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customProperty6.bin" ContentType="application/vnd.openxmlformats-officedocument.spreadsheetml.customProperty"/>
  <Override PartName="/xl/comments2.xml" ContentType="application/vnd.openxmlformats-officedocument.spreadsheetml.comments+xml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customProperty23.bin" ContentType="application/vnd.openxmlformats-officedocument.spreadsheetml.customProperty"/>
  <Override PartName="/xl/customProperty24.bin" ContentType="application/vnd.openxmlformats-officedocument.spreadsheetml.customProperty"/>
  <Override PartName="/xl/customProperty25.bin" ContentType="application/vnd.openxmlformats-officedocument.spreadsheetml.customProperty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ustomProperty30.bin" ContentType="application/vnd.openxmlformats-officedocument.spreadsheetml.customProperty"/>
  <Override PartName="/xl/customProperty31.bin" ContentType="application/vnd.openxmlformats-officedocument.spreadsheetml.customProperty"/>
  <Override PartName="/xl/customProperty32.bin" ContentType="application/vnd.openxmlformats-officedocument.spreadsheetml.customProperty"/>
  <Override PartName="/xl/customProperty33.bin" ContentType="application/vnd.openxmlformats-officedocument.spreadsheetml.customProperty"/>
  <Override PartName="/xl/customProperty34.bin" ContentType="application/vnd.openxmlformats-officedocument.spreadsheetml.customProperty"/>
  <Override PartName="/xl/customProperty35.bin" ContentType="application/vnd.openxmlformats-officedocument.spreadsheetml.customProperty"/>
  <Override PartName="/xl/customProperty36.bin" ContentType="application/vnd.openxmlformats-officedocument.spreadsheetml.customProperty"/>
  <Override PartName="/xl/customProperty37.bin" ContentType="application/vnd.openxmlformats-officedocument.spreadsheetml.customProperty"/>
  <Override PartName="/xl/customProperty38.bin" ContentType="application/vnd.openxmlformats-officedocument.spreadsheetml.customProperty"/>
  <Override PartName="/xl/customProperty39.bin" ContentType="application/vnd.openxmlformats-officedocument.spreadsheetml.customProperty"/>
  <Override PartName="/xl/customProperty40.bin" ContentType="application/vnd.openxmlformats-officedocument.spreadsheetml.customProperty"/>
  <Override PartName="/xl/customProperty41.bin" ContentType="application/vnd.openxmlformats-officedocument.spreadsheetml.customProperty"/>
  <Override PartName="/xl/customProperty42.bin" ContentType="application/vnd.openxmlformats-officedocument.spreadsheetml.customProperty"/>
  <Override PartName="/xl/customProperty43.bin" ContentType="application/vnd.openxmlformats-officedocument.spreadsheetml.customProperty"/>
  <Override PartName="/xl/customProperty44.bin" ContentType="application/vnd.openxmlformats-officedocument.spreadsheetml.customProperty"/>
  <Override PartName="/xl/customProperty45.bin" ContentType="application/vnd.openxmlformats-officedocument.spreadsheetml.customProperty"/>
  <Override PartName="/xl/customProperty46.bin" ContentType="application/vnd.openxmlformats-officedocument.spreadsheetml.customProperty"/>
  <Override PartName="/xl/customProperty47.bin" ContentType="application/vnd.openxmlformats-officedocument.spreadsheetml.customProperty"/>
  <Override PartName="/xl/customProperty48.bin" ContentType="application/vnd.openxmlformats-officedocument.spreadsheetml.customProperty"/>
  <Override PartName="/xl/customProperty49.bin" ContentType="application/vnd.openxmlformats-officedocument.spreadsheetml.customProperty"/>
  <Override PartName="/xl/customProperty50.bin" ContentType="application/vnd.openxmlformats-officedocument.spreadsheetml.customProperty"/>
  <Override PartName="/xl/customProperty51.bin" ContentType="application/vnd.openxmlformats-officedocument.spreadsheetml.customProperty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ustomProperty52.bin" ContentType="application/vnd.openxmlformats-officedocument.spreadsheetml.customProperty"/>
  <Override PartName="/xl/customProperty53.bin" ContentType="application/vnd.openxmlformats-officedocument.spreadsheetml.customProperty"/>
  <Override PartName="/xl/customProperty54.bin" ContentType="application/vnd.openxmlformats-officedocument.spreadsheetml.customProperty"/>
  <Override PartName="/xl/customProperty55.bin" ContentType="application/vnd.openxmlformats-officedocument.spreadsheetml.customProperty"/>
  <Override PartName="/xl/customProperty56.bin" ContentType="application/vnd.openxmlformats-officedocument.spreadsheetml.customProperty"/>
  <Override PartName="/xl/customProperty57.bin" ContentType="application/vnd.openxmlformats-officedocument.spreadsheetml.customProperty"/>
  <Override PartName="/xl/customProperty58.bin" ContentType="application/vnd.openxmlformats-officedocument.spreadsheetml.customProperty"/>
  <Override PartName="/xl/customProperty59.bin" ContentType="application/vnd.openxmlformats-officedocument.spreadsheetml.customProperty"/>
  <Override PartName="/xl/customProperty60.bin" ContentType="application/vnd.openxmlformats-officedocument.spreadsheetml.customProperty"/>
  <Override PartName="/xl/customProperty61.bin" ContentType="application/vnd.openxmlformats-officedocument.spreadsheetml.customProperty"/>
  <Override PartName="/xl/customProperty62.bin" ContentType="application/vnd.openxmlformats-officedocument.spreadsheetml.customProperty"/>
  <Override PartName="/xl/customProperty63.bin" ContentType="application/vnd.openxmlformats-officedocument.spreadsheetml.customProperty"/>
  <Override PartName="/xl/customProperty64.bin" ContentType="application/vnd.openxmlformats-officedocument.spreadsheetml.customProperty"/>
  <Override PartName="/xl/customProperty65.bin" ContentType="application/vnd.openxmlformats-officedocument.spreadsheetml.customProperty"/>
  <Override PartName="/xl/customProperty66.bin" ContentType="application/vnd.openxmlformats-officedocument.spreadsheetml.customProperty"/>
  <Override PartName="/xl/customProperty67.bin" ContentType="application/vnd.openxmlformats-officedocument.spreadsheetml.customProperty"/>
  <Override PartName="/xl/customProperty68.bin" ContentType="application/vnd.openxmlformats-officedocument.spreadsheetml.customProperty"/>
  <Override PartName="/xl/customProperty69.bin" ContentType="application/vnd.openxmlformats-officedocument.spreadsheetml.customProperty"/>
  <Override PartName="/xl/customProperty70.bin" ContentType="application/vnd.openxmlformats-officedocument.spreadsheetml.customProperty"/>
  <Override PartName="/xl/customProperty71.bin" ContentType="application/vnd.openxmlformats-officedocument.spreadsheetml.customProperty"/>
  <Override PartName="/xl/customProperty72.bin" ContentType="application/vnd.openxmlformats-officedocument.spreadsheetml.customProperty"/>
  <Override PartName="/xl/customProperty73.bin" ContentType="application/vnd.openxmlformats-officedocument.spreadsheetml.customProperty"/>
  <Override PartName="/xl/customProperty74.bin" ContentType="application/vnd.openxmlformats-officedocument.spreadsheetml.customProperty"/>
  <Override PartName="/xl/customProperty75.bin" ContentType="application/vnd.openxmlformats-officedocument.spreadsheetml.customProperty"/>
  <Override PartName="/xl/customProperty76.bin" ContentType="application/vnd.openxmlformats-officedocument.spreadsheetml.customProperty"/>
  <Override PartName="/xl/customProperty77.bin" ContentType="application/vnd.openxmlformats-officedocument.spreadsheetml.customProperty"/>
  <Override PartName="/xl/customProperty78.bin" ContentType="application/vnd.openxmlformats-officedocument.spreadsheetml.customProperty"/>
  <Override PartName="/xl/customProperty79.bin" ContentType="application/vnd.openxmlformats-officedocument.spreadsheetml.customProperty"/>
  <Override PartName="/xl/customProperty80.bin" ContentType="application/vnd.openxmlformats-officedocument.spreadsheetml.customProperty"/>
  <Override PartName="/xl/customProperty81.bin" ContentType="application/vnd.openxmlformats-officedocument.spreadsheetml.customProperty"/>
  <Override PartName="/xl/customProperty82.bin" ContentType="application/vnd.openxmlformats-officedocument.spreadsheetml.customProperty"/>
  <Override PartName="/xl/customProperty83.bin" ContentType="application/vnd.openxmlformats-officedocument.spreadsheetml.customProperty"/>
  <Override PartName="/xl/customProperty84.bin" ContentType="application/vnd.openxmlformats-officedocument.spreadsheetml.customProperty"/>
  <Override PartName="/xl/customProperty85.bin" ContentType="application/vnd.openxmlformats-officedocument.spreadsheetml.customProperty"/>
  <Override PartName="/xl/customProperty86.bin" ContentType="application/vnd.openxmlformats-officedocument.spreadsheetml.customProperty"/>
  <Override PartName="/xl/customProperty87.bin" ContentType="application/vnd.openxmlformats-officedocument.spreadsheetml.customProperty"/>
  <Override PartName="/xl/customProperty88.bin" ContentType="application/vnd.openxmlformats-officedocument.spreadsheetml.customProperty"/>
  <Override PartName="/xl/customProperty89.bin" ContentType="application/vnd.openxmlformats-officedocument.spreadsheetml.customProperty"/>
  <Override PartName="/xl/customProperty90.bin" ContentType="application/vnd.openxmlformats-officedocument.spreadsheetml.customProperty"/>
  <Override PartName="/xl/customProperty91.bin" ContentType="application/vnd.openxmlformats-officedocument.spreadsheetml.customProperty"/>
  <Override PartName="/xl/customProperty92.bin" ContentType="application/vnd.openxmlformats-officedocument.spreadsheetml.customProperty"/>
  <Override PartName="/xl/customProperty93.bin" ContentType="application/vnd.openxmlformats-officedocument.spreadsheetml.customProperty"/>
  <Override PartName="/xl/customProperty94.bin" ContentType="application/vnd.openxmlformats-officedocument.spreadsheetml.customProperty"/>
  <Override PartName="/xl/customProperty95.bin" ContentType="application/vnd.openxmlformats-officedocument.spreadsheetml.customProperty"/>
  <Override PartName="/xl/customProperty96.bin" ContentType="application/vnd.openxmlformats-officedocument.spreadsheetml.customProperty"/>
  <Override PartName="/xl/customProperty97.bin" ContentType="application/vnd.openxmlformats-officedocument.spreadsheetml.customProperty"/>
  <Override PartName="/xl/customProperty98.bin" ContentType="application/vnd.openxmlformats-officedocument.spreadsheetml.customProperty"/>
  <Override PartName="/xl/customProperty99.bin" ContentType="application/vnd.openxmlformats-officedocument.spreadsheetml.customProperty"/>
  <Override PartName="/xl/customProperty100.bin" ContentType="application/vnd.openxmlformats-officedocument.spreadsheetml.customProperty"/>
  <Override PartName="/xl/customProperty101.bin" ContentType="application/vnd.openxmlformats-officedocument.spreadsheetml.customProperty"/>
  <Override PartName="/xl/customProperty102.bin" ContentType="application/vnd.openxmlformats-officedocument.spreadsheetml.customProperty"/>
  <Override PartName="/xl/customProperty103.bin" ContentType="application/vnd.openxmlformats-officedocument.spreadsheetml.customProperty"/>
  <Override PartName="/xl/customProperty104.bin" ContentType="application/vnd.openxmlformats-officedocument.spreadsheetml.customProperty"/>
  <Override PartName="/xl/customProperty105.bin" ContentType="application/vnd.openxmlformats-officedocument.spreadsheetml.customProperty"/>
  <Override PartName="/xl/customProperty106.bin" ContentType="application/vnd.openxmlformats-officedocument.spreadsheetml.customProperty"/>
  <Override PartName="/xl/customProperty107.bin" ContentType="application/vnd.openxmlformats-officedocument.spreadsheetml.customProperty"/>
  <Override PartName="/xl/customProperty108.bin" ContentType="application/vnd.openxmlformats-officedocument.spreadsheetml.customProperty"/>
  <Override PartName="/xl/customProperty109.bin" ContentType="application/vnd.openxmlformats-officedocument.spreadsheetml.customProperty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Y:\Budget &amp; Forecast\2022\Cash Flow forecast\8&amp;04\"/>
    </mc:Choice>
  </mc:AlternateContent>
  <xr:revisionPtr revIDLastSave="0" documentId="8_{DDD0A184-9F7E-4538-928D-99DDD4401A76}" xr6:coauthVersionLast="45" xr6:coauthVersionMax="45" xr10:uidLastSave="{00000000-0000-0000-0000-000000000000}"/>
  <bookViews>
    <workbookView xWindow="-110" yWindow="-110" windowWidth="19420" windowHeight="10420" tabRatio="897" xr2:uid="{00000000-000D-0000-FFFF-FFFF00000000}"/>
  </bookViews>
  <sheets>
    <sheet name="RP (apres)" sheetId="1" r:id="rId1"/>
    <sheet name="Old Forecast" sheetId="11" r:id="rId2"/>
    <sheet name="Budget" sheetId="14" r:id="rId3"/>
    <sheet name="Summarize" sheetId="12" r:id="rId4"/>
    <sheet name="Base CF" sheetId="3" r:id="rId5"/>
    <sheet name="DRE" sheetId="2" r:id="rId6"/>
    <sheet name="Revenue" sheetId="7" r:id="rId7"/>
    <sheet name="Capex 18_RP" sheetId="10" r:id="rId8"/>
    <sheet name="Check Capex" sheetId="24" r:id="rId9"/>
    <sheet name="Gráficos Report" sheetId="15" state="hidden" r:id="rId10"/>
    <sheet name="Calculo Receita Financeira" sheetId="8" r:id="rId11"/>
    <sheet name="Divida" sheetId="21" r:id="rId12"/>
    <sheet name="Fiança" sheetId="18" r:id="rId13"/>
    <sheet name="Seguros" sheetId="20" r:id="rId14"/>
    <sheet name="Impostos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</externalReferences>
  <definedNames>
    <definedName name="\\\\\\0kgfnj" localSheetId="2">#REF!</definedName>
    <definedName name="\\\\\\0kgfnj" localSheetId="6">#REF!</definedName>
    <definedName name="\\\\\\0kgfnj" localSheetId="0">#REF!</definedName>
    <definedName name="\\\\\\0kgfnj">#REF!</definedName>
    <definedName name="\0" localSheetId="2">#REF!</definedName>
    <definedName name="\0" localSheetId="6">#REF!</definedName>
    <definedName name="\0" localSheetId="0">#REF!</definedName>
    <definedName name="\0">#REF!</definedName>
    <definedName name="\a" localSheetId="2">#REF!</definedName>
    <definedName name="\a" localSheetId="6">#REF!</definedName>
    <definedName name="\a" localSheetId="0">#REF!</definedName>
    <definedName name="\a">#REF!</definedName>
    <definedName name="\b" localSheetId="2">#REF!</definedName>
    <definedName name="\b" localSheetId="6">#REF!</definedName>
    <definedName name="\b" localSheetId="0">#REF!</definedName>
    <definedName name="\b">#REF!</definedName>
    <definedName name="\c" localSheetId="2">#REF!</definedName>
    <definedName name="\c" localSheetId="6">#REF!</definedName>
    <definedName name="\c" localSheetId="0">#REF!</definedName>
    <definedName name="\c">#REF!</definedName>
    <definedName name="\d" localSheetId="2">#REF!</definedName>
    <definedName name="\d" localSheetId="6">#REF!</definedName>
    <definedName name="\d" localSheetId="0">#REF!</definedName>
    <definedName name="\d">#REF!</definedName>
    <definedName name="\df">#N/A</definedName>
    <definedName name="\e" localSheetId="2">#REF!</definedName>
    <definedName name="\e" localSheetId="7">#REF!</definedName>
    <definedName name="\e" localSheetId="6">#REF!</definedName>
    <definedName name="\e" localSheetId="0">#REF!</definedName>
    <definedName name="\e">#REF!</definedName>
    <definedName name="\f" localSheetId="2">#REF!</definedName>
    <definedName name="\f" localSheetId="6">#REF!</definedName>
    <definedName name="\f" localSheetId="0">#REF!</definedName>
    <definedName name="\f">#REF!</definedName>
    <definedName name="\PRINT_BALANCO" localSheetId="2">#REF!</definedName>
    <definedName name="\PRINT_BALANCO" localSheetId="6">#REF!</definedName>
    <definedName name="\PRINT_BALANCO" localSheetId="0">#REF!</definedName>
    <definedName name="\PRINT_BALANCO">#REF!</definedName>
    <definedName name="\r" localSheetId="2">#REF!</definedName>
    <definedName name="\r" localSheetId="6">#REF!</definedName>
    <definedName name="\r" localSheetId="0">#REF!</definedName>
    <definedName name="\r">#REF!</definedName>
    <definedName name="__??" localSheetId="7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__??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__???" localSheetId="7" hidden="1">{#N/A,#N/A,TRUE,"1? ????";#N/A,#N/A,TRUE,"1-2? ?????";#N/A,#N/A,TRUE,"2? ??";#N/A,#N/A,TRUE,"2??? ????";#N/A,#N/A,TRUE,"3(1)? ????";#N/A,#N/A,TRUE,"??????";#N/A,#N/A,TRUE,"3(1)?7 ????";#N/A,#N/A,TRUE,"5? ???";#N/A,#N/A,TRUE,"5?2 ???(?)";#N/A,#N/A,TRUE,"6? ????";#N/A,#N/A,TRUE,"6? ??(?)";#N/A,#N/A,TRUE,"6? ??(?)";#N/A,#N/A,TRUE,"????";#N/A,#N/A,TRUE,"6-6(3)? ??(??)";#N/A,#N/A,TRUE,"9? ???(?)";#N/A,#N/A,TRUE,"9? ???(?)";#N/A,#N/A,TRUE,"10(3)? ????";#N/A,#N/A,TRUE,"10(4)? ????"}</definedName>
    <definedName name="__???" hidden="1">{#N/A,#N/A,TRUE,"1? ????";#N/A,#N/A,TRUE,"1-2? ?????";#N/A,#N/A,TRUE,"2? ??";#N/A,#N/A,TRUE,"2??? ????";#N/A,#N/A,TRUE,"3(1)? ????";#N/A,#N/A,TRUE,"??????";#N/A,#N/A,TRUE,"3(1)?7 ????";#N/A,#N/A,TRUE,"5? ???";#N/A,#N/A,TRUE,"5?2 ???(?)";#N/A,#N/A,TRUE,"6? ????";#N/A,#N/A,TRUE,"6? ??(?)";#N/A,#N/A,TRUE,"6? ??(?)";#N/A,#N/A,TRUE,"????";#N/A,#N/A,TRUE,"6-6(3)? ??(??)";#N/A,#N/A,TRUE,"9? ???(?)";#N/A,#N/A,TRUE,"9? ???(?)";#N/A,#N/A,TRUE,"10(3)? ????";#N/A,#N/A,TRUE,"10(4)? ????"}</definedName>
    <definedName name="__????" localSheetId="7" hidden="1">{#N/A,#N/A,TRUE,"1? ????";#N/A,#N/A,TRUE,"1-2? ?????";#N/A,#N/A,TRUE,"2? ??";#N/A,#N/A,TRUE,"2??? ????";#N/A,#N/A,TRUE,"3(1)? ????";#N/A,#N/A,TRUE,"??????";#N/A,#N/A,TRUE,"3(1)?7 ????";#N/A,#N/A,TRUE,"5? ???";#N/A,#N/A,TRUE,"5?2 ???(?)";#N/A,#N/A,TRUE,"6? ????";#N/A,#N/A,TRUE,"6? ??(?)";#N/A,#N/A,TRUE,"6? ??(?)";#N/A,#N/A,TRUE,"????";#N/A,#N/A,TRUE,"6-6(3)? ??(??)";#N/A,#N/A,TRUE,"9? ???(?)";#N/A,#N/A,TRUE,"9? ???(?)";#N/A,#N/A,TRUE,"10(3)? ????";#N/A,#N/A,TRUE,"10(4)? ????"}</definedName>
    <definedName name="__????" hidden="1">{#N/A,#N/A,TRUE,"1? ????";#N/A,#N/A,TRUE,"1-2? ?????";#N/A,#N/A,TRUE,"2? ??";#N/A,#N/A,TRUE,"2??? ????";#N/A,#N/A,TRUE,"3(1)? ????";#N/A,#N/A,TRUE,"??????";#N/A,#N/A,TRUE,"3(1)?7 ????";#N/A,#N/A,TRUE,"5? ???";#N/A,#N/A,TRUE,"5?2 ???(?)";#N/A,#N/A,TRUE,"6? ????";#N/A,#N/A,TRUE,"6? ??(?)";#N/A,#N/A,TRUE,"6? ??(?)";#N/A,#N/A,TRUE,"????";#N/A,#N/A,TRUE,"6-6(3)? ??(??)";#N/A,#N/A,TRUE,"9? ???(?)";#N/A,#N/A,TRUE,"9? ???(?)";#N/A,#N/A,TRUE,"10(3)? ????";#N/A,#N/A,TRUE,"10(4)? ????"}</definedName>
    <definedName name="__????2" localSheetId="7" hidden="1">{#N/A,#N/A,TRUE,"1? ????";#N/A,#N/A,TRUE,"1-2? ?????";#N/A,#N/A,TRUE,"2? ??";#N/A,#N/A,TRUE,"2??? ????";#N/A,#N/A,TRUE,"3(1)? ????";#N/A,#N/A,TRUE,"??????";#N/A,#N/A,TRUE,"3(1)?7 ????";#N/A,#N/A,TRUE,"5? ???";#N/A,#N/A,TRUE,"5?2 ???(?)";#N/A,#N/A,TRUE,"6? ????";#N/A,#N/A,TRUE,"6? ??(?)";#N/A,#N/A,TRUE,"6? ??(?)";#N/A,#N/A,TRUE,"????";#N/A,#N/A,TRUE,"6-6(3)? ??(??)";#N/A,#N/A,TRUE,"9? ???(?)";#N/A,#N/A,TRUE,"9? ???(?)";#N/A,#N/A,TRUE,"10(3)? ????";#N/A,#N/A,TRUE,"10(4)? ????"}</definedName>
    <definedName name="__????2" hidden="1">{#N/A,#N/A,TRUE,"1? ????";#N/A,#N/A,TRUE,"1-2? ?????";#N/A,#N/A,TRUE,"2? ??";#N/A,#N/A,TRUE,"2??? ????";#N/A,#N/A,TRUE,"3(1)? ????";#N/A,#N/A,TRUE,"??????";#N/A,#N/A,TRUE,"3(1)?7 ????";#N/A,#N/A,TRUE,"5? ???";#N/A,#N/A,TRUE,"5?2 ???(?)";#N/A,#N/A,TRUE,"6? ????";#N/A,#N/A,TRUE,"6? ??(?)";#N/A,#N/A,TRUE,"6? ??(?)";#N/A,#N/A,TRUE,"????";#N/A,#N/A,TRUE,"6-6(3)? ??(??)";#N/A,#N/A,TRUE,"9? ???(?)";#N/A,#N/A,TRUE,"9? ???(?)";#N/A,#N/A,TRUE,"10(3)? ????";#N/A,#N/A,TRUE,"10(4)? ????"}</definedName>
    <definedName name="__????8" localSheetId="7" hidden="1">{#N/A,#N/A,FALSE,"1? ????";#N/A,#N/A,FALSE,"2? ??";#N/A,#N/A,FALSE,"2??? ????";#N/A,#N/A,FALSE,"5? ???";#N/A,#N/A,FALSE,"6? ????";#N/A,#N/A,FALSE,"6? ??(?)";#N/A,#N/A,FALSE,"6? ??(?)";#N/A,#N/A,FALSE,"6-1? ????";#N/A,#N/A,FALSE,"6-2(7)? ????";#N/A,#N/A,FALSE,"6-3? ??";#N/A,#N/A,FALSE,"6-3(3)? ??";#N/A,#N/A,FALSE,"6-3(4)? ??";#N/A,#N/A,FALSE,"6-4? ??(?)";#N/A,#N/A,FALSE,"6-4? ??(?)";#N/A,#N/A,FALSE,"9? ???(?)";#N/A,#N/A,FALSE,"9? ???(?)";#N/A,#N/A,FALSE,"?8? ????";#N/A,#N/A,FALSE,"?????";#N/A,#N/A,FALSE,"????";#N/A,#N/A,FALSE,"????";#N/A,#N/A,FALSE,"???????";#N/A,#N/A,FALSE,"??????";#N/A,#N/A,FALSE,"????";#N/A,#N/A,FALSE,"???????"}</definedName>
    <definedName name="__????8" hidden="1">{#N/A,#N/A,FALSE,"1? ????";#N/A,#N/A,FALSE,"2? ??";#N/A,#N/A,FALSE,"2??? ????";#N/A,#N/A,FALSE,"5? ???";#N/A,#N/A,FALSE,"6? ????";#N/A,#N/A,FALSE,"6? ??(?)";#N/A,#N/A,FALSE,"6? ??(?)";#N/A,#N/A,FALSE,"6-1? ????";#N/A,#N/A,FALSE,"6-2(7)? ????";#N/A,#N/A,FALSE,"6-3? ??";#N/A,#N/A,FALSE,"6-3(3)? ??";#N/A,#N/A,FALSE,"6-3(4)? ??";#N/A,#N/A,FALSE,"6-4? ??(?)";#N/A,#N/A,FALSE,"6-4? ??(?)";#N/A,#N/A,FALSE,"9? ???(?)";#N/A,#N/A,FALSE,"9? ???(?)";#N/A,#N/A,FALSE,"?8? ????";#N/A,#N/A,FALSE,"?????";#N/A,#N/A,FALSE,"????";#N/A,#N/A,FALSE,"????";#N/A,#N/A,FALSE,"???????";#N/A,#N/A,FALSE,"??????";#N/A,#N/A,FALSE,"????";#N/A,#N/A,FALSE,"???????"}</definedName>
    <definedName name="__??1???" localSheetId="7" hidden="1">{#N/A,#N/A,FALSE,"1? ????";#N/A,#N/A,FALSE,"2? ??";#N/A,#N/A,FALSE,"2??? ????";#N/A,#N/A,FALSE,"5? ???";#N/A,#N/A,FALSE,"6? ????";#N/A,#N/A,FALSE,"6? ??(?)";#N/A,#N/A,FALSE,"6? ??(?)";#N/A,#N/A,FALSE,"6-1? ????";#N/A,#N/A,FALSE,"6-2(7)? ????";#N/A,#N/A,FALSE,"6-3? ??";#N/A,#N/A,FALSE,"6-3(3)? ??";#N/A,#N/A,FALSE,"6-3(4)? ??";#N/A,#N/A,FALSE,"6-4? ??(?)";#N/A,#N/A,FALSE,"6-4? ??(?)";#N/A,#N/A,FALSE,"9? ???(?)";#N/A,#N/A,FALSE,"9? ???(?)";#N/A,#N/A,FALSE,"?8? ????";#N/A,#N/A,FALSE,"?????";#N/A,#N/A,FALSE,"????";#N/A,#N/A,FALSE,"????";#N/A,#N/A,FALSE,"???????";#N/A,#N/A,FALSE,"??????";#N/A,#N/A,FALSE,"????";#N/A,#N/A,FALSE,"???????"}</definedName>
    <definedName name="__??1???" hidden="1">{#N/A,#N/A,FALSE,"1? ????";#N/A,#N/A,FALSE,"2? ??";#N/A,#N/A,FALSE,"2??? ????";#N/A,#N/A,FALSE,"5? ???";#N/A,#N/A,FALSE,"6? ????";#N/A,#N/A,FALSE,"6? ??(?)";#N/A,#N/A,FALSE,"6? ??(?)";#N/A,#N/A,FALSE,"6-1? ????";#N/A,#N/A,FALSE,"6-2(7)? ????";#N/A,#N/A,FALSE,"6-3? ??";#N/A,#N/A,FALSE,"6-3(3)? ??";#N/A,#N/A,FALSE,"6-3(4)? ??";#N/A,#N/A,FALSE,"6-4? ??(?)";#N/A,#N/A,FALSE,"6-4? ??(?)";#N/A,#N/A,FALSE,"9? ???(?)";#N/A,#N/A,FALSE,"9? ???(?)";#N/A,#N/A,FALSE,"?8? ????";#N/A,#N/A,FALSE,"?????";#N/A,#N/A,FALSE,"????";#N/A,#N/A,FALSE,"????";#N/A,#N/A,FALSE,"???????";#N/A,#N/A,FALSE,"??????";#N/A,#N/A,FALSE,"????";#N/A,#N/A,FALSE,"???????"}</definedName>
    <definedName name="__??2" localSheetId="7" hidden="1">{#N/A,#N/A,TRUE,"???";#N/A,#N/A,TRUE,"1?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??";#N/A,#N/A,TRUE,"60? ? ????";#N/A,#N/A,TRUE,"60? ? ????"}</definedName>
    <definedName name="__??2" hidden="1">{#N/A,#N/A,TRUE,"???";#N/A,#N/A,TRUE,"1?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??";#N/A,#N/A,TRUE,"60? ? ????";#N/A,#N/A,TRUE,"60? ? ????"}</definedName>
    <definedName name="__??6" localSheetId="7" hidden="1">{#N/A,#N/A,TRUE,"1? ????";#N/A,#N/A,TRUE,"1-2? ?????";#N/A,#N/A,TRUE,"2? ??";#N/A,#N/A,TRUE,"2??? ????";#N/A,#N/A,TRUE,"3(1)? ????";#N/A,#N/A,TRUE,"??????";#N/A,#N/A,TRUE,"3(1)?7 ????";#N/A,#N/A,TRUE,"5? ???";#N/A,#N/A,TRUE,"5?2 ???(?)";#N/A,#N/A,TRUE,"6? ????";#N/A,#N/A,TRUE,"6? ??(?)";#N/A,#N/A,TRUE,"6? ??(?)";#N/A,#N/A,TRUE,"????";#N/A,#N/A,TRUE,"6-6(3)? ??(??)";#N/A,#N/A,TRUE,"9? ???(?)";#N/A,#N/A,TRUE,"9? ???(?)";#N/A,#N/A,TRUE,"10(3)? ????";#N/A,#N/A,TRUE,"10(4)? ????"}</definedName>
    <definedName name="__??6" hidden="1">{#N/A,#N/A,TRUE,"1? ????";#N/A,#N/A,TRUE,"1-2? ?????";#N/A,#N/A,TRUE,"2? ??";#N/A,#N/A,TRUE,"2??? ????";#N/A,#N/A,TRUE,"3(1)? ????";#N/A,#N/A,TRUE,"??????";#N/A,#N/A,TRUE,"3(1)?7 ????";#N/A,#N/A,TRUE,"5? ???";#N/A,#N/A,TRUE,"5?2 ???(?)";#N/A,#N/A,TRUE,"6? ????";#N/A,#N/A,TRUE,"6? ??(?)";#N/A,#N/A,TRUE,"6? ??(?)";#N/A,#N/A,TRUE,"????";#N/A,#N/A,TRUE,"6-6(3)? ??(??)";#N/A,#N/A,TRUE,"9? ???(?)";#N/A,#N/A,TRUE,"9? ???(?)";#N/A,#N/A,TRUE,"10(3)? ????";#N/A,#N/A,TRUE,"10(4)? ????"}</definedName>
    <definedName name="_________________________________INV12" localSheetId="2">#REF!</definedName>
    <definedName name="_________________________________INV12" localSheetId="7">#REF!</definedName>
    <definedName name="_________________________________INV12" localSheetId="6">#REF!</definedName>
    <definedName name="_________________________________INV12" localSheetId="0">#REF!</definedName>
    <definedName name="_________________________________INV12">#REF!</definedName>
    <definedName name="_________________________________INV13" localSheetId="2">#REF!</definedName>
    <definedName name="_________________________________INV13" localSheetId="6">#REF!</definedName>
    <definedName name="_________________________________INV13" localSheetId="0">#REF!</definedName>
    <definedName name="_________________________________INV13">#REF!</definedName>
    <definedName name="_________________________________inv2">'[1]CONSOL DRE GERAL'!$B$2:$L$99</definedName>
    <definedName name="________________________________INV12" localSheetId="2">#REF!</definedName>
    <definedName name="________________________________INV12" localSheetId="7">#REF!</definedName>
    <definedName name="________________________________INV12" localSheetId="6">#REF!</definedName>
    <definedName name="________________________________INV12" localSheetId="0">#REF!</definedName>
    <definedName name="________________________________INV12">#REF!</definedName>
    <definedName name="________________________________INV13" localSheetId="2">#REF!</definedName>
    <definedName name="________________________________INV13" localSheetId="6">#REF!</definedName>
    <definedName name="________________________________INV13" localSheetId="0">#REF!</definedName>
    <definedName name="________________________________INV13">#REF!</definedName>
    <definedName name="________________________________inv2">'[1]CONSOL DRE GERAL'!$B$2:$L$99</definedName>
    <definedName name="_______________________________INV12" localSheetId="2">#REF!</definedName>
    <definedName name="_______________________________INV12" localSheetId="7">#REF!</definedName>
    <definedName name="_______________________________INV12" localSheetId="6">#REF!</definedName>
    <definedName name="_______________________________INV12" localSheetId="0">#REF!</definedName>
    <definedName name="_______________________________INV12">#REF!</definedName>
    <definedName name="_______________________________INV13" localSheetId="2">#REF!</definedName>
    <definedName name="_______________________________INV13" localSheetId="6">#REF!</definedName>
    <definedName name="_______________________________INV13" localSheetId="0">#REF!</definedName>
    <definedName name="_______________________________INV13">#REF!</definedName>
    <definedName name="_______________________________inv2">'[1]CONSOL DRE GERAL'!$B$2:$L$99</definedName>
    <definedName name="______________________________INV12" localSheetId="2">#REF!</definedName>
    <definedName name="______________________________INV12" localSheetId="7">#REF!</definedName>
    <definedName name="______________________________INV12" localSheetId="6">#REF!</definedName>
    <definedName name="______________________________INV12" localSheetId="0">#REF!</definedName>
    <definedName name="______________________________INV12">#REF!</definedName>
    <definedName name="______________________________INV13" localSheetId="2">#REF!</definedName>
    <definedName name="______________________________INV13" localSheetId="6">#REF!</definedName>
    <definedName name="______________________________INV13" localSheetId="0">#REF!</definedName>
    <definedName name="______________________________INV13">#REF!</definedName>
    <definedName name="______________________________inv2">'[1]CONSOL DRE GERAL'!$B$2:$L$99</definedName>
    <definedName name="_____________________________INV12" localSheetId="2">#REF!</definedName>
    <definedName name="_____________________________INV12" localSheetId="7">#REF!</definedName>
    <definedName name="_____________________________INV12" localSheetId="6">#REF!</definedName>
    <definedName name="_____________________________INV12" localSheetId="0">#REF!</definedName>
    <definedName name="_____________________________INV12">#REF!</definedName>
    <definedName name="_____________________________INV13" localSheetId="2">#REF!</definedName>
    <definedName name="_____________________________INV13" localSheetId="6">#REF!</definedName>
    <definedName name="_____________________________INV13" localSheetId="0">#REF!</definedName>
    <definedName name="_____________________________INV13">#REF!</definedName>
    <definedName name="_____________________________inv2">'[1]CONSOL DRE GERAL'!$B$2:$L$99</definedName>
    <definedName name="_____________________________la29" localSheetId="2" hidden="1">#REF!</definedName>
    <definedName name="_____________________________la29" localSheetId="7" hidden="1">#REF!</definedName>
    <definedName name="_____________________________la29" localSheetId="6" hidden="1">#REF!</definedName>
    <definedName name="_____________________________la29" localSheetId="0" hidden="1">#REF!</definedName>
    <definedName name="_____________________________la29" hidden="1">#REF!</definedName>
    <definedName name="_____________________________la3" localSheetId="2" hidden="1">#REF!</definedName>
    <definedName name="_____________________________la3" localSheetId="6" hidden="1">#REF!</definedName>
    <definedName name="_____________________________la3" localSheetId="0" hidden="1">#REF!</definedName>
    <definedName name="_____________________________la3" hidden="1">#REF!</definedName>
    <definedName name="_____________________________la31" localSheetId="2" hidden="1">#REF!</definedName>
    <definedName name="_____________________________la31" localSheetId="6" hidden="1">#REF!</definedName>
    <definedName name="_____________________________la31" localSheetId="0" hidden="1">#REF!</definedName>
    <definedName name="_____________________________la31" hidden="1">#REF!</definedName>
    <definedName name="_____________________________la32" localSheetId="2" hidden="1">#REF!</definedName>
    <definedName name="_____________________________la32" localSheetId="6" hidden="1">#REF!</definedName>
    <definedName name="_____________________________la32" localSheetId="0" hidden="1">#REF!</definedName>
    <definedName name="_____________________________la32" hidden="1">#REF!</definedName>
    <definedName name="_____________________________la4" localSheetId="2" hidden="1">#REF!</definedName>
    <definedName name="_____________________________la4" localSheetId="6" hidden="1">#REF!</definedName>
    <definedName name="_____________________________la4" localSheetId="0" hidden="1">#REF!</definedName>
    <definedName name="_____________________________la4" hidden="1">#REF!</definedName>
    <definedName name="_____________________________la5" localSheetId="2" hidden="1">#REF!</definedName>
    <definedName name="_____________________________la5" localSheetId="6" hidden="1">#REF!</definedName>
    <definedName name="_____________________________la5" localSheetId="0" hidden="1">#REF!</definedName>
    <definedName name="_____________________________la5" hidden="1">#REF!</definedName>
    <definedName name="_____________________________la6" localSheetId="2" hidden="1">#REF!</definedName>
    <definedName name="_____________________________la6" localSheetId="6" hidden="1">#REF!</definedName>
    <definedName name="_____________________________la6" localSheetId="0" hidden="1">#REF!</definedName>
    <definedName name="_____________________________la6" hidden="1">#REF!</definedName>
    <definedName name="_____________________________la7" localSheetId="2" hidden="1">#REF!</definedName>
    <definedName name="_____________________________la7" localSheetId="6" hidden="1">#REF!</definedName>
    <definedName name="_____________________________la7" localSheetId="0" hidden="1">#REF!</definedName>
    <definedName name="_____________________________la7" hidden="1">#REF!</definedName>
    <definedName name="_____________________________la8" localSheetId="2" hidden="1">#REF!</definedName>
    <definedName name="_____________________________la8" localSheetId="6" hidden="1">#REF!</definedName>
    <definedName name="_____________________________la8" localSheetId="0" hidden="1">#REF!</definedName>
    <definedName name="_____________________________la8" hidden="1">#REF!</definedName>
    <definedName name="_____________________________la9" localSheetId="2" hidden="1">#REF!</definedName>
    <definedName name="_____________________________la9" localSheetId="6" hidden="1">#REF!</definedName>
    <definedName name="_____________________________la9" localSheetId="0" hidden="1">#REF!</definedName>
    <definedName name="_____________________________la9" hidden="1">#REF!</definedName>
    <definedName name="_____________________________lb1" localSheetId="2" hidden="1">#REF!</definedName>
    <definedName name="_____________________________lb1" localSheetId="6" hidden="1">#REF!</definedName>
    <definedName name="_____________________________lb1" localSheetId="0" hidden="1">#REF!</definedName>
    <definedName name="_____________________________lb1" hidden="1">#REF!</definedName>
    <definedName name="_____________________________lb10" localSheetId="2" hidden="1">#REF!</definedName>
    <definedName name="_____________________________lb10" localSheetId="6" hidden="1">#REF!</definedName>
    <definedName name="_____________________________lb10" localSheetId="0" hidden="1">#REF!</definedName>
    <definedName name="_____________________________lb10" hidden="1">#REF!</definedName>
    <definedName name="_____________________________lb11" localSheetId="2" hidden="1">#REF!</definedName>
    <definedName name="_____________________________lb11" localSheetId="6" hidden="1">#REF!</definedName>
    <definedName name="_____________________________lb11" localSheetId="0" hidden="1">#REF!</definedName>
    <definedName name="_____________________________lb11" hidden="1">#REF!</definedName>
    <definedName name="_____________________________lb12" localSheetId="2" hidden="1">#REF!</definedName>
    <definedName name="_____________________________lb12" localSheetId="6" hidden="1">#REF!</definedName>
    <definedName name="_____________________________lb12" localSheetId="0" hidden="1">#REF!</definedName>
    <definedName name="_____________________________lb12" hidden="1">#REF!</definedName>
    <definedName name="_____________________________lb13" localSheetId="2" hidden="1">#REF!</definedName>
    <definedName name="_____________________________lb13" localSheetId="6" hidden="1">#REF!</definedName>
    <definedName name="_____________________________lb13" localSheetId="0" hidden="1">#REF!</definedName>
    <definedName name="_____________________________lb13" hidden="1">#REF!</definedName>
    <definedName name="_____________________________lb14" localSheetId="2" hidden="1">#REF!</definedName>
    <definedName name="_____________________________lb14" localSheetId="6" hidden="1">#REF!</definedName>
    <definedName name="_____________________________lb14" localSheetId="0" hidden="1">#REF!</definedName>
    <definedName name="_____________________________lb14" hidden="1">#REF!</definedName>
    <definedName name="_____________________________lb15" localSheetId="2" hidden="1">#REF!</definedName>
    <definedName name="_____________________________lb15" localSheetId="6" hidden="1">#REF!</definedName>
    <definedName name="_____________________________lb15" localSheetId="0" hidden="1">#REF!</definedName>
    <definedName name="_____________________________lb15" hidden="1">#REF!</definedName>
    <definedName name="_____________________________lb16" localSheetId="2" hidden="1">#REF!</definedName>
    <definedName name="_____________________________lb16" localSheetId="6" hidden="1">#REF!</definedName>
    <definedName name="_____________________________lb16" localSheetId="0" hidden="1">#REF!</definedName>
    <definedName name="_____________________________lb16" hidden="1">#REF!</definedName>
    <definedName name="_____________________________lb17" localSheetId="2" hidden="1">#REF!</definedName>
    <definedName name="_____________________________lb17" localSheetId="6" hidden="1">#REF!</definedName>
    <definedName name="_____________________________lb17" localSheetId="0" hidden="1">#REF!</definedName>
    <definedName name="_____________________________lb17" hidden="1">#REF!</definedName>
    <definedName name="_____________________________lb18" localSheetId="2" hidden="1">#REF!</definedName>
    <definedName name="_____________________________lb18" localSheetId="6" hidden="1">#REF!</definedName>
    <definedName name="_____________________________lb18" localSheetId="0" hidden="1">#REF!</definedName>
    <definedName name="_____________________________lb18" hidden="1">#REF!</definedName>
    <definedName name="_____________________________lb19" localSheetId="2" hidden="1">#REF!</definedName>
    <definedName name="_____________________________lb19" localSheetId="6" hidden="1">#REF!</definedName>
    <definedName name="_____________________________lb19" localSheetId="0" hidden="1">#REF!</definedName>
    <definedName name="_____________________________lb19" hidden="1">#REF!</definedName>
    <definedName name="_____________________________lb2" localSheetId="2" hidden="1">#REF!</definedName>
    <definedName name="_____________________________lb2" localSheetId="6" hidden="1">#REF!</definedName>
    <definedName name="_____________________________lb2" localSheetId="0" hidden="1">#REF!</definedName>
    <definedName name="_____________________________lb2" hidden="1">#REF!</definedName>
    <definedName name="_____________________________lb20" localSheetId="2" hidden="1">#REF!</definedName>
    <definedName name="_____________________________lb20" localSheetId="6" hidden="1">#REF!</definedName>
    <definedName name="_____________________________lb20" localSheetId="0" hidden="1">#REF!</definedName>
    <definedName name="_____________________________lb20" hidden="1">#REF!</definedName>
    <definedName name="_____________________________lb21" localSheetId="2" hidden="1">#REF!</definedName>
    <definedName name="_____________________________lb21" localSheetId="6" hidden="1">#REF!</definedName>
    <definedName name="_____________________________lb21" localSheetId="0" hidden="1">#REF!</definedName>
    <definedName name="_____________________________lb21" hidden="1">#REF!</definedName>
    <definedName name="_____________________________lb22" localSheetId="2" hidden="1">#REF!</definedName>
    <definedName name="_____________________________lb22" localSheetId="6" hidden="1">#REF!</definedName>
    <definedName name="_____________________________lb22" localSheetId="0" hidden="1">#REF!</definedName>
    <definedName name="_____________________________lb22" hidden="1">#REF!</definedName>
    <definedName name="_____________________________lb23" localSheetId="2" hidden="1">#REF!</definedName>
    <definedName name="_____________________________lb23" localSheetId="6" hidden="1">#REF!</definedName>
    <definedName name="_____________________________lb23" localSheetId="0" hidden="1">#REF!</definedName>
    <definedName name="_____________________________lb23" hidden="1">#REF!</definedName>
    <definedName name="_____________________________lb24" localSheetId="2" hidden="1">#REF!</definedName>
    <definedName name="_____________________________lb24" localSheetId="6" hidden="1">#REF!</definedName>
    <definedName name="_____________________________lb24" localSheetId="0" hidden="1">#REF!</definedName>
    <definedName name="_____________________________lb24" hidden="1">#REF!</definedName>
    <definedName name="_____________________________lb25" localSheetId="2" hidden="1">#REF!</definedName>
    <definedName name="_____________________________lb25" localSheetId="6" hidden="1">#REF!</definedName>
    <definedName name="_____________________________lb25" localSheetId="0" hidden="1">#REF!</definedName>
    <definedName name="_____________________________lb25" hidden="1">#REF!</definedName>
    <definedName name="_____________________________lb27" localSheetId="2" hidden="1">#REF!</definedName>
    <definedName name="_____________________________lb27" localSheetId="6" hidden="1">#REF!</definedName>
    <definedName name="_____________________________lb27" localSheetId="0" hidden="1">#REF!</definedName>
    <definedName name="_____________________________lb27" hidden="1">#REF!</definedName>
    <definedName name="_____________________________lb28" localSheetId="2" hidden="1">#REF!</definedName>
    <definedName name="_____________________________lb28" localSheetId="6" hidden="1">#REF!</definedName>
    <definedName name="_____________________________lb28" localSheetId="0" hidden="1">#REF!</definedName>
    <definedName name="_____________________________lb28" hidden="1">#REF!</definedName>
    <definedName name="_____________________________lb29" localSheetId="2" hidden="1">#REF!</definedName>
    <definedName name="_____________________________lb29" localSheetId="6" hidden="1">#REF!</definedName>
    <definedName name="_____________________________lb29" localSheetId="0" hidden="1">#REF!</definedName>
    <definedName name="_____________________________lb29" hidden="1">#REF!</definedName>
    <definedName name="_____________________________lb3" localSheetId="2" hidden="1">#REF!</definedName>
    <definedName name="_____________________________lb3" localSheetId="6" hidden="1">#REF!</definedName>
    <definedName name="_____________________________lb3" localSheetId="0" hidden="1">#REF!</definedName>
    <definedName name="_____________________________lb3" hidden="1">#REF!</definedName>
    <definedName name="_____________________________lb30" localSheetId="2" hidden="1">#REF!</definedName>
    <definedName name="_____________________________lb30" localSheetId="6" hidden="1">#REF!</definedName>
    <definedName name="_____________________________lb30" localSheetId="0" hidden="1">#REF!</definedName>
    <definedName name="_____________________________lb30" hidden="1">#REF!</definedName>
    <definedName name="_____________________________lb31" localSheetId="2" hidden="1">#REF!</definedName>
    <definedName name="_____________________________lb31" localSheetId="6" hidden="1">#REF!</definedName>
    <definedName name="_____________________________lb31" localSheetId="0" hidden="1">#REF!</definedName>
    <definedName name="_____________________________lb31" hidden="1">#REF!</definedName>
    <definedName name="_____________________________lb32" localSheetId="2" hidden="1">#REF!</definedName>
    <definedName name="_____________________________lb32" localSheetId="6" hidden="1">#REF!</definedName>
    <definedName name="_____________________________lb32" localSheetId="0" hidden="1">#REF!</definedName>
    <definedName name="_____________________________lb32" hidden="1">#REF!</definedName>
    <definedName name="_____________________________lb4" localSheetId="2" hidden="1">#REF!</definedName>
    <definedName name="_____________________________lb4" localSheetId="6" hidden="1">#REF!</definedName>
    <definedName name="_____________________________lb4" localSheetId="0" hidden="1">#REF!</definedName>
    <definedName name="_____________________________lb4" hidden="1">#REF!</definedName>
    <definedName name="_____________________________lb5" localSheetId="2" hidden="1">#REF!</definedName>
    <definedName name="_____________________________lb5" localSheetId="6" hidden="1">#REF!</definedName>
    <definedName name="_____________________________lb5" localSheetId="0" hidden="1">#REF!</definedName>
    <definedName name="_____________________________lb5" hidden="1">#REF!</definedName>
    <definedName name="_____________________________lb6" localSheetId="2" hidden="1">#REF!</definedName>
    <definedName name="_____________________________lb6" localSheetId="6" hidden="1">#REF!</definedName>
    <definedName name="_____________________________lb6" localSheetId="0" hidden="1">#REF!</definedName>
    <definedName name="_____________________________lb6" hidden="1">#REF!</definedName>
    <definedName name="_____________________________lb7" localSheetId="2" hidden="1">#REF!</definedName>
    <definedName name="_____________________________lb7" localSheetId="6" hidden="1">#REF!</definedName>
    <definedName name="_____________________________lb7" localSheetId="0" hidden="1">#REF!</definedName>
    <definedName name="_____________________________lb7" hidden="1">#REF!</definedName>
    <definedName name="_____________________________lb8" localSheetId="2" hidden="1">#REF!</definedName>
    <definedName name="_____________________________lb8" localSheetId="6" hidden="1">#REF!</definedName>
    <definedName name="_____________________________lb8" localSheetId="0" hidden="1">#REF!</definedName>
    <definedName name="_____________________________lb8" hidden="1">#REF!</definedName>
    <definedName name="_____________________________lb9" localSheetId="2" hidden="1">#REF!</definedName>
    <definedName name="_____________________________lb9" localSheetId="6" hidden="1">#REF!</definedName>
    <definedName name="_____________________________lb9" localSheetId="0" hidden="1">#REF!</definedName>
    <definedName name="_____________________________lb9" hidden="1">#REF!</definedName>
    <definedName name="_____________________________lbc1" localSheetId="2" hidden="1">#REF!</definedName>
    <definedName name="_____________________________lbc1" localSheetId="6" hidden="1">#REF!</definedName>
    <definedName name="_____________________________lbc1" localSheetId="0" hidden="1">#REF!</definedName>
    <definedName name="_____________________________lbc1" hidden="1">#REF!</definedName>
    <definedName name="_____________________________lbc10" localSheetId="2" hidden="1">#REF!</definedName>
    <definedName name="_____________________________lbc10" localSheetId="6" hidden="1">#REF!</definedName>
    <definedName name="_____________________________lbc10" localSheetId="0" hidden="1">#REF!</definedName>
    <definedName name="_____________________________lbc10" hidden="1">#REF!</definedName>
    <definedName name="_____________________________lbc11" localSheetId="2" hidden="1">#REF!</definedName>
    <definedName name="_____________________________lbc11" localSheetId="6" hidden="1">#REF!</definedName>
    <definedName name="_____________________________lbc11" localSheetId="0" hidden="1">#REF!</definedName>
    <definedName name="_____________________________lbc11" hidden="1">#REF!</definedName>
    <definedName name="_____________________________lbc12" localSheetId="2" hidden="1">#REF!</definedName>
    <definedName name="_____________________________lbc12" localSheetId="6" hidden="1">#REF!</definedName>
    <definedName name="_____________________________lbc12" localSheetId="0" hidden="1">#REF!</definedName>
    <definedName name="_____________________________lbc12" hidden="1">#REF!</definedName>
    <definedName name="_____________________________lbc13" localSheetId="2" hidden="1">#REF!</definedName>
    <definedName name="_____________________________lbc13" localSheetId="6" hidden="1">#REF!</definedName>
    <definedName name="_____________________________lbc13" localSheetId="0" hidden="1">#REF!</definedName>
    <definedName name="_____________________________lbc13" hidden="1">#REF!</definedName>
    <definedName name="_____________________________lbc14" localSheetId="2" hidden="1">#REF!</definedName>
    <definedName name="_____________________________lbc14" localSheetId="6" hidden="1">#REF!</definedName>
    <definedName name="_____________________________lbc14" localSheetId="0" hidden="1">#REF!</definedName>
    <definedName name="_____________________________lbc14" hidden="1">#REF!</definedName>
    <definedName name="_____________________________lbc15" localSheetId="2" hidden="1">#REF!</definedName>
    <definedName name="_____________________________lbc15" localSheetId="6" hidden="1">#REF!</definedName>
    <definedName name="_____________________________lbc15" localSheetId="0" hidden="1">#REF!</definedName>
    <definedName name="_____________________________lbc15" hidden="1">#REF!</definedName>
    <definedName name="_____________________________lbc16" localSheetId="2" hidden="1">#REF!</definedName>
    <definedName name="_____________________________lbc16" localSheetId="6" hidden="1">#REF!</definedName>
    <definedName name="_____________________________lbc16" localSheetId="0" hidden="1">#REF!</definedName>
    <definedName name="_____________________________lbc16" hidden="1">#REF!</definedName>
    <definedName name="_____________________________lbc17" localSheetId="2" hidden="1">#REF!</definedName>
    <definedName name="_____________________________lbc17" localSheetId="6" hidden="1">#REF!</definedName>
    <definedName name="_____________________________lbc17" localSheetId="0" hidden="1">#REF!</definedName>
    <definedName name="_____________________________lbc17" hidden="1">#REF!</definedName>
    <definedName name="_____________________________lbc18" localSheetId="2" hidden="1">#REF!</definedName>
    <definedName name="_____________________________lbc18" localSheetId="6" hidden="1">#REF!</definedName>
    <definedName name="_____________________________lbc18" localSheetId="0" hidden="1">#REF!</definedName>
    <definedName name="_____________________________lbc18" hidden="1">#REF!</definedName>
    <definedName name="_____________________________lbc19" localSheetId="2" hidden="1">#REF!</definedName>
    <definedName name="_____________________________lbc19" localSheetId="6" hidden="1">#REF!</definedName>
    <definedName name="_____________________________lbc19" localSheetId="0" hidden="1">#REF!</definedName>
    <definedName name="_____________________________lbc19" hidden="1">#REF!</definedName>
    <definedName name="_____________________________lbc2" localSheetId="2" hidden="1">#REF!</definedName>
    <definedName name="_____________________________lbc2" localSheetId="6" hidden="1">#REF!</definedName>
    <definedName name="_____________________________lbc2" localSheetId="0" hidden="1">#REF!</definedName>
    <definedName name="_____________________________lbc2" hidden="1">#REF!</definedName>
    <definedName name="_____________________________lbc20" localSheetId="2" hidden="1">#REF!</definedName>
    <definedName name="_____________________________lbc20" localSheetId="6" hidden="1">#REF!</definedName>
    <definedName name="_____________________________lbc20" localSheetId="0" hidden="1">#REF!</definedName>
    <definedName name="_____________________________lbc20" hidden="1">#REF!</definedName>
    <definedName name="_____________________________lbc21" localSheetId="2" hidden="1">#REF!</definedName>
    <definedName name="_____________________________lbc21" localSheetId="6" hidden="1">#REF!</definedName>
    <definedName name="_____________________________lbc21" localSheetId="0" hidden="1">#REF!</definedName>
    <definedName name="_____________________________lbc21" hidden="1">#REF!</definedName>
    <definedName name="_____________________________lbc22" localSheetId="2" hidden="1">#REF!</definedName>
    <definedName name="_____________________________lbc22" localSheetId="6" hidden="1">#REF!</definedName>
    <definedName name="_____________________________lbc22" localSheetId="0" hidden="1">#REF!</definedName>
    <definedName name="_____________________________lbc22" hidden="1">#REF!</definedName>
    <definedName name="_____________________________lbc23" localSheetId="2" hidden="1">#REF!</definedName>
    <definedName name="_____________________________lbc23" localSheetId="6" hidden="1">#REF!</definedName>
    <definedName name="_____________________________lbc23" localSheetId="0" hidden="1">#REF!</definedName>
    <definedName name="_____________________________lbc23" hidden="1">#REF!</definedName>
    <definedName name="_____________________________lbc24" localSheetId="2" hidden="1">#REF!</definedName>
    <definedName name="_____________________________lbc24" localSheetId="6" hidden="1">#REF!</definedName>
    <definedName name="_____________________________lbc24" localSheetId="0" hidden="1">#REF!</definedName>
    <definedName name="_____________________________lbc24" hidden="1">#REF!</definedName>
    <definedName name="_____________________________lbc25" localSheetId="2" hidden="1">#REF!</definedName>
    <definedName name="_____________________________lbc25" localSheetId="6" hidden="1">#REF!</definedName>
    <definedName name="_____________________________lbc25" localSheetId="0" hidden="1">#REF!</definedName>
    <definedName name="_____________________________lbc25" hidden="1">#REF!</definedName>
    <definedName name="_____________________________lbc26" localSheetId="2" hidden="1">#REF!</definedName>
    <definedName name="_____________________________lbc26" localSheetId="6" hidden="1">#REF!</definedName>
    <definedName name="_____________________________lbc26" localSheetId="0" hidden="1">#REF!</definedName>
    <definedName name="_____________________________lbc26" hidden="1">#REF!</definedName>
    <definedName name="_____________________________lbc27" localSheetId="2" hidden="1">#REF!</definedName>
    <definedName name="_____________________________lbc27" localSheetId="6" hidden="1">#REF!</definedName>
    <definedName name="_____________________________lbc27" localSheetId="0" hidden="1">#REF!</definedName>
    <definedName name="_____________________________lbc27" hidden="1">#REF!</definedName>
    <definedName name="_____________________________lbc28" localSheetId="2" hidden="1">#REF!</definedName>
    <definedName name="_____________________________lbc28" localSheetId="6" hidden="1">#REF!</definedName>
    <definedName name="_____________________________lbc28" localSheetId="0" hidden="1">#REF!</definedName>
    <definedName name="_____________________________lbc28" hidden="1">#REF!</definedName>
    <definedName name="_____________________________lbc29" localSheetId="2" hidden="1">#REF!</definedName>
    <definedName name="_____________________________lbc29" localSheetId="6" hidden="1">#REF!</definedName>
    <definedName name="_____________________________lbc29" localSheetId="0" hidden="1">#REF!</definedName>
    <definedName name="_____________________________lbc29" hidden="1">#REF!</definedName>
    <definedName name="_____________________________lbc3" localSheetId="2" hidden="1">#REF!</definedName>
    <definedName name="_____________________________lbc3" localSheetId="6" hidden="1">#REF!</definedName>
    <definedName name="_____________________________lbc3" localSheetId="0" hidden="1">#REF!</definedName>
    <definedName name="_____________________________lbc3" hidden="1">#REF!</definedName>
    <definedName name="_____________________________lbc31" localSheetId="2" hidden="1">#REF!</definedName>
    <definedName name="_____________________________lbc31" localSheetId="6" hidden="1">#REF!</definedName>
    <definedName name="_____________________________lbc31" localSheetId="0" hidden="1">#REF!</definedName>
    <definedName name="_____________________________lbc31" hidden="1">#REF!</definedName>
    <definedName name="_____________________________lbc32" localSheetId="2" hidden="1">#REF!</definedName>
    <definedName name="_____________________________lbc32" localSheetId="6" hidden="1">#REF!</definedName>
    <definedName name="_____________________________lbc32" localSheetId="0" hidden="1">#REF!</definedName>
    <definedName name="_____________________________lbc32" hidden="1">#REF!</definedName>
    <definedName name="_____________________________lbc4" localSheetId="2" hidden="1">#REF!</definedName>
    <definedName name="_____________________________lbc4" localSheetId="6" hidden="1">#REF!</definedName>
    <definedName name="_____________________________lbc4" localSheetId="0" hidden="1">#REF!</definedName>
    <definedName name="_____________________________lbc4" hidden="1">#REF!</definedName>
    <definedName name="_____________________________lbc5" localSheetId="2" hidden="1">#REF!</definedName>
    <definedName name="_____________________________lbc5" localSheetId="6" hidden="1">#REF!</definedName>
    <definedName name="_____________________________lbc5" localSheetId="0" hidden="1">#REF!</definedName>
    <definedName name="_____________________________lbc5" hidden="1">#REF!</definedName>
    <definedName name="_____________________________lbc6" localSheetId="2" hidden="1">#REF!</definedName>
    <definedName name="_____________________________lbc6" localSheetId="6" hidden="1">#REF!</definedName>
    <definedName name="_____________________________lbc6" localSheetId="0" hidden="1">#REF!</definedName>
    <definedName name="_____________________________lbc6" hidden="1">#REF!</definedName>
    <definedName name="_____________________________lbc7" localSheetId="2" hidden="1">#REF!</definedName>
    <definedName name="_____________________________lbc7" localSheetId="6" hidden="1">#REF!</definedName>
    <definedName name="_____________________________lbc7" localSheetId="0" hidden="1">#REF!</definedName>
    <definedName name="_____________________________lbc7" hidden="1">#REF!</definedName>
    <definedName name="_____________________________lbc8" localSheetId="2" hidden="1">#REF!</definedName>
    <definedName name="_____________________________lbc8" localSheetId="6" hidden="1">#REF!</definedName>
    <definedName name="_____________________________lbc8" localSheetId="0" hidden="1">#REF!</definedName>
    <definedName name="_____________________________lbc8" hidden="1">#REF!</definedName>
    <definedName name="_____________________________lbc9" localSheetId="2" hidden="1">#REF!</definedName>
    <definedName name="_____________________________lbc9" localSheetId="6" hidden="1">#REF!</definedName>
    <definedName name="_____________________________lbc9" localSheetId="0" hidden="1">#REF!</definedName>
    <definedName name="_____________________________lbc9" hidden="1">#REF!</definedName>
    <definedName name="_____________________________ld26" localSheetId="2" hidden="1">#REF!</definedName>
    <definedName name="_____________________________ld26" localSheetId="6" hidden="1">#REF!</definedName>
    <definedName name="_____________________________ld26" localSheetId="0" hidden="1">#REF!</definedName>
    <definedName name="_____________________________ld26" hidden="1">#REF!</definedName>
    <definedName name="_____________________________ld31" localSheetId="2" hidden="1">#REF!</definedName>
    <definedName name="_____________________________ld31" localSheetId="6" hidden="1">#REF!</definedName>
    <definedName name="_____________________________ld31" localSheetId="0" hidden="1">#REF!</definedName>
    <definedName name="_____________________________ld31" hidden="1">#REF!</definedName>
    <definedName name="_____________________________le31" localSheetId="2" hidden="1">#REF!</definedName>
    <definedName name="_____________________________le31" localSheetId="6" hidden="1">#REF!</definedName>
    <definedName name="_____________________________le31" localSheetId="0" hidden="1">#REF!</definedName>
    <definedName name="_____________________________le31" hidden="1">#REF!</definedName>
    <definedName name="_____________________________lf31" localSheetId="2" hidden="1">#REF!</definedName>
    <definedName name="_____________________________lf31" localSheetId="6" hidden="1">#REF!</definedName>
    <definedName name="_____________________________lf31" localSheetId="0" hidden="1">#REF!</definedName>
    <definedName name="_____________________________lf31" hidden="1">#REF!</definedName>
    <definedName name="_____________________________x10" localSheetId="2" hidden="1">#REF!</definedName>
    <definedName name="_____________________________x10" localSheetId="6" hidden="1">#REF!</definedName>
    <definedName name="_____________________________x10" localSheetId="0" hidden="1">#REF!</definedName>
    <definedName name="_____________________________x10" hidden="1">#REF!</definedName>
    <definedName name="_____________________________x11" localSheetId="2" hidden="1">#REF!</definedName>
    <definedName name="_____________________________x11" localSheetId="6" hidden="1">#REF!</definedName>
    <definedName name="_____________________________x11" localSheetId="0" hidden="1">#REF!</definedName>
    <definedName name="_____________________________x11" hidden="1">#REF!</definedName>
    <definedName name="_____________________________x12" localSheetId="2" hidden="1">#REF!</definedName>
    <definedName name="_____________________________x12" localSheetId="6" hidden="1">#REF!</definedName>
    <definedName name="_____________________________x12" localSheetId="0" hidden="1">#REF!</definedName>
    <definedName name="_____________________________x12" hidden="1">#REF!</definedName>
    <definedName name="_____________________________x13" localSheetId="2" hidden="1">#REF!</definedName>
    <definedName name="_____________________________x13" localSheetId="6" hidden="1">#REF!</definedName>
    <definedName name="_____________________________x13" localSheetId="0" hidden="1">#REF!</definedName>
    <definedName name="_____________________________x13" hidden="1">#REF!</definedName>
    <definedName name="_____________________________x14" localSheetId="2" hidden="1">#REF!</definedName>
    <definedName name="_____________________________x14" localSheetId="6" hidden="1">#REF!</definedName>
    <definedName name="_____________________________x14" localSheetId="0" hidden="1">#REF!</definedName>
    <definedName name="_____________________________x14" hidden="1">#REF!</definedName>
    <definedName name="_____________________________x15" localSheetId="2" hidden="1">#REF!</definedName>
    <definedName name="_____________________________x15" localSheetId="6" hidden="1">#REF!</definedName>
    <definedName name="_____________________________x15" localSheetId="0" hidden="1">#REF!</definedName>
    <definedName name="_____________________________x15" hidden="1">#REF!</definedName>
    <definedName name="_____________________________x16" localSheetId="2" hidden="1">#REF!</definedName>
    <definedName name="_____________________________x16" localSheetId="6" hidden="1">#REF!</definedName>
    <definedName name="_____________________________x16" localSheetId="0" hidden="1">#REF!</definedName>
    <definedName name="_____________________________x16" hidden="1">#REF!</definedName>
    <definedName name="_____________________________x17" localSheetId="2" hidden="1">#REF!</definedName>
    <definedName name="_____________________________x17" localSheetId="6" hidden="1">#REF!</definedName>
    <definedName name="_____________________________x17" localSheetId="0" hidden="1">#REF!</definedName>
    <definedName name="_____________________________x17" hidden="1">#REF!</definedName>
    <definedName name="_____________________________x18" localSheetId="2" hidden="1">#REF!</definedName>
    <definedName name="_____________________________x18" localSheetId="6" hidden="1">#REF!</definedName>
    <definedName name="_____________________________x18" localSheetId="0" hidden="1">#REF!</definedName>
    <definedName name="_____________________________x18" hidden="1">#REF!</definedName>
    <definedName name="_____________________________x19" localSheetId="2" hidden="1">#REF!</definedName>
    <definedName name="_____________________________x19" localSheetId="6" hidden="1">#REF!</definedName>
    <definedName name="_____________________________x19" localSheetId="0" hidden="1">#REF!</definedName>
    <definedName name="_____________________________x19" hidden="1">#REF!</definedName>
    <definedName name="_____________________________x20" localSheetId="2" hidden="1">#REF!</definedName>
    <definedName name="_____________________________x20" localSheetId="6" hidden="1">#REF!</definedName>
    <definedName name="_____________________________x20" localSheetId="0" hidden="1">#REF!</definedName>
    <definedName name="_____________________________x20" hidden="1">#REF!</definedName>
    <definedName name="_____________________________x21" localSheetId="2" hidden="1">#REF!</definedName>
    <definedName name="_____________________________x21" localSheetId="6" hidden="1">#REF!</definedName>
    <definedName name="_____________________________x21" localSheetId="0" hidden="1">#REF!</definedName>
    <definedName name="_____________________________x21" hidden="1">#REF!</definedName>
    <definedName name="_____________________________x22" localSheetId="2" hidden="1">#REF!</definedName>
    <definedName name="_____________________________x22" localSheetId="6" hidden="1">#REF!</definedName>
    <definedName name="_____________________________x22" localSheetId="0" hidden="1">#REF!</definedName>
    <definedName name="_____________________________x22" hidden="1">#REF!</definedName>
    <definedName name="_____________________________x23" localSheetId="2" hidden="1">#REF!</definedName>
    <definedName name="_____________________________x23" localSheetId="6" hidden="1">#REF!</definedName>
    <definedName name="_____________________________x23" localSheetId="0" hidden="1">#REF!</definedName>
    <definedName name="_____________________________x23" hidden="1">#REF!</definedName>
    <definedName name="_____________________________x24" localSheetId="2" hidden="1">#REF!</definedName>
    <definedName name="_____________________________x24" localSheetId="6" hidden="1">#REF!</definedName>
    <definedName name="_____________________________x24" localSheetId="0" hidden="1">#REF!</definedName>
    <definedName name="_____________________________x24" hidden="1">#REF!</definedName>
    <definedName name="_____________________________x25" localSheetId="2" hidden="1">#REF!</definedName>
    <definedName name="_____________________________x25" localSheetId="6" hidden="1">#REF!</definedName>
    <definedName name="_____________________________x25" localSheetId="0" hidden="1">#REF!</definedName>
    <definedName name="_____________________________x25" hidden="1">#REF!</definedName>
    <definedName name="_____________________________x28" localSheetId="2" hidden="1">#REF!</definedName>
    <definedName name="_____________________________x28" localSheetId="6" hidden="1">#REF!</definedName>
    <definedName name="_____________________________x28" localSheetId="0" hidden="1">#REF!</definedName>
    <definedName name="_____________________________x28" hidden="1">#REF!</definedName>
    <definedName name="_____________________________x29" localSheetId="2" hidden="1">#REF!</definedName>
    <definedName name="_____________________________x29" localSheetId="6" hidden="1">#REF!</definedName>
    <definedName name="_____________________________x29" localSheetId="0" hidden="1">#REF!</definedName>
    <definedName name="_____________________________x29" hidden="1">#REF!</definedName>
    <definedName name="_____________________________x32" localSheetId="2" hidden="1">#REF!</definedName>
    <definedName name="_____________________________x32" localSheetId="6" hidden="1">#REF!</definedName>
    <definedName name="_____________________________x32" localSheetId="0" hidden="1">#REF!</definedName>
    <definedName name="_____________________________x32" hidden="1">#REF!</definedName>
    <definedName name="_____________________________x4" localSheetId="2" hidden="1">#REF!</definedName>
    <definedName name="_____________________________x4" localSheetId="6" hidden="1">#REF!</definedName>
    <definedName name="_____________________________x4" localSheetId="0" hidden="1">#REF!</definedName>
    <definedName name="_____________________________x4" hidden="1">#REF!</definedName>
    <definedName name="_____________________________x5" localSheetId="2" hidden="1">#REF!</definedName>
    <definedName name="_____________________________x5" localSheetId="6" hidden="1">#REF!</definedName>
    <definedName name="_____________________________x5" localSheetId="0" hidden="1">#REF!</definedName>
    <definedName name="_____________________________x5" hidden="1">#REF!</definedName>
    <definedName name="_____________________________x6" localSheetId="2" hidden="1">#REF!</definedName>
    <definedName name="_____________________________x6" localSheetId="6" hidden="1">#REF!</definedName>
    <definedName name="_____________________________x6" localSheetId="0" hidden="1">#REF!</definedName>
    <definedName name="_____________________________x6" hidden="1">#REF!</definedName>
    <definedName name="_____________________________x7" localSheetId="2" hidden="1">#REF!</definedName>
    <definedName name="_____________________________x7" localSheetId="6" hidden="1">#REF!</definedName>
    <definedName name="_____________________________x7" localSheetId="0" hidden="1">#REF!</definedName>
    <definedName name="_____________________________x7" hidden="1">#REF!</definedName>
    <definedName name="_____________________________x8" localSheetId="2" hidden="1">#REF!</definedName>
    <definedName name="_____________________________x8" localSheetId="6" hidden="1">#REF!</definedName>
    <definedName name="_____________________________x8" localSheetId="0" hidden="1">#REF!</definedName>
    <definedName name="_____________________________x8" hidden="1">#REF!</definedName>
    <definedName name="_____________________________x9" localSheetId="2" hidden="1">#REF!</definedName>
    <definedName name="_____________________________x9" localSheetId="6" hidden="1">#REF!</definedName>
    <definedName name="_____________________________x9" localSheetId="0" hidden="1">#REF!</definedName>
    <definedName name="_____________________________x9" hidden="1">#REF!</definedName>
    <definedName name="____________________________INV12" localSheetId="2">#REF!</definedName>
    <definedName name="____________________________INV12" localSheetId="6">#REF!</definedName>
    <definedName name="____________________________INV12" localSheetId="0">#REF!</definedName>
    <definedName name="____________________________INV12">#REF!</definedName>
    <definedName name="____________________________INV13" localSheetId="2">#REF!</definedName>
    <definedName name="____________________________INV13" localSheetId="6">#REF!</definedName>
    <definedName name="____________________________INV13" localSheetId="0">#REF!</definedName>
    <definedName name="____________________________INV13">#REF!</definedName>
    <definedName name="____________________________inv2">'[1]CONSOL DRE GERAL'!$B$2:$L$99</definedName>
    <definedName name="____________________________la29" localSheetId="2" hidden="1">#REF!</definedName>
    <definedName name="____________________________la29" localSheetId="7" hidden="1">#REF!</definedName>
    <definedName name="____________________________la29" localSheetId="6" hidden="1">#REF!</definedName>
    <definedName name="____________________________la29" localSheetId="0" hidden="1">#REF!</definedName>
    <definedName name="____________________________la29" hidden="1">#REF!</definedName>
    <definedName name="____________________________la3" localSheetId="2" hidden="1">#REF!</definedName>
    <definedName name="____________________________la3" localSheetId="6" hidden="1">#REF!</definedName>
    <definedName name="____________________________la3" localSheetId="0" hidden="1">#REF!</definedName>
    <definedName name="____________________________la3" hidden="1">#REF!</definedName>
    <definedName name="____________________________la31" localSheetId="2" hidden="1">#REF!</definedName>
    <definedName name="____________________________la31" localSheetId="6" hidden="1">#REF!</definedName>
    <definedName name="____________________________la31" localSheetId="0" hidden="1">#REF!</definedName>
    <definedName name="____________________________la31" hidden="1">#REF!</definedName>
    <definedName name="____________________________la32" localSheetId="2" hidden="1">#REF!</definedName>
    <definedName name="____________________________la32" localSheetId="6" hidden="1">#REF!</definedName>
    <definedName name="____________________________la32" localSheetId="0" hidden="1">#REF!</definedName>
    <definedName name="____________________________la32" hidden="1">#REF!</definedName>
    <definedName name="____________________________la4" localSheetId="2" hidden="1">#REF!</definedName>
    <definedName name="____________________________la4" localSheetId="6" hidden="1">#REF!</definedName>
    <definedName name="____________________________la4" localSheetId="0" hidden="1">#REF!</definedName>
    <definedName name="____________________________la4" hidden="1">#REF!</definedName>
    <definedName name="____________________________la5" localSheetId="2" hidden="1">#REF!</definedName>
    <definedName name="____________________________la5" localSheetId="6" hidden="1">#REF!</definedName>
    <definedName name="____________________________la5" localSheetId="0" hidden="1">#REF!</definedName>
    <definedName name="____________________________la5" hidden="1">#REF!</definedName>
    <definedName name="____________________________la6" localSheetId="2" hidden="1">#REF!</definedName>
    <definedName name="____________________________la6" localSheetId="6" hidden="1">#REF!</definedName>
    <definedName name="____________________________la6" localSheetId="0" hidden="1">#REF!</definedName>
    <definedName name="____________________________la6" hidden="1">#REF!</definedName>
    <definedName name="____________________________la7" localSheetId="2" hidden="1">#REF!</definedName>
    <definedName name="____________________________la7" localSheetId="6" hidden="1">#REF!</definedName>
    <definedName name="____________________________la7" localSheetId="0" hidden="1">#REF!</definedName>
    <definedName name="____________________________la7" hidden="1">#REF!</definedName>
    <definedName name="____________________________la8" localSheetId="2" hidden="1">#REF!</definedName>
    <definedName name="____________________________la8" localSheetId="6" hidden="1">#REF!</definedName>
    <definedName name="____________________________la8" localSheetId="0" hidden="1">#REF!</definedName>
    <definedName name="____________________________la8" hidden="1">#REF!</definedName>
    <definedName name="____________________________la9" localSheetId="2" hidden="1">#REF!</definedName>
    <definedName name="____________________________la9" localSheetId="6" hidden="1">#REF!</definedName>
    <definedName name="____________________________la9" localSheetId="0" hidden="1">#REF!</definedName>
    <definedName name="____________________________la9" hidden="1">#REF!</definedName>
    <definedName name="____________________________lb1" localSheetId="2" hidden="1">#REF!</definedName>
    <definedName name="____________________________lb1" localSheetId="6" hidden="1">#REF!</definedName>
    <definedName name="____________________________lb1" localSheetId="0" hidden="1">#REF!</definedName>
    <definedName name="____________________________lb1" hidden="1">#REF!</definedName>
    <definedName name="____________________________lb10" localSheetId="2" hidden="1">#REF!</definedName>
    <definedName name="____________________________lb10" localSheetId="6" hidden="1">#REF!</definedName>
    <definedName name="____________________________lb10" localSheetId="0" hidden="1">#REF!</definedName>
    <definedName name="____________________________lb10" hidden="1">#REF!</definedName>
    <definedName name="____________________________lb11" localSheetId="2" hidden="1">#REF!</definedName>
    <definedName name="____________________________lb11" localSheetId="6" hidden="1">#REF!</definedName>
    <definedName name="____________________________lb11" localSheetId="0" hidden="1">#REF!</definedName>
    <definedName name="____________________________lb11" hidden="1">#REF!</definedName>
    <definedName name="____________________________lb12" localSheetId="2" hidden="1">#REF!</definedName>
    <definedName name="____________________________lb12" localSheetId="6" hidden="1">#REF!</definedName>
    <definedName name="____________________________lb12" localSheetId="0" hidden="1">#REF!</definedName>
    <definedName name="____________________________lb12" hidden="1">#REF!</definedName>
    <definedName name="____________________________lb13" localSheetId="2" hidden="1">#REF!</definedName>
    <definedName name="____________________________lb13" localSheetId="6" hidden="1">#REF!</definedName>
    <definedName name="____________________________lb13" localSheetId="0" hidden="1">#REF!</definedName>
    <definedName name="____________________________lb13" hidden="1">#REF!</definedName>
    <definedName name="____________________________lb14" localSheetId="2" hidden="1">#REF!</definedName>
    <definedName name="____________________________lb14" localSheetId="6" hidden="1">#REF!</definedName>
    <definedName name="____________________________lb14" localSheetId="0" hidden="1">#REF!</definedName>
    <definedName name="____________________________lb14" hidden="1">#REF!</definedName>
    <definedName name="____________________________lb15" localSheetId="2" hidden="1">#REF!</definedName>
    <definedName name="____________________________lb15" localSheetId="6" hidden="1">#REF!</definedName>
    <definedName name="____________________________lb15" localSheetId="0" hidden="1">#REF!</definedName>
    <definedName name="____________________________lb15" hidden="1">#REF!</definedName>
    <definedName name="____________________________lb16" localSheetId="2" hidden="1">#REF!</definedName>
    <definedName name="____________________________lb16" localSheetId="6" hidden="1">#REF!</definedName>
    <definedName name="____________________________lb16" localSheetId="0" hidden="1">#REF!</definedName>
    <definedName name="____________________________lb16" hidden="1">#REF!</definedName>
    <definedName name="____________________________lb17" localSheetId="2" hidden="1">#REF!</definedName>
    <definedName name="____________________________lb17" localSheetId="6" hidden="1">#REF!</definedName>
    <definedName name="____________________________lb17" localSheetId="0" hidden="1">#REF!</definedName>
    <definedName name="____________________________lb17" hidden="1">#REF!</definedName>
    <definedName name="____________________________lb18" localSheetId="2" hidden="1">#REF!</definedName>
    <definedName name="____________________________lb18" localSheetId="6" hidden="1">#REF!</definedName>
    <definedName name="____________________________lb18" localSheetId="0" hidden="1">#REF!</definedName>
    <definedName name="____________________________lb18" hidden="1">#REF!</definedName>
    <definedName name="____________________________lb19" localSheetId="2" hidden="1">#REF!</definedName>
    <definedName name="____________________________lb19" localSheetId="6" hidden="1">#REF!</definedName>
    <definedName name="____________________________lb19" localSheetId="0" hidden="1">#REF!</definedName>
    <definedName name="____________________________lb19" hidden="1">#REF!</definedName>
    <definedName name="____________________________lb2" localSheetId="2" hidden="1">#REF!</definedName>
    <definedName name="____________________________lb2" localSheetId="6" hidden="1">#REF!</definedName>
    <definedName name="____________________________lb2" localSheetId="0" hidden="1">#REF!</definedName>
    <definedName name="____________________________lb2" hidden="1">#REF!</definedName>
    <definedName name="____________________________lb20" localSheetId="2" hidden="1">#REF!</definedName>
    <definedName name="____________________________lb20" localSheetId="6" hidden="1">#REF!</definedName>
    <definedName name="____________________________lb20" localSheetId="0" hidden="1">#REF!</definedName>
    <definedName name="____________________________lb20" hidden="1">#REF!</definedName>
    <definedName name="____________________________lb21" localSheetId="2" hidden="1">#REF!</definedName>
    <definedName name="____________________________lb21" localSheetId="6" hidden="1">#REF!</definedName>
    <definedName name="____________________________lb21" localSheetId="0" hidden="1">#REF!</definedName>
    <definedName name="____________________________lb21" hidden="1">#REF!</definedName>
    <definedName name="____________________________lb22" localSheetId="2" hidden="1">#REF!</definedName>
    <definedName name="____________________________lb22" localSheetId="6" hidden="1">#REF!</definedName>
    <definedName name="____________________________lb22" localSheetId="0" hidden="1">#REF!</definedName>
    <definedName name="____________________________lb22" hidden="1">#REF!</definedName>
    <definedName name="____________________________lb23" localSheetId="2" hidden="1">#REF!</definedName>
    <definedName name="____________________________lb23" localSheetId="6" hidden="1">#REF!</definedName>
    <definedName name="____________________________lb23" localSheetId="0" hidden="1">#REF!</definedName>
    <definedName name="____________________________lb23" hidden="1">#REF!</definedName>
    <definedName name="____________________________lb24" localSheetId="2" hidden="1">#REF!</definedName>
    <definedName name="____________________________lb24" localSheetId="6" hidden="1">#REF!</definedName>
    <definedName name="____________________________lb24" localSheetId="0" hidden="1">#REF!</definedName>
    <definedName name="____________________________lb24" hidden="1">#REF!</definedName>
    <definedName name="____________________________lb25" localSheetId="2" hidden="1">#REF!</definedName>
    <definedName name="____________________________lb25" localSheetId="6" hidden="1">#REF!</definedName>
    <definedName name="____________________________lb25" localSheetId="0" hidden="1">#REF!</definedName>
    <definedName name="____________________________lb25" hidden="1">#REF!</definedName>
    <definedName name="____________________________lb27" localSheetId="2" hidden="1">#REF!</definedName>
    <definedName name="____________________________lb27" localSheetId="6" hidden="1">#REF!</definedName>
    <definedName name="____________________________lb27" localSheetId="0" hidden="1">#REF!</definedName>
    <definedName name="____________________________lb27" hidden="1">#REF!</definedName>
    <definedName name="____________________________lb28" localSheetId="2" hidden="1">#REF!</definedName>
    <definedName name="____________________________lb28" localSheetId="6" hidden="1">#REF!</definedName>
    <definedName name="____________________________lb28" localSheetId="0" hidden="1">#REF!</definedName>
    <definedName name="____________________________lb28" hidden="1">#REF!</definedName>
    <definedName name="____________________________lb29" localSheetId="2" hidden="1">#REF!</definedName>
    <definedName name="____________________________lb29" localSheetId="6" hidden="1">#REF!</definedName>
    <definedName name="____________________________lb29" localSheetId="0" hidden="1">#REF!</definedName>
    <definedName name="____________________________lb29" hidden="1">#REF!</definedName>
    <definedName name="____________________________lb3" localSheetId="2" hidden="1">#REF!</definedName>
    <definedName name="____________________________lb3" localSheetId="6" hidden="1">#REF!</definedName>
    <definedName name="____________________________lb3" localSheetId="0" hidden="1">#REF!</definedName>
    <definedName name="____________________________lb3" hidden="1">#REF!</definedName>
    <definedName name="____________________________lb30" localSheetId="2" hidden="1">#REF!</definedName>
    <definedName name="____________________________lb30" localSheetId="6" hidden="1">#REF!</definedName>
    <definedName name="____________________________lb30" localSheetId="0" hidden="1">#REF!</definedName>
    <definedName name="____________________________lb30" hidden="1">#REF!</definedName>
    <definedName name="____________________________lb31" localSheetId="2" hidden="1">#REF!</definedName>
    <definedName name="____________________________lb31" localSheetId="6" hidden="1">#REF!</definedName>
    <definedName name="____________________________lb31" localSheetId="0" hidden="1">#REF!</definedName>
    <definedName name="____________________________lb31" hidden="1">#REF!</definedName>
    <definedName name="____________________________lb32" localSheetId="2" hidden="1">#REF!</definedName>
    <definedName name="____________________________lb32" localSheetId="6" hidden="1">#REF!</definedName>
    <definedName name="____________________________lb32" localSheetId="0" hidden="1">#REF!</definedName>
    <definedName name="____________________________lb32" hidden="1">#REF!</definedName>
    <definedName name="____________________________lb4" localSheetId="2" hidden="1">#REF!</definedName>
    <definedName name="____________________________lb4" localSheetId="6" hidden="1">#REF!</definedName>
    <definedName name="____________________________lb4" localSheetId="0" hidden="1">#REF!</definedName>
    <definedName name="____________________________lb4" hidden="1">#REF!</definedName>
    <definedName name="____________________________lb5" localSheetId="2" hidden="1">#REF!</definedName>
    <definedName name="____________________________lb5" localSheetId="6" hidden="1">#REF!</definedName>
    <definedName name="____________________________lb5" localSheetId="0" hidden="1">#REF!</definedName>
    <definedName name="____________________________lb5" hidden="1">#REF!</definedName>
    <definedName name="____________________________lb6" localSheetId="2" hidden="1">#REF!</definedName>
    <definedName name="____________________________lb6" localSheetId="6" hidden="1">#REF!</definedName>
    <definedName name="____________________________lb6" localSheetId="0" hidden="1">#REF!</definedName>
    <definedName name="____________________________lb6" hidden="1">#REF!</definedName>
    <definedName name="____________________________lb7" localSheetId="2" hidden="1">#REF!</definedName>
    <definedName name="____________________________lb7" localSheetId="6" hidden="1">#REF!</definedName>
    <definedName name="____________________________lb7" localSheetId="0" hidden="1">#REF!</definedName>
    <definedName name="____________________________lb7" hidden="1">#REF!</definedName>
    <definedName name="____________________________lb8" localSheetId="2" hidden="1">#REF!</definedName>
    <definedName name="____________________________lb8" localSheetId="6" hidden="1">#REF!</definedName>
    <definedName name="____________________________lb8" localSheetId="0" hidden="1">#REF!</definedName>
    <definedName name="____________________________lb8" hidden="1">#REF!</definedName>
    <definedName name="____________________________lb9" localSheetId="2" hidden="1">#REF!</definedName>
    <definedName name="____________________________lb9" localSheetId="6" hidden="1">#REF!</definedName>
    <definedName name="____________________________lb9" localSheetId="0" hidden="1">#REF!</definedName>
    <definedName name="____________________________lb9" hidden="1">#REF!</definedName>
    <definedName name="____________________________lbc1" localSheetId="2" hidden="1">#REF!</definedName>
    <definedName name="____________________________lbc1" localSheetId="6" hidden="1">#REF!</definedName>
    <definedName name="____________________________lbc1" localSheetId="0" hidden="1">#REF!</definedName>
    <definedName name="____________________________lbc1" hidden="1">#REF!</definedName>
    <definedName name="____________________________lbc10" localSheetId="2" hidden="1">#REF!</definedName>
    <definedName name="____________________________lbc10" localSheetId="6" hidden="1">#REF!</definedName>
    <definedName name="____________________________lbc10" localSheetId="0" hidden="1">#REF!</definedName>
    <definedName name="____________________________lbc10" hidden="1">#REF!</definedName>
    <definedName name="____________________________lbc11" localSheetId="2" hidden="1">#REF!</definedName>
    <definedName name="____________________________lbc11" localSheetId="6" hidden="1">#REF!</definedName>
    <definedName name="____________________________lbc11" localSheetId="0" hidden="1">#REF!</definedName>
    <definedName name="____________________________lbc11" hidden="1">#REF!</definedName>
    <definedName name="____________________________lbc12" localSheetId="2" hidden="1">#REF!</definedName>
    <definedName name="____________________________lbc12" localSheetId="6" hidden="1">#REF!</definedName>
    <definedName name="____________________________lbc12" localSheetId="0" hidden="1">#REF!</definedName>
    <definedName name="____________________________lbc12" hidden="1">#REF!</definedName>
    <definedName name="____________________________lbc13" localSheetId="2" hidden="1">#REF!</definedName>
    <definedName name="____________________________lbc13" localSheetId="6" hidden="1">#REF!</definedName>
    <definedName name="____________________________lbc13" localSheetId="0" hidden="1">#REF!</definedName>
    <definedName name="____________________________lbc13" hidden="1">#REF!</definedName>
    <definedName name="____________________________lbc14" localSheetId="2" hidden="1">#REF!</definedName>
    <definedName name="____________________________lbc14" localSheetId="6" hidden="1">#REF!</definedName>
    <definedName name="____________________________lbc14" localSheetId="0" hidden="1">#REF!</definedName>
    <definedName name="____________________________lbc14" hidden="1">#REF!</definedName>
    <definedName name="____________________________lbc15" localSheetId="2" hidden="1">#REF!</definedName>
    <definedName name="____________________________lbc15" localSheetId="6" hidden="1">#REF!</definedName>
    <definedName name="____________________________lbc15" localSheetId="0" hidden="1">#REF!</definedName>
    <definedName name="____________________________lbc15" hidden="1">#REF!</definedName>
    <definedName name="____________________________lbc16" localSheetId="2" hidden="1">#REF!</definedName>
    <definedName name="____________________________lbc16" localSheetId="6" hidden="1">#REF!</definedName>
    <definedName name="____________________________lbc16" localSheetId="0" hidden="1">#REF!</definedName>
    <definedName name="____________________________lbc16" hidden="1">#REF!</definedName>
    <definedName name="____________________________lbc17" localSheetId="2" hidden="1">#REF!</definedName>
    <definedName name="____________________________lbc17" localSheetId="6" hidden="1">#REF!</definedName>
    <definedName name="____________________________lbc17" localSheetId="0" hidden="1">#REF!</definedName>
    <definedName name="____________________________lbc17" hidden="1">#REF!</definedName>
    <definedName name="____________________________lbc18" localSheetId="2" hidden="1">#REF!</definedName>
    <definedName name="____________________________lbc18" localSheetId="6" hidden="1">#REF!</definedName>
    <definedName name="____________________________lbc18" localSheetId="0" hidden="1">#REF!</definedName>
    <definedName name="____________________________lbc18" hidden="1">#REF!</definedName>
    <definedName name="____________________________lbc19" localSheetId="2" hidden="1">#REF!</definedName>
    <definedName name="____________________________lbc19" localSheetId="6" hidden="1">#REF!</definedName>
    <definedName name="____________________________lbc19" localSheetId="0" hidden="1">#REF!</definedName>
    <definedName name="____________________________lbc19" hidden="1">#REF!</definedName>
    <definedName name="____________________________lbc2" localSheetId="2" hidden="1">#REF!</definedName>
    <definedName name="____________________________lbc2" localSheetId="6" hidden="1">#REF!</definedName>
    <definedName name="____________________________lbc2" localSheetId="0" hidden="1">#REF!</definedName>
    <definedName name="____________________________lbc2" hidden="1">#REF!</definedName>
    <definedName name="____________________________lbc20" localSheetId="2" hidden="1">#REF!</definedName>
    <definedName name="____________________________lbc20" localSheetId="6" hidden="1">#REF!</definedName>
    <definedName name="____________________________lbc20" localSheetId="0" hidden="1">#REF!</definedName>
    <definedName name="____________________________lbc20" hidden="1">#REF!</definedName>
    <definedName name="____________________________lbc21" localSheetId="2" hidden="1">#REF!</definedName>
    <definedName name="____________________________lbc21" localSheetId="6" hidden="1">#REF!</definedName>
    <definedName name="____________________________lbc21" localSheetId="0" hidden="1">#REF!</definedName>
    <definedName name="____________________________lbc21" hidden="1">#REF!</definedName>
    <definedName name="____________________________lbc22" localSheetId="2" hidden="1">#REF!</definedName>
    <definedName name="____________________________lbc22" localSheetId="6" hidden="1">#REF!</definedName>
    <definedName name="____________________________lbc22" localSheetId="0" hidden="1">#REF!</definedName>
    <definedName name="____________________________lbc22" hidden="1">#REF!</definedName>
    <definedName name="____________________________lbc23" localSheetId="2" hidden="1">#REF!</definedName>
    <definedName name="____________________________lbc23" localSheetId="6" hidden="1">#REF!</definedName>
    <definedName name="____________________________lbc23" localSheetId="0" hidden="1">#REF!</definedName>
    <definedName name="____________________________lbc23" hidden="1">#REF!</definedName>
    <definedName name="____________________________lbc24" localSheetId="2" hidden="1">#REF!</definedName>
    <definedName name="____________________________lbc24" localSheetId="6" hidden="1">#REF!</definedName>
    <definedName name="____________________________lbc24" localSheetId="0" hidden="1">#REF!</definedName>
    <definedName name="____________________________lbc24" hidden="1">#REF!</definedName>
    <definedName name="____________________________lbc25" localSheetId="2" hidden="1">#REF!</definedName>
    <definedName name="____________________________lbc25" localSheetId="6" hidden="1">#REF!</definedName>
    <definedName name="____________________________lbc25" localSheetId="0" hidden="1">#REF!</definedName>
    <definedName name="____________________________lbc25" hidden="1">#REF!</definedName>
    <definedName name="____________________________lbc26" localSheetId="2" hidden="1">#REF!</definedName>
    <definedName name="____________________________lbc26" localSheetId="6" hidden="1">#REF!</definedName>
    <definedName name="____________________________lbc26" localSheetId="0" hidden="1">#REF!</definedName>
    <definedName name="____________________________lbc26" hidden="1">#REF!</definedName>
    <definedName name="____________________________lbc27" localSheetId="2" hidden="1">#REF!</definedName>
    <definedName name="____________________________lbc27" localSheetId="6" hidden="1">#REF!</definedName>
    <definedName name="____________________________lbc27" localSheetId="0" hidden="1">#REF!</definedName>
    <definedName name="____________________________lbc27" hidden="1">#REF!</definedName>
    <definedName name="____________________________lbc28" localSheetId="2" hidden="1">#REF!</definedName>
    <definedName name="____________________________lbc28" localSheetId="6" hidden="1">#REF!</definedName>
    <definedName name="____________________________lbc28" localSheetId="0" hidden="1">#REF!</definedName>
    <definedName name="____________________________lbc28" hidden="1">#REF!</definedName>
    <definedName name="____________________________lbc29" localSheetId="2" hidden="1">#REF!</definedName>
    <definedName name="____________________________lbc29" localSheetId="6" hidden="1">#REF!</definedName>
    <definedName name="____________________________lbc29" localSheetId="0" hidden="1">#REF!</definedName>
    <definedName name="____________________________lbc29" hidden="1">#REF!</definedName>
    <definedName name="____________________________lbc3" localSheetId="2" hidden="1">#REF!</definedName>
    <definedName name="____________________________lbc3" localSheetId="6" hidden="1">#REF!</definedName>
    <definedName name="____________________________lbc3" localSheetId="0" hidden="1">#REF!</definedName>
    <definedName name="____________________________lbc3" hidden="1">#REF!</definedName>
    <definedName name="____________________________lbc31" localSheetId="2" hidden="1">#REF!</definedName>
    <definedName name="____________________________lbc31" localSheetId="6" hidden="1">#REF!</definedName>
    <definedName name="____________________________lbc31" localSheetId="0" hidden="1">#REF!</definedName>
    <definedName name="____________________________lbc31" hidden="1">#REF!</definedName>
    <definedName name="____________________________lbc32" localSheetId="2" hidden="1">#REF!</definedName>
    <definedName name="____________________________lbc32" localSheetId="6" hidden="1">#REF!</definedName>
    <definedName name="____________________________lbc32" localSheetId="0" hidden="1">#REF!</definedName>
    <definedName name="____________________________lbc32" hidden="1">#REF!</definedName>
    <definedName name="____________________________lbc4" localSheetId="2" hidden="1">#REF!</definedName>
    <definedName name="____________________________lbc4" localSheetId="6" hidden="1">#REF!</definedName>
    <definedName name="____________________________lbc4" localSheetId="0" hidden="1">#REF!</definedName>
    <definedName name="____________________________lbc4" hidden="1">#REF!</definedName>
    <definedName name="____________________________lbc5" localSheetId="2" hidden="1">#REF!</definedName>
    <definedName name="____________________________lbc5" localSheetId="6" hidden="1">#REF!</definedName>
    <definedName name="____________________________lbc5" localSheetId="0" hidden="1">#REF!</definedName>
    <definedName name="____________________________lbc5" hidden="1">#REF!</definedName>
    <definedName name="____________________________lbc6" localSheetId="2" hidden="1">#REF!</definedName>
    <definedName name="____________________________lbc6" localSheetId="6" hidden="1">#REF!</definedName>
    <definedName name="____________________________lbc6" localSheetId="0" hidden="1">#REF!</definedName>
    <definedName name="____________________________lbc6" hidden="1">#REF!</definedName>
    <definedName name="____________________________lbc7" localSheetId="2" hidden="1">#REF!</definedName>
    <definedName name="____________________________lbc7" localSheetId="6" hidden="1">#REF!</definedName>
    <definedName name="____________________________lbc7" localSheetId="0" hidden="1">#REF!</definedName>
    <definedName name="____________________________lbc7" hidden="1">#REF!</definedName>
    <definedName name="____________________________lbc8" localSheetId="2" hidden="1">#REF!</definedName>
    <definedName name="____________________________lbc8" localSheetId="6" hidden="1">#REF!</definedName>
    <definedName name="____________________________lbc8" localSheetId="0" hidden="1">#REF!</definedName>
    <definedName name="____________________________lbc8" hidden="1">#REF!</definedName>
    <definedName name="____________________________lbc9" localSheetId="2" hidden="1">#REF!</definedName>
    <definedName name="____________________________lbc9" localSheetId="6" hidden="1">#REF!</definedName>
    <definedName name="____________________________lbc9" localSheetId="0" hidden="1">#REF!</definedName>
    <definedName name="____________________________lbc9" hidden="1">#REF!</definedName>
    <definedName name="____________________________ld26" localSheetId="2" hidden="1">#REF!</definedName>
    <definedName name="____________________________ld26" localSheetId="6" hidden="1">#REF!</definedName>
    <definedName name="____________________________ld26" localSheetId="0" hidden="1">#REF!</definedName>
    <definedName name="____________________________ld26" hidden="1">#REF!</definedName>
    <definedName name="____________________________ld31" localSheetId="2" hidden="1">#REF!</definedName>
    <definedName name="____________________________ld31" localSheetId="6" hidden="1">#REF!</definedName>
    <definedName name="____________________________ld31" localSheetId="0" hidden="1">#REF!</definedName>
    <definedName name="____________________________ld31" hidden="1">#REF!</definedName>
    <definedName name="____________________________le31" localSheetId="2" hidden="1">#REF!</definedName>
    <definedName name="____________________________le31" localSheetId="6" hidden="1">#REF!</definedName>
    <definedName name="____________________________le31" localSheetId="0" hidden="1">#REF!</definedName>
    <definedName name="____________________________le31" hidden="1">#REF!</definedName>
    <definedName name="____________________________lf31" localSheetId="2" hidden="1">#REF!</definedName>
    <definedName name="____________________________lf31" localSheetId="6" hidden="1">#REF!</definedName>
    <definedName name="____________________________lf31" localSheetId="0" hidden="1">#REF!</definedName>
    <definedName name="____________________________lf31" hidden="1">#REF!</definedName>
    <definedName name="____________________________x10" localSheetId="2" hidden="1">#REF!</definedName>
    <definedName name="____________________________x10" localSheetId="6" hidden="1">#REF!</definedName>
    <definedName name="____________________________x10" localSheetId="0" hidden="1">#REF!</definedName>
    <definedName name="____________________________x10" hidden="1">#REF!</definedName>
    <definedName name="____________________________x11" localSheetId="2" hidden="1">#REF!</definedName>
    <definedName name="____________________________x11" localSheetId="6" hidden="1">#REF!</definedName>
    <definedName name="____________________________x11" localSheetId="0" hidden="1">#REF!</definedName>
    <definedName name="____________________________x11" hidden="1">#REF!</definedName>
    <definedName name="____________________________x12" localSheetId="2" hidden="1">#REF!</definedName>
    <definedName name="____________________________x12" localSheetId="6" hidden="1">#REF!</definedName>
    <definedName name="____________________________x12" localSheetId="0" hidden="1">#REF!</definedName>
    <definedName name="____________________________x12" hidden="1">#REF!</definedName>
    <definedName name="____________________________x13" localSheetId="2" hidden="1">#REF!</definedName>
    <definedName name="____________________________x13" localSheetId="6" hidden="1">#REF!</definedName>
    <definedName name="____________________________x13" localSheetId="0" hidden="1">#REF!</definedName>
    <definedName name="____________________________x13" hidden="1">#REF!</definedName>
    <definedName name="____________________________x14" localSheetId="2" hidden="1">#REF!</definedName>
    <definedName name="____________________________x14" localSheetId="6" hidden="1">#REF!</definedName>
    <definedName name="____________________________x14" localSheetId="0" hidden="1">#REF!</definedName>
    <definedName name="____________________________x14" hidden="1">#REF!</definedName>
    <definedName name="____________________________x15" localSheetId="2" hidden="1">#REF!</definedName>
    <definedName name="____________________________x15" localSheetId="6" hidden="1">#REF!</definedName>
    <definedName name="____________________________x15" localSheetId="0" hidden="1">#REF!</definedName>
    <definedName name="____________________________x15" hidden="1">#REF!</definedName>
    <definedName name="____________________________x16" localSheetId="2" hidden="1">#REF!</definedName>
    <definedName name="____________________________x16" localSheetId="6" hidden="1">#REF!</definedName>
    <definedName name="____________________________x16" localSheetId="0" hidden="1">#REF!</definedName>
    <definedName name="____________________________x16" hidden="1">#REF!</definedName>
    <definedName name="____________________________x17" localSheetId="2" hidden="1">#REF!</definedName>
    <definedName name="____________________________x17" localSheetId="6" hidden="1">#REF!</definedName>
    <definedName name="____________________________x17" localSheetId="0" hidden="1">#REF!</definedName>
    <definedName name="____________________________x17" hidden="1">#REF!</definedName>
    <definedName name="____________________________x18" localSheetId="2" hidden="1">#REF!</definedName>
    <definedName name="____________________________x18" localSheetId="6" hidden="1">#REF!</definedName>
    <definedName name="____________________________x18" localSheetId="0" hidden="1">#REF!</definedName>
    <definedName name="____________________________x18" hidden="1">#REF!</definedName>
    <definedName name="____________________________x19" localSheetId="2" hidden="1">#REF!</definedName>
    <definedName name="____________________________x19" localSheetId="6" hidden="1">#REF!</definedName>
    <definedName name="____________________________x19" localSheetId="0" hidden="1">#REF!</definedName>
    <definedName name="____________________________x19" hidden="1">#REF!</definedName>
    <definedName name="____________________________x20" localSheetId="2" hidden="1">#REF!</definedName>
    <definedName name="____________________________x20" localSheetId="6" hidden="1">#REF!</definedName>
    <definedName name="____________________________x20" localSheetId="0" hidden="1">#REF!</definedName>
    <definedName name="____________________________x20" hidden="1">#REF!</definedName>
    <definedName name="____________________________x21" localSheetId="2" hidden="1">#REF!</definedName>
    <definedName name="____________________________x21" localSheetId="6" hidden="1">#REF!</definedName>
    <definedName name="____________________________x21" localSheetId="0" hidden="1">#REF!</definedName>
    <definedName name="____________________________x21" hidden="1">#REF!</definedName>
    <definedName name="____________________________x22" localSheetId="2" hidden="1">#REF!</definedName>
    <definedName name="____________________________x22" localSheetId="6" hidden="1">#REF!</definedName>
    <definedName name="____________________________x22" localSheetId="0" hidden="1">#REF!</definedName>
    <definedName name="____________________________x22" hidden="1">#REF!</definedName>
    <definedName name="____________________________x23" localSheetId="2" hidden="1">#REF!</definedName>
    <definedName name="____________________________x23" localSheetId="6" hidden="1">#REF!</definedName>
    <definedName name="____________________________x23" localSheetId="0" hidden="1">#REF!</definedName>
    <definedName name="____________________________x23" hidden="1">#REF!</definedName>
    <definedName name="____________________________x24" localSheetId="2" hidden="1">#REF!</definedName>
    <definedName name="____________________________x24" localSheetId="6" hidden="1">#REF!</definedName>
    <definedName name="____________________________x24" localSheetId="0" hidden="1">#REF!</definedName>
    <definedName name="____________________________x24" hidden="1">#REF!</definedName>
    <definedName name="____________________________x25" localSheetId="2" hidden="1">#REF!</definedName>
    <definedName name="____________________________x25" localSheetId="6" hidden="1">#REF!</definedName>
    <definedName name="____________________________x25" localSheetId="0" hidden="1">#REF!</definedName>
    <definedName name="____________________________x25" hidden="1">#REF!</definedName>
    <definedName name="____________________________x28" localSheetId="2" hidden="1">#REF!</definedName>
    <definedName name="____________________________x28" localSheetId="6" hidden="1">#REF!</definedName>
    <definedName name="____________________________x28" localSheetId="0" hidden="1">#REF!</definedName>
    <definedName name="____________________________x28" hidden="1">#REF!</definedName>
    <definedName name="____________________________x29" localSheetId="2" hidden="1">#REF!</definedName>
    <definedName name="____________________________x29" localSheetId="6" hidden="1">#REF!</definedName>
    <definedName name="____________________________x29" localSheetId="0" hidden="1">#REF!</definedName>
    <definedName name="____________________________x29" hidden="1">#REF!</definedName>
    <definedName name="____________________________x32" localSheetId="2" hidden="1">#REF!</definedName>
    <definedName name="____________________________x32" localSheetId="6" hidden="1">#REF!</definedName>
    <definedName name="____________________________x32" localSheetId="0" hidden="1">#REF!</definedName>
    <definedName name="____________________________x32" hidden="1">#REF!</definedName>
    <definedName name="____________________________x4" localSheetId="2" hidden="1">#REF!</definedName>
    <definedName name="____________________________x4" localSheetId="6" hidden="1">#REF!</definedName>
    <definedName name="____________________________x4" localSheetId="0" hidden="1">#REF!</definedName>
    <definedName name="____________________________x4" hidden="1">#REF!</definedName>
    <definedName name="____________________________x5" localSheetId="2" hidden="1">#REF!</definedName>
    <definedName name="____________________________x5" localSheetId="6" hidden="1">#REF!</definedName>
    <definedName name="____________________________x5" localSheetId="0" hidden="1">#REF!</definedName>
    <definedName name="____________________________x5" hidden="1">#REF!</definedName>
    <definedName name="____________________________x6" localSheetId="2" hidden="1">#REF!</definedName>
    <definedName name="____________________________x6" localSheetId="6" hidden="1">#REF!</definedName>
    <definedName name="____________________________x6" localSheetId="0" hidden="1">#REF!</definedName>
    <definedName name="____________________________x6" hidden="1">#REF!</definedName>
    <definedName name="____________________________x7" localSheetId="2" hidden="1">#REF!</definedName>
    <definedName name="____________________________x7" localSheetId="6" hidden="1">#REF!</definedName>
    <definedName name="____________________________x7" localSheetId="0" hidden="1">#REF!</definedName>
    <definedName name="____________________________x7" hidden="1">#REF!</definedName>
    <definedName name="____________________________x8" localSheetId="2" hidden="1">#REF!</definedName>
    <definedName name="____________________________x8" localSheetId="6" hidden="1">#REF!</definedName>
    <definedName name="____________________________x8" localSheetId="0" hidden="1">#REF!</definedName>
    <definedName name="____________________________x8" hidden="1">#REF!</definedName>
    <definedName name="____________________________x9" localSheetId="2" hidden="1">#REF!</definedName>
    <definedName name="____________________________x9" localSheetId="6" hidden="1">#REF!</definedName>
    <definedName name="____________________________x9" localSheetId="0" hidden="1">#REF!</definedName>
    <definedName name="____________________________x9" hidden="1">#REF!</definedName>
    <definedName name="___________________________INV12" localSheetId="2">#REF!</definedName>
    <definedName name="___________________________INV12" localSheetId="6">#REF!</definedName>
    <definedName name="___________________________INV12" localSheetId="0">#REF!</definedName>
    <definedName name="___________________________INV12">#REF!</definedName>
    <definedName name="___________________________INV13" localSheetId="2">#REF!</definedName>
    <definedName name="___________________________INV13" localSheetId="6">#REF!</definedName>
    <definedName name="___________________________INV13" localSheetId="0">#REF!</definedName>
    <definedName name="___________________________INV13">#REF!</definedName>
    <definedName name="___________________________inv2">'[1]CONSOL DRE GERAL'!$B$2:$L$99</definedName>
    <definedName name="___________________________la29" localSheetId="2" hidden="1">#REF!</definedName>
    <definedName name="___________________________la29" localSheetId="7" hidden="1">#REF!</definedName>
    <definedName name="___________________________la29" localSheetId="6" hidden="1">#REF!</definedName>
    <definedName name="___________________________la29" localSheetId="0" hidden="1">#REF!</definedName>
    <definedName name="___________________________la29" hidden="1">#REF!</definedName>
    <definedName name="___________________________la3" localSheetId="2" hidden="1">#REF!</definedName>
    <definedName name="___________________________la3" localSheetId="6" hidden="1">#REF!</definedName>
    <definedName name="___________________________la3" localSheetId="0" hidden="1">#REF!</definedName>
    <definedName name="___________________________la3" hidden="1">#REF!</definedName>
    <definedName name="___________________________la31" localSheetId="2" hidden="1">#REF!</definedName>
    <definedName name="___________________________la31" localSheetId="6" hidden="1">#REF!</definedName>
    <definedName name="___________________________la31" localSheetId="0" hidden="1">#REF!</definedName>
    <definedName name="___________________________la31" hidden="1">#REF!</definedName>
    <definedName name="___________________________la32" localSheetId="2" hidden="1">#REF!</definedName>
    <definedName name="___________________________la32" localSheetId="6" hidden="1">#REF!</definedName>
    <definedName name="___________________________la32" localSheetId="0" hidden="1">#REF!</definedName>
    <definedName name="___________________________la32" hidden="1">#REF!</definedName>
    <definedName name="___________________________la4" localSheetId="2" hidden="1">#REF!</definedName>
    <definedName name="___________________________la4" localSheetId="6" hidden="1">#REF!</definedName>
    <definedName name="___________________________la4" localSheetId="0" hidden="1">#REF!</definedName>
    <definedName name="___________________________la4" hidden="1">#REF!</definedName>
    <definedName name="___________________________la5" localSheetId="2" hidden="1">#REF!</definedName>
    <definedName name="___________________________la5" localSheetId="6" hidden="1">#REF!</definedName>
    <definedName name="___________________________la5" localSheetId="0" hidden="1">#REF!</definedName>
    <definedName name="___________________________la5" hidden="1">#REF!</definedName>
    <definedName name="___________________________la6" localSheetId="2" hidden="1">#REF!</definedName>
    <definedName name="___________________________la6" localSheetId="6" hidden="1">#REF!</definedName>
    <definedName name="___________________________la6" localSheetId="0" hidden="1">#REF!</definedName>
    <definedName name="___________________________la6" hidden="1">#REF!</definedName>
    <definedName name="___________________________la7" localSheetId="2" hidden="1">#REF!</definedName>
    <definedName name="___________________________la7" localSheetId="6" hidden="1">#REF!</definedName>
    <definedName name="___________________________la7" localSheetId="0" hidden="1">#REF!</definedName>
    <definedName name="___________________________la7" hidden="1">#REF!</definedName>
    <definedName name="___________________________la8" localSheetId="2" hidden="1">#REF!</definedName>
    <definedName name="___________________________la8" localSheetId="6" hidden="1">#REF!</definedName>
    <definedName name="___________________________la8" localSheetId="0" hidden="1">#REF!</definedName>
    <definedName name="___________________________la8" hidden="1">#REF!</definedName>
    <definedName name="___________________________la9" localSheetId="2" hidden="1">#REF!</definedName>
    <definedName name="___________________________la9" localSheetId="6" hidden="1">#REF!</definedName>
    <definedName name="___________________________la9" localSheetId="0" hidden="1">#REF!</definedName>
    <definedName name="___________________________la9" hidden="1">#REF!</definedName>
    <definedName name="___________________________lb1" localSheetId="2" hidden="1">#REF!</definedName>
    <definedName name="___________________________lb1" localSheetId="6" hidden="1">#REF!</definedName>
    <definedName name="___________________________lb1" localSheetId="0" hidden="1">#REF!</definedName>
    <definedName name="___________________________lb1" hidden="1">#REF!</definedName>
    <definedName name="___________________________lb10" localSheetId="2" hidden="1">#REF!</definedName>
    <definedName name="___________________________lb10" localSheetId="6" hidden="1">#REF!</definedName>
    <definedName name="___________________________lb10" localSheetId="0" hidden="1">#REF!</definedName>
    <definedName name="___________________________lb10" hidden="1">#REF!</definedName>
    <definedName name="___________________________lb11" localSheetId="2" hidden="1">#REF!</definedName>
    <definedName name="___________________________lb11" localSheetId="6" hidden="1">#REF!</definedName>
    <definedName name="___________________________lb11" localSheetId="0" hidden="1">#REF!</definedName>
    <definedName name="___________________________lb11" hidden="1">#REF!</definedName>
    <definedName name="___________________________lb12" localSheetId="2" hidden="1">#REF!</definedName>
    <definedName name="___________________________lb12" localSheetId="6" hidden="1">#REF!</definedName>
    <definedName name="___________________________lb12" localSheetId="0" hidden="1">#REF!</definedName>
    <definedName name="___________________________lb12" hidden="1">#REF!</definedName>
    <definedName name="___________________________lb13" localSheetId="2" hidden="1">#REF!</definedName>
    <definedName name="___________________________lb13" localSheetId="6" hidden="1">#REF!</definedName>
    <definedName name="___________________________lb13" localSheetId="0" hidden="1">#REF!</definedName>
    <definedName name="___________________________lb13" hidden="1">#REF!</definedName>
    <definedName name="___________________________lb14" localSheetId="2" hidden="1">#REF!</definedName>
    <definedName name="___________________________lb14" localSheetId="6" hidden="1">#REF!</definedName>
    <definedName name="___________________________lb14" localSheetId="0" hidden="1">#REF!</definedName>
    <definedName name="___________________________lb14" hidden="1">#REF!</definedName>
    <definedName name="___________________________lb15" localSheetId="2" hidden="1">#REF!</definedName>
    <definedName name="___________________________lb15" localSheetId="6" hidden="1">#REF!</definedName>
    <definedName name="___________________________lb15" localSheetId="0" hidden="1">#REF!</definedName>
    <definedName name="___________________________lb15" hidden="1">#REF!</definedName>
    <definedName name="___________________________lb16" localSheetId="2" hidden="1">#REF!</definedName>
    <definedName name="___________________________lb16" localSheetId="6" hidden="1">#REF!</definedName>
    <definedName name="___________________________lb16" localSheetId="0" hidden="1">#REF!</definedName>
    <definedName name="___________________________lb16" hidden="1">#REF!</definedName>
    <definedName name="___________________________lb17" localSheetId="2" hidden="1">#REF!</definedName>
    <definedName name="___________________________lb17" localSheetId="6" hidden="1">#REF!</definedName>
    <definedName name="___________________________lb17" localSheetId="0" hidden="1">#REF!</definedName>
    <definedName name="___________________________lb17" hidden="1">#REF!</definedName>
    <definedName name="___________________________lb18" localSheetId="2" hidden="1">#REF!</definedName>
    <definedName name="___________________________lb18" localSheetId="6" hidden="1">#REF!</definedName>
    <definedName name="___________________________lb18" localSheetId="0" hidden="1">#REF!</definedName>
    <definedName name="___________________________lb18" hidden="1">#REF!</definedName>
    <definedName name="___________________________lb19" localSheetId="2" hidden="1">#REF!</definedName>
    <definedName name="___________________________lb19" localSheetId="6" hidden="1">#REF!</definedName>
    <definedName name="___________________________lb19" localSheetId="0" hidden="1">#REF!</definedName>
    <definedName name="___________________________lb19" hidden="1">#REF!</definedName>
    <definedName name="___________________________lb2" localSheetId="2" hidden="1">#REF!</definedName>
    <definedName name="___________________________lb2" localSheetId="6" hidden="1">#REF!</definedName>
    <definedName name="___________________________lb2" localSheetId="0" hidden="1">#REF!</definedName>
    <definedName name="___________________________lb2" hidden="1">#REF!</definedName>
    <definedName name="___________________________lb20" localSheetId="2" hidden="1">#REF!</definedName>
    <definedName name="___________________________lb20" localSheetId="6" hidden="1">#REF!</definedName>
    <definedName name="___________________________lb20" localSheetId="0" hidden="1">#REF!</definedName>
    <definedName name="___________________________lb20" hidden="1">#REF!</definedName>
    <definedName name="___________________________lb21" localSheetId="2" hidden="1">#REF!</definedName>
    <definedName name="___________________________lb21" localSheetId="6" hidden="1">#REF!</definedName>
    <definedName name="___________________________lb21" localSheetId="0" hidden="1">#REF!</definedName>
    <definedName name="___________________________lb21" hidden="1">#REF!</definedName>
    <definedName name="___________________________lb22" localSheetId="2" hidden="1">#REF!</definedName>
    <definedName name="___________________________lb22" localSheetId="6" hidden="1">#REF!</definedName>
    <definedName name="___________________________lb22" localSheetId="0" hidden="1">#REF!</definedName>
    <definedName name="___________________________lb22" hidden="1">#REF!</definedName>
    <definedName name="___________________________lb23" localSheetId="2" hidden="1">#REF!</definedName>
    <definedName name="___________________________lb23" localSheetId="6" hidden="1">#REF!</definedName>
    <definedName name="___________________________lb23" localSheetId="0" hidden="1">#REF!</definedName>
    <definedName name="___________________________lb23" hidden="1">#REF!</definedName>
    <definedName name="___________________________lb24" localSheetId="2" hidden="1">#REF!</definedName>
    <definedName name="___________________________lb24" localSheetId="6" hidden="1">#REF!</definedName>
    <definedName name="___________________________lb24" localSheetId="0" hidden="1">#REF!</definedName>
    <definedName name="___________________________lb24" hidden="1">#REF!</definedName>
    <definedName name="___________________________lb25" localSheetId="2" hidden="1">#REF!</definedName>
    <definedName name="___________________________lb25" localSheetId="6" hidden="1">#REF!</definedName>
    <definedName name="___________________________lb25" localSheetId="0" hidden="1">#REF!</definedName>
    <definedName name="___________________________lb25" hidden="1">#REF!</definedName>
    <definedName name="___________________________lb27" localSheetId="2" hidden="1">#REF!</definedName>
    <definedName name="___________________________lb27" localSheetId="6" hidden="1">#REF!</definedName>
    <definedName name="___________________________lb27" localSheetId="0" hidden="1">#REF!</definedName>
    <definedName name="___________________________lb27" hidden="1">#REF!</definedName>
    <definedName name="___________________________lb28" localSheetId="2" hidden="1">#REF!</definedName>
    <definedName name="___________________________lb28" localSheetId="6" hidden="1">#REF!</definedName>
    <definedName name="___________________________lb28" localSheetId="0" hidden="1">#REF!</definedName>
    <definedName name="___________________________lb28" hidden="1">#REF!</definedName>
    <definedName name="___________________________lb29" localSheetId="2" hidden="1">#REF!</definedName>
    <definedName name="___________________________lb29" localSheetId="6" hidden="1">#REF!</definedName>
    <definedName name="___________________________lb29" localSheetId="0" hidden="1">#REF!</definedName>
    <definedName name="___________________________lb29" hidden="1">#REF!</definedName>
    <definedName name="___________________________lb3" localSheetId="2" hidden="1">#REF!</definedName>
    <definedName name="___________________________lb3" localSheetId="6" hidden="1">#REF!</definedName>
    <definedName name="___________________________lb3" localSheetId="0" hidden="1">#REF!</definedName>
    <definedName name="___________________________lb3" hidden="1">#REF!</definedName>
    <definedName name="___________________________lb30" localSheetId="2" hidden="1">#REF!</definedName>
    <definedName name="___________________________lb30" localSheetId="6" hidden="1">#REF!</definedName>
    <definedName name="___________________________lb30" localSheetId="0" hidden="1">#REF!</definedName>
    <definedName name="___________________________lb30" hidden="1">#REF!</definedName>
    <definedName name="___________________________lb31" localSheetId="2" hidden="1">#REF!</definedName>
    <definedName name="___________________________lb31" localSheetId="6" hidden="1">#REF!</definedName>
    <definedName name="___________________________lb31" localSheetId="0" hidden="1">#REF!</definedName>
    <definedName name="___________________________lb31" hidden="1">#REF!</definedName>
    <definedName name="___________________________lb32" localSheetId="2" hidden="1">#REF!</definedName>
    <definedName name="___________________________lb32" localSheetId="6" hidden="1">#REF!</definedName>
    <definedName name="___________________________lb32" localSheetId="0" hidden="1">#REF!</definedName>
    <definedName name="___________________________lb32" hidden="1">#REF!</definedName>
    <definedName name="___________________________lb4" localSheetId="2" hidden="1">#REF!</definedName>
    <definedName name="___________________________lb4" localSheetId="6" hidden="1">#REF!</definedName>
    <definedName name="___________________________lb4" localSheetId="0" hidden="1">#REF!</definedName>
    <definedName name="___________________________lb4" hidden="1">#REF!</definedName>
    <definedName name="___________________________lb5" localSheetId="2" hidden="1">#REF!</definedName>
    <definedName name="___________________________lb5" localSheetId="6" hidden="1">#REF!</definedName>
    <definedName name="___________________________lb5" localSheetId="0" hidden="1">#REF!</definedName>
    <definedName name="___________________________lb5" hidden="1">#REF!</definedName>
    <definedName name="___________________________lb6" localSheetId="2" hidden="1">#REF!</definedName>
    <definedName name="___________________________lb6" localSheetId="6" hidden="1">#REF!</definedName>
    <definedName name="___________________________lb6" localSheetId="0" hidden="1">#REF!</definedName>
    <definedName name="___________________________lb6" hidden="1">#REF!</definedName>
    <definedName name="___________________________lb7" localSheetId="2" hidden="1">#REF!</definedName>
    <definedName name="___________________________lb7" localSheetId="6" hidden="1">#REF!</definedName>
    <definedName name="___________________________lb7" localSheetId="0" hidden="1">#REF!</definedName>
    <definedName name="___________________________lb7" hidden="1">#REF!</definedName>
    <definedName name="___________________________lb8" localSheetId="2" hidden="1">#REF!</definedName>
    <definedName name="___________________________lb8" localSheetId="6" hidden="1">#REF!</definedName>
    <definedName name="___________________________lb8" localSheetId="0" hidden="1">#REF!</definedName>
    <definedName name="___________________________lb8" hidden="1">#REF!</definedName>
    <definedName name="___________________________lb9" localSheetId="2" hidden="1">#REF!</definedName>
    <definedName name="___________________________lb9" localSheetId="6" hidden="1">#REF!</definedName>
    <definedName name="___________________________lb9" localSheetId="0" hidden="1">#REF!</definedName>
    <definedName name="___________________________lb9" hidden="1">#REF!</definedName>
    <definedName name="___________________________lbc1" localSheetId="2" hidden="1">#REF!</definedName>
    <definedName name="___________________________lbc1" localSheetId="6" hidden="1">#REF!</definedName>
    <definedName name="___________________________lbc1" localSheetId="0" hidden="1">#REF!</definedName>
    <definedName name="___________________________lbc1" hidden="1">#REF!</definedName>
    <definedName name="___________________________lbc10" localSheetId="2" hidden="1">#REF!</definedName>
    <definedName name="___________________________lbc10" localSheetId="6" hidden="1">#REF!</definedName>
    <definedName name="___________________________lbc10" localSheetId="0" hidden="1">#REF!</definedName>
    <definedName name="___________________________lbc10" hidden="1">#REF!</definedName>
    <definedName name="___________________________lbc11" localSheetId="2" hidden="1">#REF!</definedName>
    <definedName name="___________________________lbc11" localSheetId="6" hidden="1">#REF!</definedName>
    <definedName name="___________________________lbc11" localSheetId="0" hidden="1">#REF!</definedName>
    <definedName name="___________________________lbc11" hidden="1">#REF!</definedName>
    <definedName name="___________________________lbc12" localSheetId="2" hidden="1">#REF!</definedName>
    <definedName name="___________________________lbc12" localSheetId="6" hidden="1">#REF!</definedName>
    <definedName name="___________________________lbc12" localSheetId="0" hidden="1">#REF!</definedName>
    <definedName name="___________________________lbc12" hidden="1">#REF!</definedName>
    <definedName name="___________________________lbc13" localSheetId="2" hidden="1">#REF!</definedName>
    <definedName name="___________________________lbc13" localSheetId="6" hidden="1">#REF!</definedName>
    <definedName name="___________________________lbc13" localSheetId="0" hidden="1">#REF!</definedName>
    <definedName name="___________________________lbc13" hidden="1">#REF!</definedName>
    <definedName name="___________________________lbc14" localSheetId="2" hidden="1">#REF!</definedName>
    <definedName name="___________________________lbc14" localSheetId="6" hidden="1">#REF!</definedName>
    <definedName name="___________________________lbc14" localSheetId="0" hidden="1">#REF!</definedName>
    <definedName name="___________________________lbc14" hidden="1">#REF!</definedName>
    <definedName name="___________________________lbc15" localSheetId="2" hidden="1">#REF!</definedName>
    <definedName name="___________________________lbc15" localSheetId="6" hidden="1">#REF!</definedName>
    <definedName name="___________________________lbc15" localSheetId="0" hidden="1">#REF!</definedName>
    <definedName name="___________________________lbc15" hidden="1">#REF!</definedName>
    <definedName name="___________________________lbc16" localSheetId="2" hidden="1">#REF!</definedName>
    <definedName name="___________________________lbc16" localSheetId="6" hidden="1">#REF!</definedName>
    <definedName name="___________________________lbc16" localSheetId="0" hidden="1">#REF!</definedName>
    <definedName name="___________________________lbc16" hidden="1">#REF!</definedName>
    <definedName name="___________________________lbc17" localSheetId="2" hidden="1">#REF!</definedName>
    <definedName name="___________________________lbc17" localSheetId="6" hidden="1">#REF!</definedName>
    <definedName name="___________________________lbc17" localSheetId="0" hidden="1">#REF!</definedName>
    <definedName name="___________________________lbc17" hidden="1">#REF!</definedName>
    <definedName name="___________________________lbc18" localSheetId="2" hidden="1">#REF!</definedName>
    <definedName name="___________________________lbc18" localSheetId="6" hidden="1">#REF!</definedName>
    <definedName name="___________________________lbc18" localSheetId="0" hidden="1">#REF!</definedName>
    <definedName name="___________________________lbc18" hidden="1">#REF!</definedName>
    <definedName name="___________________________lbc19" localSheetId="2" hidden="1">#REF!</definedName>
    <definedName name="___________________________lbc19" localSheetId="6" hidden="1">#REF!</definedName>
    <definedName name="___________________________lbc19" localSheetId="0" hidden="1">#REF!</definedName>
    <definedName name="___________________________lbc19" hidden="1">#REF!</definedName>
    <definedName name="___________________________lbc2" localSheetId="2" hidden="1">#REF!</definedName>
    <definedName name="___________________________lbc2" localSheetId="6" hidden="1">#REF!</definedName>
    <definedName name="___________________________lbc2" localSheetId="0" hidden="1">#REF!</definedName>
    <definedName name="___________________________lbc2" hidden="1">#REF!</definedName>
    <definedName name="___________________________lbc20" localSheetId="2" hidden="1">#REF!</definedName>
    <definedName name="___________________________lbc20" localSheetId="6" hidden="1">#REF!</definedName>
    <definedName name="___________________________lbc20" localSheetId="0" hidden="1">#REF!</definedName>
    <definedName name="___________________________lbc20" hidden="1">#REF!</definedName>
    <definedName name="___________________________lbc21" localSheetId="2" hidden="1">#REF!</definedName>
    <definedName name="___________________________lbc21" localSheetId="6" hidden="1">#REF!</definedName>
    <definedName name="___________________________lbc21" localSheetId="0" hidden="1">#REF!</definedName>
    <definedName name="___________________________lbc21" hidden="1">#REF!</definedName>
    <definedName name="___________________________lbc22" localSheetId="2" hidden="1">#REF!</definedName>
    <definedName name="___________________________lbc22" localSheetId="6" hidden="1">#REF!</definedName>
    <definedName name="___________________________lbc22" localSheetId="0" hidden="1">#REF!</definedName>
    <definedName name="___________________________lbc22" hidden="1">#REF!</definedName>
    <definedName name="___________________________lbc23" localSheetId="2" hidden="1">#REF!</definedName>
    <definedName name="___________________________lbc23" localSheetId="6" hidden="1">#REF!</definedName>
    <definedName name="___________________________lbc23" localSheetId="0" hidden="1">#REF!</definedName>
    <definedName name="___________________________lbc23" hidden="1">#REF!</definedName>
    <definedName name="___________________________lbc24" localSheetId="2" hidden="1">#REF!</definedName>
    <definedName name="___________________________lbc24" localSheetId="6" hidden="1">#REF!</definedName>
    <definedName name="___________________________lbc24" localSheetId="0" hidden="1">#REF!</definedName>
    <definedName name="___________________________lbc24" hidden="1">#REF!</definedName>
    <definedName name="___________________________lbc25" localSheetId="2" hidden="1">#REF!</definedName>
    <definedName name="___________________________lbc25" localSheetId="6" hidden="1">#REF!</definedName>
    <definedName name="___________________________lbc25" localSheetId="0" hidden="1">#REF!</definedName>
    <definedName name="___________________________lbc25" hidden="1">#REF!</definedName>
    <definedName name="___________________________lbc26" localSheetId="2" hidden="1">#REF!</definedName>
    <definedName name="___________________________lbc26" localSheetId="6" hidden="1">#REF!</definedName>
    <definedName name="___________________________lbc26" localSheetId="0" hidden="1">#REF!</definedName>
    <definedName name="___________________________lbc26" hidden="1">#REF!</definedName>
    <definedName name="___________________________lbc27" localSheetId="2" hidden="1">#REF!</definedName>
    <definedName name="___________________________lbc27" localSheetId="6" hidden="1">#REF!</definedName>
    <definedName name="___________________________lbc27" localSheetId="0" hidden="1">#REF!</definedName>
    <definedName name="___________________________lbc27" hidden="1">#REF!</definedName>
    <definedName name="___________________________lbc28" localSheetId="2" hidden="1">#REF!</definedName>
    <definedName name="___________________________lbc28" localSheetId="6" hidden="1">#REF!</definedName>
    <definedName name="___________________________lbc28" localSheetId="0" hidden="1">#REF!</definedName>
    <definedName name="___________________________lbc28" hidden="1">#REF!</definedName>
    <definedName name="___________________________lbc29" localSheetId="2" hidden="1">#REF!</definedName>
    <definedName name="___________________________lbc29" localSheetId="6" hidden="1">#REF!</definedName>
    <definedName name="___________________________lbc29" localSheetId="0" hidden="1">#REF!</definedName>
    <definedName name="___________________________lbc29" hidden="1">#REF!</definedName>
    <definedName name="___________________________lbc3" localSheetId="2" hidden="1">#REF!</definedName>
    <definedName name="___________________________lbc3" localSheetId="6" hidden="1">#REF!</definedName>
    <definedName name="___________________________lbc3" localSheetId="0" hidden="1">#REF!</definedName>
    <definedName name="___________________________lbc3" hidden="1">#REF!</definedName>
    <definedName name="___________________________lbc31" localSheetId="2" hidden="1">#REF!</definedName>
    <definedName name="___________________________lbc31" localSheetId="6" hidden="1">#REF!</definedName>
    <definedName name="___________________________lbc31" localSheetId="0" hidden="1">#REF!</definedName>
    <definedName name="___________________________lbc31" hidden="1">#REF!</definedName>
    <definedName name="___________________________lbc32" localSheetId="2" hidden="1">#REF!</definedName>
    <definedName name="___________________________lbc32" localSheetId="6" hidden="1">#REF!</definedName>
    <definedName name="___________________________lbc32" localSheetId="0" hidden="1">#REF!</definedName>
    <definedName name="___________________________lbc32" hidden="1">#REF!</definedName>
    <definedName name="___________________________lbc4" localSheetId="2" hidden="1">#REF!</definedName>
    <definedName name="___________________________lbc4" localSheetId="6" hidden="1">#REF!</definedName>
    <definedName name="___________________________lbc4" localSheetId="0" hidden="1">#REF!</definedName>
    <definedName name="___________________________lbc4" hidden="1">#REF!</definedName>
    <definedName name="___________________________lbc5" localSheetId="2" hidden="1">#REF!</definedName>
    <definedName name="___________________________lbc5" localSheetId="6" hidden="1">#REF!</definedName>
    <definedName name="___________________________lbc5" localSheetId="0" hidden="1">#REF!</definedName>
    <definedName name="___________________________lbc5" hidden="1">#REF!</definedName>
    <definedName name="___________________________lbc6" localSheetId="2" hidden="1">#REF!</definedName>
    <definedName name="___________________________lbc6" localSheetId="6" hidden="1">#REF!</definedName>
    <definedName name="___________________________lbc6" localSheetId="0" hidden="1">#REF!</definedName>
    <definedName name="___________________________lbc6" hidden="1">#REF!</definedName>
    <definedName name="___________________________lbc7" localSheetId="2" hidden="1">#REF!</definedName>
    <definedName name="___________________________lbc7" localSheetId="6" hidden="1">#REF!</definedName>
    <definedName name="___________________________lbc7" localSheetId="0" hidden="1">#REF!</definedName>
    <definedName name="___________________________lbc7" hidden="1">#REF!</definedName>
    <definedName name="___________________________lbc8" localSheetId="2" hidden="1">#REF!</definedName>
    <definedName name="___________________________lbc8" localSheetId="6" hidden="1">#REF!</definedName>
    <definedName name="___________________________lbc8" localSheetId="0" hidden="1">#REF!</definedName>
    <definedName name="___________________________lbc8" hidden="1">#REF!</definedName>
    <definedName name="___________________________lbc9" localSheetId="2" hidden="1">#REF!</definedName>
    <definedName name="___________________________lbc9" localSheetId="6" hidden="1">#REF!</definedName>
    <definedName name="___________________________lbc9" localSheetId="0" hidden="1">#REF!</definedName>
    <definedName name="___________________________lbc9" hidden="1">#REF!</definedName>
    <definedName name="___________________________ld26" localSheetId="2" hidden="1">#REF!</definedName>
    <definedName name="___________________________ld26" localSheetId="6" hidden="1">#REF!</definedName>
    <definedName name="___________________________ld26" localSheetId="0" hidden="1">#REF!</definedName>
    <definedName name="___________________________ld26" hidden="1">#REF!</definedName>
    <definedName name="___________________________ld31" localSheetId="2" hidden="1">#REF!</definedName>
    <definedName name="___________________________ld31" localSheetId="6" hidden="1">#REF!</definedName>
    <definedName name="___________________________ld31" localSheetId="0" hidden="1">#REF!</definedName>
    <definedName name="___________________________ld31" hidden="1">#REF!</definedName>
    <definedName name="___________________________le31" localSheetId="2" hidden="1">#REF!</definedName>
    <definedName name="___________________________le31" localSheetId="6" hidden="1">#REF!</definedName>
    <definedName name="___________________________le31" localSheetId="0" hidden="1">#REF!</definedName>
    <definedName name="___________________________le31" hidden="1">#REF!</definedName>
    <definedName name="___________________________lf31" localSheetId="2" hidden="1">#REF!</definedName>
    <definedName name="___________________________lf31" localSheetId="6" hidden="1">#REF!</definedName>
    <definedName name="___________________________lf31" localSheetId="0" hidden="1">#REF!</definedName>
    <definedName name="___________________________lf31" hidden="1">#REF!</definedName>
    <definedName name="___________________________x10" localSheetId="2" hidden="1">#REF!</definedName>
    <definedName name="___________________________x10" localSheetId="6" hidden="1">#REF!</definedName>
    <definedName name="___________________________x10" localSheetId="0" hidden="1">#REF!</definedName>
    <definedName name="___________________________x10" hidden="1">#REF!</definedName>
    <definedName name="___________________________x11" localSheetId="2" hidden="1">#REF!</definedName>
    <definedName name="___________________________x11" localSheetId="6" hidden="1">#REF!</definedName>
    <definedName name="___________________________x11" localSheetId="0" hidden="1">#REF!</definedName>
    <definedName name="___________________________x11" hidden="1">#REF!</definedName>
    <definedName name="___________________________x12" localSheetId="2" hidden="1">#REF!</definedName>
    <definedName name="___________________________x12" localSheetId="6" hidden="1">#REF!</definedName>
    <definedName name="___________________________x12" localSheetId="0" hidden="1">#REF!</definedName>
    <definedName name="___________________________x12" hidden="1">#REF!</definedName>
    <definedName name="___________________________x13" localSheetId="2" hidden="1">#REF!</definedName>
    <definedName name="___________________________x13" localSheetId="6" hidden="1">#REF!</definedName>
    <definedName name="___________________________x13" localSheetId="0" hidden="1">#REF!</definedName>
    <definedName name="___________________________x13" hidden="1">#REF!</definedName>
    <definedName name="___________________________x14" localSheetId="2" hidden="1">#REF!</definedName>
    <definedName name="___________________________x14" localSheetId="6" hidden="1">#REF!</definedName>
    <definedName name="___________________________x14" localSheetId="0" hidden="1">#REF!</definedName>
    <definedName name="___________________________x14" hidden="1">#REF!</definedName>
    <definedName name="___________________________x15" localSheetId="2" hidden="1">#REF!</definedName>
    <definedName name="___________________________x15" localSheetId="6" hidden="1">#REF!</definedName>
    <definedName name="___________________________x15" localSheetId="0" hidden="1">#REF!</definedName>
    <definedName name="___________________________x15" hidden="1">#REF!</definedName>
    <definedName name="___________________________x16" localSheetId="2" hidden="1">#REF!</definedName>
    <definedName name="___________________________x16" localSheetId="6" hidden="1">#REF!</definedName>
    <definedName name="___________________________x16" localSheetId="0" hidden="1">#REF!</definedName>
    <definedName name="___________________________x16" hidden="1">#REF!</definedName>
    <definedName name="___________________________x17" localSheetId="2" hidden="1">#REF!</definedName>
    <definedName name="___________________________x17" localSheetId="6" hidden="1">#REF!</definedName>
    <definedName name="___________________________x17" localSheetId="0" hidden="1">#REF!</definedName>
    <definedName name="___________________________x17" hidden="1">#REF!</definedName>
    <definedName name="___________________________x18" localSheetId="2" hidden="1">#REF!</definedName>
    <definedName name="___________________________x18" localSheetId="6" hidden="1">#REF!</definedName>
    <definedName name="___________________________x18" localSheetId="0" hidden="1">#REF!</definedName>
    <definedName name="___________________________x18" hidden="1">#REF!</definedName>
    <definedName name="___________________________x19" localSheetId="2" hidden="1">#REF!</definedName>
    <definedName name="___________________________x19" localSheetId="6" hidden="1">#REF!</definedName>
    <definedName name="___________________________x19" localSheetId="0" hidden="1">#REF!</definedName>
    <definedName name="___________________________x19" hidden="1">#REF!</definedName>
    <definedName name="___________________________x20" localSheetId="2" hidden="1">#REF!</definedName>
    <definedName name="___________________________x20" localSheetId="6" hidden="1">#REF!</definedName>
    <definedName name="___________________________x20" localSheetId="0" hidden="1">#REF!</definedName>
    <definedName name="___________________________x20" hidden="1">#REF!</definedName>
    <definedName name="___________________________x21" localSheetId="2" hidden="1">#REF!</definedName>
    <definedName name="___________________________x21" localSheetId="6" hidden="1">#REF!</definedName>
    <definedName name="___________________________x21" localSheetId="0" hidden="1">#REF!</definedName>
    <definedName name="___________________________x21" hidden="1">#REF!</definedName>
    <definedName name="___________________________x22" localSheetId="2" hidden="1">#REF!</definedName>
    <definedName name="___________________________x22" localSheetId="6" hidden="1">#REF!</definedName>
    <definedName name="___________________________x22" localSheetId="0" hidden="1">#REF!</definedName>
    <definedName name="___________________________x22" hidden="1">#REF!</definedName>
    <definedName name="___________________________x23" localSheetId="2" hidden="1">#REF!</definedName>
    <definedName name="___________________________x23" localSheetId="6" hidden="1">#REF!</definedName>
    <definedName name="___________________________x23" localSheetId="0" hidden="1">#REF!</definedName>
    <definedName name="___________________________x23" hidden="1">#REF!</definedName>
    <definedName name="___________________________x24" localSheetId="2" hidden="1">#REF!</definedName>
    <definedName name="___________________________x24" localSheetId="6" hidden="1">#REF!</definedName>
    <definedName name="___________________________x24" localSheetId="0" hidden="1">#REF!</definedName>
    <definedName name="___________________________x24" hidden="1">#REF!</definedName>
    <definedName name="___________________________x25" localSheetId="2" hidden="1">#REF!</definedName>
    <definedName name="___________________________x25" localSheetId="6" hidden="1">#REF!</definedName>
    <definedName name="___________________________x25" localSheetId="0" hidden="1">#REF!</definedName>
    <definedName name="___________________________x25" hidden="1">#REF!</definedName>
    <definedName name="___________________________x28" localSheetId="2" hidden="1">#REF!</definedName>
    <definedName name="___________________________x28" localSheetId="6" hidden="1">#REF!</definedName>
    <definedName name="___________________________x28" localSheetId="0" hidden="1">#REF!</definedName>
    <definedName name="___________________________x28" hidden="1">#REF!</definedName>
    <definedName name="___________________________x29" localSheetId="2" hidden="1">#REF!</definedName>
    <definedName name="___________________________x29" localSheetId="6" hidden="1">#REF!</definedName>
    <definedName name="___________________________x29" localSheetId="0" hidden="1">#REF!</definedName>
    <definedName name="___________________________x29" hidden="1">#REF!</definedName>
    <definedName name="___________________________x32" localSheetId="2" hidden="1">#REF!</definedName>
    <definedName name="___________________________x32" localSheetId="6" hidden="1">#REF!</definedName>
    <definedName name="___________________________x32" localSheetId="0" hidden="1">#REF!</definedName>
    <definedName name="___________________________x32" hidden="1">#REF!</definedName>
    <definedName name="___________________________x4" localSheetId="2" hidden="1">#REF!</definedName>
    <definedName name="___________________________x4" localSheetId="6" hidden="1">#REF!</definedName>
    <definedName name="___________________________x4" localSheetId="0" hidden="1">#REF!</definedName>
    <definedName name="___________________________x4" hidden="1">#REF!</definedName>
    <definedName name="___________________________x5" localSheetId="2" hidden="1">#REF!</definedName>
    <definedName name="___________________________x5" localSheetId="6" hidden="1">#REF!</definedName>
    <definedName name="___________________________x5" localSheetId="0" hidden="1">#REF!</definedName>
    <definedName name="___________________________x5" hidden="1">#REF!</definedName>
    <definedName name="___________________________x6" localSheetId="2" hidden="1">#REF!</definedName>
    <definedName name="___________________________x6" localSheetId="6" hidden="1">#REF!</definedName>
    <definedName name="___________________________x6" localSheetId="0" hidden="1">#REF!</definedName>
    <definedName name="___________________________x6" hidden="1">#REF!</definedName>
    <definedName name="___________________________x7" localSheetId="2" hidden="1">#REF!</definedName>
    <definedName name="___________________________x7" localSheetId="6" hidden="1">#REF!</definedName>
    <definedName name="___________________________x7" localSheetId="0" hidden="1">#REF!</definedName>
    <definedName name="___________________________x7" hidden="1">#REF!</definedName>
    <definedName name="___________________________x8" localSheetId="2" hidden="1">#REF!</definedName>
    <definedName name="___________________________x8" localSheetId="6" hidden="1">#REF!</definedName>
    <definedName name="___________________________x8" localSheetId="0" hidden="1">#REF!</definedName>
    <definedName name="___________________________x8" hidden="1">#REF!</definedName>
    <definedName name="___________________________x9" localSheetId="2" hidden="1">#REF!</definedName>
    <definedName name="___________________________x9" localSheetId="6" hidden="1">#REF!</definedName>
    <definedName name="___________________________x9" localSheetId="0" hidden="1">#REF!</definedName>
    <definedName name="___________________________x9" hidden="1">#REF!</definedName>
    <definedName name="__________________________INV12" localSheetId="2">#REF!</definedName>
    <definedName name="__________________________INV12" localSheetId="6">#REF!</definedName>
    <definedName name="__________________________INV12" localSheetId="0">#REF!</definedName>
    <definedName name="__________________________INV12">#REF!</definedName>
    <definedName name="__________________________INV13" localSheetId="2">#REF!</definedName>
    <definedName name="__________________________INV13" localSheetId="6">#REF!</definedName>
    <definedName name="__________________________INV13" localSheetId="0">#REF!</definedName>
    <definedName name="__________________________INV13">#REF!</definedName>
    <definedName name="__________________________inv2">'[1]CONSOL DRE GERAL'!$B$2:$L$99</definedName>
    <definedName name="__________________________la29" localSheetId="2" hidden="1">#REF!</definedName>
    <definedName name="__________________________la29" localSheetId="7" hidden="1">#REF!</definedName>
    <definedName name="__________________________la29" localSheetId="6" hidden="1">#REF!</definedName>
    <definedName name="__________________________la29" localSheetId="0" hidden="1">#REF!</definedName>
    <definedName name="__________________________la29" hidden="1">#REF!</definedName>
    <definedName name="__________________________la3" localSheetId="2" hidden="1">#REF!</definedName>
    <definedName name="__________________________la3" localSheetId="6" hidden="1">#REF!</definedName>
    <definedName name="__________________________la3" localSheetId="0" hidden="1">#REF!</definedName>
    <definedName name="__________________________la3" hidden="1">#REF!</definedName>
    <definedName name="__________________________la31" localSheetId="2" hidden="1">#REF!</definedName>
    <definedName name="__________________________la31" localSheetId="6" hidden="1">#REF!</definedName>
    <definedName name="__________________________la31" localSheetId="0" hidden="1">#REF!</definedName>
    <definedName name="__________________________la31" hidden="1">#REF!</definedName>
    <definedName name="__________________________la32" localSheetId="2" hidden="1">#REF!</definedName>
    <definedName name="__________________________la32" localSheetId="6" hidden="1">#REF!</definedName>
    <definedName name="__________________________la32" localSheetId="0" hidden="1">#REF!</definedName>
    <definedName name="__________________________la32" hidden="1">#REF!</definedName>
    <definedName name="__________________________la4" localSheetId="2" hidden="1">#REF!</definedName>
    <definedName name="__________________________la4" localSheetId="6" hidden="1">#REF!</definedName>
    <definedName name="__________________________la4" localSheetId="0" hidden="1">#REF!</definedName>
    <definedName name="__________________________la4" hidden="1">#REF!</definedName>
    <definedName name="__________________________la5" localSheetId="2" hidden="1">#REF!</definedName>
    <definedName name="__________________________la5" localSheetId="6" hidden="1">#REF!</definedName>
    <definedName name="__________________________la5" localSheetId="0" hidden="1">#REF!</definedName>
    <definedName name="__________________________la5" hidden="1">#REF!</definedName>
    <definedName name="__________________________la6" localSheetId="2" hidden="1">#REF!</definedName>
    <definedName name="__________________________la6" localSheetId="6" hidden="1">#REF!</definedName>
    <definedName name="__________________________la6" localSheetId="0" hidden="1">#REF!</definedName>
    <definedName name="__________________________la6" hidden="1">#REF!</definedName>
    <definedName name="__________________________la7" localSheetId="2" hidden="1">#REF!</definedName>
    <definedName name="__________________________la7" localSheetId="6" hidden="1">#REF!</definedName>
    <definedName name="__________________________la7" localSheetId="0" hidden="1">#REF!</definedName>
    <definedName name="__________________________la7" hidden="1">#REF!</definedName>
    <definedName name="__________________________la8" localSheetId="2" hidden="1">#REF!</definedName>
    <definedName name="__________________________la8" localSheetId="6" hidden="1">#REF!</definedName>
    <definedName name="__________________________la8" localSheetId="0" hidden="1">#REF!</definedName>
    <definedName name="__________________________la8" hidden="1">#REF!</definedName>
    <definedName name="__________________________la9" localSheetId="2" hidden="1">#REF!</definedName>
    <definedName name="__________________________la9" localSheetId="6" hidden="1">#REF!</definedName>
    <definedName name="__________________________la9" localSheetId="0" hidden="1">#REF!</definedName>
    <definedName name="__________________________la9" hidden="1">#REF!</definedName>
    <definedName name="__________________________lb1" localSheetId="2" hidden="1">#REF!</definedName>
    <definedName name="__________________________lb1" localSheetId="6" hidden="1">#REF!</definedName>
    <definedName name="__________________________lb1" localSheetId="0" hidden="1">#REF!</definedName>
    <definedName name="__________________________lb1" hidden="1">#REF!</definedName>
    <definedName name="__________________________lb10" localSheetId="2" hidden="1">#REF!</definedName>
    <definedName name="__________________________lb10" localSheetId="6" hidden="1">#REF!</definedName>
    <definedName name="__________________________lb10" localSheetId="0" hidden="1">#REF!</definedName>
    <definedName name="__________________________lb10" hidden="1">#REF!</definedName>
    <definedName name="__________________________lb11" localSheetId="2" hidden="1">#REF!</definedName>
    <definedName name="__________________________lb11" localSheetId="6" hidden="1">#REF!</definedName>
    <definedName name="__________________________lb11" localSheetId="0" hidden="1">#REF!</definedName>
    <definedName name="__________________________lb11" hidden="1">#REF!</definedName>
    <definedName name="__________________________lb12" localSheetId="2" hidden="1">#REF!</definedName>
    <definedName name="__________________________lb12" localSheetId="6" hidden="1">#REF!</definedName>
    <definedName name="__________________________lb12" localSheetId="0" hidden="1">#REF!</definedName>
    <definedName name="__________________________lb12" hidden="1">#REF!</definedName>
    <definedName name="__________________________lb13" localSheetId="2" hidden="1">#REF!</definedName>
    <definedName name="__________________________lb13" localSheetId="6" hidden="1">#REF!</definedName>
    <definedName name="__________________________lb13" localSheetId="0" hidden="1">#REF!</definedName>
    <definedName name="__________________________lb13" hidden="1">#REF!</definedName>
    <definedName name="__________________________lb14" localSheetId="2" hidden="1">#REF!</definedName>
    <definedName name="__________________________lb14" localSheetId="6" hidden="1">#REF!</definedName>
    <definedName name="__________________________lb14" localSheetId="0" hidden="1">#REF!</definedName>
    <definedName name="__________________________lb14" hidden="1">#REF!</definedName>
    <definedName name="__________________________lb15" localSheetId="2" hidden="1">#REF!</definedName>
    <definedName name="__________________________lb15" localSheetId="6" hidden="1">#REF!</definedName>
    <definedName name="__________________________lb15" localSheetId="0" hidden="1">#REF!</definedName>
    <definedName name="__________________________lb15" hidden="1">#REF!</definedName>
    <definedName name="__________________________lb16" localSheetId="2" hidden="1">#REF!</definedName>
    <definedName name="__________________________lb16" localSheetId="6" hidden="1">#REF!</definedName>
    <definedName name="__________________________lb16" localSheetId="0" hidden="1">#REF!</definedName>
    <definedName name="__________________________lb16" hidden="1">#REF!</definedName>
    <definedName name="__________________________lb17" localSheetId="2" hidden="1">#REF!</definedName>
    <definedName name="__________________________lb17" localSheetId="6" hidden="1">#REF!</definedName>
    <definedName name="__________________________lb17" localSheetId="0" hidden="1">#REF!</definedName>
    <definedName name="__________________________lb17" hidden="1">#REF!</definedName>
    <definedName name="__________________________lb18" localSheetId="2" hidden="1">#REF!</definedName>
    <definedName name="__________________________lb18" localSheetId="6" hidden="1">#REF!</definedName>
    <definedName name="__________________________lb18" localSheetId="0" hidden="1">#REF!</definedName>
    <definedName name="__________________________lb18" hidden="1">#REF!</definedName>
    <definedName name="__________________________lb19" localSheetId="2" hidden="1">#REF!</definedName>
    <definedName name="__________________________lb19" localSheetId="6" hidden="1">#REF!</definedName>
    <definedName name="__________________________lb19" localSheetId="0" hidden="1">#REF!</definedName>
    <definedName name="__________________________lb19" hidden="1">#REF!</definedName>
    <definedName name="__________________________lb2" localSheetId="2" hidden="1">#REF!</definedName>
    <definedName name="__________________________lb2" localSheetId="6" hidden="1">#REF!</definedName>
    <definedName name="__________________________lb2" localSheetId="0" hidden="1">#REF!</definedName>
    <definedName name="__________________________lb2" hidden="1">#REF!</definedName>
    <definedName name="__________________________lb20" localSheetId="2" hidden="1">#REF!</definedName>
    <definedName name="__________________________lb20" localSheetId="6" hidden="1">#REF!</definedName>
    <definedName name="__________________________lb20" localSheetId="0" hidden="1">#REF!</definedName>
    <definedName name="__________________________lb20" hidden="1">#REF!</definedName>
    <definedName name="__________________________lb21" localSheetId="2" hidden="1">#REF!</definedName>
    <definedName name="__________________________lb21" localSheetId="6" hidden="1">#REF!</definedName>
    <definedName name="__________________________lb21" localSheetId="0" hidden="1">#REF!</definedName>
    <definedName name="__________________________lb21" hidden="1">#REF!</definedName>
    <definedName name="__________________________lb22" localSheetId="2" hidden="1">#REF!</definedName>
    <definedName name="__________________________lb22" localSheetId="6" hidden="1">#REF!</definedName>
    <definedName name="__________________________lb22" localSheetId="0" hidden="1">#REF!</definedName>
    <definedName name="__________________________lb22" hidden="1">#REF!</definedName>
    <definedName name="__________________________lb23" localSheetId="2" hidden="1">#REF!</definedName>
    <definedName name="__________________________lb23" localSheetId="6" hidden="1">#REF!</definedName>
    <definedName name="__________________________lb23" localSheetId="0" hidden="1">#REF!</definedName>
    <definedName name="__________________________lb23" hidden="1">#REF!</definedName>
    <definedName name="__________________________lb24" localSheetId="2" hidden="1">#REF!</definedName>
    <definedName name="__________________________lb24" localSheetId="6" hidden="1">#REF!</definedName>
    <definedName name="__________________________lb24" localSheetId="0" hidden="1">#REF!</definedName>
    <definedName name="__________________________lb24" hidden="1">#REF!</definedName>
    <definedName name="__________________________lb25" localSheetId="2" hidden="1">#REF!</definedName>
    <definedName name="__________________________lb25" localSheetId="6" hidden="1">#REF!</definedName>
    <definedName name="__________________________lb25" localSheetId="0" hidden="1">#REF!</definedName>
    <definedName name="__________________________lb25" hidden="1">#REF!</definedName>
    <definedName name="__________________________lb27" localSheetId="2" hidden="1">#REF!</definedName>
    <definedName name="__________________________lb27" localSheetId="6" hidden="1">#REF!</definedName>
    <definedName name="__________________________lb27" localSheetId="0" hidden="1">#REF!</definedName>
    <definedName name="__________________________lb27" hidden="1">#REF!</definedName>
    <definedName name="__________________________lb28" localSheetId="2" hidden="1">#REF!</definedName>
    <definedName name="__________________________lb28" localSheetId="6" hidden="1">#REF!</definedName>
    <definedName name="__________________________lb28" localSheetId="0" hidden="1">#REF!</definedName>
    <definedName name="__________________________lb28" hidden="1">#REF!</definedName>
    <definedName name="__________________________lb29" localSheetId="2" hidden="1">#REF!</definedName>
    <definedName name="__________________________lb29" localSheetId="6" hidden="1">#REF!</definedName>
    <definedName name="__________________________lb29" localSheetId="0" hidden="1">#REF!</definedName>
    <definedName name="__________________________lb29" hidden="1">#REF!</definedName>
    <definedName name="__________________________lb3" localSheetId="2" hidden="1">#REF!</definedName>
    <definedName name="__________________________lb3" localSheetId="6" hidden="1">#REF!</definedName>
    <definedName name="__________________________lb3" localSheetId="0" hidden="1">#REF!</definedName>
    <definedName name="__________________________lb3" hidden="1">#REF!</definedName>
    <definedName name="__________________________lb30" localSheetId="2" hidden="1">#REF!</definedName>
    <definedName name="__________________________lb30" localSheetId="6" hidden="1">#REF!</definedName>
    <definedName name="__________________________lb30" localSheetId="0" hidden="1">#REF!</definedName>
    <definedName name="__________________________lb30" hidden="1">#REF!</definedName>
    <definedName name="__________________________lb31" localSheetId="2" hidden="1">#REF!</definedName>
    <definedName name="__________________________lb31" localSheetId="6" hidden="1">#REF!</definedName>
    <definedName name="__________________________lb31" localSheetId="0" hidden="1">#REF!</definedName>
    <definedName name="__________________________lb31" hidden="1">#REF!</definedName>
    <definedName name="__________________________lb32" localSheetId="2" hidden="1">#REF!</definedName>
    <definedName name="__________________________lb32" localSheetId="6" hidden="1">#REF!</definedName>
    <definedName name="__________________________lb32" localSheetId="0" hidden="1">#REF!</definedName>
    <definedName name="__________________________lb32" hidden="1">#REF!</definedName>
    <definedName name="__________________________lb4" localSheetId="2" hidden="1">#REF!</definedName>
    <definedName name="__________________________lb4" localSheetId="6" hidden="1">#REF!</definedName>
    <definedName name="__________________________lb4" localSheetId="0" hidden="1">#REF!</definedName>
    <definedName name="__________________________lb4" hidden="1">#REF!</definedName>
    <definedName name="__________________________lb5" localSheetId="2" hidden="1">#REF!</definedName>
    <definedName name="__________________________lb5" localSheetId="6" hidden="1">#REF!</definedName>
    <definedName name="__________________________lb5" localSheetId="0" hidden="1">#REF!</definedName>
    <definedName name="__________________________lb5" hidden="1">#REF!</definedName>
    <definedName name="__________________________lb6" localSheetId="2" hidden="1">#REF!</definedName>
    <definedName name="__________________________lb6" localSheetId="6" hidden="1">#REF!</definedName>
    <definedName name="__________________________lb6" localSheetId="0" hidden="1">#REF!</definedName>
    <definedName name="__________________________lb6" hidden="1">#REF!</definedName>
    <definedName name="__________________________lb7" localSheetId="2" hidden="1">#REF!</definedName>
    <definedName name="__________________________lb7" localSheetId="6" hidden="1">#REF!</definedName>
    <definedName name="__________________________lb7" localSheetId="0" hidden="1">#REF!</definedName>
    <definedName name="__________________________lb7" hidden="1">#REF!</definedName>
    <definedName name="__________________________lb8" localSheetId="2" hidden="1">#REF!</definedName>
    <definedName name="__________________________lb8" localSheetId="6" hidden="1">#REF!</definedName>
    <definedName name="__________________________lb8" localSheetId="0" hidden="1">#REF!</definedName>
    <definedName name="__________________________lb8" hidden="1">#REF!</definedName>
    <definedName name="__________________________lb9" localSheetId="2" hidden="1">#REF!</definedName>
    <definedName name="__________________________lb9" localSheetId="6" hidden="1">#REF!</definedName>
    <definedName name="__________________________lb9" localSheetId="0" hidden="1">#REF!</definedName>
    <definedName name="__________________________lb9" hidden="1">#REF!</definedName>
    <definedName name="__________________________lbc1" localSheetId="2" hidden="1">#REF!</definedName>
    <definedName name="__________________________lbc1" localSheetId="6" hidden="1">#REF!</definedName>
    <definedName name="__________________________lbc1" localSheetId="0" hidden="1">#REF!</definedName>
    <definedName name="__________________________lbc1" hidden="1">#REF!</definedName>
    <definedName name="__________________________lbc10" localSheetId="2" hidden="1">#REF!</definedName>
    <definedName name="__________________________lbc10" localSheetId="6" hidden="1">#REF!</definedName>
    <definedName name="__________________________lbc10" localSheetId="0" hidden="1">#REF!</definedName>
    <definedName name="__________________________lbc10" hidden="1">#REF!</definedName>
    <definedName name="__________________________lbc11" localSheetId="2" hidden="1">#REF!</definedName>
    <definedName name="__________________________lbc11" localSheetId="6" hidden="1">#REF!</definedName>
    <definedName name="__________________________lbc11" localSheetId="0" hidden="1">#REF!</definedName>
    <definedName name="__________________________lbc11" hidden="1">#REF!</definedName>
    <definedName name="__________________________lbc12" localSheetId="2" hidden="1">#REF!</definedName>
    <definedName name="__________________________lbc12" localSheetId="6" hidden="1">#REF!</definedName>
    <definedName name="__________________________lbc12" localSheetId="0" hidden="1">#REF!</definedName>
    <definedName name="__________________________lbc12" hidden="1">#REF!</definedName>
    <definedName name="__________________________lbc13" localSheetId="2" hidden="1">#REF!</definedName>
    <definedName name="__________________________lbc13" localSheetId="6" hidden="1">#REF!</definedName>
    <definedName name="__________________________lbc13" localSheetId="0" hidden="1">#REF!</definedName>
    <definedName name="__________________________lbc13" hidden="1">#REF!</definedName>
    <definedName name="__________________________lbc14" localSheetId="2" hidden="1">#REF!</definedName>
    <definedName name="__________________________lbc14" localSheetId="6" hidden="1">#REF!</definedName>
    <definedName name="__________________________lbc14" localSheetId="0" hidden="1">#REF!</definedName>
    <definedName name="__________________________lbc14" hidden="1">#REF!</definedName>
    <definedName name="__________________________lbc15" localSheetId="2" hidden="1">#REF!</definedName>
    <definedName name="__________________________lbc15" localSheetId="6" hidden="1">#REF!</definedName>
    <definedName name="__________________________lbc15" localSheetId="0" hidden="1">#REF!</definedName>
    <definedName name="__________________________lbc15" hidden="1">#REF!</definedName>
    <definedName name="__________________________lbc16" localSheetId="2" hidden="1">#REF!</definedName>
    <definedName name="__________________________lbc16" localSheetId="6" hidden="1">#REF!</definedName>
    <definedName name="__________________________lbc16" localSheetId="0" hidden="1">#REF!</definedName>
    <definedName name="__________________________lbc16" hidden="1">#REF!</definedName>
    <definedName name="__________________________lbc17" localSheetId="2" hidden="1">#REF!</definedName>
    <definedName name="__________________________lbc17" localSheetId="6" hidden="1">#REF!</definedName>
    <definedName name="__________________________lbc17" localSheetId="0" hidden="1">#REF!</definedName>
    <definedName name="__________________________lbc17" hidden="1">#REF!</definedName>
    <definedName name="__________________________lbc18" localSheetId="2" hidden="1">#REF!</definedName>
    <definedName name="__________________________lbc18" localSheetId="6" hidden="1">#REF!</definedName>
    <definedName name="__________________________lbc18" localSheetId="0" hidden="1">#REF!</definedName>
    <definedName name="__________________________lbc18" hidden="1">#REF!</definedName>
    <definedName name="__________________________lbc19" localSheetId="2" hidden="1">#REF!</definedName>
    <definedName name="__________________________lbc19" localSheetId="6" hidden="1">#REF!</definedName>
    <definedName name="__________________________lbc19" localSheetId="0" hidden="1">#REF!</definedName>
    <definedName name="__________________________lbc19" hidden="1">#REF!</definedName>
    <definedName name="__________________________lbc2" localSheetId="2" hidden="1">#REF!</definedName>
    <definedName name="__________________________lbc2" localSheetId="6" hidden="1">#REF!</definedName>
    <definedName name="__________________________lbc2" localSheetId="0" hidden="1">#REF!</definedName>
    <definedName name="__________________________lbc2" hidden="1">#REF!</definedName>
    <definedName name="__________________________lbc20" localSheetId="2" hidden="1">#REF!</definedName>
    <definedName name="__________________________lbc20" localSheetId="6" hidden="1">#REF!</definedName>
    <definedName name="__________________________lbc20" localSheetId="0" hidden="1">#REF!</definedName>
    <definedName name="__________________________lbc20" hidden="1">#REF!</definedName>
    <definedName name="__________________________lbc21" localSheetId="2" hidden="1">#REF!</definedName>
    <definedName name="__________________________lbc21" localSheetId="6" hidden="1">#REF!</definedName>
    <definedName name="__________________________lbc21" localSheetId="0" hidden="1">#REF!</definedName>
    <definedName name="__________________________lbc21" hidden="1">#REF!</definedName>
    <definedName name="__________________________lbc22" localSheetId="2" hidden="1">#REF!</definedName>
    <definedName name="__________________________lbc22" localSheetId="6" hidden="1">#REF!</definedName>
    <definedName name="__________________________lbc22" localSheetId="0" hidden="1">#REF!</definedName>
    <definedName name="__________________________lbc22" hidden="1">#REF!</definedName>
    <definedName name="__________________________lbc23" localSheetId="2" hidden="1">#REF!</definedName>
    <definedName name="__________________________lbc23" localSheetId="6" hidden="1">#REF!</definedName>
    <definedName name="__________________________lbc23" localSheetId="0" hidden="1">#REF!</definedName>
    <definedName name="__________________________lbc23" hidden="1">#REF!</definedName>
    <definedName name="__________________________lbc24" localSheetId="2" hidden="1">#REF!</definedName>
    <definedName name="__________________________lbc24" localSheetId="6" hidden="1">#REF!</definedName>
    <definedName name="__________________________lbc24" localSheetId="0" hidden="1">#REF!</definedName>
    <definedName name="__________________________lbc24" hidden="1">#REF!</definedName>
    <definedName name="__________________________lbc25" localSheetId="2" hidden="1">#REF!</definedName>
    <definedName name="__________________________lbc25" localSheetId="6" hidden="1">#REF!</definedName>
    <definedName name="__________________________lbc25" localSheetId="0" hidden="1">#REF!</definedName>
    <definedName name="__________________________lbc25" hidden="1">#REF!</definedName>
    <definedName name="__________________________lbc26" localSheetId="2" hidden="1">#REF!</definedName>
    <definedName name="__________________________lbc26" localSheetId="6" hidden="1">#REF!</definedName>
    <definedName name="__________________________lbc26" localSheetId="0" hidden="1">#REF!</definedName>
    <definedName name="__________________________lbc26" hidden="1">#REF!</definedName>
    <definedName name="__________________________lbc27" localSheetId="2" hidden="1">#REF!</definedName>
    <definedName name="__________________________lbc27" localSheetId="6" hidden="1">#REF!</definedName>
    <definedName name="__________________________lbc27" localSheetId="0" hidden="1">#REF!</definedName>
    <definedName name="__________________________lbc27" hidden="1">#REF!</definedName>
    <definedName name="__________________________lbc28" localSheetId="2" hidden="1">#REF!</definedName>
    <definedName name="__________________________lbc28" localSheetId="6" hidden="1">#REF!</definedName>
    <definedName name="__________________________lbc28" localSheetId="0" hidden="1">#REF!</definedName>
    <definedName name="__________________________lbc28" hidden="1">#REF!</definedName>
    <definedName name="__________________________lbc29" localSheetId="2" hidden="1">#REF!</definedName>
    <definedName name="__________________________lbc29" localSheetId="6" hidden="1">#REF!</definedName>
    <definedName name="__________________________lbc29" localSheetId="0" hidden="1">#REF!</definedName>
    <definedName name="__________________________lbc29" hidden="1">#REF!</definedName>
    <definedName name="__________________________lbc3" localSheetId="2" hidden="1">#REF!</definedName>
    <definedName name="__________________________lbc3" localSheetId="6" hidden="1">#REF!</definedName>
    <definedName name="__________________________lbc3" localSheetId="0" hidden="1">#REF!</definedName>
    <definedName name="__________________________lbc3" hidden="1">#REF!</definedName>
    <definedName name="__________________________lbc31" localSheetId="2" hidden="1">#REF!</definedName>
    <definedName name="__________________________lbc31" localSheetId="6" hidden="1">#REF!</definedName>
    <definedName name="__________________________lbc31" localSheetId="0" hidden="1">#REF!</definedName>
    <definedName name="__________________________lbc31" hidden="1">#REF!</definedName>
    <definedName name="__________________________lbc32" localSheetId="2" hidden="1">#REF!</definedName>
    <definedName name="__________________________lbc32" localSheetId="6" hidden="1">#REF!</definedName>
    <definedName name="__________________________lbc32" localSheetId="0" hidden="1">#REF!</definedName>
    <definedName name="__________________________lbc32" hidden="1">#REF!</definedName>
    <definedName name="__________________________lbc4" localSheetId="2" hidden="1">#REF!</definedName>
    <definedName name="__________________________lbc4" localSheetId="6" hidden="1">#REF!</definedName>
    <definedName name="__________________________lbc4" localSheetId="0" hidden="1">#REF!</definedName>
    <definedName name="__________________________lbc4" hidden="1">#REF!</definedName>
    <definedName name="__________________________lbc5" localSheetId="2" hidden="1">#REF!</definedName>
    <definedName name="__________________________lbc5" localSheetId="6" hidden="1">#REF!</definedName>
    <definedName name="__________________________lbc5" localSheetId="0" hidden="1">#REF!</definedName>
    <definedName name="__________________________lbc5" hidden="1">#REF!</definedName>
    <definedName name="__________________________lbc6" localSheetId="2" hidden="1">#REF!</definedName>
    <definedName name="__________________________lbc6" localSheetId="6" hidden="1">#REF!</definedName>
    <definedName name="__________________________lbc6" localSheetId="0" hidden="1">#REF!</definedName>
    <definedName name="__________________________lbc6" hidden="1">#REF!</definedName>
    <definedName name="__________________________lbc7" localSheetId="2" hidden="1">#REF!</definedName>
    <definedName name="__________________________lbc7" localSheetId="6" hidden="1">#REF!</definedName>
    <definedName name="__________________________lbc7" localSheetId="0" hidden="1">#REF!</definedName>
    <definedName name="__________________________lbc7" hidden="1">#REF!</definedName>
    <definedName name="__________________________lbc8" localSheetId="2" hidden="1">#REF!</definedName>
    <definedName name="__________________________lbc8" localSheetId="6" hidden="1">#REF!</definedName>
    <definedName name="__________________________lbc8" localSheetId="0" hidden="1">#REF!</definedName>
    <definedName name="__________________________lbc8" hidden="1">#REF!</definedName>
    <definedName name="__________________________lbc9" localSheetId="2" hidden="1">#REF!</definedName>
    <definedName name="__________________________lbc9" localSheetId="6" hidden="1">#REF!</definedName>
    <definedName name="__________________________lbc9" localSheetId="0" hidden="1">#REF!</definedName>
    <definedName name="__________________________lbc9" hidden="1">#REF!</definedName>
    <definedName name="__________________________ld26" localSheetId="2" hidden="1">#REF!</definedName>
    <definedName name="__________________________ld26" localSheetId="6" hidden="1">#REF!</definedName>
    <definedName name="__________________________ld26" localSheetId="0" hidden="1">#REF!</definedName>
    <definedName name="__________________________ld26" hidden="1">#REF!</definedName>
    <definedName name="__________________________ld31" localSheetId="2" hidden="1">#REF!</definedName>
    <definedName name="__________________________ld31" localSheetId="6" hidden="1">#REF!</definedName>
    <definedName name="__________________________ld31" localSheetId="0" hidden="1">#REF!</definedName>
    <definedName name="__________________________ld31" hidden="1">#REF!</definedName>
    <definedName name="__________________________le31" localSheetId="2" hidden="1">#REF!</definedName>
    <definedName name="__________________________le31" localSheetId="6" hidden="1">#REF!</definedName>
    <definedName name="__________________________le31" localSheetId="0" hidden="1">#REF!</definedName>
    <definedName name="__________________________le31" hidden="1">#REF!</definedName>
    <definedName name="__________________________lf31" localSheetId="2" hidden="1">#REF!</definedName>
    <definedName name="__________________________lf31" localSheetId="6" hidden="1">#REF!</definedName>
    <definedName name="__________________________lf31" localSheetId="0" hidden="1">#REF!</definedName>
    <definedName name="__________________________lf31" hidden="1">#REF!</definedName>
    <definedName name="__________________________x10" localSheetId="2" hidden="1">#REF!</definedName>
    <definedName name="__________________________x10" localSheetId="6" hidden="1">#REF!</definedName>
    <definedName name="__________________________x10" localSheetId="0" hidden="1">#REF!</definedName>
    <definedName name="__________________________x10" hidden="1">#REF!</definedName>
    <definedName name="__________________________x11" localSheetId="2" hidden="1">#REF!</definedName>
    <definedName name="__________________________x11" localSheetId="6" hidden="1">#REF!</definedName>
    <definedName name="__________________________x11" localSheetId="0" hidden="1">#REF!</definedName>
    <definedName name="__________________________x11" hidden="1">#REF!</definedName>
    <definedName name="__________________________x12" localSheetId="2" hidden="1">#REF!</definedName>
    <definedName name="__________________________x12" localSheetId="6" hidden="1">#REF!</definedName>
    <definedName name="__________________________x12" localSheetId="0" hidden="1">#REF!</definedName>
    <definedName name="__________________________x12" hidden="1">#REF!</definedName>
    <definedName name="__________________________x13" localSheetId="2" hidden="1">#REF!</definedName>
    <definedName name="__________________________x13" localSheetId="6" hidden="1">#REF!</definedName>
    <definedName name="__________________________x13" localSheetId="0" hidden="1">#REF!</definedName>
    <definedName name="__________________________x13" hidden="1">#REF!</definedName>
    <definedName name="__________________________x14" localSheetId="2" hidden="1">#REF!</definedName>
    <definedName name="__________________________x14" localSheetId="6" hidden="1">#REF!</definedName>
    <definedName name="__________________________x14" localSheetId="0" hidden="1">#REF!</definedName>
    <definedName name="__________________________x14" hidden="1">#REF!</definedName>
    <definedName name="__________________________x15" localSheetId="2" hidden="1">#REF!</definedName>
    <definedName name="__________________________x15" localSheetId="6" hidden="1">#REF!</definedName>
    <definedName name="__________________________x15" localSheetId="0" hidden="1">#REF!</definedName>
    <definedName name="__________________________x15" hidden="1">#REF!</definedName>
    <definedName name="__________________________x16" localSheetId="2" hidden="1">#REF!</definedName>
    <definedName name="__________________________x16" localSheetId="6" hidden="1">#REF!</definedName>
    <definedName name="__________________________x16" localSheetId="0" hidden="1">#REF!</definedName>
    <definedName name="__________________________x16" hidden="1">#REF!</definedName>
    <definedName name="__________________________x17" localSheetId="2" hidden="1">#REF!</definedName>
    <definedName name="__________________________x17" localSheetId="6" hidden="1">#REF!</definedName>
    <definedName name="__________________________x17" localSheetId="0" hidden="1">#REF!</definedName>
    <definedName name="__________________________x17" hidden="1">#REF!</definedName>
    <definedName name="__________________________x18" localSheetId="2" hidden="1">#REF!</definedName>
    <definedName name="__________________________x18" localSheetId="6" hidden="1">#REF!</definedName>
    <definedName name="__________________________x18" localSheetId="0" hidden="1">#REF!</definedName>
    <definedName name="__________________________x18" hidden="1">#REF!</definedName>
    <definedName name="__________________________x19" localSheetId="2" hidden="1">#REF!</definedName>
    <definedName name="__________________________x19" localSheetId="6" hidden="1">#REF!</definedName>
    <definedName name="__________________________x19" localSheetId="0" hidden="1">#REF!</definedName>
    <definedName name="__________________________x19" hidden="1">#REF!</definedName>
    <definedName name="__________________________x20" localSheetId="2" hidden="1">#REF!</definedName>
    <definedName name="__________________________x20" localSheetId="6" hidden="1">#REF!</definedName>
    <definedName name="__________________________x20" localSheetId="0" hidden="1">#REF!</definedName>
    <definedName name="__________________________x20" hidden="1">#REF!</definedName>
    <definedName name="__________________________x21" localSheetId="2" hidden="1">#REF!</definedName>
    <definedName name="__________________________x21" localSheetId="6" hidden="1">#REF!</definedName>
    <definedName name="__________________________x21" localSheetId="0" hidden="1">#REF!</definedName>
    <definedName name="__________________________x21" hidden="1">#REF!</definedName>
    <definedName name="__________________________x22" localSheetId="2" hidden="1">#REF!</definedName>
    <definedName name="__________________________x22" localSheetId="6" hidden="1">#REF!</definedName>
    <definedName name="__________________________x22" localSheetId="0" hidden="1">#REF!</definedName>
    <definedName name="__________________________x22" hidden="1">#REF!</definedName>
    <definedName name="__________________________x23" localSheetId="2" hidden="1">#REF!</definedName>
    <definedName name="__________________________x23" localSheetId="6" hidden="1">#REF!</definedName>
    <definedName name="__________________________x23" localSheetId="0" hidden="1">#REF!</definedName>
    <definedName name="__________________________x23" hidden="1">#REF!</definedName>
    <definedName name="__________________________x24" localSheetId="2" hidden="1">#REF!</definedName>
    <definedName name="__________________________x24" localSheetId="6" hidden="1">#REF!</definedName>
    <definedName name="__________________________x24" localSheetId="0" hidden="1">#REF!</definedName>
    <definedName name="__________________________x24" hidden="1">#REF!</definedName>
    <definedName name="__________________________x25" localSheetId="2" hidden="1">#REF!</definedName>
    <definedName name="__________________________x25" localSheetId="6" hidden="1">#REF!</definedName>
    <definedName name="__________________________x25" localSheetId="0" hidden="1">#REF!</definedName>
    <definedName name="__________________________x25" hidden="1">#REF!</definedName>
    <definedName name="__________________________x28" localSheetId="2" hidden="1">#REF!</definedName>
    <definedName name="__________________________x28" localSheetId="6" hidden="1">#REF!</definedName>
    <definedName name="__________________________x28" localSheetId="0" hidden="1">#REF!</definedName>
    <definedName name="__________________________x28" hidden="1">#REF!</definedName>
    <definedName name="__________________________x29" localSheetId="2" hidden="1">#REF!</definedName>
    <definedName name="__________________________x29" localSheetId="6" hidden="1">#REF!</definedName>
    <definedName name="__________________________x29" localSheetId="0" hidden="1">#REF!</definedName>
    <definedName name="__________________________x29" hidden="1">#REF!</definedName>
    <definedName name="__________________________x32" localSheetId="2" hidden="1">#REF!</definedName>
    <definedName name="__________________________x32" localSheetId="6" hidden="1">#REF!</definedName>
    <definedName name="__________________________x32" localSheetId="0" hidden="1">#REF!</definedName>
    <definedName name="__________________________x32" hidden="1">#REF!</definedName>
    <definedName name="__________________________x4" localSheetId="2" hidden="1">#REF!</definedName>
    <definedName name="__________________________x4" localSheetId="6" hidden="1">#REF!</definedName>
    <definedName name="__________________________x4" localSheetId="0" hidden="1">#REF!</definedName>
    <definedName name="__________________________x4" hidden="1">#REF!</definedName>
    <definedName name="__________________________x5" localSheetId="2" hidden="1">#REF!</definedName>
    <definedName name="__________________________x5" localSheetId="6" hidden="1">#REF!</definedName>
    <definedName name="__________________________x5" localSheetId="0" hidden="1">#REF!</definedName>
    <definedName name="__________________________x5" hidden="1">#REF!</definedName>
    <definedName name="__________________________x6" localSheetId="2" hidden="1">#REF!</definedName>
    <definedName name="__________________________x6" localSheetId="6" hidden="1">#REF!</definedName>
    <definedName name="__________________________x6" localSheetId="0" hidden="1">#REF!</definedName>
    <definedName name="__________________________x6" hidden="1">#REF!</definedName>
    <definedName name="__________________________x7" localSheetId="2" hidden="1">#REF!</definedName>
    <definedName name="__________________________x7" localSheetId="6" hidden="1">#REF!</definedName>
    <definedName name="__________________________x7" localSheetId="0" hidden="1">#REF!</definedName>
    <definedName name="__________________________x7" hidden="1">#REF!</definedName>
    <definedName name="__________________________x8" localSheetId="2" hidden="1">#REF!</definedName>
    <definedName name="__________________________x8" localSheetId="6" hidden="1">#REF!</definedName>
    <definedName name="__________________________x8" localSheetId="0" hidden="1">#REF!</definedName>
    <definedName name="__________________________x8" hidden="1">#REF!</definedName>
    <definedName name="__________________________x9" localSheetId="2" hidden="1">#REF!</definedName>
    <definedName name="__________________________x9" localSheetId="6" hidden="1">#REF!</definedName>
    <definedName name="__________________________x9" localSheetId="0" hidden="1">#REF!</definedName>
    <definedName name="__________________________x9" hidden="1">#REF!</definedName>
    <definedName name="_________________________INV12" localSheetId="2">#REF!</definedName>
    <definedName name="_________________________INV12" localSheetId="6">#REF!</definedName>
    <definedName name="_________________________INV12" localSheetId="0">#REF!</definedName>
    <definedName name="_________________________INV12">#REF!</definedName>
    <definedName name="_________________________INV13" localSheetId="2">#REF!</definedName>
    <definedName name="_________________________INV13" localSheetId="6">#REF!</definedName>
    <definedName name="_________________________INV13" localSheetId="0">#REF!</definedName>
    <definedName name="_________________________INV13">#REF!</definedName>
    <definedName name="_________________________inv2">'[1]CONSOL DRE GERAL'!$B$2:$L$99</definedName>
    <definedName name="_________________________la29" localSheetId="2" hidden="1">#REF!</definedName>
    <definedName name="_________________________la29" localSheetId="7" hidden="1">#REF!</definedName>
    <definedName name="_________________________la29" localSheetId="6" hidden="1">#REF!</definedName>
    <definedName name="_________________________la29" localSheetId="0" hidden="1">#REF!</definedName>
    <definedName name="_________________________la29" hidden="1">#REF!</definedName>
    <definedName name="_________________________la3" localSheetId="2" hidden="1">#REF!</definedName>
    <definedName name="_________________________la3" localSheetId="6" hidden="1">#REF!</definedName>
    <definedName name="_________________________la3" localSheetId="0" hidden="1">#REF!</definedName>
    <definedName name="_________________________la3" hidden="1">#REF!</definedName>
    <definedName name="_________________________la31" localSheetId="2" hidden="1">#REF!</definedName>
    <definedName name="_________________________la31" localSheetId="6" hidden="1">#REF!</definedName>
    <definedName name="_________________________la31" localSheetId="0" hidden="1">#REF!</definedName>
    <definedName name="_________________________la31" hidden="1">#REF!</definedName>
    <definedName name="_________________________la32" localSheetId="2" hidden="1">#REF!</definedName>
    <definedName name="_________________________la32" localSheetId="6" hidden="1">#REF!</definedName>
    <definedName name="_________________________la32" localSheetId="0" hidden="1">#REF!</definedName>
    <definedName name="_________________________la32" hidden="1">#REF!</definedName>
    <definedName name="_________________________la4" localSheetId="2" hidden="1">#REF!</definedName>
    <definedName name="_________________________la4" localSheetId="6" hidden="1">#REF!</definedName>
    <definedName name="_________________________la4" localSheetId="0" hidden="1">#REF!</definedName>
    <definedName name="_________________________la4" hidden="1">#REF!</definedName>
    <definedName name="_________________________la5" localSheetId="2" hidden="1">#REF!</definedName>
    <definedName name="_________________________la5" localSheetId="6" hidden="1">#REF!</definedName>
    <definedName name="_________________________la5" localSheetId="0" hidden="1">#REF!</definedName>
    <definedName name="_________________________la5" hidden="1">#REF!</definedName>
    <definedName name="_________________________la6" localSheetId="2" hidden="1">#REF!</definedName>
    <definedName name="_________________________la6" localSheetId="6" hidden="1">#REF!</definedName>
    <definedName name="_________________________la6" localSheetId="0" hidden="1">#REF!</definedName>
    <definedName name="_________________________la6" hidden="1">#REF!</definedName>
    <definedName name="_________________________la7" localSheetId="2" hidden="1">#REF!</definedName>
    <definedName name="_________________________la7" localSheetId="6" hidden="1">#REF!</definedName>
    <definedName name="_________________________la7" localSheetId="0" hidden="1">#REF!</definedName>
    <definedName name="_________________________la7" hidden="1">#REF!</definedName>
    <definedName name="_________________________la8" localSheetId="2" hidden="1">#REF!</definedName>
    <definedName name="_________________________la8" localSheetId="6" hidden="1">#REF!</definedName>
    <definedName name="_________________________la8" localSheetId="0" hidden="1">#REF!</definedName>
    <definedName name="_________________________la8" hidden="1">#REF!</definedName>
    <definedName name="_________________________la9" localSheetId="2" hidden="1">#REF!</definedName>
    <definedName name="_________________________la9" localSheetId="6" hidden="1">#REF!</definedName>
    <definedName name="_________________________la9" localSheetId="0" hidden="1">#REF!</definedName>
    <definedName name="_________________________la9" hidden="1">#REF!</definedName>
    <definedName name="_________________________lb1" localSheetId="2" hidden="1">#REF!</definedName>
    <definedName name="_________________________lb1" localSheetId="6" hidden="1">#REF!</definedName>
    <definedName name="_________________________lb1" localSheetId="0" hidden="1">#REF!</definedName>
    <definedName name="_________________________lb1" hidden="1">#REF!</definedName>
    <definedName name="_________________________lb10" localSheetId="2" hidden="1">#REF!</definedName>
    <definedName name="_________________________lb10" localSheetId="6" hidden="1">#REF!</definedName>
    <definedName name="_________________________lb10" localSheetId="0" hidden="1">#REF!</definedName>
    <definedName name="_________________________lb10" hidden="1">#REF!</definedName>
    <definedName name="_________________________lb11" localSheetId="2" hidden="1">#REF!</definedName>
    <definedName name="_________________________lb11" localSheetId="6" hidden="1">#REF!</definedName>
    <definedName name="_________________________lb11" localSheetId="0" hidden="1">#REF!</definedName>
    <definedName name="_________________________lb11" hidden="1">#REF!</definedName>
    <definedName name="_________________________lb12" localSheetId="2" hidden="1">#REF!</definedName>
    <definedName name="_________________________lb12" localSheetId="6" hidden="1">#REF!</definedName>
    <definedName name="_________________________lb12" localSheetId="0" hidden="1">#REF!</definedName>
    <definedName name="_________________________lb12" hidden="1">#REF!</definedName>
    <definedName name="_________________________lb13" localSheetId="2" hidden="1">#REF!</definedName>
    <definedName name="_________________________lb13" localSheetId="6" hidden="1">#REF!</definedName>
    <definedName name="_________________________lb13" localSheetId="0" hidden="1">#REF!</definedName>
    <definedName name="_________________________lb13" hidden="1">#REF!</definedName>
    <definedName name="_________________________lb14" localSheetId="2" hidden="1">#REF!</definedName>
    <definedName name="_________________________lb14" localSheetId="6" hidden="1">#REF!</definedName>
    <definedName name="_________________________lb14" localSheetId="0" hidden="1">#REF!</definedName>
    <definedName name="_________________________lb14" hidden="1">#REF!</definedName>
    <definedName name="_________________________lb15" localSheetId="2" hidden="1">#REF!</definedName>
    <definedName name="_________________________lb15" localSheetId="6" hidden="1">#REF!</definedName>
    <definedName name="_________________________lb15" localSheetId="0" hidden="1">#REF!</definedName>
    <definedName name="_________________________lb15" hidden="1">#REF!</definedName>
    <definedName name="_________________________lb16" localSheetId="2" hidden="1">#REF!</definedName>
    <definedName name="_________________________lb16" localSheetId="6" hidden="1">#REF!</definedName>
    <definedName name="_________________________lb16" localSheetId="0" hidden="1">#REF!</definedName>
    <definedName name="_________________________lb16" hidden="1">#REF!</definedName>
    <definedName name="_________________________lb17" localSheetId="2" hidden="1">#REF!</definedName>
    <definedName name="_________________________lb17" localSheetId="6" hidden="1">#REF!</definedName>
    <definedName name="_________________________lb17" localSheetId="0" hidden="1">#REF!</definedName>
    <definedName name="_________________________lb17" hidden="1">#REF!</definedName>
    <definedName name="_________________________lb18" localSheetId="2" hidden="1">#REF!</definedName>
    <definedName name="_________________________lb18" localSheetId="6" hidden="1">#REF!</definedName>
    <definedName name="_________________________lb18" localSheetId="0" hidden="1">#REF!</definedName>
    <definedName name="_________________________lb18" hidden="1">#REF!</definedName>
    <definedName name="_________________________lb19" localSheetId="2" hidden="1">#REF!</definedName>
    <definedName name="_________________________lb19" localSheetId="6" hidden="1">#REF!</definedName>
    <definedName name="_________________________lb19" localSheetId="0" hidden="1">#REF!</definedName>
    <definedName name="_________________________lb19" hidden="1">#REF!</definedName>
    <definedName name="_________________________lb2" localSheetId="2" hidden="1">#REF!</definedName>
    <definedName name="_________________________lb2" localSheetId="6" hidden="1">#REF!</definedName>
    <definedName name="_________________________lb2" localSheetId="0" hidden="1">#REF!</definedName>
    <definedName name="_________________________lb2" hidden="1">#REF!</definedName>
    <definedName name="_________________________lb20" localSheetId="2" hidden="1">#REF!</definedName>
    <definedName name="_________________________lb20" localSheetId="6" hidden="1">#REF!</definedName>
    <definedName name="_________________________lb20" localSheetId="0" hidden="1">#REF!</definedName>
    <definedName name="_________________________lb20" hidden="1">#REF!</definedName>
    <definedName name="_________________________lb21" localSheetId="2" hidden="1">#REF!</definedName>
    <definedName name="_________________________lb21" localSheetId="6" hidden="1">#REF!</definedName>
    <definedName name="_________________________lb21" localSheetId="0" hidden="1">#REF!</definedName>
    <definedName name="_________________________lb21" hidden="1">#REF!</definedName>
    <definedName name="_________________________lb22" localSheetId="2" hidden="1">#REF!</definedName>
    <definedName name="_________________________lb22" localSheetId="6" hidden="1">#REF!</definedName>
    <definedName name="_________________________lb22" localSheetId="0" hidden="1">#REF!</definedName>
    <definedName name="_________________________lb22" hidden="1">#REF!</definedName>
    <definedName name="_________________________lb23" localSheetId="2" hidden="1">#REF!</definedName>
    <definedName name="_________________________lb23" localSheetId="6" hidden="1">#REF!</definedName>
    <definedName name="_________________________lb23" localSheetId="0" hidden="1">#REF!</definedName>
    <definedName name="_________________________lb23" hidden="1">#REF!</definedName>
    <definedName name="_________________________lb24" localSheetId="2" hidden="1">#REF!</definedName>
    <definedName name="_________________________lb24" localSheetId="6" hidden="1">#REF!</definedName>
    <definedName name="_________________________lb24" localSheetId="0" hidden="1">#REF!</definedName>
    <definedName name="_________________________lb24" hidden="1">#REF!</definedName>
    <definedName name="_________________________lb25" localSheetId="2" hidden="1">#REF!</definedName>
    <definedName name="_________________________lb25" localSheetId="6" hidden="1">#REF!</definedName>
    <definedName name="_________________________lb25" localSheetId="0" hidden="1">#REF!</definedName>
    <definedName name="_________________________lb25" hidden="1">#REF!</definedName>
    <definedName name="_________________________lb27" localSheetId="2" hidden="1">#REF!</definedName>
    <definedName name="_________________________lb27" localSheetId="6" hidden="1">#REF!</definedName>
    <definedName name="_________________________lb27" localSheetId="0" hidden="1">#REF!</definedName>
    <definedName name="_________________________lb27" hidden="1">#REF!</definedName>
    <definedName name="_________________________lb28" localSheetId="2" hidden="1">#REF!</definedName>
    <definedName name="_________________________lb28" localSheetId="6" hidden="1">#REF!</definedName>
    <definedName name="_________________________lb28" localSheetId="0" hidden="1">#REF!</definedName>
    <definedName name="_________________________lb28" hidden="1">#REF!</definedName>
    <definedName name="_________________________lb29" localSheetId="2" hidden="1">#REF!</definedName>
    <definedName name="_________________________lb29" localSheetId="6" hidden="1">#REF!</definedName>
    <definedName name="_________________________lb29" localSheetId="0" hidden="1">#REF!</definedName>
    <definedName name="_________________________lb29" hidden="1">#REF!</definedName>
    <definedName name="_________________________lb3" localSheetId="2" hidden="1">#REF!</definedName>
    <definedName name="_________________________lb3" localSheetId="6" hidden="1">#REF!</definedName>
    <definedName name="_________________________lb3" localSheetId="0" hidden="1">#REF!</definedName>
    <definedName name="_________________________lb3" hidden="1">#REF!</definedName>
    <definedName name="_________________________lb30" localSheetId="2" hidden="1">#REF!</definedName>
    <definedName name="_________________________lb30" localSheetId="6" hidden="1">#REF!</definedName>
    <definedName name="_________________________lb30" localSheetId="0" hidden="1">#REF!</definedName>
    <definedName name="_________________________lb30" hidden="1">#REF!</definedName>
    <definedName name="_________________________lb31" localSheetId="2" hidden="1">#REF!</definedName>
    <definedName name="_________________________lb31" localSheetId="6" hidden="1">#REF!</definedName>
    <definedName name="_________________________lb31" localSheetId="0" hidden="1">#REF!</definedName>
    <definedName name="_________________________lb31" hidden="1">#REF!</definedName>
    <definedName name="_________________________lb32" localSheetId="2" hidden="1">#REF!</definedName>
    <definedName name="_________________________lb32" localSheetId="6" hidden="1">#REF!</definedName>
    <definedName name="_________________________lb32" localSheetId="0" hidden="1">#REF!</definedName>
    <definedName name="_________________________lb32" hidden="1">#REF!</definedName>
    <definedName name="_________________________lb4" localSheetId="2" hidden="1">#REF!</definedName>
    <definedName name="_________________________lb4" localSheetId="6" hidden="1">#REF!</definedName>
    <definedName name="_________________________lb4" localSheetId="0" hidden="1">#REF!</definedName>
    <definedName name="_________________________lb4" hidden="1">#REF!</definedName>
    <definedName name="_________________________lb5" localSheetId="2" hidden="1">#REF!</definedName>
    <definedName name="_________________________lb5" localSheetId="6" hidden="1">#REF!</definedName>
    <definedName name="_________________________lb5" localSheetId="0" hidden="1">#REF!</definedName>
    <definedName name="_________________________lb5" hidden="1">#REF!</definedName>
    <definedName name="_________________________lb6" localSheetId="2" hidden="1">#REF!</definedName>
    <definedName name="_________________________lb6" localSheetId="6" hidden="1">#REF!</definedName>
    <definedName name="_________________________lb6" localSheetId="0" hidden="1">#REF!</definedName>
    <definedName name="_________________________lb6" hidden="1">#REF!</definedName>
    <definedName name="_________________________lb7" localSheetId="2" hidden="1">#REF!</definedName>
    <definedName name="_________________________lb7" localSheetId="6" hidden="1">#REF!</definedName>
    <definedName name="_________________________lb7" localSheetId="0" hidden="1">#REF!</definedName>
    <definedName name="_________________________lb7" hidden="1">#REF!</definedName>
    <definedName name="_________________________lb8" localSheetId="2" hidden="1">#REF!</definedName>
    <definedName name="_________________________lb8" localSheetId="6" hidden="1">#REF!</definedName>
    <definedName name="_________________________lb8" localSheetId="0" hidden="1">#REF!</definedName>
    <definedName name="_________________________lb8" hidden="1">#REF!</definedName>
    <definedName name="_________________________lb9" localSheetId="2" hidden="1">#REF!</definedName>
    <definedName name="_________________________lb9" localSheetId="6" hidden="1">#REF!</definedName>
    <definedName name="_________________________lb9" localSheetId="0" hidden="1">#REF!</definedName>
    <definedName name="_________________________lb9" hidden="1">#REF!</definedName>
    <definedName name="_________________________lbc1" localSheetId="2" hidden="1">#REF!</definedName>
    <definedName name="_________________________lbc1" localSheetId="6" hidden="1">#REF!</definedName>
    <definedName name="_________________________lbc1" localSheetId="0" hidden="1">#REF!</definedName>
    <definedName name="_________________________lbc1" hidden="1">#REF!</definedName>
    <definedName name="_________________________lbc10" localSheetId="2" hidden="1">#REF!</definedName>
    <definedName name="_________________________lbc10" localSheetId="6" hidden="1">#REF!</definedName>
    <definedName name="_________________________lbc10" localSheetId="0" hidden="1">#REF!</definedName>
    <definedName name="_________________________lbc10" hidden="1">#REF!</definedName>
    <definedName name="_________________________lbc11" localSheetId="2" hidden="1">#REF!</definedName>
    <definedName name="_________________________lbc11" localSheetId="6" hidden="1">#REF!</definedName>
    <definedName name="_________________________lbc11" localSheetId="0" hidden="1">#REF!</definedName>
    <definedName name="_________________________lbc11" hidden="1">#REF!</definedName>
    <definedName name="_________________________lbc12" localSheetId="2" hidden="1">#REF!</definedName>
    <definedName name="_________________________lbc12" localSheetId="6" hidden="1">#REF!</definedName>
    <definedName name="_________________________lbc12" localSheetId="0" hidden="1">#REF!</definedName>
    <definedName name="_________________________lbc12" hidden="1">#REF!</definedName>
    <definedName name="_________________________lbc13" localSheetId="2" hidden="1">#REF!</definedName>
    <definedName name="_________________________lbc13" localSheetId="6" hidden="1">#REF!</definedName>
    <definedName name="_________________________lbc13" localSheetId="0" hidden="1">#REF!</definedName>
    <definedName name="_________________________lbc13" hidden="1">#REF!</definedName>
    <definedName name="_________________________lbc14" localSheetId="2" hidden="1">#REF!</definedName>
    <definedName name="_________________________lbc14" localSheetId="6" hidden="1">#REF!</definedName>
    <definedName name="_________________________lbc14" localSheetId="0" hidden="1">#REF!</definedName>
    <definedName name="_________________________lbc14" hidden="1">#REF!</definedName>
    <definedName name="_________________________lbc15" localSheetId="2" hidden="1">#REF!</definedName>
    <definedName name="_________________________lbc15" localSheetId="6" hidden="1">#REF!</definedName>
    <definedName name="_________________________lbc15" localSheetId="0" hidden="1">#REF!</definedName>
    <definedName name="_________________________lbc15" hidden="1">#REF!</definedName>
    <definedName name="_________________________lbc16" localSheetId="2" hidden="1">#REF!</definedName>
    <definedName name="_________________________lbc16" localSheetId="6" hidden="1">#REF!</definedName>
    <definedName name="_________________________lbc16" localSheetId="0" hidden="1">#REF!</definedName>
    <definedName name="_________________________lbc16" hidden="1">#REF!</definedName>
    <definedName name="_________________________lbc17" localSheetId="2" hidden="1">#REF!</definedName>
    <definedName name="_________________________lbc17" localSheetId="6" hidden="1">#REF!</definedName>
    <definedName name="_________________________lbc17" localSheetId="0" hidden="1">#REF!</definedName>
    <definedName name="_________________________lbc17" hidden="1">#REF!</definedName>
    <definedName name="_________________________lbc18" localSheetId="2" hidden="1">#REF!</definedName>
    <definedName name="_________________________lbc18" localSheetId="6" hidden="1">#REF!</definedName>
    <definedName name="_________________________lbc18" localSheetId="0" hidden="1">#REF!</definedName>
    <definedName name="_________________________lbc18" hidden="1">#REF!</definedName>
    <definedName name="_________________________lbc19" localSheetId="2" hidden="1">#REF!</definedName>
    <definedName name="_________________________lbc19" localSheetId="6" hidden="1">#REF!</definedName>
    <definedName name="_________________________lbc19" localSheetId="0" hidden="1">#REF!</definedName>
    <definedName name="_________________________lbc19" hidden="1">#REF!</definedName>
    <definedName name="_________________________lbc2" localSheetId="2" hidden="1">#REF!</definedName>
    <definedName name="_________________________lbc2" localSheetId="6" hidden="1">#REF!</definedName>
    <definedName name="_________________________lbc2" localSheetId="0" hidden="1">#REF!</definedName>
    <definedName name="_________________________lbc2" hidden="1">#REF!</definedName>
    <definedName name="_________________________lbc20" localSheetId="2" hidden="1">#REF!</definedName>
    <definedName name="_________________________lbc20" localSheetId="6" hidden="1">#REF!</definedName>
    <definedName name="_________________________lbc20" localSheetId="0" hidden="1">#REF!</definedName>
    <definedName name="_________________________lbc20" hidden="1">#REF!</definedName>
    <definedName name="_________________________lbc21" localSheetId="2" hidden="1">#REF!</definedName>
    <definedName name="_________________________lbc21" localSheetId="6" hidden="1">#REF!</definedName>
    <definedName name="_________________________lbc21" localSheetId="0" hidden="1">#REF!</definedName>
    <definedName name="_________________________lbc21" hidden="1">#REF!</definedName>
    <definedName name="_________________________lbc22" localSheetId="2" hidden="1">#REF!</definedName>
    <definedName name="_________________________lbc22" localSheetId="6" hidden="1">#REF!</definedName>
    <definedName name="_________________________lbc22" localSheetId="0" hidden="1">#REF!</definedName>
    <definedName name="_________________________lbc22" hidden="1">#REF!</definedName>
    <definedName name="_________________________lbc23" localSheetId="2" hidden="1">#REF!</definedName>
    <definedName name="_________________________lbc23" localSheetId="6" hidden="1">#REF!</definedName>
    <definedName name="_________________________lbc23" localSheetId="0" hidden="1">#REF!</definedName>
    <definedName name="_________________________lbc23" hidden="1">#REF!</definedName>
    <definedName name="_________________________lbc24" localSheetId="2" hidden="1">#REF!</definedName>
    <definedName name="_________________________lbc24" localSheetId="6" hidden="1">#REF!</definedName>
    <definedName name="_________________________lbc24" localSheetId="0" hidden="1">#REF!</definedName>
    <definedName name="_________________________lbc24" hidden="1">#REF!</definedName>
    <definedName name="_________________________lbc25" localSheetId="2" hidden="1">#REF!</definedName>
    <definedName name="_________________________lbc25" localSheetId="6" hidden="1">#REF!</definedName>
    <definedName name="_________________________lbc25" localSheetId="0" hidden="1">#REF!</definedName>
    <definedName name="_________________________lbc25" hidden="1">#REF!</definedName>
    <definedName name="_________________________lbc26" localSheetId="2" hidden="1">#REF!</definedName>
    <definedName name="_________________________lbc26" localSheetId="6" hidden="1">#REF!</definedName>
    <definedName name="_________________________lbc26" localSheetId="0" hidden="1">#REF!</definedName>
    <definedName name="_________________________lbc26" hidden="1">#REF!</definedName>
    <definedName name="_________________________lbc27" localSheetId="2" hidden="1">#REF!</definedName>
    <definedName name="_________________________lbc27" localSheetId="6" hidden="1">#REF!</definedName>
    <definedName name="_________________________lbc27" localSheetId="0" hidden="1">#REF!</definedName>
    <definedName name="_________________________lbc27" hidden="1">#REF!</definedName>
    <definedName name="_________________________lbc28" localSheetId="2" hidden="1">#REF!</definedName>
    <definedName name="_________________________lbc28" localSheetId="6" hidden="1">#REF!</definedName>
    <definedName name="_________________________lbc28" localSheetId="0" hidden="1">#REF!</definedName>
    <definedName name="_________________________lbc28" hidden="1">#REF!</definedName>
    <definedName name="_________________________lbc29" localSheetId="2" hidden="1">#REF!</definedName>
    <definedName name="_________________________lbc29" localSheetId="6" hidden="1">#REF!</definedName>
    <definedName name="_________________________lbc29" localSheetId="0" hidden="1">#REF!</definedName>
    <definedName name="_________________________lbc29" hidden="1">#REF!</definedName>
    <definedName name="_________________________lbc3" localSheetId="2" hidden="1">#REF!</definedName>
    <definedName name="_________________________lbc3" localSheetId="6" hidden="1">#REF!</definedName>
    <definedName name="_________________________lbc3" localSheetId="0" hidden="1">#REF!</definedName>
    <definedName name="_________________________lbc3" hidden="1">#REF!</definedName>
    <definedName name="_________________________lbc31" localSheetId="2" hidden="1">#REF!</definedName>
    <definedName name="_________________________lbc31" localSheetId="6" hidden="1">#REF!</definedName>
    <definedName name="_________________________lbc31" localSheetId="0" hidden="1">#REF!</definedName>
    <definedName name="_________________________lbc31" hidden="1">#REF!</definedName>
    <definedName name="_________________________lbc32" localSheetId="2" hidden="1">#REF!</definedName>
    <definedName name="_________________________lbc32" localSheetId="6" hidden="1">#REF!</definedName>
    <definedName name="_________________________lbc32" localSheetId="0" hidden="1">#REF!</definedName>
    <definedName name="_________________________lbc32" hidden="1">#REF!</definedName>
    <definedName name="_________________________lbc4" localSheetId="2" hidden="1">#REF!</definedName>
    <definedName name="_________________________lbc4" localSheetId="6" hidden="1">#REF!</definedName>
    <definedName name="_________________________lbc4" localSheetId="0" hidden="1">#REF!</definedName>
    <definedName name="_________________________lbc4" hidden="1">#REF!</definedName>
    <definedName name="_________________________lbc5" localSheetId="2" hidden="1">#REF!</definedName>
    <definedName name="_________________________lbc5" localSheetId="6" hidden="1">#REF!</definedName>
    <definedName name="_________________________lbc5" localSheetId="0" hidden="1">#REF!</definedName>
    <definedName name="_________________________lbc5" hidden="1">#REF!</definedName>
    <definedName name="_________________________lbc6" localSheetId="2" hidden="1">#REF!</definedName>
    <definedName name="_________________________lbc6" localSheetId="6" hidden="1">#REF!</definedName>
    <definedName name="_________________________lbc6" localSheetId="0" hidden="1">#REF!</definedName>
    <definedName name="_________________________lbc6" hidden="1">#REF!</definedName>
    <definedName name="_________________________lbc7" localSheetId="2" hidden="1">#REF!</definedName>
    <definedName name="_________________________lbc7" localSheetId="6" hidden="1">#REF!</definedName>
    <definedName name="_________________________lbc7" localSheetId="0" hidden="1">#REF!</definedName>
    <definedName name="_________________________lbc7" hidden="1">#REF!</definedName>
    <definedName name="_________________________lbc8" localSheetId="2" hidden="1">#REF!</definedName>
    <definedName name="_________________________lbc8" localSheetId="6" hidden="1">#REF!</definedName>
    <definedName name="_________________________lbc8" localSheetId="0" hidden="1">#REF!</definedName>
    <definedName name="_________________________lbc8" hidden="1">#REF!</definedName>
    <definedName name="_________________________lbc9" localSheetId="2" hidden="1">#REF!</definedName>
    <definedName name="_________________________lbc9" localSheetId="6" hidden="1">#REF!</definedName>
    <definedName name="_________________________lbc9" localSheetId="0" hidden="1">#REF!</definedName>
    <definedName name="_________________________lbc9" hidden="1">#REF!</definedName>
    <definedName name="_________________________ld26" localSheetId="2" hidden="1">#REF!</definedName>
    <definedName name="_________________________ld26" localSheetId="6" hidden="1">#REF!</definedName>
    <definedName name="_________________________ld26" localSheetId="0" hidden="1">#REF!</definedName>
    <definedName name="_________________________ld26" hidden="1">#REF!</definedName>
    <definedName name="_________________________ld31" localSheetId="2" hidden="1">#REF!</definedName>
    <definedName name="_________________________ld31" localSheetId="6" hidden="1">#REF!</definedName>
    <definedName name="_________________________ld31" localSheetId="0" hidden="1">#REF!</definedName>
    <definedName name="_________________________ld31" hidden="1">#REF!</definedName>
    <definedName name="_________________________le31" localSheetId="2" hidden="1">#REF!</definedName>
    <definedName name="_________________________le31" localSheetId="6" hidden="1">#REF!</definedName>
    <definedName name="_________________________le31" localSheetId="0" hidden="1">#REF!</definedName>
    <definedName name="_________________________le31" hidden="1">#REF!</definedName>
    <definedName name="_________________________lf31" localSheetId="2" hidden="1">#REF!</definedName>
    <definedName name="_________________________lf31" localSheetId="6" hidden="1">#REF!</definedName>
    <definedName name="_________________________lf31" localSheetId="0" hidden="1">#REF!</definedName>
    <definedName name="_________________________lf31" hidden="1">#REF!</definedName>
    <definedName name="_________________________x10" localSheetId="2" hidden="1">#REF!</definedName>
    <definedName name="_________________________x10" localSheetId="6" hidden="1">#REF!</definedName>
    <definedName name="_________________________x10" localSheetId="0" hidden="1">#REF!</definedName>
    <definedName name="_________________________x10" hidden="1">#REF!</definedName>
    <definedName name="_________________________x11" localSheetId="2" hidden="1">#REF!</definedName>
    <definedName name="_________________________x11" localSheetId="6" hidden="1">#REF!</definedName>
    <definedName name="_________________________x11" localSheetId="0" hidden="1">#REF!</definedName>
    <definedName name="_________________________x11" hidden="1">#REF!</definedName>
    <definedName name="_________________________x12" localSheetId="2" hidden="1">#REF!</definedName>
    <definedName name="_________________________x12" localSheetId="6" hidden="1">#REF!</definedName>
    <definedName name="_________________________x12" localSheetId="0" hidden="1">#REF!</definedName>
    <definedName name="_________________________x12" hidden="1">#REF!</definedName>
    <definedName name="_________________________x13" localSheetId="2" hidden="1">#REF!</definedName>
    <definedName name="_________________________x13" localSheetId="6" hidden="1">#REF!</definedName>
    <definedName name="_________________________x13" localSheetId="0" hidden="1">#REF!</definedName>
    <definedName name="_________________________x13" hidden="1">#REF!</definedName>
    <definedName name="_________________________x14" localSheetId="2" hidden="1">#REF!</definedName>
    <definedName name="_________________________x14" localSheetId="6" hidden="1">#REF!</definedName>
    <definedName name="_________________________x14" localSheetId="0" hidden="1">#REF!</definedName>
    <definedName name="_________________________x14" hidden="1">#REF!</definedName>
    <definedName name="_________________________x15" localSheetId="2" hidden="1">#REF!</definedName>
    <definedName name="_________________________x15" localSheetId="6" hidden="1">#REF!</definedName>
    <definedName name="_________________________x15" localSheetId="0" hidden="1">#REF!</definedName>
    <definedName name="_________________________x15" hidden="1">#REF!</definedName>
    <definedName name="_________________________x16" localSheetId="2" hidden="1">#REF!</definedName>
    <definedName name="_________________________x16" localSheetId="6" hidden="1">#REF!</definedName>
    <definedName name="_________________________x16" localSheetId="0" hidden="1">#REF!</definedName>
    <definedName name="_________________________x16" hidden="1">#REF!</definedName>
    <definedName name="_________________________x17" localSheetId="2" hidden="1">#REF!</definedName>
    <definedName name="_________________________x17" localSheetId="6" hidden="1">#REF!</definedName>
    <definedName name="_________________________x17" localSheetId="0" hidden="1">#REF!</definedName>
    <definedName name="_________________________x17" hidden="1">#REF!</definedName>
    <definedName name="_________________________x18" localSheetId="2" hidden="1">#REF!</definedName>
    <definedName name="_________________________x18" localSheetId="6" hidden="1">#REF!</definedName>
    <definedName name="_________________________x18" localSheetId="0" hidden="1">#REF!</definedName>
    <definedName name="_________________________x18" hidden="1">#REF!</definedName>
    <definedName name="_________________________x19" localSheetId="2" hidden="1">#REF!</definedName>
    <definedName name="_________________________x19" localSheetId="6" hidden="1">#REF!</definedName>
    <definedName name="_________________________x19" localSheetId="0" hidden="1">#REF!</definedName>
    <definedName name="_________________________x19" hidden="1">#REF!</definedName>
    <definedName name="_________________________x20" localSheetId="2" hidden="1">#REF!</definedName>
    <definedName name="_________________________x20" localSheetId="6" hidden="1">#REF!</definedName>
    <definedName name="_________________________x20" localSheetId="0" hidden="1">#REF!</definedName>
    <definedName name="_________________________x20" hidden="1">#REF!</definedName>
    <definedName name="_________________________x21" localSheetId="2" hidden="1">#REF!</definedName>
    <definedName name="_________________________x21" localSheetId="6" hidden="1">#REF!</definedName>
    <definedName name="_________________________x21" localSheetId="0" hidden="1">#REF!</definedName>
    <definedName name="_________________________x21" hidden="1">#REF!</definedName>
    <definedName name="_________________________x22" localSheetId="2" hidden="1">#REF!</definedName>
    <definedName name="_________________________x22" localSheetId="6" hidden="1">#REF!</definedName>
    <definedName name="_________________________x22" localSheetId="0" hidden="1">#REF!</definedName>
    <definedName name="_________________________x22" hidden="1">#REF!</definedName>
    <definedName name="_________________________x23" localSheetId="2" hidden="1">#REF!</definedName>
    <definedName name="_________________________x23" localSheetId="6" hidden="1">#REF!</definedName>
    <definedName name="_________________________x23" localSheetId="0" hidden="1">#REF!</definedName>
    <definedName name="_________________________x23" hidden="1">#REF!</definedName>
    <definedName name="_________________________x24" localSheetId="2" hidden="1">#REF!</definedName>
    <definedName name="_________________________x24" localSheetId="6" hidden="1">#REF!</definedName>
    <definedName name="_________________________x24" localSheetId="0" hidden="1">#REF!</definedName>
    <definedName name="_________________________x24" hidden="1">#REF!</definedName>
    <definedName name="_________________________x25" localSheetId="2" hidden="1">#REF!</definedName>
    <definedName name="_________________________x25" localSheetId="6" hidden="1">#REF!</definedName>
    <definedName name="_________________________x25" localSheetId="0" hidden="1">#REF!</definedName>
    <definedName name="_________________________x25" hidden="1">#REF!</definedName>
    <definedName name="_________________________x28" localSheetId="2" hidden="1">#REF!</definedName>
    <definedName name="_________________________x28" localSheetId="6" hidden="1">#REF!</definedName>
    <definedName name="_________________________x28" localSheetId="0" hidden="1">#REF!</definedName>
    <definedName name="_________________________x28" hidden="1">#REF!</definedName>
    <definedName name="_________________________x29" localSheetId="2" hidden="1">#REF!</definedName>
    <definedName name="_________________________x29" localSheetId="6" hidden="1">#REF!</definedName>
    <definedName name="_________________________x29" localSheetId="0" hidden="1">#REF!</definedName>
    <definedName name="_________________________x29" hidden="1">#REF!</definedName>
    <definedName name="_________________________x32" localSheetId="2" hidden="1">#REF!</definedName>
    <definedName name="_________________________x32" localSheetId="6" hidden="1">#REF!</definedName>
    <definedName name="_________________________x32" localSheetId="0" hidden="1">#REF!</definedName>
    <definedName name="_________________________x32" hidden="1">#REF!</definedName>
    <definedName name="_________________________x4" localSheetId="2" hidden="1">#REF!</definedName>
    <definedName name="_________________________x4" localSheetId="6" hidden="1">#REF!</definedName>
    <definedName name="_________________________x4" localSheetId="0" hidden="1">#REF!</definedName>
    <definedName name="_________________________x4" hidden="1">#REF!</definedName>
    <definedName name="_________________________x5" localSheetId="2" hidden="1">#REF!</definedName>
    <definedName name="_________________________x5" localSheetId="6" hidden="1">#REF!</definedName>
    <definedName name="_________________________x5" localSheetId="0" hidden="1">#REF!</definedName>
    <definedName name="_________________________x5" hidden="1">#REF!</definedName>
    <definedName name="_________________________x6" localSheetId="2" hidden="1">#REF!</definedName>
    <definedName name="_________________________x6" localSheetId="6" hidden="1">#REF!</definedName>
    <definedName name="_________________________x6" localSheetId="0" hidden="1">#REF!</definedName>
    <definedName name="_________________________x6" hidden="1">#REF!</definedName>
    <definedName name="_________________________x7" localSheetId="2" hidden="1">#REF!</definedName>
    <definedName name="_________________________x7" localSheetId="6" hidden="1">#REF!</definedName>
    <definedName name="_________________________x7" localSheetId="0" hidden="1">#REF!</definedName>
    <definedName name="_________________________x7" hidden="1">#REF!</definedName>
    <definedName name="_________________________x8" localSheetId="2" hidden="1">#REF!</definedName>
    <definedName name="_________________________x8" localSheetId="6" hidden="1">#REF!</definedName>
    <definedName name="_________________________x8" localSheetId="0" hidden="1">#REF!</definedName>
    <definedName name="_________________________x8" hidden="1">#REF!</definedName>
    <definedName name="_________________________x9" localSheetId="2" hidden="1">#REF!</definedName>
    <definedName name="_________________________x9" localSheetId="6" hidden="1">#REF!</definedName>
    <definedName name="_________________________x9" localSheetId="0" hidden="1">#REF!</definedName>
    <definedName name="_________________________x9" hidden="1">#REF!</definedName>
    <definedName name="________________________INV12" localSheetId="2">#REF!</definedName>
    <definedName name="________________________INV12" localSheetId="6">#REF!</definedName>
    <definedName name="________________________INV12" localSheetId="0">#REF!</definedName>
    <definedName name="________________________INV12">#REF!</definedName>
    <definedName name="________________________INV13" localSheetId="2">#REF!</definedName>
    <definedName name="________________________INV13" localSheetId="6">#REF!</definedName>
    <definedName name="________________________INV13" localSheetId="0">#REF!</definedName>
    <definedName name="________________________INV13">#REF!</definedName>
    <definedName name="________________________inv2">'[1]CONSOL DRE GERAL'!$B$2:$L$99</definedName>
    <definedName name="________________________la29" localSheetId="2" hidden="1">#REF!</definedName>
    <definedName name="________________________la29" localSheetId="7" hidden="1">#REF!</definedName>
    <definedName name="________________________la29" localSheetId="6" hidden="1">#REF!</definedName>
    <definedName name="________________________la29" localSheetId="0" hidden="1">#REF!</definedName>
    <definedName name="________________________la29" hidden="1">#REF!</definedName>
    <definedName name="________________________la3" localSheetId="2" hidden="1">#REF!</definedName>
    <definedName name="________________________la3" localSheetId="6" hidden="1">#REF!</definedName>
    <definedName name="________________________la3" localSheetId="0" hidden="1">#REF!</definedName>
    <definedName name="________________________la3" hidden="1">#REF!</definedName>
    <definedName name="________________________la31" localSheetId="2" hidden="1">#REF!</definedName>
    <definedName name="________________________la31" localSheetId="6" hidden="1">#REF!</definedName>
    <definedName name="________________________la31" localSheetId="0" hidden="1">#REF!</definedName>
    <definedName name="________________________la31" hidden="1">#REF!</definedName>
    <definedName name="________________________la32" localSheetId="2" hidden="1">#REF!</definedName>
    <definedName name="________________________la32" localSheetId="6" hidden="1">#REF!</definedName>
    <definedName name="________________________la32" localSheetId="0" hidden="1">#REF!</definedName>
    <definedName name="________________________la32" hidden="1">#REF!</definedName>
    <definedName name="________________________la4" localSheetId="2" hidden="1">#REF!</definedName>
    <definedName name="________________________la4" localSheetId="6" hidden="1">#REF!</definedName>
    <definedName name="________________________la4" localSheetId="0" hidden="1">#REF!</definedName>
    <definedName name="________________________la4" hidden="1">#REF!</definedName>
    <definedName name="________________________la5" localSheetId="2" hidden="1">#REF!</definedName>
    <definedName name="________________________la5" localSheetId="6" hidden="1">#REF!</definedName>
    <definedName name="________________________la5" localSheetId="0" hidden="1">#REF!</definedName>
    <definedName name="________________________la5" hidden="1">#REF!</definedName>
    <definedName name="________________________la6" localSheetId="2" hidden="1">#REF!</definedName>
    <definedName name="________________________la6" localSheetId="6" hidden="1">#REF!</definedName>
    <definedName name="________________________la6" localSheetId="0" hidden="1">#REF!</definedName>
    <definedName name="________________________la6" hidden="1">#REF!</definedName>
    <definedName name="________________________la7" localSheetId="2" hidden="1">#REF!</definedName>
    <definedName name="________________________la7" localSheetId="6" hidden="1">#REF!</definedName>
    <definedName name="________________________la7" localSheetId="0" hidden="1">#REF!</definedName>
    <definedName name="________________________la7" hidden="1">#REF!</definedName>
    <definedName name="________________________la8" localSheetId="2" hidden="1">#REF!</definedName>
    <definedName name="________________________la8" localSheetId="6" hidden="1">#REF!</definedName>
    <definedName name="________________________la8" localSheetId="0" hidden="1">#REF!</definedName>
    <definedName name="________________________la8" hidden="1">#REF!</definedName>
    <definedName name="________________________la9" localSheetId="2" hidden="1">#REF!</definedName>
    <definedName name="________________________la9" localSheetId="6" hidden="1">#REF!</definedName>
    <definedName name="________________________la9" localSheetId="0" hidden="1">#REF!</definedName>
    <definedName name="________________________la9" hidden="1">#REF!</definedName>
    <definedName name="________________________lb1" localSheetId="2" hidden="1">#REF!</definedName>
    <definedName name="________________________lb1" localSheetId="6" hidden="1">#REF!</definedName>
    <definedName name="________________________lb1" localSheetId="0" hidden="1">#REF!</definedName>
    <definedName name="________________________lb1" hidden="1">#REF!</definedName>
    <definedName name="________________________lb10" localSheetId="2" hidden="1">#REF!</definedName>
    <definedName name="________________________lb10" localSheetId="6" hidden="1">#REF!</definedName>
    <definedName name="________________________lb10" localSheetId="0" hidden="1">#REF!</definedName>
    <definedName name="________________________lb10" hidden="1">#REF!</definedName>
    <definedName name="________________________lb11" localSheetId="2" hidden="1">#REF!</definedName>
    <definedName name="________________________lb11" localSheetId="6" hidden="1">#REF!</definedName>
    <definedName name="________________________lb11" localSheetId="0" hidden="1">#REF!</definedName>
    <definedName name="________________________lb11" hidden="1">#REF!</definedName>
    <definedName name="________________________lb12" localSheetId="2" hidden="1">#REF!</definedName>
    <definedName name="________________________lb12" localSheetId="6" hidden="1">#REF!</definedName>
    <definedName name="________________________lb12" localSheetId="0" hidden="1">#REF!</definedName>
    <definedName name="________________________lb12" hidden="1">#REF!</definedName>
    <definedName name="________________________lb13" localSheetId="2" hidden="1">#REF!</definedName>
    <definedName name="________________________lb13" localSheetId="6" hidden="1">#REF!</definedName>
    <definedName name="________________________lb13" localSheetId="0" hidden="1">#REF!</definedName>
    <definedName name="________________________lb13" hidden="1">#REF!</definedName>
    <definedName name="________________________lb14" localSheetId="2" hidden="1">#REF!</definedName>
    <definedName name="________________________lb14" localSheetId="6" hidden="1">#REF!</definedName>
    <definedName name="________________________lb14" localSheetId="0" hidden="1">#REF!</definedName>
    <definedName name="________________________lb14" hidden="1">#REF!</definedName>
    <definedName name="________________________lb15" localSheetId="2" hidden="1">#REF!</definedName>
    <definedName name="________________________lb15" localSheetId="6" hidden="1">#REF!</definedName>
    <definedName name="________________________lb15" localSheetId="0" hidden="1">#REF!</definedName>
    <definedName name="________________________lb15" hidden="1">#REF!</definedName>
    <definedName name="________________________lb16" localSheetId="2" hidden="1">#REF!</definedName>
    <definedName name="________________________lb16" localSheetId="6" hidden="1">#REF!</definedName>
    <definedName name="________________________lb16" localSheetId="0" hidden="1">#REF!</definedName>
    <definedName name="________________________lb16" hidden="1">#REF!</definedName>
    <definedName name="________________________lb17" localSheetId="2" hidden="1">#REF!</definedName>
    <definedName name="________________________lb17" localSheetId="6" hidden="1">#REF!</definedName>
    <definedName name="________________________lb17" localSheetId="0" hidden="1">#REF!</definedName>
    <definedName name="________________________lb17" hidden="1">#REF!</definedName>
    <definedName name="________________________lb18" localSheetId="2" hidden="1">#REF!</definedName>
    <definedName name="________________________lb18" localSheetId="6" hidden="1">#REF!</definedName>
    <definedName name="________________________lb18" localSheetId="0" hidden="1">#REF!</definedName>
    <definedName name="________________________lb18" hidden="1">#REF!</definedName>
    <definedName name="________________________lb19" localSheetId="2" hidden="1">#REF!</definedName>
    <definedName name="________________________lb19" localSheetId="6" hidden="1">#REF!</definedName>
    <definedName name="________________________lb19" localSheetId="0" hidden="1">#REF!</definedName>
    <definedName name="________________________lb19" hidden="1">#REF!</definedName>
    <definedName name="________________________lb2" localSheetId="2" hidden="1">#REF!</definedName>
    <definedName name="________________________lb2" localSheetId="6" hidden="1">#REF!</definedName>
    <definedName name="________________________lb2" localSheetId="0" hidden="1">#REF!</definedName>
    <definedName name="________________________lb2" hidden="1">#REF!</definedName>
    <definedName name="________________________lb20" localSheetId="2" hidden="1">#REF!</definedName>
    <definedName name="________________________lb20" localSheetId="6" hidden="1">#REF!</definedName>
    <definedName name="________________________lb20" localSheetId="0" hidden="1">#REF!</definedName>
    <definedName name="________________________lb20" hidden="1">#REF!</definedName>
    <definedName name="________________________lb21" localSheetId="2" hidden="1">#REF!</definedName>
    <definedName name="________________________lb21" localSheetId="6" hidden="1">#REF!</definedName>
    <definedName name="________________________lb21" localSheetId="0" hidden="1">#REF!</definedName>
    <definedName name="________________________lb21" hidden="1">#REF!</definedName>
    <definedName name="________________________lb22" localSheetId="2" hidden="1">#REF!</definedName>
    <definedName name="________________________lb22" localSheetId="6" hidden="1">#REF!</definedName>
    <definedName name="________________________lb22" localSheetId="0" hidden="1">#REF!</definedName>
    <definedName name="________________________lb22" hidden="1">#REF!</definedName>
    <definedName name="________________________lb23" localSheetId="2" hidden="1">#REF!</definedName>
    <definedName name="________________________lb23" localSheetId="6" hidden="1">#REF!</definedName>
    <definedName name="________________________lb23" localSheetId="0" hidden="1">#REF!</definedName>
    <definedName name="________________________lb23" hidden="1">#REF!</definedName>
    <definedName name="________________________lb24" localSheetId="2" hidden="1">#REF!</definedName>
    <definedName name="________________________lb24" localSheetId="6" hidden="1">#REF!</definedName>
    <definedName name="________________________lb24" localSheetId="0" hidden="1">#REF!</definedName>
    <definedName name="________________________lb24" hidden="1">#REF!</definedName>
    <definedName name="________________________lb25" localSheetId="2" hidden="1">#REF!</definedName>
    <definedName name="________________________lb25" localSheetId="6" hidden="1">#REF!</definedName>
    <definedName name="________________________lb25" localSheetId="0" hidden="1">#REF!</definedName>
    <definedName name="________________________lb25" hidden="1">#REF!</definedName>
    <definedName name="________________________lb27" localSheetId="2" hidden="1">#REF!</definedName>
    <definedName name="________________________lb27" localSheetId="6" hidden="1">#REF!</definedName>
    <definedName name="________________________lb27" localSheetId="0" hidden="1">#REF!</definedName>
    <definedName name="________________________lb27" hidden="1">#REF!</definedName>
    <definedName name="________________________lb28" localSheetId="2" hidden="1">#REF!</definedName>
    <definedName name="________________________lb28" localSheetId="6" hidden="1">#REF!</definedName>
    <definedName name="________________________lb28" localSheetId="0" hidden="1">#REF!</definedName>
    <definedName name="________________________lb28" hidden="1">#REF!</definedName>
    <definedName name="________________________lb29" localSheetId="2" hidden="1">#REF!</definedName>
    <definedName name="________________________lb29" localSheetId="6" hidden="1">#REF!</definedName>
    <definedName name="________________________lb29" localSheetId="0" hidden="1">#REF!</definedName>
    <definedName name="________________________lb29" hidden="1">#REF!</definedName>
    <definedName name="________________________lb3" localSheetId="2" hidden="1">#REF!</definedName>
    <definedName name="________________________lb3" localSheetId="6" hidden="1">#REF!</definedName>
    <definedName name="________________________lb3" localSheetId="0" hidden="1">#REF!</definedName>
    <definedName name="________________________lb3" hidden="1">#REF!</definedName>
    <definedName name="________________________lb30" localSheetId="2" hidden="1">#REF!</definedName>
    <definedName name="________________________lb30" localSheetId="6" hidden="1">#REF!</definedName>
    <definedName name="________________________lb30" localSheetId="0" hidden="1">#REF!</definedName>
    <definedName name="________________________lb30" hidden="1">#REF!</definedName>
    <definedName name="________________________lb31" localSheetId="2" hidden="1">#REF!</definedName>
    <definedName name="________________________lb31" localSheetId="6" hidden="1">#REF!</definedName>
    <definedName name="________________________lb31" localSheetId="0" hidden="1">#REF!</definedName>
    <definedName name="________________________lb31" hidden="1">#REF!</definedName>
    <definedName name="________________________lb32" localSheetId="2" hidden="1">#REF!</definedName>
    <definedName name="________________________lb32" localSheetId="6" hidden="1">#REF!</definedName>
    <definedName name="________________________lb32" localSheetId="0" hidden="1">#REF!</definedName>
    <definedName name="________________________lb32" hidden="1">#REF!</definedName>
    <definedName name="________________________lb4" localSheetId="2" hidden="1">#REF!</definedName>
    <definedName name="________________________lb4" localSheetId="6" hidden="1">#REF!</definedName>
    <definedName name="________________________lb4" localSheetId="0" hidden="1">#REF!</definedName>
    <definedName name="________________________lb4" hidden="1">#REF!</definedName>
    <definedName name="________________________lb5" localSheetId="2" hidden="1">#REF!</definedName>
    <definedName name="________________________lb5" localSheetId="6" hidden="1">#REF!</definedName>
    <definedName name="________________________lb5" localSheetId="0" hidden="1">#REF!</definedName>
    <definedName name="________________________lb5" hidden="1">#REF!</definedName>
    <definedName name="________________________lb6" localSheetId="2" hidden="1">#REF!</definedName>
    <definedName name="________________________lb6" localSheetId="6" hidden="1">#REF!</definedName>
    <definedName name="________________________lb6" localSheetId="0" hidden="1">#REF!</definedName>
    <definedName name="________________________lb6" hidden="1">#REF!</definedName>
    <definedName name="________________________lb7" localSheetId="2" hidden="1">#REF!</definedName>
    <definedName name="________________________lb7" localSheetId="6" hidden="1">#REF!</definedName>
    <definedName name="________________________lb7" localSheetId="0" hidden="1">#REF!</definedName>
    <definedName name="________________________lb7" hidden="1">#REF!</definedName>
    <definedName name="________________________lb8" localSheetId="2" hidden="1">#REF!</definedName>
    <definedName name="________________________lb8" localSheetId="6" hidden="1">#REF!</definedName>
    <definedName name="________________________lb8" localSheetId="0" hidden="1">#REF!</definedName>
    <definedName name="________________________lb8" hidden="1">#REF!</definedName>
    <definedName name="________________________lb9" localSheetId="2" hidden="1">#REF!</definedName>
    <definedName name="________________________lb9" localSheetId="6" hidden="1">#REF!</definedName>
    <definedName name="________________________lb9" localSheetId="0" hidden="1">#REF!</definedName>
    <definedName name="________________________lb9" hidden="1">#REF!</definedName>
    <definedName name="________________________lbc1" localSheetId="2" hidden="1">#REF!</definedName>
    <definedName name="________________________lbc1" localSheetId="6" hidden="1">#REF!</definedName>
    <definedName name="________________________lbc1" localSheetId="0" hidden="1">#REF!</definedName>
    <definedName name="________________________lbc1" hidden="1">#REF!</definedName>
    <definedName name="________________________lbc10" localSheetId="2" hidden="1">#REF!</definedName>
    <definedName name="________________________lbc10" localSheetId="6" hidden="1">#REF!</definedName>
    <definedName name="________________________lbc10" localSheetId="0" hidden="1">#REF!</definedName>
    <definedName name="________________________lbc10" hidden="1">#REF!</definedName>
    <definedName name="________________________lbc11" localSheetId="2" hidden="1">#REF!</definedName>
    <definedName name="________________________lbc11" localSheetId="6" hidden="1">#REF!</definedName>
    <definedName name="________________________lbc11" localSheetId="0" hidden="1">#REF!</definedName>
    <definedName name="________________________lbc11" hidden="1">#REF!</definedName>
    <definedName name="________________________lbc12" localSheetId="2" hidden="1">#REF!</definedName>
    <definedName name="________________________lbc12" localSheetId="6" hidden="1">#REF!</definedName>
    <definedName name="________________________lbc12" localSheetId="0" hidden="1">#REF!</definedName>
    <definedName name="________________________lbc12" hidden="1">#REF!</definedName>
    <definedName name="________________________lbc13" localSheetId="2" hidden="1">#REF!</definedName>
    <definedName name="________________________lbc13" localSheetId="6" hidden="1">#REF!</definedName>
    <definedName name="________________________lbc13" localSheetId="0" hidden="1">#REF!</definedName>
    <definedName name="________________________lbc13" hidden="1">#REF!</definedName>
    <definedName name="________________________lbc14" localSheetId="2" hidden="1">#REF!</definedName>
    <definedName name="________________________lbc14" localSheetId="6" hidden="1">#REF!</definedName>
    <definedName name="________________________lbc14" localSheetId="0" hidden="1">#REF!</definedName>
    <definedName name="________________________lbc14" hidden="1">#REF!</definedName>
    <definedName name="________________________lbc15" localSheetId="2" hidden="1">#REF!</definedName>
    <definedName name="________________________lbc15" localSheetId="6" hidden="1">#REF!</definedName>
    <definedName name="________________________lbc15" localSheetId="0" hidden="1">#REF!</definedName>
    <definedName name="________________________lbc15" hidden="1">#REF!</definedName>
    <definedName name="________________________lbc16" localSheetId="2" hidden="1">#REF!</definedName>
    <definedName name="________________________lbc16" localSheetId="6" hidden="1">#REF!</definedName>
    <definedName name="________________________lbc16" localSheetId="0" hidden="1">#REF!</definedName>
    <definedName name="________________________lbc16" hidden="1">#REF!</definedName>
    <definedName name="________________________lbc17" localSheetId="2" hidden="1">#REF!</definedName>
    <definedName name="________________________lbc17" localSheetId="6" hidden="1">#REF!</definedName>
    <definedName name="________________________lbc17" localSheetId="0" hidden="1">#REF!</definedName>
    <definedName name="________________________lbc17" hidden="1">#REF!</definedName>
    <definedName name="________________________lbc18" localSheetId="2" hidden="1">#REF!</definedName>
    <definedName name="________________________lbc18" localSheetId="6" hidden="1">#REF!</definedName>
    <definedName name="________________________lbc18" localSheetId="0" hidden="1">#REF!</definedName>
    <definedName name="________________________lbc18" hidden="1">#REF!</definedName>
    <definedName name="________________________lbc19" localSheetId="2" hidden="1">#REF!</definedName>
    <definedName name="________________________lbc19" localSheetId="6" hidden="1">#REF!</definedName>
    <definedName name="________________________lbc19" localSheetId="0" hidden="1">#REF!</definedName>
    <definedName name="________________________lbc19" hidden="1">#REF!</definedName>
    <definedName name="________________________lbc2" localSheetId="2" hidden="1">#REF!</definedName>
    <definedName name="________________________lbc2" localSheetId="6" hidden="1">#REF!</definedName>
    <definedName name="________________________lbc2" localSheetId="0" hidden="1">#REF!</definedName>
    <definedName name="________________________lbc2" hidden="1">#REF!</definedName>
    <definedName name="________________________lbc20" localSheetId="2" hidden="1">#REF!</definedName>
    <definedName name="________________________lbc20" localSheetId="6" hidden="1">#REF!</definedName>
    <definedName name="________________________lbc20" localSheetId="0" hidden="1">#REF!</definedName>
    <definedName name="________________________lbc20" hidden="1">#REF!</definedName>
    <definedName name="________________________lbc21" localSheetId="2" hidden="1">#REF!</definedName>
    <definedName name="________________________lbc21" localSheetId="6" hidden="1">#REF!</definedName>
    <definedName name="________________________lbc21" localSheetId="0" hidden="1">#REF!</definedName>
    <definedName name="________________________lbc21" hidden="1">#REF!</definedName>
    <definedName name="________________________lbc22" localSheetId="2" hidden="1">#REF!</definedName>
    <definedName name="________________________lbc22" localSheetId="6" hidden="1">#REF!</definedName>
    <definedName name="________________________lbc22" localSheetId="0" hidden="1">#REF!</definedName>
    <definedName name="________________________lbc22" hidden="1">#REF!</definedName>
    <definedName name="________________________lbc23" localSheetId="2" hidden="1">#REF!</definedName>
    <definedName name="________________________lbc23" localSheetId="6" hidden="1">#REF!</definedName>
    <definedName name="________________________lbc23" localSheetId="0" hidden="1">#REF!</definedName>
    <definedName name="________________________lbc23" hidden="1">#REF!</definedName>
    <definedName name="________________________lbc24" localSheetId="2" hidden="1">#REF!</definedName>
    <definedName name="________________________lbc24" localSheetId="6" hidden="1">#REF!</definedName>
    <definedName name="________________________lbc24" localSheetId="0" hidden="1">#REF!</definedName>
    <definedName name="________________________lbc24" hidden="1">#REF!</definedName>
    <definedName name="________________________lbc25" localSheetId="2" hidden="1">#REF!</definedName>
    <definedName name="________________________lbc25" localSheetId="6" hidden="1">#REF!</definedName>
    <definedName name="________________________lbc25" localSheetId="0" hidden="1">#REF!</definedName>
    <definedName name="________________________lbc25" hidden="1">#REF!</definedName>
    <definedName name="________________________lbc26" localSheetId="2" hidden="1">#REF!</definedName>
    <definedName name="________________________lbc26" localSheetId="6" hidden="1">#REF!</definedName>
    <definedName name="________________________lbc26" localSheetId="0" hidden="1">#REF!</definedName>
    <definedName name="________________________lbc26" hidden="1">#REF!</definedName>
    <definedName name="________________________lbc27" localSheetId="2" hidden="1">#REF!</definedName>
    <definedName name="________________________lbc27" localSheetId="6" hidden="1">#REF!</definedName>
    <definedName name="________________________lbc27" localSheetId="0" hidden="1">#REF!</definedName>
    <definedName name="________________________lbc27" hidden="1">#REF!</definedName>
    <definedName name="________________________lbc28" localSheetId="2" hidden="1">#REF!</definedName>
    <definedName name="________________________lbc28" localSheetId="6" hidden="1">#REF!</definedName>
    <definedName name="________________________lbc28" localSheetId="0" hidden="1">#REF!</definedName>
    <definedName name="________________________lbc28" hidden="1">#REF!</definedName>
    <definedName name="________________________lbc29" localSheetId="2" hidden="1">#REF!</definedName>
    <definedName name="________________________lbc29" localSheetId="6" hidden="1">#REF!</definedName>
    <definedName name="________________________lbc29" localSheetId="0" hidden="1">#REF!</definedName>
    <definedName name="________________________lbc29" hidden="1">#REF!</definedName>
    <definedName name="________________________lbc3" localSheetId="2" hidden="1">#REF!</definedName>
    <definedName name="________________________lbc3" localSheetId="6" hidden="1">#REF!</definedName>
    <definedName name="________________________lbc3" localSheetId="0" hidden="1">#REF!</definedName>
    <definedName name="________________________lbc3" hidden="1">#REF!</definedName>
    <definedName name="________________________lbc31" localSheetId="2" hidden="1">#REF!</definedName>
    <definedName name="________________________lbc31" localSheetId="6" hidden="1">#REF!</definedName>
    <definedName name="________________________lbc31" localSheetId="0" hidden="1">#REF!</definedName>
    <definedName name="________________________lbc31" hidden="1">#REF!</definedName>
    <definedName name="________________________lbc32" localSheetId="2" hidden="1">#REF!</definedName>
    <definedName name="________________________lbc32" localSheetId="6" hidden="1">#REF!</definedName>
    <definedName name="________________________lbc32" localSheetId="0" hidden="1">#REF!</definedName>
    <definedName name="________________________lbc32" hidden="1">#REF!</definedName>
    <definedName name="________________________lbc4" localSheetId="2" hidden="1">#REF!</definedName>
    <definedName name="________________________lbc4" localSheetId="6" hidden="1">#REF!</definedName>
    <definedName name="________________________lbc4" localSheetId="0" hidden="1">#REF!</definedName>
    <definedName name="________________________lbc4" hidden="1">#REF!</definedName>
    <definedName name="________________________lbc5" localSheetId="2" hidden="1">#REF!</definedName>
    <definedName name="________________________lbc5" localSheetId="6" hidden="1">#REF!</definedName>
    <definedName name="________________________lbc5" localSheetId="0" hidden="1">#REF!</definedName>
    <definedName name="________________________lbc5" hidden="1">#REF!</definedName>
    <definedName name="________________________lbc6" localSheetId="2" hidden="1">#REF!</definedName>
    <definedName name="________________________lbc6" localSheetId="6" hidden="1">#REF!</definedName>
    <definedName name="________________________lbc6" localSheetId="0" hidden="1">#REF!</definedName>
    <definedName name="________________________lbc6" hidden="1">#REF!</definedName>
    <definedName name="________________________lbc7" localSheetId="2" hidden="1">#REF!</definedName>
    <definedName name="________________________lbc7" localSheetId="6" hidden="1">#REF!</definedName>
    <definedName name="________________________lbc7" localSheetId="0" hidden="1">#REF!</definedName>
    <definedName name="________________________lbc7" hidden="1">#REF!</definedName>
    <definedName name="________________________lbc8" localSheetId="2" hidden="1">#REF!</definedName>
    <definedName name="________________________lbc8" localSheetId="6" hidden="1">#REF!</definedName>
    <definedName name="________________________lbc8" localSheetId="0" hidden="1">#REF!</definedName>
    <definedName name="________________________lbc8" hidden="1">#REF!</definedName>
    <definedName name="________________________lbc9" localSheetId="2" hidden="1">#REF!</definedName>
    <definedName name="________________________lbc9" localSheetId="6" hidden="1">#REF!</definedName>
    <definedName name="________________________lbc9" localSheetId="0" hidden="1">#REF!</definedName>
    <definedName name="________________________lbc9" hidden="1">#REF!</definedName>
    <definedName name="________________________ld26" localSheetId="2" hidden="1">#REF!</definedName>
    <definedName name="________________________ld26" localSheetId="6" hidden="1">#REF!</definedName>
    <definedName name="________________________ld26" localSheetId="0" hidden="1">#REF!</definedName>
    <definedName name="________________________ld26" hidden="1">#REF!</definedName>
    <definedName name="________________________ld31" localSheetId="2" hidden="1">#REF!</definedName>
    <definedName name="________________________ld31" localSheetId="6" hidden="1">#REF!</definedName>
    <definedName name="________________________ld31" localSheetId="0" hidden="1">#REF!</definedName>
    <definedName name="________________________ld31" hidden="1">#REF!</definedName>
    <definedName name="________________________le31" localSheetId="2" hidden="1">#REF!</definedName>
    <definedName name="________________________le31" localSheetId="6" hidden="1">#REF!</definedName>
    <definedName name="________________________le31" localSheetId="0" hidden="1">#REF!</definedName>
    <definedName name="________________________le31" hidden="1">#REF!</definedName>
    <definedName name="________________________lf31" localSheetId="2" hidden="1">#REF!</definedName>
    <definedName name="________________________lf31" localSheetId="6" hidden="1">#REF!</definedName>
    <definedName name="________________________lf31" localSheetId="0" hidden="1">#REF!</definedName>
    <definedName name="________________________lf31" hidden="1">#REF!</definedName>
    <definedName name="________________________x10" localSheetId="2" hidden="1">#REF!</definedName>
    <definedName name="________________________x10" localSheetId="6" hidden="1">#REF!</definedName>
    <definedName name="________________________x10" localSheetId="0" hidden="1">#REF!</definedName>
    <definedName name="________________________x10" hidden="1">#REF!</definedName>
    <definedName name="________________________x11" localSheetId="2" hidden="1">#REF!</definedName>
    <definedName name="________________________x11" localSheetId="6" hidden="1">#REF!</definedName>
    <definedName name="________________________x11" localSheetId="0" hidden="1">#REF!</definedName>
    <definedName name="________________________x11" hidden="1">#REF!</definedName>
    <definedName name="________________________x12" localSheetId="2" hidden="1">#REF!</definedName>
    <definedName name="________________________x12" localSheetId="6" hidden="1">#REF!</definedName>
    <definedName name="________________________x12" localSheetId="0" hidden="1">#REF!</definedName>
    <definedName name="________________________x12" hidden="1">#REF!</definedName>
    <definedName name="________________________x13" localSheetId="2" hidden="1">#REF!</definedName>
    <definedName name="________________________x13" localSheetId="6" hidden="1">#REF!</definedName>
    <definedName name="________________________x13" localSheetId="0" hidden="1">#REF!</definedName>
    <definedName name="________________________x13" hidden="1">#REF!</definedName>
    <definedName name="________________________x14" localSheetId="2" hidden="1">#REF!</definedName>
    <definedName name="________________________x14" localSheetId="6" hidden="1">#REF!</definedName>
    <definedName name="________________________x14" localSheetId="0" hidden="1">#REF!</definedName>
    <definedName name="________________________x14" hidden="1">#REF!</definedName>
    <definedName name="________________________x15" localSheetId="2" hidden="1">#REF!</definedName>
    <definedName name="________________________x15" localSheetId="6" hidden="1">#REF!</definedName>
    <definedName name="________________________x15" localSheetId="0" hidden="1">#REF!</definedName>
    <definedName name="________________________x15" hidden="1">#REF!</definedName>
    <definedName name="________________________x16" localSheetId="2" hidden="1">#REF!</definedName>
    <definedName name="________________________x16" localSheetId="6" hidden="1">#REF!</definedName>
    <definedName name="________________________x16" localSheetId="0" hidden="1">#REF!</definedName>
    <definedName name="________________________x16" hidden="1">#REF!</definedName>
    <definedName name="________________________x17" localSheetId="2" hidden="1">#REF!</definedName>
    <definedName name="________________________x17" localSheetId="6" hidden="1">#REF!</definedName>
    <definedName name="________________________x17" localSheetId="0" hidden="1">#REF!</definedName>
    <definedName name="________________________x17" hidden="1">#REF!</definedName>
    <definedName name="________________________x18" localSheetId="2" hidden="1">#REF!</definedName>
    <definedName name="________________________x18" localSheetId="6" hidden="1">#REF!</definedName>
    <definedName name="________________________x18" localSheetId="0" hidden="1">#REF!</definedName>
    <definedName name="________________________x18" hidden="1">#REF!</definedName>
    <definedName name="________________________x19" localSheetId="2" hidden="1">#REF!</definedName>
    <definedName name="________________________x19" localSheetId="6" hidden="1">#REF!</definedName>
    <definedName name="________________________x19" localSheetId="0" hidden="1">#REF!</definedName>
    <definedName name="________________________x19" hidden="1">#REF!</definedName>
    <definedName name="________________________x20" localSheetId="2" hidden="1">#REF!</definedName>
    <definedName name="________________________x20" localSheetId="6" hidden="1">#REF!</definedName>
    <definedName name="________________________x20" localSheetId="0" hidden="1">#REF!</definedName>
    <definedName name="________________________x20" hidden="1">#REF!</definedName>
    <definedName name="________________________x21" localSheetId="2" hidden="1">#REF!</definedName>
    <definedName name="________________________x21" localSheetId="6" hidden="1">#REF!</definedName>
    <definedName name="________________________x21" localSheetId="0" hidden="1">#REF!</definedName>
    <definedName name="________________________x21" hidden="1">#REF!</definedName>
    <definedName name="________________________x22" localSheetId="2" hidden="1">#REF!</definedName>
    <definedName name="________________________x22" localSheetId="6" hidden="1">#REF!</definedName>
    <definedName name="________________________x22" localSheetId="0" hidden="1">#REF!</definedName>
    <definedName name="________________________x22" hidden="1">#REF!</definedName>
    <definedName name="________________________x23" localSheetId="2" hidden="1">#REF!</definedName>
    <definedName name="________________________x23" localSheetId="6" hidden="1">#REF!</definedName>
    <definedName name="________________________x23" localSheetId="0" hidden="1">#REF!</definedName>
    <definedName name="________________________x23" hidden="1">#REF!</definedName>
    <definedName name="________________________x24" localSheetId="2" hidden="1">#REF!</definedName>
    <definedName name="________________________x24" localSheetId="6" hidden="1">#REF!</definedName>
    <definedName name="________________________x24" localSheetId="0" hidden="1">#REF!</definedName>
    <definedName name="________________________x24" hidden="1">#REF!</definedName>
    <definedName name="________________________x25" localSheetId="2" hidden="1">#REF!</definedName>
    <definedName name="________________________x25" localSheetId="6" hidden="1">#REF!</definedName>
    <definedName name="________________________x25" localSheetId="0" hidden="1">#REF!</definedName>
    <definedName name="________________________x25" hidden="1">#REF!</definedName>
    <definedName name="________________________x28" localSheetId="2" hidden="1">#REF!</definedName>
    <definedName name="________________________x28" localSheetId="6" hidden="1">#REF!</definedName>
    <definedName name="________________________x28" localSheetId="0" hidden="1">#REF!</definedName>
    <definedName name="________________________x28" hidden="1">#REF!</definedName>
    <definedName name="________________________x29" localSheetId="2" hidden="1">#REF!</definedName>
    <definedName name="________________________x29" localSheetId="6" hidden="1">#REF!</definedName>
    <definedName name="________________________x29" localSheetId="0" hidden="1">#REF!</definedName>
    <definedName name="________________________x29" hidden="1">#REF!</definedName>
    <definedName name="________________________x32" localSheetId="2" hidden="1">#REF!</definedName>
    <definedName name="________________________x32" localSheetId="6" hidden="1">#REF!</definedName>
    <definedName name="________________________x32" localSheetId="0" hidden="1">#REF!</definedName>
    <definedName name="________________________x32" hidden="1">#REF!</definedName>
    <definedName name="________________________x4" localSheetId="2" hidden="1">#REF!</definedName>
    <definedName name="________________________x4" localSheetId="6" hidden="1">#REF!</definedName>
    <definedName name="________________________x4" localSheetId="0" hidden="1">#REF!</definedName>
    <definedName name="________________________x4" hidden="1">#REF!</definedName>
    <definedName name="________________________x5" localSheetId="2" hidden="1">#REF!</definedName>
    <definedName name="________________________x5" localSheetId="6" hidden="1">#REF!</definedName>
    <definedName name="________________________x5" localSheetId="0" hidden="1">#REF!</definedName>
    <definedName name="________________________x5" hidden="1">#REF!</definedName>
    <definedName name="________________________x6" localSheetId="2" hidden="1">#REF!</definedName>
    <definedName name="________________________x6" localSheetId="6" hidden="1">#REF!</definedName>
    <definedName name="________________________x6" localSheetId="0" hidden="1">#REF!</definedName>
    <definedName name="________________________x6" hidden="1">#REF!</definedName>
    <definedName name="________________________x7" localSheetId="2" hidden="1">#REF!</definedName>
    <definedName name="________________________x7" localSheetId="6" hidden="1">#REF!</definedName>
    <definedName name="________________________x7" localSheetId="0" hidden="1">#REF!</definedName>
    <definedName name="________________________x7" hidden="1">#REF!</definedName>
    <definedName name="________________________x8" localSheetId="2" hidden="1">#REF!</definedName>
    <definedName name="________________________x8" localSheetId="6" hidden="1">#REF!</definedName>
    <definedName name="________________________x8" localSheetId="0" hidden="1">#REF!</definedName>
    <definedName name="________________________x8" hidden="1">#REF!</definedName>
    <definedName name="________________________x9" localSheetId="2" hidden="1">#REF!</definedName>
    <definedName name="________________________x9" localSheetId="6" hidden="1">#REF!</definedName>
    <definedName name="________________________x9" localSheetId="0" hidden="1">#REF!</definedName>
    <definedName name="________________________x9" hidden="1">#REF!</definedName>
    <definedName name="_______________________INV12" localSheetId="2">#REF!</definedName>
    <definedName name="_______________________INV12" localSheetId="6">#REF!</definedName>
    <definedName name="_______________________INV12" localSheetId="0">#REF!</definedName>
    <definedName name="_______________________INV12">#REF!</definedName>
    <definedName name="_______________________INV13" localSheetId="2">#REF!</definedName>
    <definedName name="_______________________INV13" localSheetId="6">#REF!</definedName>
    <definedName name="_______________________INV13" localSheetId="0">#REF!</definedName>
    <definedName name="_______________________INV13">#REF!</definedName>
    <definedName name="_______________________inv2">'[1]CONSOL DRE GERAL'!$B$2:$L$99</definedName>
    <definedName name="_______________________la29" localSheetId="2" hidden="1">#REF!</definedName>
    <definedName name="_______________________la29" localSheetId="7" hidden="1">#REF!</definedName>
    <definedName name="_______________________la29" localSheetId="6" hidden="1">#REF!</definedName>
    <definedName name="_______________________la29" localSheetId="0" hidden="1">#REF!</definedName>
    <definedName name="_______________________la29" hidden="1">#REF!</definedName>
    <definedName name="_______________________la3" localSheetId="2" hidden="1">#REF!</definedName>
    <definedName name="_______________________la3" localSheetId="6" hidden="1">#REF!</definedName>
    <definedName name="_______________________la3" localSheetId="0" hidden="1">#REF!</definedName>
    <definedName name="_______________________la3" hidden="1">#REF!</definedName>
    <definedName name="_______________________la31" localSheetId="2" hidden="1">#REF!</definedName>
    <definedName name="_______________________la31" localSheetId="6" hidden="1">#REF!</definedName>
    <definedName name="_______________________la31" localSheetId="0" hidden="1">#REF!</definedName>
    <definedName name="_______________________la31" hidden="1">#REF!</definedName>
    <definedName name="_______________________la32" localSheetId="2" hidden="1">#REF!</definedName>
    <definedName name="_______________________la32" localSheetId="6" hidden="1">#REF!</definedName>
    <definedName name="_______________________la32" localSheetId="0" hidden="1">#REF!</definedName>
    <definedName name="_______________________la32" hidden="1">#REF!</definedName>
    <definedName name="_______________________la4" localSheetId="2" hidden="1">#REF!</definedName>
    <definedName name="_______________________la4" localSheetId="6" hidden="1">#REF!</definedName>
    <definedName name="_______________________la4" localSheetId="0" hidden="1">#REF!</definedName>
    <definedName name="_______________________la4" hidden="1">#REF!</definedName>
    <definedName name="_______________________la5" localSheetId="2" hidden="1">#REF!</definedName>
    <definedName name="_______________________la5" localSheetId="6" hidden="1">#REF!</definedName>
    <definedName name="_______________________la5" localSheetId="0" hidden="1">#REF!</definedName>
    <definedName name="_______________________la5" hidden="1">#REF!</definedName>
    <definedName name="_______________________la6" localSheetId="2" hidden="1">#REF!</definedName>
    <definedName name="_______________________la6" localSheetId="6" hidden="1">#REF!</definedName>
    <definedName name="_______________________la6" localSheetId="0" hidden="1">#REF!</definedName>
    <definedName name="_______________________la6" hidden="1">#REF!</definedName>
    <definedName name="_______________________la7" localSheetId="2" hidden="1">#REF!</definedName>
    <definedName name="_______________________la7" localSheetId="6" hidden="1">#REF!</definedName>
    <definedName name="_______________________la7" localSheetId="0" hidden="1">#REF!</definedName>
    <definedName name="_______________________la7" hidden="1">#REF!</definedName>
    <definedName name="_______________________la8" localSheetId="2" hidden="1">#REF!</definedName>
    <definedName name="_______________________la8" localSheetId="6" hidden="1">#REF!</definedName>
    <definedName name="_______________________la8" localSheetId="0" hidden="1">#REF!</definedName>
    <definedName name="_______________________la8" hidden="1">#REF!</definedName>
    <definedName name="_______________________la9" localSheetId="2" hidden="1">#REF!</definedName>
    <definedName name="_______________________la9" localSheetId="6" hidden="1">#REF!</definedName>
    <definedName name="_______________________la9" localSheetId="0" hidden="1">#REF!</definedName>
    <definedName name="_______________________la9" hidden="1">#REF!</definedName>
    <definedName name="_______________________lb1" localSheetId="2" hidden="1">#REF!</definedName>
    <definedName name="_______________________lb1" localSheetId="6" hidden="1">#REF!</definedName>
    <definedName name="_______________________lb1" localSheetId="0" hidden="1">#REF!</definedName>
    <definedName name="_______________________lb1" hidden="1">#REF!</definedName>
    <definedName name="_______________________lb10" localSheetId="2" hidden="1">#REF!</definedName>
    <definedName name="_______________________lb10" localSheetId="6" hidden="1">#REF!</definedName>
    <definedName name="_______________________lb10" localSheetId="0" hidden="1">#REF!</definedName>
    <definedName name="_______________________lb10" hidden="1">#REF!</definedName>
    <definedName name="_______________________lb11" localSheetId="2" hidden="1">#REF!</definedName>
    <definedName name="_______________________lb11" localSheetId="6" hidden="1">#REF!</definedName>
    <definedName name="_______________________lb11" localSheetId="0" hidden="1">#REF!</definedName>
    <definedName name="_______________________lb11" hidden="1">#REF!</definedName>
    <definedName name="_______________________lb12" localSheetId="2" hidden="1">#REF!</definedName>
    <definedName name="_______________________lb12" localSheetId="6" hidden="1">#REF!</definedName>
    <definedName name="_______________________lb12" localSheetId="0" hidden="1">#REF!</definedName>
    <definedName name="_______________________lb12" hidden="1">#REF!</definedName>
    <definedName name="_______________________lb13" localSheetId="2" hidden="1">#REF!</definedName>
    <definedName name="_______________________lb13" localSheetId="6" hidden="1">#REF!</definedName>
    <definedName name="_______________________lb13" localSheetId="0" hidden="1">#REF!</definedName>
    <definedName name="_______________________lb13" hidden="1">#REF!</definedName>
    <definedName name="_______________________lb14" localSheetId="2" hidden="1">#REF!</definedName>
    <definedName name="_______________________lb14" localSheetId="6" hidden="1">#REF!</definedName>
    <definedName name="_______________________lb14" localSheetId="0" hidden="1">#REF!</definedName>
    <definedName name="_______________________lb14" hidden="1">#REF!</definedName>
    <definedName name="_______________________lb15" localSheetId="2" hidden="1">#REF!</definedName>
    <definedName name="_______________________lb15" localSheetId="6" hidden="1">#REF!</definedName>
    <definedName name="_______________________lb15" localSheetId="0" hidden="1">#REF!</definedName>
    <definedName name="_______________________lb15" hidden="1">#REF!</definedName>
    <definedName name="_______________________lb16" localSheetId="2" hidden="1">#REF!</definedName>
    <definedName name="_______________________lb16" localSheetId="6" hidden="1">#REF!</definedName>
    <definedName name="_______________________lb16" localSheetId="0" hidden="1">#REF!</definedName>
    <definedName name="_______________________lb16" hidden="1">#REF!</definedName>
    <definedName name="_______________________lb17" localSheetId="2" hidden="1">#REF!</definedName>
    <definedName name="_______________________lb17" localSheetId="6" hidden="1">#REF!</definedName>
    <definedName name="_______________________lb17" localSheetId="0" hidden="1">#REF!</definedName>
    <definedName name="_______________________lb17" hidden="1">#REF!</definedName>
    <definedName name="_______________________lb18" localSheetId="2" hidden="1">#REF!</definedName>
    <definedName name="_______________________lb18" localSheetId="6" hidden="1">#REF!</definedName>
    <definedName name="_______________________lb18" localSheetId="0" hidden="1">#REF!</definedName>
    <definedName name="_______________________lb18" hidden="1">#REF!</definedName>
    <definedName name="_______________________lb19" localSheetId="2" hidden="1">#REF!</definedName>
    <definedName name="_______________________lb19" localSheetId="6" hidden="1">#REF!</definedName>
    <definedName name="_______________________lb19" localSheetId="0" hidden="1">#REF!</definedName>
    <definedName name="_______________________lb19" hidden="1">#REF!</definedName>
    <definedName name="_______________________lb2" localSheetId="2" hidden="1">#REF!</definedName>
    <definedName name="_______________________lb2" localSheetId="6" hidden="1">#REF!</definedName>
    <definedName name="_______________________lb2" localSheetId="0" hidden="1">#REF!</definedName>
    <definedName name="_______________________lb2" hidden="1">#REF!</definedName>
    <definedName name="_______________________lb20" localSheetId="2" hidden="1">#REF!</definedName>
    <definedName name="_______________________lb20" localSheetId="6" hidden="1">#REF!</definedName>
    <definedName name="_______________________lb20" localSheetId="0" hidden="1">#REF!</definedName>
    <definedName name="_______________________lb20" hidden="1">#REF!</definedName>
    <definedName name="_______________________lb21" localSheetId="2" hidden="1">#REF!</definedName>
    <definedName name="_______________________lb21" localSheetId="6" hidden="1">#REF!</definedName>
    <definedName name="_______________________lb21" localSheetId="0" hidden="1">#REF!</definedName>
    <definedName name="_______________________lb21" hidden="1">#REF!</definedName>
    <definedName name="_______________________lb22" localSheetId="2" hidden="1">#REF!</definedName>
    <definedName name="_______________________lb22" localSheetId="6" hidden="1">#REF!</definedName>
    <definedName name="_______________________lb22" localSheetId="0" hidden="1">#REF!</definedName>
    <definedName name="_______________________lb22" hidden="1">#REF!</definedName>
    <definedName name="_______________________lb23" localSheetId="2" hidden="1">#REF!</definedName>
    <definedName name="_______________________lb23" localSheetId="6" hidden="1">#REF!</definedName>
    <definedName name="_______________________lb23" localSheetId="0" hidden="1">#REF!</definedName>
    <definedName name="_______________________lb23" hidden="1">#REF!</definedName>
    <definedName name="_______________________lb24" localSheetId="2" hidden="1">#REF!</definedName>
    <definedName name="_______________________lb24" localSheetId="6" hidden="1">#REF!</definedName>
    <definedName name="_______________________lb24" localSheetId="0" hidden="1">#REF!</definedName>
    <definedName name="_______________________lb24" hidden="1">#REF!</definedName>
    <definedName name="_______________________lb25" localSheetId="2" hidden="1">#REF!</definedName>
    <definedName name="_______________________lb25" localSheetId="6" hidden="1">#REF!</definedName>
    <definedName name="_______________________lb25" localSheetId="0" hidden="1">#REF!</definedName>
    <definedName name="_______________________lb25" hidden="1">#REF!</definedName>
    <definedName name="_______________________lb27" localSheetId="2" hidden="1">#REF!</definedName>
    <definedName name="_______________________lb27" localSheetId="6" hidden="1">#REF!</definedName>
    <definedName name="_______________________lb27" localSheetId="0" hidden="1">#REF!</definedName>
    <definedName name="_______________________lb27" hidden="1">#REF!</definedName>
    <definedName name="_______________________lb28" localSheetId="2" hidden="1">#REF!</definedName>
    <definedName name="_______________________lb28" localSheetId="6" hidden="1">#REF!</definedName>
    <definedName name="_______________________lb28" localSheetId="0" hidden="1">#REF!</definedName>
    <definedName name="_______________________lb28" hidden="1">#REF!</definedName>
    <definedName name="_______________________lb29" localSheetId="2" hidden="1">#REF!</definedName>
    <definedName name="_______________________lb29" localSheetId="6" hidden="1">#REF!</definedName>
    <definedName name="_______________________lb29" localSheetId="0" hidden="1">#REF!</definedName>
    <definedName name="_______________________lb29" hidden="1">#REF!</definedName>
    <definedName name="_______________________lb3" localSheetId="2" hidden="1">#REF!</definedName>
    <definedName name="_______________________lb3" localSheetId="6" hidden="1">#REF!</definedName>
    <definedName name="_______________________lb3" localSheetId="0" hidden="1">#REF!</definedName>
    <definedName name="_______________________lb3" hidden="1">#REF!</definedName>
    <definedName name="_______________________lb30" localSheetId="2" hidden="1">#REF!</definedName>
    <definedName name="_______________________lb30" localSheetId="6" hidden="1">#REF!</definedName>
    <definedName name="_______________________lb30" localSheetId="0" hidden="1">#REF!</definedName>
    <definedName name="_______________________lb30" hidden="1">#REF!</definedName>
    <definedName name="_______________________lb31" localSheetId="2" hidden="1">#REF!</definedName>
    <definedName name="_______________________lb31" localSheetId="6" hidden="1">#REF!</definedName>
    <definedName name="_______________________lb31" localSheetId="0" hidden="1">#REF!</definedName>
    <definedName name="_______________________lb31" hidden="1">#REF!</definedName>
    <definedName name="_______________________lb32" localSheetId="2" hidden="1">#REF!</definedName>
    <definedName name="_______________________lb32" localSheetId="6" hidden="1">#REF!</definedName>
    <definedName name="_______________________lb32" localSheetId="0" hidden="1">#REF!</definedName>
    <definedName name="_______________________lb32" hidden="1">#REF!</definedName>
    <definedName name="_______________________lb4" localSheetId="2" hidden="1">#REF!</definedName>
    <definedName name="_______________________lb4" localSheetId="6" hidden="1">#REF!</definedName>
    <definedName name="_______________________lb4" localSheetId="0" hidden="1">#REF!</definedName>
    <definedName name="_______________________lb4" hidden="1">#REF!</definedName>
    <definedName name="_______________________lb5" localSheetId="2" hidden="1">#REF!</definedName>
    <definedName name="_______________________lb5" localSheetId="6" hidden="1">#REF!</definedName>
    <definedName name="_______________________lb5" localSheetId="0" hidden="1">#REF!</definedName>
    <definedName name="_______________________lb5" hidden="1">#REF!</definedName>
    <definedName name="_______________________lb6" localSheetId="2" hidden="1">#REF!</definedName>
    <definedName name="_______________________lb6" localSheetId="6" hidden="1">#REF!</definedName>
    <definedName name="_______________________lb6" localSheetId="0" hidden="1">#REF!</definedName>
    <definedName name="_______________________lb6" hidden="1">#REF!</definedName>
    <definedName name="_______________________lb7" localSheetId="2" hidden="1">#REF!</definedName>
    <definedName name="_______________________lb7" localSheetId="6" hidden="1">#REF!</definedName>
    <definedName name="_______________________lb7" localSheetId="0" hidden="1">#REF!</definedName>
    <definedName name="_______________________lb7" hidden="1">#REF!</definedName>
    <definedName name="_______________________lb8" localSheetId="2" hidden="1">#REF!</definedName>
    <definedName name="_______________________lb8" localSheetId="6" hidden="1">#REF!</definedName>
    <definedName name="_______________________lb8" localSheetId="0" hidden="1">#REF!</definedName>
    <definedName name="_______________________lb8" hidden="1">#REF!</definedName>
    <definedName name="_______________________lb9" localSheetId="2" hidden="1">#REF!</definedName>
    <definedName name="_______________________lb9" localSheetId="6" hidden="1">#REF!</definedName>
    <definedName name="_______________________lb9" localSheetId="0" hidden="1">#REF!</definedName>
    <definedName name="_______________________lb9" hidden="1">#REF!</definedName>
    <definedName name="_______________________lbc1" localSheetId="2" hidden="1">#REF!</definedName>
    <definedName name="_______________________lbc1" localSheetId="6" hidden="1">#REF!</definedName>
    <definedName name="_______________________lbc1" localSheetId="0" hidden="1">#REF!</definedName>
    <definedName name="_______________________lbc1" hidden="1">#REF!</definedName>
    <definedName name="_______________________lbc10" localSheetId="2" hidden="1">#REF!</definedName>
    <definedName name="_______________________lbc10" localSheetId="6" hidden="1">#REF!</definedName>
    <definedName name="_______________________lbc10" localSheetId="0" hidden="1">#REF!</definedName>
    <definedName name="_______________________lbc10" hidden="1">#REF!</definedName>
    <definedName name="_______________________lbc11" localSheetId="2" hidden="1">#REF!</definedName>
    <definedName name="_______________________lbc11" localSheetId="6" hidden="1">#REF!</definedName>
    <definedName name="_______________________lbc11" localSheetId="0" hidden="1">#REF!</definedName>
    <definedName name="_______________________lbc11" hidden="1">#REF!</definedName>
    <definedName name="_______________________lbc12" localSheetId="2" hidden="1">#REF!</definedName>
    <definedName name="_______________________lbc12" localSheetId="6" hidden="1">#REF!</definedName>
    <definedName name="_______________________lbc12" localSheetId="0" hidden="1">#REF!</definedName>
    <definedName name="_______________________lbc12" hidden="1">#REF!</definedName>
    <definedName name="_______________________lbc13" localSheetId="2" hidden="1">#REF!</definedName>
    <definedName name="_______________________lbc13" localSheetId="6" hidden="1">#REF!</definedName>
    <definedName name="_______________________lbc13" localSheetId="0" hidden="1">#REF!</definedName>
    <definedName name="_______________________lbc13" hidden="1">#REF!</definedName>
    <definedName name="_______________________lbc14" localSheetId="2" hidden="1">#REF!</definedName>
    <definedName name="_______________________lbc14" localSheetId="6" hidden="1">#REF!</definedName>
    <definedName name="_______________________lbc14" localSheetId="0" hidden="1">#REF!</definedName>
    <definedName name="_______________________lbc14" hidden="1">#REF!</definedName>
    <definedName name="_______________________lbc15" localSheetId="2" hidden="1">#REF!</definedName>
    <definedName name="_______________________lbc15" localSheetId="6" hidden="1">#REF!</definedName>
    <definedName name="_______________________lbc15" localSheetId="0" hidden="1">#REF!</definedName>
    <definedName name="_______________________lbc15" hidden="1">#REF!</definedName>
    <definedName name="_______________________lbc16" localSheetId="2" hidden="1">#REF!</definedName>
    <definedName name="_______________________lbc16" localSheetId="6" hidden="1">#REF!</definedName>
    <definedName name="_______________________lbc16" localSheetId="0" hidden="1">#REF!</definedName>
    <definedName name="_______________________lbc16" hidden="1">#REF!</definedName>
    <definedName name="_______________________lbc17" localSheetId="2" hidden="1">#REF!</definedName>
    <definedName name="_______________________lbc17" localSheetId="6" hidden="1">#REF!</definedName>
    <definedName name="_______________________lbc17" localSheetId="0" hidden="1">#REF!</definedName>
    <definedName name="_______________________lbc17" hidden="1">#REF!</definedName>
    <definedName name="_______________________lbc18" localSheetId="2" hidden="1">#REF!</definedName>
    <definedName name="_______________________lbc18" localSheetId="6" hidden="1">#REF!</definedName>
    <definedName name="_______________________lbc18" localSheetId="0" hidden="1">#REF!</definedName>
    <definedName name="_______________________lbc18" hidden="1">#REF!</definedName>
    <definedName name="_______________________lbc19" localSheetId="2" hidden="1">#REF!</definedName>
    <definedName name="_______________________lbc19" localSheetId="6" hidden="1">#REF!</definedName>
    <definedName name="_______________________lbc19" localSheetId="0" hidden="1">#REF!</definedName>
    <definedName name="_______________________lbc19" hidden="1">#REF!</definedName>
    <definedName name="_______________________lbc2" localSheetId="2" hidden="1">#REF!</definedName>
    <definedName name="_______________________lbc2" localSheetId="6" hidden="1">#REF!</definedName>
    <definedName name="_______________________lbc2" localSheetId="0" hidden="1">#REF!</definedName>
    <definedName name="_______________________lbc2" hidden="1">#REF!</definedName>
    <definedName name="_______________________lbc20" localSheetId="2" hidden="1">#REF!</definedName>
    <definedName name="_______________________lbc20" localSheetId="6" hidden="1">#REF!</definedName>
    <definedName name="_______________________lbc20" localSheetId="0" hidden="1">#REF!</definedName>
    <definedName name="_______________________lbc20" hidden="1">#REF!</definedName>
    <definedName name="_______________________lbc21" localSheetId="2" hidden="1">#REF!</definedName>
    <definedName name="_______________________lbc21" localSheetId="6" hidden="1">#REF!</definedName>
    <definedName name="_______________________lbc21" localSheetId="0" hidden="1">#REF!</definedName>
    <definedName name="_______________________lbc21" hidden="1">#REF!</definedName>
    <definedName name="_______________________lbc22" localSheetId="2" hidden="1">#REF!</definedName>
    <definedName name="_______________________lbc22" localSheetId="6" hidden="1">#REF!</definedName>
    <definedName name="_______________________lbc22" localSheetId="0" hidden="1">#REF!</definedName>
    <definedName name="_______________________lbc22" hidden="1">#REF!</definedName>
    <definedName name="_______________________lbc23" localSheetId="2" hidden="1">#REF!</definedName>
    <definedName name="_______________________lbc23" localSheetId="6" hidden="1">#REF!</definedName>
    <definedName name="_______________________lbc23" localSheetId="0" hidden="1">#REF!</definedName>
    <definedName name="_______________________lbc23" hidden="1">#REF!</definedName>
    <definedName name="_______________________lbc24" localSheetId="2" hidden="1">#REF!</definedName>
    <definedName name="_______________________lbc24" localSheetId="6" hidden="1">#REF!</definedName>
    <definedName name="_______________________lbc24" localSheetId="0" hidden="1">#REF!</definedName>
    <definedName name="_______________________lbc24" hidden="1">#REF!</definedName>
    <definedName name="_______________________lbc25" localSheetId="2" hidden="1">#REF!</definedName>
    <definedName name="_______________________lbc25" localSheetId="6" hidden="1">#REF!</definedName>
    <definedName name="_______________________lbc25" localSheetId="0" hidden="1">#REF!</definedName>
    <definedName name="_______________________lbc25" hidden="1">#REF!</definedName>
    <definedName name="_______________________lbc26" localSheetId="2" hidden="1">#REF!</definedName>
    <definedName name="_______________________lbc26" localSheetId="6" hidden="1">#REF!</definedName>
    <definedName name="_______________________lbc26" localSheetId="0" hidden="1">#REF!</definedName>
    <definedName name="_______________________lbc26" hidden="1">#REF!</definedName>
    <definedName name="_______________________lbc27" localSheetId="2" hidden="1">#REF!</definedName>
    <definedName name="_______________________lbc27" localSheetId="6" hidden="1">#REF!</definedName>
    <definedName name="_______________________lbc27" localSheetId="0" hidden="1">#REF!</definedName>
    <definedName name="_______________________lbc27" hidden="1">#REF!</definedName>
    <definedName name="_______________________lbc28" localSheetId="2" hidden="1">#REF!</definedName>
    <definedName name="_______________________lbc28" localSheetId="6" hidden="1">#REF!</definedName>
    <definedName name="_______________________lbc28" localSheetId="0" hidden="1">#REF!</definedName>
    <definedName name="_______________________lbc28" hidden="1">#REF!</definedName>
    <definedName name="_______________________lbc29" localSheetId="2" hidden="1">#REF!</definedName>
    <definedName name="_______________________lbc29" localSheetId="6" hidden="1">#REF!</definedName>
    <definedName name="_______________________lbc29" localSheetId="0" hidden="1">#REF!</definedName>
    <definedName name="_______________________lbc29" hidden="1">#REF!</definedName>
    <definedName name="_______________________lbc3" localSheetId="2" hidden="1">#REF!</definedName>
    <definedName name="_______________________lbc3" localSheetId="6" hidden="1">#REF!</definedName>
    <definedName name="_______________________lbc3" localSheetId="0" hidden="1">#REF!</definedName>
    <definedName name="_______________________lbc3" hidden="1">#REF!</definedName>
    <definedName name="_______________________lbc31" localSheetId="2" hidden="1">#REF!</definedName>
    <definedName name="_______________________lbc31" localSheetId="6" hidden="1">#REF!</definedName>
    <definedName name="_______________________lbc31" localSheetId="0" hidden="1">#REF!</definedName>
    <definedName name="_______________________lbc31" hidden="1">#REF!</definedName>
    <definedName name="_______________________lbc32" localSheetId="2" hidden="1">#REF!</definedName>
    <definedName name="_______________________lbc32" localSheetId="6" hidden="1">#REF!</definedName>
    <definedName name="_______________________lbc32" localSheetId="0" hidden="1">#REF!</definedName>
    <definedName name="_______________________lbc32" hidden="1">#REF!</definedName>
    <definedName name="_______________________lbc4" localSheetId="2" hidden="1">#REF!</definedName>
    <definedName name="_______________________lbc4" localSheetId="6" hidden="1">#REF!</definedName>
    <definedName name="_______________________lbc4" localSheetId="0" hidden="1">#REF!</definedName>
    <definedName name="_______________________lbc4" hidden="1">#REF!</definedName>
    <definedName name="_______________________lbc5" localSheetId="2" hidden="1">#REF!</definedName>
    <definedName name="_______________________lbc5" localSheetId="6" hidden="1">#REF!</definedName>
    <definedName name="_______________________lbc5" localSheetId="0" hidden="1">#REF!</definedName>
    <definedName name="_______________________lbc5" hidden="1">#REF!</definedName>
    <definedName name="_______________________lbc6" localSheetId="2" hidden="1">#REF!</definedName>
    <definedName name="_______________________lbc6" localSheetId="6" hidden="1">#REF!</definedName>
    <definedName name="_______________________lbc6" localSheetId="0" hidden="1">#REF!</definedName>
    <definedName name="_______________________lbc6" hidden="1">#REF!</definedName>
    <definedName name="_______________________lbc7" localSheetId="2" hidden="1">#REF!</definedName>
    <definedName name="_______________________lbc7" localSheetId="6" hidden="1">#REF!</definedName>
    <definedName name="_______________________lbc7" localSheetId="0" hidden="1">#REF!</definedName>
    <definedName name="_______________________lbc7" hidden="1">#REF!</definedName>
    <definedName name="_______________________lbc8" localSheetId="2" hidden="1">#REF!</definedName>
    <definedName name="_______________________lbc8" localSheetId="6" hidden="1">#REF!</definedName>
    <definedName name="_______________________lbc8" localSheetId="0" hidden="1">#REF!</definedName>
    <definedName name="_______________________lbc8" hidden="1">#REF!</definedName>
    <definedName name="_______________________lbc9" localSheetId="2" hidden="1">#REF!</definedName>
    <definedName name="_______________________lbc9" localSheetId="6" hidden="1">#REF!</definedName>
    <definedName name="_______________________lbc9" localSheetId="0" hidden="1">#REF!</definedName>
    <definedName name="_______________________lbc9" hidden="1">#REF!</definedName>
    <definedName name="_______________________ld26" localSheetId="2" hidden="1">#REF!</definedName>
    <definedName name="_______________________ld26" localSheetId="6" hidden="1">#REF!</definedName>
    <definedName name="_______________________ld26" localSheetId="0" hidden="1">#REF!</definedName>
    <definedName name="_______________________ld26" hidden="1">#REF!</definedName>
    <definedName name="_______________________ld31" localSheetId="2" hidden="1">#REF!</definedName>
    <definedName name="_______________________ld31" localSheetId="6" hidden="1">#REF!</definedName>
    <definedName name="_______________________ld31" localSheetId="0" hidden="1">#REF!</definedName>
    <definedName name="_______________________ld31" hidden="1">#REF!</definedName>
    <definedName name="_______________________le31" localSheetId="2" hidden="1">#REF!</definedName>
    <definedName name="_______________________le31" localSheetId="6" hidden="1">#REF!</definedName>
    <definedName name="_______________________le31" localSheetId="0" hidden="1">#REF!</definedName>
    <definedName name="_______________________le31" hidden="1">#REF!</definedName>
    <definedName name="_______________________lf31" localSheetId="2" hidden="1">#REF!</definedName>
    <definedName name="_______________________lf31" localSheetId="6" hidden="1">#REF!</definedName>
    <definedName name="_______________________lf31" localSheetId="0" hidden="1">#REF!</definedName>
    <definedName name="_______________________lf31" hidden="1">#REF!</definedName>
    <definedName name="_______________________x10" localSheetId="2" hidden="1">#REF!</definedName>
    <definedName name="_______________________x10" localSheetId="6" hidden="1">#REF!</definedName>
    <definedName name="_______________________x10" localSheetId="0" hidden="1">#REF!</definedName>
    <definedName name="_______________________x10" hidden="1">#REF!</definedName>
    <definedName name="_______________________x11" localSheetId="2" hidden="1">#REF!</definedName>
    <definedName name="_______________________x11" localSheetId="6" hidden="1">#REF!</definedName>
    <definedName name="_______________________x11" localSheetId="0" hidden="1">#REF!</definedName>
    <definedName name="_______________________x11" hidden="1">#REF!</definedName>
    <definedName name="_______________________x12" localSheetId="2" hidden="1">#REF!</definedName>
    <definedName name="_______________________x12" localSheetId="6" hidden="1">#REF!</definedName>
    <definedName name="_______________________x12" localSheetId="0" hidden="1">#REF!</definedName>
    <definedName name="_______________________x12" hidden="1">#REF!</definedName>
    <definedName name="_______________________x13" localSheetId="2" hidden="1">#REF!</definedName>
    <definedName name="_______________________x13" localSheetId="6" hidden="1">#REF!</definedName>
    <definedName name="_______________________x13" localSheetId="0" hidden="1">#REF!</definedName>
    <definedName name="_______________________x13" hidden="1">#REF!</definedName>
    <definedName name="_______________________x14" localSheetId="2" hidden="1">#REF!</definedName>
    <definedName name="_______________________x14" localSheetId="6" hidden="1">#REF!</definedName>
    <definedName name="_______________________x14" localSheetId="0" hidden="1">#REF!</definedName>
    <definedName name="_______________________x14" hidden="1">#REF!</definedName>
    <definedName name="_______________________x15" localSheetId="2" hidden="1">#REF!</definedName>
    <definedName name="_______________________x15" localSheetId="6" hidden="1">#REF!</definedName>
    <definedName name="_______________________x15" localSheetId="0" hidden="1">#REF!</definedName>
    <definedName name="_______________________x15" hidden="1">#REF!</definedName>
    <definedName name="_______________________x16" localSheetId="2" hidden="1">#REF!</definedName>
    <definedName name="_______________________x16" localSheetId="6" hidden="1">#REF!</definedName>
    <definedName name="_______________________x16" localSheetId="0" hidden="1">#REF!</definedName>
    <definedName name="_______________________x16" hidden="1">#REF!</definedName>
    <definedName name="_______________________x17" localSheetId="2" hidden="1">#REF!</definedName>
    <definedName name="_______________________x17" localSheetId="6" hidden="1">#REF!</definedName>
    <definedName name="_______________________x17" localSheetId="0" hidden="1">#REF!</definedName>
    <definedName name="_______________________x17" hidden="1">#REF!</definedName>
    <definedName name="_______________________x18" localSheetId="2" hidden="1">#REF!</definedName>
    <definedName name="_______________________x18" localSheetId="6" hidden="1">#REF!</definedName>
    <definedName name="_______________________x18" localSheetId="0" hidden="1">#REF!</definedName>
    <definedName name="_______________________x18" hidden="1">#REF!</definedName>
    <definedName name="_______________________x19" localSheetId="2" hidden="1">#REF!</definedName>
    <definedName name="_______________________x19" localSheetId="6" hidden="1">#REF!</definedName>
    <definedName name="_______________________x19" localSheetId="0" hidden="1">#REF!</definedName>
    <definedName name="_______________________x19" hidden="1">#REF!</definedName>
    <definedName name="_______________________x20" localSheetId="2" hidden="1">#REF!</definedName>
    <definedName name="_______________________x20" localSheetId="6" hidden="1">#REF!</definedName>
    <definedName name="_______________________x20" localSheetId="0" hidden="1">#REF!</definedName>
    <definedName name="_______________________x20" hidden="1">#REF!</definedName>
    <definedName name="_______________________x21" localSheetId="2" hidden="1">#REF!</definedName>
    <definedName name="_______________________x21" localSheetId="6" hidden="1">#REF!</definedName>
    <definedName name="_______________________x21" localSheetId="0" hidden="1">#REF!</definedName>
    <definedName name="_______________________x21" hidden="1">#REF!</definedName>
    <definedName name="_______________________x22" localSheetId="2" hidden="1">#REF!</definedName>
    <definedName name="_______________________x22" localSheetId="6" hidden="1">#REF!</definedName>
    <definedName name="_______________________x22" localSheetId="0" hidden="1">#REF!</definedName>
    <definedName name="_______________________x22" hidden="1">#REF!</definedName>
    <definedName name="_______________________x23" localSheetId="2" hidden="1">#REF!</definedName>
    <definedName name="_______________________x23" localSheetId="6" hidden="1">#REF!</definedName>
    <definedName name="_______________________x23" localSheetId="0" hidden="1">#REF!</definedName>
    <definedName name="_______________________x23" hidden="1">#REF!</definedName>
    <definedName name="_______________________x24" localSheetId="2" hidden="1">#REF!</definedName>
    <definedName name="_______________________x24" localSheetId="6" hidden="1">#REF!</definedName>
    <definedName name="_______________________x24" localSheetId="0" hidden="1">#REF!</definedName>
    <definedName name="_______________________x24" hidden="1">#REF!</definedName>
    <definedName name="_______________________x25" localSheetId="2" hidden="1">#REF!</definedName>
    <definedName name="_______________________x25" localSheetId="6" hidden="1">#REF!</definedName>
    <definedName name="_______________________x25" localSheetId="0" hidden="1">#REF!</definedName>
    <definedName name="_______________________x25" hidden="1">#REF!</definedName>
    <definedName name="_______________________x28" localSheetId="2" hidden="1">#REF!</definedName>
    <definedName name="_______________________x28" localSheetId="6" hidden="1">#REF!</definedName>
    <definedName name="_______________________x28" localSheetId="0" hidden="1">#REF!</definedName>
    <definedName name="_______________________x28" hidden="1">#REF!</definedName>
    <definedName name="_______________________x29" localSheetId="2" hidden="1">#REF!</definedName>
    <definedName name="_______________________x29" localSheetId="6" hidden="1">#REF!</definedName>
    <definedName name="_______________________x29" localSheetId="0" hidden="1">#REF!</definedName>
    <definedName name="_______________________x29" hidden="1">#REF!</definedName>
    <definedName name="_______________________x32" localSheetId="2" hidden="1">#REF!</definedName>
    <definedName name="_______________________x32" localSheetId="6" hidden="1">#REF!</definedName>
    <definedName name="_______________________x32" localSheetId="0" hidden="1">#REF!</definedName>
    <definedName name="_______________________x32" hidden="1">#REF!</definedName>
    <definedName name="_______________________x4" localSheetId="2" hidden="1">#REF!</definedName>
    <definedName name="_______________________x4" localSheetId="6" hidden="1">#REF!</definedName>
    <definedName name="_______________________x4" localSheetId="0" hidden="1">#REF!</definedName>
    <definedName name="_______________________x4" hidden="1">#REF!</definedName>
    <definedName name="_______________________x5" localSheetId="2" hidden="1">#REF!</definedName>
    <definedName name="_______________________x5" localSheetId="6" hidden="1">#REF!</definedName>
    <definedName name="_______________________x5" localSheetId="0" hidden="1">#REF!</definedName>
    <definedName name="_______________________x5" hidden="1">#REF!</definedName>
    <definedName name="_______________________x6" localSheetId="2" hidden="1">#REF!</definedName>
    <definedName name="_______________________x6" localSheetId="6" hidden="1">#REF!</definedName>
    <definedName name="_______________________x6" localSheetId="0" hidden="1">#REF!</definedName>
    <definedName name="_______________________x6" hidden="1">#REF!</definedName>
    <definedName name="_______________________x7" localSheetId="2" hidden="1">#REF!</definedName>
    <definedName name="_______________________x7" localSheetId="6" hidden="1">#REF!</definedName>
    <definedName name="_______________________x7" localSheetId="0" hidden="1">#REF!</definedName>
    <definedName name="_______________________x7" hidden="1">#REF!</definedName>
    <definedName name="_______________________x8" localSheetId="2" hidden="1">#REF!</definedName>
    <definedName name="_______________________x8" localSheetId="6" hidden="1">#REF!</definedName>
    <definedName name="_______________________x8" localSheetId="0" hidden="1">#REF!</definedName>
    <definedName name="_______________________x8" hidden="1">#REF!</definedName>
    <definedName name="_______________________x9" localSheetId="2" hidden="1">#REF!</definedName>
    <definedName name="_______________________x9" localSheetId="6" hidden="1">#REF!</definedName>
    <definedName name="_______________________x9" localSheetId="0" hidden="1">#REF!</definedName>
    <definedName name="_______________________x9" hidden="1">#REF!</definedName>
    <definedName name="______________________INV12" localSheetId="2">#REF!</definedName>
    <definedName name="______________________INV12" localSheetId="6">#REF!</definedName>
    <definedName name="______________________INV12" localSheetId="0">#REF!</definedName>
    <definedName name="______________________INV12">#REF!</definedName>
    <definedName name="______________________INV13" localSheetId="2">#REF!</definedName>
    <definedName name="______________________INV13" localSheetId="6">#REF!</definedName>
    <definedName name="______________________INV13" localSheetId="0">#REF!</definedName>
    <definedName name="______________________INV13">#REF!</definedName>
    <definedName name="______________________inv2">'[1]CONSOL DRE GERAL'!$B$2:$L$99</definedName>
    <definedName name="______________________la29" localSheetId="2" hidden="1">#REF!</definedName>
    <definedName name="______________________la29" localSheetId="7" hidden="1">#REF!</definedName>
    <definedName name="______________________la29" localSheetId="6" hidden="1">#REF!</definedName>
    <definedName name="______________________la29" localSheetId="0" hidden="1">#REF!</definedName>
    <definedName name="______________________la29" hidden="1">#REF!</definedName>
    <definedName name="______________________la3" localSheetId="2" hidden="1">#REF!</definedName>
    <definedName name="______________________la3" localSheetId="6" hidden="1">#REF!</definedName>
    <definedName name="______________________la3" localSheetId="0" hidden="1">#REF!</definedName>
    <definedName name="______________________la3" hidden="1">#REF!</definedName>
    <definedName name="______________________la31" localSheetId="2" hidden="1">#REF!</definedName>
    <definedName name="______________________la31" localSheetId="6" hidden="1">#REF!</definedName>
    <definedName name="______________________la31" localSheetId="0" hidden="1">#REF!</definedName>
    <definedName name="______________________la31" hidden="1">#REF!</definedName>
    <definedName name="______________________la32" localSheetId="2" hidden="1">#REF!</definedName>
    <definedName name="______________________la32" localSheetId="6" hidden="1">#REF!</definedName>
    <definedName name="______________________la32" localSheetId="0" hidden="1">#REF!</definedName>
    <definedName name="______________________la32" hidden="1">#REF!</definedName>
    <definedName name="______________________la4" localSheetId="2" hidden="1">#REF!</definedName>
    <definedName name="______________________la4" localSheetId="6" hidden="1">#REF!</definedName>
    <definedName name="______________________la4" localSheetId="0" hidden="1">#REF!</definedName>
    <definedName name="______________________la4" hidden="1">#REF!</definedName>
    <definedName name="______________________la5" localSheetId="2" hidden="1">#REF!</definedName>
    <definedName name="______________________la5" localSheetId="6" hidden="1">#REF!</definedName>
    <definedName name="______________________la5" localSheetId="0" hidden="1">#REF!</definedName>
    <definedName name="______________________la5" hidden="1">#REF!</definedName>
    <definedName name="______________________la6" localSheetId="2" hidden="1">#REF!</definedName>
    <definedName name="______________________la6" localSheetId="6" hidden="1">#REF!</definedName>
    <definedName name="______________________la6" localSheetId="0" hidden="1">#REF!</definedName>
    <definedName name="______________________la6" hidden="1">#REF!</definedName>
    <definedName name="______________________la7" localSheetId="2" hidden="1">#REF!</definedName>
    <definedName name="______________________la7" localSheetId="6" hidden="1">#REF!</definedName>
    <definedName name="______________________la7" localSheetId="0" hidden="1">#REF!</definedName>
    <definedName name="______________________la7" hidden="1">#REF!</definedName>
    <definedName name="______________________la8" localSheetId="2" hidden="1">#REF!</definedName>
    <definedName name="______________________la8" localSheetId="6" hidden="1">#REF!</definedName>
    <definedName name="______________________la8" localSheetId="0" hidden="1">#REF!</definedName>
    <definedName name="______________________la8" hidden="1">#REF!</definedName>
    <definedName name="______________________la9" localSheetId="2" hidden="1">#REF!</definedName>
    <definedName name="______________________la9" localSheetId="6" hidden="1">#REF!</definedName>
    <definedName name="______________________la9" localSheetId="0" hidden="1">#REF!</definedName>
    <definedName name="______________________la9" hidden="1">#REF!</definedName>
    <definedName name="______________________lb1" localSheetId="2" hidden="1">#REF!</definedName>
    <definedName name="______________________lb1" localSheetId="6" hidden="1">#REF!</definedName>
    <definedName name="______________________lb1" localSheetId="0" hidden="1">#REF!</definedName>
    <definedName name="______________________lb1" hidden="1">#REF!</definedName>
    <definedName name="______________________lb10" localSheetId="2" hidden="1">#REF!</definedName>
    <definedName name="______________________lb10" localSheetId="6" hidden="1">#REF!</definedName>
    <definedName name="______________________lb10" localSheetId="0" hidden="1">#REF!</definedName>
    <definedName name="______________________lb10" hidden="1">#REF!</definedName>
    <definedName name="______________________lb11" localSheetId="2" hidden="1">#REF!</definedName>
    <definedName name="______________________lb11" localSheetId="6" hidden="1">#REF!</definedName>
    <definedName name="______________________lb11" localSheetId="0" hidden="1">#REF!</definedName>
    <definedName name="______________________lb11" hidden="1">#REF!</definedName>
    <definedName name="______________________lb12" localSheetId="2" hidden="1">#REF!</definedName>
    <definedName name="______________________lb12" localSheetId="6" hidden="1">#REF!</definedName>
    <definedName name="______________________lb12" localSheetId="0" hidden="1">#REF!</definedName>
    <definedName name="______________________lb12" hidden="1">#REF!</definedName>
    <definedName name="______________________lb13" localSheetId="2" hidden="1">#REF!</definedName>
    <definedName name="______________________lb13" localSheetId="6" hidden="1">#REF!</definedName>
    <definedName name="______________________lb13" localSheetId="0" hidden="1">#REF!</definedName>
    <definedName name="______________________lb13" hidden="1">#REF!</definedName>
    <definedName name="______________________lb14" localSheetId="2" hidden="1">#REF!</definedName>
    <definedName name="______________________lb14" localSheetId="6" hidden="1">#REF!</definedName>
    <definedName name="______________________lb14" localSheetId="0" hidden="1">#REF!</definedName>
    <definedName name="______________________lb14" hidden="1">#REF!</definedName>
    <definedName name="______________________lb15" localSheetId="2" hidden="1">#REF!</definedName>
    <definedName name="______________________lb15" localSheetId="6" hidden="1">#REF!</definedName>
    <definedName name="______________________lb15" localSheetId="0" hidden="1">#REF!</definedName>
    <definedName name="______________________lb15" hidden="1">#REF!</definedName>
    <definedName name="______________________lb16" localSheetId="2" hidden="1">#REF!</definedName>
    <definedName name="______________________lb16" localSheetId="6" hidden="1">#REF!</definedName>
    <definedName name="______________________lb16" localSheetId="0" hidden="1">#REF!</definedName>
    <definedName name="______________________lb16" hidden="1">#REF!</definedName>
    <definedName name="______________________lb17" localSheetId="2" hidden="1">#REF!</definedName>
    <definedName name="______________________lb17" localSheetId="6" hidden="1">#REF!</definedName>
    <definedName name="______________________lb17" localSheetId="0" hidden="1">#REF!</definedName>
    <definedName name="______________________lb17" hidden="1">#REF!</definedName>
    <definedName name="______________________lb18" localSheetId="2" hidden="1">#REF!</definedName>
    <definedName name="______________________lb18" localSheetId="6" hidden="1">#REF!</definedName>
    <definedName name="______________________lb18" localSheetId="0" hidden="1">#REF!</definedName>
    <definedName name="______________________lb18" hidden="1">#REF!</definedName>
    <definedName name="______________________lb19" localSheetId="2" hidden="1">#REF!</definedName>
    <definedName name="______________________lb19" localSheetId="6" hidden="1">#REF!</definedName>
    <definedName name="______________________lb19" localSheetId="0" hidden="1">#REF!</definedName>
    <definedName name="______________________lb19" hidden="1">#REF!</definedName>
    <definedName name="______________________lb2" localSheetId="2" hidden="1">#REF!</definedName>
    <definedName name="______________________lb2" localSheetId="6" hidden="1">#REF!</definedName>
    <definedName name="______________________lb2" localSheetId="0" hidden="1">#REF!</definedName>
    <definedName name="______________________lb2" hidden="1">#REF!</definedName>
    <definedName name="______________________lb20" localSheetId="2" hidden="1">#REF!</definedName>
    <definedName name="______________________lb20" localSheetId="6" hidden="1">#REF!</definedName>
    <definedName name="______________________lb20" localSheetId="0" hidden="1">#REF!</definedName>
    <definedName name="______________________lb20" hidden="1">#REF!</definedName>
    <definedName name="______________________lb21" localSheetId="2" hidden="1">#REF!</definedName>
    <definedName name="______________________lb21" localSheetId="6" hidden="1">#REF!</definedName>
    <definedName name="______________________lb21" localSheetId="0" hidden="1">#REF!</definedName>
    <definedName name="______________________lb21" hidden="1">#REF!</definedName>
    <definedName name="______________________lb22" localSheetId="2" hidden="1">#REF!</definedName>
    <definedName name="______________________lb22" localSheetId="6" hidden="1">#REF!</definedName>
    <definedName name="______________________lb22" localSheetId="0" hidden="1">#REF!</definedName>
    <definedName name="______________________lb22" hidden="1">#REF!</definedName>
    <definedName name="______________________lb23" localSheetId="2" hidden="1">#REF!</definedName>
    <definedName name="______________________lb23" localSheetId="6" hidden="1">#REF!</definedName>
    <definedName name="______________________lb23" localSheetId="0" hidden="1">#REF!</definedName>
    <definedName name="______________________lb23" hidden="1">#REF!</definedName>
    <definedName name="______________________lb24" localSheetId="2" hidden="1">#REF!</definedName>
    <definedName name="______________________lb24" localSheetId="6" hidden="1">#REF!</definedName>
    <definedName name="______________________lb24" localSheetId="0" hidden="1">#REF!</definedName>
    <definedName name="______________________lb24" hidden="1">#REF!</definedName>
    <definedName name="______________________lb25" localSheetId="2" hidden="1">#REF!</definedName>
    <definedName name="______________________lb25" localSheetId="6" hidden="1">#REF!</definedName>
    <definedName name="______________________lb25" localSheetId="0" hidden="1">#REF!</definedName>
    <definedName name="______________________lb25" hidden="1">#REF!</definedName>
    <definedName name="______________________lb27" localSheetId="2" hidden="1">#REF!</definedName>
    <definedName name="______________________lb27" localSheetId="6" hidden="1">#REF!</definedName>
    <definedName name="______________________lb27" localSheetId="0" hidden="1">#REF!</definedName>
    <definedName name="______________________lb27" hidden="1">#REF!</definedName>
    <definedName name="______________________lb28" localSheetId="2" hidden="1">#REF!</definedName>
    <definedName name="______________________lb28" localSheetId="6" hidden="1">#REF!</definedName>
    <definedName name="______________________lb28" localSheetId="0" hidden="1">#REF!</definedName>
    <definedName name="______________________lb28" hidden="1">#REF!</definedName>
    <definedName name="______________________lb29" localSheetId="2" hidden="1">#REF!</definedName>
    <definedName name="______________________lb29" localSheetId="6" hidden="1">#REF!</definedName>
    <definedName name="______________________lb29" localSheetId="0" hidden="1">#REF!</definedName>
    <definedName name="______________________lb29" hidden="1">#REF!</definedName>
    <definedName name="______________________lb3" localSheetId="2" hidden="1">#REF!</definedName>
    <definedName name="______________________lb3" localSheetId="6" hidden="1">#REF!</definedName>
    <definedName name="______________________lb3" localSheetId="0" hidden="1">#REF!</definedName>
    <definedName name="______________________lb3" hidden="1">#REF!</definedName>
    <definedName name="______________________lb30" localSheetId="2" hidden="1">#REF!</definedName>
    <definedName name="______________________lb30" localSheetId="6" hidden="1">#REF!</definedName>
    <definedName name="______________________lb30" localSheetId="0" hidden="1">#REF!</definedName>
    <definedName name="______________________lb30" hidden="1">#REF!</definedName>
    <definedName name="______________________lb31" localSheetId="2" hidden="1">#REF!</definedName>
    <definedName name="______________________lb31" localSheetId="6" hidden="1">#REF!</definedName>
    <definedName name="______________________lb31" localSheetId="0" hidden="1">#REF!</definedName>
    <definedName name="______________________lb31" hidden="1">#REF!</definedName>
    <definedName name="______________________lb32" localSheetId="2" hidden="1">#REF!</definedName>
    <definedName name="______________________lb32" localSheetId="6" hidden="1">#REF!</definedName>
    <definedName name="______________________lb32" localSheetId="0" hidden="1">#REF!</definedName>
    <definedName name="______________________lb32" hidden="1">#REF!</definedName>
    <definedName name="______________________lb4" localSheetId="2" hidden="1">#REF!</definedName>
    <definedName name="______________________lb4" localSheetId="6" hidden="1">#REF!</definedName>
    <definedName name="______________________lb4" localSheetId="0" hidden="1">#REF!</definedName>
    <definedName name="______________________lb4" hidden="1">#REF!</definedName>
    <definedName name="______________________lb5" localSheetId="2" hidden="1">#REF!</definedName>
    <definedName name="______________________lb5" localSheetId="6" hidden="1">#REF!</definedName>
    <definedName name="______________________lb5" localSheetId="0" hidden="1">#REF!</definedName>
    <definedName name="______________________lb5" hidden="1">#REF!</definedName>
    <definedName name="______________________lb6" localSheetId="2" hidden="1">#REF!</definedName>
    <definedName name="______________________lb6" localSheetId="6" hidden="1">#REF!</definedName>
    <definedName name="______________________lb6" localSheetId="0" hidden="1">#REF!</definedName>
    <definedName name="______________________lb6" hidden="1">#REF!</definedName>
    <definedName name="______________________lb7" localSheetId="2" hidden="1">#REF!</definedName>
    <definedName name="______________________lb7" localSheetId="6" hidden="1">#REF!</definedName>
    <definedName name="______________________lb7" localSheetId="0" hidden="1">#REF!</definedName>
    <definedName name="______________________lb7" hidden="1">#REF!</definedName>
    <definedName name="______________________lb8" localSheetId="2" hidden="1">#REF!</definedName>
    <definedName name="______________________lb8" localSheetId="6" hidden="1">#REF!</definedName>
    <definedName name="______________________lb8" localSheetId="0" hidden="1">#REF!</definedName>
    <definedName name="______________________lb8" hidden="1">#REF!</definedName>
    <definedName name="______________________lb9" localSheetId="2" hidden="1">#REF!</definedName>
    <definedName name="______________________lb9" localSheetId="6" hidden="1">#REF!</definedName>
    <definedName name="______________________lb9" localSheetId="0" hidden="1">#REF!</definedName>
    <definedName name="______________________lb9" hidden="1">#REF!</definedName>
    <definedName name="______________________lbc1" localSheetId="2" hidden="1">#REF!</definedName>
    <definedName name="______________________lbc1" localSheetId="6" hidden="1">#REF!</definedName>
    <definedName name="______________________lbc1" localSheetId="0" hidden="1">#REF!</definedName>
    <definedName name="______________________lbc1" hidden="1">#REF!</definedName>
    <definedName name="______________________lbc10" localSheetId="2" hidden="1">#REF!</definedName>
    <definedName name="______________________lbc10" localSheetId="6" hidden="1">#REF!</definedName>
    <definedName name="______________________lbc10" localSheetId="0" hidden="1">#REF!</definedName>
    <definedName name="______________________lbc10" hidden="1">#REF!</definedName>
    <definedName name="______________________lbc11" localSheetId="2" hidden="1">#REF!</definedName>
    <definedName name="______________________lbc11" localSheetId="6" hidden="1">#REF!</definedName>
    <definedName name="______________________lbc11" localSheetId="0" hidden="1">#REF!</definedName>
    <definedName name="______________________lbc11" hidden="1">#REF!</definedName>
    <definedName name="______________________lbc12" localSheetId="2" hidden="1">#REF!</definedName>
    <definedName name="______________________lbc12" localSheetId="6" hidden="1">#REF!</definedName>
    <definedName name="______________________lbc12" localSheetId="0" hidden="1">#REF!</definedName>
    <definedName name="______________________lbc12" hidden="1">#REF!</definedName>
    <definedName name="______________________lbc13" localSheetId="2" hidden="1">#REF!</definedName>
    <definedName name="______________________lbc13" localSheetId="6" hidden="1">#REF!</definedName>
    <definedName name="______________________lbc13" localSheetId="0" hidden="1">#REF!</definedName>
    <definedName name="______________________lbc13" hidden="1">#REF!</definedName>
    <definedName name="______________________lbc14" localSheetId="2" hidden="1">#REF!</definedName>
    <definedName name="______________________lbc14" localSheetId="6" hidden="1">#REF!</definedName>
    <definedName name="______________________lbc14" localSheetId="0" hidden="1">#REF!</definedName>
    <definedName name="______________________lbc14" hidden="1">#REF!</definedName>
    <definedName name="______________________lbc15" localSheetId="2" hidden="1">#REF!</definedName>
    <definedName name="______________________lbc15" localSheetId="6" hidden="1">#REF!</definedName>
    <definedName name="______________________lbc15" localSheetId="0" hidden="1">#REF!</definedName>
    <definedName name="______________________lbc15" hidden="1">#REF!</definedName>
    <definedName name="______________________lbc16" localSheetId="2" hidden="1">#REF!</definedName>
    <definedName name="______________________lbc16" localSheetId="6" hidden="1">#REF!</definedName>
    <definedName name="______________________lbc16" localSheetId="0" hidden="1">#REF!</definedName>
    <definedName name="______________________lbc16" hidden="1">#REF!</definedName>
    <definedName name="______________________lbc17" localSheetId="2" hidden="1">#REF!</definedName>
    <definedName name="______________________lbc17" localSheetId="6" hidden="1">#REF!</definedName>
    <definedName name="______________________lbc17" localSheetId="0" hidden="1">#REF!</definedName>
    <definedName name="______________________lbc17" hidden="1">#REF!</definedName>
    <definedName name="______________________lbc18" localSheetId="2" hidden="1">#REF!</definedName>
    <definedName name="______________________lbc18" localSheetId="6" hidden="1">#REF!</definedName>
    <definedName name="______________________lbc18" localSheetId="0" hidden="1">#REF!</definedName>
    <definedName name="______________________lbc18" hidden="1">#REF!</definedName>
    <definedName name="______________________lbc19" localSheetId="2" hidden="1">#REF!</definedName>
    <definedName name="______________________lbc19" localSheetId="6" hidden="1">#REF!</definedName>
    <definedName name="______________________lbc19" localSheetId="0" hidden="1">#REF!</definedName>
    <definedName name="______________________lbc19" hidden="1">#REF!</definedName>
    <definedName name="______________________lbc2" localSheetId="2" hidden="1">#REF!</definedName>
    <definedName name="______________________lbc2" localSheetId="6" hidden="1">#REF!</definedName>
    <definedName name="______________________lbc2" localSheetId="0" hidden="1">#REF!</definedName>
    <definedName name="______________________lbc2" hidden="1">#REF!</definedName>
    <definedName name="______________________lbc20" localSheetId="2" hidden="1">#REF!</definedName>
    <definedName name="______________________lbc20" localSheetId="6" hidden="1">#REF!</definedName>
    <definedName name="______________________lbc20" localSheetId="0" hidden="1">#REF!</definedName>
    <definedName name="______________________lbc20" hidden="1">#REF!</definedName>
    <definedName name="______________________lbc21" localSheetId="2" hidden="1">#REF!</definedName>
    <definedName name="______________________lbc21" localSheetId="6" hidden="1">#REF!</definedName>
    <definedName name="______________________lbc21" localSheetId="0" hidden="1">#REF!</definedName>
    <definedName name="______________________lbc21" hidden="1">#REF!</definedName>
    <definedName name="______________________lbc22" localSheetId="2" hidden="1">#REF!</definedName>
    <definedName name="______________________lbc22" localSheetId="6" hidden="1">#REF!</definedName>
    <definedName name="______________________lbc22" localSheetId="0" hidden="1">#REF!</definedName>
    <definedName name="______________________lbc22" hidden="1">#REF!</definedName>
    <definedName name="______________________lbc23" localSheetId="2" hidden="1">#REF!</definedName>
    <definedName name="______________________lbc23" localSheetId="6" hidden="1">#REF!</definedName>
    <definedName name="______________________lbc23" localSheetId="0" hidden="1">#REF!</definedName>
    <definedName name="______________________lbc23" hidden="1">#REF!</definedName>
    <definedName name="______________________lbc24" localSheetId="2" hidden="1">#REF!</definedName>
    <definedName name="______________________lbc24" localSheetId="6" hidden="1">#REF!</definedName>
    <definedName name="______________________lbc24" localSheetId="0" hidden="1">#REF!</definedName>
    <definedName name="______________________lbc24" hidden="1">#REF!</definedName>
    <definedName name="______________________lbc25" localSheetId="2" hidden="1">#REF!</definedName>
    <definedName name="______________________lbc25" localSheetId="6" hidden="1">#REF!</definedName>
    <definedName name="______________________lbc25" localSheetId="0" hidden="1">#REF!</definedName>
    <definedName name="______________________lbc25" hidden="1">#REF!</definedName>
    <definedName name="______________________lbc26" localSheetId="2" hidden="1">#REF!</definedName>
    <definedName name="______________________lbc26" localSheetId="6" hidden="1">#REF!</definedName>
    <definedName name="______________________lbc26" localSheetId="0" hidden="1">#REF!</definedName>
    <definedName name="______________________lbc26" hidden="1">#REF!</definedName>
    <definedName name="______________________lbc27" localSheetId="2" hidden="1">#REF!</definedName>
    <definedName name="______________________lbc27" localSheetId="6" hidden="1">#REF!</definedName>
    <definedName name="______________________lbc27" localSheetId="0" hidden="1">#REF!</definedName>
    <definedName name="______________________lbc27" hidden="1">#REF!</definedName>
    <definedName name="______________________lbc28" localSheetId="2" hidden="1">#REF!</definedName>
    <definedName name="______________________lbc28" localSheetId="6" hidden="1">#REF!</definedName>
    <definedName name="______________________lbc28" localSheetId="0" hidden="1">#REF!</definedName>
    <definedName name="______________________lbc28" hidden="1">#REF!</definedName>
    <definedName name="______________________lbc29" localSheetId="2" hidden="1">#REF!</definedName>
    <definedName name="______________________lbc29" localSheetId="6" hidden="1">#REF!</definedName>
    <definedName name="______________________lbc29" localSheetId="0" hidden="1">#REF!</definedName>
    <definedName name="______________________lbc29" hidden="1">#REF!</definedName>
    <definedName name="______________________lbc3" localSheetId="2" hidden="1">#REF!</definedName>
    <definedName name="______________________lbc3" localSheetId="6" hidden="1">#REF!</definedName>
    <definedName name="______________________lbc3" localSheetId="0" hidden="1">#REF!</definedName>
    <definedName name="______________________lbc3" hidden="1">#REF!</definedName>
    <definedName name="______________________lbc31" localSheetId="2" hidden="1">#REF!</definedName>
    <definedName name="______________________lbc31" localSheetId="6" hidden="1">#REF!</definedName>
    <definedName name="______________________lbc31" localSheetId="0" hidden="1">#REF!</definedName>
    <definedName name="______________________lbc31" hidden="1">#REF!</definedName>
    <definedName name="______________________lbc32" localSheetId="2" hidden="1">#REF!</definedName>
    <definedName name="______________________lbc32" localSheetId="6" hidden="1">#REF!</definedName>
    <definedName name="______________________lbc32" localSheetId="0" hidden="1">#REF!</definedName>
    <definedName name="______________________lbc32" hidden="1">#REF!</definedName>
    <definedName name="______________________lbc4" localSheetId="2" hidden="1">#REF!</definedName>
    <definedName name="______________________lbc4" localSheetId="6" hidden="1">#REF!</definedName>
    <definedName name="______________________lbc4" localSheetId="0" hidden="1">#REF!</definedName>
    <definedName name="______________________lbc4" hidden="1">#REF!</definedName>
    <definedName name="______________________lbc5" localSheetId="2" hidden="1">#REF!</definedName>
    <definedName name="______________________lbc5" localSheetId="6" hidden="1">#REF!</definedName>
    <definedName name="______________________lbc5" localSheetId="0" hidden="1">#REF!</definedName>
    <definedName name="______________________lbc5" hidden="1">#REF!</definedName>
    <definedName name="______________________lbc6" localSheetId="2" hidden="1">#REF!</definedName>
    <definedName name="______________________lbc6" localSheetId="6" hidden="1">#REF!</definedName>
    <definedName name="______________________lbc6" localSheetId="0" hidden="1">#REF!</definedName>
    <definedName name="______________________lbc6" hidden="1">#REF!</definedName>
    <definedName name="______________________lbc7" localSheetId="2" hidden="1">#REF!</definedName>
    <definedName name="______________________lbc7" localSheetId="6" hidden="1">#REF!</definedName>
    <definedName name="______________________lbc7" localSheetId="0" hidden="1">#REF!</definedName>
    <definedName name="______________________lbc7" hidden="1">#REF!</definedName>
    <definedName name="______________________lbc8" localSheetId="2" hidden="1">#REF!</definedName>
    <definedName name="______________________lbc8" localSheetId="6" hidden="1">#REF!</definedName>
    <definedName name="______________________lbc8" localSheetId="0" hidden="1">#REF!</definedName>
    <definedName name="______________________lbc8" hidden="1">#REF!</definedName>
    <definedName name="______________________lbc9" localSheetId="2" hidden="1">#REF!</definedName>
    <definedName name="______________________lbc9" localSheetId="6" hidden="1">#REF!</definedName>
    <definedName name="______________________lbc9" localSheetId="0" hidden="1">#REF!</definedName>
    <definedName name="______________________lbc9" hidden="1">#REF!</definedName>
    <definedName name="______________________ld26" localSheetId="2" hidden="1">#REF!</definedName>
    <definedName name="______________________ld26" localSheetId="6" hidden="1">#REF!</definedName>
    <definedName name="______________________ld26" localSheetId="0" hidden="1">#REF!</definedName>
    <definedName name="______________________ld26" hidden="1">#REF!</definedName>
    <definedName name="______________________ld31" localSheetId="2" hidden="1">#REF!</definedName>
    <definedName name="______________________ld31" localSheetId="6" hidden="1">#REF!</definedName>
    <definedName name="______________________ld31" localSheetId="0" hidden="1">#REF!</definedName>
    <definedName name="______________________ld31" hidden="1">#REF!</definedName>
    <definedName name="______________________le31" localSheetId="2" hidden="1">#REF!</definedName>
    <definedName name="______________________le31" localSheetId="6" hidden="1">#REF!</definedName>
    <definedName name="______________________le31" localSheetId="0" hidden="1">#REF!</definedName>
    <definedName name="______________________le31" hidden="1">#REF!</definedName>
    <definedName name="______________________lf31" localSheetId="2" hidden="1">#REF!</definedName>
    <definedName name="______________________lf31" localSheetId="6" hidden="1">#REF!</definedName>
    <definedName name="______________________lf31" localSheetId="0" hidden="1">#REF!</definedName>
    <definedName name="______________________lf31" hidden="1">#REF!</definedName>
    <definedName name="______________________x10" localSheetId="2" hidden="1">#REF!</definedName>
    <definedName name="______________________x10" localSheetId="6" hidden="1">#REF!</definedName>
    <definedName name="______________________x10" localSheetId="0" hidden="1">#REF!</definedName>
    <definedName name="______________________x10" hidden="1">#REF!</definedName>
    <definedName name="______________________x11" localSheetId="2" hidden="1">#REF!</definedName>
    <definedName name="______________________x11" localSheetId="6" hidden="1">#REF!</definedName>
    <definedName name="______________________x11" localSheetId="0" hidden="1">#REF!</definedName>
    <definedName name="______________________x11" hidden="1">#REF!</definedName>
    <definedName name="______________________x12" localSheetId="2" hidden="1">#REF!</definedName>
    <definedName name="______________________x12" localSheetId="6" hidden="1">#REF!</definedName>
    <definedName name="______________________x12" localSheetId="0" hidden="1">#REF!</definedName>
    <definedName name="______________________x12" hidden="1">#REF!</definedName>
    <definedName name="______________________x13" localSheetId="2" hidden="1">#REF!</definedName>
    <definedName name="______________________x13" localSheetId="6" hidden="1">#REF!</definedName>
    <definedName name="______________________x13" localSheetId="0" hidden="1">#REF!</definedName>
    <definedName name="______________________x13" hidden="1">#REF!</definedName>
    <definedName name="______________________x14" localSheetId="2" hidden="1">#REF!</definedName>
    <definedName name="______________________x14" localSheetId="6" hidden="1">#REF!</definedName>
    <definedName name="______________________x14" localSheetId="0" hidden="1">#REF!</definedName>
    <definedName name="______________________x14" hidden="1">#REF!</definedName>
    <definedName name="______________________x15" localSheetId="2" hidden="1">#REF!</definedName>
    <definedName name="______________________x15" localSheetId="6" hidden="1">#REF!</definedName>
    <definedName name="______________________x15" localSheetId="0" hidden="1">#REF!</definedName>
    <definedName name="______________________x15" hidden="1">#REF!</definedName>
    <definedName name="______________________x16" localSheetId="2" hidden="1">#REF!</definedName>
    <definedName name="______________________x16" localSheetId="6" hidden="1">#REF!</definedName>
    <definedName name="______________________x16" localSheetId="0" hidden="1">#REF!</definedName>
    <definedName name="______________________x16" hidden="1">#REF!</definedName>
    <definedName name="______________________x17" localSheetId="2" hidden="1">#REF!</definedName>
    <definedName name="______________________x17" localSheetId="6" hidden="1">#REF!</definedName>
    <definedName name="______________________x17" localSheetId="0" hidden="1">#REF!</definedName>
    <definedName name="______________________x17" hidden="1">#REF!</definedName>
    <definedName name="______________________x18" localSheetId="2" hidden="1">#REF!</definedName>
    <definedName name="______________________x18" localSheetId="6" hidden="1">#REF!</definedName>
    <definedName name="______________________x18" localSheetId="0" hidden="1">#REF!</definedName>
    <definedName name="______________________x18" hidden="1">#REF!</definedName>
    <definedName name="______________________x19" localSheetId="2" hidden="1">#REF!</definedName>
    <definedName name="______________________x19" localSheetId="6" hidden="1">#REF!</definedName>
    <definedName name="______________________x19" localSheetId="0" hidden="1">#REF!</definedName>
    <definedName name="______________________x19" hidden="1">#REF!</definedName>
    <definedName name="______________________x20" localSheetId="2" hidden="1">#REF!</definedName>
    <definedName name="______________________x20" localSheetId="6" hidden="1">#REF!</definedName>
    <definedName name="______________________x20" localSheetId="0" hidden="1">#REF!</definedName>
    <definedName name="______________________x20" hidden="1">#REF!</definedName>
    <definedName name="______________________x21" localSheetId="2" hidden="1">#REF!</definedName>
    <definedName name="______________________x21" localSheetId="6" hidden="1">#REF!</definedName>
    <definedName name="______________________x21" localSheetId="0" hidden="1">#REF!</definedName>
    <definedName name="______________________x21" hidden="1">#REF!</definedName>
    <definedName name="______________________x22" localSheetId="2" hidden="1">#REF!</definedName>
    <definedName name="______________________x22" localSheetId="6" hidden="1">#REF!</definedName>
    <definedName name="______________________x22" localSheetId="0" hidden="1">#REF!</definedName>
    <definedName name="______________________x22" hidden="1">#REF!</definedName>
    <definedName name="______________________x23" localSheetId="2" hidden="1">#REF!</definedName>
    <definedName name="______________________x23" localSheetId="6" hidden="1">#REF!</definedName>
    <definedName name="______________________x23" localSheetId="0" hidden="1">#REF!</definedName>
    <definedName name="______________________x23" hidden="1">#REF!</definedName>
    <definedName name="______________________x24" localSheetId="2" hidden="1">#REF!</definedName>
    <definedName name="______________________x24" localSheetId="6" hidden="1">#REF!</definedName>
    <definedName name="______________________x24" localSheetId="0" hidden="1">#REF!</definedName>
    <definedName name="______________________x24" hidden="1">#REF!</definedName>
    <definedName name="______________________x25" localSheetId="2" hidden="1">#REF!</definedName>
    <definedName name="______________________x25" localSheetId="6" hidden="1">#REF!</definedName>
    <definedName name="______________________x25" localSheetId="0" hidden="1">#REF!</definedName>
    <definedName name="______________________x25" hidden="1">#REF!</definedName>
    <definedName name="______________________x28" localSheetId="2" hidden="1">#REF!</definedName>
    <definedName name="______________________x28" localSheetId="6" hidden="1">#REF!</definedName>
    <definedName name="______________________x28" localSheetId="0" hidden="1">#REF!</definedName>
    <definedName name="______________________x28" hidden="1">#REF!</definedName>
    <definedName name="______________________x29" localSheetId="2" hidden="1">#REF!</definedName>
    <definedName name="______________________x29" localSheetId="6" hidden="1">#REF!</definedName>
    <definedName name="______________________x29" localSheetId="0" hidden="1">#REF!</definedName>
    <definedName name="______________________x29" hidden="1">#REF!</definedName>
    <definedName name="______________________x32" localSheetId="2" hidden="1">#REF!</definedName>
    <definedName name="______________________x32" localSheetId="6" hidden="1">#REF!</definedName>
    <definedName name="______________________x32" localSheetId="0" hidden="1">#REF!</definedName>
    <definedName name="______________________x32" hidden="1">#REF!</definedName>
    <definedName name="______________________x4" localSheetId="2" hidden="1">#REF!</definedName>
    <definedName name="______________________x4" localSheetId="6" hidden="1">#REF!</definedName>
    <definedName name="______________________x4" localSheetId="0" hidden="1">#REF!</definedName>
    <definedName name="______________________x4" hidden="1">#REF!</definedName>
    <definedName name="______________________x5" localSheetId="2" hidden="1">#REF!</definedName>
    <definedName name="______________________x5" localSheetId="6" hidden="1">#REF!</definedName>
    <definedName name="______________________x5" localSheetId="0" hidden="1">#REF!</definedName>
    <definedName name="______________________x5" hidden="1">#REF!</definedName>
    <definedName name="______________________x6" localSheetId="2" hidden="1">#REF!</definedName>
    <definedName name="______________________x6" localSheetId="6" hidden="1">#REF!</definedName>
    <definedName name="______________________x6" localSheetId="0" hidden="1">#REF!</definedName>
    <definedName name="______________________x6" hidden="1">#REF!</definedName>
    <definedName name="______________________x7" localSheetId="2" hidden="1">#REF!</definedName>
    <definedName name="______________________x7" localSheetId="6" hidden="1">#REF!</definedName>
    <definedName name="______________________x7" localSheetId="0" hidden="1">#REF!</definedName>
    <definedName name="______________________x7" hidden="1">#REF!</definedName>
    <definedName name="______________________x8" localSheetId="2" hidden="1">#REF!</definedName>
    <definedName name="______________________x8" localSheetId="6" hidden="1">#REF!</definedName>
    <definedName name="______________________x8" localSheetId="0" hidden="1">#REF!</definedName>
    <definedName name="______________________x8" hidden="1">#REF!</definedName>
    <definedName name="______________________x9" localSheetId="2" hidden="1">#REF!</definedName>
    <definedName name="______________________x9" localSheetId="6" hidden="1">#REF!</definedName>
    <definedName name="______________________x9" localSheetId="0" hidden="1">#REF!</definedName>
    <definedName name="______________________x9" hidden="1">#REF!</definedName>
    <definedName name="_____________________INV12" localSheetId="2">#REF!</definedName>
    <definedName name="_____________________INV12" localSheetId="6">#REF!</definedName>
    <definedName name="_____________________INV12" localSheetId="0">#REF!</definedName>
    <definedName name="_____________________INV12">#REF!</definedName>
    <definedName name="_____________________INV13" localSheetId="2">#REF!</definedName>
    <definedName name="_____________________INV13" localSheetId="6">#REF!</definedName>
    <definedName name="_____________________INV13" localSheetId="0">#REF!</definedName>
    <definedName name="_____________________INV13">#REF!</definedName>
    <definedName name="_____________________inv2">'[1]CONSOL DRE GERAL'!$B$2:$L$99</definedName>
    <definedName name="_____________________la29" localSheetId="2" hidden="1">#REF!</definedName>
    <definedName name="_____________________la29" localSheetId="7" hidden="1">#REF!</definedName>
    <definedName name="_____________________la29" localSheetId="6" hidden="1">#REF!</definedName>
    <definedName name="_____________________la29" localSheetId="0" hidden="1">#REF!</definedName>
    <definedName name="_____________________la29" hidden="1">#REF!</definedName>
    <definedName name="_____________________la3" localSheetId="2" hidden="1">#REF!</definedName>
    <definedName name="_____________________la3" localSheetId="6" hidden="1">#REF!</definedName>
    <definedName name="_____________________la3" localSheetId="0" hidden="1">#REF!</definedName>
    <definedName name="_____________________la3" hidden="1">#REF!</definedName>
    <definedName name="_____________________la31" localSheetId="2" hidden="1">#REF!</definedName>
    <definedName name="_____________________la31" localSheetId="6" hidden="1">#REF!</definedName>
    <definedName name="_____________________la31" localSheetId="0" hidden="1">#REF!</definedName>
    <definedName name="_____________________la31" hidden="1">#REF!</definedName>
    <definedName name="_____________________la32" localSheetId="2" hidden="1">#REF!</definedName>
    <definedName name="_____________________la32" localSheetId="6" hidden="1">#REF!</definedName>
    <definedName name="_____________________la32" localSheetId="0" hidden="1">#REF!</definedName>
    <definedName name="_____________________la32" hidden="1">#REF!</definedName>
    <definedName name="_____________________la4" localSheetId="2" hidden="1">#REF!</definedName>
    <definedName name="_____________________la4" localSheetId="6" hidden="1">#REF!</definedName>
    <definedName name="_____________________la4" localSheetId="0" hidden="1">#REF!</definedName>
    <definedName name="_____________________la4" hidden="1">#REF!</definedName>
    <definedName name="_____________________la5" localSheetId="2" hidden="1">#REF!</definedName>
    <definedName name="_____________________la5" localSheetId="6" hidden="1">#REF!</definedName>
    <definedName name="_____________________la5" localSheetId="0" hidden="1">#REF!</definedName>
    <definedName name="_____________________la5" hidden="1">#REF!</definedName>
    <definedName name="_____________________la6" localSheetId="2" hidden="1">#REF!</definedName>
    <definedName name="_____________________la6" localSheetId="6" hidden="1">#REF!</definedName>
    <definedName name="_____________________la6" localSheetId="0" hidden="1">#REF!</definedName>
    <definedName name="_____________________la6" hidden="1">#REF!</definedName>
    <definedName name="_____________________la7" localSheetId="2" hidden="1">#REF!</definedName>
    <definedName name="_____________________la7" localSheetId="6" hidden="1">#REF!</definedName>
    <definedName name="_____________________la7" localSheetId="0" hidden="1">#REF!</definedName>
    <definedName name="_____________________la7" hidden="1">#REF!</definedName>
    <definedName name="_____________________la8" localSheetId="2" hidden="1">#REF!</definedName>
    <definedName name="_____________________la8" localSheetId="6" hidden="1">#REF!</definedName>
    <definedName name="_____________________la8" localSheetId="0" hidden="1">#REF!</definedName>
    <definedName name="_____________________la8" hidden="1">#REF!</definedName>
    <definedName name="_____________________la9" localSheetId="2" hidden="1">#REF!</definedName>
    <definedName name="_____________________la9" localSheetId="6" hidden="1">#REF!</definedName>
    <definedName name="_____________________la9" localSheetId="0" hidden="1">#REF!</definedName>
    <definedName name="_____________________la9" hidden="1">#REF!</definedName>
    <definedName name="_____________________lb1" localSheetId="2" hidden="1">#REF!</definedName>
    <definedName name="_____________________lb1" localSheetId="6" hidden="1">#REF!</definedName>
    <definedName name="_____________________lb1" localSheetId="0" hidden="1">#REF!</definedName>
    <definedName name="_____________________lb1" hidden="1">#REF!</definedName>
    <definedName name="_____________________lb10" localSheetId="2" hidden="1">#REF!</definedName>
    <definedName name="_____________________lb10" localSheetId="6" hidden="1">#REF!</definedName>
    <definedName name="_____________________lb10" localSheetId="0" hidden="1">#REF!</definedName>
    <definedName name="_____________________lb10" hidden="1">#REF!</definedName>
    <definedName name="_____________________lb11" localSheetId="2" hidden="1">#REF!</definedName>
    <definedName name="_____________________lb11" localSheetId="6" hidden="1">#REF!</definedName>
    <definedName name="_____________________lb11" localSheetId="0" hidden="1">#REF!</definedName>
    <definedName name="_____________________lb11" hidden="1">#REF!</definedName>
    <definedName name="_____________________lb12" localSheetId="2" hidden="1">#REF!</definedName>
    <definedName name="_____________________lb12" localSheetId="6" hidden="1">#REF!</definedName>
    <definedName name="_____________________lb12" localSheetId="0" hidden="1">#REF!</definedName>
    <definedName name="_____________________lb12" hidden="1">#REF!</definedName>
    <definedName name="_____________________lb13" localSheetId="2" hidden="1">#REF!</definedName>
    <definedName name="_____________________lb13" localSheetId="6" hidden="1">#REF!</definedName>
    <definedName name="_____________________lb13" localSheetId="0" hidden="1">#REF!</definedName>
    <definedName name="_____________________lb13" hidden="1">#REF!</definedName>
    <definedName name="_____________________lb14" localSheetId="2" hidden="1">#REF!</definedName>
    <definedName name="_____________________lb14" localSheetId="6" hidden="1">#REF!</definedName>
    <definedName name="_____________________lb14" localSheetId="0" hidden="1">#REF!</definedName>
    <definedName name="_____________________lb14" hidden="1">#REF!</definedName>
    <definedName name="_____________________lb15" localSheetId="2" hidden="1">#REF!</definedName>
    <definedName name="_____________________lb15" localSheetId="6" hidden="1">#REF!</definedName>
    <definedName name="_____________________lb15" localSheetId="0" hidden="1">#REF!</definedName>
    <definedName name="_____________________lb15" hidden="1">#REF!</definedName>
    <definedName name="_____________________lb16" localSheetId="2" hidden="1">#REF!</definedName>
    <definedName name="_____________________lb16" localSheetId="6" hidden="1">#REF!</definedName>
    <definedName name="_____________________lb16" localSheetId="0" hidden="1">#REF!</definedName>
    <definedName name="_____________________lb16" hidden="1">#REF!</definedName>
    <definedName name="_____________________lb17" localSheetId="2" hidden="1">#REF!</definedName>
    <definedName name="_____________________lb17" localSheetId="6" hidden="1">#REF!</definedName>
    <definedName name="_____________________lb17" localSheetId="0" hidden="1">#REF!</definedName>
    <definedName name="_____________________lb17" hidden="1">#REF!</definedName>
    <definedName name="_____________________lb18" localSheetId="2" hidden="1">#REF!</definedName>
    <definedName name="_____________________lb18" localSheetId="6" hidden="1">#REF!</definedName>
    <definedName name="_____________________lb18" localSheetId="0" hidden="1">#REF!</definedName>
    <definedName name="_____________________lb18" hidden="1">#REF!</definedName>
    <definedName name="_____________________lb19" localSheetId="2" hidden="1">#REF!</definedName>
    <definedName name="_____________________lb19" localSheetId="6" hidden="1">#REF!</definedName>
    <definedName name="_____________________lb19" localSheetId="0" hidden="1">#REF!</definedName>
    <definedName name="_____________________lb19" hidden="1">#REF!</definedName>
    <definedName name="_____________________lb2" localSheetId="2" hidden="1">#REF!</definedName>
    <definedName name="_____________________lb2" localSheetId="6" hidden="1">#REF!</definedName>
    <definedName name="_____________________lb2" localSheetId="0" hidden="1">#REF!</definedName>
    <definedName name="_____________________lb2" hidden="1">#REF!</definedName>
    <definedName name="_____________________lb20" localSheetId="2" hidden="1">#REF!</definedName>
    <definedName name="_____________________lb20" localSheetId="6" hidden="1">#REF!</definedName>
    <definedName name="_____________________lb20" localSheetId="0" hidden="1">#REF!</definedName>
    <definedName name="_____________________lb20" hidden="1">#REF!</definedName>
    <definedName name="_____________________lb21" localSheetId="2" hidden="1">#REF!</definedName>
    <definedName name="_____________________lb21" localSheetId="6" hidden="1">#REF!</definedName>
    <definedName name="_____________________lb21" localSheetId="0" hidden="1">#REF!</definedName>
    <definedName name="_____________________lb21" hidden="1">#REF!</definedName>
    <definedName name="_____________________lb22" localSheetId="2" hidden="1">#REF!</definedName>
    <definedName name="_____________________lb22" localSheetId="6" hidden="1">#REF!</definedName>
    <definedName name="_____________________lb22" localSheetId="0" hidden="1">#REF!</definedName>
    <definedName name="_____________________lb22" hidden="1">#REF!</definedName>
    <definedName name="_____________________lb23" localSheetId="2" hidden="1">#REF!</definedName>
    <definedName name="_____________________lb23" localSheetId="6" hidden="1">#REF!</definedName>
    <definedName name="_____________________lb23" localSheetId="0" hidden="1">#REF!</definedName>
    <definedName name="_____________________lb23" hidden="1">#REF!</definedName>
    <definedName name="_____________________lb24" localSheetId="2" hidden="1">#REF!</definedName>
    <definedName name="_____________________lb24" localSheetId="6" hidden="1">#REF!</definedName>
    <definedName name="_____________________lb24" localSheetId="0" hidden="1">#REF!</definedName>
    <definedName name="_____________________lb24" hidden="1">#REF!</definedName>
    <definedName name="_____________________lb25" localSheetId="2" hidden="1">#REF!</definedName>
    <definedName name="_____________________lb25" localSheetId="6" hidden="1">#REF!</definedName>
    <definedName name="_____________________lb25" localSheetId="0" hidden="1">#REF!</definedName>
    <definedName name="_____________________lb25" hidden="1">#REF!</definedName>
    <definedName name="_____________________lb27" localSheetId="2" hidden="1">#REF!</definedName>
    <definedName name="_____________________lb27" localSheetId="6" hidden="1">#REF!</definedName>
    <definedName name="_____________________lb27" localSheetId="0" hidden="1">#REF!</definedName>
    <definedName name="_____________________lb27" hidden="1">#REF!</definedName>
    <definedName name="_____________________lb28" localSheetId="2" hidden="1">#REF!</definedName>
    <definedName name="_____________________lb28" localSheetId="6" hidden="1">#REF!</definedName>
    <definedName name="_____________________lb28" localSheetId="0" hidden="1">#REF!</definedName>
    <definedName name="_____________________lb28" hidden="1">#REF!</definedName>
    <definedName name="_____________________lb29" localSheetId="2" hidden="1">#REF!</definedName>
    <definedName name="_____________________lb29" localSheetId="6" hidden="1">#REF!</definedName>
    <definedName name="_____________________lb29" localSheetId="0" hidden="1">#REF!</definedName>
    <definedName name="_____________________lb29" hidden="1">#REF!</definedName>
    <definedName name="_____________________lb3" localSheetId="2" hidden="1">#REF!</definedName>
    <definedName name="_____________________lb3" localSheetId="6" hidden="1">#REF!</definedName>
    <definedName name="_____________________lb3" localSheetId="0" hidden="1">#REF!</definedName>
    <definedName name="_____________________lb3" hidden="1">#REF!</definedName>
    <definedName name="_____________________lb30" localSheetId="2" hidden="1">#REF!</definedName>
    <definedName name="_____________________lb30" localSheetId="6" hidden="1">#REF!</definedName>
    <definedName name="_____________________lb30" localSheetId="0" hidden="1">#REF!</definedName>
    <definedName name="_____________________lb30" hidden="1">#REF!</definedName>
    <definedName name="_____________________lb31" localSheetId="2" hidden="1">#REF!</definedName>
    <definedName name="_____________________lb31" localSheetId="6" hidden="1">#REF!</definedName>
    <definedName name="_____________________lb31" localSheetId="0" hidden="1">#REF!</definedName>
    <definedName name="_____________________lb31" hidden="1">#REF!</definedName>
    <definedName name="_____________________lb32" localSheetId="2" hidden="1">#REF!</definedName>
    <definedName name="_____________________lb32" localSheetId="6" hidden="1">#REF!</definedName>
    <definedName name="_____________________lb32" localSheetId="0" hidden="1">#REF!</definedName>
    <definedName name="_____________________lb32" hidden="1">#REF!</definedName>
    <definedName name="_____________________lb4" localSheetId="2" hidden="1">#REF!</definedName>
    <definedName name="_____________________lb4" localSheetId="6" hidden="1">#REF!</definedName>
    <definedName name="_____________________lb4" localSheetId="0" hidden="1">#REF!</definedName>
    <definedName name="_____________________lb4" hidden="1">#REF!</definedName>
    <definedName name="_____________________lb5" localSheetId="2" hidden="1">#REF!</definedName>
    <definedName name="_____________________lb5" localSheetId="6" hidden="1">#REF!</definedName>
    <definedName name="_____________________lb5" localSheetId="0" hidden="1">#REF!</definedName>
    <definedName name="_____________________lb5" hidden="1">#REF!</definedName>
    <definedName name="_____________________lb6" localSheetId="2" hidden="1">#REF!</definedName>
    <definedName name="_____________________lb6" localSheetId="6" hidden="1">#REF!</definedName>
    <definedName name="_____________________lb6" localSheetId="0" hidden="1">#REF!</definedName>
    <definedName name="_____________________lb6" hidden="1">#REF!</definedName>
    <definedName name="_____________________lb7" localSheetId="2" hidden="1">#REF!</definedName>
    <definedName name="_____________________lb7" localSheetId="6" hidden="1">#REF!</definedName>
    <definedName name="_____________________lb7" localSheetId="0" hidden="1">#REF!</definedName>
    <definedName name="_____________________lb7" hidden="1">#REF!</definedName>
    <definedName name="_____________________lb8" localSheetId="2" hidden="1">#REF!</definedName>
    <definedName name="_____________________lb8" localSheetId="6" hidden="1">#REF!</definedName>
    <definedName name="_____________________lb8" localSheetId="0" hidden="1">#REF!</definedName>
    <definedName name="_____________________lb8" hidden="1">#REF!</definedName>
    <definedName name="_____________________lb9" localSheetId="2" hidden="1">#REF!</definedName>
    <definedName name="_____________________lb9" localSheetId="6" hidden="1">#REF!</definedName>
    <definedName name="_____________________lb9" localSheetId="0" hidden="1">#REF!</definedName>
    <definedName name="_____________________lb9" hidden="1">#REF!</definedName>
    <definedName name="_____________________lbc1" localSheetId="2" hidden="1">#REF!</definedName>
    <definedName name="_____________________lbc1" localSheetId="6" hidden="1">#REF!</definedName>
    <definedName name="_____________________lbc1" localSheetId="0" hidden="1">#REF!</definedName>
    <definedName name="_____________________lbc1" hidden="1">#REF!</definedName>
    <definedName name="_____________________lbc10" localSheetId="2" hidden="1">#REF!</definedName>
    <definedName name="_____________________lbc10" localSheetId="6" hidden="1">#REF!</definedName>
    <definedName name="_____________________lbc10" localSheetId="0" hidden="1">#REF!</definedName>
    <definedName name="_____________________lbc10" hidden="1">#REF!</definedName>
    <definedName name="_____________________lbc11" localSheetId="2" hidden="1">#REF!</definedName>
    <definedName name="_____________________lbc11" localSheetId="6" hidden="1">#REF!</definedName>
    <definedName name="_____________________lbc11" localSheetId="0" hidden="1">#REF!</definedName>
    <definedName name="_____________________lbc11" hidden="1">#REF!</definedName>
    <definedName name="_____________________lbc12" localSheetId="2" hidden="1">#REF!</definedName>
    <definedName name="_____________________lbc12" localSheetId="6" hidden="1">#REF!</definedName>
    <definedName name="_____________________lbc12" localSheetId="0" hidden="1">#REF!</definedName>
    <definedName name="_____________________lbc12" hidden="1">#REF!</definedName>
    <definedName name="_____________________lbc13" localSheetId="2" hidden="1">#REF!</definedName>
    <definedName name="_____________________lbc13" localSheetId="6" hidden="1">#REF!</definedName>
    <definedName name="_____________________lbc13" localSheetId="0" hidden="1">#REF!</definedName>
    <definedName name="_____________________lbc13" hidden="1">#REF!</definedName>
    <definedName name="_____________________lbc14" localSheetId="2" hidden="1">#REF!</definedName>
    <definedName name="_____________________lbc14" localSheetId="6" hidden="1">#REF!</definedName>
    <definedName name="_____________________lbc14" localSheetId="0" hidden="1">#REF!</definedName>
    <definedName name="_____________________lbc14" hidden="1">#REF!</definedName>
    <definedName name="_____________________lbc15" localSheetId="2" hidden="1">#REF!</definedName>
    <definedName name="_____________________lbc15" localSheetId="6" hidden="1">#REF!</definedName>
    <definedName name="_____________________lbc15" localSheetId="0" hidden="1">#REF!</definedName>
    <definedName name="_____________________lbc15" hidden="1">#REF!</definedName>
    <definedName name="_____________________lbc16" localSheetId="2" hidden="1">#REF!</definedName>
    <definedName name="_____________________lbc16" localSheetId="6" hidden="1">#REF!</definedName>
    <definedName name="_____________________lbc16" localSheetId="0" hidden="1">#REF!</definedName>
    <definedName name="_____________________lbc16" hidden="1">#REF!</definedName>
    <definedName name="_____________________lbc17" localSheetId="2" hidden="1">#REF!</definedName>
    <definedName name="_____________________lbc17" localSheetId="6" hidden="1">#REF!</definedName>
    <definedName name="_____________________lbc17" localSheetId="0" hidden="1">#REF!</definedName>
    <definedName name="_____________________lbc17" hidden="1">#REF!</definedName>
    <definedName name="_____________________lbc18" localSheetId="2" hidden="1">#REF!</definedName>
    <definedName name="_____________________lbc18" localSheetId="6" hidden="1">#REF!</definedName>
    <definedName name="_____________________lbc18" localSheetId="0" hidden="1">#REF!</definedName>
    <definedName name="_____________________lbc18" hidden="1">#REF!</definedName>
    <definedName name="_____________________lbc19" localSheetId="2" hidden="1">#REF!</definedName>
    <definedName name="_____________________lbc19" localSheetId="6" hidden="1">#REF!</definedName>
    <definedName name="_____________________lbc19" localSheetId="0" hidden="1">#REF!</definedName>
    <definedName name="_____________________lbc19" hidden="1">#REF!</definedName>
    <definedName name="_____________________lbc2" localSheetId="2" hidden="1">#REF!</definedName>
    <definedName name="_____________________lbc2" localSheetId="6" hidden="1">#REF!</definedName>
    <definedName name="_____________________lbc2" localSheetId="0" hidden="1">#REF!</definedName>
    <definedName name="_____________________lbc2" hidden="1">#REF!</definedName>
    <definedName name="_____________________lbc20" localSheetId="2" hidden="1">#REF!</definedName>
    <definedName name="_____________________lbc20" localSheetId="6" hidden="1">#REF!</definedName>
    <definedName name="_____________________lbc20" localSheetId="0" hidden="1">#REF!</definedName>
    <definedName name="_____________________lbc20" hidden="1">#REF!</definedName>
    <definedName name="_____________________lbc21" localSheetId="2" hidden="1">#REF!</definedName>
    <definedName name="_____________________lbc21" localSheetId="6" hidden="1">#REF!</definedName>
    <definedName name="_____________________lbc21" localSheetId="0" hidden="1">#REF!</definedName>
    <definedName name="_____________________lbc21" hidden="1">#REF!</definedName>
    <definedName name="_____________________lbc22" localSheetId="2" hidden="1">#REF!</definedName>
    <definedName name="_____________________lbc22" localSheetId="6" hidden="1">#REF!</definedName>
    <definedName name="_____________________lbc22" localSheetId="0" hidden="1">#REF!</definedName>
    <definedName name="_____________________lbc22" hidden="1">#REF!</definedName>
    <definedName name="_____________________lbc23" localSheetId="2" hidden="1">#REF!</definedName>
    <definedName name="_____________________lbc23" localSheetId="6" hidden="1">#REF!</definedName>
    <definedName name="_____________________lbc23" localSheetId="0" hidden="1">#REF!</definedName>
    <definedName name="_____________________lbc23" hidden="1">#REF!</definedName>
    <definedName name="_____________________lbc24" localSheetId="2" hidden="1">#REF!</definedName>
    <definedName name="_____________________lbc24" localSheetId="6" hidden="1">#REF!</definedName>
    <definedName name="_____________________lbc24" localSheetId="0" hidden="1">#REF!</definedName>
    <definedName name="_____________________lbc24" hidden="1">#REF!</definedName>
    <definedName name="_____________________lbc25" localSheetId="2" hidden="1">#REF!</definedName>
    <definedName name="_____________________lbc25" localSheetId="6" hidden="1">#REF!</definedName>
    <definedName name="_____________________lbc25" localSheetId="0" hidden="1">#REF!</definedName>
    <definedName name="_____________________lbc25" hidden="1">#REF!</definedName>
    <definedName name="_____________________lbc26" localSheetId="2" hidden="1">#REF!</definedName>
    <definedName name="_____________________lbc26" localSheetId="6" hidden="1">#REF!</definedName>
    <definedName name="_____________________lbc26" localSheetId="0" hidden="1">#REF!</definedName>
    <definedName name="_____________________lbc26" hidden="1">#REF!</definedName>
    <definedName name="_____________________lbc27" localSheetId="2" hidden="1">#REF!</definedName>
    <definedName name="_____________________lbc27" localSheetId="6" hidden="1">#REF!</definedName>
    <definedName name="_____________________lbc27" localSheetId="0" hidden="1">#REF!</definedName>
    <definedName name="_____________________lbc27" hidden="1">#REF!</definedName>
    <definedName name="_____________________lbc28" localSheetId="2" hidden="1">#REF!</definedName>
    <definedName name="_____________________lbc28" localSheetId="6" hidden="1">#REF!</definedName>
    <definedName name="_____________________lbc28" localSheetId="0" hidden="1">#REF!</definedName>
    <definedName name="_____________________lbc28" hidden="1">#REF!</definedName>
    <definedName name="_____________________lbc29" localSheetId="2" hidden="1">#REF!</definedName>
    <definedName name="_____________________lbc29" localSheetId="6" hidden="1">#REF!</definedName>
    <definedName name="_____________________lbc29" localSheetId="0" hidden="1">#REF!</definedName>
    <definedName name="_____________________lbc29" hidden="1">#REF!</definedName>
    <definedName name="_____________________lbc3" localSheetId="2" hidden="1">#REF!</definedName>
    <definedName name="_____________________lbc3" localSheetId="6" hidden="1">#REF!</definedName>
    <definedName name="_____________________lbc3" localSheetId="0" hidden="1">#REF!</definedName>
    <definedName name="_____________________lbc3" hidden="1">#REF!</definedName>
    <definedName name="_____________________lbc31" localSheetId="2" hidden="1">#REF!</definedName>
    <definedName name="_____________________lbc31" localSheetId="6" hidden="1">#REF!</definedName>
    <definedName name="_____________________lbc31" localSheetId="0" hidden="1">#REF!</definedName>
    <definedName name="_____________________lbc31" hidden="1">#REF!</definedName>
    <definedName name="_____________________lbc32" localSheetId="2" hidden="1">#REF!</definedName>
    <definedName name="_____________________lbc32" localSheetId="6" hidden="1">#REF!</definedName>
    <definedName name="_____________________lbc32" localSheetId="0" hidden="1">#REF!</definedName>
    <definedName name="_____________________lbc32" hidden="1">#REF!</definedName>
    <definedName name="_____________________lbc4" localSheetId="2" hidden="1">#REF!</definedName>
    <definedName name="_____________________lbc4" localSheetId="6" hidden="1">#REF!</definedName>
    <definedName name="_____________________lbc4" localSheetId="0" hidden="1">#REF!</definedName>
    <definedName name="_____________________lbc4" hidden="1">#REF!</definedName>
    <definedName name="_____________________lbc5" localSheetId="2" hidden="1">#REF!</definedName>
    <definedName name="_____________________lbc5" localSheetId="6" hidden="1">#REF!</definedName>
    <definedName name="_____________________lbc5" localSheetId="0" hidden="1">#REF!</definedName>
    <definedName name="_____________________lbc5" hidden="1">#REF!</definedName>
    <definedName name="_____________________lbc6" localSheetId="2" hidden="1">#REF!</definedName>
    <definedName name="_____________________lbc6" localSheetId="6" hidden="1">#REF!</definedName>
    <definedName name="_____________________lbc6" localSheetId="0" hidden="1">#REF!</definedName>
    <definedName name="_____________________lbc6" hidden="1">#REF!</definedName>
    <definedName name="_____________________lbc7" localSheetId="2" hidden="1">#REF!</definedName>
    <definedName name="_____________________lbc7" localSheetId="6" hidden="1">#REF!</definedName>
    <definedName name="_____________________lbc7" localSheetId="0" hidden="1">#REF!</definedName>
    <definedName name="_____________________lbc7" hidden="1">#REF!</definedName>
    <definedName name="_____________________lbc8" localSheetId="2" hidden="1">#REF!</definedName>
    <definedName name="_____________________lbc8" localSheetId="6" hidden="1">#REF!</definedName>
    <definedName name="_____________________lbc8" localSheetId="0" hidden="1">#REF!</definedName>
    <definedName name="_____________________lbc8" hidden="1">#REF!</definedName>
    <definedName name="_____________________lbc9" localSheetId="2" hidden="1">#REF!</definedName>
    <definedName name="_____________________lbc9" localSheetId="6" hidden="1">#REF!</definedName>
    <definedName name="_____________________lbc9" localSheetId="0" hidden="1">#REF!</definedName>
    <definedName name="_____________________lbc9" hidden="1">#REF!</definedName>
    <definedName name="_____________________ld26" localSheetId="2" hidden="1">#REF!</definedName>
    <definedName name="_____________________ld26" localSheetId="6" hidden="1">#REF!</definedName>
    <definedName name="_____________________ld26" localSheetId="0" hidden="1">#REF!</definedName>
    <definedName name="_____________________ld26" hidden="1">#REF!</definedName>
    <definedName name="_____________________ld31" localSheetId="2" hidden="1">#REF!</definedName>
    <definedName name="_____________________ld31" localSheetId="6" hidden="1">#REF!</definedName>
    <definedName name="_____________________ld31" localSheetId="0" hidden="1">#REF!</definedName>
    <definedName name="_____________________ld31" hidden="1">#REF!</definedName>
    <definedName name="_____________________le31" localSheetId="2" hidden="1">#REF!</definedName>
    <definedName name="_____________________le31" localSheetId="6" hidden="1">#REF!</definedName>
    <definedName name="_____________________le31" localSheetId="0" hidden="1">#REF!</definedName>
    <definedName name="_____________________le31" hidden="1">#REF!</definedName>
    <definedName name="_____________________lf31" localSheetId="2" hidden="1">#REF!</definedName>
    <definedName name="_____________________lf31" localSheetId="6" hidden="1">#REF!</definedName>
    <definedName name="_____________________lf31" localSheetId="0" hidden="1">#REF!</definedName>
    <definedName name="_____________________lf31" hidden="1">#REF!</definedName>
    <definedName name="_____________________x10" localSheetId="2" hidden="1">#REF!</definedName>
    <definedName name="_____________________x10" localSheetId="6" hidden="1">#REF!</definedName>
    <definedName name="_____________________x10" localSheetId="0" hidden="1">#REF!</definedName>
    <definedName name="_____________________x10" hidden="1">#REF!</definedName>
    <definedName name="_____________________x11" localSheetId="2" hidden="1">#REF!</definedName>
    <definedName name="_____________________x11" localSheetId="6" hidden="1">#REF!</definedName>
    <definedName name="_____________________x11" localSheetId="0" hidden="1">#REF!</definedName>
    <definedName name="_____________________x11" hidden="1">#REF!</definedName>
    <definedName name="_____________________x12" localSheetId="2" hidden="1">#REF!</definedName>
    <definedName name="_____________________x12" localSheetId="6" hidden="1">#REF!</definedName>
    <definedName name="_____________________x12" localSheetId="0" hidden="1">#REF!</definedName>
    <definedName name="_____________________x12" hidden="1">#REF!</definedName>
    <definedName name="_____________________x13" localSheetId="2" hidden="1">#REF!</definedName>
    <definedName name="_____________________x13" localSheetId="6" hidden="1">#REF!</definedName>
    <definedName name="_____________________x13" localSheetId="0" hidden="1">#REF!</definedName>
    <definedName name="_____________________x13" hidden="1">#REF!</definedName>
    <definedName name="_____________________x14" localSheetId="2" hidden="1">#REF!</definedName>
    <definedName name="_____________________x14" localSheetId="6" hidden="1">#REF!</definedName>
    <definedName name="_____________________x14" localSheetId="0" hidden="1">#REF!</definedName>
    <definedName name="_____________________x14" hidden="1">#REF!</definedName>
    <definedName name="_____________________x15" localSheetId="2" hidden="1">#REF!</definedName>
    <definedName name="_____________________x15" localSheetId="6" hidden="1">#REF!</definedName>
    <definedName name="_____________________x15" localSheetId="0" hidden="1">#REF!</definedName>
    <definedName name="_____________________x15" hidden="1">#REF!</definedName>
    <definedName name="_____________________x16" localSheetId="2" hidden="1">#REF!</definedName>
    <definedName name="_____________________x16" localSheetId="6" hidden="1">#REF!</definedName>
    <definedName name="_____________________x16" localSheetId="0" hidden="1">#REF!</definedName>
    <definedName name="_____________________x16" hidden="1">#REF!</definedName>
    <definedName name="_____________________x17" localSheetId="2" hidden="1">#REF!</definedName>
    <definedName name="_____________________x17" localSheetId="6" hidden="1">#REF!</definedName>
    <definedName name="_____________________x17" localSheetId="0" hidden="1">#REF!</definedName>
    <definedName name="_____________________x17" hidden="1">#REF!</definedName>
    <definedName name="_____________________x18" localSheetId="2" hidden="1">#REF!</definedName>
    <definedName name="_____________________x18" localSheetId="6" hidden="1">#REF!</definedName>
    <definedName name="_____________________x18" localSheetId="0" hidden="1">#REF!</definedName>
    <definedName name="_____________________x18" hidden="1">#REF!</definedName>
    <definedName name="_____________________x19" localSheetId="2" hidden="1">#REF!</definedName>
    <definedName name="_____________________x19" localSheetId="6" hidden="1">#REF!</definedName>
    <definedName name="_____________________x19" localSheetId="0" hidden="1">#REF!</definedName>
    <definedName name="_____________________x19" hidden="1">#REF!</definedName>
    <definedName name="_____________________x20" localSheetId="2" hidden="1">#REF!</definedName>
    <definedName name="_____________________x20" localSheetId="6" hidden="1">#REF!</definedName>
    <definedName name="_____________________x20" localSheetId="0" hidden="1">#REF!</definedName>
    <definedName name="_____________________x20" hidden="1">#REF!</definedName>
    <definedName name="_____________________x21" localSheetId="2" hidden="1">#REF!</definedName>
    <definedName name="_____________________x21" localSheetId="6" hidden="1">#REF!</definedName>
    <definedName name="_____________________x21" localSheetId="0" hidden="1">#REF!</definedName>
    <definedName name="_____________________x21" hidden="1">#REF!</definedName>
    <definedName name="_____________________x22" localSheetId="2" hidden="1">#REF!</definedName>
    <definedName name="_____________________x22" localSheetId="6" hidden="1">#REF!</definedName>
    <definedName name="_____________________x22" localSheetId="0" hidden="1">#REF!</definedName>
    <definedName name="_____________________x22" hidden="1">#REF!</definedName>
    <definedName name="_____________________x23" localSheetId="2" hidden="1">#REF!</definedName>
    <definedName name="_____________________x23" localSheetId="6" hidden="1">#REF!</definedName>
    <definedName name="_____________________x23" localSheetId="0" hidden="1">#REF!</definedName>
    <definedName name="_____________________x23" hidden="1">#REF!</definedName>
    <definedName name="_____________________x24" localSheetId="2" hidden="1">#REF!</definedName>
    <definedName name="_____________________x24" localSheetId="6" hidden="1">#REF!</definedName>
    <definedName name="_____________________x24" localSheetId="0" hidden="1">#REF!</definedName>
    <definedName name="_____________________x24" hidden="1">#REF!</definedName>
    <definedName name="_____________________x25" localSheetId="2" hidden="1">#REF!</definedName>
    <definedName name="_____________________x25" localSheetId="6" hidden="1">#REF!</definedName>
    <definedName name="_____________________x25" localSheetId="0" hidden="1">#REF!</definedName>
    <definedName name="_____________________x25" hidden="1">#REF!</definedName>
    <definedName name="_____________________x28" localSheetId="2" hidden="1">#REF!</definedName>
    <definedName name="_____________________x28" localSheetId="6" hidden="1">#REF!</definedName>
    <definedName name="_____________________x28" localSheetId="0" hidden="1">#REF!</definedName>
    <definedName name="_____________________x28" hidden="1">#REF!</definedName>
    <definedName name="_____________________x29" localSheetId="2" hidden="1">#REF!</definedName>
    <definedName name="_____________________x29" localSheetId="6" hidden="1">#REF!</definedName>
    <definedName name="_____________________x29" localSheetId="0" hidden="1">#REF!</definedName>
    <definedName name="_____________________x29" hidden="1">#REF!</definedName>
    <definedName name="_____________________x32" localSheetId="2" hidden="1">#REF!</definedName>
    <definedName name="_____________________x32" localSheetId="6" hidden="1">#REF!</definedName>
    <definedName name="_____________________x32" localSheetId="0" hidden="1">#REF!</definedName>
    <definedName name="_____________________x32" hidden="1">#REF!</definedName>
    <definedName name="_____________________x4" localSheetId="2" hidden="1">#REF!</definedName>
    <definedName name="_____________________x4" localSheetId="6" hidden="1">#REF!</definedName>
    <definedName name="_____________________x4" localSheetId="0" hidden="1">#REF!</definedName>
    <definedName name="_____________________x4" hidden="1">#REF!</definedName>
    <definedName name="_____________________x5" localSheetId="2" hidden="1">#REF!</definedName>
    <definedName name="_____________________x5" localSheetId="6" hidden="1">#REF!</definedName>
    <definedName name="_____________________x5" localSheetId="0" hidden="1">#REF!</definedName>
    <definedName name="_____________________x5" hidden="1">#REF!</definedName>
    <definedName name="_____________________x6" localSheetId="2" hidden="1">#REF!</definedName>
    <definedName name="_____________________x6" localSheetId="6" hidden="1">#REF!</definedName>
    <definedName name="_____________________x6" localSheetId="0" hidden="1">#REF!</definedName>
    <definedName name="_____________________x6" hidden="1">#REF!</definedName>
    <definedName name="_____________________x7" localSheetId="2" hidden="1">#REF!</definedName>
    <definedName name="_____________________x7" localSheetId="6" hidden="1">#REF!</definedName>
    <definedName name="_____________________x7" localSheetId="0" hidden="1">#REF!</definedName>
    <definedName name="_____________________x7" hidden="1">#REF!</definedName>
    <definedName name="_____________________x8" localSheetId="2" hidden="1">#REF!</definedName>
    <definedName name="_____________________x8" localSheetId="6" hidden="1">#REF!</definedName>
    <definedName name="_____________________x8" localSheetId="0" hidden="1">#REF!</definedName>
    <definedName name="_____________________x8" hidden="1">#REF!</definedName>
    <definedName name="_____________________x9" localSheetId="2" hidden="1">#REF!</definedName>
    <definedName name="_____________________x9" localSheetId="6" hidden="1">#REF!</definedName>
    <definedName name="_____________________x9" localSheetId="0" hidden="1">#REF!</definedName>
    <definedName name="_____________________x9" hidden="1">#REF!</definedName>
    <definedName name="____________________INV12" localSheetId="2">#REF!</definedName>
    <definedName name="____________________INV12" localSheetId="6">#REF!</definedName>
    <definedName name="____________________INV12" localSheetId="0">#REF!</definedName>
    <definedName name="____________________INV12">#REF!</definedName>
    <definedName name="____________________INV13" localSheetId="2">#REF!</definedName>
    <definedName name="____________________INV13" localSheetId="6">#REF!</definedName>
    <definedName name="____________________INV13" localSheetId="0">#REF!</definedName>
    <definedName name="____________________INV13">#REF!</definedName>
    <definedName name="____________________inv2">'[1]CONSOL DRE GERAL'!$B$2:$L$99</definedName>
    <definedName name="____________________la29" localSheetId="2" hidden="1">#REF!</definedName>
    <definedName name="____________________la29" localSheetId="7" hidden="1">#REF!</definedName>
    <definedName name="____________________la29" localSheetId="6" hidden="1">#REF!</definedName>
    <definedName name="____________________la29" localSheetId="0" hidden="1">#REF!</definedName>
    <definedName name="____________________la29" hidden="1">#REF!</definedName>
    <definedName name="____________________la3" localSheetId="2" hidden="1">#REF!</definedName>
    <definedName name="____________________la3" localSheetId="6" hidden="1">#REF!</definedName>
    <definedName name="____________________la3" localSheetId="0" hidden="1">#REF!</definedName>
    <definedName name="____________________la3" hidden="1">#REF!</definedName>
    <definedName name="____________________la31" localSheetId="2" hidden="1">#REF!</definedName>
    <definedName name="____________________la31" localSheetId="6" hidden="1">#REF!</definedName>
    <definedName name="____________________la31" localSheetId="0" hidden="1">#REF!</definedName>
    <definedName name="____________________la31" hidden="1">#REF!</definedName>
    <definedName name="____________________la32" localSheetId="2" hidden="1">#REF!</definedName>
    <definedName name="____________________la32" localSheetId="6" hidden="1">#REF!</definedName>
    <definedName name="____________________la32" localSheetId="0" hidden="1">#REF!</definedName>
    <definedName name="____________________la32" hidden="1">#REF!</definedName>
    <definedName name="____________________la4" localSheetId="2" hidden="1">#REF!</definedName>
    <definedName name="____________________la4" localSheetId="6" hidden="1">#REF!</definedName>
    <definedName name="____________________la4" localSheetId="0" hidden="1">#REF!</definedName>
    <definedName name="____________________la4" hidden="1">#REF!</definedName>
    <definedName name="____________________la5" localSheetId="2" hidden="1">#REF!</definedName>
    <definedName name="____________________la5" localSheetId="6" hidden="1">#REF!</definedName>
    <definedName name="____________________la5" localSheetId="0" hidden="1">#REF!</definedName>
    <definedName name="____________________la5" hidden="1">#REF!</definedName>
    <definedName name="____________________la6" localSheetId="2" hidden="1">#REF!</definedName>
    <definedName name="____________________la6" localSheetId="6" hidden="1">#REF!</definedName>
    <definedName name="____________________la6" localSheetId="0" hidden="1">#REF!</definedName>
    <definedName name="____________________la6" hidden="1">#REF!</definedName>
    <definedName name="____________________la7" localSheetId="2" hidden="1">#REF!</definedName>
    <definedName name="____________________la7" localSheetId="6" hidden="1">#REF!</definedName>
    <definedName name="____________________la7" localSheetId="0" hidden="1">#REF!</definedName>
    <definedName name="____________________la7" hidden="1">#REF!</definedName>
    <definedName name="____________________la8" localSheetId="2" hidden="1">#REF!</definedName>
    <definedName name="____________________la8" localSheetId="6" hidden="1">#REF!</definedName>
    <definedName name="____________________la8" localSheetId="0" hidden="1">#REF!</definedName>
    <definedName name="____________________la8" hidden="1">#REF!</definedName>
    <definedName name="____________________la9" localSheetId="2" hidden="1">#REF!</definedName>
    <definedName name="____________________la9" localSheetId="6" hidden="1">#REF!</definedName>
    <definedName name="____________________la9" localSheetId="0" hidden="1">#REF!</definedName>
    <definedName name="____________________la9" hidden="1">#REF!</definedName>
    <definedName name="____________________lb1" localSheetId="2" hidden="1">#REF!</definedName>
    <definedName name="____________________lb1" localSheetId="6" hidden="1">#REF!</definedName>
    <definedName name="____________________lb1" localSheetId="0" hidden="1">#REF!</definedName>
    <definedName name="____________________lb1" hidden="1">#REF!</definedName>
    <definedName name="____________________lb10" localSheetId="2" hidden="1">#REF!</definedName>
    <definedName name="____________________lb10" localSheetId="6" hidden="1">#REF!</definedName>
    <definedName name="____________________lb10" localSheetId="0" hidden="1">#REF!</definedName>
    <definedName name="____________________lb10" hidden="1">#REF!</definedName>
    <definedName name="____________________lb11" localSheetId="2" hidden="1">#REF!</definedName>
    <definedName name="____________________lb11" localSheetId="6" hidden="1">#REF!</definedName>
    <definedName name="____________________lb11" localSheetId="0" hidden="1">#REF!</definedName>
    <definedName name="____________________lb11" hidden="1">#REF!</definedName>
    <definedName name="____________________lb12" localSheetId="2" hidden="1">#REF!</definedName>
    <definedName name="____________________lb12" localSheetId="6" hidden="1">#REF!</definedName>
    <definedName name="____________________lb12" localSheetId="0" hidden="1">#REF!</definedName>
    <definedName name="____________________lb12" hidden="1">#REF!</definedName>
    <definedName name="____________________lb13" localSheetId="2" hidden="1">#REF!</definedName>
    <definedName name="____________________lb13" localSheetId="6" hidden="1">#REF!</definedName>
    <definedName name="____________________lb13" localSheetId="0" hidden="1">#REF!</definedName>
    <definedName name="____________________lb13" hidden="1">#REF!</definedName>
    <definedName name="____________________lb14" localSheetId="2" hidden="1">#REF!</definedName>
    <definedName name="____________________lb14" localSheetId="6" hidden="1">#REF!</definedName>
    <definedName name="____________________lb14" localSheetId="0" hidden="1">#REF!</definedName>
    <definedName name="____________________lb14" hidden="1">#REF!</definedName>
    <definedName name="____________________lb15" localSheetId="2" hidden="1">#REF!</definedName>
    <definedName name="____________________lb15" localSheetId="6" hidden="1">#REF!</definedName>
    <definedName name="____________________lb15" localSheetId="0" hidden="1">#REF!</definedName>
    <definedName name="____________________lb15" hidden="1">#REF!</definedName>
    <definedName name="____________________lb16" localSheetId="2" hidden="1">#REF!</definedName>
    <definedName name="____________________lb16" localSheetId="6" hidden="1">#REF!</definedName>
    <definedName name="____________________lb16" localSheetId="0" hidden="1">#REF!</definedName>
    <definedName name="____________________lb16" hidden="1">#REF!</definedName>
    <definedName name="____________________lb17" localSheetId="2" hidden="1">#REF!</definedName>
    <definedName name="____________________lb17" localSheetId="6" hidden="1">#REF!</definedName>
    <definedName name="____________________lb17" localSheetId="0" hidden="1">#REF!</definedName>
    <definedName name="____________________lb17" hidden="1">#REF!</definedName>
    <definedName name="____________________lb18" localSheetId="2" hidden="1">#REF!</definedName>
    <definedName name="____________________lb18" localSheetId="6" hidden="1">#REF!</definedName>
    <definedName name="____________________lb18" localSheetId="0" hidden="1">#REF!</definedName>
    <definedName name="____________________lb18" hidden="1">#REF!</definedName>
    <definedName name="____________________lb19" localSheetId="2" hidden="1">#REF!</definedName>
    <definedName name="____________________lb19" localSheetId="6" hidden="1">#REF!</definedName>
    <definedName name="____________________lb19" localSheetId="0" hidden="1">#REF!</definedName>
    <definedName name="____________________lb19" hidden="1">#REF!</definedName>
    <definedName name="____________________lb2" localSheetId="2" hidden="1">#REF!</definedName>
    <definedName name="____________________lb2" localSheetId="6" hidden="1">#REF!</definedName>
    <definedName name="____________________lb2" localSheetId="0" hidden="1">#REF!</definedName>
    <definedName name="____________________lb2" hidden="1">#REF!</definedName>
    <definedName name="____________________lb20" localSheetId="2" hidden="1">#REF!</definedName>
    <definedName name="____________________lb20" localSheetId="6" hidden="1">#REF!</definedName>
    <definedName name="____________________lb20" localSheetId="0" hidden="1">#REF!</definedName>
    <definedName name="____________________lb20" hidden="1">#REF!</definedName>
    <definedName name="____________________lb21" localSheetId="2" hidden="1">#REF!</definedName>
    <definedName name="____________________lb21" localSheetId="6" hidden="1">#REF!</definedName>
    <definedName name="____________________lb21" localSheetId="0" hidden="1">#REF!</definedName>
    <definedName name="____________________lb21" hidden="1">#REF!</definedName>
    <definedName name="____________________lb22" localSheetId="2" hidden="1">#REF!</definedName>
    <definedName name="____________________lb22" localSheetId="6" hidden="1">#REF!</definedName>
    <definedName name="____________________lb22" localSheetId="0" hidden="1">#REF!</definedName>
    <definedName name="____________________lb22" hidden="1">#REF!</definedName>
    <definedName name="____________________lb23" localSheetId="2" hidden="1">#REF!</definedName>
    <definedName name="____________________lb23" localSheetId="6" hidden="1">#REF!</definedName>
    <definedName name="____________________lb23" localSheetId="0" hidden="1">#REF!</definedName>
    <definedName name="____________________lb23" hidden="1">#REF!</definedName>
    <definedName name="____________________lb24" localSheetId="2" hidden="1">#REF!</definedName>
    <definedName name="____________________lb24" localSheetId="6" hidden="1">#REF!</definedName>
    <definedName name="____________________lb24" localSheetId="0" hidden="1">#REF!</definedName>
    <definedName name="____________________lb24" hidden="1">#REF!</definedName>
    <definedName name="____________________lb25" localSheetId="2" hidden="1">#REF!</definedName>
    <definedName name="____________________lb25" localSheetId="6" hidden="1">#REF!</definedName>
    <definedName name="____________________lb25" localSheetId="0" hidden="1">#REF!</definedName>
    <definedName name="____________________lb25" hidden="1">#REF!</definedName>
    <definedName name="____________________lb27" localSheetId="2" hidden="1">#REF!</definedName>
    <definedName name="____________________lb27" localSheetId="6" hidden="1">#REF!</definedName>
    <definedName name="____________________lb27" localSheetId="0" hidden="1">#REF!</definedName>
    <definedName name="____________________lb27" hidden="1">#REF!</definedName>
    <definedName name="____________________lb28" localSheetId="2" hidden="1">#REF!</definedName>
    <definedName name="____________________lb28" localSheetId="6" hidden="1">#REF!</definedName>
    <definedName name="____________________lb28" localSheetId="0" hidden="1">#REF!</definedName>
    <definedName name="____________________lb28" hidden="1">#REF!</definedName>
    <definedName name="____________________lb29" localSheetId="2" hidden="1">#REF!</definedName>
    <definedName name="____________________lb29" localSheetId="6" hidden="1">#REF!</definedName>
    <definedName name="____________________lb29" localSheetId="0" hidden="1">#REF!</definedName>
    <definedName name="____________________lb29" hidden="1">#REF!</definedName>
    <definedName name="____________________lb3" localSheetId="2" hidden="1">#REF!</definedName>
    <definedName name="____________________lb3" localSheetId="6" hidden="1">#REF!</definedName>
    <definedName name="____________________lb3" localSheetId="0" hidden="1">#REF!</definedName>
    <definedName name="____________________lb3" hidden="1">#REF!</definedName>
    <definedName name="____________________lb30" localSheetId="2" hidden="1">#REF!</definedName>
    <definedName name="____________________lb30" localSheetId="6" hidden="1">#REF!</definedName>
    <definedName name="____________________lb30" localSheetId="0" hidden="1">#REF!</definedName>
    <definedName name="____________________lb30" hidden="1">#REF!</definedName>
    <definedName name="____________________lb31" localSheetId="2" hidden="1">#REF!</definedName>
    <definedName name="____________________lb31" localSheetId="6" hidden="1">#REF!</definedName>
    <definedName name="____________________lb31" localSheetId="0" hidden="1">#REF!</definedName>
    <definedName name="____________________lb31" hidden="1">#REF!</definedName>
    <definedName name="____________________lb32" localSheetId="2" hidden="1">#REF!</definedName>
    <definedName name="____________________lb32" localSheetId="6" hidden="1">#REF!</definedName>
    <definedName name="____________________lb32" localSheetId="0" hidden="1">#REF!</definedName>
    <definedName name="____________________lb32" hidden="1">#REF!</definedName>
    <definedName name="____________________lb4" localSheetId="2" hidden="1">#REF!</definedName>
    <definedName name="____________________lb4" localSheetId="6" hidden="1">#REF!</definedName>
    <definedName name="____________________lb4" localSheetId="0" hidden="1">#REF!</definedName>
    <definedName name="____________________lb4" hidden="1">#REF!</definedName>
    <definedName name="____________________lb5" localSheetId="2" hidden="1">#REF!</definedName>
    <definedName name="____________________lb5" localSheetId="6" hidden="1">#REF!</definedName>
    <definedName name="____________________lb5" localSheetId="0" hidden="1">#REF!</definedName>
    <definedName name="____________________lb5" hidden="1">#REF!</definedName>
    <definedName name="____________________lb6" localSheetId="2" hidden="1">#REF!</definedName>
    <definedName name="____________________lb6" localSheetId="6" hidden="1">#REF!</definedName>
    <definedName name="____________________lb6" localSheetId="0" hidden="1">#REF!</definedName>
    <definedName name="____________________lb6" hidden="1">#REF!</definedName>
    <definedName name="____________________lb7" localSheetId="2" hidden="1">#REF!</definedName>
    <definedName name="____________________lb7" localSheetId="6" hidden="1">#REF!</definedName>
    <definedName name="____________________lb7" localSheetId="0" hidden="1">#REF!</definedName>
    <definedName name="____________________lb7" hidden="1">#REF!</definedName>
    <definedName name="____________________lb8" localSheetId="2" hidden="1">#REF!</definedName>
    <definedName name="____________________lb8" localSheetId="6" hidden="1">#REF!</definedName>
    <definedName name="____________________lb8" localSheetId="0" hidden="1">#REF!</definedName>
    <definedName name="____________________lb8" hidden="1">#REF!</definedName>
    <definedName name="____________________lb9" localSheetId="2" hidden="1">#REF!</definedName>
    <definedName name="____________________lb9" localSheetId="6" hidden="1">#REF!</definedName>
    <definedName name="____________________lb9" localSheetId="0" hidden="1">#REF!</definedName>
    <definedName name="____________________lb9" hidden="1">#REF!</definedName>
    <definedName name="____________________lbc1" localSheetId="2" hidden="1">#REF!</definedName>
    <definedName name="____________________lbc1" localSheetId="6" hidden="1">#REF!</definedName>
    <definedName name="____________________lbc1" localSheetId="0" hidden="1">#REF!</definedName>
    <definedName name="____________________lbc1" hidden="1">#REF!</definedName>
    <definedName name="____________________lbc10" localSheetId="2" hidden="1">#REF!</definedName>
    <definedName name="____________________lbc10" localSheetId="6" hidden="1">#REF!</definedName>
    <definedName name="____________________lbc10" localSheetId="0" hidden="1">#REF!</definedName>
    <definedName name="____________________lbc10" hidden="1">#REF!</definedName>
    <definedName name="____________________lbc11" localSheetId="2" hidden="1">#REF!</definedName>
    <definedName name="____________________lbc11" localSheetId="6" hidden="1">#REF!</definedName>
    <definedName name="____________________lbc11" localSheetId="0" hidden="1">#REF!</definedName>
    <definedName name="____________________lbc11" hidden="1">#REF!</definedName>
    <definedName name="____________________lbc12" localSheetId="2" hidden="1">#REF!</definedName>
    <definedName name="____________________lbc12" localSheetId="6" hidden="1">#REF!</definedName>
    <definedName name="____________________lbc12" localSheetId="0" hidden="1">#REF!</definedName>
    <definedName name="____________________lbc12" hidden="1">#REF!</definedName>
    <definedName name="____________________lbc13" localSheetId="2" hidden="1">#REF!</definedName>
    <definedName name="____________________lbc13" localSheetId="6" hidden="1">#REF!</definedName>
    <definedName name="____________________lbc13" localSheetId="0" hidden="1">#REF!</definedName>
    <definedName name="____________________lbc13" hidden="1">#REF!</definedName>
    <definedName name="____________________lbc14" localSheetId="2" hidden="1">#REF!</definedName>
    <definedName name="____________________lbc14" localSheetId="6" hidden="1">#REF!</definedName>
    <definedName name="____________________lbc14" localSheetId="0" hidden="1">#REF!</definedName>
    <definedName name="____________________lbc14" hidden="1">#REF!</definedName>
    <definedName name="____________________lbc15" localSheetId="2" hidden="1">#REF!</definedName>
    <definedName name="____________________lbc15" localSheetId="6" hidden="1">#REF!</definedName>
    <definedName name="____________________lbc15" localSheetId="0" hidden="1">#REF!</definedName>
    <definedName name="____________________lbc15" hidden="1">#REF!</definedName>
    <definedName name="____________________lbc16" localSheetId="2" hidden="1">#REF!</definedName>
    <definedName name="____________________lbc16" localSheetId="6" hidden="1">#REF!</definedName>
    <definedName name="____________________lbc16" localSheetId="0" hidden="1">#REF!</definedName>
    <definedName name="____________________lbc16" hidden="1">#REF!</definedName>
    <definedName name="____________________lbc17" localSheetId="2" hidden="1">#REF!</definedName>
    <definedName name="____________________lbc17" localSheetId="6" hidden="1">#REF!</definedName>
    <definedName name="____________________lbc17" localSheetId="0" hidden="1">#REF!</definedName>
    <definedName name="____________________lbc17" hidden="1">#REF!</definedName>
    <definedName name="____________________lbc18" localSheetId="2" hidden="1">#REF!</definedName>
    <definedName name="____________________lbc18" localSheetId="6" hidden="1">#REF!</definedName>
    <definedName name="____________________lbc18" localSheetId="0" hidden="1">#REF!</definedName>
    <definedName name="____________________lbc18" hidden="1">#REF!</definedName>
    <definedName name="____________________lbc19" localSheetId="2" hidden="1">#REF!</definedName>
    <definedName name="____________________lbc19" localSheetId="6" hidden="1">#REF!</definedName>
    <definedName name="____________________lbc19" localSheetId="0" hidden="1">#REF!</definedName>
    <definedName name="____________________lbc19" hidden="1">#REF!</definedName>
    <definedName name="____________________lbc2" localSheetId="2" hidden="1">#REF!</definedName>
    <definedName name="____________________lbc2" localSheetId="6" hidden="1">#REF!</definedName>
    <definedName name="____________________lbc2" localSheetId="0" hidden="1">#REF!</definedName>
    <definedName name="____________________lbc2" hidden="1">#REF!</definedName>
    <definedName name="____________________lbc20" localSheetId="2" hidden="1">#REF!</definedName>
    <definedName name="____________________lbc20" localSheetId="6" hidden="1">#REF!</definedName>
    <definedName name="____________________lbc20" localSheetId="0" hidden="1">#REF!</definedName>
    <definedName name="____________________lbc20" hidden="1">#REF!</definedName>
    <definedName name="____________________lbc21" localSheetId="2" hidden="1">#REF!</definedName>
    <definedName name="____________________lbc21" localSheetId="6" hidden="1">#REF!</definedName>
    <definedName name="____________________lbc21" localSheetId="0" hidden="1">#REF!</definedName>
    <definedName name="____________________lbc21" hidden="1">#REF!</definedName>
    <definedName name="____________________lbc22" localSheetId="2" hidden="1">#REF!</definedName>
    <definedName name="____________________lbc22" localSheetId="6" hidden="1">#REF!</definedName>
    <definedName name="____________________lbc22" localSheetId="0" hidden="1">#REF!</definedName>
    <definedName name="____________________lbc22" hidden="1">#REF!</definedName>
    <definedName name="____________________lbc23" localSheetId="2" hidden="1">#REF!</definedName>
    <definedName name="____________________lbc23" localSheetId="6" hidden="1">#REF!</definedName>
    <definedName name="____________________lbc23" localSheetId="0" hidden="1">#REF!</definedName>
    <definedName name="____________________lbc23" hidden="1">#REF!</definedName>
    <definedName name="____________________lbc24" localSheetId="2" hidden="1">#REF!</definedName>
    <definedName name="____________________lbc24" localSheetId="6" hidden="1">#REF!</definedName>
    <definedName name="____________________lbc24" localSheetId="0" hidden="1">#REF!</definedName>
    <definedName name="____________________lbc24" hidden="1">#REF!</definedName>
    <definedName name="____________________lbc25" localSheetId="2" hidden="1">#REF!</definedName>
    <definedName name="____________________lbc25" localSheetId="6" hidden="1">#REF!</definedName>
    <definedName name="____________________lbc25" localSheetId="0" hidden="1">#REF!</definedName>
    <definedName name="____________________lbc25" hidden="1">#REF!</definedName>
    <definedName name="____________________lbc26" localSheetId="2" hidden="1">#REF!</definedName>
    <definedName name="____________________lbc26" localSheetId="6" hidden="1">#REF!</definedName>
    <definedName name="____________________lbc26" localSheetId="0" hidden="1">#REF!</definedName>
    <definedName name="____________________lbc26" hidden="1">#REF!</definedName>
    <definedName name="____________________lbc27" localSheetId="2" hidden="1">#REF!</definedName>
    <definedName name="____________________lbc27" localSheetId="6" hidden="1">#REF!</definedName>
    <definedName name="____________________lbc27" localSheetId="0" hidden="1">#REF!</definedName>
    <definedName name="____________________lbc27" hidden="1">#REF!</definedName>
    <definedName name="____________________lbc28" localSheetId="2" hidden="1">#REF!</definedName>
    <definedName name="____________________lbc28" localSheetId="6" hidden="1">#REF!</definedName>
    <definedName name="____________________lbc28" localSheetId="0" hidden="1">#REF!</definedName>
    <definedName name="____________________lbc28" hidden="1">#REF!</definedName>
    <definedName name="____________________lbc29" localSheetId="2" hidden="1">#REF!</definedName>
    <definedName name="____________________lbc29" localSheetId="6" hidden="1">#REF!</definedName>
    <definedName name="____________________lbc29" localSheetId="0" hidden="1">#REF!</definedName>
    <definedName name="____________________lbc29" hidden="1">#REF!</definedName>
    <definedName name="____________________lbc3" localSheetId="2" hidden="1">#REF!</definedName>
    <definedName name="____________________lbc3" localSheetId="6" hidden="1">#REF!</definedName>
    <definedName name="____________________lbc3" localSheetId="0" hidden="1">#REF!</definedName>
    <definedName name="____________________lbc3" hidden="1">#REF!</definedName>
    <definedName name="____________________lbc31" localSheetId="2" hidden="1">#REF!</definedName>
    <definedName name="____________________lbc31" localSheetId="6" hidden="1">#REF!</definedName>
    <definedName name="____________________lbc31" localSheetId="0" hidden="1">#REF!</definedName>
    <definedName name="____________________lbc31" hidden="1">#REF!</definedName>
    <definedName name="____________________lbc32" localSheetId="2" hidden="1">#REF!</definedName>
    <definedName name="____________________lbc32" localSheetId="6" hidden="1">#REF!</definedName>
    <definedName name="____________________lbc32" localSheetId="0" hidden="1">#REF!</definedName>
    <definedName name="____________________lbc32" hidden="1">#REF!</definedName>
    <definedName name="____________________lbc4" localSheetId="2" hidden="1">#REF!</definedName>
    <definedName name="____________________lbc4" localSheetId="6" hidden="1">#REF!</definedName>
    <definedName name="____________________lbc4" localSheetId="0" hidden="1">#REF!</definedName>
    <definedName name="____________________lbc4" hidden="1">#REF!</definedName>
    <definedName name="____________________lbc5" localSheetId="2" hidden="1">#REF!</definedName>
    <definedName name="____________________lbc5" localSheetId="6" hidden="1">#REF!</definedName>
    <definedName name="____________________lbc5" localSheetId="0" hidden="1">#REF!</definedName>
    <definedName name="____________________lbc5" hidden="1">#REF!</definedName>
    <definedName name="____________________lbc6" localSheetId="2" hidden="1">#REF!</definedName>
    <definedName name="____________________lbc6" localSheetId="6" hidden="1">#REF!</definedName>
    <definedName name="____________________lbc6" localSheetId="0" hidden="1">#REF!</definedName>
    <definedName name="____________________lbc6" hidden="1">#REF!</definedName>
    <definedName name="____________________lbc7" localSheetId="2" hidden="1">#REF!</definedName>
    <definedName name="____________________lbc7" localSheetId="6" hidden="1">#REF!</definedName>
    <definedName name="____________________lbc7" localSheetId="0" hidden="1">#REF!</definedName>
    <definedName name="____________________lbc7" hidden="1">#REF!</definedName>
    <definedName name="____________________lbc8" localSheetId="2" hidden="1">#REF!</definedName>
    <definedName name="____________________lbc8" localSheetId="6" hidden="1">#REF!</definedName>
    <definedName name="____________________lbc8" localSheetId="0" hidden="1">#REF!</definedName>
    <definedName name="____________________lbc8" hidden="1">#REF!</definedName>
    <definedName name="____________________lbc9" localSheetId="2" hidden="1">#REF!</definedName>
    <definedName name="____________________lbc9" localSheetId="6" hidden="1">#REF!</definedName>
    <definedName name="____________________lbc9" localSheetId="0" hidden="1">#REF!</definedName>
    <definedName name="____________________lbc9" hidden="1">#REF!</definedName>
    <definedName name="____________________ld26" localSheetId="2" hidden="1">#REF!</definedName>
    <definedName name="____________________ld26" localSheetId="6" hidden="1">#REF!</definedName>
    <definedName name="____________________ld26" localSheetId="0" hidden="1">#REF!</definedName>
    <definedName name="____________________ld26" hidden="1">#REF!</definedName>
    <definedName name="____________________ld31" localSheetId="2" hidden="1">#REF!</definedName>
    <definedName name="____________________ld31" localSheetId="6" hidden="1">#REF!</definedName>
    <definedName name="____________________ld31" localSheetId="0" hidden="1">#REF!</definedName>
    <definedName name="____________________ld31" hidden="1">#REF!</definedName>
    <definedName name="____________________le31" localSheetId="2" hidden="1">#REF!</definedName>
    <definedName name="____________________le31" localSheetId="6" hidden="1">#REF!</definedName>
    <definedName name="____________________le31" localSheetId="0" hidden="1">#REF!</definedName>
    <definedName name="____________________le31" hidden="1">#REF!</definedName>
    <definedName name="____________________lf31" localSheetId="2" hidden="1">#REF!</definedName>
    <definedName name="____________________lf31" localSheetId="6" hidden="1">#REF!</definedName>
    <definedName name="____________________lf31" localSheetId="0" hidden="1">#REF!</definedName>
    <definedName name="____________________lf31" hidden="1">#REF!</definedName>
    <definedName name="____________________x10" localSheetId="2" hidden="1">#REF!</definedName>
    <definedName name="____________________x10" localSheetId="6" hidden="1">#REF!</definedName>
    <definedName name="____________________x10" localSheetId="0" hidden="1">#REF!</definedName>
    <definedName name="____________________x10" hidden="1">#REF!</definedName>
    <definedName name="____________________x11" localSheetId="2" hidden="1">#REF!</definedName>
    <definedName name="____________________x11" localSheetId="6" hidden="1">#REF!</definedName>
    <definedName name="____________________x11" localSheetId="0" hidden="1">#REF!</definedName>
    <definedName name="____________________x11" hidden="1">#REF!</definedName>
    <definedName name="____________________x12" localSheetId="2" hidden="1">#REF!</definedName>
    <definedName name="____________________x12" localSheetId="6" hidden="1">#REF!</definedName>
    <definedName name="____________________x12" localSheetId="0" hidden="1">#REF!</definedName>
    <definedName name="____________________x12" hidden="1">#REF!</definedName>
    <definedName name="____________________x13" localSheetId="2" hidden="1">#REF!</definedName>
    <definedName name="____________________x13" localSheetId="6" hidden="1">#REF!</definedName>
    <definedName name="____________________x13" localSheetId="0" hidden="1">#REF!</definedName>
    <definedName name="____________________x13" hidden="1">#REF!</definedName>
    <definedName name="____________________x14" localSheetId="2" hidden="1">#REF!</definedName>
    <definedName name="____________________x14" localSheetId="6" hidden="1">#REF!</definedName>
    <definedName name="____________________x14" localSheetId="0" hidden="1">#REF!</definedName>
    <definedName name="____________________x14" hidden="1">#REF!</definedName>
    <definedName name="____________________x15" localSheetId="2" hidden="1">#REF!</definedName>
    <definedName name="____________________x15" localSheetId="6" hidden="1">#REF!</definedName>
    <definedName name="____________________x15" localSheetId="0" hidden="1">#REF!</definedName>
    <definedName name="____________________x15" hidden="1">#REF!</definedName>
    <definedName name="____________________x16" localSheetId="2" hidden="1">#REF!</definedName>
    <definedName name="____________________x16" localSheetId="6" hidden="1">#REF!</definedName>
    <definedName name="____________________x16" localSheetId="0" hidden="1">#REF!</definedName>
    <definedName name="____________________x16" hidden="1">#REF!</definedName>
    <definedName name="____________________x17" localSheetId="2" hidden="1">#REF!</definedName>
    <definedName name="____________________x17" localSheetId="6" hidden="1">#REF!</definedName>
    <definedName name="____________________x17" localSheetId="0" hidden="1">#REF!</definedName>
    <definedName name="____________________x17" hidden="1">#REF!</definedName>
    <definedName name="____________________x18" localSheetId="2" hidden="1">#REF!</definedName>
    <definedName name="____________________x18" localSheetId="6" hidden="1">#REF!</definedName>
    <definedName name="____________________x18" localSheetId="0" hidden="1">#REF!</definedName>
    <definedName name="____________________x18" hidden="1">#REF!</definedName>
    <definedName name="____________________x19" localSheetId="2" hidden="1">#REF!</definedName>
    <definedName name="____________________x19" localSheetId="6" hidden="1">#REF!</definedName>
    <definedName name="____________________x19" localSheetId="0" hidden="1">#REF!</definedName>
    <definedName name="____________________x19" hidden="1">#REF!</definedName>
    <definedName name="____________________x20" localSheetId="2" hidden="1">#REF!</definedName>
    <definedName name="____________________x20" localSheetId="6" hidden="1">#REF!</definedName>
    <definedName name="____________________x20" localSheetId="0" hidden="1">#REF!</definedName>
    <definedName name="____________________x20" hidden="1">#REF!</definedName>
    <definedName name="____________________x21" localSheetId="2" hidden="1">#REF!</definedName>
    <definedName name="____________________x21" localSheetId="6" hidden="1">#REF!</definedName>
    <definedName name="____________________x21" localSheetId="0" hidden="1">#REF!</definedName>
    <definedName name="____________________x21" hidden="1">#REF!</definedName>
    <definedName name="____________________x22" localSheetId="2" hidden="1">#REF!</definedName>
    <definedName name="____________________x22" localSheetId="6" hidden="1">#REF!</definedName>
    <definedName name="____________________x22" localSheetId="0" hidden="1">#REF!</definedName>
    <definedName name="____________________x22" hidden="1">#REF!</definedName>
    <definedName name="____________________x23" localSheetId="2" hidden="1">#REF!</definedName>
    <definedName name="____________________x23" localSheetId="6" hidden="1">#REF!</definedName>
    <definedName name="____________________x23" localSheetId="0" hidden="1">#REF!</definedName>
    <definedName name="____________________x23" hidden="1">#REF!</definedName>
    <definedName name="____________________x24" localSheetId="2" hidden="1">#REF!</definedName>
    <definedName name="____________________x24" localSheetId="6" hidden="1">#REF!</definedName>
    <definedName name="____________________x24" localSheetId="0" hidden="1">#REF!</definedName>
    <definedName name="____________________x24" hidden="1">#REF!</definedName>
    <definedName name="____________________x25" localSheetId="2" hidden="1">#REF!</definedName>
    <definedName name="____________________x25" localSheetId="6" hidden="1">#REF!</definedName>
    <definedName name="____________________x25" localSheetId="0" hidden="1">#REF!</definedName>
    <definedName name="____________________x25" hidden="1">#REF!</definedName>
    <definedName name="____________________x28" localSheetId="2" hidden="1">#REF!</definedName>
    <definedName name="____________________x28" localSheetId="6" hidden="1">#REF!</definedName>
    <definedName name="____________________x28" localSheetId="0" hidden="1">#REF!</definedName>
    <definedName name="____________________x28" hidden="1">#REF!</definedName>
    <definedName name="____________________x29" localSheetId="2" hidden="1">#REF!</definedName>
    <definedName name="____________________x29" localSheetId="6" hidden="1">#REF!</definedName>
    <definedName name="____________________x29" localSheetId="0" hidden="1">#REF!</definedName>
    <definedName name="____________________x29" hidden="1">#REF!</definedName>
    <definedName name="____________________x32" localSheetId="2" hidden="1">#REF!</definedName>
    <definedName name="____________________x32" localSheetId="6" hidden="1">#REF!</definedName>
    <definedName name="____________________x32" localSheetId="0" hidden="1">#REF!</definedName>
    <definedName name="____________________x32" hidden="1">#REF!</definedName>
    <definedName name="____________________x4" localSheetId="2" hidden="1">#REF!</definedName>
    <definedName name="____________________x4" localSheetId="6" hidden="1">#REF!</definedName>
    <definedName name="____________________x4" localSheetId="0" hidden="1">#REF!</definedName>
    <definedName name="____________________x4" hidden="1">#REF!</definedName>
    <definedName name="____________________x5" localSheetId="2" hidden="1">#REF!</definedName>
    <definedName name="____________________x5" localSheetId="6" hidden="1">#REF!</definedName>
    <definedName name="____________________x5" localSheetId="0" hidden="1">#REF!</definedName>
    <definedName name="____________________x5" hidden="1">#REF!</definedName>
    <definedName name="____________________x6" localSheetId="2" hidden="1">#REF!</definedName>
    <definedName name="____________________x6" localSheetId="6" hidden="1">#REF!</definedName>
    <definedName name="____________________x6" localSheetId="0" hidden="1">#REF!</definedName>
    <definedName name="____________________x6" hidden="1">#REF!</definedName>
    <definedName name="____________________x7" localSheetId="2" hidden="1">#REF!</definedName>
    <definedName name="____________________x7" localSheetId="6" hidden="1">#REF!</definedName>
    <definedName name="____________________x7" localSheetId="0" hidden="1">#REF!</definedName>
    <definedName name="____________________x7" hidden="1">#REF!</definedName>
    <definedName name="____________________x8" localSheetId="2" hidden="1">#REF!</definedName>
    <definedName name="____________________x8" localSheetId="6" hidden="1">#REF!</definedName>
    <definedName name="____________________x8" localSheetId="0" hidden="1">#REF!</definedName>
    <definedName name="____________________x8" hidden="1">#REF!</definedName>
    <definedName name="____________________x9" localSheetId="2" hidden="1">#REF!</definedName>
    <definedName name="____________________x9" localSheetId="6" hidden="1">#REF!</definedName>
    <definedName name="____________________x9" localSheetId="0" hidden="1">#REF!</definedName>
    <definedName name="____________________x9" hidden="1">#REF!</definedName>
    <definedName name="___________________INV12" localSheetId="2">#REF!</definedName>
    <definedName name="___________________INV12" localSheetId="6">#REF!</definedName>
    <definedName name="___________________INV12" localSheetId="0">#REF!</definedName>
    <definedName name="___________________INV12">#REF!</definedName>
    <definedName name="___________________INV13" localSheetId="2">#REF!</definedName>
    <definedName name="___________________INV13" localSheetId="6">#REF!</definedName>
    <definedName name="___________________INV13" localSheetId="0">#REF!</definedName>
    <definedName name="___________________INV13">#REF!</definedName>
    <definedName name="___________________inv2">'[1]CONSOL DRE GERAL'!$B$2:$L$99</definedName>
    <definedName name="___________________la29" localSheetId="2" hidden="1">#REF!</definedName>
    <definedName name="___________________la29" localSheetId="7" hidden="1">#REF!</definedName>
    <definedName name="___________________la29" localSheetId="6" hidden="1">#REF!</definedName>
    <definedName name="___________________la29" localSheetId="0" hidden="1">#REF!</definedName>
    <definedName name="___________________la29" hidden="1">#REF!</definedName>
    <definedName name="___________________la3" localSheetId="2" hidden="1">#REF!</definedName>
    <definedName name="___________________la3" localSheetId="6" hidden="1">#REF!</definedName>
    <definedName name="___________________la3" localSheetId="0" hidden="1">#REF!</definedName>
    <definedName name="___________________la3" hidden="1">#REF!</definedName>
    <definedName name="___________________la31" localSheetId="2" hidden="1">#REF!</definedName>
    <definedName name="___________________la31" localSheetId="6" hidden="1">#REF!</definedName>
    <definedName name="___________________la31" localSheetId="0" hidden="1">#REF!</definedName>
    <definedName name="___________________la31" hidden="1">#REF!</definedName>
    <definedName name="___________________la32" localSheetId="2" hidden="1">#REF!</definedName>
    <definedName name="___________________la32" localSheetId="6" hidden="1">#REF!</definedName>
    <definedName name="___________________la32" localSheetId="0" hidden="1">#REF!</definedName>
    <definedName name="___________________la32" hidden="1">#REF!</definedName>
    <definedName name="___________________la4" localSheetId="2" hidden="1">#REF!</definedName>
    <definedName name="___________________la4" localSheetId="6" hidden="1">#REF!</definedName>
    <definedName name="___________________la4" localSheetId="0" hidden="1">#REF!</definedName>
    <definedName name="___________________la4" hidden="1">#REF!</definedName>
    <definedName name="___________________la5" localSheetId="2" hidden="1">#REF!</definedName>
    <definedName name="___________________la5" localSheetId="6" hidden="1">#REF!</definedName>
    <definedName name="___________________la5" localSheetId="0" hidden="1">#REF!</definedName>
    <definedName name="___________________la5" hidden="1">#REF!</definedName>
    <definedName name="___________________la6" localSheetId="2" hidden="1">#REF!</definedName>
    <definedName name="___________________la6" localSheetId="6" hidden="1">#REF!</definedName>
    <definedName name="___________________la6" localSheetId="0" hidden="1">#REF!</definedName>
    <definedName name="___________________la6" hidden="1">#REF!</definedName>
    <definedName name="___________________la7" localSheetId="2" hidden="1">#REF!</definedName>
    <definedName name="___________________la7" localSheetId="6" hidden="1">#REF!</definedName>
    <definedName name="___________________la7" localSheetId="0" hidden="1">#REF!</definedName>
    <definedName name="___________________la7" hidden="1">#REF!</definedName>
    <definedName name="___________________la8" localSheetId="2" hidden="1">#REF!</definedName>
    <definedName name="___________________la8" localSheetId="6" hidden="1">#REF!</definedName>
    <definedName name="___________________la8" localSheetId="0" hidden="1">#REF!</definedName>
    <definedName name="___________________la8" hidden="1">#REF!</definedName>
    <definedName name="___________________la9" localSheetId="2" hidden="1">#REF!</definedName>
    <definedName name="___________________la9" localSheetId="6" hidden="1">#REF!</definedName>
    <definedName name="___________________la9" localSheetId="0" hidden="1">#REF!</definedName>
    <definedName name="___________________la9" hidden="1">#REF!</definedName>
    <definedName name="___________________lb1" localSheetId="2" hidden="1">#REF!</definedName>
    <definedName name="___________________lb1" localSheetId="6" hidden="1">#REF!</definedName>
    <definedName name="___________________lb1" localSheetId="0" hidden="1">#REF!</definedName>
    <definedName name="___________________lb1" hidden="1">#REF!</definedName>
    <definedName name="___________________lb10" localSheetId="2" hidden="1">#REF!</definedName>
    <definedName name="___________________lb10" localSheetId="6" hidden="1">#REF!</definedName>
    <definedName name="___________________lb10" localSheetId="0" hidden="1">#REF!</definedName>
    <definedName name="___________________lb10" hidden="1">#REF!</definedName>
    <definedName name="___________________lb11" localSheetId="2" hidden="1">#REF!</definedName>
    <definedName name="___________________lb11" localSheetId="6" hidden="1">#REF!</definedName>
    <definedName name="___________________lb11" localSheetId="0" hidden="1">#REF!</definedName>
    <definedName name="___________________lb11" hidden="1">#REF!</definedName>
    <definedName name="___________________lb12" localSheetId="2" hidden="1">#REF!</definedName>
    <definedName name="___________________lb12" localSheetId="6" hidden="1">#REF!</definedName>
    <definedName name="___________________lb12" localSheetId="0" hidden="1">#REF!</definedName>
    <definedName name="___________________lb12" hidden="1">#REF!</definedName>
    <definedName name="___________________lb13" localSheetId="2" hidden="1">#REF!</definedName>
    <definedName name="___________________lb13" localSheetId="6" hidden="1">#REF!</definedName>
    <definedName name="___________________lb13" localSheetId="0" hidden="1">#REF!</definedName>
    <definedName name="___________________lb13" hidden="1">#REF!</definedName>
    <definedName name="___________________lb14" localSheetId="2" hidden="1">#REF!</definedName>
    <definedName name="___________________lb14" localSheetId="6" hidden="1">#REF!</definedName>
    <definedName name="___________________lb14" localSheetId="0" hidden="1">#REF!</definedName>
    <definedName name="___________________lb14" hidden="1">#REF!</definedName>
    <definedName name="___________________lb15" localSheetId="2" hidden="1">#REF!</definedName>
    <definedName name="___________________lb15" localSheetId="6" hidden="1">#REF!</definedName>
    <definedName name="___________________lb15" localSheetId="0" hidden="1">#REF!</definedName>
    <definedName name="___________________lb15" hidden="1">#REF!</definedName>
    <definedName name="___________________lb16" localSheetId="2" hidden="1">#REF!</definedName>
    <definedName name="___________________lb16" localSheetId="6" hidden="1">#REF!</definedName>
    <definedName name="___________________lb16" localSheetId="0" hidden="1">#REF!</definedName>
    <definedName name="___________________lb16" hidden="1">#REF!</definedName>
    <definedName name="___________________lb17" localSheetId="2" hidden="1">#REF!</definedName>
    <definedName name="___________________lb17" localSheetId="6" hidden="1">#REF!</definedName>
    <definedName name="___________________lb17" localSheetId="0" hidden="1">#REF!</definedName>
    <definedName name="___________________lb17" hidden="1">#REF!</definedName>
    <definedName name="___________________lb18" localSheetId="2" hidden="1">#REF!</definedName>
    <definedName name="___________________lb18" localSheetId="6" hidden="1">#REF!</definedName>
    <definedName name="___________________lb18" localSheetId="0" hidden="1">#REF!</definedName>
    <definedName name="___________________lb18" hidden="1">#REF!</definedName>
    <definedName name="___________________lb19" localSheetId="2" hidden="1">#REF!</definedName>
    <definedName name="___________________lb19" localSheetId="6" hidden="1">#REF!</definedName>
    <definedName name="___________________lb19" localSheetId="0" hidden="1">#REF!</definedName>
    <definedName name="___________________lb19" hidden="1">#REF!</definedName>
    <definedName name="___________________lb2" localSheetId="2" hidden="1">#REF!</definedName>
    <definedName name="___________________lb2" localSheetId="6" hidden="1">#REF!</definedName>
    <definedName name="___________________lb2" localSheetId="0" hidden="1">#REF!</definedName>
    <definedName name="___________________lb2" hidden="1">#REF!</definedName>
    <definedName name="___________________lb20" localSheetId="2" hidden="1">#REF!</definedName>
    <definedName name="___________________lb20" localSheetId="6" hidden="1">#REF!</definedName>
    <definedName name="___________________lb20" localSheetId="0" hidden="1">#REF!</definedName>
    <definedName name="___________________lb20" hidden="1">#REF!</definedName>
    <definedName name="___________________lb21" localSheetId="2" hidden="1">#REF!</definedName>
    <definedName name="___________________lb21" localSheetId="6" hidden="1">#REF!</definedName>
    <definedName name="___________________lb21" localSheetId="0" hidden="1">#REF!</definedName>
    <definedName name="___________________lb21" hidden="1">#REF!</definedName>
    <definedName name="___________________lb22" localSheetId="2" hidden="1">#REF!</definedName>
    <definedName name="___________________lb22" localSheetId="6" hidden="1">#REF!</definedName>
    <definedName name="___________________lb22" localSheetId="0" hidden="1">#REF!</definedName>
    <definedName name="___________________lb22" hidden="1">#REF!</definedName>
    <definedName name="___________________lb23" localSheetId="2" hidden="1">#REF!</definedName>
    <definedName name="___________________lb23" localSheetId="6" hidden="1">#REF!</definedName>
    <definedName name="___________________lb23" localSheetId="0" hidden="1">#REF!</definedName>
    <definedName name="___________________lb23" hidden="1">#REF!</definedName>
    <definedName name="___________________lb24" localSheetId="2" hidden="1">#REF!</definedName>
    <definedName name="___________________lb24" localSheetId="6" hidden="1">#REF!</definedName>
    <definedName name="___________________lb24" localSheetId="0" hidden="1">#REF!</definedName>
    <definedName name="___________________lb24" hidden="1">#REF!</definedName>
    <definedName name="___________________lb25" localSheetId="2" hidden="1">#REF!</definedName>
    <definedName name="___________________lb25" localSheetId="6" hidden="1">#REF!</definedName>
    <definedName name="___________________lb25" localSheetId="0" hidden="1">#REF!</definedName>
    <definedName name="___________________lb25" hidden="1">#REF!</definedName>
    <definedName name="___________________lb27" localSheetId="2" hidden="1">#REF!</definedName>
    <definedName name="___________________lb27" localSheetId="6" hidden="1">#REF!</definedName>
    <definedName name="___________________lb27" localSheetId="0" hidden="1">#REF!</definedName>
    <definedName name="___________________lb27" hidden="1">#REF!</definedName>
    <definedName name="___________________lb28" localSheetId="2" hidden="1">#REF!</definedName>
    <definedName name="___________________lb28" localSheetId="6" hidden="1">#REF!</definedName>
    <definedName name="___________________lb28" localSheetId="0" hidden="1">#REF!</definedName>
    <definedName name="___________________lb28" hidden="1">#REF!</definedName>
    <definedName name="___________________lb29" localSheetId="2" hidden="1">#REF!</definedName>
    <definedName name="___________________lb29" localSheetId="6" hidden="1">#REF!</definedName>
    <definedName name="___________________lb29" localSheetId="0" hidden="1">#REF!</definedName>
    <definedName name="___________________lb29" hidden="1">#REF!</definedName>
    <definedName name="___________________lb3" localSheetId="2" hidden="1">#REF!</definedName>
    <definedName name="___________________lb3" localSheetId="6" hidden="1">#REF!</definedName>
    <definedName name="___________________lb3" localSheetId="0" hidden="1">#REF!</definedName>
    <definedName name="___________________lb3" hidden="1">#REF!</definedName>
    <definedName name="___________________lb30" localSheetId="2" hidden="1">#REF!</definedName>
    <definedName name="___________________lb30" localSheetId="6" hidden="1">#REF!</definedName>
    <definedName name="___________________lb30" localSheetId="0" hidden="1">#REF!</definedName>
    <definedName name="___________________lb30" hidden="1">#REF!</definedName>
    <definedName name="___________________lb31" localSheetId="2" hidden="1">#REF!</definedName>
    <definedName name="___________________lb31" localSheetId="6" hidden="1">#REF!</definedName>
    <definedName name="___________________lb31" localSheetId="0" hidden="1">#REF!</definedName>
    <definedName name="___________________lb31" hidden="1">#REF!</definedName>
    <definedName name="___________________lb32" localSheetId="2" hidden="1">#REF!</definedName>
    <definedName name="___________________lb32" localSheetId="6" hidden="1">#REF!</definedName>
    <definedName name="___________________lb32" localSheetId="0" hidden="1">#REF!</definedName>
    <definedName name="___________________lb32" hidden="1">#REF!</definedName>
    <definedName name="___________________lb4" localSheetId="2" hidden="1">#REF!</definedName>
    <definedName name="___________________lb4" localSheetId="6" hidden="1">#REF!</definedName>
    <definedName name="___________________lb4" localSheetId="0" hidden="1">#REF!</definedName>
    <definedName name="___________________lb4" hidden="1">#REF!</definedName>
    <definedName name="___________________lb5" localSheetId="2" hidden="1">#REF!</definedName>
    <definedName name="___________________lb5" localSheetId="6" hidden="1">#REF!</definedName>
    <definedName name="___________________lb5" localSheetId="0" hidden="1">#REF!</definedName>
    <definedName name="___________________lb5" hidden="1">#REF!</definedName>
    <definedName name="___________________lb6" localSheetId="2" hidden="1">#REF!</definedName>
    <definedName name="___________________lb6" localSheetId="6" hidden="1">#REF!</definedName>
    <definedName name="___________________lb6" localSheetId="0" hidden="1">#REF!</definedName>
    <definedName name="___________________lb6" hidden="1">#REF!</definedName>
    <definedName name="___________________lb7" localSheetId="2" hidden="1">#REF!</definedName>
    <definedName name="___________________lb7" localSheetId="6" hidden="1">#REF!</definedName>
    <definedName name="___________________lb7" localSheetId="0" hidden="1">#REF!</definedName>
    <definedName name="___________________lb7" hidden="1">#REF!</definedName>
    <definedName name="___________________lb8" localSheetId="2" hidden="1">#REF!</definedName>
    <definedName name="___________________lb8" localSheetId="6" hidden="1">#REF!</definedName>
    <definedName name="___________________lb8" localSheetId="0" hidden="1">#REF!</definedName>
    <definedName name="___________________lb8" hidden="1">#REF!</definedName>
    <definedName name="___________________lb9" localSheetId="2" hidden="1">#REF!</definedName>
    <definedName name="___________________lb9" localSheetId="6" hidden="1">#REF!</definedName>
    <definedName name="___________________lb9" localSheetId="0" hidden="1">#REF!</definedName>
    <definedName name="___________________lb9" hidden="1">#REF!</definedName>
    <definedName name="___________________lbc1" localSheetId="2" hidden="1">#REF!</definedName>
    <definedName name="___________________lbc1" localSheetId="6" hidden="1">#REF!</definedName>
    <definedName name="___________________lbc1" localSheetId="0" hidden="1">#REF!</definedName>
    <definedName name="___________________lbc1" hidden="1">#REF!</definedName>
    <definedName name="___________________lbc10" localSheetId="2" hidden="1">#REF!</definedName>
    <definedName name="___________________lbc10" localSheetId="6" hidden="1">#REF!</definedName>
    <definedName name="___________________lbc10" localSheetId="0" hidden="1">#REF!</definedName>
    <definedName name="___________________lbc10" hidden="1">#REF!</definedName>
    <definedName name="___________________lbc11" localSheetId="2" hidden="1">#REF!</definedName>
    <definedName name="___________________lbc11" localSheetId="6" hidden="1">#REF!</definedName>
    <definedName name="___________________lbc11" localSheetId="0" hidden="1">#REF!</definedName>
    <definedName name="___________________lbc11" hidden="1">#REF!</definedName>
    <definedName name="___________________lbc12" localSheetId="2" hidden="1">#REF!</definedName>
    <definedName name="___________________lbc12" localSheetId="6" hidden="1">#REF!</definedName>
    <definedName name="___________________lbc12" localSheetId="0" hidden="1">#REF!</definedName>
    <definedName name="___________________lbc12" hidden="1">#REF!</definedName>
    <definedName name="___________________lbc13" localSheetId="2" hidden="1">#REF!</definedName>
    <definedName name="___________________lbc13" localSheetId="6" hidden="1">#REF!</definedName>
    <definedName name="___________________lbc13" localSheetId="0" hidden="1">#REF!</definedName>
    <definedName name="___________________lbc13" hidden="1">#REF!</definedName>
    <definedName name="___________________lbc14" localSheetId="2" hidden="1">#REF!</definedName>
    <definedName name="___________________lbc14" localSheetId="6" hidden="1">#REF!</definedName>
    <definedName name="___________________lbc14" localSheetId="0" hidden="1">#REF!</definedName>
    <definedName name="___________________lbc14" hidden="1">#REF!</definedName>
    <definedName name="___________________lbc15" localSheetId="2" hidden="1">#REF!</definedName>
    <definedName name="___________________lbc15" localSheetId="6" hidden="1">#REF!</definedName>
    <definedName name="___________________lbc15" localSheetId="0" hidden="1">#REF!</definedName>
    <definedName name="___________________lbc15" hidden="1">#REF!</definedName>
    <definedName name="___________________lbc16" localSheetId="2" hidden="1">#REF!</definedName>
    <definedName name="___________________lbc16" localSheetId="6" hidden="1">#REF!</definedName>
    <definedName name="___________________lbc16" localSheetId="0" hidden="1">#REF!</definedName>
    <definedName name="___________________lbc16" hidden="1">#REF!</definedName>
    <definedName name="___________________lbc17" localSheetId="2" hidden="1">#REF!</definedName>
    <definedName name="___________________lbc17" localSheetId="6" hidden="1">#REF!</definedName>
    <definedName name="___________________lbc17" localSheetId="0" hidden="1">#REF!</definedName>
    <definedName name="___________________lbc17" hidden="1">#REF!</definedName>
    <definedName name="___________________lbc18" localSheetId="2" hidden="1">#REF!</definedName>
    <definedName name="___________________lbc18" localSheetId="6" hidden="1">#REF!</definedName>
    <definedName name="___________________lbc18" localSheetId="0" hidden="1">#REF!</definedName>
    <definedName name="___________________lbc18" hidden="1">#REF!</definedName>
    <definedName name="___________________lbc19" localSheetId="2" hidden="1">#REF!</definedName>
    <definedName name="___________________lbc19" localSheetId="6" hidden="1">#REF!</definedName>
    <definedName name="___________________lbc19" localSheetId="0" hidden="1">#REF!</definedName>
    <definedName name="___________________lbc19" hidden="1">#REF!</definedName>
    <definedName name="___________________lbc2" localSheetId="2" hidden="1">#REF!</definedName>
    <definedName name="___________________lbc2" localSheetId="6" hidden="1">#REF!</definedName>
    <definedName name="___________________lbc2" localSheetId="0" hidden="1">#REF!</definedName>
    <definedName name="___________________lbc2" hidden="1">#REF!</definedName>
    <definedName name="___________________lbc20" localSheetId="2" hidden="1">#REF!</definedName>
    <definedName name="___________________lbc20" localSheetId="6" hidden="1">#REF!</definedName>
    <definedName name="___________________lbc20" localSheetId="0" hidden="1">#REF!</definedName>
    <definedName name="___________________lbc20" hidden="1">#REF!</definedName>
    <definedName name="___________________lbc21" localSheetId="2" hidden="1">#REF!</definedName>
    <definedName name="___________________lbc21" localSheetId="6" hidden="1">#REF!</definedName>
    <definedName name="___________________lbc21" localSheetId="0" hidden="1">#REF!</definedName>
    <definedName name="___________________lbc21" hidden="1">#REF!</definedName>
    <definedName name="___________________lbc22" localSheetId="2" hidden="1">#REF!</definedName>
    <definedName name="___________________lbc22" localSheetId="6" hidden="1">#REF!</definedName>
    <definedName name="___________________lbc22" localSheetId="0" hidden="1">#REF!</definedName>
    <definedName name="___________________lbc22" hidden="1">#REF!</definedName>
    <definedName name="___________________lbc23" localSheetId="2" hidden="1">#REF!</definedName>
    <definedName name="___________________lbc23" localSheetId="6" hidden="1">#REF!</definedName>
    <definedName name="___________________lbc23" localSheetId="0" hidden="1">#REF!</definedName>
    <definedName name="___________________lbc23" hidden="1">#REF!</definedName>
    <definedName name="___________________lbc24" localSheetId="2" hidden="1">#REF!</definedName>
    <definedName name="___________________lbc24" localSheetId="6" hidden="1">#REF!</definedName>
    <definedName name="___________________lbc24" localSheetId="0" hidden="1">#REF!</definedName>
    <definedName name="___________________lbc24" hidden="1">#REF!</definedName>
    <definedName name="___________________lbc25" localSheetId="2" hidden="1">#REF!</definedName>
    <definedName name="___________________lbc25" localSheetId="6" hidden="1">#REF!</definedName>
    <definedName name="___________________lbc25" localSheetId="0" hidden="1">#REF!</definedName>
    <definedName name="___________________lbc25" hidden="1">#REF!</definedName>
    <definedName name="___________________lbc26" localSheetId="2" hidden="1">#REF!</definedName>
    <definedName name="___________________lbc26" localSheetId="6" hidden="1">#REF!</definedName>
    <definedName name="___________________lbc26" localSheetId="0" hidden="1">#REF!</definedName>
    <definedName name="___________________lbc26" hidden="1">#REF!</definedName>
    <definedName name="___________________lbc27" localSheetId="2" hidden="1">#REF!</definedName>
    <definedName name="___________________lbc27" localSheetId="6" hidden="1">#REF!</definedName>
    <definedName name="___________________lbc27" localSheetId="0" hidden="1">#REF!</definedName>
    <definedName name="___________________lbc27" hidden="1">#REF!</definedName>
    <definedName name="___________________lbc28" localSheetId="2" hidden="1">#REF!</definedName>
    <definedName name="___________________lbc28" localSheetId="6" hidden="1">#REF!</definedName>
    <definedName name="___________________lbc28" localSheetId="0" hidden="1">#REF!</definedName>
    <definedName name="___________________lbc28" hidden="1">#REF!</definedName>
    <definedName name="___________________lbc29" localSheetId="2" hidden="1">#REF!</definedName>
    <definedName name="___________________lbc29" localSheetId="6" hidden="1">#REF!</definedName>
    <definedName name="___________________lbc29" localSheetId="0" hidden="1">#REF!</definedName>
    <definedName name="___________________lbc29" hidden="1">#REF!</definedName>
    <definedName name="___________________lbc3" localSheetId="2" hidden="1">#REF!</definedName>
    <definedName name="___________________lbc3" localSheetId="6" hidden="1">#REF!</definedName>
    <definedName name="___________________lbc3" localSheetId="0" hidden="1">#REF!</definedName>
    <definedName name="___________________lbc3" hidden="1">#REF!</definedName>
    <definedName name="___________________lbc31" localSheetId="2" hidden="1">#REF!</definedName>
    <definedName name="___________________lbc31" localSheetId="6" hidden="1">#REF!</definedName>
    <definedName name="___________________lbc31" localSheetId="0" hidden="1">#REF!</definedName>
    <definedName name="___________________lbc31" hidden="1">#REF!</definedName>
    <definedName name="___________________lbc32" localSheetId="2" hidden="1">#REF!</definedName>
    <definedName name="___________________lbc32" localSheetId="6" hidden="1">#REF!</definedName>
    <definedName name="___________________lbc32" localSheetId="0" hidden="1">#REF!</definedName>
    <definedName name="___________________lbc32" hidden="1">#REF!</definedName>
    <definedName name="___________________lbc4" localSheetId="2" hidden="1">#REF!</definedName>
    <definedName name="___________________lbc4" localSheetId="6" hidden="1">#REF!</definedName>
    <definedName name="___________________lbc4" localSheetId="0" hidden="1">#REF!</definedName>
    <definedName name="___________________lbc4" hidden="1">#REF!</definedName>
    <definedName name="___________________lbc5" localSheetId="2" hidden="1">#REF!</definedName>
    <definedName name="___________________lbc5" localSheetId="6" hidden="1">#REF!</definedName>
    <definedName name="___________________lbc5" localSheetId="0" hidden="1">#REF!</definedName>
    <definedName name="___________________lbc5" hidden="1">#REF!</definedName>
    <definedName name="___________________lbc6" localSheetId="2" hidden="1">#REF!</definedName>
    <definedName name="___________________lbc6" localSheetId="6" hidden="1">#REF!</definedName>
    <definedName name="___________________lbc6" localSheetId="0" hidden="1">#REF!</definedName>
    <definedName name="___________________lbc6" hidden="1">#REF!</definedName>
    <definedName name="___________________lbc7" localSheetId="2" hidden="1">#REF!</definedName>
    <definedName name="___________________lbc7" localSheetId="6" hidden="1">#REF!</definedName>
    <definedName name="___________________lbc7" localSheetId="0" hidden="1">#REF!</definedName>
    <definedName name="___________________lbc7" hidden="1">#REF!</definedName>
    <definedName name="___________________lbc8" localSheetId="2" hidden="1">#REF!</definedName>
    <definedName name="___________________lbc8" localSheetId="6" hidden="1">#REF!</definedName>
    <definedName name="___________________lbc8" localSheetId="0" hidden="1">#REF!</definedName>
    <definedName name="___________________lbc8" hidden="1">#REF!</definedName>
    <definedName name="___________________lbc9" localSheetId="2" hidden="1">#REF!</definedName>
    <definedName name="___________________lbc9" localSheetId="6" hidden="1">#REF!</definedName>
    <definedName name="___________________lbc9" localSheetId="0" hidden="1">#REF!</definedName>
    <definedName name="___________________lbc9" hidden="1">#REF!</definedName>
    <definedName name="___________________ld26" localSheetId="2" hidden="1">#REF!</definedName>
    <definedName name="___________________ld26" localSheetId="6" hidden="1">#REF!</definedName>
    <definedName name="___________________ld26" localSheetId="0" hidden="1">#REF!</definedName>
    <definedName name="___________________ld26" hidden="1">#REF!</definedName>
    <definedName name="___________________ld31" localSheetId="2" hidden="1">#REF!</definedName>
    <definedName name="___________________ld31" localSheetId="6" hidden="1">#REF!</definedName>
    <definedName name="___________________ld31" localSheetId="0" hidden="1">#REF!</definedName>
    <definedName name="___________________ld31" hidden="1">#REF!</definedName>
    <definedName name="___________________le31" localSheetId="2" hidden="1">#REF!</definedName>
    <definedName name="___________________le31" localSheetId="6" hidden="1">#REF!</definedName>
    <definedName name="___________________le31" localSheetId="0" hidden="1">#REF!</definedName>
    <definedName name="___________________le31" hidden="1">#REF!</definedName>
    <definedName name="___________________lf31" localSheetId="2" hidden="1">#REF!</definedName>
    <definedName name="___________________lf31" localSheetId="6" hidden="1">#REF!</definedName>
    <definedName name="___________________lf31" localSheetId="0" hidden="1">#REF!</definedName>
    <definedName name="___________________lf31" hidden="1">#REF!</definedName>
    <definedName name="___________________x10" localSheetId="2" hidden="1">#REF!</definedName>
    <definedName name="___________________x10" localSheetId="6" hidden="1">#REF!</definedName>
    <definedName name="___________________x10" localSheetId="0" hidden="1">#REF!</definedName>
    <definedName name="___________________x10" hidden="1">#REF!</definedName>
    <definedName name="___________________x11" localSheetId="2" hidden="1">#REF!</definedName>
    <definedName name="___________________x11" localSheetId="6" hidden="1">#REF!</definedName>
    <definedName name="___________________x11" localSheetId="0" hidden="1">#REF!</definedName>
    <definedName name="___________________x11" hidden="1">#REF!</definedName>
    <definedName name="___________________x12" localSheetId="2" hidden="1">#REF!</definedName>
    <definedName name="___________________x12" localSheetId="6" hidden="1">#REF!</definedName>
    <definedName name="___________________x12" localSheetId="0" hidden="1">#REF!</definedName>
    <definedName name="___________________x12" hidden="1">#REF!</definedName>
    <definedName name="___________________x13" localSheetId="2" hidden="1">#REF!</definedName>
    <definedName name="___________________x13" localSheetId="6" hidden="1">#REF!</definedName>
    <definedName name="___________________x13" localSheetId="0" hidden="1">#REF!</definedName>
    <definedName name="___________________x13" hidden="1">#REF!</definedName>
    <definedName name="___________________x14" localSheetId="2" hidden="1">#REF!</definedName>
    <definedName name="___________________x14" localSheetId="6" hidden="1">#REF!</definedName>
    <definedName name="___________________x14" localSheetId="0" hidden="1">#REF!</definedName>
    <definedName name="___________________x14" hidden="1">#REF!</definedName>
    <definedName name="___________________x15" localSheetId="2" hidden="1">#REF!</definedName>
    <definedName name="___________________x15" localSheetId="6" hidden="1">#REF!</definedName>
    <definedName name="___________________x15" localSheetId="0" hidden="1">#REF!</definedName>
    <definedName name="___________________x15" hidden="1">#REF!</definedName>
    <definedName name="___________________x16" localSheetId="2" hidden="1">#REF!</definedName>
    <definedName name="___________________x16" localSheetId="6" hidden="1">#REF!</definedName>
    <definedName name="___________________x16" localSheetId="0" hidden="1">#REF!</definedName>
    <definedName name="___________________x16" hidden="1">#REF!</definedName>
    <definedName name="___________________x17" localSheetId="2" hidden="1">#REF!</definedName>
    <definedName name="___________________x17" localSheetId="6" hidden="1">#REF!</definedName>
    <definedName name="___________________x17" localSheetId="0" hidden="1">#REF!</definedName>
    <definedName name="___________________x17" hidden="1">#REF!</definedName>
    <definedName name="___________________x18" localSheetId="2" hidden="1">#REF!</definedName>
    <definedName name="___________________x18" localSheetId="6" hidden="1">#REF!</definedName>
    <definedName name="___________________x18" localSheetId="0" hidden="1">#REF!</definedName>
    <definedName name="___________________x18" hidden="1">#REF!</definedName>
    <definedName name="___________________x19" localSheetId="2" hidden="1">#REF!</definedName>
    <definedName name="___________________x19" localSheetId="6" hidden="1">#REF!</definedName>
    <definedName name="___________________x19" localSheetId="0" hidden="1">#REF!</definedName>
    <definedName name="___________________x19" hidden="1">#REF!</definedName>
    <definedName name="___________________x20" localSheetId="2" hidden="1">#REF!</definedName>
    <definedName name="___________________x20" localSheetId="6" hidden="1">#REF!</definedName>
    <definedName name="___________________x20" localSheetId="0" hidden="1">#REF!</definedName>
    <definedName name="___________________x20" hidden="1">#REF!</definedName>
    <definedName name="___________________x21" localSheetId="2" hidden="1">#REF!</definedName>
    <definedName name="___________________x21" localSheetId="6" hidden="1">#REF!</definedName>
    <definedName name="___________________x21" localSheetId="0" hidden="1">#REF!</definedName>
    <definedName name="___________________x21" hidden="1">#REF!</definedName>
    <definedName name="___________________x22" localSheetId="2" hidden="1">#REF!</definedName>
    <definedName name="___________________x22" localSheetId="6" hidden="1">#REF!</definedName>
    <definedName name="___________________x22" localSheetId="0" hidden="1">#REF!</definedName>
    <definedName name="___________________x22" hidden="1">#REF!</definedName>
    <definedName name="___________________x23" localSheetId="2" hidden="1">#REF!</definedName>
    <definedName name="___________________x23" localSheetId="6" hidden="1">#REF!</definedName>
    <definedName name="___________________x23" localSheetId="0" hidden="1">#REF!</definedName>
    <definedName name="___________________x23" hidden="1">#REF!</definedName>
    <definedName name="___________________x24" localSheetId="2" hidden="1">#REF!</definedName>
    <definedName name="___________________x24" localSheetId="6" hidden="1">#REF!</definedName>
    <definedName name="___________________x24" localSheetId="0" hidden="1">#REF!</definedName>
    <definedName name="___________________x24" hidden="1">#REF!</definedName>
    <definedName name="___________________x25" localSheetId="2" hidden="1">#REF!</definedName>
    <definedName name="___________________x25" localSheetId="6" hidden="1">#REF!</definedName>
    <definedName name="___________________x25" localSheetId="0" hidden="1">#REF!</definedName>
    <definedName name="___________________x25" hidden="1">#REF!</definedName>
    <definedName name="___________________x28" localSheetId="2" hidden="1">#REF!</definedName>
    <definedName name="___________________x28" localSheetId="6" hidden="1">#REF!</definedName>
    <definedName name="___________________x28" localSheetId="0" hidden="1">#REF!</definedName>
    <definedName name="___________________x28" hidden="1">#REF!</definedName>
    <definedName name="___________________x29" localSheetId="2" hidden="1">#REF!</definedName>
    <definedName name="___________________x29" localSheetId="6" hidden="1">#REF!</definedName>
    <definedName name="___________________x29" localSheetId="0" hidden="1">#REF!</definedName>
    <definedName name="___________________x29" hidden="1">#REF!</definedName>
    <definedName name="___________________x32" localSheetId="2" hidden="1">#REF!</definedName>
    <definedName name="___________________x32" localSheetId="6" hidden="1">#REF!</definedName>
    <definedName name="___________________x32" localSheetId="0" hidden="1">#REF!</definedName>
    <definedName name="___________________x32" hidden="1">#REF!</definedName>
    <definedName name="___________________x4" localSheetId="2" hidden="1">#REF!</definedName>
    <definedName name="___________________x4" localSheetId="6" hidden="1">#REF!</definedName>
    <definedName name="___________________x4" localSheetId="0" hidden="1">#REF!</definedName>
    <definedName name="___________________x4" hidden="1">#REF!</definedName>
    <definedName name="___________________x5" localSheetId="2" hidden="1">#REF!</definedName>
    <definedName name="___________________x5" localSheetId="6" hidden="1">#REF!</definedName>
    <definedName name="___________________x5" localSheetId="0" hidden="1">#REF!</definedName>
    <definedName name="___________________x5" hidden="1">#REF!</definedName>
    <definedName name="___________________x6" localSheetId="2" hidden="1">#REF!</definedName>
    <definedName name="___________________x6" localSheetId="6" hidden="1">#REF!</definedName>
    <definedName name="___________________x6" localSheetId="0" hidden="1">#REF!</definedName>
    <definedName name="___________________x6" hidden="1">#REF!</definedName>
    <definedName name="___________________x7" localSheetId="2" hidden="1">#REF!</definedName>
    <definedName name="___________________x7" localSheetId="6" hidden="1">#REF!</definedName>
    <definedName name="___________________x7" localSheetId="0" hidden="1">#REF!</definedName>
    <definedName name="___________________x7" hidden="1">#REF!</definedName>
    <definedName name="___________________x8" localSheetId="2" hidden="1">#REF!</definedName>
    <definedName name="___________________x8" localSheetId="6" hidden="1">#REF!</definedName>
    <definedName name="___________________x8" localSheetId="0" hidden="1">#REF!</definedName>
    <definedName name="___________________x8" hidden="1">#REF!</definedName>
    <definedName name="___________________x9" localSheetId="2" hidden="1">#REF!</definedName>
    <definedName name="___________________x9" localSheetId="6" hidden="1">#REF!</definedName>
    <definedName name="___________________x9" localSheetId="0" hidden="1">#REF!</definedName>
    <definedName name="___________________x9" hidden="1">#REF!</definedName>
    <definedName name="__________________INV12" localSheetId="2">#REF!</definedName>
    <definedName name="__________________INV12" localSheetId="6">#REF!</definedName>
    <definedName name="__________________INV12" localSheetId="0">#REF!</definedName>
    <definedName name="__________________INV12">#REF!</definedName>
    <definedName name="__________________INV13" localSheetId="2">#REF!</definedName>
    <definedName name="__________________INV13" localSheetId="6">#REF!</definedName>
    <definedName name="__________________INV13" localSheetId="0">#REF!</definedName>
    <definedName name="__________________INV13">#REF!</definedName>
    <definedName name="__________________inv2">'[1]CONSOL DRE GERAL'!$B$2:$L$99</definedName>
    <definedName name="__________________la29" localSheetId="2" hidden="1">#REF!</definedName>
    <definedName name="__________________la29" localSheetId="7" hidden="1">#REF!</definedName>
    <definedName name="__________________la29" localSheetId="6" hidden="1">#REF!</definedName>
    <definedName name="__________________la29" localSheetId="0" hidden="1">#REF!</definedName>
    <definedName name="__________________la29" hidden="1">#REF!</definedName>
    <definedName name="__________________la3" localSheetId="2" hidden="1">#REF!</definedName>
    <definedName name="__________________la3" localSheetId="6" hidden="1">#REF!</definedName>
    <definedName name="__________________la3" localSheetId="0" hidden="1">#REF!</definedName>
    <definedName name="__________________la3" hidden="1">#REF!</definedName>
    <definedName name="__________________la31" localSheetId="2" hidden="1">#REF!</definedName>
    <definedName name="__________________la31" localSheetId="6" hidden="1">#REF!</definedName>
    <definedName name="__________________la31" localSheetId="0" hidden="1">#REF!</definedName>
    <definedName name="__________________la31" hidden="1">#REF!</definedName>
    <definedName name="__________________la32" localSheetId="2" hidden="1">#REF!</definedName>
    <definedName name="__________________la32" localSheetId="6" hidden="1">#REF!</definedName>
    <definedName name="__________________la32" localSheetId="0" hidden="1">#REF!</definedName>
    <definedName name="__________________la32" hidden="1">#REF!</definedName>
    <definedName name="__________________la4" localSheetId="2" hidden="1">#REF!</definedName>
    <definedName name="__________________la4" localSheetId="6" hidden="1">#REF!</definedName>
    <definedName name="__________________la4" localSheetId="0" hidden="1">#REF!</definedName>
    <definedName name="__________________la4" hidden="1">#REF!</definedName>
    <definedName name="__________________la5" localSheetId="2" hidden="1">#REF!</definedName>
    <definedName name="__________________la5" localSheetId="6" hidden="1">#REF!</definedName>
    <definedName name="__________________la5" localSheetId="0" hidden="1">#REF!</definedName>
    <definedName name="__________________la5" hidden="1">#REF!</definedName>
    <definedName name="__________________la6" localSheetId="2" hidden="1">#REF!</definedName>
    <definedName name="__________________la6" localSheetId="6" hidden="1">#REF!</definedName>
    <definedName name="__________________la6" localSheetId="0" hidden="1">#REF!</definedName>
    <definedName name="__________________la6" hidden="1">#REF!</definedName>
    <definedName name="__________________la7" localSheetId="2" hidden="1">#REF!</definedName>
    <definedName name="__________________la7" localSheetId="6" hidden="1">#REF!</definedName>
    <definedName name="__________________la7" localSheetId="0" hidden="1">#REF!</definedName>
    <definedName name="__________________la7" hidden="1">#REF!</definedName>
    <definedName name="__________________la8" localSheetId="2" hidden="1">#REF!</definedName>
    <definedName name="__________________la8" localSheetId="6" hidden="1">#REF!</definedName>
    <definedName name="__________________la8" localSheetId="0" hidden="1">#REF!</definedName>
    <definedName name="__________________la8" hidden="1">#REF!</definedName>
    <definedName name="__________________la9" localSheetId="2" hidden="1">#REF!</definedName>
    <definedName name="__________________la9" localSheetId="6" hidden="1">#REF!</definedName>
    <definedName name="__________________la9" localSheetId="0" hidden="1">#REF!</definedName>
    <definedName name="__________________la9" hidden="1">#REF!</definedName>
    <definedName name="__________________lb1" localSheetId="2" hidden="1">#REF!</definedName>
    <definedName name="__________________lb1" localSheetId="6" hidden="1">#REF!</definedName>
    <definedName name="__________________lb1" localSheetId="0" hidden="1">#REF!</definedName>
    <definedName name="__________________lb1" hidden="1">#REF!</definedName>
    <definedName name="__________________lb10" localSheetId="2" hidden="1">#REF!</definedName>
    <definedName name="__________________lb10" localSheetId="6" hidden="1">#REF!</definedName>
    <definedName name="__________________lb10" localSheetId="0" hidden="1">#REF!</definedName>
    <definedName name="__________________lb10" hidden="1">#REF!</definedName>
    <definedName name="__________________lb11" localSheetId="2" hidden="1">#REF!</definedName>
    <definedName name="__________________lb11" localSheetId="6" hidden="1">#REF!</definedName>
    <definedName name="__________________lb11" localSheetId="0" hidden="1">#REF!</definedName>
    <definedName name="__________________lb11" hidden="1">#REF!</definedName>
    <definedName name="__________________lb12" localSheetId="2" hidden="1">#REF!</definedName>
    <definedName name="__________________lb12" localSheetId="6" hidden="1">#REF!</definedName>
    <definedName name="__________________lb12" localSheetId="0" hidden="1">#REF!</definedName>
    <definedName name="__________________lb12" hidden="1">#REF!</definedName>
    <definedName name="__________________lb13" localSheetId="2" hidden="1">#REF!</definedName>
    <definedName name="__________________lb13" localSheetId="6" hidden="1">#REF!</definedName>
    <definedName name="__________________lb13" localSheetId="0" hidden="1">#REF!</definedName>
    <definedName name="__________________lb13" hidden="1">#REF!</definedName>
    <definedName name="__________________lb14" localSheetId="2" hidden="1">#REF!</definedName>
    <definedName name="__________________lb14" localSheetId="6" hidden="1">#REF!</definedName>
    <definedName name="__________________lb14" localSheetId="0" hidden="1">#REF!</definedName>
    <definedName name="__________________lb14" hidden="1">#REF!</definedName>
    <definedName name="__________________lb15" localSheetId="2" hidden="1">#REF!</definedName>
    <definedName name="__________________lb15" localSheetId="6" hidden="1">#REF!</definedName>
    <definedName name="__________________lb15" localSheetId="0" hidden="1">#REF!</definedName>
    <definedName name="__________________lb15" hidden="1">#REF!</definedName>
    <definedName name="__________________lb16" localSheetId="2" hidden="1">#REF!</definedName>
    <definedName name="__________________lb16" localSheetId="6" hidden="1">#REF!</definedName>
    <definedName name="__________________lb16" localSheetId="0" hidden="1">#REF!</definedName>
    <definedName name="__________________lb16" hidden="1">#REF!</definedName>
    <definedName name="__________________lb17" localSheetId="2" hidden="1">#REF!</definedName>
    <definedName name="__________________lb17" localSheetId="6" hidden="1">#REF!</definedName>
    <definedName name="__________________lb17" localSheetId="0" hidden="1">#REF!</definedName>
    <definedName name="__________________lb17" hidden="1">#REF!</definedName>
    <definedName name="__________________lb18" localSheetId="2" hidden="1">#REF!</definedName>
    <definedName name="__________________lb18" localSheetId="6" hidden="1">#REF!</definedName>
    <definedName name="__________________lb18" localSheetId="0" hidden="1">#REF!</definedName>
    <definedName name="__________________lb18" hidden="1">#REF!</definedName>
    <definedName name="__________________lb19" localSheetId="2" hidden="1">#REF!</definedName>
    <definedName name="__________________lb19" localSheetId="6" hidden="1">#REF!</definedName>
    <definedName name="__________________lb19" localSheetId="0" hidden="1">#REF!</definedName>
    <definedName name="__________________lb19" hidden="1">#REF!</definedName>
    <definedName name="__________________lb2" localSheetId="2" hidden="1">#REF!</definedName>
    <definedName name="__________________lb2" localSheetId="6" hidden="1">#REF!</definedName>
    <definedName name="__________________lb2" localSheetId="0" hidden="1">#REF!</definedName>
    <definedName name="__________________lb2" hidden="1">#REF!</definedName>
    <definedName name="__________________lb20" localSheetId="2" hidden="1">#REF!</definedName>
    <definedName name="__________________lb20" localSheetId="6" hidden="1">#REF!</definedName>
    <definedName name="__________________lb20" localSheetId="0" hidden="1">#REF!</definedName>
    <definedName name="__________________lb20" hidden="1">#REF!</definedName>
    <definedName name="__________________lb21" localSheetId="2" hidden="1">#REF!</definedName>
    <definedName name="__________________lb21" localSheetId="6" hidden="1">#REF!</definedName>
    <definedName name="__________________lb21" localSheetId="0" hidden="1">#REF!</definedName>
    <definedName name="__________________lb21" hidden="1">#REF!</definedName>
    <definedName name="__________________lb22" localSheetId="2" hidden="1">#REF!</definedName>
    <definedName name="__________________lb22" localSheetId="6" hidden="1">#REF!</definedName>
    <definedName name="__________________lb22" localSheetId="0" hidden="1">#REF!</definedName>
    <definedName name="__________________lb22" hidden="1">#REF!</definedName>
    <definedName name="__________________lb23" localSheetId="2" hidden="1">#REF!</definedName>
    <definedName name="__________________lb23" localSheetId="6" hidden="1">#REF!</definedName>
    <definedName name="__________________lb23" localSheetId="0" hidden="1">#REF!</definedName>
    <definedName name="__________________lb23" hidden="1">#REF!</definedName>
    <definedName name="__________________lb24" localSheetId="2" hidden="1">#REF!</definedName>
    <definedName name="__________________lb24" localSheetId="6" hidden="1">#REF!</definedName>
    <definedName name="__________________lb24" localSheetId="0" hidden="1">#REF!</definedName>
    <definedName name="__________________lb24" hidden="1">#REF!</definedName>
    <definedName name="__________________lb25" localSheetId="2" hidden="1">#REF!</definedName>
    <definedName name="__________________lb25" localSheetId="6" hidden="1">#REF!</definedName>
    <definedName name="__________________lb25" localSheetId="0" hidden="1">#REF!</definedName>
    <definedName name="__________________lb25" hidden="1">#REF!</definedName>
    <definedName name="__________________lb27" localSheetId="2" hidden="1">#REF!</definedName>
    <definedName name="__________________lb27" localSheetId="6" hidden="1">#REF!</definedName>
    <definedName name="__________________lb27" localSheetId="0" hidden="1">#REF!</definedName>
    <definedName name="__________________lb27" hidden="1">#REF!</definedName>
    <definedName name="__________________lb28" localSheetId="2" hidden="1">#REF!</definedName>
    <definedName name="__________________lb28" localSheetId="6" hidden="1">#REF!</definedName>
    <definedName name="__________________lb28" localSheetId="0" hidden="1">#REF!</definedName>
    <definedName name="__________________lb28" hidden="1">#REF!</definedName>
    <definedName name="__________________lb29" localSheetId="2" hidden="1">#REF!</definedName>
    <definedName name="__________________lb29" localSheetId="6" hidden="1">#REF!</definedName>
    <definedName name="__________________lb29" localSheetId="0" hidden="1">#REF!</definedName>
    <definedName name="__________________lb29" hidden="1">#REF!</definedName>
    <definedName name="__________________lb3" localSheetId="2" hidden="1">#REF!</definedName>
    <definedName name="__________________lb3" localSheetId="6" hidden="1">#REF!</definedName>
    <definedName name="__________________lb3" localSheetId="0" hidden="1">#REF!</definedName>
    <definedName name="__________________lb3" hidden="1">#REF!</definedName>
    <definedName name="__________________lb30" localSheetId="2" hidden="1">#REF!</definedName>
    <definedName name="__________________lb30" localSheetId="6" hidden="1">#REF!</definedName>
    <definedName name="__________________lb30" localSheetId="0" hidden="1">#REF!</definedName>
    <definedName name="__________________lb30" hidden="1">#REF!</definedName>
    <definedName name="__________________lb31" localSheetId="2" hidden="1">#REF!</definedName>
    <definedName name="__________________lb31" localSheetId="6" hidden="1">#REF!</definedName>
    <definedName name="__________________lb31" localSheetId="0" hidden="1">#REF!</definedName>
    <definedName name="__________________lb31" hidden="1">#REF!</definedName>
    <definedName name="__________________lb32" localSheetId="2" hidden="1">#REF!</definedName>
    <definedName name="__________________lb32" localSheetId="6" hidden="1">#REF!</definedName>
    <definedName name="__________________lb32" localSheetId="0" hidden="1">#REF!</definedName>
    <definedName name="__________________lb32" hidden="1">#REF!</definedName>
    <definedName name="__________________lb4" localSheetId="2" hidden="1">#REF!</definedName>
    <definedName name="__________________lb4" localSheetId="6" hidden="1">#REF!</definedName>
    <definedName name="__________________lb4" localSheetId="0" hidden="1">#REF!</definedName>
    <definedName name="__________________lb4" hidden="1">#REF!</definedName>
    <definedName name="__________________lb5" localSheetId="2" hidden="1">#REF!</definedName>
    <definedName name="__________________lb5" localSheetId="6" hidden="1">#REF!</definedName>
    <definedName name="__________________lb5" localSheetId="0" hidden="1">#REF!</definedName>
    <definedName name="__________________lb5" hidden="1">#REF!</definedName>
    <definedName name="__________________lb6" localSheetId="2" hidden="1">#REF!</definedName>
    <definedName name="__________________lb6" localSheetId="6" hidden="1">#REF!</definedName>
    <definedName name="__________________lb6" localSheetId="0" hidden="1">#REF!</definedName>
    <definedName name="__________________lb6" hidden="1">#REF!</definedName>
    <definedName name="__________________lb7" localSheetId="2" hidden="1">#REF!</definedName>
    <definedName name="__________________lb7" localSheetId="6" hidden="1">#REF!</definedName>
    <definedName name="__________________lb7" localSheetId="0" hidden="1">#REF!</definedName>
    <definedName name="__________________lb7" hidden="1">#REF!</definedName>
    <definedName name="__________________lb8" localSheetId="2" hidden="1">#REF!</definedName>
    <definedName name="__________________lb8" localSheetId="6" hidden="1">#REF!</definedName>
    <definedName name="__________________lb8" localSheetId="0" hidden="1">#REF!</definedName>
    <definedName name="__________________lb8" hidden="1">#REF!</definedName>
    <definedName name="__________________lb9" localSheetId="2" hidden="1">#REF!</definedName>
    <definedName name="__________________lb9" localSheetId="6" hidden="1">#REF!</definedName>
    <definedName name="__________________lb9" localSheetId="0" hidden="1">#REF!</definedName>
    <definedName name="__________________lb9" hidden="1">#REF!</definedName>
    <definedName name="__________________lbc1" localSheetId="2" hidden="1">#REF!</definedName>
    <definedName name="__________________lbc1" localSheetId="6" hidden="1">#REF!</definedName>
    <definedName name="__________________lbc1" localSheetId="0" hidden="1">#REF!</definedName>
    <definedName name="__________________lbc1" hidden="1">#REF!</definedName>
    <definedName name="__________________lbc10" localSheetId="2" hidden="1">#REF!</definedName>
    <definedName name="__________________lbc10" localSheetId="6" hidden="1">#REF!</definedName>
    <definedName name="__________________lbc10" localSheetId="0" hidden="1">#REF!</definedName>
    <definedName name="__________________lbc10" hidden="1">#REF!</definedName>
    <definedName name="__________________lbc11" localSheetId="2" hidden="1">#REF!</definedName>
    <definedName name="__________________lbc11" localSheetId="6" hidden="1">#REF!</definedName>
    <definedName name="__________________lbc11" localSheetId="0" hidden="1">#REF!</definedName>
    <definedName name="__________________lbc11" hidden="1">#REF!</definedName>
    <definedName name="__________________lbc12" localSheetId="2" hidden="1">#REF!</definedName>
    <definedName name="__________________lbc12" localSheetId="6" hidden="1">#REF!</definedName>
    <definedName name="__________________lbc12" localSheetId="0" hidden="1">#REF!</definedName>
    <definedName name="__________________lbc12" hidden="1">#REF!</definedName>
    <definedName name="__________________lbc13" localSheetId="2" hidden="1">#REF!</definedName>
    <definedName name="__________________lbc13" localSheetId="6" hidden="1">#REF!</definedName>
    <definedName name="__________________lbc13" localSheetId="0" hidden="1">#REF!</definedName>
    <definedName name="__________________lbc13" hidden="1">#REF!</definedName>
    <definedName name="__________________lbc14" localSheetId="2" hidden="1">#REF!</definedName>
    <definedName name="__________________lbc14" localSheetId="6" hidden="1">#REF!</definedName>
    <definedName name="__________________lbc14" localSheetId="0" hidden="1">#REF!</definedName>
    <definedName name="__________________lbc14" hidden="1">#REF!</definedName>
    <definedName name="__________________lbc15" localSheetId="2" hidden="1">#REF!</definedName>
    <definedName name="__________________lbc15" localSheetId="6" hidden="1">#REF!</definedName>
    <definedName name="__________________lbc15" localSheetId="0" hidden="1">#REF!</definedName>
    <definedName name="__________________lbc15" hidden="1">#REF!</definedName>
    <definedName name="__________________lbc16" localSheetId="2" hidden="1">#REF!</definedName>
    <definedName name="__________________lbc16" localSheetId="6" hidden="1">#REF!</definedName>
    <definedName name="__________________lbc16" localSheetId="0" hidden="1">#REF!</definedName>
    <definedName name="__________________lbc16" hidden="1">#REF!</definedName>
    <definedName name="__________________lbc17" localSheetId="2" hidden="1">#REF!</definedName>
    <definedName name="__________________lbc17" localSheetId="6" hidden="1">#REF!</definedName>
    <definedName name="__________________lbc17" localSheetId="0" hidden="1">#REF!</definedName>
    <definedName name="__________________lbc17" hidden="1">#REF!</definedName>
    <definedName name="__________________lbc18" localSheetId="2" hidden="1">#REF!</definedName>
    <definedName name="__________________lbc18" localSheetId="6" hidden="1">#REF!</definedName>
    <definedName name="__________________lbc18" localSheetId="0" hidden="1">#REF!</definedName>
    <definedName name="__________________lbc18" hidden="1">#REF!</definedName>
    <definedName name="__________________lbc19" localSheetId="2" hidden="1">#REF!</definedName>
    <definedName name="__________________lbc19" localSheetId="6" hidden="1">#REF!</definedName>
    <definedName name="__________________lbc19" localSheetId="0" hidden="1">#REF!</definedName>
    <definedName name="__________________lbc19" hidden="1">#REF!</definedName>
    <definedName name="__________________lbc2" localSheetId="2" hidden="1">#REF!</definedName>
    <definedName name="__________________lbc2" localSheetId="6" hidden="1">#REF!</definedName>
    <definedName name="__________________lbc2" localSheetId="0" hidden="1">#REF!</definedName>
    <definedName name="__________________lbc2" hidden="1">#REF!</definedName>
    <definedName name="__________________lbc20" localSheetId="2" hidden="1">#REF!</definedName>
    <definedName name="__________________lbc20" localSheetId="6" hidden="1">#REF!</definedName>
    <definedName name="__________________lbc20" localSheetId="0" hidden="1">#REF!</definedName>
    <definedName name="__________________lbc20" hidden="1">#REF!</definedName>
    <definedName name="__________________lbc21" localSheetId="2" hidden="1">#REF!</definedName>
    <definedName name="__________________lbc21" localSheetId="6" hidden="1">#REF!</definedName>
    <definedName name="__________________lbc21" localSheetId="0" hidden="1">#REF!</definedName>
    <definedName name="__________________lbc21" hidden="1">#REF!</definedName>
    <definedName name="__________________lbc22" localSheetId="2" hidden="1">#REF!</definedName>
    <definedName name="__________________lbc22" localSheetId="6" hidden="1">#REF!</definedName>
    <definedName name="__________________lbc22" localSheetId="0" hidden="1">#REF!</definedName>
    <definedName name="__________________lbc22" hidden="1">#REF!</definedName>
    <definedName name="__________________lbc23" localSheetId="2" hidden="1">#REF!</definedName>
    <definedName name="__________________lbc23" localSheetId="6" hidden="1">#REF!</definedName>
    <definedName name="__________________lbc23" localSheetId="0" hidden="1">#REF!</definedName>
    <definedName name="__________________lbc23" hidden="1">#REF!</definedName>
    <definedName name="__________________lbc24" localSheetId="2" hidden="1">#REF!</definedName>
    <definedName name="__________________lbc24" localSheetId="6" hidden="1">#REF!</definedName>
    <definedName name="__________________lbc24" localSheetId="0" hidden="1">#REF!</definedName>
    <definedName name="__________________lbc24" hidden="1">#REF!</definedName>
    <definedName name="__________________lbc25" localSheetId="2" hidden="1">#REF!</definedName>
    <definedName name="__________________lbc25" localSheetId="6" hidden="1">#REF!</definedName>
    <definedName name="__________________lbc25" localSheetId="0" hidden="1">#REF!</definedName>
    <definedName name="__________________lbc25" hidden="1">#REF!</definedName>
    <definedName name="__________________lbc26" localSheetId="2" hidden="1">#REF!</definedName>
    <definedName name="__________________lbc26" localSheetId="6" hidden="1">#REF!</definedName>
    <definedName name="__________________lbc26" localSheetId="0" hidden="1">#REF!</definedName>
    <definedName name="__________________lbc26" hidden="1">#REF!</definedName>
    <definedName name="__________________lbc27" localSheetId="2" hidden="1">#REF!</definedName>
    <definedName name="__________________lbc27" localSheetId="6" hidden="1">#REF!</definedName>
    <definedName name="__________________lbc27" localSheetId="0" hidden="1">#REF!</definedName>
    <definedName name="__________________lbc27" hidden="1">#REF!</definedName>
    <definedName name="__________________lbc28" localSheetId="2" hidden="1">#REF!</definedName>
    <definedName name="__________________lbc28" localSheetId="6" hidden="1">#REF!</definedName>
    <definedName name="__________________lbc28" localSheetId="0" hidden="1">#REF!</definedName>
    <definedName name="__________________lbc28" hidden="1">#REF!</definedName>
    <definedName name="__________________lbc29" localSheetId="2" hidden="1">#REF!</definedName>
    <definedName name="__________________lbc29" localSheetId="6" hidden="1">#REF!</definedName>
    <definedName name="__________________lbc29" localSheetId="0" hidden="1">#REF!</definedName>
    <definedName name="__________________lbc29" hidden="1">#REF!</definedName>
    <definedName name="__________________lbc3" localSheetId="2" hidden="1">#REF!</definedName>
    <definedName name="__________________lbc3" localSheetId="6" hidden="1">#REF!</definedName>
    <definedName name="__________________lbc3" localSheetId="0" hidden="1">#REF!</definedName>
    <definedName name="__________________lbc3" hidden="1">#REF!</definedName>
    <definedName name="__________________lbc31" localSheetId="2" hidden="1">#REF!</definedName>
    <definedName name="__________________lbc31" localSheetId="6" hidden="1">#REF!</definedName>
    <definedName name="__________________lbc31" localSheetId="0" hidden="1">#REF!</definedName>
    <definedName name="__________________lbc31" hidden="1">#REF!</definedName>
    <definedName name="__________________lbc32" localSheetId="2" hidden="1">#REF!</definedName>
    <definedName name="__________________lbc32" localSheetId="6" hidden="1">#REF!</definedName>
    <definedName name="__________________lbc32" localSheetId="0" hidden="1">#REF!</definedName>
    <definedName name="__________________lbc32" hidden="1">#REF!</definedName>
    <definedName name="__________________lbc4" localSheetId="2" hidden="1">#REF!</definedName>
    <definedName name="__________________lbc4" localSheetId="6" hidden="1">#REF!</definedName>
    <definedName name="__________________lbc4" localSheetId="0" hidden="1">#REF!</definedName>
    <definedName name="__________________lbc4" hidden="1">#REF!</definedName>
    <definedName name="__________________lbc5" localSheetId="2" hidden="1">#REF!</definedName>
    <definedName name="__________________lbc5" localSheetId="6" hidden="1">#REF!</definedName>
    <definedName name="__________________lbc5" localSheetId="0" hidden="1">#REF!</definedName>
    <definedName name="__________________lbc5" hidden="1">#REF!</definedName>
    <definedName name="__________________lbc6" localSheetId="2" hidden="1">#REF!</definedName>
    <definedName name="__________________lbc6" localSheetId="6" hidden="1">#REF!</definedName>
    <definedName name="__________________lbc6" localSheetId="0" hidden="1">#REF!</definedName>
    <definedName name="__________________lbc6" hidden="1">#REF!</definedName>
    <definedName name="__________________lbc7" localSheetId="2" hidden="1">#REF!</definedName>
    <definedName name="__________________lbc7" localSheetId="6" hidden="1">#REF!</definedName>
    <definedName name="__________________lbc7" localSheetId="0" hidden="1">#REF!</definedName>
    <definedName name="__________________lbc7" hidden="1">#REF!</definedName>
    <definedName name="__________________lbc8" localSheetId="2" hidden="1">#REF!</definedName>
    <definedName name="__________________lbc8" localSheetId="6" hidden="1">#REF!</definedName>
    <definedName name="__________________lbc8" localSheetId="0" hidden="1">#REF!</definedName>
    <definedName name="__________________lbc8" hidden="1">#REF!</definedName>
    <definedName name="__________________lbc9" localSheetId="2" hidden="1">#REF!</definedName>
    <definedName name="__________________lbc9" localSheetId="6" hidden="1">#REF!</definedName>
    <definedName name="__________________lbc9" localSheetId="0" hidden="1">#REF!</definedName>
    <definedName name="__________________lbc9" hidden="1">#REF!</definedName>
    <definedName name="__________________ld26" localSheetId="2" hidden="1">#REF!</definedName>
    <definedName name="__________________ld26" localSheetId="6" hidden="1">#REF!</definedName>
    <definedName name="__________________ld26" localSheetId="0" hidden="1">#REF!</definedName>
    <definedName name="__________________ld26" hidden="1">#REF!</definedName>
    <definedName name="__________________ld31" localSheetId="2" hidden="1">#REF!</definedName>
    <definedName name="__________________ld31" localSheetId="6" hidden="1">#REF!</definedName>
    <definedName name="__________________ld31" localSheetId="0" hidden="1">#REF!</definedName>
    <definedName name="__________________ld31" hidden="1">#REF!</definedName>
    <definedName name="__________________le31" localSheetId="2" hidden="1">#REF!</definedName>
    <definedName name="__________________le31" localSheetId="6" hidden="1">#REF!</definedName>
    <definedName name="__________________le31" localSheetId="0" hidden="1">#REF!</definedName>
    <definedName name="__________________le31" hidden="1">#REF!</definedName>
    <definedName name="__________________lf31" localSheetId="2" hidden="1">#REF!</definedName>
    <definedName name="__________________lf31" localSheetId="6" hidden="1">#REF!</definedName>
    <definedName name="__________________lf31" localSheetId="0" hidden="1">#REF!</definedName>
    <definedName name="__________________lf31" hidden="1">#REF!</definedName>
    <definedName name="__________________x10" localSheetId="2" hidden="1">#REF!</definedName>
    <definedName name="__________________x10" localSheetId="6" hidden="1">#REF!</definedName>
    <definedName name="__________________x10" localSheetId="0" hidden="1">#REF!</definedName>
    <definedName name="__________________x10" hidden="1">#REF!</definedName>
    <definedName name="__________________x11" localSheetId="2" hidden="1">#REF!</definedName>
    <definedName name="__________________x11" localSheetId="6" hidden="1">#REF!</definedName>
    <definedName name="__________________x11" localSheetId="0" hidden="1">#REF!</definedName>
    <definedName name="__________________x11" hidden="1">#REF!</definedName>
    <definedName name="__________________x12" localSheetId="2" hidden="1">#REF!</definedName>
    <definedName name="__________________x12" localSheetId="6" hidden="1">#REF!</definedName>
    <definedName name="__________________x12" localSheetId="0" hidden="1">#REF!</definedName>
    <definedName name="__________________x12" hidden="1">#REF!</definedName>
    <definedName name="__________________x13" localSheetId="2" hidden="1">#REF!</definedName>
    <definedName name="__________________x13" localSheetId="6" hidden="1">#REF!</definedName>
    <definedName name="__________________x13" localSheetId="0" hidden="1">#REF!</definedName>
    <definedName name="__________________x13" hidden="1">#REF!</definedName>
    <definedName name="__________________x14" localSheetId="2" hidden="1">#REF!</definedName>
    <definedName name="__________________x14" localSheetId="6" hidden="1">#REF!</definedName>
    <definedName name="__________________x14" localSheetId="0" hidden="1">#REF!</definedName>
    <definedName name="__________________x14" hidden="1">#REF!</definedName>
    <definedName name="__________________x15" localSheetId="2" hidden="1">#REF!</definedName>
    <definedName name="__________________x15" localSheetId="6" hidden="1">#REF!</definedName>
    <definedName name="__________________x15" localSheetId="0" hidden="1">#REF!</definedName>
    <definedName name="__________________x15" hidden="1">#REF!</definedName>
    <definedName name="__________________x16" localSheetId="2" hidden="1">#REF!</definedName>
    <definedName name="__________________x16" localSheetId="6" hidden="1">#REF!</definedName>
    <definedName name="__________________x16" localSheetId="0" hidden="1">#REF!</definedName>
    <definedName name="__________________x16" hidden="1">#REF!</definedName>
    <definedName name="__________________x17" localSheetId="2" hidden="1">#REF!</definedName>
    <definedName name="__________________x17" localSheetId="6" hidden="1">#REF!</definedName>
    <definedName name="__________________x17" localSheetId="0" hidden="1">#REF!</definedName>
    <definedName name="__________________x17" hidden="1">#REF!</definedName>
    <definedName name="__________________x18" localSheetId="2" hidden="1">#REF!</definedName>
    <definedName name="__________________x18" localSheetId="6" hidden="1">#REF!</definedName>
    <definedName name="__________________x18" localSheetId="0" hidden="1">#REF!</definedName>
    <definedName name="__________________x18" hidden="1">#REF!</definedName>
    <definedName name="__________________x19" localSheetId="2" hidden="1">#REF!</definedName>
    <definedName name="__________________x19" localSheetId="6" hidden="1">#REF!</definedName>
    <definedName name="__________________x19" localSheetId="0" hidden="1">#REF!</definedName>
    <definedName name="__________________x19" hidden="1">#REF!</definedName>
    <definedName name="__________________x20" localSheetId="2" hidden="1">#REF!</definedName>
    <definedName name="__________________x20" localSheetId="6" hidden="1">#REF!</definedName>
    <definedName name="__________________x20" localSheetId="0" hidden="1">#REF!</definedName>
    <definedName name="__________________x20" hidden="1">#REF!</definedName>
    <definedName name="__________________x21" localSheetId="2" hidden="1">#REF!</definedName>
    <definedName name="__________________x21" localSheetId="6" hidden="1">#REF!</definedName>
    <definedName name="__________________x21" localSheetId="0" hidden="1">#REF!</definedName>
    <definedName name="__________________x21" hidden="1">#REF!</definedName>
    <definedName name="__________________x22" localSheetId="2" hidden="1">#REF!</definedName>
    <definedName name="__________________x22" localSheetId="6" hidden="1">#REF!</definedName>
    <definedName name="__________________x22" localSheetId="0" hidden="1">#REF!</definedName>
    <definedName name="__________________x22" hidden="1">#REF!</definedName>
    <definedName name="__________________x23" localSheetId="2" hidden="1">#REF!</definedName>
    <definedName name="__________________x23" localSheetId="6" hidden="1">#REF!</definedName>
    <definedName name="__________________x23" localSheetId="0" hidden="1">#REF!</definedName>
    <definedName name="__________________x23" hidden="1">#REF!</definedName>
    <definedName name="__________________x24" localSheetId="2" hidden="1">#REF!</definedName>
    <definedName name="__________________x24" localSheetId="6" hidden="1">#REF!</definedName>
    <definedName name="__________________x24" localSheetId="0" hidden="1">#REF!</definedName>
    <definedName name="__________________x24" hidden="1">#REF!</definedName>
    <definedName name="__________________x25" localSheetId="2" hidden="1">#REF!</definedName>
    <definedName name="__________________x25" localSheetId="6" hidden="1">#REF!</definedName>
    <definedName name="__________________x25" localSheetId="0" hidden="1">#REF!</definedName>
    <definedName name="__________________x25" hidden="1">#REF!</definedName>
    <definedName name="__________________x28" localSheetId="2" hidden="1">#REF!</definedName>
    <definedName name="__________________x28" localSheetId="6" hidden="1">#REF!</definedName>
    <definedName name="__________________x28" localSheetId="0" hidden="1">#REF!</definedName>
    <definedName name="__________________x28" hidden="1">#REF!</definedName>
    <definedName name="__________________x29" localSheetId="2" hidden="1">#REF!</definedName>
    <definedName name="__________________x29" localSheetId="6" hidden="1">#REF!</definedName>
    <definedName name="__________________x29" localSheetId="0" hidden="1">#REF!</definedName>
    <definedName name="__________________x29" hidden="1">#REF!</definedName>
    <definedName name="__________________x32" localSheetId="2" hidden="1">#REF!</definedName>
    <definedName name="__________________x32" localSheetId="6" hidden="1">#REF!</definedName>
    <definedName name="__________________x32" localSheetId="0" hidden="1">#REF!</definedName>
    <definedName name="__________________x32" hidden="1">#REF!</definedName>
    <definedName name="__________________x4" localSheetId="2" hidden="1">#REF!</definedName>
    <definedName name="__________________x4" localSheetId="6" hidden="1">#REF!</definedName>
    <definedName name="__________________x4" localSheetId="0" hidden="1">#REF!</definedName>
    <definedName name="__________________x4" hidden="1">#REF!</definedName>
    <definedName name="__________________x5" localSheetId="2" hidden="1">#REF!</definedName>
    <definedName name="__________________x5" localSheetId="6" hidden="1">#REF!</definedName>
    <definedName name="__________________x5" localSheetId="0" hidden="1">#REF!</definedName>
    <definedName name="__________________x5" hidden="1">#REF!</definedName>
    <definedName name="__________________x6" localSheetId="2" hidden="1">#REF!</definedName>
    <definedName name="__________________x6" localSheetId="6" hidden="1">#REF!</definedName>
    <definedName name="__________________x6" localSheetId="0" hidden="1">#REF!</definedName>
    <definedName name="__________________x6" hidden="1">#REF!</definedName>
    <definedName name="__________________x7" localSheetId="2" hidden="1">#REF!</definedName>
    <definedName name="__________________x7" localSheetId="6" hidden="1">#REF!</definedName>
    <definedName name="__________________x7" localSheetId="0" hidden="1">#REF!</definedName>
    <definedName name="__________________x7" hidden="1">#REF!</definedName>
    <definedName name="__________________x8" localSheetId="2" hidden="1">#REF!</definedName>
    <definedName name="__________________x8" localSheetId="6" hidden="1">#REF!</definedName>
    <definedName name="__________________x8" localSheetId="0" hidden="1">#REF!</definedName>
    <definedName name="__________________x8" hidden="1">#REF!</definedName>
    <definedName name="__________________x9" localSheetId="2" hidden="1">#REF!</definedName>
    <definedName name="__________________x9" localSheetId="6" hidden="1">#REF!</definedName>
    <definedName name="__________________x9" localSheetId="0" hidden="1">#REF!</definedName>
    <definedName name="__________________x9" hidden="1">#REF!</definedName>
    <definedName name="_________________INV12" localSheetId="2">#REF!</definedName>
    <definedName name="_________________INV12" localSheetId="6">#REF!</definedName>
    <definedName name="_________________INV12" localSheetId="0">#REF!</definedName>
    <definedName name="_________________INV12">#REF!</definedName>
    <definedName name="_________________INV13" localSheetId="2">#REF!</definedName>
    <definedName name="_________________INV13" localSheetId="6">#REF!</definedName>
    <definedName name="_________________INV13" localSheetId="0">#REF!</definedName>
    <definedName name="_________________INV13">#REF!</definedName>
    <definedName name="_________________inv2">'[1]CONSOL DRE GERAL'!$B$2:$L$99</definedName>
    <definedName name="_________________la29" localSheetId="2" hidden="1">#REF!</definedName>
    <definedName name="_________________la29" localSheetId="7" hidden="1">#REF!</definedName>
    <definedName name="_________________la29" localSheetId="6" hidden="1">#REF!</definedName>
    <definedName name="_________________la29" localSheetId="0" hidden="1">#REF!</definedName>
    <definedName name="_________________la29" hidden="1">#REF!</definedName>
    <definedName name="_________________la3" localSheetId="2" hidden="1">#REF!</definedName>
    <definedName name="_________________la3" localSheetId="6" hidden="1">#REF!</definedName>
    <definedName name="_________________la3" localSheetId="0" hidden="1">#REF!</definedName>
    <definedName name="_________________la3" hidden="1">#REF!</definedName>
    <definedName name="_________________la31" localSheetId="2" hidden="1">#REF!</definedName>
    <definedName name="_________________la31" localSheetId="6" hidden="1">#REF!</definedName>
    <definedName name="_________________la31" localSheetId="0" hidden="1">#REF!</definedName>
    <definedName name="_________________la31" hidden="1">#REF!</definedName>
    <definedName name="_________________la32" localSheetId="2" hidden="1">#REF!</definedName>
    <definedName name="_________________la32" localSheetId="6" hidden="1">#REF!</definedName>
    <definedName name="_________________la32" localSheetId="0" hidden="1">#REF!</definedName>
    <definedName name="_________________la32" hidden="1">#REF!</definedName>
    <definedName name="_________________la4" localSheetId="2" hidden="1">#REF!</definedName>
    <definedName name="_________________la4" localSheetId="6" hidden="1">#REF!</definedName>
    <definedName name="_________________la4" localSheetId="0" hidden="1">#REF!</definedName>
    <definedName name="_________________la4" hidden="1">#REF!</definedName>
    <definedName name="_________________la5" localSheetId="2" hidden="1">#REF!</definedName>
    <definedName name="_________________la5" localSheetId="6" hidden="1">#REF!</definedName>
    <definedName name="_________________la5" localSheetId="0" hidden="1">#REF!</definedName>
    <definedName name="_________________la5" hidden="1">#REF!</definedName>
    <definedName name="_________________la6" localSheetId="2" hidden="1">#REF!</definedName>
    <definedName name="_________________la6" localSheetId="6" hidden="1">#REF!</definedName>
    <definedName name="_________________la6" localSheetId="0" hidden="1">#REF!</definedName>
    <definedName name="_________________la6" hidden="1">#REF!</definedName>
    <definedName name="_________________la7" localSheetId="2" hidden="1">#REF!</definedName>
    <definedName name="_________________la7" localSheetId="6" hidden="1">#REF!</definedName>
    <definedName name="_________________la7" localSheetId="0" hidden="1">#REF!</definedName>
    <definedName name="_________________la7" hidden="1">#REF!</definedName>
    <definedName name="_________________la8" localSheetId="2" hidden="1">#REF!</definedName>
    <definedName name="_________________la8" localSheetId="6" hidden="1">#REF!</definedName>
    <definedName name="_________________la8" localSheetId="0" hidden="1">#REF!</definedName>
    <definedName name="_________________la8" hidden="1">#REF!</definedName>
    <definedName name="_________________la9" localSheetId="2" hidden="1">#REF!</definedName>
    <definedName name="_________________la9" localSheetId="6" hidden="1">#REF!</definedName>
    <definedName name="_________________la9" localSheetId="0" hidden="1">#REF!</definedName>
    <definedName name="_________________la9" hidden="1">#REF!</definedName>
    <definedName name="_________________lb1" localSheetId="2" hidden="1">#REF!</definedName>
    <definedName name="_________________lb1" localSheetId="6" hidden="1">#REF!</definedName>
    <definedName name="_________________lb1" localSheetId="0" hidden="1">#REF!</definedName>
    <definedName name="_________________lb1" hidden="1">#REF!</definedName>
    <definedName name="_________________lb10" localSheetId="2" hidden="1">#REF!</definedName>
    <definedName name="_________________lb10" localSheetId="6" hidden="1">#REF!</definedName>
    <definedName name="_________________lb10" localSheetId="0" hidden="1">#REF!</definedName>
    <definedName name="_________________lb10" hidden="1">#REF!</definedName>
    <definedName name="_________________lb11" localSheetId="2" hidden="1">#REF!</definedName>
    <definedName name="_________________lb11" localSheetId="6" hidden="1">#REF!</definedName>
    <definedName name="_________________lb11" localSheetId="0" hidden="1">#REF!</definedName>
    <definedName name="_________________lb11" hidden="1">#REF!</definedName>
    <definedName name="_________________lb12" localSheetId="2" hidden="1">#REF!</definedName>
    <definedName name="_________________lb12" localSheetId="6" hidden="1">#REF!</definedName>
    <definedName name="_________________lb12" localSheetId="0" hidden="1">#REF!</definedName>
    <definedName name="_________________lb12" hidden="1">#REF!</definedName>
    <definedName name="_________________lb13" localSheetId="2" hidden="1">#REF!</definedName>
    <definedName name="_________________lb13" localSheetId="6" hidden="1">#REF!</definedName>
    <definedName name="_________________lb13" localSheetId="0" hidden="1">#REF!</definedName>
    <definedName name="_________________lb13" hidden="1">#REF!</definedName>
    <definedName name="_________________lb14" localSheetId="2" hidden="1">#REF!</definedName>
    <definedName name="_________________lb14" localSheetId="6" hidden="1">#REF!</definedName>
    <definedName name="_________________lb14" localSheetId="0" hidden="1">#REF!</definedName>
    <definedName name="_________________lb14" hidden="1">#REF!</definedName>
    <definedName name="_________________lb15" localSheetId="2" hidden="1">#REF!</definedName>
    <definedName name="_________________lb15" localSheetId="6" hidden="1">#REF!</definedName>
    <definedName name="_________________lb15" localSheetId="0" hidden="1">#REF!</definedName>
    <definedName name="_________________lb15" hidden="1">#REF!</definedName>
    <definedName name="_________________lb16" localSheetId="2" hidden="1">#REF!</definedName>
    <definedName name="_________________lb16" localSheetId="6" hidden="1">#REF!</definedName>
    <definedName name="_________________lb16" localSheetId="0" hidden="1">#REF!</definedName>
    <definedName name="_________________lb16" hidden="1">#REF!</definedName>
    <definedName name="_________________lb17" localSheetId="2" hidden="1">#REF!</definedName>
    <definedName name="_________________lb17" localSheetId="6" hidden="1">#REF!</definedName>
    <definedName name="_________________lb17" localSheetId="0" hidden="1">#REF!</definedName>
    <definedName name="_________________lb17" hidden="1">#REF!</definedName>
    <definedName name="_________________lb18" localSheetId="2" hidden="1">#REF!</definedName>
    <definedName name="_________________lb18" localSheetId="6" hidden="1">#REF!</definedName>
    <definedName name="_________________lb18" localSheetId="0" hidden="1">#REF!</definedName>
    <definedName name="_________________lb18" hidden="1">#REF!</definedName>
    <definedName name="_________________lb19" localSheetId="2" hidden="1">#REF!</definedName>
    <definedName name="_________________lb19" localSheetId="6" hidden="1">#REF!</definedName>
    <definedName name="_________________lb19" localSheetId="0" hidden="1">#REF!</definedName>
    <definedName name="_________________lb19" hidden="1">#REF!</definedName>
    <definedName name="_________________lb2" localSheetId="2" hidden="1">#REF!</definedName>
    <definedName name="_________________lb2" localSheetId="6" hidden="1">#REF!</definedName>
    <definedName name="_________________lb2" localSheetId="0" hidden="1">#REF!</definedName>
    <definedName name="_________________lb2" hidden="1">#REF!</definedName>
    <definedName name="_________________lb20" localSheetId="2" hidden="1">#REF!</definedName>
    <definedName name="_________________lb20" localSheetId="6" hidden="1">#REF!</definedName>
    <definedName name="_________________lb20" localSheetId="0" hidden="1">#REF!</definedName>
    <definedName name="_________________lb20" hidden="1">#REF!</definedName>
    <definedName name="_________________lb21" localSheetId="2" hidden="1">#REF!</definedName>
    <definedName name="_________________lb21" localSheetId="6" hidden="1">#REF!</definedName>
    <definedName name="_________________lb21" localSheetId="0" hidden="1">#REF!</definedName>
    <definedName name="_________________lb21" hidden="1">#REF!</definedName>
    <definedName name="_________________lb22" localSheetId="2" hidden="1">#REF!</definedName>
    <definedName name="_________________lb22" localSheetId="6" hidden="1">#REF!</definedName>
    <definedName name="_________________lb22" localSheetId="0" hidden="1">#REF!</definedName>
    <definedName name="_________________lb22" hidden="1">#REF!</definedName>
    <definedName name="_________________lb23" localSheetId="2" hidden="1">#REF!</definedName>
    <definedName name="_________________lb23" localSheetId="6" hidden="1">#REF!</definedName>
    <definedName name="_________________lb23" localSheetId="0" hidden="1">#REF!</definedName>
    <definedName name="_________________lb23" hidden="1">#REF!</definedName>
    <definedName name="_________________lb24" localSheetId="2" hidden="1">#REF!</definedName>
    <definedName name="_________________lb24" localSheetId="6" hidden="1">#REF!</definedName>
    <definedName name="_________________lb24" localSheetId="0" hidden="1">#REF!</definedName>
    <definedName name="_________________lb24" hidden="1">#REF!</definedName>
    <definedName name="_________________lb25" localSheetId="2" hidden="1">#REF!</definedName>
    <definedName name="_________________lb25" localSheetId="6" hidden="1">#REF!</definedName>
    <definedName name="_________________lb25" localSheetId="0" hidden="1">#REF!</definedName>
    <definedName name="_________________lb25" hidden="1">#REF!</definedName>
    <definedName name="_________________lb27" localSheetId="2" hidden="1">#REF!</definedName>
    <definedName name="_________________lb27" localSheetId="6" hidden="1">#REF!</definedName>
    <definedName name="_________________lb27" localSheetId="0" hidden="1">#REF!</definedName>
    <definedName name="_________________lb27" hidden="1">#REF!</definedName>
    <definedName name="_________________lb28" localSheetId="2" hidden="1">#REF!</definedName>
    <definedName name="_________________lb28" localSheetId="6" hidden="1">#REF!</definedName>
    <definedName name="_________________lb28" localSheetId="0" hidden="1">#REF!</definedName>
    <definedName name="_________________lb28" hidden="1">#REF!</definedName>
    <definedName name="_________________lb29" localSheetId="2" hidden="1">#REF!</definedName>
    <definedName name="_________________lb29" localSheetId="6" hidden="1">#REF!</definedName>
    <definedName name="_________________lb29" localSheetId="0" hidden="1">#REF!</definedName>
    <definedName name="_________________lb29" hidden="1">#REF!</definedName>
    <definedName name="_________________lb3" localSheetId="2" hidden="1">#REF!</definedName>
    <definedName name="_________________lb3" localSheetId="6" hidden="1">#REF!</definedName>
    <definedName name="_________________lb3" localSheetId="0" hidden="1">#REF!</definedName>
    <definedName name="_________________lb3" hidden="1">#REF!</definedName>
    <definedName name="_________________lb30" localSheetId="2" hidden="1">#REF!</definedName>
    <definedName name="_________________lb30" localSheetId="6" hidden="1">#REF!</definedName>
    <definedName name="_________________lb30" localSheetId="0" hidden="1">#REF!</definedName>
    <definedName name="_________________lb30" hidden="1">#REF!</definedName>
    <definedName name="_________________lb31" localSheetId="2" hidden="1">#REF!</definedName>
    <definedName name="_________________lb31" localSheetId="6" hidden="1">#REF!</definedName>
    <definedName name="_________________lb31" localSheetId="0" hidden="1">#REF!</definedName>
    <definedName name="_________________lb31" hidden="1">#REF!</definedName>
    <definedName name="_________________lb32" localSheetId="2" hidden="1">#REF!</definedName>
    <definedName name="_________________lb32" localSheetId="6" hidden="1">#REF!</definedName>
    <definedName name="_________________lb32" localSheetId="0" hidden="1">#REF!</definedName>
    <definedName name="_________________lb32" hidden="1">#REF!</definedName>
    <definedName name="_________________lb4" localSheetId="2" hidden="1">#REF!</definedName>
    <definedName name="_________________lb4" localSheetId="6" hidden="1">#REF!</definedName>
    <definedName name="_________________lb4" localSheetId="0" hidden="1">#REF!</definedName>
    <definedName name="_________________lb4" hidden="1">#REF!</definedName>
    <definedName name="_________________lb5" localSheetId="2" hidden="1">#REF!</definedName>
    <definedName name="_________________lb5" localSheetId="6" hidden="1">#REF!</definedName>
    <definedName name="_________________lb5" localSheetId="0" hidden="1">#REF!</definedName>
    <definedName name="_________________lb5" hidden="1">#REF!</definedName>
    <definedName name="_________________lb6" localSheetId="2" hidden="1">#REF!</definedName>
    <definedName name="_________________lb6" localSheetId="6" hidden="1">#REF!</definedName>
    <definedName name="_________________lb6" localSheetId="0" hidden="1">#REF!</definedName>
    <definedName name="_________________lb6" hidden="1">#REF!</definedName>
    <definedName name="_________________lb7" localSheetId="2" hidden="1">#REF!</definedName>
    <definedName name="_________________lb7" localSheetId="6" hidden="1">#REF!</definedName>
    <definedName name="_________________lb7" localSheetId="0" hidden="1">#REF!</definedName>
    <definedName name="_________________lb7" hidden="1">#REF!</definedName>
    <definedName name="_________________lb8" localSheetId="2" hidden="1">#REF!</definedName>
    <definedName name="_________________lb8" localSheetId="6" hidden="1">#REF!</definedName>
    <definedName name="_________________lb8" localSheetId="0" hidden="1">#REF!</definedName>
    <definedName name="_________________lb8" hidden="1">#REF!</definedName>
    <definedName name="_________________lb9" localSheetId="2" hidden="1">#REF!</definedName>
    <definedName name="_________________lb9" localSheetId="6" hidden="1">#REF!</definedName>
    <definedName name="_________________lb9" localSheetId="0" hidden="1">#REF!</definedName>
    <definedName name="_________________lb9" hidden="1">#REF!</definedName>
    <definedName name="_________________lbc1" localSheetId="2" hidden="1">#REF!</definedName>
    <definedName name="_________________lbc1" localSheetId="6" hidden="1">#REF!</definedName>
    <definedName name="_________________lbc1" localSheetId="0" hidden="1">#REF!</definedName>
    <definedName name="_________________lbc1" hidden="1">#REF!</definedName>
    <definedName name="_________________lbc10" localSheetId="2" hidden="1">#REF!</definedName>
    <definedName name="_________________lbc10" localSheetId="6" hidden="1">#REF!</definedName>
    <definedName name="_________________lbc10" localSheetId="0" hidden="1">#REF!</definedName>
    <definedName name="_________________lbc10" hidden="1">#REF!</definedName>
    <definedName name="_________________lbc11" localSheetId="2" hidden="1">#REF!</definedName>
    <definedName name="_________________lbc11" localSheetId="6" hidden="1">#REF!</definedName>
    <definedName name="_________________lbc11" localSheetId="0" hidden="1">#REF!</definedName>
    <definedName name="_________________lbc11" hidden="1">#REF!</definedName>
    <definedName name="_________________lbc12" localSheetId="2" hidden="1">#REF!</definedName>
    <definedName name="_________________lbc12" localSheetId="6" hidden="1">#REF!</definedName>
    <definedName name="_________________lbc12" localSheetId="0" hidden="1">#REF!</definedName>
    <definedName name="_________________lbc12" hidden="1">#REF!</definedName>
    <definedName name="_________________lbc13" localSheetId="2" hidden="1">#REF!</definedName>
    <definedName name="_________________lbc13" localSheetId="6" hidden="1">#REF!</definedName>
    <definedName name="_________________lbc13" localSheetId="0" hidden="1">#REF!</definedName>
    <definedName name="_________________lbc13" hidden="1">#REF!</definedName>
    <definedName name="_________________lbc14" localSheetId="2" hidden="1">#REF!</definedName>
    <definedName name="_________________lbc14" localSheetId="6" hidden="1">#REF!</definedName>
    <definedName name="_________________lbc14" localSheetId="0" hidden="1">#REF!</definedName>
    <definedName name="_________________lbc14" hidden="1">#REF!</definedName>
    <definedName name="_________________lbc15" localSheetId="2" hidden="1">#REF!</definedName>
    <definedName name="_________________lbc15" localSheetId="6" hidden="1">#REF!</definedName>
    <definedName name="_________________lbc15" localSheetId="0" hidden="1">#REF!</definedName>
    <definedName name="_________________lbc15" hidden="1">#REF!</definedName>
    <definedName name="_________________lbc16" localSheetId="2" hidden="1">#REF!</definedName>
    <definedName name="_________________lbc16" localSheetId="6" hidden="1">#REF!</definedName>
    <definedName name="_________________lbc16" localSheetId="0" hidden="1">#REF!</definedName>
    <definedName name="_________________lbc16" hidden="1">#REF!</definedName>
    <definedName name="_________________lbc17" localSheetId="2" hidden="1">#REF!</definedName>
    <definedName name="_________________lbc17" localSheetId="6" hidden="1">#REF!</definedName>
    <definedName name="_________________lbc17" localSheetId="0" hidden="1">#REF!</definedName>
    <definedName name="_________________lbc17" hidden="1">#REF!</definedName>
    <definedName name="_________________lbc18" localSheetId="2" hidden="1">#REF!</definedName>
    <definedName name="_________________lbc18" localSheetId="6" hidden="1">#REF!</definedName>
    <definedName name="_________________lbc18" localSheetId="0" hidden="1">#REF!</definedName>
    <definedName name="_________________lbc18" hidden="1">#REF!</definedName>
    <definedName name="_________________lbc19" localSheetId="2" hidden="1">#REF!</definedName>
    <definedName name="_________________lbc19" localSheetId="6" hidden="1">#REF!</definedName>
    <definedName name="_________________lbc19" localSheetId="0" hidden="1">#REF!</definedName>
    <definedName name="_________________lbc19" hidden="1">#REF!</definedName>
    <definedName name="_________________lbc2" localSheetId="2" hidden="1">#REF!</definedName>
    <definedName name="_________________lbc2" localSheetId="6" hidden="1">#REF!</definedName>
    <definedName name="_________________lbc2" localSheetId="0" hidden="1">#REF!</definedName>
    <definedName name="_________________lbc2" hidden="1">#REF!</definedName>
    <definedName name="_________________lbc20" localSheetId="2" hidden="1">#REF!</definedName>
    <definedName name="_________________lbc20" localSheetId="6" hidden="1">#REF!</definedName>
    <definedName name="_________________lbc20" localSheetId="0" hidden="1">#REF!</definedName>
    <definedName name="_________________lbc20" hidden="1">#REF!</definedName>
    <definedName name="_________________lbc21" localSheetId="2" hidden="1">#REF!</definedName>
    <definedName name="_________________lbc21" localSheetId="6" hidden="1">#REF!</definedName>
    <definedName name="_________________lbc21" localSheetId="0" hidden="1">#REF!</definedName>
    <definedName name="_________________lbc21" hidden="1">#REF!</definedName>
    <definedName name="_________________lbc22" localSheetId="2" hidden="1">#REF!</definedName>
    <definedName name="_________________lbc22" localSheetId="6" hidden="1">#REF!</definedName>
    <definedName name="_________________lbc22" localSheetId="0" hidden="1">#REF!</definedName>
    <definedName name="_________________lbc22" hidden="1">#REF!</definedName>
    <definedName name="_________________lbc23" localSheetId="2" hidden="1">#REF!</definedName>
    <definedName name="_________________lbc23" localSheetId="6" hidden="1">#REF!</definedName>
    <definedName name="_________________lbc23" localSheetId="0" hidden="1">#REF!</definedName>
    <definedName name="_________________lbc23" hidden="1">#REF!</definedName>
    <definedName name="_________________lbc24" localSheetId="2" hidden="1">#REF!</definedName>
    <definedName name="_________________lbc24" localSheetId="6" hidden="1">#REF!</definedName>
    <definedName name="_________________lbc24" localSheetId="0" hidden="1">#REF!</definedName>
    <definedName name="_________________lbc24" hidden="1">#REF!</definedName>
    <definedName name="_________________lbc25" localSheetId="2" hidden="1">#REF!</definedName>
    <definedName name="_________________lbc25" localSheetId="6" hidden="1">#REF!</definedName>
    <definedName name="_________________lbc25" localSheetId="0" hidden="1">#REF!</definedName>
    <definedName name="_________________lbc25" hidden="1">#REF!</definedName>
    <definedName name="_________________lbc26" localSheetId="2" hidden="1">#REF!</definedName>
    <definedName name="_________________lbc26" localSheetId="6" hidden="1">#REF!</definedName>
    <definedName name="_________________lbc26" localSheetId="0" hidden="1">#REF!</definedName>
    <definedName name="_________________lbc26" hidden="1">#REF!</definedName>
    <definedName name="_________________lbc27" localSheetId="2" hidden="1">#REF!</definedName>
    <definedName name="_________________lbc27" localSheetId="6" hidden="1">#REF!</definedName>
    <definedName name="_________________lbc27" localSheetId="0" hidden="1">#REF!</definedName>
    <definedName name="_________________lbc27" hidden="1">#REF!</definedName>
    <definedName name="_________________lbc28" localSheetId="2" hidden="1">#REF!</definedName>
    <definedName name="_________________lbc28" localSheetId="6" hidden="1">#REF!</definedName>
    <definedName name="_________________lbc28" localSheetId="0" hidden="1">#REF!</definedName>
    <definedName name="_________________lbc28" hidden="1">#REF!</definedName>
    <definedName name="_________________lbc29" localSheetId="2" hidden="1">#REF!</definedName>
    <definedName name="_________________lbc29" localSheetId="6" hidden="1">#REF!</definedName>
    <definedName name="_________________lbc29" localSheetId="0" hidden="1">#REF!</definedName>
    <definedName name="_________________lbc29" hidden="1">#REF!</definedName>
    <definedName name="_________________lbc3" localSheetId="2" hidden="1">#REF!</definedName>
    <definedName name="_________________lbc3" localSheetId="6" hidden="1">#REF!</definedName>
    <definedName name="_________________lbc3" localSheetId="0" hidden="1">#REF!</definedName>
    <definedName name="_________________lbc3" hidden="1">#REF!</definedName>
    <definedName name="_________________lbc31" localSheetId="2" hidden="1">#REF!</definedName>
    <definedName name="_________________lbc31" localSheetId="6" hidden="1">#REF!</definedName>
    <definedName name="_________________lbc31" localSheetId="0" hidden="1">#REF!</definedName>
    <definedName name="_________________lbc31" hidden="1">#REF!</definedName>
    <definedName name="_________________lbc32" localSheetId="2" hidden="1">#REF!</definedName>
    <definedName name="_________________lbc32" localSheetId="6" hidden="1">#REF!</definedName>
    <definedName name="_________________lbc32" localSheetId="0" hidden="1">#REF!</definedName>
    <definedName name="_________________lbc32" hidden="1">#REF!</definedName>
    <definedName name="_________________lbc4" localSheetId="2" hidden="1">#REF!</definedName>
    <definedName name="_________________lbc4" localSheetId="6" hidden="1">#REF!</definedName>
    <definedName name="_________________lbc4" localSheetId="0" hidden="1">#REF!</definedName>
    <definedName name="_________________lbc4" hidden="1">#REF!</definedName>
    <definedName name="_________________lbc5" localSheetId="2" hidden="1">#REF!</definedName>
    <definedName name="_________________lbc5" localSheetId="6" hidden="1">#REF!</definedName>
    <definedName name="_________________lbc5" localSheetId="0" hidden="1">#REF!</definedName>
    <definedName name="_________________lbc5" hidden="1">#REF!</definedName>
    <definedName name="_________________lbc6" localSheetId="2" hidden="1">#REF!</definedName>
    <definedName name="_________________lbc6" localSheetId="6" hidden="1">#REF!</definedName>
    <definedName name="_________________lbc6" localSheetId="0" hidden="1">#REF!</definedName>
    <definedName name="_________________lbc6" hidden="1">#REF!</definedName>
    <definedName name="_________________lbc7" localSheetId="2" hidden="1">#REF!</definedName>
    <definedName name="_________________lbc7" localSheetId="6" hidden="1">#REF!</definedName>
    <definedName name="_________________lbc7" localSheetId="0" hidden="1">#REF!</definedName>
    <definedName name="_________________lbc7" hidden="1">#REF!</definedName>
    <definedName name="_________________lbc8" localSheetId="2" hidden="1">#REF!</definedName>
    <definedName name="_________________lbc8" localSheetId="6" hidden="1">#REF!</definedName>
    <definedName name="_________________lbc8" localSheetId="0" hidden="1">#REF!</definedName>
    <definedName name="_________________lbc8" hidden="1">#REF!</definedName>
    <definedName name="_________________lbc9" localSheetId="2" hidden="1">#REF!</definedName>
    <definedName name="_________________lbc9" localSheetId="6" hidden="1">#REF!</definedName>
    <definedName name="_________________lbc9" localSheetId="0" hidden="1">#REF!</definedName>
    <definedName name="_________________lbc9" hidden="1">#REF!</definedName>
    <definedName name="_________________ld26" localSheetId="2" hidden="1">#REF!</definedName>
    <definedName name="_________________ld26" localSheetId="6" hidden="1">#REF!</definedName>
    <definedName name="_________________ld26" localSheetId="0" hidden="1">#REF!</definedName>
    <definedName name="_________________ld26" hidden="1">#REF!</definedName>
    <definedName name="_________________ld31" localSheetId="2" hidden="1">#REF!</definedName>
    <definedName name="_________________ld31" localSheetId="6" hidden="1">#REF!</definedName>
    <definedName name="_________________ld31" localSheetId="0" hidden="1">#REF!</definedName>
    <definedName name="_________________ld31" hidden="1">#REF!</definedName>
    <definedName name="_________________le31" localSheetId="2" hidden="1">#REF!</definedName>
    <definedName name="_________________le31" localSheetId="6" hidden="1">#REF!</definedName>
    <definedName name="_________________le31" localSheetId="0" hidden="1">#REF!</definedName>
    <definedName name="_________________le31" hidden="1">#REF!</definedName>
    <definedName name="_________________lf31" localSheetId="2" hidden="1">#REF!</definedName>
    <definedName name="_________________lf31" localSheetId="6" hidden="1">#REF!</definedName>
    <definedName name="_________________lf31" localSheetId="0" hidden="1">#REF!</definedName>
    <definedName name="_________________lf31" hidden="1">#REF!</definedName>
    <definedName name="_________________x10" localSheetId="2" hidden="1">#REF!</definedName>
    <definedName name="_________________x10" localSheetId="6" hidden="1">#REF!</definedName>
    <definedName name="_________________x10" localSheetId="0" hidden="1">#REF!</definedName>
    <definedName name="_________________x10" hidden="1">#REF!</definedName>
    <definedName name="_________________x11" localSheetId="2" hidden="1">#REF!</definedName>
    <definedName name="_________________x11" localSheetId="6" hidden="1">#REF!</definedName>
    <definedName name="_________________x11" localSheetId="0" hidden="1">#REF!</definedName>
    <definedName name="_________________x11" hidden="1">#REF!</definedName>
    <definedName name="_________________x12" localSheetId="2" hidden="1">#REF!</definedName>
    <definedName name="_________________x12" localSheetId="6" hidden="1">#REF!</definedName>
    <definedName name="_________________x12" localSheetId="0" hidden="1">#REF!</definedName>
    <definedName name="_________________x12" hidden="1">#REF!</definedName>
    <definedName name="_________________x13" localSheetId="2" hidden="1">#REF!</definedName>
    <definedName name="_________________x13" localSheetId="6" hidden="1">#REF!</definedName>
    <definedName name="_________________x13" localSheetId="0" hidden="1">#REF!</definedName>
    <definedName name="_________________x13" hidden="1">#REF!</definedName>
    <definedName name="_________________x14" localSheetId="2" hidden="1">#REF!</definedName>
    <definedName name="_________________x14" localSheetId="6" hidden="1">#REF!</definedName>
    <definedName name="_________________x14" localSheetId="0" hidden="1">#REF!</definedName>
    <definedName name="_________________x14" hidden="1">#REF!</definedName>
    <definedName name="_________________x15" localSheetId="2" hidden="1">#REF!</definedName>
    <definedName name="_________________x15" localSheetId="6" hidden="1">#REF!</definedName>
    <definedName name="_________________x15" localSheetId="0" hidden="1">#REF!</definedName>
    <definedName name="_________________x15" hidden="1">#REF!</definedName>
    <definedName name="_________________x16" localSheetId="2" hidden="1">#REF!</definedName>
    <definedName name="_________________x16" localSheetId="6" hidden="1">#REF!</definedName>
    <definedName name="_________________x16" localSheetId="0" hidden="1">#REF!</definedName>
    <definedName name="_________________x16" hidden="1">#REF!</definedName>
    <definedName name="_________________x17" localSheetId="2" hidden="1">#REF!</definedName>
    <definedName name="_________________x17" localSheetId="6" hidden="1">#REF!</definedName>
    <definedName name="_________________x17" localSheetId="0" hidden="1">#REF!</definedName>
    <definedName name="_________________x17" hidden="1">#REF!</definedName>
    <definedName name="_________________x18" localSheetId="2" hidden="1">#REF!</definedName>
    <definedName name="_________________x18" localSheetId="6" hidden="1">#REF!</definedName>
    <definedName name="_________________x18" localSheetId="0" hidden="1">#REF!</definedName>
    <definedName name="_________________x18" hidden="1">#REF!</definedName>
    <definedName name="_________________x19" localSheetId="2" hidden="1">#REF!</definedName>
    <definedName name="_________________x19" localSheetId="6" hidden="1">#REF!</definedName>
    <definedName name="_________________x19" localSheetId="0" hidden="1">#REF!</definedName>
    <definedName name="_________________x19" hidden="1">#REF!</definedName>
    <definedName name="_________________x20" localSheetId="2" hidden="1">#REF!</definedName>
    <definedName name="_________________x20" localSheetId="6" hidden="1">#REF!</definedName>
    <definedName name="_________________x20" localSheetId="0" hidden="1">#REF!</definedName>
    <definedName name="_________________x20" hidden="1">#REF!</definedName>
    <definedName name="_________________x21" localSheetId="2" hidden="1">#REF!</definedName>
    <definedName name="_________________x21" localSheetId="6" hidden="1">#REF!</definedName>
    <definedName name="_________________x21" localSheetId="0" hidden="1">#REF!</definedName>
    <definedName name="_________________x21" hidden="1">#REF!</definedName>
    <definedName name="_________________x22" localSheetId="2" hidden="1">#REF!</definedName>
    <definedName name="_________________x22" localSheetId="6" hidden="1">#REF!</definedName>
    <definedName name="_________________x22" localSheetId="0" hidden="1">#REF!</definedName>
    <definedName name="_________________x22" hidden="1">#REF!</definedName>
    <definedName name="_________________x23" localSheetId="2" hidden="1">#REF!</definedName>
    <definedName name="_________________x23" localSheetId="6" hidden="1">#REF!</definedName>
    <definedName name="_________________x23" localSheetId="0" hidden="1">#REF!</definedName>
    <definedName name="_________________x23" hidden="1">#REF!</definedName>
    <definedName name="_________________x24" localSheetId="2" hidden="1">#REF!</definedName>
    <definedName name="_________________x24" localSheetId="6" hidden="1">#REF!</definedName>
    <definedName name="_________________x24" localSheetId="0" hidden="1">#REF!</definedName>
    <definedName name="_________________x24" hidden="1">#REF!</definedName>
    <definedName name="_________________x25" localSheetId="2" hidden="1">#REF!</definedName>
    <definedName name="_________________x25" localSheetId="6" hidden="1">#REF!</definedName>
    <definedName name="_________________x25" localSheetId="0" hidden="1">#REF!</definedName>
    <definedName name="_________________x25" hidden="1">#REF!</definedName>
    <definedName name="_________________x28" localSheetId="2" hidden="1">#REF!</definedName>
    <definedName name="_________________x28" localSheetId="6" hidden="1">#REF!</definedName>
    <definedName name="_________________x28" localSheetId="0" hidden="1">#REF!</definedName>
    <definedName name="_________________x28" hidden="1">#REF!</definedName>
    <definedName name="_________________x29" localSheetId="2" hidden="1">#REF!</definedName>
    <definedName name="_________________x29" localSheetId="6" hidden="1">#REF!</definedName>
    <definedName name="_________________x29" localSheetId="0" hidden="1">#REF!</definedName>
    <definedName name="_________________x29" hidden="1">#REF!</definedName>
    <definedName name="_________________x32" localSheetId="2" hidden="1">#REF!</definedName>
    <definedName name="_________________x32" localSheetId="6" hidden="1">#REF!</definedName>
    <definedName name="_________________x32" localSheetId="0" hidden="1">#REF!</definedName>
    <definedName name="_________________x32" hidden="1">#REF!</definedName>
    <definedName name="_________________x4" localSheetId="2" hidden="1">#REF!</definedName>
    <definedName name="_________________x4" localSheetId="6" hidden="1">#REF!</definedName>
    <definedName name="_________________x4" localSheetId="0" hidden="1">#REF!</definedName>
    <definedName name="_________________x4" hidden="1">#REF!</definedName>
    <definedName name="_________________x5" localSheetId="2" hidden="1">#REF!</definedName>
    <definedName name="_________________x5" localSheetId="6" hidden="1">#REF!</definedName>
    <definedName name="_________________x5" localSheetId="0" hidden="1">#REF!</definedName>
    <definedName name="_________________x5" hidden="1">#REF!</definedName>
    <definedName name="_________________x6" localSheetId="2" hidden="1">#REF!</definedName>
    <definedName name="_________________x6" localSheetId="6" hidden="1">#REF!</definedName>
    <definedName name="_________________x6" localSheetId="0" hidden="1">#REF!</definedName>
    <definedName name="_________________x6" hidden="1">#REF!</definedName>
    <definedName name="_________________x7" localSheetId="2" hidden="1">#REF!</definedName>
    <definedName name="_________________x7" localSheetId="6" hidden="1">#REF!</definedName>
    <definedName name="_________________x7" localSheetId="0" hidden="1">#REF!</definedName>
    <definedName name="_________________x7" hidden="1">#REF!</definedName>
    <definedName name="_________________x8" localSheetId="2" hidden="1">#REF!</definedName>
    <definedName name="_________________x8" localSheetId="6" hidden="1">#REF!</definedName>
    <definedName name="_________________x8" localSheetId="0" hidden="1">#REF!</definedName>
    <definedName name="_________________x8" hidden="1">#REF!</definedName>
    <definedName name="_________________x9" localSheetId="2" hidden="1">#REF!</definedName>
    <definedName name="_________________x9" localSheetId="6" hidden="1">#REF!</definedName>
    <definedName name="_________________x9" localSheetId="0" hidden="1">#REF!</definedName>
    <definedName name="_________________x9" hidden="1">#REF!</definedName>
    <definedName name="________________INV12" localSheetId="2">#REF!</definedName>
    <definedName name="________________INV12" localSheetId="6">#REF!</definedName>
    <definedName name="________________INV12" localSheetId="0">#REF!</definedName>
    <definedName name="________________INV12">#REF!</definedName>
    <definedName name="________________INV13" localSheetId="2">#REF!</definedName>
    <definedName name="________________INV13" localSheetId="6">#REF!</definedName>
    <definedName name="________________INV13" localSheetId="0">#REF!</definedName>
    <definedName name="________________INV13">#REF!</definedName>
    <definedName name="________________inv2">'[1]CONSOL DRE GERAL'!$B$2:$L$99</definedName>
    <definedName name="________________la29" localSheetId="2" hidden="1">#REF!</definedName>
    <definedName name="________________la29" localSheetId="7" hidden="1">#REF!</definedName>
    <definedName name="________________la29" localSheetId="6" hidden="1">#REF!</definedName>
    <definedName name="________________la29" localSheetId="0" hidden="1">#REF!</definedName>
    <definedName name="________________la29" hidden="1">#REF!</definedName>
    <definedName name="________________la3" localSheetId="2" hidden="1">#REF!</definedName>
    <definedName name="________________la3" localSheetId="6" hidden="1">#REF!</definedName>
    <definedName name="________________la3" localSheetId="0" hidden="1">#REF!</definedName>
    <definedName name="________________la3" hidden="1">#REF!</definedName>
    <definedName name="________________la31" localSheetId="2" hidden="1">#REF!</definedName>
    <definedName name="________________la31" localSheetId="6" hidden="1">#REF!</definedName>
    <definedName name="________________la31" localSheetId="0" hidden="1">#REF!</definedName>
    <definedName name="________________la31" hidden="1">#REF!</definedName>
    <definedName name="________________la32" localSheetId="2" hidden="1">#REF!</definedName>
    <definedName name="________________la32" localSheetId="6" hidden="1">#REF!</definedName>
    <definedName name="________________la32" localSheetId="0" hidden="1">#REF!</definedName>
    <definedName name="________________la32" hidden="1">#REF!</definedName>
    <definedName name="________________la4" localSheetId="2" hidden="1">#REF!</definedName>
    <definedName name="________________la4" localSheetId="6" hidden="1">#REF!</definedName>
    <definedName name="________________la4" localSheetId="0" hidden="1">#REF!</definedName>
    <definedName name="________________la4" hidden="1">#REF!</definedName>
    <definedName name="________________la5" localSheetId="2" hidden="1">#REF!</definedName>
    <definedName name="________________la5" localSheetId="6" hidden="1">#REF!</definedName>
    <definedName name="________________la5" localSheetId="0" hidden="1">#REF!</definedName>
    <definedName name="________________la5" hidden="1">#REF!</definedName>
    <definedName name="________________la6" localSheetId="2" hidden="1">#REF!</definedName>
    <definedName name="________________la6" localSheetId="6" hidden="1">#REF!</definedName>
    <definedName name="________________la6" localSheetId="0" hidden="1">#REF!</definedName>
    <definedName name="________________la6" hidden="1">#REF!</definedName>
    <definedName name="________________la7" localSheetId="2" hidden="1">#REF!</definedName>
    <definedName name="________________la7" localSheetId="6" hidden="1">#REF!</definedName>
    <definedName name="________________la7" localSheetId="0" hidden="1">#REF!</definedName>
    <definedName name="________________la7" hidden="1">#REF!</definedName>
    <definedName name="________________la8" localSheetId="2" hidden="1">#REF!</definedName>
    <definedName name="________________la8" localSheetId="6" hidden="1">#REF!</definedName>
    <definedName name="________________la8" localSheetId="0" hidden="1">#REF!</definedName>
    <definedName name="________________la8" hidden="1">#REF!</definedName>
    <definedName name="________________la9" localSheetId="2" hidden="1">#REF!</definedName>
    <definedName name="________________la9" localSheetId="6" hidden="1">#REF!</definedName>
    <definedName name="________________la9" localSheetId="0" hidden="1">#REF!</definedName>
    <definedName name="________________la9" hidden="1">#REF!</definedName>
    <definedName name="________________lb1" localSheetId="2" hidden="1">#REF!</definedName>
    <definedName name="________________lb1" localSheetId="6" hidden="1">#REF!</definedName>
    <definedName name="________________lb1" localSheetId="0" hidden="1">#REF!</definedName>
    <definedName name="________________lb1" hidden="1">#REF!</definedName>
    <definedName name="________________lb10" localSheetId="2" hidden="1">#REF!</definedName>
    <definedName name="________________lb10" localSheetId="6" hidden="1">#REF!</definedName>
    <definedName name="________________lb10" localSheetId="0" hidden="1">#REF!</definedName>
    <definedName name="________________lb10" hidden="1">#REF!</definedName>
    <definedName name="________________lb11" localSheetId="2" hidden="1">#REF!</definedName>
    <definedName name="________________lb11" localSheetId="6" hidden="1">#REF!</definedName>
    <definedName name="________________lb11" localSheetId="0" hidden="1">#REF!</definedName>
    <definedName name="________________lb11" hidden="1">#REF!</definedName>
    <definedName name="________________lb12" localSheetId="2" hidden="1">#REF!</definedName>
    <definedName name="________________lb12" localSheetId="6" hidden="1">#REF!</definedName>
    <definedName name="________________lb12" localSheetId="0" hidden="1">#REF!</definedName>
    <definedName name="________________lb12" hidden="1">#REF!</definedName>
    <definedName name="________________lb13" localSheetId="2" hidden="1">#REF!</definedName>
    <definedName name="________________lb13" localSheetId="6" hidden="1">#REF!</definedName>
    <definedName name="________________lb13" localSheetId="0" hidden="1">#REF!</definedName>
    <definedName name="________________lb13" hidden="1">#REF!</definedName>
    <definedName name="________________lb14" localSheetId="2" hidden="1">#REF!</definedName>
    <definedName name="________________lb14" localSheetId="6" hidden="1">#REF!</definedName>
    <definedName name="________________lb14" localSheetId="0" hidden="1">#REF!</definedName>
    <definedName name="________________lb14" hidden="1">#REF!</definedName>
    <definedName name="________________lb15" localSheetId="2" hidden="1">#REF!</definedName>
    <definedName name="________________lb15" localSheetId="6" hidden="1">#REF!</definedName>
    <definedName name="________________lb15" localSheetId="0" hidden="1">#REF!</definedName>
    <definedName name="________________lb15" hidden="1">#REF!</definedName>
    <definedName name="________________lb16" localSheetId="2" hidden="1">#REF!</definedName>
    <definedName name="________________lb16" localSheetId="6" hidden="1">#REF!</definedName>
    <definedName name="________________lb16" localSheetId="0" hidden="1">#REF!</definedName>
    <definedName name="________________lb16" hidden="1">#REF!</definedName>
    <definedName name="________________lb17" localSheetId="2" hidden="1">#REF!</definedName>
    <definedName name="________________lb17" localSheetId="6" hidden="1">#REF!</definedName>
    <definedName name="________________lb17" localSheetId="0" hidden="1">#REF!</definedName>
    <definedName name="________________lb17" hidden="1">#REF!</definedName>
    <definedName name="________________lb18" localSheetId="2" hidden="1">#REF!</definedName>
    <definedName name="________________lb18" localSheetId="6" hidden="1">#REF!</definedName>
    <definedName name="________________lb18" localSheetId="0" hidden="1">#REF!</definedName>
    <definedName name="________________lb18" hidden="1">#REF!</definedName>
    <definedName name="________________lb19" localSheetId="2" hidden="1">#REF!</definedName>
    <definedName name="________________lb19" localSheetId="6" hidden="1">#REF!</definedName>
    <definedName name="________________lb19" localSheetId="0" hidden="1">#REF!</definedName>
    <definedName name="________________lb19" hidden="1">#REF!</definedName>
    <definedName name="________________lb2" localSheetId="2" hidden="1">#REF!</definedName>
    <definedName name="________________lb2" localSheetId="6" hidden="1">#REF!</definedName>
    <definedName name="________________lb2" localSheetId="0" hidden="1">#REF!</definedName>
    <definedName name="________________lb2" hidden="1">#REF!</definedName>
    <definedName name="________________lb20" localSheetId="2" hidden="1">#REF!</definedName>
    <definedName name="________________lb20" localSheetId="6" hidden="1">#REF!</definedName>
    <definedName name="________________lb20" localSheetId="0" hidden="1">#REF!</definedName>
    <definedName name="________________lb20" hidden="1">#REF!</definedName>
    <definedName name="________________lb21" localSheetId="2" hidden="1">#REF!</definedName>
    <definedName name="________________lb21" localSheetId="6" hidden="1">#REF!</definedName>
    <definedName name="________________lb21" localSheetId="0" hidden="1">#REF!</definedName>
    <definedName name="________________lb21" hidden="1">#REF!</definedName>
    <definedName name="________________lb22" localSheetId="2" hidden="1">#REF!</definedName>
    <definedName name="________________lb22" localSheetId="6" hidden="1">#REF!</definedName>
    <definedName name="________________lb22" localSheetId="0" hidden="1">#REF!</definedName>
    <definedName name="________________lb22" hidden="1">#REF!</definedName>
    <definedName name="________________lb23" localSheetId="2" hidden="1">#REF!</definedName>
    <definedName name="________________lb23" localSheetId="6" hidden="1">#REF!</definedName>
    <definedName name="________________lb23" localSheetId="0" hidden="1">#REF!</definedName>
    <definedName name="________________lb23" hidden="1">#REF!</definedName>
    <definedName name="________________lb24" localSheetId="2" hidden="1">#REF!</definedName>
    <definedName name="________________lb24" localSheetId="6" hidden="1">#REF!</definedName>
    <definedName name="________________lb24" localSheetId="0" hidden="1">#REF!</definedName>
    <definedName name="________________lb24" hidden="1">#REF!</definedName>
    <definedName name="________________lb25" localSheetId="2" hidden="1">#REF!</definedName>
    <definedName name="________________lb25" localSheetId="6" hidden="1">#REF!</definedName>
    <definedName name="________________lb25" localSheetId="0" hidden="1">#REF!</definedName>
    <definedName name="________________lb25" hidden="1">#REF!</definedName>
    <definedName name="________________lb27" localSheetId="2" hidden="1">#REF!</definedName>
    <definedName name="________________lb27" localSheetId="6" hidden="1">#REF!</definedName>
    <definedName name="________________lb27" localSheetId="0" hidden="1">#REF!</definedName>
    <definedName name="________________lb27" hidden="1">#REF!</definedName>
    <definedName name="________________lb28" localSheetId="2" hidden="1">#REF!</definedName>
    <definedName name="________________lb28" localSheetId="6" hidden="1">#REF!</definedName>
    <definedName name="________________lb28" localSheetId="0" hidden="1">#REF!</definedName>
    <definedName name="________________lb28" hidden="1">#REF!</definedName>
    <definedName name="________________lb29" localSheetId="2" hidden="1">#REF!</definedName>
    <definedName name="________________lb29" localSheetId="6" hidden="1">#REF!</definedName>
    <definedName name="________________lb29" localSheetId="0" hidden="1">#REF!</definedName>
    <definedName name="________________lb29" hidden="1">#REF!</definedName>
    <definedName name="________________lb3" localSheetId="2" hidden="1">#REF!</definedName>
    <definedName name="________________lb3" localSheetId="6" hidden="1">#REF!</definedName>
    <definedName name="________________lb3" localSheetId="0" hidden="1">#REF!</definedName>
    <definedName name="________________lb3" hidden="1">#REF!</definedName>
    <definedName name="________________lb30" localSheetId="2" hidden="1">#REF!</definedName>
    <definedName name="________________lb30" localSheetId="6" hidden="1">#REF!</definedName>
    <definedName name="________________lb30" localSheetId="0" hidden="1">#REF!</definedName>
    <definedName name="________________lb30" hidden="1">#REF!</definedName>
    <definedName name="________________lb31" localSheetId="2" hidden="1">#REF!</definedName>
    <definedName name="________________lb31" localSheetId="6" hidden="1">#REF!</definedName>
    <definedName name="________________lb31" localSheetId="0" hidden="1">#REF!</definedName>
    <definedName name="________________lb31" hidden="1">#REF!</definedName>
    <definedName name="________________lb32" localSheetId="2" hidden="1">#REF!</definedName>
    <definedName name="________________lb32" localSheetId="6" hidden="1">#REF!</definedName>
    <definedName name="________________lb32" localSheetId="0" hidden="1">#REF!</definedName>
    <definedName name="________________lb32" hidden="1">#REF!</definedName>
    <definedName name="________________lb4" localSheetId="2" hidden="1">#REF!</definedName>
    <definedName name="________________lb4" localSheetId="6" hidden="1">#REF!</definedName>
    <definedName name="________________lb4" localSheetId="0" hidden="1">#REF!</definedName>
    <definedName name="________________lb4" hidden="1">#REF!</definedName>
    <definedName name="________________lb5" localSheetId="2" hidden="1">#REF!</definedName>
    <definedName name="________________lb5" localSheetId="6" hidden="1">#REF!</definedName>
    <definedName name="________________lb5" localSheetId="0" hidden="1">#REF!</definedName>
    <definedName name="________________lb5" hidden="1">#REF!</definedName>
    <definedName name="________________lb6" localSheetId="2" hidden="1">#REF!</definedName>
    <definedName name="________________lb6" localSheetId="6" hidden="1">#REF!</definedName>
    <definedName name="________________lb6" localSheetId="0" hidden="1">#REF!</definedName>
    <definedName name="________________lb6" hidden="1">#REF!</definedName>
    <definedName name="________________lb7" localSheetId="2" hidden="1">#REF!</definedName>
    <definedName name="________________lb7" localSheetId="6" hidden="1">#REF!</definedName>
    <definedName name="________________lb7" localSheetId="0" hidden="1">#REF!</definedName>
    <definedName name="________________lb7" hidden="1">#REF!</definedName>
    <definedName name="________________lb8" localSheetId="2" hidden="1">#REF!</definedName>
    <definedName name="________________lb8" localSheetId="6" hidden="1">#REF!</definedName>
    <definedName name="________________lb8" localSheetId="0" hidden="1">#REF!</definedName>
    <definedName name="________________lb8" hidden="1">#REF!</definedName>
    <definedName name="________________lb9" localSheetId="2" hidden="1">#REF!</definedName>
    <definedName name="________________lb9" localSheetId="6" hidden="1">#REF!</definedName>
    <definedName name="________________lb9" localSheetId="0" hidden="1">#REF!</definedName>
    <definedName name="________________lb9" hidden="1">#REF!</definedName>
    <definedName name="________________lbc1" localSheetId="2" hidden="1">#REF!</definedName>
    <definedName name="________________lbc1" localSheetId="6" hidden="1">#REF!</definedName>
    <definedName name="________________lbc1" localSheetId="0" hidden="1">#REF!</definedName>
    <definedName name="________________lbc1" hidden="1">#REF!</definedName>
    <definedName name="________________lbc10" localSheetId="2" hidden="1">#REF!</definedName>
    <definedName name="________________lbc10" localSheetId="6" hidden="1">#REF!</definedName>
    <definedName name="________________lbc10" localSheetId="0" hidden="1">#REF!</definedName>
    <definedName name="________________lbc10" hidden="1">#REF!</definedName>
    <definedName name="________________lbc11" localSheetId="2" hidden="1">#REF!</definedName>
    <definedName name="________________lbc11" localSheetId="6" hidden="1">#REF!</definedName>
    <definedName name="________________lbc11" localSheetId="0" hidden="1">#REF!</definedName>
    <definedName name="________________lbc11" hidden="1">#REF!</definedName>
    <definedName name="________________lbc12" localSheetId="2" hidden="1">#REF!</definedName>
    <definedName name="________________lbc12" localSheetId="6" hidden="1">#REF!</definedName>
    <definedName name="________________lbc12" localSheetId="0" hidden="1">#REF!</definedName>
    <definedName name="________________lbc12" hidden="1">#REF!</definedName>
    <definedName name="________________lbc13" localSheetId="2" hidden="1">#REF!</definedName>
    <definedName name="________________lbc13" localSheetId="6" hidden="1">#REF!</definedName>
    <definedName name="________________lbc13" localSheetId="0" hidden="1">#REF!</definedName>
    <definedName name="________________lbc13" hidden="1">#REF!</definedName>
    <definedName name="________________lbc14" localSheetId="2" hidden="1">#REF!</definedName>
    <definedName name="________________lbc14" localSheetId="6" hidden="1">#REF!</definedName>
    <definedName name="________________lbc14" localSheetId="0" hidden="1">#REF!</definedName>
    <definedName name="________________lbc14" hidden="1">#REF!</definedName>
    <definedName name="________________lbc15" localSheetId="2" hidden="1">#REF!</definedName>
    <definedName name="________________lbc15" localSheetId="6" hidden="1">#REF!</definedName>
    <definedName name="________________lbc15" localSheetId="0" hidden="1">#REF!</definedName>
    <definedName name="________________lbc15" hidden="1">#REF!</definedName>
    <definedName name="________________lbc16" localSheetId="2" hidden="1">#REF!</definedName>
    <definedName name="________________lbc16" localSheetId="6" hidden="1">#REF!</definedName>
    <definedName name="________________lbc16" localSheetId="0" hidden="1">#REF!</definedName>
    <definedName name="________________lbc16" hidden="1">#REF!</definedName>
    <definedName name="________________lbc17" localSheetId="2" hidden="1">#REF!</definedName>
    <definedName name="________________lbc17" localSheetId="6" hidden="1">#REF!</definedName>
    <definedName name="________________lbc17" localSheetId="0" hidden="1">#REF!</definedName>
    <definedName name="________________lbc17" hidden="1">#REF!</definedName>
    <definedName name="________________lbc18" localSheetId="2" hidden="1">#REF!</definedName>
    <definedName name="________________lbc18" localSheetId="6" hidden="1">#REF!</definedName>
    <definedName name="________________lbc18" localSheetId="0" hidden="1">#REF!</definedName>
    <definedName name="________________lbc18" hidden="1">#REF!</definedName>
    <definedName name="________________lbc19" localSheetId="2" hidden="1">#REF!</definedName>
    <definedName name="________________lbc19" localSheetId="6" hidden="1">#REF!</definedName>
    <definedName name="________________lbc19" localSheetId="0" hidden="1">#REF!</definedName>
    <definedName name="________________lbc19" hidden="1">#REF!</definedName>
    <definedName name="________________lbc2" localSheetId="2" hidden="1">#REF!</definedName>
    <definedName name="________________lbc2" localSheetId="6" hidden="1">#REF!</definedName>
    <definedName name="________________lbc2" localSheetId="0" hidden="1">#REF!</definedName>
    <definedName name="________________lbc2" hidden="1">#REF!</definedName>
    <definedName name="________________lbc20" localSheetId="2" hidden="1">#REF!</definedName>
    <definedName name="________________lbc20" localSheetId="6" hidden="1">#REF!</definedName>
    <definedName name="________________lbc20" localSheetId="0" hidden="1">#REF!</definedName>
    <definedName name="________________lbc20" hidden="1">#REF!</definedName>
    <definedName name="________________lbc21" localSheetId="2" hidden="1">#REF!</definedName>
    <definedName name="________________lbc21" localSheetId="6" hidden="1">#REF!</definedName>
    <definedName name="________________lbc21" localSheetId="0" hidden="1">#REF!</definedName>
    <definedName name="________________lbc21" hidden="1">#REF!</definedName>
    <definedName name="________________lbc22" localSheetId="2" hidden="1">#REF!</definedName>
    <definedName name="________________lbc22" localSheetId="6" hidden="1">#REF!</definedName>
    <definedName name="________________lbc22" localSheetId="0" hidden="1">#REF!</definedName>
    <definedName name="________________lbc22" hidden="1">#REF!</definedName>
    <definedName name="________________lbc23" localSheetId="2" hidden="1">#REF!</definedName>
    <definedName name="________________lbc23" localSheetId="6" hidden="1">#REF!</definedName>
    <definedName name="________________lbc23" localSheetId="0" hidden="1">#REF!</definedName>
    <definedName name="________________lbc23" hidden="1">#REF!</definedName>
    <definedName name="________________lbc24" localSheetId="2" hidden="1">#REF!</definedName>
    <definedName name="________________lbc24" localSheetId="6" hidden="1">#REF!</definedName>
    <definedName name="________________lbc24" localSheetId="0" hidden="1">#REF!</definedName>
    <definedName name="________________lbc24" hidden="1">#REF!</definedName>
    <definedName name="________________lbc25" localSheetId="2" hidden="1">#REF!</definedName>
    <definedName name="________________lbc25" localSheetId="6" hidden="1">#REF!</definedName>
    <definedName name="________________lbc25" localSheetId="0" hidden="1">#REF!</definedName>
    <definedName name="________________lbc25" hidden="1">#REF!</definedName>
    <definedName name="________________lbc26" localSheetId="2" hidden="1">#REF!</definedName>
    <definedName name="________________lbc26" localSheetId="6" hidden="1">#REF!</definedName>
    <definedName name="________________lbc26" localSheetId="0" hidden="1">#REF!</definedName>
    <definedName name="________________lbc26" hidden="1">#REF!</definedName>
    <definedName name="________________lbc27" localSheetId="2" hidden="1">#REF!</definedName>
    <definedName name="________________lbc27" localSheetId="6" hidden="1">#REF!</definedName>
    <definedName name="________________lbc27" localSheetId="0" hidden="1">#REF!</definedName>
    <definedName name="________________lbc27" hidden="1">#REF!</definedName>
    <definedName name="________________lbc28" localSheetId="2" hidden="1">#REF!</definedName>
    <definedName name="________________lbc28" localSheetId="6" hidden="1">#REF!</definedName>
    <definedName name="________________lbc28" localSheetId="0" hidden="1">#REF!</definedName>
    <definedName name="________________lbc28" hidden="1">#REF!</definedName>
    <definedName name="________________lbc29" localSheetId="2" hidden="1">#REF!</definedName>
    <definedName name="________________lbc29" localSheetId="6" hidden="1">#REF!</definedName>
    <definedName name="________________lbc29" localSheetId="0" hidden="1">#REF!</definedName>
    <definedName name="________________lbc29" hidden="1">#REF!</definedName>
    <definedName name="________________lbc3" localSheetId="2" hidden="1">#REF!</definedName>
    <definedName name="________________lbc3" localSheetId="6" hidden="1">#REF!</definedName>
    <definedName name="________________lbc3" localSheetId="0" hidden="1">#REF!</definedName>
    <definedName name="________________lbc3" hidden="1">#REF!</definedName>
    <definedName name="________________lbc31" localSheetId="2" hidden="1">#REF!</definedName>
    <definedName name="________________lbc31" localSheetId="6" hidden="1">#REF!</definedName>
    <definedName name="________________lbc31" localSheetId="0" hidden="1">#REF!</definedName>
    <definedName name="________________lbc31" hidden="1">#REF!</definedName>
    <definedName name="________________lbc32" localSheetId="2" hidden="1">#REF!</definedName>
    <definedName name="________________lbc32" localSheetId="6" hidden="1">#REF!</definedName>
    <definedName name="________________lbc32" localSheetId="0" hidden="1">#REF!</definedName>
    <definedName name="________________lbc32" hidden="1">#REF!</definedName>
    <definedName name="________________lbc4" localSheetId="2" hidden="1">#REF!</definedName>
    <definedName name="________________lbc4" localSheetId="6" hidden="1">#REF!</definedName>
    <definedName name="________________lbc4" localSheetId="0" hidden="1">#REF!</definedName>
    <definedName name="________________lbc4" hidden="1">#REF!</definedName>
    <definedName name="________________lbc5" localSheetId="2" hidden="1">#REF!</definedName>
    <definedName name="________________lbc5" localSheetId="6" hidden="1">#REF!</definedName>
    <definedName name="________________lbc5" localSheetId="0" hidden="1">#REF!</definedName>
    <definedName name="________________lbc5" hidden="1">#REF!</definedName>
    <definedName name="________________lbc6" localSheetId="2" hidden="1">#REF!</definedName>
    <definedName name="________________lbc6" localSheetId="6" hidden="1">#REF!</definedName>
    <definedName name="________________lbc6" localSheetId="0" hidden="1">#REF!</definedName>
    <definedName name="________________lbc6" hidden="1">#REF!</definedName>
    <definedName name="________________lbc7" localSheetId="2" hidden="1">#REF!</definedName>
    <definedName name="________________lbc7" localSheetId="6" hidden="1">#REF!</definedName>
    <definedName name="________________lbc7" localSheetId="0" hidden="1">#REF!</definedName>
    <definedName name="________________lbc7" hidden="1">#REF!</definedName>
    <definedName name="________________lbc8" localSheetId="2" hidden="1">#REF!</definedName>
    <definedName name="________________lbc8" localSheetId="6" hidden="1">#REF!</definedName>
    <definedName name="________________lbc8" localSheetId="0" hidden="1">#REF!</definedName>
    <definedName name="________________lbc8" hidden="1">#REF!</definedName>
    <definedName name="________________lbc9" localSheetId="2" hidden="1">#REF!</definedName>
    <definedName name="________________lbc9" localSheetId="6" hidden="1">#REF!</definedName>
    <definedName name="________________lbc9" localSheetId="0" hidden="1">#REF!</definedName>
    <definedName name="________________lbc9" hidden="1">#REF!</definedName>
    <definedName name="________________ld26" localSheetId="2" hidden="1">#REF!</definedName>
    <definedName name="________________ld26" localSheetId="6" hidden="1">#REF!</definedName>
    <definedName name="________________ld26" localSheetId="0" hidden="1">#REF!</definedName>
    <definedName name="________________ld26" hidden="1">#REF!</definedName>
    <definedName name="________________ld31" localSheetId="2" hidden="1">#REF!</definedName>
    <definedName name="________________ld31" localSheetId="6" hidden="1">#REF!</definedName>
    <definedName name="________________ld31" localSheetId="0" hidden="1">#REF!</definedName>
    <definedName name="________________ld31" hidden="1">#REF!</definedName>
    <definedName name="________________le31" localSheetId="2" hidden="1">#REF!</definedName>
    <definedName name="________________le31" localSheetId="6" hidden="1">#REF!</definedName>
    <definedName name="________________le31" localSheetId="0" hidden="1">#REF!</definedName>
    <definedName name="________________le31" hidden="1">#REF!</definedName>
    <definedName name="________________lf31" localSheetId="2" hidden="1">#REF!</definedName>
    <definedName name="________________lf31" localSheetId="6" hidden="1">#REF!</definedName>
    <definedName name="________________lf31" localSheetId="0" hidden="1">#REF!</definedName>
    <definedName name="________________lf31" hidden="1">#REF!</definedName>
    <definedName name="________________x10" localSheetId="2" hidden="1">#REF!</definedName>
    <definedName name="________________x10" localSheetId="6" hidden="1">#REF!</definedName>
    <definedName name="________________x10" localSheetId="0" hidden="1">#REF!</definedName>
    <definedName name="________________x10" hidden="1">#REF!</definedName>
    <definedName name="________________x11" localSheetId="2" hidden="1">#REF!</definedName>
    <definedName name="________________x11" localSheetId="6" hidden="1">#REF!</definedName>
    <definedName name="________________x11" localSheetId="0" hidden="1">#REF!</definedName>
    <definedName name="________________x11" hidden="1">#REF!</definedName>
    <definedName name="________________x12" localSheetId="2" hidden="1">#REF!</definedName>
    <definedName name="________________x12" localSheetId="6" hidden="1">#REF!</definedName>
    <definedName name="________________x12" localSheetId="0" hidden="1">#REF!</definedName>
    <definedName name="________________x12" hidden="1">#REF!</definedName>
    <definedName name="________________x13" localSheetId="2" hidden="1">#REF!</definedName>
    <definedName name="________________x13" localSheetId="6" hidden="1">#REF!</definedName>
    <definedName name="________________x13" localSheetId="0" hidden="1">#REF!</definedName>
    <definedName name="________________x13" hidden="1">#REF!</definedName>
    <definedName name="________________x14" localSheetId="2" hidden="1">#REF!</definedName>
    <definedName name="________________x14" localSheetId="6" hidden="1">#REF!</definedName>
    <definedName name="________________x14" localSheetId="0" hidden="1">#REF!</definedName>
    <definedName name="________________x14" hidden="1">#REF!</definedName>
    <definedName name="________________x15" localSheetId="2" hidden="1">#REF!</definedName>
    <definedName name="________________x15" localSheetId="6" hidden="1">#REF!</definedName>
    <definedName name="________________x15" localSheetId="0" hidden="1">#REF!</definedName>
    <definedName name="________________x15" hidden="1">#REF!</definedName>
    <definedName name="________________x16" localSheetId="2" hidden="1">#REF!</definedName>
    <definedName name="________________x16" localSheetId="6" hidden="1">#REF!</definedName>
    <definedName name="________________x16" localSheetId="0" hidden="1">#REF!</definedName>
    <definedName name="________________x16" hidden="1">#REF!</definedName>
    <definedName name="________________x17" localSheetId="2" hidden="1">#REF!</definedName>
    <definedName name="________________x17" localSheetId="6" hidden="1">#REF!</definedName>
    <definedName name="________________x17" localSheetId="0" hidden="1">#REF!</definedName>
    <definedName name="________________x17" hidden="1">#REF!</definedName>
    <definedName name="________________x18" localSheetId="2" hidden="1">#REF!</definedName>
    <definedName name="________________x18" localSheetId="6" hidden="1">#REF!</definedName>
    <definedName name="________________x18" localSheetId="0" hidden="1">#REF!</definedName>
    <definedName name="________________x18" hidden="1">#REF!</definedName>
    <definedName name="________________x19" localSheetId="2" hidden="1">#REF!</definedName>
    <definedName name="________________x19" localSheetId="6" hidden="1">#REF!</definedName>
    <definedName name="________________x19" localSheetId="0" hidden="1">#REF!</definedName>
    <definedName name="________________x19" hidden="1">#REF!</definedName>
    <definedName name="________________x20" localSheetId="2" hidden="1">#REF!</definedName>
    <definedName name="________________x20" localSheetId="6" hidden="1">#REF!</definedName>
    <definedName name="________________x20" localSheetId="0" hidden="1">#REF!</definedName>
    <definedName name="________________x20" hidden="1">#REF!</definedName>
    <definedName name="________________x21" localSheetId="2" hidden="1">#REF!</definedName>
    <definedName name="________________x21" localSheetId="6" hidden="1">#REF!</definedName>
    <definedName name="________________x21" localSheetId="0" hidden="1">#REF!</definedName>
    <definedName name="________________x21" hidden="1">#REF!</definedName>
    <definedName name="________________x22" localSheetId="2" hidden="1">#REF!</definedName>
    <definedName name="________________x22" localSheetId="6" hidden="1">#REF!</definedName>
    <definedName name="________________x22" localSheetId="0" hidden="1">#REF!</definedName>
    <definedName name="________________x22" hidden="1">#REF!</definedName>
    <definedName name="________________x23" localSheetId="2" hidden="1">#REF!</definedName>
    <definedName name="________________x23" localSheetId="6" hidden="1">#REF!</definedName>
    <definedName name="________________x23" localSheetId="0" hidden="1">#REF!</definedName>
    <definedName name="________________x23" hidden="1">#REF!</definedName>
    <definedName name="________________x24" localSheetId="2" hidden="1">#REF!</definedName>
    <definedName name="________________x24" localSheetId="6" hidden="1">#REF!</definedName>
    <definedName name="________________x24" localSheetId="0" hidden="1">#REF!</definedName>
    <definedName name="________________x24" hidden="1">#REF!</definedName>
    <definedName name="________________x25" localSheetId="2" hidden="1">#REF!</definedName>
    <definedName name="________________x25" localSheetId="6" hidden="1">#REF!</definedName>
    <definedName name="________________x25" localSheetId="0" hidden="1">#REF!</definedName>
    <definedName name="________________x25" hidden="1">#REF!</definedName>
    <definedName name="________________x28" localSheetId="2" hidden="1">#REF!</definedName>
    <definedName name="________________x28" localSheetId="6" hidden="1">#REF!</definedName>
    <definedName name="________________x28" localSheetId="0" hidden="1">#REF!</definedName>
    <definedName name="________________x28" hidden="1">#REF!</definedName>
    <definedName name="________________x29" localSheetId="2" hidden="1">#REF!</definedName>
    <definedName name="________________x29" localSheetId="6" hidden="1">#REF!</definedName>
    <definedName name="________________x29" localSheetId="0" hidden="1">#REF!</definedName>
    <definedName name="________________x29" hidden="1">#REF!</definedName>
    <definedName name="________________x32" localSheetId="2" hidden="1">#REF!</definedName>
    <definedName name="________________x32" localSheetId="6" hidden="1">#REF!</definedName>
    <definedName name="________________x32" localSheetId="0" hidden="1">#REF!</definedName>
    <definedName name="________________x32" hidden="1">#REF!</definedName>
    <definedName name="________________x4" localSheetId="2" hidden="1">#REF!</definedName>
    <definedName name="________________x4" localSheetId="6" hidden="1">#REF!</definedName>
    <definedName name="________________x4" localSheetId="0" hidden="1">#REF!</definedName>
    <definedName name="________________x4" hidden="1">#REF!</definedName>
    <definedName name="________________x5" localSheetId="2" hidden="1">#REF!</definedName>
    <definedName name="________________x5" localSheetId="6" hidden="1">#REF!</definedName>
    <definedName name="________________x5" localSheetId="0" hidden="1">#REF!</definedName>
    <definedName name="________________x5" hidden="1">#REF!</definedName>
    <definedName name="________________x6" localSheetId="2" hidden="1">#REF!</definedName>
    <definedName name="________________x6" localSheetId="6" hidden="1">#REF!</definedName>
    <definedName name="________________x6" localSheetId="0" hidden="1">#REF!</definedName>
    <definedName name="________________x6" hidden="1">#REF!</definedName>
    <definedName name="________________x7" localSheetId="2" hidden="1">#REF!</definedName>
    <definedName name="________________x7" localSheetId="6" hidden="1">#REF!</definedName>
    <definedName name="________________x7" localSheetId="0" hidden="1">#REF!</definedName>
    <definedName name="________________x7" hidden="1">#REF!</definedName>
    <definedName name="________________x8" localSheetId="2" hidden="1">#REF!</definedName>
    <definedName name="________________x8" localSheetId="6" hidden="1">#REF!</definedName>
    <definedName name="________________x8" localSheetId="0" hidden="1">#REF!</definedName>
    <definedName name="________________x8" hidden="1">#REF!</definedName>
    <definedName name="________________x9" localSheetId="2" hidden="1">#REF!</definedName>
    <definedName name="________________x9" localSheetId="6" hidden="1">#REF!</definedName>
    <definedName name="________________x9" localSheetId="0" hidden="1">#REF!</definedName>
    <definedName name="________________x9" hidden="1">#REF!</definedName>
    <definedName name="_______________INV12" localSheetId="2">#REF!</definedName>
    <definedName name="_______________INV12" localSheetId="6">#REF!</definedName>
    <definedName name="_______________INV12" localSheetId="0">#REF!</definedName>
    <definedName name="_______________INV12">#REF!</definedName>
    <definedName name="_______________INV13" localSheetId="2">#REF!</definedName>
    <definedName name="_______________INV13" localSheetId="6">#REF!</definedName>
    <definedName name="_______________INV13" localSheetId="0">#REF!</definedName>
    <definedName name="_______________INV13">#REF!</definedName>
    <definedName name="_______________inv2">'[1]CONSOL DRE GERAL'!$B$2:$L$99</definedName>
    <definedName name="_______________la29" localSheetId="2" hidden="1">#REF!</definedName>
    <definedName name="_______________la29" localSheetId="7" hidden="1">#REF!</definedName>
    <definedName name="_______________la29" localSheetId="6" hidden="1">#REF!</definedName>
    <definedName name="_______________la29" localSheetId="0" hidden="1">#REF!</definedName>
    <definedName name="_______________la29" hidden="1">#REF!</definedName>
    <definedName name="_______________la3" localSheetId="2" hidden="1">#REF!</definedName>
    <definedName name="_______________la3" localSheetId="6" hidden="1">#REF!</definedName>
    <definedName name="_______________la3" localSheetId="0" hidden="1">#REF!</definedName>
    <definedName name="_______________la3" hidden="1">#REF!</definedName>
    <definedName name="_______________la31" localSheetId="2" hidden="1">#REF!</definedName>
    <definedName name="_______________la31" localSheetId="6" hidden="1">#REF!</definedName>
    <definedName name="_______________la31" localSheetId="0" hidden="1">#REF!</definedName>
    <definedName name="_______________la31" hidden="1">#REF!</definedName>
    <definedName name="_______________la32" localSheetId="2" hidden="1">#REF!</definedName>
    <definedName name="_______________la32" localSheetId="6" hidden="1">#REF!</definedName>
    <definedName name="_______________la32" localSheetId="0" hidden="1">#REF!</definedName>
    <definedName name="_______________la32" hidden="1">#REF!</definedName>
    <definedName name="_______________la4" localSheetId="2" hidden="1">#REF!</definedName>
    <definedName name="_______________la4" localSheetId="6" hidden="1">#REF!</definedName>
    <definedName name="_______________la4" localSheetId="0" hidden="1">#REF!</definedName>
    <definedName name="_______________la4" hidden="1">#REF!</definedName>
    <definedName name="_______________la5" localSheetId="2" hidden="1">#REF!</definedName>
    <definedName name="_______________la5" localSheetId="6" hidden="1">#REF!</definedName>
    <definedName name="_______________la5" localSheetId="0" hidden="1">#REF!</definedName>
    <definedName name="_______________la5" hidden="1">#REF!</definedName>
    <definedName name="_______________la6" localSheetId="2" hidden="1">#REF!</definedName>
    <definedName name="_______________la6" localSheetId="6" hidden="1">#REF!</definedName>
    <definedName name="_______________la6" localSheetId="0" hidden="1">#REF!</definedName>
    <definedName name="_______________la6" hidden="1">#REF!</definedName>
    <definedName name="_______________la7" localSheetId="2" hidden="1">#REF!</definedName>
    <definedName name="_______________la7" localSheetId="6" hidden="1">#REF!</definedName>
    <definedName name="_______________la7" localSheetId="0" hidden="1">#REF!</definedName>
    <definedName name="_______________la7" hidden="1">#REF!</definedName>
    <definedName name="_______________la8" localSheetId="2" hidden="1">#REF!</definedName>
    <definedName name="_______________la8" localSheetId="6" hidden="1">#REF!</definedName>
    <definedName name="_______________la8" localSheetId="0" hidden="1">#REF!</definedName>
    <definedName name="_______________la8" hidden="1">#REF!</definedName>
    <definedName name="_______________la9" localSheetId="2" hidden="1">#REF!</definedName>
    <definedName name="_______________la9" localSheetId="6" hidden="1">#REF!</definedName>
    <definedName name="_______________la9" localSheetId="0" hidden="1">#REF!</definedName>
    <definedName name="_______________la9" hidden="1">#REF!</definedName>
    <definedName name="_______________lb1" localSheetId="2" hidden="1">#REF!</definedName>
    <definedName name="_______________lb1" localSheetId="6" hidden="1">#REF!</definedName>
    <definedName name="_______________lb1" localSheetId="0" hidden="1">#REF!</definedName>
    <definedName name="_______________lb1" hidden="1">#REF!</definedName>
    <definedName name="_______________lb10" localSheetId="2" hidden="1">#REF!</definedName>
    <definedName name="_______________lb10" localSheetId="6" hidden="1">#REF!</definedName>
    <definedName name="_______________lb10" localSheetId="0" hidden="1">#REF!</definedName>
    <definedName name="_______________lb10" hidden="1">#REF!</definedName>
    <definedName name="_______________lb11" localSheetId="2" hidden="1">#REF!</definedName>
    <definedName name="_______________lb11" localSheetId="6" hidden="1">#REF!</definedName>
    <definedName name="_______________lb11" localSheetId="0" hidden="1">#REF!</definedName>
    <definedName name="_______________lb11" hidden="1">#REF!</definedName>
    <definedName name="_______________lb12" localSheetId="2" hidden="1">#REF!</definedName>
    <definedName name="_______________lb12" localSheetId="6" hidden="1">#REF!</definedName>
    <definedName name="_______________lb12" localSheetId="0" hidden="1">#REF!</definedName>
    <definedName name="_______________lb12" hidden="1">#REF!</definedName>
    <definedName name="_______________lb13" localSheetId="2" hidden="1">#REF!</definedName>
    <definedName name="_______________lb13" localSheetId="6" hidden="1">#REF!</definedName>
    <definedName name="_______________lb13" localSheetId="0" hidden="1">#REF!</definedName>
    <definedName name="_______________lb13" hidden="1">#REF!</definedName>
    <definedName name="_______________lb14" localSheetId="2" hidden="1">#REF!</definedName>
    <definedName name="_______________lb14" localSheetId="6" hidden="1">#REF!</definedName>
    <definedName name="_______________lb14" localSheetId="0" hidden="1">#REF!</definedName>
    <definedName name="_______________lb14" hidden="1">#REF!</definedName>
    <definedName name="_______________lb15" localSheetId="2" hidden="1">#REF!</definedName>
    <definedName name="_______________lb15" localSheetId="6" hidden="1">#REF!</definedName>
    <definedName name="_______________lb15" localSheetId="0" hidden="1">#REF!</definedName>
    <definedName name="_______________lb15" hidden="1">#REF!</definedName>
    <definedName name="_______________lb16" localSheetId="2" hidden="1">#REF!</definedName>
    <definedName name="_______________lb16" localSheetId="6" hidden="1">#REF!</definedName>
    <definedName name="_______________lb16" localSheetId="0" hidden="1">#REF!</definedName>
    <definedName name="_______________lb16" hidden="1">#REF!</definedName>
    <definedName name="_______________lb17" localSheetId="2" hidden="1">#REF!</definedName>
    <definedName name="_______________lb17" localSheetId="6" hidden="1">#REF!</definedName>
    <definedName name="_______________lb17" localSheetId="0" hidden="1">#REF!</definedName>
    <definedName name="_______________lb17" hidden="1">#REF!</definedName>
    <definedName name="_______________lb18" localSheetId="2" hidden="1">#REF!</definedName>
    <definedName name="_______________lb18" localSheetId="6" hidden="1">#REF!</definedName>
    <definedName name="_______________lb18" localSheetId="0" hidden="1">#REF!</definedName>
    <definedName name="_______________lb18" hidden="1">#REF!</definedName>
    <definedName name="_______________lb19" localSheetId="2" hidden="1">#REF!</definedName>
    <definedName name="_______________lb19" localSheetId="6" hidden="1">#REF!</definedName>
    <definedName name="_______________lb19" localSheetId="0" hidden="1">#REF!</definedName>
    <definedName name="_______________lb19" hidden="1">#REF!</definedName>
    <definedName name="_______________lb2" localSheetId="2" hidden="1">#REF!</definedName>
    <definedName name="_______________lb2" localSheetId="6" hidden="1">#REF!</definedName>
    <definedName name="_______________lb2" localSheetId="0" hidden="1">#REF!</definedName>
    <definedName name="_______________lb2" hidden="1">#REF!</definedName>
    <definedName name="_______________lb20" localSheetId="2" hidden="1">#REF!</definedName>
    <definedName name="_______________lb20" localSheetId="6" hidden="1">#REF!</definedName>
    <definedName name="_______________lb20" localSheetId="0" hidden="1">#REF!</definedName>
    <definedName name="_______________lb20" hidden="1">#REF!</definedName>
    <definedName name="_______________lb21" localSheetId="2" hidden="1">#REF!</definedName>
    <definedName name="_______________lb21" localSheetId="6" hidden="1">#REF!</definedName>
    <definedName name="_______________lb21" localSheetId="0" hidden="1">#REF!</definedName>
    <definedName name="_______________lb21" hidden="1">#REF!</definedName>
    <definedName name="_______________lb22" localSheetId="2" hidden="1">#REF!</definedName>
    <definedName name="_______________lb22" localSheetId="6" hidden="1">#REF!</definedName>
    <definedName name="_______________lb22" localSheetId="0" hidden="1">#REF!</definedName>
    <definedName name="_______________lb22" hidden="1">#REF!</definedName>
    <definedName name="_______________lb23" localSheetId="2" hidden="1">#REF!</definedName>
    <definedName name="_______________lb23" localSheetId="6" hidden="1">#REF!</definedName>
    <definedName name="_______________lb23" localSheetId="0" hidden="1">#REF!</definedName>
    <definedName name="_______________lb23" hidden="1">#REF!</definedName>
    <definedName name="_______________lb24" localSheetId="2" hidden="1">#REF!</definedName>
    <definedName name="_______________lb24" localSheetId="6" hidden="1">#REF!</definedName>
    <definedName name="_______________lb24" localSheetId="0" hidden="1">#REF!</definedName>
    <definedName name="_______________lb24" hidden="1">#REF!</definedName>
    <definedName name="_______________lb25" localSheetId="2" hidden="1">#REF!</definedName>
    <definedName name="_______________lb25" localSheetId="6" hidden="1">#REF!</definedName>
    <definedName name="_______________lb25" localSheetId="0" hidden="1">#REF!</definedName>
    <definedName name="_______________lb25" hidden="1">#REF!</definedName>
    <definedName name="_______________lb27" localSheetId="2" hidden="1">#REF!</definedName>
    <definedName name="_______________lb27" localSheetId="6" hidden="1">#REF!</definedName>
    <definedName name="_______________lb27" localSheetId="0" hidden="1">#REF!</definedName>
    <definedName name="_______________lb27" hidden="1">#REF!</definedName>
    <definedName name="_______________lb28" localSheetId="2" hidden="1">#REF!</definedName>
    <definedName name="_______________lb28" localSheetId="6" hidden="1">#REF!</definedName>
    <definedName name="_______________lb28" localSheetId="0" hidden="1">#REF!</definedName>
    <definedName name="_______________lb28" hidden="1">#REF!</definedName>
    <definedName name="_______________lb29" localSheetId="2" hidden="1">#REF!</definedName>
    <definedName name="_______________lb29" localSheetId="6" hidden="1">#REF!</definedName>
    <definedName name="_______________lb29" localSheetId="0" hidden="1">#REF!</definedName>
    <definedName name="_______________lb29" hidden="1">#REF!</definedName>
    <definedName name="_______________lb3" localSheetId="2" hidden="1">#REF!</definedName>
    <definedName name="_______________lb3" localSheetId="6" hidden="1">#REF!</definedName>
    <definedName name="_______________lb3" localSheetId="0" hidden="1">#REF!</definedName>
    <definedName name="_______________lb3" hidden="1">#REF!</definedName>
    <definedName name="_______________lb30" localSheetId="2" hidden="1">#REF!</definedName>
    <definedName name="_______________lb30" localSheetId="6" hidden="1">#REF!</definedName>
    <definedName name="_______________lb30" localSheetId="0" hidden="1">#REF!</definedName>
    <definedName name="_______________lb30" hidden="1">#REF!</definedName>
    <definedName name="_______________lb31" localSheetId="2" hidden="1">#REF!</definedName>
    <definedName name="_______________lb31" localSheetId="6" hidden="1">#REF!</definedName>
    <definedName name="_______________lb31" localSheetId="0" hidden="1">#REF!</definedName>
    <definedName name="_______________lb31" hidden="1">#REF!</definedName>
    <definedName name="_______________lb32" localSheetId="2" hidden="1">#REF!</definedName>
    <definedName name="_______________lb32" localSheetId="6" hidden="1">#REF!</definedName>
    <definedName name="_______________lb32" localSheetId="0" hidden="1">#REF!</definedName>
    <definedName name="_______________lb32" hidden="1">#REF!</definedName>
    <definedName name="_______________lb4" localSheetId="2" hidden="1">#REF!</definedName>
    <definedName name="_______________lb4" localSheetId="6" hidden="1">#REF!</definedName>
    <definedName name="_______________lb4" localSheetId="0" hidden="1">#REF!</definedName>
    <definedName name="_______________lb4" hidden="1">#REF!</definedName>
    <definedName name="_______________lb5" localSheetId="2" hidden="1">#REF!</definedName>
    <definedName name="_______________lb5" localSheetId="6" hidden="1">#REF!</definedName>
    <definedName name="_______________lb5" localSheetId="0" hidden="1">#REF!</definedName>
    <definedName name="_______________lb5" hidden="1">#REF!</definedName>
    <definedName name="_______________lb6" localSheetId="2" hidden="1">#REF!</definedName>
    <definedName name="_______________lb6" localSheetId="6" hidden="1">#REF!</definedName>
    <definedName name="_______________lb6" localSheetId="0" hidden="1">#REF!</definedName>
    <definedName name="_______________lb6" hidden="1">#REF!</definedName>
    <definedName name="_______________lb7" localSheetId="2" hidden="1">#REF!</definedName>
    <definedName name="_______________lb7" localSheetId="6" hidden="1">#REF!</definedName>
    <definedName name="_______________lb7" localSheetId="0" hidden="1">#REF!</definedName>
    <definedName name="_______________lb7" hidden="1">#REF!</definedName>
    <definedName name="_______________lb8" localSheetId="2" hidden="1">#REF!</definedName>
    <definedName name="_______________lb8" localSheetId="6" hidden="1">#REF!</definedName>
    <definedName name="_______________lb8" localSheetId="0" hidden="1">#REF!</definedName>
    <definedName name="_______________lb8" hidden="1">#REF!</definedName>
    <definedName name="_______________lb9" localSheetId="2" hidden="1">#REF!</definedName>
    <definedName name="_______________lb9" localSheetId="6" hidden="1">#REF!</definedName>
    <definedName name="_______________lb9" localSheetId="0" hidden="1">#REF!</definedName>
    <definedName name="_______________lb9" hidden="1">#REF!</definedName>
    <definedName name="_______________lbc1" localSheetId="2" hidden="1">#REF!</definedName>
    <definedName name="_______________lbc1" localSheetId="6" hidden="1">#REF!</definedName>
    <definedName name="_______________lbc1" localSheetId="0" hidden="1">#REF!</definedName>
    <definedName name="_______________lbc1" hidden="1">#REF!</definedName>
    <definedName name="_______________lbc10" localSheetId="2" hidden="1">#REF!</definedName>
    <definedName name="_______________lbc10" localSheetId="6" hidden="1">#REF!</definedName>
    <definedName name="_______________lbc10" localSheetId="0" hidden="1">#REF!</definedName>
    <definedName name="_______________lbc10" hidden="1">#REF!</definedName>
    <definedName name="_______________lbc11" localSheetId="2" hidden="1">#REF!</definedName>
    <definedName name="_______________lbc11" localSheetId="6" hidden="1">#REF!</definedName>
    <definedName name="_______________lbc11" localSheetId="0" hidden="1">#REF!</definedName>
    <definedName name="_______________lbc11" hidden="1">#REF!</definedName>
    <definedName name="_______________lbc12" localSheetId="2" hidden="1">#REF!</definedName>
    <definedName name="_______________lbc12" localSheetId="6" hidden="1">#REF!</definedName>
    <definedName name="_______________lbc12" localSheetId="0" hidden="1">#REF!</definedName>
    <definedName name="_______________lbc12" hidden="1">#REF!</definedName>
    <definedName name="_______________lbc13" localSheetId="2" hidden="1">#REF!</definedName>
    <definedName name="_______________lbc13" localSheetId="6" hidden="1">#REF!</definedName>
    <definedName name="_______________lbc13" localSheetId="0" hidden="1">#REF!</definedName>
    <definedName name="_______________lbc13" hidden="1">#REF!</definedName>
    <definedName name="_______________lbc14" localSheetId="2" hidden="1">#REF!</definedName>
    <definedName name="_______________lbc14" localSheetId="6" hidden="1">#REF!</definedName>
    <definedName name="_______________lbc14" localSheetId="0" hidden="1">#REF!</definedName>
    <definedName name="_______________lbc14" hidden="1">#REF!</definedName>
    <definedName name="_______________lbc15" localSheetId="2" hidden="1">#REF!</definedName>
    <definedName name="_______________lbc15" localSheetId="6" hidden="1">#REF!</definedName>
    <definedName name="_______________lbc15" localSheetId="0" hidden="1">#REF!</definedName>
    <definedName name="_______________lbc15" hidden="1">#REF!</definedName>
    <definedName name="_______________lbc16" localSheetId="2" hidden="1">#REF!</definedName>
    <definedName name="_______________lbc16" localSheetId="6" hidden="1">#REF!</definedName>
    <definedName name="_______________lbc16" localSheetId="0" hidden="1">#REF!</definedName>
    <definedName name="_______________lbc16" hidden="1">#REF!</definedName>
    <definedName name="_______________lbc17" localSheetId="2" hidden="1">#REF!</definedName>
    <definedName name="_______________lbc17" localSheetId="6" hidden="1">#REF!</definedName>
    <definedName name="_______________lbc17" localSheetId="0" hidden="1">#REF!</definedName>
    <definedName name="_______________lbc17" hidden="1">#REF!</definedName>
    <definedName name="_______________lbc18" localSheetId="2" hidden="1">#REF!</definedName>
    <definedName name="_______________lbc18" localSheetId="6" hidden="1">#REF!</definedName>
    <definedName name="_______________lbc18" localSheetId="0" hidden="1">#REF!</definedName>
    <definedName name="_______________lbc18" hidden="1">#REF!</definedName>
    <definedName name="_______________lbc19" localSheetId="2" hidden="1">#REF!</definedName>
    <definedName name="_______________lbc19" localSheetId="6" hidden="1">#REF!</definedName>
    <definedName name="_______________lbc19" localSheetId="0" hidden="1">#REF!</definedName>
    <definedName name="_______________lbc19" hidden="1">#REF!</definedName>
    <definedName name="_______________lbc2" localSheetId="2" hidden="1">#REF!</definedName>
    <definedName name="_______________lbc2" localSheetId="6" hidden="1">#REF!</definedName>
    <definedName name="_______________lbc2" localSheetId="0" hidden="1">#REF!</definedName>
    <definedName name="_______________lbc2" hidden="1">#REF!</definedName>
    <definedName name="_______________lbc20" localSheetId="2" hidden="1">#REF!</definedName>
    <definedName name="_______________lbc20" localSheetId="6" hidden="1">#REF!</definedName>
    <definedName name="_______________lbc20" localSheetId="0" hidden="1">#REF!</definedName>
    <definedName name="_______________lbc20" hidden="1">#REF!</definedName>
    <definedName name="_______________lbc21" localSheetId="2" hidden="1">#REF!</definedName>
    <definedName name="_______________lbc21" localSheetId="6" hidden="1">#REF!</definedName>
    <definedName name="_______________lbc21" localSheetId="0" hidden="1">#REF!</definedName>
    <definedName name="_______________lbc21" hidden="1">#REF!</definedName>
    <definedName name="_______________lbc22" localSheetId="2" hidden="1">#REF!</definedName>
    <definedName name="_______________lbc22" localSheetId="6" hidden="1">#REF!</definedName>
    <definedName name="_______________lbc22" localSheetId="0" hidden="1">#REF!</definedName>
    <definedName name="_______________lbc22" hidden="1">#REF!</definedName>
    <definedName name="_______________lbc23" localSheetId="2" hidden="1">#REF!</definedName>
    <definedName name="_______________lbc23" localSheetId="6" hidden="1">#REF!</definedName>
    <definedName name="_______________lbc23" localSheetId="0" hidden="1">#REF!</definedName>
    <definedName name="_______________lbc23" hidden="1">#REF!</definedName>
    <definedName name="_______________lbc24" localSheetId="2" hidden="1">#REF!</definedName>
    <definedName name="_______________lbc24" localSheetId="6" hidden="1">#REF!</definedName>
    <definedName name="_______________lbc24" localSheetId="0" hidden="1">#REF!</definedName>
    <definedName name="_______________lbc24" hidden="1">#REF!</definedName>
    <definedName name="_______________lbc25" localSheetId="2" hidden="1">#REF!</definedName>
    <definedName name="_______________lbc25" localSheetId="6" hidden="1">#REF!</definedName>
    <definedName name="_______________lbc25" localSheetId="0" hidden="1">#REF!</definedName>
    <definedName name="_______________lbc25" hidden="1">#REF!</definedName>
    <definedName name="_______________lbc26" localSheetId="2" hidden="1">#REF!</definedName>
    <definedName name="_______________lbc26" localSheetId="6" hidden="1">#REF!</definedName>
    <definedName name="_______________lbc26" localSheetId="0" hidden="1">#REF!</definedName>
    <definedName name="_______________lbc26" hidden="1">#REF!</definedName>
    <definedName name="_______________lbc27" localSheetId="2" hidden="1">#REF!</definedName>
    <definedName name="_______________lbc27" localSheetId="6" hidden="1">#REF!</definedName>
    <definedName name="_______________lbc27" localSheetId="0" hidden="1">#REF!</definedName>
    <definedName name="_______________lbc27" hidden="1">#REF!</definedName>
    <definedName name="_______________lbc28" localSheetId="2" hidden="1">#REF!</definedName>
    <definedName name="_______________lbc28" localSheetId="6" hidden="1">#REF!</definedName>
    <definedName name="_______________lbc28" localSheetId="0" hidden="1">#REF!</definedName>
    <definedName name="_______________lbc28" hidden="1">#REF!</definedName>
    <definedName name="_______________lbc29" localSheetId="2" hidden="1">#REF!</definedName>
    <definedName name="_______________lbc29" localSheetId="6" hidden="1">#REF!</definedName>
    <definedName name="_______________lbc29" localSheetId="0" hidden="1">#REF!</definedName>
    <definedName name="_______________lbc29" hidden="1">#REF!</definedName>
    <definedName name="_______________lbc3" localSheetId="2" hidden="1">#REF!</definedName>
    <definedName name="_______________lbc3" localSheetId="6" hidden="1">#REF!</definedName>
    <definedName name="_______________lbc3" localSheetId="0" hidden="1">#REF!</definedName>
    <definedName name="_______________lbc3" hidden="1">#REF!</definedName>
    <definedName name="_______________lbc31" localSheetId="2" hidden="1">#REF!</definedName>
    <definedName name="_______________lbc31" localSheetId="6" hidden="1">#REF!</definedName>
    <definedName name="_______________lbc31" localSheetId="0" hidden="1">#REF!</definedName>
    <definedName name="_______________lbc31" hidden="1">#REF!</definedName>
    <definedName name="_______________lbc32" localSheetId="2" hidden="1">#REF!</definedName>
    <definedName name="_______________lbc32" localSheetId="6" hidden="1">#REF!</definedName>
    <definedName name="_______________lbc32" localSheetId="0" hidden="1">#REF!</definedName>
    <definedName name="_______________lbc32" hidden="1">#REF!</definedName>
    <definedName name="_______________lbc4" localSheetId="2" hidden="1">#REF!</definedName>
    <definedName name="_______________lbc4" localSheetId="6" hidden="1">#REF!</definedName>
    <definedName name="_______________lbc4" localSheetId="0" hidden="1">#REF!</definedName>
    <definedName name="_______________lbc4" hidden="1">#REF!</definedName>
    <definedName name="_______________lbc5" localSheetId="2" hidden="1">#REF!</definedName>
    <definedName name="_______________lbc5" localSheetId="6" hidden="1">#REF!</definedName>
    <definedName name="_______________lbc5" localSheetId="0" hidden="1">#REF!</definedName>
    <definedName name="_______________lbc5" hidden="1">#REF!</definedName>
    <definedName name="_______________lbc6" localSheetId="2" hidden="1">#REF!</definedName>
    <definedName name="_______________lbc6" localSheetId="6" hidden="1">#REF!</definedName>
    <definedName name="_______________lbc6" localSheetId="0" hidden="1">#REF!</definedName>
    <definedName name="_______________lbc6" hidden="1">#REF!</definedName>
    <definedName name="_______________lbc7" localSheetId="2" hidden="1">#REF!</definedName>
    <definedName name="_______________lbc7" localSheetId="6" hidden="1">#REF!</definedName>
    <definedName name="_______________lbc7" localSheetId="0" hidden="1">#REF!</definedName>
    <definedName name="_______________lbc7" hidden="1">#REF!</definedName>
    <definedName name="_______________lbc8" localSheetId="2" hidden="1">#REF!</definedName>
    <definedName name="_______________lbc8" localSheetId="6" hidden="1">#REF!</definedName>
    <definedName name="_______________lbc8" localSheetId="0" hidden="1">#REF!</definedName>
    <definedName name="_______________lbc8" hidden="1">#REF!</definedName>
    <definedName name="_______________lbc9" localSheetId="2" hidden="1">#REF!</definedName>
    <definedName name="_______________lbc9" localSheetId="6" hidden="1">#REF!</definedName>
    <definedName name="_______________lbc9" localSheetId="0" hidden="1">#REF!</definedName>
    <definedName name="_______________lbc9" hidden="1">#REF!</definedName>
    <definedName name="_______________ld26" localSheetId="2" hidden="1">#REF!</definedName>
    <definedName name="_______________ld26" localSheetId="6" hidden="1">#REF!</definedName>
    <definedName name="_______________ld26" localSheetId="0" hidden="1">#REF!</definedName>
    <definedName name="_______________ld26" hidden="1">#REF!</definedName>
    <definedName name="_______________ld31" localSheetId="2" hidden="1">#REF!</definedName>
    <definedName name="_______________ld31" localSheetId="6" hidden="1">#REF!</definedName>
    <definedName name="_______________ld31" localSheetId="0" hidden="1">#REF!</definedName>
    <definedName name="_______________ld31" hidden="1">#REF!</definedName>
    <definedName name="_______________le31" localSheetId="2" hidden="1">#REF!</definedName>
    <definedName name="_______________le31" localSheetId="6" hidden="1">#REF!</definedName>
    <definedName name="_______________le31" localSheetId="0" hidden="1">#REF!</definedName>
    <definedName name="_______________le31" hidden="1">#REF!</definedName>
    <definedName name="_______________lf31" localSheetId="2" hidden="1">#REF!</definedName>
    <definedName name="_______________lf31" localSheetId="6" hidden="1">#REF!</definedName>
    <definedName name="_______________lf31" localSheetId="0" hidden="1">#REF!</definedName>
    <definedName name="_______________lf31" hidden="1">#REF!</definedName>
    <definedName name="_______________x10" localSheetId="2" hidden="1">#REF!</definedName>
    <definedName name="_______________x10" localSheetId="6" hidden="1">#REF!</definedName>
    <definedName name="_______________x10" localSheetId="0" hidden="1">#REF!</definedName>
    <definedName name="_______________x10" hidden="1">#REF!</definedName>
    <definedName name="_______________x11" localSheetId="2" hidden="1">#REF!</definedName>
    <definedName name="_______________x11" localSheetId="6" hidden="1">#REF!</definedName>
    <definedName name="_______________x11" localSheetId="0" hidden="1">#REF!</definedName>
    <definedName name="_______________x11" hidden="1">#REF!</definedName>
    <definedName name="_______________x12" localSheetId="2" hidden="1">#REF!</definedName>
    <definedName name="_______________x12" localSheetId="6" hidden="1">#REF!</definedName>
    <definedName name="_______________x12" localSheetId="0" hidden="1">#REF!</definedName>
    <definedName name="_______________x12" hidden="1">#REF!</definedName>
    <definedName name="_______________x13" localSheetId="2" hidden="1">#REF!</definedName>
    <definedName name="_______________x13" localSheetId="6" hidden="1">#REF!</definedName>
    <definedName name="_______________x13" localSheetId="0" hidden="1">#REF!</definedName>
    <definedName name="_______________x13" hidden="1">#REF!</definedName>
    <definedName name="_______________x14" localSheetId="2" hidden="1">#REF!</definedName>
    <definedName name="_______________x14" localSheetId="6" hidden="1">#REF!</definedName>
    <definedName name="_______________x14" localSheetId="0" hidden="1">#REF!</definedName>
    <definedName name="_______________x14" hidden="1">#REF!</definedName>
    <definedName name="_______________x15" localSheetId="2" hidden="1">#REF!</definedName>
    <definedName name="_______________x15" localSheetId="6" hidden="1">#REF!</definedName>
    <definedName name="_______________x15" localSheetId="0" hidden="1">#REF!</definedName>
    <definedName name="_______________x15" hidden="1">#REF!</definedName>
    <definedName name="_______________x16" localSheetId="2" hidden="1">#REF!</definedName>
    <definedName name="_______________x16" localSheetId="6" hidden="1">#REF!</definedName>
    <definedName name="_______________x16" localSheetId="0" hidden="1">#REF!</definedName>
    <definedName name="_______________x16" hidden="1">#REF!</definedName>
    <definedName name="_______________x17" localSheetId="2" hidden="1">#REF!</definedName>
    <definedName name="_______________x17" localSheetId="6" hidden="1">#REF!</definedName>
    <definedName name="_______________x17" localSheetId="0" hidden="1">#REF!</definedName>
    <definedName name="_______________x17" hidden="1">#REF!</definedName>
    <definedName name="_______________x18" localSheetId="2" hidden="1">#REF!</definedName>
    <definedName name="_______________x18" localSheetId="6" hidden="1">#REF!</definedName>
    <definedName name="_______________x18" localSheetId="0" hidden="1">#REF!</definedName>
    <definedName name="_______________x18" hidden="1">#REF!</definedName>
    <definedName name="_______________x19" localSheetId="2" hidden="1">#REF!</definedName>
    <definedName name="_______________x19" localSheetId="6" hidden="1">#REF!</definedName>
    <definedName name="_______________x19" localSheetId="0" hidden="1">#REF!</definedName>
    <definedName name="_______________x19" hidden="1">#REF!</definedName>
    <definedName name="_______________x20" localSheetId="2" hidden="1">#REF!</definedName>
    <definedName name="_______________x20" localSheetId="6" hidden="1">#REF!</definedName>
    <definedName name="_______________x20" localSheetId="0" hidden="1">#REF!</definedName>
    <definedName name="_______________x20" hidden="1">#REF!</definedName>
    <definedName name="_______________x21" localSheetId="2" hidden="1">#REF!</definedName>
    <definedName name="_______________x21" localSheetId="6" hidden="1">#REF!</definedName>
    <definedName name="_______________x21" localSheetId="0" hidden="1">#REF!</definedName>
    <definedName name="_______________x21" hidden="1">#REF!</definedName>
    <definedName name="_______________x22" localSheetId="2" hidden="1">#REF!</definedName>
    <definedName name="_______________x22" localSheetId="6" hidden="1">#REF!</definedName>
    <definedName name="_______________x22" localSheetId="0" hidden="1">#REF!</definedName>
    <definedName name="_______________x22" hidden="1">#REF!</definedName>
    <definedName name="_______________x23" localSheetId="2" hidden="1">#REF!</definedName>
    <definedName name="_______________x23" localSheetId="6" hidden="1">#REF!</definedName>
    <definedName name="_______________x23" localSheetId="0" hidden="1">#REF!</definedName>
    <definedName name="_______________x23" hidden="1">#REF!</definedName>
    <definedName name="_______________x24" localSheetId="2" hidden="1">#REF!</definedName>
    <definedName name="_______________x24" localSheetId="6" hidden="1">#REF!</definedName>
    <definedName name="_______________x24" localSheetId="0" hidden="1">#REF!</definedName>
    <definedName name="_______________x24" hidden="1">#REF!</definedName>
    <definedName name="_______________x25" localSheetId="2" hidden="1">#REF!</definedName>
    <definedName name="_______________x25" localSheetId="6" hidden="1">#REF!</definedName>
    <definedName name="_______________x25" localSheetId="0" hidden="1">#REF!</definedName>
    <definedName name="_______________x25" hidden="1">#REF!</definedName>
    <definedName name="_______________x28" localSheetId="2" hidden="1">#REF!</definedName>
    <definedName name="_______________x28" localSheetId="6" hidden="1">#REF!</definedName>
    <definedName name="_______________x28" localSheetId="0" hidden="1">#REF!</definedName>
    <definedName name="_______________x28" hidden="1">#REF!</definedName>
    <definedName name="_______________x29" localSheetId="2" hidden="1">#REF!</definedName>
    <definedName name="_______________x29" localSheetId="6" hidden="1">#REF!</definedName>
    <definedName name="_______________x29" localSheetId="0" hidden="1">#REF!</definedName>
    <definedName name="_______________x29" hidden="1">#REF!</definedName>
    <definedName name="_______________x32" localSheetId="2" hidden="1">#REF!</definedName>
    <definedName name="_______________x32" localSheetId="6" hidden="1">#REF!</definedName>
    <definedName name="_______________x32" localSheetId="0" hidden="1">#REF!</definedName>
    <definedName name="_______________x32" hidden="1">#REF!</definedName>
    <definedName name="_______________x4" localSheetId="2" hidden="1">#REF!</definedName>
    <definedName name="_______________x4" localSheetId="6" hidden="1">#REF!</definedName>
    <definedName name="_______________x4" localSheetId="0" hidden="1">#REF!</definedName>
    <definedName name="_______________x4" hidden="1">#REF!</definedName>
    <definedName name="_______________x5" localSheetId="2" hidden="1">#REF!</definedName>
    <definedName name="_______________x5" localSheetId="6" hidden="1">#REF!</definedName>
    <definedName name="_______________x5" localSheetId="0" hidden="1">#REF!</definedName>
    <definedName name="_______________x5" hidden="1">#REF!</definedName>
    <definedName name="_______________x6" localSheetId="2" hidden="1">#REF!</definedName>
    <definedName name="_______________x6" localSheetId="6" hidden="1">#REF!</definedName>
    <definedName name="_______________x6" localSheetId="0" hidden="1">#REF!</definedName>
    <definedName name="_______________x6" hidden="1">#REF!</definedName>
    <definedName name="_______________x7" localSheetId="2" hidden="1">#REF!</definedName>
    <definedName name="_______________x7" localSheetId="6" hidden="1">#REF!</definedName>
    <definedName name="_______________x7" localSheetId="0" hidden="1">#REF!</definedName>
    <definedName name="_______________x7" hidden="1">#REF!</definedName>
    <definedName name="_______________x8" localSheetId="2" hidden="1">#REF!</definedName>
    <definedName name="_______________x8" localSheetId="6" hidden="1">#REF!</definedName>
    <definedName name="_______________x8" localSheetId="0" hidden="1">#REF!</definedName>
    <definedName name="_______________x8" hidden="1">#REF!</definedName>
    <definedName name="_______________x9" localSheetId="2" hidden="1">#REF!</definedName>
    <definedName name="_______________x9" localSheetId="6" hidden="1">#REF!</definedName>
    <definedName name="_______________x9" localSheetId="0" hidden="1">#REF!</definedName>
    <definedName name="_______________x9" hidden="1">#REF!</definedName>
    <definedName name="______________INV12" localSheetId="2">#REF!</definedName>
    <definedName name="______________INV12" localSheetId="6">#REF!</definedName>
    <definedName name="______________INV12" localSheetId="0">#REF!</definedName>
    <definedName name="______________INV12">#REF!</definedName>
    <definedName name="______________INV13" localSheetId="2">#REF!</definedName>
    <definedName name="______________INV13" localSheetId="6">#REF!</definedName>
    <definedName name="______________INV13" localSheetId="0">#REF!</definedName>
    <definedName name="______________INV13">#REF!</definedName>
    <definedName name="______________inv2">'[1]CONSOL DRE GERAL'!$B$2:$L$99</definedName>
    <definedName name="______________la29" localSheetId="2" hidden="1">#REF!</definedName>
    <definedName name="______________la29" localSheetId="7" hidden="1">#REF!</definedName>
    <definedName name="______________la29" localSheetId="6" hidden="1">#REF!</definedName>
    <definedName name="______________la29" localSheetId="0" hidden="1">#REF!</definedName>
    <definedName name="______________la29" hidden="1">#REF!</definedName>
    <definedName name="______________la3" localSheetId="2" hidden="1">#REF!</definedName>
    <definedName name="______________la3" localSheetId="6" hidden="1">#REF!</definedName>
    <definedName name="______________la3" localSheetId="0" hidden="1">#REF!</definedName>
    <definedName name="______________la3" hidden="1">#REF!</definedName>
    <definedName name="______________la31" localSheetId="2" hidden="1">#REF!</definedName>
    <definedName name="______________la31" localSheetId="6" hidden="1">#REF!</definedName>
    <definedName name="______________la31" localSheetId="0" hidden="1">#REF!</definedName>
    <definedName name="______________la31" hidden="1">#REF!</definedName>
    <definedName name="______________la32" localSheetId="2" hidden="1">#REF!</definedName>
    <definedName name="______________la32" localSheetId="6" hidden="1">#REF!</definedName>
    <definedName name="______________la32" localSheetId="0" hidden="1">#REF!</definedName>
    <definedName name="______________la32" hidden="1">#REF!</definedName>
    <definedName name="______________la4" localSheetId="2" hidden="1">#REF!</definedName>
    <definedName name="______________la4" localSheetId="6" hidden="1">#REF!</definedName>
    <definedName name="______________la4" localSheetId="0" hidden="1">#REF!</definedName>
    <definedName name="______________la4" hidden="1">#REF!</definedName>
    <definedName name="______________la5" localSheetId="2" hidden="1">#REF!</definedName>
    <definedName name="______________la5" localSheetId="6" hidden="1">#REF!</definedName>
    <definedName name="______________la5" localSheetId="0" hidden="1">#REF!</definedName>
    <definedName name="______________la5" hidden="1">#REF!</definedName>
    <definedName name="______________la6" localSheetId="2" hidden="1">#REF!</definedName>
    <definedName name="______________la6" localSheetId="6" hidden="1">#REF!</definedName>
    <definedName name="______________la6" localSheetId="0" hidden="1">#REF!</definedName>
    <definedName name="______________la6" hidden="1">#REF!</definedName>
    <definedName name="______________la7" localSheetId="2" hidden="1">#REF!</definedName>
    <definedName name="______________la7" localSheetId="6" hidden="1">#REF!</definedName>
    <definedName name="______________la7" localSheetId="0" hidden="1">#REF!</definedName>
    <definedName name="______________la7" hidden="1">#REF!</definedName>
    <definedName name="______________la8" localSheetId="2" hidden="1">#REF!</definedName>
    <definedName name="______________la8" localSheetId="6" hidden="1">#REF!</definedName>
    <definedName name="______________la8" localSheetId="0" hidden="1">#REF!</definedName>
    <definedName name="______________la8" hidden="1">#REF!</definedName>
    <definedName name="______________la9" localSheetId="2" hidden="1">#REF!</definedName>
    <definedName name="______________la9" localSheetId="6" hidden="1">#REF!</definedName>
    <definedName name="______________la9" localSheetId="0" hidden="1">#REF!</definedName>
    <definedName name="______________la9" hidden="1">#REF!</definedName>
    <definedName name="______________lb1" localSheetId="2" hidden="1">#REF!</definedName>
    <definedName name="______________lb1" localSheetId="6" hidden="1">#REF!</definedName>
    <definedName name="______________lb1" localSheetId="0" hidden="1">#REF!</definedName>
    <definedName name="______________lb1" hidden="1">#REF!</definedName>
    <definedName name="______________lb10" localSheetId="2" hidden="1">#REF!</definedName>
    <definedName name="______________lb10" localSheetId="6" hidden="1">#REF!</definedName>
    <definedName name="______________lb10" localSheetId="0" hidden="1">#REF!</definedName>
    <definedName name="______________lb10" hidden="1">#REF!</definedName>
    <definedName name="______________lb11" localSheetId="2" hidden="1">#REF!</definedName>
    <definedName name="______________lb11" localSheetId="6" hidden="1">#REF!</definedName>
    <definedName name="______________lb11" localSheetId="0" hidden="1">#REF!</definedName>
    <definedName name="______________lb11" hidden="1">#REF!</definedName>
    <definedName name="______________lb12" localSheetId="2" hidden="1">#REF!</definedName>
    <definedName name="______________lb12" localSheetId="6" hidden="1">#REF!</definedName>
    <definedName name="______________lb12" localSheetId="0" hidden="1">#REF!</definedName>
    <definedName name="______________lb12" hidden="1">#REF!</definedName>
    <definedName name="______________lb13" localSheetId="2" hidden="1">#REF!</definedName>
    <definedName name="______________lb13" localSheetId="6" hidden="1">#REF!</definedName>
    <definedName name="______________lb13" localSheetId="0" hidden="1">#REF!</definedName>
    <definedName name="______________lb13" hidden="1">#REF!</definedName>
    <definedName name="______________lb14" localSheetId="2" hidden="1">#REF!</definedName>
    <definedName name="______________lb14" localSheetId="6" hidden="1">#REF!</definedName>
    <definedName name="______________lb14" localSheetId="0" hidden="1">#REF!</definedName>
    <definedName name="______________lb14" hidden="1">#REF!</definedName>
    <definedName name="______________lb15" localSheetId="2" hidden="1">#REF!</definedName>
    <definedName name="______________lb15" localSheetId="6" hidden="1">#REF!</definedName>
    <definedName name="______________lb15" localSheetId="0" hidden="1">#REF!</definedName>
    <definedName name="______________lb15" hidden="1">#REF!</definedName>
    <definedName name="______________lb16" localSheetId="2" hidden="1">#REF!</definedName>
    <definedName name="______________lb16" localSheetId="6" hidden="1">#REF!</definedName>
    <definedName name="______________lb16" localSheetId="0" hidden="1">#REF!</definedName>
    <definedName name="______________lb16" hidden="1">#REF!</definedName>
    <definedName name="______________lb17" localSheetId="2" hidden="1">#REF!</definedName>
    <definedName name="______________lb17" localSheetId="6" hidden="1">#REF!</definedName>
    <definedName name="______________lb17" localSheetId="0" hidden="1">#REF!</definedName>
    <definedName name="______________lb17" hidden="1">#REF!</definedName>
    <definedName name="______________lb18" localSheetId="2" hidden="1">#REF!</definedName>
    <definedName name="______________lb18" localSheetId="6" hidden="1">#REF!</definedName>
    <definedName name="______________lb18" localSheetId="0" hidden="1">#REF!</definedName>
    <definedName name="______________lb18" hidden="1">#REF!</definedName>
    <definedName name="______________lb19" localSheetId="2" hidden="1">#REF!</definedName>
    <definedName name="______________lb19" localSheetId="6" hidden="1">#REF!</definedName>
    <definedName name="______________lb19" localSheetId="0" hidden="1">#REF!</definedName>
    <definedName name="______________lb19" hidden="1">#REF!</definedName>
    <definedName name="______________lb2" localSheetId="2" hidden="1">#REF!</definedName>
    <definedName name="______________lb2" localSheetId="6" hidden="1">#REF!</definedName>
    <definedName name="______________lb2" localSheetId="0" hidden="1">#REF!</definedName>
    <definedName name="______________lb2" hidden="1">#REF!</definedName>
    <definedName name="______________lb20" localSheetId="2" hidden="1">#REF!</definedName>
    <definedName name="______________lb20" localSheetId="6" hidden="1">#REF!</definedName>
    <definedName name="______________lb20" localSheetId="0" hidden="1">#REF!</definedName>
    <definedName name="______________lb20" hidden="1">#REF!</definedName>
    <definedName name="______________lb21" localSheetId="2" hidden="1">#REF!</definedName>
    <definedName name="______________lb21" localSheetId="6" hidden="1">#REF!</definedName>
    <definedName name="______________lb21" localSheetId="0" hidden="1">#REF!</definedName>
    <definedName name="______________lb21" hidden="1">#REF!</definedName>
    <definedName name="______________lb22" localSheetId="2" hidden="1">#REF!</definedName>
    <definedName name="______________lb22" localSheetId="6" hidden="1">#REF!</definedName>
    <definedName name="______________lb22" localSheetId="0" hidden="1">#REF!</definedName>
    <definedName name="______________lb22" hidden="1">#REF!</definedName>
    <definedName name="______________lb23" localSheetId="2" hidden="1">#REF!</definedName>
    <definedName name="______________lb23" localSheetId="6" hidden="1">#REF!</definedName>
    <definedName name="______________lb23" localSheetId="0" hidden="1">#REF!</definedName>
    <definedName name="______________lb23" hidden="1">#REF!</definedName>
    <definedName name="______________lb24" localSheetId="2" hidden="1">#REF!</definedName>
    <definedName name="______________lb24" localSheetId="6" hidden="1">#REF!</definedName>
    <definedName name="______________lb24" localSheetId="0" hidden="1">#REF!</definedName>
    <definedName name="______________lb24" hidden="1">#REF!</definedName>
    <definedName name="______________lb25" localSheetId="2" hidden="1">#REF!</definedName>
    <definedName name="______________lb25" localSheetId="6" hidden="1">#REF!</definedName>
    <definedName name="______________lb25" localSheetId="0" hidden="1">#REF!</definedName>
    <definedName name="______________lb25" hidden="1">#REF!</definedName>
    <definedName name="______________lb27" localSheetId="2" hidden="1">#REF!</definedName>
    <definedName name="______________lb27" localSheetId="6" hidden="1">#REF!</definedName>
    <definedName name="______________lb27" localSheetId="0" hidden="1">#REF!</definedName>
    <definedName name="______________lb27" hidden="1">#REF!</definedName>
    <definedName name="______________lb28" localSheetId="2" hidden="1">#REF!</definedName>
    <definedName name="______________lb28" localSheetId="6" hidden="1">#REF!</definedName>
    <definedName name="______________lb28" localSheetId="0" hidden="1">#REF!</definedName>
    <definedName name="______________lb28" hidden="1">#REF!</definedName>
    <definedName name="______________lb29" localSheetId="2" hidden="1">#REF!</definedName>
    <definedName name="______________lb29" localSheetId="6" hidden="1">#REF!</definedName>
    <definedName name="______________lb29" localSheetId="0" hidden="1">#REF!</definedName>
    <definedName name="______________lb29" hidden="1">#REF!</definedName>
    <definedName name="______________lb3" localSheetId="2" hidden="1">#REF!</definedName>
    <definedName name="______________lb3" localSheetId="6" hidden="1">#REF!</definedName>
    <definedName name="______________lb3" localSheetId="0" hidden="1">#REF!</definedName>
    <definedName name="______________lb3" hidden="1">#REF!</definedName>
    <definedName name="______________lb30" localSheetId="2" hidden="1">#REF!</definedName>
    <definedName name="______________lb30" localSheetId="6" hidden="1">#REF!</definedName>
    <definedName name="______________lb30" localSheetId="0" hidden="1">#REF!</definedName>
    <definedName name="______________lb30" hidden="1">#REF!</definedName>
    <definedName name="______________lb31" localSheetId="2" hidden="1">#REF!</definedName>
    <definedName name="______________lb31" localSheetId="6" hidden="1">#REF!</definedName>
    <definedName name="______________lb31" localSheetId="0" hidden="1">#REF!</definedName>
    <definedName name="______________lb31" hidden="1">#REF!</definedName>
    <definedName name="______________lb32" localSheetId="2" hidden="1">#REF!</definedName>
    <definedName name="______________lb32" localSheetId="6" hidden="1">#REF!</definedName>
    <definedName name="______________lb32" localSheetId="0" hidden="1">#REF!</definedName>
    <definedName name="______________lb32" hidden="1">#REF!</definedName>
    <definedName name="______________lb4" localSheetId="2" hidden="1">#REF!</definedName>
    <definedName name="______________lb4" localSheetId="6" hidden="1">#REF!</definedName>
    <definedName name="______________lb4" localSheetId="0" hidden="1">#REF!</definedName>
    <definedName name="______________lb4" hidden="1">#REF!</definedName>
    <definedName name="______________lb5" localSheetId="2" hidden="1">#REF!</definedName>
    <definedName name="______________lb5" localSheetId="6" hidden="1">#REF!</definedName>
    <definedName name="______________lb5" localSheetId="0" hidden="1">#REF!</definedName>
    <definedName name="______________lb5" hidden="1">#REF!</definedName>
    <definedName name="______________lb6" localSheetId="2" hidden="1">#REF!</definedName>
    <definedName name="______________lb6" localSheetId="6" hidden="1">#REF!</definedName>
    <definedName name="______________lb6" localSheetId="0" hidden="1">#REF!</definedName>
    <definedName name="______________lb6" hidden="1">#REF!</definedName>
    <definedName name="______________lb7" localSheetId="2" hidden="1">#REF!</definedName>
    <definedName name="______________lb7" localSheetId="6" hidden="1">#REF!</definedName>
    <definedName name="______________lb7" localSheetId="0" hidden="1">#REF!</definedName>
    <definedName name="______________lb7" hidden="1">#REF!</definedName>
    <definedName name="______________lb8" localSheetId="2" hidden="1">#REF!</definedName>
    <definedName name="______________lb8" localSheetId="6" hidden="1">#REF!</definedName>
    <definedName name="______________lb8" localSheetId="0" hidden="1">#REF!</definedName>
    <definedName name="______________lb8" hidden="1">#REF!</definedName>
    <definedName name="______________lb9" localSheetId="2" hidden="1">#REF!</definedName>
    <definedName name="______________lb9" localSheetId="6" hidden="1">#REF!</definedName>
    <definedName name="______________lb9" localSheetId="0" hidden="1">#REF!</definedName>
    <definedName name="______________lb9" hidden="1">#REF!</definedName>
    <definedName name="______________lbc1" localSheetId="2" hidden="1">#REF!</definedName>
    <definedName name="______________lbc1" localSheetId="6" hidden="1">#REF!</definedName>
    <definedName name="______________lbc1" localSheetId="0" hidden="1">#REF!</definedName>
    <definedName name="______________lbc1" hidden="1">#REF!</definedName>
    <definedName name="______________lbc10" localSheetId="2" hidden="1">#REF!</definedName>
    <definedName name="______________lbc10" localSheetId="6" hidden="1">#REF!</definedName>
    <definedName name="______________lbc10" localSheetId="0" hidden="1">#REF!</definedName>
    <definedName name="______________lbc10" hidden="1">#REF!</definedName>
    <definedName name="______________lbc11" localSheetId="2" hidden="1">#REF!</definedName>
    <definedName name="______________lbc11" localSheetId="6" hidden="1">#REF!</definedName>
    <definedName name="______________lbc11" localSheetId="0" hidden="1">#REF!</definedName>
    <definedName name="______________lbc11" hidden="1">#REF!</definedName>
    <definedName name="______________lbc12" localSheetId="2" hidden="1">#REF!</definedName>
    <definedName name="______________lbc12" localSheetId="6" hidden="1">#REF!</definedName>
    <definedName name="______________lbc12" localSheetId="0" hidden="1">#REF!</definedName>
    <definedName name="______________lbc12" hidden="1">#REF!</definedName>
    <definedName name="______________lbc13" localSheetId="2" hidden="1">#REF!</definedName>
    <definedName name="______________lbc13" localSheetId="6" hidden="1">#REF!</definedName>
    <definedName name="______________lbc13" localSheetId="0" hidden="1">#REF!</definedName>
    <definedName name="______________lbc13" hidden="1">#REF!</definedName>
    <definedName name="______________lbc14" localSheetId="2" hidden="1">#REF!</definedName>
    <definedName name="______________lbc14" localSheetId="6" hidden="1">#REF!</definedName>
    <definedName name="______________lbc14" localSheetId="0" hidden="1">#REF!</definedName>
    <definedName name="______________lbc14" hidden="1">#REF!</definedName>
    <definedName name="______________lbc15" localSheetId="2" hidden="1">#REF!</definedName>
    <definedName name="______________lbc15" localSheetId="6" hidden="1">#REF!</definedName>
    <definedName name="______________lbc15" localSheetId="0" hidden="1">#REF!</definedName>
    <definedName name="______________lbc15" hidden="1">#REF!</definedName>
    <definedName name="______________lbc16" localSheetId="2" hidden="1">#REF!</definedName>
    <definedName name="______________lbc16" localSheetId="6" hidden="1">#REF!</definedName>
    <definedName name="______________lbc16" localSheetId="0" hidden="1">#REF!</definedName>
    <definedName name="______________lbc16" hidden="1">#REF!</definedName>
    <definedName name="______________lbc17" localSheetId="2" hidden="1">#REF!</definedName>
    <definedName name="______________lbc17" localSheetId="6" hidden="1">#REF!</definedName>
    <definedName name="______________lbc17" localSheetId="0" hidden="1">#REF!</definedName>
    <definedName name="______________lbc17" hidden="1">#REF!</definedName>
    <definedName name="______________lbc18" localSheetId="2" hidden="1">#REF!</definedName>
    <definedName name="______________lbc18" localSheetId="6" hidden="1">#REF!</definedName>
    <definedName name="______________lbc18" localSheetId="0" hidden="1">#REF!</definedName>
    <definedName name="______________lbc18" hidden="1">#REF!</definedName>
    <definedName name="______________lbc19" localSheetId="2" hidden="1">#REF!</definedName>
    <definedName name="______________lbc19" localSheetId="6" hidden="1">#REF!</definedName>
    <definedName name="______________lbc19" localSheetId="0" hidden="1">#REF!</definedName>
    <definedName name="______________lbc19" hidden="1">#REF!</definedName>
    <definedName name="______________lbc2" localSheetId="2" hidden="1">#REF!</definedName>
    <definedName name="______________lbc2" localSheetId="6" hidden="1">#REF!</definedName>
    <definedName name="______________lbc2" localSheetId="0" hidden="1">#REF!</definedName>
    <definedName name="______________lbc2" hidden="1">#REF!</definedName>
    <definedName name="______________lbc20" localSheetId="2" hidden="1">#REF!</definedName>
    <definedName name="______________lbc20" localSheetId="6" hidden="1">#REF!</definedName>
    <definedName name="______________lbc20" localSheetId="0" hidden="1">#REF!</definedName>
    <definedName name="______________lbc20" hidden="1">#REF!</definedName>
    <definedName name="______________lbc21" localSheetId="2" hidden="1">#REF!</definedName>
    <definedName name="______________lbc21" localSheetId="6" hidden="1">#REF!</definedName>
    <definedName name="______________lbc21" localSheetId="0" hidden="1">#REF!</definedName>
    <definedName name="______________lbc21" hidden="1">#REF!</definedName>
    <definedName name="______________lbc22" localSheetId="2" hidden="1">#REF!</definedName>
    <definedName name="______________lbc22" localSheetId="6" hidden="1">#REF!</definedName>
    <definedName name="______________lbc22" localSheetId="0" hidden="1">#REF!</definedName>
    <definedName name="______________lbc22" hidden="1">#REF!</definedName>
    <definedName name="______________lbc23" localSheetId="2" hidden="1">#REF!</definedName>
    <definedName name="______________lbc23" localSheetId="6" hidden="1">#REF!</definedName>
    <definedName name="______________lbc23" localSheetId="0" hidden="1">#REF!</definedName>
    <definedName name="______________lbc23" hidden="1">#REF!</definedName>
    <definedName name="______________lbc24" localSheetId="2" hidden="1">#REF!</definedName>
    <definedName name="______________lbc24" localSheetId="6" hidden="1">#REF!</definedName>
    <definedName name="______________lbc24" localSheetId="0" hidden="1">#REF!</definedName>
    <definedName name="______________lbc24" hidden="1">#REF!</definedName>
    <definedName name="______________lbc25" localSheetId="2" hidden="1">#REF!</definedName>
    <definedName name="______________lbc25" localSheetId="6" hidden="1">#REF!</definedName>
    <definedName name="______________lbc25" localSheetId="0" hidden="1">#REF!</definedName>
    <definedName name="______________lbc25" hidden="1">#REF!</definedName>
    <definedName name="______________lbc26" localSheetId="2" hidden="1">#REF!</definedName>
    <definedName name="______________lbc26" localSheetId="6" hidden="1">#REF!</definedName>
    <definedName name="______________lbc26" localSheetId="0" hidden="1">#REF!</definedName>
    <definedName name="______________lbc26" hidden="1">#REF!</definedName>
    <definedName name="______________lbc27" localSheetId="2" hidden="1">#REF!</definedName>
    <definedName name="______________lbc27" localSheetId="6" hidden="1">#REF!</definedName>
    <definedName name="______________lbc27" localSheetId="0" hidden="1">#REF!</definedName>
    <definedName name="______________lbc27" hidden="1">#REF!</definedName>
    <definedName name="______________lbc28" localSheetId="2" hidden="1">#REF!</definedName>
    <definedName name="______________lbc28" localSheetId="6" hidden="1">#REF!</definedName>
    <definedName name="______________lbc28" localSheetId="0" hidden="1">#REF!</definedName>
    <definedName name="______________lbc28" hidden="1">#REF!</definedName>
    <definedName name="______________lbc29" localSheetId="2" hidden="1">#REF!</definedName>
    <definedName name="______________lbc29" localSheetId="6" hidden="1">#REF!</definedName>
    <definedName name="______________lbc29" localSheetId="0" hidden="1">#REF!</definedName>
    <definedName name="______________lbc29" hidden="1">#REF!</definedName>
    <definedName name="______________lbc3" localSheetId="2" hidden="1">#REF!</definedName>
    <definedName name="______________lbc3" localSheetId="6" hidden="1">#REF!</definedName>
    <definedName name="______________lbc3" localSheetId="0" hidden="1">#REF!</definedName>
    <definedName name="______________lbc3" hidden="1">#REF!</definedName>
    <definedName name="______________lbc31" localSheetId="2" hidden="1">#REF!</definedName>
    <definedName name="______________lbc31" localSheetId="6" hidden="1">#REF!</definedName>
    <definedName name="______________lbc31" localSheetId="0" hidden="1">#REF!</definedName>
    <definedName name="______________lbc31" hidden="1">#REF!</definedName>
    <definedName name="______________lbc32" localSheetId="2" hidden="1">#REF!</definedName>
    <definedName name="______________lbc32" localSheetId="6" hidden="1">#REF!</definedName>
    <definedName name="______________lbc32" localSheetId="0" hidden="1">#REF!</definedName>
    <definedName name="______________lbc32" hidden="1">#REF!</definedName>
    <definedName name="______________lbc4" localSheetId="2" hidden="1">#REF!</definedName>
    <definedName name="______________lbc4" localSheetId="6" hidden="1">#REF!</definedName>
    <definedName name="______________lbc4" localSheetId="0" hidden="1">#REF!</definedName>
    <definedName name="______________lbc4" hidden="1">#REF!</definedName>
    <definedName name="______________lbc5" localSheetId="2" hidden="1">#REF!</definedName>
    <definedName name="______________lbc5" localSheetId="6" hidden="1">#REF!</definedName>
    <definedName name="______________lbc5" localSheetId="0" hidden="1">#REF!</definedName>
    <definedName name="______________lbc5" hidden="1">#REF!</definedName>
    <definedName name="______________lbc6" localSheetId="2" hidden="1">#REF!</definedName>
    <definedName name="______________lbc6" localSheetId="6" hidden="1">#REF!</definedName>
    <definedName name="______________lbc6" localSheetId="0" hidden="1">#REF!</definedName>
    <definedName name="______________lbc6" hidden="1">#REF!</definedName>
    <definedName name="______________lbc7" localSheetId="2" hidden="1">#REF!</definedName>
    <definedName name="______________lbc7" localSheetId="6" hidden="1">#REF!</definedName>
    <definedName name="______________lbc7" localSheetId="0" hidden="1">#REF!</definedName>
    <definedName name="______________lbc7" hidden="1">#REF!</definedName>
    <definedName name="______________lbc8" localSheetId="2" hidden="1">#REF!</definedName>
    <definedName name="______________lbc8" localSheetId="6" hidden="1">#REF!</definedName>
    <definedName name="______________lbc8" localSheetId="0" hidden="1">#REF!</definedName>
    <definedName name="______________lbc8" hidden="1">#REF!</definedName>
    <definedName name="______________lbc9" localSheetId="2" hidden="1">#REF!</definedName>
    <definedName name="______________lbc9" localSheetId="6" hidden="1">#REF!</definedName>
    <definedName name="______________lbc9" localSheetId="0" hidden="1">#REF!</definedName>
    <definedName name="______________lbc9" hidden="1">#REF!</definedName>
    <definedName name="______________ld26" localSheetId="2" hidden="1">#REF!</definedName>
    <definedName name="______________ld26" localSheetId="6" hidden="1">#REF!</definedName>
    <definedName name="______________ld26" localSheetId="0" hidden="1">#REF!</definedName>
    <definedName name="______________ld26" hidden="1">#REF!</definedName>
    <definedName name="______________ld31" localSheetId="2" hidden="1">#REF!</definedName>
    <definedName name="______________ld31" localSheetId="6" hidden="1">#REF!</definedName>
    <definedName name="______________ld31" localSheetId="0" hidden="1">#REF!</definedName>
    <definedName name="______________ld31" hidden="1">#REF!</definedName>
    <definedName name="______________le31" localSheetId="2" hidden="1">#REF!</definedName>
    <definedName name="______________le31" localSheetId="6" hidden="1">#REF!</definedName>
    <definedName name="______________le31" localSheetId="0" hidden="1">#REF!</definedName>
    <definedName name="______________le31" hidden="1">#REF!</definedName>
    <definedName name="______________lf31" localSheetId="2" hidden="1">#REF!</definedName>
    <definedName name="______________lf31" localSheetId="6" hidden="1">#REF!</definedName>
    <definedName name="______________lf31" localSheetId="0" hidden="1">#REF!</definedName>
    <definedName name="______________lf31" hidden="1">#REF!</definedName>
    <definedName name="______________x10" localSheetId="2" hidden="1">#REF!</definedName>
    <definedName name="______________x10" localSheetId="6" hidden="1">#REF!</definedName>
    <definedName name="______________x10" localSheetId="0" hidden="1">#REF!</definedName>
    <definedName name="______________x10" hidden="1">#REF!</definedName>
    <definedName name="______________x11" localSheetId="2" hidden="1">#REF!</definedName>
    <definedName name="______________x11" localSheetId="6" hidden="1">#REF!</definedName>
    <definedName name="______________x11" localSheetId="0" hidden="1">#REF!</definedName>
    <definedName name="______________x11" hidden="1">#REF!</definedName>
    <definedName name="______________x12" localSheetId="2" hidden="1">#REF!</definedName>
    <definedName name="______________x12" localSheetId="6" hidden="1">#REF!</definedName>
    <definedName name="______________x12" localSheetId="0" hidden="1">#REF!</definedName>
    <definedName name="______________x12" hidden="1">#REF!</definedName>
    <definedName name="______________x13" localSheetId="2" hidden="1">#REF!</definedName>
    <definedName name="______________x13" localSheetId="6" hidden="1">#REF!</definedName>
    <definedName name="______________x13" localSheetId="0" hidden="1">#REF!</definedName>
    <definedName name="______________x13" hidden="1">#REF!</definedName>
    <definedName name="______________x14" localSheetId="2" hidden="1">#REF!</definedName>
    <definedName name="______________x14" localSheetId="6" hidden="1">#REF!</definedName>
    <definedName name="______________x14" localSheetId="0" hidden="1">#REF!</definedName>
    <definedName name="______________x14" hidden="1">#REF!</definedName>
    <definedName name="______________x15" localSheetId="2" hidden="1">#REF!</definedName>
    <definedName name="______________x15" localSheetId="6" hidden="1">#REF!</definedName>
    <definedName name="______________x15" localSheetId="0" hidden="1">#REF!</definedName>
    <definedName name="______________x15" hidden="1">#REF!</definedName>
    <definedName name="______________x16" localSheetId="2" hidden="1">#REF!</definedName>
    <definedName name="______________x16" localSheetId="6" hidden="1">#REF!</definedName>
    <definedName name="______________x16" localSheetId="0" hidden="1">#REF!</definedName>
    <definedName name="______________x16" hidden="1">#REF!</definedName>
    <definedName name="______________x17" localSheetId="2" hidden="1">#REF!</definedName>
    <definedName name="______________x17" localSheetId="6" hidden="1">#REF!</definedName>
    <definedName name="______________x17" localSheetId="0" hidden="1">#REF!</definedName>
    <definedName name="______________x17" hidden="1">#REF!</definedName>
    <definedName name="______________x18" localSheetId="2" hidden="1">#REF!</definedName>
    <definedName name="______________x18" localSheetId="6" hidden="1">#REF!</definedName>
    <definedName name="______________x18" localSheetId="0" hidden="1">#REF!</definedName>
    <definedName name="______________x18" hidden="1">#REF!</definedName>
    <definedName name="______________x19" localSheetId="2" hidden="1">#REF!</definedName>
    <definedName name="______________x19" localSheetId="6" hidden="1">#REF!</definedName>
    <definedName name="______________x19" localSheetId="0" hidden="1">#REF!</definedName>
    <definedName name="______________x19" hidden="1">#REF!</definedName>
    <definedName name="______________x20" localSheetId="2" hidden="1">#REF!</definedName>
    <definedName name="______________x20" localSheetId="6" hidden="1">#REF!</definedName>
    <definedName name="______________x20" localSheetId="0" hidden="1">#REF!</definedName>
    <definedName name="______________x20" hidden="1">#REF!</definedName>
    <definedName name="______________x21" localSheetId="2" hidden="1">#REF!</definedName>
    <definedName name="______________x21" localSheetId="6" hidden="1">#REF!</definedName>
    <definedName name="______________x21" localSheetId="0" hidden="1">#REF!</definedName>
    <definedName name="______________x21" hidden="1">#REF!</definedName>
    <definedName name="______________x22" localSheetId="2" hidden="1">#REF!</definedName>
    <definedName name="______________x22" localSheetId="6" hidden="1">#REF!</definedName>
    <definedName name="______________x22" localSheetId="0" hidden="1">#REF!</definedName>
    <definedName name="______________x22" hidden="1">#REF!</definedName>
    <definedName name="______________x23" localSheetId="2" hidden="1">#REF!</definedName>
    <definedName name="______________x23" localSheetId="6" hidden="1">#REF!</definedName>
    <definedName name="______________x23" localSheetId="0" hidden="1">#REF!</definedName>
    <definedName name="______________x23" hidden="1">#REF!</definedName>
    <definedName name="______________x24" localSheetId="2" hidden="1">#REF!</definedName>
    <definedName name="______________x24" localSheetId="6" hidden="1">#REF!</definedName>
    <definedName name="______________x24" localSheetId="0" hidden="1">#REF!</definedName>
    <definedName name="______________x24" hidden="1">#REF!</definedName>
    <definedName name="______________x25" localSheetId="2" hidden="1">#REF!</definedName>
    <definedName name="______________x25" localSheetId="6" hidden="1">#REF!</definedName>
    <definedName name="______________x25" localSheetId="0" hidden="1">#REF!</definedName>
    <definedName name="______________x25" hidden="1">#REF!</definedName>
    <definedName name="______________x28" localSheetId="2" hidden="1">#REF!</definedName>
    <definedName name="______________x28" localSheetId="6" hidden="1">#REF!</definedName>
    <definedName name="______________x28" localSheetId="0" hidden="1">#REF!</definedName>
    <definedName name="______________x28" hidden="1">#REF!</definedName>
    <definedName name="______________x29" localSheetId="2" hidden="1">#REF!</definedName>
    <definedName name="______________x29" localSheetId="6" hidden="1">#REF!</definedName>
    <definedName name="______________x29" localSheetId="0" hidden="1">#REF!</definedName>
    <definedName name="______________x29" hidden="1">#REF!</definedName>
    <definedName name="______________x32" localSheetId="2" hidden="1">#REF!</definedName>
    <definedName name="______________x32" localSheetId="6" hidden="1">#REF!</definedName>
    <definedName name="______________x32" localSheetId="0" hidden="1">#REF!</definedName>
    <definedName name="______________x32" hidden="1">#REF!</definedName>
    <definedName name="______________x4" localSheetId="2" hidden="1">#REF!</definedName>
    <definedName name="______________x4" localSheetId="6" hidden="1">#REF!</definedName>
    <definedName name="______________x4" localSheetId="0" hidden="1">#REF!</definedName>
    <definedName name="______________x4" hidden="1">#REF!</definedName>
    <definedName name="______________x5" localSheetId="2" hidden="1">#REF!</definedName>
    <definedName name="______________x5" localSheetId="6" hidden="1">#REF!</definedName>
    <definedName name="______________x5" localSheetId="0" hidden="1">#REF!</definedName>
    <definedName name="______________x5" hidden="1">#REF!</definedName>
    <definedName name="______________x6" localSheetId="2" hidden="1">#REF!</definedName>
    <definedName name="______________x6" localSheetId="6" hidden="1">#REF!</definedName>
    <definedName name="______________x6" localSheetId="0" hidden="1">#REF!</definedName>
    <definedName name="______________x6" hidden="1">#REF!</definedName>
    <definedName name="______________x7" localSheetId="2" hidden="1">#REF!</definedName>
    <definedName name="______________x7" localSheetId="6" hidden="1">#REF!</definedName>
    <definedName name="______________x7" localSheetId="0" hidden="1">#REF!</definedName>
    <definedName name="______________x7" hidden="1">#REF!</definedName>
    <definedName name="______________x8" localSheetId="2" hidden="1">#REF!</definedName>
    <definedName name="______________x8" localSheetId="6" hidden="1">#REF!</definedName>
    <definedName name="______________x8" localSheetId="0" hidden="1">#REF!</definedName>
    <definedName name="______________x8" hidden="1">#REF!</definedName>
    <definedName name="______________x9" localSheetId="2" hidden="1">#REF!</definedName>
    <definedName name="______________x9" localSheetId="6" hidden="1">#REF!</definedName>
    <definedName name="______________x9" localSheetId="0" hidden="1">#REF!</definedName>
    <definedName name="______________x9" hidden="1">#REF!</definedName>
    <definedName name="_____________INV12" localSheetId="2">#REF!</definedName>
    <definedName name="_____________INV12" localSheetId="6">#REF!</definedName>
    <definedName name="_____________INV12" localSheetId="0">#REF!</definedName>
    <definedName name="_____________INV12">#REF!</definedName>
    <definedName name="_____________INV13" localSheetId="2">#REF!</definedName>
    <definedName name="_____________INV13" localSheetId="6">#REF!</definedName>
    <definedName name="_____________INV13" localSheetId="0">#REF!</definedName>
    <definedName name="_____________INV13">#REF!</definedName>
    <definedName name="_____________inv2">'[1]CONSOL DRE GERAL'!$B$2:$L$99</definedName>
    <definedName name="_____________la29" localSheetId="2" hidden="1">#REF!</definedName>
    <definedName name="_____________la29" localSheetId="7" hidden="1">#REF!</definedName>
    <definedName name="_____________la29" localSheetId="6" hidden="1">#REF!</definedName>
    <definedName name="_____________la29" localSheetId="0" hidden="1">#REF!</definedName>
    <definedName name="_____________la29" hidden="1">#REF!</definedName>
    <definedName name="_____________la3" localSheetId="2" hidden="1">#REF!</definedName>
    <definedName name="_____________la3" localSheetId="6" hidden="1">#REF!</definedName>
    <definedName name="_____________la3" localSheetId="0" hidden="1">#REF!</definedName>
    <definedName name="_____________la3" hidden="1">#REF!</definedName>
    <definedName name="_____________la31" localSheetId="2" hidden="1">#REF!</definedName>
    <definedName name="_____________la31" localSheetId="6" hidden="1">#REF!</definedName>
    <definedName name="_____________la31" localSheetId="0" hidden="1">#REF!</definedName>
    <definedName name="_____________la31" hidden="1">#REF!</definedName>
    <definedName name="_____________la32" localSheetId="2" hidden="1">#REF!</definedName>
    <definedName name="_____________la32" localSheetId="6" hidden="1">#REF!</definedName>
    <definedName name="_____________la32" localSheetId="0" hidden="1">#REF!</definedName>
    <definedName name="_____________la32" hidden="1">#REF!</definedName>
    <definedName name="_____________la4" localSheetId="2" hidden="1">#REF!</definedName>
    <definedName name="_____________la4" localSheetId="6" hidden="1">#REF!</definedName>
    <definedName name="_____________la4" localSheetId="0" hidden="1">#REF!</definedName>
    <definedName name="_____________la4" hidden="1">#REF!</definedName>
    <definedName name="_____________la5" localSheetId="2" hidden="1">#REF!</definedName>
    <definedName name="_____________la5" localSheetId="6" hidden="1">#REF!</definedName>
    <definedName name="_____________la5" localSheetId="0" hidden="1">#REF!</definedName>
    <definedName name="_____________la5" hidden="1">#REF!</definedName>
    <definedName name="_____________la6" localSheetId="2" hidden="1">#REF!</definedName>
    <definedName name="_____________la6" localSheetId="6" hidden="1">#REF!</definedName>
    <definedName name="_____________la6" localSheetId="0" hidden="1">#REF!</definedName>
    <definedName name="_____________la6" hidden="1">#REF!</definedName>
    <definedName name="_____________la7" localSheetId="2" hidden="1">#REF!</definedName>
    <definedName name="_____________la7" localSheetId="6" hidden="1">#REF!</definedName>
    <definedName name="_____________la7" localSheetId="0" hidden="1">#REF!</definedName>
    <definedName name="_____________la7" hidden="1">#REF!</definedName>
    <definedName name="_____________la8" localSheetId="2" hidden="1">#REF!</definedName>
    <definedName name="_____________la8" localSheetId="6" hidden="1">#REF!</definedName>
    <definedName name="_____________la8" localSheetId="0" hidden="1">#REF!</definedName>
    <definedName name="_____________la8" hidden="1">#REF!</definedName>
    <definedName name="_____________la9" localSheetId="2" hidden="1">#REF!</definedName>
    <definedName name="_____________la9" localSheetId="6" hidden="1">#REF!</definedName>
    <definedName name="_____________la9" localSheetId="0" hidden="1">#REF!</definedName>
    <definedName name="_____________la9" hidden="1">#REF!</definedName>
    <definedName name="_____________lb1" localSheetId="2" hidden="1">#REF!</definedName>
    <definedName name="_____________lb1" localSheetId="6" hidden="1">#REF!</definedName>
    <definedName name="_____________lb1" localSheetId="0" hidden="1">#REF!</definedName>
    <definedName name="_____________lb1" hidden="1">#REF!</definedName>
    <definedName name="_____________lb10" localSheetId="2" hidden="1">#REF!</definedName>
    <definedName name="_____________lb10" localSheetId="6" hidden="1">#REF!</definedName>
    <definedName name="_____________lb10" localSheetId="0" hidden="1">#REF!</definedName>
    <definedName name="_____________lb10" hidden="1">#REF!</definedName>
    <definedName name="_____________lb11" localSheetId="2" hidden="1">#REF!</definedName>
    <definedName name="_____________lb11" localSheetId="6" hidden="1">#REF!</definedName>
    <definedName name="_____________lb11" localSheetId="0" hidden="1">#REF!</definedName>
    <definedName name="_____________lb11" hidden="1">#REF!</definedName>
    <definedName name="_____________lb12" localSheetId="2" hidden="1">#REF!</definedName>
    <definedName name="_____________lb12" localSheetId="6" hidden="1">#REF!</definedName>
    <definedName name="_____________lb12" localSheetId="0" hidden="1">#REF!</definedName>
    <definedName name="_____________lb12" hidden="1">#REF!</definedName>
    <definedName name="_____________lb13" localSheetId="2" hidden="1">#REF!</definedName>
    <definedName name="_____________lb13" localSheetId="6" hidden="1">#REF!</definedName>
    <definedName name="_____________lb13" localSheetId="0" hidden="1">#REF!</definedName>
    <definedName name="_____________lb13" hidden="1">#REF!</definedName>
    <definedName name="_____________lb14" localSheetId="2" hidden="1">#REF!</definedName>
    <definedName name="_____________lb14" localSheetId="6" hidden="1">#REF!</definedName>
    <definedName name="_____________lb14" localSheetId="0" hidden="1">#REF!</definedName>
    <definedName name="_____________lb14" hidden="1">#REF!</definedName>
    <definedName name="_____________lb15" localSheetId="2" hidden="1">#REF!</definedName>
    <definedName name="_____________lb15" localSheetId="6" hidden="1">#REF!</definedName>
    <definedName name="_____________lb15" localSheetId="0" hidden="1">#REF!</definedName>
    <definedName name="_____________lb15" hidden="1">#REF!</definedName>
    <definedName name="_____________lb16" localSheetId="2" hidden="1">#REF!</definedName>
    <definedName name="_____________lb16" localSheetId="6" hidden="1">#REF!</definedName>
    <definedName name="_____________lb16" localSheetId="0" hidden="1">#REF!</definedName>
    <definedName name="_____________lb16" hidden="1">#REF!</definedName>
    <definedName name="_____________lb17" localSheetId="2" hidden="1">#REF!</definedName>
    <definedName name="_____________lb17" localSheetId="6" hidden="1">#REF!</definedName>
    <definedName name="_____________lb17" localSheetId="0" hidden="1">#REF!</definedName>
    <definedName name="_____________lb17" hidden="1">#REF!</definedName>
    <definedName name="_____________lb18" localSheetId="2" hidden="1">#REF!</definedName>
    <definedName name="_____________lb18" localSheetId="6" hidden="1">#REF!</definedName>
    <definedName name="_____________lb18" localSheetId="0" hidden="1">#REF!</definedName>
    <definedName name="_____________lb18" hidden="1">#REF!</definedName>
    <definedName name="_____________lb19" localSheetId="2" hidden="1">#REF!</definedName>
    <definedName name="_____________lb19" localSheetId="6" hidden="1">#REF!</definedName>
    <definedName name="_____________lb19" localSheetId="0" hidden="1">#REF!</definedName>
    <definedName name="_____________lb19" hidden="1">#REF!</definedName>
    <definedName name="_____________lb2" localSheetId="2" hidden="1">#REF!</definedName>
    <definedName name="_____________lb2" localSheetId="6" hidden="1">#REF!</definedName>
    <definedName name="_____________lb2" localSheetId="0" hidden="1">#REF!</definedName>
    <definedName name="_____________lb2" hidden="1">#REF!</definedName>
    <definedName name="_____________lb20" localSheetId="2" hidden="1">#REF!</definedName>
    <definedName name="_____________lb20" localSheetId="6" hidden="1">#REF!</definedName>
    <definedName name="_____________lb20" localSheetId="0" hidden="1">#REF!</definedName>
    <definedName name="_____________lb20" hidden="1">#REF!</definedName>
    <definedName name="_____________lb21" localSheetId="2" hidden="1">#REF!</definedName>
    <definedName name="_____________lb21" localSheetId="6" hidden="1">#REF!</definedName>
    <definedName name="_____________lb21" localSheetId="0" hidden="1">#REF!</definedName>
    <definedName name="_____________lb21" hidden="1">#REF!</definedName>
    <definedName name="_____________lb22" localSheetId="2" hidden="1">#REF!</definedName>
    <definedName name="_____________lb22" localSheetId="6" hidden="1">#REF!</definedName>
    <definedName name="_____________lb22" localSheetId="0" hidden="1">#REF!</definedName>
    <definedName name="_____________lb22" hidden="1">#REF!</definedName>
    <definedName name="_____________lb23" localSheetId="2" hidden="1">#REF!</definedName>
    <definedName name="_____________lb23" localSheetId="6" hidden="1">#REF!</definedName>
    <definedName name="_____________lb23" localSheetId="0" hidden="1">#REF!</definedName>
    <definedName name="_____________lb23" hidden="1">#REF!</definedName>
    <definedName name="_____________lb24" localSheetId="2" hidden="1">#REF!</definedName>
    <definedName name="_____________lb24" localSheetId="6" hidden="1">#REF!</definedName>
    <definedName name="_____________lb24" localSheetId="0" hidden="1">#REF!</definedName>
    <definedName name="_____________lb24" hidden="1">#REF!</definedName>
    <definedName name="_____________lb25" localSheetId="2" hidden="1">#REF!</definedName>
    <definedName name="_____________lb25" localSheetId="6" hidden="1">#REF!</definedName>
    <definedName name="_____________lb25" localSheetId="0" hidden="1">#REF!</definedName>
    <definedName name="_____________lb25" hidden="1">#REF!</definedName>
    <definedName name="_____________lb27" localSheetId="2" hidden="1">#REF!</definedName>
    <definedName name="_____________lb27" localSheetId="6" hidden="1">#REF!</definedName>
    <definedName name="_____________lb27" localSheetId="0" hidden="1">#REF!</definedName>
    <definedName name="_____________lb27" hidden="1">#REF!</definedName>
    <definedName name="_____________lb28" localSheetId="2" hidden="1">#REF!</definedName>
    <definedName name="_____________lb28" localSheetId="6" hidden="1">#REF!</definedName>
    <definedName name="_____________lb28" localSheetId="0" hidden="1">#REF!</definedName>
    <definedName name="_____________lb28" hidden="1">#REF!</definedName>
    <definedName name="_____________lb29" localSheetId="2" hidden="1">#REF!</definedName>
    <definedName name="_____________lb29" localSheetId="6" hidden="1">#REF!</definedName>
    <definedName name="_____________lb29" localSheetId="0" hidden="1">#REF!</definedName>
    <definedName name="_____________lb29" hidden="1">#REF!</definedName>
    <definedName name="_____________lb3" localSheetId="2" hidden="1">#REF!</definedName>
    <definedName name="_____________lb3" localSheetId="6" hidden="1">#REF!</definedName>
    <definedName name="_____________lb3" localSheetId="0" hidden="1">#REF!</definedName>
    <definedName name="_____________lb3" hidden="1">#REF!</definedName>
    <definedName name="_____________lb30" localSheetId="2" hidden="1">#REF!</definedName>
    <definedName name="_____________lb30" localSheetId="6" hidden="1">#REF!</definedName>
    <definedName name="_____________lb30" localSheetId="0" hidden="1">#REF!</definedName>
    <definedName name="_____________lb30" hidden="1">#REF!</definedName>
    <definedName name="_____________lb31" localSheetId="2" hidden="1">#REF!</definedName>
    <definedName name="_____________lb31" localSheetId="6" hidden="1">#REF!</definedName>
    <definedName name="_____________lb31" localSheetId="0" hidden="1">#REF!</definedName>
    <definedName name="_____________lb31" hidden="1">#REF!</definedName>
    <definedName name="_____________lb32" localSheetId="2" hidden="1">#REF!</definedName>
    <definedName name="_____________lb32" localSheetId="6" hidden="1">#REF!</definedName>
    <definedName name="_____________lb32" localSheetId="0" hidden="1">#REF!</definedName>
    <definedName name="_____________lb32" hidden="1">#REF!</definedName>
    <definedName name="_____________lb4" localSheetId="2" hidden="1">#REF!</definedName>
    <definedName name="_____________lb4" localSheetId="6" hidden="1">#REF!</definedName>
    <definedName name="_____________lb4" localSheetId="0" hidden="1">#REF!</definedName>
    <definedName name="_____________lb4" hidden="1">#REF!</definedName>
    <definedName name="_____________lb5" localSheetId="2" hidden="1">#REF!</definedName>
    <definedName name="_____________lb5" localSheetId="6" hidden="1">#REF!</definedName>
    <definedName name="_____________lb5" localSheetId="0" hidden="1">#REF!</definedName>
    <definedName name="_____________lb5" hidden="1">#REF!</definedName>
    <definedName name="_____________lb6" localSheetId="2" hidden="1">#REF!</definedName>
    <definedName name="_____________lb6" localSheetId="6" hidden="1">#REF!</definedName>
    <definedName name="_____________lb6" localSheetId="0" hidden="1">#REF!</definedName>
    <definedName name="_____________lb6" hidden="1">#REF!</definedName>
    <definedName name="_____________lb7" localSheetId="2" hidden="1">#REF!</definedName>
    <definedName name="_____________lb7" localSheetId="6" hidden="1">#REF!</definedName>
    <definedName name="_____________lb7" localSheetId="0" hidden="1">#REF!</definedName>
    <definedName name="_____________lb7" hidden="1">#REF!</definedName>
    <definedName name="_____________lb8" localSheetId="2" hidden="1">#REF!</definedName>
    <definedName name="_____________lb8" localSheetId="6" hidden="1">#REF!</definedName>
    <definedName name="_____________lb8" localSheetId="0" hidden="1">#REF!</definedName>
    <definedName name="_____________lb8" hidden="1">#REF!</definedName>
    <definedName name="_____________lb9" localSheetId="2" hidden="1">#REF!</definedName>
    <definedName name="_____________lb9" localSheetId="6" hidden="1">#REF!</definedName>
    <definedName name="_____________lb9" localSheetId="0" hidden="1">#REF!</definedName>
    <definedName name="_____________lb9" hidden="1">#REF!</definedName>
    <definedName name="_____________lbc1" localSheetId="2" hidden="1">#REF!</definedName>
    <definedName name="_____________lbc1" localSheetId="6" hidden="1">#REF!</definedName>
    <definedName name="_____________lbc1" localSheetId="0" hidden="1">#REF!</definedName>
    <definedName name="_____________lbc1" hidden="1">#REF!</definedName>
    <definedName name="_____________lbc10" localSheetId="2" hidden="1">#REF!</definedName>
    <definedName name="_____________lbc10" localSheetId="6" hidden="1">#REF!</definedName>
    <definedName name="_____________lbc10" localSheetId="0" hidden="1">#REF!</definedName>
    <definedName name="_____________lbc10" hidden="1">#REF!</definedName>
    <definedName name="_____________lbc11" localSheetId="2" hidden="1">#REF!</definedName>
    <definedName name="_____________lbc11" localSheetId="6" hidden="1">#REF!</definedName>
    <definedName name="_____________lbc11" localSheetId="0" hidden="1">#REF!</definedName>
    <definedName name="_____________lbc11" hidden="1">#REF!</definedName>
    <definedName name="_____________lbc12" localSheetId="2" hidden="1">#REF!</definedName>
    <definedName name="_____________lbc12" localSheetId="6" hidden="1">#REF!</definedName>
    <definedName name="_____________lbc12" localSheetId="0" hidden="1">#REF!</definedName>
    <definedName name="_____________lbc12" hidden="1">#REF!</definedName>
    <definedName name="_____________lbc13" localSheetId="2" hidden="1">#REF!</definedName>
    <definedName name="_____________lbc13" localSheetId="6" hidden="1">#REF!</definedName>
    <definedName name="_____________lbc13" localSheetId="0" hidden="1">#REF!</definedName>
    <definedName name="_____________lbc13" hidden="1">#REF!</definedName>
    <definedName name="_____________lbc14" localSheetId="2" hidden="1">#REF!</definedName>
    <definedName name="_____________lbc14" localSheetId="6" hidden="1">#REF!</definedName>
    <definedName name="_____________lbc14" localSheetId="0" hidden="1">#REF!</definedName>
    <definedName name="_____________lbc14" hidden="1">#REF!</definedName>
    <definedName name="_____________lbc15" localSheetId="2" hidden="1">#REF!</definedName>
    <definedName name="_____________lbc15" localSheetId="6" hidden="1">#REF!</definedName>
    <definedName name="_____________lbc15" localSheetId="0" hidden="1">#REF!</definedName>
    <definedName name="_____________lbc15" hidden="1">#REF!</definedName>
    <definedName name="_____________lbc16" localSheetId="2" hidden="1">#REF!</definedName>
    <definedName name="_____________lbc16" localSheetId="6" hidden="1">#REF!</definedName>
    <definedName name="_____________lbc16" localSheetId="0" hidden="1">#REF!</definedName>
    <definedName name="_____________lbc16" hidden="1">#REF!</definedName>
    <definedName name="_____________lbc17" localSheetId="2" hidden="1">#REF!</definedName>
    <definedName name="_____________lbc17" localSheetId="6" hidden="1">#REF!</definedName>
    <definedName name="_____________lbc17" localSheetId="0" hidden="1">#REF!</definedName>
    <definedName name="_____________lbc17" hidden="1">#REF!</definedName>
    <definedName name="_____________lbc18" localSheetId="2" hidden="1">#REF!</definedName>
    <definedName name="_____________lbc18" localSheetId="6" hidden="1">#REF!</definedName>
    <definedName name="_____________lbc18" localSheetId="0" hidden="1">#REF!</definedName>
    <definedName name="_____________lbc18" hidden="1">#REF!</definedName>
    <definedName name="_____________lbc19" localSheetId="2" hidden="1">#REF!</definedName>
    <definedName name="_____________lbc19" localSheetId="6" hidden="1">#REF!</definedName>
    <definedName name="_____________lbc19" localSheetId="0" hidden="1">#REF!</definedName>
    <definedName name="_____________lbc19" hidden="1">#REF!</definedName>
    <definedName name="_____________lbc2" localSheetId="2" hidden="1">#REF!</definedName>
    <definedName name="_____________lbc2" localSheetId="6" hidden="1">#REF!</definedName>
    <definedName name="_____________lbc2" localSheetId="0" hidden="1">#REF!</definedName>
    <definedName name="_____________lbc2" hidden="1">#REF!</definedName>
    <definedName name="_____________lbc20" localSheetId="2" hidden="1">#REF!</definedName>
    <definedName name="_____________lbc20" localSheetId="6" hidden="1">#REF!</definedName>
    <definedName name="_____________lbc20" localSheetId="0" hidden="1">#REF!</definedName>
    <definedName name="_____________lbc20" hidden="1">#REF!</definedName>
    <definedName name="_____________lbc21" localSheetId="2" hidden="1">#REF!</definedName>
    <definedName name="_____________lbc21" localSheetId="6" hidden="1">#REF!</definedName>
    <definedName name="_____________lbc21" localSheetId="0" hidden="1">#REF!</definedName>
    <definedName name="_____________lbc21" hidden="1">#REF!</definedName>
    <definedName name="_____________lbc22" localSheetId="2" hidden="1">#REF!</definedName>
    <definedName name="_____________lbc22" localSheetId="6" hidden="1">#REF!</definedName>
    <definedName name="_____________lbc22" localSheetId="0" hidden="1">#REF!</definedName>
    <definedName name="_____________lbc22" hidden="1">#REF!</definedName>
    <definedName name="_____________lbc23" localSheetId="2" hidden="1">#REF!</definedName>
    <definedName name="_____________lbc23" localSheetId="6" hidden="1">#REF!</definedName>
    <definedName name="_____________lbc23" localSheetId="0" hidden="1">#REF!</definedName>
    <definedName name="_____________lbc23" hidden="1">#REF!</definedName>
    <definedName name="_____________lbc24" localSheetId="2" hidden="1">#REF!</definedName>
    <definedName name="_____________lbc24" localSheetId="6" hidden="1">#REF!</definedName>
    <definedName name="_____________lbc24" localSheetId="0" hidden="1">#REF!</definedName>
    <definedName name="_____________lbc24" hidden="1">#REF!</definedName>
    <definedName name="_____________lbc25" localSheetId="2" hidden="1">#REF!</definedName>
    <definedName name="_____________lbc25" localSheetId="6" hidden="1">#REF!</definedName>
    <definedName name="_____________lbc25" localSheetId="0" hidden="1">#REF!</definedName>
    <definedName name="_____________lbc25" hidden="1">#REF!</definedName>
    <definedName name="_____________lbc26" localSheetId="2" hidden="1">#REF!</definedName>
    <definedName name="_____________lbc26" localSheetId="6" hidden="1">#REF!</definedName>
    <definedName name="_____________lbc26" localSheetId="0" hidden="1">#REF!</definedName>
    <definedName name="_____________lbc26" hidden="1">#REF!</definedName>
    <definedName name="_____________lbc27" localSheetId="2" hidden="1">#REF!</definedName>
    <definedName name="_____________lbc27" localSheetId="6" hidden="1">#REF!</definedName>
    <definedName name="_____________lbc27" localSheetId="0" hidden="1">#REF!</definedName>
    <definedName name="_____________lbc27" hidden="1">#REF!</definedName>
    <definedName name="_____________lbc28" localSheetId="2" hidden="1">#REF!</definedName>
    <definedName name="_____________lbc28" localSheetId="6" hidden="1">#REF!</definedName>
    <definedName name="_____________lbc28" localSheetId="0" hidden="1">#REF!</definedName>
    <definedName name="_____________lbc28" hidden="1">#REF!</definedName>
    <definedName name="_____________lbc29" localSheetId="2" hidden="1">#REF!</definedName>
    <definedName name="_____________lbc29" localSheetId="6" hidden="1">#REF!</definedName>
    <definedName name="_____________lbc29" localSheetId="0" hidden="1">#REF!</definedName>
    <definedName name="_____________lbc29" hidden="1">#REF!</definedName>
    <definedName name="_____________lbc3" localSheetId="2" hidden="1">#REF!</definedName>
    <definedName name="_____________lbc3" localSheetId="6" hidden="1">#REF!</definedName>
    <definedName name="_____________lbc3" localSheetId="0" hidden="1">#REF!</definedName>
    <definedName name="_____________lbc3" hidden="1">#REF!</definedName>
    <definedName name="_____________lbc31" localSheetId="2" hidden="1">#REF!</definedName>
    <definedName name="_____________lbc31" localSheetId="6" hidden="1">#REF!</definedName>
    <definedName name="_____________lbc31" localSheetId="0" hidden="1">#REF!</definedName>
    <definedName name="_____________lbc31" hidden="1">#REF!</definedName>
    <definedName name="_____________lbc32" localSheetId="2" hidden="1">#REF!</definedName>
    <definedName name="_____________lbc32" localSheetId="6" hidden="1">#REF!</definedName>
    <definedName name="_____________lbc32" localSheetId="0" hidden="1">#REF!</definedName>
    <definedName name="_____________lbc32" hidden="1">#REF!</definedName>
    <definedName name="_____________lbc4" localSheetId="2" hidden="1">#REF!</definedName>
    <definedName name="_____________lbc4" localSheetId="6" hidden="1">#REF!</definedName>
    <definedName name="_____________lbc4" localSheetId="0" hidden="1">#REF!</definedName>
    <definedName name="_____________lbc4" hidden="1">#REF!</definedName>
    <definedName name="_____________lbc5" localSheetId="2" hidden="1">#REF!</definedName>
    <definedName name="_____________lbc5" localSheetId="6" hidden="1">#REF!</definedName>
    <definedName name="_____________lbc5" localSheetId="0" hidden="1">#REF!</definedName>
    <definedName name="_____________lbc5" hidden="1">#REF!</definedName>
    <definedName name="_____________lbc6" localSheetId="2" hidden="1">#REF!</definedName>
    <definedName name="_____________lbc6" localSheetId="6" hidden="1">#REF!</definedName>
    <definedName name="_____________lbc6" localSheetId="0" hidden="1">#REF!</definedName>
    <definedName name="_____________lbc6" hidden="1">#REF!</definedName>
    <definedName name="_____________lbc7" localSheetId="2" hidden="1">#REF!</definedName>
    <definedName name="_____________lbc7" localSheetId="6" hidden="1">#REF!</definedName>
    <definedName name="_____________lbc7" localSheetId="0" hidden="1">#REF!</definedName>
    <definedName name="_____________lbc7" hidden="1">#REF!</definedName>
    <definedName name="_____________lbc8" localSheetId="2" hidden="1">#REF!</definedName>
    <definedName name="_____________lbc8" localSheetId="6" hidden="1">#REF!</definedName>
    <definedName name="_____________lbc8" localSheetId="0" hidden="1">#REF!</definedName>
    <definedName name="_____________lbc8" hidden="1">#REF!</definedName>
    <definedName name="_____________lbc9" localSheetId="2" hidden="1">#REF!</definedName>
    <definedName name="_____________lbc9" localSheetId="6" hidden="1">#REF!</definedName>
    <definedName name="_____________lbc9" localSheetId="0" hidden="1">#REF!</definedName>
    <definedName name="_____________lbc9" hidden="1">#REF!</definedName>
    <definedName name="_____________ld26" localSheetId="2" hidden="1">#REF!</definedName>
    <definedName name="_____________ld26" localSheetId="6" hidden="1">#REF!</definedName>
    <definedName name="_____________ld26" localSheetId="0" hidden="1">#REF!</definedName>
    <definedName name="_____________ld26" hidden="1">#REF!</definedName>
    <definedName name="_____________ld31" localSheetId="2" hidden="1">#REF!</definedName>
    <definedName name="_____________ld31" localSheetId="6" hidden="1">#REF!</definedName>
    <definedName name="_____________ld31" localSheetId="0" hidden="1">#REF!</definedName>
    <definedName name="_____________ld31" hidden="1">#REF!</definedName>
    <definedName name="_____________le31" localSheetId="2" hidden="1">#REF!</definedName>
    <definedName name="_____________le31" localSheetId="6" hidden="1">#REF!</definedName>
    <definedName name="_____________le31" localSheetId="0" hidden="1">#REF!</definedName>
    <definedName name="_____________le31" hidden="1">#REF!</definedName>
    <definedName name="_____________lf31" localSheetId="2" hidden="1">#REF!</definedName>
    <definedName name="_____________lf31" localSheetId="6" hidden="1">#REF!</definedName>
    <definedName name="_____________lf31" localSheetId="0" hidden="1">#REF!</definedName>
    <definedName name="_____________lf31" hidden="1">#REF!</definedName>
    <definedName name="_____________x10" localSheetId="2" hidden="1">#REF!</definedName>
    <definedName name="_____________x10" localSheetId="6" hidden="1">#REF!</definedName>
    <definedName name="_____________x10" localSheetId="0" hidden="1">#REF!</definedName>
    <definedName name="_____________x10" hidden="1">#REF!</definedName>
    <definedName name="_____________x11" localSheetId="2" hidden="1">#REF!</definedName>
    <definedName name="_____________x11" localSheetId="6" hidden="1">#REF!</definedName>
    <definedName name="_____________x11" localSheetId="0" hidden="1">#REF!</definedName>
    <definedName name="_____________x11" hidden="1">#REF!</definedName>
    <definedName name="_____________x12" localSheetId="2" hidden="1">#REF!</definedName>
    <definedName name="_____________x12" localSheetId="6" hidden="1">#REF!</definedName>
    <definedName name="_____________x12" localSheetId="0" hidden="1">#REF!</definedName>
    <definedName name="_____________x12" hidden="1">#REF!</definedName>
    <definedName name="_____________x13" localSheetId="2" hidden="1">#REF!</definedName>
    <definedName name="_____________x13" localSheetId="6" hidden="1">#REF!</definedName>
    <definedName name="_____________x13" localSheetId="0" hidden="1">#REF!</definedName>
    <definedName name="_____________x13" hidden="1">#REF!</definedName>
    <definedName name="_____________x14" localSheetId="2" hidden="1">#REF!</definedName>
    <definedName name="_____________x14" localSheetId="6" hidden="1">#REF!</definedName>
    <definedName name="_____________x14" localSheetId="0" hidden="1">#REF!</definedName>
    <definedName name="_____________x14" hidden="1">#REF!</definedName>
    <definedName name="_____________x15" localSheetId="2" hidden="1">#REF!</definedName>
    <definedName name="_____________x15" localSheetId="6" hidden="1">#REF!</definedName>
    <definedName name="_____________x15" localSheetId="0" hidden="1">#REF!</definedName>
    <definedName name="_____________x15" hidden="1">#REF!</definedName>
    <definedName name="_____________x16" localSheetId="2" hidden="1">#REF!</definedName>
    <definedName name="_____________x16" localSheetId="6" hidden="1">#REF!</definedName>
    <definedName name="_____________x16" localSheetId="0" hidden="1">#REF!</definedName>
    <definedName name="_____________x16" hidden="1">#REF!</definedName>
    <definedName name="_____________x17" localSheetId="2" hidden="1">#REF!</definedName>
    <definedName name="_____________x17" localSheetId="6" hidden="1">#REF!</definedName>
    <definedName name="_____________x17" localSheetId="0" hidden="1">#REF!</definedName>
    <definedName name="_____________x17" hidden="1">#REF!</definedName>
    <definedName name="_____________x18" localSheetId="2" hidden="1">#REF!</definedName>
    <definedName name="_____________x18" localSheetId="6" hidden="1">#REF!</definedName>
    <definedName name="_____________x18" localSheetId="0" hidden="1">#REF!</definedName>
    <definedName name="_____________x18" hidden="1">#REF!</definedName>
    <definedName name="_____________x19" localSheetId="2" hidden="1">#REF!</definedName>
    <definedName name="_____________x19" localSheetId="6" hidden="1">#REF!</definedName>
    <definedName name="_____________x19" localSheetId="0" hidden="1">#REF!</definedName>
    <definedName name="_____________x19" hidden="1">#REF!</definedName>
    <definedName name="_____________x20" localSheetId="2" hidden="1">#REF!</definedName>
    <definedName name="_____________x20" localSheetId="6" hidden="1">#REF!</definedName>
    <definedName name="_____________x20" localSheetId="0" hidden="1">#REF!</definedName>
    <definedName name="_____________x20" hidden="1">#REF!</definedName>
    <definedName name="_____________x21" localSheetId="2" hidden="1">#REF!</definedName>
    <definedName name="_____________x21" localSheetId="6" hidden="1">#REF!</definedName>
    <definedName name="_____________x21" localSheetId="0" hidden="1">#REF!</definedName>
    <definedName name="_____________x21" hidden="1">#REF!</definedName>
    <definedName name="_____________x22" localSheetId="2" hidden="1">#REF!</definedName>
    <definedName name="_____________x22" localSheetId="6" hidden="1">#REF!</definedName>
    <definedName name="_____________x22" localSheetId="0" hidden="1">#REF!</definedName>
    <definedName name="_____________x22" hidden="1">#REF!</definedName>
    <definedName name="_____________x23" localSheetId="2" hidden="1">#REF!</definedName>
    <definedName name="_____________x23" localSheetId="6" hidden="1">#REF!</definedName>
    <definedName name="_____________x23" localSheetId="0" hidden="1">#REF!</definedName>
    <definedName name="_____________x23" hidden="1">#REF!</definedName>
    <definedName name="_____________x24" localSheetId="2" hidden="1">#REF!</definedName>
    <definedName name="_____________x24" localSheetId="6" hidden="1">#REF!</definedName>
    <definedName name="_____________x24" localSheetId="0" hidden="1">#REF!</definedName>
    <definedName name="_____________x24" hidden="1">#REF!</definedName>
    <definedName name="_____________x25" localSheetId="2" hidden="1">#REF!</definedName>
    <definedName name="_____________x25" localSheetId="6" hidden="1">#REF!</definedName>
    <definedName name="_____________x25" localSheetId="0" hidden="1">#REF!</definedName>
    <definedName name="_____________x25" hidden="1">#REF!</definedName>
    <definedName name="_____________x28" localSheetId="2" hidden="1">#REF!</definedName>
    <definedName name="_____________x28" localSheetId="6" hidden="1">#REF!</definedName>
    <definedName name="_____________x28" localSheetId="0" hidden="1">#REF!</definedName>
    <definedName name="_____________x28" hidden="1">#REF!</definedName>
    <definedName name="_____________x29" localSheetId="2" hidden="1">#REF!</definedName>
    <definedName name="_____________x29" localSheetId="6" hidden="1">#REF!</definedName>
    <definedName name="_____________x29" localSheetId="0" hidden="1">#REF!</definedName>
    <definedName name="_____________x29" hidden="1">#REF!</definedName>
    <definedName name="_____________x32" localSheetId="2" hidden="1">#REF!</definedName>
    <definedName name="_____________x32" localSheetId="6" hidden="1">#REF!</definedName>
    <definedName name="_____________x32" localSheetId="0" hidden="1">#REF!</definedName>
    <definedName name="_____________x32" hidden="1">#REF!</definedName>
    <definedName name="_____________x4" localSheetId="2" hidden="1">#REF!</definedName>
    <definedName name="_____________x4" localSheetId="6" hidden="1">#REF!</definedName>
    <definedName name="_____________x4" localSheetId="0" hidden="1">#REF!</definedName>
    <definedName name="_____________x4" hidden="1">#REF!</definedName>
    <definedName name="_____________x5" localSheetId="2" hidden="1">#REF!</definedName>
    <definedName name="_____________x5" localSheetId="6" hidden="1">#REF!</definedName>
    <definedName name="_____________x5" localSheetId="0" hidden="1">#REF!</definedName>
    <definedName name="_____________x5" hidden="1">#REF!</definedName>
    <definedName name="_____________x6" localSheetId="2" hidden="1">#REF!</definedName>
    <definedName name="_____________x6" localSheetId="6" hidden="1">#REF!</definedName>
    <definedName name="_____________x6" localSheetId="0" hidden="1">#REF!</definedName>
    <definedName name="_____________x6" hidden="1">#REF!</definedName>
    <definedName name="_____________x7" localSheetId="2" hidden="1">#REF!</definedName>
    <definedName name="_____________x7" localSheetId="6" hidden="1">#REF!</definedName>
    <definedName name="_____________x7" localSheetId="0" hidden="1">#REF!</definedName>
    <definedName name="_____________x7" hidden="1">#REF!</definedName>
    <definedName name="_____________x8" localSheetId="2" hidden="1">#REF!</definedName>
    <definedName name="_____________x8" localSheetId="6" hidden="1">#REF!</definedName>
    <definedName name="_____________x8" localSheetId="0" hidden="1">#REF!</definedName>
    <definedName name="_____________x8" hidden="1">#REF!</definedName>
    <definedName name="_____________x9" localSheetId="2" hidden="1">#REF!</definedName>
    <definedName name="_____________x9" localSheetId="6" hidden="1">#REF!</definedName>
    <definedName name="_____________x9" localSheetId="0" hidden="1">#REF!</definedName>
    <definedName name="_____________x9" hidden="1">#REF!</definedName>
    <definedName name="____________INV12" localSheetId="2">#REF!</definedName>
    <definedName name="____________INV12" localSheetId="6">#REF!</definedName>
    <definedName name="____________INV12" localSheetId="0">#REF!</definedName>
    <definedName name="____________INV12">#REF!</definedName>
    <definedName name="____________INV13" localSheetId="2">#REF!</definedName>
    <definedName name="____________INV13" localSheetId="6">#REF!</definedName>
    <definedName name="____________INV13" localSheetId="0">#REF!</definedName>
    <definedName name="____________INV13">#REF!</definedName>
    <definedName name="____________inv2">'[1]CONSOL DRE GERAL'!$B$2:$L$99</definedName>
    <definedName name="____________la29" localSheetId="2" hidden="1">#REF!</definedName>
    <definedName name="____________la29" localSheetId="7" hidden="1">#REF!</definedName>
    <definedName name="____________la29" localSheetId="6" hidden="1">#REF!</definedName>
    <definedName name="____________la29" localSheetId="0" hidden="1">#REF!</definedName>
    <definedName name="____________la29" hidden="1">#REF!</definedName>
    <definedName name="____________la3" localSheetId="2" hidden="1">#REF!</definedName>
    <definedName name="____________la3" localSheetId="6" hidden="1">#REF!</definedName>
    <definedName name="____________la3" localSheetId="0" hidden="1">#REF!</definedName>
    <definedName name="____________la3" hidden="1">#REF!</definedName>
    <definedName name="____________la31" localSheetId="2" hidden="1">#REF!</definedName>
    <definedName name="____________la31" localSheetId="6" hidden="1">#REF!</definedName>
    <definedName name="____________la31" localSheetId="0" hidden="1">#REF!</definedName>
    <definedName name="____________la31" hidden="1">#REF!</definedName>
    <definedName name="____________la32" localSheetId="2" hidden="1">#REF!</definedName>
    <definedName name="____________la32" localSheetId="6" hidden="1">#REF!</definedName>
    <definedName name="____________la32" localSheetId="0" hidden="1">#REF!</definedName>
    <definedName name="____________la32" hidden="1">#REF!</definedName>
    <definedName name="____________la4" localSheetId="2" hidden="1">#REF!</definedName>
    <definedName name="____________la4" localSheetId="6" hidden="1">#REF!</definedName>
    <definedName name="____________la4" localSheetId="0" hidden="1">#REF!</definedName>
    <definedName name="____________la4" hidden="1">#REF!</definedName>
    <definedName name="____________la5" localSheetId="2" hidden="1">#REF!</definedName>
    <definedName name="____________la5" localSheetId="6" hidden="1">#REF!</definedName>
    <definedName name="____________la5" localSheetId="0" hidden="1">#REF!</definedName>
    <definedName name="____________la5" hidden="1">#REF!</definedName>
    <definedName name="____________la6" localSheetId="2" hidden="1">#REF!</definedName>
    <definedName name="____________la6" localSheetId="6" hidden="1">#REF!</definedName>
    <definedName name="____________la6" localSheetId="0" hidden="1">#REF!</definedName>
    <definedName name="____________la6" hidden="1">#REF!</definedName>
    <definedName name="____________la7" localSheetId="2" hidden="1">#REF!</definedName>
    <definedName name="____________la7" localSheetId="6" hidden="1">#REF!</definedName>
    <definedName name="____________la7" localSheetId="0" hidden="1">#REF!</definedName>
    <definedName name="____________la7" hidden="1">#REF!</definedName>
    <definedName name="____________la8" localSheetId="2" hidden="1">#REF!</definedName>
    <definedName name="____________la8" localSheetId="6" hidden="1">#REF!</definedName>
    <definedName name="____________la8" localSheetId="0" hidden="1">#REF!</definedName>
    <definedName name="____________la8" hidden="1">#REF!</definedName>
    <definedName name="____________la9" localSheetId="2" hidden="1">#REF!</definedName>
    <definedName name="____________la9" localSheetId="6" hidden="1">#REF!</definedName>
    <definedName name="____________la9" localSheetId="0" hidden="1">#REF!</definedName>
    <definedName name="____________la9" hidden="1">#REF!</definedName>
    <definedName name="____________lb1" localSheetId="2" hidden="1">#REF!</definedName>
    <definedName name="____________lb1" localSheetId="6" hidden="1">#REF!</definedName>
    <definedName name="____________lb1" localSheetId="0" hidden="1">#REF!</definedName>
    <definedName name="____________lb1" hidden="1">#REF!</definedName>
    <definedName name="____________lb10" localSheetId="2" hidden="1">#REF!</definedName>
    <definedName name="____________lb10" localSheetId="6" hidden="1">#REF!</definedName>
    <definedName name="____________lb10" localSheetId="0" hidden="1">#REF!</definedName>
    <definedName name="____________lb10" hidden="1">#REF!</definedName>
    <definedName name="____________lb11" localSheetId="2" hidden="1">#REF!</definedName>
    <definedName name="____________lb11" localSheetId="6" hidden="1">#REF!</definedName>
    <definedName name="____________lb11" localSheetId="0" hidden="1">#REF!</definedName>
    <definedName name="____________lb11" hidden="1">#REF!</definedName>
    <definedName name="____________lb12" localSheetId="2" hidden="1">#REF!</definedName>
    <definedName name="____________lb12" localSheetId="6" hidden="1">#REF!</definedName>
    <definedName name="____________lb12" localSheetId="0" hidden="1">#REF!</definedName>
    <definedName name="____________lb12" hidden="1">#REF!</definedName>
    <definedName name="____________lb13" localSheetId="2" hidden="1">#REF!</definedName>
    <definedName name="____________lb13" localSheetId="6" hidden="1">#REF!</definedName>
    <definedName name="____________lb13" localSheetId="0" hidden="1">#REF!</definedName>
    <definedName name="____________lb13" hidden="1">#REF!</definedName>
    <definedName name="____________lb14" localSheetId="2" hidden="1">#REF!</definedName>
    <definedName name="____________lb14" localSheetId="6" hidden="1">#REF!</definedName>
    <definedName name="____________lb14" localSheetId="0" hidden="1">#REF!</definedName>
    <definedName name="____________lb14" hidden="1">#REF!</definedName>
    <definedName name="____________lb15" localSheetId="2" hidden="1">#REF!</definedName>
    <definedName name="____________lb15" localSheetId="6" hidden="1">#REF!</definedName>
    <definedName name="____________lb15" localSheetId="0" hidden="1">#REF!</definedName>
    <definedName name="____________lb15" hidden="1">#REF!</definedName>
    <definedName name="____________lb16" localSheetId="2" hidden="1">#REF!</definedName>
    <definedName name="____________lb16" localSheetId="6" hidden="1">#REF!</definedName>
    <definedName name="____________lb16" localSheetId="0" hidden="1">#REF!</definedName>
    <definedName name="____________lb16" hidden="1">#REF!</definedName>
    <definedName name="____________lb17" localSheetId="2" hidden="1">#REF!</definedName>
    <definedName name="____________lb17" localSheetId="6" hidden="1">#REF!</definedName>
    <definedName name="____________lb17" localSheetId="0" hidden="1">#REF!</definedName>
    <definedName name="____________lb17" hidden="1">#REF!</definedName>
    <definedName name="____________lb18" localSheetId="2" hidden="1">#REF!</definedName>
    <definedName name="____________lb18" localSheetId="6" hidden="1">#REF!</definedName>
    <definedName name="____________lb18" localSheetId="0" hidden="1">#REF!</definedName>
    <definedName name="____________lb18" hidden="1">#REF!</definedName>
    <definedName name="____________lb19" localSheetId="2" hidden="1">#REF!</definedName>
    <definedName name="____________lb19" localSheetId="6" hidden="1">#REF!</definedName>
    <definedName name="____________lb19" localSheetId="0" hidden="1">#REF!</definedName>
    <definedName name="____________lb19" hidden="1">#REF!</definedName>
    <definedName name="____________lb2" localSheetId="2" hidden="1">#REF!</definedName>
    <definedName name="____________lb2" localSheetId="6" hidden="1">#REF!</definedName>
    <definedName name="____________lb2" localSheetId="0" hidden="1">#REF!</definedName>
    <definedName name="____________lb2" hidden="1">#REF!</definedName>
    <definedName name="____________lb20" localSheetId="2" hidden="1">#REF!</definedName>
    <definedName name="____________lb20" localSheetId="6" hidden="1">#REF!</definedName>
    <definedName name="____________lb20" localSheetId="0" hidden="1">#REF!</definedName>
    <definedName name="____________lb20" hidden="1">#REF!</definedName>
    <definedName name="____________lb21" localSheetId="2" hidden="1">#REF!</definedName>
    <definedName name="____________lb21" localSheetId="6" hidden="1">#REF!</definedName>
    <definedName name="____________lb21" localSheetId="0" hidden="1">#REF!</definedName>
    <definedName name="____________lb21" hidden="1">#REF!</definedName>
    <definedName name="____________lb22" localSheetId="2" hidden="1">#REF!</definedName>
    <definedName name="____________lb22" localSheetId="6" hidden="1">#REF!</definedName>
    <definedName name="____________lb22" localSheetId="0" hidden="1">#REF!</definedName>
    <definedName name="____________lb22" hidden="1">#REF!</definedName>
    <definedName name="____________lb23" localSheetId="2" hidden="1">#REF!</definedName>
    <definedName name="____________lb23" localSheetId="6" hidden="1">#REF!</definedName>
    <definedName name="____________lb23" localSheetId="0" hidden="1">#REF!</definedName>
    <definedName name="____________lb23" hidden="1">#REF!</definedName>
    <definedName name="____________lb24" localSheetId="2" hidden="1">#REF!</definedName>
    <definedName name="____________lb24" localSheetId="6" hidden="1">#REF!</definedName>
    <definedName name="____________lb24" localSheetId="0" hidden="1">#REF!</definedName>
    <definedName name="____________lb24" hidden="1">#REF!</definedName>
    <definedName name="____________lb25" localSheetId="2" hidden="1">#REF!</definedName>
    <definedName name="____________lb25" localSheetId="6" hidden="1">#REF!</definedName>
    <definedName name="____________lb25" localSheetId="0" hidden="1">#REF!</definedName>
    <definedName name="____________lb25" hidden="1">#REF!</definedName>
    <definedName name="____________lb27" localSheetId="2" hidden="1">#REF!</definedName>
    <definedName name="____________lb27" localSheetId="6" hidden="1">#REF!</definedName>
    <definedName name="____________lb27" localSheetId="0" hidden="1">#REF!</definedName>
    <definedName name="____________lb27" hidden="1">#REF!</definedName>
    <definedName name="____________lb28" localSheetId="2" hidden="1">#REF!</definedName>
    <definedName name="____________lb28" localSheetId="6" hidden="1">#REF!</definedName>
    <definedName name="____________lb28" localSheetId="0" hidden="1">#REF!</definedName>
    <definedName name="____________lb28" hidden="1">#REF!</definedName>
    <definedName name="____________lb29" localSheetId="2" hidden="1">#REF!</definedName>
    <definedName name="____________lb29" localSheetId="6" hidden="1">#REF!</definedName>
    <definedName name="____________lb29" localSheetId="0" hidden="1">#REF!</definedName>
    <definedName name="____________lb29" hidden="1">#REF!</definedName>
    <definedName name="____________lb3" localSheetId="2" hidden="1">#REF!</definedName>
    <definedName name="____________lb3" localSheetId="6" hidden="1">#REF!</definedName>
    <definedName name="____________lb3" localSheetId="0" hidden="1">#REF!</definedName>
    <definedName name="____________lb3" hidden="1">#REF!</definedName>
    <definedName name="____________lb30" localSheetId="2" hidden="1">#REF!</definedName>
    <definedName name="____________lb30" localSheetId="6" hidden="1">#REF!</definedName>
    <definedName name="____________lb30" localSheetId="0" hidden="1">#REF!</definedName>
    <definedName name="____________lb30" hidden="1">#REF!</definedName>
    <definedName name="____________lb31" localSheetId="2" hidden="1">#REF!</definedName>
    <definedName name="____________lb31" localSheetId="6" hidden="1">#REF!</definedName>
    <definedName name="____________lb31" localSheetId="0" hidden="1">#REF!</definedName>
    <definedName name="____________lb31" hidden="1">#REF!</definedName>
    <definedName name="____________lb32" localSheetId="2" hidden="1">#REF!</definedName>
    <definedName name="____________lb32" localSheetId="6" hidden="1">#REF!</definedName>
    <definedName name="____________lb32" localSheetId="0" hidden="1">#REF!</definedName>
    <definedName name="____________lb32" hidden="1">#REF!</definedName>
    <definedName name="____________lb4" localSheetId="2" hidden="1">#REF!</definedName>
    <definedName name="____________lb4" localSheetId="6" hidden="1">#REF!</definedName>
    <definedName name="____________lb4" localSheetId="0" hidden="1">#REF!</definedName>
    <definedName name="____________lb4" hidden="1">#REF!</definedName>
    <definedName name="____________lb5" localSheetId="2" hidden="1">#REF!</definedName>
    <definedName name="____________lb5" localSheetId="6" hidden="1">#REF!</definedName>
    <definedName name="____________lb5" localSheetId="0" hidden="1">#REF!</definedName>
    <definedName name="____________lb5" hidden="1">#REF!</definedName>
    <definedName name="____________lb6" localSheetId="2" hidden="1">#REF!</definedName>
    <definedName name="____________lb6" localSheetId="6" hidden="1">#REF!</definedName>
    <definedName name="____________lb6" localSheetId="0" hidden="1">#REF!</definedName>
    <definedName name="____________lb6" hidden="1">#REF!</definedName>
    <definedName name="____________lb7" localSheetId="2" hidden="1">#REF!</definedName>
    <definedName name="____________lb7" localSheetId="6" hidden="1">#REF!</definedName>
    <definedName name="____________lb7" localSheetId="0" hidden="1">#REF!</definedName>
    <definedName name="____________lb7" hidden="1">#REF!</definedName>
    <definedName name="____________lb8" localSheetId="2" hidden="1">#REF!</definedName>
    <definedName name="____________lb8" localSheetId="6" hidden="1">#REF!</definedName>
    <definedName name="____________lb8" localSheetId="0" hidden="1">#REF!</definedName>
    <definedName name="____________lb8" hidden="1">#REF!</definedName>
    <definedName name="____________lb9" localSheetId="2" hidden="1">#REF!</definedName>
    <definedName name="____________lb9" localSheetId="6" hidden="1">#REF!</definedName>
    <definedName name="____________lb9" localSheetId="0" hidden="1">#REF!</definedName>
    <definedName name="____________lb9" hidden="1">#REF!</definedName>
    <definedName name="____________lbc1" localSheetId="2" hidden="1">#REF!</definedName>
    <definedName name="____________lbc1" localSheetId="6" hidden="1">#REF!</definedName>
    <definedName name="____________lbc1" localSheetId="0" hidden="1">#REF!</definedName>
    <definedName name="____________lbc1" hidden="1">#REF!</definedName>
    <definedName name="____________lbc10" localSheetId="2" hidden="1">#REF!</definedName>
    <definedName name="____________lbc10" localSheetId="6" hidden="1">#REF!</definedName>
    <definedName name="____________lbc10" localSheetId="0" hidden="1">#REF!</definedName>
    <definedName name="____________lbc10" hidden="1">#REF!</definedName>
    <definedName name="____________lbc11" localSheetId="2" hidden="1">#REF!</definedName>
    <definedName name="____________lbc11" localSheetId="6" hidden="1">#REF!</definedName>
    <definedName name="____________lbc11" localSheetId="0" hidden="1">#REF!</definedName>
    <definedName name="____________lbc11" hidden="1">#REF!</definedName>
    <definedName name="____________lbc12" localSheetId="2" hidden="1">#REF!</definedName>
    <definedName name="____________lbc12" localSheetId="6" hidden="1">#REF!</definedName>
    <definedName name="____________lbc12" localSheetId="0" hidden="1">#REF!</definedName>
    <definedName name="____________lbc12" hidden="1">#REF!</definedName>
    <definedName name="____________lbc13" localSheetId="2" hidden="1">#REF!</definedName>
    <definedName name="____________lbc13" localSheetId="6" hidden="1">#REF!</definedName>
    <definedName name="____________lbc13" localSheetId="0" hidden="1">#REF!</definedName>
    <definedName name="____________lbc13" hidden="1">#REF!</definedName>
    <definedName name="____________lbc14" localSheetId="2" hidden="1">#REF!</definedName>
    <definedName name="____________lbc14" localSheetId="6" hidden="1">#REF!</definedName>
    <definedName name="____________lbc14" localSheetId="0" hidden="1">#REF!</definedName>
    <definedName name="____________lbc14" hidden="1">#REF!</definedName>
    <definedName name="____________lbc15" localSheetId="2" hidden="1">#REF!</definedName>
    <definedName name="____________lbc15" localSheetId="6" hidden="1">#REF!</definedName>
    <definedName name="____________lbc15" localSheetId="0" hidden="1">#REF!</definedName>
    <definedName name="____________lbc15" hidden="1">#REF!</definedName>
    <definedName name="____________lbc16" localSheetId="2" hidden="1">#REF!</definedName>
    <definedName name="____________lbc16" localSheetId="6" hidden="1">#REF!</definedName>
    <definedName name="____________lbc16" localSheetId="0" hidden="1">#REF!</definedName>
    <definedName name="____________lbc16" hidden="1">#REF!</definedName>
    <definedName name="____________lbc17" localSheetId="2" hidden="1">#REF!</definedName>
    <definedName name="____________lbc17" localSheetId="6" hidden="1">#REF!</definedName>
    <definedName name="____________lbc17" localSheetId="0" hidden="1">#REF!</definedName>
    <definedName name="____________lbc17" hidden="1">#REF!</definedName>
    <definedName name="____________lbc18" localSheetId="2" hidden="1">#REF!</definedName>
    <definedName name="____________lbc18" localSheetId="6" hidden="1">#REF!</definedName>
    <definedName name="____________lbc18" localSheetId="0" hidden="1">#REF!</definedName>
    <definedName name="____________lbc18" hidden="1">#REF!</definedName>
    <definedName name="____________lbc19" localSheetId="2" hidden="1">#REF!</definedName>
    <definedName name="____________lbc19" localSheetId="6" hidden="1">#REF!</definedName>
    <definedName name="____________lbc19" localSheetId="0" hidden="1">#REF!</definedName>
    <definedName name="____________lbc19" hidden="1">#REF!</definedName>
    <definedName name="____________lbc2" localSheetId="2" hidden="1">#REF!</definedName>
    <definedName name="____________lbc2" localSheetId="6" hidden="1">#REF!</definedName>
    <definedName name="____________lbc2" localSheetId="0" hidden="1">#REF!</definedName>
    <definedName name="____________lbc2" hidden="1">#REF!</definedName>
    <definedName name="____________lbc20" localSheetId="2" hidden="1">#REF!</definedName>
    <definedName name="____________lbc20" localSheetId="6" hidden="1">#REF!</definedName>
    <definedName name="____________lbc20" localSheetId="0" hidden="1">#REF!</definedName>
    <definedName name="____________lbc20" hidden="1">#REF!</definedName>
    <definedName name="____________lbc21" localSheetId="2" hidden="1">#REF!</definedName>
    <definedName name="____________lbc21" localSheetId="6" hidden="1">#REF!</definedName>
    <definedName name="____________lbc21" localSheetId="0" hidden="1">#REF!</definedName>
    <definedName name="____________lbc21" hidden="1">#REF!</definedName>
    <definedName name="____________lbc22" localSheetId="2" hidden="1">#REF!</definedName>
    <definedName name="____________lbc22" localSheetId="6" hidden="1">#REF!</definedName>
    <definedName name="____________lbc22" localSheetId="0" hidden="1">#REF!</definedName>
    <definedName name="____________lbc22" hidden="1">#REF!</definedName>
    <definedName name="____________lbc23" localSheetId="2" hidden="1">#REF!</definedName>
    <definedName name="____________lbc23" localSheetId="6" hidden="1">#REF!</definedName>
    <definedName name="____________lbc23" localSheetId="0" hidden="1">#REF!</definedName>
    <definedName name="____________lbc23" hidden="1">#REF!</definedName>
    <definedName name="____________lbc24" localSheetId="2" hidden="1">#REF!</definedName>
    <definedName name="____________lbc24" localSheetId="6" hidden="1">#REF!</definedName>
    <definedName name="____________lbc24" localSheetId="0" hidden="1">#REF!</definedName>
    <definedName name="____________lbc24" hidden="1">#REF!</definedName>
    <definedName name="____________lbc25" localSheetId="2" hidden="1">#REF!</definedName>
    <definedName name="____________lbc25" localSheetId="6" hidden="1">#REF!</definedName>
    <definedName name="____________lbc25" localSheetId="0" hidden="1">#REF!</definedName>
    <definedName name="____________lbc25" hidden="1">#REF!</definedName>
    <definedName name="____________lbc26" localSheetId="2" hidden="1">#REF!</definedName>
    <definedName name="____________lbc26" localSheetId="6" hidden="1">#REF!</definedName>
    <definedName name="____________lbc26" localSheetId="0" hidden="1">#REF!</definedName>
    <definedName name="____________lbc26" hidden="1">#REF!</definedName>
    <definedName name="____________lbc27" localSheetId="2" hidden="1">#REF!</definedName>
    <definedName name="____________lbc27" localSheetId="6" hidden="1">#REF!</definedName>
    <definedName name="____________lbc27" localSheetId="0" hidden="1">#REF!</definedName>
    <definedName name="____________lbc27" hidden="1">#REF!</definedName>
    <definedName name="____________lbc28" localSheetId="2" hidden="1">#REF!</definedName>
    <definedName name="____________lbc28" localSheetId="6" hidden="1">#REF!</definedName>
    <definedName name="____________lbc28" localSheetId="0" hidden="1">#REF!</definedName>
    <definedName name="____________lbc28" hidden="1">#REF!</definedName>
    <definedName name="____________lbc29" localSheetId="2" hidden="1">#REF!</definedName>
    <definedName name="____________lbc29" localSheetId="6" hidden="1">#REF!</definedName>
    <definedName name="____________lbc29" localSheetId="0" hidden="1">#REF!</definedName>
    <definedName name="____________lbc29" hidden="1">#REF!</definedName>
    <definedName name="____________lbc3" localSheetId="2" hidden="1">#REF!</definedName>
    <definedName name="____________lbc3" localSheetId="6" hidden="1">#REF!</definedName>
    <definedName name="____________lbc3" localSheetId="0" hidden="1">#REF!</definedName>
    <definedName name="____________lbc3" hidden="1">#REF!</definedName>
    <definedName name="____________lbc31" localSheetId="2" hidden="1">#REF!</definedName>
    <definedName name="____________lbc31" localSheetId="6" hidden="1">#REF!</definedName>
    <definedName name="____________lbc31" localSheetId="0" hidden="1">#REF!</definedName>
    <definedName name="____________lbc31" hidden="1">#REF!</definedName>
    <definedName name="____________lbc32" localSheetId="2" hidden="1">#REF!</definedName>
    <definedName name="____________lbc32" localSheetId="6" hidden="1">#REF!</definedName>
    <definedName name="____________lbc32" localSheetId="0" hidden="1">#REF!</definedName>
    <definedName name="____________lbc32" hidden="1">#REF!</definedName>
    <definedName name="____________lbc4" localSheetId="2" hidden="1">#REF!</definedName>
    <definedName name="____________lbc4" localSheetId="6" hidden="1">#REF!</definedName>
    <definedName name="____________lbc4" localSheetId="0" hidden="1">#REF!</definedName>
    <definedName name="____________lbc4" hidden="1">#REF!</definedName>
    <definedName name="____________lbc5" localSheetId="2" hidden="1">#REF!</definedName>
    <definedName name="____________lbc5" localSheetId="6" hidden="1">#REF!</definedName>
    <definedName name="____________lbc5" localSheetId="0" hidden="1">#REF!</definedName>
    <definedName name="____________lbc5" hidden="1">#REF!</definedName>
    <definedName name="____________lbc6" localSheetId="2" hidden="1">#REF!</definedName>
    <definedName name="____________lbc6" localSheetId="6" hidden="1">#REF!</definedName>
    <definedName name="____________lbc6" localSheetId="0" hidden="1">#REF!</definedName>
    <definedName name="____________lbc6" hidden="1">#REF!</definedName>
    <definedName name="____________lbc7" localSheetId="2" hidden="1">#REF!</definedName>
    <definedName name="____________lbc7" localSheetId="6" hidden="1">#REF!</definedName>
    <definedName name="____________lbc7" localSheetId="0" hidden="1">#REF!</definedName>
    <definedName name="____________lbc7" hidden="1">#REF!</definedName>
    <definedName name="____________lbc8" localSheetId="2" hidden="1">#REF!</definedName>
    <definedName name="____________lbc8" localSheetId="6" hidden="1">#REF!</definedName>
    <definedName name="____________lbc8" localSheetId="0" hidden="1">#REF!</definedName>
    <definedName name="____________lbc8" hidden="1">#REF!</definedName>
    <definedName name="____________lbc9" localSheetId="2" hidden="1">#REF!</definedName>
    <definedName name="____________lbc9" localSheetId="6" hidden="1">#REF!</definedName>
    <definedName name="____________lbc9" localSheetId="0" hidden="1">#REF!</definedName>
    <definedName name="____________lbc9" hidden="1">#REF!</definedName>
    <definedName name="____________ld26" localSheetId="2" hidden="1">#REF!</definedName>
    <definedName name="____________ld26" localSheetId="6" hidden="1">#REF!</definedName>
    <definedName name="____________ld26" localSheetId="0" hidden="1">#REF!</definedName>
    <definedName name="____________ld26" hidden="1">#REF!</definedName>
    <definedName name="____________ld31" localSheetId="2" hidden="1">#REF!</definedName>
    <definedName name="____________ld31" localSheetId="6" hidden="1">#REF!</definedName>
    <definedName name="____________ld31" localSheetId="0" hidden="1">#REF!</definedName>
    <definedName name="____________ld31" hidden="1">#REF!</definedName>
    <definedName name="____________le31" localSheetId="2" hidden="1">#REF!</definedName>
    <definedName name="____________le31" localSheetId="6" hidden="1">#REF!</definedName>
    <definedName name="____________le31" localSheetId="0" hidden="1">#REF!</definedName>
    <definedName name="____________le31" hidden="1">#REF!</definedName>
    <definedName name="____________lf31" localSheetId="2" hidden="1">#REF!</definedName>
    <definedName name="____________lf31" localSheetId="6" hidden="1">#REF!</definedName>
    <definedName name="____________lf31" localSheetId="0" hidden="1">#REF!</definedName>
    <definedName name="____________lf31" hidden="1">#REF!</definedName>
    <definedName name="____________x10" localSheetId="2" hidden="1">#REF!</definedName>
    <definedName name="____________x10" localSheetId="6" hidden="1">#REF!</definedName>
    <definedName name="____________x10" localSheetId="0" hidden="1">#REF!</definedName>
    <definedName name="____________x10" hidden="1">#REF!</definedName>
    <definedName name="____________x11" localSheetId="2" hidden="1">#REF!</definedName>
    <definedName name="____________x11" localSheetId="6" hidden="1">#REF!</definedName>
    <definedName name="____________x11" localSheetId="0" hidden="1">#REF!</definedName>
    <definedName name="____________x11" hidden="1">#REF!</definedName>
    <definedName name="____________x12" localSheetId="2" hidden="1">#REF!</definedName>
    <definedName name="____________x12" localSheetId="6" hidden="1">#REF!</definedName>
    <definedName name="____________x12" localSheetId="0" hidden="1">#REF!</definedName>
    <definedName name="____________x12" hidden="1">#REF!</definedName>
    <definedName name="____________x13" localSheetId="2" hidden="1">#REF!</definedName>
    <definedName name="____________x13" localSheetId="6" hidden="1">#REF!</definedName>
    <definedName name="____________x13" localSheetId="0" hidden="1">#REF!</definedName>
    <definedName name="____________x13" hidden="1">#REF!</definedName>
    <definedName name="____________x14" localSheetId="2" hidden="1">#REF!</definedName>
    <definedName name="____________x14" localSheetId="6" hidden="1">#REF!</definedName>
    <definedName name="____________x14" localSheetId="0" hidden="1">#REF!</definedName>
    <definedName name="____________x14" hidden="1">#REF!</definedName>
    <definedName name="____________x15" localSheetId="2" hidden="1">#REF!</definedName>
    <definedName name="____________x15" localSheetId="6" hidden="1">#REF!</definedName>
    <definedName name="____________x15" localSheetId="0" hidden="1">#REF!</definedName>
    <definedName name="____________x15" hidden="1">#REF!</definedName>
    <definedName name="____________x16" localSheetId="2" hidden="1">#REF!</definedName>
    <definedName name="____________x16" localSheetId="6" hidden="1">#REF!</definedName>
    <definedName name="____________x16" localSheetId="0" hidden="1">#REF!</definedName>
    <definedName name="____________x16" hidden="1">#REF!</definedName>
    <definedName name="____________x17" localSheetId="2" hidden="1">#REF!</definedName>
    <definedName name="____________x17" localSheetId="6" hidden="1">#REF!</definedName>
    <definedName name="____________x17" localSheetId="0" hidden="1">#REF!</definedName>
    <definedName name="____________x17" hidden="1">#REF!</definedName>
    <definedName name="____________x18" localSheetId="2" hidden="1">#REF!</definedName>
    <definedName name="____________x18" localSheetId="6" hidden="1">#REF!</definedName>
    <definedName name="____________x18" localSheetId="0" hidden="1">#REF!</definedName>
    <definedName name="____________x18" hidden="1">#REF!</definedName>
    <definedName name="____________x19" localSheetId="2" hidden="1">#REF!</definedName>
    <definedName name="____________x19" localSheetId="6" hidden="1">#REF!</definedName>
    <definedName name="____________x19" localSheetId="0" hidden="1">#REF!</definedName>
    <definedName name="____________x19" hidden="1">#REF!</definedName>
    <definedName name="____________x20" localSheetId="2" hidden="1">#REF!</definedName>
    <definedName name="____________x20" localSheetId="6" hidden="1">#REF!</definedName>
    <definedName name="____________x20" localSheetId="0" hidden="1">#REF!</definedName>
    <definedName name="____________x20" hidden="1">#REF!</definedName>
    <definedName name="____________x21" localSheetId="2" hidden="1">#REF!</definedName>
    <definedName name="____________x21" localSheetId="6" hidden="1">#REF!</definedName>
    <definedName name="____________x21" localSheetId="0" hidden="1">#REF!</definedName>
    <definedName name="____________x21" hidden="1">#REF!</definedName>
    <definedName name="____________x22" localSheetId="2" hidden="1">#REF!</definedName>
    <definedName name="____________x22" localSheetId="6" hidden="1">#REF!</definedName>
    <definedName name="____________x22" localSheetId="0" hidden="1">#REF!</definedName>
    <definedName name="____________x22" hidden="1">#REF!</definedName>
    <definedName name="____________x23" localSheetId="2" hidden="1">#REF!</definedName>
    <definedName name="____________x23" localSheetId="6" hidden="1">#REF!</definedName>
    <definedName name="____________x23" localSheetId="0" hidden="1">#REF!</definedName>
    <definedName name="____________x23" hidden="1">#REF!</definedName>
    <definedName name="____________x24" localSheetId="2" hidden="1">#REF!</definedName>
    <definedName name="____________x24" localSheetId="6" hidden="1">#REF!</definedName>
    <definedName name="____________x24" localSheetId="0" hidden="1">#REF!</definedName>
    <definedName name="____________x24" hidden="1">#REF!</definedName>
    <definedName name="____________x25" localSheetId="2" hidden="1">#REF!</definedName>
    <definedName name="____________x25" localSheetId="6" hidden="1">#REF!</definedName>
    <definedName name="____________x25" localSheetId="0" hidden="1">#REF!</definedName>
    <definedName name="____________x25" hidden="1">#REF!</definedName>
    <definedName name="____________x28" localSheetId="2" hidden="1">#REF!</definedName>
    <definedName name="____________x28" localSheetId="6" hidden="1">#REF!</definedName>
    <definedName name="____________x28" localSheetId="0" hidden="1">#REF!</definedName>
    <definedName name="____________x28" hidden="1">#REF!</definedName>
    <definedName name="____________x29" localSheetId="2" hidden="1">#REF!</definedName>
    <definedName name="____________x29" localSheetId="6" hidden="1">#REF!</definedName>
    <definedName name="____________x29" localSheetId="0" hidden="1">#REF!</definedName>
    <definedName name="____________x29" hidden="1">#REF!</definedName>
    <definedName name="____________x32" localSheetId="2" hidden="1">#REF!</definedName>
    <definedName name="____________x32" localSheetId="6" hidden="1">#REF!</definedName>
    <definedName name="____________x32" localSheetId="0" hidden="1">#REF!</definedName>
    <definedName name="____________x32" hidden="1">#REF!</definedName>
    <definedName name="____________x4" localSheetId="2" hidden="1">#REF!</definedName>
    <definedName name="____________x4" localSheetId="6" hidden="1">#REF!</definedName>
    <definedName name="____________x4" localSheetId="0" hidden="1">#REF!</definedName>
    <definedName name="____________x4" hidden="1">#REF!</definedName>
    <definedName name="____________x5" localSheetId="2" hidden="1">#REF!</definedName>
    <definedName name="____________x5" localSheetId="6" hidden="1">#REF!</definedName>
    <definedName name="____________x5" localSheetId="0" hidden="1">#REF!</definedName>
    <definedName name="____________x5" hidden="1">#REF!</definedName>
    <definedName name="____________x6" localSheetId="2" hidden="1">#REF!</definedName>
    <definedName name="____________x6" localSheetId="6" hidden="1">#REF!</definedName>
    <definedName name="____________x6" localSheetId="0" hidden="1">#REF!</definedName>
    <definedName name="____________x6" hidden="1">#REF!</definedName>
    <definedName name="____________x7" localSheetId="2" hidden="1">#REF!</definedName>
    <definedName name="____________x7" localSheetId="6" hidden="1">#REF!</definedName>
    <definedName name="____________x7" localSheetId="0" hidden="1">#REF!</definedName>
    <definedName name="____________x7" hidden="1">#REF!</definedName>
    <definedName name="____________x8" localSheetId="2" hidden="1">#REF!</definedName>
    <definedName name="____________x8" localSheetId="6" hidden="1">#REF!</definedName>
    <definedName name="____________x8" localSheetId="0" hidden="1">#REF!</definedName>
    <definedName name="____________x8" hidden="1">#REF!</definedName>
    <definedName name="____________x9" localSheetId="2" hidden="1">#REF!</definedName>
    <definedName name="____________x9" localSheetId="6" hidden="1">#REF!</definedName>
    <definedName name="____________x9" localSheetId="0" hidden="1">#REF!</definedName>
    <definedName name="____________x9" hidden="1">#REF!</definedName>
    <definedName name="___________INV12" localSheetId="2">#REF!</definedName>
    <definedName name="___________INV12" localSheetId="6">#REF!</definedName>
    <definedName name="___________INV12" localSheetId="0">#REF!</definedName>
    <definedName name="___________INV12">#REF!</definedName>
    <definedName name="___________INV13" localSheetId="2">#REF!</definedName>
    <definedName name="___________INV13" localSheetId="6">#REF!</definedName>
    <definedName name="___________INV13" localSheetId="0">#REF!</definedName>
    <definedName name="___________INV13">#REF!</definedName>
    <definedName name="___________inv2">'[1]CONSOL DRE GERAL'!$B$2:$L$99</definedName>
    <definedName name="___________la29" localSheetId="2" hidden="1">#REF!</definedName>
    <definedName name="___________la29" localSheetId="7" hidden="1">#REF!</definedName>
    <definedName name="___________la29" localSheetId="6" hidden="1">#REF!</definedName>
    <definedName name="___________la29" localSheetId="0" hidden="1">#REF!</definedName>
    <definedName name="___________la29" hidden="1">#REF!</definedName>
    <definedName name="___________la3" localSheetId="2" hidden="1">#REF!</definedName>
    <definedName name="___________la3" localSheetId="6" hidden="1">#REF!</definedName>
    <definedName name="___________la3" localSheetId="0" hidden="1">#REF!</definedName>
    <definedName name="___________la3" hidden="1">#REF!</definedName>
    <definedName name="___________la31" localSheetId="2" hidden="1">#REF!</definedName>
    <definedName name="___________la31" localSheetId="6" hidden="1">#REF!</definedName>
    <definedName name="___________la31" localSheetId="0" hidden="1">#REF!</definedName>
    <definedName name="___________la31" hidden="1">#REF!</definedName>
    <definedName name="___________la32" localSheetId="2" hidden="1">#REF!</definedName>
    <definedName name="___________la32" localSheetId="6" hidden="1">#REF!</definedName>
    <definedName name="___________la32" localSheetId="0" hidden="1">#REF!</definedName>
    <definedName name="___________la32" hidden="1">#REF!</definedName>
    <definedName name="___________la4" localSheetId="2" hidden="1">#REF!</definedName>
    <definedName name="___________la4" localSheetId="6" hidden="1">#REF!</definedName>
    <definedName name="___________la4" localSheetId="0" hidden="1">#REF!</definedName>
    <definedName name="___________la4" hidden="1">#REF!</definedName>
    <definedName name="___________la5" localSheetId="2" hidden="1">#REF!</definedName>
    <definedName name="___________la5" localSheetId="6" hidden="1">#REF!</definedName>
    <definedName name="___________la5" localSheetId="0" hidden="1">#REF!</definedName>
    <definedName name="___________la5" hidden="1">#REF!</definedName>
    <definedName name="___________la6" localSheetId="2" hidden="1">#REF!</definedName>
    <definedName name="___________la6" localSheetId="6" hidden="1">#REF!</definedName>
    <definedName name="___________la6" localSheetId="0" hidden="1">#REF!</definedName>
    <definedName name="___________la6" hidden="1">#REF!</definedName>
    <definedName name="___________la7" localSheetId="2" hidden="1">#REF!</definedName>
    <definedName name="___________la7" localSheetId="6" hidden="1">#REF!</definedName>
    <definedName name="___________la7" localSheetId="0" hidden="1">#REF!</definedName>
    <definedName name="___________la7" hidden="1">#REF!</definedName>
    <definedName name="___________la8" localSheetId="2" hidden="1">#REF!</definedName>
    <definedName name="___________la8" localSheetId="6" hidden="1">#REF!</definedName>
    <definedName name="___________la8" localSheetId="0" hidden="1">#REF!</definedName>
    <definedName name="___________la8" hidden="1">#REF!</definedName>
    <definedName name="___________la9" localSheetId="2" hidden="1">#REF!</definedName>
    <definedName name="___________la9" localSheetId="6" hidden="1">#REF!</definedName>
    <definedName name="___________la9" localSheetId="0" hidden="1">#REF!</definedName>
    <definedName name="___________la9" hidden="1">#REF!</definedName>
    <definedName name="___________lb1" localSheetId="2" hidden="1">#REF!</definedName>
    <definedName name="___________lb1" localSheetId="6" hidden="1">#REF!</definedName>
    <definedName name="___________lb1" localSheetId="0" hidden="1">#REF!</definedName>
    <definedName name="___________lb1" hidden="1">#REF!</definedName>
    <definedName name="___________lb10" localSheetId="2" hidden="1">#REF!</definedName>
    <definedName name="___________lb10" localSheetId="6" hidden="1">#REF!</definedName>
    <definedName name="___________lb10" localSheetId="0" hidden="1">#REF!</definedName>
    <definedName name="___________lb10" hidden="1">#REF!</definedName>
    <definedName name="___________lb11" localSheetId="2" hidden="1">#REF!</definedName>
    <definedName name="___________lb11" localSheetId="6" hidden="1">#REF!</definedName>
    <definedName name="___________lb11" localSheetId="0" hidden="1">#REF!</definedName>
    <definedName name="___________lb11" hidden="1">#REF!</definedName>
    <definedName name="___________lb12" localSheetId="2" hidden="1">#REF!</definedName>
    <definedName name="___________lb12" localSheetId="6" hidden="1">#REF!</definedName>
    <definedName name="___________lb12" localSheetId="0" hidden="1">#REF!</definedName>
    <definedName name="___________lb12" hidden="1">#REF!</definedName>
    <definedName name="___________lb13" localSheetId="2" hidden="1">#REF!</definedName>
    <definedName name="___________lb13" localSheetId="6" hidden="1">#REF!</definedName>
    <definedName name="___________lb13" localSheetId="0" hidden="1">#REF!</definedName>
    <definedName name="___________lb13" hidden="1">#REF!</definedName>
    <definedName name="___________lb14" localSheetId="2" hidden="1">#REF!</definedName>
    <definedName name="___________lb14" localSheetId="6" hidden="1">#REF!</definedName>
    <definedName name="___________lb14" localSheetId="0" hidden="1">#REF!</definedName>
    <definedName name="___________lb14" hidden="1">#REF!</definedName>
    <definedName name="___________lb15" localSheetId="2" hidden="1">#REF!</definedName>
    <definedName name="___________lb15" localSheetId="6" hidden="1">#REF!</definedName>
    <definedName name="___________lb15" localSheetId="0" hidden="1">#REF!</definedName>
    <definedName name="___________lb15" hidden="1">#REF!</definedName>
    <definedName name="___________lb16" localSheetId="2" hidden="1">#REF!</definedName>
    <definedName name="___________lb16" localSheetId="6" hidden="1">#REF!</definedName>
    <definedName name="___________lb16" localSheetId="0" hidden="1">#REF!</definedName>
    <definedName name="___________lb16" hidden="1">#REF!</definedName>
    <definedName name="___________lb17" localSheetId="2" hidden="1">#REF!</definedName>
    <definedName name="___________lb17" localSheetId="6" hidden="1">#REF!</definedName>
    <definedName name="___________lb17" localSheetId="0" hidden="1">#REF!</definedName>
    <definedName name="___________lb17" hidden="1">#REF!</definedName>
    <definedName name="___________lb18" localSheetId="2" hidden="1">#REF!</definedName>
    <definedName name="___________lb18" localSheetId="6" hidden="1">#REF!</definedName>
    <definedName name="___________lb18" localSheetId="0" hidden="1">#REF!</definedName>
    <definedName name="___________lb18" hidden="1">#REF!</definedName>
    <definedName name="___________lb19" localSheetId="2" hidden="1">#REF!</definedName>
    <definedName name="___________lb19" localSheetId="6" hidden="1">#REF!</definedName>
    <definedName name="___________lb19" localSheetId="0" hidden="1">#REF!</definedName>
    <definedName name="___________lb19" hidden="1">#REF!</definedName>
    <definedName name="___________lb2" localSheetId="2" hidden="1">#REF!</definedName>
    <definedName name="___________lb2" localSheetId="6" hidden="1">#REF!</definedName>
    <definedName name="___________lb2" localSheetId="0" hidden="1">#REF!</definedName>
    <definedName name="___________lb2" hidden="1">#REF!</definedName>
    <definedName name="___________lb20" localSheetId="2" hidden="1">#REF!</definedName>
    <definedName name="___________lb20" localSheetId="6" hidden="1">#REF!</definedName>
    <definedName name="___________lb20" localSheetId="0" hidden="1">#REF!</definedName>
    <definedName name="___________lb20" hidden="1">#REF!</definedName>
    <definedName name="___________lb21" localSheetId="2" hidden="1">#REF!</definedName>
    <definedName name="___________lb21" localSheetId="6" hidden="1">#REF!</definedName>
    <definedName name="___________lb21" localSheetId="0" hidden="1">#REF!</definedName>
    <definedName name="___________lb21" hidden="1">#REF!</definedName>
    <definedName name="___________lb22" localSheetId="2" hidden="1">#REF!</definedName>
    <definedName name="___________lb22" localSheetId="6" hidden="1">#REF!</definedName>
    <definedName name="___________lb22" localSheetId="0" hidden="1">#REF!</definedName>
    <definedName name="___________lb22" hidden="1">#REF!</definedName>
    <definedName name="___________lb23" localSheetId="2" hidden="1">#REF!</definedName>
    <definedName name="___________lb23" localSheetId="6" hidden="1">#REF!</definedName>
    <definedName name="___________lb23" localSheetId="0" hidden="1">#REF!</definedName>
    <definedName name="___________lb23" hidden="1">#REF!</definedName>
    <definedName name="___________lb24" localSheetId="2" hidden="1">#REF!</definedName>
    <definedName name="___________lb24" localSheetId="6" hidden="1">#REF!</definedName>
    <definedName name="___________lb24" localSheetId="0" hidden="1">#REF!</definedName>
    <definedName name="___________lb24" hidden="1">#REF!</definedName>
    <definedName name="___________lb25" localSheetId="2" hidden="1">#REF!</definedName>
    <definedName name="___________lb25" localSheetId="6" hidden="1">#REF!</definedName>
    <definedName name="___________lb25" localSheetId="0" hidden="1">#REF!</definedName>
    <definedName name="___________lb25" hidden="1">#REF!</definedName>
    <definedName name="___________lb27" localSheetId="2" hidden="1">#REF!</definedName>
    <definedName name="___________lb27" localSheetId="6" hidden="1">#REF!</definedName>
    <definedName name="___________lb27" localSheetId="0" hidden="1">#REF!</definedName>
    <definedName name="___________lb27" hidden="1">#REF!</definedName>
    <definedName name="___________lb28" localSheetId="2" hidden="1">#REF!</definedName>
    <definedName name="___________lb28" localSheetId="6" hidden="1">#REF!</definedName>
    <definedName name="___________lb28" localSheetId="0" hidden="1">#REF!</definedName>
    <definedName name="___________lb28" hidden="1">#REF!</definedName>
    <definedName name="___________lb29" localSheetId="2" hidden="1">#REF!</definedName>
    <definedName name="___________lb29" localSheetId="6" hidden="1">#REF!</definedName>
    <definedName name="___________lb29" localSheetId="0" hidden="1">#REF!</definedName>
    <definedName name="___________lb29" hidden="1">#REF!</definedName>
    <definedName name="___________lb3" localSheetId="2" hidden="1">#REF!</definedName>
    <definedName name="___________lb3" localSheetId="6" hidden="1">#REF!</definedName>
    <definedName name="___________lb3" localSheetId="0" hidden="1">#REF!</definedName>
    <definedName name="___________lb3" hidden="1">#REF!</definedName>
    <definedName name="___________lb30" localSheetId="2" hidden="1">#REF!</definedName>
    <definedName name="___________lb30" localSheetId="6" hidden="1">#REF!</definedName>
    <definedName name="___________lb30" localSheetId="0" hidden="1">#REF!</definedName>
    <definedName name="___________lb30" hidden="1">#REF!</definedName>
    <definedName name="___________lb31" localSheetId="2" hidden="1">#REF!</definedName>
    <definedName name="___________lb31" localSheetId="6" hidden="1">#REF!</definedName>
    <definedName name="___________lb31" localSheetId="0" hidden="1">#REF!</definedName>
    <definedName name="___________lb31" hidden="1">#REF!</definedName>
    <definedName name="___________lb32" localSheetId="2" hidden="1">#REF!</definedName>
    <definedName name="___________lb32" localSheetId="6" hidden="1">#REF!</definedName>
    <definedName name="___________lb32" localSheetId="0" hidden="1">#REF!</definedName>
    <definedName name="___________lb32" hidden="1">#REF!</definedName>
    <definedName name="___________lb4" localSheetId="2" hidden="1">#REF!</definedName>
    <definedName name="___________lb4" localSheetId="6" hidden="1">#REF!</definedName>
    <definedName name="___________lb4" localSheetId="0" hidden="1">#REF!</definedName>
    <definedName name="___________lb4" hidden="1">#REF!</definedName>
    <definedName name="___________lb5" localSheetId="2" hidden="1">#REF!</definedName>
    <definedName name="___________lb5" localSheetId="6" hidden="1">#REF!</definedName>
    <definedName name="___________lb5" localSheetId="0" hidden="1">#REF!</definedName>
    <definedName name="___________lb5" hidden="1">#REF!</definedName>
    <definedName name="___________lb6" localSheetId="2" hidden="1">#REF!</definedName>
    <definedName name="___________lb6" localSheetId="6" hidden="1">#REF!</definedName>
    <definedName name="___________lb6" localSheetId="0" hidden="1">#REF!</definedName>
    <definedName name="___________lb6" hidden="1">#REF!</definedName>
    <definedName name="___________lb7" localSheetId="2" hidden="1">#REF!</definedName>
    <definedName name="___________lb7" localSheetId="6" hidden="1">#REF!</definedName>
    <definedName name="___________lb7" localSheetId="0" hidden="1">#REF!</definedName>
    <definedName name="___________lb7" hidden="1">#REF!</definedName>
    <definedName name="___________lb8" localSheetId="2" hidden="1">#REF!</definedName>
    <definedName name="___________lb8" localSheetId="6" hidden="1">#REF!</definedName>
    <definedName name="___________lb8" localSheetId="0" hidden="1">#REF!</definedName>
    <definedName name="___________lb8" hidden="1">#REF!</definedName>
    <definedName name="___________lb9" localSheetId="2" hidden="1">#REF!</definedName>
    <definedName name="___________lb9" localSheetId="6" hidden="1">#REF!</definedName>
    <definedName name="___________lb9" localSheetId="0" hidden="1">#REF!</definedName>
    <definedName name="___________lb9" hidden="1">#REF!</definedName>
    <definedName name="___________lbc1" localSheetId="2" hidden="1">#REF!</definedName>
    <definedName name="___________lbc1" localSheetId="6" hidden="1">#REF!</definedName>
    <definedName name="___________lbc1" localSheetId="0" hidden="1">#REF!</definedName>
    <definedName name="___________lbc1" hidden="1">#REF!</definedName>
    <definedName name="___________lbc10" localSheetId="2" hidden="1">#REF!</definedName>
    <definedName name="___________lbc10" localSheetId="6" hidden="1">#REF!</definedName>
    <definedName name="___________lbc10" localSheetId="0" hidden="1">#REF!</definedName>
    <definedName name="___________lbc10" hidden="1">#REF!</definedName>
    <definedName name="___________lbc11" localSheetId="2" hidden="1">#REF!</definedName>
    <definedName name="___________lbc11" localSheetId="6" hidden="1">#REF!</definedName>
    <definedName name="___________lbc11" localSheetId="0" hidden="1">#REF!</definedName>
    <definedName name="___________lbc11" hidden="1">#REF!</definedName>
    <definedName name="___________lbc12" localSheetId="2" hidden="1">#REF!</definedName>
    <definedName name="___________lbc12" localSheetId="6" hidden="1">#REF!</definedName>
    <definedName name="___________lbc12" localSheetId="0" hidden="1">#REF!</definedName>
    <definedName name="___________lbc12" hidden="1">#REF!</definedName>
    <definedName name="___________lbc13" localSheetId="2" hidden="1">#REF!</definedName>
    <definedName name="___________lbc13" localSheetId="6" hidden="1">#REF!</definedName>
    <definedName name="___________lbc13" localSheetId="0" hidden="1">#REF!</definedName>
    <definedName name="___________lbc13" hidden="1">#REF!</definedName>
    <definedName name="___________lbc14" localSheetId="2" hidden="1">#REF!</definedName>
    <definedName name="___________lbc14" localSheetId="6" hidden="1">#REF!</definedName>
    <definedName name="___________lbc14" localSheetId="0" hidden="1">#REF!</definedName>
    <definedName name="___________lbc14" hidden="1">#REF!</definedName>
    <definedName name="___________lbc15" localSheetId="2" hidden="1">#REF!</definedName>
    <definedName name="___________lbc15" localSheetId="6" hidden="1">#REF!</definedName>
    <definedName name="___________lbc15" localSheetId="0" hidden="1">#REF!</definedName>
    <definedName name="___________lbc15" hidden="1">#REF!</definedName>
    <definedName name="___________lbc16" localSheetId="2" hidden="1">#REF!</definedName>
    <definedName name="___________lbc16" localSheetId="6" hidden="1">#REF!</definedName>
    <definedName name="___________lbc16" localSheetId="0" hidden="1">#REF!</definedName>
    <definedName name="___________lbc16" hidden="1">#REF!</definedName>
    <definedName name="___________lbc17" localSheetId="2" hidden="1">#REF!</definedName>
    <definedName name="___________lbc17" localSheetId="6" hidden="1">#REF!</definedName>
    <definedName name="___________lbc17" localSheetId="0" hidden="1">#REF!</definedName>
    <definedName name="___________lbc17" hidden="1">#REF!</definedName>
    <definedName name="___________lbc18" localSheetId="2" hidden="1">#REF!</definedName>
    <definedName name="___________lbc18" localSheetId="6" hidden="1">#REF!</definedName>
    <definedName name="___________lbc18" localSheetId="0" hidden="1">#REF!</definedName>
    <definedName name="___________lbc18" hidden="1">#REF!</definedName>
    <definedName name="___________lbc19" localSheetId="2" hidden="1">#REF!</definedName>
    <definedName name="___________lbc19" localSheetId="6" hidden="1">#REF!</definedName>
    <definedName name="___________lbc19" localSheetId="0" hidden="1">#REF!</definedName>
    <definedName name="___________lbc19" hidden="1">#REF!</definedName>
    <definedName name="___________lbc2" localSheetId="2" hidden="1">#REF!</definedName>
    <definedName name="___________lbc2" localSheetId="6" hidden="1">#REF!</definedName>
    <definedName name="___________lbc2" localSheetId="0" hidden="1">#REF!</definedName>
    <definedName name="___________lbc2" hidden="1">#REF!</definedName>
    <definedName name="___________lbc20" localSheetId="2" hidden="1">#REF!</definedName>
    <definedName name="___________lbc20" localSheetId="6" hidden="1">#REF!</definedName>
    <definedName name="___________lbc20" localSheetId="0" hidden="1">#REF!</definedName>
    <definedName name="___________lbc20" hidden="1">#REF!</definedName>
    <definedName name="___________lbc21" localSheetId="2" hidden="1">#REF!</definedName>
    <definedName name="___________lbc21" localSheetId="6" hidden="1">#REF!</definedName>
    <definedName name="___________lbc21" localSheetId="0" hidden="1">#REF!</definedName>
    <definedName name="___________lbc21" hidden="1">#REF!</definedName>
    <definedName name="___________lbc22" localSheetId="2" hidden="1">#REF!</definedName>
    <definedName name="___________lbc22" localSheetId="6" hidden="1">#REF!</definedName>
    <definedName name="___________lbc22" localSheetId="0" hidden="1">#REF!</definedName>
    <definedName name="___________lbc22" hidden="1">#REF!</definedName>
    <definedName name="___________lbc23" localSheetId="2" hidden="1">#REF!</definedName>
    <definedName name="___________lbc23" localSheetId="6" hidden="1">#REF!</definedName>
    <definedName name="___________lbc23" localSheetId="0" hidden="1">#REF!</definedName>
    <definedName name="___________lbc23" hidden="1">#REF!</definedName>
    <definedName name="___________lbc24" localSheetId="2" hidden="1">#REF!</definedName>
    <definedName name="___________lbc24" localSheetId="6" hidden="1">#REF!</definedName>
    <definedName name="___________lbc24" localSheetId="0" hidden="1">#REF!</definedName>
    <definedName name="___________lbc24" hidden="1">#REF!</definedName>
    <definedName name="___________lbc25" localSheetId="2" hidden="1">#REF!</definedName>
    <definedName name="___________lbc25" localSheetId="6" hidden="1">#REF!</definedName>
    <definedName name="___________lbc25" localSheetId="0" hidden="1">#REF!</definedName>
    <definedName name="___________lbc25" hidden="1">#REF!</definedName>
    <definedName name="___________lbc26" localSheetId="2" hidden="1">#REF!</definedName>
    <definedName name="___________lbc26" localSheetId="6" hidden="1">#REF!</definedName>
    <definedName name="___________lbc26" localSheetId="0" hidden="1">#REF!</definedName>
    <definedName name="___________lbc26" hidden="1">#REF!</definedName>
    <definedName name="___________lbc27" localSheetId="2" hidden="1">#REF!</definedName>
    <definedName name="___________lbc27" localSheetId="6" hidden="1">#REF!</definedName>
    <definedName name="___________lbc27" localSheetId="0" hidden="1">#REF!</definedName>
    <definedName name="___________lbc27" hidden="1">#REF!</definedName>
    <definedName name="___________lbc28" localSheetId="2" hidden="1">#REF!</definedName>
    <definedName name="___________lbc28" localSheetId="6" hidden="1">#REF!</definedName>
    <definedName name="___________lbc28" localSheetId="0" hidden="1">#REF!</definedName>
    <definedName name="___________lbc28" hidden="1">#REF!</definedName>
    <definedName name="___________lbc29" localSheetId="2" hidden="1">#REF!</definedName>
    <definedName name="___________lbc29" localSheetId="6" hidden="1">#REF!</definedName>
    <definedName name="___________lbc29" localSheetId="0" hidden="1">#REF!</definedName>
    <definedName name="___________lbc29" hidden="1">#REF!</definedName>
    <definedName name="___________lbc3" localSheetId="2" hidden="1">#REF!</definedName>
    <definedName name="___________lbc3" localSheetId="6" hidden="1">#REF!</definedName>
    <definedName name="___________lbc3" localSheetId="0" hidden="1">#REF!</definedName>
    <definedName name="___________lbc3" hidden="1">#REF!</definedName>
    <definedName name="___________lbc31" localSheetId="2" hidden="1">#REF!</definedName>
    <definedName name="___________lbc31" localSheetId="6" hidden="1">#REF!</definedName>
    <definedName name="___________lbc31" localSheetId="0" hidden="1">#REF!</definedName>
    <definedName name="___________lbc31" hidden="1">#REF!</definedName>
    <definedName name="___________lbc32" localSheetId="2" hidden="1">#REF!</definedName>
    <definedName name="___________lbc32" localSheetId="6" hidden="1">#REF!</definedName>
    <definedName name="___________lbc32" localSheetId="0" hidden="1">#REF!</definedName>
    <definedName name="___________lbc32" hidden="1">#REF!</definedName>
    <definedName name="___________lbc4" localSheetId="2" hidden="1">#REF!</definedName>
    <definedName name="___________lbc4" localSheetId="6" hidden="1">#REF!</definedName>
    <definedName name="___________lbc4" localSheetId="0" hidden="1">#REF!</definedName>
    <definedName name="___________lbc4" hidden="1">#REF!</definedName>
    <definedName name="___________lbc5" localSheetId="2" hidden="1">#REF!</definedName>
    <definedName name="___________lbc5" localSheetId="6" hidden="1">#REF!</definedName>
    <definedName name="___________lbc5" localSheetId="0" hidden="1">#REF!</definedName>
    <definedName name="___________lbc5" hidden="1">#REF!</definedName>
    <definedName name="___________lbc6" localSheetId="2" hidden="1">#REF!</definedName>
    <definedName name="___________lbc6" localSheetId="6" hidden="1">#REF!</definedName>
    <definedName name="___________lbc6" localSheetId="0" hidden="1">#REF!</definedName>
    <definedName name="___________lbc6" hidden="1">#REF!</definedName>
    <definedName name="___________lbc7" localSheetId="2" hidden="1">#REF!</definedName>
    <definedName name="___________lbc7" localSheetId="6" hidden="1">#REF!</definedName>
    <definedName name="___________lbc7" localSheetId="0" hidden="1">#REF!</definedName>
    <definedName name="___________lbc7" hidden="1">#REF!</definedName>
    <definedName name="___________lbc8" localSheetId="2" hidden="1">#REF!</definedName>
    <definedName name="___________lbc8" localSheetId="6" hidden="1">#REF!</definedName>
    <definedName name="___________lbc8" localSheetId="0" hidden="1">#REF!</definedName>
    <definedName name="___________lbc8" hidden="1">#REF!</definedName>
    <definedName name="___________lbc9" localSheetId="2" hidden="1">#REF!</definedName>
    <definedName name="___________lbc9" localSheetId="6" hidden="1">#REF!</definedName>
    <definedName name="___________lbc9" localSheetId="0" hidden="1">#REF!</definedName>
    <definedName name="___________lbc9" hidden="1">#REF!</definedName>
    <definedName name="___________ld26" localSheetId="2" hidden="1">#REF!</definedName>
    <definedName name="___________ld26" localSheetId="6" hidden="1">#REF!</definedName>
    <definedName name="___________ld26" localSheetId="0" hidden="1">#REF!</definedName>
    <definedName name="___________ld26" hidden="1">#REF!</definedName>
    <definedName name="___________ld31" localSheetId="2" hidden="1">#REF!</definedName>
    <definedName name="___________ld31" localSheetId="6" hidden="1">#REF!</definedName>
    <definedName name="___________ld31" localSheetId="0" hidden="1">#REF!</definedName>
    <definedName name="___________ld31" hidden="1">#REF!</definedName>
    <definedName name="___________le31" localSheetId="2" hidden="1">#REF!</definedName>
    <definedName name="___________le31" localSheetId="6" hidden="1">#REF!</definedName>
    <definedName name="___________le31" localSheetId="0" hidden="1">#REF!</definedName>
    <definedName name="___________le31" hidden="1">#REF!</definedName>
    <definedName name="___________lf31" localSheetId="2" hidden="1">#REF!</definedName>
    <definedName name="___________lf31" localSheetId="6" hidden="1">#REF!</definedName>
    <definedName name="___________lf31" localSheetId="0" hidden="1">#REF!</definedName>
    <definedName name="___________lf31" hidden="1">#REF!</definedName>
    <definedName name="___________x10" localSheetId="2" hidden="1">#REF!</definedName>
    <definedName name="___________x10" localSheetId="6" hidden="1">#REF!</definedName>
    <definedName name="___________x10" localSheetId="0" hidden="1">#REF!</definedName>
    <definedName name="___________x10" hidden="1">#REF!</definedName>
    <definedName name="___________x11" localSheetId="2" hidden="1">#REF!</definedName>
    <definedName name="___________x11" localSheetId="6" hidden="1">#REF!</definedName>
    <definedName name="___________x11" localSheetId="0" hidden="1">#REF!</definedName>
    <definedName name="___________x11" hidden="1">#REF!</definedName>
    <definedName name="___________x12" localSheetId="2" hidden="1">#REF!</definedName>
    <definedName name="___________x12" localSheetId="6" hidden="1">#REF!</definedName>
    <definedName name="___________x12" localSheetId="0" hidden="1">#REF!</definedName>
    <definedName name="___________x12" hidden="1">#REF!</definedName>
    <definedName name="___________x13" localSheetId="2" hidden="1">#REF!</definedName>
    <definedName name="___________x13" localSheetId="6" hidden="1">#REF!</definedName>
    <definedName name="___________x13" localSheetId="0" hidden="1">#REF!</definedName>
    <definedName name="___________x13" hidden="1">#REF!</definedName>
    <definedName name="___________x14" localSheetId="2" hidden="1">#REF!</definedName>
    <definedName name="___________x14" localSheetId="6" hidden="1">#REF!</definedName>
    <definedName name="___________x14" localSheetId="0" hidden="1">#REF!</definedName>
    <definedName name="___________x14" hidden="1">#REF!</definedName>
    <definedName name="___________x15" localSheetId="2" hidden="1">#REF!</definedName>
    <definedName name="___________x15" localSheetId="6" hidden="1">#REF!</definedName>
    <definedName name="___________x15" localSheetId="0" hidden="1">#REF!</definedName>
    <definedName name="___________x15" hidden="1">#REF!</definedName>
    <definedName name="___________x16" localSheetId="2" hidden="1">#REF!</definedName>
    <definedName name="___________x16" localSheetId="6" hidden="1">#REF!</definedName>
    <definedName name="___________x16" localSheetId="0" hidden="1">#REF!</definedName>
    <definedName name="___________x16" hidden="1">#REF!</definedName>
    <definedName name="___________x17" localSheetId="2" hidden="1">#REF!</definedName>
    <definedName name="___________x17" localSheetId="6" hidden="1">#REF!</definedName>
    <definedName name="___________x17" localSheetId="0" hidden="1">#REF!</definedName>
    <definedName name="___________x17" hidden="1">#REF!</definedName>
    <definedName name="___________x18" localSheetId="2" hidden="1">#REF!</definedName>
    <definedName name="___________x18" localSheetId="6" hidden="1">#REF!</definedName>
    <definedName name="___________x18" localSheetId="0" hidden="1">#REF!</definedName>
    <definedName name="___________x18" hidden="1">#REF!</definedName>
    <definedName name="___________x19" localSheetId="2" hidden="1">#REF!</definedName>
    <definedName name="___________x19" localSheetId="6" hidden="1">#REF!</definedName>
    <definedName name="___________x19" localSheetId="0" hidden="1">#REF!</definedName>
    <definedName name="___________x19" hidden="1">#REF!</definedName>
    <definedName name="___________x20" localSheetId="2" hidden="1">#REF!</definedName>
    <definedName name="___________x20" localSheetId="6" hidden="1">#REF!</definedName>
    <definedName name="___________x20" localSheetId="0" hidden="1">#REF!</definedName>
    <definedName name="___________x20" hidden="1">#REF!</definedName>
    <definedName name="___________x21" localSheetId="2" hidden="1">#REF!</definedName>
    <definedName name="___________x21" localSheetId="6" hidden="1">#REF!</definedName>
    <definedName name="___________x21" localSheetId="0" hidden="1">#REF!</definedName>
    <definedName name="___________x21" hidden="1">#REF!</definedName>
    <definedName name="___________x22" localSheetId="2" hidden="1">#REF!</definedName>
    <definedName name="___________x22" localSheetId="6" hidden="1">#REF!</definedName>
    <definedName name="___________x22" localSheetId="0" hidden="1">#REF!</definedName>
    <definedName name="___________x22" hidden="1">#REF!</definedName>
    <definedName name="___________x23" localSheetId="2" hidden="1">#REF!</definedName>
    <definedName name="___________x23" localSheetId="6" hidden="1">#REF!</definedName>
    <definedName name="___________x23" localSheetId="0" hidden="1">#REF!</definedName>
    <definedName name="___________x23" hidden="1">#REF!</definedName>
    <definedName name="___________x24" localSheetId="2" hidden="1">#REF!</definedName>
    <definedName name="___________x24" localSheetId="6" hidden="1">#REF!</definedName>
    <definedName name="___________x24" localSheetId="0" hidden="1">#REF!</definedName>
    <definedName name="___________x24" hidden="1">#REF!</definedName>
    <definedName name="___________x25" localSheetId="2" hidden="1">#REF!</definedName>
    <definedName name="___________x25" localSheetId="6" hidden="1">#REF!</definedName>
    <definedName name="___________x25" localSheetId="0" hidden="1">#REF!</definedName>
    <definedName name="___________x25" hidden="1">#REF!</definedName>
    <definedName name="___________x28" localSheetId="2" hidden="1">#REF!</definedName>
    <definedName name="___________x28" localSheetId="6" hidden="1">#REF!</definedName>
    <definedName name="___________x28" localSheetId="0" hidden="1">#REF!</definedName>
    <definedName name="___________x28" hidden="1">#REF!</definedName>
    <definedName name="___________x29" localSheetId="2" hidden="1">#REF!</definedName>
    <definedName name="___________x29" localSheetId="6" hidden="1">#REF!</definedName>
    <definedName name="___________x29" localSheetId="0" hidden="1">#REF!</definedName>
    <definedName name="___________x29" hidden="1">#REF!</definedName>
    <definedName name="___________x32" localSheetId="2" hidden="1">#REF!</definedName>
    <definedName name="___________x32" localSheetId="6" hidden="1">#REF!</definedName>
    <definedName name="___________x32" localSheetId="0" hidden="1">#REF!</definedName>
    <definedName name="___________x32" hidden="1">#REF!</definedName>
    <definedName name="___________x4" localSheetId="2" hidden="1">#REF!</definedName>
    <definedName name="___________x4" localSheetId="6" hidden="1">#REF!</definedName>
    <definedName name="___________x4" localSheetId="0" hidden="1">#REF!</definedName>
    <definedName name="___________x4" hidden="1">#REF!</definedName>
    <definedName name="___________x5" localSheetId="2" hidden="1">#REF!</definedName>
    <definedName name="___________x5" localSheetId="6" hidden="1">#REF!</definedName>
    <definedName name="___________x5" localSheetId="0" hidden="1">#REF!</definedName>
    <definedName name="___________x5" hidden="1">#REF!</definedName>
    <definedName name="___________x6" localSheetId="2" hidden="1">#REF!</definedName>
    <definedName name="___________x6" localSheetId="6" hidden="1">#REF!</definedName>
    <definedName name="___________x6" localSheetId="0" hidden="1">#REF!</definedName>
    <definedName name="___________x6" hidden="1">#REF!</definedName>
    <definedName name="___________x7" localSheetId="2" hidden="1">#REF!</definedName>
    <definedName name="___________x7" localSheetId="6" hidden="1">#REF!</definedName>
    <definedName name="___________x7" localSheetId="0" hidden="1">#REF!</definedName>
    <definedName name="___________x7" hidden="1">#REF!</definedName>
    <definedName name="___________x8" localSheetId="2" hidden="1">#REF!</definedName>
    <definedName name="___________x8" localSheetId="6" hidden="1">#REF!</definedName>
    <definedName name="___________x8" localSheetId="0" hidden="1">#REF!</definedName>
    <definedName name="___________x8" hidden="1">#REF!</definedName>
    <definedName name="___________x9" localSheetId="2" hidden="1">#REF!</definedName>
    <definedName name="___________x9" localSheetId="6" hidden="1">#REF!</definedName>
    <definedName name="___________x9" localSheetId="0" hidden="1">#REF!</definedName>
    <definedName name="___________x9" hidden="1">#REF!</definedName>
    <definedName name="__________INV12" localSheetId="2">#REF!</definedName>
    <definedName name="__________INV12" localSheetId="6">#REF!</definedName>
    <definedName name="__________INV12" localSheetId="0">#REF!</definedName>
    <definedName name="__________INV12">#REF!</definedName>
    <definedName name="__________INV13" localSheetId="2">#REF!</definedName>
    <definedName name="__________INV13" localSheetId="6">#REF!</definedName>
    <definedName name="__________INV13" localSheetId="0">#REF!</definedName>
    <definedName name="__________INV13">#REF!</definedName>
    <definedName name="__________inv2">'[1]CONSOL DRE GERAL'!$B$2:$L$99</definedName>
    <definedName name="__________la29" localSheetId="2" hidden="1">#REF!</definedName>
    <definedName name="__________la29" localSheetId="7" hidden="1">#REF!</definedName>
    <definedName name="__________la29" localSheetId="6" hidden="1">#REF!</definedName>
    <definedName name="__________la29" localSheetId="0" hidden="1">#REF!</definedName>
    <definedName name="__________la29" hidden="1">#REF!</definedName>
    <definedName name="__________la3" localSheetId="2" hidden="1">#REF!</definedName>
    <definedName name="__________la3" localSheetId="6" hidden="1">#REF!</definedName>
    <definedName name="__________la3" localSheetId="0" hidden="1">#REF!</definedName>
    <definedName name="__________la3" hidden="1">#REF!</definedName>
    <definedName name="__________la31" localSheetId="2" hidden="1">#REF!</definedName>
    <definedName name="__________la31" localSheetId="6" hidden="1">#REF!</definedName>
    <definedName name="__________la31" localSheetId="0" hidden="1">#REF!</definedName>
    <definedName name="__________la31" hidden="1">#REF!</definedName>
    <definedName name="__________la32" localSheetId="2" hidden="1">#REF!</definedName>
    <definedName name="__________la32" localSheetId="6" hidden="1">#REF!</definedName>
    <definedName name="__________la32" localSheetId="0" hidden="1">#REF!</definedName>
    <definedName name="__________la32" hidden="1">#REF!</definedName>
    <definedName name="__________la4" localSheetId="2" hidden="1">#REF!</definedName>
    <definedName name="__________la4" localSheetId="6" hidden="1">#REF!</definedName>
    <definedName name="__________la4" localSheetId="0" hidden="1">#REF!</definedName>
    <definedName name="__________la4" hidden="1">#REF!</definedName>
    <definedName name="__________la5" localSheetId="2" hidden="1">#REF!</definedName>
    <definedName name="__________la5" localSheetId="6" hidden="1">#REF!</definedName>
    <definedName name="__________la5" localSheetId="0" hidden="1">#REF!</definedName>
    <definedName name="__________la5" hidden="1">#REF!</definedName>
    <definedName name="__________la6" localSheetId="2" hidden="1">#REF!</definedName>
    <definedName name="__________la6" localSheetId="6" hidden="1">#REF!</definedName>
    <definedName name="__________la6" localSheetId="0" hidden="1">#REF!</definedName>
    <definedName name="__________la6" hidden="1">#REF!</definedName>
    <definedName name="__________la7" localSheetId="2" hidden="1">#REF!</definedName>
    <definedName name="__________la7" localSheetId="6" hidden="1">#REF!</definedName>
    <definedName name="__________la7" localSheetId="0" hidden="1">#REF!</definedName>
    <definedName name="__________la7" hidden="1">#REF!</definedName>
    <definedName name="__________la8" localSheetId="2" hidden="1">#REF!</definedName>
    <definedName name="__________la8" localSheetId="6" hidden="1">#REF!</definedName>
    <definedName name="__________la8" localSheetId="0" hidden="1">#REF!</definedName>
    <definedName name="__________la8" hidden="1">#REF!</definedName>
    <definedName name="__________la9" localSheetId="2" hidden="1">#REF!</definedName>
    <definedName name="__________la9" localSheetId="6" hidden="1">#REF!</definedName>
    <definedName name="__________la9" localSheetId="0" hidden="1">#REF!</definedName>
    <definedName name="__________la9" hidden="1">#REF!</definedName>
    <definedName name="__________lb1" localSheetId="2" hidden="1">#REF!</definedName>
    <definedName name="__________lb1" localSheetId="6" hidden="1">#REF!</definedName>
    <definedName name="__________lb1" localSheetId="0" hidden="1">#REF!</definedName>
    <definedName name="__________lb1" hidden="1">#REF!</definedName>
    <definedName name="__________lb10" localSheetId="2" hidden="1">#REF!</definedName>
    <definedName name="__________lb10" localSheetId="6" hidden="1">#REF!</definedName>
    <definedName name="__________lb10" localSheetId="0" hidden="1">#REF!</definedName>
    <definedName name="__________lb10" hidden="1">#REF!</definedName>
    <definedName name="__________lb11" localSheetId="2" hidden="1">#REF!</definedName>
    <definedName name="__________lb11" localSheetId="6" hidden="1">#REF!</definedName>
    <definedName name="__________lb11" localSheetId="0" hidden="1">#REF!</definedName>
    <definedName name="__________lb11" hidden="1">#REF!</definedName>
    <definedName name="__________lb12" localSheetId="2" hidden="1">#REF!</definedName>
    <definedName name="__________lb12" localSheetId="6" hidden="1">#REF!</definedName>
    <definedName name="__________lb12" localSheetId="0" hidden="1">#REF!</definedName>
    <definedName name="__________lb12" hidden="1">#REF!</definedName>
    <definedName name="__________lb13" localSheetId="2" hidden="1">#REF!</definedName>
    <definedName name="__________lb13" localSheetId="6" hidden="1">#REF!</definedName>
    <definedName name="__________lb13" localSheetId="0" hidden="1">#REF!</definedName>
    <definedName name="__________lb13" hidden="1">#REF!</definedName>
    <definedName name="__________lb14" localSheetId="2" hidden="1">#REF!</definedName>
    <definedName name="__________lb14" localSheetId="6" hidden="1">#REF!</definedName>
    <definedName name="__________lb14" localSheetId="0" hidden="1">#REF!</definedName>
    <definedName name="__________lb14" hidden="1">#REF!</definedName>
    <definedName name="__________lb15" localSheetId="2" hidden="1">#REF!</definedName>
    <definedName name="__________lb15" localSheetId="6" hidden="1">#REF!</definedName>
    <definedName name="__________lb15" localSheetId="0" hidden="1">#REF!</definedName>
    <definedName name="__________lb15" hidden="1">#REF!</definedName>
    <definedName name="__________lb16" localSheetId="2" hidden="1">#REF!</definedName>
    <definedName name="__________lb16" localSheetId="6" hidden="1">#REF!</definedName>
    <definedName name="__________lb16" localSheetId="0" hidden="1">#REF!</definedName>
    <definedName name="__________lb16" hidden="1">#REF!</definedName>
    <definedName name="__________lb17" localSheetId="2" hidden="1">#REF!</definedName>
    <definedName name="__________lb17" localSheetId="6" hidden="1">#REF!</definedName>
    <definedName name="__________lb17" localSheetId="0" hidden="1">#REF!</definedName>
    <definedName name="__________lb17" hidden="1">#REF!</definedName>
    <definedName name="__________lb18" localSheetId="2" hidden="1">#REF!</definedName>
    <definedName name="__________lb18" localSheetId="6" hidden="1">#REF!</definedName>
    <definedName name="__________lb18" localSheetId="0" hidden="1">#REF!</definedName>
    <definedName name="__________lb18" hidden="1">#REF!</definedName>
    <definedName name="__________lb19" localSheetId="2" hidden="1">#REF!</definedName>
    <definedName name="__________lb19" localSheetId="6" hidden="1">#REF!</definedName>
    <definedName name="__________lb19" localSheetId="0" hidden="1">#REF!</definedName>
    <definedName name="__________lb19" hidden="1">#REF!</definedName>
    <definedName name="__________lb2" localSheetId="2" hidden="1">#REF!</definedName>
    <definedName name="__________lb2" localSheetId="6" hidden="1">#REF!</definedName>
    <definedName name="__________lb2" localSheetId="0" hidden="1">#REF!</definedName>
    <definedName name="__________lb2" hidden="1">#REF!</definedName>
    <definedName name="__________lb20" localSheetId="2" hidden="1">#REF!</definedName>
    <definedName name="__________lb20" localSheetId="6" hidden="1">#REF!</definedName>
    <definedName name="__________lb20" localSheetId="0" hidden="1">#REF!</definedName>
    <definedName name="__________lb20" hidden="1">#REF!</definedName>
    <definedName name="__________lb21" localSheetId="2" hidden="1">#REF!</definedName>
    <definedName name="__________lb21" localSheetId="6" hidden="1">#REF!</definedName>
    <definedName name="__________lb21" localSheetId="0" hidden="1">#REF!</definedName>
    <definedName name="__________lb21" hidden="1">#REF!</definedName>
    <definedName name="__________lb22" localSheetId="2" hidden="1">#REF!</definedName>
    <definedName name="__________lb22" localSheetId="6" hidden="1">#REF!</definedName>
    <definedName name="__________lb22" localSheetId="0" hidden="1">#REF!</definedName>
    <definedName name="__________lb22" hidden="1">#REF!</definedName>
    <definedName name="__________lb23" localSheetId="2" hidden="1">#REF!</definedName>
    <definedName name="__________lb23" localSheetId="6" hidden="1">#REF!</definedName>
    <definedName name="__________lb23" localSheetId="0" hidden="1">#REF!</definedName>
    <definedName name="__________lb23" hidden="1">#REF!</definedName>
    <definedName name="__________lb24" localSheetId="2" hidden="1">#REF!</definedName>
    <definedName name="__________lb24" localSheetId="6" hidden="1">#REF!</definedName>
    <definedName name="__________lb24" localSheetId="0" hidden="1">#REF!</definedName>
    <definedName name="__________lb24" hidden="1">#REF!</definedName>
    <definedName name="__________lb25" localSheetId="2" hidden="1">#REF!</definedName>
    <definedName name="__________lb25" localSheetId="6" hidden="1">#REF!</definedName>
    <definedName name="__________lb25" localSheetId="0" hidden="1">#REF!</definedName>
    <definedName name="__________lb25" hidden="1">#REF!</definedName>
    <definedName name="__________lb27" localSheetId="2" hidden="1">#REF!</definedName>
    <definedName name="__________lb27" localSheetId="6" hidden="1">#REF!</definedName>
    <definedName name="__________lb27" localSheetId="0" hidden="1">#REF!</definedName>
    <definedName name="__________lb27" hidden="1">#REF!</definedName>
    <definedName name="__________lb28" localSheetId="2" hidden="1">#REF!</definedName>
    <definedName name="__________lb28" localSheetId="6" hidden="1">#REF!</definedName>
    <definedName name="__________lb28" localSheetId="0" hidden="1">#REF!</definedName>
    <definedName name="__________lb28" hidden="1">#REF!</definedName>
    <definedName name="__________lb29" localSheetId="2" hidden="1">#REF!</definedName>
    <definedName name="__________lb29" localSheetId="6" hidden="1">#REF!</definedName>
    <definedName name="__________lb29" localSheetId="0" hidden="1">#REF!</definedName>
    <definedName name="__________lb29" hidden="1">#REF!</definedName>
    <definedName name="__________lb3" localSheetId="2" hidden="1">#REF!</definedName>
    <definedName name="__________lb3" localSheetId="6" hidden="1">#REF!</definedName>
    <definedName name="__________lb3" localSheetId="0" hidden="1">#REF!</definedName>
    <definedName name="__________lb3" hidden="1">#REF!</definedName>
    <definedName name="__________lb30" localSheetId="2" hidden="1">#REF!</definedName>
    <definedName name="__________lb30" localSheetId="6" hidden="1">#REF!</definedName>
    <definedName name="__________lb30" localSheetId="0" hidden="1">#REF!</definedName>
    <definedName name="__________lb30" hidden="1">#REF!</definedName>
    <definedName name="__________lb31" localSheetId="2" hidden="1">#REF!</definedName>
    <definedName name="__________lb31" localSheetId="6" hidden="1">#REF!</definedName>
    <definedName name="__________lb31" localSheetId="0" hidden="1">#REF!</definedName>
    <definedName name="__________lb31" hidden="1">#REF!</definedName>
    <definedName name="__________lb32" localSheetId="2" hidden="1">#REF!</definedName>
    <definedName name="__________lb32" localSheetId="6" hidden="1">#REF!</definedName>
    <definedName name="__________lb32" localSheetId="0" hidden="1">#REF!</definedName>
    <definedName name="__________lb32" hidden="1">#REF!</definedName>
    <definedName name="__________lb4" localSheetId="2" hidden="1">#REF!</definedName>
    <definedName name="__________lb4" localSheetId="6" hidden="1">#REF!</definedName>
    <definedName name="__________lb4" localSheetId="0" hidden="1">#REF!</definedName>
    <definedName name="__________lb4" hidden="1">#REF!</definedName>
    <definedName name="__________lb5" localSheetId="2" hidden="1">#REF!</definedName>
    <definedName name="__________lb5" localSheetId="6" hidden="1">#REF!</definedName>
    <definedName name="__________lb5" localSheetId="0" hidden="1">#REF!</definedName>
    <definedName name="__________lb5" hidden="1">#REF!</definedName>
    <definedName name="__________lb6" localSheetId="2" hidden="1">#REF!</definedName>
    <definedName name="__________lb6" localSheetId="6" hidden="1">#REF!</definedName>
    <definedName name="__________lb6" localSheetId="0" hidden="1">#REF!</definedName>
    <definedName name="__________lb6" hidden="1">#REF!</definedName>
    <definedName name="__________lb7" localSheetId="2" hidden="1">#REF!</definedName>
    <definedName name="__________lb7" localSheetId="6" hidden="1">#REF!</definedName>
    <definedName name="__________lb7" localSheetId="0" hidden="1">#REF!</definedName>
    <definedName name="__________lb7" hidden="1">#REF!</definedName>
    <definedName name="__________lb8" localSheetId="2" hidden="1">#REF!</definedName>
    <definedName name="__________lb8" localSheetId="6" hidden="1">#REF!</definedName>
    <definedName name="__________lb8" localSheetId="0" hidden="1">#REF!</definedName>
    <definedName name="__________lb8" hidden="1">#REF!</definedName>
    <definedName name="__________lb9" localSheetId="2" hidden="1">#REF!</definedName>
    <definedName name="__________lb9" localSheetId="6" hidden="1">#REF!</definedName>
    <definedName name="__________lb9" localSheetId="0" hidden="1">#REF!</definedName>
    <definedName name="__________lb9" hidden="1">#REF!</definedName>
    <definedName name="__________lbc1" localSheetId="2" hidden="1">#REF!</definedName>
    <definedName name="__________lbc1" localSheetId="6" hidden="1">#REF!</definedName>
    <definedName name="__________lbc1" localSheetId="0" hidden="1">#REF!</definedName>
    <definedName name="__________lbc1" hidden="1">#REF!</definedName>
    <definedName name="__________lbc10" localSheetId="2" hidden="1">#REF!</definedName>
    <definedName name="__________lbc10" localSheetId="6" hidden="1">#REF!</definedName>
    <definedName name="__________lbc10" localSheetId="0" hidden="1">#REF!</definedName>
    <definedName name="__________lbc10" hidden="1">#REF!</definedName>
    <definedName name="__________lbc11" localSheetId="2" hidden="1">#REF!</definedName>
    <definedName name="__________lbc11" localSheetId="6" hidden="1">#REF!</definedName>
    <definedName name="__________lbc11" localSheetId="0" hidden="1">#REF!</definedName>
    <definedName name="__________lbc11" hidden="1">#REF!</definedName>
    <definedName name="__________lbc12" localSheetId="2" hidden="1">#REF!</definedName>
    <definedName name="__________lbc12" localSheetId="6" hidden="1">#REF!</definedName>
    <definedName name="__________lbc12" localSheetId="0" hidden="1">#REF!</definedName>
    <definedName name="__________lbc12" hidden="1">#REF!</definedName>
    <definedName name="__________lbc13" localSheetId="2" hidden="1">#REF!</definedName>
    <definedName name="__________lbc13" localSheetId="6" hidden="1">#REF!</definedName>
    <definedName name="__________lbc13" localSheetId="0" hidden="1">#REF!</definedName>
    <definedName name="__________lbc13" hidden="1">#REF!</definedName>
    <definedName name="__________lbc14" localSheetId="2" hidden="1">#REF!</definedName>
    <definedName name="__________lbc14" localSheetId="6" hidden="1">#REF!</definedName>
    <definedName name="__________lbc14" localSheetId="0" hidden="1">#REF!</definedName>
    <definedName name="__________lbc14" hidden="1">#REF!</definedName>
    <definedName name="__________lbc15" localSheetId="2" hidden="1">#REF!</definedName>
    <definedName name="__________lbc15" localSheetId="6" hidden="1">#REF!</definedName>
    <definedName name="__________lbc15" localSheetId="0" hidden="1">#REF!</definedName>
    <definedName name="__________lbc15" hidden="1">#REF!</definedName>
    <definedName name="__________lbc16" localSheetId="2" hidden="1">#REF!</definedName>
    <definedName name="__________lbc16" localSheetId="6" hidden="1">#REF!</definedName>
    <definedName name="__________lbc16" localSheetId="0" hidden="1">#REF!</definedName>
    <definedName name="__________lbc16" hidden="1">#REF!</definedName>
    <definedName name="__________lbc17" localSheetId="2" hidden="1">#REF!</definedName>
    <definedName name="__________lbc17" localSheetId="6" hidden="1">#REF!</definedName>
    <definedName name="__________lbc17" localSheetId="0" hidden="1">#REF!</definedName>
    <definedName name="__________lbc17" hidden="1">#REF!</definedName>
    <definedName name="__________lbc18" localSheetId="2" hidden="1">#REF!</definedName>
    <definedName name="__________lbc18" localSheetId="6" hidden="1">#REF!</definedName>
    <definedName name="__________lbc18" localSheetId="0" hidden="1">#REF!</definedName>
    <definedName name="__________lbc18" hidden="1">#REF!</definedName>
    <definedName name="__________lbc19" localSheetId="2" hidden="1">#REF!</definedName>
    <definedName name="__________lbc19" localSheetId="6" hidden="1">#REF!</definedName>
    <definedName name="__________lbc19" localSheetId="0" hidden="1">#REF!</definedName>
    <definedName name="__________lbc19" hidden="1">#REF!</definedName>
    <definedName name="__________lbc2" localSheetId="2" hidden="1">#REF!</definedName>
    <definedName name="__________lbc2" localSheetId="6" hidden="1">#REF!</definedName>
    <definedName name="__________lbc2" localSheetId="0" hidden="1">#REF!</definedName>
    <definedName name="__________lbc2" hidden="1">#REF!</definedName>
    <definedName name="__________lbc20" localSheetId="2" hidden="1">#REF!</definedName>
    <definedName name="__________lbc20" localSheetId="6" hidden="1">#REF!</definedName>
    <definedName name="__________lbc20" localSheetId="0" hidden="1">#REF!</definedName>
    <definedName name="__________lbc20" hidden="1">#REF!</definedName>
    <definedName name="__________lbc21" localSheetId="2" hidden="1">#REF!</definedName>
    <definedName name="__________lbc21" localSheetId="6" hidden="1">#REF!</definedName>
    <definedName name="__________lbc21" localSheetId="0" hidden="1">#REF!</definedName>
    <definedName name="__________lbc21" hidden="1">#REF!</definedName>
    <definedName name="__________lbc22" localSheetId="2" hidden="1">#REF!</definedName>
    <definedName name="__________lbc22" localSheetId="6" hidden="1">#REF!</definedName>
    <definedName name="__________lbc22" localSheetId="0" hidden="1">#REF!</definedName>
    <definedName name="__________lbc22" hidden="1">#REF!</definedName>
    <definedName name="__________lbc23" localSheetId="2" hidden="1">#REF!</definedName>
    <definedName name="__________lbc23" localSheetId="6" hidden="1">#REF!</definedName>
    <definedName name="__________lbc23" localSheetId="0" hidden="1">#REF!</definedName>
    <definedName name="__________lbc23" hidden="1">#REF!</definedName>
    <definedName name="__________lbc24" localSheetId="2" hidden="1">#REF!</definedName>
    <definedName name="__________lbc24" localSheetId="6" hidden="1">#REF!</definedName>
    <definedName name="__________lbc24" localSheetId="0" hidden="1">#REF!</definedName>
    <definedName name="__________lbc24" hidden="1">#REF!</definedName>
    <definedName name="__________lbc25" localSheetId="2" hidden="1">#REF!</definedName>
    <definedName name="__________lbc25" localSheetId="6" hidden="1">#REF!</definedName>
    <definedName name="__________lbc25" localSheetId="0" hidden="1">#REF!</definedName>
    <definedName name="__________lbc25" hidden="1">#REF!</definedName>
    <definedName name="__________lbc26" localSheetId="2" hidden="1">#REF!</definedName>
    <definedName name="__________lbc26" localSheetId="6" hidden="1">#REF!</definedName>
    <definedName name="__________lbc26" localSheetId="0" hidden="1">#REF!</definedName>
    <definedName name="__________lbc26" hidden="1">#REF!</definedName>
    <definedName name="__________lbc27" localSheetId="2" hidden="1">#REF!</definedName>
    <definedName name="__________lbc27" localSheetId="6" hidden="1">#REF!</definedName>
    <definedName name="__________lbc27" localSheetId="0" hidden="1">#REF!</definedName>
    <definedName name="__________lbc27" hidden="1">#REF!</definedName>
    <definedName name="__________lbc28" localSheetId="2" hidden="1">#REF!</definedName>
    <definedName name="__________lbc28" localSheetId="6" hidden="1">#REF!</definedName>
    <definedName name="__________lbc28" localSheetId="0" hidden="1">#REF!</definedName>
    <definedName name="__________lbc28" hidden="1">#REF!</definedName>
    <definedName name="__________lbc29" localSheetId="2" hidden="1">#REF!</definedName>
    <definedName name="__________lbc29" localSheetId="6" hidden="1">#REF!</definedName>
    <definedName name="__________lbc29" localSheetId="0" hidden="1">#REF!</definedName>
    <definedName name="__________lbc29" hidden="1">#REF!</definedName>
    <definedName name="__________lbc3" localSheetId="2" hidden="1">#REF!</definedName>
    <definedName name="__________lbc3" localSheetId="6" hidden="1">#REF!</definedName>
    <definedName name="__________lbc3" localSheetId="0" hidden="1">#REF!</definedName>
    <definedName name="__________lbc3" hidden="1">#REF!</definedName>
    <definedName name="__________lbc31" localSheetId="2" hidden="1">#REF!</definedName>
    <definedName name="__________lbc31" localSheetId="6" hidden="1">#REF!</definedName>
    <definedName name="__________lbc31" localSheetId="0" hidden="1">#REF!</definedName>
    <definedName name="__________lbc31" hidden="1">#REF!</definedName>
    <definedName name="__________lbc32" localSheetId="2" hidden="1">#REF!</definedName>
    <definedName name="__________lbc32" localSheetId="6" hidden="1">#REF!</definedName>
    <definedName name="__________lbc32" localSheetId="0" hidden="1">#REF!</definedName>
    <definedName name="__________lbc32" hidden="1">#REF!</definedName>
    <definedName name="__________lbc4" localSheetId="2" hidden="1">#REF!</definedName>
    <definedName name="__________lbc4" localSheetId="6" hidden="1">#REF!</definedName>
    <definedName name="__________lbc4" localSheetId="0" hidden="1">#REF!</definedName>
    <definedName name="__________lbc4" hidden="1">#REF!</definedName>
    <definedName name="__________lbc5" localSheetId="2" hidden="1">#REF!</definedName>
    <definedName name="__________lbc5" localSheetId="6" hidden="1">#REF!</definedName>
    <definedName name="__________lbc5" localSheetId="0" hidden="1">#REF!</definedName>
    <definedName name="__________lbc5" hidden="1">#REF!</definedName>
    <definedName name="__________lbc6" localSheetId="2" hidden="1">#REF!</definedName>
    <definedName name="__________lbc6" localSheetId="6" hidden="1">#REF!</definedName>
    <definedName name="__________lbc6" localSheetId="0" hidden="1">#REF!</definedName>
    <definedName name="__________lbc6" hidden="1">#REF!</definedName>
    <definedName name="__________lbc7" localSheetId="2" hidden="1">#REF!</definedName>
    <definedName name="__________lbc7" localSheetId="6" hidden="1">#REF!</definedName>
    <definedName name="__________lbc7" localSheetId="0" hidden="1">#REF!</definedName>
    <definedName name="__________lbc7" hidden="1">#REF!</definedName>
    <definedName name="__________lbc8" localSheetId="2" hidden="1">#REF!</definedName>
    <definedName name="__________lbc8" localSheetId="6" hidden="1">#REF!</definedName>
    <definedName name="__________lbc8" localSheetId="0" hidden="1">#REF!</definedName>
    <definedName name="__________lbc8" hidden="1">#REF!</definedName>
    <definedName name="__________lbc9" localSheetId="2" hidden="1">#REF!</definedName>
    <definedName name="__________lbc9" localSheetId="6" hidden="1">#REF!</definedName>
    <definedName name="__________lbc9" localSheetId="0" hidden="1">#REF!</definedName>
    <definedName name="__________lbc9" hidden="1">#REF!</definedName>
    <definedName name="__________ld26" localSheetId="2" hidden="1">#REF!</definedName>
    <definedName name="__________ld26" localSheetId="6" hidden="1">#REF!</definedName>
    <definedName name="__________ld26" localSheetId="0" hidden="1">#REF!</definedName>
    <definedName name="__________ld26" hidden="1">#REF!</definedName>
    <definedName name="__________ld31" localSheetId="2" hidden="1">#REF!</definedName>
    <definedName name="__________ld31" localSheetId="6" hidden="1">#REF!</definedName>
    <definedName name="__________ld31" localSheetId="0" hidden="1">#REF!</definedName>
    <definedName name="__________ld31" hidden="1">#REF!</definedName>
    <definedName name="__________le31" localSheetId="2" hidden="1">#REF!</definedName>
    <definedName name="__________le31" localSheetId="6" hidden="1">#REF!</definedName>
    <definedName name="__________le31" localSheetId="0" hidden="1">#REF!</definedName>
    <definedName name="__________le31" hidden="1">#REF!</definedName>
    <definedName name="__________lf31" localSheetId="2" hidden="1">#REF!</definedName>
    <definedName name="__________lf31" localSheetId="6" hidden="1">#REF!</definedName>
    <definedName name="__________lf31" localSheetId="0" hidden="1">#REF!</definedName>
    <definedName name="__________lf31" hidden="1">#REF!</definedName>
    <definedName name="__________x10" localSheetId="2" hidden="1">#REF!</definedName>
    <definedName name="__________x10" localSheetId="6" hidden="1">#REF!</definedName>
    <definedName name="__________x10" localSheetId="0" hidden="1">#REF!</definedName>
    <definedName name="__________x10" hidden="1">#REF!</definedName>
    <definedName name="__________x11" localSheetId="2" hidden="1">#REF!</definedName>
    <definedName name="__________x11" localSheetId="6" hidden="1">#REF!</definedName>
    <definedName name="__________x11" localSheetId="0" hidden="1">#REF!</definedName>
    <definedName name="__________x11" hidden="1">#REF!</definedName>
    <definedName name="__________x12" localSheetId="2" hidden="1">#REF!</definedName>
    <definedName name="__________x12" localSheetId="6" hidden="1">#REF!</definedName>
    <definedName name="__________x12" localSheetId="0" hidden="1">#REF!</definedName>
    <definedName name="__________x12" hidden="1">#REF!</definedName>
    <definedName name="__________x13" localSheetId="2" hidden="1">#REF!</definedName>
    <definedName name="__________x13" localSheetId="6" hidden="1">#REF!</definedName>
    <definedName name="__________x13" localSheetId="0" hidden="1">#REF!</definedName>
    <definedName name="__________x13" hidden="1">#REF!</definedName>
    <definedName name="__________x14" localSheetId="2" hidden="1">#REF!</definedName>
    <definedName name="__________x14" localSheetId="6" hidden="1">#REF!</definedName>
    <definedName name="__________x14" localSheetId="0" hidden="1">#REF!</definedName>
    <definedName name="__________x14" hidden="1">#REF!</definedName>
    <definedName name="__________x15" localSheetId="2" hidden="1">#REF!</definedName>
    <definedName name="__________x15" localSheetId="6" hidden="1">#REF!</definedName>
    <definedName name="__________x15" localSheetId="0" hidden="1">#REF!</definedName>
    <definedName name="__________x15" hidden="1">#REF!</definedName>
    <definedName name="__________x16" localSheetId="2" hidden="1">#REF!</definedName>
    <definedName name="__________x16" localSheetId="6" hidden="1">#REF!</definedName>
    <definedName name="__________x16" localSheetId="0" hidden="1">#REF!</definedName>
    <definedName name="__________x16" hidden="1">#REF!</definedName>
    <definedName name="__________x17" localSheetId="2" hidden="1">#REF!</definedName>
    <definedName name="__________x17" localSheetId="6" hidden="1">#REF!</definedName>
    <definedName name="__________x17" localSheetId="0" hidden="1">#REF!</definedName>
    <definedName name="__________x17" hidden="1">#REF!</definedName>
    <definedName name="__________x18" localSheetId="2" hidden="1">#REF!</definedName>
    <definedName name="__________x18" localSheetId="6" hidden="1">#REF!</definedName>
    <definedName name="__________x18" localSheetId="0" hidden="1">#REF!</definedName>
    <definedName name="__________x18" hidden="1">#REF!</definedName>
    <definedName name="__________x19" localSheetId="2" hidden="1">#REF!</definedName>
    <definedName name="__________x19" localSheetId="6" hidden="1">#REF!</definedName>
    <definedName name="__________x19" localSheetId="0" hidden="1">#REF!</definedName>
    <definedName name="__________x19" hidden="1">#REF!</definedName>
    <definedName name="__________x20" localSheetId="2" hidden="1">#REF!</definedName>
    <definedName name="__________x20" localSheetId="6" hidden="1">#REF!</definedName>
    <definedName name="__________x20" localSheetId="0" hidden="1">#REF!</definedName>
    <definedName name="__________x20" hidden="1">#REF!</definedName>
    <definedName name="__________x21" localSheetId="2" hidden="1">#REF!</definedName>
    <definedName name="__________x21" localSheetId="6" hidden="1">#REF!</definedName>
    <definedName name="__________x21" localSheetId="0" hidden="1">#REF!</definedName>
    <definedName name="__________x21" hidden="1">#REF!</definedName>
    <definedName name="__________x22" localSheetId="2" hidden="1">#REF!</definedName>
    <definedName name="__________x22" localSheetId="6" hidden="1">#REF!</definedName>
    <definedName name="__________x22" localSheetId="0" hidden="1">#REF!</definedName>
    <definedName name="__________x22" hidden="1">#REF!</definedName>
    <definedName name="__________x23" localSheetId="2" hidden="1">#REF!</definedName>
    <definedName name="__________x23" localSheetId="6" hidden="1">#REF!</definedName>
    <definedName name="__________x23" localSheetId="0" hidden="1">#REF!</definedName>
    <definedName name="__________x23" hidden="1">#REF!</definedName>
    <definedName name="__________x24" localSheetId="2" hidden="1">#REF!</definedName>
    <definedName name="__________x24" localSheetId="6" hidden="1">#REF!</definedName>
    <definedName name="__________x24" localSheetId="0" hidden="1">#REF!</definedName>
    <definedName name="__________x24" hidden="1">#REF!</definedName>
    <definedName name="__________x25" localSheetId="2" hidden="1">#REF!</definedName>
    <definedName name="__________x25" localSheetId="6" hidden="1">#REF!</definedName>
    <definedName name="__________x25" localSheetId="0" hidden="1">#REF!</definedName>
    <definedName name="__________x25" hidden="1">#REF!</definedName>
    <definedName name="__________x28" localSheetId="2" hidden="1">#REF!</definedName>
    <definedName name="__________x28" localSheetId="6" hidden="1">#REF!</definedName>
    <definedName name="__________x28" localSheetId="0" hidden="1">#REF!</definedName>
    <definedName name="__________x28" hidden="1">#REF!</definedName>
    <definedName name="__________x29" localSheetId="2" hidden="1">#REF!</definedName>
    <definedName name="__________x29" localSheetId="6" hidden="1">#REF!</definedName>
    <definedName name="__________x29" localSheetId="0" hidden="1">#REF!</definedName>
    <definedName name="__________x29" hidden="1">#REF!</definedName>
    <definedName name="__________x32" localSheetId="2" hidden="1">#REF!</definedName>
    <definedName name="__________x32" localSheetId="6" hidden="1">#REF!</definedName>
    <definedName name="__________x32" localSheetId="0" hidden="1">#REF!</definedName>
    <definedName name="__________x32" hidden="1">#REF!</definedName>
    <definedName name="__________x4" localSheetId="2" hidden="1">#REF!</definedName>
    <definedName name="__________x4" localSheetId="6" hidden="1">#REF!</definedName>
    <definedName name="__________x4" localSheetId="0" hidden="1">#REF!</definedName>
    <definedName name="__________x4" hidden="1">#REF!</definedName>
    <definedName name="__________x5" localSheetId="2" hidden="1">#REF!</definedName>
    <definedName name="__________x5" localSheetId="6" hidden="1">#REF!</definedName>
    <definedName name="__________x5" localSheetId="0" hidden="1">#REF!</definedName>
    <definedName name="__________x5" hidden="1">#REF!</definedName>
    <definedName name="__________x6" localSheetId="2" hidden="1">#REF!</definedName>
    <definedName name="__________x6" localSheetId="6" hidden="1">#REF!</definedName>
    <definedName name="__________x6" localSheetId="0" hidden="1">#REF!</definedName>
    <definedName name="__________x6" hidden="1">#REF!</definedName>
    <definedName name="__________x7" localSheetId="2" hidden="1">#REF!</definedName>
    <definedName name="__________x7" localSheetId="6" hidden="1">#REF!</definedName>
    <definedName name="__________x7" localSheetId="0" hidden="1">#REF!</definedName>
    <definedName name="__________x7" hidden="1">#REF!</definedName>
    <definedName name="__________x8" localSheetId="2" hidden="1">#REF!</definedName>
    <definedName name="__________x8" localSheetId="6" hidden="1">#REF!</definedName>
    <definedName name="__________x8" localSheetId="0" hidden="1">#REF!</definedName>
    <definedName name="__________x8" hidden="1">#REF!</definedName>
    <definedName name="__________x9" localSheetId="2" hidden="1">#REF!</definedName>
    <definedName name="__________x9" localSheetId="6" hidden="1">#REF!</definedName>
    <definedName name="__________x9" localSheetId="0" hidden="1">#REF!</definedName>
    <definedName name="__________x9" hidden="1">#REF!</definedName>
    <definedName name="_________INV12" localSheetId="2">#REF!</definedName>
    <definedName name="_________INV12" localSheetId="6">#REF!</definedName>
    <definedName name="_________INV12" localSheetId="0">#REF!</definedName>
    <definedName name="_________INV12">#REF!</definedName>
    <definedName name="_________INV13" localSheetId="2">#REF!</definedName>
    <definedName name="_________INV13" localSheetId="6">#REF!</definedName>
    <definedName name="_________INV13" localSheetId="0">#REF!</definedName>
    <definedName name="_________INV13">#REF!</definedName>
    <definedName name="_________inv2">'[1]CONSOL DRE GERAL'!$B$2:$L$99</definedName>
    <definedName name="_________la29" localSheetId="2" hidden="1">#REF!</definedName>
    <definedName name="_________la29" localSheetId="7" hidden="1">#REF!</definedName>
    <definedName name="_________la29" localSheetId="6" hidden="1">#REF!</definedName>
    <definedName name="_________la29" localSheetId="0" hidden="1">#REF!</definedName>
    <definedName name="_________la29" hidden="1">#REF!</definedName>
    <definedName name="_________la3" localSheetId="2" hidden="1">#REF!</definedName>
    <definedName name="_________la3" localSheetId="6" hidden="1">#REF!</definedName>
    <definedName name="_________la3" localSheetId="0" hidden="1">#REF!</definedName>
    <definedName name="_________la3" hidden="1">#REF!</definedName>
    <definedName name="_________la31" localSheetId="2" hidden="1">#REF!</definedName>
    <definedName name="_________la31" localSheetId="6" hidden="1">#REF!</definedName>
    <definedName name="_________la31" localSheetId="0" hidden="1">#REF!</definedName>
    <definedName name="_________la31" hidden="1">#REF!</definedName>
    <definedName name="_________la32" localSheetId="2" hidden="1">#REF!</definedName>
    <definedName name="_________la32" localSheetId="6" hidden="1">#REF!</definedName>
    <definedName name="_________la32" localSheetId="0" hidden="1">#REF!</definedName>
    <definedName name="_________la32" hidden="1">#REF!</definedName>
    <definedName name="_________la4" localSheetId="2" hidden="1">#REF!</definedName>
    <definedName name="_________la4" localSheetId="6" hidden="1">#REF!</definedName>
    <definedName name="_________la4" localSheetId="0" hidden="1">#REF!</definedName>
    <definedName name="_________la4" hidden="1">#REF!</definedName>
    <definedName name="_________la5" localSheetId="2" hidden="1">#REF!</definedName>
    <definedName name="_________la5" localSheetId="6" hidden="1">#REF!</definedName>
    <definedName name="_________la5" localSheetId="0" hidden="1">#REF!</definedName>
    <definedName name="_________la5" hidden="1">#REF!</definedName>
    <definedName name="_________la6" localSheetId="2" hidden="1">#REF!</definedName>
    <definedName name="_________la6" localSheetId="6" hidden="1">#REF!</definedName>
    <definedName name="_________la6" localSheetId="0" hidden="1">#REF!</definedName>
    <definedName name="_________la6" hidden="1">#REF!</definedName>
    <definedName name="_________la7" localSheetId="2" hidden="1">#REF!</definedName>
    <definedName name="_________la7" localSheetId="6" hidden="1">#REF!</definedName>
    <definedName name="_________la7" localSheetId="0" hidden="1">#REF!</definedName>
    <definedName name="_________la7" hidden="1">#REF!</definedName>
    <definedName name="_________la8" localSheetId="2" hidden="1">#REF!</definedName>
    <definedName name="_________la8" localSheetId="6" hidden="1">#REF!</definedName>
    <definedName name="_________la8" localSheetId="0" hidden="1">#REF!</definedName>
    <definedName name="_________la8" hidden="1">#REF!</definedName>
    <definedName name="_________la9" localSheetId="2" hidden="1">#REF!</definedName>
    <definedName name="_________la9" localSheetId="6" hidden="1">#REF!</definedName>
    <definedName name="_________la9" localSheetId="0" hidden="1">#REF!</definedName>
    <definedName name="_________la9" hidden="1">#REF!</definedName>
    <definedName name="_________lb1" localSheetId="2" hidden="1">#REF!</definedName>
    <definedName name="_________lb1" localSheetId="6" hidden="1">#REF!</definedName>
    <definedName name="_________lb1" localSheetId="0" hidden="1">#REF!</definedName>
    <definedName name="_________lb1" hidden="1">#REF!</definedName>
    <definedName name="_________lb10" localSheetId="2" hidden="1">#REF!</definedName>
    <definedName name="_________lb10" localSheetId="6" hidden="1">#REF!</definedName>
    <definedName name="_________lb10" localSheetId="0" hidden="1">#REF!</definedName>
    <definedName name="_________lb10" hidden="1">#REF!</definedName>
    <definedName name="_________lb11" localSheetId="2" hidden="1">#REF!</definedName>
    <definedName name="_________lb11" localSheetId="6" hidden="1">#REF!</definedName>
    <definedName name="_________lb11" localSheetId="0" hidden="1">#REF!</definedName>
    <definedName name="_________lb11" hidden="1">#REF!</definedName>
    <definedName name="_________lb12" localSheetId="2" hidden="1">#REF!</definedName>
    <definedName name="_________lb12" localSheetId="6" hidden="1">#REF!</definedName>
    <definedName name="_________lb12" localSheetId="0" hidden="1">#REF!</definedName>
    <definedName name="_________lb12" hidden="1">#REF!</definedName>
    <definedName name="_________lb13" localSheetId="2" hidden="1">#REF!</definedName>
    <definedName name="_________lb13" localSheetId="6" hidden="1">#REF!</definedName>
    <definedName name="_________lb13" localSheetId="0" hidden="1">#REF!</definedName>
    <definedName name="_________lb13" hidden="1">#REF!</definedName>
    <definedName name="_________lb14" localSheetId="2" hidden="1">#REF!</definedName>
    <definedName name="_________lb14" localSheetId="6" hidden="1">#REF!</definedName>
    <definedName name="_________lb14" localSheetId="0" hidden="1">#REF!</definedName>
    <definedName name="_________lb14" hidden="1">#REF!</definedName>
    <definedName name="_________lb15" localSheetId="2" hidden="1">#REF!</definedName>
    <definedName name="_________lb15" localSheetId="6" hidden="1">#REF!</definedName>
    <definedName name="_________lb15" localSheetId="0" hidden="1">#REF!</definedName>
    <definedName name="_________lb15" hidden="1">#REF!</definedName>
    <definedName name="_________lb16" localSheetId="2" hidden="1">#REF!</definedName>
    <definedName name="_________lb16" localSheetId="6" hidden="1">#REF!</definedName>
    <definedName name="_________lb16" localSheetId="0" hidden="1">#REF!</definedName>
    <definedName name="_________lb16" hidden="1">#REF!</definedName>
    <definedName name="_________lb17" localSheetId="2" hidden="1">#REF!</definedName>
    <definedName name="_________lb17" localSheetId="6" hidden="1">#REF!</definedName>
    <definedName name="_________lb17" localSheetId="0" hidden="1">#REF!</definedName>
    <definedName name="_________lb17" hidden="1">#REF!</definedName>
    <definedName name="_________lb18" localSheetId="2" hidden="1">#REF!</definedName>
    <definedName name="_________lb18" localSheetId="6" hidden="1">#REF!</definedName>
    <definedName name="_________lb18" localSheetId="0" hidden="1">#REF!</definedName>
    <definedName name="_________lb18" hidden="1">#REF!</definedName>
    <definedName name="_________lb19" localSheetId="2" hidden="1">#REF!</definedName>
    <definedName name="_________lb19" localSheetId="6" hidden="1">#REF!</definedName>
    <definedName name="_________lb19" localSheetId="0" hidden="1">#REF!</definedName>
    <definedName name="_________lb19" hidden="1">#REF!</definedName>
    <definedName name="_________lb2" localSheetId="2" hidden="1">#REF!</definedName>
    <definedName name="_________lb2" localSheetId="6" hidden="1">#REF!</definedName>
    <definedName name="_________lb2" localSheetId="0" hidden="1">#REF!</definedName>
    <definedName name="_________lb2" hidden="1">#REF!</definedName>
    <definedName name="_________lb20" localSheetId="2" hidden="1">#REF!</definedName>
    <definedName name="_________lb20" localSheetId="6" hidden="1">#REF!</definedName>
    <definedName name="_________lb20" localSheetId="0" hidden="1">#REF!</definedName>
    <definedName name="_________lb20" hidden="1">#REF!</definedName>
    <definedName name="_________lb21" localSheetId="2" hidden="1">#REF!</definedName>
    <definedName name="_________lb21" localSheetId="6" hidden="1">#REF!</definedName>
    <definedName name="_________lb21" localSheetId="0" hidden="1">#REF!</definedName>
    <definedName name="_________lb21" hidden="1">#REF!</definedName>
    <definedName name="_________lb22" localSheetId="2" hidden="1">#REF!</definedName>
    <definedName name="_________lb22" localSheetId="6" hidden="1">#REF!</definedName>
    <definedName name="_________lb22" localSheetId="0" hidden="1">#REF!</definedName>
    <definedName name="_________lb22" hidden="1">#REF!</definedName>
    <definedName name="_________lb23" localSheetId="2" hidden="1">#REF!</definedName>
    <definedName name="_________lb23" localSheetId="6" hidden="1">#REF!</definedName>
    <definedName name="_________lb23" localSheetId="0" hidden="1">#REF!</definedName>
    <definedName name="_________lb23" hidden="1">#REF!</definedName>
    <definedName name="_________lb24" localSheetId="2" hidden="1">#REF!</definedName>
    <definedName name="_________lb24" localSheetId="6" hidden="1">#REF!</definedName>
    <definedName name="_________lb24" localSheetId="0" hidden="1">#REF!</definedName>
    <definedName name="_________lb24" hidden="1">#REF!</definedName>
    <definedName name="_________lb25" localSheetId="2" hidden="1">#REF!</definedName>
    <definedName name="_________lb25" localSheetId="6" hidden="1">#REF!</definedName>
    <definedName name="_________lb25" localSheetId="0" hidden="1">#REF!</definedName>
    <definedName name="_________lb25" hidden="1">#REF!</definedName>
    <definedName name="_________lb27" localSheetId="2" hidden="1">#REF!</definedName>
    <definedName name="_________lb27" localSheetId="6" hidden="1">#REF!</definedName>
    <definedName name="_________lb27" localSheetId="0" hidden="1">#REF!</definedName>
    <definedName name="_________lb27" hidden="1">#REF!</definedName>
    <definedName name="_________lb28" localSheetId="2" hidden="1">#REF!</definedName>
    <definedName name="_________lb28" localSheetId="6" hidden="1">#REF!</definedName>
    <definedName name="_________lb28" localSheetId="0" hidden="1">#REF!</definedName>
    <definedName name="_________lb28" hidden="1">#REF!</definedName>
    <definedName name="_________lb29" localSheetId="2" hidden="1">#REF!</definedName>
    <definedName name="_________lb29" localSheetId="6" hidden="1">#REF!</definedName>
    <definedName name="_________lb29" localSheetId="0" hidden="1">#REF!</definedName>
    <definedName name="_________lb29" hidden="1">#REF!</definedName>
    <definedName name="_________lb3" localSheetId="2" hidden="1">#REF!</definedName>
    <definedName name="_________lb3" localSheetId="6" hidden="1">#REF!</definedName>
    <definedName name="_________lb3" localSheetId="0" hidden="1">#REF!</definedName>
    <definedName name="_________lb3" hidden="1">#REF!</definedName>
    <definedName name="_________lb30" localSheetId="2" hidden="1">#REF!</definedName>
    <definedName name="_________lb30" localSheetId="6" hidden="1">#REF!</definedName>
    <definedName name="_________lb30" localSheetId="0" hidden="1">#REF!</definedName>
    <definedName name="_________lb30" hidden="1">#REF!</definedName>
    <definedName name="_________lb31" localSheetId="2" hidden="1">#REF!</definedName>
    <definedName name="_________lb31" localSheetId="6" hidden="1">#REF!</definedName>
    <definedName name="_________lb31" localSheetId="0" hidden="1">#REF!</definedName>
    <definedName name="_________lb31" hidden="1">#REF!</definedName>
    <definedName name="_________lb32" localSheetId="2" hidden="1">#REF!</definedName>
    <definedName name="_________lb32" localSheetId="6" hidden="1">#REF!</definedName>
    <definedName name="_________lb32" localSheetId="0" hidden="1">#REF!</definedName>
    <definedName name="_________lb32" hidden="1">#REF!</definedName>
    <definedName name="_________lb4" localSheetId="2" hidden="1">#REF!</definedName>
    <definedName name="_________lb4" localSheetId="6" hidden="1">#REF!</definedName>
    <definedName name="_________lb4" localSheetId="0" hidden="1">#REF!</definedName>
    <definedName name="_________lb4" hidden="1">#REF!</definedName>
    <definedName name="_________lb5" localSheetId="2" hidden="1">#REF!</definedName>
    <definedName name="_________lb5" localSheetId="6" hidden="1">#REF!</definedName>
    <definedName name="_________lb5" localSheetId="0" hidden="1">#REF!</definedName>
    <definedName name="_________lb5" hidden="1">#REF!</definedName>
    <definedName name="_________lb6" localSheetId="2" hidden="1">#REF!</definedName>
    <definedName name="_________lb6" localSheetId="6" hidden="1">#REF!</definedName>
    <definedName name="_________lb6" localSheetId="0" hidden="1">#REF!</definedName>
    <definedName name="_________lb6" hidden="1">#REF!</definedName>
    <definedName name="_________lb7" localSheetId="2" hidden="1">#REF!</definedName>
    <definedName name="_________lb7" localSheetId="6" hidden="1">#REF!</definedName>
    <definedName name="_________lb7" localSheetId="0" hidden="1">#REF!</definedName>
    <definedName name="_________lb7" hidden="1">#REF!</definedName>
    <definedName name="_________lb8" localSheetId="2" hidden="1">#REF!</definedName>
    <definedName name="_________lb8" localSheetId="6" hidden="1">#REF!</definedName>
    <definedName name="_________lb8" localSheetId="0" hidden="1">#REF!</definedName>
    <definedName name="_________lb8" hidden="1">#REF!</definedName>
    <definedName name="_________lb9" localSheetId="2" hidden="1">#REF!</definedName>
    <definedName name="_________lb9" localSheetId="6" hidden="1">#REF!</definedName>
    <definedName name="_________lb9" localSheetId="0" hidden="1">#REF!</definedName>
    <definedName name="_________lb9" hidden="1">#REF!</definedName>
    <definedName name="_________lbc1" localSheetId="2" hidden="1">#REF!</definedName>
    <definedName name="_________lbc1" localSheetId="6" hidden="1">#REF!</definedName>
    <definedName name="_________lbc1" localSheetId="0" hidden="1">#REF!</definedName>
    <definedName name="_________lbc1" hidden="1">#REF!</definedName>
    <definedName name="_________lbc10" localSheetId="2" hidden="1">#REF!</definedName>
    <definedName name="_________lbc10" localSheetId="6" hidden="1">#REF!</definedName>
    <definedName name="_________lbc10" localSheetId="0" hidden="1">#REF!</definedName>
    <definedName name="_________lbc10" hidden="1">#REF!</definedName>
    <definedName name="_________lbc11" localSheetId="2" hidden="1">#REF!</definedName>
    <definedName name="_________lbc11" localSheetId="6" hidden="1">#REF!</definedName>
    <definedName name="_________lbc11" localSheetId="0" hidden="1">#REF!</definedName>
    <definedName name="_________lbc11" hidden="1">#REF!</definedName>
    <definedName name="_________lbc12" localSheetId="2" hidden="1">#REF!</definedName>
    <definedName name="_________lbc12" localSheetId="6" hidden="1">#REF!</definedName>
    <definedName name="_________lbc12" localSheetId="0" hidden="1">#REF!</definedName>
    <definedName name="_________lbc12" hidden="1">#REF!</definedName>
    <definedName name="_________lbc13" localSheetId="2" hidden="1">#REF!</definedName>
    <definedName name="_________lbc13" localSheetId="6" hidden="1">#REF!</definedName>
    <definedName name="_________lbc13" localSheetId="0" hidden="1">#REF!</definedName>
    <definedName name="_________lbc13" hidden="1">#REF!</definedName>
    <definedName name="_________lbc14" localSheetId="2" hidden="1">#REF!</definedName>
    <definedName name="_________lbc14" localSheetId="6" hidden="1">#REF!</definedName>
    <definedName name="_________lbc14" localSheetId="0" hidden="1">#REF!</definedName>
    <definedName name="_________lbc14" hidden="1">#REF!</definedName>
    <definedName name="_________lbc15" localSheetId="2" hidden="1">#REF!</definedName>
    <definedName name="_________lbc15" localSheetId="6" hidden="1">#REF!</definedName>
    <definedName name="_________lbc15" localSheetId="0" hidden="1">#REF!</definedName>
    <definedName name="_________lbc15" hidden="1">#REF!</definedName>
    <definedName name="_________lbc16" localSheetId="2" hidden="1">#REF!</definedName>
    <definedName name="_________lbc16" localSheetId="6" hidden="1">#REF!</definedName>
    <definedName name="_________lbc16" localSheetId="0" hidden="1">#REF!</definedName>
    <definedName name="_________lbc16" hidden="1">#REF!</definedName>
    <definedName name="_________lbc17" localSheetId="2" hidden="1">#REF!</definedName>
    <definedName name="_________lbc17" localSheetId="6" hidden="1">#REF!</definedName>
    <definedName name="_________lbc17" localSheetId="0" hidden="1">#REF!</definedName>
    <definedName name="_________lbc17" hidden="1">#REF!</definedName>
    <definedName name="_________lbc18" localSheetId="2" hidden="1">#REF!</definedName>
    <definedName name="_________lbc18" localSheetId="6" hidden="1">#REF!</definedName>
    <definedName name="_________lbc18" localSheetId="0" hidden="1">#REF!</definedName>
    <definedName name="_________lbc18" hidden="1">#REF!</definedName>
    <definedName name="_________lbc19" localSheetId="2" hidden="1">#REF!</definedName>
    <definedName name="_________lbc19" localSheetId="6" hidden="1">#REF!</definedName>
    <definedName name="_________lbc19" localSheetId="0" hidden="1">#REF!</definedName>
    <definedName name="_________lbc19" hidden="1">#REF!</definedName>
    <definedName name="_________lbc2" localSheetId="2" hidden="1">#REF!</definedName>
    <definedName name="_________lbc2" localSheetId="6" hidden="1">#REF!</definedName>
    <definedName name="_________lbc2" localSheetId="0" hidden="1">#REF!</definedName>
    <definedName name="_________lbc2" hidden="1">#REF!</definedName>
    <definedName name="_________lbc20" localSheetId="2" hidden="1">#REF!</definedName>
    <definedName name="_________lbc20" localSheetId="6" hidden="1">#REF!</definedName>
    <definedName name="_________lbc20" localSheetId="0" hidden="1">#REF!</definedName>
    <definedName name="_________lbc20" hidden="1">#REF!</definedName>
    <definedName name="_________lbc21" localSheetId="2" hidden="1">#REF!</definedName>
    <definedName name="_________lbc21" localSheetId="6" hidden="1">#REF!</definedName>
    <definedName name="_________lbc21" localSheetId="0" hidden="1">#REF!</definedName>
    <definedName name="_________lbc21" hidden="1">#REF!</definedName>
    <definedName name="_________lbc22" localSheetId="2" hidden="1">#REF!</definedName>
    <definedName name="_________lbc22" localSheetId="6" hidden="1">#REF!</definedName>
    <definedName name="_________lbc22" localSheetId="0" hidden="1">#REF!</definedName>
    <definedName name="_________lbc22" hidden="1">#REF!</definedName>
    <definedName name="_________lbc23" localSheetId="2" hidden="1">#REF!</definedName>
    <definedName name="_________lbc23" localSheetId="6" hidden="1">#REF!</definedName>
    <definedName name="_________lbc23" localSheetId="0" hidden="1">#REF!</definedName>
    <definedName name="_________lbc23" hidden="1">#REF!</definedName>
    <definedName name="_________lbc24" localSheetId="2" hidden="1">#REF!</definedName>
    <definedName name="_________lbc24" localSheetId="6" hidden="1">#REF!</definedName>
    <definedName name="_________lbc24" localSheetId="0" hidden="1">#REF!</definedName>
    <definedName name="_________lbc24" hidden="1">#REF!</definedName>
    <definedName name="_________lbc25" localSheetId="2" hidden="1">#REF!</definedName>
    <definedName name="_________lbc25" localSheetId="6" hidden="1">#REF!</definedName>
    <definedName name="_________lbc25" localSheetId="0" hidden="1">#REF!</definedName>
    <definedName name="_________lbc25" hidden="1">#REF!</definedName>
    <definedName name="_________lbc26" localSheetId="2" hidden="1">#REF!</definedName>
    <definedName name="_________lbc26" localSheetId="6" hidden="1">#REF!</definedName>
    <definedName name="_________lbc26" localSheetId="0" hidden="1">#REF!</definedName>
    <definedName name="_________lbc26" hidden="1">#REF!</definedName>
    <definedName name="_________lbc27" localSheetId="2" hidden="1">#REF!</definedName>
    <definedName name="_________lbc27" localSheetId="6" hidden="1">#REF!</definedName>
    <definedName name="_________lbc27" localSheetId="0" hidden="1">#REF!</definedName>
    <definedName name="_________lbc27" hidden="1">#REF!</definedName>
    <definedName name="_________lbc28" localSheetId="2" hidden="1">#REF!</definedName>
    <definedName name="_________lbc28" localSheetId="6" hidden="1">#REF!</definedName>
    <definedName name="_________lbc28" localSheetId="0" hidden="1">#REF!</definedName>
    <definedName name="_________lbc28" hidden="1">#REF!</definedName>
    <definedName name="_________lbc29" localSheetId="2" hidden="1">#REF!</definedName>
    <definedName name="_________lbc29" localSheetId="6" hidden="1">#REF!</definedName>
    <definedName name="_________lbc29" localSheetId="0" hidden="1">#REF!</definedName>
    <definedName name="_________lbc29" hidden="1">#REF!</definedName>
    <definedName name="_________lbc3" localSheetId="2" hidden="1">#REF!</definedName>
    <definedName name="_________lbc3" localSheetId="6" hidden="1">#REF!</definedName>
    <definedName name="_________lbc3" localSheetId="0" hidden="1">#REF!</definedName>
    <definedName name="_________lbc3" hidden="1">#REF!</definedName>
    <definedName name="_________lbc31" localSheetId="2" hidden="1">#REF!</definedName>
    <definedName name="_________lbc31" localSheetId="6" hidden="1">#REF!</definedName>
    <definedName name="_________lbc31" localSheetId="0" hidden="1">#REF!</definedName>
    <definedName name="_________lbc31" hidden="1">#REF!</definedName>
    <definedName name="_________lbc32" localSheetId="2" hidden="1">#REF!</definedName>
    <definedName name="_________lbc32" localSheetId="6" hidden="1">#REF!</definedName>
    <definedName name="_________lbc32" localSheetId="0" hidden="1">#REF!</definedName>
    <definedName name="_________lbc32" hidden="1">#REF!</definedName>
    <definedName name="_________lbc4" localSheetId="2" hidden="1">#REF!</definedName>
    <definedName name="_________lbc4" localSheetId="6" hidden="1">#REF!</definedName>
    <definedName name="_________lbc4" localSheetId="0" hidden="1">#REF!</definedName>
    <definedName name="_________lbc4" hidden="1">#REF!</definedName>
    <definedName name="_________lbc5" localSheetId="2" hidden="1">#REF!</definedName>
    <definedName name="_________lbc5" localSheetId="6" hidden="1">#REF!</definedName>
    <definedName name="_________lbc5" localSheetId="0" hidden="1">#REF!</definedName>
    <definedName name="_________lbc5" hidden="1">#REF!</definedName>
    <definedName name="_________lbc6" localSheetId="2" hidden="1">#REF!</definedName>
    <definedName name="_________lbc6" localSheetId="6" hidden="1">#REF!</definedName>
    <definedName name="_________lbc6" localSheetId="0" hidden="1">#REF!</definedName>
    <definedName name="_________lbc6" hidden="1">#REF!</definedName>
    <definedName name="_________lbc7" localSheetId="2" hidden="1">#REF!</definedName>
    <definedName name="_________lbc7" localSheetId="6" hidden="1">#REF!</definedName>
    <definedName name="_________lbc7" localSheetId="0" hidden="1">#REF!</definedName>
    <definedName name="_________lbc7" hidden="1">#REF!</definedName>
    <definedName name="_________lbc8" localSheetId="2" hidden="1">#REF!</definedName>
    <definedName name="_________lbc8" localSheetId="6" hidden="1">#REF!</definedName>
    <definedName name="_________lbc8" localSheetId="0" hidden="1">#REF!</definedName>
    <definedName name="_________lbc8" hidden="1">#REF!</definedName>
    <definedName name="_________lbc9" localSheetId="2" hidden="1">#REF!</definedName>
    <definedName name="_________lbc9" localSheetId="6" hidden="1">#REF!</definedName>
    <definedName name="_________lbc9" localSheetId="0" hidden="1">#REF!</definedName>
    <definedName name="_________lbc9" hidden="1">#REF!</definedName>
    <definedName name="_________ld26" localSheetId="2" hidden="1">#REF!</definedName>
    <definedName name="_________ld26" localSheetId="6" hidden="1">#REF!</definedName>
    <definedName name="_________ld26" localSheetId="0" hidden="1">#REF!</definedName>
    <definedName name="_________ld26" hidden="1">#REF!</definedName>
    <definedName name="_________ld31" localSheetId="2" hidden="1">#REF!</definedName>
    <definedName name="_________ld31" localSheetId="6" hidden="1">#REF!</definedName>
    <definedName name="_________ld31" localSheetId="0" hidden="1">#REF!</definedName>
    <definedName name="_________ld31" hidden="1">#REF!</definedName>
    <definedName name="_________le31" localSheetId="2" hidden="1">#REF!</definedName>
    <definedName name="_________le31" localSheetId="6" hidden="1">#REF!</definedName>
    <definedName name="_________le31" localSheetId="0" hidden="1">#REF!</definedName>
    <definedName name="_________le31" hidden="1">#REF!</definedName>
    <definedName name="_________lf31" localSheetId="2" hidden="1">#REF!</definedName>
    <definedName name="_________lf31" localSheetId="6" hidden="1">#REF!</definedName>
    <definedName name="_________lf31" localSheetId="0" hidden="1">#REF!</definedName>
    <definedName name="_________lf31" hidden="1">#REF!</definedName>
    <definedName name="_________x10" localSheetId="2" hidden="1">#REF!</definedName>
    <definedName name="_________x10" localSheetId="6" hidden="1">#REF!</definedName>
    <definedName name="_________x10" localSheetId="0" hidden="1">#REF!</definedName>
    <definedName name="_________x10" hidden="1">#REF!</definedName>
    <definedName name="_________x11" localSheetId="2" hidden="1">#REF!</definedName>
    <definedName name="_________x11" localSheetId="6" hidden="1">#REF!</definedName>
    <definedName name="_________x11" localSheetId="0" hidden="1">#REF!</definedName>
    <definedName name="_________x11" hidden="1">#REF!</definedName>
    <definedName name="_________x12" localSheetId="2" hidden="1">#REF!</definedName>
    <definedName name="_________x12" localSheetId="6" hidden="1">#REF!</definedName>
    <definedName name="_________x12" localSheetId="0" hidden="1">#REF!</definedName>
    <definedName name="_________x12" hidden="1">#REF!</definedName>
    <definedName name="_________x13" localSheetId="2" hidden="1">#REF!</definedName>
    <definedName name="_________x13" localSheetId="6" hidden="1">#REF!</definedName>
    <definedName name="_________x13" localSheetId="0" hidden="1">#REF!</definedName>
    <definedName name="_________x13" hidden="1">#REF!</definedName>
    <definedName name="_________x14" localSheetId="2" hidden="1">#REF!</definedName>
    <definedName name="_________x14" localSheetId="6" hidden="1">#REF!</definedName>
    <definedName name="_________x14" localSheetId="0" hidden="1">#REF!</definedName>
    <definedName name="_________x14" hidden="1">#REF!</definedName>
    <definedName name="_________x15" localSheetId="2" hidden="1">#REF!</definedName>
    <definedName name="_________x15" localSheetId="6" hidden="1">#REF!</definedName>
    <definedName name="_________x15" localSheetId="0" hidden="1">#REF!</definedName>
    <definedName name="_________x15" hidden="1">#REF!</definedName>
    <definedName name="_________x16" localSheetId="2" hidden="1">#REF!</definedName>
    <definedName name="_________x16" localSheetId="6" hidden="1">#REF!</definedName>
    <definedName name="_________x16" localSheetId="0" hidden="1">#REF!</definedName>
    <definedName name="_________x16" hidden="1">#REF!</definedName>
    <definedName name="_________x17" localSheetId="2" hidden="1">#REF!</definedName>
    <definedName name="_________x17" localSheetId="6" hidden="1">#REF!</definedName>
    <definedName name="_________x17" localSheetId="0" hidden="1">#REF!</definedName>
    <definedName name="_________x17" hidden="1">#REF!</definedName>
    <definedName name="_________x18" localSheetId="2" hidden="1">#REF!</definedName>
    <definedName name="_________x18" localSheetId="6" hidden="1">#REF!</definedName>
    <definedName name="_________x18" localSheetId="0" hidden="1">#REF!</definedName>
    <definedName name="_________x18" hidden="1">#REF!</definedName>
    <definedName name="_________x19" localSheetId="2" hidden="1">#REF!</definedName>
    <definedName name="_________x19" localSheetId="6" hidden="1">#REF!</definedName>
    <definedName name="_________x19" localSheetId="0" hidden="1">#REF!</definedName>
    <definedName name="_________x19" hidden="1">#REF!</definedName>
    <definedName name="_________x20" localSheetId="2" hidden="1">#REF!</definedName>
    <definedName name="_________x20" localSheetId="6" hidden="1">#REF!</definedName>
    <definedName name="_________x20" localSheetId="0" hidden="1">#REF!</definedName>
    <definedName name="_________x20" hidden="1">#REF!</definedName>
    <definedName name="_________x21" localSheetId="2" hidden="1">#REF!</definedName>
    <definedName name="_________x21" localSheetId="6" hidden="1">#REF!</definedName>
    <definedName name="_________x21" localSheetId="0" hidden="1">#REF!</definedName>
    <definedName name="_________x21" hidden="1">#REF!</definedName>
    <definedName name="_________x22" localSheetId="2" hidden="1">#REF!</definedName>
    <definedName name="_________x22" localSheetId="6" hidden="1">#REF!</definedName>
    <definedName name="_________x22" localSheetId="0" hidden="1">#REF!</definedName>
    <definedName name="_________x22" hidden="1">#REF!</definedName>
    <definedName name="_________x23" localSheetId="2" hidden="1">#REF!</definedName>
    <definedName name="_________x23" localSheetId="6" hidden="1">#REF!</definedName>
    <definedName name="_________x23" localSheetId="0" hidden="1">#REF!</definedName>
    <definedName name="_________x23" hidden="1">#REF!</definedName>
    <definedName name="_________x24" localSheetId="2" hidden="1">#REF!</definedName>
    <definedName name="_________x24" localSheetId="6" hidden="1">#REF!</definedName>
    <definedName name="_________x24" localSheetId="0" hidden="1">#REF!</definedName>
    <definedName name="_________x24" hidden="1">#REF!</definedName>
    <definedName name="_________x25" localSheetId="2" hidden="1">#REF!</definedName>
    <definedName name="_________x25" localSheetId="6" hidden="1">#REF!</definedName>
    <definedName name="_________x25" localSheetId="0" hidden="1">#REF!</definedName>
    <definedName name="_________x25" hidden="1">#REF!</definedName>
    <definedName name="_________x28" localSheetId="2" hidden="1">#REF!</definedName>
    <definedName name="_________x28" localSheetId="6" hidden="1">#REF!</definedName>
    <definedName name="_________x28" localSheetId="0" hidden="1">#REF!</definedName>
    <definedName name="_________x28" hidden="1">#REF!</definedName>
    <definedName name="_________x29" localSheetId="2" hidden="1">#REF!</definedName>
    <definedName name="_________x29" localSheetId="6" hidden="1">#REF!</definedName>
    <definedName name="_________x29" localSheetId="0" hidden="1">#REF!</definedName>
    <definedName name="_________x29" hidden="1">#REF!</definedName>
    <definedName name="_________x32" localSheetId="2" hidden="1">#REF!</definedName>
    <definedName name="_________x32" localSheetId="6" hidden="1">#REF!</definedName>
    <definedName name="_________x32" localSheetId="0" hidden="1">#REF!</definedName>
    <definedName name="_________x32" hidden="1">#REF!</definedName>
    <definedName name="_________x4" localSheetId="2" hidden="1">#REF!</definedName>
    <definedName name="_________x4" localSheetId="6" hidden="1">#REF!</definedName>
    <definedName name="_________x4" localSheetId="0" hidden="1">#REF!</definedName>
    <definedName name="_________x4" hidden="1">#REF!</definedName>
    <definedName name="_________x5" localSheetId="2" hidden="1">#REF!</definedName>
    <definedName name="_________x5" localSheetId="6" hidden="1">#REF!</definedName>
    <definedName name="_________x5" localSheetId="0" hidden="1">#REF!</definedName>
    <definedName name="_________x5" hidden="1">#REF!</definedName>
    <definedName name="_________x6" localSheetId="2" hidden="1">#REF!</definedName>
    <definedName name="_________x6" localSheetId="6" hidden="1">#REF!</definedName>
    <definedName name="_________x6" localSheetId="0" hidden="1">#REF!</definedName>
    <definedName name="_________x6" hidden="1">#REF!</definedName>
    <definedName name="_________x7" localSheetId="2" hidden="1">#REF!</definedName>
    <definedName name="_________x7" localSheetId="6" hidden="1">#REF!</definedName>
    <definedName name="_________x7" localSheetId="0" hidden="1">#REF!</definedName>
    <definedName name="_________x7" hidden="1">#REF!</definedName>
    <definedName name="_________x8" localSheetId="2" hidden="1">#REF!</definedName>
    <definedName name="_________x8" localSheetId="6" hidden="1">#REF!</definedName>
    <definedName name="_________x8" localSheetId="0" hidden="1">#REF!</definedName>
    <definedName name="_________x8" hidden="1">#REF!</definedName>
    <definedName name="_________x9" localSheetId="2" hidden="1">#REF!</definedName>
    <definedName name="_________x9" localSheetId="6" hidden="1">#REF!</definedName>
    <definedName name="_________x9" localSheetId="0" hidden="1">#REF!</definedName>
    <definedName name="_________x9" hidden="1">#REF!</definedName>
    <definedName name="________INV12" localSheetId="2">#REF!</definedName>
    <definedName name="________INV12" localSheetId="6">#REF!</definedName>
    <definedName name="________INV12" localSheetId="0">#REF!</definedName>
    <definedName name="________INV12">#REF!</definedName>
    <definedName name="________INV13" localSheetId="2">#REF!</definedName>
    <definedName name="________INV13" localSheetId="6">#REF!</definedName>
    <definedName name="________INV13" localSheetId="0">#REF!</definedName>
    <definedName name="________INV13">#REF!</definedName>
    <definedName name="________inv2">'[1]CONSOL DRE GERAL'!$B$2:$L$99</definedName>
    <definedName name="________la29" localSheetId="2" hidden="1">#REF!</definedName>
    <definedName name="________la29" localSheetId="7" hidden="1">#REF!</definedName>
    <definedName name="________la29" localSheetId="6" hidden="1">#REF!</definedName>
    <definedName name="________la29" localSheetId="0" hidden="1">#REF!</definedName>
    <definedName name="________la29" hidden="1">#REF!</definedName>
    <definedName name="________la3" localSheetId="2" hidden="1">#REF!</definedName>
    <definedName name="________la3" localSheetId="6" hidden="1">#REF!</definedName>
    <definedName name="________la3" localSheetId="0" hidden="1">#REF!</definedName>
    <definedName name="________la3" hidden="1">#REF!</definedName>
    <definedName name="________la31" localSheetId="2" hidden="1">#REF!</definedName>
    <definedName name="________la31" localSheetId="6" hidden="1">#REF!</definedName>
    <definedName name="________la31" localSheetId="0" hidden="1">#REF!</definedName>
    <definedName name="________la31" hidden="1">#REF!</definedName>
    <definedName name="________la32" localSheetId="2" hidden="1">#REF!</definedName>
    <definedName name="________la32" localSheetId="6" hidden="1">#REF!</definedName>
    <definedName name="________la32" localSheetId="0" hidden="1">#REF!</definedName>
    <definedName name="________la32" hidden="1">#REF!</definedName>
    <definedName name="________la4" localSheetId="2" hidden="1">#REF!</definedName>
    <definedName name="________la4" localSheetId="6" hidden="1">#REF!</definedName>
    <definedName name="________la4" localSheetId="0" hidden="1">#REF!</definedName>
    <definedName name="________la4" hidden="1">#REF!</definedName>
    <definedName name="________la5" localSheetId="2" hidden="1">#REF!</definedName>
    <definedName name="________la5" localSheetId="6" hidden="1">#REF!</definedName>
    <definedName name="________la5" localSheetId="0" hidden="1">#REF!</definedName>
    <definedName name="________la5" hidden="1">#REF!</definedName>
    <definedName name="________la6" localSheetId="2" hidden="1">#REF!</definedName>
    <definedName name="________la6" localSheetId="6" hidden="1">#REF!</definedName>
    <definedName name="________la6" localSheetId="0" hidden="1">#REF!</definedName>
    <definedName name="________la6" hidden="1">#REF!</definedName>
    <definedName name="________la7" localSheetId="2" hidden="1">#REF!</definedName>
    <definedName name="________la7" localSheetId="6" hidden="1">#REF!</definedName>
    <definedName name="________la7" localSheetId="0" hidden="1">#REF!</definedName>
    <definedName name="________la7" hidden="1">#REF!</definedName>
    <definedName name="________la8" localSheetId="2" hidden="1">#REF!</definedName>
    <definedName name="________la8" localSheetId="6" hidden="1">#REF!</definedName>
    <definedName name="________la8" localSheetId="0" hidden="1">#REF!</definedName>
    <definedName name="________la8" hidden="1">#REF!</definedName>
    <definedName name="________la9" localSheetId="2" hidden="1">#REF!</definedName>
    <definedName name="________la9" localSheetId="6" hidden="1">#REF!</definedName>
    <definedName name="________la9" localSheetId="0" hidden="1">#REF!</definedName>
    <definedName name="________la9" hidden="1">#REF!</definedName>
    <definedName name="________lb1" localSheetId="2" hidden="1">#REF!</definedName>
    <definedName name="________lb1" localSheetId="6" hidden="1">#REF!</definedName>
    <definedName name="________lb1" localSheetId="0" hidden="1">#REF!</definedName>
    <definedName name="________lb1" hidden="1">#REF!</definedName>
    <definedName name="________lb10" localSheetId="2" hidden="1">#REF!</definedName>
    <definedName name="________lb10" localSheetId="6" hidden="1">#REF!</definedName>
    <definedName name="________lb10" localSheetId="0" hidden="1">#REF!</definedName>
    <definedName name="________lb10" hidden="1">#REF!</definedName>
    <definedName name="________lb11" localSheetId="2" hidden="1">#REF!</definedName>
    <definedName name="________lb11" localSheetId="6" hidden="1">#REF!</definedName>
    <definedName name="________lb11" localSheetId="0" hidden="1">#REF!</definedName>
    <definedName name="________lb11" hidden="1">#REF!</definedName>
    <definedName name="________lb12" localSheetId="2" hidden="1">#REF!</definedName>
    <definedName name="________lb12" localSheetId="6" hidden="1">#REF!</definedName>
    <definedName name="________lb12" localSheetId="0" hidden="1">#REF!</definedName>
    <definedName name="________lb12" hidden="1">#REF!</definedName>
    <definedName name="________lb13" localSheetId="2" hidden="1">#REF!</definedName>
    <definedName name="________lb13" localSheetId="6" hidden="1">#REF!</definedName>
    <definedName name="________lb13" localSheetId="0" hidden="1">#REF!</definedName>
    <definedName name="________lb13" hidden="1">#REF!</definedName>
    <definedName name="________lb14" localSheetId="2" hidden="1">#REF!</definedName>
    <definedName name="________lb14" localSheetId="6" hidden="1">#REF!</definedName>
    <definedName name="________lb14" localSheetId="0" hidden="1">#REF!</definedName>
    <definedName name="________lb14" hidden="1">#REF!</definedName>
    <definedName name="________lb15" localSheetId="2" hidden="1">#REF!</definedName>
    <definedName name="________lb15" localSheetId="6" hidden="1">#REF!</definedName>
    <definedName name="________lb15" localSheetId="0" hidden="1">#REF!</definedName>
    <definedName name="________lb15" hidden="1">#REF!</definedName>
    <definedName name="________lb16" localSheetId="2" hidden="1">#REF!</definedName>
    <definedName name="________lb16" localSheetId="6" hidden="1">#REF!</definedName>
    <definedName name="________lb16" localSheetId="0" hidden="1">#REF!</definedName>
    <definedName name="________lb16" hidden="1">#REF!</definedName>
    <definedName name="________lb17" localSheetId="2" hidden="1">#REF!</definedName>
    <definedName name="________lb17" localSheetId="6" hidden="1">#REF!</definedName>
    <definedName name="________lb17" localSheetId="0" hidden="1">#REF!</definedName>
    <definedName name="________lb17" hidden="1">#REF!</definedName>
    <definedName name="________lb18" localSheetId="2" hidden="1">#REF!</definedName>
    <definedName name="________lb18" localSheetId="6" hidden="1">#REF!</definedName>
    <definedName name="________lb18" localSheetId="0" hidden="1">#REF!</definedName>
    <definedName name="________lb18" hidden="1">#REF!</definedName>
    <definedName name="________lb19" localSheetId="2" hidden="1">#REF!</definedName>
    <definedName name="________lb19" localSheetId="6" hidden="1">#REF!</definedName>
    <definedName name="________lb19" localSheetId="0" hidden="1">#REF!</definedName>
    <definedName name="________lb19" hidden="1">#REF!</definedName>
    <definedName name="________lb2" localSheetId="2" hidden="1">#REF!</definedName>
    <definedName name="________lb2" localSheetId="6" hidden="1">#REF!</definedName>
    <definedName name="________lb2" localSheetId="0" hidden="1">#REF!</definedName>
    <definedName name="________lb2" hidden="1">#REF!</definedName>
    <definedName name="________lb20" localSheetId="2" hidden="1">#REF!</definedName>
    <definedName name="________lb20" localSheetId="6" hidden="1">#REF!</definedName>
    <definedName name="________lb20" localSheetId="0" hidden="1">#REF!</definedName>
    <definedName name="________lb20" hidden="1">#REF!</definedName>
    <definedName name="________lb21" localSheetId="2" hidden="1">#REF!</definedName>
    <definedName name="________lb21" localSheetId="6" hidden="1">#REF!</definedName>
    <definedName name="________lb21" localSheetId="0" hidden="1">#REF!</definedName>
    <definedName name="________lb21" hidden="1">#REF!</definedName>
    <definedName name="________lb22" localSheetId="2" hidden="1">#REF!</definedName>
    <definedName name="________lb22" localSheetId="6" hidden="1">#REF!</definedName>
    <definedName name="________lb22" localSheetId="0" hidden="1">#REF!</definedName>
    <definedName name="________lb22" hidden="1">#REF!</definedName>
    <definedName name="________lb23" localSheetId="2" hidden="1">#REF!</definedName>
    <definedName name="________lb23" localSheetId="6" hidden="1">#REF!</definedName>
    <definedName name="________lb23" localSheetId="0" hidden="1">#REF!</definedName>
    <definedName name="________lb23" hidden="1">#REF!</definedName>
    <definedName name="________lb24" localSheetId="2" hidden="1">#REF!</definedName>
    <definedName name="________lb24" localSheetId="6" hidden="1">#REF!</definedName>
    <definedName name="________lb24" localSheetId="0" hidden="1">#REF!</definedName>
    <definedName name="________lb24" hidden="1">#REF!</definedName>
    <definedName name="________lb25" localSheetId="2" hidden="1">#REF!</definedName>
    <definedName name="________lb25" localSheetId="6" hidden="1">#REF!</definedName>
    <definedName name="________lb25" localSheetId="0" hidden="1">#REF!</definedName>
    <definedName name="________lb25" hidden="1">#REF!</definedName>
    <definedName name="________lb27" localSheetId="2" hidden="1">#REF!</definedName>
    <definedName name="________lb27" localSheetId="6" hidden="1">#REF!</definedName>
    <definedName name="________lb27" localSheetId="0" hidden="1">#REF!</definedName>
    <definedName name="________lb27" hidden="1">#REF!</definedName>
    <definedName name="________lb28" localSheetId="2" hidden="1">#REF!</definedName>
    <definedName name="________lb28" localSheetId="6" hidden="1">#REF!</definedName>
    <definedName name="________lb28" localSheetId="0" hidden="1">#REF!</definedName>
    <definedName name="________lb28" hidden="1">#REF!</definedName>
    <definedName name="________lb29" localSheetId="2" hidden="1">#REF!</definedName>
    <definedName name="________lb29" localSheetId="6" hidden="1">#REF!</definedName>
    <definedName name="________lb29" localSheetId="0" hidden="1">#REF!</definedName>
    <definedName name="________lb29" hidden="1">#REF!</definedName>
    <definedName name="________lb3" localSheetId="2" hidden="1">#REF!</definedName>
    <definedName name="________lb3" localSheetId="6" hidden="1">#REF!</definedName>
    <definedName name="________lb3" localSheetId="0" hidden="1">#REF!</definedName>
    <definedName name="________lb3" hidden="1">#REF!</definedName>
    <definedName name="________lb30" localSheetId="2" hidden="1">#REF!</definedName>
    <definedName name="________lb30" localSheetId="6" hidden="1">#REF!</definedName>
    <definedName name="________lb30" localSheetId="0" hidden="1">#REF!</definedName>
    <definedName name="________lb30" hidden="1">#REF!</definedName>
    <definedName name="________lb31" localSheetId="2" hidden="1">#REF!</definedName>
    <definedName name="________lb31" localSheetId="6" hidden="1">#REF!</definedName>
    <definedName name="________lb31" localSheetId="0" hidden="1">#REF!</definedName>
    <definedName name="________lb31" hidden="1">#REF!</definedName>
    <definedName name="________lb32" localSheetId="2" hidden="1">#REF!</definedName>
    <definedName name="________lb32" localSheetId="6" hidden="1">#REF!</definedName>
    <definedName name="________lb32" localSheetId="0" hidden="1">#REF!</definedName>
    <definedName name="________lb32" hidden="1">#REF!</definedName>
    <definedName name="________lb4" localSheetId="2" hidden="1">#REF!</definedName>
    <definedName name="________lb4" localSheetId="6" hidden="1">#REF!</definedName>
    <definedName name="________lb4" localSheetId="0" hidden="1">#REF!</definedName>
    <definedName name="________lb4" hidden="1">#REF!</definedName>
    <definedName name="________lb5" localSheetId="2" hidden="1">#REF!</definedName>
    <definedName name="________lb5" localSheetId="6" hidden="1">#REF!</definedName>
    <definedName name="________lb5" localSheetId="0" hidden="1">#REF!</definedName>
    <definedName name="________lb5" hidden="1">#REF!</definedName>
    <definedName name="________lb6" localSheetId="2" hidden="1">#REF!</definedName>
    <definedName name="________lb6" localSheetId="6" hidden="1">#REF!</definedName>
    <definedName name="________lb6" localSheetId="0" hidden="1">#REF!</definedName>
    <definedName name="________lb6" hidden="1">#REF!</definedName>
    <definedName name="________lb7" localSheetId="2" hidden="1">#REF!</definedName>
    <definedName name="________lb7" localSheetId="6" hidden="1">#REF!</definedName>
    <definedName name="________lb7" localSheetId="0" hidden="1">#REF!</definedName>
    <definedName name="________lb7" hidden="1">#REF!</definedName>
    <definedName name="________lb8" localSheetId="2" hidden="1">#REF!</definedName>
    <definedName name="________lb8" localSheetId="6" hidden="1">#REF!</definedName>
    <definedName name="________lb8" localSheetId="0" hidden="1">#REF!</definedName>
    <definedName name="________lb8" hidden="1">#REF!</definedName>
    <definedName name="________lb9" localSheetId="2" hidden="1">#REF!</definedName>
    <definedName name="________lb9" localSheetId="6" hidden="1">#REF!</definedName>
    <definedName name="________lb9" localSheetId="0" hidden="1">#REF!</definedName>
    <definedName name="________lb9" hidden="1">#REF!</definedName>
    <definedName name="________lbc1" localSheetId="2" hidden="1">#REF!</definedName>
    <definedName name="________lbc1" localSheetId="6" hidden="1">#REF!</definedName>
    <definedName name="________lbc1" localSheetId="0" hidden="1">#REF!</definedName>
    <definedName name="________lbc1" hidden="1">#REF!</definedName>
    <definedName name="________lbc10" localSheetId="2" hidden="1">#REF!</definedName>
    <definedName name="________lbc10" localSheetId="6" hidden="1">#REF!</definedName>
    <definedName name="________lbc10" localSheetId="0" hidden="1">#REF!</definedName>
    <definedName name="________lbc10" hidden="1">#REF!</definedName>
    <definedName name="________lbc11" localSheetId="2" hidden="1">#REF!</definedName>
    <definedName name="________lbc11" localSheetId="6" hidden="1">#REF!</definedName>
    <definedName name="________lbc11" localSheetId="0" hidden="1">#REF!</definedName>
    <definedName name="________lbc11" hidden="1">#REF!</definedName>
    <definedName name="________lbc12" localSheetId="2" hidden="1">#REF!</definedName>
    <definedName name="________lbc12" localSheetId="6" hidden="1">#REF!</definedName>
    <definedName name="________lbc12" localSheetId="0" hidden="1">#REF!</definedName>
    <definedName name="________lbc12" hidden="1">#REF!</definedName>
    <definedName name="________lbc13" localSheetId="2" hidden="1">#REF!</definedName>
    <definedName name="________lbc13" localSheetId="6" hidden="1">#REF!</definedName>
    <definedName name="________lbc13" localSheetId="0" hidden="1">#REF!</definedName>
    <definedName name="________lbc13" hidden="1">#REF!</definedName>
    <definedName name="________lbc14" localSheetId="2" hidden="1">#REF!</definedName>
    <definedName name="________lbc14" localSheetId="6" hidden="1">#REF!</definedName>
    <definedName name="________lbc14" localSheetId="0" hidden="1">#REF!</definedName>
    <definedName name="________lbc14" hidden="1">#REF!</definedName>
    <definedName name="________lbc15" localSheetId="2" hidden="1">#REF!</definedName>
    <definedName name="________lbc15" localSheetId="6" hidden="1">#REF!</definedName>
    <definedName name="________lbc15" localSheetId="0" hidden="1">#REF!</definedName>
    <definedName name="________lbc15" hidden="1">#REF!</definedName>
    <definedName name="________lbc16" localSheetId="2" hidden="1">#REF!</definedName>
    <definedName name="________lbc16" localSheetId="6" hidden="1">#REF!</definedName>
    <definedName name="________lbc16" localSheetId="0" hidden="1">#REF!</definedName>
    <definedName name="________lbc16" hidden="1">#REF!</definedName>
    <definedName name="________lbc17" localSheetId="2" hidden="1">#REF!</definedName>
    <definedName name="________lbc17" localSheetId="6" hidden="1">#REF!</definedName>
    <definedName name="________lbc17" localSheetId="0" hidden="1">#REF!</definedName>
    <definedName name="________lbc17" hidden="1">#REF!</definedName>
    <definedName name="________lbc18" localSheetId="2" hidden="1">#REF!</definedName>
    <definedName name="________lbc18" localSheetId="6" hidden="1">#REF!</definedName>
    <definedName name="________lbc18" localSheetId="0" hidden="1">#REF!</definedName>
    <definedName name="________lbc18" hidden="1">#REF!</definedName>
    <definedName name="________lbc19" localSheetId="2" hidden="1">#REF!</definedName>
    <definedName name="________lbc19" localSheetId="6" hidden="1">#REF!</definedName>
    <definedName name="________lbc19" localSheetId="0" hidden="1">#REF!</definedName>
    <definedName name="________lbc19" hidden="1">#REF!</definedName>
    <definedName name="________lbc2" localSheetId="2" hidden="1">#REF!</definedName>
    <definedName name="________lbc2" localSheetId="6" hidden="1">#REF!</definedName>
    <definedName name="________lbc2" localSheetId="0" hidden="1">#REF!</definedName>
    <definedName name="________lbc2" hidden="1">#REF!</definedName>
    <definedName name="________lbc20" localSheetId="2" hidden="1">#REF!</definedName>
    <definedName name="________lbc20" localSheetId="6" hidden="1">#REF!</definedName>
    <definedName name="________lbc20" localSheetId="0" hidden="1">#REF!</definedName>
    <definedName name="________lbc20" hidden="1">#REF!</definedName>
    <definedName name="________lbc21" localSheetId="2" hidden="1">#REF!</definedName>
    <definedName name="________lbc21" localSheetId="6" hidden="1">#REF!</definedName>
    <definedName name="________lbc21" localSheetId="0" hidden="1">#REF!</definedName>
    <definedName name="________lbc21" hidden="1">#REF!</definedName>
    <definedName name="________lbc22" localSheetId="2" hidden="1">#REF!</definedName>
    <definedName name="________lbc22" localSheetId="6" hidden="1">#REF!</definedName>
    <definedName name="________lbc22" localSheetId="0" hidden="1">#REF!</definedName>
    <definedName name="________lbc22" hidden="1">#REF!</definedName>
    <definedName name="________lbc23" localSheetId="2" hidden="1">#REF!</definedName>
    <definedName name="________lbc23" localSheetId="6" hidden="1">#REF!</definedName>
    <definedName name="________lbc23" localSheetId="0" hidden="1">#REF!</definedName>
    <definedName name="________lbc23" hidden="1">#REF!</definedName>
    <definedName name="________lbc24" localSheetId="2" hidden="1">#REF!</definedName>
    <definedName name="________lbc24" localSheetId="6" hidden="1">#REF!</definedName>
    <definedName name="________lbc24" localSheetId="0" hidden="1">#REF!</definedName>
    <definedName name="________lbc24" hidden="1">#REF!</definedName>
    <definedName name="________lbc25" localSheetId="2" hidden="1">#REF!</definedName>
    <definedName name="________lbc25" localSheetId="6" hidden="1">#REF!</definedName>
    <definedName name="________lbc25" localSheetId="0" hidden="1">#REF!</definedName>
    <definedName name="________lbc25" hidden="1">#REF!</definedName>
    <definedName name="________lbc26" localSheetId="2" hidden="1">#REF!</definedName>
    <definedName name="________lbc26" localSheetId="6" hidden="1">#REF!</definedName>
    <definedName name="________lbc26" localSheetId="0" hidden="1">#REF!</definedName>
    <definedName name="________lbc26" hidden="1">#REF!</definedName>
    <definedName name="________lbc27" localSheetId="2" hidden="1">#REF!</definedName>
    <definedName name="________lbc27" localSheetId="6" hidden="1">#REF!</definedName>
    <definedName name="________lbc27" localSheetId="0" hidden="1">#REF!</definedName>
    <definedName name="________lbc27" hidden="1">#REF!</definedName>
    <definedName name="________lbc28" localSheetId="2" hidden="1">#REF!</definedName>
    <definedName name="________lbc28" localSheetId="6" hidden="1">#REF!</definedName>
    <definedName name="________lbc28" localSheetId="0" hidden="1">#REF!</definedName>
    <definedName name="________lbc28" hidden="1">#REF!</definedName>
    <definedName name="________lbc29" localSheetId="2" hidden="1">#REF!</definedName>
    <definedName name="________lbc29" localSheetId="6" hidden="1">#REF!</definedName>
    <definedName name="________lbc29" localSheetId="0" hidden="1">#REF!</definedName>
    <definedName name="________lbc29" hidden="1">#REF!</definedName>
    <definedName name="________lbc3" localSheetId="2" hidden="1">#REF!</definedName>
    <definedName name="________lbc3" localSheetId="6" hidden="1">#REF!</definedName>
    <definedName name="________lbc3" localSheetId="0" hidden="1">#REF!</definedName>
    <definedName name="________lbc3" hidden="1">#REF!</definedName>
    <definedName name="________lbc31" localSheetId="2" hidden="1">#REF!</definedName>
    <definedName name="________lbc31" localSheetId="6" hidden="1">#REF!</definedName>
    <definedName name="________lbc31" localSheetId="0" hidden="1">#REF!</definedName>
    <definedName name="________lbc31" hidden="1">#REF!</definedName>
    <definedName name="________lbc32" localSheetId="2" hidden="1">#REF!</definedName>
    <definedName name="________lbc32" localSheetId="6" hidden="1">#REF!</definedName>
    <definedName name="________lbc32" localSheetId="0" hidden="1">#REF!</definedName>
    <definedName name="________lbc32" hidden="1">#REF!</definedName>
    <definedName name="________lbc4" localSheetId="2" hidden="1">#REF!</definedName>
    <definedName name="________lbc4" localSheetId="6" hidden="1">#REF!</definedName>
    <definedName name="________lbc4" localSheetId="0" hidden="1">#REF!</definedName>
    <definedName name="________lbc4" hidden="1">#REF!</definedName>
    <definedName name="________lbc5" localSheetId="2" hidden="1">#REF!</definedName>
    <definedName name="________lbc5" localSheetId="6" hidden="1">#REF!</definedName>
    <definedName name="________lbc5" localSheetId="0" hidden="1">#REF!</definedName>
    <definedName name="________lbc5" hidden="1">#REF!</definedName>
    <definedName name="________lbc6" localSheetId="2" hidden="1">#REF!</definedName>
    <definedName name="________lbc6" localSheetId="6" hidden="1">#REF!</definedName>
    <definedName name="________lbc6" localSheetId="0" hidden="1">#REF!</definedName>
    <definedName name="________lbc6" hidden="1">#REF!</definedName>
    <definedName name="________lbc7" localSheetId="2" hidden="1">#REF!</definedName>
    <definedName name="________lbc7" localSheetId="6" hidden="1">#REF!</definedName>
    <definedName name="________lbc7" localSheetId="0" hidden="1">#REF!</definedName>
    <definedName name="________lbc7" hidden="1">#REF!</definedName>
    <definedName name="________lbc8" localSheetId="2" hidden="1">#REF!</definedName>
    <definedName name="________lbc8" localSheetId="6" hidden="1">#REF!</definedName>
    <definedName name="________lbc8" localSheetId="0" hidden="1">#REF!</definedName>
    <definedName name="________lbc8" hidden="1">#REF!</definedName>
    <definedName name="________lbc9" localSheetId="2" hidden="1">#REF!</definedName>
    <definedName name="________lbc9" localSheetId="6" hidden="1">#REF!</definedName>
    <definedName name="________lbc9" localSheetId="0" hidden="1">#REF!</definedName>
    <definedName name="________lbc9" hidden="1">#REF!</definedName>
    <definedName name="________ld26" localSheetId="2" hidden="1">#REF!</definedName>
    <definedName name="________ld26" localSheetId="6" hidden="1">#REF!</definedName>
    <definedName name="________ld26" localSheetId="0" hidden="1">#REF!</definedName>
    <definedName name="________ld26" hidden="1">#REF!</definedName>
    <definedName name="________ld31" localSheetId="2" hidden="1">#REF!</definedName>
    <definedName name="________ld31" localSheetId="6" hidden="1">#REF!</definedName>
    <definedName name="________ld31" localSheetId="0" hidden="1">#REF!</definedName>
    <definedName name="________ld31" hidden="1">#REF!</definedName>
    <definedName name="________le31" localSheetId="2" hidden="1">#REF!</definedName>
    <definedName name="________le31" localSheetId="6" hidden="1">#REF!</definedName>
    <definedName name="________le31" localSheetId="0" hidden="1">#REF!</definedName>
    <definedName name="________le31" hidden="1">#REF!</definedName>
    <definedName name="________lf31" localSheetId="2" hidden="1">#REF!</definedName>
    <definedName name="________lf31" localSheetId="6" hidden="1">#REF!</definedName>
    <definedName name="________lf31" localSheetId="0" hidden="1">#REF!</definedName>
    <definedName name="________lf31" hidden="1">#REF!</definedName>
    <definedName name="________x10" localSheetId="2" hidden="1">#REF!</definedName>
    <definedName name="________x10" localSheetId="6" hidden="1">#REF!</definedName>
    <definedName name="________x10" localSheetId="0" hidden="1">#REF!</definedName>
    <definedName name="________x10" hidden="1">#REF!</definedName>
    <definedName name="________x11" localSheetId="2" hidden="1">#REF!</definedName>
    <definedName name="________x11" localSheetId="6" hidden="1">#REF!</definedName>
    <definedName name="________x11" localSheetId="0" hidden="1">#REF!</definedName>
    <definedName name="________x11" hidden="1">#REF!</definedName>
    <definedName name="________x12" localSheetId="2" hidden="1">#REF!</definedName>
    <definedName name="________x12" localSheetId="6" hidden="1">#REF!</definedName>
    <definedName name="________x12" localSheetId="0" hidden="1">#REF!</definedName>
    <definedName name="________x12" hidden="1">#REF!</definedName>
    <definedName name="________x13" localSheetId="2" hidden="1">#REF!</definedName>
    <definedName name="________x13" localSheetId="6" hidden="1">#REF!</definedName>
    <definedName name="________x13" localSheetId="0" hidden="1">#REF!</definedName>
    <definedName name="________x13" hidden="1">#REF!</definedName>
    <definedName name="________x14" localSheetId="2" hidden="1">#REF!</definedName>
    <definedName name="________x14" localSheetId="6" hidden="1">#REF!</definedName>
    <definedName name="________x14" localSheetId="0" hidden="1">#REF!</definedName>
    <definedName name="________x14" hidden="1">#REF!</definedName>
    <definedName name="________x15" localSheetId="2" hidden="1">#REF!</definedName>
    <definedName name="________x15" localSheetId="6" hidden="1">#REF!</definedName>
    <definedName name="________x15" localSheetId="0" hidden="1">#REF!</definedName>
    <definedName name="________x15" hidden="1">#REF!</definedName>
    <definedName name="________x16" localSheetId="2" hidden="1">#REF!</definedName>
    <definedName name="________x16" localSheetId="6" hidden="1">#REF!</definedName>
    <definedName name="________x16" localSheetId="0" hidden="1">#REF!</definedName>
    <definedName name="________x16" hidden="1">#REF!</definedName>
    <definedName name="________x17" localSheetId="2" hidden="1">#REF!</definedName>
    <definedName name="________x17" localSheetId="6" hidden="1">#REF!</definedName>
    <definedName name="________x17" localSheetId="0" hidden="1">#REF!</definedName>
    <definedName name="________x17" hidden="1">#REF!</definedName>
    <definedName name="________x18" localSheetId="2" hidden="1">#REF!</definedName>
    <definedName name="________x18" localSheetId="6" hidden="1">#REF!</definedName>
    <definedName name="________x18" localSheetId="0" hidden="1">#REF!</definedName>
    <definedName name="________x18" hidden="1">#REF!</definedName>
    <definedName name="________x19" localSheetId="2" hidden="1">#REF!</definedName>
    <definedName name="________x19" localSheetId="6" hidden="1">#REF!</definedName>
    <definedName name="________x19" localSheetId="0" hidden="1">#REF!</definedName>
    <definedName name="________x19" hidden="1">#REF!</definedName>
    <definedName name="________x20" localSheetId="2" hidden="1">#REF!</definedName>
    <definedName name="________x20" localSheetId="6" hidden="1">#REF!</definedName>
    <definedName name="________x20" localSheetId="0" hidden="1">#REF!</definedName>
    <definedName name="________x20" hidden="1">#REF!</definedName>
    <definedName name="________x21" localSheetId="2" hidden="1">#REF!</definedName>
    <definedName name="________x21" localSheetId="6" hidden="1">#REF!</definedName>
    <definedName name="________x21" localSheetId="0" hidden="1">#REF!</definedName>
    <definedName name="________x21" hidden="1">#REF!</definedName>
    <definedName name="________x22" localSheetId="2" hidden="1">#REF!</definedName>
    <definedName name="________x22" localSheetId="6" hidden="1">#REF!</definedName>
    <definedName name="________x22" localSheetId="0" hidden="1">#REF!</definedName>
    <definedName name="________x22" hidden="1">#REF!</definedName>
    <definedName name="________x23" localSheetId="2" hidden="1">#REF!</definedName>
    <definedName name="________x23" localSheetId="6" hidden="1">#REF!</definedName>
    <definedName name="________x23" localSheetId="0" hidden="1">#REF!</definedName>
    <definedName name="________x23" hidden="1">#REF!</definedName>
    <definedName name="________x24" localSheetId="2" hidden="1">#REF!</definedName>
    <definedName name="________x24" localSheetId="6" hidden="1">#REF!</definedName>
    <definedName name="________x24" localSheetId="0" hidden="1">#REF!</definedName>
    <definedName name="________x24" hidden="1">#REF!</definedName>
    <definedName name="________x25" localSheetId="2" hidden="1">#REF!</definedName>
    <definedName name="________x25" localSheetId="6" hidden="1">#REF!</definedName>
    <definedName name="________x25" localSheetId="0" hidden="1">#REF!</definedName>
    <definedName name="________x25" hidden="1">#REF!</definedName>
    <definedName name="________x28" localSheetId="2" hidden="1">#REF!</definedName>
    <definedName name="________x28" localSheetId="6" hidden="1">#REF!</definedName>
    <definedName name="________x28" localSheetId="0" hidden="1">#REF!</definedName>
    <definedName name="________x28" hidden="1">#REF!</definedName>
    <definedName name="________x29" localSheetId="2" hidden="1">#REF!</definedName>
    <definedName name="________x29" localSheetId="6" hidden="1">#REF!</definedName>
    <definedName name="________x29" localSheetId="0" hidden="1">#REF!</definedName>
    <definedName name="________x29" hidden="1">#REF!</definedName>
    <definedName name="________x32" localSheetId="2" hidden="1">#REF!</definedName>
    <definedName name="________x32" localSheetId="6" hidden="1">#REF!</definedName>
    <definedName name="________x32" localSheetId="0" hidden="1">#REF!</definedName>
    <definedName name="________x32" hidden="1">#REF!</definedName>
    <definedName name="________x4" localSheetId="2" hidden="1">#REF!</definedName>
    <definedName name="________x4" localSheetId="6" hidden="1">#REF!</definedName>
    <definedName name="________x4" localSheetId="0" hidden="1">#REF!</definedName>
    <definedName name="________x4" hidden="1">#REF!</definedName>
    <definedName name="________x5" localSheetId="2" hidden="1">#REF!</definedName>
    <definedName name="________x5" localSheetId="6" hidden="1">#REF!</definedName>
    <definedName name="________x5" localSheetId="0" hidden="1">#REF!</definedName>
    <definedName name="________x5" hidden="1">#REF!</definedName>
    <definedName name="________x6" localSheetId="2" hidden="1">#REF!</definedName>
    <definedName name="________x6" localSheetId="6" hidden="1">#REF!</definedName>
    <definedName name="________x6" localSheetId="0" hidden="1">#REF!</definedName>
    <definedName name="________x6" hidden="1">#REF!</definedName>
    <definedName name="________x7" localSheetId="2" hidden="1">#REF!</definedName>
    <definedName name="________x7" localSheetId="6" hidden="1">#REF!</definedName>
    <definedName name="________x7" localSheetId="0" hidden="1">#REF!</definedName>
    <definedName name="________x7" hidden="1">#REF!</definedName>
    <definedName name="________x8" localSheetId="2" hidden="1">#REF!</definedName>
    <definedName name="________x8" localSheetId="6" hidden="1">#REF!</definedName>
    <definedName name="________x8" localSheetId="0" hidden="1">#REF!</definedName>
    <definedName name="________x8" hidden="1">#REF!</definedName>
    <definedName name="________x9" localSheetId="2" hidden="1">#REF!</definedName>
    <definedName name="________x9" localSheetId="6" hidden="1">#REF!</definedName>
    <definedName name="________x9" localSheetId="0" hidden="1">#REF!</definedName>
    <definedName name="________x9" hidden="1">#REF!</definedName>
    <definedName name="_______INV12" localSheetId="2">#REF!</definedName>
    <definedName name="_______INV12" localSheetId="6">#REF!</definedName>
    <definedName name="_______INV12" localSheetId="0">#REF!</definedName>
    <definedName name="_______INV12">#REF!</definedName>
    <definedName name="_______INV13" localSheetId="2">#REF!</definedName>
    <definedName name="_______INV13" localSheetId="6">#REF!</definedName>
    <definedName name="_______INV13" localSheetId="0">#REF!</definedName>
    <definedName name="_______INV13">#REF!</definedName>
    <definedName name="_______inv2">'[1]CONSOL DRE GERAL'!$B$2:$L$99</definedName>
    <definedName name="_______la29" localSheetId="2" hidden="1">#REF!</definedName>
    <definedName name="_______la29" localSheetId="7" hidden="1">#REF!</definedName>
    <definedName name="_______la29" localSheetId="6" hidden="1">#REF!</definedName>
    <definedName name="_______la29" localSheetId="0" hidden="1">#REF!</definedName>
    <definedName name="_______la29" hidden="1">#REF!</definedName>
    <definedName name="_______la3" localSheetId="2" hidden="1">#REF!</definedName>
    <definedName name="_______la3" localSheetId="6" hidden="1">#REF!</definedName>
    <definedName name="_______la3" localSheetId="0" hidden="1">#REF!</definedName>
    <definedName name="_______la3" hidden="1">#REF!</definedName>
    <definedName name="_______la31" localSheetId="2" hidden="1">#REF!</definedName>
    <definedName name="_______la31" localSheetId="6" hidden="1">#REF!</definedName>
    <definedName name="_______la31" localSheetId="0" hidden="1">#REF!</definedName>
    <definedName name="_______la31" hidden="1">#REF!</definedName>
    <definedName name="_______la32" localSheetId="2" hidden="1">#REF!</definedName>
    <definedName name="_______la32" localSheetId="6" hidden="1">#REF!</definedName>
    <definedName name="_______la32" localSheetId="0" hidden="1">#REF!</definedName>
    <definedName name="_______la32" hidden="1">#REF!</definedName>
    <definedName name="_______la4" localSheetId="2" hidden="1">#REF!</definedName>
    <definedName name="_______la4" localSheetId="6" hidden="1">#REF!</definedName>
    <definedName name="_______la4" localSheetId="0" hidden="1">#REF!</definedName>
    <definedName name="_______la4" hidden="1">#REF!</definedName>
    <definedName name="_______la5" localSheetId="2" hidden="1">#REF!</definedName>
    <definedName name="_______la5" localSheetId="6" hidden="1">#REF!</definedName>
    <definedName name="_______la5" localSheetId="0" hidden="1">#REF!</definedName>
    <definedName name="_______la5" hidden="1">#REF!</definedName>
    <definedName name="_______la6" localSheetId="2" hidden="1">#REF!</definedName>
    <definedName name="_______la6" localSheetId="6" hidden="1">#REF!</definedName>
    <definedName name="_______la6" localSheetId="0" hidden="1">#REF!</definedName>
    <definedName name="_______la6" hidden="1">#REF!</definedName>
    <definedName name="_______la7" localSheetId="2" hidden="1">#REF!</definedName>
    <definedName name="_______la7" localSheetId="6" hidden="1">#REF!</definedName>
    <definedName name="_______la7" localSheetId="0" hidden="1">#REF!</definedName>
    <definedName name="_______la7" hidden="1">#REF!</definedName>
    <definedName name="_______la8" localSheetId="2" hidden="1">#REF!</definedName>
    <definedName name="_______la8" localSheetId="6" hidden="1">#REF!</definedName>
    <definedName name="_______la8" localSheetId="0" hidden="1">#REF!</definedName>
    <definedName name="_______la8" hidden="1">#REF!</definedName>
    <definedName name="_______la9" localSheetId="2" hidden="1">#REF!</definedName>
    <definedName name="_______la9" localSheetId="6" hidden="1">#REF!</definedName>
    <definedName name="_______la9" localSheetId="0" hidden="1">#REF!</definedName>
    <definedName name="_______la9" hidden="1">#REF!</definedName>
    <definedName name="_______lb1" localSheetId="2" hidden="1">#REF!</definedName>
    <definedName name="_______lb1" localSheetId="6" hidden="1">#REF!</definedName>
    <definedName name="_______lb1" localSheetId="0" hidden="1">#REF!</definedName>
    <definedName name="_______lb1" hidden="1">#REF!</definedName>
    <definedName name="_______lb10" localSheetId="2" hidden="1">#REF!</definedName>
    <definedName name="_______lb10" localSheetId="6" hidden="1">#REF!</definedName>
    <definedName name="_______lb10" localSheetId="0" hidden="1">#REF!</definedName>
    <definedName name="_______lb10" hidden="1">#REF!</definedName>
    <definedName name="_______lb11" localSheetId="2" hidden="1">#REF!</definedName>
    <definedName name="_______lb11" localSheetId="6" hidden="1">#REF!</definedName>
    <definedName name="_______lb11" localSheetId="0" hidden="1">#REF!</definedName>
    <definedName name="_______lb11" hidden="1">#REF!</definedName>
    <definedName name="_______lb12" localSheetId="2" hidden="1">#REF!</definedName>
    <definedName name="_______lb12" localSheetId="6" hidden="1">#REF!</definedName>
    <definedName name="_______lb12" localSheetId="0" hidden="1">#REF!</definedName>
    <definedName name="_______lb12" hidden="1">#REF!</definedName>
    <definedName name="_______lb13" localSheetId="2" hidden="1">#REF!</definedName>
    <definedName name="_______lb13" localSheetId="6" hidden="1">#REF!</definedName>
    <definedName name="_______lb13" localSheetId="0" hidden="1">#REF!</definedName>
    <definedName name="_______lb13" hidden="1">#REF!</definedName>
    <definedName name="_______lb14" localSheetId="2" hidden="1">#REF!</definedName>
    <definedName name="_______lb14" localSheetId="6" hidden="1">#REF!</definedName>
    <definedName name="_______lb14" localSheetId="0" hidden="1">#REF!</definedName>
    <definedName name="_______lb14" hidden="1">#REF!</definedName>
    <definedName name="_______lb15" localSheetId="2" hidden="1">#REF!</definedName>
    <definedName name="_______lb15" localSheetId="6" hidden="1">#REF!</definedName>
    <definedName name="_______lb15" localSheetId="0" hidden="1">#REF!</definedName>
    <definedName name="_______lb15" hidden="1">#REF!</definedName>
    <definedName name="_______lb16" localSheetId="2" hidden="1">#REF!</definedName>
    <definedName name="_______lb16" localSheetId="6" hidden="1">#REF!</definedName>
    <definedName name="_______lb16" localSheetId="0" hidden="1">#REF!</definedName>
    <definedName name="_______lb16" hidden="1">#REF!</definedName>
    <definedName name="_______lb17" localSheetId="2" hidden="1">#REF!</definedName>
    <definedName name="_______lb17" localSheetId="6" hidden="1">#REF!</definedName>
    <definedName name="_______lb17" localSheetId="0" hidden="1">#REF!</definedName>
    <definedName name="_______lb17" hidden="1">#REF!</definedName>
    <definedName name="_______lb18" localSheetId="2" hidden="1">#REF!</definedName>
    <definedName name="_______lb18" localSheetId="6" hidden="1">#REF!</definedName>
    <definedName name="_______lb18" localSheetId="0" hidden="1">#REF!</definedName>
    <definedName name="_______lb18" hidden="1">#REF!</definedName>
    <definedName name="_______lb19" localSheetId="2" hidden="1">#REF!</definedName>
    <definedName name="_______lb19" localSheetId="6" hidden="1">#REF!</definedName>
    <definedName name="_______lb19" localSheetId="0" hidden="1">#REF!</definedName>
    <definedName name="_______lb19" hidden="1">#REF!</definedName>
    <definedName name="_______lb2" localSheetId="2" hidden="1">#REF!</definedName>
    <definedName name="_______lb2" localSheetId="6" hidden="1">#REF!</definedName>
    <definedName name="_______lb2" localSheetId="0" hidden="1">#REF!</definedName>
    <definedName name="_______lb2" hidden="1">#REF!</definedName>
    <definedName name="_______lb20" localSheetId="2" hidden="1">#REF!</definedName>
    <definedName name="_______lb20" localSheetId="6" hidden="1">#REF!</definedName>
    <definedName name="_______lb20" localSheetId="0" hidden="1">#REF!</definedName>
    <definedName name="_______lb20" hidden="1">#REF!</definedName>
    <definedName name="_______lb21" localSheetId="2" hidden="1">#REF!</definedName>
    <definedName name="_______lb21" localSheetId="6" hidden="1">#REF!</definedName>
    <definedName name="_______lb21" localSheetId="0" hidden="1">#REF!</definedName>
    <definedName name="_______lb21" hidden="1">#REF!</definedName>
    <definedName name="_______lb22" localSheetId="2" hidden="1">#REF!</definedName>
    <definedName name="_______lb22" localSheetId="6" hidden="1">#REF!</definedName>
    <definedName name="_______lb22" localSheetId="0" hidden="1">#REF!</definedName>
    <definedName name="_______lb22" hidden="1">#REF!</definedName>
    <definedName name="_______lb23" localSheetId="2" hidden="1">#REF!</definedName>
    <definedName name="_______lb23" localSheetId="6" hidden="1">#REF!</definedName>
    <definedName name="_______lb23" localSheetId="0" hidden="1">#REF!</definedName>
    <definedName name="_______lb23" hidden="1">#REF!</definedName>
    <definedName name="_______lb24" localSheetId="2" hidden="1">#REF!</definedName>
    <definedName name="_______lb24" localSheetId="6" hidden="1">#REF!</definedName>
    <definedName name="_______lb24" localSheetId="0" hidden="1">#REF!</definedName>
    <definedName name="_______lb24" hidden="1">#REF!</definedName>
    <definedName name="_______lb25" localSheetId="2" hidden="1">#REF!</definedName>
    <definedName name="_______lb25" localSheetId="6" hidden="1">#REF!</definedName>
    <definedName name="_______lb25" localSheetId="0" hidden="1">#REF!</definedName>
    <definedName name="_______lb25" hidden="1">#REF!</definedName>
    <definedName name="_______lb27" localSheetId="2" hidden="1">#REF!</definedName>
    <definedName name="_______lb27" localSheetId="6" hidden="1">#REF!</definedName>
    <definedName name="_______lb27" localSheetId="0" hidden="1">#REF!</definedName>
    <definedName name="_______lb27" hidden="1">#REF!</definedName>
    <definedName name="_______lb28" localSheetId="2" hidden="1">#REF!</definedName>
    <definedName name="_______lb28" localSheetId="6" hidden="1">#REF!</definedName>
    <definedName name="_______lb28" localSheetId="0" hidden="1">#REF!</definedName>
    <definedName name="_______lb28" hidden="1">#REF!</definedName>
    <definedName name="_______lb29" localSheetId="2" hidden="1">#REF!</definedName>
    <definedName name="_______lb29" localSheetId="6" hidden="1">#REF!</definedName>
    <definedName name="_______lb29" localSheetId="0" hidden="1">#REF!</definedName>
    <definedName name="_______lb29" hidden="1">#REF!</definedName>
    <definedName name="_______lb3" localSheetId="2" hidden="1">#REF!</definedName>
    <definedName name="_______lb3" localSheetId="6" hidden="1">#REF!</definedName>
    <definedName name="_______lb3" localSheetId="0" hidden="1">#REF!</definedName>
    <definedName name="_______lb3" hidden="1">#REF!</definedName>
    <definedName name="_______lb30" localSheetId="2" hidden="1">#REF!</definedName>
    <definedName name="_______lb30" localSheetId="6" hidden="1">#REF!</definedName>
    <definedName name="_______lb30" localSheetId="0" hidden="1">#REF!</definedName>
    <definedName name="_______lb30" hidden="1">#REF!</definedName>
    <definedName name="_______lb31" localSheetId="2" hidden="1">#REF!</definedName>
    <definedName name="_______lb31" localSheetId="6" hidden="1">#REF!</definedName>
    <definedName name="_______lb31" localSheetId="0" hidden="1">#REF!</definedName>
    <definedName name="_______lb31" hidden="1">#REF!</definedName>
    <definedName name="_______lb32" localSheetId="2" hidden="1">#REF!</definedName>
    <definedName name="_______lb32" localSheetId="6" hidden="1">#REF!</definedName>
    <definedName name="_______lb32" localSheetId="0" hidden="1">#REF!</definedName>
    <definedName name="_______lb32" hidden="1">#REF!</definedName>
    <definedName name="_______lb4" localSheetId="2" hidden="1">#REF!</definedName>
    <definedName name="_______lb4" localSheetId="6" hidden="1">#REF!</definedName>
    <definedName name="_______lb4" localSheetId="0" hidden="1">#REF!</definedName>
    <definedName name="_______lb4" hidden="1">#REF!</definedName>
    <definedName name="_______lb5" localSheetId="2" hidden="1">#REF!</definedName>
    <definedName name="_______lb5" localSheetId="6" hidden="1">#REF!</definedName>
    <definedName name="_______lb5" localSheetId="0" hidden="1">#REF!</definedName>
    <definedName name="_______lb5" hidden="1">#REF!</definedName>
    <definedName name="_______lb6" localSheetId="2" hidden="1">#REF!</definedName>
    <definedName name="_______lb6" localSheetId="6" hidden="1">#REF!</definedName>
    <definedName name="_______lb6" localSheetId="0" hidden="1">#REF!</definedName>
    <definedName name="_______lb6" hidden="1">#REF!</definedName>
    <definedName name="_______lb7" localSheetId="2" hidden="1">#REF!</definedName>
    <definedName name="_______lb7" localSheetId="6" hidden="1">#REF!</definedName>
    <definedName name="_______lb7" localSheetId="0" hidden="1">#REF!</definedName>
    <definedName name="_______lb7" hidden="1">#REF!</definedName>
    <definedName name="_______lb8" localSheetId="2" hidden="1">#REF!</definedName>
    <definedName name="_______lb8" localSheetId="6" hidden="1">#REF!</definedName>
    <definedName name="_______lb8" localSheetId="0" hidden="1">#REF!</definedName>
    <definedName name="_______lb8" hidden="1">#REF!</definedName>
    <definedName name="_______lb9" localSheetId="2" hidden="1">#REF!</definedName>
    <definedName name="_______lb9" localSheetId="6" hidden="1">#REF!</definedName>
    <definedName name="_______lb9" localSheetId="0" hidden="1">#REF!</definedName>
    <definedName name="_______lb9" hidden="1">#REF!</definedName>
    <definedName name="_______lbc1" localSheetId="2" hidden="1">#REF!</definedName>
    <definedName name="_______lbc1" localSheetId="6" hidden="1">#REF!</definedName>
    <definedName name="_______lbc1" localSheetId="0" hidden="1">#REF!</definedName>
    <definedName name="_______lbc1" hidden="1">#REF!</definedName>
    <definedName name="_______lbc10" localSheetId="2" hidden="1">#REF!</definedName>
    <definedName name="_______lbc10" localSheetId="6" hidden="1">#REF!</definedName>
    <definedName name="_______lbc10" localSheetId="0" hidden="1">#REF!</definedName>
    <definedName name="_______lbc10" hidden="1">#REF!</definedName>
    <definedName name="_______lbc11" localSheetId="2" hidden="1">#REF!</definedName>
    <definedName name="_______lbc11" localSheetId="6" hidden="1">#REF!</definedName>
    <definedName name="_______lbc11" localSheetId="0" hidden="1">#REF!</definedName>
    <definedName name="_______lbc11" hidden="1">#REF!</definedName>
    <definedName name="_______lbc12" localSheetId="2" hidden="1">#REF!</definedName>
    <definedName name="_______lbc12" localSheetId="6" hidden="1">#REF!</definedName>
    <definedName name="_______lbc12" localSheetId="0" hidden="1">#REF!</definedName>
    <definedName name="_______lbc12" hidden="1">#REF!</definedName>
    <definedName name="_______lbc13" localSheetId="2" hidden="1">#REF!</definedName>
    <definedName name="_______lbc13" localSheetId="6" hidden="1">#REF!</definedName>
    <definedName name="_______lbc13" localSheetId="0" hidden="1">#REF!</definedName>
    <definedName name="_______lbc13" hidden="1">#REF!</definedName>
    <definedName name="_______lbc14" localSheetId="2" hidden="1">#REF!</definedName>
    <definedName name="_______lbc14" localSheetId="6" hidden="1">#REF!</definedName>
    <definedName name="_______lbc14" localSheetId="0" hidden="1">#REF!</definedName>
    <definedName name="_______lbc14" hidden="1">#REF!</definedName>
    <definedName name="_______lbc15" localSheetId="2" hidden="1">#REF!</definedName>
    <definedName name="_______lbc15" localSheetId="6" hidden="1">#REF!</definedName>
    <definedName name="_______lbc15" localSheetId="0" hidden="1">#REF!</definedName>
    <definedName name="_______lbc15" hidden="1">#REF!</definedName>
    <definedName name="_______lbc16" localSheetId="2" hidden="1">#REF!</definedName>
    <definedName name="_______lbc16" localSheetId="6" hidden="1">#REF!</definedName>
    <definedName name="_______lbc16" localSheetId="0" hidden="1">#REF!</definedName>
    <definedName name="_______lbc16" hidden="1">#REF!</definedName>
    <definedName name="_______lbc17" localSheetId="2" hidden="1">#REF!</definedName>
    <definedName name="_______lbc17" localSheetId="6" hidden="1">#REF!</definedName>
    <definedName name="_______lbc17" localSheetId="0" hidden="1">#REF!</definedName>
    <definedName name="_______lbc17" hidden="1">#REF!</definedName>
    <definedName name="_______lbc18" localSheetId="2" hidden="1">#REF!</definedName>
    <definedName name="_______lbc18" localSheetId="6" hidden="1">#REF!</definedName>
    <definedName name="_______lbc18" localSheetId="0" hidden="1">#REF!</definedName>
    <definedName name="_______lbc18" hidden="1">#REF!</definedName>
    <definedName name="_______lbc19" localSheetId="2" hidden="1">#REF!</definedName>
    <definedName name="_______lbc19" localSheetId="6" hidden="1">#REF!</definedName>
    <definedName name="_______lbc19" localSheetId="0" hidden="1">#REF!</definedName>
    <definedName name="_______lbc19" hidden="1">#REF!</definedName>
    <definedName name="_______lbc2" localSheetId="2" hidden="1">#REF!</definedName>
    <definedName name="_______lbc2" localSheetId="6" hidden="1">#REF!</definedName>
    <definedName name="_______lbc2" localSheetId="0" hidden="1">#REF!</definedName>
    <definedName name="_______lbc2" hidden="1">#REF!</definedName>
    <definedName name="_______lbc20" localSheetId="2" hidden="1">#REF!</definedName>
    <definedName name="_______lbc20" localSheetId="6" hidden="1">#REF!</definedName>
    <definedName name="_______lbc20" localSheetId="0" hidden="1">#REF!</definedName>
    <definedName name="_______lbc20" hidden="1">#REF!</definedName>
    <definedName name="_______lbc21" localSheetId="2" hidden="1">#REF!</definedName>
    <definedName name="_______lbc21" localSheetId="6" hidden="1">#REF!</definedName>
    <definedName name="_______lbc21" localSheetId="0" hidden="1">#REF!</definedName>
    <definedName name="_______lbc21" hidden="1">#REF!</definedName>
    <definedName name="_______lbc22" localSheetId="2" hidden="1">#REF!</definedName>
    <definedName name="_______lbc22" localSheetId="6" hidden="1">#REF!</definedName>
    <definedName name="_______lbc22" localSheetId="0" hidden="1">#REF!</definedName>
    <definedName name="_______lbc22" hidden="1">#REF!</definedName>
    <definedName name="_______lbc23" localSheetId="2" hidden="1">#REF!</definedName>
    <definedName name="_______lbc23" localSheetId="6" hidden="1">#REF!</definedName>
    <definedName name="_______lbc23" localSheetId="0" hidden="1">#REF!</definedName>
    <definedName name="_______lbc23" hidden="1">#REF!</definedName>
    <definedName name="_______lbc24" localSheetId="2" hidden="1">#REF!</definedName>
    <definedName name="_______lbc24" localSheetId="6" hidden="1">#REF!</definedName>
    <definedName name="_______lbc24" localSheetId="0" hidden="1">#REF!</definedName>
    <definedName name="_______lbc24" hidden="1">#REF!</definedName>
    <definedName name="_______lbc25" localSheetId="2" hidden="1">#REF!</definedName>
    <definedName name="_______lbc25" localSheetId="6" hidden="1">#REF!</definedName>
    <definedName name="_______lbc25" localSheetId="0" hidden="1">#REF!</definedName>
    <definedName name="_______lbc25" hidden="1">#REF!</definedName>
    <definedName name="_______lbc26" localSheetId="2" hidden="1">#REF!</definedName>
    <definedName name="_______lbc26" localSheetId="6" hidden="1">#REF!</definedName>
    <definedName name="_______lbc26" localSheetId="0" hidden="1">#REF!</definedName>
    <definedName name="_______lbc26" hidden="1">#REF!</definedName>
    <definedName name="_______lbc27" localSheetId="2" hidden="1">#REF!</definedName>
    <definedName name="_______lbc27" localSheetId="6" hidden="1">#REF!</definedName>
    <definedName name="_______lbc27" localSheetId="0" hidden="1">#REF!</definedName>
    <definedName name="_______lbc27" hidden="1">#REF!</definedName>
    <definedName name="_______lbc28" localSheetId="2" hidden="1">#REF!</definedName>
    <definedName name="_______lbc28" localSheetId="6" hidden="1">#REF!</definedName>
    <definedName name="_______lbc28" localSheetId="0" hidden="1">#REF!</definedName>
    <definedName name="_______lbc28" hidden="1">#REF!</definedName>
    <definedName name="_______lbc29" localSheetId="2" hidden="1">#REF!</definedName>
    <definedName name="_______lbc29" localSheetId="6" hidden="1">#REF!</definedName>
    <definedName name="_______lbc29" localSheetId="0" hidden="1">#REF!</definedName>
    <definedName name="_______lbc29" hidden="1">#REF!</definedName>
    <definedName name="_______lbc3" localSheetId="2" hidden="1">#REF!</definedName>
    <definedName name="_______lbc3" localSheetId="6" hidden="1">#REF!</definedName>
    <definedName name="_______lbc3" localSheetId="0" hidden="1">#REF!</definedName>
    <definedName name="_______lbc3" hidden="1">#REF!</definedName>
    <definedName name="_______lbc31" localSheetId="2" hidden="1">#REF!</definedName>
    <definedName name="_______lbc31" localSheetId="6" hidden="1">#REF!</definedName>
    <definedName name="_______lbc31" localSheetId="0" hidden="1">#REF!</definedName>
    <definedName name="_______lbc31" hidden="1">#REF!</definedName>
    <definedName name="_______lbc32" localSheetId="2" hidden="1">#REF!</definedName>
    <definedName name="_______lbc32" localSheetId="6" hidden="1">#REF!</definedName>
    <definedName name="_______lbc32" localSheetId="0" hidden="1">#REF!</definedName>
    <definedName name="_______lbc32" hidden="1">#REF!</definedName>
    <definedName name="_______lbc4" localSheetId="2" hidden="1">#REF!</definedName>
    <definedName name="_______lbc4" localSheetId="6" hidden="1">#REF!</definedName>
    <definedName name="_______lbc4" localSheetId="0" hidden="1">#REF!</definedName>
    <definedName name="_______lbc4" hidden="1">#REF!</definedName>
    <definedName name="_______lbc5" localSheetId="2" hidden="1">#REF!</definedName>
    <definedName name="_______lbc5" localSheetId="6" hidden="1">#REF!</definedName>
    <definedName name="_______lbc5" localSheetId="0" hidden="1">#REF!</definedName>
    <definedName name="_______lbc5" hidden="1">#REF!</definedName>
    <definedName name="_______lbc6" localSheetId="2" hidden="1">#REF!</definedName>
    <definedName name="_______lbc6" localSheetId="6" hidden="1">#REF!</definedName>
    <definedName name="_______lbc6" localSheetId="0" hidden="1">#REF!</definedName>
    <definedName name="_______lbc6" hidden="1">#REF!</definedName>
    <definedName name="_______lbc7" localSheetId="2" hidden="1">#REF!</definedName>
    <definedName name="_______lbc7" localSheetId="6" hidden="1">#REF!</definedName>
    <definedName name="_______lbc7" localSheetId="0" hidden="1">#REF!</definedName>
    <definedName name="_______lbc7" hidden="1">#REF!</definedName>
    <definedName name="_______lbc8" localSheetId="2" hidden="1">#REF!</definedName>
    <definedName name="_______lbc8" localSheetId="6" hidden="1">#REF!</definedName>
    <definedName name="_______lbc8" localSheetId="0" hidden="1">#REF!</definedName>
    <definedName name="_______lbc8" hidden="1">#REF!</definedName>
    <definedName name="_______lbc9" localSheetId="2" hidden="1">#REF!</definedName>
    <definedName name="_______lbc9" localSheetId="6" hidden="1">#REF!</definedName>
    <definedName name="_______lbc9" localSheetId="0" hidden="1">#REF!</definedName>
    <definedName name="_______lbc9" hidden="1">#REF!</definedName>
    <definedName name="_______ld26" localSheetId="2" hidden="1">#REF!</definedName>
    <definedName name="_______ld26" localSheetId="6" hidden="1">#REF!</definedName>
    <definedName name="_______ld26" localSheetId="0" hidden="1">#REF!</definedName>
    <definedName name="_______ld26" hidden="1">#REF!</definedName>
    <definedName name="_______ld31" localSheetId="2" hidden="1">#REF!</definedName>
    <definedName name="_______ld31" localSheetId="6" hidden="1">#REF!</definedName>
    <definedName name="_______ld31" localSheetId="0" hidden="1">#REF!</definedName>
    <definedName name="_______ld31" hidden="1">#REF!</definedName>
    <definedName name="_______le31" localSheetId="2" hidden="1">#REF!</definedName>
    <definedName name="_______le31" localSheetId="6" hidden="1">#REF!</definedName>
    <definedName name="_______le31" localSheetId="0" hidden="1">#REF!</definedName>
    <definedName name="_______le31" hidden="1">#REF!</definedName>
    <definedName name="_______lf31" localSheetId="2" hidden="1">#REF!</definedName>
    <definedName name="_______lf31" localSheetId="6" hidden="1">#REF!</definedName>
    <definedName name="_______lf31" localSheetId="0" hidden="1">#REF!</definedName>
    <definedName name="_______lf31" hidden="1">#REF!</definedName>
    <definedName name="_______x10" localSheetId="2" hidden="1">#REF!</definedName>
    <definedName name="_______x10" localSheetId="6" hidden="1">#REF!</definedName>
    <definedName name="_______x10" localSheetId="0" hidden="1">#REF!</definedName>
    <definedName name="_______x10" hidden="1">#REF!</definedName>
    <definedName name="_______x11" localSheetId="2" hidden="1">#REF!</definedName>
    <definedName name="_______x11" localSheetId="6" hidden="1">#REF!</definedName>
    <definedName name="_______x11" localSheetId="0" hidden="1">#REF!</definedName>
    <definedName name="_______x11" hidden="1">#REF!</definedName>
    <definedName name="_______x12" localSheetId="2" hidden="1">#REF!</definedName>
    <definedName name="_______x12" localSheetId="6" hidden="1">#REF!</definedName>
    <definedName name="_______x12" localSheetId="0" hidden="1">#REF!</definedName>
    <definedName name="_______x12" hidden="1">#REF!</definedName>
    <definedName name="_______x13" localSheetId="2" hidden="1">#REF!</definedName>
    <definedName name="_______x13" localSheetId="6" hidden="1">#REF!</definedName>
    <definedName name="_______x13" localSheetId="0" hidden="1">#REF!</definedName>
    <definedName name="_______x13" hidden="1">#REF!</definedName>
    <definedName name="_______x14" localSheetId="2" hidden="1">#REF!</definedName>
    <definedName name="_______x14" localSheetId="6" hidden="1">#REF!</definedName>
    <definedName name="_______x14" localSheetId="0" hidden="1">#REF!</definedName>
    <definedName name="_______x14" hidden="1">#REF!</definedName>
    <definedName name="_______x15" localSheetId="2" hidden="1">#REF!</definedName>
    <definedName name="_______x15" localSheetId="6" hidden="1">#REF!</definedName>
    <definedName name="_______x15" localSheetId="0" hidden="1">#REF!</definedName>
    <definedName name="_______x15" hidden="1">#REF!</definedName>
    <definedName name="_______x16" localSheetId="2" hidden="1">#REF!</definedName>
    <definedName name="_______x16" localSheetId="6" hidden="1">#REF!</definedName>
    <definedName name="_______x16" localSheetId="0" hidden="1">#REF!</definedName>
    <definedName name="_______x16" hidden="1">#REF!</definedName>
    <definedName name="_______x17" localSheetId="2" hidden="1">#REF!</definedName>
    <definedName name="_______x17" localSheetId="6" hidden="1">#REF!</definedName>
    <definedName name="_______x17" localSheetId="0" hidden="1">#REF!</definedName>
    <definedName name="_______x17" hidden="1">#REF!</definedName>
    <definedName name="_______x18" localSheetId="2" hidden="1">#REF!</definedName>
    <definedName name="_______x18" localSheetId="6" hidden="1">#REF!</definedName>
    <definedName name="_______x18" localSheetId="0" hidden="1">#REF!</definedName>
    <definedName name="_______x18" hidden="1">#REF!</definedName>
    <definedName name="_______x19" localSheetId="2" hidden="1">#REF!</definedName>
    <definedName name="_______x19" localSheetId="6" hidden="1">#REF!</definedName>
    <definedName name="_______x19" localSheetId="0" hidden="1">#REF!</definedName>
    <definedName name="_______x19" hidden="1">#REF!</definedName>
    <definedName name="_______x20" localSheetId="2" hidden="1">#REF!</definedName>
    <definedName name="_______x20" localSheetId="6" hidden="1">#REF!</definedName>
    <definedName name="_______x20" localSheetId="0" hidden="1">#REF!</definedName>
    <definedName name="_______x20" hidden="1">#REF!</definedName>
    <definedName name="_______x21" localSheetId="2" hidden="1">#REF!</definedName>
    <definedName name="_______x21" localSheetId="6" hidden="1">#REF!</definedName>
    <definedName name="_______x21" localSheetId="0" hidden="1">#REF!</definedName>
    <definedName name="_______x21" hidden="1">#REF!</definedName>
    <definedName name="_______x22" localSheetId="2" hidden="1">#REF!</definedName>
    <definedName name="_______x22" localSheetId="6" hidden="1">#REF!</definedName>
    <definedName name="_______x22" localSheetId="0" hidden="1">#REF!</definedName>
    <definedName name="_______x22" hidden="1">#REF!</definedName>
    <definedName name="_______x23" localSheetId="2" hidden="1">#REF!</definedName>
    <definedName name="_______x23" localSheetId="6" hidden="1">#REF!</definedName>
    <definedName name="_______x23" localSheetId="0" hidden="1">#REF!</definedName>
    <definedName name="_______x23" hidden="1">#REF!</definedName>
    <definedName name="_______x24" localSheetId="2" hidden="1">#REF!</definedName>
    <definedName name="_______x24" localSheetId="6" hidden="1">#REF!</definedName>
    <definedName name="_______x24" localSheetId="0" hidden="1">#REF!</definedName>
    <definedName name="_______x24" hidden="1">#REF!</definedName>
    <definedName name="_______x25" localSheetId="2" hidden="1">#REF!</definedName>
    <definedName name="_______x25" localSheetId="6" hidden="1">#REF!</definedName>
    <definedName name="_______x25" localSheetId="0" hidden="1">#REF!</definedName>
    <definedName name="_______x25" hidden="1">#REF!</definedName>
    <definedName name="_______x28" localSheetId="2" hidden="1">#REF!</definedName>
    <definedName name="_______x28" localSheetId="6" hidden="1">#REF!</definedName>
    <definedName name="_______x28" localSheetId="0" hidden="1">#REF!</definedName>
    <definedName name="_______x28" hidden="1">#REF!</definedName>
    <definedName name="_______x29" localSheetId="2" hidden="1">#REF!</definedName>
    <definedName name="_______x29" localSheetId="6" hidden="1">#REF!</definedName>
    <definedName name="_______x29" localSheetId="0" hidden="1">#REF!</definedName>
    <definedName name="_______x29" hidden="1">#REF!</definedName>
    <definedName name="_______x32" localSheetId="2" hidden="1">#REF!</definedName>
    <definedName name="_______x32" localSheetId="6" hidden="1">#REF!</definedName>
    <definedName name="_______x32" localSheetId="0" hidden="1">#REF!</definedName>
    <definedName name="_______x32" hidden="1">#REF!</definedName>
    <definedName name="_______x4" localSheetId="2" hidden="1">#REF!</definedName>
    <definedName name="_______x4" localSheetId="6" hidden="1">#REF!</definedName>
    <definedName name="_______x4" localSheetId="0" hidden="1">#REF!</definedName>
    <definedName name="_______x4" hidden="1">#REF!</definedName>
    <definedName name="_______x5" localSheetId="2" hidden="1">#REF!</definedName>
    <definedName name="_______x5" localSheetId="6" hidden="1">#REF!</definedName>
    <definedName name="_______x5" localSheetId="0" hidden="1">#REF!</definedName>
    <definedName name="_______x5" hidden="1">#REF!</definedName>
    <definedName name="_______x6" localSheetId="2" hidden="1">#REF!</definedName>
    <definedName name="_______x6" localSheetId="6" hidden="1">#REF!</definedName>
    <definedName name="_______x6" localSheetId="0" hidden="1">#REF!</definedName>
    <definedName name="_______x6" hidden="1">#REF!</definedName>
    <definedName name="_______x7" localSheetId="2" hidden="1">#REF!</definedName>
    <definedName name="_______x7" localSheetId="6" hidden="1">#REF!</definedName>
    <definedName name="_______x7" localSheetId="0" hidden="1">#REF!</definedName>
    <definedName name="_______x7" hidden="1">#REF!</definedName>
    <definedName name="_______x8" localSheetId="2" hidden="1">#REF!</definedName>
    <definedName name="_______x8" localSheetId="6" hidden="1">#REF!</definedName>
    <definedName name="_______x8" localSheetId="0" hidden="1">#REF!</definedName>
    <definedName name="_______x8" hidden="1">#REF!</definedName>
    <definedName name="_______x9" localSheetId="2" hidden="1">#REF!</definedName>
    <definedName name="_______x9" localSheetId="6" hidden="1">#REF!</definedName>
    <definedName name="_______x9" localSheetId="0" hidden="1">#REF!</definedName>
    <definedName name="_______x9" hidden="1">#REF!</definedName>
    <definedName name="______INV12" localSheetId="2">#REF!</definedName>
    <definedName name="______INV12" localSheetId="6">#REF!</definedName>
    <definedName name="______INV12" localSheetId="0">#REF!</definedName>
    <definedName name="______INV12">#REF!</definedName>
    <definedName name="______INV13" localSheetId="2">#REF!</definedName>
    <definedName name="______INV13" localSheetId="6">#REF!</definedName>
    <definedName name="______INV13" localSheetId="0">#REF!</definedName>
    <definedName name="______INV13">#REF!</definedName>
    <definedName name="______inv2">'[1]CONSOL DRE GERAL'!$B$2:$L$99</definedName>
    <definedName name="______la29" localSheetId="2" hidden="1">#REF!</definedName>
    <definedName name="______la29" localSheetId="7" hidden="1">#REF!</definedName>
    <definedName name="______la29" localSheetId="6" hidden="1">#REF!</definedName>
    <definedName name="______la29" localSheetId="0" hidden="1">#REF!</definedName>
    <definedName name="______la29" hidden="1">#REF!</definedName>
    <definedName name="______la3" localSheetId="2" hidden="1">#REF!</definedName>
    <definedName name="______la3" localSheetId="6" hidden="1">#REF!</definedName>
    <definedName name="______la3" localSheetId="0" hidden="1">#REF!</definedName>
    <definedName name="______la3" hidden="1">#REF!</definedName>
    <definedName name="______la31" localSheetId="2" hidden="1">#REF!</definedName>
    <definedName name="______la31" localSheetId="6" hidden="1">#REF!</definedName>
    <definedName name="______la31" localSheetId="0" hidden="1">#REF!</definedName>
    <definedName name="______la31" hidden="1">#REF!</definedName>
    <definedName name="______la32" localSheetId="2" hidden="1">#REF!</definedName>
    <definedName name="______la32" localSheetId="6" hidden="1">#REF!</definedName>
    <definedName name="______la32" localSheetId="0" hidden="1">#REF!</definedName>
    <definedName name="______la32" hidden="1">#REF!</definedName>
    <definedName name="______la4" localSheetId="2" hidden="1">#REF!</definedName>
    <definedName name="______la4" localSheetId="6" hidden="1">#REF!</definedName>
    <definedName name="______la4" localSheetId="0" hidden="1">#REF!</definedName>
    <definedName name="______la4" hidden="1">#REF!</definedName>
    <definedName name="______la5" localSheetId="2" hidden="1">#REF!</definedName>
    <definedName name="______la5" localSheetId="6" hidden="1">#REF!</definedName>
    <definedName name="______la5" localSheetId="0" hidden="1">#REF!</definedName>
    <definedName name="______la5" hidden="1">#REF!</definedName>
    <definedName name="______la6" localSheetId="2" hidden="1">#REF!</definedName>
    <definedName name="______la6" localSheetId="6" hidden="1">#REF!</definedName>
    <definedName name="______la6" localSheetId="0" hidden="1">#REF!</definedName>
    <definedName name="______la6" hidden="1">#REF!</definedName>
    <definedName name="______la7" localSheetId="2" hidden="1">#REF!</definedName>
    <definedName name="______la7" localSheetId="6" hidden="1">#REF!</definedName>
    <definedName name="______la7" localSheetId="0" hidden="1">#REF!</definedName>
    <definedName name="______la7" hidden="1">#REF!</definedName>
    <definedName name="______la8" localSheetId="2" hidden="1">#REF!</definedName>
    <definedName name="______la8" localSheetId="6" hidden="1">#REF!</definedName>
    <definedName name="______la8" localSheetId="0" hidden="1">#REF!</definedName>
    <definedName name="______la8" hidden="1">#REF!</definedName>
    <definedName name="______la9" localSheetId="2" hidden="1">#REF!</definedName>
    <definedName name="______la9" localSheetId="6" hidden="1">#REF!</definedName>
    <definedName name="______la9" localSheetId="0" hidden="1">#REF!</definedName>
    <definedName name="______la9" hidden="1">#REF!</definedName>
    <definedName name="______lb1" localSheetId="2" hidden="1">#REF!</definedName>
    <definedName name="______lb1" localSheetId="6" hidden="1">#REF!</definedName>
    <definedName name="______lb1" localSheetId="0" hidden="1">#REF!</definedName>
    <definedName name="______lb1" hidden="1">#REF!</definedName>
    <definedName name="______lb10" localSheetId="2" hidden="1">#REF!</definedName>
    <definedName name="______lb10" localSheetId="6" hidden="1">#REF!</definedName>
    <definedName name="______lb10" localSheetId="0" hidden="1">#REF!</definedName>
    <definedName name="______lb10" hidden="1">#REF!</definedName>
    <definedName name="______lb11" localSheetId="2" hidden="1">#REF!</definedName>
    <definedName name="______lb11" localSheetId="6" hidden="1">#REF!</definedName>
    <definedName name="______lb11" localSheetId="0" hidden="1">#REF!</definedName>
    <definedName name="______lb11" hidden="1">#REF!</definedName>
    <definedName name="______lb12" localSheetId="2" hidden="1">#REF!</definedName>
    <definedName name="______lb12" localSheetId="6" hidden="1">#REF!</definedName>
    <definedName name="______lb12" localSheetId="0" hidden="1">#REF!</definedName>
    <definedName name="______lb12" hidden="1">#REF!</definedName>
    <definedName name="______lb13" localSheetId="2" hidden="1">#REF!</definedName>
    <definedName name="______lb13" localSheetId="6" hidden="1">#REF!</definedName>
    <definedName name="______lb13" localSheetId="0" hidden="1">#REF!</definedName>
    <definedName name="______lb13" hidden="1">#REF!</definedName>
    <definedName name="______lb14" localSheetId="2" hidden="1">#REF!</definedName>
    <definedName name="______lb14" localSheetId="6" hidden="1">#REF!</definedName>
    <definedName name="______lb14" localSheetId="0" hidden="1">#REF!</definedName>
    <definedName name="______lb14" hidden="1">#REF!</definedName>
    <definedName name="______lb15" localSheetId="2" hidden="1">#REF!</definedName>
    <definedName name="______lb15" localSheetId="6" hidden="1">#REF!</definedName>
    <definedName name="______lb15" localSheetId="0" hidden="1">#REF!</definedName>
    <definedName name="______lb15" hidden="1">#REF!</definedName>
    <definedName name="______lb16" localSheetId="2" hidden="1">#REF!</definedName>
    <definedName name="______lb16" localSheetId="6" hidden="1">#REF!</definedName>
    <definedName name="______lb16" localSheetId="0" hidden="1">#REF!</definedName>
    <definedName name="______lb16" hidden="1">#REF!</definedName>
    <definedName name="______lb17" localSheetId="2" hidden="1">#REF!</definedName>
    <definedName name="______lb17" localSheetId="6" hidden="1">#REF!</definedName>
    <definedName name="______lb17" localSheetId="0" hidden="1">#REF!</definedName>
    <definedName name="______lb17" hidden="1">#REF!</definedName>
    <definedName name="______lb18" localSheetId="2" hidden="1">#REF!</definedName>
    <definedName name="______lb18" localSheetId="6" hidden="1">#REF!</definedName>
    <definedName name="______lb18" localSheetId="0" hidden="1">#REF!</definedName>
    <definedName name="______lb18" hidden="1">#REF!</definedName>
    <definedName name="______lb19" localSheetId="2" hidden="1">#REF!</definedName>
    <definedName name="______lb19" localSheetId="6" hidden="1">#REF!</definedName>
    <definedName name="______lb19" localSheetId="0" hidden="1">#REF!</definedName>
    <definedName name="______lb19" hidden="1">#REF!</definedName>
    <definedName name="______lb2" localSheetId="2" hidden="1">#REF!</definedName>
    <definedName name="______lb2" localSheetId="6" hidden="1">#REF!</definedName>
    <definedName name="______lb2" localSheetId="0" hidden="1">#REF!</definedName>
    <definedName name="______lb2" hidden="1">#REF!</definedName>
    <definedName name="______lb20" localSheetId="2" hidden="1">#REF!</definedName>
    <definedName name="______lb20" localSheetId="6" hidden="1">#REF!</definedName>
    <definedName name="______lb20" localSheetId="0" hidden="1">#REF!</definedName>
    <definedName name="______lb20" hidden="1">#REF!</definedName>
    <definedName name="______lb21" localSheetId="2" hidden="1">#REF!</definedName>
    <definedName name="______lb21" localSheetId="6" hidden="1">#REF!</definedName>
    <definedName name="______lb21" localSheetId="0" hidden="1">#REF!</definedName>
    <definedName name="______lb21" hidden="1">#REF!</definedName>
    <definedName name="______lb22" localSheetId="2" hidden="1">#REF!</definedName>
    <definedName name="______lb22" localSheetId="6" hidden="1">#REF!</definedName>
    <definedName name="______lb22" localSheetId="0" hidden="1">#REF!</definedName>
    <definedName name="______lb22" hidden="1">#REF!</definedName>
    <definedName name="______lb23" localSheetId="2" hidden="1">#REF!</definedName>
    <definedName name="______lb23" localSheetId="6" hidden="1">#REF!</definedName>
    <definedName name="______lb23" localSheetId="0" hidden="1">#REF!</definedName>
    <definedName name="______lb23" hidden="1">#REF!</definedName>
    <definedName name="______lb24" localSheetId="2" hidden="1">#REF!</definedName>
    <definedName name="______lb24" localSheetId="6" hidden="1">#REF!</definedName>
    <definedName name="______lb24" localSheetId="0" hidden="1">#REF!</definedName>
    <definedName name="______lb24" hidden="1">#REF!</definedName>
    <definedName name="______lb25" localSheetId="2" hidden="1">#REF!</definedName>
    <definedName name="______lb25" localSheetId="6" hidden="1">#REF!</definedName>
    <definedName name="______lb25" localSheetId="0" hidden="1">#REF!</definedName>
    <definedName name="______lb25" hidden="1">#REF!</definedName>
    <definedName name="______lb27" localSheetId="2" hidden="1">#REF!</definedName>
    <definedName name="______lb27" localSheetId="6" hidden="1">#REF!</definedName>
    <definedName name="______lb27" localSheetId="0" hidden="1">#REF!</definedName>
    <definedName name="______lb27" hidden="1">#REF!</definedName>
    <definedName name="______lb28" localSheetId="2" hidden="1">#REF!</definedName>
    <definedName name="______lb28" localSheetId="6" hidden="1">#REF!</definedName>
    <definedName name="______lb28" localSheetId="0" hidden="1">#REF!</definedName>
    <definedName name="______lb28" hidden="1">#REF!</definedName>
    <definedName name="______lb29" localSheetId="2" hidden="1">#REF!</definedName>
    <definedName name="______lb29" localSheetId="6" hidden="1">#REF!</definedName>
    <definedName name="______lb29" localSheetId="0" hidden="1">#REF!</definedName>
    <definedName name="______lb29" hidden="1">#REF!</definedName>
    <definedName name="______lb3" localSheetId="2" hidden="1">#REF!</definedName>
    <definedName name="______lb3" localSheetId="6" hidden="1">#REF!</definedName>
    <definedName name="______lb3" localSheetId="0" hidden="1">#REF!</definedName>
    <definedName name="______lb3" hidden="1">#REF!</definedName>
    <definedName name="______lb30" localSheetId="2" hidden="1">#REF!</definedName>
    <definedName name="______lb30" localSheetId="6" hidden="1">#REF!</definedName>
    <definedName name="______lb30" localSheetId="0" hidden="1">#REF!</definedName>
    <definedName name="______lb30" hidden="1">#REF!</definedName>
    <definedName name="______lb31" localSheetId="2" hidden="1">#REF!</definedName>
    <definedName name="______lb31" localSheetId="6" hidden="1">#REF!</definedName>
    <definedName name="______lb31" localSheetId="0" hidden="1">#REF!</definedName>
    <definedName name="______lb31" hidden="1">#REF!</definedName>
    <definedName name="______lb32" localSheetId="2" hidden="1">#REF!</definedName>
    <definedName name="______lb32" localSheetId="6" hidden="1">#REF!</definedName>
    <definedName name="______lb32" localSheetId="0" hidden="1">#REF!</definedName>
    <definedName name="______lb32" hidden="1">#REF!</definedName>
    <definedName name="______lb4" localSheetId="2" hidden="1">#REF!</definedName>
    <definedName name="______lb4" localSheetId="6" hidden="1">#REF!</definedName>
    <definedName name="______lb4" localSheetId="0" hidden="1">#REF!</definedName>
    <definedName name="______lb4" hidden="1">#REF!</definedName>
    <definedName name="______lb5" localSheetId="2" hidden="1">#REF!</definedName>
    <definedName name="______lb5" localSheetId="6" hidden="1">#REF!</definedName>
    <definedName name="______lb5" localSheetId="0" hidden="1">#REF!</definedName>
    <definedName name="______lb5" hidden="1">#REF!</definedName>
    <definedName name="______lb6" localSheetId="2" hidden="1">#REF!</definedName>
    <definedName name="______lb6" localSheetId="6" hidden="1">#REF!</definedName>
    <definedName name="______lb6" localSheetId="0" hidden="1">#REF!</definedName>
    <definedName name="______lb6" hidden="1">#REF!</definedName>
    <definedName name="______lb7" localSheetId="2" hidden="1">#REF!</definedName>
    <definedName name="______lb7" localSheetId="6" hidden="1">#REF!</definedName>
    <definedName name="______lb7" localSheetId="0" hidden="1">#REF!</definedName>
    <definedName name="______lb7" hidden="1">#REF!</definedName>
    <definedName name="______lb8" localSheetId="2" hidden="1">#REF!</definedName>
    <definedName name="______lb8" localSheetId="6" hidden="1">#REF!</definedName>
    <definedName name="______lb8" localSheetId="0" hidden="1">#REF!</definedName>
    <definedName name="______lb8" hidden="1">#REF!</definedName>
    <definedName name="______lb9" localSheetId="2" hidden="1">#REF!</definedName>
    <definedName name="______lb9" localSheetId="6" hidden="1">#REF!</definedName>
    <definedName name="______lb9" localSheetId="0" hidden="1">#REF!</definedName>
    <definedName name="______lb9" hidden="1">#REF!</definedName>
    <definedName name="______lbc1" localSheetId="2" hidden="1">#REF!</definedName>
    <definedName name="______lbc1" localSheetId="6" hidden="1">#REF!</definedName>
    <definedName name="______lbc1" localSheetId="0" hidden="1">#REF!</definedName>
    <definedName name="______lbc1" hidden="1">#REF!</definedName>
    <definedName name="______lbc10" localSheetId="2" hidden="1">#REF!</definedName>
    <definedName name="______lbc10" localSheetId="6" hidden="1">#REF!</definedName>
    <definedName name="______lbc10" localSheetId="0" hidden="1">#REF!</definedName>
    <definedName name="______lbc10" hidden="1">#REF!</definedName>
    <definedName name="______lbc11" localSheetId="2" hidden="1">#REF!</definedName>
    <definedName name="______lbc11" localSheetId="6" hidden="1">#REF!</definedName>
    <definedName name="______lbc11" localSheetId="0" hidden="1">#REF!</definedName>
    <definedName name="______lbc11" hidden="1">#REF!</definedName>
    <definedName name="______lbc12" localSheetId="2" hidden="1">#REF!</definedName>
    <definedName name="______lbc12" localSheetId="6" hidden="1">#REF!</definedName>
    <definedName name="______lbc12" localSheetId="0" hidden="1">#REF!</definedName>
    <definedName name="______lbc12" hidden="1">#REF!</definedName>
    <definedName name="______lbc13" localSheetId="2" hidden="1">#REF!</definedName>
    <definedName name="______lbc13" localSheetId="6" hidden="1">#REF!</definedName>
    <definedName name="______lbc13" localSheetId="0" hidden="1">#REF!</definedName>
    <definedName name="______lbc13" hidden="1">#REF!</definedName>
    <definedName name="______lbc14" localSheetId="2" hidden="1">#REF!</definedName>
    <definedName name="______lbc14" localSheetId="6" hidden="1">#REF!</definedName>
    <definedName name="______lbc14" localSheetId="0" hidden="1">#REF!</definedName>
    <definedName name="______lbc14" hidden="1">#REF!</definedName>
    <definedName name="______lbc15" localSheetId="2" hidden="1">#REF!</definedName>
    <definedName name="______lbc15" localSheetId="6" hidden="1">#REF!</definedName>
    <definedName name="______lbc15" localSheetId="0" hidden="1">#REF!</definedName>
    <definedName name="______lbc15" hidden="1">#REF!</definedName>
    <definedName name="______lbc16" localSheetId="2" hidden="1">#REF!</definedName>
    <definedName name="______lbc16" localSheetId="6" hidden="1">#REF!</definedName>
    <definedName name="______lbc16" localSheetId="0" hidden="1">#REF!</definedName>
    <definedName name="______lbc16" hidden="1">#REF!</definedName>
    <definedName name="______lbc17" localSheetId="2" hidden="1">#REF!</definedName>
    <definedName name="______lbc17" localSheetId="6" hidden="1">#REF!</definedName>
    <definedName name="______lbc17" localSheetId="0" hidden="1">#REF!</definedName>
    <definedName name="______lbc17" hidden="1">#REF!</definedName>
    <definedName name="______lbc18" localSheetId="2" hidden="1">#REF!</definedName>
    <definedName name="______lbc18" localSheetId="6" hidden="1">#REF!</definedName>
    <definedName name="______lbc18" localSheetId="0" hidden="1">#REF!</definedName>
    <definedName name="______lbc18" hidden="1">#REF!</definedName>
    <definedName name="______lbc19" localSheetId="2" hidden="1">#REF!</definedName>
    <definedName name="______lbc19" localSheetId="6" hidden="1">#REF!</definedName>
    <definedName name="______lbc19" localSheetId="0" hidden="1">#REF!</definedName>
    <definedName name="______lbc19" hidden="1">#REF!</definedName>
    <definedName name="______lbc2" localSheetId="2" hidden="1">#REF!</definedName>
    <definedName name="______lbc2" localSheetId="6" hidden="1">#REF!</definedName>
    <definedName name="______lbc2" localSheetId="0" hidden="1">#REF!</definedName>
    <definedName name="______lbc2" hidden="1">#REF!</definedName>
    <definedName name="______lbc20" localSheetId="2" hidden="1">#REF!</definedName>
    <definedName name="______lbc20" localSheetId="6" hidden="1">#REF!</definedName>
    <definedName name="______lbc20" localSheetId="0" hidden="1">#REF!</definedName>
    <definedName name="______lbc20" hidden="1">#REF!</definedName>
    <definedName name="______lbc21" localSheetId="2" hidden="1">#REF!</definedName>
    <definedName name="______lbc21" localSheetId="6" hidden="1">#REF!</definedName>
    <definedName name="______lbc21" localSheetId="0" hidden="1">#REF!</definedName>
    <definedName name="______lbc21" hidden="1">#REF!</definedName>
    <definedName name="______lbc22" localSheetId="2" hidden="1">#REF!</definedName>
    <definedName name="______lbc22" localSheetId="6" hidden="1">#REF!</definedName>
    <definedName name="______lbc22" localSheetId="0" hidden="1">#REF!</definedName>
    <definedName name="______lbc22" hidden="1">#REF!</definedName>
    <definedName name="______lbc23" localSheetId="2" hidden="1">#REF!</definedName>
    <definedName name="______lbc23" localSheetId="6" hidden="1">#REF!</definedName>
    <definedName name="______lbc23" localSheetId="0" hidden="1">#REF!</definedName>
    <definedName name="______lbc23" hidden="1">#REF!</definedName>
    <definedName name="______lbc24" localSheetId="2" hidden="1">#REF!</definedName>
    <definedName name="______lbc24" localSheetId="6" hidden="1">#REF!</definedName>
    <definedName name="______lbc24" localSheetId="0" hidden="1">#REF!</definedName>
    <definedName name="______lbc24" hidden="1">#REF!</definedName>
    <definedName name="______lbc25" localSheetId="2" hidden="1">#REF!</definedName>
    <definedName name="______lbc25" localSheetId="6" hidden="1">#REF!</definedName>
    <definedName name="______lbc25" localSheetId="0" hidden="1">#REF!</definedName>
    <definedName name="______lbc25" hidden="1">#REF!</definedName>
    <definedName name="______lbc26" localSheetId="2" hidden="1">#REF!</definedName>
    <definedName name="______lbc26" localSheetId="6" hidden="1">#REF!</definedName>
    <definedName name="______lbc26" localSheetId="0" hidden="1">#REF!</definedName>
    <definedName name="______lbc26" hidden="1">#REF!</definedName>
    <definedName name="______lbc27" localSheetId="2" hidden="1">#REF!</definedName>
    <definedName name="______lbc27" localSheetId="6" hidden="1">#REF!</definedName>
    <definedName name="______lbc27" localSheetId="0" hidden="1">#REF!</definedName>
    <definedName name="______lbc27" hidden="1">#REF!</definedName>
    <definedName name="______lbc28" localSheetId="2" hidden="1">#REF!</definedName>
    <definedName name="______lbc28" localSheetId="6" hidden="1">#REF!</definedName>
    <definedName name="______lbc28" localSheetId="0" hidden="1">#REF!</definedName>
    <definedName name="______lbc28" hidden="1">#REF!</definedName>
    <definedName name="______lbc29" localSheetId="2" hidden="1">#REF!</definedName>
    <definedName name="______lbc29" localSheetId="6" hidden="1">#REF!</definedName>
    <definedName name="______lbc29" localSheetId="0" hidden="1">#REF!</definedName>
    <definedName name="______lbc29" hidden="1">#REF!</definedName>
    <definedName name="______lbc3" localSheetId="2" hidden="1">#REF!</definedName>
    <definedName name="______lbc3" localSheetId="6" hidden="1">#REF!</definedName>
    <definedName name="______lbc3" localSheetId="0" hidden="1">#REF!</definedName>
    <definedName name="______lbc3" hidden="1">#REF!</definedName>
    <definedName name="______lbc31" localSheetId="2" hidden="1">#REF!</definedName>
    <definedName name="______lbc31" localSheetId="6" hidden="1">#REF!</definedName>
    <definedName name="______lbc31" localSheetId="0" hidden="1">#REF!</definedName>
    <definedName name="______lbc31" hidden="1">#REF!</definedName>
    <definedName name="______lbc32" localSheetId="2" hidden="1">#REF!</definedName>
    <definedName name="______lbc32" localSheetId="6" hidden="1">#REF!</definedName>
    <definedName name="______lbc32" localSheetId="0" hidden="1">#REF!</definedName>
    <definedName name="______lbc32" hidden="1">#REF!</definedName>
    <definedName name="______lbc4" localSheetId="2" hidden="1">#REF!</definedName>
    <definedName name="______lbc4" localSheetId="6" hidden="1">#REF!</definedName>
    <definedName name="______lbc4" localSheetId="0" hidden="1">#REF!</definedName>
    <definedName name="______lbc4" hidden="1">#REF!</definedName>
    <definedName name="______lbc5" localSheetId="2" hidden="1">#REF!</definedName>
    <definedName name="______lbc5" localSheetId="6" hidden="1">#REF!</definedName>
    <definedName name="______lbc5" localSheetId="0" hidden="1">#REF!</definedName>
    <definedName name="______lbc5" hidden="1">#REF!</definedName>
    <definedName name="______lbc6" localSheetId="2" hidden="1">#REF!</definedName>
    <definedName name="______lbc6" localSheetId="6" hidden="1">#REF!</definedName>
    <definedName name="______lbc6" localSheetId="0" hidden="1">#REF!</definedName>
    <definedName name="______lbc6" hidden="1">#REF!</definedName>
    <definedName name="______lbc7" localSheetId="2" hidden="1">#REF!</definedName>
    <definedName name="______lbc7" localSheetId="6" hidden="1">#REF!</definedName>
    <definedName name="______lbc7" localSheetId="0" hidden="1">#REF!</definedName>
    <definedName name="______lbc7" hidden="1">#REF!</definedName>
    <definedName name="______lbc8" localSheetId="2" hidden="1">#REF!</definedName>
    <definedName name="______lbc8" localSheetId="6" hidden="1">#REF!</definedName>
    <definedName name="______lbc8" localSheetId="0" hidden="1">#REF!</definedName>
    <definedName name="______lbc8" hidden="1">#REF!</definedName>
    <definedName name="______lbc9" localSheetId="2" hidden="1">#REF!</definedName>
    <definedName name="______lbc9" localSheetId="6" hidden="1">#REF!</definedName>
    <definedName name="______lbc9" localSheetId="0" hidden="1">#REF!</definedName>
    <definedName name="______lbc9" hidden="1">#REF!</definedName>
    <definedName name="______ld26" localSheetId="2" hidden="1">#REF!</definedName>
    <definedName name="______ld26" localSheetId="6" hidden="1">#REF!</definedName>
    <definedName name="______ld26" localSheetId="0" hidden="1">#REF!</definedName>
    <definedName name="______ld26" hidden="1">#REF!</definedName>
    <definedName name="______ld31" localSheetId="2" hidden="1">#REF!</definedName>
    <definedName name="______ld31" localSheetId="6" hidden="1">#REF!</definedName>
    <definedName name="______ld31" localSheetId="0" hidden="1">#REF!</definedName>
    <definedName name="______ld31" hidden="1">#REF!</definedName>
    <definedName name="______le31" localSheetId="2" hidden="1">#REF!</definedName>
    <definedName name="______le31" localSheetId="6" hidden="1">#REF!</definedName>
    <definedName name="______le31" localSheetId="0" hidden="1">#REF!</definedName>
    <definedName name="______le31" hidden="1">#REF!</definedName>
    <definedName name="______lf31" localSheetId="2" hidden="1">#REF!</definedName>
    <definedName name="______lf31" localSheetId="6" hidden="1">#REF!</definedName>
    <definedName name="______lf31" localSheetId="0" hidden="1">#REF!</definedName>
    <definedName name="______lf31" hidden="1">#REF!</definedName>
    <definedName name="______x10" localSheetId="2" hidden="1">#REF!</definedName>
    <definedName name="______x10" localSheetId="6" hidden="1">#REF!</definedName>
    <definedName name="______x10" localSheetId="0" hidden="1">#REF!</definedName>
    <definedName name="______x10" hidden="1">#REF!</definedName>
    <definedName name="______x11" localSheetId="2" hidden="1">#REF!</definedName>
    <definedName name="______x11" localSheetId="6" hidden="1">#REF!</definedName>
    <definedName name="______x11" localSheetId="0" hidden="1">#REF!</definedName>
    <definedName name="______x11" hidden="1">#REF!</definedName>
    <definedName name="______x12" localSheetId="2" hidden="1">#REF!</definedName>
    <definedName name="______x12" localSheetId="6" hidden="1">#REF!</definedName>
    <definedName name="______x12" localSheetId="0" hidden="1">#REF!</definedName>
    <definedName name="______x12" hidden="1">#REF!</definedName>
    <definedName name="______x13" localSheetId="2" hidden="1">#REF!</definedName>
    <definedName name="______x13" localSheetId="6" hidden="1">#REF!</definedName>
    <definedName name="______x13" localSheetId="0" hidden="1">#REF!</definedName>
    <definedName name="______x13" hidden="1">#REF!</definedName>
    <definedName name="______x14" localSheetId="2" hidden="1">#REF!</definedName>
    <definedName name="______x14" localSheetId="6" hidden="1">#REF!</definedName>
    <definedName name="______x14" localSheetId="0" hidden="1">#REF!</definedName>
    <definedName name="______x14" hidden="1">#REF!</definedName>
    <definedName name="______x15" localSheetId="2" hidden="1">#REF!</definedName>
    <definedName name="______x15" localSheetId="6" hidden="1">#REF!</definedName>
    <definedName name="______x15" localSheetId="0" hidden="1">#REF!</definedName>
    <definedName name="______x15" hidden="1">#REF!</definedName>
    <definedName name="______x16" localSheetId="2" hidden="1">#REF!</definedName>
    <definedName name="______x16" localSheetId="6" hidden="1">#REF!</definedName>
    <definedName name="______x16" localSheetId="0" hidden="1">#REF!</definedName>
    <definedName name="______x16" hidden="1">#REF!</definedName>
    <definedName name="______x17" localSheetId="2" hidden="1">#REF!</definedName>
    <definedName name="______x17" localSheetId="6" hidden="1">#REF!</definedName>
    <definedName name="______x17" localSheetId="0" hidden="1">#REF!</definedName>
    <definedName name="______x17" hidden="1">#REF!</definedName>
    <definedName name="______x18" localSheetId="2" hidden="1">#REF!</definedName>
    <definedName name="______x18" localSheetId="6" hidden="1">#REF!</definedName>
    <definedName name="______x18" localSheetId="0" hidden="1">#REF!</definedName>
    <definedName name="______x18" hidden="1">#REF!</definedName>
    <definedName name="______x19" localSheetId="2" hidden="1">#REF!</definedName>
    <definedName name="______x19" localSheetId="6" hidden="1">#REF!</definedName>
    <definedName name="______x19" localSheetId="0" hidden="1">#REF!</definedName>
    <definedName name="______x19" hidden="1">#REF!</definedName>
    <definedName name="______x20" localSheetId="2" hidden="1">#REF!</definedName>
    <definedName name="______x20" localSheetId="6" hidden="1">#REF!</definedName>
    <definedName name="______x20" localSheetId="0" hidden="1">#REF!</definedName>
    <definedName name="______x20" hidden="1">#REF!</definedName>
    <definedName name="______x21" localSheetId="2" hidden="1">#REF!</definedName>
    <definedName name="______x21" localSheetId="6" hidden="1">#REF!</definedName>
    <definedName name="______x21" localSheetId="0" hidden="1">#REF!</definedName>
    <definedName name="______x21" hidden="1">#REF!</definedName>
    <definedName name="______x22" localSheetId="2" hidden="1">#REF!</definedName>
    <definedName name="______x22" localSheetId="6" hidden="1">#REF!</definedName>
    <definedName name="______x22" localSheetId="0" hidden="1">#REF!</definedName>
    <definedName name="______x22" hidden="1">#REF!</definedName>
    <definedName name="______x23" localSheetId="2" hidden="1">#REF!</definedName>
    <definedName name="______x23" localSheetId="6" hidden="1">#REF!</definedName>
    <definedName name="______x23" localSheetId="0" hidden="1">#REF!</definedName>
    <definedName name="______x23" hidden="1">#REF!</definedName>
    <definedName name="______x24" localSheetId="2" hidden="1">#REF!</definedName>
    <definedName name="______x24" localSheetId="6" hidden="1">#REF!</definedName>
    <definedName name="______x24" localSheetId="0" hidden="1">#REF!</definedName>
    <definedName name="______x24" hidden="1">#REF!</definedName>
    <definedName name="______x25" localSheetId="2" hidden="1">#REF!</definedName>
    <definedName name="______x25" localSheetId="6" hidden="1">#REF!</definedName>
    <definedName name="______x25" localSheetId="0" hidden="1">#REF!</definedName>
    <definedName name="______x25" hidden="1">#REF!</definedName>
    <definedName name="______x28" localSheetId="2" hidden="1">#REF!</definedName>
    <definedName name="______x28" localSheetId="6" hidden="1">#REF!</definedName>
    <definedName name="______x28" localSheetId="0" hidden="1">#REF!</definedName>
    <definedName name="______x28" hidden="1">#REF!</definedName>
    <definedName name="______x29" localSheetId="2" hidden="1">#REF!</definedName>
    <definedName name="______x29" localSheetId="6" hidden="1">#REF!</definedName>
    <definedName name="______x29" localSheetId="0" hidden="1">#REF!</definedName>
    <definedName name="______x29" hidden="1">#REF!</definedName>
    <definedName name="______x32" localSheetId="2" hidden="1">#REF!</definedName>
    <definedName name="______x32" localSheetId="6" hidden="1">#REF!</definedName>
    <definedName name="______x32" localSheetId="0" hidden="1">#REF!</definedName>
    <definedName name="______x32" hidden="1">#REF!</definedName>
    <definedName name="______x4" localSheetId="2" hidden="1">#REF!</definedName>
    <definedName name="______x4" localSheetId="6" hidden="1">#REF!</definedName>
    <definedName name="______x4" localSheetId="0" hidden="1">#REF!</definedName>
    <definedName name="______x4" hidden="1">#REF!</definedName>
    <definedName name="______x5" localSheetId="2" hidden="1">#REF!</definedName>
    <definedName name="______x5" localSheetId="6" hidden="1">#REF!</definedName>
    <definedName name="______x5" localSheetId="0" hidden="1">#REF!</definedName>
    <definedName name="______x5" hidden="1">#REF!</definedName>
    <definedName name="______x6" localSheetId="2" hidden="1">#REF!</definedName>
    <definedName name="______x6" localSheetId="6" hidden="1">#REF!</definedName>
    <definedName name="______x6" localSheetId="0" hidden="1">#REF!</definedName>
    <definedName name="______x6" hidden="1">#REF!</definedName>
    <definedName name="______x7" localSheetId="2" hidden="1">#REF!</definedName>
    <definedName name="______x7" localSheetId="6" hidden="1">#REF!</definedName>
    <definedName name="______x7" localSheetId="0" hidden="1">#REF!</definedName>
    <definedName name="______x7" hidden="1">#REF!</definedName>
    <definedName name="______x8" localSheetId="2" hidden="1">#REF!</definedName>
    <definedName name="______x8" localSheetId="6" hidden="1">#REF!</definedName>
    <definedName name="______x8" localSheetId="0" hidden="1">#REF!</definedName>
    <definedName name="______x8" hidden="1">#REF!</definedName>
    <definedName name="______x9" localSheetId="2" hidden="1">#REF!</definedName>
    <definedName name="______x9" localSheetId="6" hidden="1">#REF!</definedName>
    <definedName name="______x9" localSheetId="0" hidden="1">#REF!</definedName>
    <definedName name="______x9" hidden="1">#REF!</definedName>
    <definedName name="_____INV12" localSheetId="2">#REF!</definedName>
    <definedName name="_____INV12" localSheetId="6">#REF!</definedName>
    <definedName name="_____INV12" localSheetId="0">#REF!</definedName>
    <definedName name="_____INV12">#REF!</definedName>
    <definedName name="_____INV13" localSheetId="2">#REF!</definedName>
    <definedName name="_____INV13" localSheetId="6">#REF!</definedName>
    <definedName name="_____INV13" localSheetId="0">#REF!</definedName>
    <definedName name="_____INV13">#REF!</definedName>
    <definedName name="_____inv2">'[1]CONSOL DRE GERAL'!$B$2:$L$99</definedName>
    <definedName name="_____la29" localSheetId="2" hidden="1">#REF!</definedName>
    <definedName name="_____la29" localSheetId="7" hidden="1">#REF!</definedName>
    <definedName name="_____la29" localSheetId="6" hidden="1">#REF!</definedName>
    <definedName name="_____la29" localSheetId="0" hidden="1">#REF!</definedName>
    <definedName name="_____la29" hidden="1">#REF!</definedName>
    <definedName name="_____la3" localSheetId="2" hidden="1">#REF!</definedName>
    <definedName name="_____la3" localSheetId="6" hidden="1">#REF!</definedName>
    <definedName name="_____la3" localSheetId="0" hidden="1">#REF!</definedName>
    <definedName name="_____la3" hidden="1">#REF!</definedName>
    <definedName name="_____la31" localSheetId="2" hidden="1">#REF!</definedName>
    <definedName name="_____la31" localSheetId="6" hidden="1">#REF!</definedName>
    <definedName name="_____la31" localSheetId="0" hidden="1">#REF!</definedName>
    <definedName name="_____la31" hidden="1">#REF!</definedName>
    <definedName name="_____la32" localSheetId="2" hidden="1">#REF!</definedName>
    <definedName name="_____la32" localSheetId="6" hidden="1">#REF!</definedName>
    <definedName name="_____la32" localSheetId="0" hidden="1">#REF!</definedName>
    <definedName name="_____la32" hidden="1">#REF!</definedName>
    <definedName name="_____la4" localSheetId="2" hidden="1">#REF!</definedName>
    <definedName name="_____la4" localSheetId="6" hidden="1">#REF!</definedName>
    <definedName name="_____la4" localSheetId="0" hidden="1">#REF!</definedName>
    <definedName name="_____la4" hidden="1">#REF!</definedName>
    <definedName name="_____la5" localSheetId="2" hidden="1">#REF!</definedName>
    <definedName name="_____la5" localSheetId="6" hidden="1">#REF!</definedName>
    <definedName name="_____la5" localSheetId="0" hidden="1">#REF!</definedName>
    <definedName name="_____la5" hidden="1">#REF!</definedName>
    <definedName name="_____la6" localSheetId="2" hidden="1">#REF!</definedName>
    <definedName name="_____la6" localSheetId="6" hidden="1">#REF!</definedName>
    <definedName name="_____la6" localSheetId="0" hidden="1">#REF!</definedName>
    <definedName name="_____la6" hidden="1">#REF!</definedName>
    <definedName name="_____la7" localSheetId="2" hidden="1">#REF!</definedName>
    <definedName name="_____la7" localSheetId="6" hidden="1">#REF!</definedName>
    <definedName name="_____la7" localSheetId="0" hidden="1">#REF!</definedName>
    <definedName name="_____la7" hidden="1">#REF!</definedName>
    <definedName name="_____la8" localSheetId="2" hidden="1">#REF!</definedName>
    <definedName name="_____la8" localSheetId="6" hidden="1">#REF!</definedName>
    <definedName name="_____la8" localSheetId="0" hidden="1">#REF!</definedName>
    <definedName name="_____la8" hidden="1">#REF!</definedName>
    <definedName name="_____la9" localSheetId="2" hidden="1">#REF!</definedName>
    <definedName name="_____la9" localSheetId="6" hidden="1">#REF!</definedName>
    <definedName name="_____la9" localSheetId="0" hidden="1">#REF!</definedName>
    <definedName name="_____la9" hidden="1">#REF!</definedName>
    <definedName name="_____lb1" localSheetId="2" hidden="1">#REF!</definedName>
    <definedName name="_____lb1" localSheetId="6" hidden="1">#REF!</definedName>
    <definedName name="_____lb1" localSheetId="0" hidden="1">#REF!</definedName>
    <definedName name="_____lb1" hidden="1">#REF!</definedName>
    <definedName name="_____lb10" localSheetId="2" hidden="1">#REF!</definedName>
    <definedName name="_____lb10" localSheetId="6" hidden="1">#REF!</definedName>
    <definedName name="_____lb10" localSheetId="0" hidden="1">#REF!</definedName>
    <definedName name="_____lb10" hidden="1">#REF!</definedName>
    <definedName name="_____lb11" localSheetId="2" hidden="1">#REF!</definedName>
    <definedName name="_____lb11" localSheetId="6" hidden="1">#REF!</definedName>
    <definedName name="_____lb11" localSheetId="0" hidden="1">#REF!</definedName>
    <definedName name="_____lb11" hidden="1">#REF!</definedName>
    <definedName name="_____lb12" localSheetId="2" hidden="1">#REF!</definedName>
    <definedName name="_____lb12" localSheetId="6" hidden="1">#REF!</definedName>
    <definedName name="_____lb12" localSheetId="0" hidden="1">#REF!</definedName>
    <definedName name="_____lb12" hidden="1">#REF!</definedName>
    <definedName name="_____lb13" localSheetId="2" hidden="1">#REF!</definedName>
    <definedName name="_____lb13" localSheetId="6" hidden="1">#REF!</definedName>
    <definedName name="_____lb13" localSheetId="0" hidden="1">#REF!</definedName>
    <definedName name="_____lb13" hidden="1">#REF!</definedName>
    <definedName name="_____lb14" localSheetId="2" hidden="1">#REF!</definedName>
    <definedName name="_____lb14" localSheetId="6" hidden="1">#REF!</definedName>
    <definedName name="_____lb14" localSheetId="0" hidden="1">#REF!</definedName>
    <definedName name="_____lb14" hidden="1">#REF!</definedName>
    <definedName name="_____lb15" localSheetId="2" hidden="1">#REF!</definedName>
    <definedName name="_____lb15" localSheetId="6" hidden="1">#REF!</definedName>
    <definedName name="_____lb15" localSheetId="0" hidden="1">#REF!</definedName>
    <definedName name="_____lb15" hidden="1">#REF!</definedName>
    <definedName name="_____lb16" localSheetId="2" hidden="1">#REF!</definedName>
    <definedName name="_____lb16" localSheetId="6" hidden="1">#REF!</definedName>
    <definedName name="_____lb16" localSheetId="0" hidden="1">#REF!</definedName>
    <definedName name="_____lb16" hidden="1">#REF!</definedName>
    <definedName name="_____lb17" localSheetId="2" hidden="1">#REF!</definedName>
    <definedName name="_____lb17" localSheetId="6" hidden="1">#REF!</definedName>
    <definedName name="_____lb17" localSheetId="0" hidden="1">#REF!</definedName>
    <definedName name="_____lb17" hidden="1">#REF!</definedName>
    <definedName name="_____lb18" localSheetId="2" hidden="1">#REF!</definedName>
    <definedName name="_____lb18" localSheetId="6" hidden="1">#REF!</definedName>
    <definedName name="_____lb18" localSheetId="0" hidden="1">#REF!</definedName>
    <definedName name="_____lb18" hidden="1">#REF!</definedName>
    <definedName name="_____lb19" localSheetId="2" hidden="1">#REF!</definedName>
    <definedName name="_____lb19" localSheetId="6" hidden="1">#REF!</definedName>
    <definedName name="_____lb19" localSheetId="0" hidden="1">#REF!</definedName>
    <definedName name="_____lb19" hidden="1">#REF!</definedName>
    <definedName name="_____lb2" localSheetId="2" hidden="1">#REF!</definedName>
    <definedName name="_____lb2" localSheetId="6" hidden="1">#REF!</definedName>
    <definedName name="_____lb2" localSheetId="0" hidden="1">#REF!</definedName>
    <definedName name="_____lb2" hidden="1">#REF!</definedName>
    <definedName name="_____lb20" localSheetId="2" hidden="1">#REF!</definedName>
    <definedName name="_____lb20" localSheetId="6" hidden="1">#REF!</definedName>
    <definedName name="_____lb20" localSheetId="0" hidden="1">#REF!</definedName>
    <definedName name="_____lb20" hidden="1">#REF!</definedName>
    <definedName name="_____lb21" localSheetId="2" hidden="1">#REF!</definedName>
    <definedName name="_____lb21" localSheetId="6" hidden="1">#REF!</definedName>
    <definedName name="_____lb21" localSheetId="0" hidden="1">#REF!</definedName>
    <definedName name="_____lb21" hidden="1">#REF!</definedName>
    <definedName name="_____lb22" localSheetId="2" hidden="1">#REF!</definedName>
    <definedName name="_____lb22" localSheetId="6" hidden="1">#REF!</definedName>
    <definedName name="_____lb22" localSheetId="0" hidden="1">#REF!</definedName>
    <definedName name="_____lb22" hidden="1">#REF!</definedName>
    <definedName name="_____lb23" localSheetId="2" hidden="1">#REF!</definedName>
    <definedName name="_____lb23" localSheetId="6" hidden="1">#REF!</definedName>
    <definedName name="_____lb23" localSheetId="0" hidden="1">#REF!</definedName>
    <definedName name="_____lb23" hidden="1">#REF!</definedName>
    <definedName name="_____lb24" localSheetId="2" hidden="1">#REF!</definedName>
    <definedName name="_____lb24" localSheetId="6" hidden="1">#REF!</definedName>
    <definedName name="_____lb24" localSheetId="0" hidden="1">#REF!</definedName>
    <definedName name="_____lb24" hidden="1">#REF!</definedName>
    <definedName name="_____lb25" localSheetId="2" hidden="1">#REF!</definedName>
    <definedName name="_____lb25" localSheetId="6" hidden="1">#REF!</definedName>
    <definedName name="_____lb25" localSheetId="0" hidden="1">#REF!</definedName>
    <definedName name="_____lb25" hidden="1">#REF!</definedName>
    <definedName name="_____lb27" localSheetId="2" hidden="1">#REF!</definedName>
    <definedName name="_____lb27" localSheetId="6" hidden="1">#REF!</definedName>
    <definedName name="_____lb27" localSheetId="0" hidden="1">#REF!</definedName>
    <definedName name="_____lb27" hidden="1">#REF!</definedName>
    <definedName name="_____lb28" localSheetId="2" hidden="1">#REF!</definedName>
    <definedName name="_____lb28" localSheetId="6" hidden="1">#REF!</definedName>
    <definedName name="_____lb28" localSheetId="0" hidden="1">#REF!</definedName>
    <definedName name="_____lb28" hidden="1">#REF!</definedName>
    <definedName name="_____lb29" localSheetId="2" hidden="1">#REF!</definedName>
    <definedName name="_____lb29" localSheetId="6" hidden="1">#REF!</definedName>
    <definedName name="_____lb29" localSheetId="0" hidden="1">#REF!</definedName>
    <definedName name="_____lb29" hidden="1">#REF!</definedName>
    <definedName name="_____lb3" localSheetId="2" hidden="1">#REF!</definedName>
    <definedName name="_____lb3" localSheetId="6" hidden="1">#REF!</definedName>
    <definedName name="_____lb3" localSheetId="0" hidden="1">#REF!</definedName>
    <definedName name="_____lb3" hidden="1">#REF!</definedName>
    <definedName name="_____lb30" localSheetId="2" hidden="1">#REF!</definedName>
    <definedName name="_____lb30" localSheetId="6" hidden="1">#REF!</definedName>
    <definedName name="_____lb30" localSheetId="0" hidden="1">#REF!</definedName>
    <definedName name="_____lb30" hidden="1">#REF!</definedName>
    <definedName name="_____lb31" localSheetId="2" hidden="1">#REF!</definedName>
    <definedName name="_____lb31" localSheetId="6" hidden="1">#REF!</definedName>
    <definedName name="_____lb31" localSheetId="0" hidden="1">#REF!</definedName>
    <definedName name="_____lb31" hidden="1">#REF!</definedName>
    <definedName name="_____lb32" localSheetId="2" hidden="1">#REF!</definedName>
    <definedName name="_____lb32" localSheetId="6" hidden="1">#REF!</definedName>
    <definedName name="_____lb32" localSheetId="0" hidden="1">#REF!</definedName>
    <definedName name="_____lb32" hidden="1">#REF!</definedName>
    <definedName name="_____lb4" localSheetId="2" hidden="1">#REF!</definedName>
    <definedName name="_____lb4" localSheetId="6" hidden="1">#REF!</definedName>
    <definedName name="_____lb4" localSheetId="0" hidden="1">#REF!</definedName>
    <definedName name="_____lb4" hidden="1">#REF!</definedName>
    <definedName name="_____lb5" localSheetId="2" hidden="1">#REF!</definedName>
    <definedName name="_____lb5" localSheetId="6" hidden="1">#REF!</definedName>
    <definedName name="_____lb5" localSheetId="0" hidden="1">#REF!</definedName>
    <definedName name="_____lb5" hidden="1">#REF!</definedName>
    <definedName name="_____lb6" localSheetId="2" hidden="1">#REF!</definedName>
    <definedName name="_____lb6" localSheetId="6" hidden="1">#REF!</definedName>
    <definedName name="_____lb6" localSheetId="0" hidden="1">#REF!</definedName>
    <definedName name="_____lb6" hidden="1">#REF!</definedName>
    <definedName name="_____lb7" localSheetId="2" hidden="1">#REF!</definedName>
    <definedName name="_____lb7" localSheetId="6" hidden="1">#REF!</definedName>
    <definedName name="_____lb7" localSheetId="0" hidden="1">#REF!</definedName>
    <definedName name="_____lb7" hidden="1">#REF!</definedName>
    <definedName name="_____lb8" localSheetId="2" hidden="1">#REF!</definedName>
    <definedName name="_____lb8" localSheetId="6" hidden="1">#REF!</definedName>
    <definedName name="_____lb8" localSheetId="0" hidden="1">#REF!</definedName>
    <definedName name="_____lb8" hidden="1">#REF!</definedName>
    <definedName name="_____lb9" localSheetId="2" hidden="1">#REF!</definedName>
    <definedName name="_____lb9" localSheetId="6" hidden="1">#REF!</definedName>
    <definedName name="_____lb9" localSheetId="0" hidden="1">#REF!</definedName>
    <definedName name="_____lb9" hidden="1">#REF!</definedName>
    <definedName name="_____lbc1" localSheetId="2" hidden="1">#REF!</definedName>
    <definedName name="_____lbc1" localSheetId="6" hidden="1">#REF!</definedName>
    <definedName name="_____lbc1" localSheetId="0" hidden="1">#REF!</definedName>
    <definedName name="_____lbc1" hidden="1">#REF!</definedName>
    <definedName name="_____lbc10" localSheetId="2" hidden="1">#REF!</definedName>
    <definedName name="_____lbc10" localSheetId="6" hidden="1">#REF!</definedName>
    <definedName name="_____lbc10" localSheetId="0" hidden="1">#REF!</definedName>
    <definedName name="_____lbc10" hidden="1">#REF!</definedName>
    <definedName name="_____lbc11" localSheetId="2" hidden="1">#REF!</definedName>
    <definedName name="_____lbc11" localSheetId="6" hidden="1">#REF!</definedName>
    <definedName name="_____lbc11" localSheetId="0" hidden="1">#REF!</definedName>
    <definedName name="_____lbc11" hidden="1">#REF!</definedName>
    <definedName name="_____lbc12" localSheetId="2" hidden="1">#REF!</definedName>
    <definedName name="_____lbc12" localSheetId="6" hidden="1">#REF!</definedName>
    <definedName name="_____lbc12" localSheetId="0" hidden="1">#REF!</definedName>
    <definedName name="_____lbc12" hidden="1">#REF!</definedName>
    <definedName name="_____lbc13" localSheetId="2" hidden="1">#REF!</definedName>
    <definedName name="_____lbc13" localSheetId="6" hidden="1">#REF!</definedName>
    <definedName name="_____lbc13" localSheetId="0" hidden="1">#REF!</definedName>
    <definedName name="_____lbc13" hidden="1">#REF!</definedName>
    <definedName name="_____lbc14" localSheetId="2" hidden="1">#REF!</definedName>
    <definedName name="_____lbc14" localSheetId="6" hidden="1">#REF!</definedName>
    <definedName name="_____lbc14" localSheetId="0" hidden="1">#REF!</definedName>
    <definedName name="_____lbc14" hidden="1">#REF!</definedName>
    <definedName name="_____lbc15" localSheetId="2" hidden="1">#REF!</definedName>
    <definedName name="_____lbc15" localSheetId="6" hidden="1">#REF!</definedName>
    <definedName name="_____lbc15" localSheetId="0" hidden="1">#REF!</definedName>
    <definedName name="_____lbc15" hidden="1">#REF!</definedName>
    <definedName name="_____lbc16" localSheetId="2" hidden="1">#REF!</definedName>
    <definedName name="_____lbc16" localSheetId="6" hidden="1">#REF!</definedName>
    <definedName name="_____lbc16" localSheetId="0" hidden="1">#REF!</definedName>
    <definedName name="_____lbc16" hidden="1">#REF!</definedName>
    <definedName name="_____lbc17" localSheetId="2" hidden="1">#REF!</definedName>
    <definedName name="_____lbc17" localSheetId="6" hidden="1">#REF!</definedName>
    <definedName name="_____lbc17" localSheetId="0" hidden="1">#REF!</definedName>
    <definedName name="_____lbc17" hidden="1">#REF!</definedName>
    <definedName name="_____lbc18" localSheetId="2" hidden="1">#REF!</definedName>
    <definedName name="_____lbc18" localSheetId="6" hidden="1">#REF!</definedName>
    <definedName name="_____lbc18" localSheetId="0" hidden="1">#REF!</definedName>
    <definedName name="_____lbc18" hidden="1">#REF!</definedName>
    <definedName name="_____lbc19" localSheetId="2" hidden="1">#REF!</definedName>
    <definedName name="_____lbc19" localSheetId="6" hidden="1">#REF!</definedName>
    <definedName name="_____lbc19" localSheetId="0" hidden="1">#REF!</definedName>
    <definedName name="_____lbc19" hidden="1">#REF!</definedName>
    <definedName name="_____lbc2" localSheetId="2" hidden="1">#REF!</definedName>
    <definedName name="_____lbc2" localSheetId="6" hidden="1">#REF!</definedName>
    <definedName name="_____lbc2" localSheetId="0" hidden="1">#REF!</definedName>
    <definedName name="_____lbc2" hidden="1">#REF!</definedName>
    <definedName name="_____lbc20" localSheetId="2" hidden="1">#REF!</definedName>
    <definedName name="_____lbc20" localSheetId="6" hidden="1">#REF!</definedName>
    <definedName name="_____lbc20" localSheetId="0" hidden="1">#REF!</definedName>
    <definedName name="_____lbc20" hidden="1">#REF!</definedName>
    <definedName name="_____lbc21" localSheetId="2" hidden="1">#REF!</definedName>
    <definedName name="_____lbc21" localSheetId="6" hidden="1">#REF!</definedName>
    <definedName name="_____lbc21" localSheetId="0" hidden="1">#REF!</definedName>
    <definedName name="_____lbc21" hidden="1">#REF!</definedName>
    <definedName name="_____lbc22" localSheetId="2" hidden="1">#REF!</definedName>
    <definedName name="_____lbc22" localSheetId="6" hidden="1">#REF!</definedName>
    <definedName name="_____lbc22" localSheetId="0" hidden="1">#REF!</definedName>
    <definedName name="_____lbc22" hidden="1">#REF!</definedName>
    <definedName name="_____lbc23" localSheetId="2" hidden="1">#REF!</definedName>
    <definedName name="_____lbc23" localSheetId="6" hidden="1">#REF!</definedName>
    <definedName name="_____lbc23" localSheetId="0" hidden="1">#REF!</definedName>
    <definedName name="_____lbc23" hidden="1">#REF!</definedName>
    <definedName name="_____lbc24" localSheetId="2" hidden="1">#REF!</definedName>
    <definedName name="_____lbc24" localSheetId="6" hidden="1">#REF!</definedName>
    <definedName name="_____lbc24" localSheetId="0" hidden="1">#REF!</definedName>
    <definedName name="_____lbc24" hidden="1">#REF!</definedName>
    <definedName name="_____lbc25" localSheetId="2" hidden="1">#REF!</definedName>
    <definedName name="_____lbc25" localSheetId="6" hidden="1">#REF!</definedName>
    <definedName name="_____lbc25" localSheetId="0" hidden="1">#REF!</definedName>
    <definedName name="_____lbc25" hidden="1">#REF!</definedName>
    <definedName name="_____lbc26" localSheetId="2" hidden="1">#REF!</definedName>
    <definedName name="_____lbc26" localSheetId="6" hidden="1">#REF!</definedName>
    <definedName name="_____lbc26" localSheetId="0" hidden="1">#REF!</definedName>
    <definedName name="_____lbc26" hidden="1">#REF!</definedName>
    <definedName name="_____lbc27" localSheetId="2" hidden="1">#REF!</definedName>
    <definedName name="_____lbc27" localSheetId="6" hidden="1">#REF!</definedName>
    <definedName name="_____lbc27" localSheetId="0" hidden="1">#REF!</definedName>
    <definedName name="_____lbc27" hidden="1">#REF!</definedName>
    <definedName name="_____lbc28" localSheetId="2" hidden="1">#REF!</definedName>
    <definedName name="_____lbc28" localSheetId="6" hidden="1">#REF!</definedName>
    <definedName name="_____lbc28" localSheetId="0" hidden="1">#REF!</definedName>
    <definedName name="_____lbc28" hidden="1">#REF!</definedName>
    <definedName name="_____lbc29" localSheetId="2" hidden="1">#REF!</definedName>
    <definedName name="_____lbc29" localSheetId="6" hidden="1">#REF!</definedName>
    <definedName name="_____lbc29" localSheetId="0" hidden="1">#REF!</definedName>
    <definedName name="_____lbc29" hidden="1">#REF!</definedName>
    <definedName name="_____lbc3" localSheetId="2" hidden="1">#REF!</definedName>
    <definedName name="_____lbc3" localSheetId="6" hidden="1">#REF!</definedName>
    <definedName name="_____lbc3" localSheetId="0" hidden="1">#REF!</definedName>
    <definedName name="_____lbc3" hidden="1">#REF!</definedName>
    <definedName name="_____lbc31" localSheetId="2" hidden="1">#REF!</definedName>
    <definedName name="_____lbc31" localSheetId="6" hidden="1">#REF!</definedName>
    <definedName name="_____lbc31" localSheetId="0" hidden="1">#REF!</definedName>
    <definedName name="_____lbc31" hidden="1">#REF!</definedName>
    <definedName name="_____lbc32" localSheetId="2" hidden="1">#REF!</definedName>
    <definedName name="_____lbc32" localSheetId="6" hidden="1">#REF!</definedName>
    <definedName name="_____lbc32" localSheetId="0" hidden="1">#REF!</definedName>
    <definedName name="_____lbc32" hidden="1">#REF!</definedName>
    <definedName name="_____lbc4" localSheetId="2" hidden="1">#REF!</definedName>
    <definedName name="_____lbc4" localSheetId="6" hidden="1">#REF!</definedName>
    <definedName name="_____lbc4" localSheetId="0" hidden="1">#REF!</definedName>
    <definedName name="_____lbc4" hidden="1">#REF!</definedName>
    <definedName name="_____lbc5" localSheetId="2" hidden="1">#REF!</definedName>
    <definedName name="_____lbc5" localSheetId="6" hidden="1">#REF!</definedName>
    <definedName name="_____lbc5" localSheetId="0" hidden="1">#REF!</definedName>
    <definedName name="_____lbc5" hidden="1">#REF!</definedName>
    <definedName name="_____lbc6" localSheetId="2" hidden="1">#REF!</definedName>
    <definedName name="_____lbc6" localSheetId="6" hidden="1">#REF!</definedName>
    <definedName name="_____lbc6" localSheetId="0" hidden="1">#REF!</definedName>
    <definedName name="_____lbc6" hidden="1">#REF!</definedName>
    <definedName name="_____lbc7" localSheetId="2" hidden="1">#REF!</definedName>
    <definedName name="_____lbc7" localSheetId="6" hidden="1">#REF!</definedName>
    <definedName name="_____lbc7" localSheetId="0" hidden="1">#REF!</definedName>
    <definedName name="_____lbc7" hidden="1">#REF!</definedName>
    <definedName name="_____lbc8" localSheetId="2" hidden="1">#REF!</definedName>
    <definedName name="_____lbc8" localSheetId="6" hidden="1">#REF!</definedName>
    <definedName name="_____lbc8" localSheetId="0" hidden="1">#REF!</definedName>
    <definedName name="_____lbc8" hidden="1">#REF!</definedName>
    <definedName name="_____lbc9" localSheetId="2" hidden="1">#REF!</definedName>
    <definedName name="_____lbc9" localSheetId="6" hidden="1">#REF!</definedName>
    <definedName name="_____lbc9" localSheetId="0" hidden="1">#REF!</definedName>
    <definedName name="_____lbc9" hidden="1">#REF!</definedName>
    <definedName name="_____ld26" localSheetId="2" hidden="1">#REF!</definedName>
    <definedName name="_____ld26" localSheetId="6" hidden="1">#REF!</definedName>
    <definedName name="_____ld26" localSheetId="0" hidden="1">#REF!</definedName>
    <definedName name="_____ld26" hidden="1">#REF!</definedName>
    <definedName name="_____ld31" localSheetId="2" hidden="1">#REF!</definedName>
    <definedName name="_____ld31" localSheetId="6" hidden="1">#REF!</definedName>
    <definedName name="_____ld31" localSheetId="0" hidden="1">#REF!</definedName>
    <definedName name="_____ld31" hidden="1">#REF!</definedName>
    <definedName name="_____le31" localSheetId="2" hidden="1">#REF!</definedName>
    <definedName name="_____le31" localSheetId="6" hidden="1">#REF!</definedName>
    <definedName name="_____le31" localSheetId="0" hidden="1">#REF!</definedName>
    <definedName name="_____le31" hidden="1">#REF!</definedName>
    <definedName name="_____lf31" localSheetId="2" hidden="1">#REF!</definedName>
    <definedName name="_____lf31" localSheetId="6" hidden="1">#REF!</definedName>
    <definedName name="_____lf31" localSheetId="0" hidden="1">#REF!</definedName>
    <definedName name="_____lf31" hidden="1">#REF!</definedName>
    <definedName name="_____x10" localSheetId="2" hidden="1">#REF!</definedName>
    <definedName name="_____x10" localSheetId="6" hidden="1">#REF!</definedName>
    <definedName name="_____x10" localSheetId="0" hidden="1">#REF!</definedName>
    <definedName name="_____x10" hidden="1">#REF!</definedName>
    <definedName name="_____x11" localSheetId="2" hidden="1">#REF!</definedName>
    <definedName name="_____x11" localSheetId="6" hidden="1">#REF!</definedName>
    <definedName name="_____x11" localSheetId="0" hidden="1">#REF!</definedName>
    <definedName name="_____x11" hidden="1">#REF!</definedName>
    <definedName name="_____x12" localSheetId="2" hidden="1">#REF!</definedName>
    <definedName name="_____x12" localSheetId="6" hidden="1">#REF!</definedName>
    <definedName name="_____x12" localSheetId="0" hidden="1">#REF!</definedName>
    <definedName name="_____x12" hidden="1">#REF!</definedName>
    <definedName name="_____x13" localSheetId="2" hidden="1">#REF!</definedName>
    <definedName name="_____x13" localSheetId="6" hidden="1">#REF!</definedName>
    <definedName name="_____x13" localSheetId="0" hidden="1">#REF!</definedName>
    <definedName name="_____x13" hidden="1">#REF!</definedName>
    <definedName name="_____x14" localSheetId="2" hidden="1">#REF!</definedName>
    <definedName name="_____x14" localSheetId="6" hidden="1">#REF!</definedName>
    <definedName name="_____x14" localSheetId="0" hidden="1">#REF!</definedName>
    <definedName name="_____x14" hidden="1">#REF!</definedName>
    <definedName name="_____x15" localSheetId="2" hidden="1">#REF!</definedName>
    <definedName name="_____x15" localSheetId="6" hidden="1">#REF!</definedName>
    <definedName name="_____x15" localSheetId="0" hidden="1">#REF!</definedName>
    <definedName name="_____x15" hidden="1">#REF!</definedName>
    <definedName name="_____x16" localSheetId="2" hidden="1">#REF!</definedName>
    <definedName name="_____x16" localSheetId="6" hidden="1">#REF!</definedName>
    <definedName name="_____x16" localSheetId="0" hidden="1">#REF!</definedName>
    <definedName name="_____x16" hidden="1">#REF!</definedName>
    <definedName name="_____x17" localSheetId="2" hidden="1">#REF!</definedName>
    <definedName name="_____x17" localSheetId="6" hidden="1">#REF!</definedName>
    <definedName name="_____x17" localSheetId="0" hidden="1">#REF!</definedName>
    <definedName name="_____x17" hidden="1">#REF!</definedName>
    <definedName name="_____x18" localSheetId="2" hidden="1">#REF!</definedName>
    <definedName name="_____x18" localSheetId="6" hidden="1">#REF!</definedName>
    <definedName name="_____x18" localSheetId="0" hidden="1">#REF!</definedName>
    <definedName name="_____x18" hidden="1">#REF!</definedName>
    <definedName name="_____x19" localSheetId="2" hidden="1">#REF!</definedName>
    <definedName name="_____x19" localSheetId="6" hidden="1">#REF!</definedName>
    <definedName name="_____x19" localSheetId="0" hidden="1">#REF!</definedName>
    <definedName name="_____x19" hidden="1">#REF!</definedName>
    <definedName name="_____x20" localSheetId="2" hidden="1">#REF!</definedName>
    <definedName name="_____x20" localSheetId="6" hidden="1">#REF!</definedName>
    <definedName name="_____x20" localSheetId="0" hidden="1">#REF!</definedName>
    <definedName name="_____x20" hidden="1">#REF!</definedName>
    <definedName name="_____x21" localSheetId="2" hidden="1">#REF!</definedName>
    <definedName name="_____x21" localSheetId="6" hidden="1">#REF!</definedName>
    <definedName name="_____x21" localSheetId="0" hidden="1">#REF!</definedName>
    <definedName name="_____x21" hidden="1">#REF!</definedName>
    <definedName name="_____x22" localSheetId="2" hidden="1">#REF!</definedName>
    <definedName name="_____x22" localSheetId="6" hidden="1">#REF!</definedName>
    <definedName name="_____x22" localSheetId="0" hidden="1">#REF!</definedName>
    <definedName name="_____x22" hidden="1">#REF!</definedName>
    <definedName name="_____x23" localSheetId="2" hidden="1">#REF!</definedName>
    <definedName name="_____x23" localSheetId="6" hidden="1">#REF!</definedName>
    <definedName name="_____x23" localSheetId="0" hidden="1">#REF!</definedName>
    <definedName name="_____x23" hidden="1">#REF!</definedName>
    <definedName name="_____x24" localSheetId="2" hidden="1">#REF!</definedName>
    <definedName name="_____x24" localSheetId="6" hidden="1">#REF!</definedName>
    <definedName name="_____x24" localSheetId="0" hidden="1">#REF!</definedName>
    <definedName name="_____x24" hidden="1">#REF!</definedName>
    <definedName name="_____x25" localSheetId="2" hidden="1">#REF!</definedName>
    <definedName name="_____x25" localSheetId="6" hidden="1">#REF!</definedName>
    <definedName name="_____x25" localSheetId="0" hidden="1">#REF!</definedName>
    <definedName name="_____x25" hidden="1">#REF!</definedName>
    <definedName name="_____x28" localSheetId="2" hidden="1">#REF!</definedName>
    <definedName name="_____x28" localSheetId="6" hidden="1">#REF!</definedName>
    <definedName name="_____x28" localSheetId="0" hidden="1">#REF!</definedName>
    <definedName name="_____x28" hidden="1">#REF!</definedName>
    <definedName name="_____x29" localSheetId="2" hidden="1">#REF!</definedName>
    <definedName name="_____x29" localSheetId="6" hidden="1">#REF!</definedName>
    <definedName name="_____x29" localSheetId="0" hidden="1">#REF!</definedName>
    <definedName name="_____x29" hidden="1">#REF!</definedName>
    <definedName name="_____x32" localSheetId="2" hidden="1">#REF!</definedName>
    <definedName name="_____x32" localSheetId="6" hidden="1">#REF!</definedName>
    <definedName name="_____x32" localSheetId="0" hidden="1">#REF!</definedName>
    <definedName name="_____x32" hidden="1">#REF!</definedName>
    <definedName name="_____x4" localSheetId="2" hidden="1">#REF!</definedName>
    <definedName name="_____x4" localSheetId="6" hidden="1">#REF!</definedName>
    <definedName name="_____x4" localSheetId="0" hidden="1">#REF!</definedName>
    <definedName name="_____x4" hidden="1">#REF!</definedName>
    <definedName name="_____x5" localSheetId="2" hidden="1">#REF!</definedName>
    <definedName name="_____x5" localSheetId="6" hidden="1">#REF!</definedName>
    <definedName name="_____x5" localSheetId="0" hidden="1">#REF!</definedName>
    <definedName name="_____x5" hidden="1">#REF!</definedName>
    <definedName name="_____x6" localSheetId="2" hidden="1">#REF!</definedName>
    <definedName name="_____x6" localSheetId="6" hidden="1">#REF!</definedName>
    <definedName name="_____x6" localSheetId="0" hidden="1">#REF!</definedName>
    <definedName name="_____x6" hidden="1">#REF!</definedName>
    <definedName name="_____x7" localSheetId="2" hidden="1">#REF!</definedName>
    <definedName name="_____x7" localSheetId="6" hidden="1">#REF!</definedName>
    <definedName name="_____x7" localSheetId="0" hidden="1">#REF!</definedName>
    <definedName name="_____x7" hidden="1">#REF!</definedName>
    <definedName name="_____x8" localSheetId="2" hidden="1">#REF!</definedName>
    <definedName name="_____x8" localSheetId="6" hidden="1">#REF!</definedName>
    <definedName name="_____x8" localSheetId="0" hidden="1">#REF!</definedName>
    <definedName name="_____x8" hidden="1">#REF!</definedName>
    <definedName name="_____x9" localSheetId="2" hidden="1">#REF!</definedName>
    <definedName name="_____x9" localSheetId="6" hidden="1">#REF!</definedName>
    <definedName name="_____x9" localSheetId="0" hidden="1">#REF!</definedName>
    <definedName name="_____x9" hidden="1">#REF!</definedName>
    <definedName name="____INV12" localSheetId="2">#REF!</definedName>
    <definedName name="____INV12" localSheetId="6">#REF!</definedName>
    <definedName name="____INV12" localSheetId="0">#REF!</definedName>
    <definedName name="____INV12">#REF!</definedName>
    <definedName name="____INV13" localSheetId="2">#REF!</definedName>
    <definedName name="____INV13" localSheetId="6">#REF!</definedName>
    <definedName name="____INV13" localSheetId="0">#REF!</definedName>
    <definedName name="____INV13">#REF!</definedName>
    <definedName name="____inv2">'[1]CONSOL DRE GERAL'!$B$2:$L$99</definedName>
    <definedName name="____la29" localSheetId="2" hidden="1">#REF!</definedName>
    <definedName name="____la29" localSheetId="7" hidden="1">#REF!</definedName>
    <definedName name="____la29" localSheetId="6" hidden="1">#REF!</definedName>
    <definedName name="____la29" localSheetId="0" hidden="1">#REF!</definedName>
    <definedName name="____la29" hidden="1">#REF!</definedName>
    <definedName name="____la3" localSheetId="2" hidden="1">#REF!</definedName>
    <definedName name="____la3" localSheetId="6" hidden="1">#REF!</definedName>
    <definedName name="____la3" localSheetId="0" hidden="1">#REF!</definedName>
    <definedName name="____la3" hidden="1">#REF!</definedName>
    <definedName name="____la31" localSheetId="2" hidden="1">#REF!</definedName>
    <definedName name="____la31" localSheetId="6" hidden="1">#REF!</definedName>
    <definedName name="____la31" localSheetId="0" hidden="1">#REF!</definedName>
    <definedName name="____la31" hidden="1">#REF!</definedName>
    <definedName name="____la32" localSheetId="2" hidden="1">#REF!</definedName>
    <definedName name="____la32" localSheetId="6" hidden="1">#REF!</definedName>
    <definedName name="____la32" localSheetId="0" hidden="1">#REF!</definedName>
    <definedName name="____la32" hidden="1">#REF!</definedName>
    <definedName name="____la4" localSheetId="2" hidden="1">#REF!</definedName>
    <definedName name="____la4" localSheetId="6" hidden="1">#REF!</definedName>
    <definedName name="____la4" localSheetId="0" hidden="1">#REF!</definedName>
    <definedName name="____la4" hidden="1">#REF!</definedName>
    <definedName name="____la5" localSheetId="2" hidden="1">#REF!</definedName>
    <definedName name="____la5" localSheetId="6" hidden="1">#REF!</definedName>
    <definedName name="____la5" localSheetId="0" hidden="1">#REF!</definedName>
    <definedName name="____la5" hidden="1">#REF!</definedName>
    <definedName name="____la6" localSheetId="2" hidden="1">#REF!</definedName>
    <definedName name="____la6" localSheetId="6" hidden="1">#REF!</definedName>
    <definedName name="____la6" localSheetId="0" hidden="1">#REF!</definedName>
    <definedName name="____la6" hidden="1">#REF!</definedName>
    <definedName name="____la7" localSheetId="2" hidden="1">#REF!</definedName>
    <definedName name="____la7" localSheetId="6" hidden="1">#REF!</definedName>
    <definedName name="____la7" localSheetId="0" hidden="1">#REF!</definedName>
    <definedName name="____la7" hidden="1">#REF!</definedName>
    <definedName name="____la8" localSheetId="2" hidden="1">#REF!</definedName>
    <definedName name="____la8" localSheetId="6" hidden="1">#REF!</definedName>
    <definedName name="____la8" localSheetId="0" hidden="1">#REF!</definedName>
    <definedName name="____la8" hidden="1">#REF!</definedName>
    <definedName name="____la9" localSheetId="2" hidden="1">#REF!</definedName>
    <definedName name="____la9" localSheetId="6" hidden="1">#REF!</definedName>
    <definedName name="____la9" localSheetId="0" hidden="1">#REF!</definedName>
    <definedName name="____la9" hidden="1">#REF!</definedName>
    <definedName name="____lb1" localSheetId="2" hidden="1">#REF!</definedName>
    <definedName name="____lb1" localSheetId="6" hidden="1">#REF!</definedName>
    <definedName name="____lb1" localSheetId="0" hidden="1">#REF!</definedName>
    <definedName name="____lb1" hidden="1">#REF!</definedName>
    <definedName name="____lb10" localSheetId="2" hidden="1">#REF!</definedName>
    <definedName name="____lb10" localSheetId="6" hidden="1">#REF!</definedName>
    <definedName name="____lb10" localSheetId="0" hidden="1">#REF!</definedName>
    <definedName name="____lb10" hidden="1">#REF!</definedName>
    <definedName name="____lb11" localSheetId="2" hidden="1">#REF!</definedName>
    <definedName name="____lb11" localSheetId="6" hidden="1">#REF!</definedName>
    <definedName name="____lb11" localSheetId="0" hidden="1">#REF!</definedName>
    <definedName name="____lb11" hidden="1">#REF!</definedName>
    <definedName name="____lb12" localSheetId="2" hidden="1">#REF!</definedName>
    <definedName name="____lb12" localSheetId="6" hidden="1">#REF!</definedName>
    <definedName name="____lb12" localSheetId="0" hidden="1">#REF!</definedName>
    <definedName name="____lb12" hidden="1">#REF!</definedName>
    <definedName name="____lb13" localSheetId="2" hidden="1">#REF!</definedName>
    <definedName name="____lb13" localSheetId="6" hidden="1">#REF!</definedName>
    <definedName name="____lb13" localSheetId="0" hidden="1">#REF!</definedName>
    <definedName name="____lb13" hidden="1">#REF!</definedName>
    <definedName name="____lb14" localSheetId="2" hidden="1">#REF!</definedName>
    <definedName name="____lb14" localSheetId="6" hidden="1">#REF!</definedName>
    <definedName name="____lb14" localSheetId="0" hidden="1">#REF!</definedName>
    <definedName name="____lb14" hidden="1">#REF!</definedName>
    <definedName name="____lb15" localSheetId="2" hidden="1">#REF!</definedName>
    <definedName name="____lb15" localSheetId="6" hidden="1">#REF!</definedName>
    <definedName name="____lb15" localSheetId="0" hidden="1">#REF!</definedName>
    <definedName name="____lb15" hidden="1">#REF!</definedName>
    <definedName name="____lb16" localSheetId="2" hidden="1">#REF!</definedName>
    <definedName name="____lb16" localSheetId="6" hidden="1">#REF!</definedName>
    <definedName name="____lb16" localSheetId="0" hidden="1">#REF!</definedName>
    <definedName name="____lb16" hidden="1">#REF!</definedName>
    <definedName name="____lb17" localSheetId="2" hidden="1">#REF!</definedName>
    <definedName name="____lb17" localSheetId="6" hidden="1">#REF!</definedName>
    <definedName name="____lb17" localSheetId="0" hidden="1">#REF!</definedName>
    <definedName name="____lb17" hidden="1">#REF!</definedName>
    <definedName name="____lb18" localSheetId="2" hidden="1">#REF!</definedName>
    <definedName name="____lb18" localSheetId="6" hidden="1">#REF!</definedName>
    <definedName name="____lb18" localSheetId="0" hidden="1">#REF!</definedName>
    <definedName name="____lb18" hidden="1">#REF!</definedName>
    <definedName name="____lb19" localSheetId="2" hidden="1">#REF!</definedName>
    <definedName name="____lb19" localSheetId="6" hidden="1">#REF!</definedName>
    <definedName name="____lb19" localSheetId="0" hidden="1">#REF!</definedName>
    <definedName name="____lb19" hidden="1">#REF!</definedName>
    <definedName name="____lb2" localSheetId="2" hidden="1">#REF!</definedName>
    <definedName name="____lb2" localSheetId="6" hidden="1">#REF!</definedName>
    <definedName name="____lb2" localSheetId="0" hidden="1">#REF!</definedName>
    <definedName name="____lb2" hidden="1">#REF!</definedName>
    <definedName name="____lb20" localSheetId="2" hidden="1">#REF!</definedName>
    <definedName name="____lb20" localSheetId="6" hidden="1">#REF!</definedName>
    <definedName name="____lb20" localSheetId="0" hidden="1">#REF!</definedName>
    <definedName name="____lb20" hidden="1">#REF!</definedName>
    <definedName name="____lb21" localSheetId="2" hidden="1">#REF!</definedName>
    <definedName name="____lb21" localSheetId="6" hidden="1">#REF!</definedName>
    <definedName name="____lb21" localSheetId="0" hidden="1">#REF!</definedName>
    <definedName name="____lb21" hidden="1">#REF!</definedName>
    <definedName name="____lb22" localSheetId="2" hidden="1">#REF!</definedName>
    <definedName name="____lb22" localSheetId="6" hidden="1">#REF!</definedName>
    <definedName name="____lb22" localSheetId="0" hidden="1">#REF!</definedName>
    <definedName name="____lb22" hidden="1">#REF!</definedName>
    <definedName name="____lb23" localSheetId="2" hidden="1">#REF!</definedName>
    <definedName name="____lb23" localSheetId="6" hidden="1">#REF!</definedName>
    <definedName name="____lb23" localSheetId="0" hidden="1">#REF!</definedName>
    <definedName name="____lb23" hidden="1">#REF!</definedName>
    <definedName name="____lb24" localSheetId="2" hidden="1">#REF!</definedName>
    <definedName name="____lb24" localSheetId="6" hidden="1">#REF!</definedName>
    <definedName name="____lb24" localSheetId="0" hidden="1">#REF!</definedName>
    <definedName name="____lb24" hidden="1">#REF!</definedName>
    <definedName name="____lb25" localSheetId="2" hidden="1">#REF!</definedName>
    <definedName name="____lb25" localSheetId="6" hidden="1">#REF!</definedName>
    <definedName name="____lb25" localSheetId="0" hidden="1">#REF!</definedName>
    <definedName name="____lb25" hidden="1">#REF!</definedName>
    <definedName name="____lb27" localSheetId="2" hidden="1">#REF!</definedName>
    <definedName name="____lb27" localSheetId="6" hidden="1">#REF!</definedName>
    <definedName name="____lb27" localSheetId="0" hidden="1">#REF!</definedName>
    <definedName name="____lb27" hidden="1">#REF!</definedName>
    <definedName name="____lb28" localSheetId="2" hidden="1">#REF!</definedName>
    <definedName name="____lb28" localSheetId="6" hidden="1">#REF!</definedName>
    <definedName name="____lb28" localSheetId="0" hidden="1">#REF!</definedName>
    <definedName name="____lb28" hidden="1">#REF!</definedName>
    <definedName name="____lb29" localSheetId="2" hidden="1">#REF!</definedName>
    <definedName name="____lb29" localSheetId="6" hidden="1">#REF!</definedName>
    <definedName name="____lb29" localSheetId="0" hidden="1">#REF!</definedName>
    <definedName name="____lb29" hidden="1">#REF!</definedName>
    <definedName name="____lb3" localSheetId="2" hidden="1">#REF!</definedName>
    <definedName name="____lb3" localSheetId="6" hidden="1">#REF!</definedName>
    <definedName name="____lb3" localSheetId="0" hidden="1">#REF!</definedName>
    <definedName name="____lb3" hidden="1">#REF!</definedName>
    <definedName name="____lb30" localSheetId="2" hidden="1">#REF!</definedName>
    <definedName name="____lb30" localSheetId="6" hidden="1">#REF!</definedName>
    <definedName name="____lb30" localSheetId="0" hidden="1">#REF!</definedName>
    <definedName name="____lb30" hidden="1">#REF!</definedName>
    <definedName name="____lb31" localSheetId="2" hidden="1">#REF!</definedName>
    <definedName name="____lb31" localSheetId="6" hidden="1">#REF!</definedName>
    <definedName name="____lb31" localSheetId="0" hidden="1">#REF!</definedName>
    <definedName name="____lb31" hidden="1">#REF!</definedName>
    <definedName name="____lb32" localSheetId="2" hidden="1">#REF!</definedName>
    <definedName name="____lb32" localSheetId="6" hidden="1">#REF!</definedName>
    <definedName name="____lb32" localSheetId="0" hidden="1">#REF!</definedName>
    <definedName name="____lb32" hidden="1">#REF!</definedName>
    <definedName name="____lb4" localSheetId="2" hidden="1">#REF!</definedName>
    <definedName name="____lb4" localSheetId="6" hidden="1">#REF!</definedName>
    <definedName name="____lb4" localSheetId="0" hidden="1">#REF!</definedName>
    <definedName name="____lb4" hidden="1">#REF!</definedName>
    <definedName name="____lb5" localSheetId="2" hidden="1">#REF!</definedName>
    <definedName name="____lb5" localSheetId="6" hidden="1">#REF!</definedName>
    <definedName name="____lb5" localSheetId="0" hidden="1">#REF!</definedName>
    <definedName name="____lb5" hidden="1">#REF!</definedName>
    <definedName name="____lb6" localSheetId="2" hidden="1">#REF!</definedName>
    <definedName name="____lb6" localSheetId="6" hidden="1">#REF!</definedName>
    <definedName name="____lb6" localSheetId="0" hidden="1">#REF!</definedName>
    <definedName name="____lb6" hidden="1">#REF!</definedName>
    <definedName name="____lb7" localSheetId="2" hidden="1">#REF!</definedName>
    <definedName name="____lb7" localSheetId="6" hidden="1">#REF!</definedName>
    <definedName name="____lb7" localSheetId="0" hidden="1">#REF!</definedName>
    <definedName name="____lb7" hidden="1">#REF!</definedName>
    <definedName name="____lb8" localSheetId="2" hidden="1">#REF!</definedName>
    <definedName name="____lb8" localSheetId="6" hidden="1">#REF!</definedName>
    <definedName name="____lb8" localSheetId="0" hidden="1">#REF!</definedName>
    <definedName name="____lb8" hidden="1">#REF!</definedName>
    <definedName name="____lb9" localSheetId="2" hidden="1">#REF!</definedName>
    <definedName name="____lb9" localSheetId="6" hidden="1">#REF!</definedName>
    <definedName name="____lb9" localSheetId="0" hidden="1">#REF!</definedName>
    <definedName name="____lb9" hidden="1">#REF!</definedName>
    <definedName name="____lbc1" localSheetId="2" hidden="1">#REF!</definedName>
    <definedName name="____lbc1" localSheetId="6" hidden="1">#REF!</definedName>
    <definedName name="____lbc1" localSheetId="0" hidden="1">#REF!</definedName>
    <definedName name="____lbc1" hidden="1">#REF!</definedName>
    <definedName name="____lbc10" localSheetId="2" hidden="1">#REF!</definedName>
    <definedName name="____lbc10" localSheetId="6" hidden="1">#REF!</definedName>
    <definedName name="____lbc10" localSheetId="0" hidden="1">#REF!</definedName>
    <definedName name="____lbc10" hidden="1">#REF!</definedName>
    <definedName name="____lbc11" localSheetId="2" hidden="1">#REF!</definedName>
    <definedName name="____lbc11" localSheetId="6" hidden="1">#REF!</definedName>
    <definedName name="____lbc11" localSheetId="0" hidden="1">#REF!</definedName>
    <definedName name="____lbc11" hidden="1">#REF!</definedName>
    <definedName name="____lbc12" localSheetId="2" hidden="1">#REF!</definedName>
    <definedName name="____lbc12" localSheetId="6" hidden="1">#REF!</definedName>
    <definedName name="____lbc12" localSheetId="0" hidden="1">#REF!</definedName>
    <definedName name="____lbc12" hidden="1">#REF!</definedName>
    <definedName name="____lbc13" localSheetId="2" hidden="1">#REF!</definedName>
    <definedName name="____lbc13" localSheetId="6" hidden="1">#REF!</definedName>
    <definedName name="____lbc13" localSheetId="0" hidden="1">#REF!</definedName>
    <definedName name="____lbc13" hidden="1">#REF!</definedName>
    <definedName name="____lbc14" localSheetId="2" hidden="1">#REF!</definedName>
    <definedName name="____lbc14" localSheetId="6" hidden="1">#REF!</definedName>
    <definedName name="____lbc14" localSheetId="0" hidden="1">#REF!</definedName>
    <definedName name="____lbc14" hidden="1">#REF!</definedName>
    <definedName name="____lbc15" localSheetId="2" hidden="1">#REF!</definedName>
    <definedName name="____lbc15" localSheetId="6" hidden="1">#REF!</definedName>
    <definedName name="____lbc15" localSheetId="0" hidden="1">#REF!</definedName>
    <definedName name="____lbc15" hidden="1">#REF!</definedName>
    <definedName name="____lbc16" localSheetId="2" hidden="1">#REF!</definedName>
    <definedName name="____lbc16" localSheetId="6" hidden="1">#REF!</definedName>
    <definedName name="____lbc16" localSheetId="0" hidden="1">#REF!</definedName>
    <definedName name="____lbc16" hidden="1">#REF!</definedName>
    <definedName name="____lbc17" localSheetId="2" hidden="1">#REF!</definedName>
    <definedName name="____lbc17" localSheetId="6" hidden="1">#REF!</definedName>
    <definedName name="____lbc17" localSheetId="0" hidden="1">#REF!</definedName>
    <definedName name="____lbc17" hidden="1">#REF!</definedName>
    <definedName name="____lbc18" localSheetId="2" hidden="1">#REF!</definedName>
    <definedName name="____lbc18" localSheetId="6" hidden="1">#REF!</definedName>
    <definedName name="____lbc18" localSheetId="0" hidden="1">#REF!</definedName>
    <definedName name="____lbc18" hidden="1">#REF!</definedName>
    <definedName name="____lbc19" localSheetId="2" hidden="1">#REF!</definedName>
    <definedName name="____lbc19" localSheetId="6" hidden="1">#REF!</definedName>
    <definedName name="____lbc19" localSheetId="0" hidden="1">#REF!</definedName>
    <definedName name="____lbc19" hidden="1">#REF!</definedName>
    <definedName name="____lbc2" localSheetId="2" hidden="1">#REF!</definedName>
    <definedName name="____lbc2" localSheetId="6" hidden="1">#REF!</definedName>
    <definedName name="____lbc2" localSheetId="0" hidden="1">#REF!</definedName>
    <definedName name="____lbc2" hidden="1">#REF!</definedName>
    <definedName name="____lbc20" localSheetId="2" hidden="1">#REF!</definedName>
    <definedName name="____lbc20" localSheetId="6" hidden="1">#REF!</definedName>
    <definedName name="____lbc20" localSheetId="0" hidden="1">#REF!</definedName>
    <definedName name="____lbc20" hidden="1">#REF!</definedName>
    <definedName name="____lbc21" localSheetId="2" hidden="1">#REF!</definedName>
    <definedName name="____lbc21" localSheetId="6" hidden="1">#REF!</definedName>
    <definedName name="____lbc21" localSheetId="0" hidden="1">#REF!</definedName>
    <definedName name="____lbc21" hidden="1">#REF!</definedName>
    <definedName name="____lbc22" localSheetId="2" hidden="1">#REF!</definedName>
    <definedName name="____lbc22" localSheetId="6" hidden="1">#REF!</definedName>
    <definedName name="____lbc22" localSheetId="0" hidden="1">#REF!</definedName>
    <definedName name="____lbc22" hidden="1">#REF!</definedName>
    <definedName name="____lbc23" localSheetId="2" hidden="1">#REF!</definedName>
    <definedName name="____lbc23" localSheetId="6" hidden="1">#REF!</definedName>
    <definedName name="____lbc23" localSheetId="0" hidden="1">#REF!</definedName>
    <definedName name="____lbc23" hidden="1">#REF!</definedName>
    <definedName name="____lbc24" localSheetId="2" hidden="1">#REF!</definedName>
    <definedName name="____lbc24" localSheetId="6" hidden="1">#REF!</definedName>
    <definedName name="____lbc24" localSheetId="0" hidden="1">#REF!</definedName>
    <definedName name="____lbc24" hidden="1">#REF!</definedName>
    <definedName name="____lbc25" localSheetId="2" hidden="1">#REF!</definedName>
    <definedName name="____lbc25" localSheetId="6" hidden="1">#REF!</definedName>
    <definedName name="____lbc25" localSheetId="0" hidden="1">#REF!</definedName>
    <definedName name="____lbc25" hidden="1">#REF!</definedName>
    <definedName name="____lbc26" localSheetId="2" hidden="1">#REF!</definedName>
    <definedName name="____lbc26" localSheetId="6" hidden="1">#REF!</definedName>
    <definedName name="____lbc26" localSheetId="0" hidden="1">#REF!</definedName>
    <definedName name="____lbc26" hidden="1">#REF!</definedName>
    <definedName name="____lbc27" localSheetId="2" hidden="1">#REF!</definedName>
    <definedName name="____lbc27" localSheetId="6" hidden="1">#REF!</definedName>
    <definedName name="____lbc27" localSheetId="0" hidden="1">#REF!</definedName>
    <definedName name="____lbc27" hidden="1">#REF!</definedName>
    <definedName name="____lbc28" localSheetId="2" hidden="1">#REF!</definedName>
    <definedName name="____lbc28" localSheetId="6" hidden="1">#REF!</definedName>
    <definedName name="____lbc28" localSheetId="0" hidden="1">#REF!</definedName>
    <definedName name="____lbc28" hidden="1">#REF!</definedName>
    <definedName name="____lbc29" localSheetId="2" hidden="1">#REF!</definedName>
    <definedName name="____lbc29" localSheetId="6" hidden="1">#REF!</definedName>
    <definedName name="____lbc29" localSheetId="0" hidden="1">#REF!</definedName>
    <definedName name="____lbc29" hidden="1">#REF!</definedName>
    <definedName name="____lbc3" localSheetId="2" hidden="1">#REF!</definedName>
    <definedName name="____lbc3" localSheetId="6" hidden="1">#REF!</definedName>
    <definedName name="____lbc3" localSheetId="0" hidden="1">#REF!</definedName>
    <definedName name="____lbc3" hidden="1">#REF!</definedName>
    <definedName name="____lbc31" localSheetId="2" hidden="1">#REF!</definedName>
    <definedName name="____lbc31" localSheetId="6" hidden="1">#REF!</definedName>
    <definedName name="____lbc31" localSheetId="0" hidden="1">#REF!</definedName>
    <definedName name="____lbc31" hidden="1">#REF!</definedName>
    <definedName name="____lbc32" localSheetId="2" hidden="1">#REF!</definedName>
    <definedName name="____lbc32" localSheetId="6" hidden="1">#REF!</definedName>
    <definedName name="____lbc32" localSheetId="0" hidden="1">#REF!</definedName>
    <definedName name="____lbc32" hidden="1">#REF!</definedName>
    <definedName name="____lbc4" localSheetId="2" hidden="1">#REF!</definedName>
    <definedName name="____lbc4" localSheetId="6" hidden="1">#REF!</definedName>
    <definedName name="____lbc4" localSheetId="0" hidden="1">#REF!</definedName>
    <definedName name="____lbc4" hidden="1">#REF!</definedName>
    <definedName name="____lbc5" localSheetId="2" hidden="1">#REF!</definedName>
    <definedName name="____lbc5" localSheetId="6" hidden="1">#REF!</definedName>
    <definedName name="____lbc5" localSheetId="0" hidden="1">#REF!</definedName>
    <definedName name="____lbc5" hidden="1">#REF!</definedName>
    <definedName name="____lbc6" localSheetId="2" hidden="1">#REF!</definedName>
    <definedName name="____lbc6" localSheetId="6" hidden="1">#REF!</definedName>
    <definedName name="____lbc6" localSheetId="0" hidden="1">#REF!</definedName>
    <definedName name="____lbc6" hidden="1">#REF!</definedName>
    <definedName name="____lbc7" localSheetId="2" hidden="1">#REF!</definedName>
    <definedName name="____lbc7" localSheetId="6" hidden="1">#REF!</definedName>
    <definedName name="____lbc7" localSheetId="0" hidden="1">#REF!</definedName>
    <definedName name="____lbc7" hidden="1">#REF!</definedName>
    <definedName name="____lbc8" localSheetId="2" hidden="1">#REF!</definedName>
    <definedName name="____lbc8" localSheetId="6" hidden="1">#REF!</definedName>
    <definedName name="____lbc8" localSheetId="0" hidden="1">#REF!</definedName>
    <definedName name="____lbc8" hidden="1">#REF!</definedName>
    <definedName name="____lbc9" localSheetId="2" hidden="1">#REF!</definedName>
    <definedName name="____lbc9" localSheetId="6" hidden="1">#REF!</definedName>
    <definedName name="____lbc9" localSheetId="0" hidden="1">#REF!</definedName>
    <definedName name="____lbc9" hidden="1">#REF!</definedName>
    <definedName name="____ld26" localSheetId="2" hidden="1">#REF!</definedName>
    <definedName name="____ld26" localSheetId="6" hidden="1">#REF!</definedName>
    <definedName name="____ld26" localSheetId="0" hidden="1">#REF!</definedName>
    <definedName name="____ld26" hidden="1">#REF!</definedName>
    <definedName name="____ld31" localSheetId="2" hidden="1">#REF!</definedName>
    <definedName name="____ld31" localSheetId="6" hidden="1">#REF!</definedName>
    <definedName name="____ld31" localSheetId="0" hidden="1">#REF!</definedName>
    <definedName name="____ld31" hidden="1">#REF!</definedName>
    <definedName name="____le31" localSheetId="2" hidden="1">#REF!</definedName>
    <definedName name="____le31" localSheetId="6" hidden="1">#REF!</definedName>
    <definedName name="____le31" localSheetId="0" hidden="1">#REF!</definedName>
    <definedName name="____le31" hidden="1">#REF!</definedName>
    <definedName name="____lf31" localSheetId="2" hidden="1">#REF!</definedName>
    <definedName name="____lf31" localSheetId="6" hidden="1">#REF!</definedName>
    <definedName name="____lf31" localSheetId="0" hidden="1">#REF!</definedName>
    <definedName name="____lf31" hidden="1">#REF!</definedName>
    <definedName name="____x10" localSheetId="2" hidden="1">#REF!</definedName>
    <definedName name="____x10" localSheetId="6" hidden="1">#REF!</definedName>
    <definedName name="____x10" localSheetId="0" hidden="1">#REF!</definedName>
    <definedName name="____x10" hidden="1">#REF!</definedName>
    <definedName name="____x11" localSheetId="2" hidden="1">#REF!</definedName>
    <definedName name="____x11" localSheetId="6" hidden="1">#REF!</definedName>
    <definedName name="____x11" localSheetId="0" hidden="1">#REF!</definedName>
    <definedName name="____x11" hidden="1">#REF!</definedName>
    <definedName name="____x12" localSheetId="2" hidden="1">#REF!</definedName>
    <definedName name="____x12" localSheetId="6" hidden="1">#REF!</definedName>
    <definedName name="____x12" localSheetId="0" hidden="1">#REF!</definedName>
    <definedName name="____x12" hidden="1">#REF!</definedName>
    <definedName name="____x13" localSheetId="2" hidden="1">#REF!</definedName>
    <definedName name="____x13" localSheetId="6" hidden="1">#REF!</definedName>
    <definedName name="____x13" localSheetId="0" hidden="1">#REF!</definedName>
    <definedName name="____x13" hidden="1">#REF!</definedName>
    <definedName name="____x14" localSheetId="2" hidden="1">#REF!</definedName>
    <definedName name="____x14" localSheetId="6" hidden="1">#REF!</definedName>
    <definedName name="____x14" localSheetId="0" hidden="1">#REF!</definedName>
    <definedName name="____x14" hidden="1">#REF!</definedName>
    <definedName name="____x15" localSheetId="2" hidden="1">#REF!</definedName>
    <definedName name="____x15" localSheetId="6" hidden="1">#REF!</definedName>
    <definedName name="____x15" localSheetId="0" hidden="1">#REF!</definedName>
    <definedName name="____x15" hidden="1">#REF!</definedName>
    <definedName name="____x16" localSheetId="2" hidden="1">#REF!</definedName>
    <definedName name="____x16" localSheetId="6" hidden="1">#REF!</definedName>
    <definedName name="____x16" localSheetId="0" hidden="1">#REF!</definedName>
    <definedName name="____x16" hidden="1">#REF!</definedName>
    <definedName name="____x17" localSheetId="2" hidden="1">#REF!</definedName>
    <definedName name="____x17" localSheetId="6" hidden="1">#REF!</definedName>
    <definedName name="____x17" localSheetId="0" hidden="1">#REF!</definedName>
    <definedName name="____x17" hidden="1">#REF!</definedName>
    <definedName name="____x18" localSheetId="2" hidden="1">#REF!</definedName>
    <definedName name="____x18" localSheetId="6" hidden="1">#REF!</definedName>
    <definedName name="____x18" localSheetId="0" hidden="1">#REF!</definedName>
    <definedName name="____x18" hidden="1">#REF!</definedName>
    <definedName name="____x19" localSheetId="2" hidden="1">#REF!</definedName>
    <definedName name="____x19" localSheetId="6" hidden="1">#REF!</definedName>
    <definedName name="____x19" localSheetId="0" hidden="1">#REF!</definedName>
    <definedName name="____x19" hidden="1">#REF!</definedName>
    <definedName name="____x20" localSheetId="2" hidden="1">#REF!</definedName>
    <definedName name="____x20" localSheetId="6" hidden="1">#REF!</definedName>
    <definedName name="____x20" localSheetId="0" hidden="1">#REF!</definedName>
    <definedName name="____x20" hidden="1">#REF!</definedName>
    <definedName name="____x21" localSheetId="2" hidden="1">#REF!</definedName>
    <definedName name="____x21" localSheetId="6" hidden="1">#REF!</definedName>
    <definedName name="____x21" localSheetId="0" hidden="1">#REF!</definedName>
    <definedName name="____x21" hidden="1">#REF!</definedName>
    <definedName name="____x22" localSheetId="2" hidden="1">#REF!</definedName>
    <definedName name="____x22" localSheetId="6" hidden="1">#REF!</definedName>
    <definedName name="____x22" localSheetId="0" hidden="1">#REF!</definedName>
    <definedName name="____x22" hidden="1">#REF!</definedName>
    <definedName name="____x23" localSheetId="2" hidden="1">#REF!</definedName>
    <definedName name="____x23" localSheetId="6" hidden="1">#REF!</definedName>
    <definedName name="____x23" localSheetId="0" hidden="1">#REF!</definedName>
    <definedName name="____x23" hidden="1">#REF!</definedName>
    <definedName name="____x24" localSheetId="2" hidden="1">#REF!</definedName>
    <definedName name="____x24" localSheetId="6" hidden="1">#REF!</definedName>
    <definedName name="____x24" localSheetId="0" hidden="1">#REF!</definedName>
    <definedName name="____x24" hidden="1">#REF!</definedName>
    <definedName name="____x25" localSheetId="2" hidden="1">#REF!</definedName>
    <definedName name="____x25" localSheetId="6" hidden="1">#REF!</definedName>
    <definedName name="____x25" localSheetId="0" hidden="1">#REF!</definedName>
    <definedName name="____x25" hidden="1">#REF!</definedName>
    <definedName name="____x28" localSheetId="2" hidden="1">#REF!</definedName>
    <definedName name="____x28" localSheetId="6" hidden="1">#REF!</definedName>
    <definedName name="____x28" localSheetId="0" hidden="1">#REF!</definedName>
    <definedName name="____x28" hidden="1">#REF!</definedName>
    <definedName name="____x29" localSheetId="2" hidden="1">#REF!</definedName>
    <definedName name="____x29" localSheetId="6" hidden="1">#REF!</definedName>
    <definedName name="____x29" localSheetId="0" hidden="1">#REF!</definedName>
    <definedName name="____x29" hidden="1">#REF!</definedName>
    <definedName name="____x32" localSheetId="2" hidden="1">#REF!</definedName>
    <definedName name="____x32" localSheetId="6" hidden="1">#REF!</definedName>
    <definedName name="____x32" localSheetId="0" hidden="1">#REF!</definedName>
    <definedName name="____x32" hidden="1">#REF!</definedName>
    <definedName name="____x4" localSheetId="2" hidden="1">#REF!</definedName>
    <definedName name="____x4" localSheetId="6" hidden="1">#REF!</definedName>
    <definedName name="____x4" localSheetId="0" hidden="1">#REF!</definedName>
    <definedName name="____x4" hidden="1">#REF!</definedName>
    <definedName name="____x5" localSheetId="2" hidden="1">#REF!</definedName>
    <definedName name="____x5" localSheetId="6" hidden="1">#REF!</definedName>
    <definedName name="____x5" localSheetId="0" hidden="1">#REF!</definedName>
    <definedName name="____x5" hidden="1">#REF!</definedName>
    <definedName name="____x6" localSheetId="2" hidden="1">#REF!</definedName>
    <definedName name="____x6" localSheetId="6" hidden="1">#REF!</definedName>
    <definedName name="____x6" localSheetId="0" hidden="1">#REF!</definedName>
    <definedName name="____x6" hidden="1">#REF!</definedName>
    <definedName name="____x7" localSheetId="2" hidden="1">#REF!</definedName>
    <definedName name="____x7" localSheetId="6" hidden="1">#REF!</definedName>
    <definedName name="____x7" localSheetId="0" hidden="1">#REF!</definedName>
    <definedName name="____x7" hidden="1">#REF!</definedName>
    <definedName name="____x8" localSheetId="2" hidden="1">#REF!</definedName>
    <definedName name="____x8" localSheetId="6" hidden="1">#REF!</definedName>
    <definedName name="____x8" localSheetId="0" hidden="1">#REF!</definedName>
    <definedName name="____x8" hidden="1">#REF!</definedName>
    <definedName name="____x9" localSheetId="2" hidden="1">#REF!</definedName>
    <definedName name="____x9" localSheetId="6" hidden="1">#REF!</definedName>
    <definedName name="____x9" localSheetId="0" hidden="1">#REF!</definedName>
    <definedName name="____x9" hidden="1">#REF!</definedName>
    <definedName name="___INV12" localSheetId="2">#REF!</definedName>
    <definedName name="___INV12" localSheetId="6">#REF!</definedName>
    <definedName name="___INV12" localSheetId="0">#REF!</definedName>
    <definedName name="___INV12">#REF!</definedName>
    <definedName name="___INV13" localSheetId="2">#REF!</definedName>
    <definedName name="___INV13" localSheetId="6">#REF!</definedName>
    <definedName name="___INV13" localSheetId="0">#REF!</definedName>
    <definedName name="___INV13">#REF!</definedName>
    <definedName name="___inv2">'[1]CONSOL DRE GERAL'!$B$2:$L$99</definedName>
    <definedName name="___la29" localSheetId="2" hidden="1">#REF!</definedName>
    <definedName name="___la29" localSheetId="7" hidden="1">#REF!</definedName>
    <definedName name="___la29" localSheetId="6" hidden="1">#REF!</definedName>
    <definedName name="___la29" localSheetId="0" hidden="1">#REF!</definedName>
    <definedName name="___la29" hidden="1">#REF!</definedName>
    <definedName name="___la3" localSheetId="2" hidden="1">#REF!</definedName>
    <definedName name="___la3" localSheetId="6" hidden="1">#REF!</definedName>
    <definedName name="___la3" localSheetId="0" hidden="1">#REF!</definedName>
    <definedName name="___la3" hidden="1">#REF!</definedName>
    <definedName name="___la31" localSheetId="2" hidden="1">#REF!</definedName>
    <definedName name="___la31" localSheetId="6" hidden="1">#REF!</definedName>
    <definedName name="___la31" localSheetId="0" hidden="1">#REF!</definedName>
    <definedName name="___la31" hidden="1">#REF!</definedName>
    <definedName name="___la32" localSheetId="2" hidden="1">#REF!</definedName>
    <definedName name="___la32" localSheetId="6" hidden="1">#REF!</definedName>
    <definedName name="___la32" localSheetId="0" hidden="1">#REF!</definedName>
    <definedName name="___la32" hidden="1">#REF!</definedName>
    <definedName name="___la4" localSheetId="2" hidden="1">#REF!</definedName>
    <definedName name="___la4" localSheetId="6" hidden="1">#REF!</definedName>
    <definedName name="___la4" localSheetId="0" hidden="1">#REF!</definedName>
    <definedName name="___la4" hidden="1">#REF!</definedName>
    <definedName name="___la5" localSheetId="2" hidden="1">#REF!</definedName>
    <definedName name="___la5" localSheetId="6" hidden="1">#REF!</definedName>
    <definedName name="___la5" localSheetId="0" hidden="1">#REF!</definedName>
    <definedName name="___la5" hidden="1">#REF!</definedName>
    <definedName name="___la6" localSheetId="2" hidden="1">#REF!</definedName>
    <definedName name="___la6" localSheetId="6" hidden="1">#REF!</definedName>
    <definedName name="___la6" localSheetId="0" hidden="1">#REF!</definedName>
    <definedName name="___la6" hidden="1">#REF!</definedName>
    <definedName name="___la7" localSheetId="2" hidden="1">#REF!</definedName>
    <definedName name="___la7" localSheetId="6" hidden="1">#REF!</definedName>
    <definedName name="___la7" localSheetId="0" hidden="1">#REF!</definedName>
    <definedName name="___la7" hidden="1">#REF!</definedName>
    <definedName name="___la8" localSheetId="2" hidden="1">#REF!</definedName>
    <definedName name="___la8" localSheetId="6" hidden="1">#REF!</definedName>
    <definedName name="___la8" localSheetId="0" hidden="1">#REF!</definedName>
    <definedName name="___la8" hidden="1">#REF!</definedName>
    <definedName name="___la9" localSheetId="2" hidden="1">#REF!</definedName>
    <definedName name="___la9" localSheetId="6" hidden="1">#REF!</definedName>
    <definedName name="___la9" localSheetId="0" hidden="1">#REF!</definedName>
    <definedName name="___la9" hidden="1">#REF!</definedName>
    <definedName name="___lb1" localSheetId="2" hidden="1">#REF!</definedName>
    <definedName name="___lb1" localSheetId="6" hidden="1">#REF!</definedName>
    <definedName name="___lb1" localSheetId="0" hidden="1">#REF!</definedName>
    <definedName name="___lb1" hidden="1">#REF!</definedName>
    <definedName name="___lb10" localSheetId="2" hidden="1">#REF!</definedName>
    <definedName name="___lb10" localSheetId="6" hidden="1">#REF!</definedName>
    <definedName name="___lb10" localSheetId="0" hidden="1">#REF!</definedName>
    <definedName name="___lb10" hidden="1">#REF!</definedName>
    <definedName name="___lb11" localSheetId="2" hidden="1">#REF!</definedName>
    <definedName name="___lb11" localSheetId="6" hidden="1">#REF!</definedName>
    <definedName name="___lb11" localSheetId="0" hidden="1">#REF!</definedName>
    <definedName name="___lb11" hidden="1">#REF!</definedName>
    <definedName name="___lb12" localSheetId="2" hidden="1">#REF!</definedName>
    <definedName name="___lb12" localSheetId="6" hidden="1">#REF!</definedName>
    <definedName name="___lb12" localSheetId="0" hidden="1">#REF!</definedName>
    <definedName name="___lb12" hidden="1">#REF!</definedName>
    <definedName name="___lb13" localSheetId="2" hidden="1">#REF!</definedName>
    <definedName name="___lb13" localSheetId="6" hidden="1">#REF!</definedName>
    <definedName name="___lb13" localSheetId="0" hidden="1">#REF!</definedName>
    <definedName name="___lb13" hidden="1">#REF!</definedName>
    <definedName name="___lb14" localSheetId="2" hidden="1">#REF!</definedName>
    <definedName name="___lb14" localSheetId="6" hidden="1">#REF!</definedName>
    <definedName name="___lb14" localSheetId="0" hidden="1">#REF!</definedName>
    <definedName name="___lb14" hidden="1">#REF!</definedName>
    <definedName name="___lb15" localSheetId="2" hidden="1">#REF!</definedName>
    <definedName name="___lb15" localSheetId="6" hidden="1">#REF!</definedName>
    <definedName name="___lb15" localSheetId="0" hidden="1">#REF!</definedName>
    <definedName name="___lb15" hidden="1">#REF!</definedName>
    <definedName name="___lb16" localSheetId="2" hidden="1">#REF!</definedName>
    <definedName name="___lb16" localSheetId="6" hidden="1">#REF!</definedName>
    <definedName name="___lb16" localSheetId="0" hidden="1">#REF!</definedName>
    <definedName name="___lb16" hidden="1">#REF!</definedName>
    <definedName name="___lb17" localSheetId="2" hidden="1">#REF!</definedName>
    <definedName name="___lb17" localSheetId="6" hidden="1">#REF!</definedName>
    <definedName name="___lb17" localSheetId="0" hidden="1">#REF!</definedName>
    <definedName name="___lb17" hidden="1">#REF!</definedName>
    <definedName name="___lb18" localSheetId="2" hidden="1">#REF!</definedName>
    <definedName name="___lb18" localSheetId="6" hidden="1">#REF!</definedName>
    <definedName name="___lb18" localSheetId="0" hidden="1">#REF!</definedName>
    <definedName name="___lb18" hidden="1">#REF!</definedName>
    <definedName name="___lb19" localSheetId="2" hidden="1">#REF!</definedName>
    <definedName name="___lb19" localSheetId="6" hidden="1">#REF!</definedName>
    <definedName name="___lb19" localSheetId="0" hidden="1">#REF!</definedName>
    <definedName name="___lb19" hidden="1">#REF!</definedName>
    <definedName name="___lb2" localSheetId="2" hidden="1">#REF!</definedName>
    <definedName name="___lb2" localSheetId="6" hidden="1">#REF!</definedName>
    <definedName name="___lb2" localSheetId="0" hidden="1">#REF!</definedName>
    <definedName name="___lb2" hidden="1">#REF!</definedName>
    <definedName name="___lb20" localSheetId="2" hidden="1">#REF!</definedName>
    <definedName name="___lb20" localSheetId="6" hidden="1">#REF!</definedName>
    <definedName name="___lb20" localSheetId="0" hidden="1">#REF!</definedName>
    <definedName name="___lb20" hidden="1">#REF!</definedName>
    <definedName name="___lb21" localSheetId="2" hidden="1">#REF!</definedName>
    <definedName name="___lb21" localSheetId="6" hidden="1">#REF!</definedName>
    <definedName name="___lb21" localSheetId="0" hidden="1">#REF!</definedName>
    <definedName name="___lb21" hidden="1">#REF!</definedName>
    <definedName name="___lb22" localSheetId="2" hidden="1">#REF!</definedName>
    <definedName name="___lb22" localSheetId="6" hidden="1">#REF!</definedName>
    <definedName name="___lb22" localSheetId="0" hidden="1">#REF!</definedName>
    <definedName name="___lb22" hidden="1">#REF!</definedName>
    <definedName name="___lb23" localSheetId="2" hidden="1">#REF!</definedName>
    <definedName name="___lb23" localSheetId="6" hidden="1">#REF!</definedName>
    <definedName name="___lb23" localSheetId="0" hidden="1">#REF!</definedName>
    <definedName name="___lb23" hidden="1">#REF!</definedName>
    <definedName name="___lb24" localSheetId="2" hidden="1">#REF!</definedName>
    <definedName name="___lb24" localSheetId="6" hidden="1">#REF!</definedName>
    <definedName name="___lb24" localSheetId="0" hidden="1">#REF!</definedName>
    <definedName name="___lb24" hidden="1">#REF!</definedName>
    <definedName name="___lb25" localSheetId="2" hidden="1">#REF!</definedName>
    <definedName name="___lb25" localSheetId="6" hidden="1">#REF!</definedName>
    <definedName name="___lb25" localSheetId="0" hidden="1">#REF!</definedName>
    <definedName name="___lb25" hidden="1">#REF!</definedName>
    <definedName name="___lb27" localSheetId="2" hidden="1">#REF!</definedName>
    <definedName name="___lb27" localSheetId="6" hidden="1">#REF!</definedName>
    <definedName name="___lb27" localSheetId="0" hidden="1">#REF!</definedName>
    <definedName name="___lb27" hidden="1">#REF!</definedName>
    <definedName name="___lb28" localSheetId="2" hidden="1">#REF!</definedName>
    <definedName name="___lb28" localSheetId="6" hidden="1">#REF!</definedName>
    <definedName name="___lb28" localSheetId="0" hidden="1">#REF!</definedName>
    <definedName name="___lb28" hidden="1">#REF!</definedName>
    <definedName name="___lb29" localSheetId="2" hidden="1">#REF!</definedName>
    <definedName name="___lb29" localSheetId="6" hidden="1">#REF!</definedName>
    <definedName name="___lb29" localSheetId="0" hidden="1">#REF!</definedName>
    <definedName name="___lb29" hidden="1">#REF!</definedName>
    <definedName name="___lb3" localSheetId="2" hidden="1">#REF!</definedName>
    <definedName name="___lb3" localSheetId="6" hidden="1">#REF!</definedName>
    <definedName name="___lb3" localSheetId="0" hidden="1">#REF!</definedName>
    <definedName name="___lb3" hidden="1">#REF!</definedName>
    <definedName name="___lb30" localSheetId="2" hidden="1">#REF!</definedName>
    <definedName name="___lb30" localSheetId="6" hidden="1">#REF!</definedName>
    <definedName name="___lb30" localSheetId="0" hidden="1">#REF!</definedName>
    <definedName name="___lb30" hidden="1">#REF!</definedName>
    <definedName name="___lb31" localSheetId="2" hidden="1">#REF!</definedName>
    <definedName name="___lb31" localSheetId="6" hidden="1">#REF!</definedName>
    <definedName name="___lb31" localSheetId="0" hidden="1">#REF!</definedName>
    <definedName name="___lb31" hidden="1">#REF!</definedName>
    <definedName name="___lb32" localSheetId="2" hidden="1">#REF!</definedName>
    <definedName name="___lb32" localSheetId="6" hidden="1">#REF!</definedName>
    <definedName name="___lb32" localSheetId="0" hidden="1">#REF!</definedName>
    <definedName name="___lb32" hidden="1">#REF!</definedName>
    <definedName name="___lb4" localSheetId="2" hidden="1">#REF!</definedName>
    <definedName name="___lb4" localSheetId="6" hidden="1">#REF!</definedName>
    <definedName name="___lb4" localSheetId="0" hidden="1">#REF!</definedName>
    <definedName name="___lb4" hidden="1">#REF!</definedName>
    <definedName name="___lb5" localSheetId="2" hidden="1">#REF!</definedName>
    <definedName name="___lb5" localSheetId="6" hidden="1">#REF!</definedName>
    <definedName name="___lb5" localSheetId="0" hidden="1">#REF!</definedName>
    <definedName name="___lb5" hidden="1">#REF!</definedName>
    <definedName name="___lb6" localSheetId="2" hidden="1">#REF!</definedName>
    <definedName name="___lb6" localSheetId="6" hidden="1">#REF!</definedName>
    <definedName name="___lb6" localSheetId="0" hidden="1">#REF!</definedName>
    <definedName name="___lb6" hidden="1">#REF!</definedName>
    <definedName name="___lb7" localSheetId="2" hidden="1">#REF!</definedName>
    <definedName name="___lb7" localSheetId="6" hidden="1">#REF!</definedName>
    <definedName name="___lb7" localSheetId="0" hidden="1">#REF!</definedName>
    <definedName name="___lb7" hidden="1">#REF!</definedName>
    <definedName name="___lb8" localSheetId="2" hidden="1">#REF!</definedName>
    <definedName name="___lb8" localSheetId="6" hidden="1">#REF!</definedName>
    <definedName name="___lb8" localSheetId="0" hidden="1">#REF!</definedName>
    <definedName name="___lb8" hidden="1">#REF!</definedName>
    <definedName name="___lb9" localSheetId="2" hidden="1">#REF!</definedName>
    <definedName name="___lb9" localSheetId="6" hidden="1">#REF!</definedName>
    <definedName name="___lb9" localSheetId="0" hidden="1">#REF!</definedName>
    <definedName name="___lb9" hidden="1">#REF!</definedName>
    <definedName name="___lbc1" localSheetId="2" hidden="1">#REF!</definedName>
    <definedName name="___lbc1" localSheetId="6" hidden="1">#REF!</definedName>
    <definedName name="___lbc1" localSheetId="0" hidden="1">#REF!</definedName>
    <definedName name="___lbc1" hidden="1">#REF!</definedName>
    <definedName name="___lbc10" localSheetId="2" hidden="1">#REF!</definedName>
    <definedName name="___lbc10" localSheetId="6" hidden="1">#REF!</definedName>
    <definedName name="___lbc10" localSheetId="0" hidden="1">#REF!</definedName>
    <definedName name="___lbc10" hidden="1">#REF!</definedName>
    <definedName name="___lbc11" localSheetId="2" hidden="1">#REF!</definedName>
    <definedName name="___lbc11" localSheetId="6" hidden="1">#REF!</definedName>
    <definedName name="___lbc11" localSheetId="0" hidden="1">#REF!</definedName>
    <definedName name="___lbc11" hidden="1">#REF!</definedName>
    <definedName name="___lbc12" localSheetId="2" hidden="1">#REF!</definedName>
    <definedName name="___lbc12" localSheetId="6" hidden="1">#REF!</definedName>
    <definedName name="___lbc12" localSheetId="0" hidden="1">#REF!</definedName>
    <definedName name="___lbc12" hidden="1">#REF!</definedName>
    <definedName name="___lbc13" localSheetId="2" hidden="1">#REF!</definedName>
    <definedName name="___lbc13" localSheetId="6" hidden="1">#REF!</definedName>
    <definedName name="___lbc13" localSheetId="0" hidden="1">#REF!</definedName>
    <definedName name="___lbc13" hidden="1">#REF!</definedName>
    <definedName name="___lbc14" localSheetId="2" hidden="1">#REF!</definedName>
    <definedName name="___lbc14" localSheetId="6" hidden="1">#REF!</definedName>
    <definedName name="___lbc14" localSheetId="0" hidden="1">#REF!</definedName>
    <definedName name="___lbc14" hidden="1">#REF!</definedName>
    <definedName name="___lbc15" localSheetId="2" hidden="1">#REF!</definedName>
    <definedName name="___lbc15" localSheetId="6" hidden="1">#REF!</definedName>
    <definedName name="___lbc15" localSheetId="0" hidden="1">#REF!</definedName>
    <definedName name="___lbc15" hidden="1">#REF!</definedName>
    <definedName name="___lbc16" localSheetId="2" hidden="1">#REF!</definedName>
    <definedName name="___lbc16" localSheetId="6" hidden="1">#REF!</definedName>
    <definedName name="___lbc16" localSheetId="0" hidden="1">#REF!</definedName>
    <definedName name="___lbc16" hidden="1">#REF!</definedName>
    <definedName name="___lbc17" localSheetId="2" hidden="1">#REF!</definedName>
    <definedName name="___lbc17" localSheetId="6" hidden="1">#REF!</definedName>
    <definedName name="___lbc17" localSheetId="0" hidden="1">#REF!</definedName>
    <definedName name="___lbc17" hidden="1">#REF!</definedName>
    <definedName name="___lbc18" localSheetId="2" hidden="1">#REF!</definedName>
    <definedName name="___lbc18" localSheetId="6" hidden="1">#REF!</definedName>
    <definedName name="___lbc18" localSheetId="0" hidden="1">#REF!</definedName>
    <definedName name="___lbc18" hidden="1">#REF!</definedName>
    <definedName name="___lbc19" localSheetId="2" hidden="1">#REF!</definedName>
    <definedName name="___lbc19" localSheetId="6" hidden="1">#REF!</definedName>
    <definedName name="___lbc19" localSheetId="0" hidden="1">#REF!</definedName>
    <definedName name="___lbc19" hidden="1">#REF!</definedName>
    <definedName name="___lbc2" localSheetId="2" hidden="1">#REF!</definedName>
    <definedName name="___lbc2" localSheetId="6" hidden="1">#REF!</definedName>
    <definedName name="___lbc2" localSheetId="0" hidden="1">#REF!</definedName>
    <definedName name="___lbc2" hidden="1">#REF!</definedName>
    <definedName name="___lbc20" localSheetId="2" hidden="1">#REF!</definedName>
    <definedName name="___lbc20" localSheetId="6" hidden="1">#REF!</definedName>
    <definedName name="___lbc20" localSheetId="0" hidden="1">#REF!</definedName>
    <definedName name="___lbc20" hidden="1">#REF!</definedName>
    <definedName name="___lbc21" localSheetId="2" hidden="1">#REF!</definedName>
    <definedName name="___lbc21" localSheetId="6" hidden="1">#REF!</definedName>
    <definedName name="___lbc21" localSheetId="0" hidden="1">#REF!</definedName>
    <definedName name="___lbc21" hidden="1">#REF!</definedName>
    <definedName name="___lbc22" localSheetId="2" hidden="1">#REF!</definedName>
    <definedName name="___lbc22" localSheetId="6" hidden="1">#REF!</definedName>
    <definedName name="___lbc22" localSheetId="0" hidden="1">#REF!</definedName>
    <definedName name="___lbc22" hidden="1">#REF!</definedName>
    <definedName name="___lbc23" localSheetId="2" hidden="1">#REF!</definedName>
    <definedName name="___lbc23" localSheetId="6" hidden="1">#REF!</definedName>
    <definedName name="___lbc23" localSheetId="0" hidden="1">#REF!</definedName>
    <definedName name="___lbc23" hidden="1">#REF!</definedName>
    <definedName name="___lbc24" localSheetId="2" hidden="1">#REF!</definedName>
    <definedName name="___lbc24" localSheetId="6" hidden="1">#REF!</definedName>
    <definedName name="___lbc24" localSheetId="0" hidden="1">#REF!</definedName>
    <definedName name="___lbc24" hidden="1">#REF!</definedName>
    <definedName name="___lbc25" localSheetId="2" hidden="1">#REF!</definedName>
    <definedName name="___lbc25" localSheetId="6" hidden="1">#REF!</definedName>
    <definedName name="___lbc25" localSheetId="0" hidden="1">#REF!</definedName>
    <definedName name="___lbc25" hidden="1">#REF!</definedName>
    <definedName name="___lbc26" localSheetId="2" hidden="1">#REF!</definedName>
    <definedName name="___lbc26" localSheetId="6" hidden="1">#REF!</definedName>
    <definedName name="___lbc26" localSheetId="0" hidden="1">#REF!</definedName>
    <definedName name="___lbc26" hidden="1">#REF!</definedName>
    <definedName name="___lbc27" localSheetId="2" hidden="1">#REF!</definedName>
    <definedName name="___lbc27" localSheetId="6" hidden="1">#REF!</definedName>
    <definedName name="___lbc27" localSheetId="0" hidden="1">#REF!</definedName>
    <definedName name="___lbc27" hidden="1">#REF!</definedName>
    <definedName name="___lbc28" localSheetId="2" hidden="1">#REF!</definedName>
    <definedName name="___lbc28" localSheetId="6" hidden="1">#REF!</definedName>
    <definedName name="___lbc28" localSheetId="0" hidden="1">#REF!</definedName>
    <definedName name="___lbc28" hidden="1">#REF!</definedName>
    <definedName name="___lbc29" localSheetId="2" hidden="1">#REF!</definedName>
    <definedName name="___lbc29" localSheetId="6" hidden="1">#REF!</definedName>
    <definedName name="___lbc29" localSheetId="0" hidden="1">#REF!</definedName>
    <definedName name="___lbc29" hidden="1">#REF!</definedName>
    <definedName name="___lbc3" localSheetId="2" hidden="1">#REF!</definedName>
    <definedName name="___lbc3" localSheetId="6" hidden="1">#REF!</definedName>
    <definedName name="___lbc3" localSheetId="0" hidden="1">#REF!</definedName>
    <definedName name="___lbc3" hidden="1">#REF!</definedName>
    <definedName name="___lbc31" localSheetId="2" hidden="1">#REF!</definedName>
    <definedName name="___lbc31" localSheetId="6" hidden="1">#REF!</definedName>
    <definedName name="___lbc31" localSheetId="0" hidden="1">#REF!</definedName>
    <definedName name="___lbc31" hidden="1">#REF!</definedName>
    <definedName name="___lbc32" localSheetId="2" hidden="1">#REF!</definedName>
    <definedName name="___lbc32" localSheetId="6" hidden="1">#REF!</definedName>
    <definedName name="___lbc32" localSheetId="0" hidden="1">#REF!</definedName>
    <definedName name="___lbc32" hidden="1">#REF!</definedName>
    <definedName name="___lbc4" localSheetId="2" hidden="1">#REF!</definedName>
    <definedName name="___lbc4" localSheetId="6" hidden="1">#REF!</definedName>
    <definedName name="___lbc4" localSheetId="0" hidden="1">#REF!</definedName>
    <definedName name="___lbc4" hidden="1">#REF!</definedName>
    <definedName name="___lbc5" localSheetId="2" hidden="1">#REF!</definedName>
    <definedName name="___lbc5" localSheetId="6" hidden="1">#REF!</definedName>
    <definedName name="___lbc5" localSheetId="0" hidden="1">#REF!</definedName>
    <definedName name="___lbc5" hidden="1">#REF!</definedName>
    <definedName name="___lbc6" localSheetId="2" hidden="1">#REF!</definedName>
    <definedName name="___lbc6" localSheetId="6" hidden="1">#REF!</definedName>
    <definedName name="___lbc6" localSheetId="0" hidden="1">#REF!</definedName>
    <definedName name="___lbc6" hidden="1">#REF!</definedName>
    <definedName name="___lbc7" localSheetId="2" hidden="1">#REF!</definedName>
    <definedName name="___lbc7" localSheetId="6" hidden="1">#REF!</definedName>
    <definedName name="___lbc7" localSheetId="0" hidden="1">#REF!</definedName>
    <definedName name="___lbc7" hidden="1">#REF!</definedName>
    <definedName name="___lbc8" localSheetId="2" hidden="1">#REF!</definedName>
    <definedName name="___lbc8" localSheetId="6" hidden="1">#REF!</definedName>
    <definedName name="___lbc8" localSheetId="0" hidden="1">#REF!</definedName>
    <definedName name="___lbc8" hidden="1">#REF!</definedName>
    <definedName name="___lbc9" localSheetId="2" hidden="1">#REF!</definedName>
    <definedName name="___lbc9" localSheetId="6" hidden="1">#REF!</definedName>
    <definedName name="___lbc9" localSheetId="0" hidden="1">#REF!</definedName>
    <definedName name="___lbc9" hidden="1">#REF!</definedName>
    <definedName name="___ld26" localSheetId="2" hidden="1">#REF!</definedName>
    <definedName name="___ld26" localSheetId="6" hidden="1">#REF!</definedName>
    <definedName name="___ld26" localSheetId="0" hidden="1">#REF!</definedName>
    <definedName name="___ld26" hidden="1">#REF!</definedName>
    <definedName name="___ld31" localSheetId="2" hidden="1">#REF!</definedName>
    <definedName name="___ld31" localSheetId="6" hidden="1">#REF!</definedName>
    <definedName name="___ld31" localSheetId="0" hidden="1">#REF!</definedName>
    <definedName name="___ld31" hidden="1">#REF!</definedName>
    <definedName name="___le31" localSheetId="2" hidden="1">#REF!</definedName>
    <definedName name="___le31" localSheetId="6" hidden="1">#REF!</definedName>
    <definedName name="___le31" localSheetId="0" hidden="1">#REF!</definedName>
    <definedName name="___le31" hidden="1">#REF!</definedName>
    <definedName name="___lf31" localSheetId="2" hidden="1">#REF!</definedName>
    <definedName name="___lf31" localSheetId="6" hidden="1">#REF!</definedName>
    <definedName name="___lf31" localSheetId="0" hidden="1">#REF!</definedName>
    <definedName name="___lf31" hidden="1">#REF!</definedName>
    <definedName name="___x10" localSheetId="2" hidden="1">#REF!</definedName>
    <definedName name="___x10" localSheetId="6" hidden="1">#REF!</definedName>
    <definedName name="___x10" localSheetId="0" hidden="1">#REF!</definedName>
    <definedName name="___x10" hidden="1">#REF!</definedName>
    <definedName name="___x11" localSheetId="2" hidden="1">#REF!</definedName>
    <definedName name="___x11" localSheetId="6" hidden="1">#REF!</definedName>
    <definedName name="___x11" localSheetId="0" hidden="1">#REF!</definedName>
    <definedName name="___x11" hidden="1">#REF!</definedName>
    <definedName name="___x12" localSheetId="2" hidden="1">#REF!</definedName>
    <definedName name="___x12" localSheetId="6" hidden="1">#REF!</definedName>
    <definedName name="___x12" localSheetId="0" hidden="1">#REF!</definedName>
    <definedName name="___x12" hidden="1">#REF!</definedName>
    <definedName name="___x13" localSheetId="2" hidden="1">#REF!</definedName>
    <definedName name="___x13" localSheetId="6" hidden="1">#REF!</definedName>
    <definedName name="___x13" localSheetId="0" hidden="1">#REF!</definedName>
    <definedName name="___x13" hidden="1">#REF!</definedName>
    <definedName name="___x14" localSheetId="2" hidden="1">#REF!</definedName>
    <definedName name="___x14" localSheetId="6" hidden="1">#REF!</definedName>
    <definedName name="___x14" localSheetId="0" hidden="1">#REF!</definedName>
    <definedName name="___x14" hidden="1">#REF!</definedName>
    <definedName name="___x15" localSheetId="2" hidden="1">#REF!</definedName>
    <definedName name="___x15" localSheetId="6" hidden="1">#REF!</definedName>
    <definedName name="___x15" localSheetId="0" hidden="1">#REF!</definedName>
    <definedName name="___x15" hidden="1">#REF!</definedName>
    <definedName name="___x16" localSheetId="2" hidden="1">#REF!</definedName>
    <definedName name="___x16" localSheetId="6" hidden="1">#REF!</definedName>
    <definedName name="___x16" localSheetId="0" hidden="1">#REF!</definedName>
    <definedName name="___x16" hidden="1">#REF!</definedName>
    <definedName name="___x17" localSheetId="2" hidden="1">#REF!</definedName>
    <definedName name="___x17" localSheetId="6" hidden="1">#REF!</definedName>
    <definedName name="___x17" localSheetId="0" hidden="1">#REF!</definedName>
    <definedName name="___x17" hidden="1">#REF!</definedName>
    <definedName name="___x18" localSheetId="2" hidden="1">#REF!</definedName>
    <definedName name="___x18" localSheetId="6" hidden="1">#REF!</definedName>
    <definedName name="___x18" localSheetId="0" hidden="1">#REF!</definedName>
    <definedName name="___x18" hidden="1">#REF!</definedName>
    <definedName name="___x19" localSheetId="2" hidden="1">#REF!</definedName>
    <definedName name="___x19" localSheetId="6" hidden="1">#REF!</definedName>
    <definedName name="___x19" localSheetId="0" hidden="1">#REF!</definedName>
    <definedName name="___x19" hidden="1">#REF!</definedName>
    <definedName name="___x20" localSheetId="2" hidden="1">#REF!</definedName>
    <definedName name="___x20" localSheetId="6" hidden="1">#REF!</definedName>
    <definedName name="___x20" localSheetId="0" hidden="1">#REF!</definedName>
    <definedName name="___x20" hidden="1">#REF!</definedName>
    <definedName name="___x21" localSheetId="2" hidden="1">#REF!</definedName>
    <definedName name="___x21" localSheetId="6" hidden="1">#REF!</definedName>
    <definedName name="___x21" localSheetId="0" hidden="1">#REF!</definedName>
    <definedName name="___x21" hidden="1">#REF!</definedName>
    <definedName name="___x22" localSheetId="2" hidden="1">#REF!</definedName>
    <definedName name="___x22" localSheetId="6" hidden="1">#REF!</definedName>
    <definedName name="___x22" localSheetId="0" hidden="1">#REF!</definedName>
    <definedName name="___x22" hidden="1">#REF!</definedName>
    <definedName name="___x23" localSheetId="2" hidden="1">#REF!</definedName>
    <definedName name="___x23" localSheetId="6" hidden="1">#REF!</definedName>
    <definedName name="___x23" localSheetId="0" hidden="1">#REF!</definedName>
    <definedName name="___x23" hidden="1">#REF!</definedName>
    <definedName name="___x24" localSheetId="2" hidden="1">#REF!</definedName>
    <definedName name="___x24" localSheetId="6" hidden="1">#REF!</definedName>
    <definedName name="___x24" localSheetId="0" hidden="1">#REF!</definedName>
    <definedName name="___x24" hidden="1">#REF!</definedName>
    <definedName name="___x25" localSheetId="2" hidden="1">#REF!</definedName>
    <definedName name="___x25" localSheetId="6" hidden="1">#REF!</definedName>
    <definedName name="___x25" localSheetId="0" hidden="1">#REF!</definedName>
    <definedName name="___x25" hidden="1">#REF!</definedName>
    <definedName name="___x28" localSheetId="2" hidden="1">#REF!</definedName>
    <definedName name="___x28" localSheetId="6" hidden="1">#REF!</definedName>
    <definedName name="___x28" localSheetId="0" hidden="1">#REF!</definedName>
    <definedName name="___x28" hidden="1">#REF!</definedName>
    <definedName name="___x29" localSheetId="2" hidden="1">#REF!</definedName>
    <definedName name="___x29" localSheetId="6" hidden="1">#REF!</definedName>
    <definedName name="___x29" localSheetId="0" hidden="1">#REF!</definedName>
    <definedName name="___x29" hidden="1">#REF!</definedName>
    <definedName name="___x32" localSheetId="2" hidden="1">#REF!</definedName>
    <definedName name="___x32" localSheetId="6" hidden="1">#REF!</definedName>
    <definedName name="___x32" localSheetId="0" hidden="1">#REF!</definedName>
    <definedName name="___x32" hidden="1">#REF!</definedName>
    <definedName name="___x4" localSheetId="2" hidden="1">#REF!</definedName>
    <definedName name="___x4" localSheetId="6" hidden="1">#REF!</definedName>
    <definedName name="___x4" localSheetId="0" hidden="1">#REF!</definedName>
    <definedName name="___x4" hidden="1">#REF!</definedName>
    <definedName name="___x5" localSheetId="2" hidden="1">#REF!</definedName>
    <definedName name="___x5" localSheetId="6" hidden="1">#REF!</definedName>
    <definedName name="___x5" localSheetId="0" hidden="1">#REF!</definedName>
    <definedName name="___x5" hidden="1">#REF!</definedName>
    <definedName name="___x6" localSheetId="2" hidden="1">#REF!</definedName>
    <definedName name="___x6" localSheetId="6" hidden="1">#REF!</definedName>
    <definedName name="___x6" localSheetId="0" hidden="1">#REF!</definedName>
    <definedName name="___x6" hidden="1">#REF!</definedName>
    <definedName name="___x7" localSheetId="2" hidden="1">#REF!</definedName>
    <definedName name="___x7" localSheetId="6" hidden="1">#REF!</definedName>
    <definedName name="___x7" localSheetId="0" hidden="1">#REF!</definedName>
    <definedName name="___x7" hidden="1">#REF!</definedName>
    <definedName name="___x8" localSheetId="2" hidden="1">#REF!</definedName>
    <definedName name="___x8" localSheetId="6" hidden="1">#REF!</definedName>
    <definedName name="___x8" localSheetId="0" hidden="1">#REF!</definedName>
    <definedName name="___x8" hidden="1">#REF!</definedName>
    <definedName name="___x9" localSheetId="2" hidden="1">#REF!</definedName>
    <definedName name="___x9" localSheetId="6" hidden="1">#REF!</definedName>
    <definedName name="___x9" localSheetId="0" hidden="1">#REF!</definedName>
    <definedName name="___x9" hidden="1">#REF!</definedName>
    <definedName name="__123Graph_A" localSheetId="2" hidden="1">'[2]Summary 2004$'!#REF!</definedName>
    <definedName name="__123Graph_A" localSheetId="6" hidden="1">'[2]Summary 2004$'!#REF!</definedName>
    <definedName name="__123Graph_A" localSheetId="0" hidden="1">'[2]Summary 2004$'!#REF!</definedName>
    <definedName name="__123Graph_A" hidden="1">'[2]Summary 2004$'!#REF!</definedName>
    <definedName name="__123Graph_ABENZENE" hidden="1">'[3]Summary 2002$'!$C$45:$X$45</definedName>
    <definedName name="__123Graph_ABUTADIENE" hidden="1">'[3]Summary 2002$'!$C$35:$X$35</definedName>
    <definedName name="__123Graph_ACAPRO" localSheetId="2" hidden="1">'[2]Summary 2004$'!#REF!</definedName>
    <definedName name="__123Graph_ACAPRO" localSheetId="7" hidden="1">'[2]Summary 2004$'!#REF!</definedName>
    <definedName name="__123Graph_ACAPRO" localSheetId="6" hidden="1">'[2]Summary 2004$'!#REF!</definedName>
    <definedName name="__123Graph_ACAPRO" localSheetId="0" hidden="1">'[2]Summary 2004$'!#REF!</definedName>
    <definedName name="__123Graph_ACAPRO" hidden="1">'[2]Summary 2004$'!#REF!</definedName>
    <definedName name="__123Graph_AETHYLENE" hidden="1">'[3]Summary 2002$'!$C$15:$X$15</definedName>
    <definedName name="__123Graph_AEVAC" localSheetId="2" hidden="1">'[2]Summary 2004$'!#REF!</definedName>
    <definedName name="__123Graph_AEVAC" localSheetId="7" hidden="1">'[2]Summary 2004$'!#REF!</definedName>
    <definedName name="__123Graph_AEVAC" localSheetId="6" hidden="1">'[2]Summary 2004$'!#REF!</definedName>
    <definedName name="__123Graph_AEVAC" localSheetId="0" hidden="1">'[2]Summary 2004$'!#REF!</definedName>
    <definedName name="__123Graph_AEVAC" hidden="1">'[2]Summary 2004$'!#REF!</definedName>
    <definedName name="__123Graph_AHDPE" hidden="1">'[3]Summary 2002$'!$C$67:$X$67</definedName>
    <definedName name="__123Graph_ALDPE" hidden="1">'[3]Summary 2002$'!$C$51:$X$51</definedName>
    <definedName name="__123Graph_ALLDPE" hidden="1">'[3]Summary 2002$'!$C$59:$X$59</definedName>
    <definedName name="__123Graph_AMTBE" localSheetId="2" hidden="1">'[2]Summary 2004$'!#REF!</definedName>
    <definedName name="__123Graph_AMTBE" localSheetId="7" hidden="1">'[2]Summary 2004$'!#REF!</definedName>
    <definedName name="__123Graph_AMTBE" localSheetId="6" hidden="1">'[2]Summary 2004$'!#REF!</definedName>
    <definedName name="__123Graph_AMTBE" localSheetId="0" hidden="1">'[2]Summary 2004$'!#REF!</definedName>
    <definedName name="__123Graph_AMTBE" hidden="1">'[2]Summary 2004$'!#REF!</definedName>
    <definedName name="__123Graph_ANAPHTHA" hidden="1">'[3]Summary 2002$'!$C$12:$X$12</definedName>
    <definedName name="__123Graph_APET" localSheetId="2" hidden="1">'[2]Summary 2004$'!#REF!</definedName>
    <definedName name="__123Graph_APET" localSheetId="7" hidden="1">'[2]Summary 2004$'!#REF!</definedName>
    <definedName name="__123Graph_APET" localSheetId="6" hidden="1">'[2]Summary 2004$'!#REF!</definedName>
    <definedName name="__123Graph_APET" localSheetId="0" hidden="1">'[2]Summary 2004$'!#REF!</definedName>
    <definedName name="__123Graph_APET" hidden="1">'[2]Summary 2004$'!#REF!</definedName>
    <definedName name="__123Graph_APP" hidden="1">'[3]Summary 2002$'!$C$75:$X$75</definedName>
    <definedName name="__123Graph_APROPYLENE" hidden="1">'[3]Summary 2002$'!$C$25:$X$25</definedName>
    <definedName name="__123Graph_APVC" localSheetId="2" hidden="1">'[3]Summary 2002$'!#REF!</definedName>
    <definedName name="__123Graph_APVC" localSheetId="7" hidden="1">'[3]Summary 2002$'!#REF!</definedName>
    <definedName name="__123Graph_APVC" localSheetId="6" hidden="1">'[3]Summary 2002$'!#REF!</definedName>
    <definedName name="__123Graph_APVC" localSheetId="0" hidden="1">'[3]Summary 2002$'!#REF!</definedName>
    <definedName name="__123Graph_APVC" hidden="1">'[3]Summary 2002$'!#REF!</definedName>
    <definedName name="__123Graph_APX" hidden="1">'[3]Summary 2002$'!$C$83:$X$83</definedName>
    <definedName name="__123Graph_ASIDECO" localSheetId="2" hidden="1">#REF!</definedName>
    <definedName name="__123Graph_ASIDECO" localSheetId="7" hidden="1">#REF!</definedName>
    <definedName name="__123Graph_ASIDECO" localSheetId="6" hidden="1">#REF!</definedName>
    <definedName name="__123Graph_ASIDECO" localSheetId="0" hidden="1">#REF!</definedName>
    <definedName name="__123Graph_ASIDECO" hidden="1">#REF!</definedName>
    <definedName name="__123Graph_ATOL" hidden="1">'[3]Summary 2002$'!$C$99:$X$99</definedName>
    <definedName name="__123Graph_B" localSheetId="2" hidden="1">'[2]Summary 2004$'!#REF!</definedName>
    <definedName name="__123Graph_B" localSheetId="7" hidden="1">'[2]Summary 2004$'!#REF!</definedName>
    <definedName name="__123Graph_B" localSheetId="6" hidden="1">'[2]Summary 2004$'!#REF!</definedName>
    <definedName name="__123Graph_B" localSheetId="0" hidden="1">'[2]Summary 2004$'!#REF!</definedName>
    <definedName name="__123Graph_B" hidden="1">'[2]Summary 2004$'!#REF!</definedName>
    <definedName name="__123Graph_BBENZENE" hidden="1">'[3]Summary 2002$'!$C$46:$X$46</definedName>
    <definedName name="__123Graph_BBUTADIENE" hidden="1">'[3]Summary 2002$'!$C$36:$X$36</definedName>
    <definedName name="__123Graph_BCAPRO" localSheetId="2" hidden="1">'[2]Summary 2004$'!#REF!</definedName>
    <definedName name="__123Graph_BCAPRO" localSheetId="7" hidden="1">'[2]Summary 2004$'!#REF!</definedName>
    <definedName name="__123Graph_BCAPRO" localSheetId="6" hidden="1">'[2]Summary 2004$'!#REF!</definedName>
    <definedName name="__123Graph_BCAPRO" localSheetId="0" hidden="1">'[2]Summary 2004$'!#REF!</definedName>
    <definedName name="__123Graph_BCAPRO" hidden="1">'[2]Summary 2004$'!#REF!</definedName>
    <definedName name="__123Graph_BETHYLENE" hidden="1">'[3]Summary 2002$'!$C$16:$X$16</definedName>
    <definedName name="__123Graph_BHDPE" hidden="1">'[3]Summary 2002$'!$C$69:$X$69</definedName>
    <definedName name="__123Graph_BLDPE" hidden="1">'[3]Summary 2002$'!$C$53:$X$53</definedName>
    <definedName name="__123Graph_BLLDPE" hidden="1">'[3]Summary 2002$'!$C$61:$X$61</definedName>
    <definedName name="__123Graph_BMTBE" localSheetId="2" hidden="1">'[2]Summary 2004$'!#REF!</definedName>
    <definedName name="__123Graph_BMTBE" localSheetId="7" hidden="1">'[2]Summary 2004$'!#REF!</definedName>
    <definedName name="__123Graph_BMTBE" localSheetId="6" hidden="1">'[2]Summary 2004$'!#REF!</definedName>
    <definedName name="__123Graph_BMTBE" localSheetId="0" hidden="1">'[2]Summary 2004$'!#REF!</definedName>
    <definedName name="__123Graph_BMTBE" hidden="1">'[2]Summary 2004$'!#REF!</definedName>
    <definedName name="__123Graph_BNAPHTHA" localSheetId="2" hidden="1">'[3]Summary 2002$'!#REF!</definedName>
    <definedName name="__123Graph_BNAPHTHA" localSheetId="6" hidden="1">'[3]Summary 2002$'!#REF!</definedName>
    <definedName name="__123Graph_BNAPHTHA" localSheetId="0" hidden="1">'[3]Summary 2002$'!#REF!</definedName>
    <definedName name="__123Graph_BNAPHTHA" hidden="1">'[3]Summary 2002$'!#REF!</definedName>
    <definedName name="__123Graph_BPET" localSheetId="2" hidden="1">'[2]Summary 2004$'!#REF!</definedName>
    <definedName name="__123Graph_BPET" localSheetId="6" hidden="1">'[2]Summary 2004$'!#REF!</definedName>
    <definedName name="__123Graph_BPET" localSheetId="0" hidden="1">'[2]Summary 2004$'!#REF!</definedName>
    <definedName name="__123Graph_BPET" hidden="1">'[2]Summary 2004$'!#REF!</definedName>
    <definedName name="__123Graph_BPP" hidden="1">'[3]Summary 2002$'!$C$77:$X$77</definedName>
    <definedName name="__123Graph_BPROPYLENE" hidden="1">'[3]Summary 2002$'!$C$26:$X$26</definedName>
    <definedName name="__123Graph_BPVC" localSheetId="2" hidden="1">'[3]Summary 2002$'!#REF!</definedName>
    <definedName name="__123Graph_BPVC" localSheetId="7" hidden="1">'[3]Summary 2002$'!#REF!</definedName>
    <definedName name="__123Graph_BPVC" localSheetId="6" hidden="1">'[3]Summary 2002$'!#REF!</definedName>
    <definedName name="__123Graph_BPVC" localSheetId="0" hidden="1">'[3]Summary 2002$'!#REF!</definedName>
    <definedName name="__123Graph_BPVC" hidden="1">'[3]Summary 2002$'!#REF!</definedName>
    <definedName name="__123Graph_BPX" localSheetId="2" hidden="1">'[3]Summary 2002$'!#REF!</definedName>
    <definedName name="__123Graph_BPX" localSheetId="6" hidden="1">'[3]Summary 2002$'!#REF!</definedName>
    <definedName name="__123Graph_BPX" localSheetId="0" hidden="1">'[3]Summary 2002$'!#REF!</definedName>
    <definedName name="__123Graph_BPX" hidden="1">'[3]Summary 2002$'!#REF!</definedName>
    <definedName name="__123Graph_BSIDECO" localSheetId="2" hidden="1">#REF!</definedName>
    <definedName name="__123Graph_BSIDECO" localSheetId="7" hidden="1">#REF!</definedName>
    <definedName name="__123Graph_BSIDECO" localSheetId="6" hidden="1">#REF!</definedName>
    <definedName name="__123Graph_BSIDECO" localSheetId="0" hidden="1">#REF!</definedName>
    <definedName name="__123Graph_BSIDECO" hidden="1">#REF!</definedName>
    <definedName name="__123Graph_BTOL" hidden="1">'[3]Summary 2002$'!$C$100:$X$100</definedName>
    <definedName name="__123Graph_C" localSheetId="2" hidden="1">'[2]Summary 2004$'!#REF!</definedName>
    <definedName name="__123Graph_C" localSheetId="7" hidden="1">'[2]Summary 2004$'!#REF!</definedName>
    <definedName name="__123Graph_C" localSheetId="6" hidden="1">'[2]Summary 2004$'!#REF!</definedName>
    <definedName name="__123Graph_C" localSheetId="0" hidden="1">'[2]Summary 2004$'!#REF!</definedName>
    <definedName name="__123Graph_C" hidden="1">'[2]Summary 2004$'!#REF!</definedName>
    <definedName name="__123Graph_CBENZENE" hidden="1">'[3]Summary 2002$'!$C$47:$X$47</definedName>
    <definedName name="__123Graph_CBUTADIENE" hidden="1">'[3]Summary 2002$'!$C$37:$X$37</definedName>
    <definedName name="__123Graph_CCAPRO" localSheetId="2" hidden="1">'[2]Summary 2004$'!#REF!</definedName>
    <definedName name="__123Graph_CCAPRO" localSheetId="7" hidden="1">'[2]Summary 2004$'!#REF!</definedName>
    <definedName name="__123Graph_CCAPRO" localSheetId="6" hidden="1">'[2]Summary 2004$'!#REF!</definedName>
    <definedName name="__123Graph_CCAPRO" localSheetId="0" hidden="1">'[2]Summary 2004$'!#REF!</definedName>
    <definedName name="__123Graph_CCAPRO" hidden="1">'[2]Summary 2004$'!#REF!</definedName>
    <definedName name="__123Graph_CETHYLENE" hidden="1">'[3]Summary 2002$'!$C$17:$X$17</definedName>
    <definedName name="__123Graph_CEVAC" localSheetId="2" hidden="1">'[2]Summary 2004$'!#REF!</definedName>
    <definedName name="__123Graph_CEVAC" localSheetId="7" hidden="1">'[2]Summary 2004$'!#REF!</definedName>
    <definedName name="__123Graph_CEVAC" localSheetId="6" hidden="1">'[2]Summary 2004$'!#REF!</definedName>
    <definedName name="__123Graph_CEVAC" localSheetId="0" hidden="1">'[2]Summary 2004$'!#REF!</definedName>
    <definedName name="__123Graph_CEVAC" hidden="1">'[2]Summary 2004$'!#REF!</definedName>
    <definedName name="__123Graph_CHDPE" hidden="1">'[3]Summary 2002$'!$C$68:$X$68</definedName>
    <definedName name="__123Graph_CLDPE" hidden="1">'[3]Summary 2002$'!$C$52:$X$52</definedName>
    <definedName name="__123Graph_CLLDPE" hidden="1">'[3]Summary 2002$'!$C$60:$X$60</definedName>
    <definedName name="__123Graph_CMTBE" localSheetId="2" hidden="1">'[2]Summary 2004$'!#REF!</definedName>
    <definedName name="__123Graph_CMTBE" localSheetId="7" hidden="1">'[2]Summary 2004$'!#REF!</definedName>
    <definedName name="__123Graph_CMTBE" localSheetId="6" hidden="1">'[2]Summary 2004$'!#REF!</definedName>
    <definedName name="__123Graph_CMTBE" localSheetId="0" hidden="1">'[2]Summary 2004$'!#REF!</definedName>
    <definedName name="__123Graph_CMTBE" hidden="1">'[2]Summary 2004$'!#REF!</definedName>
    <definedName name="__123Graph_CNAPHTHA" localSheetId="2" hidden="1">'[3]Summary 2002$'!#REF!</definedName>
    <definedName name="__123Graph_CNAPHTHA" localSheetId="6" hidden="1">'[3]Summary 2002$'!#REF!</definedName>
    <definedName name="__123Graph_CNAPHTHA" localSheetId="0" hidden="1">'[3]Summary 2002$'!#REF!</definedName>
    <definedName name="__123Graph_CNAPHTHA" hidden="1">'[3]Summary 2002$'!#REF!</definedName>
    <definedName name="__123Graph_CPET" localSheetId="2" hidden="1">'[2]Summary 2004$'!#REF!</definedName>
    <definedName name="__123Graph_CPET" localSheetId="6" hidden="1">'[2]Summary 2004$'!#REF!</definedName>
    <definedName name="__123Graph_CPET" localSheetId="0" hidden="1">'[2]Summary 2004$'!#REF!</definedName>
    <definedName name="__123Graph_CPET" hidden="1">'[2]Summary 2004$'!#REF!</definedName>
    <definedName name="__123Graph_CPP" hidden="1">'[3]Summary 2002$'!$C$76:$X$76</definedName>
    <definedName name="__123Graph_CPROPYLENE" hidden="1">'[3]Summary 2002$'!$C$27:$X$27</definedName>
    <definedName name="__123Graph_CPVC" localSheetId="2" hidden="1">'[3]Summary 2002$'!#REF!</definedName>
    <definedName name="__123Graph_CPVC" localSheetId="7" hidden="1">'[3]Summary 2002$'!#REF!</definedName>
    <definedName name="__123Graph_CPVC" localSheetId="6" hidden="1">'[3]Summary 2002$'!#REF!</definedName>
    <definedName name="__123Graph_CPVC" localSheetId="0" hidden="1">'[3]Summary 2002$'!#REF!</definedName>
    <definedName name="__123Graph_CPVC" hidden="1">'[3]Summary 2002$'!#REF!</definedName>
    <definedName name="__123Graph_CPX" hidden="1">'[3]Summary 2002$'!$C$84:$X$84</definedName>
    <definedName name="__123Graph_CSIDECO" localSheetId="2" hidden="1">#REF!</definedName>
    <definedName name="__123Graph_CSIDECO" localSheetId="7" hidden="1">#REF!</definedName>
    <definedName name="__123Graph_CSIDECO" localSheetId="6" hidden="1">#REF!</definedName>
    <definedName name="__123Graph_CSIDECO" localSheetId="0" hidden="1">#REF!</definedName>
    <definedName name="__123Graph_CSIDECO" hidden="1">#REF!</definedName>
    <definedName name="__123Graph_CTOL" hidden="1">'[3]Summary 2002$'!$C$102:$X$102</definedName>
    <definedName name="__123Graph_D" localSheetId="2" hidden="1">'[2]Summary 2004$'!#REF!</definedName>
    <definedName name="__123Graph_D" localSheetId="7" hidden="1">'[2]Summary 2004$'!#REF!</definedName>
    <definedName name="__123Graph_D" localSheetId="6" hidden="1">'[2]Summary 2004$'!#REF!</definedName>
    <definedName name="__123Graph_D" localSheetId="0" hidden="1">'[2]Summary 2004$'!#REF!</definedName>
    <definedName name="__123Graph_D" hidden="1">'[2]Summary 2004$'!#REF!</definedName>
    <definedName name="__123Graph_DBENZENE" localSheetId="2" hidden="1">'[3]Summary 2002$'!#REF!</definedName>
    <definedName name="__123Graph_DBENZENE" localSheetId="6" hidden="1">'[3]Summary 2002$'!#REF!</definedName>
    <definedName name="__123Graph_DBENZENE" localSheetId="0" hidden="1">'[3]Summary 2002$'!#REF!</definedName>
    <definedName name="__123Graph_DBENZENE" hidden="1">'[3]Summary 2002$'!#REF!</definedName>
    <definedName name="__123Graph_DBUTADIENE" hidden="1">'[3]Summary 2002$'!$C$39:$X$39</definedName>
    <definedName name="__123Graph_DCAPRO" localSheetId="2" hidden="1">'[2]Summary 2004$'!#REF!</definedName>
    <definedName name="__123Graph_DCAPRO" localSheetId="7" hidden="1">'[2]Summary 2004$'!#REF!</definedName>
    <definedName name="__123Graph_DCAPRO" localSheetId="6" hidden="1">'[2]Summary 2004$'!#REF!</definedName>
    <definedName name="__123Graph_DCAPRO" localSheetId="0" hidden="1">'[2]Summary 2004$'!#REF!</definedName>
    <definedName name="__123Graph_DCAPRO" hidden="1">'[2]Summary 2004$'!#REF!</definedName>
    <definedName name="__123Graph_DETHYLENE" hidden="1">'[3]Summary 2002$'!$C$19:$X$19</definedName>
    <definedName name="__123Graph_DEVAC" localSheetId="2" hidden="1">'[2]Summary 2004$'!#REF!</definedName>
    <definedName name="__123Graph_DEVAC" localSheetId="7" hidden="1">'[2]Summary 2004$'!#REF!</definedName>
    <definedName name="__123Graph_DEVAC" localSheetId="6" hidden="1">'[2]Summary 2004$'!#REF!</definedName>
    <definedName name="__123Graph_DEVAC" localSheetId="0" hidden="1">'[2]Summary 2004$'!#REF!</definedName>
    <definedName name="__123Graph_DEVAC" hidden="1">'[2]Summary 2004$'!#REF!</definedName>
    <definedName name="__123Graph_DHDPE" hidden="1">'[3]Summary 2002$'!$C$70:$X$70</definedName>
    <definedName name="__123Graph_DLDPE" hidden="1">'[3]Summary 2002$'!$C$54:$X$54</definedName>
    <definedName name="__123Graph_DLLDPE" hidden="1">'[3]Summary 2002$'!$C$62:$X$62</definedName>
    <definedName name="__123Graph_DMTBE" localSheetId="2" hidden="1">'[2]Summary 2004$'!#REF!</definedName>
    <definedName name="__123Graph_DMTBE" localSheetId="7" hidden="1">'[2]Summary 2004$'!#REF!</definedName>
    <definedName name="__123Graph_DMTBE" localSheetId="6" hidden="1">'[2]Summary 2004$'!#REF!</definedName>
    <definedName name="__123Graph_DMTBE" localSheetId="0" hidden="1">'[2]Summary 2004$'!#REF!</definedName>
    <definedName name="__123Graph_DMTBE" hidden="1">'[2]Summary 2004$'!#REF!</definedName>
    <definedName name="__123Graph_DNAPHTHA" localSheetId="2" hidden="1">'[3]Summary 2002$'!#REF!</definedName>
    <definedName name="__123Graph_DNAPHTHA" localSheetId="6" hidden="1">'[3]Summary 2002$'!#REF!</definedName>
    <definedName name="__123Graph_DNAPHTHA" localSheetId="0" hidden="1">'[3]Summary 2002$'!#REF!</definedName>
    <definedName name="__123Graph_DNAPHTHA" hidden="1">'[3]Summary 2002$'!#REF!</definedName>
    <definedName name="__123Graph_DPET" localSheetId="2" hidden="1">'[2]Summary 2004$'!#REF!</definedName>
    <definedName name="__123Graph_DPET" localSheetId="6" hidden="1">'[2]Summary 2004$'!#REF!</definedName>
    <definedName name="__123Graph_DPET" localSheetId="0" hidden="1">'[2]Summary 2004$'!#REF!</definedName>
    <definedName name="__123Graph_DPET" hidden="1">'[2]Summary 2004$'!#REF!</definedName>
    <definedName name="__123Graph_DPP" hidden="1">'[3]Summary 2002$'!$C$78:$X$78</definedName>
    <definedName name="__123Graph_DPROPYLENE" hidden="1">'[3]Summary 2002$'!$C$29:$X$29</definedName>
    <definedName name="__123Graph_DPVC" localSheetId="2" hidden="1">'[3]Summary 2002$'!#REF!</definedName>
    <definedName name="__123Graph_DPVC" localSheetId="7" hidden="1">'[3]Summary 2002$'!#REF!</definedName>
    <definedName name="__123Graph_DPVC" localSheetId="6" hidden="1">'[3]Summary 2002$'!#REF!</definedName>
    <definedName name="__123Graph_DPVC" localSheetId="0" hidden="1">'[3]Summary 2002$'!#REF!</definedName>
    <definedName name="__123Graph_DPVC" hidden="1">'[3]Summary 2002$'!#REF!</definedName>
    <definedName name="__123Graph_DPX" hidden="1">'[3]Summary 2002$'!$C$86:$X$86</definedName>
    <definedName name="__123Graph_DTOL" localSheetId="2" hidden="1">'[3]Summary 2002$'!#REF!</definedName>
    <definedName name="__123Graph_DTOL" localSheetId="7" hidden="1">'[3]Summary 2002$'!#REF!</definedName>
    <definedName name="__123Graph_DTOL" localSheetId="6" hidden="1">'[3]Summary 2002$'!#REF!</definedName>
    <definedName name="__123Graph_DTOL" localSheetId="0" hidden="1">'[3]Summary 2002$'!#REF!</definedName>
    <definedName name="__123Graph_DTOL" hidden="1">'[3]Summary 2002$'!#REF!</definedName>
    <definedName name="__123Graph_E" localSheetId="2" hidden="1">'[2]Summary 2004$'!#REF!</definedName>
    <definedName name="__123Graph_E" localSheetId="6" hidden="1">'[2]Summary 2004$'!#REF!</definedName>
    <definedName name="__123Graph_E" localSheetId="0" hidden="1">'[2]Summary 2004$'!#REF!</definedName>
    <definedName name="__123Graph_E" hidden="1">'[2]Summary 2004$'!#REF!</definedName>
    <definedName name="__123Graph_EBENZENE" localSheetId="2" hidden="1">'[3]Summary 2002$'!#REF!</definedName>
    <definedName name="__123Graph_EBENZENE" localSheetId="6" hidden="1">'[3]Summary 2002$'!#REF!</definedName>
    <definedName name="__123Graph_EBENZENE" localSheetId="0" hidden="1">'[3]Summary 2002$'!#REF!</definedName>
    <definedName name="__123Graph_EBENZENE" hidden="1">'[3]Summary 2002$'!#REF!</definedName>
    <definedName name="__123Graph_EBUTADIENE" hidden="1">'[3]Summary 2002$'!$C$40:$X$40</definedName>
    <definedName name="__123Graph_ECAPRO" localSheetId="2" hidden="1">'[2]Summary 2004$'!#REF!</definedName>
    <definedName name="__123Graph_ECAPRO" localSheetId="7" hidden="1">'[2]Summary 2004$'!#REF!</definedName>
    <definedName name="__123Graph_ECAPRO" localSheetId="6" hidden="1">'[2]Summary 2004$'!#REF!</definedName>
    <definedName name="__123Graph_ECAPRO" localSheetId="0" hidden="1">'[2]Summary 2004$'!#REF!</definedName>
    <definedName name="__123Graph_ECAPRO" hidden="1">'[2]Summary 2004$'!#REF!</definedName>
    <definedName name="__123Graph_EETHYLENE" hidden="1">'[3]Summary 2002$'!$C$20:$X$20</definedName>
    <definedName name="__123Graph_EHDPE" hidden="1">'[3]Summary 2002$'!$C$72:$X$72</definedName>
    <definedName name="__123Graph_ELDPE" hidden="1">'[3]Summary 2002$'!$C$56:$X$56</definedName>
    <definedName name="__123Graph_ELLDPE" hidden="1">'[3]Summary 2002$'!$C$64:$X$64</definedName>
    <definedName name="__123Graph_EMTBE" localSheetId="2" hidden="1">'[2]Summary 2004$'!#REF!</definedName>
    <definedName name="__123Graph_EMTBE" localSheetId="7" hidden="1">'[2]Summary 2004$'!#REF!</definedName>
    <definedName name="__123Graph_EMTBE" localSheetId="6" hidden="1">'[2]Summary 2004$'!#REF!</definedName>
    <definedName name="__123Graph_EMTBE" localSheetId="0" hidden="1">'[2]Summary 2004$'!#REF!</definedName>
    <definedName name="__123Graph_EMTBE" hidden="1">'[2]Summary 2004$'!#REF!</definedName>
    <definedName name="__123Graph_ENAPHTHA" localSheetId="2" hidden="1">'[3]Summary 2002$'!#REF!</definedName>
    <definedName name="__123Graph_ENAPHTHA" localSheetId="6" hidden="1">'[3]Summary 2002$'!#REF!</definedName>
    <definedName name="__123Graph_ENAPHTHA" localSheetId="0" hidden="1">'[3]Summary 2002$'!#REF!</definedName>
    <definedName name="__123Graph_ENAPHTHA" hidden="1">'[3]Summary 2002$'!#REF!</definedName>
    <definedName name="__123Graph_EPET" localSheetId="2" hidden="1">'[2]Summary 2004$'!#REF!</definedName>
    <definedName name="__123Graph_EPET" localSheetId="6" hidden="1">'[2]Summary 2004$'!#REF!</definedName>
    <definedName name="__123Graph_EPET" localSheetId="0" hidden="1">'[2]Summary 2004$'!#REF!</definedName>
    <definedName name="__123Graph_EPET" hidden="1">'[2]Summary 2004$'!#REF!</definedName>
    <definedName name="__123Graph_EPP" hidden="1">'[3]Summary 2002$'!$C$80:$X$80</definedName>
    <definedName name="__123Graph_EPROPYLENE" hidden="1">'[3]Summary 2002$'!$C$30:$X$30</definedName>
    <definedName name="__123Graph_EPVC" localSheetId="2" hidden="1">'[3]Summary 2002$'!#REF!</definedName>
    <definedName name="__123Graph_EPVC" localSheetId="7" hidden="1">'[3]Summary 2002$'!#REF!</definedName>
    <definedName name="__123Graph_EPVC" localSheetId="6" hidden="1">'[3]Summary 2002$'!#REF!</definedName>
    <definedName name="__123Graph_EPVC" localSheetId="0" hidden="1">'[3]Summary 2002$'!#REF!</definedName>
    <definedName name="__123Graph_EPVC" hidden="1">'[3]Summary 2002$'!#REF!</definedName>
    <definedName name="__123Graph_EPX" localSheetId="2" hidden="1">'[3]Summary 2002$'!#REF!</definedName>
    <definedName name="__123Graph_EPX" localSheetId="6" hidden="1">'[3]Summary 2002$'!#REF!</definedName>
    <definedName name="__123Graph_EPX" localSheetId="0" hidden="1">'[3]Summary 2002$'!#REF!</definedName>
    <definedName name="__123Graph_EPX" hidden="1">'[3]Summary 2002$'!#REF!</definedName>
    <definedName name="__123Graph_ETOL" localSheetId="2" hidden="1">'[3]Summary 2002$'!#REF!</definedName>
    <definedName name="__123Graph_ETOL" localSheetId="6" hidden="1">'[3]Summary 2002$'!#REF!</definedName>
    <definedName name="__123Graph_ETOL" localSheetId="0" hidden="1">'[3]Summary 2002$'!#REF!</definedName>
    <definedName name="__123Graph_ETOL" hidden="1">'[3]Summary 2002$'!#REF!</definedName>
    <definedName name="__123Graph_F" localSheetId="2" hidden="1">'[2]Summary 2004$'!#REF!</definedName>
    <definedName name="__123Graph_F" localSheetId="6" hidden="1">'[2]Summary 2004$'!#REF!</definedName>
    <definedName name="__123Graph_F" localSheetId="0" hidden="1">'[2]Summary 2004$'!#REF!</definedName>
    <definedName name="__123Graph_F" hidden="1">'[2]Summary 2004$'!#REF!</definedName>
    <definedName name="__123Graph_FBENZENE" localSheetId="2" hidden="1">'[3]Summary 2002$'!#REF!</definedName>
    <definedName name="__123Graph_FBENZENE" localSheetId="6" hidden="1">'[3]Summary 2002$'!#REF!</definedName>
    <definedName name="__123Graph_FBENZENE" localSheetId="0" hidden="1">'[3]Summary 2002$'!#REF!</definedName>
    <definedName name="__123Graph_FBENZENE" hidden="1">'[3]Summary 2002$'!#REF!</definedName>
    <definedName name="__123Graph_FBUTADIENE" hidden="1">'[3]Summary 2002$'!$C$41:$X$41</definedName>
    <definedName name="__123Graph_FCAPRO" localSheetId="2" hidden="1">'[2]Summary 2004$'!#REF!</definedName>
    <definedName name="__123Graph_FCAPRO" localSheetId="7" hidden="1">'[2]Summary 2004$'!#REF!</definedName>
    <definedName name="__123Graph_FCAPRO" localSheetId="6" hidden="1">'[2]Summary 2004$'!#REF!</definedName>
    <definedName name="__123Graph_FCAPRO" localSheetId="0" hidden="1">'[2]Summary 2004$'!#REF!</definedName>
    <definedName name="__123Graph_FCAPRO" hidden="1">'[2]Summary 2004$'!#REF!</definedName>
    <definedName name="__123Graph_FETHYLENE" hidden="1">'[3]Summary 2002$'!$C$21:$X$21</definedName>
    <definedName name="__123Graph_FEVAC" localSheetId="2" hidden="1">'[2]Summary 2004$'!#REF!</definedName>
    <definedName name="__123Graph_FEVAC" localSheetId="7" hidden="1">'[2]Summary 2004$'!#REF!</definedName>
    <definedName name="__123Graph_FEVAC" localSheetId="6" hidden="1">'[2]Summary 2004$'!#REF!</definedName>
    <definedName name="__123Graph_FEVAC" localSheetId="0" hidden="1">'[2]Summary 2004$'!#REF!</definedName>
    <definedName name="__123Graph_FEVAC" hidden="1">'[2]Summary 2004$'!#REF!</definedName>
    <definedName name="__123Graph_FHDPE" hidden="1">'[3]Summary 2002$'!$C$71:$X$71</definedName>
    <definedName name="__123Graph_FLDPE" hidden="1">'[3]Summary 2002$'!$C$55:$X$55</definedName>
    <definedName name="__123Graph_FLLDPE" hidden="1">'[3]Summary 2002$'!$C$63:$X$63</definedName>
    <definedName name="__123Graph_FMTBE" localSheetId="2" hidden="1">'[2]Summary 2004$'!#REF!</definedName>
    <definedName name="__123Graph_FMTBE" localSheetId="7" hidden="1">'[2]Summary 2004$'!#REF!</definedName>
    <definedName name="__123Graph_FMTBE" localSheetId="6" hidden="1">'[2]Summary 2004$'!#REF!</definedName>
    <definedName name="__123Graph_FMTBE" localSheetId="0" hidden="1">'[2]Summary 2004$'!#REF!</definedName>
    <definedName name="__123Graph_FMTBE" hidden="1">'[2]Summary 2004$'!#REF!</definedName>
    <definedName name="__123Graph_FNAPHTHA" localSheetId="2" hidden="1">'[3]Summary 2002$'!#REF!</definedName>
    <definedName name="__123Graph_FNAPHTHA" localSheetId="6" hidden="1">'[3]Summary 2002$'!#REF!</definedName>
    <definedName name="__123Graph_FNAPHTHA" localSheetId="0" hidden="1">'[3]Summary 2002$'!#REF!</definedName>
    <definedName name="__123Graph_FNAPHTHA" hidden="1">'[3]Summary 2002$'!#REF!</definedName>
    <definedName name="__123Graph_FPET" localSheetId="2" hidden="1">'[2]Summary 2004$'!#REF!</definedName>
    <definedName name="__123Graph_FPET" localSheetId="6" hidden="1">'[2]Summary 2004$'!#REF!</definedName>
    <definedName name="__123Graph_FPET" localSheetId="0" hidden="1">'[2]Summary 2004$'!#REF!</definedName>
    <definedName name="__123Graph_FPET" hidden="1">'[2]Summary 2004$'!#REF!</definedName>
    <definedName name="__123Graph_FPP" hidden="1">'[3]Summary 2002$'!$C$79:$X$79</definedName>
    <definedName name="__123Graph_FPROPYLENE" hidden="1">'[3]Summary 2002$'!$C$31:$X$31</definedName>
    <definedName name="__123Graph_FPVC" localSheetId="2" hidden="1">'[3]Summary 2002$'!#REF!</definedName>
    <definedName name="__123Graph_FPVC" localSheetId="7" hidden="1">'[3]Summary 2002$'!#REF!</definedName>
    <definedName name="__123Graph_FPVC" localSheetId="6" hidden="1">'[3]Summary 2002$'!#REF!</definedName>
    <definedName name="__123Graph_FPVC" localSheetId="0" hidden="1">'[3]Summary 2002$'!#REF!</definedName>
    <definedName name="__123Graph_FPVC" hidden="1">'[3]Summary 2002$'!#REF!</definedName>
    <definedName name="__123Graph_FPX" hidden="1">'[3]Summary 2002$'!$C$87:$X$87</definedName>
    <definedName name="__123Graph_FTOL" localSheetId="2" hidden="1">'[3]Summary 2002$'!#REF!</definedName>
    <definedName name="__123Graph_FTOL" localSheetId="7" hidden="1">'[3]Summary 2002$'!#REF!</definedName>
    <definedName name="__123Graph_FTOL" localSheetId="6" hidden="1">'[3]Summary 2002$'!#REF!</definedName>
    <definedName name="__123Graph_FTOL" localSheetId="0" hidden="1">'[3]Summary 2002$'!#REF!</definedName>
    <definedName name="__123Graph_FTOL" hidden="1">'[3]Summary 2002$'!#REF!</definedName>
    <definedName name="__123Graph_X" localSheetId="2" hidden="1">'[2]Summary 2004$'!#REF!</definedName>
    <definedName name="__123Graph_X" localSheetId="6" hidden="1">'[2]Summary 2004$'!#REF!</definedName>
    <definedName name="__123Graph_X" localSheetId="0" hidden="1">'[2]Summary 2004$'!#REF!</definedName>
    <definedName name="__123Graph_X" hidden="1">'[2]Summary 2004$'!#REF!</definedName>
    <definedName name="__123Graph_XBENZENE" hidden="1">'[3]Summary 2002$'!$C$44:$X$44</definedName>
    <definedName name="__123Graph_XBUTADIENE" hidden="1">'[3]Summary 2002$'!$C$34:$X$34</definedName>
    <definedName name="__123Graph_XCAPRO" localSheetId="2" hidden="1">'[2]Summary 2004$'!#REF!</definedName>
    <definedName name="__123Graph_XCAPRO" localSheetId="7" hidden="1">'[2]Summary 2004$'!#REF!</definedName>
    <definedName name="__123Graph_XCAPRO" localSheetId="6" hidden="1">'[2]Summary 2004$'!#REF!</definedName>
    <definedName name="__123Graph_XCAPRO" localSheetId="0" hidden="1">'[2]Summary 2004$'!#REF!</definedName>
    <definedName name="__123Graph_XCAPRO" hidden="1">'[2]Summary 2004$'!#REF!</definedName>
    <definedName name="__123Graph_XETHYLENE" hidden="1">'[3]Summary 2002$'!$C$14:$X$14</definedName>
    <definedName name="__123Graph_XEVAC" localSheetId="2" hidden="1">'[2]Summary 2004$'!#REF!</definedName>
    <definedName name="__123Graph_XEVAC" localSheetId="7" hidden="1">'[2]Summary 2004$'!#REF!</definedName>
    <definedName name="__123Graph_XEVAC" localSheetId="6" hidden="1">'[2]Summary 2004$'!#REF!</definedName>
    <definedName name="__123Graph_XEVAC" localSheetId="0" hidden="1">'[2]Summary 2004$'!#REF!</definedName>
    <definedName name="__123Graph_XEVAC" hidden="1">'[2]Summary 2004$'!#REF!</definedName>
    <definedName name="__123Graph_XHDPE" hidden="1">'[3]Summary 2002$'!$C$66:$X$66</definedName>
    <definedName name="__123Graph_XLDPE" hidden="1">'[3]Summary 2002$'!$C$50:$X$50</definedName>
    <definedName name="__123Graph_XLLDPE" hidden="1">'[3]Summary 2002$'!$C$58:$X$58</definedName>
    <definedName name="__123Graph_XMTBE" localSheetId="2" hidden="1">'[2]Summary 2004$'!#REF!</definedName>
    <definedName name="__123Graph_XMTBE" localSheetId="7" hidden="1">'[2]Summary 2004$'!#REF!</definedName>
    <definedName name="__123Graph_XMTBE" localSheetId="6" hidden="1">'[2]Summary 2004$'!#REF!</definedName>
    <definedName name="__123Graph_XMTBE" localSheetId="0" hidden="1">'[2]Summary 2004$'!#REF!</definedName>
    <definedName name="__123Graph_XMTBE" hidden="1">'[2]Summary 2004$'!#REF!</definedName>
    <definedName name="__123Graph_XNAPHTHA" localSheetId="2" hidden="1">'[3]Summary 2002$'!#REF!</definedName>
    <definedName name="__123Graph_XNAPHTHA" localSheetId="6" hidden="1">'[3]Summary 2002$'!#REF!</definedName>
    <definedName name="__123Graph_XNAPHTHA" localSheetId="0" hidden="1">'[3]Summary 2002$'!#REF!</definedName>
    <definedName name="__123Graph_XNAPHTHA" hidden="1">'[3]Summary 2002$'!#REF!</definedName>
    <definedName name="__123Graph_XPET" localSheetId="2" hidden="1">'[2]Summary 2004$'!#REF!</definedName>
    <definedName name="__123Graph_XPET" localSheetId="6" hidden="1">'[2]Summary 2004$'!#REF!</definedName>
    <definedName name="__123Graph_XPET" localSheetId="0" hidden="1">'[2]Summary 2004$'!#REF!</definedName>
    <definedName name="__123Graph_XPET" hidden="1">'[2]Summary 2004$'!#REF!</definedName>
    <definedName name="__123Graph_XPP" hidden="1">'[3]Summary 2002$'!$C$74:$X$74</definedName>
    <definedName name="__123Graph_XPROPYLENE" hidden="1">'[3]Summary 2002$'!$C$24:$X$24</definedName>
    <definedName name="__123Graph_XPVC" localSheetId="2" hidden="1">'[3]Summary 2002$'!#REF!</definedName>
    <definedName name="__123Graph_XPVC" localSheetId="7" hidden="1">'[3]Summary 2002$'!#REF!</definedName>
    <definedName name="__123Graph_XPVC" localSheetId="6" hidden="1">'[3]Summary 2002$'!#REF!</definedName>
    <definedName name="__123Graph_XPVC" localSheetId="0" hidden="1">'[3]Summary 2002$'!#REF!</definedName>
    <definedName name="__123Graph_XPVC" hidden="1">'[3]Summary 2002$'!#REF!</definedName>
    <definedName name="__123Graph_XPX" hidden="1">'[3]Summary 2002$'!$C$82:$X$82</definedName>
    <definedName name="__123Graph_XSIDECO" localSheetId="2" hidden="1">#REF!</definedName>
    <definedName name="__123Graph_XSIDECO" localSheetId="7" hidden="1">#REF!</definedName>
    <definedName name="__123Graph_XSIDECO" localSheetId="6" hidden="1">#REF!</definedName>
    <definedName name="__123Graph_XSIDECO" localSheetId="0" hidden="1">#REF!</definedName>
    <definedName name="__123Graph_XSIDECO" hidden="1">#REF!</definedName>
    <definedName name="__123Graph_XTOL" localSheetId="2" hidden="1">'[2]Summary 2004$'!#REF!</definedName>
    <definedName name="__123Graph_XTOL" localSheetId="7" hidden="1">'[2]Summary 2004$'!#REF!</definedName>
    <definedName name="__123Graph_XTOL" localSheetId="6" hidden="1">'[2]Summary 2004$'!#REF!</definedName>
    <definedName name="__123Graph_XTOL" localSheetId="0" hidden="1">'[2]Summary 2004$'!#REF!</definedName>
    <definedName name="__123Graph_XTOL" hidden="1">'[2]Summary 2004$'!#REF!</definedName>
    <definedName name="__3__123Graph_XCHART_1" hidden="1">[4]OP079907!$BK$32:$BK$141</definedName>
    <definedName name="__4RiskStatFunctionsUpdateFr_q">1</definedName>
    <definedName name="__FA1" localSheetId="7" hidden="1">{#N/A,#N/A,TRUE,"???";#N/A,#N/A,TRUE,"1?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??";#N/A,#N/A,TRUE,"60? ? ????";#N/A,#N/A,TRUE,"60? ? ????"}</definedName>
    <definedName name="__FA1" hidden="1">{#N/A,#N/A,TRUE,"???";#N/A,#N/A,TRUE,"1?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??";#N/A,#N/A,TRUE,"60? ? ????";#N/A,#N/A,TRUE,"60? ? ????"}</definedName>
    <definedName name="__INV12" localSheetId="2">#REF!</definedName>
    <definedName name="__INV12" localSheetId="7">#REF!</definedName>
    <definedName name="__INV12" localSheetId="6">#REF!</definedName>
    <definedName name="__INV12" localSheetId="0">#REF!</definedName>
    <definedName name="__INV12">#REF!</definedName>
    <definedName name="__INV13" localSheetId="2">#REF!</definedName>
    <definedName name="__INV13" localSheetId="6">#REF!</definedName>
    <definedName name="__INV13" localSheetId="0">#REF!</definedName>
    <definedName name="__INV13">#REF!</definedName>
    <definedName name="__inv2">'[1]CONSOL DRE GERAL'!$B$2:$L$99</definedName>
    <definedName name="__jyr6" localSheetId="7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__jyr6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__la29" localSheetId="2" hidden="1">#REF!</definedName>
    <definedName name="__la29" localSheetId="7" hidden="1">#REF!</definedName>
    <definedName name="__la29" localSheetId="6" hidden="1">#REF!</definedName>
    <definedName name="__la29" localSheetId="0" hidden="1">#REF!</definedName>
    <definedName name="__la29" hidden="1">#REF!</definedName>
    <definedName name="__la3" localSheetId="2" hidden="1">#REF!</definedName>
    <definedName name="__la3" localSheetId="6" hidden="1">#REF!</definedName>
    <definedName name="__la3" localSheetId="0" hidden="1">#REF!</definedName>
    <definedName name="__la3" hidden="1">#REF!</definedName>
    <definedName name="__la31" localSheetId="2" hidden="1">#REF!</definedName>
    <definedName name="__la31" localSheetId="6" hidden="1">#REF!</definedName>
    <definedName name="__la31" localSheetId="0" hidden="1">#REF!</definedName>
    <definedName name="__la31" hidden="1">#REF!</definedName>
    <definedName name="__la32" localSheetId="2" hidden="1">#REF!</definedName>
    <definedName name="__la32" localSheetId="6" hidden="1">#REF!</definedName>
    <definedName name="__la32" localSheetId="0" hidden="1">#REF!</definedName>
    <definedName name="__la32" hidden="1">#REF!</definedName>
    <definedName name="__la4" localSheetId="2" hidden="1">#REF!</definedName>
    <definedName name="__la4" localSheetId="6" hidden="1">#REF!</definedName>
    <definedName name="__la4" localSheetId="0" hidden="1">#REF!</definedName>
    <definedName name="__la4" hidden="1">#REF!</definedName>
    <definedName name="__la5" localSheetId="2" hidden="1">#REF!</definedName>
    <definedName name="__la5" localSheetId="6" hidden="1">#REF!</definedName>
    <definedName name="__la5" localSheetId="0" hidden="1">#REF!</definedName>
    <definedName name="__la5" hidden="1">#REF!</definedName>
    <definedName name="__la6" localSheetId="2" hidden="1">#REF!</definedName>
    <definedName name="__la6" localSheetId="6" hidden="1">#REF!</definedName>
    <definedName name="__la6" localSheetId="0" hidden="1">#REF!</definedName>
    <definedName name="__la6" hidden="1">#REF!</definedName>
    <definedName name="__la7" localSheetId="2" hidden="1">#REF!</definedName>
    <definedName name="__la7" localSheetId="6" hidden="1">#REF!</definedName>
    <definedName name="__la7" localSheetId="0" hidden="1">#REF!</definedName>
    <definedName name="__la7" hidden="1">#REF!</definedName>
    <definedName name="__la8" localSheetId="2" hidden="1">#REF!</definedName>
    <definedName name="__la8" localSheetId="6" hidden="1">#REF!</definedName>
    <definedName name="__la8" localSheetId="0" hidden="1">#REF!</definedName>
    <definedName name="__la8" hidden="1">#REF!</definedName>
    <definedName name="__la9" localSheetId="2" hidden="1">#REF!</definedName>
    <definedName name="__la9" localSheetId="6" hidden="1">#REF!</definedName>
    <definedName name="__la9" localSheetId="0" hidden="1">#REF!</definedName>
    <definedName name="__la9" hidden="1">#REF!</definedName>
    <definedName name="__lb1" localSheetId="2" hidden="1">#REF!</definedName>
    <definedName name="__lb1" localSheetId="6" hidden="1">#REF!</definedName>
    <definedName name="__lb1" localSheetId="0" hidden="1">#REF!</definedName>
    <definedName name="__lb1" hidden="1">#REF!</definedName>
    <definedName name="__lb10" localSheetId="2" hidden="1">#REF!</definedName>
    <definedName name="__lb10" localSheetId="6" hidden="1">#REF!</definedName>
    <definedName name="__lb10" localSheetId="0" hidden="1">#REF!</definedName>
    <definedName name="__lb10" hidden="1">#REF!</definedName>
    <definedName name="__lb11" localSheetId="2" hidden="1">#REF!</definedName>
    <definedName name="__lb11" localSheetId="6" hidden="1">#REF!</definedName>
    <definedName name="__lb11" localSheetId="0" hidden="1">#REF!</definedName>
    <definedName name="__lb11" hidden="1">#REF!</definedName>
    <definedName name="__lb12" localSheetId="2" hidden="1">#REF!</definedName>
    <definedName name="__lb12" localSheetId="6" hidden="1">#REF!</definedName>
    <definedName name="__lb12" localSheetId="0" hidden="1">#REF!</definedName>
    <definedName name="__lb12" hidden="1">#REF!</definedName>
    <definedName name="__lb13" localSheetId="2" hidden="1">#REF!</definedName>
    <definedName name="__lb13" localSheetId="6" hidden="1">#REF!</definedName>
    <definedName name="__lb13" localSheetId="0" hidden="1">#REF!</definedName>
    <definedName name="__lb13" hidden="1">#REF!</definedName>
    <definedName name="__lb14" localSheetId="2" hidden="1">#REF!</definedName>
    <definedName name="__lb14" localSheetId="6" hidden="1">#REF!</definedName>
    <definedName name="__lb14" localSheetId="0" hidden="1">#REF!</definedName>
    <definedName name="__lb14" hidden="1">#REF!</definedName>
    <definedName name="__lb15" localSheetId="2" hidden="1">#REF!</definedName>
    <definedName name="__lb15" localSheetId="6" hidden="1">#REF!</definedName>
    <definedName name="__lb15" localSheetId="0" hidden="1">#REF!</definedName>
    <definedName name="__lb15" hidden="1">#REF!</definedName>
    <definedName name="__lb16" localSheetId="2" hidden="1">#REF!</definedName>
    <definedName name="__lb16" localSheetId="6" hidden="1">#REF!</definedName>
    <definedName name="__lb16" localSheetId="0" hidden="1">#REF!</definedName>
    <definedName name="__lb16" hidden="1">#REF!</definedName>
    <definedName name="__lb17" localSheetId="2" hidden="1">#REF!</definedName>
    <definedName name="__lb17" localSheetId="6" hidden="1">#REF!</definedName>
    <definedName name="__lb17" localSheetId="0" hidden="1">#REF!</definedName>
    <definedName name="__lb17" hidden="1">#REF!</definedName>
    <definedName name="__lb18" localSheetId="2" hidden="1">#REF!</definedName>
    <definedName name="__lb18" localSheetId="6" hidden="1">#REF!</definedName>
    <definedName name="__lb18" localSheetId="0" hidden="1">#REF!</definedName>
    <definedName name="__lb18" hidden="1">#REF!</definedName>
    <definedName name="__lb19" localSheetId="2" hidden="1">#REF!</definedName>
    <definedName name="__lb19" localSheetId="6" hidden="1">#REF!</definedName>
    <definedName name="__lb19" localSheetId="0" hidden="1">#REF!</definedName>
    <definedName name="__lb19" hidden="1">#REF!</definedName>
    <definedName name="__lb2" localSheetId="2" hidden="1">#REF!</definedName>
    <definedName name="__lb2" localSheetId="6" hidden="1">#REF!</definedName>
    <definedName name="__lb2" localSheetId="0" hidden="1">#REF!</definedName>
    <definedName name="__lb2" hidden="1">#REF!</definedName>
    <definedName name="__lb20" localSheetId="2" hidden="1">#REF!</definedName>
    <definedName name="__lb20" localSheetId="6" hidden="1">#REF!</definedName>
    <definedName name="__lb20" localSheetId="0" hidden="1">#REF!</definedName>
    <definedName name="__lb20" hidden="1">#REF!</definedName>
    <definedName name="__lb21" localSheetId="2" hidden="1">#REF!</definedName>
    <definedName name="__lb21" localSheetId="6" hidden="1">#REF!</definedName>
    <definedName name="__lb21" localSheetId="0" hidden="1">#REF!</definedName>
    <definedName name="__lb21" hidden="1">#REF!</definedName>
    <definedName name="__lb22" localSheetId="2" hidden="1">#REF!</definedName>
    <definedName name="__lb22" localSheetId="6" hidden="1">#REF!</definedName>
    <definedName name="__lb22" localSheetId="0" hidden="1">#REF!</definedName>
    <definedName name="__lb22" hidden="1">#REF!</definedName>
    <definedName name="__lb23" localSheetId="2" hidden="1">#REF!</definedName>
    <definedName name="__lb23" localSheetId="6" hidden="1">#REF!</definedName>
    <definedName name="__lb23" localSheetId="0" hidden="1">#REF!</definedName>
    <definedName name="__lb23" hidden="1">#REF!</definedName>
    <definedName name="__lb24" localSheetId="2" hidden="1">#REF!</definedName>
    <definedName name="__lb24" localSheetId="6" hidden="1">#REF!</definedName>
    <definedName name="__lb24" localSheetId="0" hidden="1">#REF!</definedName>
    <definedName name="__lb24" hidden="1">#REF!</definedName>
    <definedName name="__lb25" localSheetId="2" hidden="1">#REF!</definedName>
    <definedName name="__lb25" localSheetId="6" hidden="1">#REF!</definedName>
    <definedName name="__lb25" localSheetId="0" hidden="1">#REF!</definedName>
    <definedName name="__lb25" hidden="1">#REF!</definedName>
    <definedName name="__lb27" localSheetId="2" hidden="1">#REF!</definedName>
    <definedName name="__lb27" localSheetId="6" hidden="1">#REF!</definedName>
    <definedName name="__lb27" localSheetId="0" hidden="1">#REF!</definedName>
    <definedName name="__lb27" hidden="1">#REF!</definedName>
    <definedName name="__lb28" localSheetId="2" hidden="1">#REF!</definedName>
    <definedName name="__lb28" localSheetId="6" hidden="1">#REF!</definedName>
    <definedName name="__lb28" localSheetId="0" hidden="1">#REF!</definedName>
    <definedName name="__lb28" hidden="1">#REF!</definedName>
    <definedName name="__lb29" localSheetId="2" hidden="1">#REF!</definedName>
    <definedName name="__lb29" localSheetId="6" hidden="1">#REF!</definedName>
    <definedName name="__lb29" localSheetId="0" hidden="1">#REF!</definedName>
    <definedName name="__lb29" hidden="1">#REF!</definedName>
    <definedName name="__lb3" localSheetId="2" hidden="1">#REF!</definedName>
    <definedName name="__lb3" localSheetId="6" hidden="1">#REF!</definedName>
    <definedName name="__lb3" localSheetId="0" hidden="1">#REF!</definedName>
    <definedName name="__lb3" hidden="1">#REF!</definedName>
    <definedName name="__lb30" localSheetId="2" hidden="1">#REF!</definedName>
    <definedName name="__lb30" localSheetId="6" hidden="1">#REF!</definedName>
    <definedName name="__lb30" localSheetId="0" hidden="1">#REF!</definedName>
    <definedName name="__lb30" hidden="1">#REF!</definedName>
    <definedName name="__lb31" localSheetId="2" hidden="1">#REF!</definedName>
    <definedName name="__lb31" localSheetId="6" hidden="1">#REF!</definedName>
    <definedName name="__lb31" localSheetId="0" hidden="1">#REF!</definedName>
    <definedName name="__lb31" hidden="1">#REF!</definedName>
    <definedName name="__lb32" localSheetId="2" hidden="1">#REF!</definedName>
    <definedName name="__lb32" localSheetId="6" hidden="1">#REF!</definedName>
    <definedName name="__lb32" localSheetId="0" hidden="1">#REF!</definedName>
    <definedName name="__lb32" hidden="1">#REF!</definedName>
    <definedName name="__lb4" localSheetId="2" hidden="1">#REF!</definedName>
    <definedName name="__lb4" localSheetId="6" hidden="1">#REF!</definedName>
    <definedName name="__lb4" localSheetId="0" hidden="1">#REF!</definedName>
    <definedName name="__lb4" hidden="1">#REF!</definedName>
    <definedName name="__lb5" localSheetId="2" hidden="1">#REF!</definedName>
    <definedName name="__lb5" localSheetId="6" hidden="1">#REF!</definedName>
    <definedName name="__lb5" localSheetId="0" hidden="1">#REF!</definedName>
    <definedName name="__lb5" hidden="1">#REF!</definedName>
    <definedName name="__lb6" localSheetId="2" hidden="1">#REF!</definedName>
    <definedName name="__lb6" localSheetId="6" hidden="1">#REF!</definedName>
    <definedName name="__lb6" localSheetId="0" hidden="1">#REF!</definedName>
    <definedName name="__lb6" hidden="1">#REF!</definedName>
    <definedName name="__lb7" localSheetId="2" hidden="1">#REF!</definedName>
    <definedName name="__lb7" localSheetId="6" hidden="1">#REF!</definedName>
    <definedName name="__lb7" localSheetId="0" hidden="1">#REF!</definedName>
    <definedName name="__lb7" hidden="1">#REF!</definedName>
    <definedName name="__lb8" localSheetId="2" hidden="1">#REF!</definedName>
    <definedName name="__lb8" localSheetId="6" hidden="1">#REF!</definedName>
    <definedName name="__lb8" localSheetId="0" hidden="1">#REF!</definedName>
    <definedName name="__lb8" hidden="1">#REF!</definedName>
    <definedName name="__lb9" localSheetId="2" hidden="1">#REF!</definedName>
    <definedName name="__lb9" localSheetId="6" hidden="1">#REF!</definedName>
    <definedName name="__lb9" localSheetId="0" hidden="1">#REF!</definedName>
    <definedName name="__lb9" hidden="1">#REF!</definedName>
    <definedName name="__lbc1" localSheetId="2" hidden="1">#REF!</definedName>
    <definedName name="__lbc1" localSheetId="6" hidden="1">#REF!</definedName>
    <definedName name="__lbc1" localSheetId="0" hidden="1">#REF!</definedName>
    <definedName name="__lbc1" hidden="1">#REF!</definedName>
    <definedName name="__lbc10" localSheetId="2" hidden="1">#REF!</definedName>
    <definedName name="__lbc10" localSheetId="6" hidden="1">#REF!</definedName>
    <definedName name="__lbc10" localSheetId="0" hidden="1">#REF!</definedName>
    <definedName name="__lbc10" hidden="1">#REF!</definedName>
    <definedName name="__lbc11" localSheetId="2" hidden="1">#REF!</definedName>
    <definedName name="__lbc11" localSheetId="6" hidden="1">#REF!</definedName>
    <definedName name="__lbc11" localSheetId="0" hidden="1">#REF!</definedName>
    <definedName name="__lbc11" hidden="1">#REF!</definedName>
    <definedName name="__lbc12" localSheetId="2" hidden="1">#REF!</definedName>
    <definedName name="__lbc12" localSheetId="6" hidden="1">#REF!</definedName>
    <definedName name="__lbc12" localSheetId="0" hidden="1">#REF!</definedName>
    <definedName name="__lbc12" hidden="1">#REF!</definedName>
    <definedName name="__lbc13" localSheetId="2" hidden="1">#REF!</definedName>
    <definedName name="__lbc13" localSheetId="6" hidden="1">#REF!</definedName>
    <definedName name="__lbc13" localSheetId="0" hidden="1">#REF!</definedName>
    <definedName name="__lbc13" hidden="1">#REF!</definedName>
    <definedName name="__lbc14" localSheetId="2" hidden="1">#REF!</definedName>
    <definedName name="__lbc14" localSheetId="6" hidden="1">#REF!</definedName>
    <definedName name="__lbc14" localSheetId="0" hidden="1">#REF!</definedName>
    <definedName name="__lbc14" hidden="1">#REF!</definedName>
    <definedName name="__lbc15" localSheetId="2" hidden="1">#REF!</definedName>
    <definedName name="__lbc15" localSheetId="6" hidden="1">#REF!</definedName>
    <definedName name="__lbc15" localSheetId="0" hidden="1">#REF!</definedName>
    <definedName name="__lbc15" hidden="1">#REF!</definedName>
    <definedName name="__lbc16" localSheetId="2" hidden="1">#REF!</definedName>
    <definedName name="__lbc16" localSheetId="6" hidden="1">#REF!</definedName>
    <definedName name="__lbc16" localSheetId="0" hidden="1">#REF!</definedName>
    <definedName name="__lbc16" hidden="1">#REF!</definedName>
    <definedName name="__lbc17" localSheetId="2" hidden="1">#REF!</definedName>
    <definedName name="__lbc17" localSheetId="6" hidden="1">#REF!</definedName>
    <definedName name="__lbc17" localSheetId="0" hidden="1">#REF!</definedName>
    <definedName name="__lbc17" hidden="1">#REF!</definedName>
    <definedName name="__lbc18" localSheetId="2" hidden="1">#REF!</definedName>
    <definedName name="__lbc18" localSheetId="6" hidden="1">#REF!</definedName>
    <definedName name="__lbc18" localSheetId="0" hidden="1">#REF!</definedName>
    <definedName name="__lbc18" hidden="1">#REF!</definedName>
    <definedName name="__lbc19" localSheetId="2" hidden="1">#REF!</definedName>
    <definedName name="__lbc19" localSheetId="6" hidden="1">#REF!</definedName>
    <definedName name="__lbc19" localSheetId="0" hidden="1">#REF!</definedName>
    <definedName name="__lbc19" hidden="1">#REF!</definedName>
    <definedName name="__lbc2" localSheetId="2" hidden="1">#REF!</definedName>
    <definedName name="__lbc2" localSheetId="6" hidden="1">#REF!</definedName>
    <definedName name="__lbc2" localSheetId="0" hidden="1">#REF!</definedName>
    <definedName name="__lbc2" hidden="1">#REF!</definedName>
    <definedName name="__lbc20" localSheetId="2" hidden="1">#REF!</definedName>
    <definedName name="__lbc20" localSheetId="6" hidden="1">#REF!</definedName>
    <definedName name="__lbc20" localSheetId="0" hidden="1">#REF!</definedName>
    <definedName name="__lbc20" hidden="1">#REF!</definedName>
    <definedName name="__lbc21" localSheetId="2" hidden="1">#REF!</definedName>
    <definedName name="__lbc21" localSheetId="6" hidden="1">#REF!</definedName>
    <definedName name="__lbc21" localSheetId="0" hidden="1">#REF!</definedName>
    <definedName name="__lbc21" hidden="1">#REF!</definedName>
    <definedName name="__lbc22" localSheetId="2" hidden="1">#REF!</definedName>
    <definedName name="__lbc22" localSheetId="6" hidden="1">#REF!</definedName>
    <definedName name="__lbc22" localSheetId="0" hidden="1">#REF!</definedName>
    <definedName name="__lbc22" hidden="1">#REF!</definedName>
    <definedName name="__lbc23" localSheetId="2" hidden="1">#REF!</definedName>
    <definedName name="__lbc23" localSheetId="6" hidden="1">#REF!</definedName>
    <definedName name="__lbc23" localSheetId="0" hidden="1">#REF!</definedName>
    <definedName name="__lbc23" hidden="1">#REF!</definedName>
    <definedName name="__lbc24" localSheetId="2" hidden="1">#REF!</definedName>
    <definedName name="__lbc24" localSheetId="6" hidden="1">#REF!</definedName>
    <definedName name="__lbc24" localSheetId="0" hidden="1">#REF!</definedName>
    <definedName name="__lbc24" hidden="1">#REF!</definedName>
    <definedName name="__lbc25" localSheetId="2" hidden="1">#REF!</definedName>
    <definedName name="__lbc25" localSheetId="6" hidden="1">#REF!</definedName>
    <definedName name="__lbc25" localSheetId="0" hidden="1">#REF!</definedName>
    <definedName name="__lbc25" hidden="1">#REF!</definedName>
    <definedName name="__lbc26" localSheetId="2" hidden="1">#REF!</definedName>
    <definedName name="__lbc26" localSheetId="6" hidden="1">#REF!</definedName>
    <definedName name="__lbc26" localSheetId="0" hidden="1">#REF!</definedName>
    <definedName name="__lbc26" hidden="1">#REF!</definedName>
    <definedName name="__lbc27" localSheetId="2" hidden="1">#REF!</definedName>
    <definedName name="__lbc27" localSheetId="6" hidden="1">#REF!</definedName>
    <definedName name="__lbc27" localSheetId="0" hidden="1">#REF!</definedName>
    <definedName name="__lbc27" hidden="1">#REF!</definedName>
    <definedName name="__lbc28" localSheetId="2" hidden="1">#REF!</definedName>
    <definedName name="__lbc28" localSheetId="6" hidden="1">#REF!</definedName>
    <definedName name="__lbc28" localSheetId="0" hidden="1">#REF!</definedName>
    <definedName name="__lbc28" hidden="1">#REF!</definedName>
    <definedName name="__lbc29" localSheetId="2" hidden="1">#REF!</definedName>
    <definedName name="__lbc29" localSheetId="6" hidden="1">#REF!</definedName>
    <definedName name="__lbc29" localSheetId="0" hidden="1">#REF!</definedName>
    <definedName name="__lbc29" hidden="1">#REF!</definedName>
    <definedName name="__lbc3" localSheetId="2" hidden="1">#REF!</definedName>
    <definedName name="__lbc3" localSheetId="6" hidden="1">#REF!</definedName>
    <definedName name="__lbc3" localSheetId="0" hidden="1">#REF!</definedName>
    <definedName name="__lbc3" hidden="1">#REF!</definedName>
    <definedName name="__lbc31" localSheetId="2" hidden="1">#REF!</definedName>
    <definedName name="__lbc31" localSheetId="6" hidden="1">#REF!</definedName>
    <definedName name="__lbc31" localSheetId="0" hidden="1">#REF!</definedName>
    <definedName name="__lbc31" hidden="1">#REF!</definedName>
    <definedName name="__lbc32" localSheetId="2" hidden="1">#REF!</definedName>
    <definedName name="__lbc32" localSheetId="6" hidden="1">#REF!</definedName>
    <definedName name="__lbc32" localSheetId="0" hidden="1">#REF!</definedName>
    <definedName name="__lbc32" hidden="1">#REF!</definedName>
    <definedName name="__lbc4" localSheetId="2" hidden="1">#REF!</definedName>
    <definedName name="__lbc4" localSheetId="6" hidden="1">#REF!</definedName>
    <definedName name="__lbc4" localSheetId="0" hidden="1">#REF!</definedName>
    <definedName name="__lbc4" hidden="1">#REF!</definedName>
    <definedName name="__lbc5" localSheetId="2" hidden="1">#REF!</definedName>
    <definedName name="__lbc5" localSheetId="6" hidden="1">#REF!</definedName>
    <definedName name="__lbc5" localSheetId="0" hidden="1">#REF!</definedName>
    <definedName name="__lbc5" hidden="1">#REF!</definedName>
    <definedName name="__lbc6" localSheetId="2" hidden="1">#REF!</definedName>
    <definedName name="__lbc6" localSheetId="6" hidden="1">#REF!</definedName>
    <definedName name="__lbc6" localSheetId="0" hidden="1">#REF!</definedName>
    <definedName name="__lbc6" hidden="1">#REF!</definedName>
    <definedName name="__lbc7" localSheetId="2" hidden="1">#REF!</definedName>
    <definedName name="__lbc7" localSheetId="6" hidden="1">#REF!</definedName>
    <definedName name="__lbc7" localSheetId="0" hidden="1">#REF!</definedName>
    <definedName name="__lbc7" hidden="1">#REF!</definedName>
    <definedName name="__lbc8" localSheetId="2" hidden="1">#REF!</definedName>
    <definedName name="__lbc8" localSheetId="6" hidden="1">#REF!</definedName>
    <definedName name="__lbc8" localSheetId="0" hidden="1">#REF!</definedName>
    <definedName name="__lbc8" hidden="1">#REF!</definedName>
    <definedName name="__lbc9" localSheetId="2" hidden="1">#REF!</definedName>
    <definedName name="__lbc9" localSheetId="6" hidden="1">#REF!</definedName>
    <definedName name="__lbc9" localSheetId="0" hidden="1">#REF!</definedName>
    <definedName name="__lbc9" hidden="1">#REF!</definedName>
    <definedName name="__ld26" localSheetId="2" hidden="1">#REF!</definedName>
    <definedName name="__ld26" localSheetId="6" hidden="1">#REF!</definedName>
    <definedName name="__ld26" localSheetId="0" hidden="1">#REF!</definedName>
    <definedName name="__ld26" hidden="1">#REF!</definedName>
    <definedName name="__ld31" localSheetId="2" hidden="1">#REF!</definedName>
    <definedName name="__ld31" localSheetId="6" hidden="1">#REF!</definedName>
    <definedName name="__ld31" localSheetId="0" hidden="1">#REF!</definedName>
    <definedName name="__ld31" hidden="1">#REF!</definedName>
    <definedName name="__le31" localSheetId="2" hidden="1">#REF!</definedName>
    <definedName name="__le31" localSheetId="6" hidden="1">#REF!</definedName>
    <definedName name="__le31" localSheetId="0" hidden="1">#REF!</definedName>
    <definedName name="__le31" hidden="1">#REF!</definedName>
    <definedName name="__lf31" localSheetId="2" hidden="1">#REF!</definedName>
    <definedName name="__lf31" localSheetId="6" hidden="1">#REF!</definedName>
    <definedName name="__lf31" localSheetId="0" hidden="1">#REF!</definedName>
    <definedName name="__lf31" hidden="1">#REF!</definedName>
    <definedName name="__res9600" localSheetId="2">#REF!</definedName>
    <definedName name="__res9600" localSheetId="6">#REF!</definedName>
    <definedName name="__res9600" localSheetId="0">#REF!</definedName>
    <definedName name="__res9600">#REF!</definedName>
    <definedName name="__reS9699" localSheetId="2">#REF!</definedName>
    <definedName name="__reS9699" localSheetId="6">#REF!</definedName>
    <definedName name="__reS9699" localSheetId="0">#REF!</definedName>
    <definedName name="__reS9699">#REF!</definedName>
    <definedName name="__Res99" localSheetId="2">#REF!</definedName>
    <definedName name="__Res99" localSheetId="6">#REF!</definedName>
    <definedName name="__Res99" localSheetId="0">#REF!</definedName>
    <definedName name="__Res99">#REF!</definedName>
    <definedName name="__TitleTemp">#NAME?</definedName>
    <definedName name="__x10" localSheetId="2" hidden="1">#REF!</definedName>
    <definedName name="__x10" localSheetId="7" hidden="1">#REF!</definedName>
    <definedName name="__x10" localSheetId="6" hidden="1">#REF!</definedName>
    <definedName name="__x10" localSheetId="0" hidden="1">#REF!</definedName>
    <definedName name="__x10" hidden="1">#REF!</definedName>
    <definedName name="__x11" localSheetId="2" hidden="1">#REF!</definedName>
    <definedName name="__x11" localSheetId="6" hidden="1">#REF!</definedName>
    <definedName name="__x11" localSheetId="0" hidden="1">#REF!</definedName>
    <definedName name="__x11" hidden="1">#REF!</definedName>
    <definedName name="__x12" localSheetId="2" hidden="1">#REF!</definedName>
    <definedName name="__x12" localSheetId="6" hidden="1">#REF!</definedName>
    <definedName name="__x12" localSheetId="0" hidden="1">#REF!</definedName>
    <definedName name="__x12" hidden="1">#REF!</definedName>
    <definedName name="__x13" localSheetId="2" hidden="1">#REF!</definedName>
    <definedName name="__x13" localSheetId="6" hidden="1">#REF!</definedName>
    <definedName name="__x13" localSheetId="0" hidden="1">#REF!</definedName>
    <definedName name="__x13" hidden="1">#REF!</definedName>
    <definedName name="__x14" localSheetId="2" hidden="1">#REF!</definedName>
    <definedName name="__x14" localSheetId="6" hidden="1">#REF!</definedName>
    <definedName name="__x14" localSheetId="0" hidden="1">#REF!</definedName>
    <definedName name="__x14" hidden="1">#REF!</definedName>
    <definedName name="__x15" localSheetId="2" hidden="1">#REF!</definedName>
    <definedName name="__x15" localSheetId="6" hidden="1">#REF!</definedName>
    <definedName name="__x15" localSheetId="0" hidden="1">#REF!</definedName>
    <definedName name="__x15" hidden="1">#REF!</definedName>
    <definedName name="__x16" localSheetId="2" hidden="1">#REF!</definedName>
    <definedName name="__x16" localSheetId="6" hidden="1">#REF!</definedName>
    <definedName name="__x16" localSheetId="0" hidden="1">#REF!</definedName>
    <definedName name="__x16" hidden="1">#REF!</definedName>
    <definedName name="__x17" localSheetId="2" hidden="1">#REF!</definedName>
    <definedName name="__x17" localSheetId="6" hidden="1">#REF!</definedName>
    <definedName name="__x17" localSheetId="0" hidden="1">#REF!</definedName>
    <definedName name="__x17" hidden="1">#REF!</definedName>
    <definedName name="__x18" localSheetId="2" hidden="1">#REF!</definedName>
    <definedName name="__x18" localSheetId="6" hidden="1">#REF!</definedName>
    <definedName name="__x18" localSheetId="0" hidden="1">#REF!</definedName>
    <definedName name="__x18" hidden="1">#REF!</definedName>
    <definedName name="__x19" localSheetId="2" hidden="1">#REF!</definedName>
    <definedName name="__x19" localSheetId="6" hidden="1">#REF!</definedName>
    <definedName name="__x19" localSheetId="0" hidden="1">#REF!</definedName>
    <definedName name="__x19" hidden="1">#REF!</definedName>
    <definedName name="__x20" localSheetId="2" hidden="1">#REF!</definedName>
    <definedName name="__x20" localSheetId="6" hidden="1">#REF!</definedName>
    <definedName name="__x20" localSheetId="0" hidden="1">#REF!</definedName>
    <definedName name="__x20" hidden="1">#REF!</definedName>
    <definedName name="__x21" localSheetId="2" hidden="1">#REF!</definedName>
    <definedName name="__x21" localSheetId="6" hidden="1">#REF!</definedName>
    <definedName name="__x21" localSheetId="0" hidden="1">#REF!</definedName>
    <definedName name="__x21" hidden="1">#REF!</definedName>
    <definedName name="__x22" localSheetId="2" hidden="1">#REF!</definedName>
    <definedName name="__x22" localSheetId="6" hidden="1">#REF!</definedName>
    <definedName name="__x22" localSheetId="0" hidden="1">#REF!</definedName>
    <definedName name="__x22" hidden="1">#REF!</definedName>
    <definedName name="__x23" localSheetId="2" hidden="1">#REF!</definedName>
    <definedName name="__x23" localSheetId="6" hidden="1">#REF!</definedName>
    <definedName name="__x23" localSheetId="0" hidden="1">#REF!</definedName>
    <definedName name="__x23" hidden="1">#REF!</definedName>
    <definedName name="__x24" localSheetId="2" hidden="1">#REF!</definedName>
    <definedName name="__x24" localSheetId="6" hidden="1">#REF!</definedName>
    <definedName name="__x24" localSheetId="0" hidden="1">#REF!</definedName>
    <definedName name="__x24" hidden="1">#REF!</definedName>
    <definedName name="__x25" localSheetId="2" hidden="1">#REF!</definedName>
    <definedName name="__x25" localSheetId="6" hidden="1">#REF!</definedName>
    <definedName name="__x25" localSheetId="0" hidden="1">#REF!</definedName>
    <definedName name="__x25" hidden="1">#REF!</definedName>
    <definedName name="__x28" localSheetId="2" hidden="1">#REF!</definedName>
    <definedName name="__x28" localSheetId="6" hidden="1">#REF!</definedName>
    <definedName name="__x28" localSheetId="0" hidden="1">#REF!</definedName>
    <definedName name="__x28" hidden="1">#REF!</definedName>
    <definedName name="__x29" localSheetId="2" hidden="1">#REF!</definedName>
    <definedName name="__x29" localSheetId="6" hidden="1">#REF!</definedName>
    <definedName name="__x29" localSheetId="0" hidden="1">#REF!</definedName>
    <definedName name="__x29" hidden="1">#REF!</definedName>
    <definedName name="__x32" localSheetId="2" hidden="1">#REF!</definedName>
    <definedName name="__x32" localSheetId="6" hidden="1">#REF!</definedName>
    <definedName name="__x32" localSheetId="0" hidden="1">#REF!</definedName>
    <definedName name="__x32" hidden="1">#REF!</definedName>
    <definedName name="__x4" localSheetId="2" hidden="1">#REF!</definedName>
    <definedName name="__x4" localSheetId="6" hidden="1">#REF!</definedName>
    <definedName name="__x4" localSheetId="0" hidden="1">#REF!</definedName>
    <definedName name="__x4" hidden="1">#REF!</definedName>
    <definedName name="__x5" localSheetId="2" hidden="1">#REF!</definedName>
    <definedName name="__x5" localSheetId="6" hidden="1">#REF!</definedName>
    <definedName name="__x5" localSheetId="0" hidden="1">#REF!</definedName>
    <definedName name="__x5" hidden="1">#REF!</definedName>
    <definedName name="__x6" localSheetId="2" hidden="1">#REF!</definedName>
    <definedName name="__x6" localSheetId="6" hidden="1">#REF!</definedName>
    <definedName name="__x6" localSheetId="0" hidden="1">#REF!</definedName>
    <definedName name="__x6" hidden="1">#REF!</definedName>
    <definedName name="__x7" localSheetId="2" hidden="1">#REF!</definedName>
    <definedName name="__x7" localSheetId="6" hidden="1">#REF!</definedName>
    <definedName name="__x7" localSheetId="0" hidden="1">#REF!</definedName>
    <definedName name="__x7" hidden="1">#REF!</definedName>
    <definedName name="__x8" localSheetId="2" hidden="1">#REF!</definedName>
    <definedName name="__x8" localSheetId="6" hidden="1">#REF!</definedName>
    <definedName name="__x8" localSheetId="0" hidden="1">#REF!</definedName>
    <definedName name="__x8" hidden="1">#REF!</definedName>
    <definedName name="__x9" localSheetId="2" hidden="1">#REF!</definedName>
    <definedName name="__x9" localSheetId="6" hidden="1">#REF!</definedName>
    <definedName name="__x9" localSheetId="0" hidden="1">#REF!</definedName>
    <definedName name="__x9" hidden="1">#REF!</definedName>
    <definedName name="_0.CURVA_OBRA" localSheetId="2">#REF!</definedName>
    <definedName name="_0.CURVA_OBRA" localSheetId="6">#REF!</definedName>
    <definedName name="_0.CURVA_OBRA" localSheetId="0">#REF!</definedName>
    <definedName name="_0.CURVA_OBRA">#REF!</definedName>
    <definedName name="_00.VAR._GASTO" localSheetId="2">#REF!</definedName>
    <definedName name="_00.VAR._GASTO" localSheetId="6">#REF!</definedName>
    <definedName name="_00.VAR._GASTO" localSheetId="0">#REF!</definedName>
    <definedName name="_00.VAR._GASTO">#REF!</definedName>
    <definedName name="_000.CURVA_FINA" localSheetId="2">#REF!</definedName>
    <definedName name="_000.CURVA_FINA" localSheetId="6">#REF!</definedName>
    <definedName name="_000.CURVA_FINA" localSheetId="0">#REF!</definedName>
    <definedName name="_000.CURVA_FINA">#REF!</definedName>
    <definedName name="_1_" localSheetId="2">#REF!</definedName>
    <definedName name="_1_" localSheetId="6">#REF!</definedName>
    <definedName name="_1_" localSheetId="0">#REF!</definedName>
    <definedName name="_1_">#REF!</definedName>
    <definedName name="_1__123Graph_ACHART_1" localSheetId="2" hidden="1">[4]OP079907!#REF!</definedName>
    <definedName name="_1__123Graph_ACHART_1" localSheetId="6" hidden="1">[4]OP079907!#REF!</definedName>
    <definedName name="_1__123Graph_ACHART_1" localSheetId="0" hidden="1">[4]OP079907!#REF!</definedName>
    <definedName name="_1__123Graph_ACHART_1" hidden="1">[4]OP079907!#REF!</definedName>
    <definedName name="_1_A" localSheetId="2">#REF!</definedName>
    <definedName name="_1_A" localSheetId="7">#REF!</definedName>
    <definedName name="_1_A" localSheetId="6">#REF!</definedName>
    <definedName name="_1_A" localSheetId="0">#REF!</definedName>
    <definedName name="_1_A">#REF!</definedName>
    <definedName name="_10_" localSheetId="2">#REF!</definedName>
    <definedName name="_10_" localSheetId="6">#REF!</definedName>
    <definedName name="_10_" localSheetId="0">#REF!</definedName>
    <definedName name="_10_">#REF!</definedName>
    <definedName name="_10__123Graph_FCHART_1" localSheetId="2" hidden="1">[5]GEMIN!#REF!</definedName>
    <definedName name="_10__123Graph_FCHART_1" localSheetId="6" hidden="1">[5]GEMIN!#REF!</definedName>
    <definedName name="_10__123Graph_FCHART_1" localSheetId="0" hidden="1">[5]GEMIN!#REF!</definedName>
    <definedName name="_10__123Graph_FCHART_1" hidden="1">[5]GEMIN!#REF!</definedName>
    <definedName name="_10_A" localSheetId="2">#REF!</definedName>
    <definedName name="_10_A" localSheetId="7">#REF!</definedName>
    <definedName name="_10_A" localSheetId="6">#REF!</definedName>
    <definedName name="_10_A" localSheetId="0">#REF!</definedName>
    <definedName name="_10_A">#REF!</definedName>
    <definedName name="_101001">"sfev"</definedName>
    <definedName name="_11.SERV.TECNIC" localSheetId="2">#REF!</definedName>
    <definedName name="_11.SERV.TECNIC" localSheetId="7">#REF!</definedName>
    <definedName name="_11.SERV.TECNIC" localSheetId="6">#REF!</definedName>
    <definedName name="_11.SERV.TECNIC" localSheetId="0">#REF!</definedName>
    <definedName name="_11.SERV.TECNIC">#REF!</definedName>
    <definedName name="_11_" localSheetId="2">#REF!</definedName>
    <definedName name="_11_" localSheetId="6">#REF!</definedName>
    <definedName name="_11_" localSheetId="0">#REF!</definedName>
    <definedName name="_11_">#REF!</definedName>
    <definedName name="_11_A" localSheetId="2">#REF!</definedName>
    <definedName name="_11_A" localSheetId="6">#REF!</definedName>
    <definedName name="_11_A" localSheetId="0">#REF!</definedName>
    <definedName name="_11_A">#REF!</definedName>
    <definedName name="_12.GAST_GERAIS" localSheetId="2">#REF!</definedName>
    <definedName name="_12.GAST_GERAIS" localSheetId="6">#REF!</definedName>
    <definedName name="_12.GAST_GERAIS" localSheetId="0">#REF!</definedName>
    <definedName name="_12.GAST_GERAIS">#REF!</definedName>
    <definedName name="_12_" localSheetId="2">#REF!</definedName>
    <definedName name="_12_" localSheetId="6">#REF!</definedName>
    <definedName name="_12_" localSheetId="0">#REF!</definedName>
    <definedName name="_12_">#REF!</definedName>
    <definedName name="_12_A" localSheetId="2">#REF!</definedName>
    <definedName name="_12_A" localSheetId="6">#REF!</definedName>
    <definedName name="_12_A" localSheetId="0">#REF!</definedName>
    <definedName name="_12_A">#REF!</definedName>
    <definedName name="_13.P._PERMAN." localSheetId="2">#REF!</definedName>
    <definedName name="_13.P._PERMAN." localSheetId="6">#REF!</definedName>
    <definedName name="_13.P._PERMAN." localSheetId="0">#REF!</definedName>
    <definedName name="_13.P._PERMAN.">#REF!</definedName>
    <definedName name="_13_" localSheetId="2">#REF!</definedName>
    <definedName name="_13_" localSheetId="6">#REF!</definedName>
    <definedName name="_13_" localSheetId="0">#REF!</definedName>
    <definedName name="_13_">#REF!</definedName>
    <definedName name="_13_A" localSheetId="2">#REF!</definedName>
    <definedName name="_13_A" localSheetId="6">#REF!</definedName>
    <definedName name="_13_A" localSheetId="0">#REF!</definedName>
    <definedName name="_13_A">#REF!</definedName>
    <definedName name="_14_" localSheetId="2">#REF!</definedName>
    <definedName name="_14_" localSheetId="6">#REF!</definedName>
    <definedName name="_14_" localSheetId="0">#REF!</definedName>
    <definedName name="_14_">#REF!</definedName>
    <definedName name="_14_A" localSheetId="2">#REF!</definedName>
    <definedName name="_14_A" localSheetId="6">#REF!</definedName>
    <definedName name="_14_A" localSheetId="0">#REF!</definedName>
    <definedName name="_14_A">#REF!</definedName>
    <definedName name="_15.IMPL._CANT" localSheetId="2">#REF!</definedName>
    <definedName name="_15.IMPL._CANT" localSheetId="6">#REF!</definedName>
    <definedName name="_15.IMPL._CANT" localSheetId="0">#REF!</definedName>
    <definedName name="_15.IMPL._CANT">#REF!</definedName>
    <definedName name="_15_" localSheetId="2">#REF!</definedName>
    <definedName name="_15_" localSheetId="6">#REF!</definedName>
    <definedName name="_15_" localSheetId="0">#REF!</definedName>
    <definedName name="_15_">#REF!</definedName>
    <definedName name="_15__123Graph_XCHART_3" localSheetId="2" hidden="1">[6]estgg!#REF!</definedName>
    <definedName name="_15__123Graph_XCHART_3" localSheetId="7" hidden="1">[6]estgg!#REF!</definedName>
    <definedName name="_15__123Graph_XCHART_3" localSheetId="6" hidden="1">[6]estgg!#REF!</definedName>
    <definedName name="_15__123Graph_XCHART_3" localSheetId="0" hidden="1">[6]estgg!#REF!</definedName>
    <definedName name="_15__123Graph_XCHART_3" hidden="1">[6]estgg!#REF!</definedName>
    <definedName name="_15_A" localSheetId="2">#REF!</definedName>
    <definedName name="_15_A" localSheetId="7">#REF!</definedName>
    <definedName name="_15_A" localSheetId="6">#REF!</definedName>
    <definedName name="_15_A" localSheetId="0">#REF!</definedName>
    <definedName name="_15_A">#REF!</definedName>
    <definedName name="_16.EQUIPAM." localSheetId="2">#REF!</definedName>
    <definedName name="_16.EQUIPAM." localSheetId="6">#REF!</definedName>
    <definedName name="_16.EQUIPAM." localSheetId="0">#REF!</definedName>
    <definedName name="_16.EQUIPAM.">#REF!</definedName>
    <definedName name="_16_" localSheetId="2">#REF!</definedName>
    <definedName name="_16_" localSheetId="6">#REF!</definedName>
    <definedName name="_16_" localSheetId="0">#REF!</definedName>
    <definedName name="_16_">#REF!</definedName>
    <definedName name="_16_A" localSheetId="2">#REF!</definedName>
    <definedName name="_16_A" localSheetId="6">#REF!</definedName>
    <definedName name="_16_A" localSheetId="0">#REF!</definedName>
    <definedName name="_16_A">#REF!</definedName>
    <definedName name="_17.OPER._CANT." localSheetId="2">#REF!</definedName>
    <definedName name="_17.OPER._CANT." localSheetId="6">#REF!</definedName>
    <definedName name="_17.OPER._CANT." localSheetId="0">#REF!</definedName>
    <definedName name="_17.OPER._CANT.">#REF!</definedName>
    <definedName name="_17_" localSheetId="2">#REF!</definedName>
    <definedName name="_17_" localSheetId="6">#REF!</definedName>
    <definedName name="_17_" localSheetId="0">#REF!</definedName>
    <definedName name="_17_">#REF!</definedName>
    <definedName name="_17_A" localSheetId="2">#REF!</definedName>
    <definedName name="_17_A" localSheetId="6">#REF!</definedName>
    <definedName name="_17_A" localSheetId="0">#REF!</definedName>
    <definedName name="_17_A">#REF!</definedName>
    <definedName name="_18_" localSheetId="2">#REF!</definedName>
    <definedName name="_18_" localSheetId="6">#REF!</definedName>
    <definedName name="_18_" localSheetId="0">#REF!</definedName>
    <definedName name="_18_">#REF!</definedName>
    <definedName name="_18_A" localSheetId="2">#REF!</definedName>
    <definedName name="_18_A" localSheetId="6">#REF!</definedName>
    <definedName name="_18_A" localSheetId="0">#REF!</definedName>
    <definedName name="_18_A">#REF!</definedName>
    <definedName name="_19.TRANC_LIMP." localSheetId="2">#REF!</definedName>
    <definedName name="_19.TRANC_LIMP." localSheetId="6">#REF!</definedName>
    <definedName name="_19.TRANC_LIMP." localSheetId="0">#REF!</definedName>
    <definedName name="_19.TRANC_LIMP.">#REF!</definedName>
    <definedName name="_19_" localSheetId="2">#REF!</definedName>
    <definedName name="_19_" localSheetId="6">#REF!</definedName>
    <definedName name="_19_" localSheetId="0">#REF!</definedName>
    <definedName name="_19_">#REF!</definedName>
    <definedName name="_19_A" localSheetId="2">#REF!</definedName>
    <definedName name="_19_A" localSheetId="6">#REF!</definedName>
    <definedName name="_19_A" localSheetId="0">#REF!</definedName>
    <definedName name="_19_A">#REF!</definedName>
    <definedName name="_2_" localSheetId="2">#REF!</definedName>
    <definedName name="_2_" localSheetId="6">#REF!</definedName>
    <definedName name="_2_" localSheetId="0">#REF!</definedName>
    <definedName name="_2_">#REF!</definedName>
    <definedName name="_2__123Graph_ACHART_1" localSheetId="2" hidden="1">[4]OP079907!#REF!</definedName>
    <definedName name="_2__123Graph_ACHART_1" localSheetId="7" hidden="1">[4]OP079907!#REF!</definedName>
    <definedName name="_2__123Graph_ACHART_1" localSheetId="6" hidden="1">[4]OP079907!#REF!</definedName>
    <definedName name="_2__123Graph_ACHART_1" localSheetId="0" hidden="1">[4]OP079907!#REF!</definedName>
    <definedName name="_2__123Graph_ACHART_1" hidden="1">[4]OP079907!#REF!</definedName>
    <definedName name="_2__123Graph_BCHART_1" localSheetId="2" hidden="1">[4]OP079907!#REF!</definedName>
    <definedName name="_2__123Graph_BCHART_1" localSheetId="6" hidden="1">[4]OP079907!#REF!</definedName>
    <definedName name="_2__123Graph_BCHART_1" localSheetId="0" hidden="1">[4]OP079907!#REF!</definedName>
    <definedName name="_2__123Graph_BCHART_1" hidden="1">[4]OP079907!#REF!</definedName>
    <definedName name="_2_A" localSheetId="2">#REF!</definedName>
    <definedName name="_2_A" localSheetId="7">#REF!</definedName>
    <definedName name="_2_A" localSheetId="6">#REF!</definedName>
    <definedName name="_2_A" localSheetId="0">#REF!</definedName>
    <definedName name="_2_A">#REF!</definedName>
    <definedName name="_20_" localSheetId="2">#REF!</definedName>
    <definedName name="_20_" localSheetId="6">#REF!</definedName>
    <definedName name="_20_" localSheetId="0">#REF!</definedName>
    <definedName name="_20_">#REF!</definedName>
    <definedName name="_20_A" localSheetId="2">#REF!</definedName>
    <definedName name="_20_A" localSheetId="6">#REF!</definedName>
    <definedName name="_20_A" localSheetId="0">#REF!</definedName>
    <definedName name="_20_A">#REF!</definedName>
    <definedName name="_21_" localSheetId="2">#REF!</definedName>
    <definedName name="_21_" localSheetId="6">#REF!</definedName>
    <definedName name="_21_" localSheetId="0">#REF!</definedName>
    <definedName name="_21_">#REF!</definedName>
    <definedName name="_21_A" localSheetId="2">#REF!</definedName>
    <definedName name="_21_A" localSheetId="6">#REF!</definedName>
    <definedName name="_21_A" localSheetId="0">#REF!</definedName>
    <definedName name="_21_A">#REF!</definedName>
    <definedName name="_23_" localSheetId="2">#REF!</definedName>
    <definedName name="_23_" localSheetId="6">#REF!</definedName>
    <definedName name="_23_" localSheetId="0">#REF!</definedName>
    <definedName name="_23_">#REF!</definedName>
    <definedName name="_23_A" localSheetId="2">#REF!</definedName>
    <definedName name="_23_A" localSheetId="6">#REF!</definedName>
    <definedName name="_23_A" localSheetId="0">#REF!</definedName>
    <definedName name="_23_A">#REF!</definedName>
    <definedName name="_25.PREP.TERREN" localSheetId="2">#REF!</definedName>
    <definedName name="_25.PREP.TERREN" localSheetId="6">#REF!</definedName>
    <definedName name="_25.PREP.TERREN" localSheetId="0">#REF!</definedName>
    <definedName name="_25.PREP.TERREN">#REF!</definedName>
    <definedName name="_25_" localSheetId="2">#REF!</definedName>
    <definedName name="_25_" localSheetId="6">#REF!</definedName>
    <definedName name="_25_" localSheetId="0">#REF!</definedName>
    <definedName name="_25_">#REF!</definedName>
    <definedName name="_25_A" localSheetId="2">#REF!</definedName>
    <definedName name="_25_A" localSheetId="6">#REF!</definedName>
    <definedName name="_25_A" localSheetId="0">#REF!</definedName>
    <definedName name="_25_A">#REF!</definedName>
    <definedName name="_26_" localSheetId="2">#REF!</definedName>
    <definedName name="_26_" localSheetId="6">#REF!</definedName>
    <definedName name="_26_" localSheetId="0">#REF!</definedName>
    <definedName name="_26_">#REF!</definedName>
    <definedName name="_26_A" localSheetId="2">#REF!</definedName>
    <definedName name="_26_A" localSheetId="6">#REF!</definedName>
    <definedName name="_26_A" localSheetId="0">#REF!</definedName>
    <definedName name="_26_A">#REF!</definedName>
    <definedName name="_27.FUND._ESCOR" localSheetId="2">#REF!</definedName>
    <definedName name="_27.FUND._ESCOR" localSheetId="6">#REF!</definedName>
    <definedName name="_27.FUND._ESCOR" localSheetId="0">#REF!</definedName>
    <definedName name="_27.FUND._ESCOR">#REF!</definedName>
    <definedName name="_27_" localSheetId="2">#REF!</definedName>
    <definedName name="_27_" localSheetId="6">#REF!</definedName>
    <definedName name="_27_" localSheetId="0">#REF!</definedName>
    <definedName name="_27_">#REF!</definedName>
    <definedName name="_27_A" localSheetId="2">#REF!</definedName>
    <definedName name="_27_A" localSheetId="6">#REF!</definedName>
    <definedName name="_27_A" localSheetId="0">#REF!</definedName>
    <definedName name="_27_A">#REF!</definedName>
    <definedName name="_28_" localSheetId="2">#REF!</definedName>
    <definedName name="_28_" localSheetId="6">#REF!</definedName>
    <definedName name="_28_" localSheetId="0">#REF!</definedName>
    <definedName name="_28_">#REF!</definedName>
    <definedName name="_28_A" localSheetId="2">#REF!</definedName>
    <definedName name="_28_A" localSheetId="6">#REF!</definedName>
    <definedName name="_28_A" localSheetId="0">#REF!</definedName>
    <definedName name="_28_A">#REF!</definedName>
    <definedName name="_29_" localSheetId="2">#REF!</definedName>
    <definedName name="_29_" localSheetId="6">#REF!</definedName>
    <definedName name="_29_" localSheetId="0">#REF!</definedName>
    <definedName name="_29_">#REF!</definedName>
    <definedName name="_29_A" localSheetId="2">#REF!</definedName>
    <definedName name="_29_A" localSheetId="6">#REF!</definedName>
    <definedName name="_29_A" localSheetId="0">#REF!</definedName>
    <definedName name="_29_A">#REF!</definedName>
    <definedName name="_3_" localSheetId="2">#REF!</definedName>
    <definedName name="_3_" localSheetId="6">#REF!</definedName>
    <definedName name="_3_" localSheetId="0">#REF!</definedName>
    <definedName name="_3_">#REF!</definedName>
    <definedName name="_3__123Graph_ACHART_1" localSheetId="2" hidden="1">[4]OP079907!#REF!</definedName>
    <definedName name="_3__123Graph_ACHART_1" localSheetId="7" hidden="1">[4]OP079907!#REF!</definedName>
    <definedName name="_3__123Graph_ACHART_1" localSheetId="6" hidden="1">[4]OP079907!#REF!</definedName>
    <definedName name="_3__123Graph_ACHART_1" localSheetId="0" hidden="1">[4]OP079907!#REF!</definedName>
    <definedName name="_3__123Graph_ACHART_1" hidden="1">[4]OP079907!#REF!</definedName>
    <definedName name="_3__123Graph_XCHART_1" hidden="1">[4]OP079907!$BK$32:$BK$141</definedName>
    <definedName name="_3_A" localSheetId="2">#REF!</definedName>
    <definedName name="_3_A" localSheetId="7">#REF!</definedName>
    <definedName name="_3_A" localSheetId="6">#REF!</definedName>
    <definedName name="_3_A" localSheetId="0">#REF!</definedName>
    <definedName name="_3_A">#REF!</definedName>
    <definedName name="_30_" localSheetId="2">#REF!</definedName>
    <definedName name="_30_" localSheetId="6">#REF!</definedName>
    <definedName name="_30_" localSheetId="0">#REF!</definedName>
    <definedName name="_30_">#REF!</definedName>
    <definedName name="_30_A" localSheetId="2">#REF!</definedName>
    <definedName name="_30_A" localSheetId="6">#REF!</definedName>
    <definedName name="_30_A" localSheetId="0">#REF!</definedName>
    <definedName name="_30_A">#REF!</definedName>
    <definedName name="_31_" localSheetId="2">#REF!</definedName>
    <definedName name="_31_" localSheetId="6">#REF!</definedName>
    <definedName name="_31_" localSheetId="0">#REF!</definedName>
    <definedName name="_31_">#REF!</definedName>
    <definedName name="_31_32_33.C_A" localSheetId="2">#REF!</definedName>
    <definedName name="_31_32_33.C_A" localSheetId="6">#REF!</definedName>
    <definedName name="_31_32_33.C_A" localSheetId="0">#REF!</definedName>
    <definedName name="_31_32_33.C_A">#REF!</definedName>
    <definedName name="_31_A" localSheetId="2">#REF!</definedName>
    <definedName name="_31_A" localSheetId="6">#REF!</definedName>
    <definedName name="_31_A" localSheetId="0">#REF!</definedName>
    <definedName name="_31_A">#REF!</definedName>
    <definedName name="_32_" localSheetId="2">#REF!</definedName>
    <definedName name="_32_" localSheetId="6">#REF!</definedName>
    <definedName name="_32_" localSheetId="0">#REF!</definedName>
    <definedName name="_32_">#REF!</definedName>
    <definedName name="_32_A" localSheetId="2">#REF!</definedName>
    <definedName name="_32_A" localSheetId="6">#REF!</definedName>
    <definedName name="_32_A" localSheetId="0">#REF!</definedName>
    <definedName name="_32_A">#REF!</definedName>
    <definedName name="_4_" localSheetId="2">#REF!</definedName>
    <definedName name="_4_" localSheetId="6">#REF!</definedName>
    <definedName name="_4_" localSheetId="0">#REF!</definedName>
    <definedName name="_4_">#REF!</definedName>
    <definedName name="_4__123Graph_BCHART_1" localSheetId="2" hidden="1">[4]OP079907!#REF!</definedName>
    <definedName name="_4__123Graph_BCHART_1" localSheetId="6" hidden="1">[4]OP079907!#REF!</definedName>
    <definedName name="_4__123Graph_BCHART_1" localSheetId="0" hidden="1">[4]OP079907!#REF!</definedName>
    <definedName name="_4__123Graph_BCHART_1" hidden="1">[4]OP079907!#REF!</definedName>
    <definedName name="_4_A" localSheetId="2">#REF!</definedName>
    <definedName name="_4_A" localSheetId="7">#REF!</definedName>
    <definedName name="_4_A" localSheetId="6">#REF!</definedName>
    <definedName name="_4_A" localSheetId="0">#REF!</definedName>
    <definedName name="_4_A">#REF!</definedName>
    <definedName name="_41.ALVENARIA" localSheetId="2">#REF!</definedName>
    <definedName name="_41.ALVENARIA" localSheetId="6">#REF!</definedName>
    <definedName name="_41.ALVENARIA" localSheetId="0">#REF!</definedName>
    <definedName name="_41.ALVENARIA">#REF!</definedName>
    <definedName name="_4134_" localSheetId="2">#REF!</definedName>
    <definedName name="_4134_" localSheetId="6">#REF!</definedName>
    <definedName name="_4134_" localSheetId="0">#REF!</definedName>
    <definedName name="_4134_">#REF!</definedName>
    <definedName name="_4134_A" localSheetId="2">#REF!</definedName>
    <definedName name="_4134_A" localSheetId="6">#REF!</definedName>
    <definedName name="_4134_A" localSheetId="0">#REF!</definedName>
    <definedName name="_4134_A">#REF!</definedName>
    <definedName name="_4135_" localSheetId="2">#REF!</definedName>
    <definedName name="_4135_" localSheetId="6">#REF!</definedName>
    <definedName name="_4135_" localSheetId="0">#REF!</definedName>
    <definedName name="_4135_">#REF!</definedName>
    <definedName name="_4135_A" localSheetId="2">#REF!</definedName>
    <definedName name="_4135_A" localSheetId="6">#REF!</definedName>
    <definedName name="_4135_A" localSheetId="0">#REF!</definedName>
    <definedName name="_4135_A">#REF!</definedName>
    <definedName name="_4136_" localSheetId="2">#REF!</definedName>
    <definedName name="_4136_" localSheetId="6">#REF!</definedName>
    <definedName name="_4136_" localSheetId="0">#REF!</definedName>
    <definedName name="_4136_">#REF!</definedName>
    <definedName name="_4136_A" localSheetId="2">#REF!</definedName>
    <definedName name="_4136_A" localSheetId="6">#REF!</definedName>
    <definedName name="_4136_A" localSheetId="0">#REF!</definedName>
    <definedName name="_4136_A">#REF!</definedName>
    <definedName name="_4138_" localSheetId="2">#REF!</definedName>
    <definedName name="_4138_" localSheetId="6">#REF!</definedName>
    <definedName name="_4138_" localSheetId="0">#REF!</definedName>
    <definedName name="_4138_">#REF!</definedName>
    <definedName name="_4138_A" localSheetId="2">#REF!</definedName>
    <definedName name="_4138_A" localSheetId="6">#REF!</definedName>
    <definedName name="_4138_A" localSheetId="0">#REF!</definedName>
    <definedName name="_4138_A">#REF!</definedName>
    <definedName name="_4139_" localSheetId="2">#REF!</definedName>
    <definedName name="_4139_" localSheetId="6">#REF!</definedName>
    <definedName name="_4139_" localSheetId="0">#REF!</definedName>
    <definedName name="_4139_">#REF!</definedName>
    <definedName name="_4139_A" localSheetId="2">#REF!</definedName>
    <definedName name="_4139_A" localSheetId="6">#REF!</definedName>
    <definedName name="_4139_A" localSheetId="0">#REF!</definedName>
    <definedName name="_4139_A">#REF!</definedName>
    <definedName name="_4140_" localSheetId="2">#REF!</definedName>
    <definedName name="_4140_" localSheetId="6">#REF!</definedName>
    <definedName name="_4140_" localSheetId="0">#REF!</definedName>
    <definedName name="_4140_">#REF!</definedName>
    <definedName name="_4140_A" localSheetId="2">#REF!</definedName>
    <definedName name="_4140_A" localSheetId="6">#REF!</definedName>
    <definedName name="_4140_A" localSheetId="0">#REF!</definedName>
    <definedName name="_4140_A">#REF!</definedName>
    <definedName name="_4141_" localSheetId="2">#REF!</definedName>
    <definedName name="_4141_" localSheetId="6">#REF!</definedName>
    <definedName name="_4141_" localSheetId="0">#REF!</definedName>
    <definedName name="_4141_">#REF!</definedName>
    <definedName name="_4141_A" localSheetId="2">#REF!</definedName>
    <definedName name="_4141_A" localSheetId="6">#REF!</definedName>
    <definedName name="_4141_A" localSheetId="0">#REF!</definedName>
    <definedName name="_4141_A">#REF!</definedName>
    <definedName name="_4142_" localSheetId="2">#REF!</definedName>
    <definedName name="_4142_" localSheetId="6">#REF!</definedName>
    <definedName name="_4142_" localSheetId="0">#REF!</definedName>
    <definedName name="_4142_">#REF!</definedName>
    <definedName name="_4142_A" localSheetId="2">#REF!</definedName>
    <definedName name="_4142_A" localSheetId="6">#REF!</definedName>
    <definedName name="_4142_A" localSheetId="0">#REF!</definedName>
    <definedName name="_4142_A">#REF!</definedName>
    <definedName name="_4143_" localSheetId="2">#REF!</definedName>
    <definedName name="_4143_" localSheetId="6">#REF!</definedName>
    <definedName name="_4143_" localSheetId="0">#REF!</definedName>
    <definedName name="_4143_">#REF!</definedName>
    <definedName name="_4143_A" localSheetId="2">#REF!</definedName>
    <definedName name="_4143_A" localSheetId="6">#REF!</definedName>
    <definedName name="_4143_A" localSheetId="0">#REF!</definedName>
    <definedName name="_4143_A">#REF!</definedName>
    <definedName name="_4144_" localSheetId="2">#REF!</definedName>
    <definedName name="_4144_" localSheetId="6">#REF!</definedName>
    <definedName name="_4144_" localSheetId="0">#REF!</definedName>
    <definedName name="_4144_">#REF!</definedName>
    <definedName name="_4144_A" localSheetId="2">#REF!</definedName>
    <definedName name="_4144_A" localSheetId="6">#REF!</definedName>
    <definedName name="_4144_A" localSheetId="0">#REF!</definedName>
    <definedName name="_4144_A">#REF!</definedName>
    <definedName name="_4145_" localSheetId="2">#REF!</definedName>
    <definedName name="_4145_" localSheetId="6">#REF!</definedName>
    <definedName name="_4145_" localSheetId="0">#REF!</definedName>
    <definedName name="_4145_">#REF!</definedName>
    <definedName name="_4145_A" localSheetId="2">#REF!</definedName>
    <definedName name="_4145_A" localSheetId="6">#REF!</definedName>
    <definedName name="_4145_A" localSheetId="0">#REF!</definedName>
    <definedName name="_4145_A">#REF!</definedName>
    <definedName name="_4146_" localSheetId="2">#REF!</definedName>
    <definedName name="_4146_" localSheetId="6">#REF!</definedName>
    <definedName name="_4146_" localSheetId="0">#REF!</definedName>
    <definedName name="_4146_">#REF!</definedName>
    <definedName name="_4146_A" localSheetId="2">#REF!</definedName>
    <definedName name="_4146_A" localSheetId="6">#REF!</definedName>
    <definedName name="_4146_A" localSheetId="0">#REF!</definedName>
    <definedName name="_4146_A">#REF!</definedName>
    <definedName name="_4147_" localSheetId="2">#REF!</definedName>
    <definedName name="_4147_" localSheetId="6">#REF!</definedName>
    <definedName name="_4147_" localSheetId="0">#REF!</definedName>
    <definedName name="_4147_">#REF!</definedName>
    <definedName name="_4147_A" localSheetId="2">#REF!</definedName>
    <definedName name="_4147_A" localSheetId="6">#REF!</definedName>
    <definedName name="_4147_A" localSheetId="0">#REF!</definedName>
    <definedName name="_4147_A">#REF!</definedName>
    <definedName name="_4148_" localSheetId="2">#REF!</definedName>
    <definedName name="_4148_" localSheetId="6">#REF!</definedName>
    <definedName name="_4148_" localSheetId="0">#REF!</definedName>
    <definedName name="_4148_">#REF!</definedName>
    <definedName name="_4148_A" localSheetId="2">#REF!</definedName>
    <definedName name="_4148_A" localSheetId="6">#REF!</definedName>
    <definedName name="_4148_A" localSheetId="0">#REF!</definedName>
    <definedName name="_4148_A">#REF!</definedName>
    <definedName name="_4149_" localSheetId="2">#REF!</definedName>
    <definedName name="_4149_" localSheetId="6">#REF!</definedName>
    <definedName name="_4149_" localSheetId="0">#REF!</definedName>
    <definedName name="_4149_">#REF!</definedName>
    <definedName name="_4149_A" localSheetId="2">#REF!</definedName>
    <definedName name="_4149_A" localSheetId="6">#REF!</definedName>
    <definedName name="_4149_A" localSheetId="0">#REF!</definedName>
    <definedName name="_4149_A">#REF!</definedName>
    <definedName name="_4150_" localSheetId="2">#REF!</definedName>
    <definedName name="_4150_" localSheetId="6">#REF!</definedName>
    <definedName name="_4150_" localSheetId="0">#REF!</definedName>
    <definedName name="_4150_">#REF!</definedName>
    <definedName name="_4150_A" localSheetId="2">#REF!</definedName>
    <definedName name="_4150_A" localSheetId="6">#REF!</definedName>
    <definedName name="_4150_A" localSheetId="0">#REF!</definedName>
    <definedName name="_4150_A">#REF!</definedName>
    <definedName name="_4151_" localSheetId="2">#REF!</definedName>
    <definedName name="_4151_" localSheetId="6">#REF!</definedName>
    <definedName name="_4151_" localSheetId="0">#REF!</definedName>
    <definedName name="_4151_">#REF!</definedName>
    <definedName name="_4151_A" localSheetId="2">#REF!</definedName>
    <definedName name="_4151_A" localSheetId="6">#REF!</definedName>
    <definedName name="_4151_A" localSheetId="0">#REF!</definedName>
    <definedName name="_4151_A">#REF!</definedName>
    <definedName name="_4152_" localSheetId="2">#REF!</definedName>
    <definedName name="_4152_" localSheetId="6">#REF!</definedName>
    <definedName name="_4152_" localSheetId="0">#REF!</definedName>
    <definedName name="_4152_">#REF!</definedName>
    <definedName name="_4152_A" localSheetId="2">#REF!</definedName>
    <definedName name="_4152_A" localSheetId="6">#REF!</definedName>
    <definedName name="_4152_A" localSheetId="0">#REF!</definedName>
    <definedName name="_4152_A">#REF!</definedName>
    <definedName name="_4197_" localSheetId="2">#REF!</definedName>
    <definedName name="_4197_" localSheetId="6">#REF!</definedName>
    <definedName name="_4197_" localSheetId="0">#REF!</definedName>
    <definedName name="_4197_">#REF!</definedName>
    <definedName name="_4197_A" localSheetId="2">#REF!</definedName>
    <definedName name="_4197_A" localSheetId="6">#REF!</definedName>
    <definedName name="_4197_A" localSheetId="0">#REF!</definedName>
    <definedName name="_4197_A">#REF!</definedName>
    <definedName name="_4201_" localSheetId="2">#REF!</definedName>
    <definedName name="_4201_" localSheetId="6">#REF!</definedName>
    <definedName name="_4201_" localSheetId="0">#REF!</definedName>
    <definedName name="_4201_">#REF!</definedName>
    <definedName name="_4201_A" localSheetId="2">#REF!</definedName>
    <definedName name="_4201_A" localSheetId="6">#REF!</definedName>
    <definedName name="_4201_A" localSheetId="0">#REF!</definedName>
    <definedName name="_4201_A">#REF!</definedName>
    <definedName name="_4202_" localSheetId="2">#REF!</definedName>
    <definedName name="_4202_" localSheetId="6">#REF!</definedName>
    <definedName name="_4202_" localSheetId="0">#REF!</definedName>
    <definedName name="_4202_">#REF!</definedName>
    <definedName name="_4202_A" localSheetId="2">#REF!</definedName>
    <definedName name="_4202_A" localSheetId="6">#REF!</definedName>
    <definedName name="_4202_A" localSheetId="0">#REF!</definedName>
    <definedName name="_4202_A">#REF!</definedName>
    <definedName name="_4245_" localSheetId="2">#REF!</definedName>
    <definedName name="_4245_" localSheetId="6">#REF!</definedName>
    <definedName name="_4245_" localSheetId="0">#REF!</definedName>
    <definedName name="_4245_">#REF!</definedName>
    <definedName name="_4245_A" localSheetId="2">#REF!</definedName>
    <definedName name="_4245_A" localSheetId="6">#REF!</definedName>
    <definedName name="_4245_A" localSheetId="0">#REF!</definedName>
    <definedName name="_4245_A">#REF!</definedName>
    <definedName name="_4301_" localSheetId="2">#REF!</definedName>
    <definedName name="_4301_" localSheetId="6">#REF!</definedName>
    <definedName name="_4301_" localSheetId="0">#REF!</definedName>
    <definedName name="_4301_">#REF!</definedName>
    <definedName name="_4301_A" localSheetId="2">#REF!</definedName>
    <definedName name="_4301_A" localSheetId="6">#REF!</definedName>
    <definedName name="_4301_A" localSheetId="0">#REF!</definedName>
    <definedName name="_4301_A">#REF!</definedName>
    <definedName name="_4302_" localSheetId="2">#REF!</definedName>
    <definedName name="_4302_" localSheetId="6">#REF!</definedName>
    <definedName name="_4302_" localSheetId="0">#REF!</definedName>
    <definedName name="_4302_">#REF!</definedName>
    <definedName name="_4302_A" localSheetId="2">#REF!</definedName>
    <definedName name="_4302_A" localSheetId="6">#REF!</definedName>
    <definedName name="_4302_A" localSheetId="0">#REF!</definedName>
    <definedName name="_4302_A">#REF!</definedName>
    <definedName name="_4303_" localSheetId="2">#REF!</definedName>
    <definedName name="_4303_" localSheetId="6">#REF!</definedName>
    <definedName name="_4303_" localSheetId="0">#REF!</definedName>
    <definedName name="_4303_">#REF!</definedName>
    <definedName name="_4303_A" localSheetId="2">#REF!</definedName>
    <definedName name="_4303_A" localSheetId="6">#REF!</definedName>
    <definedName name="_4303_A" localSheetId="0">#REF!</definedName>
    <definedName name="_4303_A">#REF!</definedName>
    <definedName name="_4305_" localSheetId="2">#REF!</definedName>
    <definedName name="_4305_" localSheetId="6">#REF!</definedName>
    <definedName name="_4305_" localSheetId="0">#REF!</definedName>
    <definedName name="_4305_">#REF!</definedName>
    <definedName name="_4305_A" localSheetId="2">#REF!</definedName>
    <definedName name="_4305_A" localSheetId="6">#REF!</definedName>
    <definedName name="_4305_A" localSheetId="0">#REF!</definedName>
    <definedName name="_4305_A">#REF!</definedName>
    <definedName name="_4306_" localSheetId="2">#REF!</definedName>
    <definedName name="_4306_" localSheetId="6">#REF!</definedName>
    <definedName name="_4306_" localSheetId="0">#REF!</definedName>
    <definedName name="_4306_">#REF!</definedName>
    <definedName name="_4306_A" localSheetId="2">#REF!</definedName>
    <definedName name="_4306_A" localSheetId="6">#REF!</definedName>
    <definedName name="_4306_A" localSheetId="0">#REF!</definedName>
    <definedName name="_4306_A">#REF!</definedName>
    <definedName name="_4307_" localSheetId="2">#REF!</definedName>
    <definedName name="_4307_" localSheetId="6">#REF!</definedName>
    <definedName name="_4307_" localSheetId="0">#REF!</definedName>
    <definedName name="_4307_">#REF!</definedName>
    <definedName name="_4307_A" localSheetId="2">#REF!</definedName>
    <definedName name="_4307_A" localSheetId="6">#REF!</definedName>
    <definedName name="_4307_A" localSheetId="0">#REF!</definedName>
    <definedName name="_4307_A">#REF!</definedName>
    <definedName name="_4308_" localSheetId="2">#REF!</definedName>
    <definedName name="_4308_" localSheetId="6">#REF!</definedName>
    <definedName name="_4308_" localSheetId="0">#REF!</definedName>
    <definedName name="_4308_">#REF!</definedName>
    <definedName name="_4308_A" localSheetId="2">#REF!</definedName>
    <definedName name="_4308_A" localSheetId="6">#REF!</definedName>
    <definedName name="_4308_A" localSheetId="0">#REF!</definedName>
    <definedName name="_4308_A">#REF!</definedName>
    <definedName name="_4309_" localSheetId="2">#REF!</definedName>
    <definedName name="_4309_" localSheetId="6">#REF!</definedName>
    <definedName name="_4309_" localSheetId="0">#REF!</definedName>
    <definedName name="_4309_">#REF!</definedName>
    <definedName name="_4309_A" localSheetId="2">#REF!</definedName>
    <definedName name="_4309_A" localSheetId="6">#REF!</definedName>
    <definedName name="_4309_A" localSheetId="0">#REF!</definedName>
    <definedName name="_4309_A">#REF!</definedName>
    <definedName name="_4310_" localSheetId="2">#REF!</definedName>
    <definedName name="_4310_" localSheetId="6">#REF!</definedName>
    <definedName name="_4310_" localSheetId="0">#REF!</definedName>
    <definedName name="_4310_">#REF!</definedName>
    <definedName name="_4310_A" localSheetId="2">#REF!</definedName>
    <definedName name="_4310_A" localSheetId="6">#REF!</definedName>
    <definedName name="_4310_A" localSheetId="0">#REF!</definedName>
    <definedName name="_4310_A">#REF!</definedName>
    <definedName name="_4312_" localSheetId="2">#REF!</definedName>
    <definedName name="_4312_" localSheetId="6">#REF!</definedName>
    <definedName name="_4312_" localSheetId="0">#REF!</definedName>
    <definedName name="_4312_">#REF!</definedName>
    <definedName name="_4312_A" localSheetId="2">#REF!</definedName>
    <definedName name="_4312_A" localSheetId="6">#REF!</definedName>
    <definedName name="_4312_A" localSheetId="0">#REF!</definedName>
    <definedName name="_4312_A">#REF!</definedName>
    <definedName name="_4313_" localSheetId="2">#REF!</definedName>
    <definedName name="_4313_" localSheetId="6">#REF!</definedName>
    <definedName name="_4313_" localSheetId="0">#REF!</definedName>
    <definedName name="_4313_">#REF!</definedName>
    <definedName name="_4313_A" localSheetId="2">#REF!</definedName>
    <definedName name="_4313_A" localSheetId="6">#REF!</definedName>
    <definedName name="_4313_A" localSheetId="0">#REF!</definedName>
    <definedName name="_4313_A">#REF!</definedName>
    <definedName name="_4314_" localSheetId="2">#REF!</definedName>
    <definedName name="_4314_" localSheetId="6">#REF!</definedName>
    <definedName name="_4314_" localSheetId="0">#REF!</definedName>
    <definedName name="_4314_">#REF!</definedName>
    <definedName name="_4314_A" localSheetId="2">#REF!</definedName>
    <definedName name="_4314_A" localSheetId="6">#REF!</definedName>
    <definedName name="_4314_A" localSheetId="0">#REF!</definedName>
    <definedName name="_4314_A">#REF!</definedName>
    <definedName name="_4315_" localSheetId="2">#REF!</definedName>
    <definedName name="_4315_" localSheetId="6">#REF!</definedName>
    <definedName name="_4315_" localSheetId="0">#REF!</definedName>
    <definedName name="_4315_">#REF!</definedName>
    <definedName name="_4315_A" localSheetId="2">#REF!</definedName>
    <definedName name="_4315_A" localSheetId="6">#REF!</definedName>
    <definedName name="_4315_A" localSheetId="0">#REF!</definedName>
    <definedName name="_4315_A">#REF!</definedName>
    <definedName name="_4319_" localSheetId="2">#REF!</definedName>
    <definedName name="_4319_" localSheetId="6">#REF!</definedName>
    <definedName name="_4319_" localSheetId="0">#REF!</definedName>
    <definedName name="_4319_">#REF!</definedName>
    <definedName name="_4319_A" localSheetId="2">#REF!</definedName>
    <definedName name="_4319_A" localSheetId="6">#REF!</definedName>
    <definedName name="_4319_A" localSheetId="0">#REF!</definedName>
    <definedName name="_4319_A">#REF!</definedName>
    <definedName name="_4320_" localSheetId="2">#REF!</definedName>
    <definedName name="_4320_" localSheetId="6">#REF!</definedName>
    <definedName name="_4320_" localSheetId="0">#REF!</definedName>
    <definedName name="_4320_">#REF!</definedName>
    <definedName name="_4320_A" localSheetId="2">#REF!</definedName>
    <definedName name="_4320_A" localSheetId="6">#REF!</definedName>
    <definedName name="_4320_A" localSheetId="0">#REF!</definedName>
    <definedName name="_4320_A">#REF!</definedName>
    <definedName name="_4321_" localSheetId="2">#REF!</definedName>
    <definedName name="_4321_" localSheetId="6">#REF!</definedName>
    <definedName name="_4321_" localSheetId="0">#REF!</definedName>
    <definedName name="_4321_">#REF!</definedName>
    <definedName name="_4321_A" localSheetId="2">#REF!</definedName>
    <definedName name="_4321_A" localSheetId="6">#REF!</definedName>
    <definedName name="_4321_A" localSheetId="0">#REF!</definedName>
    <definedName name="_4321_A">#REF!</definedName>
    <definedName name="_4322_" localSheetId="2">#REF!</definedName>
    <definedName name="_4322_" localSheetId="6">#REF!</definedName>
    <definedName name="_4322_" localSheetId="0">#REF!</definedName>
    <definedName name="_4322_">#REF!</definedName>
    <definedName name="_4322_A" localSheetId="2">#REF!</definedName>
    <definedName name="_4322_A" localSheetId="6">#REF!</definedName>
    <definedName name="_4322_A" localSheetId="0">#REF!</definedName>
    <definedName name="_4322_A">#REF!</definedName>
    <definedName name="_4323_" localSheetId="2">#REF!</definedName>
    <definedName name="_4323_" localSheetId="6">#REF!</definedName>
    <definedName name="_4323_" localSheetId="0">#REF!</definedName>
    <definedName name="_4323_">#REF!</definedName>
    <definedName name="_4323_A" localSheetId="2">#REF!</definedName>
    <definedName name="_4323_A" localSheetId="6">#REF!</definedName>
    <definedName name="_4323_A" localSheetId="0">#REF!</definedName>
    <definedName name="_4323_A">#REF!</definedName>
    <definedName name="_4324_" localSheetId="2">#REF!</definedName>
    <definedName name="_4324_" localSheetId="6">#REF!</definedName>
    <definedName name="_4324_" localSheetId="0">#REF!</definedName>
    <definedName name="_4324_">#REF!</definedName>
    <definedName name="_4324_A" localSheetId="2">#REF!</definedName>
    <definedName name="_4324_A" localSheetId="6">#REF!</definedName>
    <definedName name="_4324_A" localSheetId="0">#REF!</definedName>
    <definedName name="_4324_A">#REF!</definedName>
    <definedName name="_4325_" localSheetId="2">#REF!</definedName>
    <definedName name="_4325_" localSheetId="6">#REF!</definedName>
    <definedName name="_4325_" localSheetId="0">#REF!</definedName>
    <definedName name="_4325_">#REF!</definedName>
    <definedName name="_4325_A" localSheetId="2">#REF!</definedName>
    <definedName name="_4325_A" localSheetId="6">#REF!</definedName>
    <definedName name="_4325_A" localSheetId="0">#REF!</definedName>
    <definedName name="_4325_A">#REF!</definedName>
    <definedName name="_4326_" localSheetId="2">#REF!</definedName>
    <definedName name="_4326_" localSheetId="6">#REF!</definedName>
    <definedName name="_4326_" localSheetId="0">#REF!</definedName>
    <definedName name="_4326_">#REF!</definedName>
    <definedName name="_4326_A" localSheetId="2">#REF!</definedName>
    <definedName name="_4326_A" localSheetId="6">#REF!</definedName>
    <definedName name="_4326_A" localSheetId="0">#REF!</definedName>
    <definedName name="_4326_A">#REF!</definedName>
    <definedName name="_4327_" localSheetId="2">#REF!</definedName>
    <definedName name="_4327_" localSheetId="6">#REF!</definedName>
    <definedName name="_4327_" localSheetId="0">#REF!</definedName>
    <definedName name="_4327_">#REF!</definedName>
    <definedName name="_4327_A" localSheetId="2">#REF!</definedName>
    <definedName name="_4327_A" localSheetId="6">#REF!</definedName>
    <definedName name="_4327_A" localSheetId="0">#REF!</definedName>
    <definedName name="_4327_A">#REF!</definedName>
    <definedName name="_4328_" localSheetId="2">#REF!</definedName>
    <definedName name="_4328_" localSheetId="6">#REF!</definedName>
    <definedName name="_4328_" localSheetId="0">#REF!</definedName>
    <definedName name="_4328_">#REF!</definedName>
    <definedName name="_4328_A" localSheetId="2">#REF!</definedName>
    <definedName name="_4328_A" localSheetId="6">#REF!</definedName>
    <definedName name="_4328_A" localSheetId="0">#REF!</definedName>
    <definedName name="_4328_A">#REF!</definedName>
    <definedName name="_4329_" localSheetId="2">#REF!</definedName>
    <definedName name="_4329_" localSheetId="6">#REF!</definedName>
    <definedName name="_4329_" localSheetId="0">#REF!</definedName>
    <definedName name="_4329_">#REF!</definedName>
    <definedName name="_4329_A" localSheetId="2">#REF!</definedName>
    <definedName name="_4329_A" localSheetId="6">#REF!</definedName>
    <definedName name="_4329_A" localSheetId="0">#REF!</definedName>
    <definedName name="_4329_A">#REF!</definedName>
    <definedName name="_4330_" localSheetId="2">#REF!</definedName>
    <definedName name="_4330_" localSheetId="6">#REF!</definedName>
    <definedName name="_4330_" localSheetId="0">#REF!</definedName>
    <definedName name="_4330_">#REF!</definedName>
    <definedName name="_4330_A" localSheetId="2">#REF!</definedName>
    <definedName name="_4330_A" localSheetId="6">#REF!</definedName>
    <definedName name="_4330_A" localSheetId="0">#REF!</definedName>
    <definedName name="_4330_A">#REF!</definedName>
    <definedName name="_4332_" localSheetId="2">#REF!</definedName>
    <definedName name="_4332_" localSheetId="6">#REF!</definedName>
    <definedName name="_4332_" localSheetId="0">#REF!</definedName>
    <definedName name="_4332_">#REF!</definedName>
    <definedName name="_4332_A" localSheetId="2">#REF!</definedName>
    <definedName name="_4332_A" localSheetId="6">#REF!</definedName>
    <definedName name="_4332_A" localSheetId="0">#REF!</definedName>
    <definedName name="_4332_A">#REF!</definedName>
    <definedName name="_4334_" localSheetId="2">#REF!</definedName>
    <definedName name="_4334_" localSheetId="6">#REF!</definedName>
    <definedName name="_4334_" localSheetId="0">#REF!</definedName>
    <definedName name="_4334_">#REF!</definedName>
    <definedName name="_4334_A" localSheetId="2">#REF!</definedName>
    <definedName name="_4334_A" localSheetId="6">#REF!</definedName>
    <definedName name="_4334_A" localSheetId="0">#REF!</definedName>
    <definedName name="_4334_A">#REF!</definedName>
    <definedName name="_4336_" localSheetId="2">#REF!</definedName>
    <definedName name="_4336_" localSheetId="6">#REF!</definedName>
    <definedName name="_4336_" localSheetId="0">#REF!</definedName>
    <definedName name="_4336_">#REF!</definedName>
    <definedName name="_4336_A" localSheetId="2">#REF!</definedName>
    <definedName name="_4336_A" localSheetId="6">#REF!</definedName>
    <definedName name="_4336_A" localSheetId="0">#REF!</definedName>
    <definedName name="_4336_A">#REF!</definedName>
    <definedName name="_4337_" localSheetId="2">#REF!</definedName>
    <definedName name="_4337_" localSheetId="6">#REF!</definedName>
    <definedName name="_4337_" localSheetId="0">#REF!</definedName>
    <definedName name="_4337_">#REF!</definedName>
    <definedName name="_4337_A" localSheetId="2">#REF!</definedName>
    <definedName name="_4337_A" localSheetId="6">#REF!</definedName>
    <definedName name="_4337_A" localSheetId="0">#REF!</definedName>
    <definedName name="_4337_A">#REF!</definedName>
    <definedName name="_4339_" localSheetId="2">#REF!</definedName>
    <definedName name="_4339_" localSheetId="6">#REF!</definedName>
    <definedName name="_4339_" localSheetId="0">#REF!</definedName>
    <definedName name="_4339_">#REF!</definedName>
    <definedName name="_4339_A" localSheetId="2">#REF!</definedName>
    <definedName name="_4339_A" localSheetId="6">#REF!</definedName>
    <definedName name="_4339_A" localSheetId="0">#REF!</definedName>
    <definedName name="_4339_A">#REF!</definedName>
    <definedName name="_4340_" localSheetId="2">#REF!</definedName>
    <definedName name="_4340_" localSheetId="6">#REF!</definedName>
    <definedName name="_4340_" localSheetId="0">#REF!</definedName>
    <definedName name="_4340_">#REF!</definedName>
    <definedName name="_4340_A" localSheetId="2">#REF!</definedName>
    <definedName name="_4340_A" localSheetId="6">#REF!</definedName>
    <definedName name="_4340_A" localSheetId="0">#REF!</definedName>
    <definedName name="_4340_A">#REF!</definedName>
    <definedName name="_4344_" localSheetId="2">#REF!</definedName>
    <definedName name="_4344_" localSheetId="6">#REF!</definedName>
    <definedName name="_4344_" localSheetId="0">#REF!</definedName>
    <definedName name="_4344_">#REF!</definedName>
    <definedName name="_4344_A" localSheetId="2">#REF!</definedName>
    <definedName name="_4344_A" localSheetId="6">#REF!</definedName>
    <definedName name="_4344_A" localSheetId="0">#REF!</definedName>
    <definedName name="_4344_A">#REF!</definedName>
    <definedName name="_4346_" localSheetId="2">#REF!</definedName>
    <definedName name="_4346_" localSheetId="6">#REF!</definedName>
    <definedName name="_4346_" localSheetId="0">#REF!</definedName>
    <definedName name="_4346_">#REF!</definedName>
    <definedName name="_4346_A" localSheetId="2">#REF!</definedName>
    <definedName name="_4346_A" localSheetId="6">#REF!</definedName>
    <definedName name="_4346_A" localSheetId="0">#REF!</definedName>
    <definedName name="_4346_A">#REF!</definedName>
    <definedName name="_4347_" localSheetId="2">#REF!</definedName>
    <definedName name="_4347_" localSheetId="6">#REF!</definedName>
    <definedName name="_4347_" localSheetId="0">#REF!</definedName>
    <definedName name="_4347_">#REF!</definedName>
    <definedName name="_4347_A" localSheetId="2">#REF!</definedName>
    <definedName name="_4347_A" localSheetId="6">#REF!</definedName>
    <definedName name="_4347_A" localSheetId="0">#REF!</definedName>
    <definedName name="_4347_A">#REF!</definedName>
    <definedName name="_4349_" localSheetId="2">#REF!</definedName>
    <definedName name="_4349_" localSheetId="6">#REF!</definedName>
    <definedName name="_4349_" localSheetId="0">#REF!</definedName>
    <definedName name="_4349_">#REF!</definedName>
    <definedName name="_4349_A" localSheetId="2">#REF!</definedName>
    <definedName name="_4349_A" localSheetId="6">#REF!</definedName>
    <definedName name="_4349_A" localSheetId="0">#REF!</definedName>
    <definedName name="_4349_A">#REF!</definedName>
    <definedName name="_4351_" localSheetId="2">#REF!</definedName>
    <definedName name="_4351_" localSheetId="6">#REF!</definedName>
    <definedName name="_4351_" localSheetId="0">#REF!</definedName>
    <definedName name="_4351_">#REF!</definedName>
    <definedName name="_4351_A" localSheetId="2">#REF!</definedName>
    <definedName name="_4351_A" localSheetId="6">#REF!</definedName>
    <definedName name="_4351_A" localSheetId="0">#REF!</definedName>
    <definedName name="_4351_A">#REF!</definedName>
    <definedName name="_4352_" localSheetId="2">#REF!</definedName>
    <definedName name="_4352_" localSheetId="6">#REF!</definedName>
    <definedName name="_4352_" localSheetId="0">#REF!</definedName>
    <definedName name="_4352_">#REF!</definedName>
    <definedName name="_4352_A" localSheetId="2">#REF!</definedName>
    <definedName name="_4352_A" localSheetId="6">#REF!</definedName>
    <definedName name="_4352_A" localSheetId="0">#REF!</definedName>
    <definedName name="_4352_A">#REF!</definedName>
    <definedName name="_4353_" localSheetId="2">#REF!</definedName>
    <definedName name="_4353_" localSheetId="6">#REF!</definedName>
    <definedName name="_4353_" localSheetId="0">#REF!</definedName>
    <definedName name="_4353_">#REF!</definedName>
    <definedName name="_4353_A" localSheetId="2">#REF!</definedName>
    <definedName name="_4353_A" localSheetId="6">#REF!</definedName>
    <definedName name="_4353_A" localSheetId="0">#REF!</definedName>
    <definedName name="_4353_A">#REF!</definedName>
    <definedName name="_4354_" localSheetId="2">#REF!</definedName>
    <definedName name="_4354_" localSheetId="6">#REF!</definedName>
    <definedName name="_4354_" localSheetId="0">#REF!</definedName>
    <definedName name="_4354_">#REF!</definedName>
    <definedName name="_4354_A" localSheetId="2">#REF!</definedName>
    <definedName name="_4354_A" localSheetId="6">#REF!</definedName>
    <definedName name="_4354_A" localSheetId="0">#REF!</definedName>
    <definedName name="_4354_A">#REF!</definedName>
    <definedName name="_4411_" localSheetId="2">#REF!</definedName>
    <definedName name="_4411_" localSheetId="6">#REF!</definedName>
    <definedName name="_4411_" localSheetId="0">#REF!</definedName>
    <definedName name="_4411_">#REF!</definedName>
    <definedName name="_4411_A" localSheetId="2">#REF!</definedName>
    <definedName name="_4411_A" localSheetId="6">#REF!</definedName>
    <definedName name="_4411_A" localSheetId="0">#REF!</definedName>
    <definedName name="_4411_A">#REF!</definedName>
    <definedName name="_4412_" localSheetId="2">#REF!</definedName>
    <definedName name="_4412_" localSheetId="6">#REF!</definedName>
    <definedName name="_4412_" localSheetId="0">#REF!</definedName>
    <definedName name="_4412_">#REF!</definedName>
    <definedName name="_4412_A" localSheetId="2">#REF!</definedName>
    <definedName name="_4412_A" localSheetId="6">#REF!</definedName>
    <definedName name="_4412_A" localSheetId="0">#REF!</definedName>
    <definedName name="_4412_A">#REF!</definedName>
    <definedName name="_4413_" localSheetId="2">#REF!</definedName>
    <definedName name="_4413_" localSheetId="6">#REF!</definedName>
    <definedName name="_4413_" localSheetId="0">#REF!</definedName>
    <definedName name="_4413_">#REF!</definedName>
    <definedName name="_4413_A" localSheetId="2">#REF!</definedName>
    <definedName name="_4413_A" localSheetId="6">#REF!</definedName>
    <definedName name="_4413_A" localSheetId="0">#REF!</definedName>
    <definedName name="_4413_A">#REF!</definedName>
    <definedName name="_4416_" localSheetId="2">#REF!</definedName>
    <definedName name="_4416_" localSheetId="6">#REF!</definedName>
    <definedName name="_4416_" localSheetId="0">#REF!</definedName>
    <definedName name="_4416_">#REF!</definedName>
    <definedName name="_4416_A" localSheetId="2">#REF!</definedName>
    <definedName name="_4416_A" localSheetId="6">#REF!</definedName>
    <definedName name="_4416_A" localSheetId="0">#REF!</definedName>
    <definedName name="_4416_A">#REF!</definedName>
    <definedName name="_4417_" localSheetId="2">#REF!</definedName>
    <definedName name="_4417_" localSheetId="6">#REF!</definedName>
    <definedName name="_4417_" localSheetId="0">#REF!</definedName>
    <definedName name="_4417_">#REF!</definedName>
    <definedName name="_4417_A" localSheetId="2">#REF!</definedName>
    <definedName name="_4417_A" localSheetId="6">#REF!</definedName>
    <definedName name="_4417_A" localSheetId="0">#REF!</definedName>
    <definedName name="_4417_A">#REF!</definedName>
    <definedName name="_4418_" localSheetId="2">#REF!</definedName>
    <definedName name="_4418_" localSheetId="6">#REF!</definedName>
    <definedName name="_4418_" localSheetId="0">#REF!</definedName>
    <definedName name="_4418_">#REF!</definedName>
    <definedName name="_4418_A" localSheetId="2">#REF!</definedName>
    <definedName name="_4418_A" localSheetId="6">#REF!</definedName>
    <definedName name="_4418_A" localSheetId="0">#REF!</definedName>
    <definedName name="_4418_A">#REF!</definedName>
    <definedName name="_4419_" localSheetId="2">#REF!</definedName>
    <definedName name="_4419_" localSheetId="6">#REF!</definedName>
    <definedName name="_4419_" localSheetId="0">#REF!</definedName>
    <definedName name="_4419_">#REF!</definedName>
    <definedName name="_4419_A" localSheetId="2">#REF!</definedName>
    <definedName name="_4419_A" localSheetId="6">#REF!</definedName>
    <definedName name="_4419_A" localSheetId="0">#REF!</definedName>
    <definedName name="_4419_A">#REF!</definedName>
    <definedName name="_4427_" localSheetId="2">#REF!</definedName>
    <definedName name="_4427_" localSheetId="6">#REF!</definedName>
    <definedName name="_4427_" localSheetId="0">#REF!</definedName>
    <definedName name="_4427_">#REF!</definedName>
    <definedName name="_4427_A" localSheetId="2">#REF!</definedName>
    <definedName name="_4427_A" localSheetId="6">#REF!</definedName>
    <definedName name="_4427_A" localSheetId="0">#REF!</definedName>
    <definedName name="_4427_A">#REF!</definedName>
    <definedName name="_4428_" localSheetId="2">#REF!</definedName>
    <definedName name="_4428_" localSheetId="6">#REF!</definedName>
    <definedName name="_4428_" localSheetId="0">#REF!</definedName>
    <definedName name="_4428_">#REF!</definedName>
    <definedName name="_4428_A" localSheetId="2">#REF!</definedName>
    <definedName name="_4428_A" localSheetId="6">#REF!</definedName>
    <definedName name="_4428_A" localSheetId="0">#REF!</definedName>
    <definedName name="_4428_A">#REF!</definedName>
    <definedName name="_4429_" localSheetId="2">#REF!</definedName>
    <definedName name="_4429_" localSheetId="6">#REF!</definedName>
    <definedName name="_4429_" localSheetId="0">#REF!</definedName>
    <definedName name="_4429_">#REF!</definedName>
    <definedName name="_4429_A" localSheetId="2">#REF!</definedName>
    <definedName name="_4429_A" localSheetId="6">#REF!</definedName>
    <definedName name="_4429_A" localSheetId="0">#REF!</definedName>
    <definedName name="_4429_A">#REF!</definedName>
    <definedName name="_4430_" localSheetId="2">#REF!</definedName>
    <definedName name="_4430_" localSheetId="6">#REF!</definedName>
    <definedName name="_4430_" localSheetId="0">#REF!</definedName>
    <definedName name="_4430_">#REF!</definedName>
    <definedName name="_4430_A" localSheetId="2">#REF!</definedName>
    <definedName name="_4430_A" localSheetId="6">#REF!</definedName>
    <definedName name="_4430_A" localSheetId="0">#REF!</definedName>
    <definedName name="_4430_A">#REF!</definedName>
    <definedName name="_4431_" localSheetId="2">#REF!</definedName>
    <definedName name="_4431_" localSheetId="6">#REF!</definedName>
    <definedName name="_4431_" localSheetId="0">#REF!</definedName>
    <definedName name="_4431_">#REF!</definedName>
    <definedName name="_4431_A" localSheetId="2">#REF!</definedName>
    <definedName name="_4431_A" localSheetId="6">#REF!</definedName>
    <definedName name="_4431_A" localSheetId="0">#REF!</definedName>
    <definedName name="_4431_A">#REF!</definedName>
    <definedName name="_4432_" localSheetId="2">#REF!</definedName>
    <definedName name="_4432_" localSheetId="6">#REF!</definedName>
    <definedName name="_4432_" localSheetId="0">#REF!</definedName>
    <definedName name="_4432_">#REF!</definedName>
    <definedName name="_4432_A" localSheetId="2">#REF!</definedName>
    <definedName name="_4432_A" localSheetId="6">#REF!</definedName>
    <definedName name="_4432_A" localSheetId="0">#REF!</definedName>
    <definedName name="_4432_A">#REF!</definedName>
    <definedName name="_4433_" localSheetId="2">#REF!</definedName>
    <definedName name="_4433_" localSheetId="6">#REF!</definedName>
    <definedName name="_4433_" localSheetId="0">#REF!</definedName>
    <definedName name="_4433_">#REF!</definedName>
    <definedName name="_4433_A" localSheetId="2">#REF!</definedName>
    <definedName name="_4433_A" localSheetId="6">#REF!</definedName>
    <definedName name="_4433_A" localSheetId="0">#REF!</definedName>
    <definedName name="_4433_A">#REF!</definedName>
    <definedName name="_4435_" localSheetId="2">#REF!</definedName>
    <definedName name="_4435_" localSheetId="6">#REF!</definedName>
    <definedName name="_4435_" localSheetId="0">#REF!</definedName>
    <definedName name="_4435_">#REF!</definedName>
    <definedName name="_4435_A" localSheetId="2">#REF!</definedName>
    <definedName name="_4435_A" localSheetId="6">#REF!</definedName>
    <definedName name="_4435_A" localSheetId="0">#REF!</definedName>
    <definedName name="_4435_A">#REF!</definedName>
    <definedName name="_4437_" localSheetId="2">#REF!</definedName>
    <definedName name="_4437_" localSheetId="6">#REF!</definedName>
    <definedName name="_4437_" localSheetId="0">#REF!</definedName>
    <definedName name="_4437_">#REF!</definedName>
    <definedName name="_4437_A" localSheetId="2">#REF!</definedName>
    <definedName name="_4437_A" localSheetId="6">#REF!</definedName>
    <definedName name="_4437_A" localSheetId="0">#REF!</definedName>
    <definedName name="_4437_A">#REF!</definedName>
    <definedName name="_4438_" localSheetId="2">#REF!</definedName>
    <definedName name="_4438_" localSheetId="6">#REF!</definedName>
    <definedName name="_4438_" localSheetId="0">#REF!</definedName>
    <definedName name="_4438_">#REF!</definedName>
    <definedName name="_4438_A" localSheetId="2">#REF!</definedName>
    <definedName name="_4438_A" localSheetId="6">#REF!</definedName>
    <definedName name="_4438_A" localSheetId="0">#REF!</definedName>
    <definedName name="_4438_A">#REF!</definedName>
    <definedName name="_4439_" localSheetId="2">#REF!</definedName>
    <definedName name="_4439_" localSheetId="6">#REF!</definedName>
    <definedName name="_4439_" localSheetId="0">#REF!</definedName>
    <definedName name="_4439_">#REF!</definedName>
    <definedName name="_4439_A" localSheetId="2">#REF!</definedName>
    <definedName name="_4439_A" localSheetId="6">#REF!</definedName>
    <definedName name="_4439_A" localSheetId="0">#REF!</definedName>
    <definedName name="_4439_A">#REF!</definedName>
    <definedName name="_4441_" localSheetId="2">#REF!</definedName>
    <definedName name="_4441_" localSheetId="6">#REF!</definedName>
    <definedName name="_4441_" localSheetId="0">#REF!</definedName>
    <definedName name="_4441_">#REF!</definedName>
    <definedName name="_4441_A" localSheetId="2">#REF!</definedName>
    <definedName name="_4441_A" localSheetId="6">#REF!</definedName>
    <definedName name="_4441_A" localSheetId="0">#REF!</definedName>
    <definedName name="_4441_A">#REF!</definedName>
    <definedName name="_4442_" localSheetId="2">#REF!</definedName>
    <definedName name="_4442_" localSheetId="6">#REF!</definedName>
    <definedName name="_4442_" localSheetId="0">#REF!</definedName>
    <definedName name="_4442_">#REF!</definedName>
    <definedName name="_4442_A" localSheetId="2">#REF!</definedName>
    <definedName name="_4442_A" localSheetId="6">#REF!</definedName>
    <definedName name="_4442_A" localSheetId="0">#REF!</definedName>
    <definedName name="_4442_A">#REF!</definedName>
    <definedName name="_4444_" localSheetId="2">#REF!</definedName>
    <definedName name="_4444_" localSheetId="6">#REF!</definedName>
    <definedName name="_4444_" localSheetId="0">#REF!</definedName>
    <definedName name="_4444_">#REF!</definedName>
    <definedName name="_4444_A" localSheetId="2">#REF!</definedName>
    <definedName name="_4444_A" localSheetId="6">#REF!</definedName>
    <definedName name="_4444_A" localSheetId="0">#REF!</definedName>
    <definedName name="_4444_A">#REF!</definedName>
    <definedName name="_4445_" localSheetId="2">#REF!</definedName>
    <definedName name="_4445_" localSheetId="6">#REF!</definedName>
    <definedName name="_4445_" localSheetId="0">#REF!</definedName>
    <definedName name="_4445_">#REF!</definedName>
    <definedName name="_4445_A" localSheetId="2">#REF!</definedName>
    <definedName name="_4445_A" localSheetId="6">#REF!</definedName>
    <definedName name="_4445_A" localSheetId="0">#REF!</definedName>
    <definedName name="_4445_A">#REF!</definedName>
    <definedName name="_4446_" localSheetId="2">#REF!</definedName>
    <definedName name="_4446_" localSheetId="6">#REF!</definedName>
    <definedName name="_4446_" localSheetId="0">#REF!</definedName>
    <definedName name="_4446_">#REF!</definedName>
    <definedName name="_4446_A" localSheetId="2">#REF!</definedName>
    <definedName name="_4446_A" localSheetId="6">#REF!</definedName>
    <definedName name="_4446_A" localSheetId="0">#REF!</definedName>
    <definedName name="_4446_A">#REF!</definedName>
    <definedName name="_4447_" localSheetId="2">#REF!</definedName>
    <definedName name="_4447_" localSheetId="6">#REF!</definedName>
    <definedName name="_4447_" localSheetId="0">#REF!</definedName>
    <definedName name="_4447_">#REF!</definedName>
    <definedName name="_4447_A" localSheetId="2">#REF!</definedName>
    <definedName name="_4447_A" localSheetId="6">#REF!</definedName>
    <definedName name="_4447_A" localSheetId="0">#REF!</definedName>
    <definedName name="_4447_A">#REF!</definedName>
    <definedName name="_4448_" localSheetId="2">#REF!</definedName>
    <definedName name="_4448_" localSheetId="6">#REF!</definedName>
    <definedName name="_4448_" localSheetId="0">#REF!</definedName>
    <definedName name="_4448_">#REF!</definedName>
    <definedName name="_4448_A" localSheetId="2">#REF!</definedName>
    <definedName name="_4448_A" localSheetId="6">#REF!</definedName>
    <definedName name="_4448_A" localSheetId="0">#REF!</definedName>
    <definedName name="_4448_A">#REF!</definedName>
    <definedName name="_4449_" localSheetId="2">#REF!</definedName>
    <definedName name="_4449_" localSheetId="6">#REF!</definedName>
    <definedName name="_4449_" localSheetId="0">#REF!</definedName>
    <definedName name="_4449_">#REF!</definedName>
    <definedName name="_4449_A" localSheetId="2">#REF!</definedName>
    <definedName name="_4449_A" localSheetId="6">#REF!</definedName>
    <definedName name="_4449_A" localSheetId="0">#REF!</definedName>
    <definedName name="_4449_A">#REF!</definedName>
    <definedName name="_4450_" localSheetId="2">#REF!</definedName>
    <definedName name="_4450_" localSheetId="6">#REF!</definedName>
    <definedName name="_4450_" localSheetId="0">#REF!</definedName>
    <definedName name="_4450_">#REF!</definedName>
    <definedName name="_4450_A" localSheetId="2">#REF!</definedName>
    <definedName name="_4450_A" localSheetId="6">#REF!</definedName>
    <definedName name="_4450_A" localSheetId="0">#REF!</definedName>
    <definedName name="_4450_A">#REF!</definedName>
    <definedName name="_4451_" localSheetId="2">#REF!</definedName>
    <definedName name="_4451_" localSheetId="6">#REF!</definedName>
    <definedName name="_4451_" localSheetId="0">#REF!</definedName>
    <definedName name="_4451_">#REF!</definedName>
    <definedName name="_4451_A" localSheetId="2">#REF!</definedName>
    <definedName name="_4451_A" localSheetId="6">#REF!</definedName>
    <definedName name="_4451_A" localSheetId="0">#REF!</definedName>
    <definedName name="_4451_A">#REF!</definedName>
    <definedName name="_4452_" localSheetId="2">#REF!</definedName>
    <definedName name="_4452_" localSheetId="6">#REF!</definedName>
    <definedName name="_4452_" localSheetId="0">#REF!</definedName>
    <definedName name="_4452_">#REF!</definedName>
    <definedName name="_4452_A" localSheetId="2">#REF!</definedName>
    <definedName name="_4452_A" localSheetId="6">#REF!</definedName>
    <definedName name="_4452_A" localSheetId="0">#REF!</definedName>
    <definedName name="_4452_A">#REF!</definedName>
    <definedName name="_4454_" localSheetId="2">#REF!</definedName>
    <definedName name="_4454_" localSheetId="6">#REF!</definedName>
    <definedName name="_4454_" localSheetId="0">#REF!</definedName>
    <definedName name="_4454_">#REF!</definedName>
    <definedName name="_4454_A" localSheetId="2">#REF!</definedName>
    <definedName name="_4454_A" localSheetId="6">#REF!</definedName>
    <definedName name="_4454_A" localSheetId="0">#REF!</definedName>
    <definedName name="_4454_A">#REF!</definedName>
    <definedName name="_4455_" localSheetId="2">#REF!</definedName>
    <definedName name="_4455_" localSheetId="6">#REF!</definedName>
    <definedName name="_4455_" localSheetId="0">#REF!</definedName>
    <definedName name="_4455_">#REF!</definedName>
    <definedName name="_4455_A" localSheetId="2">#REF!</definedName>
    <definedName name="_4455_A" localSheetId="6">#REF!</definedName>
    <definedName name="_4455_A" localSheetId="0">#REF!</definedName>
    <definedName name="_4455_A">#REF!</definedName>
    <definedName name="_4456_" localSheetId="2">#REF!</definedName>
    <definedName name="_4456_" localSheetId="6">#REF!</definedName>
    <definedName name="_4456_" localSheetId="0">#REF!</definedName>
    <definedName name="_4456_">#REF!</definedName>
    <definedName name="_4456_A" localSheetId="2">#REF!</definedName>
    <definedName name="_4456_A" localSheetId="6">#REF!</definedName>
    <definedName name="_4456_A" localSheetId="0">#REF!</definedName>
    <definedName name="_4456_A">#REF!</definedName>
    <definedName name="_4458_" localSheetId="2">#REF!</definedName>
    <definedName name="_4458_" localSheetId="6">#REF!</definedName>
    <definedName name="_4458_" localSheetId="0">#REF!</definedName>
    <definedName name="_4458_">#REF!</definedName>
    <definedName name="_4458_A" localSheetId="2">#REF!</definedName>
    <definedName name="_4458_A" localSheetId="6">#REF!</definedName>
    <definedName name="_4458_A" localSheetId="0">#REF!</definedName>
    <definedName name="_4458_A">#REF!</definedName>
    <definedName name="_4460_" localSheetId="2">#REF!</definedName>
    <definedName name="_4460_" localSheetId="6">#REF!</definedName>
    <definedName name="_4460_" localSheetId="0">#REF!</definedName>
    <definedName name="_4460_">#REF!</definedName>
    <definedName name="_4460_A" localSheetId="2">#REF!</definedName>
    <definedName name="_4460_A" localSheetId="6">#REF!</definedName>
    <definedName name="_4460_A" localSheetId="0">#REF!</definedName>
    <definedName name="_4460_A">#REF!</definedName>
    <definedName name="_4464_" localSheetId="2">#REF!</definedName>
    <definedName name="_4464_" localSheetId="6">#REF!</definedName>
    <definedName name="_4464_" localSheetId="0">#REF!</definedName>
    <definedName name="_4464_">#REF!</definedName>
    <definedName name="_4464_A" localSheetId="2">#REF!</definedName>
    <definedName name="_4464_A" localSheetId="6">#REF!</definedName>
    <definedName name="_4464_A" localSheetId="0">#REF!</definedName>
    <definedName name="_4464_A">#REF!</definedName>
    <definedName name="_4465_" localSheetId="2">#REF!</definedName>
    <definedName name="_4465_" localSheetId="6">#REF!</definedName>
    <definedName name="_4465_" localSheetId="0">#REF!</definedName>
    <definedName name="_4465_">#REF!</definedName>
    <definedName name="_4465_A" localSheetId="2">#REF!</definedName>
    <definedName name="_4465_A" localSheetId="6">#REF!</definedName>
    <definedName name="_4465_A" localSheetId="0">#REF!</definedName>
    <definedName name="_4465_A">#REF!</definedName>
    <definedName name="_4471_" localSheetId="2">#REF!</definedName>
    <definedName name="_4471_" localSheetId="6">#REF!</definedName>
    <definedName name="_4471_" localSheetId="0">#REF!</definedName>
    <definedName name="_4471_">#REF!</definedName>
    <definedName name="_4471_A" localSheetId="2">#REF!</definedName>
    <definedName name="_4471_A" localSheetId="6">#REF!</definedName>
    <definedName name="_4471_A" localSheetId="0">#REF!</definedName>
    <definedName name="_4471_A">#REF!</definedName>
    <definedName name="_4472_" localSheetId="2">#REF!</definedName>
    <definedName name="_4472_" localSheetId="6">#REF!</definedName>
    <definedName name="_4472_" localSheetId="0">#REF!</definedName>
    <definedName name="_4472_">#REF!</definedName>
    <definedName name="_4472_A" localSheetId="2">#REF!</definedName>
    <definedName name="_4472_A" localSheetId="6">#REF!</definedName>
    <definedName name="_4472_A" localSheetId="0">#REF!</definedName>
    <definedName name="_4472_A">#REF!</definedName>
    <definedName name="_4474_" localSheetId="2">#REF!</definedName>
    <definedName name="_4474_" localSheetId="6">#REF!</definedName>
    <definedName name="_4474_" localSheetId="0">#REF!</definedName>
    <definedName name="_4474_">#REF!</definedName>
    <definedName name="_4474_A" localSheetId="2">#REF!</definedName>
    <definedName name="_4474_A" localSheetId="6">#REF!</definedName>
    <definedName name="_4474_A" localSheetId="0">#REF!</definedName>
    <definedName name="_4474_A">#REF!</definedName>
    <definedName name="_4475_" localSheetId="2">#REF!</definedName>
    <definedName name="_4475_" localSheetId="6">#REF!</definedName>
    <definedName name="_4475_" localSheetId="0">#REF!</definedName>
    <definedName name="_4475_">#REF!</definedName>
    <definedName name="_4475_A" localSheetId="2">#REF!</definedName>
    <definedName name="_4475_A" localSheetId="6">#REF!</definedName>
    <definedName name="_4475_A" localSheetId="0">#REF!</definedName>
    <definedName name="_4475_A">#REF!</definedName>
    <definedName name="_4477_" localSheetId="2">#REF!</definedName>
    <definedName name="_4477_" localSheetId="6">#REF!</definedName>
    <definedName name="_4477_" localSheetId="0">#REF!</definedName>
    <definedName name="_4477_">#REF!</definedName>
    <definedName name="_4477_A" localSheetId="2">#REF!</definedName>
    <definedName name="_4477_A" localSheetId="6">#REF!</definedName>
    <definedName name="_4477_A" localSheetId="0">#REF!</definedName>
    <definedName name="_4477_A">#REF!</definedName>
    <definedName name="_4481_" localSheetId="2">#REF!</definedName>
    <definedName name="_4481_" localSheetId="6">#REF!</definedName>
    <definedName name="_4481_" localSheetId="0">#REF!</definedName>
    <definedName name="_4481_">#REF!</definedName>
    <definedName name="_4481_A" localSheetId="2">#REF!</definedName>
    <definedName name="_4481_A" localSheetId="6">#REF!</definedName>
    <definedName name="_4481_A" localSheetId="0">#REF!</definedName>
    <definedName name="_4481_A">#REF!</definedName>
    <definedName name="_4484_" localSheetId="2">#REF!</definedName>
    <definedName name="_4484_" localSheetId="6">#REF!</definedName>
    <definedName name="_4484_" localSheetId="0">#REF!</definedName>
    <definedName name="_4484_">#REF!</definedName>
    <definedName name="_4484_A" localSheetId="2">#REF!</definedName>
    <definedName name="_4484_A" localSheetId="6">#REF!</definedName>
    <definedName name="_4484_A" localSheetId="0">#REF!</definedName>
    <definedName name="_4484_A">#REF!</definedName>
    <definedName name="_4485_" localSheetId="2">#REF!</definedName>
    <definedName name="_4485_" localSheetId="6">#REF!</definedName>
    <definedName name="_4485_" localSheetId="0">#REF!</definedName>
    <definedName name="_4485_">#REF!</definedName>
    <definedName name="_4485_A" localSheetId="2">#REF!</definedName>
    <definedName name="_4485_A" localSheetId="6">#REF!</definedName>
    <definedName name="_4485_A" localSheetId="0">#REF!</definedName>
    <definedName name="_4485_A">#REF!</definedName>
    <definedName name="_4486_" localSheetId="2">#REF!</definedName>
    <definedName name="_4486_" localSheetId="6">#REF!</definedName>
    <definedName name="_4486_" localSheetId="0">#REF!</definedName>
    <definedName name="_4486_">#REF!</definedName>
    <definedName name="_4486_A" localSheetId="2">#REF!</definedName>
    <definedName name="_4486_A" localSheetId="6">#REF!</definedName>
    <definedName name="_4486_A" localSheetId="0">#REF!</definedName>
    <definedName name="_4486_A">#REF!</definedName>
    <definedName name="_4487_" localSheetId="2">#REF!</definedName>
    <definedName name="_4487_" localSheetId="6">#REF!</definedName>
    <definedName name="_4487_" localSheetId="0">#REF!</definedName>
    <definedName name="_4487_">#REF!</definedName>
    <definedName name="_4487_A" localSheetId="2">#REF!</definedName>
    <definedName name="_4487_A" localSheetId="6">#REF!</definedName>
    <definedName name="_4487_A" localSheetId="0">#REF!</definedName>
    <definedName name="_4487_A">#REF!</definedName>
    <definedName name="_4488_" localSheetId="2">#REF!</definedName>
    <definedName name="_4488_" localSheetId="6">#REF!</definedName>
    <definedName name="_4488_" localSheetId="0">#REF!</definedName>
    <definedName name="_4488_">#REF!</definedName>
    <definedName name="_4488_A" localSheetId="2">#REF!</definedName>
    <definedName name="_4488_A" localSheetId="6">#REF!</definedName>
    <definedName name="_4488_A" localSheetId="0">#REF!</definedName>
    <definedName name="_4488_A">#REF!</definedName>
    <definedName name="_4491_" localSheetId="2">#REF!</definedName>
    <definedName name="_4491_" localSheetId="6">#REF!</definedName>
    <definedName name="_4491_" localSheetId="0">#REF!</definedName>
    <definedName name="_4491_">#REF!</definedName>
    <definedName name="_4491_A" localSheetId="2">#REF!</definedName>
    <definedName name="_4491_A" localSheetId="6">#REF!</definedName>
    <definedName name="_4491_A" localSheetId="0">#REF!</definedName>
    <definedName name="_4491_A">#REF!</definedName>
    <definedName name="_4493_" localSheetId="2">#REF!</definedName>
    <definedName name="_4493_" localSheetId="6">#REF!</definedName>
    <definedName name="_4493_" localSheetId="0">#REF!</definedName>
    <definedName name="_4493_">#REF!</definedName>
    <definedName name="_4493_A" localSheetId="2">#REF!</definedName>
    <definedName name="_4493_A" localSheetId="6">#REF!</definedName>
    <definedName name="_4493_A" localSheetId="0">#REF!</definedName>
    <definedName name="_4493_A">#REF!</definedName>
    <definedName name="_4494_" localSheetId="2">#REF!</definedName>
    <definedName name="_4494_" localSheetId="6">#REF!</definedName>
    <definedName name="_4494_" localSheetId="0">#REF!</definedName>
    <definedName name="_4494_">#REF!</definedName>
    <definedName name="_4494_A" localSheetId="2">#REF!</definedName>
    <definedName name="_4494_A" localSheetId="6">#REF!</definedName>
    <definedName name="_4494_A" localSheetId="0">#REF!</definedName>
    <definedName name="_4494_A">#REF!</definedName>
    <definedName name="_4495_" localSheetId="2">#REF!</definedName>
    <definedName name="_4495_" localSheetId="6">#REF!</definedName>
    <definedName name="_4495_" localSheetId="0">#REF!</definedName>
    <definedName name="_4495_">#REF!</definedName>
    <definedName name="_4495_A" localSheetId="2">#REF!</definedName>
    <definedName name="_4495_A" localSheetId="6">#REF!</definedName>
    <definedName name="_4495_A" localSheetId="0">#REF!</definedName>
    <definedName name="_4495_A">#REF!</definedName>
    <definedName name="_4496_" localSheetId="2">#REF!</definedName>
    <definedName name="_4496_" localSheetId="6">#REF!</definedName>
    <definedName name="_4496_" localSheetId="0">#REF!</definedName>
    <definedName name="_4496_">#REF!</definedName>
    <definedName name="_4496_A" localSheetId="2">#REF!</definedName>
    <definedName name="_4496_A" localSheetId="6">#REF!</definedName>
    <definedName name="_4496_A" localSheetId="0">#REF!</definedName>
    <definedName name="_4496_A">#REF!</definedName>
    <definedName name="_4497_" localSheetId="2">#REF!</definedName>
    <definedName name="_4497_" localSheetId="6">#REF!</definedName>
    <definedName name="_4497_" localSheetId="0">#REF!</definedName>
    <definedName name="_4497_">#REF!</definedName>
    <definedName name="_4497_A" localSheetId="2">#REF!</definedName>
    <definedName name="_4497_A" localSheetId="6">#REF!</definedName>
    <definedName name="_4497_A" localSheetId="0">#REF!</definedName>
    <definedName name="_4497_A">#REF!</definedName>
    <definedName name="_4499_" localSheetId="2">#REF!</definedName>
    <definedName name="_4499_" localSheetId="6">#REF!</definedName>
    <definedName name="_4499_" localSheetId="0">#REF!</definedName>
    <definedName name="_4499_">#REF!</definedName>
    <definedName name="_4499_A" localSheetId="2">#REF!</definedName>
    <definedName name="_4499_A" localSheetId="6">#REF!</definedName>
    <definedName name="_4499_A" localSheetId="0">#REF!</definedName>
    <definedName name="_4499_A">#REF!</definedName>
    <definedName name="_4500_" localSheetId="2">#REF!</definedName>
    <definedName name="_4500_" localSheetId="6">#REF!</definedName>
    <definedName name="_4500_" localSheetId="0">#REF!</definedName>
    <definedName name="_4500_">#REF!</definedName>
    <definedName name="_4500_A" localSheetId="2">#REF!</definedName>
    <definedName name="_4500_A" localSheetId="6">#REF!</definedName>
    <definedName name="_4500_A" localSheetId="0">#REF!</definedName>
    <definedName name="_4500_A">#REF!</definedName>
    <definedName name="_4501_" localSheetId="2">#REF!</definedName>
    <definedName name="_4501_" localSheetId="6">#REF!</definedName>
    <definedName name="_4501_" localSheetId="0">#REF!</definedName>
    <definedName name="_4501_">#REF!</definedName>
    <definedName name="_4501_A" localSheetId="2">#REF!</definedName>
    <definedName name="_4501_A" localSheetId="6">#REF!</definedName>
    <definedName name="_4501_A" localSheetId="0">#REF!</definedName>
    <definedName name="_4501_A">#REF!</definedName>
    <definedName name="_4502_" localSheetId="2">#REF!</definedName>
    <definedName name="_4502_" localSheetId="6">#REF!</definedName>
    <definedName name="_4502_" localSheetId="0">#REF!</definedName>
    <definedName name="_4502_">#REF!</definedName>
    <definedName name="_4502_A" localSheetId="2">#REF!</definedName>
    <definedName name="_4502_A" localSheetId="6">#REF!</definedName>
    <definedName name="_4502_A" localSheetId="0">#REF!</definedName>
    <definedName name="_4502_A">#REF!</definedName>
    <definedName name="_4507_" localSheetId="2">#REF!</definedName>
    <definedName name="_4507_" localSheetId="6">#REF!</definedName>
    <definedName name="_4507_" localSheetId="0">#REF!</definedName>
    <definedName name="_4507_">#REF!</definedName>
    <definedName name="_4507_A" localSheetId="2">#REF!</definedName>
    <definedName name="_4507_A" localSheetId="6">#REF!</definedName>
    <definedName name="_4507_A" localSheetId="0">#REF!</definedName>
    <definedName name="_4507_A">#REF!</definedName>
    <definedName name="_4509_" localSheetId="2">#REF!</definedName>
    <definedName name="_4509_" localSheetId="6">#REF!</definedName>
    <definedName name="_4509_" localSheetId="0">#REF!</definedName>
    <definedName name="_4509_">#REF!</definedName>
    <definedName name="_4509_A" localSheetId="2">#REF!</definedName>
    <definedName name="_4509_A" localSheetId="6">#REF!</definedName>
    <definedName name="_4509_A" localSheetId="0">#REF!</definedName>
    <definedName name="_4509_A">#REF!</definedName>
    <definedName name="_4511_" localSheetId="2">#REF!</definedName>
    <definedName name="_4511_" localSheetId="6">#REF!</definedName>
    <definedName name="_4511_" localSheetId="0">#REF!</definedName>
    <definedName name="_4511_">#REF!</definedName>
    <definedName name="_4511_A" localSheetId="2">#REF!</definedName>
    <definedName name="_4511_A" localSheetId="6">#REF!</definedName>
    <definedName name="_4511_A" localSheetId="0">#REF!</definedName>
    <definedName name="_4511_A">#REF!</definedName>
    <definedName name="_4513_" localSheetId="2">#REF!</definedName>
    <definedName name="_4513_" localSheetId="6">#REF!</definedName>
    <definedName name="_4513_" localSheetId="0">#REF!</definedName>
    <definedName name="_4513_">#REF!</definedName>
    <definedName name="_4513_A" localSheetId="2">#REF!</definedName>
    <definedName name="_4513_A" localSheetId="6">#REF!</definedName>
    <definedName name="_4513_A" localSheetId="0">#REF!</definedName>
    <definedName name="_4513_A">#REF!</definedName>
    <definedName name="_4514_" localSheetId="2">#REF!</definedName>
    <definedName name="_4514_" localSheetId="6">#REF!</definedName>
    <definedName name="_4514_" localSheetId="0">#REF!</definedName>
    <definedName name="_4514_">#REF!</definedName>
    <definedName name="_4514_A" localSheetId="2">#REF!</definedName>
    <definedName name="_4514_A" localSheetId="6">#REF!</definedName>
    <definedName name="_4514_A" localSheetId="0">#REF!</definedName>
    <definedName name="_4514_A">#REF!</definedName>
    <definedName name="_4515_" localSheetId="2">#REF!</definedName>
    <definedName name="_4515_" localSheetId="6">#REF!</definedName>
    <definedName name="_4515_" localSheetId="0">#REF!</definedName>
    <definedName name="_4515_">#REF!</definedName>
    <definedName name="_4515_A" localSheetId="2">#REF!</definedName>
    <definedName name="_4515_A" localSheetId="6">#REF!</definedName>
    <definedName name="_4515_A" localSheetId="0">#REF!</definedName>
    <definedName name="_4515_A">#REF!</definedName>
    <definedName name="_4516_" localSheetId="2">#REF!</definedName>
    <definedName name="_4516_" localSheetId="6">#REF!</definedName>
    <definedName name="_4516_" localSheetId="0">#REF!</definedName>
    <definedName name="_4516_">#REF!</definedName>
    <definedName name="_4516_A" localSheetId="2">#REF!</definedName>
    <definedName name="_4516_A" localSheetId="6">#REF!</definedName>
    <definedName name="_4516_A" localSheetId="0">#REF!</definedName>
    <definedName name="_4516_A">#REF!</definedName>
    <definedName name="_4519_" localSheetId="2">#REF!</definedName>
    <definedName name="_4519_" localSheetId="6">#REF!</definedName>
    <definedName name="_4519_" localSheetId="0">#REF!</definedName>
    <definedName name="_4519_">#REF!</definedName>
    <definedName name="_4519_A" localSheetId="2">#REF!</definedName>
    <definedName name="_4519_A" localSheetId="6">#REF!</definedName>
    <definedName name="_4519_A" localSheetId="0">#REF!</definedName>
    <definedName name="_4519_A">#REF!</definedName>
    <definedName name="_4520_" localSheetId="2">#REF!</definedName>
    <definedName name="_4520_" localSheetId="6">#REF!</definedName>
    <definedName name="_4520_" localSheetId="0">#REF!</definedName>
    <definedName name="_4520_">#REF!</definedName>
    <definedName name="_4520_A" localSheetId="2">#REF!</definedName>
    <definedName name="_4520_A" localSheetId="6">#REF!</definedName>
    <definedName name="_4520_A" localSheetId="0">#REF!</definedName>
    <definedName name="_4520_A">#REF!</definedName>
    <definedName name="_4521_" localSheetId="2">#REF!</definedName>
    <definedName name="_4521_" localSheetId="6">#REF!</definedName>
    <definedName name="_4521_" localSheetId="0">#REF!</definedName>
    <definedName name="_4521_">#REF!</definedName>
    <definedName name="_4521_A" localSheetId="2">#REF!</definedName>
    <definedName name="_4521_A" localSheetId="6">#REF!</definedName>
    <definedName name="_4521_A" localSheetId="0">#REF!</definedName>
    <definedName name="_4521_A">#REF!</definedName>
    <definedName name="_4522_" localSheetId="2">#REF!</definedName>
    <definedName name="_4522_" localSheetId="6">#REF!</definedName>
    <definedName name="_4522_" localSheetId="0">#REF!</definedName>
    <definedName name="_4522_">#REF!</definedName>
    <definedName name="_4522_A" localSheetId="2">#REF!</definedName>
    <definedName name="_4522_A" localSheetId="6">#REF!</definedName>
    <definedName name="_4522_A" localSheetId="0">#REF!</definedName>
    <definedName name="_4522_A">#REF!</definedName>
    <definedName name="_4524_" localSheetId="2">#REF!</definedName>
    <definedName name="_4524_" localSheetId="6">#REF!</definedName>
    <definedName name="_4524_" localSheetId="0">#REF!</definedName>
    <definedName name="_4524_">#REF!</definedName>
    <definedName name="_4524_A" localSheetId="2">#REF!</definedName>
    <definedName name="_4524_A" localSheetId="6">#REF!</definedName>
    <definedName name="_4524_A" localSheetId="0">#REF!</definedName>
    <definedName name="_4524_A">#REF!</definedName>
    <definedName name="_4525_" localSheetId="2">#REF!</definedName>
    <definedName name="_4525_" localSheetId="6">#REF!</definedName>
    <definedName name="_4525_" localSheetId="0">#REF!</definedName>
    <definedName name="_4525_">#REF!</definedName>
    <definedName name="_4525_A" localSheetId="2">#REF!</definedName>
    <definedName name="_4525_A" localSheetId="6">#REF!</definedName>
    <definedName name="_4525_A" localSheetId="0">#REF!</definedName>
    <definedName name="_4525_A">#REF!</definedName>
    <definedName name="_4529_" localSheetId="2">#REF!</definedName>
    <definedName name="_4529_" localSheetId="6">#REF!</definedName>
    <definedName name="_4529_" localSheetId="0">#REF!</definedName>
    <definedName name="_4529_">#REF!</definedName>
    <definedName name="_4529_A" localSheetId="2">#REF!</definedName>
    <definedName name="_4529_A" localSheetId="6">#REF!</definedName>
    <definedName name="_4529_A" localSheetId="0">#REF!</definedName>
    <definedName name="_4529_A">#REF!</definedName>
    <definedName name="_4530_" localSheetId="2">#REF!</definedName>
    <definedName name="_4530_" localSheetId="6">#REF!</definedName>
    <definedName name="_4530_" localSheetId="0">#REF!</definedName>
    <definedName name="_4530_">#REF!</definedName>
    <definedName name="_4530_A" localSheetId="2">#REF!</definedName>
    <definedName name="_4530_A" localSheetId="6">#REF!</definedName>
    <definedName name="_4530_A" localSheetId="0">#REF!</definedName>
    <definedName name="_4530_A">#REF!</definedName>
    <definedName name="_4535_" localSheetId="2">#REF!</definedName>
    <definedName name="_4535_" localSheetId="6">#REF!</definedName>
    <definedName name="_4535_" localSheetId="0">#REF!</definedName>
    <definedName name="_4535_">#REF!</definedName>
    <definedName name="_4535_A" localSheetId="2">#REF!</definedName>
    <definedName name="_4535_A" localSheetId="6">#REF!</definedName>
    <definedName name="_4535_A" localSheetId="0">#REF!</definedName>
    <definedName name="_4535_A">#REF!</definedName>
    <definedName name="_4541_" localSheetId="2">#REF!</definedName>
    <definedName name="_4541_" localSheetId="6">#REF!</definedName>
    <definedName name="_4541_" localSheetId="0">#REF!</definedName>
    <definedName name="_4541_">#REF!</definedName>
    <definedName name="_4541_A" localSheetId="2">#REF!</definedName>
    <definedName name="_4541_A" localSheetId="6">#REF!</definedName>
    <definedName name="_4541_A" localSheetId="0">#REF!</definedName>
    <definedName name="_4541_A">#REF!</definedName>
    <definedName name="_4542_" localSheetId="2">#REF!</definedName>
    <definedName name="_4542_" localSheetId="6">#REF!</definedName>
    <definedName name="_4542_" localSheetId="0">#REF!</definedName>
    <definedName name="_4542_">#REF!</definedName>
    <definedName name="_4542_A" localSheetId="2">#REF!</definedName>
    <definedName name="_4542_A" localSheetId="6">#REF!</definedName>
    <definedName name="_4542_A" localSheetId="0">#REF!</definedName>
    <definedName name="_4542_A">#REF!</definedName>
    <definedName name="_4543_" localSheetId="2">#REF!</definedName>
    <definedName name="_4543_" localSheetId="6">#REF!</definedName>
    <definedName name="_4543_" localSheetId="0">#REF!</definedName>
    <definedName name="_4543_">#REF!</definedName>
    <definedName name="_4543_A" localSheetId="2">#REF!</definedName>
    <definedName name="_4543_A" localSheetId="6">#REF!</definedName>
    <definedName name="_4543_A" localSheetId="0">#REF!</definedName>
    <definedName name="_4543_A">#REF!</definedName>
    <definedName name="_4544_" localSheetId="2">#REF!</definedName>
    <definedName name="_4544_" localSheetId="6">#REF!</definedName>
    <definedName name="_4544_" localSheetId="0">#REF!</definedName>
    <definedName name="_4544_">#REF!</definedName>
    <definedName name="_4544_A" localSheetId="2">#REF!</definedName>
    <definedName name="_4544_A" localSheetId="6">#REF!</definedName>
    <definedName name="_4544_A" localSheetId="0">#REF!</definedName>
    <definedName name="_4544_A">#REF!</definedName>
    <definedName name="_4545_" localSheetId="2">#REF!</definedName>
    <definedName name="_4545_" localSheetId="6">#REF!</definedName>
    <definedName name="_4545_" localSheetId="0">#REF!</definedName>
    <definedName name="_4545_">#REF!</definedName>
    <definedName name="_4545_A" localSheetId="2">#REF!</definedName>
    <definedName name="_4545_A" localSheetId="6">#REF!</definedName>
    <definedName name="_4545_A" localSheetId="0">#REF!</definedName>
    <definedName name="_4545_A">#REF!</definedName>
    <definedName name="_4549_" localSheetId="2">#REF!</definedName>
    <definedName name="_4549_" localSheetId="6">#REF!</definedName>
    <definedName name="_4549_" localSheetId="0">#REF!</definedName>
    <definedName name="_4549_">#REF!</definedName>
    <definedName name="_4549_A" localSheetId="2">#REF!</definedName>
    <definedName name="_4549_A" localSheetId="6">#REF!</definedName>
    <definedName name="_4549_A" localSheetId="0">#REF!</definedName>
    <definedName name="_4549_A">#REF!</definedName>
    <definedName name="_4552_" localSheetId="2">#REF!</definedName>
    <definedName name="_4552_" localSheetId="6">#REF!</definedName>
    <definedName name="_4552_" localSheetId="0">#REF!</definedName>
    <definedName name="_4552_">#REF!</definedName>
    <definedName name="_4552_A" localSheetId="2">#REF!</definedName>
    <definedName name="_4552_A" localSheetId="6">#REF!</definedName>
    <definedName name="_4552_A" localSheetId="0">#REF!</definedName>
    <definedName name="_4552_A">#REF!</definedName>
    <definedName name="_4553_" localSheetId="2">#REF!</definedName>
    <definedName name="_4553_" localSheetId="6">#REF!</definedName>
    <definedName name="_4553_" localSheetId="0">#REF!</definedName>
    <definedName name="_4553_">#REF!</definedName>
    <definedName name="_4553_A" localSheetId="2">#REF!</definedName>
    <definedName name="_4553_A" localSheetId="6">#REF!</definedName>
    <definedName name="_4553_A" localSheetId="0">#REF!</definedName>
    <definedName name="_4553_A">#REF!</definedName>
    <definedName name="_4554_" localSheetId="2">#REF!</definedName>
    <definedName name="_4554_" localSheetId="6">#REF!</definedName>
    <definedName name="_4554_" localSheetId="0">#REF!</definedName>
    <definedName name="_4554_">#REF!</definedName>
    <definedName name="_4554_A" localSheetId="2">#REF!</definedName>
    <definedName name="_4554_A" localSheetId="6">#REF!</definedName>
    <definedName name="_4554_A" localSheetId="0">#REF!</definedName>
    <definedName name="_4554_A">#REF!</definedName>
    <definedName name="_4555_" localSheetId="2">#REF!</definedName>
    <definedName name="_4555_" localSheetId="6">#REF!</definedName>
    <definedName name="_4555_" localSheetId="0">#REF!</definedName>
    <definedName name="_4555_">#REF!</definedName>
    <definedName name="_4555_A" localSheetId="2">#REF!</definedName>
    <definedName name="_4555_A" localSheetId="6">#REF!</definedName>
    <definedName name="_4555_A" localSheetId="0">#REF!</definedName>
    <definedName name="_4555_A">#REF!</definedName>
    <definedName name="_4561_" localSheetId="2">#REF!</definedName>
    <definedName name="_4561_" localSheetId="6">#REF!</definedName>
    <definedName name="_4561_" localSheetId="0">#REF!</definedName>
    <definedName name="_4561_">#REF!</definedName>
    <definedName name="_4561_A" localSheetId="2">#REF!</definedName>
    <definedName name="_4561_A" localSheetId="6">#REF!</definedName>
    <definedName name="_4561_A" localSheetId="0">#REF!</definedName>
    <definedName name="_4561_A">#REF!</definedName>
    <definedName name="_4563_" localSheetId="2">#REF!</definedName>
    <definedName name="_4563_" localSheetId="6">#REF!</definedName>
    <definedName name="_4563_" localSheetId="0">#REF!</definedName>
    <definedName name="_4563_">#REF!</definedName>
    <definedName name="_4563_A" localSheetId="2">#REF!</definedName>
    <definedName name="_4563_A" localSheetId="6">#REF!</definedName>
    <definedName name="_4563_A" localSheetId="0">#REF!</definedName>
    <definedName name="_4563_A">#REF!</definedName>
    <definedName name="_4565_" localSheetId="2">#REF!</definedName>
    <definedName name="_4565_" localSheetId="6">#REF!</definedName>
    <definedName name="_4565_" localSheetId="0">#REF!</definedName>
    <definedName name="_4565_">#REF!</definedName>
    <definedName name="_4565_A" localSheetId="2">#REF!</definedName>
    <definedName name="_4565_A" localSheetId="6">#REF!</definedName>
    <definedName name="_4565_A" localSheetId="0">#REF!</definedName>
    <definedName name="_4565_A">#REF!</definedName>
    <definedName name="_4566_" localSheetId="2">#REF!</definedName>
    <definedName name="_4566_" localSheetId="6">#REF!</definedName>
    <definedName name="_4566_" localSheetId="0">#REF!</definedName>
    <definedName name="_4566_">#REF!</definedName>
    <definedName name="_4566_A" localSheetId="2">#REF!</definedName>
    <definedName name="_4566_A" localSheetId="6">#REF!</definedName>
    <definedName name="_4566_A" localSheetId="0">#REF!</definedName>
    <definedName name="_4566_A">#REF!</definedName>
    <definedName name="_4569_" localSheetId="2">#REF!</definedName>
    <definedName name="_4569_" localSheetId="6">#REF!</definedName>
    <definedName name="_4569_" localSheetId="0">#REF!</definedName>
    <definedName name="_4569_">#REF!</definedName>
    <definedName name="_4569_A" localSheetId="2">#REF!</definedName>
    <definedName name="_4569_A" localSheetId="6">#REF!</definedName>
    <definedName name="_4569_A" localSheetId="0">#REF!</definedName>
    <definedName name="_4569_A">#REF!</definedName>
    <definedName name="_4570_" localSheetId="2">#REF!</definedName>
    <definedName name="_4570_" localSheetId="6">#REF!</definedName>
    <definedName name="_4570_" localSheetId="0">#REF!</definedName>
    <definedName name="_4570_">#REF!</definedName>
    <definedName name="_4570_A" localSheetId="2">#REF!</definedName>
    <definedName name="_4570_A" localSheetId="6">#REF!</definedName>
    <definedName name="_4570_A" localSheetId="0">#REF!</definedName>
    <definedName name="_4570_A">#REF!</definedName>
    <definedName name="_4572_" localSheetId="2">#REF!</definedName>
    <definedName name="_4572_" localSheetId="6">#REF!</definedName>
    <definedName name="_4572_" localSheetId="0">#REF!</definedName>
    <definedName name="_4572_">#REF!</definedName>
    <definedName name="_4572_A" localSheetId="2">#REF!</definedName>
    <definedName name="_4572_A" localSheetId="6">#REF!</definedName>
    <definedName name="_4572_A" localSheetId="0">#REF!</definedName>
    <definedName name="_4572_A">#REF!</definedName>
    <definedName name="_4573_" localSheetId="2">#REF!</definedName>
    <definedName name="_4573_" localSheetId="6">#REF!</definedName>
    <definedName name="_4573_" localSheetId="0">#REF!</definedName>
    <definedName name="_4573_">#REF!</definedName>
    <definedName name="_4573_A" localSheetId="2">#REF!</definedName>
    <definedName name="_4573_A" localSheetId="6">#REF!</definedName>
    <definedName name="_4573_A" localSheetId="0">#REF!</definedName>
    <definedName name="_4573_A">#REF!</definedName>
    <definedName name="_4574_" localSheetId="2">#REF!</definedName>
    <definedName name="_4574_" localSheetId="6">#REF!</definedName>
    <definedName name="_4574_" localSheetId="0">#REF!</definedName>
    <definedName name="_4574_">#REF!</definedName>
    <definedName name="_4574_A" localSheetId="2">#REF!</definedName>
    <definedName name="_4574_A" localSheetId="6">#REF!</definedName>
    <definedName name="_4574_A" localSheetId="0">#REF!</definedName>
    <definedName name="_4574_A">#REF!</definedName>
    <definedName name="_4575_" localSheetId="2">#REF!</definedName>
    <definedName name="_4575_" localSheetId="6">#REF!</definedName>
    <definedName name="_4575_" localSheetId="0">#REF!</definedName>
    <definedName name="_4575_">#REF!</definedName>
    <definedName name="_4575_A" localSheetId="2">#REF!</definedName>
    <definedName name="_4575_A" localSheetId="6">#REF!</definedName>
    <definedName name="_4575_A" localSheetId="0">#REF!</definedName>
    <definedName name="_4575_A">#REF!</definedName>
    <definedName name="_4576_" localSheetId="2">#REF!</definedName>
    <definedName name="_4576_" localSheetId="6">#REF!</definedName>
    <definedName name="_4576_" localSheetId="0">#REF!</definedName>
    <definedName name="_4576_">#REF!</definedName>
    <definedName name="_4576_A" localSheetId="2">#REF!</definedName>
    <definedName name="_4576_A" localSheetId="6">#REF!</definedName>
    <definedName name="_4576_A" localSheetId="0">#REF!</definedName>
    <definedName name="_4576_A">#REF!</definedName>
    <definedName name="_4577_" localSheetId="2">#REF!</definedName>
    <definedName name="_4577_" localSheetId="6">#REF!</definedName>
    <definedName name="_4577_" localSheetId="0">#REF!</definedName>
    <definedName name="_4577_">#REF!</definedName>
    <definedName name="_4577_A" localSheetId="2">#REF!</definedName>
    <definedName name="_4577_A" localSheetId="6">#REF!</definedName>
    <definedName name="_4577_A" localSheetId="0">#REF!</definedName>
    <definedName name="_4577_A">#REF!</definedName>
    <definedName name="_4578_" localSheetId="2">#REF!</definedName>
    <definedName name="_4578_" localSheetId="6">#REF!</definedName>
    <definedName name="_4578_" localSheetId="0">#REF!</definedName>
    <definedName name="_4578_">#REF!</definedName>
    <definedName name="_4578_A" localSheetId="2">#REF!</definedName>
    <definedName name="_4578_A" localSheetId="6">#REF!</definedName>
    <definedName name="_4578_A" localSheetId="0">#REF!</definedName>
    <definedName name="_4578_A">#REF!</definedName>
    <definedName name="_4579_" localSheetId="2">#REF!</definedName>
    <definedName name="_4579_" localSheetId="6">#REF!</definedName>
    <definedName name="_4579_" localSheetId="0">#REF!</definedName>
    <definedName name="_4579_">#REF!</definedName>
    <definedName name="_4579_A" localSheetId="2">#REF!</definedName>
    <definedName name="_4579_A" localSheetId="6">#REF!</definedName>
    <definedName name="_4579_A" localSheetId="0">#REF!</definedName>
    <definedName name="_4579_A">#REF!</definedName>
    <definedName name="_4580_" localSheetId="2">#REF!</definedName>
    <definedName name="_4580_" localSheetId="6">#REF!</definedName>
    <definedName name="_4580_" localSheetId="0">#REF!</definedName>
    <definedName name="_4580_">#REF!</definedName>
    <definedName name="_4580_A" localSheetId="2">#REF!</definedName>
    <definedName name="_4580_A" localSheetId="6">#REF!</definedName>
    <definedName name="_4580_A" localSheetId="0">#REF!</definedName>
    <definedName name="_4580_A">#REF!</definedName>
    <definedName name="_4586_" localSheetId="2">#REF!</definedName>
    <definedName name="_4586_" localSheetId="6">#REF!</definedName>
    <definedName name="_4586_" localSheetId="0">#REF!</definedName>
    <definedName name="_4586_">#REF!</definedName>
    <definedName name="_4586_A" localSheetId="2">#REF!</definedName>
    <definedName name="_4586_A" localSheetId="6">#REF!</definedName>
    <definedName name="_4586_A" localSheetId="0">#REF!</definedName>
    <definedName name="_4586_A">#REF!</definedName>
    <definedName name="_4587_" localSheetId="2">#REF!</definedName>
    <definedName name="_4587_" localSheetId="6">#REF!</definedName>
    <definedName name="_4587_" localSheetId="0">#REF!</definedName>
    <definedName name="_4587_">#REF!</definedName>
    <definedName name="_4587_A" localSheetId="2">#REF!</definedName>
    <definedName name="_4587_A" localSheetId="6">#REF!</definedName>
    <definedName name="_4587_A" localSheetId="0">#REF!</definedName>
    <definedName name="_4587_A">#REF!</definedName>
    <definedName name="_4588_" localSheetId="2">#REF!</definedName>
    <definedName name="_4588_" localSheetId="6">#REF!</definedName>
    <definedName name="_4588_" localSheetId="0">#REF!</definedName>
    <definedName name="_4588_">#REF!</definedName>
    <definedName name="_4588_A" localSheetId="2">#REF!</definedName>
    <definedName name="_4588_A" localSheetId="6">#REF!</definedName>
    <definedName name="_4588_A" localSheetId="0">#REF!</definedName>
    <definedName name="_4588_A">#REF!</definedName>
    <definedName name="_4589_" localSheetId="2">#REF!</definedName>
    <definedName name="_4589_" localSheetId="6">#REF!</definedName>
    <definedName name="_4589_" localSheetId="0">#REF!</definedName>
    <definedName name="_4589_">#REF!</definedName>
    <definedName name="_4589_A" localSheetId="2">#REF!</definedName>
    <definedName name="_4589_A" localSheetId="6">#REF!</definedName>
    <definedName name="_4589_A" localSheetId="0">#REF!</definedName>
    <definedName name="_4589_A">#REF!</definedName>
    <definedName name="_4591_" localSheetId="2">#REF!</definedName>
    <definedName name="_4591_" localSheetId="6">#REF!</definedName>
    <definedName name="_4591_" localSheetId="0">#REF!</definedName>
    <definedName name="_4591_">#REF!</definedName>
    <definedName name="_4591_A" localSheetId="2">#REF!</definedName>
    <definedName name="_4591_A" localSheetId="6">#REF!</definedName>
    <definedName name="_4591_A" localSheetId="0">#REF!</definedName>
    <definedName name="_4591_A">#REF!</definedName>
    <definedName name="_4592_" localSheetId="2">#REF!</definedName>
    <definedName name="_4592_" localSheetId="6">#REF!</definedName>
    <definedName name="_4592_" localSheetId="0">#REF!</definedName>
    <definedName name="_4592_">#REF!</definedName>
    <definedName name="_4592_A" localSheetId="2">#REF!</definedName>
    <definedName name="_4592_A" localSheetId="6">#REF!</definedName>
    <definedName name="_4592_A" localSheetId="0">#REF!</definedName>
    <definedName name="_4592_A">#REF!</definedName>
    <definedName name="_4596_" localSheetId="2">#REF!</definedName>
    <definedName name="_4596_" localSheetId="6">#REF!</definedName>
    <definedName name="_4596_" localSheetId="0">#REF!</definedName>
    <definedName name="_4596_">#REF!</definedName>
    <definedName name="_4596_A" localSheetId="2">#REF!</definedName>
    <definedName name="_4596_A" localSheetId="6">#REF!</definedName>
    <definedName name="_4596_A" localSheetId="0">#REF!</definedName>
    <definedName name="_4596_A">#REF!</definedName>
    <definedName name="_4599_" localSheetId="2">#REF!</definedName>
    <definedName name="_4599_" localSheetId="6">#REF!</definedName>
    <definedName name="_4599_" localSheetId="0">#REF!</definedName>
    <definedName name="_4599_">#REF!</definedName>
    <definedName name="_4599_A" localSheetId="2">#REF!</definedName>
    <definedName name="_4599_A" localSheetId="6">#REF!</definedName>
    <definedName name="_4599_A" localSheetId="0">#REF!</definedName>
    <definedName name="_4599_A">#REF!</definedName>
    <definedName name="_4600_" localSheetId="2">#REF!</definedName>
    <definedName name="_4600_" localSheetId="6">#REF!</definedName>
    <definedName name="_4600_" localSheetId="0">#REF!</definedName>
    <definedName name="_4600_">#REF!</definedName>
    <definedName name="_4600_A" localSheetId="2">#REF!</definedName>
    <definedName name="_4600_A" localSheetId="6">#REF!</definedName>
    <definedName name="_4600_A" localSheetId="0">#REF!</definedName>
    <definedName name="_4600_A">#REF!</definedName>
    <definedName name="_4602_" localSheetId="2">#REF!</definedName>
    <definedName name="_4602_" localSheetId="6">#REF!</definedName>
    <definedName name="_4602_" localSheetId="0">#REF!</definedName>
    <definedName name="_4602_">#REF!</definedName>
    <definedName name="_4602_A" localSheetId="2">#REF!</definedName>
    <definedName name="_4602_A" localSheetId="6">#REF!</definedName>
    <definedName name="_4602_A" localSheetId="0">#REF!</definedName>
    <definedName name="_4602_A">#REF!</definedName>
    <definedName name="_4606_" localSheetId="2">#REF!</definedName>
    <definedName name="_4606_" localSheetId="6">#REF!</definedName>
    <definedName name="_4606_" localSheetId="0">#REF!</definedName>
    <definedName name="_4606_">#REF!</definedName>
    <definedName name="_4606_A" localSheetId="2">#REF!</definedName>
    <definedName name="_4606_A" localSheetId="6">#REF!</definedName>
    <definedName name="_4606_A" localSheetId="0">#REF!</definedName>
    <definedName name="_4606_A">#REF!</definedName>
    <definedName name="_4607_" localSheetId="2">#REF!</definedName>
    <definedName name="_4607_" localSheetId="6">#REF!</definedName>
    <definedName name="_4607_" localSheetId="0">#REF!</definedName>
    <definedName name="_4607_">#REF!</definedName>
    <definedName name="_4607_A" localSheetId="2">#REF!</definedName>
    <definedName name="_4607_A" localSheetId="6">#REF!</definedName>
    <definedName name="_4607_A" localSheetId="0">#REF!</definedName>
    <definedName name="_4607_A">#REF!</definedName>
    <definedName name="_4608_" localSheetId="2">#REF!</definedName>
    <definedName name="_4608_" localSheetId="6">#REF!</definedName>
    <definedName name="_4608_" localSheetId="0">#REF!</definedName>
    <definedName name="_4608_">#REF!</definedName>
    <definedName name="_4608_A" localSheetId="2">#REF!</definedName>
    <definedName name="_4608_A" localSheetId="6">#REF!</definedName>
    <definedName name="_4608_A" localSheetId="0">#REF!</definedName>
    <definedName name="_4608_A">#REF!</definedName>
    <definedName name="_4610_" localSheetId="2">#REF!</definedName>
    <definedName name="_4610_" localSheetId="6">#REF!</definedName>
    <definedName name="_4610_" localSheetId="0">#REF!</definedName>
    <definedName name="_4610_">#REF!</definedName>
    <definedName name="_4610_A" localSheetId="2">#REF!</definedName>
    <definedName name="_4610_A" localSheetId="6">#REF!</definedName>
    <definedName name="_4610_A" localSheetId="0">#REF!</definedName>
    <definedName name="_4610_A">#REF!</definedName>
    <definedName name="_4611_" localSheetId="2">#REF!</definedName>
    <definedName name="_4611_" localSheetId="6">#REF!</definedName>
    <definedName name="_4611_" localSheetId="0">#REF!</definedName>
    <definedName name="_4611_">#REF!</definedName>
    <definedName name="_4611_A" localSheetId="2">#REF!</definedName>
    <definedName name="_4611_A" localSheetId="6">#REF!</definedName>
    <definedName name="_4611_A" localSheetId="0">#REF!</definedName>
    <definedName name="_4611_A">#REF!</definedName>
    <definedName name="_4612_" localSheetId="2">#REF!</definedName>
    <definedName name="_4612_" localSheetId="6">#REF!</definedName>
    <definedName name="_4612_" localSheetId="0">#REF!</definedName>
    <definedName name="_4612_">#REF!</definedName>
    <definedName name="_4612_A" localSheetId="2">#REF!</definedName>
    <definedName name="_4612_A" localSheetId="6">#REF!</definedName>
    <definedName name="_4612_A" localSheetId="0">#REF!</definedName>
    <definedName name="_4612_A">#REF!</definedName>
    <definedName name="_4613_" localSheetId="2">#REF!</definedName>
    <definedName name="_4613_" localSheetId="6">#REF!</definedName>
    <definedName name="_4613_" localSheetId="0">#REF!</definedName>
    <definedName name="_4613_">#REF!</definedName>
    <definedName name="_4613_A" localSheetId="2">#REF!</definedName>
    <definedName name="_4613_A" localSheetId="6">#REF!</definedName>
    <definedName name="_4613_A" localSheetId="0">#REF!</definedName>
    <definedName name="_4613_A">#REF!</definedName>
    <definedName name="_4614_" localSheetId="2">#REF!</definedName>
    <definedName name="_4614_" localSheetId="6">#REF!</definedName>
    <definedName name="_4614_" localSheetId="0">#REF!</definedName>
    <definedName name="_4614_">#REF!</definedName>
    <definedName name="_4614_A" localSheetId="2">#REF!</definedName>
    <definedName name="_4614_A" localSheetId="6">#REF!</definedName>
    <definedName name="_4614_A" localSheetId="0">#REF!</definedName>
    <definedName name="_4614_A">#REF!</definedName>
    <definedName name="_4615_" localSheetId="2">#REF!</definedName>
    <definedName name="_4615_" localSheetId="6">#REF!</definedName>
    <definedName name="_4615_" localSheetId="0">#REF!</definedName>
    <definedName name="_4615_">#REF!</definedName>
    <definedName name="_4615_A" localSheetId="2">#REF!</definedName>
    <definedName name="_4615_A" localSheetId="6">#REF!</definedName>
    <definedName name="_4615_A" localSheetId="0">#REF!</definedName>
    <definedName name="_4615_A">#REF!</definedName>
    <definedName name="_4617_" localSheetId="2">#REF!</definedName>
    <definedName name="_4617_" localSheetId="6">#REF!</definedName>
    <definedName name="_4617_" localSheetId="0">#REF!</definedName>
    <definedName name="_4617_">#REF!</definedName>
    <definedName name="_4617_A" localSheetId="2">#REF!</definedName>
    <definedName name="_4617_A" localSheetId="6">#REF!</definedName>
    <definedName name="_4617_A" localSheetId="0">#REF!</definedName>
    <definedName name="_4617_A">#REF!</definedName>
    <definedName name="_4621_" localSheetId="2">#REF!</definedName>
    <definedName name="_4621_" localSheetId="6">#REF!</definedName>
    <definedName name="_4621_" localSheetId="0">#REF!</definedName>
    <definedName name="_4621_">#REF!</definedName>
    <definedName name="_4621_A" localSheetId="2">#REF!</definedName>
    <definedName name="_4621_A" localSheetId="6">#REF!</definedName>
    <definedName name="_4621_A" localSheetId="0">#REF!</definedName>
    <definedName name="_4621_A">#REF!</definedName>
    <definedName name="_4625_" localSheetId="2">#REF!</definedName>
    <definedName name="_4625_" localSheetId="6">#REF!</definedName>
    <definedName name="_4625_" localSheetId="0">#REF!</definedName>
    <definedName name="_4625_">#REF!</definedName>
    <definedName name="_4625_A" localSheetId="2">#REF!</definedName>
    <definedName name="_4625_A" localSheetId="6">#REF!</definedName>
    <definedName name="_4625_A" localSheetId="0">#REF!</definedName>
    <definedName name="_4625_A">#REF!</definedName>
    <definedName name="_4626_" localSheetId="2">#REF!</definedName>
    <definedName name="_4626_" localSheetId="6">#REF!</definedName>
    <definedName name="_4626_" localSheetId="0">#REF!</definedName>
    <definedName name="_4626_">#REF!</definedName>
    <definedName name="_4626_A" localSheetId="2">#REF!</definedName>
    <definedName name="_4626_A" localSheetId="6">#REF!</definedName>
    <definedName name="_4626_A" localSheetId="0">#REF!</definedName>
    <definedName name="_4626_A">#REF!</definedName>
    <definedName name="_4627_" localSheetId="2">#REF!</definedName>
    <definedName name="_4627_" localSheetId="6">#REF!</definedName>
    <definedName name="_4627_" localSheetId="0">#REF!</definedName>
    <definedName name="_4627_">#REF!</definedName>
    <definedName name="_4627_A" localSheetId="2">#REF!</definedName>
    <definedName name="_4627_A" localSheetId="6">#REF!</definedName>
    <definedName name="_4627_A" localSheetId="0">#REF!</definedName>
    <definedName name="_4627_A">#REF!</definedName>
    <definedName name="_4628_" localSheetId="2">#REF!</definedName>
    <definedName name="_4628_" localSheetId="6">#REF!</definedName>
    <definedName name="_4628_" localSheetId="0">#REF!</definedName>
    <definedName name="_4628_">#REF!</definedName>
    <definedName name="_4628_A" localSheetId="2">#REF!</definedName>
    <definedName name="_4628_A" localSheetId="6">#REF!</definedName>
    <definedName name="_4628_A" localSheetId="0">#REF!</definedName>
    <definedName name="_4628_A">#REF!</definedName>
    <definedName name="_4629_" localSheetId="2">#REF!</definedName>
    <definedName name="_4629_" localSheetId="6">#REF!</definedName>
    <definedName name="_4629_" localSheetId="0">#REF!</definedName>
    <definedName name="_4629_">#REF!</definedName>
    <definedName name="_4629_A" localSheetId="2">#REF!</definedName>
    <definedName name="_4629_A" localSheetId="6">#REF!</definedName>
    <definedName name="_4629_A" localSheetId="0">#REF!</definedName>
    <definedName name="_4629_A">#REF!</definedName>
    <definedName name="_4635_" localSheetId="2">#REF!</definedName>
    <definedName name="_4635_" localSheetId="6">#REF!</definedName>
    <definedName name="_4635_" localSheetId="0">#REF!</definedName>
    <definedName name="_4635_">#REF!</definedName>
    <definedName name="_4635_A" localSheetId="2">#REF!</definedName>
    <definedName name="_4635_A" localSheetId="6">#REF!</definedName>
    <definedName name="_4635_A" localSheetId="0">#REF!</definedName>
    <definedName name="_4635_A">#REF!</definedName>
    <definedName name="_4636_" localSheetId="2">#REF!</definedName>
    <definedName name="_4636_" localSheetId="6">#REF!</definedName>
    <definedName name="_4636_" localSheetId="0">#REF!</definedName>
    <definedName name="_4636_">#REF!</definedName>
    <definedName name="_4636_A" localSheetId="2">#REF!</definedName>
    <definedName name="_4636_A" localSheetId="6">#REF!</definedName>
    <definedName name="_4636_A" localSheetId="0">#REF!</definedName>
    <definedName name="_4636_A">#REF!</definedName>
    <definedName name="_4637_" localSheetId="2">#REF!</definedName>
    <definedName name="_4637_" localSheetId="6">#REF!</definedName>
    <definedName name="_4637_" localSheetId="0">#REF!</definedName>
    <definedName name="_4637_">#REF!</definedName>
    <definedName name="_4637_A" localSheetId="2">#REF!</definedName>
    <definedName name="_4637_A" localSheetId="6">#REF!</definedName>
    <definedName name="_4637_A" localSheetId="0">#REF!</definedName>
    <definedName name="_4637_A">#REF!</definedName>
    <definedName name="_4638_" localSheetId="2">#REF!</definedName>
    <definedName name="_4638_" localSheetId="6">#REF!</definedName>
    <definedName name="_4638_" localSheetId="0">#REF!</definedName>
    <definedName name="_4638_">#REF!</definedName>
    <definedName name="_4638_A" localSheetId="2">#REF!</definedName>
    <definedName name="_4638_A" localSheetId="6">#REF!</definedName>
    <definedName name="_4638_A" localSheetId="0">#REF!</definedName>
    <definedName name="_4638_A">#REF!</definedName>
    <definedName name="_4639_" localSheetId="2">#REF!</definedName>
    <definedName name="_4639_" localSheetId="6">#REF!</definedName>
    <definedName name="_4639_" localSheetId="0">#REF!</definedName>
    <definedName name="_4639_">#REF!</definedName>
    <definedName name="_4639_A" localSheetId="2">#REF!</definedName>
    <definedName name="_4639_A" localSheetId="6">#REF!</definedName>
    <definedName name="_4639_A" localSheetId="0">#REF!</definedName>
    <definedName name="_4639_A">#REF!</definedName>
    <definedName name="_4641_" localSheetId="2">#REF!</definedName>
    <definedName name="_4641_" localSheetId="6">#REF!</definedName>
    <definedName name="_4641_" localSheetId="0">#REF!</definedName>
    <definedName name="_4641_">#REF!</definedName>
    <definedName name="_4641_A" localSheetId="2">#REF!</definedName>
    <definedName name="_4641_A" localSheetId="6">#REF!</definedName>
    <definedName name="_4641_A" localSheetId="0">#REF!</definedName>
    <definedName name="_4641_A">#REF!</definedName>
    <definedName name="_47.IMP._ISOLA." localSheetId="2">#REF!</definedName>
    <definedName name="_47.IMP._ISOLA." localSheetId="6">#REF!</definedName>
    <definedName name="_47.IMP._ISOLA." localSheetId="0">#REF!</definedName>
    <definedName name="_47.IMP._ISOLA.">#REF!</definedName>
    <definedName name="_4RiskStatFunctionsUpdateFr_q">1</definedName>
    <definedName name="_5_" localSheetId="2">#REF!</definedName>
    <definedName name="_5_" localSheetId="7">#REF!</definedName>
    <definedName name="_5_" localSheetId="6">#REF!</definedName>
    <definedName name="_5_" localSheetId="0">#REF!</definedName>
    <definedName name="_5_">#REF!</definedName>
    <definedName name="_5__123Graph_ECHART_1" localSheetId="2" hidden="1">[7]GEMIN!#REF!</definedName>
    <definedName name="_5__123Graph_ECHART_1" localSheetId="7" hidden="1">[7]GEMIN!#REF!</definedName>
    <definedName name="_5__123Graph_ECHART_1" localSheetId="6" hidden="1">[7]GEMIN!#REF!</definedName>
    <definedName name="_5__123Graph_ECHART_1" localSheetId="0" hidden="1">[7]GEMIN!#REF!</definedName>
    <definedName name="_5__123Graph_ECHART_1" hidden="1">[7]GEMIN!#REF!</definedName>
    <definedName name="_5__123Graph_XCHART_1" hidden="1">[4]OP079907!$BK$32:$BK$141</definedName>
    <definedName name="_5_A" localSheetId="2">#REF!</definedName>
    <definedName name="_5_A" localSheetId="7">#REF!</definedName>
    <definedName name="_5_A" localSheetId="6">#REF!</definedName>
    <definedName name="_5_A" localSheetId="0">#REF!</definedName>
    <definedName name="_5_A">#REF!</definedName>
    <definedName name="_51.REV.ARGAMAS" localSheetId="2">#REF!</definedName>
    <definedName name="_51.REV.ARGAMAS" localSheetId="6">#REF!</definedName>
    <definedName name="_51.REV.ARGAMAS" localSheetId="0">#REF!</definedName>
    <definedName name="_51.REV.ARGAMAS">#REF!</definedName>
    <definedName name="_52.REV.CERAM.I" localSheetId="2">#REF!</definedName>
    <definedName name="_52.REV.CERAM.I" localSheetId="6">#REF!</definedName>
    <definedName name="_52.REV.CERAM.I" localSheetId="0">#REF!</definedName>
    <definedName name="_52.REV.CERAM.I">#REF!</definedName>
    <definedName name="_53.REV.CERAM.E" localSheetId="2">#REF!</definedName>
    <definedName name="_53.REV.CERAM.E" localSheetId="6">#REF!</definedName>
    <definedName name="_53.REV.CERAM.E" localSheetId="0">#REF!</definedName>
    <definedName name="_53.REV.CERAM.E">#REF!</definedName>
    <definedName name="_54.TACOS_E_ASS" localSheetId="2">#REF!</definedName>
    <definedName name="_54.TACOS_E_ASS" localSheetId="6">#REF!</definedName>
    <definedName name="_54.TACOS_E_ASS" localSheetId="0">#REF!</definedName>
    <definedName name="_54.TACOS_E_ASS">#REF!</definedName>
    <definedName name="_55.MARM._E_GRA" localSheetId="2">#REF!</definedName>
    <definedName name="_55.MARM._E_GRA" localSheetId="6">#REF!</definedName>
    <definedName name="_55.MARM._E_GRA" localSheetId="0">#REF!</definedName>
    <definedName name="_55.MARM._E_GRA">#REF!</definedName>
    <definedName name="_56.MARMORITE" localSheetId="2">#REF!</definedName>
    <definedName name="_56.MARMORITE" localSheetId="6">#REF!</definedName>
    <definedName name="_56.MARMORITE" localSheetId="0">#REF!</definedName>
    <definedName name="_56.MARMORITE">#REF!</definedName>
    <definedName name="_59.OUTRS_REVES" localSheetId="2">#REF!</definedName>
    <definedName name="_59.OUTRS_REVES" localSheetId="6">#REF!</definedName>
    <definedName name="_59.OUTRS_REVES" localSheetId="0">#REF!</definedName>
    <definedName name="_59.OUTRS_REVES">#REF!</definedName>
    <definedName name="_6_" localSheetId="2">#REF!</definedName>
    <definedName name="_6_" localSheetId="6">#REF!</definedName>
    <definedName name="_6_" localSheetId="0">#REF!</definedName>
    <definedName name="_6_">#REF!</definedName>
    <definedName name="_6__123Graph_BCHART_1" localSheetId="2" hidden="1">[4]OP079907!#REF!</definedName>
    <definedName name="_6__123Graph_BCHART_1" localSheetId="6" hidden="1">[4]OP079907!#REF!</definedName>
    <definedName name="_6__123Graph_BCHART_1" localSheetId="0" hidden="1">[4]OP079907!#REF!</definedName>
    <definedName name="_6__123Graph_BCHART_1" hidden="1">[4]OP079907!#REF!</definedName>
    <definedName name="_6_A" localSheetId="2">#REF!</definedName>
    <definedName name="_6_A" localSheetId="7">#REF!</definedName>
    <definedName name="_6_A" localSheetId="6">#REF!</definedName>
    <definedName name="_6_A" localSheetId="0">#REF!</definedName>
    <definedName name="_6_A">#REF!</definedName>
    <definedName name="_60_" localSheetId="2">#REF!</definedName>
    <definedName name="_60_" localSheetId="6">#REF!</definedName>
    <definedName name="_60_" localSheetId="0">#REF!</definedName>
    <definedName name="_60_">#REF!</definedName>
    <definedName name="_60_A" localSheetId="2">#REF!</definedName>
    <definedName name="_60_A" localSheetId="6">#REF!</definedName>
    <definedName name="_60_A" localSheetId="0">#REF!</definedName>
    <definedName name="_60_A">#REF!</definedName>
    <definedName name="_61.ESQUAD._MAD" localSheetId="2">#REF!</definedName>
    <definedName name="_61.ESQUAD._MAD" localSheetId="6">#REF!</definedName>
    <definedName name="_61.ESQUAD._MAD" localSheetId="0">#REF!</definedName>
    <definedName name="_61.ESQUAD._MAD">#REF!</definedName>
    <definedName name="_63.ESQUAD._ALU" localSheetId="2">#REF!</definedName>
    <definedName name="_63.ESQUAD._ALU" localSheetId="6">#REF!</definedName>
    <definedName name="_63.ESQUAD._ALU" localSheetId="0">#REF!</definedName>
    <definedName name="_63.ESQUAD._ALU">#REF!</definedName>
    <definedName name="_65.ESQUAD._FER" localSheetId="2">#REF!</definedName>
    <definedName name="_65.ESQUAD._FER" localSheetId="6">#REF!</definedName>
    <definedName name="_65.ESQUAD._FER" localSheetId="0">#REF!</definedName>
    <definedName name="_65.ESQUAD._FER">#REF!</definedName>
    <definedName name="_67.VIDROS" localSheetId="2">#REF!</definedName>
    <definedName name="_67.VIDROS" localSheetId="6">#REF!</definedName>
    <definedName name="_67.VIDROS" localSheetId="0">#REF!</definedName>
    <definedName name="_67.VIDROS">#REF!</definedName>
    <definedName name="_7_" localSheetId="2">#REF!</definedName>
    <definedName name="_7_" localSheetId="6">#REF!</definedName>
    <definedName name="_7_" localSheetId="0">#REF!</definedName>
    <definedName name="_7_">#REF!</definedName>
    <definedName name="_7__123Graph_XCHART_1" hidden="1">[4]OP079907!$BK$32:$BK$141</definedName>
    <definedName name="_7_A" localSheetId="2">#REF!</definedName>
    <definedName name="_7_A" localSheetId="7">#REF!</definedName>
    <definedName name="_7_A" localSheetId="6">#REF!</definedName>
    <definedName name="_7_A" localSheetId="0">#REF!</definedName>
    <definedName name="_7_A">#REF!</definedName>
    <definedName name="_71_73.I.ELET_H" localSheetId="2">#REF!</definedName>
    <definedName name="_71_73.I.ELET_H" localSheetId="6">#REF!</definedName>
    <definedName name="_71_73.I.ELET_H" localSheetId="0">#REF!</definedName>
    <definedName name="_71_73.I.ELET_H">#REF!</definedName>
    <definedName name="_77.OUTRAS_INST." localSheetId="2">#REF!</definedName>
    <definedName name="_77.OUTRAS_INST." localSheetId="6">#REF!</definedName>
    <definedName name="_77.OUTRAS_INST." localSheetId="0">#REF!</definedName>
    <definedName name="_77.OUTRAS_INST.">#REF!</definedName>
    <definedName name="_78.ELEVADORES" localSheetId="2">#REF!</definedName>
    <definedName name="_78.ELEVADORES" localSheetId="6">#REF!</definedName>
    <definedName name="_78.ELEVADORES" localSheetId="0">#REF!</definedName>
    <definedName name="_78.ELEVADORES">#REF!</definedName>
    <definedName name="_8_" localSheetId="2">#REF!</definedName>
    <definedName name="_8_" localSheetId="6">#REF!</definedName>
    <definedName name="_8_" localSheetId="0">#REF!</definedName>
    <definedName name="_8_">#REF!</definedName>
    <definedName name="_8_A" localSheetId="2">#REF!</definedName>
    <definedName name="_8_A" localSheetId="6">#REF!</definedName>
    <definedName name="_8_A" localSheetId="0">#REF!</definedName>
    <definedName name="_8_A">#REF!</definedName>
    <definedName name="_81.APAR._SANIT" localSheetId="2">#REF!</definedName>
    <definedName name="_81.APAR._SANIT" localSheetId="6">#REF!</definedName>
    <definedName name="_81.APAR._SANIT" localSheetId="0">#REF!</definedName>
    <definedName name="_81.APAR._SANIT">#REF!</definedName>
    <definedName name="_83_85.PINT_LIM" localSheetId="2">#REF!</definedName>
    <definedName name="_83_85.PINT_LIM" localSheetId="6">#REF!</definedName>
    <definedName name="_83_85.PINT_LIM" localSheetId="0">#REF!</definedName>
    <definedName name="_83_85.PINT_LIM">#REF!</definedName>
    <definedName name="_8RiskStatFunctionsUpdateFr_q">1</definedName>
    <definedName name="_9_" localSheetId="2">#REF!</definedName>
    <definedName name="_9_" localSheetId="7">#REF!</definedName>
    <definedName name="_9_" localSheetId="6">#REF!</definedName>
    <definedName name="_9_" localSheetId="0">#REF!</definedName>
    <definedName name="_9_">#REF!</definedName>
    <definedName name="_9_A" localSheetId="2">#REF!</definedName>
    <definedName name="_9_A" localSheetId="6">#REF!</definedName>
    <definedName name="_9_A" localSheetId="0">#REF!</definedName>
    <definedName name="_9_A">#REF!</definedName>
    <definedName name="_A" localSheetId="2">#REF!</definedName>
    <definedName name="_A" localSheetId="6">#REF!</definedName>
    <definedName name="_A" localSheetId="0">#REF!</definedName>
    <definedName name="_A">#REF!</definedName>
    <definedName name="_arq1" localSheetId="7" hidden="1">{"'REL CUSTODIF'!$B$1:$H$72"}</definedName>
    <definedName name="_arq1" hidden="1">{"'REL CUSTODIF'!$B$1:$H$72"}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c">"$'1998'.$#REF!$#REF!"</definedName>
    <definedName name="_c_4">"$'2001'.$#REF!$#REF!"</definedName>
    <definedName name="_c_5">"$'2000'.$#REF!$#REF!"</definedName>
    <definedName name="_c_6">"$'1999'.$#REF!$#REF!"</definedName>
    <definedName name="_D3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D3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D4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D4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D5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D5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D6" localSheetId="7">{0;0;0;0;9;#N/A;0.75;0.75;1;1;1;FALSE;FALSE;FALSE;FALSE;FALSE;#N/A;1;100;#N/A;#N/A;"&amp;A";"Page &amp;P"}</definedName>
    <definedName name="_D6">{0;0;0;0;9;#N/A;0.75;0.75;1;1;1;FALSE;FALSE;FALSE;FALSE;FALSE;#N/A;1;100;#N/A;#N/A;"&amp;A";"Page &amp;P"}</definedName>
    <definedName name="_D7" localSheetId="7">{0;0;0;0;9;#N/A;0.75;0.75;1;1;1;FALSE;FALSE;FALSE;FALSE;FALSE;#N/A;1;100;#N/A;#N/A;"&amp;A";"Page &amp;P"}</definedName>
    <definedName name="_D7">{0;0;0;0;9;#N/A;0.75;0.75;1;1;1;FALSE;FALSE;FALSE;FALSE;FALSE;#N/A;1;100;#N/A;#N/A;"&amp;A";"Page &amp;P"}</definedName>
    <definedName name="_D8" localSheetId="7">{0;0;0;0;9;#N/A;0.75;0.75;1;1;1;FALSE;FALSE;FALSE;FALSE;FALSE;#N/A;1;100;#N/A;#N/A;"&amp;A";"Page &amp;P"}</definedName>
    <definedName name="_D8">{0;0;0;0;9;#N/A;0.75;0.75;1;1;1;FALSE;FALSE;FALSE;FALSE;FALSE;#N/A;1;100;#N/A;#N/A;"&amp;A";"Page &amp;P"}</definedName>
    <definedName name="_DAT1" localSheetId="2">#REF!</definedName>
    <definedName name="_DAT1" localSheetId="6">#REF!</definedName>
    <definedName name="_DAT1" localSheetId="0">#REF!</definedName>
    <definedName name="_DAT1">#REF!</definedName>
    <definedName name="_DAT10" localSheetId="2">#REF!</definedName>
    <definedName name="_DAT10" localSheetId="6">#REF!</definedName>
    <definedName name="_DAT10" localSheetId="0">#REF!</definedName>
    <definedName name="_DAT10">#REF!</definedName>
    <definedName name="_DAT11" localSheetId="2">#REF!</definedName>
    <definedName name="_DAT11" localSheetId="6">#REF!</definedName>
    <definedName name="_DAT11" localSheetId="0">#REF!</definedName>
    <definedName name="_DAT11">#REF!</definedName>
    <definedName name="_DAT12" localSheetId="2">#REF!</definedName>
    <definedName name="_DAT12" localSheetId="6">#REF!</definedName>
    <definedName name="_DAT12" localSheetId="0">#REF!</definedName>
    <definedName name="_DAT12">#REF!</definedName>
    <definedName name="_DAT13" localSheetId="2">#REF!</definedName>
    <definedName name="_DAT13" localSheetId="6">#REF!</definedName>
    <definedName name="_DAT13" localSheetId="0">#REF!</definedName>
    <definedName name="_DAT13">#REF!</definedName>
    <definedName name="_DAT14" localSheetId="2">#REF!</definedName>
    <definedName name="_DAT14" localSheetId="6">#REF!</definedName>
    <definedName name="_DAT14" localSheetId="0">#REF!</definedName>
    <definedName name="_DAT14">#REF!</definedName>
    <definedName name="_DAT15" localSheetId="2">#REF!</definedName>
    <definedName name="_DAT15" localSheetId="6">#REF!</definedName>
    <definedName name="_DAT15" localSheetId="0">#REF!</definedName>
    <definedName name="_DAT15">#REF!</definedName>
    <definedName name="_DAT16" localSheetId="2">#REF!</definedName>
    <definedName name="_DAT16" localSheetId="6">#REF!</definedName>
    <definedName name="_DAT16" localSheetId="0">#REF!</definedName>
    <definedName name="_DAT16">#REF!</definedName>
    <definedName name="_DAT17" localSheetId="2">#REF!</definedName>
    <definedName name="_DAT17" localSheetId="6">#REF!</definedName>
    <definedName name="_DAT17" localSheetId="0">#REF!</definedName>
    <definedName name="_DAT17">#REF!</definedName>
    <definedName name="_DAT18" localSheetId="2">#REF!</definedName>
    <definedName name="_DAT18" localSheetId="6">#REF!</definedName>
    <definedName name="_DAT18" localSheetId="0">#REF!</definedName>
    <definedName name="_DAT18">#REF!</definedName>
    <definedName name="_DAT19" localSheetId="2">#REF!</definedName>
    <definedName name="_DAT19" localSheetId="6">#REF!</definedName>
    <definedName name="_DAT19" localSheetId="0">#REF!</definedName>
    <definedName name="_DAT19">#REF!</definedName>
    <definedName name="_DAT2" localSheetId="2">#REF!</definedName>
    <definedName name="_DAT2" localSheetId="6">#REF!</definedName>
    <definedName name="_DAT2" localSheetId="0">#REF!</definedName>
    <definedName name="_DAT2">#REF!</definedName>
    <definedName name="_DAT20" localSheetId="2">#REF!</definedName>
    <definedName name="_DAT20" localSheetId="6">#REF!</definedName>
    <definedName name="_DAT20" localSheetId="0">#REF!</definedName>
    <definedName name="_DAT20">#REF!</definedName>
    <definedName name="_DAT3" localSheetId="2">#REF!</definedName>
    <definedName name="_DAT3" localSheetId="6">#REF!</definedName>
    <definedName name="_DAT3" localSheetId="0">#REF!</definedName>
    <definedName name="_DAT3">#REF!</definedName>
    <definedName name="_DAT4" localSheetId="2">#REF!</definedName>
    <definedName name="_DAT4" localSheetId="6">#REF!</definedName>
    <definedName name="_DAT4" localSheetId="0">#REF!</definedName>
    <definedName name="_DAT4">#REF!</definedName>
    <definedName name="_DAT5" localSheetId="2">#REF!</definedName>
    <definedName name="_DAT5" localSheetId="6">#REF!</definedName>
    <definedName name="_DAT5" localSheetId="0">#REF!</definedName>
    <definedName name="_DAT5">#REF!</definedName>
    <definedName name="_DAT6" localSheetId="2">#REF!</definedName>
    <definedName name="_DAT6" localSheetId="6">#REF!</definedName>
    <definedName name="_DAT6" localSheetId="0">#REF!</definedName>
    <definedName name="_DAT6">#REF!</definedName>
    <definedName name="_DAT7" localSheetId="2">#REF!</definedName>
    <definedName name="_DAT7" localSheetId="6">#REF!</definedName>
    <definedName name="_DAT7" localSheetId="0">#REF!</definedName>
    <definedName name="_DAT7">#REF!</definedName>
    <definedName name="_DAT8" localSheetId="2">#REF!</definedName>
    <definedName name="_DAT8" localSheetId="6">#REF!</definedName>
    <definedName name="_DAT8" localSheetId="0">#REF!</definedName>
    <definedName name="_DAT8">#REF!</definedName>
    <definedName name="_DAT9" localSheetId="2">#REF!</definedName>
    <definedName name="_DAT9" localSheetId="6">#REF!</definedName>
    <definedName name="_DAT9" localSheetId="0">#REF!</definedName>
    <definedName name="_DAT9">#REF!</definedName>
    <definedName name="_ee1" localSheetId="7" hidden="1">{#N/A,#N/A,FALSE,"Graficos    ( 9 )"}</definedName>
    <definedName name="_ee1" hidden="1">{#N/A,#N/A,FALSE,"Graficos    ( 9 )"}</definedName>
    <definedName name="_eth123" localSheetId="2">#REF!</definedName>
    <definedName name="_eth123" localSheetId="7">#REF!</definedName>
    <definedName name="_eth123" localSheetId="6">#REF!</definedName>
    <definedName name="_eth123" localSheetId="0">#REF!</definedName>
    <definedName name="_eth123">#REF!</definedName>
    <definedName name="_Fill" localSheetId="2" hidden="1">#REF!</definedName>
    <definedName name="_Fill" localSheetId="6" hidden="1">#REF!</definedName>
    <definedName name="_Fill" localSheetId="0" hidden="1">#REF!</definedName>
    <definedName name="_Fill" hidden="1">#REF!</definedName>
    <definedName name="_xlnm._FilterDatabase" localSheetId="2" hidden="1">#REF!</definedName>
    <definedName name="_xlnm._FilterDatabase" localSheetId="7" hidden="1">'Capex 18_RP'!$A$1:$CS$388</definedName>
    <definedName name="_xlnm._FilterDatabase" localSheetId="8" hidden="1">'Check Capex'!$A$1:$H$2</definedName>
    <definedName name="_xlnm._FilterDatabase" localSheetId="5" hidden="1">DRE!$A$1:$A$832</definedName>
    <definedName name="_xlnm._FilterDatabase" localSheetId="6" hidden="1">#REF!</definedName>
    <definedName name="_xlnm._FilterDatabase" localSheetId="0" hidden="1">#REF!</definedName>
    <definedName name="_xlnm._FilterDatabase" hidden="1">#REF!</definedName>
    <definedName name="_INV12" localSheetId="2">#REF!</definedName>
    <definedName name="_INV12" localSheetId="6">#REF!</definedName>
    <definedName name="_INV12" localSheetId="0">#REF!</definedName>
    <definedName name="_INV12">#REF!</definedName>
    <definedName name="_INV13" localSheetId="2">#REF!</definedName>
    <definedName name="_INV13" localSheetId="6">#REF!</definedName>
    <definedName name="_INV13" localSheetId="0">#REF!</definedName>
    <definedName name="_INV13">#REF!</definedName>
    <definedName name="_inv2">'[1]CONSOL DRE GERAL'!$B$2:$L$99</definedName>
    <definedName name="_j" localSheetId="2" hidden="1">#REF!</definedName>
    <definedName name="_j" localSheetId="7" hidden="1">#REF!</definedName>
    <definedName name="_j" localSheetId="6" hidden="1">#REF!</definedName>
    <definedName name="_j" localSheetId="0" hidden="1">#REF!</definedName>
    <definedName name="_j" hidden="1">#REF!</definedName>
    <definedName name="_Key1" localSheetId="2" hidden="1">#REF!</definedName>
    <definedName name="_Key1" localSheetId="6" hidden="1">#REF!</definedName>
    <definedName name="_Key1" localSheetId="0" hidden="1">#REF!</definedName>
    <definedName name="_Key1" hidden="1">#REF!</definedName>
    <definedName name="_Key2" localSheetId="2" hidden="1">#REF!</definedName>
    <definedName name="_Key2" localSheetId="6" hidden="1">#REF!</definedName>
    <definedName name="_Key2" localSheetId="0" hidden="1">#REF!</definedName>
    <definedName name="_Key2" hidden="1">#REF!</definedName>
    <definedName name="_la29" localSheetId="2" hidden="1">#REF!</definedName>
    <definedName name="_la29" localSheetId="6" hidden="1">#REF!</definedName>
    <definedName name="_la29" localSheetId="0" hidden="1">#REF!</definedName>
    <definedName name="_la29" hidden="1">#REF!</definedName>
    <definedName name="_la3" localSheetId="2" hidden="1">#REF!</definedName>
    <definedName name="_la3" localSheetId="6" hidden="1">#REF!</definedName>
    <definedName name="_la3" localSheetId="0" hidden="1">#REF!</definedName>
    <definedName name="_la3" hidden="1">#REF!</definedName>
    <definedName name="_la31" localSheetId="2" hidden="1">#REF!</definedName>
    <definedName name="_la31" localSheetId="6" hidden="1">#REF!</definedName>
    <definedName name="_la31" localSheetId="0" hidden="1">#REF!</definedName>
    <definedName name="_la31" hidden="1">#REF!</definedName>
    <definedName name="_la32" localSheetId="2" hidden="1">#REF!</definedName>
    <definedName name="_la32" localSheetId="6" hidden="1">#REF!</definedName>
    <definedName name="_la32" localSheetId="0" hidden="1">#REF!</definedName>
    <definedName name="_la32" hidden="1">#REF!</definedName>
    <definedName name="_la4" localSheetId="2" hidden="1">#REF!</definedName>
    <definedName name="_la4" localSheetId="6" hidden="1">#REF!</definedName>
    <definedName name="_la4" localSheetId="0" hidden="1">#REF!</definedName>
    <definedName name="_la4" hidden="1">#REF!</definedName>
    <definedName name="_la5" localSheetId="2" hidden="1">#REF!</definedName>
    <definedName name="_la5" localSheetId="6" hidden="1">#REF!</definedName>
    <definedName name="_la5" localSheetId="0" hidden="1">#REF!</definedName>
    <definedName name="_la5" hidden="1">#REF!</definedName>
    <definedName name="_la6" localSheetId="2" hidden="1">#REF!</definedName>
    <definedName name="_la6" localSheetId="6" hidden="1">#REF!</definedName>
    <definedName name="_la6" localSheetId="0" hidden="1">#REF!</definedName>
    <definedName name="_la6" hidden="1">#REF!</definedName>
    <definedName name="_la7" localSheetId="2" hidden="1">#REF!</definedName>
    <definedName name="_la7" localSheetId="6" hidden="1">#REF!</definedName>
    <definedName name="_la7" localSheetId="0" hidden="1">#REF!</definedName>
    <definedName name="_la7" hidden="1">#REF!</definedName>
    <definedName name="_la8" localSheetId="2" hidden="1">#REF!</definedName>
    <definedName name="_la8" localSheetId="6" hidden="1">#REF!</definedName>
    <definedName name="_la8" localSheetId="0" hidden="1">#REF!</definedName>
    <definedName name="_la8" hidden="1">#REF!</definedName>
    <definedName name="_la9" localSheetId="2" hidden="1">#REF!</definedName>
    <definedName name="_la9" localSheetId="6" hidden="1">#REF!</definedName>
    <definedName name="_la9" localSheetId="0" hidden="1">#REF!</definedName>
    <definedName name="_la9" hidden="1">#REF!</definedName>
    <definedName name="_lb1" localSheetId="2" hidden="1">#REF!</definedName>
    <definedName name="_lb1" localSheetId="6" hidden="1">#REF!</definedName>
    <definedName name="_lb1" localSheetId="0" hidden="1">#REF!</definedName>
    <definedName name="_lb1" hidden="1">#REF!</definedName>
    <definedName name="_lb10" localSheetId="2" hidden="1">#REF!</definedName>
    <definedName name="_lb10" localSheetId="6" hidden="1">#REF!</definedName>
    <definedName name="_lb10" localSheetId="0" hidden="1">#REF!</definedName>
    <definedName name="_lb10" hidden="1">#REF!</definedName>
    <definedName name="_lb11" localSheetId="2" hidden="1">#REF!</definedName>
    <definedName name="_lb11" localSheetId="6" hidden="1">#REF!</definedName>
    <definedName name="_lb11" localSheetId="0" hidden="1">#REF!</definedName>
    <definedName name="_lb11" hidden="1">#REF!</definedName>
    <definedName name="_lb12" localSheetId="2" hidden="1">#REF!</definedName>
    <definedName name="_lb12" localSheetId="6" hidden="1">#REF!</definedName>
    <definedName name="_lb12" localSheetId="0" hidden="1">#REF!</definedName>
    <definedName name="_lb12" hidden="1">#REF!</definedName>
    <definedName name="_lb13" localSheetId="2" hidden="1">#REF!</definedName>
    <definedName name="_lb13" localSheetId="6" hidden="1">#REF!</definedName>
    <definedName name="_lb13" localSheetId="0" hidden="1">#REF!</definedName>
    <definedName name="_lb13" hidden="1">#REF!</definedName>
    <definedName name="_lb14" localSheetId="2" hidden="1">#REF!</definedName>
    <definedName name="_lb14" localSheetId="6" hidden="1">#REF!</definedName>
    <definedName name="_lb14" localSheetId="0" hidden="1">#REF!</definedName>
    <definedName name="_lb14" hidden="1">#REF!</definedName>
    <definedName name="_lb15" localSheetId="2" hidden="1">#REF!</definedName>
    <definedName name="_lb15" localSheetId="6" hidden="1">#REF!</definedName>
    <definedName name="_lb15" localSheetId="0" hidden="1">#REF!</definedName>
    <definedName name="_lb15" hidden="1">#REF!</definedName>
    <definedName name="_lb16" localSheetId="2" hidden="1">#REF!</definedName>
    <definedName name="_lb16" localSheetId="6" hidden="1">#REF!</definedName>
    <definedName name="_lb16" localSheetId="0" hidden="1">#REF!</definedName>
    <definedName name="_lb16" hidden="1">#REF!</definedName>
    <definedName name="_lb17" localSheetId="2" hidden="1">#REF!</definedName>
    <definedName name="_lb17" localSheetId="6" hidden="1">#REF!</definedName>
    <definedName name="_lb17" localSheetId="0" hidden="1">#REF!</definedName>
    <definedName name="_lb17" hidden="1">#REF!</definedName>
    <definedName name="_lb18" localSheetId="2" hidden="1">#REF!</definedName>
    <definedName name="_lb18" localSheetId="6" hidden="1">#REF!</definedName>
    <definedName name="_lb18" localSheetId="0" hidden="1">#REF!</definedName>
    <definedName name="_lb18" hidden="1">#REF!</definedName>
    <definedName name="_lb19" localSheetId="2" hidden="1">#REF!</definedName>
    <definedName name="_lb19" localSheetId="6" hidden="1">#REF!</definedName>
    <definedName name="_lb19" localSheetId="0" hidden="1">#REF!</definedName>
    <definedName name="_lb19" hidden="1">#REF!</definedName>
    <definedName name="_lb2" localSheetId="2" hidden="1">#REF!</definedName>
    <definedName name="_lb2" localSheetId="6" hidden="1">#REF!</definedName>
    <definedName name="_lb2" localSheetId="0" hidden="1">#REF!</definedName>
    <definedName name="_lb2" hidden="1">#REF!</definedName>
    <definedName name="_lb20" localSheetId="2" hidden="1">#REF!</definedName>
    <definedName name="_lb20" localSheetId="6" hidden="1">#REF!</definedName>
    <definedName name="_lb20" localSheetId="0" hidden="1">#REF!</definedName>
    <definedName name="_lb20" hidden="1">#REF!</definedName>
    <definedName name="_lb21" localSheetId="2" hidden="1">#REF!</definedName>
    <definedName name="_lb21" localSheetId="6" hidden="1">#REF!</definedName>
    <definedName name="_lb21" localSheetId="0" hidden="1">#REF!</definedName>
    <definedName name="_lb21" hidden="1">#REF!</definedName>
    <definedName name="_lb22" localSheetId="2" hidden="1">#REF!</definedName>
    <definedName name="_lb22" localSheetId="6" hidden="1">#REF!</definedName>
    <definedName name="_lb22" localSheetId="0" hidden="1">#REF!</definedName>
    <definedName name="_lb22" hidden="1">#REF!</definedName>
    <definedName name="_lb23" localSheetId="2" hidden="1">#REF!</definedName>
    <definedName name="_lb23" localSheetId="6" hidden="1">#REF!</definedName>
    <definedName name="_lb23" localSheetId="0" hidden="1">#REF!</definedName>
    <definedName name="_lb23" hidden="1">#REF!</definedName>
    <definedName name="_lb24" localSheetId="2" hidden="1">#REF!</definedName>
    <definedName name="_lb24" localSheetId="6" hidden="1">#REF!</definedName>
    <definedName name="_lb24" localSheetId="0" hidden="1">#REF!</definedName>
    <definedName name="_lb24" hidden="1">#REF!</definedName>
    <definedName name="_lb25" localSheetId="2" hidden="1">#REF!</definedName>
    <definedName name="_lb25" localSheetId="6" hidden="1">#REF!</definedName>
    <definedName name="_lb25" localSheetId="0" hidden="1">#REF!</definedName>
    <definedName name="_lb25" hidden="1">#REF!</definedName>
    <definedName name="_lb27" localSheetId="2" hidden="1">#REF!</definedName>
    <definedName name="_lb27" localSheetId="6" hidden="1">#REF!</definedName>
    <definedName name="_lb27" localSheetId="0" hidden="1">#REF!</definedName>
    <definedName name="_lb27" hidden="1">#REF!</definedName>
    <definedName name="_lb28" localSheetId="2" hidden="1">#REF!</definedName>
    <definedName name="_lb28" localSheetId="6" hidden="1">#REF!</definedName>
    <definedName name="_lb28" localSheetId="0" hidden="1">#REF!</definedName>
    <definedName name="_lb28" hidden="1">#REF!</definedName>
    <definedName name="_lb29" localSheetId="2" hidden="1">#REF!</definedName>
    <definedName name="_lb29" localSheetId="6" hidden="1">#REF!</definedName>
    <definedName name="_lb29" localSheetId="0" hidden="1">#REF!</definedName>
    <definedName name="_lb29" hidden="1">#REF!</definedName>
    <definedName name="_lb3" localSheetId="2" hidden="1">#REF!</definedName>
    <definedName name="_lb3" localSheetId="6" hidden="1">#REF!</definedName>
    <definedName name="_lb3" localSheetId="0" hidden="1">#REF!</definedName>
    <definedName name="_lb3" hidden="1">#REF!</definedName>
    <definedName name="_lb30" localSheetId="2" hidden="1">#REF!</definedName>
    <definedName name="_lb30" localSheetId="6" hidden="1">#REF!</definedName>
    <definedName name="_lb30" localSheetId="0" hidden="1">#REF!</definedName>
    <definedName name="_lb30" hidden="1">#REF!</definedName>
    <definedName name="_lb31" localSheetId="2" hidden="1">#REF!</definedName>
    <definedName name="_lb31" localSheetId="6" hidden="1">#REF!</definedName>
    <definedName name="_lb31" localSheetId="0" hidden="1">#REF!</definedName>
    <definedName name="_lb31" hidden="1">#REF!</definedName>
    <definedName name="_lb32" localSheetId="2" hidden="1">#REF!</definedName>
    <definedName name="_lb32" localSheetId="6" hidden="1">#REF!</definedName>
    <definedName name="_lb32" localSheetId="0" hidden="1">#REF!</definedName>
    <definedName name="_lb32" hidden="1">#REF!</definedName>
    <definedName name="_lb4" localSheetId="2" hidden="1">#REF!</definedName>
    <definedName name="_lb4" localSheetId="6" hidden="1">#REF!</definedName>
    <definedName name="_lb4" localSheetId="0" hidden="1">#REF!</definedName>
    <definedName name="_lb4" hidden="1">#REF!</definedName>
    <definedName name="_lb5" localSheetId="2" hidden="1">#REF!</definedName>
    <definedName name="_lb5" localSheetId="6" hidden="1">#REF!</definedName>
    <definedName name="_lb5" localSheetId="0" hidden="1">#REF!</definedName>
    <definedName name="_lb5" hidden="1">#REF!</definedName>
    <definedName name="_lb6" localSheetId="2" hidden="1">#REF!</definedName>
    <definedName name="_lb6" localSheetId="6" hidden="1">#REF!</definedName>
    <definedName name="_lb6" localSheetId="0" hidden="1">#REF!</definedName>
    <definedName name="_lb6" hidden="1">#REF!</definedName>
    <definedName name="_lb7" localSheetId="2" hidden="1">#REF!</definedName>
    <definedName name="_lb7" localSheetId="6" hidden="1">#REF!</definedName>
    <definedName name="_lb7" localSheetId="0" hidden="1">#REF!</definedName>
    <definedName name="_lb7" hidden="1">#REF!</definedName>
    <definedName name="_lb8" localSheetId="2" hidden="1">#REF!</definedName>
    <definedName name="_lb8" localSheetId="6" hidden="1">#REF!</definedName>
    <definedName name="_lb8" localSheetId="0" hidden="1">#REF!</definedName>
    <definedName name="_lb8" hidden="1">#REF!</definedName>
    <definedName name="_lb9" localSheetId="2" hidden="1">#REF!</definedName>
    <definedName name="_lb9" localSheetId="6" hidden="1">#REF!</definedName>
    <definedName name="_lb9" localSheetId="0" hidden="1">#REF!</definedName>
    <definedName name="_lb9" hidden="1">#REF!</definedName>
    <definedName name="_lbc1" localSheetId="2" hidden="1">#REF!</definedName>
    <definedName name="_lbc1" localSheetId="6" hidden="1">#REF!</definedName>
    <definedName name="_lbc1" localSheetId="0" hidden="1">#REF!</definedName>
    <definedName name="_lbc1" hidden="1">#REF!</definedName>
    <definedName name="_lbc10" localSheetId="2" hidden="1">#REF!</definedName>
    <definedName name="_lbc10" localSheetId="6" hidden="1">#REF!</definedName>
    <definedName name="_lbc10" localSheetId="0" hidden="1">#REF!</definedName>
    <definedName name="_lbc10" hidden="1">#REF!</definedName>
    <definedName name="_lbc11" localSheetId="2" hidden="1">#REF!</definedName>
    <definedName name="_lbc11" localSheetId="6" hidden="1">#REF!</definedName>
    <definedName name="_lbc11" localSheetId="0" hidden="1">#REF!</definedName>
    <definedName name="_lbc11" hidden="1">#REF!</definedName>
    <definedName name="_lbc12" localSheetId="2" hidden="1">#REF!</definedName>
    <definedName name="_lbc12" localSheetId="6" hidden="1">#REF!</definedName>
    <definedName name="_lbc12" localSheetId="0" hidden="1">#REF!</definedName>
    <definedName name="_lbc12" hidden="1">#REF!</definedName>
    <definedName name="_lbc13" localSheetId="2" hidden="1">#REF!</definedName>
    <definedName name="_lbc13" localSheetId="6" hidden="1">#REF!</definedName>
    <definedName name="_lbc13" localSheetId="0" hidden="1">#REF!</definedName>
    <definedName name="_lbc13" hidden="1">#REF!</definedName>
    <definedName name="_lbc14" localSheetId="2" hidden="1">#REF!</definedName>
    <definedName name="_lbc14" localSheetId="6" hidden="1">#REF!</definedName>
    <definedName name="_lbc14" localSheetId="0" hidden="1">#REF!</definedName>
    <definedName name="_lbc14" hidden="1">#REF!</definedName>
    <definedName name="_lbc15" localSheetId="2" hidden="1">#REF!</definedName>
    <definedName name="_lbc15" localSheetId="6" hidden="1">#REF!</definedName>
    <definedName name="_lbc15" localSheetId="0" hidden="1">#REF!</definedName>
    <definedName name="_lbc15" hidden="1">#REF!</definedName>
    <definedName name="_lbc16" localSheetId="2" hidden="1">#REF!</definedName>
    <definedName name="_lbc16" localSheetId="6" hidden="1">#REF!</definedName>
    <definedName name="_lbc16" localSheetId="0" hidden="1">#REF!</definedName>
    <definedName name="_lbc16" hidden="1">#REF!</definedName>
    <definedName name="_lbc17" localSheetId="2" hidden="1">#REF!</definedName>
    <definedName name="_lbc17" localSheetId="6" hidden="1">#REF!</definedName>
    <definedName name="_lbc17" localSheetId="0" hidden="1">#REF!</definedName>
    <definedName name="_lbc17" hidden="1">#REF!</definedName>
    <definedName name="_lbc18" localSheetId="2" hidden="1">#REF!</definedName>
    <definedName name="_lbc18" localSheetId="6" hidden="1">#REF!</definedName>
    <definedName name="_lbc18" localSheetId="0" hidden="1">#REF!</definedName>
    <definedName name="_lbc18" hidden="1">#REF!</definedName>
    <definedName name="_lbc19" localSheetId="2" hidden="1">#REF!</definedName>
    <definedName name="_lbc19" localSheetId="6" hidden="1">#REF!</definedName>
    <definedName name="_lbc19" localSheetId="0" hidden="1">#REF!</definedName>
    <definedName name="_lbc19" hidden="1">#REF!</definedName>
    <definedName name="_lbc2" localSheetId="2" hidden="1">#REF!</definedName>
    <definedName name="_lbc2" localSheetId="6" hidden="1">#REF!</definedName>
    <definedName name="_lbc2" localSheetId="0" hidden="1">#REF!</definedName>
    <definedName name="_lbc2" hidden="1">#REF!</definedName>
    <definedName name="_lbc20" localSheetId="2" hidden="1">#REF!</definedName>
    <definedName name="_lbc20" localSheetId="6" hidden="1">#REF!</definedName>
    <definedName name="_lbc20" localSheetId="0" hidden="1">#REF!</definedName>
    <definedName name="_lbc20" hidden="1">#REF!</definedName>
    <definedName name="_lbc21" localSheetId="2" hidden="1">#REF!</definedName>
    <definedName name="_lbc21" localSheetId="6" hidden="1">#REF!</definedName>
    <definedName name="_lbc21" localSheetId="0" hidden="1">#REF!</definedName>
    <definedName name="_lbc21" hidden="1">#REF!</definedName>
    <definedName name="_lbc22" localSheetId="2" hidden="1">#REF!</definedName>
    <definedName name="_lbc22" localSheetId="6" hidden="1">#REF!</definedName>
    <definedName name="_lbc22" localSheetId="0" hidden="1">#REF!</definedName>
    <definedName name="_lbc22" hidden="1">#REF!</definedName>
    <definedName name="_lbc23" localSheetId="2" hidden="1">#REF!</definedName>
    <definedName name="_lbc23" localSheetId="6" hidden="1">#REF!</definedName>
    <definedName name="_lbc23" localSheetId="0" hidden="1">#REF!</definedName>
    <definedName name="_lbc23" hidden="1">#REF!</definedName>
    <definedName name="_lbc24" localSheetId="2" hidden="1">#REF!</definedName>
    <definedName name="_lbc24" localSheetId="6" hidden="1">#REF!</definedName>
    <definedName name="_lbc24" localSheetId="0" hidden="1">#REF!</definedName>
    <definedName name="_lbc24" hidden="1">#REF!</definedName>
    <definedName name="_lbc25" localSheetId="2" hidden="1">#REF!</definedName>
    <definedName name="_lbc25" localSheetId="6" hidden="1">#REF!</definedName>
    <definedName name="_lbc25" localSheetId="0" hidden="1">#REF!</definedName>
    <definedName name="_lbc25" hidden="1">#REF!</definedName>
    <definedName name="_lbc26" localSheetId="2" hidden="1">#REF!</definedName>
    <definedName name="_lbc26" localSheetId="6" hidden="1">#REF!</definedName>
    <definedName name="_lbc26" localSheetId="0" hidden="1">#REF!</definedName>
    <definedName name="_lbc26" hidden="1">#REF!</definedName>
    <definedName name="_lbc27" localSheetId="2" hidden="1">#REF!</definedName>
    <definedName name="_lbc27" localSheetId="6" hidden="1">#REF!</definedName>
    <definedName name="_lbc27" localSheetId="0" hidden="1">#REF!</definedName>
    <definedName name="_lbc27" hidden="1">#REF!</definedName>
    <definedName name="_lbc28" localSheetId="2" hidden="1">#REF!</definedName>
    <definedName name="_lbc28" localSheetId="6" hidden="1">#REF!</definedName>
    <definedName name="_lbc28" localSheetId="0" hidden="1">#REF!</definedName>
    <definedName name="_lbc28" hidden="1">#REF!</definedName>
    <definedName name="_lbc29" localSheetId="2" hidden="1">#REF!</definedName>
    <definedName name="_lbc29" localSheetId="6" hidden="1">#REF!</definedName>
    <definedName name="_lbc29" localSheetId="0" hidden="1">#REF!</definedName>
    <definedName name="_lbc29" hidden="1">#REF!</definedName>
    <definedName name="_lbc3" localSheetId="2" hidden="1">#REF!</definedName>
    <definedName name="_lbc3" localSheetId="6" hidden="1">#REF!</definedName>
    <definedName name="_lbc3" localSheetId="0" hidden="1">#REF!</definedName>
    <definedName name="_lbc3" hidden="1">#REF!</definedName>
    <definedName name="_lbc31" localSheetId="2" hidden="1">#REF!</definedName>
    <definedName name="_lbc31" localSheetId="6" hidden="1">#REF!</definedName>
    <definedName name="_lbc31" localSheetId="0" hidden="1">#REF!</definedName>
    <definedName name="_lbc31" hidden="1">#REF!</definedName>
    <definedName name="_lbc32" localSheetId="2" hidden="1">#REF!</definedName>
    <definedName name="_lbc32" localSheetId="6" hidden="1">#REF!</definedName>
    <definedName name="_lbc32" localSheetId="0" hidden="1">#REF!</definedName>
    <definedName name="_lbc32" hidden="1">#REF!</definedName>
    <definedName name="_lbc4" localSheetId="2" hidden="1">#REF!</definedName>
    <definedName name="_lbc4" localSheetId="6" hidden="1">#REF!</definedName>
    <definedName name="_lbc4" localSheetId="0" hidden="1">#REF!</definedName>
    <definedName name="_lbc4" hidden="1">#REF!</definedName>
    <definedName name="_lbc5" localSheetId="2" hidden="1">#REF!</definedName>
    <definedName name="_lbc5" localSheetId="6" hidden="1">#REF!</definedName>
    <definedName name="_lbc5" localSheetId="0" hidden="1">#REF!</definedName>
    <definedName name="_lbc5" hidden="1">#REF!</definedName>
    <definedName name="_lbc6" localSheetId="2" hidden="1">#REF!</definedName>
    <definedName name="_lbc6" localSheetId="6" hidden="1">#REF!</definedName>
    <definedName name="_lbc6" localSheetId="0" hidden="1">#REF!</definedName>
    <definedName name="_lbc6" hidden="1">#REF!</definedName>
    <definedName name="_lbc7" localSheetId="2" hidden="1">#REF!</definedName>
    <definedName name="_lbc7" localSheetId="6" hidden="1">#REF!</definedName>
    <definedName name="_lbc7" localSheetId="0" hidden="1">#REF!</definedName>
    <definedName name="_lbc7" hidden="1">#REF!</definedName>
    <definedName name="_lbc8" localSheetId="2" hidden="1">#REF!</definedName>
    <definedName name="_lbc8" localSheetId="6" hidden="1">#REF!</definedName>
    <definedName name="_lbc8" localSheetId="0" hidden="1">#REF!</definedName>
    <definedName name="_lbc8" hidden="1">#REF!</definedName>
    <definedName name="_lbc9" localSheetId="2" hidden="1">#REF!</definedName>
    <definedName name="_lbc9" localSheetId="6" hidden="1">#REF!</definedName>
    <definedName name="_lbc9" localSheetId="0" hidden="1">#REF!</definedName>
    <definedName name="_lbc9" hidden="1">#REF!</definedName>
    <definedName name="_ld26" localSheetId="2" hidden="1">#REF!</definedName>
    <definedName name="_ld26" localSheetId="6" hidden="1">#REF!</definedName>
    <definedName name="_ld26" localSheetId="0" hidden="1">#REF!</definedName>
    <definedName name="_ld26" hidden="1">#REF!</definedName>
    <definedName name="_ld31" localSheetId="2" hidden="1">#REF!</definedName>
    <definedName name="_ld31" localSheetId="6" hidden="1">#REF!</definedName>
    <definedName name="_ld31" localSheetId="0" hidden="1">#REF!</definedName>
    <definedName name="_ld31" hidden="1">#REF!</definedName>
    <definedName name="_le31" localSheetId="2" hidden="1">#REF!</definedName>
    <definedName name="_le31" localSheetId="6" hidden="1">#REF!</definedName>
    <definedName name="_le31" localSheetId="0" hidden="1">#REF!</definedName>
    <definedName name="_le31" hidden="1">#REF!</definedName>
    <definedName name="_lf31" localSheetId="2" hidden="1">#REF!</definedName>
    <definedName name="_lf31" localSheetId="6" hidden="1">#REF!</definedName>
    <definedName name="_lf31" localSheetId="0" hidden="1">#REF!</definedName>
    <definedName name="_lf31" hidden="1">#REF!</definedName>
    <definedName name="_MAT3865" localSheetId="2">#REF!</definedName>
    <definedName name="_MAT3865" localSheetId="6">#REF!</definedName>
    <definedName name="_MAT3865" localSheetId="0">#REF!</definedName>
    <definedName name="_MAT3865">#REF!</definedName>
    <definedName name="_oae1" localSheetId="2">#REF!</definedName>
    <definedName name="_oae1" localSheetId="6">#REF!</definedName>
    <definedName name="_oae1" localSheetId="0">#REF!</definedName>
    <definedName name="_oae1">#REF!</definedName>
    <definedName name="_Order1" hidden="1">255</definedName>
    <definedName name="_Order2" hidden="1">255</definedName>
    <definedName name="_P00Balance" localSheetId="2">#REF!</definedName>
    <definedName name="_P00Balance" localSheetId="7">#REF!</definedName>
    <definedName name="_P00Balance" localSheetId="6">#REF!</definedName>
    <definedName name="_P00Balance" localSheetId="0">#REF!</definedName>
    <definedName name="_P00Balance">#REF!</definedName>
    <definedName name="_P00Cash" localSheetId="2">#REF!</definedName>
    <definedName name="_P00Cash" localSheetId="6">#REF!</definedName>
    <definedName name="_P00Cash" localSheetId="0">#REF!</definedName>
    <definedName name="_P00Cash">#REF!</definedName>
    <definedName name="_P00Debt" localSheetId="2">#REF!</definedName>
    <definedName name="_P00Debt" localSheetId="6">#REF!</definedName>
    <definedName name="_P00Debt" localSheetId="0">#REF!</definedName>
    <definedName name="_P00Debt">#REF!</definedName>
    <definedName name="_P00debt1" localSheetId="2">#REF!</definedName>
    <definedName name="_P00debt1" localSheetId="6">#REF!</definedName>
    <definedName name="_P00debt1" localSheetId="0">#REF!</definedName>
    <definedName name="_P00debt1">#REF!</definedName>
    <definedName name="_P00debt2" localSheetId="2">#REF!</definedName>
    <definedName name="_P00debt2" localSheetId="6">#REF!</definedName>
    <definedName name="_P00debt2" localSheetId="0">#REF!</definedName>
    <definedName name="_P00debt2">#REF!</definedName>
    <definedName name="_P00Deprec." localSheetId="2">#REF!</definedName>
    <definedName name="_P00Deprec." localSheetId="6">#REF!</definedName>
    <definedName name="_P00Deprec." localSheetId="0">#REF!</definedName>
    <definedName name="_P00Deprec.">#REF!</definedName>
    <definedName name="_pav1" localSheetId="2">#REF!</definedName>
    <definedName name="_pav1" localSheetId="6">#REF!</definedName>
    <definedName name="_pav1" localSheetId="0">#REF!</definedName>
    <definedName name="_pav1">#REF!</definedName>
    <definedName name="_qe1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qe1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qe10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qe10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qe11" localSheetId="7">{0;0;0;0;9;#N/A;0.75;0.75;1;1;1;FALSE;FALSE;FALSE;FALSE;FALSE;#N/A;1;100;#N/A;#N/A;"&amp;A";"Page &amp;P"}</definedName>
    <definedName name="_qe11">{0;0;0;0;9;#N/A;0.75;0.75;1;1;1;FALSE;FALSE;FALSE;FALSE;FALSE;#N/A;1;100;#N/A;#N/A;"&amp;A";"Page &amp;P"}</definedName>
    <definedName name="_qe2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qe2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qe3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qe3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qe4" localSheetId="7">{0;0;0;0;9;#N/A;0.75;0.75;1;1;1;FALSE;FALSE;FALSE;FALSE;FALSE;#N/A;1;100;#N/A;#N/A;"&amp;A";"Page &amp;P"}</definedName>
    <definedName name="_qe4">{0;0;0;0;9;#N/A;0.75;0.75;1;1;1;FALSE;FALSE;FALSE;FALSE;FALSE;#N/A;1;100;#N/A;#N/A;"&amp;A";"Page &amp;P"}</definedName>
    <definedName name="_qe5" localSheetId="7">{0;0;0;0;9;#N/A;0.75;0.75;1;1;1;FALSE;FALSE;FALSE;FALSE;FALSE;#N/A;1;100;#N/A;#N/A;"&amp;A";"Page &amp;P"}</definedName>
    <definedName name="_qe5">{0;0;0;0;9;#N/A;0.75;0.75;1;1;1;FALSE;FALSE;FALSE;FALSE;FALSE;#N/A;1;100;#N/A;#N/A;"&amp;A";"Page &amp;P"}</definedName>
    <definedName name="_qe6" localSheetId="7">{0;0;0;0;9;#N/A;0.75;0.75;1;1;1;FALSE;FALSE;FALSE;FALSE;FALSE;#N/A;1;100;#N/A;#N/A;"&amp;A";"Page &amp;P"}</definedName>
    <definedName name="_qe6">{0;0;0;0;9;#N/A;0.75;0.75;1;1;1;FALSE;FALSE;FALSE;FALSE;FALSE;#N/A;1;100;#N/A;#N/A;"&amp;A";"Page &amp;P"}</definedName>
    <definedName name="_qe7" localSheetId="7">{0;0;0;0;1;#N/A;0.5;0.5;0.75;0.75;2;TRUE;TRUE;FALSE;FALSE;FALSE;#N/A;1;56;#N/A;#N/A;"&amp;L&amp;7 RAMIBD05\GROUPS\EMG\DESOUSA\BRAZIL\MACHADIB\MODEL\MODEL_20.XLS -- &amp;D, &amp;T -- Page 7 of 9
Machadinho Project
&amp;R&amp;""Arial,Italic""Confidential";"&amp;L&amp;F&amp;A&amp;RPage 7"}</definedName>
    <definedName name="_qe7">{0;0;0;0;1;#N/A;0.5;0.5;0.75;0.75;2;TRUE;TRUE;FALSE;FALSE;FALSE;#N/A;1;56;#N/A;#N/A;"&amp;L&amp;7 RAMIBD05\GROUPS\EMG\DESOUSA\BRAZIL\MACHADIB\MODEL\MODEL_20.XLS -- &amp;D, &amp;T -- Page 7 of 9
Machadinho Project
&amp;R&amp;""Arial,Italic""Confidential";"&amp;L&amp;F&amp;A&amp;RPage 7"}</definedName>
    <definedName name="_qe8" localSheetId="7">{0;0;0;0;1;#N/A;0.5;0.5;0.75;0.75;2;TRUE;TRUE;FALSE;FALSE;FALSE;#N/A;1;56;#N/A;#N/A;"&amp;L&amp;7 RAMIBD05\GROUPS\EMG\DESOUSA\BRAZIL\MACHADIB\MODEL\MODEL_20.XLS -- &amp;D, &amp;T -- Page 8 of 9
Machadinho Project
&amp;R&amp;""Arial,Italic""Confidential";"&amp;L&amp;F&amp;A&amp;RPage 8"}</definedName>
    <definedName name="_qe8">{0;0;0;0;1;#N/A;0.5;0.5;0.75;0.75;2;TRUE;TRUE;FALSE;FALSE;FALSE;#N/A;1;56;#N/A;#N/A;"&amp;L&amp;7 RAMIBD05\GROUPS\EMG\DESOUSA\BRAZIL\MACHADIB\MODEL\MODEL_20.XLS -- &amp;D, &amp;T -- Page 8 of 9
Machadinho Project
&amp;R&amp;""Arial,Italic""Confidential";"&amp;L&amp;F&amp;A&amp;RPage 8"}</definedName>
    <definedName name="_qe9" localSheetId="7">{0;0;0;0;258;#N/A;0.75;0.75;1;1;2;FALSE;FALSE;FALSE;FALSE;FALSE;#N/A;1;#N/A;1;1;"&amp;A";"Page &amp;P"}</definedName>
    <definedName name="_qe9">{0;0;0;0;258;#N/A;0.75;0.75;1;1;2;FALSE;FALSE;FALSE;FALSE;FALSE;#N/A;1;#N/A;1;1;"&amp;A";"Page &amp;P"}</definedName>
    <definedName name="_qw1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qw1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qw2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qw2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qw3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qw3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r" localSheetId="7" hidden="1">{"'REL CUSTODIF'!$B$1:$H$72"}</definedName>
    <definedName name="_r" hidden="1">{"'REL CUSTODIF'!$B$1:$H$72"}</definedName>
    <definedName name="_RC" localSheetId="2">#REF!</definedName>
    <definedName name="_RC" localSheetId="6">#REF!</definedName>
    <definedName name="_RC" localSheetId="0">#REF!</definedName>
    <definedName name="_RC">#REF!</definedName>
    <definedName name="_Report">0</definedName>
    <definedName name="_RES1">#N/A</definedName>
    <definedName name="_res9600" localSheetId="2">#REF!</definedName>
    <definedName name="_res9600" localSheetId="7">#REF!</definedName>
    <definedName name="_res9600" localSheetId="6">#REF!</definedName>
    <definedName name="_res9600" localSheetId="0">#REF!</definedName>
    <definedName name="_res9600">#REF!</definedName>
    <definedName name="_reS9699" localSheetId="2">#REF!</definedName>
    <definedName name="_reS9699" localSheetId="6">#REF!</definedName>
    <definedName name="_reS9699" localSheetId="0">#REF!</definedName>
    <definedName name="_reS9699">#REF!</definedName>
    <definedName name="_Res99" localSheetId="2">#REF!</definedName>
    <definedName name="_Res99" localSheetId="6">#REF!</definedName>
    <definedName name="_Res99" localSheetId="0">#REF!</definedName>
    <definedName name="_Res99">#REF!</definedName>
    <definedName name="_Sort" localSheetId="2" hidden="1">#REF!</definedName>
    <definedName name="_Sort" localSheetId="6" hidden="1">#REF!</definedName>
    <definedName name="_Sort" localSheetId="0" hidden="1">#REF!</definedName>
    <definedName name="_Sort" hidden="1">#REF!</definedName>
    <definedName name="_Table1_In1" localSheetId="2" hidden="1">#REF!</definedName>
    <definedName name="_Table1_In1" localSheetId="6" hidden="1">#REF!</definedName>
    <definedName name="_Table1_In1" localSheetId="0" hidden="1">#REF!</definedName>
    <definedName name="_Table1_In1" hidden="1">#REF!</definedName>
    <definedName name="_Table1_Out" localSheetId="2" hidden="1">#REF!</definedName>
    <definedName name="_Table1_Out" localSheetId="6" hidden="1">#REF!</definedName>
    <definedName name="_Table1_Out" localSheetId="0" hidden="1">#REF!</definedName>
    <definedName name="_Table1_Out" hidden="1">#REF!</definedName>
    <definedName name="_ter1" localSheetId="2">#REF!</definedName>
    <definedName name="_ter1" localSheetId="6">#REF!</definedName>
    <definedName name="_ter1" localSheetId="0">#REF!</definedName>
    <definedName name="_ter1">#REF!</definedName>
    <definedName name="_v1" localSheetId="7" hidden="1">{"'REL CUSTODIF'!$B$1:$H$72"}</definedName>
    <definedName name="_v1" hidden="1">{"'REL CUSTODIF'!$B$1:$H$72"}</definedName>
    <definedName name="_wq1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wq1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wq10" localSheetId="7">{0;0;0;0;258;#N/A;0.75;0.75;1;1;2;FALSE;FALSE;FALSE;FALSE;FALSE;#N/A;1;#N/A;1;1;"&amp;A";"Page &amp;P"}</definedName>
    <definedName name="_wq10">{0;0;0;0;258;#N/A;0.75;0.75;1;1;2;FALSE;FALSE;FALSE;FALSE;FALSE;#N/A;1;#N/A;1;1;"&amp;A";"Page &amp;P"}</definedName>
    <definedName name="_wq11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wq11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wq12" localSheetId="7">{0;0;0;0;9;#N/A;0.75;0.75;1;1;1;FALSE;FALSE;FALSE;FALSE;FALSE;#N/A;1;100;#N/A;#N/A;"&amp;A";"Page &amp;P"}</definedName>
    <definedName name="_wq12">{0;0;0;0;9;#N/A;0.75;0.75;1;1;1;FALSE;FALSE;FALSE;FALSE;FALSE;#N/A;1;100;#N/A;#N/A;"&amp;A";"Page &amp;P"}</definedName>
    <definedName name="_wq2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wq2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wq3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wq3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wq4" localSheetId="7">{0;0;0;0;9;#N/A;0.75;0.75;1;1;1;FALSE;FALSE;FALSE;FALSE;FALSE;#N/A;1;100;#N/A;#N/A;"&amp;A";"Page &amp;P"}</definedName>
    <definedName name="_wq4">{0;0;0;0;9;#N/A;0.75;0.75;1;1;1;FALSE;FALSE;FALSE;FALSE;FALSE;#N/A;1;100;#N/A;#N/A;"&amp;A";"Page &amp;P"}</definedName>
    <definedName name="_wq5" localSheetId="7">{0;0;0;0;9;#N/A;0.75;0.75;1;1;1;FALSE;FALSE;FALSE;FALSE;FALSE;#N/A;1;100;#N/A;#N/A;"&amp;A";"Page &amp;P"}</definedName>
    <definedName name="_wq5">{0;0;0;0;9;#N/A;0.75;0.75;1;1;1;FALSE;FALSE;FALSE;FALSE;FALSE;#N/A;1;100;#N/A;#N/A;"&amp;A";"Page &amp;P"}</definedName>
    <definedName name="_wq6" localSheetId="7">{0;0;0;0;9;#N/A;0.75;0.75;1;1;1;FALSE;FALSE;FALSE;FALSE;FALSE;#N/A;1;100;#N/A;#N/A;"&amp;A";"Page &amp;P"}</definedName>
    <definedName name="_wq6">{0;0;0;0;9;#N/A;0.75;0.75;1;1;1;FALSE;FALSE;FALSE;FALSE;FALSE;#N/A;1;100;#N/A;#N/A;"&amp;A";"Page &amp;P"}</definedName>
    <definedName name="_wq7" localSheetId="7">{0;0;0;0;1;#N/A;0.5;0.5;0.75;0.75;2;TRUE;TRUE;FALSE;FALSE;FALSE;#N/A;1;56;#N/A;#N/A;"&amp;L&amp;7 RAMIBD05\GROUPS\EMG\DESOUSA\BRAZIL\MACHADIB\MODEL\MODEL_20.XLS -- &amp;D, &amp;T -- Page 7 of 9
Machadinho Project
&amp;R&amp;""Arial,Italic""Confidential";"&amp;L&amp;F&amp;A&amp;RPage 7"}</definedName>
    <definedName name="_wq7">{0;0;0;0;1;#N/A;0.5;0.5;0.75;0.75;2;TRUE;TRUE;FALSE;FALSE;FALSE;#N/A;1;56;#N/A;#N/A;"&amp;L&amp;7 RAMIBD05\GROUPS\EMG\DESOUSA\BRAZIL\MACHADIB\MODEL\MODEL_20.XLS -- &amp;D, &amp;T -- Page 7 of 9
Machadinho Project
&amp;R&amp;""Arial,Italic""Confidential";"&amp;L&amp;F&amp;A&amp;RPage 7"}</definedName>
    <definedName name="_wq8" localSheetId="7">{0;0;0;0;1;#N/A;0.5;0.5;0.75;0.75;2;TRUE;TRUE;FALSE;FALSE;FALSE;#N/A;1;56;#N/A;#N/A;"&amp;L&amp;7 RAMIBD05\GROUPS\EMG\DESOUSA\BRAZIL\MACHADIB\MODEL\MODEL_20.XLS -- &amp;D, &amp;T -- Page 8 of 9
Machadinho Project
&amp;R&amp;""Arial,Italic""Confidential";"&amp;L&amp;F&amp;A&amp;RPage 8"}</definedName>
    <definedName name="_wq8">{0;0;0;0;1;#N/A;0.5;0.5;0.75;0.75;2;TRUE;TRUE;FALSE;FALSE;FALSE;#N/A;1;56;#N/A;#N/A;"&amp;L&amp;7 RAMIBD05\GROUPS\EMG\DESOUSA\BRAZIL\MACHADIB\MODEL\MODEL_20.XLS -- &amp;D, &amp;T -- Page 8 of 9
Machadinho Project
&amp;R&amp;""Arial,Italic""Confidential";"&amp;L&amp;F&amp;A&amp;RPage 8"}</definedName>
    <definedName name="_x1" localSheetId="7" hidden="1">{"'REL CUSTODIF'!$B$1:$H$72"}</definedName>
    <definedName name="_x1" hidden="1">{"'REL CUSTODIF'!$B$1:$H$72"}</definedName>
    <definedName name="_x10" localSheetId="7" hidden="1">{"'REL CUSTODIF'!$B$1:$H$72"}</definedName>
    <definedName name="_x10" hidden="1">{"'REL CUSTODIF'!$B$1:$H$72"}</definedName>
    <definedName name="_x11" localSheetId="7" hidden="1">{"'REL CUSTODIF'!$B$1:$H$72"}</definedName>
    <definedName name="_x11" hidden="1">{"'REL CUSTODIF'!$B$1:$H$72"}</definedName>
    <definedName name="_x12" localSheetId="7" hidden="1">{#N/A,#N/A,FALSE,"Suprimentos";#N/A,#N/A,FALSE,"Medicina e Segurança";#N/A,#N/A,FALSE,"Administração";#N/A,#N/A,FALSE,"Meio Ambiente";#N/A,#N/A,FALSE,"Operação (Mina)";#N/A,#N/A,FALSE,"Operação (Porto)"}</definedName>
    <definedName name="_x12" hidden="1">{#N/A,#N/A,FALSE,"Suprimentos";#N/A,#N/A,FALSE,"Medicina e Segurança";#N/A,#N/A,FALSE,"Administração";#N/A,#N/A,FALSE,"Meio Ambiente";#N/A,#N/A,FALSE,"Operação (Mina)";#N/A,#N/A,FALSE,"Operação (Porto)"}</definedName>
    <definedName name="_x13" localSheetId="7" hidden="1">{"'REL CUSTODIF'!$B$1:$H$72"}</definedName>
    <definedName name="_x13" hidden="1">{"'REL CUSTODIF'!$B$1:$H$72"}</definedName>
    <definedName name="_x14" localSheetId="2" hidden="1">#REF!</definedName>
    <definedName name="_x14" localSheetId="6" hidden="1">#REF!</definedName>
    <definedName name="_x14" localSheetId="0" hidden="1">#REF!</definedName>
    <definedName name="_x14" hidden="1">#REF!</definedName>
    <definedName name="_x15" localSheetId="2" hidden="1">#REF!</definedName>
    <definedName name="_x15" localSheetId="6" hidden="1">#REF!</definedName>
    <definedName name="_x15" localSheetId="0" hidden="1">#REF!</definedName>
    <definedName name="_x15" hidden="1">#REF!</definedName>
    <definedName name="_x16" localSheetId="2" hidden="1">#REF!</definedName>
    <definedName name="_x16" localSheetId="6" hidden="1">#REF!</definedName>
    <definedName name="_x16" localSheetId="0" hidden="1">#REF!</definedName>
    <definedName name="_x16" hidden="1">#REF!</definedName>
    <definedName name="_x17" localSheetId="2" hidden="1">#REF!</definedName>
    <definedName name="_x17" localSheetId="6" hidden="1">#REF!</definedName>
    <definedName name="_x17" localSheetId="0" hidden="1">#REF!</definedName>
    <definedName name="_x17" hidden="1">#REF!</definedName>
    <definedName name="_x18" localSheetId="2" hidden="1">#REF!</definedName>
    <definedName name="_x18" localSheetId="6" hidden="1">#REF!</definedName>
    <definedName name="_x18" localSheetId="0" hidden="1">#REF!</definedName>
    <definedName name="_x18" hidden="1">#REF!</definedName>
    <definedName name="_x19" localSheetId="2" hidden="1">#REF!</definedName>
    <definedName name="_x19" localSheetId="6" hidden="1">#REF!</definedName>
    <definedName name="_x19" localSheetId="0" hidden="1">#REF!</definedName>
    <definedName name="_x19" hidden="1">#REF!</definedName>
    <definedName name="_x2" localSheetId="7" hidden="1">{"'REL CUSTODIF'!$B$1:$H$72"}</definedName>
    <definedName name="_x2" hidden="1">{"'REL CUSTODIF'!$B$1:$H$72"}</definedName>
    <definedName name="_x20" localSheetId="7" hidden="1">{#N/A,#N/A,FALSE,"Suprimentos";#N/A,#N/A,FALSE,"Medicina e Segurança";#N/A,#N/A,FALSE,"Administração";#N/A,#N/A,FALSE,"Meio Ambiente";#N/A,#N/A,FALSE,"Operação (Mina)";#N/A,#N/A,FALSE,"Operação (Porto)"}</definedName>
    <definedName name="_x20" hidden="1">{#N/A,#N/A,FALSE,"Suprimentos";#N/A,#N/A,FALSE,"Medicina e Segurança";#N/A,#N/A,FALSE,"Administração";#N/A,#N/A,FALSE,"Meio Ambiente";#N/A,#N/A,FALSE,"Operação (Mina)";#N/A,#N/A,FALSE,"Operação (Porto)"}</definedName>
    <definedName name="_x21" localSheetId="2" hidden="1">#REF!</definedName>
    <definedName name="_x21" localSheetId="7" hidden="1">#REF!</definedName>
    <definedName name="_x21" localSheetId="6" hidden="1">#REF!</definedName>
    <definedName name="_x21" localSheetId="0" hidden="1">#REF!</definedName>
    <definedName name="_x21" hidden="1">#REF!</definedName>
    <definedName name="_x22" localSheetId="2" hidden="1">#REF!</definedName>
    <definedName name="_x22" localSheetId="6" hidden="1">#REF!</definedName>
    <definedName name="_x22" localSheetId="0" hidden="1">#REF!</definedName>
    <definedName name="_x22" hidden="1">#REF!</definedName>
    <definedName name="_x23" localSheetId="2" hidden="1">#REF!</definedName>
    <definedName name="_x23" localSheetId="6" hidden="1">#REF!</definedName>
    <definedName name="_x23" localSheetId="0" hidden="1">#REF!</definedName>
    <definedName name="_x23" hidden="1">#REF!</definedName>
    <definedName name="_x24" localSheetId="2" hidden="1">#REF!</definedName>
    <definedName name="_x24" localSheetId="6" hidden="1">#REF!</definedName>
    <definedName name="_x24" localSheetId="0" hidden="1">#REF!</definedName>
    <definedName name="_x24" hidden="1">#REF!</definedName>
    <definedName name="_x25" localSheetId="2" hidden="1">#REF!</definedName>
    <definedName name="_x25" localSheetId="6" hidden="1">#REF!</definedName>
    <definedName name="_x25" localSheetId="0" hidden="1">#REF!</definedName>
    <definedName name="_x25" hidden="1">#REF!</definedName>
    <definedName name="_x28" localSheetId="2" hidden="1">#REF!</definedName>
    <definedName name="_x28" localSheetId="6" hidden="1">#REF!</definedName>
    <definedName name="_x28" localSheetId="0" hidden="1">#REF!</definedName>
    <definedName name="_x28" hidden="1">#REF!</definedName>
    <definedName name="_x29" localSheetId="2" hidden="1">#REF!</definedName>
    <definedName name="_x29" localSheetId="6" hidden="1">#REF!</definedName>
    <definedName name="_x29" localSheetId="0" hidden="1">#REF!</definedName>
    <definedName name="_x29" hidden="1">#REF!</definedName>
    <definedName name="_x3" localSheetId="7" hidden="1">{"'REL CUSTODIF'!$B$1:$H$72"}</definedName>
    <definedName name="_x3" hidden="1">{"'REL CUSTODIF'!$B$1:$H$72"}</definedName>
    <definedName name="_x32" localSheetId="2" hidden="1">#REF!</definedName>
    <definedName name="_x32" localSheetId="6" hidden="1">#REF!</definedName>
    <definedName name="_x32" localSheetId="0" hidden="1">#REF!</definedName>
    <definedName name="_x32" hidden="1">#REF!</definedName>
    <definedName name="_x4" localSheetId="7" hidden="1">{"'REL CUSTODIF'!$B$1:$H$72"}</definedName>
    <definedName name="_x4" hidden="1">{"'REL CUSTODIF'!$B$1:$H$72"}</definedName>
    <definedName name="_x5" localSheetId="7" hidden="1">{"'REL CUSTODIF'!$B$1:$H$72"}</definedName>
    <definedName name="_x5" hidden="1">{"'REL CUSTODIF'!$B$1:$H$72"}</definedName>
    <definedName name="_x6" localSheetId="7" hidden="1">{#N/A,#N/A,FALSE,"Suprimentos";#N/A,#N/A,FALSE,"Medicina e Segurança";#N/A,#N/A,FALSE,"Administração";#N/A,#N/A,FALSE,"Meio Ambiente";#N/A,#N/A,FALSE,"Operação (Mina)";#N/A,#N/A,FALSE,"Operação (Porto)"}</definedName>
    <definedName name="_x6" hidden="1">{#N/A,#N/A,FALSE,"Suprimentos";#N/A,#N/A,FALSE,"Medicina e Segurança";#N/A,#N/A,FALSE,"Administração";#N/A,#N/A,FALSE,"Meio Ambiente";#N/A,#N/A,FALSE,"Operação (Mina)";#N/A,#N/A,FALSE,"Operação (Porto)"}</definedName>
    <definedName name="_x7" localSheetId="7" hidden="1">{"'REL CUSTODIF'!$B$1:$H$72"}</definedName>
    <definedName name="_x7" hidden="1">{"'REL CUSTODIF'!$B$1:$H$72"}</definedName>
    <definedName name="_x8" localSheetId="7" hidden="1">{"'REL CUSTODIF'!$B$1:$H$72"}</definedName>
    <definedName name="_x8" hidden="1">{"'REL CUSTODIF'!$B$1:$H$72"}</definedName>
    <definedName name="_x9" localSheetId="2" hidden="1">#REF!</definedName>
    <definedName name="_x9" localSheetId="6" hidden="1">#REF!</definedName>
    <definedName name="_x9" localSheetId="0" hidden="1">#REF!</definedName>
    <definedName name="_x9" hidden="1">#REF!</definedName>
    <definedName name="_xlchart.v1.0" hidden="1">'Gráficos Report'!$A$14:$A$21</definedName>
    <definedName name="_xlchart.v1.1" hidden="1">'Gráficos Report'!$D$14:$D$21</definedName>
    <definedName name="_xlchart.v1.2" hidden="1">'Gráficos Report'!$A$14:$A$21</definedName>
    <definedName name="_xlchart.v1.3" hidden="1">'Gráficos Report'!$C$14:$C$21</definedName>
    <definedName name="_xlchart.v1.4" hidden="1">'Gráficos Report'!$A$27:$A$34</definedName>
    <definedName name="_xlchart.v1.5" hidden="1">'Gráficos Report'!$D$27:$D$34</definedName>
    <definedName name="_xlchart.v1.6" hidden="1">'Gráficos Report'!$A$39:$A$46</definedName>
    <definedName name="_xlchart.v1.7" hidden="1">'Gráficos Report'!$D$39:$D$46</definedName>
    <definedName name="_xlchart.v1.8" hidden="1">'Gráficos Report'!$A$2:$A$9</definedName>
    <definedName name="_xlchart.v1.9" hidden="1">'Gráficos Report'!$D$2:$D$9</definedName>
    <definedName name="_Z1srAssp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Z1srAssp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Z2ndAssp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Z2ndAssp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Z2srAssp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Z2srAssp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Z3rdassp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Z3rdassp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Z3reAssp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Z3reAssp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_ZBalance" localSheetId="7">{0;0;0;0;9;#N/A;0.75;0.75;1;1;1;FALSE;FALSE;FALSE;FALSE;FALSE;#N/A;1;100;#N/A;#N/A;"&amp;A";"Page &amp;P"}</definedName>
    <definedName name="_ZBalance">{0;0;0;0;9;#N/A;0.75;0.75;1;1;1;FALSE;FALSE;FALSE;FALSE;FALSE;#N/A;1;100;#N/A;#N/A;"&amp;A";"Page &amp;P"}</definedName>
    <definedName name="_ZCash" localSheetId="7">{0;0;0;0;9;#N/A;0.75;0.75;1;1;1;FALSE;FALSE;FALSE;FALSE;FALSE;#N/A;1;100;#N/A;#N/A;"&amp;A";"Page &amp;P"}</definedName>
    <definedName name="_ZCash">{0;0;0;0;9;#N/A;0.75;0.75;1;1;1;FALSE;FALSE;FALSE;FALSE;FALSE;#N/A;1;100;#N/A;#N/A;"&amp;A";"Page &amp;P"}</definedName>
    <definedName name="_ZDebt" localSheetId="7">{0;0;0;0;9;#N/A;0.75;0.75;1;1;1;FALSE;FALSE;FALSE;FALSE;FALSE;#N/A;1;100;#N/A;#N/A;"&amp;A";"Page &amp;P"}</definedName>
    <definedName name="_ZDebt">{0;0;0;0;9;#N/A;0.75;0.75;1;1;1;FALSE;FALSE;FALSE;FALSE;FALSE;#N/A;1;100;#N/A;#N/A;"&amp;A";"Page &amp;P"}</definedName>
    <definedName name="_Zdebt1" localSheetId="7">{0;0;0;0;1;#N/A;0.5;0.5;0.75;0.75;2;TRUE;TRUE;FALSE;FALSE;FALSE;#N/A;1;56;#N/A;#N/A;"&amp;L&amp;7 RAMIBD05\GROUPS\EMG\DESOUSA\BRAZIL\MACHADIB\MODEL\MODEL_20.XLS -- &amp;D, &amp;T -- Page 7 of 9
Machadinho Project
&amp;R&amp;""Arial,Italic""Confidential";"&amp;L&amp;F&amp;A&amp;RPage 7"}</definedName>
    <definedName name="_Zdebt1">{0;0;0;0;1;#N/A;0.5;0.5;0.75;0.75;2;TRUE;TRUE;FALSE;FALSE;FALSE;#N/A;1;56;#N/A;#N/A;"&amp;L&amp;7 RAMIBD05\GROUPS\EMG\DESOUSA\BRAZIL\MACHADIB\MODEL\MODEL_20.XLS -- &amp;D, &amp;T -- Page 7 of 9
Machadinho Project
&amp;R&amp;""Arial,Italic""Confidential";"&amp;L&amp;F&amp;A&amp;RPage 7"}</definedName>
    <definedName name="_Zdebt2" localSheetId="7">{0;0;0;0;1;#N/A;0.5;0.5;0.75;0.75;2;TRUE;TRUE;FALSE;FALSE;FALSE;#N/A;1;56;#N/A;#N/A;"&amp;L&amp;7 RAMIBD05\GROUPS\EMG\DESOUSA\BRAZIL\MACHADIB\MODEL\MODEL_20.XLS -- &amp;D, &amp;T -- Page 8 of 9
Machadinho Project
&amp;R&amp;""Arial,Italic""Confidential";"&amp;L&amp;F&amp;A&amp;RPage 8"}</definedName>
    <definedName name="_Zdebt2">{0;0;0;0;1;#N/A;0.5;0.5;0.75;0.75;2;TRUE;TRUE;FALSE;FALSE;FALSE;#N/A;1;56;#N/A;#N/A;"&amp;L&amp;7 RAMIBD05\GROUPS\EMG\DESOUSA\BRAZIL\MACHADIB\MODEL\MODEL_20.XLS -- &amp;D, &amp;T -- Page 8 of 9
Machadinho Project
&amp;R&amp;""Arial,Italic""Confidential";"&amp;L&amp;F&amp;A&amp;RPage 8"}</definedName>
    <definedName name="_ZDeprec." localSheetId="7">{0;0;0;0;258;#N/A;0.75;0.75;1;1;2;FALSE;FALSE;FALSE;FALSE;FALSE;#N/A;1;#N/A;1;1;"&amp;A";"Page &amp;P"}</definedName>
    <definedName name="_ZDeprec.">{0;0;0;0;258;#N/A;0.75;0.75;1;1;2;FALSE;FALSE;FALSE;FALSE;FALSE;#N/A;1;#N/A;1;1;"&amp;A";"Page &amp;P"}</definedName>
    <definedName name="a" localSheetId="7" hidden="1">{"'REL CUSTODIF'!$B$1:$H$72"}</definedName>
    <definedName name="a" hidden="1">{"'REL CUSTODIF'!$B$1:$H$72"}</definedName>
    <definedName name="A_I_C_V">#N/A</definedName>
    <definedName name="A_M_FRA">#N/A</definedName>
    <definedName name="A_METROS">#N/A</definedName>
    <definedName name="aa" localSheetId="7" hidden="1">{"'REL CUSTODIF'!$B$1:$H$72"}</definedName>
    <definedName name="aa" hidden="1">{"'REL CUSTODIF'!$B$1:$H$72"}</definedName>
    <definedName name="aaa" localSheetId="7" hidden="1">{#N/A,#N/A,FALSE,"Plan1";#N/A,#N/A,FALSE,"Plan2"}</definedName>
    <definedName name="aaa" hidden="1">{#N/A,#N/A,FALSE,"Plan1";#N/A,#N/A,FALSE,"Plan2"}</definedName>
    <definedName name="aaaa" localSheetId="7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aaaa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aaaaa" localSheetId="7" hidden="1">{"'REL CUSTODIF'!$B$1:$H$72"}</definedName>
    <definedName name="aaaaa" hidden="1">{"'REL CUSTODIF'!$B$1:$H$72"}</definedName>
    <definedName name="AAAAAA" localSheetId="7" hidden="1">{#N/A,#N/A,FALSE,"1321";#N/A,#N/A,FALSE,"1324";#N/A,#N/A,FALSE,"1333";#N/A,#N/A,FALSE,"1371"}</definedName>
    <definedName name="AAAAAA" hidden="1">{#N/A,#N/A,FALSE,"1321";#N/A,#N/A,FALSE,"1324";#N/A,#N/A,FALSE,"1333";#N/A,#N/A,FALSE,"1371"}</definedName>
    <definedName name="aaaaaaaa" localSheetId="7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aaaaaaaa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aaaaaaaaa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aaaaaaaaa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aaaaaaaaaa" localSheetId="2" hidden="1">#REF!</definedName>
    <definedName name="aaaaaaaaaa" localSheetId="7" hidden="1">#REF!</definedName>
    <definedName name="aaaaaaaaaa" localSheetId="6" hidden="1">#REF!</definedName>
    <definedName name="aaaaaaaaaa" localSheetId="0" hidden="1">#REF!</definedName>
    <definedName name="aaaaaaaaaa" hidden="1">#REF!</definedName>
    <definedName name="aaaaaaaaaaa" localSheetId="2" hidden="1">#REF!</definedName>
    <definedName name="aaaaaaaaaaa" localSheetId="6" hidden="1">#REF!</definedName>
    <definedName name="aaaaaaaaaaa" localSheetId="0" hidden="1">#REF!</definedName>
    <definedName name="aaaaaaaaaaa" hidden="1">#REF!</definedName>
    <definedName name="AAAAAAAAAAAAAA" localSheetId="2">#REF!</definedName>
    <definedName name="AAAAAAAAAAAAAA" localSheetId="6">#REF!</definedName>
    <definedName name="AAAAAAAAAAAAAA" localSheetId="0">#REF!</definedName>
    <definedName name="AAAAAAAAAAAAAA">#REF!</definedName>
    <definedName name="aaaaaaaaaaaaaaaaaaaaaaaaaa" localSheetId="2" hidden="1">#REF!</definedName>
    <definedName name="aaaaaaaaaaaaaaaaaaaaaaaaaa" localSheetId="6" hidden="1">#REF!</definedName>
    <definedName name="aaaaaaaaaaaaaaaaaaaaaaaaaa" localSheetId="0" hidden="1">#REF!</definedName>
    <definedName name="aaaaaaaaaaaaaaaaaaaaaaaaaa" hidden="1">#REF!</definedName>
    <definedName name="aaaaaaaaaaaaaaaaaaaaaaaaaaaaa" localSheetId="2">#REF!</definedName>
    <definedName name="aaaaaaaaaaaaaaaaaaaaaaaaaaaaa" localSheetId="6">#REF!</definedName>
    <definedName name="aaaaaaaaaaaaaaaaaaaaaaaaaaaaa" localSheetId="0">#REF!</definedName>
    <definedName name="aaaaaaaaaaaaaaaaaaaaaaaaaaaaa">#REF!</definedName>
    <definedName name="AAAAAAAAAAAAAAAAAAAAAAAAAAAAAAA" localSheetId="2" hidden="1">#REF!</definedName>
    <definedName name="AAAAAAAAAAAAAAAAAAAAAAAAAAAAAAA" localSheetId="6" hidden="1">#REF!</definedName>
    <definedName name="AAAAAAAAAAAAAAAAAAAAAAAAAAAAAAA" localSheetId="0" hidden="1">#REF!</definedName>
    <definedName name="AAAAAAAAAAAAAAAAAAAAAAAAAAAAAAA" hidden="1">#REF!</definedName>
    <definedName name="aaaaaaaaaaas" localSheetId="7" hidden="1">{#N/A,#N/A,FALSE,"Plan1";#N/A,#N/A,FALSE,"Plan2"}</definedName>
    <definedName name="aaaaaaaaaaas" hidden="1">{#N/A,#N/A,FALSE,"Plan1";#N/A,#N/A,FALSE,"Plan2"}</definedName>
    <definedName name="aaaas" localSheetId="7" hidden="1">{#N/A,#N/A,FALSE,"Plan1";#N/A,#N/A,FALSE,"Plan2"}</definedName>
    <definedName name="aaaas" hidden="1">{#N/A,#N/A,FALSE,"Plan1";#N/A,#N/A,FALSE,"Plan2"}</definedName>
    <definedName name="aaacccc" localSheetId="7" hidden="1">{#N/A,#N/A,FALSE,"Plan1";#N/A,#N/A,FALSE,"Plan2"}</definedName>
    <definedName name="aaacccc" hidden="1">{#N/A,#N/A,FALSE,"Plan1";#N/A,#N/A,FALSE,"Plan2"}</definedName>
    <definedName name="aadd" localSheetId="2">#REF!</definedName>
    <definedName name="aadd" localSheetId="7">#REF!</definedName>
    <definedName name="aadd" localSheetId="6">#REF!</definedName>
    <definedName name="aadd" localSheetId="0">#REF!</definedName>
    <definedName name="aadd">#REF!</definedName>
    <definedName name="AB" localSheetId="7" hidden="1">{#N/A,#N/A,FALSE,"1? ????";#N/A,#N/A,FALSE,"2? ??";#N/A,#N/A,FALSE,"2??? ????";#N/A,#N/A,FALSE,"5? ???";#N/A,#N/A,FALSE,"6? ????";#N/A,#N/A,FALSE,"6? ??(?)";#N/A,#N/A,FALSE,"6? ??(?)";#N/A,#N/A,FALSE,"6-1? ????";#N/A,#N/A,FALSE,"6-2(7)? ????";#N/A,#N/A,FALSE,"6-3? ??";#N/A,#N/A,FALSE,"6-3(3)? ??";#N/A,#N/A,FALSE,"6-3(4)? ??";#N/A,#N/A,FALSE,"6-4? ??(?)";#N/A,#N/A,FALSE,"6-4? ??(?)";#N/A,#N/A,FALSE,"9? ???(?)";#N/A,#N/A,FALSE,"9? ???(?)";#N/A,#N/A,FALSE,"?8? ????";#N/A,#N/A,FALSE,"?????";#N/A,#N/A,FALSE,"????";#N/A,#N/A,FALSE,"????";#N/A,#N/A,FALSE,"???????";#N/A,#N/A,FALSE,"??????";#N/A,#N/A,FALSE,"????";#N/A,#N/A,FALSE,"???????"}</definedName>
    <definedName name="AB" hidden="1">{#N/A,#N/A,FALSE,"1? ????";#N/A,#N/A,FALSE,"2? ??";#N/A,#N/A,FALSE,"2??? ????";#N/A,#N/A,FALSE,"5? ???";#N/A,#N/A,FALSE,"6? ????";#N/A,#N/A,FALSE,"6? ??(?)";#N/A,#N/A,FALSE,"6? ??(?)";#N/A,#N/A,FALSE,"6-1? ????";#N/A,#N/A,FALSE,"6-2(7)? ????";#N/A,#N/A,FALSE,"6-3? ??";#N/A,#N/A,FALSE,"6-3(3)? ??";#N/A,#N/A,FALSE,"6-3(4)? ??";#N/A,#N/A,FALSE,"6-4? ??(?)";#N/A,#N/A,FALSE,"6-4? ??(?)";#N/A,#N/A,FALSE,"9? ???(?)";#N/A,#N/A,FALSE,"9? ???(?)";#N/A,#N/A,FALSE,"?8? ????";#N/A,#N/A,FALSE,"?????";#N/A,#N/A,FALSE,"????";#N/A,#N/A,FALSE,"????";#N/A,#N/A,FALSE,"???????";#N/A,#N/A,FALSE,"??????";#N/A,#N/A,FALSE,"????";#N/A,#N/A,FALSE,"???????"}</definedName>
    <definedName name="abc" localSheetId="7" hidden="1">{#N/A,#N/A,FALSE,"PCOL"}</definedName>
    <definedName name="abc" hidden="1">{#N/A,#N/A,FALSE,"PCOL"}</definedName>
    <definedName name="abcd" localSheetId="7" hidden="1">{#N/A,#N/A,FALSE,"PCOL"}</definedName>
    <definedName name="abcd" hidden="1">{#N/A,#N/A,FALSE,"PCOL"}</definedName>
    <definedName name="ABR" localSheetId="2">#REF!</definedName>
    <definedName name="ABR" localSheetId="7">#REF!</definedName>
    <definedName name="ABR" localSheetId="6">#REF!</definedName>
    <definedName name="ABR" localSheetId="0">#REF!</definedName>
    <definedName name="ABR">#REF!</definedName>
    <definedName name="Abril" localSheetId="2">#REF!</definedName>
    <definedName name="Abril" localSheetId="6">#REF!</definedName>
    <definedName name="Abril" localSheetId="0">#REF!</definedName>
    <definedName name="Abril">#REF!</definedName>
    <definedName name="ABS" localSheetId="2">#REF!</definedName>
    <definedName name="ABS" localSheetId="6">#REF!</definedName>
    <definedName name="ABS" localSheetId="0">#REF!</definedName>
    <definedName name="ABS">#REF!</definedName>
    <definedName name="ACCS" localSheetId="2">#REF!</definedName>
    <definedName name="ACCS" localSheetId="6">#REF!</definedName>
    <definedName name="ACCS" localSheetId="0">#REF!</definedName>
    <definedName name="ACCS">#REF!</definedName>
    <definedName name="achar18" localSheetId="2" hidden="1">#REF!</definedName>
    <definedName name="achar18" localSheetId="6" hidden="1">#REF!</definedName>
    <definedName name="achar18" localSheetId="0" hidden="1">#REF!</definedName>
    <definedName name="achar18" hidden="1">#REF!</definedName>
    <definedName name="achar19" localSheetId="2" hidden="1">#REF!</definedName>
    <definedName name="achar19" localSheetId="6" hidden="1">#REF!</definedName>
    <definedName name="achar19" localSheetId="0" hidden="1">#REF!</definedName>
    <definedName name="achar19" hidden="1">#REF!</definedName>
    <definedName name="achart1" localSheetId="2" hidden="1">#REF!</definedName>
    <definedName name="achart1" localSheetId="6" hidden="1">#REF!</definedName>
    <definedName name="achart1" localSheetId="0" hidden="1">#REF!</definedName>
    <definedName name="achart1" hidden="1">#REF!</definedName>
    <definedName name="achart10" localSheetId="2" hidden="1">#REF!</definedName>
    <definedName name="achart10" localSheetId="6" hidden="1">#REF!</definedName>
    <definedName name="achart10" localSheetId="0" hidden="1">#REF!</definedName>
    <definedName name="achart10" hidden="1">#REF!</definedName>
    <definedName name="achart11" localSheetId="2" hidden="1">#REF!</definedName>
    <definedName name="achart11" localSheetId="6" hidden="1">#REF!</definedName>
    <definedName name="achart11" localSheetId="0" hidden="1">#REF!</definedName>
    <definedName name="achart11" hidden="1">#REF!</definedName>
    <definedName name="achart12" localSheetId="2" hidden="1">#REF!</definedName>
    <definedName name="achart12" localSheetId="6" hidden="1">#REF!</definedName>
    <definedName name="achart12" localSheetId="0" hidden="1">#REF!</definedName>
    <definedName name="achart12" hidden="1">#REF!</definedName>
    <definedName name="achart13" localSheetId="2" hidden="1">#REF!</definedName>
    <definedName name="achart13" localSheetId="6" hidden="1">#REF!</definedName>
    <definedName name="achart13" localSheetId="0" hidden="1">#REF!</definedName>
    <definedName name="achart13" hidden="1">#REF!</definedName>
    <definedName name="achart14" localSheetId="2" hidden="1">#REF!</definedName>
    <definedName name="achart14" localSheetId="6" hidden="1">#REF!</definedName>
    <definedName name="achart14" localSheetId="0" hidden="1">#REF!</definedName>
    <definedName name="achart14" hidden="1">#REF!</definedName>
    <definedName name="achart15" localSheetId="2" hidden="1">#REF!</definedName>
    <definedName name="achart15" localSheetId="6" hidden="1">#REF!</definedName>
    <definedName name="achart15" localSheetId="0" hidden="1">#REF!</definedName>
    <definedName name="achart15" hidden="1">#REF!</definedName>
    <definedName name="achart16" localSheetId="2" hidden="1">#REF!</definedName>
    <definedName name="achart16" localSheetId="6" hidden="1">#REF!</definedName>
    <definedName name="achart16" localSheetId="0" hidden="1">#REF!</definedName>
    <definedName name="achart16" hidden="1">#REF!</definedName>
    <definedName name="achart17" localSheetId="2" hidden="1">#REF!</definedName>
    <definedName name="achart17" localSheetId="6" hidden="1">#REF!</definedName>
    <definedName name="achart17" localSheetId="0" hidden="1">#REF!</definedName>
    <definedName name="achart17" hidden="1">#REF!</definedName>
    <definedName name="achart2" localSheetId="2" hidden="1">#REF!</definedName>
    <definedName name="achart2" localSheetId="6" hidden="1">#REF!</definedName>
    <definedName name="achart2" localSheetId="0" hidden="1">#REF!</definedName>
    <definedName name="achart2" hidden="1">#REF!</definedName>
    <definedName name="achart20" localSheetId="2" hidden="1">#REF!</definedName>
    <definedName name="achart20" localSheetId="6" hidden="1">#REF!</definedName>
    <definedName name="achart20" localSheetId="0" hidden="1">#REF!</definedName>
    <definedName name="achart20" hidden="1">#REF!</definedName>
    <definedName name="achart21" localSheetId="2" hidden="1">#REF!</definedName>
    <definedName name="achart21" localSheetId="6" hidden="1">#REF!</definedName>
    <definedName name="achart21" localSheetId="0" hidden="1">#REF!</definedName>
    <definedName name="achart21" hidden="1">#REF!</definedName>
    <definedName name="achart22" localSheetId="2" hidden="1">#REF!</definedName>
    <definedName name="achart22" localSheetId="6" hidden="1">#REF!</definedName>
    <definedName name="achart22" localSheetId="0" hidden="1">#REF!</definedName>
    <definedName name="achart22" hidden="1">#REF!</definedName>
    <definedName name="achart23" localSheetId="2" hidden="1">#REF!</definedName>
    <definedName name="achart23" localSheetId="6" hidden="1">#REF!</definedName>
    <definedName name="achart23" localSheetId="0" hidden="1">#REF!</definedName>
    <definedName name="achart23" hidden="1">#REF!</definedName>
    <definedName name="achart24" localSheetId="2" hidden="1">#REF!</definedName>
    <definedName name="achart24" localSheetId="6" hidden="1">#REF!</definedName>
    <definedName name="achart24" localSheetId="0" hidden="1">#REF!</definedName>
    <definedName name="achart24" hidden="1">#REF!</definedName>
    <definedName name="achart25" localSheetId="2" hidden="1">#REF!</definedName>
    <definedName name="achart25" localSheetId="6" hidden="1">#REF!</definedName>
    <definedName name="achart25" localSheetId="0" hidden="1">#REF!</definedName>
    <definedName name="achart25" hidden="1">#REF!</definedName>
    <definedName name="achart26" localSheetId="2" hidden="1">#REF!</definedName>
    <definedName name="achart26" localSheetId="6" hidden="1">#REF!</definedName>
    <definedName name="achart26" localSheetId="0" hidden="1">#REF!</definedName>
    <definedName name="achart26" hidden="1">#REF!</definedName>
    <definedName name="achart27" localSheetId="2" hidden="1">#REF!</definedName>
    <definedName name="achart27" localSheetId="6" hidden="1">#REF!</definedName>
    <definedName name="achart27" localSheetId="0" hidden="1">#REF!</definedName>
    <definedName name="achart27" hidden="1">#REF!</definedName>
    <definedName name="achart28" localSheetId="2" hidden="1">#REF!</definedName>
    <definedName name="achart28" localSheetId="6" hidden="1">#REF!</definedName>
    <definedName name="achart28" localSheetId="0" hidden="1">#REF!</definedName>
    <definedName name="achart28" hidden="1">#REF!</definedName>
    <definedName name="achart29" localSheetId="2" hidden="1">#REF!</definedName>
    <definedName name="achart29" localSheetId="6" hidden="1">#REF!</definedName>
    <definedName name="achart29" localSheetId="0" hidden="1">#REF!</definedName>
    <definedName name="achart29" hidden="1">#REF!</definedName>
    <definedName name="achart3" localSheetId="2" hidden="1">#REF!</definedName>
    <definedName name="achart3" localSheetId="6" hidden="1">#REF!</definedName>
    <definedName name="achart3" localSheetId="0" hidden="1">#REF!</definedName>
    <definedName name="achart3" hidden="1">#REF!</definedName>
    <definedName name="achart30" localSheetId="2" hidden="1">#REF!</definedName>
    <definedName name="achart30" localSheetId="6" hidden="1">#REF!</definedName>
    <definedName name="achart30" localSheetId="0" hidden="1">#REF!</definedName>
    <definedName name="achart30" hidden="1">#REF!</definedName>
    <definedName name="achart31" localSheetId="2" hidden="1">#REF!</definedName>
    <definedName name="achart31" localSheetId="6" hidden="1">#REF!</definedName>
    <definedName name="achart31" localSheetId="0" hidden="1">#REF!</definedName>
    <definedName name="achart31" hidden="1">#REF!</definedName>
    <definedName name="achart32" localSheetId="2" hidden="1">#REF!</definedName>
    <definedName name="achart32" localSheetId="6" hidden="1">#REF!</definedName>
    <definedName name="achart32" localSheetId="0" hidden="1">#REF!</definedName>
    <definedName name="achart32" hidden="1">#REF!</definedName>
    <definedName name="achart4" localSheetId="2" hidden="1">#REF!</definedName>
    <definedName name="achart4" localSheetId="6" hidden="1">#REF!</definedName>
    <definedName name="achart4" localSheetId="0" hidden="1">#REF!</definedName>
    <definedName name="achart4" hidden="1">#REF!</definedName>
    <definedName name="achart5" localSheetId="2" hidden="1">#REF!</definedName>
    <definedName name="achart5" localSheetId="6" hidden="1">#REF!</definedName>
    <definedName name="achart5" localSheetId="0" hidden="1">#REF!</definedName>
    <definedName name="achart5" hidden="1">#REF!</definedName>
    <definedName name="achart6" localSheetId="2" hidden="1">#REF!</definedName>
    <definedName name="achart6" localSheetId="6" hidden="1">#REF!</definedName>
    <definedName name="achart6" localSheetId="0" hidden="1">#REF!</definedName>
    <definedName name="achart6" hidden="1">#REF!</definedName>
    <definedName name="achart7" localSheetId="2" hidden="1">#REF!</definedName>
    <definedName name="achart7" localSheetId="6" hidden="1">#REF!</definedName>
    <definedName name="achart7" localSheetId="0" hidden="1">#REF!</definedName>
    <definedName name="achart7" hidden="1">#REF!</definedName>
    <definedName name="achart8" localSheetId="2" hidden="1">#REF!</definedName>
    <definedName name="achart8" localSheetId="6" hidden="1">#REF!</definedName>
    <definedName name="achart8" localSheetId="0" hidden="1">#REF!</definedName>
    <definedName name="achart8" hidden="1">#REF!</definedName>
    <definedName name="achart9" localSheetId="2" hidden="1">#REF!</definedName>
    <definedName name="achart9" localSheetId="6" hidden="1">#REF!</definedName>
    <definedName name="achart9" localSheetId="0" hidden="1">#REF!</definedName>
    <definedName name="achart9" hidden="1">#REF!</definedName>
    <definedName name="ACNITRO" localSheetId="2">#REF!</definedName>
    <definedName name="ACNITRO" localSheetId="6">#REF!</definedName>
    <definedName name="ACNITRO" localSheetId="0">#REF!</definedName>
    <definedName name="ACNITRO">#REF!</definedName>
    <definedName name="aco" localSheetId="2">#REF!</definedName>
    <definedName name="aco" localSheetId="6">#REF!</definedName>
    <definedName name="aco" localSheetId="0">#REF!</definedName>
    <definedName name="aco">#REF!</definedName>
    <definedName name="ACOPPCAM" localSheetId="2">#REF!</definedName>
    <definedName name="ACOPPCAM" localSheetId="6">#REF!</definedName>
    <definedName name="ACOPPCAM" localSheetId="0">#REF!</definedName>
    <definedName name="ACOPPCAM">#REF!</definedName>
    <definedName name="ACPROPPET" localSheetId="2">#REF!</definedName>
    <definedName name="ACPROPPET" localSheetId="6">#REF!</definedName>
    <definedName name="ACPROPPET" localSheetId="0">#REF!</definedName>
    <definedName name="ACPROPPET">#REF!</definedName>
    <definedName name="ACPVC" localSheetId="2">#REF!</definedName>
    <definedName name="ACPVC" localSheetId="6">#REF!</definedName>
    <definedName name="ACPVC" localSheetId="0">#REF!</definedName>
    <definedName name="ACPVC">#REF!</definedName>
    <definedName name="acres_mat_imp">[8]EDC!$M$487</definedName>
    <definedName name="Acresc" localSheetId="2">[9]DIFERENCIAL!#REF!</definedName>
    <definedName name="Acresc" localSheetId="7">[9]DIFERENCIAL!#REF!</definedName>
    <definedName name="Acresc" localSheetId="6">[9]DIFERENCIAL!#REF!</definedName>
    <definedName name="Acresc" localSheetId="0">[9]DIFERENCIAL!#REF!</definedName>
    <definedName name="Acresc">[9]DIFERENCIAL!#REF!</definedName>
    <definedName name="Acrs_juros" localSheetId="2">[9]DIFERENCIAL!#REF!</definedName>
    <definedName name="Acrs_juros" localSheetId="6">[9]DIFERENCIAL!#REF!</definedName>
    <definedName name="Acrs_juros" localSheetId="0">[9]DIFERENCIAL!#REF!</definedName>
    <definedName name="Acrs_juros">[9]DIFERENCIAL!#REF!</definedName>
    <definedName name="ACUM" localSheetId="2">#REF!</definedName>
    <definedName name="ACUM" localSheetId="7">#REF!</definedName>
    <definedName name="ACUM" localSheetId="6">#REF!</definedName>
    <definedName name="ACUM" localSheetId="0">#REF!</definedName>
    <definedName name="ACUM">#REF!</definedName>
    <definedName name="ACUM_EMPRESA" localSheetId="2">#REF!</definedName>
    <definedName name="ACUM_EMPRESA" localSheetId="6">#REF!</definedName>
    <definedName name="ACUM_EMPRESA" localSheetId="0">#REF!</definedName>
    <definedName name="ACUM_EMPRESA">#REF!</definedName>
    <definedName name="ACwvu.PLANILHA2." localSheetId="2" hidden="1">#REF!</definedName>
    <definedName name="ACwvu.PLANILHA2." localSheetId="6" hidden="1">#REF!</definedName>
    <definedName name="ACwvu.PLANILHA2." localSheetId="0" hidden="1">#REF!</definedName>
    <definedName name="ACwvu.PLANILHA2." hidden="1">#REF!</definedName>
    <definedName name="ad" localSheetId="7" hidden="1">{TRUE,TRUE,-1.25,-15.5,484.5,276.75,FALSE,TRUE,TRUE,TRUE,0,1,#N/A,1,#N/A,6.625,18.0588235294118,1,FALSE,FALSE,3,TRUE,1,FALSE,100,"Swvu.Socios._.95.","ACwvu.Socios._.95.",#N/A,FALSE,FALSE,0.78740157480315,0.78740157480315,0.984251968503937,0.984251968503937,2,"","&amp;L&amp;F&amp;C&amp;A&amp;R&amp;D",TRUE,FALSE,FALSE,FALSE,1,#N/A,1,1,"=R1C1:R14C15",FALSE,#N/A,"Cwvu.Socios._.95.",FALSE,FALSE,FALSE,9,65532,65532,FALSE,FALSE,TRUE,TRUE,TRUE}</definedName>
    <definedName name="ad" hidden="1">{TRUE,TRUE,-1.25,-15.5,484.5,276.75,FALSE,TRUE,TRUE,TRUE,0,1,#N/A,1,#N/A,6.625,18.0588235294118,1,FALSE,FALSE,3,TRUE,1,FALSE,100,"Swvu.Socios._.95.","ACwvu.Socios._.95.",#N/A,FALSE,FALSE,0.78740157480315,0.78740157480315,0.984251968503937,0.984251968503937,2,"","&amp;L&amp;F&amp;C&amp;A&amp;R&amp;D",TRUE,FALSE,FALSE,FALSE,1,#N/A,1,1,"=R1C1:R14C15",FALSE,#N/A,"Cwvu.Socios._.95.",FALSE,FALSE,FALSE,9,65532,65532,FALSE,FALSE,TRUE,TRUE,TRUE}</definedName>
    <definedName name="adfadg" localSheetId="2">#REF!</definedName>
    <definedName name="adfadg" localSheetId="7">#REF!</definedName>
    <definedName name="adfadg" localSheetId="6">#REF!</definedName>
    <definedName name="adfadg" localSheetId="0">#REF!</definedName>
    <definedName name="adfadg">#REF!</definedName>
    <definedName name="adfdfasddf" localSheetId="2" hidden="1">#REF!</definedName>
    <definedName name="adfdfasddf" localSheetId="6" hidden="1">#REF!</definedName>
    <definedName name="adfdfasddf" localSheetId="0" hidden="1">#REF!</definedName>
    <definedName name="adfdfasddf" hidden="1">#REF!</definedName>
    <definedName name="adiantamento" localSheetId="2">#REF!</definedName>
    <definedName name="adiantamento" localSheetId="6">#REF!</definedName>
    <definedName name="adiantamento" localSheetId="0">#REF!</definedName>
    <definedName name="adiantamento">#REF!</definedName>
    <definedName name="adic" localSheetId="2">#REF!</definedName>
    <definedName name="adic" localSheetId="6">#REF!</definedName>
    <definedName name="adic" localSheetId="0">#REF!</definedName>
    <definedName name="adic">#REF!</definedName>
    <definedName name="aditivo" localSheetId="7" hidden="1">{#N/A,#N/A,FALSE,"PCOL"}</definedName>
    <definedName name="aditivo" hidden="1">{#N/A,#N/A,FALSE,"PCOL"}</definedName>
    <definedName name="aditivos" localSheetId="7" hidden="1">{#N/A,#N/A,FALSE,"PCOL"}</definedName>
    <definedName name="aditivos" hidden="1">{#N/A,#N/A,FALSE,"PCOL"}</definedName>
    <definedName name="adm_cs">[8]EDC!$H$486</definedName>
    <definedName name="adm_cs_asahi">[8]EDC!$G$384</definedName>
    <definedName name="adm_cs_uhde" localSheetId="2">#REF!</definedName>
    <definedName name="adm_cs_uhde" localSheetId="7">#REF!</definedName>
    <definedName name="adm_cs_uhde" localSheetId="6">#REF!</definedName>
    <definedName name="adm_cs_uhde" localSheetId="0">#REF!</definedName>
    <definedName name="adm_cs_uhde">#REF!</definedName>
    <definedName name="adm_edc">[8]EDC!$O$384</definedName>
    <definedName name="ADNITRO" localSheetId="2">#REF!</definedName>
    <definedName name="ADNITRO" localSheetId="7">#REF!</definedName>
    <definedName name="ADNITRO" localSheetId="6">#REF!</definedName>
    <definedName name="ADNITRO" localSheetId="0">#REF!</definedName>
    <definedName name="ADNITRO">#REF!</definedName>
    <definedName name="ADPROPPET" localSheetId="2">#REF!</definedName>
    <definedName name="ADPROPPET" localSheetId="6">#REF!</definedName>
    <definedName name="ADPROPPET" localSheetId="0">#REF!</definedName>
    <definedName name="ADPROPPET">#REF!</definedName>
    <definedName name="ADPVC" localSheetId="2">#REF!</definedName>
    <definedName name="ADPVC" localSheetId="6">#REF!</definedName>
    <definedName name="ADPVC" localSheetId="0">#REF!</definedName>
    <definedName name="ADPVC">#REF!</definedName>
    <definedName name="adriana" localSheetId="2" hidden="1">#REF!</definedName>
    <definedName name="adriana" localSheetId="6" hidden="1">#REF!</definedName>
    <definedName name="adriana" localSheetId="0" hidden="1">#REF!</definedName>
    <definedName name="adriana" hidden="1">#REF!</definedName>
    <definedName name="adsfg">#N/A</definedName>
    <definedName name="AERO" localSheetId="2">#REF!</definedName>
    <definedName name="AERO" localSheetId="7">#REF!</definedName>
    <definedName name="AERO" localSheetId="6">#REF!</definedName>
    <definedName name="AERO" localSheetId="0">#REF!</definedName>
    <definedName name="AERO">#REF!</definedName>
    <definedName name="AEWFDS" localSheetId="7" hidden="1">{#N/A,#N/A,FALSE,"Plan1";#N/A,#N/A,FALSE,"Plan2"}</definedName>
    <definedName name="AEWFDS" hidden="1">{#N/A,#N/A,FALSE,"Plan1";#N/A,#N/A,FALSE,"Plan2"}</definedName>
    <definedName name="af">'[1]CONSOL DRE GERAL'!$B$2:$L$99</definedName>
    <definedName name="afasdfdsf" localSheetId="2" hidden="1">#REF!</definedName>
    <definedName name="afasdfdsf" localSheetId="7" hidden="1">#REF!</definedName>
    <definedName name="afasdfdsf" localSheetId="6" hidden="1">#REF!</definedName>
    <definedName name="afasdfdsf" localSheetId="0" hidden="1">#REF!</definedName>
    <definedName name="afasdfdsf" hidden="1">#REF!</definedName>
    <definedName name="afdasf" localSheetId="2" hidden="1">#REF!</definedName>
    <definedName name="afdasf" localSheetId="6" hidden="1">#REF!</definedName>
    <definedName name="afdasf" localSheetId="0" hidden="1">#REF!</definedName>
    <definedName name="afdasf" hidden="1">#REF!</definedName>
    <definedName name="afdfdasf" localSheetId="2" hidden="1">#REF!</definedName>
    <definedName name="afdfdasf" localSheetId="6" hidden="1">#REF!</definedName>
    <definedName name="afdfdasf" localSheetId="0" hidden="1">#REF!</definedName>
    <definedName name="afdfdasf" hidden="1">#REF!</definedName>
    <definedName name="afsdafdssaddfd" localSheetId="2" hidden="1">#REF!</definedName>
    <definedName name="afsdafdssaddfd" localSheetId="6" hidden="1">#REF!</definedName>
    <definedName name="afsdafdssaddfd" localSheetId="0" hidden="1">#REF!</definedName>
    <definedName name="afsdafdssaddfd" hidden="1">#REF!</definedName>
    <definedName name="agagag" localSheetId="2">#REF!</definedName>
    <definedName name="agagag" localSheetId="6">#REF!</definedName>
    <definedName name="agagag" localSheetId="0">#REF!</definedName>
    <definedName name="agagag">#REF!</definedName>
    <definedName name="AGO" localSheetId="2">#REF!</definedName>
    <definedName name="AGO" localSheetId="6">#REF!</definedName>
    <definedName name="AGO" localSheetId="0">#REF!</definedName>
    <definedName name="AGO">#REF!</definedName>
    <definedName name="Agosto" localSheetId="2">#REF!</definedName>
    <definedName name="Agosto" localSheetId="6">#REF!</definedName>
    <definedName name="Agosto" localSheetId="0">#REF!</definedName>
    <definedName name="Agosto">#REF!</definedName>
    <definedName name="Agro" localSheetId="2">#REF!</definedName>
    <definedName name="Agro" localSheetId="6">#REF!</definedName>
    <definedName name="Agro" localSheetId="0">#REF!</definedName>
    <definedName name="Agro">#REF!</definedName>
    <definedName name="AH" localSheetId="2">[10]FLUXO_ENDIVIDAMENTO!#REF!</definedName>
    <definedName name="AH" localSheetId="6">[10]FLUXO_ENDIVIDAMENTO!#REF!</definedName>
    <definedName name="AH" localSheetId="0">[10]FLUXO_ENDIVIDAMENTO!#REF!</definedName>
    <definedName name="AH">[10]FLUXO_ENDIVIDAMENTO!#REF!</definedName>
    <definedName name="AINITRO" localSheetId="2">#REF!</definedName>
    <definedName name="AINITRO" localSheetId="7">#REF!</definedName>
    <definedName name="AINITRO" localSheetId="6">#REF!</definedName>
    <definedName name="AINITRO" localSheetId="0">#REF!</definedName>
    <definedName name="AINITRO">#REF!</definedName>
    <definedName name="AIPROPPET" localSheetId="2">#REF!</definedName>
    <definedName name="AIPROPPET" localSheetId="6">#REF!</definedName>
    <definedName name="AIPROPPET" localSheetId="0">#REF!</definedName>
    <definedName name="AIPROPPET">#REF!</definedName>
    <definedName name="AIPVC" localSheetId="2">#REF!</definedName>
    <definedName name="AIPVC" localSheetId="6">#REF!</definedName>
    <definedName name="AIPVC" localSheetId="0">#REF!</definedName>
    <definedName name="AIPVC">#REF!</definedName>
    <definedName name="AIR" localSheetId="2">#REF!</definedName>
    <definedName name="AIR" localSheetId="6">#REF!</definedName>
    <definedName name="AIR" localSheetId="0">#REF!</definedName>
    <definedName name="AIR">#REF!</definedName>
    <definedName name="ajka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ajka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AJUSTES" localSheetId="2">#REF!</definedName>
    <definedName name="AJUSTES" localSheetId="7">#REF!</definedName>
    <definedName name="AJUSTES" localSheetId="6">#REF!</definedName>
    <definedName name="AJUSTES" localSheetId="0">#REF!</definedName>
    <definedName name="AJUSTES">#REF!</definedName>
    <definedName name="alex" localSheetId="7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최저한세";#N/A,#N/A,FALSE,"3(1)호 공제감면";#N/A,#N/A,FALSE,"3(1) 부3 세액조정";#N/A,#N/A,FALSE,"3호 임시투자공제";#N/A,#N/A,FALSE,"조8호 기술인력";#N/A,#N/A,FALSE,"3(1)부7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퇴충";#N/A,#N/A,FALSE,"6-3(4)호 대손";#N/A,#N/A,FALSE,"6-4호 접대(갑)";#N/A,#N/A,FALSE,"6-4호 접대(을)";#N/A,#N/A,FALSE,"6-5호 외화(갑)";#N/A,#N/A,FALSE,"6-6호(부표)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자본금(을)";#N/A,#N/A,FALSE,"10(3)호 주요계정";#N/A,#N/A,FALSE,"10(3)호 부표";#N/A,#N/A,FALSE,"10(4)호 조정수입";#N/A,#N/A,FALSE,"14(1)호 갑 주식";#N/A,#N/A,FALSE,"59호 해외특수";#N/A,#N/A,FALSE,"60호 갑 적정유보";#N/A,#N/A,FALSE,"60호 을 적정유보";#N/A,#N/A,FALSE,"요약 BS";#N/A,#N/A,FALSE,"요약 PL";#N/A,#N/A,FALSE,"요약원가";#N/A,#N/A,FALSE,"요약RE"}</definedName>
    <definedName name="alex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최저한세";#N/A,#N/A,FALSE,"3(1)호 공제감면";#N/A,#N/A,FALSE,"3(1) 부3 세액조정";#N/A,#N/A,FALSE,"3호 임시투자공제";#N/A,#N/A,FALSE,"조8호 기술인력";#N/A,#N/A,FALSE,"3(1)부7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퇴충";#N/A,#N/A,FALSE,"6-3(4)호 대손";#N/A,#N/A,FALSE,"6-4호 접대(갑)";#N/A,#N/A,FALSE,"6-4호 접대(을)";#N/A,#N/A,FALSE,"6-5호 외화(갑)";#N/A,#N/A,FALSE,"6-6호(부표)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자본금(을)";#N/A,#N/A,FALSE,"10(3)호 주요계정";#N/A,#N/A,FALSE,"10(3)호 부표";#N/A,#N/A,FALSE,"10(4)호 조정수입";#N/A,#N/A,FALSE,"14(1)호 갑 주식";#N/A,#N/A,FALSE,"59호 해외특수";#N/A,#N/A,FALSE,"60호 갑 적정유보";#N/A,#N/A,FALSE,"60호 을 적정유보";#N/A,#N/A,FALSE,"요약 BS";#N/A,#N/A,FALSE,"요약 PL";#N/A,#N/A,FALSE,"요약원가";#N/A,#N/A,FALSE,"요약RE"}</definedName>
    <definedName name="aliq_cofins">'[11]Impostos (Fiscal)'!$E$98</definedName>
    <definedName name="aliq_cpmf" localSheetId="2">#REF!</definedName>
    <definedName name="aliq_cpmf" localSheetId="7">#REF!</definedName>
    <definedName name="aliq_cpmf" localSheetId="6">#REF!</definedName>
    <definedName name="aliq_cpmf" localSheetId="0">#REF!</definedName>
    <definedName name="aliq_cpmf">#REF!</definedName>
    <definedName name="aliq_pis">'[11]Impostos (Fiscal)'!$E$97</definedName>
    <definedName name="alternativa">[12]Plan1!$C$1:$C$2</definedName>
    <definedName name="AM_1" localSheetId="2">#REF!</definedName>
    <definedName name="AM_1" localSheetId="7">#REF!</definedName>
    <definedName name="AM_1" localSheetId="6">#REF!</definedName>
    <definedName name="AM_1" localSheetId="0">#REF!</definedName>
    <definedName name="AM_1">#REF!</definedName>
    <definedName name="AM_2" localSheetId="2">#REF!</definedName>
    <definedName name="AM_2" localSheetId="6">#REF!</definedName>
    <definedName name="AM_2" localSheetId="0">#REF!</definedName>
    <definedName name="AM_2">#REF!</definedName>
    <definedName name="AM_3" localSheetId="2">#REF!</definedName>
    <definedName name="AM_3" localSheetId="6">#REF!</definedName>
    <definedName name="AM_3" localSheetId="0">#REF!</definedName>
    <definedName name="AM_3">#REF!</definedName>
    <definedName name="AMOR" localSheetId="2">#REF!</definedName>
    <definedName name="AMOR" localSheetId="6">#REF!</definedName>
    <definedName name="AMOR" localSheetId="0">#REF!</definedName>
    <definedName name="AMOR">#REF!</definedName>
    <definedName name="amortizaciones" localSheetId="7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amortizaciones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ana" localSheetId="7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ana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ANDRE">TRUE</definedName>
    <definedName name="Anexo6a">'[13]Acomp Vlrs (6a)'!$B$1:$Q$44</definedName>
    <definedName name="Anexo6b">'[13]Resumo Horas Proj (6b Subs) '!$B$1:$H$58</definedName>
    <definedName name="Anexo6c">'[13]Acom Horas Proj (6c Subs)'!$B$1:$I$73</definedName>
    <definedName name="Anexo7">'[13]Rel Encerramento (7)'!$B$1:$E$62</definedName>
    <definedName name="Anexo8">'[13]Rel Projetos (Categ) (8)'!$B$1:$K$30</definedName>
    <definedName name="anexoO">[14]O!$B$1:$H$63</definedName>
    <definedName name="Annual">'[15]Rig Info'!$D$13</definedName>
    <definedName name="ANO" localSheetId="2">#REF!</definedName>
    <definedName name="ANO" localSheetId="7">#REF!</definedName>
    <definedName name="ANO" localSheetId="6">#REF!</definedName>
    <definedName name="ANO" localSheetId="0">#REF!</definedName>
    <definedName name="ANO">#REF!</definedName>
    <definedName name="Ano_30" localSheetId="2">#REF!</definedName>
    <definedName name="Ano_30" localSheetId="6">#REF!</definedName>
    <definedName name="Ano_30" localSheetId="0">#REF!</definedName>
    <definedName name="Ano_30">#REF!</definedName>
    <definedName name="Ano_Ab" localSheetId="2" hidden="1">#REF!</definedName>
    <definedName name="Ano_Ab" localSheetId="6" hidden="1">#REF!</definedName>
    <definedName name="Ano_Ab" localSheetId="0" hidden="1">#REF!</definedName>
    <definedName name="Ano_Ab" hidden="1">#REF!</definedName>
    <definedName name="ano_desativacao">[8]EDC!$J$592</definedName>
    <definedName name="Ano_Enc" localSheetId="2" hidden="1">#REF!</definedName>
    <definedName name="Ano_Enc" localSheetId="7" hidden="1">#REF!</definedName>
    <definedName name="Ano_Enc" localSheetId="6" hidden="1">#REF!</definedName>
    <definedName name="Ano_Enc" localSheetId="0" hidden="1">#REF!</definedName>
    <definedName name="Ano_Enc" hidden="1">#REF!</definedName>
    <definedName name="ano_monsanto">[8]EDC!$E$595</definedName>
    <definedName name="ano_referencia">'[16]Variáveis de Suporte'!$D$5</definedName>
    <definedName name="ans" localSheetId="7" hidden="1">{#N/A,#N/A,FALSE,"PCOL"}</definedName>
    <definedName name="ans" hidden="1">{#N/A,#N/A,FALSE,"PCOL"}</definedName>
    <definedName name="anscount" hidden="1">1</definedName>
    <definedName name="anuais_longa" localSheetId="2">#REF!</definedName>
    <definedName name="anuais_longa" localSheetId="7">#REF!</definedName>
    <definedName name="anuais_longa" localSheetId="6">#REF!</definedName>
    <definedName name="anuais_longa" localSheetId="0">#REF!</definedName>
    <definedName name="anuais_longa">#REF!</definedName>
    <definedName name="APCS" localSheetId="2">#REF!</definedName>
    <definedName name="APCS" localSheetId="6">#REF!</definedName>
    <definedName name="APCS" localSheetId="0">#REF!</definedName>
    <definedName name="APCS">#REF!</definedName>
    <definedName name="APNITRO" localSheetId="2">#REF!</definedName>
    <definedName name="APNITRO" localSheetId="6">#REF!</definedName>
    <definedName name="APNITRO" localSheetId="0">#REF!</definedName>
    <definedName name="APNITRO">#REF!</definedName>
    <definedName name="APOPPCAM" localSheetId="2">#REF!</definedName>
    <definedName name="APOPPCAM" localSheetId="6">#REF!</definedName>
    <definedName name="APOPPCAM" localSheetId="0">#REF!</definedName>
    <definedName name="APOPPCAM">#REF!</definedName>
    <definedName name="aporte_ano1">[8]EDC!$E$603</definedName>
    <definedName name="aportetotal">'[17]9'!$B$14</definedName>
    <definedName name="APPROPPET" localSheetId="2">#REF!</definedName>
    <definedName name="APPROPPET" localSheetId="7">#REF!</definedName>
    <definedName name="APPROPPET" localSheetId="6">#REF!</definedName>
    <definedName name="APPROPPET" localSheetId="0">#REF!</definedName>
    <definedName name="APPROPPET">#REF!</definedName>
    <definedName name="APPVC" localSheetId="2">#REF!</definedName>
    <definedName name="APPVC" localSheetId="6">#REF!</definedName>
    <definedName name="APPVC" localSheetId="0">#REF!</definedName>
    <definedName name="APPVC">#REF!</definedName>
    <definedName name="ARA_Threshold" localSheetId="2">#REF!</definedName>
    <definedName name="ARA_Threshold" localSheetId="6">#REF!</definedName>
    <definedName name="ARA_Threshold" localSheetId="0">#REF!</definedName>
    <definedName name="ARA_Threshold">#REF!</definedName>
    <definedName name="area" localSheetId="7" hidden="1">{#N/A,#N/A,FALSE,"Plan1";#N/A,#N/A,FALSE,"Plan2"}</definedName>
    <definedName name="area" hidden="1">{#N/A,#N/A,FALSE,"Plan1";#N/A,#N/A,FALSE,"Plan2"}</definedName>
    <definedName name="ÁREA_DE_ENTRADA_DE_C_PROD_CABO">'[18]#REF'!$A$1:$C$16</definedName>
    <definedName name="ÁREA_DE_ENTRADA_DE_C_PROD_CAXIAS">'[18]#REF'!$A$1:$C$21</definedName>
    <definedName name="ÁREA_DE_ENTRADA_DE_C_PROD_TRIUNFO">'[18]#REF'!$A$1:$C$12</definedName>
    <definedName name="ÁREA_DE_ENTRADA_DE_CUSTO_FIXO">'[19]#REF'!$B$1:$P$81</definedName>
    <definedName name="ÁREA_DE_ENTRADA_DE_CUSTOS_VARIAVEIS">'[19]#REF'!$A$1:$N$28</definedName>
    <definedName name="ÁREA_DE_ENTRADA_DE_CVARIÁVEL_TOTAL">'[20]#REF'!$A$1:$D$10</definedName>
    <definedName name="ÁREA_DE_ENTRADA_DE_FATURAMENTO">'[20]#REF'!$B$1:$G$14</definedName>
    <definedName name="_xlnm.Extract" localSheetId="2">#REF!</definedName>
    <definedName name="_xlnm.Extract" localSheetId="7">#REF!</definedName>
    <definedName name="_xlnm.Extract" localSheetId="6">#REF!</definedName>
    <definedName name="_xlnm.Extract" localSheetId="0">#REF!</definedName>
    <definedName name="_xlnm.Extract">#REF!</definedName>
    <definedName name="_xlnm.Print_Area" localSheetId="2">#REF!</definedName>
    <definedName name="_xlnm.Print_Area" localSheetId="6">#REF!</definedName>
    <definedName name="_xlnm.Print_Area" localSheetId="0">#REF!</definedName>
    <definedName name="_xlnm.Print_Area">#REF!</definedName>
    <definedName name="Area_de_impressao1" localSheetId="2">#REF!</definedName>
    <definedName name="Area_de_impressao1" localSheetId="6">#REF!</definedName>
    <definedName name="Area_de_impressao1" localSheetId="0">#REF!</definedName>
    <definedName name="Area_de_impressao1">#REF!</definedName>
    <definedName name="AREA_FRAC">#N/A</definedName>
    <definedName name="AREA_LEG">#N/A</definedName>
    <definedName name="AREA_MUN">#N/A</definedName>
    <definedName name="AREA_TRANSFERENCIA" localSheetId="2">#REF!</definedName>
    <definedName name="AREA_TRANSFERENCIA" localSheetId="7">#REF!</definedName>
    <definedName name="AREA_TRANSFERENCIA" localSheetId="6">#REF!</definedName>
    <definedName name="AREA_TRANSFERENCIA" localSheetId="0">#REF!</definedName>
    <definedName name="AREA_TRANSFERENCIA">#REF!</definedName>
    <definedName name="AREA2" localSheetId="2">#REF!</definedName>
    <definedName name="AREA2" localSheetId="6">#REF!</definedName>
    <definedName name="AREA2" localSheetId="0">#REF!</definedName>
    <definedName name="AREA2">#REF!</definedName>
    <definedName name="AREAFRAC">#N/A</definedName>
    <definedName name="ARP_Threshold" localSheetId="2">#REF!</definedName>
    <definedName name="ARP_Threshold" localSheetId="7">#REF!</definedName>
    <definedName name="ARP_Threshold" localSheetId="6">#REF!</definedName>
    <definedName name="ARP_Threshold" localSheetId="0">#REF!</definedName>
    <definedName name="ARP_Threshold">#REF!</definedName>
    <definedName name="arquivos_nomes" localSheetId="2">[21]Controle!#REF!</definedName>
    <definedName name="arquivos_nomes" localSheetId="7">[21]Controle!#REF!</definedName>
    <definedName name="arquivos_nomes" localSheetId="6">[21]Controle!#REF!</definedName>
    <definedName name="arquivos_nomes" localSheetId="0">[21]Controle!#REF!</definedName>
    <definedName name="arquivos_nomes">[21]Controle!#REF!</definedName>
    <definedName name="Arred" localSheetId="2">[9]DIFERENCIAL!#REF!</definedName>
    <definedName name="Arred" localSheetId="6">[9]DIFERENCIAL!#REF!</definedName>
    <definedName name="Arred" localSheetId="0">[9]DIFERENCIAL!#REF!</definedName>
    <definedName name="Arred">[9]DIFERENCIAL!#REF!</definedName>
    <definedName name="as" localSheetId="7" hidden="1">{#N/A,#N/A,FALSE,"PCOL"}</definedName>
    <definedName name="as" hidden="1">{#N/A,#N/A,FALSE,"PCOL"}</definedName>
    <definedName name="AS2DocOpenMode" hidden="1">"AS2DocumentEdit"</definedName>
    <definedName name="AS2NamedRange" hidden="1">15</definedName>
    <definedName name="AS2ReportLS" hidden="1">1</definedName>
    <definedName name="AS2StaticLS" localSheetId="2" hidden="1">#REF!</definedName>
    <definedName name="AS2StaticLS" localSheetId="7" hidden="1">#REF!</definedName>
    <definedName name="AS2StaticLS" localSheetId="6" hidden="1">#REF!</definedName>
    <definedName name="AS2StaticLS" localSheetId="0" hidden="1">#REF!</definedName>
    <definedName name="AS2StaticLS" hidden="1">#REF!</definedName>
    <definedName name="AS2SyncStepLS" hidden="1">0</definedName>
    <definedName name="AS2TickmarkLS" localSheetId="2" hidden="1">#REF!</definedName>
    <definedName name="AS2TickmarkLS" localSheetId="6" hidden="1">#REF!</definedName>
    <definedName name="AS2TickmarkLS" localSheetId="0" hidden="1">#REF!</definedName>
    <definedName name="AS2TickmarkLS" hidden="1">#REF!</definedName>
    <definedName name="AS2VersionLS" hidden="1">300</definedName>
    <definedName name="ASASDL" localSheetId="2">[22]MES!#REF!</definedName>
    <definedName name="ASASDL" localSheetId="7">[22]MES!#REF!</definedName>
    <definedName name="ASASDL" localSheetId="6">[22]MES!#REF!</definedName>
    <definedName name="ASASDL" localSheetId="0">[22]MES!#REF!</definedName>
    <definedName name="ASASDL">[22]MES!#REF!</definedName>
    <definedName name="asd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asd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ASDASDSDDDDDDDDDDDDDDDDDDDDDD" localSheetId="2">#REF!</definedName>
    <definedName name="ASDASDSDDDDDDDDDDDDDDDDDDDDDD" localSheetId="7">#REF!</definedName>
    <definedName name="ASDASDSDDDDDDDDDDDDDDDDDDDDDD" localSheetId="6">#REF!</definedName>
    <definedName name="ASDASDSDDDDDDDDDDDDDDDDDDDDDD" localSheetId="0">#REF!</definedName>
    <definedName name="ASDASDSDDDDDDDDDDDDDDDDDDDDDD">#REF!</definedName>
    <definedName name="asdda" localSheetId="7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asdda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asdfadsfasdf" localSheetId="2" hidden="1">#REF!</definedName>
    <definedName name="asdfadsfasdf" localSheetId="7" hidden="1">#REF!</definedName>
    <definedName name="asdfadsfasdf" localSheetId="6" hidden="1">#REF!</definedName>
    <definedName name="asdfadsfasdf" localSheetId="0" hidden="1">#REF!</definedName>
    <definedName name="asdfadsfasdf" hidden="1">#REF!</definedName>
    <definedName name="asdfasdf" localSheetId="2">[23]DIFERENCIAL!#REF!</definedName>
    <definedName name="asdfasdf" localSheetId="7">[23]DIFERENCIAL!#REF!</definedName>
    <definedName name="asdfasdf" localSheetId="6">[23]DIFERENCIAL!#REF!</definedName>
    <definedName name="asdfasdf" localSheetId="0">[23]DIFERENCIAL!#REF!</definedName>
    <definedName name="asdfasdf">[23]DIFERENCIAL!#REF!</definedName>
    <definedName name="asdfasdfasdf" localSheetId="7" hidden="1">{"tabela",#N/A,FALSE,"Tabela";"decoração",#N/A,FALSE,"Decor.";"Informações",#N/A,FALSE,"Inform."}</definedName>
    <definedName name="asdfasdfasdf" hidden="1">{"tabela",#N/A,FALSE,"Tabela";"decoração",#N/A,FALSE,"Decor.";"Informações",#N/A,FALSE,"Inform."}</definedName>
    <definedName name="asdfasdfsdfasdfasdf" localSheetId="7" hidden="1">{#N/A,#N/A,FALSE,"Plan1";#N/A,#N/A,FALSE,"Plan2"}</definedName>
    <definedName name="asdfasdfsdfasdfasdf" hidden="1">{#N/A,#N/A,FALSE,"Plan1";#N/A,#N/A,FALSE,"Plan2"}</definedName>
    <definedName name="asdfasf" localSheetId="2" hidden="1">#REF!</definedName>
    <definedName name="asdfasf" localSheetId="7" hidden="1">#REF!</definedName>
    <definedName name="asdfasf" localSheetId="6" hidden="1">#REF!</definedName>
    <definedName name="asdfasf" localSheetId="0" hidden="1">#REF!</definedName>
    <definedName name="asdfasf" hidden="1">#REF!</definedName>
    <definedName name="asdffsdfsdfs" localSheetId="2" hidden="1">#REF!</definedName>
    <definedName name="asdffsdfsdfs" localSheetId="6" hidden="1">#REF!</definedName>
    <definedName name="asdffsdfsdfs" localSheetId="0" hidden="1">#REF!</definedName>
    <definedName name="asdffsdfsdfs" hidden="1">#REF!</definedName>
    <definedName name="asdfg">#N/A</definedName>
    <definedName name="asdsa" localSheetId="2" hidden="1">#REF!</definedName>
    <definedName name="asdsa" localSheetId="7" hidden="1">#REF!</definedName>
    <definedName name="asdsa" localSheetId="6" hidden="1">#REF!</definedName>
    <definedName name="asdsa" localSheetId="0" hidden="1">#REF!</definedName>
    <definedName name="asdsa" hidden="1">#REF!</definedName>
    <definedName name="asdsfsda" localSheetId="7" hidden="1">{TRUE,TRUE,-1.25,-15.5,484.5,276.75,FALSE,TRUE,TRUE,TRUE,0,1,1,300,1,1.96296296296296,1.15384615384615,4,TRUE,TRUE,3,TRUE,1,FALSE,75,"Swvu.Print_Todo.","ACwvu.Print_Todo.",#N/A,FALSE,FALSE,0,0,0,0,2,"","",FALSE,FALSE,TRUE,FALSE,1,#N/A,2,10,"=R1C1:R636C40",FALSE,#N/A,#N/A,FALSE,FALSE,FALSE,9,300,300,FALSE,TRUE,TRUE,TRUE,TRUE}</definedName>
    <definedName name="asdsfsda" hidden="1">{TRUE,TRUE,-1.25,-15.5,484.5,276.75,FALSE,TRUE,TRUE,TRUE,0,1,1,300,1,1.96296296296296,1.15384615384615,4,TRUE,TRUE,3,TRUE,1,FALSE,75,"Swvu.Print_Todo.","ACwvu.Print_Todo.",#N/A,FALSE,FALSE,0,0,0,0,2,"","",FALSE,FALSE,TRUE,FALSE,1,#N/A,2,10,"=R1C1:R636C40",FALSE,#N/A,#N/A,FALSE,FALSE,FALSE,9,300,300,FALSE,TRUE,TRUE,TRUE,TRUE}</definedName>
    <definedName name="ASNITRO" localSheetId="2">#REF!</definedName>
    <definedName name="ASNITRO" localSheetId="7">#REF!</definedName>
    <definedName name="ASNITRO" localSheetId="6">#REF!</definedName>
    <definedName name="ASNITRO" localSheetId="0">#REF!</definedName>
    <definedName name="ASNITRO">#REF!</definedName>
    <definedName name="ASPROPPET" localSheetId="2">#REF!</definedName>
    <definedName name="ASPROPPET" localSheetId="6">#REF!</definedName>
    <definedName name="ASPROPPET" localSheetId="0">#REF!</definedName>
    <definedName name="ASPROPPET">#REF!</definedName>
    <definedName name="ASPVC" localSheetId="2">#REF!</definedName>
    <definedName name="ASPVC" localSheetId="6">#REF!</definedName>
    <definedName name="ASPVC" localSheetId="0">#REF!</definedName>
    <definedName name="ASPVC">#REF!</definedName>
    <definedName name="ass">'[24]#REF'!$B$1:$K$49</definedName>
    <definedName name="assoccons1" localSheetId="2">#REF!</definedName>
    <definedName name="assoccons1" localSheetId="7">#REF!</definedName>
    <definedName name="assoccons1" localSheetId="6">#REF!</definedName>
    <definedName name="assoccons1" localSheetId="0">#REF!</definedName>
    <definedName name="assoccons1">#REF!</definedName>
    <definedName name="AT" localSheetId="2">[10]FLUXO_ENDIVIDAMENTO!#REF!</definedName>
    <definedName name="AT" localSheetId="7">[10]FLUXO_ENDIVIDAMENTO!#REF!</definedName>
    <definedName name="AT" localSheetId="6">[10]FLUXO_ENDIVIDAMENTO!#REF!</definedName>
    <definedName name="AT" localSheetId="0">[10]FLUXO_ENDIVIDAMENTO!#REF!</definedName>
    <definedName name="AT">[10]FLUXO_ENDIVIDAMENTO!#REF!</definedName>
    <definedName name="ativo" localSheetId="2">#REF!</definedName>
    <definedName name="ativo" localSheetId="7">#REF!</definedName>
    <definedName name="ativo" localSheetId="6">#REF!</definedName>
    <definedName name="ativo" localSheetId="0">#REF!</definedName>
    <definedName name="ativo">#REF!</definedName>
    <definedName name="ato1_curta">[25]LT_011011!$E$34</definedName>
    <definedName name="ato1_longa" localSheetId="2">#REF!</definedName>
    <definedName name="ato1_longa" localSheetId="7">#REF!</definedName>
    <definedName name="ato1_longa" localSheetId="6">#REF!</definedName>
    <definedName name="ato1_longa" localSheetId="0">#REF!</definedName>
    <definedName name="ato1_longa">#REF!</definedName>
    <definedName name="ato2_curta">[25]LT_011011!$E$35</definedName>
    <definedName name="ato2_longa" localSheetId="2">#REF!</definedName>
    <definedName name="ato2_longa" localSheetId="7">#REF!</definedName>
    <definedName name="ato2_longa" localSheetId="6">#REF!</definedName>
    <definedName name="ato2_longa" localSheetId="0">#REF!</definedName>
    <definedName name="ato2_longa">#REF!</definedName>
    <definedName name="Automobile_Expense" localSheetId="2">#REF!</definedName>
    <definedName name="Automobile_Expense" localSheetId="6">#REF!</definedName>
    <definedName name="Automobile_Expense" localSheetId="0">#REF!</definedName>
    <definedName name="Automobile_Expense">#REF!</definedName>
    <definedName name="aval" localSheetId="2">#REF!</definedName>
    <definedName name="aval" localSheetId="6">#REF!</definedName>
    <definedName name="aval" localSheetId="0">#REF!</definedName>
    <definedName name="aval">#REF!</definedName>
    <definedName name="aw" localSheetId="2" hidden="1">#REF!</definedName>
    <definedName name="aw" localSheetId="6" hidden="1">#REF!</definedName>
    <definedName name="aw" localSheetId="0" hidden="1">#REF!</definedName>
    <definedName name="aw" hidden="1">#REF!</definedName>
    <definedName name="b" localSheetId="7" hidden="1">{"'REL CUSTODIF'!$B$1:$H$72"}</definedName>
    <definedName name="b" hidden="1">{"'REL CUSTODIF'!$B$1:$H$72"}</definedName>
    <definedName name="B_CMI" localSheetId="2">#REF!</definedName>
    <definedName name="B_CMI" localSheetId="6">#REF!</definedName>
    <definedName name="B_CMI" localSheetId="0">#REF!</definedName>
    <definedName name="B_CMI">#REF!</definedName>
    <definedName name="Bal" localSheetId="2">#REF!</definedName>
    <definedName name="Bal" localSheetId="6">#REF!</definedName>
    <definedName name="Bal" localSheetId="0">#REF!</definedName>
    <definedName name="Bal">#REF!</definedName>
    <definedName name="Bal_soc_ativo" localSheetId="2">#REF!</definedName>
    <definedName name="Bal_soc_ativo" localSheetId="6">#REF!</definedName>
    <definedName name="Bal_soc_ativo" localSheetId="0">#REF!</definedName>
    <definedName name="Bal_soc_ativo">#REF!</definedName>
    <definedName name="balance" localSheetId="7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balance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BALANÇO" localSheetId="2">#REF!</definedName>
    <definedName name="BALANÇO" localSheetId="7">#REF!</definedName>
    <definedName name="BALANÇO" localSheetId="6">#REF!</definedName>
    <definedName name="BALANÇO" localSheetId="0">#REF!</definedName>
    <definedName name="BALANÇO">#REF!</definedName>
    <definedName name="BALANÇO_CMI" localSheetId="2">#REF!</definedName>
    <definedName name="BALANÇO_CMI" localSheetId="6">#REF!</definedName>
    <definedName name="BALANÇO_CMI" localSheetId="0">#REF!</definedName>
    <definedName name="BALANÇO_CMI">#REF!</definedName>
    <definedName name="BALANÇO_CMI_UFIR" localSheetId="2">#REF!</definedName>
    <definedName name="BALANÇO_CMI_UFIR" localSheetId="6">#REF!</definedName>
    <definedName name="BALANÇO_CMI_UFIR" localSheetId="0">#REF!</definedName>
    <definedName name="BALANÇO_CMI_UFIR">#REF!</definedName>
    <definedName name="BALANÇO_CMI_US" localSheetId="2">#REF!</definedName>
    <definedName name="BALANÇO_CMI_US" localSheetId="6">#REF!</definedName>
    <definedName name="BALANÇO_CMI_US" localSheetId="0">#REF!</definedName>
    <definedName name="BALANÇO_CMI_US">#REF!</definedName>
    <definedName name="BALANÇO_LS" localSheetId="2">#REF!</definedName>
    <definedName name="BALANÇO_LS" localSheetId="6">#REF!</definedName>
    <definedName name="BALANÇO_LS" localSheetId="0">#REF!</definedName>
    <definedName name="BALANÇO_LS">#REF!</definedName>
    <definedName name="Balanço_soc_passivo" localSheetId="2">#REF!</definedName>
    <definedName name="Balanço_soc_passivo" localSheetId="6">#REF!</definedName>
    <definedName name="Balanço_soc_passivo" localSheetId="0">#REF!</definedName>
    <definedName name="Balanço_soc_passivo">#REF!</definedName>
    <definedName name="balcop" localSheetId="2">#REF!</definedName>
    <definedName name="balcop" localSheetId="6">#REF!</definedName>
    <definedName name="balcop" localSheetId="0">#REF!</definedName>
    <definedName name="balcop">#REF!</definedName>
    <definedName name="BalType" hidden="1">TRUE</definedName>
    <definedName name="BALUFIR" localSheetId="2">#REF!</definedName>
    <definedName name="BALUFIR" localSheetId="7">#REF!</definedName>
    <definedName name="BALUFIR" localSheetId="6">#REF!</definedName>
    <definedName name="BALUFIR" localSheetId="0">#REF!</definedName>
    <definedName name="BALUFIR">#REF!</definedName>
    <definedName name="_xlnm.Database" localSheetId="2">#REF!</definedName>
    <definedName name="_xlnm.Database" localSheetId="6">#REF!</definedName>
    <definedName name="_xlnm.Database" localSheetId="0">#REF!</definedName>
    <definedName name="_xlnm.Database">#REF!</definedName>
    <definedName name="BandasAnoInicial" localSheetId="2" hidden="1">#REF!</definedName>
    <definedName name="BandasAnoInicial" localSheetId="6" hidden="1">#REF!</definedName>
    <definedName name="BandasAnoInicial" localSheetId="0" hidden="1">#REF!</definedName>
    <definedName name="BandasAnoInicial" hidden="1">#REF!</definedName>
    <definedName name="BandasCadernoEncargos" localSheetId="2" hidden="1">#REF!</definedName>
    <definedName name="BandasCadernoEncargos" localSheetId="6" hidden="1">#REF!</definedName>
    <definedName name="BandasCadernoEncargos" localSheetId="0" hidden="1">#REF!</definedName>
    <definedName name="BandasCadernoEncargos" hidden="1">#REF!</definedName>
    <definedName name="BandasIndiceActualizaçãoTarifária" localSheetId="2" hidden="1">#REF!</definedName>
    <definedName name="BandasIndiceActualizaçãoTarifária" localSheetId="6" hidden="1">#REF!</definedName>
    <definedName name="BandasIndiceActualizaçãoTarifária" localSheetId="0" hidden="1">#REF!</definedName>
    <definedName name="BandasIndiceActualizaçãoTarifária" hidden="1">#REF!</definedName>
    <definedName name="BandasLimitesSuperior" localSheetId="2" hidden="1">#REF!</definedName>
    <definedName name="BandasLimitesSuperior" localSheetId="6" hidden="1">#REF!</definedName>
    <definedName name="BandasLimitesSuperior" localSheetId="0" hidden="1">#REF!</definedName>
    <definedName name="BandasLimitesSuperior" hidden="1">#REF!</definedName>
    <definedName name="BandasPagamentosFixos" localSheetId="2" hidden="1">#REF!</definedName>
    <definedName name="BandasPagamentosFixos" localSheetId="6" hidden="1">#REF!</definedName>
    <definedName name="BandasPagamentosFixos" localSheetId="0" hidden="1">#REF!</definedName>
    <definedName name="BandasPagamentosFixos" hidden="1">#REF!</definedName>
    <definedName name="BandasPagamentosVariaveis" localSheetId="2" hidden="1">#REF!</definedName>
    <definedName name="BandasPagamentosVariaveis" localSheetId="6" hidden="1">#REF!</definedName>
    <definedName name="BandasPagamentosVariaveis" localSheetId="0" hidden="1">#REF!</definedName>
    <definedName name="BandasPagamentosVariaveis" hidden="1">#REF!</definedName>
    <definedName name="BandasPenalizaçõesPercentagem" localSheetId="2" hidden="1">#REF!</definedName>
    <definedName name="BandasPenalizaçõesPercentagem" localSheetId="6" hidden="1">#REF!</definedName>
    <definedName name="BandasPenalizaçõesPercentagem" localSheetId="0" hidden="1">#REF!</definedName>
    <definedName name="BandasPenalizaçõesPercentagem" hidden="1">#REF!</definedName>
    <definedName name="BandasPgtIndiceActualizaçãoTarifária" localSheetId="2" hidden="1">#REF!</definedName>
    <definedName name="BandasPgtIndiceActualizaçãoTarifária" localSheetId="6" hidden="1">#REF!</definedName>
    <definedName name="BandasPgtIndiceActualizaçãoTarifária" localSheetId="0" hidden="1">#REF!</definedName>
    <definedName name="BandasPgtIndiceActualizaçãoTarifária" hidden="1">#REF!</definedName>
    <definedName name="BandasReceitasPortagem" localSheetId="2" hidden="1">#REF!</definedName>
    <definedName name="BandasReceitasPortagem" localSheetId="6" hidden="1">#REF!</definedName>
    <definedName name="BandasReceitasPortagem" localSheetId="0" hidden="1">#REF!</definedName>
    <definedName name="BandasReceitasPortagem" hidden="1">#REF!</definedName>
    <definedName name="BandasTabelaActualizaçãoTarifária" localSheetId="2" hidden="1">#REF!</definedName>
    <definedName name="BandasTabelaActualizaçãoTarifária" localSheetId="6" hidden="1">#REF!</definedName>
    <definedName name="BandasTabelaActualizaçãoTarifária" localSheetId="0" hidden="1">#REF!</definedName>
    <definedName name="BandasTabelaActualizaçãoTarifária" hidden="1">#REF!</definedName>
    <definedName name="BandasTarifasReferência" localSheetId="2" hidden="1">#REF!</definedName>
    <definedName name="BandasTarifasReferência" localSheetId="6" hidden="1">#REF!</definedName>
    <definedName name="BandasTarifasReferência" localSheetId="0" hidden="1">#REF!</definedName>
    <definedName name="BandasTarifasReferência" hidden="1">#REF!</definedName>
    <definedName name="BandasVeiculosKmsAlocação" localSheetId="2" hidden="1">#REF!</definedName>
    <definedName name="BandasVeiculosKmsAlocação" localSheetId="6" hidden="1">#REF!</definedName>
    <definedName name="BandasVeiculosKmsAlocação" localSheetId="0" hidden="1">#REF!</definedName>
    <definedName name="BandasVeiculosKmsAlocação" hidden="1">#REF!</definedName>
    <definedName name="Barreiras_Entrada_Manual" localSheetId="2" hidden="1">#REF!</definedName>
    <definedName name="Barreiras_Entrada_Manual" localSheetId="6" hidden="1">#REF!</definedName>
    <definedName name="Barreiras_Entrada_Manual" localSheetId="0" hidden="1">#REF!</definedName>
    <definedName name="Barreiras_Entrada_Manual" hidden="1">#REF!</definedName>
    <definedName name="Barreiras_Entrada_VV" localSheetId="2" hidden="1">#REF!</definedName>
    <definedName name="Barreiras_Entrada_VV" localSheetId="6" hidden="1">#REF!</definedName>
    <definedName name="Barreiras_Entrada_VV" localSheetId="0" hidden="1">#REF!</definedName>
    <definedName name="Barreiras_Entrada_VV" hidden="1">#REF!</definedName>
    <definedName name="Barreiras_Lanços" localSheetId="2" hidden="1">#REF!</definedName>
    <definedName name="Barreiras_Lanços" localSheetId="6" hidden="1">#REF!</definedName>
    <definedName name="Barreiras_Lanços" localSheetId="0" hidden="1">#REF!</definedName>
    <definedName name="Barreiras_Lanços" hidden="1">#REF!</definedName>
    <definedName name="Barreiras_Saída_Manual" localSheetId="2" hidden="1">#REF!</definedName>
    <definedName name="Barreiras_Saída_Manual" localSheetId="6" hidden="1">#REF!</definedName>
    <definedName name="Barreiras_Saída_Manual" localSheetId="0" hidden="1">#REF!</definedName>
    <definedName name="Barreiras_Saída_Manual" hidden="1">#REF!</definedName>
    <definedName name="Barreiras_Saída_VV" localSheetId="2" hidden="1">#REF!</definedName>
    <definedName name="Barreiras_Saída_VV" localSheetId="6" hidden="1">#REF!</definedName>
    <definedName name="Barreiras_Saída_VV" localSheetId="0" hidden="1">#REF!</definedName>
    <definedName name="Barreiras_Saída_VV" hidden="1">#REF!</definedName>
    <definedName name="Barreiras_Sublanços" localSheetId="2" hidden="1">#REF!</definedName>
    <definedName name="Barreiras_Sublanços" localSheetId="6" hidden="1">#REF!</definedName>
    <definedName name="Barreiras_Sublanços" localSheetId="0" hidden="1">#REF!</definedName>
    <definedName name="Barreiras_Sublanços" hidden="1">#REF!</definedName>
    <definedName name="BASE">[26]Plan1!$A$1:$A$65536</definedName>
    <definedName name="base_calculo_inv_dce">[8]EDC!$O$377</definedName>
    <definedName name="BASE2">[27]Plan1!$B$1:$B$65536</definedName>
    <definedName name="BB">#N/A</definedName>
    <definedName name="BBB">#N/A</definedName>
    <definedName name="bbbbbbbbbb" localSheetId="2" hidden="1">#REF!</definedName>
    <definedName name="bbbbbbbbbb" localSheetId="7" hidden="1">#REF!</definedName>
    <definedName name="bbbbbbbbbb" localSheetId="6" hidden="1">#REF!</definedName>
    <definedName name="bbbbbbbbbb" localSheetId="0" hidden="1">#REF!</definedName>
    <definedName name="bbbbbbbbbb" hidden="1">#REF!</definedName>
    <definedName name="bbbbbbbbbbbbbb" localSheetId="2" hidden="1">#REF!</definedName>
    <definedName name="bbbbbbbbbbbbbb" localSheetId="6" hidden="1">#REF!</definedName>
    <definedName name="bbbbbbbbbbbbbb" localSheetId="0" hidden="1">#REF!</definedName>
    <definedName name="bbbbbbbbbbbbbb" hidden="1">#REF!</definedName>
    <definedName name="BC" localSheetId="7" hidden="1">{#N/A,#N/A,FALSE,"1? ????";#N/A,#N/A,FALSE,"2? ??";#N/A,#N/A,FALSE,"2??? ????";#N/A,#N/A,FALSE,"5? ???";#N/A,#N/A,FALSE,"6? ????";#N/A,#N/A,FALSE,"6? ??(?)";#N/A,#N/A,FALSE,"6? ??(?)";#N/A,#N/A,FALSE,"6-1? ????";#N/A,#N/A,FALSE,"6-2(7)? ????";#N/A,#N/A,FALSE,"6-3? ??";#N/A,#N/A,FALSE,"6-3(3)? ??";#N/A,#N/A,FALSE,"6-3(4)? ??";#N/A,#N/A,FALSE,"6-4? ??(?)";#N/A,#N/A,FALSE,"6-4? ??(?)";#N/A,#N/A,FALSE,"9? ???(?)";#N/A,#N/A,FALSE,"9? ???(?)";#N/A,#N/A,FALSE,"?8? ????";#N/A,#N/A,FALSE,"?????";#N/A,#N/A,FALSE,"????";#N/A,#N/A,FALSE,"????";#N/A,#N/A,FALSE,"???????";#N/A,#N/A,FALSE,"??????";#N/A,#N/A,FALSE,"????";#N/A,#N/A,FALSE,"???????"}</definedName>
    <definedName name="BC" hidden="1">{#N/A,#N/A,FALSE,"1? ????";#N/A,#N/A,FALSE,"2? ??";#N/A,#N/A,FALSE,"2??? ????";#N/A,#N/A,FALSE,"5? ???";#N/A,#N/A,FALSE,"6? ????";#N/A,#N/A,FALSE,"6? ??(?)";#N/A,#N/A,FALSE,"6? ??(?)";#N/A,#N/A,FALSE,"6-1? ????";#N/A,#N/A,FALSE,"6-2(7)? ????";#N/A,#N/A,FALSE,"6-3? ??";#N/A,#N/A,FALSE,"6-3(3)? ??";#N/A,#N/A,FALSE,"6-3(4)? ??";#N/A,#N/A,FALSE,"6-4? ??(?)";#N/A,#N/A,FALSE,"6-4? ??(?)";#N/A,#N/A,FALSE,"9? ???(?)";#N/A,#N/A,FALSE,"9? ???(?)";#N/A,#N/A,FALSE,"?8? ????";#N/A,#N/A,FALSE,"?????";#N/A,#N/A,FALSE,"????";#N/A,#N/A,FALSE,"????";#N/A,#N/A,FALSE,"???????";#N/A,#N/A,FALSE,"??????";#N/A,#N/A,FALSE,"????";#N/A,#N/A,FALSE,"???????"}</definedName>
    <definedName name="bchar10" localSheetId="2" hidden="1">#REF!</definedName>
    <definedName name="bchar10" localSheetId="7" hidden="1">#REF!</definedName>
    <definedName name="bchar10" localSheetId="6" hidden="1">#REF!</definedName>
    <definedName name="bchar10" localSheetId="0" hidden="1">#REF!</definedName>
    <definedName name="bchar10" hidden="1">#REF!</definedName>
    <definedName name="bchart1" localSheetId="2" hidden="1">#REF!</definedName>
    <definedName name="bchart1" localSheetId="6" hidden="1">#REF!</definedName>
    <definedName name="bchart1" localSheetId="0" hidden="1">#REF!</definedName>
    <definedName name="bchart1" hidden="1">#REF!</definedName>
    <definedName name="bchart11" localSheetId="2" hidden="1">#REF!</definedName>
    <definedName name="bchart11" localSheetId="6" hidden="1">#REF!</definedName>
    <definedName name="bchart11" localSheetId="0" hidden="1">#REF!</definedName>
    <definedName name="bchart11" hidden="1">#REF!</definedName>
    <definedName name="bchart12" localSheetId="2" hidden="1">#REF!</definedName>
    <definedName name="bchart12" localSheetId="6" hidden="1">#REF!</definedName>
    <definedName name="bchart12" localSheetId="0" hidden="1">#REF!</definedName>
    <definedName name="bchart12" hidden="1">#REF!</definedName>
    <definedName name="bchart13" localSheetId="2" hidden="1">#REF!</definedName>
    <definedName name="bchart13" localSheetId="6" hidden="1">#REF!</definedName>
    <definedName name="bchart13" localSheetId="0" hidden="1">#REF!</definedName>
    <definedName name="bchart13" hidden="1">#REF!</definedName>
    <definedName name="bchart14" localSheetId="2" hidden="1">#REF!</definedName>
    <definedName name="bchart14" localSheetId="6" hidden="1">#REF!</definedName>
    <definedName name="bchart14" localSheetId="0" hidden="1">#REF!</definedName>
    <definedName name="bchart14" hidden="1">#REF!</definedName>
    <definedName name="bchart15" localSheetId="2" hidden="1">#REF!</definedName>
    <definedName name="bchart15" localSheetId="6" hidden="1">#REF!</definedName>
    <definedName name="bchart15" localSheetId="0" hidden="1">#REF!</definedName>
    <definedName name="bchart15" hidden="1">#REF!</definedName>
    <definedName name="bchart16" localSheetId="2" hidden="1">#REF!</definedName>
    <definedName name="bchart16" localSheetId="6" hidden="1">#REF!</definedName>
    <definedName name="bchart16" localSheetId="0" hidden="1">#REF!</definedName>
    <definedName name="bchart16" hidden="1">#REF!</definedName>
    <definedName name="bchart17" localSheetId="2" hidden="1">#REF!</definedName>
    <definedName name="bchart17" localSheetId="6" hidden="1">#REF!</definedName>
    <definedName name="bchart17" localSheetId="0" hidden="1">#REF!</definedName>
    <definedName name="bchart17" hidden="1">#REF!</definedName>
    <definedName name="bchart18" localSheetId="2" hidden="1">#REF!</definedName>
    <definedName name="bchart18" localSheetId="6" hidden="1">#REF!</definedName>
    <definedName name="bchart18" localSheetId="0" hidden="1">#REF!</definedName>
    <definedName name="bchart18" hidden="1">#REF!</definedName>
    <definedName name="bchart19" localSheetId="2" hidden="1">#REF!</definedName>
    <definedName name="bchart19" localSheetId="6" hidden="1">#REF!</definedName>
    <definedName name="bchart19" localSheetId="0" hidden="1">#REF!</definedName>
    <definedName name="bchart19" hidden="1">#REF!</definedName>
    <definedName name="bchart2" localSheetId="2" hidden="1">#REF!</definedName>
    <definedName name="bchart2" localSheetId="6" hidden="1">#REF!</definedName>
    <definedName name="bchart2" localSheetId="0" hidden="1">#REF!</definedName>
    <definedName name="bchart2" hidden="1">#REF!</definedName>
    <definedName name="bchart20" localSheetId="2" hidden="1">#REF!</definedName>
    <definedName name="bchart20" localSheetId="6" hidden="1">#REF!</definedName>
    <definedName name="bchart20" localSheetId="0" hidden="1">#REF!</definedName>
    <definedName name="bchart20" hidden="1">#REF!</definedName>
    <definedName name="bchart21" localSheetId="2" hidden="1">#REF!</definedName>
    <definedName name="bchart21" localSheetId="6" hidden="1">#REF!</definedName>
    <definedName name="bchart21" localSheetId="0" hidden="1">#REF!</definedName>
    <definedName name="bchart21" hidden="1">#REF!</definedName>
    <definedName name="bchart22" localSheetId="2" hidden="1">#REF!</definedName>
    <definedName name="bchart22" localSheetId="6" hidden="1">#REF!</definedName>
    <definedName name="bchart22" localSheetId="0" hidden="1">#REF!</definedName>
    <definedName name="bchart22" hidden="1">#REF!</definedName>
    <definedName name="bchart23" localSheetId="2" hidden="1">#REF!</definedName>
    <definedName name="bchart23" localSheetId="6" hidden="1">#REF!</definedName>
    <definedName name="bchart23" localSheetId="0" hidden="1">#REF!</definedName>
    <definedName name="bchart23" hidden="1">#REF!</definedName>
    <definedName name="bchart24" localSheetId="2" hidden="1">#REF!</definedName>
    <definedName name="bchart24" localSheetId="6" hidden="1">#REF!</definedName>
    <definedName name="bchart24" localSheetId="0" hidden="1">#REF!</definedName>
    <definedName name="bchart24" hidden="1">#REF!</definedName>
    <definedName name="bchart25" localSheetId="2" hidden="1">#REF!</definedName>
    <definedName name="bchart25" localSheetId="6" hidden="1">#REF!</definedName>
    <definedName name="bchart25" localSheetId="0" hidden="1">#REF!</definedName>
    <definedName name="bchart25" hidden="1">#REF!</definedName>
    <definedName name="bchart26" localSheetId="2" hidden="1">#REF!</definedName>
    <definedName name="bchart26" localSheetId="6" hidden="1">#REF!</definedName>
    <definedName name="bchart26" localSheetId="0" hidden="1">#REF!</definedName>
    <definedName name="bchart26" hidden="1">#REF!</definedName>
    <definedName name="bchart27" localSheetId="2" hidden="1">#REF!</definedName>
    <definedName name="bchart27" localSheetId="6" hidden="1">#REF!</definedName>
    <definedName name="bchart27" localSheetId="0" hidden="1">#REF!</definedName>
    <definedName name="bchart27" hidden="1">#REF!</definedName>
    <definedName name="bchart28" localSheetId="2" hidden="1">#REF!</definedName>
    <definedName name="bchart28" localSheetId="6" hidden="1">#REF!</definedName>
    <definedName name="bchart28" localSheetId="0" hidden="1">#REF!</definedName>
    <definedName name="bchart28" hidden="1">#REF!</definedName>
    <definedName name="bchart29" localSheetId="2" hidden="1">#REF!</definedName>
    <definedName name="bchart29" localSheetId="6" hidden="1">#REF!</definedName>
    <definedName name="bchart29" localSheetId="0" hidden="1">#REF!</definedName>
    <definedName name="bchart29" hidden="1">#REF!</definedName>
    <definedName name="bchart3" localSheetId="2" hidden="1">#REF!</definedName>
    <definedName name="bchart3" localSheetId="6" hidden="1">#REF!</definedName>
    <definedName name="bchart3" localSheetId="0" hidden="1">#REF!</definedName>
    <definedName name="bchart3" hidden="1">#REF!</definedName>
    <definedName name="bchart30" localSheetId="2" hidden="1">#REF!</definedName>
    <definedName name="bchart30" localSheetId="6" hidden="1">#REF!</definedName>
    <definedName name="bchart30" localSheetId="0" hidden="1">#REF!</definedName>
    <definedName name="bchart30" hidden="1">#REF!</definedName>
    <definedName name="bchart31" localSheetId="2" hidden="1">#REF!</definedName>
    <definedName name="bchart31" localSheetId="6" hidden="1">#REF!</definedName>
    <definedName name="bchart31" localSheetId="0" hidden="1">#REF!</definedName>
    <definedName name="bchart31" hidden="1">#REF!</definedName>
    <definedName name="bchart32" localSheetId="2" hidden="1">#REF!</definedName>
    <definedName name="bchart32" localSheetId="6" hidden="1">#REF!</definedName>
    <definedName name="bchart32" localSheetId="0" hidden="1">#REF!</definedName>
    <definedName name="bchart32" hidden="1">#REF!</definedName>
    <definedName name="bchart4" localSheetId="2" hidden="1">#REF!</definedName>
    <definedName name="bchart4" localSheetId="6" hidden="1">#REF!</definedName>
    <definedName name="bchart4" localSheetId="0" hidden="1">#REF!</definedName>
    <definedName name="bchart4" hidden="1">#REF!</definedName>
    <definedName name="bchart5" localSheetId="2" hidden="1">#REF!</definedName>
    <definedName name="bchart5" localSheetId="6" hidden="1">#REF!</definedName>
    <definedName name="bchart5" localSheetId="0" hidden="1">#REF!</definedName>
    <definedName name="bchart5" hidden="1">#REF!</definedName>
    <definedName name="bchart6" localSheetId="2" hidden="1">#REF!</definedName>
    <definedName name="bchart6" localSheetId="6" hidden="1">#REF!</definedName>
    <definedName name="bchart6" localSheetId="0" hidden="1">#REF!</definedName>
    <definedName name="bchart6" hidden="1">#REF!</definedName>
    <definedName name="bchart7" localSheetId="2" hidden="1">#REF!</definedName>
    <definedName name="bchart7" localSheetId="6" hidden="1">#REF!</definedName>
    <definedName name="bchart7" localSheetId="0" hidden="1">#REF!</definedName>
    <definedName name="bchart7" hidden="1">#REF!</definedName>
    <definedName name="bchart8" localSheetId="2" hidden="1">#REF!</definedName>
    <definedName name="bchart8" localSheetId="6" hidden="1">#REF!</definedName>
    <definedName name="bchart8" localSheetId="0" hidden="1">#REF!</definedName>
    <definedName name="bchart8" hidden="1">#REF!</definedName>
    <definedName name="bchart9" localSheetId="2" hidden="1">#REF!</definedName>
    <definedName name="bchart9" localSheetId="6" hidden="1">#REF!</definedName>
    <definedName name="bchart9" localSheetId="0" hidden="1">#REF!</definedName>
    <definedName name="bchart9" hidden="1">#REF!</definedName>
    <definedName name="bd_moedas">[28]Parametros!$B$12:$B$15</definedName>
    <definedName name="bdi" localSheetId="2">#REF!</definedName>
    <definedName name="bdi" localSheetId="7">#REF!</definedName>
    <definedName name="bdi" localSheetId="6">#REF!</definedName>
    <definedName name="bdi" localSheetId="0">#REF!</definedName>
    <definedName name="bdi">#REF!</definedName>
    <definedName name="BEI1_paste" localSheetId="2">[29]Fin!#REF!</definedName>
    <definedName name="BEI1_paste" localSheetId="7">[29]Fin!#REF!</definedName>
    <definedName name="BEI1_paste" localSheetId="6">[29]Fin!#REF!</definedName>
    <definedName name="BEI1_paste" localSheetId="0">[29]Fin!#REF!</definedName>
    <definedName name="BEI1_paste">[29]Fin!#REF!</definedName>
    <definedName name="BEI2paste" localSheetId="2">[29]Fin!#REF!</definedName>
    <definedName name="BEI2paste" localSheetId="6">[29]Fin!#REF!</definedName>
    <definedName name="BEI2paste" localSheetId="0">[29]Fin!#REF!</definedName>
    <definedName name="BEI2paste">[29]Fin!#REF!</definedName>
    <definedName name="BENZENO" localSheetId="2">#REF!</definedName>
    <definedName name="BENZENO" localSheetId="7">#REF!</definedName>
    <definedName name="BENZENO" localSheetId="6">#REF!</definedName>
    <definedName name="BENZENO" localSheetId="0">#REF!</definedName>
    <definedName name="BENZENO">#REF!</definedName>
    <definedName name="BEZENO" localSheetId="2">#REF!</definedName>
    <definedName name="BEZENO" localSheetId="6">#REF!</definedName>
    <definedName name="BEZENO" localSheetId="0">#REF!</definedName>
    <definedName name="BEZENO">#REF!</definedName>
    <definedName name="BG_Del" hidden="1">15</definedName>
    <definedName name="BG_Ins" hidden="1">4</definedName>
    <definedName name="BG_Mod" hidden="1">6</definedName>
    <definedName name="bh" localSheetId="7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bh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bin">[30]Plan1!$K$1:$K$2</definedName>
    <definedName name="bkl_real" localSheetId="2">#REF!</definedName>
    <definedName name="bkl_real" localSheetId="7">#REF!</definedName>
    <definedName name="bkl_real" localSheetId="6">#REF!</definedName>
    <definedName name="bkl_real" localSheetId="0">#REF!</definedName>
    <definedName name="bkl_real">#REF!</definedName>
    <definedName name="blhh436" localSheetId="2" hidden="1">#REF!</definedName>
    <definedName name="blhh436" localSheetId="6" hidden="1">#REF!</definedName>
    <definedName name="blhh436" localSheetId="0" hidden="1">#REF!</definedName>
    <definedName name="blhh436" hidden="1">#REF!</definedName>
    <definedName name="blp_real" localSheetId="2">#REF!</definedName>
    <definedName name="blp_real" localSheetId="6">#REF!</definedName>
    <definedName name="blp_real" localSheetId="0">#REF!</definedName>
    <definedName name="blp_real">#REF!</definedName>
    <definedName name="BLPH1" localSheetId="2" hidden="1">#REF!</definedName>
    <definedName name="BLPH1" localSheetId="6" hidden="1">#REF!</definedName>
    <definedName name="BLPH1" localSheetId="0" hidden="1">#REF!</definedName>
    <definedName name="BLPH1" hidden="1">#REF!</definedName>
    <definedName name="BLPH10" localSheetId="2" hidden="1">#REF!</definedName>
    <definedName name="BLPH10" localSheetId="6" hidden="1">#REF!</definedName>
    <definedName name="BLPH10" localSheetId="0" hidden="1">#REF!</definedName>
    <definedName name="BLPH10" hidden="1">#REF!</definedName>
    <definedName name="BLPH1000000001" localSheetId="2" hidden="1">#REF!</definedName>
    <definedName name="BLPH1000000001" localSheetId="6" hidden="1">#REF!</definedName>
    <definedName name="BLPH1000000001" localSheetId="0" hidden="1">#REF!</definedName>
    <definedName name="BLPH1000000001" hidden="1">#REF!</definedName>
    <definedName name="BLPH1000000002" localSheetId="2" hidden="1">#REF!</definedName>
    <definedName name="BLPH1000000002" localSheetId="6" hidden="1">#REF!</definedName>
    <definedName name="BLPH1000000002" localSheetId="0" hidden="1">#REF!</definedName>
    <definedName name="BLPH1000000002" hidden="1">#REF!</definedName>
    <definedName name="BLPH1000000003" localSheetId="2" hidden="1">#REF!</definedName>
    <definedName name="BLPH1000000003" localSheetId="6" hidden="1">#REF!</definedName>
    <definedName name="BLPH1000000003" localSheetId="0" hidden="1">#REF!</definedName>
    <definedName name="BLPH1000000003" hidden="1">#REF!</definedName>
    <definedName name="BLPH1000000004" localSheetId="2" hidden="1">#REF!</definedName>
    <definedName name="BLPH1000000004" localSheetId="6" hidden="1">#REF!</definedName>
    <definedName name="BLPH1000000004" localSheetId="0" hidden="1">#REF!</definedName>
    <definedName name="BLPH1000000004" hidden="1">#REF!</definedName>
    <definedName name="BLPH1000000005" localSheetId="2" hidden="1">#REF!</definedName>
    <definedName name="BLPH1000000005" localSheetId="6" hidden="1">#REF!</definedName>
    <definedName name="BLPH1000000005" localSheetId="0" hidden="1">#REF!</definedName>
    <definedName name="BLPH1000000005" hidden="1">#REF!</definedName>
    <definedName name="BLPH1000000006" localSheetId="2" hidden="1">#REF!</definedName>
    <definedName name="BLPH1000000006" localSheetId="6" hidden="1">#REF!</definedName>
    <definedName name="BLPH1000000006" localSheetId="0" hidden="1">#REF!</definedName>
    <definedName name="BLPH1000000006" hidden="1">#REF!</definedName>
    <definedName name="BLPH1000000007" localSheetId="2" hidden="1">#REF!</definedName>
    <definedName name="BLPH1000000007" localSheetId="6" hidden="1">#REF!</definedName>
    <definedName name="BLPH1000000007" localSheetId="0" hidden="1">#REF!</definedName>
    <definedName name="BLPH1000000007" hidden="1">#REF!</definedName>
    <definedName name="BLPH1000000008" localSheetId="2" hidden="1">#REF!</definedName>
    <definedName name="BLPH1000000008" localSheetId="6" hidden="1">#REF!</definedName>
    <definedName name="BLPH1000000008" localSheetId="0" hidden="1">#REF!</definedName>
    <definedName name="BLPH1000000008" hidden="1">#REF!</definedName>
    <definedName name="BLPH1000000009" localSheetId="2" hidden="1">#REF!</definedName>
    <definedName name="BLPH1000000009" localSheetId="6" hidden="1">#REF!</definedName>
    <definedName name="BLPH1000000009" localSheetId="0" hidden="1">#REF!</definedName>
    <definedName name="BLPH1000000009" hidden="1">#REF!</definedName>
    <definedName name="BLPH1000000010" localSheetId="2" hidden="1">#REF!</definedName>
    <definedName name="BLPH1000000010" localSheetId="6" hidden="1">#REF!</definedName>
    <definedName name="BLPH1000000010" localSheetId="0" hidden="1">#REF!</definedName>
    <definedName name="BLPH1000000010" hidden="1">#REF!</definedName>
    <definedName name="BLPH1000000029" localSheetId="2" hidden="1">#REF!</definedName>
    <definedName name="BLPH1000000029" localSheetId="6" hidden="1">#REF!</definedName>
    <definedName name="BLPH1000000029" localSheetId="0" hidden="1">#REF!</definedName>
    <definedName name="BLPH1000000029" hidden="1">#REF!</definedName>
    <definedName name="BLPH1000000030" localSheetId="2" hidden="1">#REF!</definedName>
    <definedName name="BLPH1000000030" localSheetId="6" hidden="1">#REF!</definedName>
    <definedName name="BLPH1000000030" localSheetId="0" hidden="1">#REF!</definedName>
    <definedName name="BLPH1000000030" hidden="1">#REF!</definedName>
    <definedName name="BLPH1000000031" localSheetId="2" hidden="1">#REF!</definedName>
    <definedName name="BLPH1000000031" localSheetId="6" hidden="1">#REF!</definedName>
    <definedName name="BLPH1000000031" localSheetId="0" hidden="1">#REF!</definedName>
    <definedName name="BLPH1000000031" hidden="1">#REF!</definedName>
    <definedName name="BLPH1000000032" localSheetId="2" hidden="1">#REF!</definedName>
    <definedName name="BLPH1000000032" localSheetId="6" hidden="1">#REF!</definedName>
    <definedName name="BLPH1000000032" localSheetId="0" hidden="1">#REF!</definedName>
    <definedName name="BLPH1000000032" hidden="1">#REF!</definedName>
    <definedName name="BLPH1000000033" localSheetId="2" hidden="1">#REF!</definedName>
    <definedName name="BLPH1000000033" localSheetId="6" hidden="1">#REF!</definedName>
    <definedName name="BLPH1000000033" localSheetId="0" hidden="1">#REF!</definedName>
    <definedName name="BLPH1000000033" hidden="1">#REF!</definedName>
    <definedName name="BLPH1000000034" localSheetId="2" hidden="1">#REF!</definedName>
    <definedName name="BLPH1000000034" localSheetId="6" hidden="1">#REF!</definedName>
    <definedName name="BLPH1000000034" localSheetId="0" hidden="1">#REF!</definedName>
    <definedName name="BLPH1000000034" hidden="1">#REF!</definedName>
    <definedName name="BLPH1000000035" localSheetId="2" hidden="1">#REF!</definedName>
    <definedName name="BLPH1000000035" localSheetId="6" hidden="1">#REF!</definedName>
    <definedName name="BLPH1000000035" localSheetId="0" hidden="1">#REF!</definedName>
    <definedName name="BLPH1000000035" hidden="1">#REF!</definedName>
    <definedName name="BLPH1000000036" localSheetId="2" hidden="1">#REF!</definedName>
    <definedName name="BLPH1000000036" localSheetId="6" hidden="1">#REF!</definedName>
    <definedName name="BLPH1000000036" localSheetId="0" hidden="1">#REF!</definedName>
    <definedName name="BLPH1000000036" hidden="1">#REF!</definedName>
    <definedName name="BLPH1000000037" localSheetId="2" hidden="1">#REF!</definedName>
    <definedName name="BLPH1000000037" localSheetId="6" hidden="1">#REF!</definedName>
    <definedName name="BLPH1000000037" localSheetId="0" hidden="1">#REF!</definedName>
    <definedName name="BLPH1000000037" hidden="1">#REF!</definedName>
    <definedName name="BLPH1000000038" localSheetId="2" hidden="1">#REF!</definedName>
    <definedName name="BLPH1000000038" localSheetId="6" hidden="1">#REF!</definedName>
    <definedName name="BLPH1000000038" localSheetId="0" hidden="1">#REF!</definedName>
    <definedName name="BLPH1000000038" hidden="1">#REF!</definedName>
    <definedName name="BLPH1000000039" localSheetId="2" hidden="1">#REF!</definedName>
    <definedName name="BLPH1000000039" localSheetId="6" hidden="1">#REF!</definedName>
    <definedName name="BLPH1000000039" localSheetId="0" hidden="1">#REF!</definedName>
    <definedName name="BLPH1000000039" hidden="1">#REF!</definedName>
    <definedName name="BLPH1000000040" localSheetId="2" hidden="1">#REF!</definedName>
    <definedName name="BLPH1000000040" localSheetId="6" hidden="1">#REF!</definedName>
    <definedName name="BLPH1000000040" localSheetId="0" hidden="1">#REF!</definedName>
    <definedName name="BLPH1000000040" hidden="1">#REF!</definedName>
    <definedName name="BLPH1000000041" localSheetId="2" hidden="1">#REF!</definedName>
    <definedName name="BLPH1000000041" localSheetId="6" hidden="1">#REF!</definedName>
    <definedName name="BLPH1000000041" localSheetId="0" hidden="1">#REF!</definedName>
    <definedName name="BLPH1000000041" hidden="1">#REF!</definedName>
    <definedName name="BLPH1000000042" localSheetId="2" hidden="1">#REF!</definedName>
    <definedName name="BLPH1000000042" localSheetId="6" hidden="1">#REF!</definedName>
    <definedName name="BLPH1000000042" localSheetId="0" hidden="1">#REF!</definedName>
    <definedName name="BLPH1000000042" hidden="1">#REF!</definedName>
    <definedName name="BLPH1000000043" localSheetId="2" hidden="1">#REF!</definedName>
    <definedName name="BLPH1000000043" localSheetId="6" hidden="1">#REF!</definedName>
    <definedName name="BLPH1000000043" localSheetId="0" hidden="1">#REF!</definedName>
    <definedName name="BLPH1000000043" hidden="1">#REF!</definedName>
    <definedName name="BLPH1000000044" localSheetId="2" hidden="1">#REF!</definedName>
    <definedName name="BLPH1000000044" localSheetId="6" hidden="1">#REF!</definedName>
    <definedName name="BLPH1000000044" localSheetId="0" hidden="1">#REF!</definedName>
    <definedName name="BLPH1000000044" hidden="1">#REF!</definedName>
    <definedName name="BLPH1000000045" localSheetId="2" hidden="1">#REF!</definedName>
    <definedName name="BLPH1000000045" localSheetId="6" hidden="1">#REF!</definedName>
    <definedName name="BLPH1000000045" localSheetId="0" hidden="1">#REF!</definedName>
    <definedName name="BLPH1000000045" hidden="1">#REF!</definedName>
    <definedName name="BLPH11" localSheetId="2" hidden="1">#REF!</definedName>
    <definedName name="BLPH11" localSheetId="6" hidden="1">#REF!</definedName>
    <definedName name="BLPH11" localSheetId="0" hidden="1">#REF!</definedName>
    <definedName name="BLPH11" hidden="1">#REF!</definedName>
    <definedName name="BLPH12" localSheetId="2" hidden="1">'[31]Bloomberg bonds'!#REF!</definedName>
    <definedName name="BLPH12" localSheetId="6" hidden="1">'[31]Bloomberg bonds'!#REF!</definedName>
    <definedName name="BLPH12" localSheetId="0" hidden="1">'[31]Bloomberg bonds'!#REF!</definedName>
    <definedName name="BLPH12" hidden="1">'[31]Bloomberg bonds'!#REF!</definedName>
    <definedName name="BLPH13" localSheetId="2" hidden="1">'[31]Bloomberg bonds'!#REF!</definedName>
    <definedName name="BLPH13" localSheetId="6" hidden="1">'[31]Bloomberg bonds'!#REF!</definedName>
    <definedName name="BLPH13" localSheetId="0" hidden="1">'[31]Bloomberg bonds'!#REF!</definedName>
    <definedName name="BLPH13" hidden="1">'[31]Bloomberg bonds'!#REF!</definedName>
    <definedName name="BLPH14" localSheetId="2" hidden="1">#REF!</definedName>
    <definedName name="BLPH14" localSheetId="7" hidden="1">#REF!</definedName>
    <definedName name="BLPH14" localSheetId="6" hidden="1">#REF!</definedName>
    <definedName name="BLPH14" localSheetId="0" hidden="1">#REF!</definedName>
    <definedName name="BLPH14" hidden="1">#REF!</definedName>
    <definedName name="BLPH15" localSheetId="2" hidden="1">#REF!</definedName>
    <definedName name="BLPH15" localSheetId="6" hidden="1">#REF!</definedName>
    <definedName name="BLPH15" localSheetId="0" hidden="1">#REF!</definedName>
    <definedName name="BLPH15" hidden="1">#REF!</definedName>
    <definedName name="BLPH2" localSheetId="2" hidden="1">'[32]Série EMBI'!#REF!</definedName>
    <definedName name="BLPH2" localSheetId="6" hidden="1">'[32]Série EMBI'!#REF!</definedName>
    <definedName name="BLPH2" localSheetId="0" hidden="1">'[32]Série EMBI'!#REF!</definedName>
    <definedName name="BLPH2" hidden="1">'[32]Série EMBI'!#REF!</definedName>
    <definedName name="BLPH23" localSheetId="2" hidden="1">#REF!</definedName>
    <definedName name="BLPH23" localSheetId="7" hidden="1">#REF!</definedName>
    <definedName name="BLPH23" localSheetId="6" hidden="1">#REF!</definedName>
    <definedName name="BLPH23" localSheetId="0" hidden="1">#REF!</definedName>
    <definedName name="BLPH23" hidden="1">#REF!</definedName>
    <definedName name="BLPH24" localSheetId="2" hidden="1">#REF!</definedName>
    <definedName name="BLPH24" localSheetId="6" hidden="1">#REF!</definedName>
    <definedName name="BLPH24" localSheetId="0" hidden="1">#REF!</definedName>
    <definedName name="BLPH24" hidden="1">#REF!</definedName>
    <definedName name="BLPH25" localSheetId="2" hidden="1">#REF!</definedName>
    <definedName name="BLPH25" localSheetId="6" hidden="1">#REF!</definedName>
    <definedName name="BLPH25" localSheetId="0" hidden="1">#REF!</definedName>
    <definedName name="BLPH25" hidden="1">#REF!</definedName>
    <definedName name="BLPH3" localSheetId="2" hidden="1">'[32]Série EMBI'!#REF!</definedName>
    <definedName name="BLPH3" localSheetId="6" hidden="1">'[32]Série EMBI'!#REF!</definedName>
    <definedName name="BLPH3" localSheetId="0" hidden="1">'[32]Série EMBI'!#REF!</definedName>
    <definedName name="BLPH3" hidden="1">'[32]Série EMBI'!#REF!</definedName>
    <definedName name="BLPH378" localSheetId="2" hidden="1">#REF!</definedName>
    <definedName name="BLPH378" localSheetId="7" hidden="1">#REF!</definedName>
    <definedName name="BLPH378" localSheetId="6" hidden="1">#REF!</definedName>
    <definedName name="BLPH378" localSheetId="0" hidden="1">#REF!</definedName>
    <definedName name="BLPH378" hidden="1">#REF!</definedName>
    <definedName name="BLPH379" localSheetId="2" hidden="1">#REF!</definedName>
    <definedName name="BLPH379" localSheetId="6" hidden="1">#REF!</definedName>
    <definedName name="BLPH379" localSheetId="0" hidden="1">#REF!</definedName>
    <definedName name="BLPH379" hidden="1">#REF!</definedName>
    <definedName name="BLPH380" localSheetId="2" hidden="1">#REF!</definedName>
    <definedName name="BLPH380" localSheetId="6" hidden="1">#REF!</definedName>
    <definedName name="BLPH380" localSheetId="0" hidden="1">#REF!</definedName>
    <definedName name="BLPH380" hidden="1">#REF!</definedName>
    <definedName name="BLPH381" localSheetId="2" hidden="1">#REF!</definedName>
    <definedName name="BLPH381" localSheetId="6" hidden="1">#REF!</definedName>
    <definedName name="BLPH381" localSheetId="0" hidden="1">#REF!</definedName>
    <definedName name="BLPH381" hidden="1">#REF!</definedName>
    <definedName name="BLPH382" localSheetId="2" hidden="1">#REF!</definedName>
    <definedName name="BLPH382" localSheetId="6" hidden="1">#REF!</definedName>
    <definedName name="BLPH382" localSheetId="0" hidden="1">#REF!</definedName>
    <definedName name="BLPH382" hidden="1">#REF!</definedName>
    <definedName name="BLPH383" localSheetId="2" hidden="1">#REF!</definedName>
    <definedName name="BLPH383" localSheetId="6" hidden="1">#REF!</definedName>
    <definedName name="BLPH383" localSheetId="0" hidden="1">#REF!</definedName>
    <definedName name="BLPH383" hidden="1">#REF!</definedName>
    <definedName name="BLPH384" localSheetId="2" hidden="1">#REF!</definedName>
    <definedName name="BLPH384" localSheetId="6" hidden="1">#REF!</definedName>
    <definedName name="BLPH384" localSheetId="0" hidden="1">#REF!</definedName>
    <definedName name="BLPH384" hidden="1">#REF!</definedName>
    <definedName name="BLPH385" localSheetId="2" hidden="1">#REF!</definedName>
    <definedName name="BLPH385" localSheetId="6" hidden="1">#REF!</definedName>
    <definedName name="BLPH385" localSheetId="0" hidden="1">#REF!</definedName>
    <definedName name="BLPH385" hidden="1">#REF!</definedName>
    <definedName name="BLPH386" localSheetId="2" hidden="1">#REF!</definedName>
    <definedName name="BLPH386" localSheetId="6" hidden="1">#REF!</definedName>
    <definedName name="BLPH386" localSheetId="0" hidden="1">#REF!</definedName>
    <definedName name="BLPH386" hidden="1">#REF!</definedName>
    <definedName name="BLPH387" localSheetId="2" hidden="1">#REF!</definedName>
    <definedName name="BLPH387" localSheetId="6" hidden="1">#REF!</definedName>
    <definedName name="BLPH387" localSheetId="0" hidden="1">#REF!</definedName>
    <definedName name="BLPH387" hidden="1">#REF!</definedName>
    <definedName name="BLPH388" localSheetId="2" hidden="1">#REF!</definedName>
    <definedName name="BLPH388" localSheetId="6" hidden="1">#REF!</definedName>
    <definedName name="BLPH388" localSheetId="0" hidden="1">#REF!</definedName>
    <definedName name="BLPH388" hidden="1">#REF!</definedName>
    <definedName name="BLPH389" localSheetId="2" hidden="1">#REF!</definedName>
    <definedName name="BLPH389" localSheetId="6" hidden="1">#REF!</definedName>
    <definedName name="BLPH389" localSheetId="0" hidden="1">#REF!</definedName>
    <definedName name="BLPH389" hidden="1">#REF!</definedName>
    <definedName name="BLPH390" localSheetId="2" hidden="1">#REF!</definedName>
    <definedName name="BLPH390" localSheetId="6" hidden="1">#REF!</definedName>
    <definedName name="BLPH390" localSheetId="0" hidden="1">#REF!</definedName>
    <definedName name="BLPH390" hidden="1">#REF!</definedName>
    <definedName name="BLPH391" localSheetId="2" hidden="1">#REF!</definedName>
    <definedName name="BLPH391" localSheetId="6" hidden="1">#REF!</definedName>
    <definedName name="BLPH391" localSheetId="0" hidden="1">#REF!</definedName>
    <definedName name="BLPH391" hidden="1">#REF!</definedName>
    <definedName name="BLPH392" localSheetId="2" hidden="1">#REF!</definedName>
    <definedName name="BLPH392" localSheetId="6" hidden="1">#REF!</definedName>
    <definedName name="BLPH392" localSheetId="0" hidden="1">#REF!</definedName>
    <definedName name="BLPH392" hidden="1">#REF!</definedName>
    <definedName name="BLPH393" localSheetId="2" hidden="1">#REF!</definedName>
    <definedName name="BLPH393" localSheetId="6" hidden="1">#REF!</definedName>
    <definedName name="BLPH393" localSheetId="0" hidden="1">#REF!</definedName>
    <definedName name="BLPH393" hidden="1">#REF!</definedName>
    <definedName name="BLPH394" localSheetId="2" hidden="1">#REF!</definedName>
    <definedName name="BLPH394" localSheetId="6" hidden="1">#REF!</definedName>
    <definedName name="BLPH394" localSheetId="0" hidden="1">#REF!</definedName>
    <definedName name="BLPH394" hidden="1">#REF!</definedName>
    <definedName name="BLPH395" localSheetId="2" hidden="1">#REF!</definedName>
    <definedName name="BLPH395" localSheetId="6" hidden="1">#REF!</definedName>
    <definedName name="BLPH395" localSheetId="0" hidden="1">#REF!</definedName>
    <definedName name="BLPH395" hidden="1">#REF!</definedName>
    <definedName name="BLPH396" localSheetId="2" hidden="1">#REF!</definedName>
    <definedName name="BLPH396" localSheetId="6" hidden="1">#REF!</definedName>
    <definedName name="BLPH396" localSheetId="0" hidden="1">#REF!</definedName>
    <definedName name="BLPH396" hidden="1">#REF!</definedName>
    <definedName name="BLPH397" localSheetId="2" hidden="1">#REF!</definedName>
    <definedName name="BLPH397" localSheetId="6" hidden="1">#REF!</definedName>
    <definedName name="BLPH397" localSheetId="0" hidden="1">#REF!</definedName>
    <definedName name="BLPH397" hidden="1">#REF!</definedName>
    <definedName name="BLPH398" localSheetId="2" hidden="1">#REF!</definedName>
    <definedName name="BLPH398" localSheetId="6" hidden="1">#REF!</definedName>
    <definedName name="BLPH398" localSheetId="0" hidden="1">#REF!</definedName>
    <definedName name="BLPH398" hidden="1">#REF!</definedName>
    <definedName name="BLPH399" localSheetId="2" hidden="1">#REF!</definedName>
    <definedName name="BLPH399" localSheetId="6" hidden="1">#REF!</definedName>
    <definedName name="BLPH399" localSheetId="0" hidden="1">#REF!</definedName>
    <definedName name="BLPH399" hidden="1">#REF!</definedName>
    <definedName name="BLPH4" localSheetId="2" hidden="1">'[32]Série EMBI'!#REF!</definedName>
    <definedName name="BLPH4" localSheetId="6" hidden="1">'[32]Série EMBI'!#REF!</definedName>
    <definedName name="BLPH4" localSheetId="0" hidden="1">'[32]Série EMBI'!#REF!</definedName>
    <definedName name="BLPH4" hidden="1">'[32]Série EMBI'!#REF!</definedName>
    <definedName name="BLPH400" localSheetId="2" hidden="1">#REF!</definedName>
    <definedName name="BLPH400" localSheetId="7" hidden="1">#REF!</definedName>
    <definedName name="BLPH400" localSheetId="6" hidden="1">#REF!</definedName>
    <definedName name="BLPH400" localSheetId="0" hidden="1">#REF!</definedName>
    <definedName name="BLPH400" hidden="1">#REF!</definedName>
    <definedName name="BLPH401" localSheetId="2" hidden="1">#REF!</definedName>
    <definedName name="BLPH401" localSheetId="6" hidden="1">#REF!</definedName>
    <definedName name="BLPH401" localSheetId="0" hidden="1">#REF!</definedName>
    <definedName name="BLPH401" hidden="1">#REF!</definedName>
    <definedName name="BLPH402" localSheetId="2" hidden="1">#REF!</definedName>
    <definedName name="BLPH402" localSheetId="6" hidden="1">#REF!</definedName>
    <definedName name="BLPH402" localSheetId="0" hidden="1">#REF!</definedName>
    <definedName name="BLPH402" hidden="1">#REF!</definedName>
    <definedName name="BLPH403" localSheetId="2" hidden="1">#REF!</definedName>
    <definedName name="BLPH403" localSheetId="6" hidden="1">#REF!</definedName>
    <definedName name="BLPH403" localSheetId="0" hidden="1">#REF!</definedName>
    <definedName name="BLPH403" hidden="1">#REF!</definedName>
    <definedName name="BLPH404" localSheetId="2" hidden="1">#REF!</definedName>
    <definedName name="BLPH404" localSheetId="6" hidden="1">#REF!</definedName>
    <definedName name="BLPH404" localSheetId="0" hidden="1">#REF!</definedName>
    <definedName name="BLPH404" hidden="1">#REF!</definedName>
    <definedName name="BLPH405" localSheetId="2" hidden="1">#REF!</definedName>
    <definedName name="BLPH405" localSheetId="6" hidden="1">#REF!</definedName>
    <definedName name="BLPH405" localSheetId="0" hidden="1">#REF!</definedName>
    <definedName name="BLPH405" hidden="1">#REF!</definedName>
    <definedName name="BLPH406" localSheetId="2" hidden="1">#REF!</definedName>
    <definedName name="BLPH406" localSheetId="6" hidden="1">#REF!</definedName>
    <definedName name="BLPH406" localSheetId="0" hidden="1">#REF!</definedName>
    <definedName name="BLPH406" hidden="1">#REF!</definedName>
    <definedName name="BLPH407" localSheetId="2" hidden="1">#REF!</definedName>
    <definedName name="BLPH407" localSheetId="6" hidden="1">#REF!</definedName>
    <definedName name="BLPH407" localSheetId="0" hidden="1">#REF!</definedName>
    <definedName name="BLPH407" hidden="1">#REF!</definedName>
    <definedName name="BLPH408" localSheetId="2" hidden="1">#REF!</definedName>
    <definedName name="BLPH408" localSheetId="6" hidden="1">#REF!</definedName>
    <definedName name="BLPH408" localSheetId="0" hidden="1">#REF!</definedName>
    <definedName name="BLPH408" hidden="1">#REF!</definedName>
    <definedName name="BLPH409" localSheetId="2" hidden="1">#REF!</definedName>
    <definedName name="BLPH409" localSheetId="6" hidden="1">#REF!</definedName>
    <definedName name="BLPH409" localSheetId="0" hidden="1">#REF!</definedName>
    <definedName name="BLPH409" hidden="1">#REF!</definedName>
    <definedName name="BLPH410" localSheetId="2" hidden="1">#REF!</definedName>
    <definedName name="BLPH410" localSheetId="6" hidden="1">#REF!</definedName>
    <definedName name="BLPH410" localSheetId="0" hidden="1">#REF!</definedName>
    <definedName name="BLPH410" hidden="1">#REF!</definedName>
    <definedName name="BLPH411" localSheetId="2" hidden="1">#REF!</definedName>
    <definedName name="BLPH411" localSheetId="6" hidden="1">#REF!</definedName>
    <definedName name="BLPH411" localSheetId="0" hidden="1">#REF!</definedName>
    <definedName name="BLPH411" hidden="1">#REF!</definedName>
    <definedName name="BLPH412" localSheetId="2" hidden="1">#REF!</definedName>
    <definedName name="BLPH412" localSheetId="6" hidden="1">#REF!</definedName>
    <definedName name="BLPH412" localSheetId="0" hidden="1">#REF!</definedName>
    <definedName name="BLPH412" hidden="1">#REF!</definedName>
    <definedName name="BLPH413" localSheetId="2" hidden="1">#REF!</definedName>
    <definedName name="BLPH413" localSheetId="6" hidden="1">#REF!</definedName>
    <definedName name="BLPH413" localSheetId="0" hidden="1">#REF!</definedName>
    <definedName name="BLPH413" hidden="1">#REF!</definedName>
    <definedName name="BLPH414" localSheetId="2" hidden="1">#REF!</definedName>
    <definedName name="BLPH414" localSheetId="6" hidden="1">#REF!</definedName>
    <definedName name="BLPH414" localSheetId="0" hidden="1">#REF!</definedName>
    <definedName name="BLPH414" hidden="1">#REF!</definedName>
    <definedName name="BLPH415" localSheetId="2" hidden="1">#REF!</definedName>
    <definedName name="BLPH415" localSheetId="6" hidden="1">#REF!</definedName>
    <definedName name="BLPH415" localSheetId="0" hidden="1">#REF!</definedName>
    <definedName name="BLPH415" hidden="1">#REF!</definedName>
    <definedName name="BLPH416" localSheetId="2" hidden="1">#REF!</definedName>
    <definedName name="BLPH416" localSheetId="6" hidden="1">#REF!</definedName>
    <definedName name="BLPH416" localSheetId="0" hidden="1">#REF!</definedName>
    <definedName name="BLPH416" hidden="1">#REF!</definedName>
    <definedName name="BLPH417" localSheetId="2" hidden="1">#REF!</definedName>
    <definedName name="BLPH417" localSheetId="6" hidden="1">#REF!</definedName>
    <definedName name="BLPH417" localSheetId="0" hidden="1">#REF!</definedName>
    <definedName name="BLPH417" hidden="1">#REF!</definedName>
    <definedName name="BLPH418" localSheetId="2" hidden="1">#REF!</definedName>
    <definedName name="BLPH418" localSheetId="6" hidden="1">#REF!</definedName>
    <definedName name="BLPH418" localSheetId="0" hidden="1">#REF!</definedName>
    <definedName name="BLPH418" hidden="1">#REF!</definedName>
    <definedName name="BLPH419" localSheetId="2" hidden="1">#REF!</definedName>
    <definedName name="BLPH419" localSheetId="6" hidden="1">#REF!</definedName>
    <definedName name="BLPH419" localSheetId="0" hidden="1">#REF!</definedName>
    <definedName name="BLPH419" hidden="1">#REF!</definedName>
    <definedName name="BLPH420" localSheetId="2" hidden="1">#REF!</definedName>
    <definedName name="BLPH420" localSheetId="6" hidden="1">#REF!</definedName>
    <definedName name="BLPH420" localSheetId="0" hidden="1">#REF!</definedName>
    <definedName name="BLPH420" hidden="1">#REF!</definedName>
    <definedName name="BLPH421" localSheetId="2" hidden="1">#REF!</definedName>
    <definedName name="BLPH421" localSheetId="6" hidden="1">#REF!</definedName>
    <definedName name="BLPH421" localSheetId="0" hidden="1">#REF!</definedName>
    <definedName name="BLPH421" hidden="1">#REF!</definedName>
    <definedName name="BLPH422" localSheetId="2" hidden="1">#REF!</definedName>
    <definedName name="BLPH422" localSheetId="6" hidden="1">#REF!</definedName>
    <definedName name="BLPH422" localSheetId="0" hidden="1">#REF!</definedName>
    <definedName name="BLPH422" hidden="1">#REF!</definedName>
    <definedName name="BLPH423" localSheetId="2" hidden="1">#REF!</definedName>
    <definedName name="BLPH423" localSheetId="6" hidden="1">#REF!</definedName>
    <definedName name="BLPH423" localSheetId="0" hidden="1">#REF!</definedName>
    <definedName name="BLPH423" hidden="1">#REF!</definedName>
    <definedName name="BLPH424" localSheetId="2" hidden="1">#REF!</definedName>
    <definedName name="BLPH424" localSheetId="6" hidden="1">#REF!</definedName>
    <definedName name="BLPH424" localSheetId="0" hidden="1">#REF!</definedName>
    <definedName name="BLPH424" hidden="1">#REF!</definedName>
    <definedName name="BLPH425" localSheetId="2" hidden="1">#REF!</definedName>
    <definedName name="BLPH425" localSheetId="6" hidden="1">#REF!</definedName>
    <definedName name="BLPH425" localSheetId="0" hidden="1">#REF!</definedName>
    <definedName name="BLPH425" hidden="1">#REF!</definedName>
    <definedName name="BLPH426" localSheetId="2" hidden="1">#REF!</definedName>
    <definedName name="BLPH426" localSheetId="6" hidden="1">#REF!</definedName>
    <definedName name="BLPH426" localSheetId="0" hidden="1">#REF!</definedName>
    <definedName name="BLPH426" hidden="1">#REF!</definedName>
    <definedName name="BLPH427" localSheetId="2" hidden="1">#REF!</definedName>
    <definedName name="BLPH427" localSheetId="6" hidden="1">#REF!</definedName>
    <definedName name="BLPH427" localSheetId="0" hidden="1">#REF!</definedName>
    <definedName name="BLPH427" hidden="1">#REF!</definedName>
    <definedName name="BLPH428" localSheetId="2" hidden="1">#REF!</definedName>
    <definedName name="BLPH428" localSheetId="6" hidden="1">#REF!</definedName>
    <definedName name="BLPH428" localSheetId="0" hidden="1">#REF!</definedName>
    <definedName name="BLPH428" hidden="1">#REF!</definedName>
    <definedName name="BLPH429" localSheetId="2" hidden="1">#REF!</definedName>
    <definedName name="BLPH429" localSheetId="6" hidden="1">#REF!</definedName>
    <definedName name="BLPH429" localSheetId="0" hidden="1">#REF!</definedName>
    <definedName name="BLPH429" hidden="1">#REF!</definedName>
    <definedName name="BLPH430" localSheetId="2" hidden="1">#REF!</definedName>
    <definedName name="BLPH430" localSheetId="6" hidden="1">#REF!</definedName>
    <definedName name="BLPH430" localSheetId="0" hidden="1">#REF!</definedName>
    <definedName name="BLPH430" hidden="1">#REF!</definedName>
    <definedName name="BLPH431" localSheetId="2" hidden="1">#REF!</definedName>
    <definedName name="BLPH431" localSheetId="6" hidden="1">#REF!</definedName>
    <definedName name="BLPH431" localSheetId="0" hidden="1">#REF!</definedName>
    <definedName name="BLPH431" hidden="1">#REF!</definedName>
    <definedName name="BLPH432" localSheetId="2" hidden="1">#REF!</definedName>
    <definedName name="BLPH432" localSheetId="6" hidden="1">#REF!</definedName>
    <definedName name="BLPH432" localSheetId="0" hidden="1">#REF!</definedName>
    <definedName name="BLPH432" hidden="1">#REF!</definedName>
    <definedName name="BLPH433" localSheetId="2" hidden="1">#REF!</definedName>
    <definedName name="BLPH433" localSheetId="6" hidden="1">#REF!</definedName>
    <definedName name="BLPH433" localSheetId="0" hidden="1">#REF!</definedName>
    <definedName name="BLPH433" hidden="1">#REF!</definedName>
    <definedName name="BLPH434" localSheetId="2" hidden="1">#REF!</definedName>
    <definedName name="BLPH434" localSheetId="6" hidden="1">#REF!</definedName>
    <definedName name="BLPH434" localSheetId="0" hidden="1">#REF!</definedName>
    <definedName name="BLPH434" hidden="1">#REF!</definedName>
    <definedName name="BLPH435" localSheetId="2" hidden="1">#REF!</definedName>
    <definedName name="BLPH435" localSheetId="6" hidden="1">#REF!</definedName>
    <definedName name="BLPH435" localSheetId="0" hidden="1">#REF!</definedName>
    <definedName name="BLPH435" hidden="1">#REF!</definedName>
    <definedName name="BLPH436" localSheetId="2" hidden="1">#REF!</definedName>
    <definedName name="BLPH436" localSheetId="6" hidden="1">#REF!</definedName>
    <definedName name="BLPH436" localSheetId="0" hidden="1">#REF!</definedName>
    <definedName name="BLPH436" hidden="1">#REF!</definedName>
    <definedName name="BLPH437" localSheetId="2" hidden="1">#REF!</definedName>
    <definedName name="BLPH437" localSheetId="6" hidden="1">#REF!</definedName>
    <definedName name="BLPH437" localSheetId="0" hidden="1">#REF!</definedName>
    <definedName name="BLPH437" hidden="1">#REF!</definedName>
    <definedName name="BLPH438" localSheetId="2" hidden="1">#REF!</definedName>
    <definedName name="BLPH438" localSheetId="6" hidden="1">#REF!</definedName>
    <definedName name="BLPH438" localSheetId="0" hidden="1">#REF!</definedName>
    <definedName name="BLPH438" hidden="1">#REF!</definedName>
    <definedName name="BLPH439" localSheetId="2" hidden="1">#REF!</definedName>
    <definedName name="BLPH439" localSheetId="6" hidden="1">#REF!</definedName>
    <definedName name="BLPH439" localSheetId="0" hidden="1">#REF!</definedName>
    <definedName name="BLPH439" hidden="1">#REF!</definedName>
    <definedName name="BLPH440" localSheetId="2" hidden="1">#REF!</definedName>
    <definedName name="BLPH440" localSheetId="6" hidden="1">#REF!</definedName>
    <definedName name="BLPH440" localSheetId="0" hidden="1">#REF!</definedName>
    <definedName name="BLPH440" hidden="1">#REF!</definedName>
    <definedName name="BLPH441" localSheetId="2" hidden="1">#REF!</definedName>
    <definedName name="BLPH441" localSheetId="6" hidden="1">#REF!</definedName>
    <definedName name="BLPH441" localSheetId="0" hidden="1">#REF!</definedName>
    <definedName name="BLPH441" hidden="1">#REF!</definedName>
    <definedName name="BLPH442" localSheetId="2" hidden="1">#REF!</definedName>
    <definedName name="BLPH442" localSheetId="6" hidden="1">#REF!</definedName>
    <definedName name="BLPH442" localSheetId="0" hidden="1">#REF!</definedName>
    <definedName name="BLPH442" hidden="1">#REF!</definedName>
    <definedName name="BLPH443" localSheetId="2" hidden="1">#REF!</definedName>
    <definedName name="BLPH443" localSheetId="6" hidden="1">#REF!</definedName>
    <definedName name="BLPH443" localSheetId="0" hidden="1">#REF!</definedName>
    <definedName name="BLPH443" hidden="1">#REF!</definedName>
    <definedName name="BLPH444" localSheetId="2" hidden="1">#REF!</definedName>
    <definedName name="BLPH444" localSheetId="6" hidden="1">#REF!</definedName>
    <definedName name="BLPH444" localSheetId="0" hidden="1">#REF!</definedName>
    <definedName name="BLPH444" hidden="1">#REF!</definedName>
    <definedName name="BLPH445" localSheetId="2" hidden="1">#REF!</definedName>
    <definedName name="BLPH445" localSheetId="6" hidden="1">#REF!</definedName>
    <definedName name="BLPH445" localSheetId="0" hidden="1">#REF!</definedName>
    <definedName name="BLPH445" hidden="1">#REF!</definedName>
    <definedName name="BLPH446" localSheetId="2" hidden="1">#REF!</definedName>
    <definedName name="BLPH446" localSheetId="6" hidden="1">#REF!</definedName>
    <definedName name="BLPH446" localSheetId="0" hidden="1">#REF!</definedName>
    <definedName name="BLPH446" hidden="1">#REF!</definedName>
    <definedName name="BLPH447" localSheetId="2" hidden="1">#REF!</definedName>
    <definedName name="BLPH447" localSheetId="6" hidden="1">#REF!</definedName>
    <definedName name="BLPH447" localSheetId="0" hidden="1">#REF!</definedName>
    <definedName name="BLPH447" hidden="1">#REF!</definedName>
    <definedName name="BLPH448" localSheetId="2" hidden="1">#REF!</definedName>
    <definedName name="BLPH448" localSheetId="6" hidden="1">#REF!</definedName>
    <definedName name="BLPH448" localSheetId="0" hidden="1">#REF!</definedName>
    <definedName name="BLPH448" hidden="1">#REF!</definedName>
    <definedName name="BLPH449" localSheetId="2" hidden="1">#REF!</definedName>
    <definedName name="BLPH449" localSheetId="6" hidden="1">#REF!</definedName>
    <definedName name="BLPH449" localSheetId="0" hidden="1">#REF!</definedName>
    <definedName name="BLPH449" hidden="1">#REF!</definedName>
    <definedName name="BLPH45" localSheetId="2" hidden="1">#REF!</definedName>
    <definedName name="BLPH45" localSheetId="6" hidden="1">#REF!</definedName>
    <definedName name="BLPH45" localSheetId="0" hidden="1">#REF!</definedName>
    <definedName name="BLPH45" hidden="1">#REF!</definedName>
    <definedName name="BLPH450" localSheetId="2" hidden="1">#REF!</definedName>
    <definedName name="BLPH450" localSheetId="6" hidden="1">#REF!</definedName>
    <definedName name="BLPH450" localSheetId="0" hidden="1">#REF!</definedName>
    <definedName name="BLPH450" hidden="1">#REF!</definedName>
    <definedName name="BLPH451" localSheetId="2" hidden="1">#REF!</definedName>
    <definedName name="BLPH451" localSheetId="6" hidden="1">#REF!</definedName>
    <definedName name="BLPH451" localSheetId="0" hidden="1">#REF!</definedName>
    <definedName name="BLPH451" hidden="1">#REF!</definedName>
    <definedName name="BLPH452" localSheetId="2" hidden="1">#REF!</definedName>
    <definedName name="BLPH452" localSheetId="6" hidden="1">#REF!</definedName>
    <definedName name="BLPH452" localSheetId="0" hidden="1">#REF!</definedName>
    <definedName name="BLPH452" hidden="1">#REF!</definedName>
    <definedName name="BLPH453" localSheetId="2" hidden="1">#REF!</definedName>
    <definedName name="BLPH453" localSheetId="6" hidden="1">#REF!</definedName>
    <definedName name="BLPH453" localSheetId="0" hidden="1">#REF!</definedName>
    <definedName name="BLPH453" hidden="1">#REF!</definedName>
    <definedName name="BLPH454" localSheetId="2" hidden="1">#REF!</definedName>
    <definedName name="BLPH454" localSheetId="6" hidden="1">#REF!</definedName>
    <definedName name="BLPH454" localSheetId="0" hidden="1">#REF!</definedName>
    <definedName name="BLPH454" hidden="1">#REF!</definedName>
    <definedName name="BLPH46" localSheetId="2" hidden="1">#REF!</definedName>
    <definedName name="BLPH46" localSheetId="6" hidden="1">#REF!</definedName>
    <definedName name="BLPH46" localSheetId="0" hidden="1">#REF!</definedName>
    <definedName name="BLPH46" hidden="1">#REF!</definedName>
    <definedName name="BLPH47" localSheetId="2" hidden="1">#REF!</definedName>
    <definedName name="BLPH47" localSheetId="6" hidden="1">#REF!</definedName>
    <definedName name="BLPH47" localSheetId="0" hidden="1">#REF!</definedName>
    <definedName name="BLPH47" hidden="1">#REF!</definedName>
    <definedName name="BLPH48" localSheetId="2" hidden="1">#REF!</definedName>
    <definedName name="BLPH48" localSheetId="6" hidden="1">#REF!</definedName>
    <definedName name="BLPH48" localSheetId="0" hidden="1">#REF!</definedName>
    <definedName name="BLPH48" hidden="1">#REF!</definedName>
    <definedName name="BLPH49" localSheetId="2" hidden="1">#REF!</definedName>
    <definedName name="BLPH49" localSheetId="6" hidden="1">#REF!</definedName>
    <definedName name="BLPH49" localSheetId="0" hidden="1">#REF!</definedName>
    <definedName name="BLPH49" hidden="1">#REF!</definedName>
    <definedName name="BLPH5" localSheetId="2" hidden="1">'[32]Série EMBI'!#REF!</definedName>
    <definedName name="BLPH5" localSheetId="6" hidden="1">'[32]Série EMBI'!#REF!</definedName>
    <definedName name="BLPH5" localSheetId="0" hidden="1">'[32]Série EMBI'!#REF!</definedName>
    <definedName name="BLPH5" hidden="1">'[32]Série EMBI'!#REF!</definedName>
    <definedName name="BLPH50" localSheetId="2" hidden="1">#REF!</definedName>
    <definedName name="BLPH50" localSheetId="7" hidden="1">#REF!</definedName>
    <definedName name="BLPH50" localSheetId="6" hidden="1">#REF!</definedName>
    <definedName name="BLPH50" localSheetId="0" hidden="1">#REF!</definedName>
    <definedName name="BLPH50" hidden="1">#REF!</definedName>
    <definedName name="BLPH51" localSheetId="2" hidden="1">#REF!</definedName>
    <definedName name="BLPH51" localSheetId="6" hidden="1">#REF!</definedName>
    <definedName name="BLPH51" localSheetId="0" hidden="1">#REF!</definedName>
    <definedName name="BLPH51" hidden="1">#REF!</definedName>
    <definedName name="BLPH52" localSheetId="2" hidden="1">#REF!</definedName>
    <definedName name="BLPH52" localSheetId="6" hidden="1">#REF!</definedName>
    <definedName name="BLPH52" localSheetId="0" hidden="1">#REF!</definedName>
    <definedName name="BLPH52" hidden="1">#REF!</definedName>
    <definedName name="BLPH53" localSheetId="2" hidden="1">#REF!</definedName>
    <definedName name="BLPH53" localSheetId="6" hidden="1">#REF!</definedName>
    <definedName name="BLPH53" localSheetId="0" hidden="1">#REF!</definedName>
    <definedName name="BLPH53" hidden="1">#REF!</definedName>
    <definedName name="BLPH54" localSheetId="2" hidden="1">#REF!</definedName>
    <definedName name="BLPH54" localSheetId="6" hidden="1">#REF!</definedName>
    <definedName name="BLPH54" localSheetId="0" hidden="1">#REF!</definedName>
    <definedName name="BLPH54" hidden="1">#REF!</definedName>
    <definedName name="BLPH55" localSheetId="2" hidden="1">#REF!</definedName>
    <definedName name="BLPH55" localSheetId="6" hidden="1">#REF!</definedName>
    <definedName name="BLPH55" localSheetId="0" hidden="1">#REF!</definedName>
    <definedName name="BLPH55" hidden="1">#REF!</definedName>
    <definedName name="BLPH56" localSheetId="2" hidden="1">#REF!</definedName>
    <definedName name="BLPH56" localSheetId="6" hidden="1">#REF!</definedName>
    <definedName name="BLPH56" localSheetId="0" hidden="1">#REF!</definedName>
    <definedName name="BLPH56" hidden="1">#REF!</definedName>
    <definedName name="BLPH57" localSheetId="2" hidden="1">#REF!</definedName>
    <definedName name="BLPH57" localSheetId="6" hidden="1">#REF!</definedName>
    <definedName name="BLPH57" localSheetId="0" hidden="1">#REF!</definedName>
    <definedName name="BLPH57" hidden="1">#REF!</definedName>
    <definedName name="BLPH58" localSheetId="2" hidden="1">#REF!</definedName>
    <definedName name="BLPH58" localSheetId="6" hidden="1">#REF!</definedName>
    <definedName name="BLPH58" localSheetId="0" hidden="1">#REF!</definedName>
    <definedName name="BLPH58" hidden="1">#REF!</definedName>
    <definedName name="BLPH59" localSheetId="2" hidden="1">#REF!</definedName>
    <definedName name="BLPH59" localSheetId="6" hidden="1">#REF!</definedName>
    <definedName name="BLPH59" localSheetId="0" hidden="1">#REF!</definedName>
    <definedName name="BLPH59" hidden="1">#REF!</definedName>
    <definedName name="BLPH6" localSheetId="2" hidden="1">#REF!</definedName>
    <definedName name="BLPH6" localSheetId="6" hidden="1">#REF!</definedName>
    <definedName name="BLPH6" localSheetId="0" hidden="1">#REF!</definedName>
    <definedName name="BLPH6" hidden="1">#REF!</definedName>
    <definedName name="BLPH60" localSheetId="2" hidden="1">#REF!</definedName>
    <definedName name="BLPH60" localSheetId="6" hidden="1">#REF!</definedName>
    <definedName name="BLPH60" localSheetId="0" hidden="1">#REF!</definedName>
    <definedName name="BLPH60" hidden="1">#REF!</definedName>
    <definedName name="BLPH61" localSheetId="2" hidden="1">#REF!</definedName>
    <definedName name="BLPH61" localSheetId="6" hidden="1">#REF!</definedName>
    <definedName name="BLPH61" localSheetId="0" hidden="1">#REF!</definedName>
    <definedName name="BLPH61" hidden="1">#REF!</definedName>
    <definedName name="BLPH62" localSheetId="2" hidden="1">#REF!</definedName>
    <definedName name="BLPH62" localSheetId="6" hidden="1">#REF!</definedName>
    <definedName name="BLPH62" localSheetId="0" hidden="1">#REF!</definedName>
    <definedName name="BLPH62" hidden="1">#REF!</definedName>
    <definedName name="BLPH63" localSheetId="2" hidden="1">#REF!</definedName>
    <definedName name="BLPH63" localSheetId="6" hidden="1">#REF!</definedName>
    <definedName name="BLPH63" localSheetId="0" hidden="1">#REF!</definedName>
    <definedName name="BLPH63" hidden="1">#REF!</definedName>
    <definedName name="BLPH64" localSheetId="2" hidden="1">#REF!</definedName>
    <definedName name="BLPH64" localSheetId="6" hidden="1">#REF!</definedName>
    <definedName name="BLPH64" localSheetId="0" hidden="1">#REF!</definedName>
    <definedName name="BLPH64" hidden="1">#REF!</definedName>
    <definedName name="BLPH65" localSheetId="2" hidden="1">#REF!</definedName>
    <definedName name="BLPH65" localSheetId="6" hidden="1">#REF!</definedName>
    <definedName name="BLPH65" localSheetId="0" hidden="1">#REF!</definedName>
    <definedName name="BLPH65" hidden="1">#REF!</definedName>
    <definedName name="BLPH66" localSheetId="2" hidden="1">#REF!</definedName>
    <definedName name="BLPH66" localSheetId="6" hidden="1">#REF!</definedName>
    <definedName name="BLPH66" localSheetId="0" hidden="1">#REF!</definedName>
    <definedName name="BLPH66" hidden="1">#REF!</definedName>
    <definedName name="BLPH67" hidden="1">[33]Bloomberg!$A$4</definedName>
    <definedName name="BLPH68" hidden="1">[33]Bloomberg!$C$4</definedName>
    <definedName name="BLPH69" hidden="1">[33]Bloomberg!$E$4</definedName>
    <definedName name="BLPH7" localSheetId="2" hidden="1">#REF!</definedName>
    <definedName name="BLPH7" localSheetId="7" hidden="1">#REF!</definedName>
    <definedName name="BLPH7" localSheetId="6" hidden="1">#REF!</definedName>
    <definedName name="BLPH7" localSheetId="0" hidden="1">#REF!</definedName>
    <definedName name="BLPH7" hidden="1">#REF!</definedName>
    <definedName name="BLPH70" hidden="1">[33]Bloomberg!$G$4</definedName>
    <definedName name="BLPH71" hidden="1">[33]Bloomberg!$I$4</definedName>
    <definedName name="BLPH72" hidden="1">[33]Bloomberg!$K$4</definedName>
    <definedName name="BLPH73" hidden="1">[33]Bloomberg!$M$4</definedName>
    <definedName name="BLPH74" hidden="1">[33]Bloomberg!$O$4</definedName>
    <definedName name="BLPH75" hidden="1">[33]Bloomberg!$Q$4</definedName>
    <definedName name="BLPH76" hidden="1">[33]Bloomberg!$S$4</definedName>
    <definedName name="BLPH77" hidden="1">[33]Bloomberg!$U$4</definedName>
    <definedName name="BLPH78" localSheetId="2" hidden="1">#REF!</definedName>
    <definedName name="BLPH78" localSheetId="7" hidden="1">#REF!</definedName>
    <definedName name="BLPH78" localSheetId="6" hidden="1">#REF!</definedName>
    <definedName name="BLPH78" localSheetId="0" hidden="1">#REF!</definedName>
    <definedName name="BLPH78" hidden="1">#REF!</definedName>
    <definedName name="BLPH79" localSheetId="2" hidden="1">#REF!</definedName>
    <definedName name="BLPH79" localSheetId="6" hidden="1">#REF!</definedName>
    <definedName name="BLPH79" localSheetId="0" hidden="1">#REF!</definedName>
    <definedName name="BLPH79" hidden="1">#REF!</definedName>
    <definedName name="BLPH8" hidden="1">'[34]Série EMBI'!$B$3</definedName>
    <definedName name="BLPH80" localSheetId="2" hidden="1">#REF!</definedName>
    <definedName name="BLPH80" localSheetId="7" hidden="1">#REF!</definedName>
    <definedName name="BLPH80" localSheetId="6" hidden="1">#REF!</definedName>
    <definedName name="BLPH80" localSheetId="0" hidden="1">#REF!</definedName>
    <definedName name="BLPH80" hidden="1">#REF!</definedName>
    <definedName name="BLPH81" localSheetId="2" hidden="1">#REF!</definedName>
    <definedName name="BLPH81" localSheetId="6" hidden="1">#REF!</definedName>
    <definedName name="BLPH81" localSheetId="0" hidden="1">#REF!</definedName>
    <definedName name="BLPH81" hidden="1">#REF!</definedName>
    <definedName name="BLPH82" localSheetId="7" hidden="1">'[35]Tropical Beta active days'!$A$5</definedName>
    <definedName name="BLPH82" hidden="1">'[31]Tropical Beta active days'!$A$5</definedName>
    <definedName name="BLPH83" localSheetId="7" hidden="1">'[35]Tropical Beta active days'!$F$5</definedName>
    <definedName name="BLPH83" hidden="1">'[31]Tropical Beta active days'!$F$5</definedName>
    <definedName name="BLPH9" localSheetId="2" hidden="1">'[31]Bloomberg bonds'!#REF!</definedName>
    <definedName name="BLPH9" localSheetId="7" hidden="1">'[31]Bloomberg bonds'!#REF!</definedName>
    <definedName name="BLPH9" localSheetId="6" hidden="1">'[31]Bloomberg bonds'!#REF!</definedName>
    <definedName name="BLPH9" localSheetId="0" hidden="1">'[31]Bloomberg bonds'!#REF!</definedName>
    <definedName name="BLPH9" hidden="1">'[31]Bloomberg bonds'!#REF!</definedName>
    <definedName name="BMHaberMesAcum">[36]COS!$ED$65:$EJ$143</definedName>
    <definedName name="BMHaberMesMatTrat">[36]COS!$ED$233:$EJ$312</definedName>
    <definedName name="BO">'[37]Uptime e Bonus'!$D$43</definedName>
    <definedName name="BP" localSheetId="2">#REF!</definedName>
    <definedName name="BP" localSheetId="7">#REF!</definedName>
    <definedName name="BP" localSheetId="6">#REF!</definedName>
    <definedName name="BP" localSheetId="0">#REF!</definedName>
    <definedName name="BP">#REF!</definedName>
    <definedName name="Brasil" localSheetId="2">#REF!</definedName>
    <definedName name="Brasil" localSheetId="6">#REF!</definedName>
    <definedName name="Brasil" localSheetId="0">#REF!</definedName>
    <definedName name="Brasil">#REF!</definedName>
    <definedName name="BTN_INPC" localSheetId="2">#REF!</definedName>
    <definedName name="BTN_INPC" localSheetId="6">#REF!</definedName>
    <definedName name="BTN_INPC" localSheetId="0">#REF!</definedName>
    <definedName name="BTN_INPC">#REF!</definedName>
    <definedName name="Business_Travel_and_Entertainment" localSheetId="2">#REF!</definedName>
    <definedName name="Business_Travel_and_Entertainment" localSheetId="6">#REF!</definedName>
    <definedName name="Business_Travel_and_Entertainment" localSheetId="0">#REF!</definedName>
    <definedName name="Business_Travel_and_Entertainment">#REF!</definedName>
    <definedName name="BUSO" localSheetId="7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USO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USO1" localSheetId="7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USO1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vmnvnmmn" localSheetId="2" hidden="1">#REF!</definedName>
    <definedName name="bvmnvnmmn" localSheetId="7" hidden="1">#REF!</definedName>
    <definedName name="bvmnvnmmn" localSheetId="6" hidden="1">#REF!</definedName>
    <definedName name="bvmnvnmmn" localSheetId="0" hidden="1">#REF!</definedName>
    <definedName name="bvmnvnmmn" hidden="1">#REF!</definedName>
    <definedName name="bvzvcxb" localSheetId="2" hidden="1">#REF!</definedName>
    <definedName name="bvzvcxb" localSheetId="6" hidden="1">#REF!</definedName>
    <definedName name="bvzvcxb" localSheetId="0" hidden="1">#REF!</definedName>
    <definedName name="bvzvcxb" hidden="1">#REF!</definedName>
    <definedName name="Ç" localSheetId="2">#REF!</definedName>
    <definedName name="Ç" localSheetId="6">#REF!</definedName>
    <definedName name="Ç" localSheetId="0">#REF!</definedName>
    <definedName name="Ç">#REF!</definedName>
    <definedName name="C.Fixos_PTA" localSheetId="2">[38]Pasta7!#REF!</definedName>
    <definedName name="C.Fixos_PTA" localSheetId="6">[38]Pasta7!#REF!</definedName>
    <definedName name="C.Fixos_PTA" localSheetId="0">[38]Pasta7!#REF!</definedName>
    <definedName name="C.Fixos_PTA">[38]Pasta7!#REF!</definedName>
    <definedName name="C.Variáveis_PET_PTA" localSheetId="2">[38]Pasta7!#REF!</definedName>
    <definedName name="C.Variáveis_PET_PTA" localSheetId="6">[38]Pasta7!#REF!</definedName>
    <definedName name="C.Variáveis_PET_PTA" localSheetId="0">[38]Pasta7!#REF!</definedName>
    <definedName name="C.Variáveis_PET_PTA">[38]Pasta7!#REF!</definedName>
    <definedName name="C_" localSheetId="2">#REF!</definedName>
    <definedName name="C_" localSheetId="7">#REF!</definedName>
    <definedName name="C_" localSheetId="6">#REF!</definedName>
    <definedName name="C_" localSheetId="0">#REF!</definedName>
    <definedName name="C_">#REF!</definedName>
    <definedName name="c_c" localSheetId="7" hidden="1">{"'REL CUSTODIF'!$B$1:$H$72"}</definedName>
    <definedName name="c_c" hidden="1">{"'REL CUSTODIF'!$B$1:$H$72"}</definedName>
    <definedName name="C_G_LAT">#N/A</definedName>
    <definedName name="C_G_LON">#N/A</definedName>
    <definedName name="C_M_LAT">#N/A</definedName>
    <definedName name="C_M_LON">#N/A</definedName>
    <definedName name="C_S_LAT">#N/A</definedName>
    <definedName name="C_S_LON">#N/A</definedName>
    <definedName name="ca" localSheetId="7" hidden="1">{"'REL CUSTODIF'!$B$1:$H$72"}</definedName>
    <definedName name="ca" hidden="1">{"'REL CUSTODIF'!$B$1:$H$72"}</definedName>
    <definedName name="cabecalho_datas" localSheetId="2">#REF!,#REF!,#REF!</definedName>
    <definedName name="cabecalho_datas" localSheetId="7">#REF!,#REF!,#REF!</definedName>
    <definedName name="cabecalho_datas" localSheetId="6">#REF!,#REF!,#REF!</definedName>
    <definedName name="cabecalho_datas" localSheetId="0">#REF!,#REF!,#REF!</definedName>
    <definedName name="cabecalho_datas">#REF!,#REF!,#REF!</definedName>
    <definedName name="cabecalhodatas" localSheetId="2">#REF!,#REF!,#REF!</definedName>
    <definedName name="cabecalhodatas" localSheetId="6">#REF!,#REF!,#REF!</definedName>
    <definedName name="cabecalhodatas" localSheetId="0">#REF!,#REF!,#REF!</definedName>
    <definedName name="cabecalhodatas">#REF!,#REF!,#REF!</definedName>
    <definedName name="CAO_T2" localSheetId="2">#REF!</definedName>
    <definedName name="CAO_T2" localSheetId="7">#REF!</definedName>
    <definedName name="CAO_T2" localSheetId="6">#REF!</definedName>
    <definedName name="CAO_T2" localSheetId="0">#REF!</definedName>
    <definedName name="CAO_T2">#REF!</definedName>
    <definedName name="CAO_T3" localSheetId="2">#REF!</definedName>
    <definedName name="CAO_T3" localSheetId="6">#REF!</definedName>
    <definedName name="CAO_T3" localSheetId="0">#REF!</definedName>
    <definedName name="CAO_T3">#REF!</definedName>
    <definedName name="capacity_share">[39]Plan1!$A$1</definedName>
    <definedName name="CARLA" localSheetId="2" hidden="1">#REF!</definedName>
    <definedName name="CARLA" localSheetId="7" hidden="1">#REF!</definedName>
    <definedName name="CARLA" localSheetId="6" hidden="1">#REF!</definedName>
    <definedName name="CARLA" localSheetId="0" hidden="1">#REF!</definedName>
    <definedName name="CARLA" hidden="1">#REF!</definedName>
    <definedName name="Cases">[40]Cons!$AN$1</definedName>
    <definedName name="caso">[8]EDC!$B$573</definedName>
    <definedName name="Caulim_Vendas" localSheetId="7" hidden="1">{"'REL CUSTODIF'!$B$1:$H$72"}</definedName>
    <definedName name="Caulim_Vendas" hidden="1">{"'REL CUSTODIF'!$B$1:$H$72"}</definedName>
    <definedName name="cbnm" localSheetId="7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cbnm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cbnmghmk" localSheetId="7" hidden="1">{"'Índice'!$A$1:$K$49"}</definedName>
    <definedName name="cbnmghmk" hidden="1">{"'Índice'!$A$1:$K$49"}</definedName>
    <definedName name="CCC" localSheetId="7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CCC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ççç" localSheetId="7" hidden="1">{#N/A,#N/A,FALSE,"Plan1";#N/A,#N/A,FALSE,"Plan2"}</definedName>
    <definedName name="ççç" hidden="1">{#N/A,#N/A,FALSE,"Plan1";#N/A,#N/A,FALSE,"Plan2"}</definedName>
    <definedName name="cccc" localSheetId="7" hidden="1">{#N/A,#N/A,FALSE,"Plan1";#N/A,#N/A,FALSE,"Plan2"}</definedName>
    <definedName name="cccc" hidden="1">{#N/A,#N/A,FALSE,"Plan1";#N/A,#N/A,FALSE,"Plan2"}</definedName>
    <definedName name="ççççççç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ççççççç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cccccccc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cccccccc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cccccccccccccc" localSheetId="2" hidden="1">#REF!</definedName>
    <definedName name="cccccccccccccc" localSheetId="7" hidden="1">#REF!</definedName>
    <definedName name="cccccccccccccc" localSheetId="6" hidden="1">#REF!</definedName>
    <definedName name="cccccccccccccc" localSheetId="0" hidden="1">#REF!</definedName>
    <definedName name="cccccccccccccc" hidden="1">#REF!</definedName>
    <definedName name="cchart1" localSheetId="2" hidden="1">#REF!</definedName>
    <definedName name="cchart1" localSheetId="6" hidden="1">#REF!</definedName>
    <definedName name="cchart1" localSheetId="0" hidden="1">#REF!</definedName>
    <definedName name="cchart1" hidden="1">#REF!</definedName>
    <definedName name="cchart10" localSheetId="2" hidden="1">#REF!</definedName>
    <definedName name="cchart10" localSheetId="6" hidden="1">#REF!</definedName>
    <definedName name="cchart10" localSheetId="0" hidden="1">#REF!</definedName>
    <definedName name="cchart10" hidden="1">#REF!</definedName>
    <definedName name="cchart11" localSheetId="2" hidden="1">#REF!</definedName>
    <definedName name="cchart11" localSheetId="6" hidden="1">#REF!</definedName>
    <definedName name="cchart11" localSheetId="0" hidden="1">#REF!</definedName>
    <definedName name="cchart11" hidden="1">#REF!</definedName>
    <definedName name="cchart12" localSheetId="2" hidden="1">#REF!</definedName>
    <definedName name="cchart12" localSheetId="6" hidden="1">#REF!</definedName>
    <definedName name="cchart12" localSheetId="0" hidden="1">#REF!</definedName>
    <definedName name="cchart12" hidden="1">#REF!</definedName>
    <definedName name="cchart13" localSheetId="2" hidden="1">#REF!</definedName>
    <definedName name="cchart13" localSheetId="6" hidden="1">#REF!</definedName>
    <definedName name="cchart13" localSheetId="0" hidden="1">#REF!</definedName>
    <definedName name="cchart13" hidden="1">#REF!</definedName>
    <definedName name="cchart14" localSheetId="2" hidden="1">#REF!</definedName>
    <definedName name="cchart14" localSheetId="6" hidden="1">#REF!</definedName>
    <definedName name="cchart14" localSheetId="0" hidden="1">#REF!</definedName>
    <definedName name="cchart14" hidden="1">#REF!</definedName>
    <definedName name="cchart15" localSheetId="2" hidden="1">#REF!</definedName>
    <definedName name="cchart15" localSheetId="6" hidden="1">#REF!</definedName>
    <definedName name="cchart15" localSheetId="0" hidden="1">#REF!</definedName>
    <definedName name="cchart15" hidden="1">#REF!</definedName>
    <definedName name="cchart16" localSheetId="2" hidden="1">#REF!</definedName>
    <definedName name="cchart16" localSheetId="6" hidden="1">#REF!</definedName>
    <definedName name="cchart16" localSheetId="0" hidden="1">#REF!</definedName>
    <definedName name="cchart16" hidden="1">#REF!</definedName>
    <definedName name="cchart17" localSheetId="2" hidden="1">#REF!</definedName>
    <definedName name="cchart17" localSheetId="6" hidden="1">#REF!</definedName>
    <definedName name="cchart17" localSheetId="0" hidden="1">#REF!</definedName>
    <definedName name="cchart17" hidden="1">#REF!</definedName>
    <definedName name="cchart18" localSheetId="2" hidden="1">#REF!</definedName>
    <definedName name="cchart18" localSheetId="6" hidden="1">#REF!</definedName>
    <definedName name="cchart18" localSheetId="0" hidden="1">#REF!</definedName>
    <definedName name="cchart18" hidden="1">#REF!</definedName>
    <definedName name="cchart19" localSheetId="2" hidden="1">#REF!</definedName>
    <definedName name="cchart19" localSheetId="6" hidden="1">#REF!</definedName>
    <definedName name="cchart19" localSheetId="0" hidden="1">#REF!</definedName>
    <definedName name="cchart19" hidden="1">#REF!</definedName>
    <definedName name="cchart2" localSheetId="2" hidden="1">#REF!</definedName>
    <definedName name="cchart2" localSheetId="6" hidden="1">#REF!</definedName>
    <definedName name="cchart2" localSheetId="0" hidden="1">#REF!</definedName>
    <definedName name="cchart2" hidden="1">#REF!</definedName>
    <definedName name="cchart20" localSheetId="2" hidden="1">#REF!</definedName>
    <definedName name="cchart20" localSheetId="6" hidden="1">#REF!</definedName>
    <definedName name="cchart20" localSheetId="0" hidden="1">#REF!</definedName>
    <definedName name="cchart20" hidden="1">#REF!</definedName>
    <definedName name="cchart21" localSheetId="2" hidden="1">#REF!</definedName>
    <definedName name="cchart21" localSheetId="6" hidden="1">#REF!</definedName>
    <definedName name="cchart21" localSheetId="0" hidden="1">#REF!</definedName>
    <definedName name="cchart21" hidden="1">#REF!</definedName>
    <definedName name="cchart22" localSheetId="2" hidden="1">#REF!</definedName>
    <definedName name="cchart22" localSheetId="6" hidden="1">#REF!</definedName>
    <definedName name="cchart22" localSheetId="0" hidden="1">#REF!</definedName>
    <definedName name="cchart22" hidden="1">#REF!</definedName>
    <definedName name="cchart23" localSheetId="2" hidden="1">#REF!</definedName>
    <definedName name="cchart23" localSheetId="6" hidden="1">#REF!</definedName>
    <definedName name="cchart23" localSheetId="0" hidden="1">#REF!</definedName>
    <definedName name="cchart23" hidden="1">#REF!</definedName>
    <definedName name="cchart24" localSheetId="2" hidden="1">#REF!</definedName>
    <definedName name="cchart24" localSheetId="6" hidden="1">#REF!</definedName>
    <definedName name="cchart24" localSheetId="0" hidden="1">#REF!</definedName>
    <definedName name="cchart24" hidden="1">#REF!</definedName>
    <definedName name="cchart25" localSheetId="2" hidden="1">#REF!</definedName>
    <definedName name="cchart25" localSheetId="6" hidden="1">#REF!</definedName>
    <definedName name="cchart25" localSheetId="0" hidden="1">#REF!</definedName>
    <definedName name="cchart25" hidden="1">#REF!</definedName>
    <definedName name="cchart26" localSheetId="2" hidden="1">#REF!</definedName>
    <definedName name="cchart26" localSheetId="6" hidden="1">#REF!</definedName>
    <definedName name="cchart26" localSheetId="0" hidden="1">#REF!</definedName>
    <definedName name="cchart26" hidden="1">#REF!</definedName>
    <definedName name="cchart27" localSheetId="2" hidden="1">#REF!</definedName>
    <definedName name="cchart27" localSheetId="6" hidden="1">#REF!</definedName>
    <definedName name="cchart27" localSheetId="0" hidden="1">#REF!</definedName>
    <definedName name="cchart27" hidden="1">#REF!</definedName>
    <definedName name="cchart28" localSheetId="2" hidden="1">#REF!</definedName>
    <definedName name="cchart28" localSheetId="6" hidden="1">#REF!</definedName>
    <definedName name="cchart28" localSheetId="0" hidden="1">#REF!</definedName>
    <definedName name="cchart28" hidden="1">#REF!</definedName>
    <definedName name="cchart29" localSheetId="2" hidden="1">#REF!</definedName>
    <definedName name="cchart29" localSheetId="6" hidden="1">#REF!</definedName>
    <definedName name="cchart29" localSheetId="0" hidden="1">#REF!</definedName>
    <definedName name="cchart29" hidden="1">#REF!</definedName>
    <definedName name="cchart3" localSheetId="2" hidden="1">#REF!</definedName>
    <definedName name="cchart3" localSheetId="6" hidden="1">#REF!</definedName>
    <definedName name="cchart3" localSheetId="0" hidden="1">#REF!</definedName>
    <definedName name="cchart3" hidden="1">#REF!</definedName>
    <definedName name="cchart31" localSheetId="2" hidden="1">#REF!</definedName>
    <definedName name="cchart31" localSheetId="6" hidden="1">#REF!</definedName>
    <definedName name="cchart31" localSheetId="0" hidden="1">#REF!</definedName>
    <definedName name="cchart31" hidden="1">#REF!</definedName>
    <definedName name="cchart32" localSheetId="2" hidden="1">#REF!</definedName>
    <definedName name="cchart32" localSheetId="6" hidden="1">#REF!</definedName>
    <definedName name="cchart32" localSheetId="0" hidden="1">#REF!</definedName>
    <definedName name="cchart32" hidden="1">#REF!</definedName>
    <definedName name="cchart4" localSheetId="2" hidden="1">#REF!</definedName>
    <definedName name="cchart4" localSheetId="6" hidden="1">#REF!</definedName>
    <definedName name="cchart4" localSheetId="0" hidden="1">#REF!</definedName>
    <definedName name="cchart4" hidden="1">#REF!</definedName>
    <definedName name="cchart5" localSheetId="2" hidden="1">#REF!</definedName>
    <definedName name="cchart5" localSheetId="6" hidden="1">#REF!</definedName>
    <definedName name="cchart5" localSheetId="0" hidden="1">#REF!</definedName>
    <definedName name="cchart5" hidden="1">#REF!</definedName>
    <definedName name="cchart6" localSheetId="2" hidden="1">#REF!</definedName>
    <definedName name="cchart6" localSheetId="6" hidden="1">#REF!</definedName>
    <definedName name="cchart6" localSheetId="0" hidden="1">#REF!</definedName>
    <definedName name="cchart6" hidden="1">#REF!</definedName>
    <definedName name="cchart7" localSheetId="2" hidden="1">#REF!</definedName>
    <definedName name="cchart7" localSheetId="6" hidden="1">#REF!</definedName>
    <definedName name="cchart7" localSheetId="0" hidden="1">#REF!</definedName>
    <definedName name="cchart7" hidden="1">#REF!</definedName>
    <definedName name="cchart8" localSheetId="2" hidden="1">#REF!</definedName>
    <definedName name="cchart8" localSheetId="6" hidden="1">#REF!</definedName>
    <definedName name="cchart8" localSheetId="0" hidden="1">#REF!</definedName>
    <definedName name="cchart8" hidden="1">#REF!</definedName>
    <definedName name="cchart9" localSheetId="2" hidden="1">#REF!</definedName>
    <definedName name="cchart9" localSheetId="6" hidden="1">#REF!</definedName>
    <definedName name="cchart9" localSheetId="0" hidden="1">#REF!</definedName>
    <definedName name="cchart9" hidden="1">#REF!</definedName>
    <definedName name="cd" localSheetId="7">{0;0;0;0;1;#N/A;0.5;0.5;0.75;0.75;2;TRUE;TRUE;FALSE;FALSE;FALSE;#N/A;1;56;#N/A;#N/A;"&amp;L&amp;7 RAMIBD05\GROUPS\EMG\DESOUSA\BRAZIL\MACHADIB\MODEL\MODEL_20.XLS -- &amp;D, &amp;T -- Page 8 of 9
Machadinho Project
&amp;R&amp;""Arial,Italic""Confidential";"&amp;L&amp;F&amp;A&amp;RPage 8"}</definedName>
    <definedName name="cd">{0;0;0;0;1;#N/A;0.5;0.5;0.75;0.75;2;TRUE;TRUE;FALSE;FALSE;FALSE;#N/A;1;56;#N/A;#N/A;"&amp;L&amp;7 RAMIBD05\GROUPS\EMG\DESOUSA\BRAZIL\MACHADIB\MODEL\MODEL_20.XLS -- &amp;D, &amp;T -- Page 8 of 9
Machadinho Project
&amp;R&amp;""Arial,Italic""Confidential";"&amp;L&amp;F&amp;A&amp;RPage 8"}</definedName>
    <definedName name="CD7190y7192">[36]COS!$DQ$69:$DX$156</definedName>
    <definedName name="CDDistrib.L5Pta.">[36]DIS!$AU$1:$BB$43</definedName>
    <definedName name="cde">#N/A</definedName>
    <definedName name="CEL" localSheetId="2">#REF!</definedName>
    <definedName name="CEL" localSheetId="7">#REF!</definedName>
    <definedName name="CEL" localSheetId="6">#REF!</definedName>
    <definedName name="CEL" localSheetId="0">#REF!</definedName>
    <definedName name="CEL">#REF!</definedName>
    <definedName name="cel_aaorcam">[41]Parametros!$B$4</definedName>
    <definedName name="cel_Barras" localSheetId="2">[42]Parametros!#REF!</definedName>
    <definedName name="cel_Barras" localSheetId="7">[42]Parametros!#REF!</definedName>
    <definedName name="cel_Barras" localSheetId="6">[42]Parametros!#REF!</definedName>
    <definedName name="cel_Barras" localSheetId="0">[42]Parametros!#REF!</definedName>
    <definedName name="cel_Barras">[42]Parametros!#REF!</definedName>
    <definedName name="cel_MoedaSelecao">[43]Parametros!$C$13</definedName>
    <definedName name="cel_MoedaVersao">[43]Parametros!$B$7</definedName>
    <definedName name="cel_nBarras" localSheetId="2">[42]Parametros!#REF!</definedName>
    <definedName name="cel_nBarras" localSheetId="7">[42]Parametros!#REF!</definedName>
    <definedName name="cel_nBarras" localSheetId="6">[42]Parametros!#REF!</definedName>
    <definedName name="cel_nBarras" localSheetId="0">[42]Parametros!#REF!</definedName>
    <definedName name="cel_nBarras">[42]Parametros!#REF!</definedName>
    <definedName name="cel_nDRE">[44]Parametros!$B$26</definedName>
    <definedName name="cel_nmorcam">[41]Parametros!$C$3</definedName>
    <definedName name="cel_nSheets" localSheetId="2">[42]Parametros!#REF!</definedName>
    <definedName name="cel_nSheets" localSheetId="7">[42]Parametros!#REF!</definedName>
    <definedName name="cel_nSheets" localSheetId="6">[42]Parametros!#REF!</definedName>
    <definedName name="cel_nSheets" localSheetId="0">[42]Parametros!#REF!</definedName>
    <definedName name="cel_nSheets">[42]Parametros!#REF!</definedName>
    <definedName name="cel_PlanDRE">[44]Parametros!$B$27</definedName>
    <definedName name="cel_PrimoAno">[45]Parametros!$B$11</definedName>
    <definedName name="CELULA" localSheetId="2">#REF!</definedName>
    <definedName name="CELULA" localSheetId="7">#REF!</definedName>
    <definedName name="CELULA" localSheetId="6">#REF!</definedName>
    <definedName name="CELULA" localSheetId="0">#REF!</definedName>
    <definedName name="CELULA">#REF!</definedName>
    <definedName name="CEN">[46]DRE_OUTPUT!$A$1</definedName>
    <definedName name="cenario">[12]Plan1!$L$1:$L$8</definedName>
    <definedName name="Cenários">[47]Parametros!$H$12:$H$15</definedName>
    <definedName name="CENTROS_6">"'2006'.$#REF!$#REF!"</definedName>
    <definedName name="CF">#N/A</definedName>
    <definedName name="cf_cs_asahi">[8]EDC!$I$463</definedName>
    <definedName name="cf_cs_existente" localSheetId="2">#REF!</definedName>
    <definedName name="cf_cs_existente" localSheetId="7">#REF!</definedName>
    <definedName name="cf_cs_existente" localSheetId="6">#REF!</definedName>
    <definedName name="cf_cs_existente" localSheetId="0">#REF!</definedName>
    <definedName name="cf_cs_existente">#REF!</definedName>
    <definedName name="cf_cs_uhde" localSheetId="2">#REF!</definedName>
    <definedName name="cf_cs_uhde" localSheetId="6">#REF!</definedName>
    <definedName name="cf_cs_uhde" localSheetId="0">#REF!</definedName>
    <definedName name="cf_cs_uhde">#REF!</definedName>
    <definedName name="cfd" localSheetId="2">#REF!</definedName>
    <definedName name="cfd" localSheetId="6">#REF!</definedName>
    <definedName name="cfd" localSheetId="0">#REF!</definedName>
    <definedName name="cfd">#REF!</definedName>
    <definedName name="CFTOT_" localSheetId="2">#REF!</definedName>
    <definedName name="CFTOT_" localSheetId="6">#REF!</definedName>
    <definedName name="CFTOT_" localSheetId="0">#REF!</definedName>
    <definedName name="CFTOT_">#REF!</definedName>
    <definedName name="CFTOT_A" localSheetId="2">#REF!</definedName>
    <definedName name="CFTOT_A" localSheetId="6">#REF!</definedName>
    <definedName name="CFTOT_A" localSheetId="0">#REF!</definedName>
    <definedName name="CFTOT_A">#REF!</definedName>
    <definedName name="cghm" localSheetId="7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cghm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cghmghjmkgh" localSheetId="7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cghmghjmkgh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CHAV" localSheetId="2">#REF!</definedName>
    <definedName name="CHAV" localSheetId="7">#REF!</definedName>
    <definedName name="CHAV" localSheetId="6">#REF!</definedName>
    <definedName name="CHAV" localSheetId="0">#REF!</definedName>
    <definedName name="CHAV">#REF!</definedName>
    <definedName name="chaves" localSheetId="2">#REF!</definedName>
    <definedName name="chaves" localSheetId="6">#REF!</definedName>
    <definedName name="chaves" localSheetId="0">#REF!</definedName>
    <definedName name="chaves">#REF!</definedName>
    <definedName name="check_BEI1" localSheetId="2">[29]Fin!#REF!</definedName>
    <definedName name="check_BEI1" localSheetId="6">[29]Fin!#REF!</definedName>
    <definedName name="check_BEI1" localSheetId="0">[29]Fin!#REF!</definedName>
    <definedName name="check_BEI1">[29]Fin!#REF!</definedName>
    <definedName name="check_BEI2" localSheetId="2">[29]Fin!#REF!</definedName>
    <definedName name="check_BEI2" localSheetId="6">[29]Fin!#REF!</definedName>
    <definedName name="check_BEI2" localSheetId="0">[29]Fin!#REF!</definedName>
    <definedName name="check_BEI2">[29]Fin!#REF!</definedName>
    <definedName name="check_global" localSheetId="2">[29]Sum!#REF!</definedName>
    <definedName name="check_global" localSheetId="6">[29]Sum!#REF!</definedName>
    <definedName name="check_global" localSheetId="0">[29]Sum!#REF!</definedName>
    <definedName name="check_global">[29]Sum!#REF!</definedName>
    <definedName name="check_LT" localSheetId="2">[29]Fin!#REF!</definedName>
    <definedName name="check_LT" localSheetId="6">[29]Fin!#REF!</definedName>
    <definedName name="check_LT" localSheetId="0">[29]Fin!#REF!</definedName>
    <definedName name="check_LT">[29]Fin!#REF!</definedName>
    <definedName name="chmgbnmk" localSheetId="7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chmgbnmk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CHosp" localSheetId="7" hidden="1">{#N/A,#N/A,FALSE,"PCOL"}</definedName>
    <definedName name="CHosp" hidden="1">{#N/A,#N/A,FALSE,"PCOL"}</definedName>
    <definedName name="cl2disp_cl2elet">[8]EDC!$E$575</definedName>
    <definedName name="CLAS_ECO">#N/A</definedName>
    <definedName name="CLAS_LOC">#N/A</definedName>
    <definedName name="cloro_monsanto">[8]EDC!$J$595</definedName>
    <definedName name="cmai29">'[48]Summary CMAI (PIRA)'!$C$4:$C$134</definedName>
    <definedName name="CMI_LS_ANALITICO" localSheetId="2">#REF!</definedName>
    <definedName name="CMI_LS_ANALITICO" localSheetId="7">#REF!</definedName>
    <definedName name="CMI_LS_ANALITICO" localSheetId="6">#REF!</definedName>
    <definedName name="CMI_LS_ANALITICO" localSheetId="0">#REF!</definedName>
    <definedName name="CMI_LS_ANALITICO">#REF!</definedName>
    <definedName name="cnmg" localSheetId="7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cnmg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cnmghm" localSheetId="7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cnmghm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Cobre_Invest" localSheetId="7" hidden="1">{"'REL CUSTODIF'!$B$1:$H$72"}</definedName>
    <definedName name="Cobre_Invest" hidden="1">{"'REL CUSTODIF'!$B$1:$H$72"}</definedName>
    <definedName name="COD_DIST">#N/A</definedName>
    <definedName name="COD_ME_R">#N/A</definedName>
    <definedName name="COD_MI_R">#N/A</definedName>
    <definedName name="COD_MUNI">#N/A</definedName>
    <definedName name="COD_UF">#N/A</definedName>
    <definedName name="COEFICIENTE_TECNICO_CAXIAS" localSheetId="2">#REF!</definedName>
    <definedName name="COEFICIENTE_TECNICO_CAXIAS" localSheetId="7">#REF!</definedName>
    <definedName name="COEFICIENTE_TECNICO_CAXIAS" localSheetId="6">#REF!</definedName>
    <definedName name="COEFICIENTE_TECNICO_CAXIAS" localSheetId="0">#REF!</definedName>
    <definedName name="COEFICIENTE_TECNICO_CAXIAS">#REF!</definedName>
    <definedName name="COFINS">[49]EDC!$E$609</definedName>
    <definedName name="col_Ano">[50]Calculo_Resultado!$K$1:$K$65536</definedName>
    <definedName name="col_Ano_Negocio">[51]Calculo_Resultado!$V$1:$V$65536</definedName>
    <definedName name="col_RecLiquidaMI">[51]Calculo_Resultado!$Z$1:$Z$65536</definedName>
    <definedName name="combinada">[52]Parametros!$J$3</definedName>
    <definedName name="Competencia">[53]DATA!$F$134:$F$139</definedName>
    <definedName name="compra_terreno" localSheetId="2">#REF!</definedName>
    <definedName name="compra_terreno" localSheetId="7">#REF!</definedName>
    <definedName name="compra_terreno" localSheetId="6">#REF!</definedName>
    <definedName name="compra_terreno" localSheetId="0">#REF!</definedName>
    <definedName name="compra_terreno">#REF!</definedName>
    <definedName name="COMTK" localSheetId="2">#REF!</definedName>
    <definedName name="COMTK" localSheetId="6">#REF!</definedName>
    <definedName name="COMTK" localSheetId="0">#REF!</definedName>
    <definedName name="COMTK">#REF!</definedName>
    <definedName name="CONCILIAÇÃO" localSheetId="2">#REF!</definedName>
    <definedName name="CONCILIAÇÃO" localSheetId="6">#REF!</definedName>
    <definedName name="CONCILIAÇÃO" localSheetId="0">#REF!</definedName>
    <definedName name="CONCILIAÇÃO">#REF!</definedName>
    <definedName name="conquista" localSheetId="2">#REF!</definedName>
    <definedName name="conquista" localSheetId="6">#REF!</definedName>
    <definedName name="conquista" localSheetId="0">#REF!</definedName>
    <definedName name="conquista">#REF!</definedName>
    <definedName name="cons" localSheetId="2">#REF!</definedName>
    <definedName name="cons" localSheetId="6">#REF!</definedName>
    <definedName name="cons" localSheetId="0">#REF!</definedName>
    <definedName name="cons">#REF!</definedName>
    <definedName name="considera_ICMS_credito_PVC">[8]EDC!$E$596</definedName>
    <definedName name="considera_venda_H2">[8]EDC!$E$594</definedName>
    <definedName name="consol" localSheetId="2">#REF!</definedName>
    <definedName name="consol" localSheetId="7">#REF!</definedName>
    <definedName name="consol" localSheetId="6">#REF!</definedName>
    <definedName name="consol" localSheetId="0">#REF!</definedName>
    <definedName name="consol">#REF!</definedName>
    <definedName name="consol_acumulado_fim">'[16]Variáveis de Suporte'!$D$18</definedName>
    <definedName name="consol_acumulado_inicio">'[16]Variáveis de Suporte'!$D$17</definedName>
    <definedName name="CONSOL_CMI" localSheetId="2">#REF!</definedName>
    <definedName name="CONSOL_CMI" localSheetId="7">#REF!</definedName>
    <definedName name="CONSOL_CMI" localSheetId="6">#REF!</definedName>
    <definedName name="CONSOL_CMI" localSheetId="0">#REF!</definedName>
    <definedName name="CONSOL_CMI">#REF!</definedName>
    <definedName name="CONSOL_LS" localSheetId="2">#REF!</definedName>
    <definedName name="CONSOL_LS" localSheetId="6">#REF!</definedName>
    <definedName name="CONSOL_LS" localSheetId="0">#REF!</definedName>
    <definedName name="CONSOL_LS">#REF!</definedName>
    <definedName name="consol_mes_fim">'[54]Variáveis de Suporte'!$D$15</definedName>
    <definedName name="consol_mes_inicio">'[16]Variáveis de Suporte'!$D$14</definedName>
    <definedName name="consol_trimest">'[16]Variáveis de Suporte'!$D$21</definedName>
    <definedName name="consol_trimestre_anterior_fim">'[16]Variáveis de Suporte'!$D$24</definedName>
    <definedName name="consol_trimestre_anterior_inicio">'[16]Variáveis de Suporte'!$D$23</definedName>
    <definedName name="consol_trimestre_fim">'[16]Variáveis de Suporte'!$D$21</definedName>
    <definedName name="consol_trimestre_inicio">'[16]Variáveis de Suporte'!$D$20</definedName>
    <definedName name="Consolidacao">'[55]Eliminações Intercompany'!$AD$3:$AD$6</definedName>
    <definedName name="Consolidada">#N/A</definedName>
    <definedName name="CONSOLIDADO">'[56]BASE DE DADOS'!$A$1:$G$957</definedName>
    <definedName name="consolidation1" localSheetId="2">#REF!</definedName>
    <definedName name="consolidation1" localSheetId="7">#REF!</definedName>
    <definedName name="consolidation1" localSheetId="6">#REF!</definedName>
    <definedName name="consolidation1" localSheetId="0">#REF!</definedName>
    <definedName name="consolidation1">#REF!</definedName>
    <definedName name="consolidation2" localSheetId="2">#REF!</definedName>
    <definedName name="consolidation2" localSheetId="6">#REF!</definedName>
    <definedName name="consolidation2" localSheetId="0">#REF!</definedName>
    <definedName name="consolidation2">#REF!</definedName>
    <definedName name="CONSUMO_BUTADIENO_ESTIRENO_EM_TONELADAS">'[18]#REF'!$A$453:$N$469</definedName>
    <definedName name="cont_cs">[8]EDC!$H$488</definedName>
    <definedName name="cont_cs_asahi">[8]EDC!$G$386</definedName>
    <definedName name="cont_cs_uhde" localSheetId="2">#REF!</definedName>
    <definedName name="cont_cs_uhde" localSheetId="7">#REF!</definedName>
    <definedName name="cont_cs_uhde" localSheetId="6">#REF!</definedName>
    <definedName name="cont_cs_uhde" localSheetId="0">#REF!</definedName>
    <definedName name="cont_cs_uhde">#REF!</definedName>
    <definedName name="cont_dce">[8]EDC!$O$385</definedName>
    <definedName name="CONT02092000.4" localSheetId="7" hidden="1">{#N/A,#N/A,FALSE,"1321";#N/A,#N/A,FALSE,"1324";#N/A,#N/A,FALSE,"1333";#N/A,#N/A,FALSE,"1371"}</definedName>
    <definedName name="CONT02092000.4" hidden="1">{#N/A,#N/A,FALSE,"1321";#N/A,#N/A,FALSE,"1324";#N/A,#N/A,FALSE,"1333";#N/A,#N/A,FALSE,"1371"}</definedName>
    <definedName name="contasareceber" localSheetId="2">#REF!</definedName>
    <definedName name="contasareceber" localSheetId="7">#REF!</definedName>
    <definedName name="contasareceber" localSheetId="6">#REF!</definedName>
    <definedName name="contasareceber" localSheetId="0">#REF!</definedName>
    <definedName name="contasareceber">#REF!</definedName>
    <definedName name="CONTROLADORA" localSheetId="2">#REF!</definedName>
    <definedName name="CONTROLADORA" localSheetId="6">#REF!</definedName>
    <definedName name="CONTROLADORA" localSheetId="0">#REF!</definedName>
    <definedName name="CONTROLADORA">#REF!</definedName>
    <definedName name="copiaranch" localSheetId="7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copiaranch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copiaranch2" localSheetId="7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copiaranch2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CProdConcAgMP">[36]DIS!$DU$3:$ED$76</definedName>
    <definedName name="CProdConcAgTrat">[36]DIS!$EF$3:$EI$74</definedName>
    <definedName name="CProdZnMP">[36]COS!$AK$2:$AW$95</definedName>
    <definedName name="CProdZnTrat">[36]COS!$G$2:$T$95</definedName>
    <definedName name="CREN" localSheetId="2">#REF!</definedName>
    <definedName name="CREN" localSheetId="7">#REF!</definedName>
    <definedName name="CREN" localSheetId="6">#REF!</definedName>
    <definedName name="CREN" localSheetId="0">#REF!</definedName>
    <definedName name="CREN">#REF!</definedName>
    <definedName name="_xlnm.Criteria" localSheetId="2">#REF!</definedName>
    <definedName name="_xlnm.Criteria" localSheetId="6">#REF!</definedName>
    <definedName name="_xlnm.Criteria" localSheetId="0">#REF!</definedName>
    <definedName name="_xlnm.Criteria">#REF!</definedName>
    <definedName name="Criterios_IM">"$'1998'.$#REF!$#REF!:$#REF!$#REF!"</definedName>
    <definedName name="CRITÉRIOS_IM" localSheetId="2">#REF!</definedName>
    <definedName name="CRITÉRIOS_IM" localSheetId="7">#REF!</definedName>
    <definedName name="CRITÉRIOS_IM" localSheetId="6">#REF!</definedName>
    <definedName name="CRITÉRIOS_IM" localSheetId="0">#REF!</definedName>
    <definedName name="CRITÉRIOS_IM">#REF!</definedName>
    <definedName name="CS" localSheetId="2">#REF!</definedName>
    <definedName name="CS" localSheetId="6">#REF!</definedName>
    <definedName name="CS" localSheetId="0">#REF!</definedName>
    <definedName name="CS">#REF!</definedName>
    <definedName name="cs_nova_prep">[57]EDC!$J$593</definedName>
    <definedName name="CSeIR">'[14]IR e CS LR'!$B$1:$N$83</definedName>
    <definedName name="CSeIRestimado">'[14]IR e CS Est'!$B$1:$L$98</definedName>
    <definedName name="CSLL">[8]EDC!$E$607</definedName>
    <definedName name="CSLL_ESTIMATIVA" localSheetId="2" hidden="1">#REF!</definedName>
    <definedName name="CSLL_ESTIMATIVA" localSheetId="7" hidden="1">#REF!</definedName>
    <definedName name="CSLL_ESTIMATIVA" localSheetId="6" hidden="1">#REF!</definedName>
    <definedName name="CSLL_ESTIMATIVA" localSheetId="0" hidden="1">#REF!</definedName>
    <definedName name="CSLL_ESTIMATIVA" hidden="1">#REF!</definedName>
    <definedName name="ct_cloro_uhde">[8]EDC!$I$421</definedName>
    <definedName name="ct_energ_utilid_DCE">[8]EDC!$H$580</definedName>
    <definedName name="ct_energia_asahi">[49]EDC!$M$435</definedName>
    <definedName name="ct_energia_DCE_uhde">[49]EDC!$I$422</definedName>
    <definedName name="ct_energia_uhde">[49]EDC!$O$436</definedName>
    <definedName name="ct_eteno_uhde">[49]EDC!$I$420</definedName>
    <definedName name="curr1" localSheetId="2">'[15]Rig Info'!#REF!</definedName>
    <definedName name="curr1" localSheetId="7">'[15]Rig Info'!#REF!</definedName>
    <definedName name="curr1" localSheetId="6">'[15]Rig Info'!#REF!</definedName>
    <definedName name="curr1" localSheetId="0">'[15]Rig Info'!#REF!</definedName>
    <definedName name="curr1">'[15]Rig Info'!#REF!</definedName>
    <definedName name="curr2" localSheetId="2">'[15]Rig Info'!#REF!</definedName>
    <definedName name="curr2" localSheetId="6">'[15]Rig Info'!#REF!</definedName>
    <definedName name="curr2" localSheetId="0">'[15]Rig Info'!#REF!</definedName>
    <definedName name="curr2">'[15]Rig Info'!#REF!</definedName>
    <definedName name="curr3" localSheetId="2">'[15]Rig Info'!#REF!</definedName>
    <definedName name="curr3" localSheetId="6">'[15]Rig Info'!#REF!</definedName>
    <definedName name="curr3" localSheetId="0">'[15]Rig Info'!#REF!</definedName>
    <definedName name="curr3">'[15]Rig Info'!#REF!</definedName>
    <definedName name="curr4" localSheetId="2">'[15]Rig Info'!#REF!</definedName>
    <definedName name="curr4" localSheetId="6">'[15]Rig Info'!#REF!</definedName>
    <definedName name="curr4" localSheetId="0">'[15]Rig Info'!#REF!</definedName>
    <definedName name="curr4">'[15]Rig Info'!#REF!</definedName>
    <definedName name="curr5" localSheetId="2">'[15]Rig Info'!#REF!</definedName>
    <definedName name="curr5" localSheetId="6">'[15]Rig Info'!#REF!</definedName>
    <definedName name="curr5" localSheetId="0">'[15]Rig Info'!#REF!</definedName>
    <definedName name="curr5">'[15]Rig Info'!#REF!</definedName>
    <definedName name="curr6" localSheetId="2">'[15]Rig Info'!#REF!</definedName>
    <definedName name="curr6" localSheetId="6">'[15]Rig Info'!#REF!</definedName>
    <definedName name="curr6" localSheetId="0">'[15]Rig Info'!#REF!</definedName>
    <definedName name="curr6">'[15]Rig Info'!#REF!</definedName>
    <definedName name="curr7" localSheetId="2">'[15]Rig Info'!#REF!</definedName>
    <definedName name="curr7" localSheetId="6">'[15]Rig Info'!#REF!</definedName>
    <definedName name="curr7" localSheetId="0">'[15]Rig Info'!#REF!</definedName>
    <definedName name="curr7">'[15]Rig Info'!#REF!</definedName>
    <definedName name="curr8" localSheetId="2">'[15]Rig Info'!#REF!</definedName>
    <definedName name="curr8" localSheetId="6">'[15]Rig Info'!#REF!</definedName>
    <definedName name="curr8" localSheetId="0">'[15]Rig Info'!#REF!</definedName>
    <definedName name="curr8">'[15]Rig Info'!#REF!</definedName>
    <definedName name="curta_1617" localSheetId="2">#REF!</definedName>
    <definedName name="curta_1617" localSheetId="7">#REF!</definedName>
    <definedName name="curta_1617" localSheetId="6">#REF!</definedName>
    <definedName name="curta_1617" localSheetId="0">#REF!</definedName>
    <definedName name="curta_1617">#REF!</definedName>
    <definedName name="CURTA1" localSheetId="2">[9]DIFERENCIAL!#REF!</definedName>
    <definedName name="CURTA1" localSheetId="7">[9]DIFERENCIAL!#REF!</definedName>
    <definedName name="CURTA1" localSheetId="6">[9]DIFERENCIAL!#REF!</definedName>
    <definedName name="CURTA1" localSheetId="0">[9]DIFERENCIAL!#REF!</definedName>
    <definedName name="CURTA1">[9]DIFERENCIAL!#REF!</definedName>
    <definedName name="CUSTO_DAS_DESAPROPRIAÇÕES" localSheetId="2">#REF!</definedName>
    <definedName name="CUSTO_DAS_DESAPROPRIAÇÕES" localSheetId="7">#REF!</definedName>
    <definedName name="CUSTO_DAS_DESAPROPRIAÇÕES" localSheetId="6">#REF!</definedName>
    <definedName name="CUSTO_DAS_DESAPROPRIAÇÕES" localSheetId="0">#REF!</definedName>
    <definedName name="CUSTO_DAS_DESAPROPRIAÇÕES">#REF!</definedName>
    <definedName name="custo_desativacao">[8]EDC!$E$592</definedName>
    <definedName name="CUSTO_FIXO_CAXIAS">'[18]#REF'!$B$87:$K$102</definedName>
    <definedName name="custo_fixo_cs_nova">[8]EDC!$H$497</definedName>
    <definedName name="custo_fixo_dce_nova">[8]EDC!$H$498</definedName>
    <definedName name="CUSTO_FIXO_TRIUNFO_E_CABO">'[20]#REF'!$B$195:$K$251</definedName>
    <definedName name="CUSTO_FIXO_VARIÁVEL_DESPESA">'[58]DIF FAT FEV 01'!$A$22:$V$71</definedName>
    <definedName name="custo_oper_01">[49]EDC!$J$238</definedName>
    <definedName name="custo_oper_02">[49]EDC!$K$238</definedName>
    <definedName name="custo_oper_03">[49]EDC!$L$238</definedName>
    <definedName name="custo_oper_04">[49]EDC!$M$238</definedName>
    <definedName name="custo_oper_05">[49]EDC!$N$238</definedName>
    <definedName name="custo_oper_06">[49]EDC!$O$238</definedName>
    <definedName name="custo_oper_07">[49]EDC!$P$238</definedName>
    <definedName name="custo_oper_08">[49]EDC!$Q$238</definedName>
    <definedName name="custo_oper_09">[49]EDC!$R$238</definedName>
    <definedName name="custo_oper_10">[49]EDC!$S$238</definedName>
    <definedName name="custo_var_DCE_01">[49]EDC!$J$245</definedName>
    <definedName name="custo_var_DCE_02">[49]EDC!$K$245</definedName>
    <definedName name="custo_var_DCE_03">[49]EDC!$L$245</definedName>
    <definedName name="custo_var_DCE_04">[49]EDC!$M$245</definedName>
    <definedName name="custo_var_DCE_05">[49]EDC!$N$245</definedName>
    <definedName name="custo_var_DCE_06">[49]EDC!$O$245</definedName>
    <definedName name="custo_var_DCE_07">[49]EDC!$P$245</definedName>
    <definedName name="custo_var_DCE_08">[49]EDC!$Q$245</definedName>
    <definedName name="custo_var_DCE_09">[49]EDC!$R$245</definedName>
    <definedName name="custo_var_DCE_10">[49]EDC!$S$245</definedName>
    <definedName name="custo_var_DCE_11">[49]EDC!$T$245</definedName>
    <definedName name="CUSTO_VARIÁVEL_DE_VENDAS_FRETE">'[20]#REF'!$A$150:$N$167</definedName>
    <definedName name="custoprod" localSheetId="7" hidden="1">{#N/A,#N/A,FALSE,"Brazil Summary";#N/A,#N/A,FALSE,"SEA CIF Summary";#N/A,#N/A,FALSE,"USGC Contract";#N/A,#N/A,FALSE,"USGC Spot";#N/A,#N/A,FALSE,"Brazil Base Cycle ";#N/A,#N/A,FALSE,"Brazil Base Trend";#N/A,#N/A,FALSE,"Brazil Low Cycle";#N/A,#N/A,FALSE,"Brazil Low Trend";#N/A,#N/A,FALSE,"Variables"}</definedName>
    <definedName name="custoprod" hidden="1">{#N/A,#N/A,FALSE,"Brazil Summary";#N/A,#N/A,FALSE,"SEA CIF Summary";#N/A,#N/A,FALSE,"USGC Contract";#N/A,#N/A,FALSE,"USGC Spot";#N/A,#N/A,FALSE,"Brazil Base Cycle ";#N/A,#N/A,FALSE,"Brazil Base Trend";#N/A,#N/A,FALSE,"Brazil Low Cycle";#N/A,#N/A,FALSE,"Brazil Low Trend";#N/A,#N/A,FALSE,"Variables"}</definedName>
    <definedName name="CustosExploraçãoParâmetros" localSheetId="2" hidden="1">#REF!</definedName>
    <definedName name="CustosExploraçãoParâmetros" localSheetId="7" hidden="1">#REF!</definedName>
    <definedName name="CustosExploraçãoParâmetros" localSheetId="6" hidden="1">#REF!</definedName>
    <definedName name="CustosExploraçãoParâmetros" localSheetId="0" hidden="1">#REF!</definedName>
    <definedName name="CustosExploraçãoParâmetros" hidden="1">#REF!</definedName>
    <definedName name="CustosExploraçãoValores" localSheetId="2" hidden="1">#REF!</definedName>
    <definedName name="CustosExploraçãoValores" localSheetId="6" hidden="1">#REF!</definedName>
    <definedName name="CustosExploraçãoValores" localSheetId="0" hidden="1">#REF!</definedName>
    <definedName name="CustosExploraçãoValores" hidden="1">#REF!</definedName>
    <definedName name="CV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CV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cv_DCE_sem_mp">[8]EDC!$I$425</definedName>
    <definedName name="cv_existente_sem_energia" localSheetId="2">#REF!</definedName>
    <definedName name="cv_existente_sem_energia" localSheetId="7">#REF!</definedName>
    <definedName name="cv_existente_sem_energia" localSheetId="6">#REF!</definedName>
    <definedName name="cv_existente_sem_energia" localSheetId="0">#REF!</definedName>
    <definedName name="cv_existente_sem_energia">#REF!</definedName>
    <definedName name="cv_sem_energia_asahi">[57]EDC!$Q$441</definedName>
    <definedName name="cv_sem_energia_uhde">[57]EDC!$S$441</definedName>
    <definedName name="cvcvc">#N/A</definedName>
    <definedName name="cxzczxcx" localSheetId="2" hidden="1">#REF!</definedName>
    <definedName name="cxzczxcx" localSheetId="7" hidden="1">#REF!</definedName>
    <definedName name="cxzczxcx" localSheetId="6" hidden="1">#REF!</definedName>
    <definedName name="cxzczxcx" localSheetId="0" hidden="1">#REF!</definedName>
    <definedName name="cxzczxcx" hidden="1">#REF!</definedName>
    <definedName name="czxcxzcz" localSheetId="2" hidden="1">#REF!</definedName>
    <definedName name="czxcxzcz" localSheetId="6" hidden="1">#REF!</definedName>
    <definedName name="czxcxzcz" localSheetId="0" hidden="1">#REF!</definedName>
    <definedName name="czxcxzcz" hidden="1">#REF!</definedName>
    <definedName name="d" localSheetId="7" hidden="1">{"'REL CUSTODIF'!$B$1:$H$72"}</definedName>
    <definedName name="d" hidden="1">{"'REL CUSTODIF'!$B$1:$H$72"}</definedName>
    <definedName name="dadada" localSheetId="2">#REF!</definedName>
    <definedName name="dadada" localSheetId="6">#REF!</definedName>
    <definedName name="dadada" localSheetId="0">#REF!</definedName>
    <definedName name="dadada">#REF!</definedName>
    <definedName name="dadf" localSheetId="2">#REF!</definedName>
    <definedName name="dadf" localSheetId="6">#REF!</definedName>
    <definedName name="dadf" localSheetId="0">#REF!</definedName>
    <definedName name="dadf">#REF!</definedName>
    <definedName name="dados" localSheetId="7" hidden="1">{#N/A,#N/A,FALSE,"PCOL"}</definedName>
    <definedName name="dados" hidden="1">{#N/A,#N/A,FALSE,"PCOL"}</definedName>
    <definedName name="DANIEL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DANIEL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DANIEL2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DANIEL2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dasdasd" localSheetId="2" hidden="1">#REF!</definedName>
    <definedName name="dasdasd" localSheetId="6" hidden="1">#REF!</definedName>
    <definedName name="dasdasd" localSheetId="0" hidden="1">#REF!</definedName>
    <definedName name="dasdasd" hidden="1">#REF!</definedName>
    <definedName name="data_referencia">'[54]Variáveis de Suporte'!$D$3</definedName>
    <definedName name="data_rel_oper" localSheetId="2">#REF!</definedName>
    <definedName name="data_rel_oper" localSheetId="7">#REF!</definedName>
    <definedName name="data_rel_oper" localSheetId="6">#REF!</definedName>
    <definedName name="data_rel_oper" localSheetId="0">#REF!</definedName>
    <definedName name="data_rel_oper">#REF!</definedName>
    <definedName name="DATA1" localSheetId="2">#REF!</definedName>
    <definedName name="DATA1" localSheetId="6">#REF!</definedName>
    <definedName name="DATA1" localSheetId="0">#REF!</definedName>
    <definedName name="DATA1">#REF!</definedName>
    <definedName name="DATA2" localSheetId="2">#REF!</definedName>
    <definedName name="DATA2" localSheetId="6">#REF!</definedName>
    <definedName name="DATA2" localSheetId="0">#REF!</definedName>
    <definedName name="DATA2">#REF!</definedName>
    <definedName name="DataCessãoExploração" localSheetId="2" hidden="1">#REF!</definedName>
    <definedName name="DataCessãoExploração" localSheetId="6" hidden="1">#REF!</definedName>
    <definedName name="DataCessãoExploração" localSheetId="0" hidden="1">#REF!</definedName>
    <definedName name="DataCessãoExploração" hidden="1">#REF!</definedName>
    <definedName name="DATAS" localSheetId="2">#REF!</definedName>
    <definedName name="DATAS" localSheetId="6">#REF!</definedName>
    <definedName name="DATAS" localSheetId="0">#REF!</definedName>
    <definedName name="DATAS">#REF!</definedName>
    <definedName name="date" localSheetId="2">'[15]Rig Info'!#REF!</definedName>
    <definedName name="date" localSheetId="6">'[15]Rig Info'!#REF!</definedName>
    <definedName name="date" localSheetId="0">'[15]Rig Info'!#REF!</definedName>
    <definedName name="date">'[15]Rig Info'!#REF!</definedName>
    <definedName name="days" localSheetId="2">'[15]Rig Info'!#REF!</definedName>
    <definedName name="days" localSheetId="6">'[15]Rig Info'!#REF!</definedName>
    <definedName name="days" localSheetId="0">'[15]Rig Info'!#REF!</definedName>
    <definedName name="days">'[15]Rig Info'!#REF!</definedName>
    <definedName name="DCD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DCD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dchart26" localSheetId="2" hidden="1">#REF!</definedName>
    <definedName name="dchart26" localSheetId="7" hidden="1">#REF!</definedName>
    <definedName name="dchart26" localSheetId="6" hidden="1">#REF!</definedName>
    <definedName name="dchart26" localSheetId="0" hidden="1">#REF!</definedName>
    <definedName name="dchart26" hidden="1">#REF!</definedName>
    <definedName name="dchart31" localSheetId="2" hidden="1">#REF!</definedName>
    <definedName name="dchart31" localSheetId="6" hidden="1">#REF!</definedName>
    <definedName name="dchart31" localSheetId="0" hidden="1">#REF!</definedName>
    <definedName name="dchart31" hidden="1">#REF!</definedName>
    <definedName name="dd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dd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ddd" localSheetId="7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ddd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dddd">#N/A</definedName>
    <definedName name="ddddd" localSheetId="7" hidden="1">{#N/A,#N/A,FALSE,"Plan1";#N/A,#N/A,FALSE,"Plan2"}</definedName>
    <definedName name="ddddd" hidden="1">{#N/A,#N/A,FALSE,"Plan1";#N/A,#N/A,FALSE,"Plan2"}</definedName>
    <definedName name="dddddddddd">#N/A</definedName>
    <definedName name="ddgfdvgdg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ddgfdvgdg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ddhdt" localSheetId="2">#REF!</definedName>
    <definedName name="ddhdt" localSheetId="7">#REF!</definedName>
    <definedName name="ddhdt" localSheetId="6">#REF!</definedName>
    <definedName name="ddhdt" localSheetId="0">#REF!</definedName>
    <definedName name="ddhdt">#REF!</definedName>
    <definedName name="dds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dds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de" localSheetId="2" hidden="1">#REF!</definedName>
    <definedName name="de" localSheetId="6" hidden="1">#REF!</definedName>
    <definedName name="de" localSheetId="0" hidden="1">#REF!</definedName>
    <definedName name="de" hidden="1">#REF!</definedName>
    <definedName name="De." localSheetId="7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De.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DEAM" localSheetId="7" hidden="1">{"'CptDifn'!$AA$32:$AG$32"}</definedName>
    <definedName name="DEAM" hidden="1">{"'CptDifn'!$AA$32:$AG$32"}</definedName>
    <definedName name="DEAS" localSheetId="7" hidden="1">{"'CptDifn'!$AA$32:$AG$32"}</definedName>
    <definedName name="DEAS" hidden="1">{"'CptDifn'!$AA$32:$AG$32"}</definedName>
    <definedName name="DECG" localSheetId="7" hidden="1">{"'CptDifn'!$AA$32:$AG$32"}</definedName>
    <definedName name="DECG" hidden="1">{"'CptDifn'!$AA$32:$AG$32"}</definedName>
    <definedName name="DEGL" localSheetId="7" hidden="1">{"'CptDifn'!$AA$32:$AG$32"}</definedName>
    <definedName name="DEGL" hidden="1">{"'CptDifn'!$AA$32:$AG$32"}</definedName>
    <definedName name="DemRes00" localSheetId="2">#REF!</definedName>
    <definedName name="DemRes00" localSheetId="6">#REF!</definedName>
    <definedName name="DemRes00" localSheetId="0">#REF!</definedName>
    <definedName name="DemRes00">#REF!</definedName>
    <definedName name="DemRes01" localSheetId="2">#REF!</definedName>
    <definedName name="DemRes01" localSheetId="6">#REF!</definedName>
    <definedName name="DemRes01" localSheetId="0">#REF!</definedName>
    <definedName name="DemRes01">#REF!</definedName>
    <definedName name="Dental">'[15]Rig Info'!$D$17</definedName>
    <definedName name="depr_01">[57]EDC!$J$302</definedName>
    <definedName name="depr_02">[8]EDC!$K$302</definedName>
    <definedName name="depr_03">[8]EDC!$L$302</definedName>
    <definedName name="depr_04">[57]EDC!$M$302</definedName>
    <definedName name="depr_05">[57]EDC!$N$302</definedName>
    <definedName name="depr_06">[49]EDC!$O$302</definedName>
    <definedName name="depr_07">[49]EDC!$P$302</definedName>
    <definedName name="depr_08">[49]EDC!$Q$302</definedName>
    <definedName name="depr_09">[49]EDC!$R$302</definedName>
    <definedName name="depr_10">[49]EDC!$S$302</definedName>
    <definedName name="depreciaciones" localSheetId="7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depreciaciones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der">#N/A</definedName>
    <definedName name="des" localSheetId="7" hidden="1">{#N/A,#N/A,FALSE,"Plan1";#N/A,#N/A,FALSE,"Plan2"}</definedName>
    <definedName name="des" hidden="1">{#N/A,#N/A,FALSE,"Plan1";#N/A,#N/A,FALSE,"Plan2"}</definedName>
    <definedName name="desc" localSheetId="7" hidden="1">{#N/A,#N/A,FALSE,"Plan1";#N/A,#N/A,FALSE,"Plan2"}</definedName>
    <definedName name="desc" hidden="1">{#N/A,#N/A,FALSE,"Plan1";#N/A,#N/A,FALSE,"Plan2"}</definedName>
    <definedName name="DESC1" localSheetId="2">#REF!</definedName>
    <definedName name="DESC1" localSheetId="7">#REF!</definedName>
    <definedName name="DESC1" localSheetId="6">#REF!</definedName>
    <definedName name="DESC1" localSheetId="0">#REF!</definedName>
    <definedName name="DESC1">#REF!</definedName>
    <definedName name="DESCONTADO" localSheetId="2">#REF!</definedName>
    <definedName name="DESCONTADO" localSheetId="6">#REF!</definedName>
    <definedName name="DESCONTADO" localSheetId="0">#REF!</definedName>
    <definedName name="DESCONTADO">#REF!</definedName>
    <definedName name="DESP" localSheetId="2">#REF!</definedName>
    <definedName name="DESP" localSheetId="6">#REF!</definedName>
    <definedName name="DESP" localSheetId="0">#REF!</definedName>
    <definedName name="DESP">#REF!</definedName>
    <definedName name="DESPFIN">#N/A</definedName>
    <definedName name="DEST1" localSheetId="2">#REF!</definedName>
    <definedName name="DEST1" localSheetId="7">#REF!</definedName>
    <definedName name="DEST1" localSheetId="6">#REF!</definedName>
    <definedName name="DEST1" localSheetId="0">#REF!</definedName>
    <definedName name="DEST1">#REF!</definedName>
    <definedName name="DEST2" localSheetId="2">#REF!</definedName>
    <definedName name="DEST2" localSheetId="6">#REF!</definedName>
    <definedName name="DEST2" localSheetId="0">#REF!</definedName>
    <definedName name="DEST2">#REF!</definedName>
    <definedName name="DEST3" localSheetId="2">#REF!</definedName>
    <definedName name="DEST3" localSheetId="6">#REF!</definedName>
    <definedName name="DEST3" localSheetId="0">#REF!</definedName>
    <definedName name="DEST3">#REF!</definedName>
    <definedName name="DEST4" localSheetId="2">#REF!</definedName>
    <definedName name="DEST4" localSheetId="6">#REF!</definedName>
    <definedName name="DEST4" localSheetId="0">#REF!</definedName>
    <definedName name="DEST4">#REF!</definedName>
    <definedName name="DEST4A" localSheetId="2">#REF!</definedName>
    <definedName name="DEST4A" localSheetId="6">#REF!</definedName>
    <definedName name="DEST4A" localSheetId="0">#REF!</definedName>
    <definedName name="DEST4A">#REF!</definedName>
    <definedName name="DEST4B" localSheetId="2">#REF!</definedName>
    <definedName name="DEST4B" localSheetId="6">#REF!</definedName>
    <definedName name="DEST4B" localSheetId="0">#REF!</definedName>
    <definedName name="DEST4B">#REF!</definedName>
    <definedName name="deuda" localSheetId="7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deuda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deudasmes" localSheetId="7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deudasmes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DEVFATOB" localSheetId="2">#REF!</definedName>
    <definedName name="DEVFATOB" localSheetId="7">#REF!</definedName>
    <definedName name="DEVFATOB" localSheetId="6">#REF!</definedName>
    <definedName name="DEVFATOB" localSheetId="0">#REF!</definedName>
    <definedName name="DEVFATOB">#REF!</definedName>
    <definedName name="DEZ" localSheetId="2">#REF!</definedName>
    <definedName name="DEZ" localSheetId="6">#REF!</definedName>
    <definedName name="DEZ" localSheetId="0">#REF!</definedName>
    <definedName name="DEZ">#REF!</definedName>
    <definedName name="df" localSheetId="7" hidden="1">{"Expenses Amalysis Months MKT",#N/A,TRUE,"MKT";"Expenses Analysis Months BUSS",#N/A,TRUE,"BusOper";"Expenses Analysis Months TECH",#N/A,TRUE,"Tech";"Expenses Analysis Months LOCAL",#N/A,TRUE,"LocalProg";"Expenses Analysis Months GA",#N/A,TRUE,"G&amp;A";"Expenses Analysis Months CONSOL",#N/A,TRUE,"Consolidate"}</definedName>
    <definedName name="df" hidden="1">{"Expenses Amalysis Months MKT",#N/A,TRUE,"MKT";"Expenses Analysis Months BUSS",#N/A,TRUE,"BusOper";"Expenses Analysis Months TECH",#N/A,TRUE,"Tech";"Expenses Analysis Months LOCAL",#N/A,TRUE,"LocalProg";"Expenses Analysis Months GA",#N/A,TRUE,"G&amp;A";"Expenses Analysis Months CONSOL",#N/A,TRUE,"Consolidate"}</definedName>
    <definedName name="dfasfdas" localSheetId="2" hidden="1">#REF!</definedName>
    <definedName name="dfasfdas" localSheetId="7" hidden="1">#REF!</definedName>
    <definedName name="dfasfdas" localSheetId="6" hidden="1">#REF!</definedName>
    <definedName name="dfasfdas" localSheetId="0" hidden="1">#REF!</definedName>
    <definedName name="dfasfdas" hidden="1">#REF!</definedName>
    <definedName name="dfdf" localSheetId="7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dfdf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dfdg" localSheetId="2" hidden="1">#REF!</definedName>
    <definedName name="dfdg" localSheetId="7" hidden="1">#REF!</definedName>
    <definedName name="dfdg" localSheetId="6" hidden="1">#REF!</definedName>
    <definedName name="dfdg" localSheetId="0" hidden="1">#REF!</definedName>
    <definedName name="dfdg" hidden="1">#REF!</definedName>
    <definedName name="dfg">#N/A</definedName>
    <definedName name="dfsafdas" localSheetId="2" hidden="1">#REF!</definedName>
    <definedName name="dfsafdas" localSheetId="7" hidden="1">#REF!</definedName>
    <definedName name="dfsafdas" localSheetId="6" hidden="1">#REF!</definedName>
    <definedName name="dfsafdas" localSheetId="0" hidden="1">#REF!</definedName>
    <definedName name="dfsafdas" hidden="1">#REF!</definedName>
    <definedName name="dfsdafdasf" localSheetId="2" hidden="1">#REF!</definedName>
    <definedName name="dfsdafdasf" localSheetId="6" hidden="1">#REF!</definedName>
    <definedName name="dfsdafdasf" localSheetId="0" hidden="1">#REF!</definedName>
    <definedName name="dfsdafdasf" hidden="1">#REF!</definedName>
    <definedName name="dfsdfg" localSheetId="2" hidden="1">#REF!</definedName>
    <definedName name="dfsdfg" localSheetId="6" hidden="1">#REF!</definedName>
    <definedName name="dfsdfg" localSheetId="0" hidden="1">#REF!</definedName>
    <definedName name="dfsdfg" hidden="1">#REF!</definedName>
    <definedName name="dggfdg" localSheetId="7" hidden="1">{#N/A,#N/A,FALSE,"Plan1";#N/A,#N/A,FALSE,"Plan2"}</definedName>
    <definedName name="dggfdg" hidden="1">{#N/A,#N/A,FALSE,"Plan1";#N/A,#N/A,FALSE,"Plan2"}</definedName>
    <definedName name="dggsf">#N/A</definedName>
    <definedName name="dgnghnyh" localSheetId="7" hidden="1">{"VENTAS1",#N/A,FALSE,"VENTAS";"VENTAS2",#N/A,FALSE,"VENTAS";"VENTAS3",#N/A,FALSE,"VENTAS";"VENTAS4",#N/A,FALSE,"VENTAS";"VENTAS5",#N/A,FALSE,"VENTAS";"VENTAS6",#N/A,FALSE,"VENTAS";"VENTAS7",#N/A,FALSE,"VENTAS";"VENTAS8",#N/A,FALSE,"VENTAS"}</definedName>
    <definedName name="dgnghnyh" hidden="1">{"VENTAS1",#N/A,FALSE,"VENTAS";"VENTAS2",#N/A,FALSE,"VENTAS";"VENTAS3",#N/A,FALSE,"VENTAS";"VENTAS4",#N/A,FALSE,"VENTAS";"VENTAS5",#N/A,FALSE,"VENTAS";"VENTAS6",#N/A,FALSE,"VENTAS";"VENTAS7",#N/A,FALSE,"VENTAS";"VENTAS8",#N/A,FALSE,"VENTAS"}</definedName>
    <definedName name="dgs">#N/A</definedName>
    <definedName name="Dias_Ab" localSheetId="2" hidden="1">#REF!</definedName>
    <definedName name="Dias_Ab" localSheetId="7" hidden="1">#REF!</definedName>
    <definedName name="Dias_Ab" localSheetId="6" hidden="1">#REF!</definedName>
    <definedName name="Dias_Ab" localSheetId="0" hidden="1">#REF!</definedName>
    <definedName name="Dias_Ab" hidden="1">#REF!</definedName>
    <definedName name="Dias_Enc" localSheetId="2" hidden="1">#REF!</definedName>
    <definedName name="Dias_Enc" localSheetId="6" hidden="1">#REF!</definedName>
    <definedName name="Dias_Enc" localSheetId="0" hidden="1">#REF!</definedName>
    <definedName name="Dias_Enc" hidden="1">#REF!</definedName>
    <definedName name="dipm" localSheetId="7" hidden="1">{#N/A,#N/A,FALSE,"PCOL"}</definedName>
    <definedName name="dipm" hidden="1">{#N/A,#N/A,FALSE,"PCOL"}</definedName>
    <definedName name="diss" localSheetId="2">#REF!</definedName>
    <definedName name="diss" localSheetId="7">#REF!</definedName>
    <definedName name="diss" localSheetId="6">#REF!</definedName>
    <definedName name="diss" localSheetId="0">#REF!</definedName>
    <definedName name="diss">#REF!</definedName>
    <definedName name="DividaAcrJuros" localSheetId="2" hidden="1">#REF!</definedName>
    <definedName name="DividaAcrJuros" localSheetId="6" hidden="1">#REF!</definedName>
    <definedName name="DividaAcrJuros" localSheetId="0" hidden="1">#REF!</definedName>
    <definedName name="DividaAcrJuros" hidden="1">#REF!</definedName>
    <definedName name="DividaAlocação" localSheetId="2" hidden="1">#REF!</definedName>
    <definedName name="DividaAlocação" localSheetId="6" hidden="1">#REF!</definedName>
    <definedName name="DividaAlocação" localSheetId="0" hidden="1">#REF!</definedName>
    <definedName name="DividaAlocação" hidden="1">#REF!</definedName>
    <definedName name="DividaCom" localSheetId="2" hidden="1">#REF!</definedName>
    <definedName name="DividaCom" localSheetId="6" hidden="1">#REF!</definedName>
    <definedName name="DividaCom" localSheetId="0" hidden="1">#REF!</definedName>
    <definedName name="DividaCom" hidden="1">#REF!</definedName>
    <definedName name="DividaCP" localSheetId="2" hidden="1">#REF!</definedName>
    <definedName name="DividaCP" localSheetId="6" hidden="1">#REF!</definedName>
    <definedName name="DividaCP" localSheetId="0" hidden="1">#REF!</definedName>
    <definedName name="DividaCP" hidden="1">#REF!</definedName>
    <definedName name="DividaJurCapitaliz" localSheetId="2" hidden="1">#REF!</definedName>
    <definedName name="DividaJurCapitaliz" localSheetId="6" hidden="1">#REF!</definedName>
    <definedName name="DividaJurCapitaliz" localSheetId="0" hidden="1">#REF!</definedName>
    <definedName name="DividaJurCapitaliz" hidden="1">#REF!</definedName>
    <definedName name="DividaJuros" localSheetId="2" hidden="1">#REF!</definedName>
    <definedName name="DividaJuros" localSheetId="6" hidden="1">#REF!</definedName>
    <definedName name="DividaJuros" localSheetId="0" hidden="1">#REF!</definedName>
    <definedName name="DividaJuros" hidden="1">#REF!</definedName>
    <definedName name="DividaMLP" localSheetId="2" hidden="1">#REF!</definedName>
    <definedName name="DividaMLP" localSheetId="6" hidden="1">#REF!</definedName>
    <definedName name="DividaMLP" localSheetId="0" hidden="1">#REF!</definedName>
    <definedName name="DividaMLP" hidden="1">#REF!</definedName>
    <definedName name="DividaTaxasJuro" localSheetId="2" hidden="1">#REF!</definedName>
    <definedName name="DividaTaxasJuro" localSheetId="6" hidden="1">#REF!</definedName>
    <definedName name="DividaTaxasJuro" localSheetId="0" hidden="1">#REF!</definedName>
    <definedName name="DividaTaxasJuro" hidden="1">#REF!</definedName>
    <definedName name="DJFOFDJIFSDFSD" localSheetId="7" hidden="1">{#N/A,#N/A,TRUE,"1? ????";#N/A,#N/A,TRUE,"1-2? ?????";#N/A,#N/A,TRUE,"2? ??";#N/A,#N/A,TRUE,"2??? ????";#N/A,#N/A,TRUE,"3(1)? ????";#N/A,#N/A,TRUE,"??????";#N/A,#N/A,TRUE,"3(1)?7 ????";#N/A,#N/A,TRUE,"5? ???";#N/A,#N/A,TRUE,"5?2 ???(?)";#N/A,#N/A,TRUE,"6? ????";#N/A,#N/A,TRUE,"6? ??(?)";#N/A,#N/A,TRUE,"6? ??(?)";#N/A,#N/A,TRUE,"????";#N/A,#N/A,TRUE,"6-6(3)? ??(??)";#N/A,#N/A,TRUE,"9? ???(?)";#N/A,#N/A,TRUE,"9? ???(?)";#N/A,#N/A,TRUE,"10(3)? ????";#N/A,#N/A,TRUE,"10(4)? ????"}</definedName>
    <definedName name="DJFOFDJIFSDFSD" hidden="1">{#N/A,#N/A,TRUE,"1? ????";#N/A,#N/A,TRUE,"1-2? ?????";#N/A,#N/A,TRUE,"2? ??";#N/A,#N/A,TRUE,"2??? ????";#N/A,#N/A,TRUE,"3(1)? ????";#N/A,#N/A,TRUE,"??????";#N/A,#N/A,TRUE,"3(1)?7 ????";#N/A,#N/A,TRUE,"5? ???";#N/A,#N/A,TRUE,"5?2 ???(?)";#N/A,#N/A,TRUE,"6? ????";#N/A,#N/A,TRUE,"6? ??(?)";#N/A,#N/A,TRUE,"6? ??(?)";#N/A,#N/A,TRUE,"????";#N/A,#N/A,TRUE,"6-6(3)? ??(??)";#N/A,#N/A,TRUE,"9? ???(?)";#N/A,#N/A,TRUE,"9? ???(?)";#N/A,#N/A,TRUE,"10(3)? ????";#N/A,#N/A,TRUE,"10(4)? ????"}</definedName>
    <definedName name="dll_real" localSheetId="2">#REF!</definedName>
    <definedName name="dll_real" localSheetId="7">#REF!</definedName>
    <definedName name="dll_real" localSheetId="6">#REF!</definedName>
    <definedName name="dll_real" localSheetId="0">#REF!</definedName>
    <definedName name="dll_real">#REF!</definedName>
    <definedName name="DLX1.USE" localSheetId="2">#REF!</definedName>
    <definedName name="DLX1.USE" localSheetId="6">#REF!</definedName>
    <definedName name="DLX1.USE" localSheetId="0">#REF!</definedName>
    <definedName name="DLX1.USE">#REF!</definedName>
    <definedName name="DOAR_ACUM" localSheetId="2">#REF!</definedName>
    <definedName name="DOAR_ACUM" localSheetId="6">#REF!</definedName>
    <definedName name="DOAR_ACUM" localSheetId="0">#REF!</definedName>
    <definedName name="DOAR_ACUM">#REF!</definedName>
    <definedName name="DOAR_MES" localSheetId="2">#REF!</definedName>
    <definedName name="DOAR_MES" localSheetId="6">#REF!</definedName>
    <definedName name="DOAR_MES" localSheetId="0">#REF!</definedName>
    <definedName name="DOAR_MES">#REF!</definedName>
    <definedName name="DOAR_MOVIM" localSheetId="2">#REF!</definedName>
    <definedName name="DOAR_MOVIM" localSheetId="6">#REF!</definedName>
    <definedName name="DOAR_MOVIM" localSheetId="0">#REF!</definedName>
    <definedName name="DOAR_MOVIM">#REF!</definedName>
    <definedName name="dolar">[47]Parametros!$J$1</definedName>
    <definedName name="dólar" localSheetId="2">#REF!</definedName>
    <definedName name="dólar" localSheetId="7">#REF!</definedName>
    <definedName name="dólar" localSheetId="6">#REF!</definedName>
    <definedName name="dólar" localSheetId="0">#REF!</definedName>
    <definedName name="dólar">#REF!</definedName>
    <definedName name="dolar96" localSheetId="2">#REF!</definedName>
    <definedName name="dolar96" localSheetId="6">#REF!</definedName>
    <definedName name="dolar96" localSheetId="0">#REF!</definedName>
    <definedName name="dolar96">#REF!</definedName>
    <definedName name="DRE" localSheetId="2">#REF!</definedName>
    <definedName name="DRE" localSheetId="6">#REF!</definedName>
    <definedName name="DRE" localSheetId="0">#REF!</definedName>
    <definedName name="DRE">#REF!</definedName>
    <definedName name="dren" localSheetId="2">#REF!</definedName>
    <definedName name="dren" localSheetId="6">#REF!</definedName>
    <definedName name="dren" localSheetId="0">#REF!</definedName>
    <definedName name="dren">#REF!</definedName>
    <definedName name="drenag" localSheetId="2">#REF!</definedName>
    <definedName name="drenag" localSheetId="6">#REF!</definedName>
    <definedName name="drenag" localSheetId="0">#REF!</definedName>
    <definedName name="drenag">#REF!</definedName>
    <definedName name="ds" localSheetId="2">'[24]#REF'!#REF!</definedName>
    <definedName name="ds" localSheetId="6">'[24]#REF'!#REF!</definedName>
    <definedName name="ds" localSheetId="0">'[24]#REF'!#REF!</definedName>
    <definedName name="ds">'[24]#REF'!#REF!</definedName>
    <definedName name="dsadsa" localSheetId="2" hidden="1">#REF!</definedName>
    <definedName name="dsadsa" localSheetId="7" hidden="1">#REF!</definedName>
    <definedName name="dsadsa" localSheetId="6" hidden="1">#REF!</definedName>
    <definedName name="dsadsa" localSheetId="0" hidden="1">#REF!</definedName>
    <definedName name="dsadsa" hidden="1">#REF!</definedName>
    <definedName name="dsadsda" localSheetId="2" hidden="1">#REF!</definedName>
    <definedName name="dsadsda" localSheetId="6" hidden="1">#REF!</definedName>
    <definedName name="dsadsda" localSheetId="0" hidden="1">#REF!</definedName>
    <definedName name="dsadsda" hidden="1">#REF!</definedName>
    <definedName name="dsf">#N/A</definedName>
    <definedName name="DV_MUNI">#N/A</definedName>
    <definedName name="DVVB" localSheetId="7" hidden="1">{"tabela",#N/A,FALSE,"Tabela";"decoração",#N/A,FALSE,"Decor.";"Informações",#N/A,FALSE,"Inform."}</definedName>
    <definedName name="DVVB" hidden="1">{"tabela",#N/A,FALSE,"Tabela";"decoração",#N/A,FALSE,"Decor.";"Informações",#N/A,FALSE,"Inform."}</definedName>
    <definedName name="DXCZ" localSheetId="7" hidden="1">{#N/A,#N/A,FALSE,"Plan1";#N/A,#N/A,FALSE,"Plan2"}</definedName>
    <definedName name="DXCZ" hidden="1">{#N/A,#N/A,FALSE,"Plan1";#N/A,#N/A,FALSE,"Plan2"}</definedName>
    <definedName name="dzzzzzzzzzzzzzz" localSheetId="2" hidden="1">#REF!</definedName>
    <definedName name="dzzzzzzzzzzzzzz" localSheetId="7" hidden="1">#REF!</definedName>
    <definedName name="dzzzzzzzzzzzzzz" localSheetId="6" hidden="1">#REF!</definedName>
    <definedName name="dzzzzzzzzzzzzzz" localSheetId="0" hidden="1">#REF!</definedName>
    <definedName name="dzzzzzzzzzzzzzz" hidden="1">#REF!</definedName>
    <definedName name="e" localSheetId="7" hidden="1">{"'REL CUSTODIF'!$B$1:$H$72"}</definedName>
    <definedName name="e" hidden="1">{"'REL CUSTODIF'!$B$1:$H$72"}</definedName>
    <definedName name="easeaea" localSheetId="7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easeaea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EBITDA_01">[57]EDC!$J$254</definedName>
    <definedName name="EBITDA_02">[57]EDC!$K$254</definedName>
    <definedName name="EBITDA_03">[49]EDC!$L$254</definedName>
    <definedName name="EBITDA_04">[49]EDC!$M$254</definedName>
    <definedName name="EBITDA_05">[49]EDC!$N$254</definedName>
    <definedName name="EBITDA_06">[49]EDC!$O$254</definedName>
    <definedName name="EBITDA_07">[49]EDC!$P$254</definedName>
    <definedName name="EBITDA_08">[49]EDC!$Q$254</definedName>
    <definedName name="EBITDA_09">[49]EDC!$R$254</definedName>
    <definedName name="EBITDA_10">[49]EDC!$S$254</definedName>
    <definedName name="EBITDA_11">[49]EDC!$T$254</definedName>
    <definedName name="echart31" localSheetId="2" hidden="1">#REF!</definedName>
    <definedName name="echart31" localSheetId="7" hidden="1">#REF!</definedName>
    <definedName name="echart31" localSheetId="6" hidden="1">#REF!</definedName>
    <definedName name="echart31" localSheetId="0" hidden="1">#REF!</definedName>
    <definedName name="echart31" hidden="1">#REF!</definedName>
    <definedName name="ede" localSheetId="7">{0;0;0;0;9;#N/A;0.75;0.75;1;1;1;FALSE;FALSE;FALSE;FALSE;FALSE;#N/A;1;100;#N/A;#N/A;"&amp;A";"Page &amp;P"}</definedName>
    <definedName name="ede">{0;0;0;0;9;#N/A;0.75;0.75;1;1;1;FALSE;FALSE;FALSE;FALSE;FALSE;#N/A;1;100;#N/A;#N/A;"&amp;A";"Page &amp;P"}</definedName>
    <definedName name="edif_cs">[8]EDC!$H$485</definedName>
    <definedName name="edif_cs_asahi">[8]EDC!$G$385</definedName>
    <definedName name="edif_cs_uhde" localSheetId="2">#REF!</definedName>
    <definedName name="edif_cs_uhde" localSheetId="7">#REF!</definedName>
    <definedName name="edif_cs_uhde" localSheetId="6">#REF!</definedName>
    <definedName name="edif_cs_uhde" localSheetId="0">#REF!</definedName>
    <definedName name="edif_cs_uhde">#REF!</definedName>
    <definedName name="EDSON">'[58]DIF FAT FEV 01'!$M$16:$N$59</definedName>
    <definedName name="ee" localSheetId="7" hidden="1">{#N/A,#N/A,FALSE,"Graficos    ( 9 )"}</definedName>
    <definedName name="ee" hidden="1">{#N/A,#N/A,FALSE,"Graficos    ( 9 )"}</definedName>
    <definedName name="EEE">#N/A</definedName>
    <definedName name="eeee" localSheetId="7" hidden="1">{#N/A,#N/A,FALSE,"Aging Summary";#N/A,#N/A,FALSE,"Ratio Analysis";#N/A,#N/A,FALSE,"Test 120 Day Accts";#N/A,#N/A,FALSE,"Tickmarks"}</definedName>
    <definedName name="eeee" hidden="1">{#N/A,#N/A,FALSE,"Aging Summary";#N/A,#N/A,FALSE,"Ratio Analysis";#N/A,#N/A,FALSE,"Test 120 Day Accts";#N/A,#N/A,FALSE,"Tickmarks"}</definedName>
    <definedName name="eeeee" localSheetId="7" hidden="1">{#N/A,#N/A,FALSE,"Plan1";#N/A,#N/A,FALSE,"Plan2"}</definedName>
    <definedName name="eeeee" hidden="1">{#N/A,#N/A,FALSE,"Plan1";#N/A,#N/A,FALSE,"Plan2"}</definedName>
    <definedName name="eeeeeeeeeeeeee" localSheetId="2" hidden="1">#REF!</definedName>
    <definedName name="eeeeeeeeeeeeee" localSheetId="7" hidden="1">#REF!</definedName>
    <definedName name="eeeeeeeeeeeeee" localSheetId="6" hidden="1">#REF!</definedName>
    <definedName name="eeeeeeeeeeeeee" localSheetId="0" hidden="1">#REF!</definedName>
    <definedName name="eeeeeeeeeeeeee" hidden="1">#REF!</definedName>
    <definedName name="EENITRO" localSheetId="2">#REF!</definedName>
    <definedName name="EENITRO" localSheetId="6">#REF!</definedName>
    <definedName name="EENITRO" localSheetId="0">#REF!</definedName>
    <definedName name="EENITRO">#REF!</definedName>
    <definedName name="EEOPPCAM" localSheetId="2">#REF!</definedName>
    <definedName name="EEOPPCAM" localSheetId="6">#REF!</definedName>
    <definedName name="EEOPPCAM" localSheetId="0">#REF!</definedName>
    <definedName name="EEOPPCAM">#REF!</definedName>
    <definedName name="EEPROPPET" localSheetId="2">#REF!</definedName>
    <definedName name="EEPROPPET" localSheetId="6">#REF!</definedName>
    <definedName name="EEPROPPET" localSheetId="0">#REF!</definedName>
    <definedName name="EEPROPPET">#REF!</definedName>
    <definedName name="EffectiveDate">'[59]Bud Info'!$B$9</definedName>
    <definedName name="efic_retificacao">[8]EDC!$E$576</definedName>
    <definedName name="efsgsf">#N/A</definedName>
    <definedName name="ejl" localSheetId="7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ejl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Empreendimento_Selecionado" localSheetId="2">#REF!</definedName>
    <definedName name="Empreendimento_Selecionado" localSheetId="7">#REF!</definedName>
    <definedName name="Empreendimento_Selecionado" localSheetId="6">#REF!</definedName>
    <definedName name="Empreendimento_Selecionado" localSheetId="0">#REF!</definedName>
    <definedName name="Empreendimento_Selecionado">#REF!</definedName>
    <definedName name="Empresa">[60]listas!$J$9:$J$13</definedName>
    <definedName name="Empresas" localSheetId="2">#REF!</definedName>
    <definedName name="Empresas" localSheetId="7">#REF!</definedName>
    <definedName name="Empresas" localSheetId="6">#REF!</definedName>
    <definedName name="Empresas" localSheetId="0">#REF!</definedName>
    <definedName name="Empresas">#REF!</definedName>
    <definedName name="enc" localSheetId="2">#REF!</definedName>
    <definedName name="enc" localSheetId="6">#REF!</definedName>
    <definedName name="enc" localSheetId="0">#REF!</definedName>
    <definedName name="enc">#REF!</definedName>
    <definedName name="Energia" localSheetId="7" hidden="1">{#N/A,#N/A,FALSE,"Suprimentos";#N/A,#N/A,FALSE,"Medicina e Segurança";#N/A,#N/A,FALSE,"Administração";#N/A,#N/A,FALSE,"Meio Ambiente";#N/A,#N/A,FALSE,"Operação (Mina)";#N/A,#N/A,FALSE,"Operação (Porto)"}</definedName>
    <definedName name="Energia" hidden="1">{#N/A,#N/A,FALSE,"Suprimentos";#N/A,#N/A,FALSE,"Medicina e Segurança";#N/A,#N/A,FALSE,"Administração";#N/A,#N/A,FALSE,"Meio Ambiente";#N/A,#N/A,FALSE,"Operação (Mina)";#N/A,#N/A,FALSE,"Operação (Porto)"}</definedName>
    <definedName name="epc_cs">[49]EDC!$H$482</definedName>
    <definedName name="epc_cs_asahi">[57]EDC!$G$391</definedName>
    <definedName name="epc_cs_uhde" localSheetId="2">#REF!</definedName>
    <definedName name="epc_cs_uhde" localSheetId="7">#REF!</definedName>
    <definedName name="epc_cs_uhde" localSheetId="6">#REF!</definedName>
    <definedName name="epc_cs_uhde" localSheetId="0">#REF!</definedName>
    <definedName name="epc_cs_uhde">#REF!</definedName>
    <definedName name="epc_dce">[49]EDC!$O$396</definedName>
    <definedName name="EQUIV" localSheetId="2">#REF!</definedName>
    <definedName name="EQUIV" localSheetId="7">#REF!</definedName>
    <definedName name="EQUIV" localSheetId="6">#REF!</definedName>
    <definedName name="EQUIV" localSheetId="0">#REF!</definedName>
    <definedName name="EQUIV">#REF!</definedName>
    <definedName name="errr" localSheetId="7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errr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ertyery" localSheetId="7" hidden="1">{#N/A,#N/A,FALSE,"Plan1";#N/A,#N/A,FALSE,"Plan2"}</definedName>
    <definedName name="ertyery" hidden="1">{#N/A,#N/A,FALSE,"Plan1";#N/A,#N/A,FALSE,"Plan2"}</definedName>
    <definedName name="ESCALA" localSheetId="2">#REF!</definedName>
    <definedName name="ESCALA" localSheetId="7">#REF!</definedName>
    <definedName name="ESCALA" localSheetId="6">#REF!</definedName>
    <definedName name="ESCALA" localSheetId="0">#REF!</definedName>
    <definedName name="ESCALA">#REF!</definedName>
    <definedName name="EssAliasTable" localSheetId="7">"Default"</definedName>
    <definedName name="EssAliasTable" localSheetId="5">"Default"</definedName>
    <definedName name="EssAliasTable" localSheetId="6">"Default"</definedName>
    <definedName name="EssfHasNonUnique" localSheetId="7">"FALSE"</definedName>
    <definedName name="EssfHasNonUnique" localSheetId="5">"FALSE"</definedName>
    <definedName name="EssfHasNonUnique" localSheetId="6">"FALSE"</definedName>
    <definedName name="EssLatest" localSheetId="7">"BegBalance"</definedName>
    <definedName name="EssLatest" localSheetId="5">"BegBalance"</definedName>
    <definedName name="EssLatest" localSheetId="6">"BegBalance"</definedName>
    <definedName name="EssOptions" localSheetId="7">"A3100001100110101011011101020_0100000"</definedName>
    <definedName name="EssOptions" localSheetId="5">"A1100000000111101011011101020_0100000"</definedName>
    <definedName name="EssOptions" localSheetId="6">"A2100000000111101011011101020_0100000"</definedName>
    <definedName name="EssSamplingValue" localSheetId="7">100</definedName>
    <definedName name="EssSamplingValue" localSheetId="5">100</definedName>
    <definedName name="EssSamplingValue" localSheetId="6">100</definedName>
    <definedName name="est_a" localSheetId="7" hidden="1">{#N/A,#N/A,FALSE,"PCOL"}</definedName>
    <definedName name="est_a" hidden="1">{#N/A,#N/A,FALSE,"PCOL"}</definedName>
    <definedName name="est_B" localSheetId="7" hidden="1">{#N/A,#N/A,FALSE,"PCOL"}</definedName>
    <definedName name="est_B" hidden="1">{#N/A,#N/A,FALSE,"PCOL"}</definedName>
    <definedName name="ETENO" localSheetId="2">#REF!</definedName>
    <definedName name="ETENO" localSheetId="7">#REF!</definedName>
    <definedName name="ETENO" localSheetId="6">#REF!</definedName>
    <definedName name="ETENO" localSheetId="0">#REF!</definedName>
    <definedName name="ETENO">#REF!</definedName>
    <definedName name="ETENOCS" localSheetId="2">#REF!</definedName>
    <definedName name="ETENOCS" localSheetId="6">#REF!</definedName>
    <definedName name="ETENOCS" localSheetId="0">#REF!</definedName>
    <definedName name="ETENOCS">#REF!</definedName>
    <definedName name="ETENOPP" localSheetId="2">#REF!</definedName>
    <definedName name="ETENOPP" localSheetId="6">#REF!</definedName>
    <definedName name="ETENOPP" localSheetId="0">#REF!</definedName>
    <definedName name="ETENOPP">#REF!</definedName>
    <definedName name="ETENOPVC" localSheetId="2">#REF!</definedName>
    <definedName name="ETENOPVC" localSheetId="6">#REF!</definedName>
    <definedName name="ETENOPVC" localSheetId="0">#REF!</definedName>
    <definedName name="ETENOPVC">#REF!</definedName>
    <definedName name="ETENOPVCAL" localSheetId="2">#REF!</definedName>
    <definedName name="ETENOPVCAL" localSheetId="6">#REF!</definedName>
    <definedName name="ETENOPVCAL" localSheetId="0">#REF!</definedName>
    <definedName name="ETENOPVCAL">#REF!</definedName>
    <definedName name="ETENOPVCBA" localSheetId="2">#REF!</definedName>
    <definedName name="ETENOPVCBA" localSheetId="6">#REF!</definedName>
    <definedName name="ETENOPVCBA" localSheetId="0">#REF!</definedName>
    <definedName name="ETENOPVCBA">#REF!</definedName>
    <definedName name="ETM" localSheetId="2">#REF!</definedName>
    <definedName name="ETM" localSheetId="6">#REF!</definedName>
    <definedName name="ETM" localSheetId="0">#REF!</definedName>
    <definedName name="ETM">#REF!</definedName>
    <definedName name="Euro" localSheetId="2">#REF!</definedName>
    <definedName name="Euro" localSheetId="6">#REF!</definedName>
    <definedName name="Euro" localSheetId="0">#REF!</definedName>
    <definedName name="Euro">#REF!</definedName>
    <definedName name="euro_dolar">[57]EDC!$E$601</definedName>
    <definedName name="EUROpUSD">[61]PricesTons!$D$15:$D$524</definedName>
    <definedName name="ewe" localSheetId="2" hidden="1">#REF!</definedName>
    <definedName name="ewe" localSheetId="7" hidden="1">#REF!</definedName>
    <definedName name="ewe" localSheetId="6" hidden="1">#REF!</definedName>
    <definedName name="ewe" localSheetId="0" hidden="1">#REF!</definedName>
    <definedName name="ewe" hidden="1">#REF!</definedName>
    <definedName name="ewqfsdafsad" localSheetId="2" hidden="1">#REF!</definedName>
    <definedName name="ewqfsdafsad" localSheetId="6" hidden="1">#REF!</definedName>
    <definedName name="ewqfsdafsad" localSheetId="0" hidden="1">#REF!</definedName>
    <definedName name="ewqfsdafsad" hidden="1">#REF!</definedName>
    <definedName name="ex_epc_cs">[8]EDC!$H$483</definedName>
    <definedName name="ex_epc_cs_asahi">[57]EDC!$G$382</definedName>
    <definedName name="ex_epc_cs_uhde" localSheetId="2">#REF!</definedName>
    <definedName name="ex_epc_cs_uhde" localSheetId="7">#REF!</definedName>
    <definedName name="ex_epc_cs_uhde" localSheetId="6">#REF!</definedName>
    <definedName name="ex_epc_cs_uhde" localSheetId="0">#REF!</definedName>
    <definedName name="ex_epc_cs_uhde">#REF!</definedName>
    <definedName name="Exame">'[15]Rig Info'!$D$19</definedName>
    <definedName name="Excel_BuiltIn_Criteria_4">"$'2001'.$#REF!$#REF!:$#REF!$#REF!"</definedName>
    <definedName name="Excel_BuiltIn_Criteria_5">"$'2000'.$#REF!$#REF!:$#REF!$#REF!"</definedName>
    <definedName name="Excel_BuiltIn_Criteria_6">"$'1999'.$#REF!$#REF!:$#REF!$#REF!"</definedName>
    <definedName name="Excel_BuiltIn_Extract">"$'1998'.$#REF!$#REF!:$#REF!$#REF!"</definedName>
    <definedName name="Excel_BuiltIn_Extract_4">"$'2001'.$#REF!$#REF!:$#REF!$#REF!"</definedName>
    <definedName name="Excel_BuiltIn_Extract_5">"$'2000'.$#REF!$#REF!:$#REF!$#REF!"</definedName>
    <definedName name="Excel_BuiltIn_Extract_6">"$'1999'.$#REF!$#REF!:$#REF!$#REF!"</definedName>
    <definedName name="Excel_BuiltIn_Print_Area_6">"$'1999'.$#REF!$#REF!:$#REF!$#REF!"</definedName>
    <definedName name="ExpandOutputs">#N/A</definedName>
    <definedName name="ExpandVPeriods">[62]!ExpandVPeriods</definedName>
    <definedName name="expansao" localSheetId="7" hidden="1">{"'CptDifn'!$AA$32:$AG$32"}</definedName>
    <definedName name="expansao" hidden="1">{"'CptDifn'!$AA$32:$AG$32"}</definedName>
    <definedName name="Expat_OEC" localSheetId="2">#REF!</definedName>
    <definedName name="Expat_OEC" localSheetId="6">#REF!</definedName>
    <definedName name="Expat_OEC" localSheetId="0">#REF!</definedName>
    <definedName name="Expat_OEC">#REF!</definedName>
    <definedName name="ExportFile">[62]!ExportFile</definedName>
    <definedName name="Extensão" localSheetId="2" hidden="1">#REF!</definedName>
    <definedName name="Extensão" localSheetId="7" hidden="1">#REF!</definedName>
    <definedName name="Extensão" localSheetId="6" hidden="1">#REF!</definedName>
    <definedName name="Extensão" localSheetId="0" hidden="1">#REF!</definedName>
    <definedName name="Extensão" hidden="1">#REF!</definedName>
    <definedName name="ExtensãoObras" localSheetId="2" hidden="1">#REF!</definedName>
    <definedName name="ExtensãoObras" localSheetId="6" hidden="1">#REF!</definedName>
    <definedName name="ExtensãoObras" localSheetId="0" hidden="1">#REF!</definedName>
    <definedName name="ExtensãoObras" hidden="1">#REF!</definedName>
    <definedName name="Extracción_IM_6">"$'1999'.$#REF!$#REF!:$#REF!$#REF!"</definedName>
    <definedName name="f" localSheetId="7" hidden="1">{"'REL CUSTODIF'!$B$1:$H$72"}</definedName>
    <definedName name="f" hidden="1">{"'REL CUSTODIF'!$B$1:$H$72"}</definedName>
    <definedName name="F.Pago_T2" localSheetId="2">#REF!</definedName>
    <definedName name="F.Pago_T2" localSheetId="6">#REF!</definedName>
    <definedName name="F.Pago_T2" localSheetId="0">#REF!</definedName>
    <definedName name="F.Pago_T2">#REF!</definedName>
    <definedName name="F.Pago_T3" localSheetId="2">#REF!</definedName>
    <definedName name="F.Pago_T3" localSheetId="6">#REF!</definedName>
    <definedName name="F.Pago_T3" localSheetId="0">#REF!</definedName>
    <definedName name="F.Pago_T3">#REF!</definedName>
    <definedName name="F_A_REF">#N/A</definedName>
    <definedName name="F_C_REF">#N/A</definedName>
    <definedName name="FactorF_T2" localSheetId="2">#REF!</definedName>
    <definedName name="FactorF_T2" localSheetId="7">#REF!</definedName>
    <definedName name="FactorF_T2" localSheetId="6">#REF!</definedName>
    <definedName name="FactorF_T2" localSheetId="0">#REF!</definedName>
    <definedName name="FactorF_T2">#REF!</definedName>
    <definedName name="FactorF_T3" localSheetId="2">#REF!</definedName>
    <definedName name="FactorF_T3" localSheetId="6">#REF!</definedName>
    <definedName name="FactorF_T3" localSheetId="0">#REF!</definedName>
    <definedName name="FactorF_T3">#REF!</definedName>
    <definedName name="fadfasf" localSheetId="2" hidden="1">#REF!</definedName>
    <definedName name="fadfasf" localSheetId="6" hidden="1">#REF!</definedName>
    <definedName name="fadfasf" localSheetId="0" hidden="1">#REF!</definedName>
    <definedName name="fadfasf" hidden="1">#REF!</definedName>
    <definedName name="fadsfdasfdas" localSheetId="2" hidden="1">#REF!</definedName>
    <definedName name="fadsfdasfdas" localSheetId="6" hidden="1">#REF!</definedName>
    <definedName name="fadsfdasfdas" localSheetId="0" hidden="1">#REF!</definedName>
    <definedName name="fadsfdasfdas" hidden="1">#REF!</definedName>
    <definedName name="fadsfdsa" localSheetId="2" hidden="1">#REF!</definedName>
    <definedName name="fadsfdsa" localSheetId="6" hidden="1">#REF!</definedName>
    <definedName name="fadsfdsa" localSheetId="0" hidden="1">#REF!</definedName>
    <definedName name="fadsfdsa" hidden="1">#REF!</definedName>
    <definedName name="fadsfdsafdsf" localSheetId="2" hidden="1">#REF!</definedName>
    <definedName name="fadsfdsafdsf" localSheetId="6" hidden="1">#REF!</definedName>
    <definedName name="fadsfdsafdsf" localSheetId="0" hidden="1">#REF!</definedName>
    <definedName name="fadsfdsafdsf" hidden="1">#REF!</definedName>
    <definedName name="fadsfsaf" localSheetId="2" hidden="1">#REF!</definedName>
    <definedName name="fadsfsaf" localSheetId="6" hidden="1">#REF!</definedName>
    <definedName name="fadsfsaf" localSheetId="0" hidden="1">#REF!</definedName>
    <definedName name="fadsfsaf" hidden="1">#REF!</definedName>
    <definedName name="fadsfsafadsf" localSheetId="2" hidden="1">#REF!</definedName>
    <definedName name="fadsfsafadsf" localSheetId="6" hidden="1">#REF!</definedName>
    <definedName name="fadsfsafadsf" localSheetId="0" hidden="1">#REF!</definedName>
    <definedName name="fadsfsafadsf" hidden="1">#REF!</definedName>
    <definedName name="fadsfsdfasfd" localSheetId="2" hidden="1">#REF!</definedName>
    <definedName name="fadsfsdfasfd" localSheetId="6" hidden="1">#REF!</definedName>
    <definedName name="fadsfsdfasfd" localSheetId="0" hidden="1">#REF!</definedName>
    <definedName name="fadsfsdfasfd" hidden="1">#REF!</definedName>
    <definedName name="fafa">#N/A</definedName>
    <definedName name="fajkslak" localSheetId="2" hidden="1">#REF!</definedName>
    <definedName name="fajkslak" localSheetId="7" hidden="1">#REF!</definedName>
    <definedName name="fajkslak" localSheetId="6" hidden="1">#REF!</definedName>
    <definedName name="fajkslak" localSheetId="0" hidden="1">#REF!</definedName>
    <definedName name="fajkslak" hidden="1">#REF!</definedName>
    <definedName name="fasdfasfdsfdsa" localSheetId="2" hidden="1">#REF!</definedName>
    <definedName name="fasdfasfdsfdsa" localSheetId="6" hidden="1">#REF!</definedName>
    <definedName name="fasdfasfdsfdsa" localSheetId="0" hidden="1">#REF!</definedName>
    <definedName name="fasdfasfdsfdsa" hidden="1">#REF!</definedName>
    <definedName name="fasdfdsa" localSheetId="2" hidden="1">#REF!</definedName>
    <definedName name="fasdfdsa" localSheetId="6" hidden="1">#REF!</definedName>
    <definedName name="fasdfdsa" localSheetId="0" hidden="1">#REF!</definedName>
    <definedName name="fasdfdsa" hidden="1">#REF!</definedName>
    <definedName name="fasdfdsafdsaf" localSheetId="2" hidden="1">#REF!</definedName>
    <definedName name="fasdfdsafdsaf" localSheetId="6" hidden="1">#REF!</definedName>
    <definedName name="fasdfdsafdsaf" localSheetId="0" hidden="1">#REF!</definedName>
    <definedName name="fasdfdsafdsaf" hidden="1">#REF!</definedName>
    <definedName name="fasdfdsaffds" localSheetId="2" hidden="1">#REF!</definedName>
    <definedName name="fasdfdsaffds" localSheetId="6" hidden="1">#REF!</definedName>
    <definedName name="fasdfdsaffds" localSheetId="0" hidden="1">#REF!</definedName>
    <definedName name="fasdfdsaffds" hidden="1">#REF!</definedName>
    <definedName name="fasdfffffffffffffff" localSheetId="2" hidden="1">#REF!</definedName>
    <definedName name="fasdfffffffffffffff" localSheetId="6" hidden="1">#REF!</definedName>
    <definedName name="fasdfffffffffffffff" localSheetId="0" hidden="1">#REF!</definedName>
    <definedName name="fasdfffffffffffffff" hidden="1">#REF!</definedName>
    <definedName name="fasdfsadfasd" localSheetId="2" hidden="1">#REF!</definedName>
    <definedName name="fasdfsadfasd" localSheetId="6" hidden="1">#REF!</definedName>
    <definedName name="fasdfsadfasd" localSheetId="0" hidden="1">#REF!</definedName>
    <definedName name="fasdfsadfasd" hidden="1">#REF!</definedName>
    <definedName name="fasfd" localSheetId="2" hidden="1">#REF!</definedName>
    <definedName name="fasfd" localSheetId="6" hidden="1">#REF!</definedName>
    <definedName name="fasfd" localSheetId="0" hidden="1">#REF!</definedName>
    <definedName name="fasfd" hidden="1">#REF!</definedName>
    <definedName name="FAT_EXP" localSheetId="2">[38]Pasta7!#REF!</definedName>
    <definedName name="FAT_EXP" localSheetId="6">[38]Pasta7!#REF!</definedName>
    <definedName name="FAT_EXP" localSheetId="0">[38]Pasta7!#REF!</definedName>
    <definedName name="FAT_EXP">[38]Pasta7!#REF!</definedName>
    <definedName name="Fator_Ch" localSheetId="2">#REF!</definedName>
    <definedName name="Fator_Ch" localSheetId="7">#REF!</definedName>
    <definedName name="Fator_Ch" localSheetId="6">#REF!</definedName>
    <definedName name="Fator_Ch" localSheetId="0">#REF!</definedName>
    <definedName name="Fator_Ch">#REF!</definedName>
    <definedName name="Fator_L" localSheetId="2">#REF!</definedName>
    <definedName name="Fator_L" localSheetId="6">#REF!</definedName>
    <definedName name="Fator_L" localSheetId="0">#REF!</definedName>
    <definedName name="Fator_L">#REF!</definedName>
    <definedName name="Fator_MO" localSheetId="2">#REF!</definedName>
    <definedName name="Fator_MO" localSheetId="6">#REF!</definedName>
    <definedName name="Fator_MO" localSheetId="0">#REF!</definedName>
    <definedName name="Fator_MO">#REF!</definedName>
    <definedName name="fator_mod">[57]EDC!$E$577</definedName>
    <definedName name="faturamento" localSheetId="2">#REF!</definedName>
    <definedName name="faturamento" localSheetId="7">#REF!</definedName>
    <definedName name="faturamento" localSheetId="6">#REF!</definedName>
    <definedName name="faturamento" localSheetId="0">#REF!</definedName>
    <definedName name="faturamento">#REF!</definedName>
    <definedName name="FATURAMENTO_BRUTO_RESUMO_POR_FÁBRICA_EX_ENCARGOS_FINANCEIROS">'[18]#REF'!$B$372:$O$408</definedName>
    <definedName name="FATURAMENTO_LÍQUIDO_RESUMO_POR_FÁBRICA_COM_ENCARGOS_FINANCEIROS">'[18]#REF'!$B$528:$O$556</definedName>
    <definedName name="FATURAMENTO_LÍQUIDO_RESUMO_POR_FÁBRICA_EX_ENCARGOS_FINANCEIROS">'[18]#REF'!$B$496:$O$524</definedName>
    <definedName name="FATURAMENTO_NÍQUEL">'[58]DIF FAT FEV 01'!$U$57:$AG$94</definedName>
    <definedName name="fcaixa" localSheetId="2">#REF!</definedName>
    <definedName name="fcaixa" localSheetId="7">#REF!</definedName>
    <definedName name="fcaixa" localSheetId="6">#REF!</definedName>
    <definedName name="fcaixa" localSheetId="0">#REF!</definedName>
    <definedName name="fcaixa">#REF!</definedName>
    <definedName name="fcd_real" localSheetId="2">#REF!</definedName>
    <definedName name="fcd_real" localSheetId="6">#REF!</definedName>
    <definedName name="fcd_real" localSheetId="0">#REF!</definedName>
    <definedName name="fcd_real">#REF!</definedName>
    <definedName name="fchart31" localSheetId="2" hidden="1">#REF!</definedName>
    <definedName name="fchart31" localSheetId="6" hidden="1">#REF!</definedName>
    <definedName name="fchart31" localSheetId="0" hidden="1">#REF!</definedName>
    <definedName name="fchart31" hidden="1">#REF!</definedName>
    <definedName name="fci_real" localSheetId="2">#REF!</definedName>
    <definedName name="fci_real" localSheetId="6">#REF!</definedName>
    <definedName name="fci_real" localSheetId="0">#REF!</definedName>
    <definedName name="fci_real">#REF!</definedName>
    <definedName name="fd">'[24]#REF'!$B$1:$K$48</definedName>
    <definedName name="fdafd" localSheetId="2" hidden="1">#REF!</definedName>
    <definedName name="fdafd" localSheetId="7" hidden="1">#REF!</definedName>
    <definedName name="fdafd" localSheetId="6" hidden="1">#REF!</definedName>
    <definedName name="fdafd" localSheetId="0" hidden="1">#REF!</definedName>
    <definedName name="fdafd" hidden="1">#REF!</definedName>
    <definedName name="fdafdas" localSheetId="2" hidden="1">#REF!</definedName>
    <definedName name="fdafdas" localSheetId="6" hidden="1">#REF!</definedName>
    <definedName name="fdafdas" localSheetId="0" hidden="1">#REF!</definedName>
    <definedName name="fdafdas" hidden="1">#REF!</definedName>
    <definedName name="fdafdfdas" localSheetId="2" hidden="1">#REF!</definedName>
    <definedName name="fdafdfdas" localSheetId="6" hidden="1">#REF!</definedName>
    <definedName name="fdafdfdas" localSheetId="0" hidden="1">#REF!</definedName>
    <definedName name="fdafdfdas" hidden="1">#REF!</definedName>
    <definedName name="fdasfdafas" localSheetId="2" hidden="1">#REF!</definedName>
    <definedName name="fdasfdafas" localSheetId="6" hidden="1">#REF!</definedName>
    <definedName name="fdasfdafas" localSheetId="0" hidden="1">#REF!</definedName>
    <definedName name="fdasfdafas" hidden="1">#REF!</definedName>
    <definedName name="fdasfdasfds" localSheetId="2" hidden="1">#REF!</definedName>
    <definedName name="fdasfdasfds" localSheetId="6" hidden="1">#REF!</definedName>
    <definedName name="fdasfdasfds" localSheetId="0" hidden="1">#REF!</definedName>
    <definedName name="fdasfdasfds" hidden="1">#REF!</definedName>
    <definedName name="fdasfdsadfsa" localSheetId="2" hidden="1">#REF!</definedName>
    <definedName name="fdasfdsadfsa" localSheetId="6" hidden="1">#REF!</definedName>
    <definedName name="fdasfdsadfsa" localSheetId="0" hidden="1">#REF!</definedName>
    <definedName name="fdasfdsadfsa" hidden="1">#REF!</definedName>
    <definedName name="fdasfdsafdsa" localSheetId="2" hidden="1">#REF!</definedName>
    <definedName name="fdasfdsafdsa" localSheetId="6" hidden="1">#REF!</definedName>
    <definedName name="fdasfdsafdsa" localSheetId="0" hidden="1">#REF!</definedName>
    <definedName name="fdasfdsafdsa" hidden="1">#REF!</definedName>
    <definedName name="fdasfsadfsad" localSheetId="2" hidden="1">#REF!</definedName>
    <definedName name="fdasfsadfsad" localSheetId="6" hidden="1">#REF!</definedName>
    <definedName name="fdasfsadfsad" localSheetId="0" hidden="1">#REF!</definedName>
    <definedName name="fdasfsadfsad" hidden="1">#REF!</definedName>
    <definedName name="fdfsfdsf" localSheetId="2">#REF!</definedName>
    <definedName name="fdfsfdsf" localSheetId="6">#REF!</definedName>
    <definedName name="fdfsfdsf" localSheetId="0">#REF!</definedName>
    <definedName name="fdfsfdsf">#REF!</definedName>
    <definedName name="fdg" localSheetId="2">#REF!</definedName>
    <definedName name="fdg" localSheetId="6">#REF!</definedName>
    <definedName name="fdg" localSheetId="0">#REF!</definedName>
    <definedName name="fdg">#REF!</definedName>
    <definedName name="fdgaf" localSheetId="7" hidden="1">{#N/A,#N/A,FALSE,"Plan1";#N/A,#N/A,FALSE,"Plan2"}</definedName>
    <definedName name="fdgaf" hidden="1">{#N/A,#N/A,FALSE,"Plan1";#N/A,#N/A,FALSE,"Plan2"}</definedName>
    <definedName name="fdhgfdf" localSheetId="7" hidden="1">{#N/A,#N/A,FALSE,"Plan1";#N/A,#N/A,FALSE,"Plan2"}</definedName>
    <definedName name="fdhgfdf" hidden="1">{#N/A,#N/A,FALSE,"Plan1";#N/A,#N/A,FALSE,"Plan2"}</definedName>
    <definedName name="FDS" localSheetId="7" hidden="1">{#N/A,#N/A,FALSE,"Plan1";#N/A,#N/A,FALSE,"Plan2"}</definedName>
    <definedName name="FDS" hidden="1">{#N/A,#N/A,FALSE,"Plan1";#N/A,#N/A,FALSE,"Plan2"}</definedName>
    <definedName name="fdsafdas" localSheetId="2" hidden="1">#REF!</definedName>
    <definedName name="fdsafdas" localSheetId="7" hidden="1">#REF!</definedName>
    <definedName name="fdsafdas" localSheetId="6" hidden="1">#REF!</definedName>
    <definedName name="fdsafdas" localSheetId="0" hidden="1">#REF!</definedName>
    <definedName name="fdsafdas" hidden="1">#REF!</definedName>
    <definedName name="fdsafdasfds" localSheetId="2" hidden="1">#REF!</definedName>
    <definedName name="fdsafdasfds" localSheetId="6" hidden="1">#REF!</definedName>
    <definedName name="fdsafdasfds" localSheetId="0" hidden="1">#REF!</definedName>
    <definedName name="fdsafdasfds" hidden="1">#REF!</definedName>
    <definedName name="fdsafdfdasf" localSheetId="2" hidden="1">#REF!</definedName>
    <definedName name="fdsafdfdasf" localSheetId="6" hidden="1">#REF!</definedName>
    <definedName name="fdsafdfdasf" localSheetId="0" hidden="1">#REF!</definedName>
    <definedName name="fdsafdfdasf" hidden="1">#REF!</definedName>
    <definedName name="fdsafdfdsa" localSheetId="2" hidden="1">#REF!</definedName>
    <definedName name="fdsafdfdsa" localSheetId="6" hidden="1">#REF!</definedName>
    <definedName name="fdsafdfdsa" localSheetId="0" hidden="1">#REF!</definedName>
    <definedName name="fdsafdfdsa" hidden="1">#REF!</definedName>
    <definedName name="fdsafdfsa" localSheetId="2" hidden="1">#REF!</definedName>
    <definedName name="fdsafdfsa" localSheetId="6" hidden="1">#REF!</definedName>
    <definedName name="fdsafdfsa" localSheetId="0" hidden="1">#REF!</definedName>
    <definedName name="fdsafdfsa" hidden="1">#REF!</definedName>
    <definedName name="fdsafdsa" localSheetId="2" hidden="1">#REF!</definedName>
    <definedName name="fdsafdsa" localSheetId="6" hidden="1">#REF!</definedName>
    <definedName name="fdsafdsa" localSheetId="0" hidden="1">#REF!</definedName>
    <definedName name="fdsafdsa" hidden="1">#REF!</definedName>
    <definedName name="fdsafdsafdsa" localSheetId="2" hidden="1">#REF!</definedName>
    <definedName name="fdsafdsafdsa" localSheetId="6" hidden="1">#REF!</definedName>
    <definedName name="fdsafdsafdsa" localSheetId="0" hidden="1">#REF!</definedName>
    <definedName name="fdsafdsafdsa" hidden="1">#REF!</definedName>
    <definedName name="fdsafdsafdsafds" localSheetId="2" hidden="1">#REF!</definedName>
    <definedName name="fdsafdsafdsafds" localSheetId="6" hidden="1">#REF!</definedName>
    <definedName name="fdsafdsafdsafds" localSheetId="0" hidden="1">#REF!</definedName>
    <definedName name="fdsafdsafdsafds" hidden="1">#REF!</definedName>
    <definedName name="fdsafdsafsdaf" localSheetId="2" hidden="1">#REF!</definedName>
    <definedName name="fdsafdsafsdaf" localSheetId="6" hidden="1">#REF!</definedName>
    <definedName name="fdsafdsafsdaf" localSheetId="0" hidden="1">#REF!</definedName>
    <definedName name="fdsafdsafsdaf" hidden="1">#REF!</definedName>
    <definedName name="fdsafdsfdsa" localSheetId="2" hidden="1">#REF!</definedName>
    <definedName name="fdsafdsfdsa" localSheetId="6" hidden="1">#REF!</definedName>
    <definedName name="fdsafdsfdsa" localSheetId="0" hidden="1">#REF!</definedName>
    <definedName name="fdsafdsfdsa" hidden="1">#REF!</definedName>
    <definedName name="fdsafdsffds" localSheetId="2" hidden="1">#REF!</definedName>
    <definedName name="fdsafdsffds" localSheetId="6" hidden="1">#REF!</definedName>
    <definedName name="fdsafdsffds" localSheetId="0" hidden="1">#REF!</definedName>
    <definedName name="fdsafdsffds" hidden="1">#REF!</definedName>
    <definedName name="fdsafsafsa" localSheetId="2" hidden="1">#REF!</definedName>
    <definedName name="fdsafsafsa" localSheetId="6" hidden="1">#REF!</definedName>
    <definedName name="fdsafsafsa" localSheetId="0" hidden="1">#REF!</definedName>
    <definedName name="fdsafsafsa" hidden="1">#REF!</definedName>
    <definedName name="fdsafsdafasdf" localSheetId="2" hidden="1">#REF!</definedName>
    <definedName name="fdsafsdafasdf" localSheetId="6" hidden="1">#REF!</definedName>
    <definedName name="fdsafsdafasdf" localSheetId="0" hidden="1">#REF!</definedName>
    <definedName name="fdsafsdafasdf" hidden="1">#REF!</definedName>
    <definedName name="fdsafsdfdsa" localSheetId="2" hidden="1">#REF!</definedName>
    <definedName name="fdsafsdfdsa" localSheetId="6" hidden="1">#REF!</definedName>
    <definedName name="fdsafsdfdsa" localSheetId="0" hidden="1">#REF!</definedName>
    <definedName name="fdsafsdfdsa" hidden="1">#REF!</definedName>
    <definedName name="fdsfsdafd" localSheetId="2" hidden="1">#REF!</definedName>
    <definedName name="fdsfsdafd" localSheetId="6" hidden="1">#REF!</definedName>
    <definedName name="fdsfsdafd" localSheetId="0" hidden="1">#REF!</definedName>
    <definedName name="fdsfsdafd" hidden="1">#REF!</definedName>
    <definedName name="FERIADOS">[63]Data!$A$4:$A$766</definedName>
    <definedName name="Fernando" localSheetId="7" hidden="1">{#N/A,#N/A,FALSE,"PCOL"}</definedName>
    <definedName name="Fernando" hidden="1">{#N/A,#N/A,FALSE,"PCOL"}</definedName>
    <definedName name="FEV" localSheetId="2">#REF!</definedName>
    <definedName name="FEV" localSheetId="7">#REF!</definedName>
    <definedName name="FEV" localSheetId="6">#REF!</definedName>
    <definedName name="FEV" localSheetId="0">#REF!</definedName>
    <definedName name="FEV">#REF!</definedName>
    <definedName name="ff">[64]FLUXO_ENDIVIDAMENTO!$B$2:$L$99</definedName>
    <definedName name="fff">#N/A</definedName>
    <definedName name="fffff" localSheetId="7" hidden="1">{#N/A,#N/A,FALSE,"Plan1";#N/A,#N/A,FALSE,"Plan2"}</definedName>
    <definedName name="fffff" hidden="1">{#N/A,#N/A,FALSE,"Plan1";#N/A,#N/A,FALSE,"Plan2"}</definedName>
    <definedName name="FG" localSheetId="7" hidden="1">{#N/A,#N/A,FALSE,"Plan1";#N/A,#N/A,FALSE,"Plan2"}</definedName>
    <definedName name="FG" hidden="1">{#N/A,#N/A,FALSE,"Plan1";#N/A,#N/A,FALSE,"Plan2"}</definedName>
    <definedName name="fgdsag">#N/A</definedName>
    <definedName name="FGFGF" localSheetId="7" hidden="1">{#N/A,#N/A,FALSE,"Aging Summary";#N/A,#N/A,FALSE,"Ratio Analysis";#N/A,#N/A,FALSE,"Test 120 Day Accts";#N/A,#N/A,FALSE,"Tickmarks"}</definedName>
    <definedName name="FGFGF" hidden="1">{#N/A,#N/A,FALSE,"Aging Summary";#N/A,#N/A,FALSE,"Ratio Analysis";#N/A,#N/A,FALSE,"Test 120 Day Accts";#N/A,#N/A,FALSE,"Tickmarks"}</definedName>
    <definedName name="FGJHFGK" localSheetId="7" hidden="1">{#N/A,#N/A,FALSE,"Plan1";#N/A,#N/A,FALSE,"Plan2"}</definedName>
    <definedName name="FGJHFGK" hidden="1">{#N/A,#N/A,FALSE,"Plan1";#N/A,#N/A,FALSE,"Plan2"}</definedName>
    <definedName name="fin" localSheetId="7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fin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fin_1617" localSheetId="2">#REF!</definedName>
    <definedName name="fin_1617" localSheetId="7">#REF!</definedName>
    <definedName name="fin_1617" localSheetId="6">#REF!</definedName>
    <definedName name="fin_1617" localSheetId="0">#REF!</definedName>
    <definedName name="fin_1617">#REF!</definedName>
    <definedName name="Financ.Resumen" localSheetId="7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Financ.Resumen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financeiros">[47]Plan1!$R$26:$R$33</definedName>
    <definedName name="financeiros1">[65]Plan1!$A$1:$A$22</definedName>
    <definedName name="Finos_9a16">[66]Finos!$AC$1:$AN$35</definedName>
    <definedName name="Finos_ano">[66]Finos!$A$1:$P$35</definedName>
    <definedName name="Finos_mês">[66]Finos!$BL$1:$CT$35</definedName>
    <definedName name="fjdf" localSheetId="7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fjdf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FJGHJ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FJGHJ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FJHJHG" localSheetId="7" hidden="1">{#N/A,#N/A,FALSE,"Plan1";#N/A,#N/A,FALSE,"Plan2"}</definedName>
    <definedName name="FJHJHG" hidden="1">{#N/A,#N/A,FALSE,"Plan1";#N/A,#N/A,FALSE,"Plan2"}</definedName>
    <definedName name="FL" localSheetId="2">#REF!</definedName>
    <definedName name="FL" localSheetId="7">#REF!</definedName>
    <definedName name="FL" localSheetId="6">#REF!</definedName>
    <definedName name="FL" localSheetId="0">#REF!</definedName>
    <definedName name="FL">#REF!</definedName>
    <definedName name="FluCai00" localSheetId="2">#REF!</definedName>
    <definedName name="FluCai00" localSheetId="6">#REF!</definedName>
    <definedName name="FluCai00" localSheetId="0">#REF!</definedName>
    <definedName name="FluCai00">#REF!</definedName>
    <definedName name="FluCai01" localSheetId="2">#REF!</definedName>
    <definedName name="FluCai01" localSheetId="6">#REF!</definedName>
    <definedName name="FluCai01" localSheetId="0">#REF!</definedName>
    <definedName name="FluCai01">#REF!</definedName>
    <definedName name="fluxo_cs_sem_alav_11">[57]EDC!$T$279</definedName>
    <definedName name="FM">[40]Variables!$B$5</definedName>
    <definedName name="Folha38">'[67]Tres Gerações'!$C$2:$H$26</definedName>
    <definedName name="Folha39">'[67]Tres Gerações'!$C$29:$H$53</definedName>
    <definedName name="FolResumoFlorestas" localSheetId="7" hidden="1">{"'REL CUSTODIF'!$B$1:$H$72"}</definedName>
    <definedName name="FolResumoFlorestas" hidden="1">{"'REL CUSTODIF'!$B$1:$H$72"}</definedName>
    <definedName name="fonte">[68]Plan1!$A$1:$A$65536</definedName>
    <definedName name="Fontes_de_Financiamento">[60]listas!$A$9:$A$16</definedName>
    <definedName name="Forecast" localSheetId="2">#REF!</definedName>
    <definedName name="Forecast" localSheetId="7">#REF!</definedName>
    <definedName name="Forecast" localSheetId="6">#REF!</definedName>
    <definedName name="Forecast" localSheetId="0">#REF!</definedName>
    <definedName name="Forecast">#REF!</definedName>
    <definedName name="fornecedor" localSheetId="2" hidden="1">#REF!</definedName>
    <definedName name="fornecedor" localSheetId="6" hidden="1">#REF!</definedName>
    <definedName name="fornecedor" localSheetId="0" hidden="1">#REF!</definedName>
    <definedName name="fornecedor" hidden="1">#REF!</definedName>
    <definedName name="fr">'[1]CONSOL DRE GERAL'!$B$1:$G$40</definedName>
    <definedName name="frfer" localSheetId="2" hidden="1">#REF!</definedName>
    <definedName name="frfer" localSheetId="7" hidden="1">#REF!</definedName>
    <definedName name="frfer" localSheetId="6" hidden="1">#REF!</definedName>
    <definedName name="frfer" localSheetId="0" hidden="1">#REF!</definedName>
    <definedName name="frfer" hidden="1">#REF!</definedName>
    <definedName name="fsd" localSheetId="7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fsd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fsdadsafdsa" localSheetId="2" hidden="1">#REF!</definedName>
    <definedName name="fsdadsafdsa" localSheetId="7" hidden="1">#REF!</definedName>
    <definedName name="fsdadsafdsa" localSheetId="6" hidden="1">#REF!</definedName>
    <definedName name="fsdadsafdsa" localSheetId="0" hidden="1">#REF!</definedName>
    <definedName name="fsdadsafdsa" hidden="1">#REF!</definedName>
    <definedName name="fsdafsdfsdfa" localSheetId="2" hidden="1">#REF!</definedName>
    <definedName name="fsdafsdfsdfa" localSheetId="6" hidden="1">#REF!</definedName>
    <definedName name="fsdafsdfsdfa" localSheetId="0" hidden="1">#REF!</definedName>
    <definedName name="fsdafsdfsdfa" hidden="1">#REF!</definedName>
    <definedName name="fsdfds" localSheetId="2" hidden="1">#REF!</definedName>
    <definedName name="fsdfds" localSheetId="6" hidden="1">#REF!</definedName>
    <definedName name="fsdfds" localSheetId="0" hidden="1">#REF!</definedName>
    <definedName name="fsdfds" hidden="1">#REF!</definedName>
    <definedName name="fsfdafdsa">#N/A</definedName>
    <definedName name="fswfvscvsd" localSheetId="2">#REF!</definedName>
    <definedName name="fswfvscvsd" localSheetId="7">#REF!</definedName>
    <definedName name="fswfvscvsd" localSheetId="6">#REF!</definedName>
    <definedName name="fswfvscvsd" localSheetId="0">#REF!</definedName>
    <definedName name="fswfvscvsd">#REF!</definedName>
    <definedName name="Fundo" localSheetId="2">[69]FUNDO!#REF!</definedName>
    <definedName name="Fundo" localSheetId="7">[69]FUNDO!#REF!</definedName>
    <definedName name="Fundo" localSheetId="6">[69]FUNDO!#REF!</definedName>
    <definedName name="Fundo" localSheetId="0">[69]FUNDO!#REF!</definedName>
    <definedName name="Fundo">[69]FUNDO!#REF!</definedName>
    <definedName name="g" localSheetId="7" hidden="1">{"'REL CUSTODIF'!$B$1:$H$72"}</definedName>
    <definedName name="g" hidden="1">{"'REL CUSTODIF'!$B$1:$H$72"}</definedName>
    <definedName name="GAF" localSheetId="2">#REF!</definedName>
    <definedName name="GAF" localSheetId="6">#REF!</definedName>
    <definedName name="GAF" localSheetId="0">#REF!</definedName>
    <definedName name="GAF">#REF!</definedName>
    <definedName name="gaffsdads" localSheetId="2" hidden="1">#REF!</definedName>
    <definedName name="gaffsdads" localSheetId="6" hidden="1">#REF!</definedName>
    <definedName name="gaffsdads" localSheetId="0" hidden="1">#REF!</definedName>
    <definedName name="gaffsdads" hidden="1">#REF!</definedName>
    <definedName name="gajan" localSheetId="7" hidden="1">{#N/A,#N/A,FALSE,"PCOL"}</definedName>
    <definedName name="gajan" hidden="1">{#N/A,#N/A,FALSE,"PCOL"}</definedName>
    <definedName name="gamen" localSheetId="7" hidden="1">{#N/A,#N/A,FALSE,"PCOL"}</definedName>
    <definedName name="gamen" hidden="1">{#N/A,#N/A,FALSE,"PCOL"}</definedName>
    <definedName name="gamun" localSheetId="7" hidden="1">{#N/A,#N/A,FALSE,"PCOL"}</definedName>
    <definedName name="gamun" hidden="1">{#N/A,#N/A,FALSE,"PCOL"}</definedName>
    <definedName name="gchmghm" localSheetId="7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gchmghm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gdgdg" localSheetId="7" hidden="1">{#N/A,#N/A,FALSE,"Brazil Summary";#N/A,#N/A,FALSE,"SEA CIF Summary";#N/A,#N/A,FALSE,"USGC Contract";#N/A,#N/A,FALSE,"USGC Spot";#N/A,#N/A,FALSE,"Brazil Base Cycle ";#N/A,#N/A,FALSE,"Brazil Base Trend";#N/A,#N/A,FALSE,"Brazil Low Cycle";#N/A,#N/A,FALSE,"Brazil Low Trend";#N/A,#N/A,FALSE,"Variables"}</definedName>
    <definedName name="gdgdg" hidden="1">{#N/A,#N/A,FALSE,"Brazil Summary";#N/A,#N/A,FALSE,"SEA CIF Summary";#N/A,#N/A,FALSE,"USGC Contract";#N/A,#N/A,FALSE,"USGC Spot";#N/A,#N/A,FALSE,"Brazil Base Cycle ";#N/A,#N/A,FALSE,"Brazil Base Trend";#N/A,#N/A,FALSE,"Brazil Low Cycle";#N/A,#N/A,FALSE,"Brazil Low Trend";#N/A,#N/A,FALSE,"Variables"}</definedName>
    <definedName name="gfd" localSheetId="7" hidden="1">{#N/A,#N/A,FALSE,"Plan1";#N/A,#N/A,FALSE,"Plan2"}</definedName>
    <definedName name="gfd" hidden="1">{#N/A,#N/A,FALSE,"Plan1";#N/A,#N/A,FALSE,"Plan2"}</definedName>
    <definedName name="gfdgdgf" localSheetId="2" hidden="1">#REF!</definedName>
    <definedName name="gfdgdgf" localSheetId="7" hidden="1">#REF!</definedName>
    <definedName name="gfdgdgf" localSheetId="6" hidden="1">#REF!</definedName>
    <definedName name="gfdgdgf" localSheetId="0" hidden="1">#REF!</definedName>
    <definedName name="gfdgdgf" hidden="1">#REF!</definedName>
    <definedName name="gfgf" localSheetId="7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gfgf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gfgf1" localSheetId="7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gfgf1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gfgfsdfds" localSheetId="2" hidden="1">#REF!</definedName>
    <definedName name="gfgfsdfds" localSheetId="7" hidden="1">#REF!</definedName>
    <definedName name="gfgfsdfds" localSheetId="6" hidden="1">#REF!</definedName>
    <definedName name="gfgfsdfds" localSheetId="0" hidden="1">#REF!</definedName>
    <definedName name="gfgfsdfds" hidden="1">#REF!</definedName>
    <definedName name="gfsdgfdsgf" localSheetId="2" hidden="1">#REF!</definedName>
    <definedName name="gfsdgfdsgf" localSheetId="6" hidden="1">#REF!</definedName>
    <definedName name="gfsdgfdsgf" localSheetId="0" hidden="1">#REF!</definedName>
    <definedName name="gfsdgfdsgf" hidden="1">#REF!</definedName>
    <definedName name="GGG">#N/A</definedName>
    <definedName name="gggg" localSheetId="7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gggg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gggggggggg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gggggggggg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gggggggggggggg" localSheetId="7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gggggggggggggg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gggsgsg">#N/A</definedName>
    <definedName name="gghmghmgh" localSheetId="7" hidden="1">{TRUE,TRUE,-1.25,-15.5,484.5,276.75,FALSE,TRUE,TRUE,TRUE,0,1,#N/A,1,#N/A,6.625,18.0588235294118,1,FALSE,FALSE,3,TRUE,1,FALSE,100,"Swvu.Socios._.95.","ACwvu.Socios._.95.",#N/A,FALSE,FALSE,0.78740157480315,0.78740157480315,0.984251968503937,0.984251968503937,2,"","&amp;L&amp;F&amp;C&amp;A&amp;R&amp;D",TRUE,FALSE,FALSE,FALSE,1,#N/A,1,1,"=R1C1:R14C15",FALSE,#N/A,"Cwvu.Socios._.95.",FALSE,FALSE,FALSE,9,65532,65532,FALSE,FALSE,TRUE,TRUE,TRUE}</definedName>
    <definedName name="gghmghmgh" hidden="1">{TRUE,TRUE,-1.25,-15.5,484.5,276.75,FALSE,TRUE,TRUE,TRUE,0,1,#N/A,1,#N/A,6.625,18.0588235294118,1,FALSE,FALSE,3,TRUE,1,FALSE,100,"Swvu.Socios._.95.","ACwvu.Socios._.95.",#N/A,FALSE,FALSE,0.78740157480315,0.78740157480315,0.984251968503937,0.984251968503937,2,"","&amp;L&amp;F&amp;C&amp;A&amp;R&amp;D",TRUE,FALSE,FALSE,FALSE,1,#N/A,1,1,"=R1C1:R14C15",FALSE,#N/A,"Cwvu.Socios._.95.",FALSE,FALSE,FALSE,9,65532,65532,FALSE,FALSE,TRUE,TRUE,TRUE}</definedName>
    <definedName name="ghcmghm" localSheetId="7" hidden="1">{"VENTAS1",#N/A,FALSE,"VENTAS";"VENTAS2",#N/A,FALSE,"VENTAS";"VENTAS3",#N/A,FALSE,"VENTAS";"VENTAS4",#N/A,FALSE,"VENTAS";"VENTAS5",#N/A,FALSE,"VENTAS";"VENTAS6",#N/A,FALSE,"VENTAS";"VENTAS7",#N/A,FALSE,"VENTAS";"VENTAS8",#N/A,FALSE,"VENTAS"}</definedName>
    <definedName name="ghcmghm" hidden="1">{"VENTAS1",#N/A,FALSE,"VENTAS";"VENTAS2",#N/A,FALSE,"VENTAS";"VENTAS3",#N/A,FALSE,"VENTAS";"VENTAS4",#N/A,FALSE,"VENTAS";"VENTAS5",#N/A,FALSE,"VENTAS";"VENTAS6",#N/A,FALSE,"VENTAS";"VENTAS7",#N/A,FALSE,"VENTAS";"VENTAS8",#N/A,FALSE,"VENTAS"}</definedName>
    <definedName name="ghg" localSheetId="2">#REF!</definedName>
    <definedName name="ghg" localSheetId="7">#REF!</definedName>
    <definedName name="ghg" localSheetId="6">#REF!</definedName>
    <definedName name="ghg" localSheetId="0">#REF!</definedName>
    <definedName name="ghg">#REF!</definedName>
    <definedName name="ghj" localSheetId="7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ghj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GHJESRXDTG" localSheetId="7" hidden="1">{#N/A,#N/A,FALSE,"Plan1";#N/A,#N/A,FALSE,"Plan2"}</definedName>
    <definedName name="GHJESRXDTG" hidden="1">{#N/A,#N/A,FALSE,"Plan1";#N/A,#N/A,FALSE,"Plan2"}</definedName>
    <definedName name="ghmgh" localSheetId="7" hidden="1">{"VENTAS1",#N/A,FALSE,"VENTAS";"VENTAS2",#N/A,FALSE,"VENTAS";"VENTAS3",#N/A,FALSE,"VENTAS";"VENTAS4",#N/A,FALSE,"VENTAS";"VENTAS5",#N/A,FALSE,"VENTAS";"VENTAS6",#N/A,FALSE,"VENTAS";"VENTAS7",#N/A,FALSE,"VENTAS";"VENTAS8",#N/A,FALSE,"VENTAS"}</definedName>
    <definedName name="ghmgh" hidden="1">{"VENTAS1",#N/A,FALSE,"VENTAS";"VENTAS2",#N/A,FALSE,"VENTAS";"VENTAS3",#N/A,FALSE,"VENTAS";"VENTAS4",#N/A,FALSE,"VENTAS";"VENTAS5",#N/A,FALSE,"VENTAS";"VENTAS6",#N/A,FALSE,"VENTAS";"VENTAS7",#N/A,FALSE,"VENTAS";"VENTAS8",#N/A,FALSE,"VENTAS"}</definedName>
    <definedName name="ghmghmj" localSheetId="7" hidden="1">{TRUE,TRUE,-1.25,-15.5,484.5,276.75,FALSE,TRUE,TRUE,TRUE,0,1,1,300,1,1.96296296296296,1.15384615384615,4,TRUE,TRUE,3,TRUE,1,FALSE,75,"Swvu.Print_Todo.","ACwvu.Print_Todo.",#N/A,FALSE,FALSE,0,0,0,0,2,"","",FALSE,FALSE,TRUE,FALSE,1,#N/A,2,10,"=R1C1:R636C40",FALSE,#N/A,#N/A,FALSE,FALSE,FALSE,9,300,300,FALSE,TRUE,TRUE,TRUE,TRUE}</definedName>
    <definedName name="ghmghmj" hidden="1">{TRUE,TRUE,-1.25,-15.5,484.5,276.75,FALSE,TRUE,TRUE,TRUE,0,1,1,300,1,1.96296296296296,1.15384615384615,4,TRUE,TRUE,3,TRUE,1,FALSE,75,"Swvu.Print_Todo.","ACwvu.Print_Todo.",#N/A,FALSE,FALSE,0,0,0,0,2,"","",FALSE,FALSE,TRUE,FALSE,1,#N/A,2,10,"=R1C1:R636C40",FALSE,#N/A,#N/A,FALSE,FALSE,FALSE,9,300,300,FALSE,TRUE,TRUE,TRUE,TRUE}</definedName>
    <definedName name="ghmjhmh" localSheetId="7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ghmjhmh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glc" localSheetId="2">#REF!</definedName>
    <definedName name="glc" localSheetId="7">#REF!</definedName>
    <definedName name="glc" localSheetId="6">#REF!</definedName>
    <definedName name="glc" localSheetId="0">#REF!</definedName>
    <definedName name="glc">#REF!</definedName>
    <definedName name="GN_20_PTE_HP_HC">[70]Tabelas!$B$61:$W$81</definedName>
    <definedName name="GN_20_PTE_HV">[70]Tabelas!$C$60:$W$81</definedName>
    <definedName name="GN_23.5_PTE_HP_HC">[70]Tabelas!$B$31:$W$51</definedName>
    <definedName name="GN_23.5_PTE_HV">[70]Tabelas!$C$30:$W$51</definedName>
    <definedName name="GN_25_PTE_HP_HC">[70]Tabelas!$B$87:$W$107</definedName>
    <definedName name="GN_25_PTE_HV">[70]Tabelas!$C$86:$W$107</definedName>
    <definedName name="GN_27_PTE_HP_HC">[70]Tabelas!$B$114:$W$134</definedName>
    <definedName name="GN_27_PTE_HV">[70]Tabelas!$C$113:$W$134</definedName>
    <definedName name="GN_30_PTE_HP_HC">[70]Tabelas!$B$140:$W$160</definedName>
    <definedName name="GN_30_PTE_HV">[70]Tabelas!$C$139:$W$160</definedName>
    <definedName name="GNNMJ" localSheetId="7" hidden="1">{"tabela",#N/A,FALSE,"Tabela";"decoração",#N/A,FALSE,"Decor.";"Informações",#N/A,FALSE,"Inform."}</definedName>
    <definedName name="GNNMJ" hidden="1">{"tabela",#N/A,FALSE,"Tabela";"decoração",#N/A,FALSE,"Decor.";"Informações",#N/A,FALSE,"Inform."}</definedName>
    <definedName name="gra_1617" localSheetId="2">#REF!</definedName>
    <definedName name="gra_1617" localSheetId="7">#REF!</definedName>
    <definedName name="gra_1617" localSheetId="6">#REF!</definedName>
    <definedName name="gra_1617" localSheetId="0">#REF!</definedName>
    <definedName name="gra_1617">#REF!</definedName>
    <definedName name="graficos2" localSheetId="2">#REF!</definedName>
    <definedName name="graficos2" localSheetId="6">#REF!</definedName>
    <definedName name="graficos2" localSheetId="0">#REF!</definedName>
    <definedName name="graficos2">#REF!</definedName>
    <definedName name="_xlnm.Recorder" localSheetId="2">#REF!</definedName>
    <definedName name="_xlnm.Recorder" localSheetId="6">#REF!</definedName>
    <definedName name="_xlnm.Recorder" localSheetId="0">#REF!</definedName>
    <definedName name="_xlnm.Recorder">#REF!</definedName>
    <definedName name="GrpAcct1" hidden="1">"5611"</definedName>
    <definedName name="GrpAcct2" hidden="1">"5612"</definedName>
    <definedName name="GrpLevel" hidden="1">2</definedName>
    <definedName name="gsdag">#N/A</definedName>
    <definedName name="gsdfg">#N/A</definedName>
    <definedName name="Gupob01Real" localSheetId="7" hidden="1">{#N/A,#N/A,FALSE,"Suprimentos";#N/A,#N/A,FALSE,"Medicina e Segurança";#N/A,#N/A,FALSE,"Administração";#N/A,#N/A,FALSE,"Meio Ambiente";#N/A,#N/A,FALSE,"Operação (Mina)";#N/A,#N/A,FALSE,"Operação (Porto)"}</definedName>
    <definedName name="Gupob01Real" hidden="1">{#N/A,#N/A,FALSE,"Suprimentos";#N/A,#N/A,FALSE,"Medicina e Segurança";#N/A,#N/A,FALSE,"Administração";#N/A,#N/A,FALSE,"Meio Ambiente";#N/A,#N/A,FALSE,"Operação (Mina)";#N/A,#N/A,FALSE,"Operação (Porto)"}</definedName>
    <definedName name="h" localSheetId="2">#REF!</definedName>
    <definedName name="h" localSheetId="7">#REF!</definedName>
    <definedName name="h" localSheetId="6">#REF!</definedName>
    <definedName name="h" localSheetId="0">#REF!</definedName>
    <definedName name="h">#REF!</definedName>
    <definedName name="hah" localSheetId="2">[71]Contratos_Exercicio!#REF!</definedName>
    <definedName name="hah" localSheetId="7">[71]Contratos_Exercicio!#REF!</definedName>
    <definedName name="hah" localSheetId="6">[71]Contratos_Exercicio!#REF!</definedName>
    <definedName name="hah" localSheetId="0">[71]Contratos_Exercicio!#REF!</definedName>
    <definedName name="hah">[71]Contratos_Exercicio!#REF!</definedName>
    <definedName name="hdghgdhgd" localSheetId="2" hidden="1">#REF!</definedName>
    <definedName name="hdghgdhgd" localSheetId="7" hidden="1">#REF!</definedName>
    <definedName name="hdghgdhgd" localSheetId="6" hidden="1">#REF!</definedName>
    <definedName name="hdghgdhgd" localSheetId="0" hidden="1">#REF!</definedName>
    <definedName name="hdghgdhgd" hidden="1">#REF!</definedName>
    <definedName name="Headings" localSheetId="2">#REF!</definedName>
    <definedName name="Headings" localSheetId="6">#REF!</definedName>
    <definedName name="Headings" localSheetId="0">#REF!</definedName>
    <definedName name="Headings">#REF!</definedName>
    <definedName name="hg" localSheetId="7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hg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hgdfhgdhgf" localSheetId="2" hidden="1">#REF!</definedName>
    <definedName name="hgdfhgdhgf" localSheetId="7" hidden="1">#REF!</definedName>
    <definedName name="hgdfhgdhgf" localSheetId="6" hidden="1">#REF!</definedName>
    <definedName name="hgdfhgdhgf" localSheetId="0" hidden="1">#REF!</definedName>
    <definedName name="hgdfhgdhgf" hidden="1">#REF!</definedName>
    <definedName name="hgdfhgfdhgf" localSheetId="2" hidden="1">#REF!</definedName>
    <definedName name="hgdfhgfdhgf" localSheetId="6" hidden="1">#REF!</definedName>
    <definedName name="hgdfhgfdhgf" localSheetId="0" hidden="1">#REF!</definedName>
    <definedName name="hgdfhgfdhgf" hidden="1">#REF!</definedName>
    <definedName name="hgdhgd" localSheetId="2" hidden="1">#REF!</definedName>
    <definedName name="hgdhgd" localSheetId="6" hidden="1">#REF!</definedName>
    <definedName name="hgdhgd" localSheetId="0" hidden="1">#REF!</definedName>
    <definedName name="hgdhgd" hidden="1">#REF!</definedName>
    <definedName name="hgdhgfhgf" localSheetId="2" hidden="1">#REF!</definedName>
    <definedName name="hgdhgfhgf" localSheetId="6" hidden="1">#REF!</definedName>
    <definedName name="hgdhgfhgf" localSheetId="0" hidden="1">#REF!</definedName>
    <definedName name="hgdhgfhgf" hidden="1">#REF!</definedName>
    <definedName name="hggggggggggggg" localSheetId="2" hidden="1">#REF!</definedName>
    <definedName name="hggggggggggggg" localSheetId="6" hidden="1">#REF!</definedName>
    <definedName name="hggggggggggggg" localSheetId="0" hidden="1">#REF!</definedName>
    <definedName name="hggggggggggggg" hidden="1">#REF!</definedName>
    <definedName name="hhhhhhhhhh" localSheetId="2" hidden="1">#REF!</definedName>
    <definedName name="hhhhhhhhhh" localSheetId="6" hidden="1">#REF!</definedName>
    <definedName name="hhhhhhhhhh" localSheetId="0" hidden="1">#REF!</definedName>
    <definedName name="hhhhhhhhhh" hidden="1">#REF!</definedName>
    <definedName name="hhhhhhhhhhhhhhh" localSheetId="2" hidden="1">#REF!</definedName>
    <definedName name="hhhhhhhhhhhhhhh" localSheetId="6" hidden="1">#REF!</definedName>
    <definedName name="hhhhhhhhhhhhhhh" localSheetId="0" hidden="1">#REF!</definedName>
    <definedName name="hhhhhhhhhhhhhhh" hidden="1">#REF!</definedName>
    <definedName name="HIDRO" localSheetId="2">#REF!</definedName>
    <definedName name="HIDRO" localSheetId="6">#REF!</definedName>
    <definedName name="HIDRO" localSheetId="0">#REF!</definedName>
    <definedName name="HIDRO">#REF!</definedName>
    <definedName name="HIDROPP" localSheetId="2">#REF!</definedName>
    <definedName name="HIDROPP" localSheetId="6">#REF!</definedName>
    <definedName name="HIDROPP" localSheetId="0">#REF!</definedName>
    <definedName name="HIDROPP">#REF!</definedName>
    <definedName name="HJ" localSheetId="7" hidden="1">{#N/A,#N/A,FALSE,"Plan1";#N/A,#N/A,FALSE,"Plan2"}</definedName>
    <definedName name="HJ" hidden="1">{#N/A,#N/A,FALSE,"Plan1";#N/A,#N/A,FALSE,"Plan2"}</definedName>
    <definedName name="hjfhgjgf" localSheetId="2" hidden="1">#REF!</definedName>
    <definedName name="hjfhgjgf" localSheetId="7" hidden="1">#REF!</definedName>
    <definedName name="hjfhgjgf" localSheetId="6" hidden="1">#REF!</definedName>
    <definedName name="hjfhgjgf" localSheetId="0" hidden="1">#REF!</definedName>
    <definedName name="hjfhgjgf" hidden="1">#REF!</definedName>
    <definedName name="hjgjghh" localSheetId="2" hidden="1">#REF!</definedName>
    <definedName name="hjgjghh" localSheetId="6" hidden="1">#REF!</definedName>
    <definedName name="hjgjghh" localSheetId="0" hidden="1">#REF!</definedName>
    <definedName name="hjgjghh" hidden="1">#REF!</definedName>
    <definedName name="HONO" localSheetId="2">#REF!</definedName>
    <definedName name="HONO" localSheetId="6">#REF!</definedName>
    <definedName name="HONO" localSheetId="0">#REF!</definedName>
    <definedName name="HONO">#REF!</definedName>
    <definedName name="honor_construcao" localSheetId="2">#REF!</definedName>
    <definedName name="honor_construcao" localSheetId="6">#REF!</definedName>
    <definedName name="honor_construcao" localSheetId="0">#REF!</definedName>
    <definedName name="honor_construcao">#REF!</definedName>
    <definedName name="HTML_CodePage" hidden="1">1252</definedName>
    <definedName name="HTML_Control" localSheetId="7" hidden="1">{"'REL CUSTODIF'!$B$1:$H$72"}</definedName>
    <definedName name="HTML_Control" hidden="1">{"'REL CUSTODIF'!$B$1:$H$72"}</definedName>
    <definedName name="HTML_Description" hidden="1">""</definedName>
    <definedName name="HTML_Email" hidden="1">""</definedName>
    <definedName name="HTML_Header" hidden="1">"REL CUSTODIF"</definedName>
    <definedName name="HTML_LastUpdate" hidden="1">"25/09/98"</definedName>
    <definedName name="HTML_LineAfter" hidden="1">FALSE</definedName>
    <definedName name="HTML_LineBefore" hidden="1">FALSE</definedName>
    <definedName name="HTML_Name" hidden="1">"CVRD"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"F:\SISTEMAS\CUSTO\Custo.htm"</definedName>
    <definedName name="HTML_PathTemplate" hidden="1">"C:\WINDOWS\Desktop\HTMLTemp.htm"</definedName>
    <definedName name="HTML_Title" hidden="1">"CUSTO98B"</definedName>
    <definedName name="i" localSheetId="7" hidden="1">{#N/A,#N/A,FALSE,"Suprimentos";#N/A,#N/A,FALSE,"Medicina e Segurança";#N/A,#N/A,FALSE,"Administração";#N/A,#N/A,FALSE,"Meio Ambiente";#N/A,#N/A,FALSE,"Operação (Mina)";#N/A,#N/A,FALSE,"Operação (Porto)"}</definedName>
    <definedName name="i" hidden="1">{#N/A,#N/A,FALSE,"Suprimentos";#N/A,#N/A,FALSE,"Medicina e Segurança";#N/A,#N/A,FALSE,"Administração";#N/A,#N/A,FALSE,"Meio Ambiente";#N/A,#N/A,FALSE,"Operação (Mina)";#N/A,#N/A,FALSE,"Operação (Porto)"}</definedName>
    <definedName name="ICMS_BA">[57]EDC!$E$610</definedName>
    <definedName name="ICMS_credito_PVC_01">[8]EDC!$J$366</definedName>
    <definedName name="ICMS_credito_PVC_02">[8]EDC!$K$366</definedName>
    <definedName name="ICMS_credito_PVC_03">[8]EDC!$L$366</definedName>
    <definedName name="ICMS_credito_PVC_04">[49]EDC!$M$366</definedName>
    <definedName name="ICMS_credito_PVC_05">[49]EDC!$N$366</definedName>
    <definedName name="ICMS_credito_PVC_06">[49]EDC!$O$366</definedName>
    <definedName name="ICMS_credito_PVC_07">[49]EDC!$P$366</definedName>
    <definedName name="ICMS_credito_PVC_08">[49]EDC!$Q$366</definedName>
    <definedName name="ICMS_credito_PVC_09">[49]EDC!$R$366</definedName>
    <definedName name="ICMS_credito_PVC_10">[49]EDC!$S$366</definedName>
    <definedName name="ICMS_credito_PVC_11">[49]EDC!$T$366</definedName>
    <definedName name="ICMS_EE">[49]EDC!$J$609</definedName>
    <definedName name="ICMS_incentivo_01">[49]EDC!$J$368</definedName>
    <definedName name="ICMS_incentivo_02">[49]EDC!$K$368</definedName>
    <definedName name="ICMS_incentivo_03">[49]EDC!$L$368</definedName>
    <definedName name="ICMS_incentivo_04">[49]EDC!$M$368</definedName>
    <definedName name="ICMS_incentivo_05">[49]EDC!$N$368</definedName>
    <definedName name="ICMS_incentivo_06">[49]EDC!$O$368</definedName>
    <definedName name="ICMS_incentivo_07">[49]EDC!$P$368</definedName>
    <definedName name="ICMS_incentivo_08">[49]EDC!$Q$368</definedName>
    <definedName name="ICMS_incentivo_09">[49]EDC!$R$368</definedName>
    <definedName name="ICMS_incentivo_10">[49]EDC!$S$368</definedName>
    <definedName name="ICMS_incentivo_11">[49]EDC!$T$368</definedName>
    <definedName name="ICMS_outros">[49]EDC!$E$611</definedName>
    <definedName name="IÇOLJ" localSheetId="7" hidden="1">{"tabela",#N/A,FALSE,"Tabela";"decoração",#N/A,FALSE,"Decor.";"Informações",#N/A,FALSE,"Inform."}</definedName>
    <definedName name="IÇOLJ" hidden="1">{"tabela",#N/A,FALSE,"Tabela";"decoração",#N/A,FALSE,"Decor.";"Informações",#N/A,FALSE,"Inform."}</definedName>
    <definedName name="idi">'[72]Painel Controle'!$B$5</definedName>
    <definedName name="IGV">[73]CONTROL!$B$60</definedName>
    <definedName name="ii" localSheetId="7" hidden="1">{"tabela",#N/A,FALSE,"Tabela";"decoração",#N/A,FALSE,"Decor.";"Informações",#N/A,FALSE,"Inform."}</definedName>
    <definedName name="ii" hidden="1">{"tabela",#N/A,FALSE,"Tabela";"decoração",#N/A,FALSE,"Decor.";"Informações",#N/A,FALSE,"Inform."}</definedName>
    <definedName name="iii" localSheetId="7" hidden="1">{#N/A,#N/A,FALSE,"1321";#N/A,#N/A,FALSE,"1324";#N/A,#N/A,FALSE,"1333";#N/A,#N/A,FALSE,"1371"}</definedName>
    <definedName name="iii" hidden="1">{#N/A,#N/A,FALSE,"1321";#N/A,#N/A,FALSE,"1324";#N/A,#N/A,FALSE,"1333";#N/A,#N/A,FALSE,"1371"}</definedName>
    <definedName name="iiii">#N/A</definedName>
    <definedName name="iiiii" localSheetId="2">[23]DIFERENCIAL!#REF!</definedName>
    <definedName name="iiiii" localSheetId="6">[23]DIFERENCIAL!#REF!</definedName>
    <definedName name="iiiii" localSheetId="0">[23]DIFERENCIAL!#REF!</definedName>
    <definedName name="iiiii">[23]DIFERENCIAL!#REF!</definedName>
    <definedName name="iiiiiiiiiiiii" localSheetId="2" hidden="1">#REF!</definedName>
    <definedName name="iiiiiiiiiiiii" localSheetId="7" hidden="1">#REF!</definedName>
    <definedName name="iiiiiiiiiiiii" localSheetId="6" hidden="1">#REF!</definedName>
    <definedName name="iiiiiiiiiiiii" localSheetId="0" hidden="1">#REF!</definedName>
    <definedName name="iiiiiiiiiiiii" hidden="1">#REF!</definedName>
    <definedName name="iiiiiiiiiiiiiiiiiiiiiiii" localSheetId="2" hidden="1">#REF!</definedName>
    <definedName name="iiiiiiiiiiiiiiiiiiiiiiii" localSheetId="6" hidden="1">#REF!</definedName>
    <definedName name="iiiiiiiiiiiiiiiiiiiiiiii" localSheetId="0" hidden="1">#REF!</definedName>
    <definedName name="iiiiiiiiiiiiiiiiiiiiiiii" hidden="1">#REF!</definedName>
    <definedName name="IMOB_AmortizaçõesAcumuladas" localSheetId="2" hidden="1">#REF!</definedName>
    <definedName name="IMOB_AmortizaçõesAcumuladas" localSheetId="6" hidden="1">#REF!</definedName>
    <definedName name="IMOB_AmortizaçõesAcumuladas" localSheetId="0" hidden="1">#REF!</definedName>
    <definedName name="IMOB_AmortizaçõesAcumuladas" hidden="1">#REF!</definedName>
    <definedName name="IMOB_AmortizaçõesExercício" localSheetId="2" hidden="1">#REF!</definedName>
    <definedName name="IMOB_AmortizaçõesExercício" localSheetId="6" hidden="1">#REF!</definedName>
    <definedName name="IMOB_AmortizaçõesExercício" localSheetId="0" hidden="1">#REF!</definedName>
    <definedName name="IMOB_AmortizaçõesExercício" hidden="1">#REF!</definedName>
    <definedName name="IMOB_ImobilizadoBruto" localSheetId="2" hidden="1">#REF!</definedName>
    <definedName name="IMOB_ImobilizadoBruto" localSheetId="6" hidden="1">#REF!</definedName>
    <definedName name="IMOB_ImobilizadoBruto" localSheetId="0" hidden="1">#REF!</definedName>
    <definedName name="IMOB_ImobilizadoBruto" hidden="1">#REF!</definedName>
    <definedName name="IMOB_tppe" localSheetId="2" hidden="1">#REF!</definedName>
    <definedName name="IMOB_tppe" localSheetId="6" hidden="1">#REF!</definedName>
    <definedName name="IMOB_tppe" localSheetId="0" hidden="1">#REF!</definedName>
    <definedName name="IMOB_tppe" hidden="1">#REF!</definedName>
    <definedName name="IMOB_Transferências" localSheetId="2" hidden="1">#REF!</definedName>
    <definedName name="IMOB_Transferências" localSheetId="6" hidden="1">#REF!</definedName>
    <definedName name="IMOB_Transferências" localSheetId="0" hidden="1">#REF!</definedName>
    <definedName name="IMOB_Transferências" hidden="1">#REF!</definedName>
    <definedName name="IMOBConta" localSheetId="2" hidden="1">#REF!</definedName>
    <definedName name="IMOBConta" localSheetId="6" hidden="1">#REF!</definedName>
    <definedName name="IMOBConta" localSheetId="0" hidden="1">#REF!</definedName>
    <definedName name="IMOBConta" hidden="1">#REF!</definedName>
    <definedName name="IMOBInvest_v" localSheetId="2" hidden="1">#REF!</definedName>
    <definedName name="IMOBInvest_v" localSheetId="6" hidden="1">#REF!</definedName>
    <definedName name="IMOBInvest_v" localSheetId="0" hidden="1">#REF!</definedName>
    <definedName name="IMOBInvest_v" hidden="1">#REF!</definedName>
    <definedName name="IMOBTransf_v" localSheetId="2" hidden="1">#REF!</definedName>
    <definedName name="IMOBTransf_v" localSheetId="6" hidden="1">#REF!</definedName>
    <definedName name="IMOBTransf_v" localSheetId="0" hidden="1">#REF!</definedName>
    <definedName name="IMOBTransf_v" hidden="1">#REF!</definedName>
    <definedName name="IMOBTransf_vduod" localSheetId="2" hidden="1">#REF!</definedName>
    <definedName name="IMOBTransf_vduod" localSheetId="6" hidden="1">#REF!</definedName>
    <definedName name="IMOBTransf_vduod" localSheetId="0" hidden="1">#REF!</definedName>
    <definedName name="IMOBTransf_vduod" hidden="1">#REF!</definedName>
    <definedName name="Importe_T2" localSheetId="2">#REF!</definedName>
    <definedName name="Importe_T2" localSheetId="6">#REF!</definedName>
    <definedName name="Importe_T2" localSheetId="0">#REF!</definedName>
    <definedName name="Importe_T2">#REF!</definedName>
    <definedName name="Importe_T3" localSheetId="2">#REF!</definedName>
    <definedName name="Importe_T3" localSheetId="6">#REF!</definedName>
    <definedName name="Importe_T3" localSheetId="0">#REF!</definedName>
    <definedName name="Importe_T3">#REF!</definedName>
    <definedName name="ImportFile">#N/A</definedName>
    <definedName name="IMPOSTOS_SOBRE_COMPRAS_POR_FÁBRICA____US__1.000">'[18]#REF'!$A$170:$N$203</definedName>
    <definedName name="IMPRES" localSheetId="2">#REF!</definedName>
    <definedName name="IMPRES" localSheetId="7">#REF!</definedName>
    <definedName name="IMPRES" localSheetId="6">#REF!</definedName>
    <definedName name="IMPRES" localSheetId="0">#REF!</definedName>
    <definedName name="IMPRES">#REF!</definedName>
    <definedName name="impressao2" localSheetId="2">#REF!</definedName>
    <definedName name="impressao2" localSheetId="6">#REF!</definedName>
    <definedName name="impressao2" localSheetId="0">#REF!</definedName>
    <definedName name="impressao2">#REF!</definedName>
    <definedName name="impsos" localSheetId="2">#REF!</definedName>
    <definedName name="impsos" localSheetId="6">#REF!</definedName>
    <definedName name="impsos" localSheetId="0">#REF!</definedName>
    <definedName name="impsos">#REF!</definedName>
    <definedName name="in">'[1]CONSOL DRE GERAL'!$B$1:$G$40</definedName>
    <definedName name="incentivo_ICMS">[57]EDC!$J$610</definedName>
    <definedName name="Increase">'[15]Rig Info'!$D$20</definedName>
    <definedName name="INDEX" localSheetId="2">#REF!</definedName>
    <definedName name="INDEX" localSheetId="7">#REF!</definedName>
    <definedName name="INDEX" localSheetId="6">#REF!</definedName>
    <definedName name="INDEX" localSheetId="0">#REF!</definedName>
    <definedName name="INDEX">#REF!</definedName>
    <definedName name="INDICADOR" localSheetId="2">#REF!</definedName>
    <definedName name="INDICADOR" localSheetId="6">#REF!</definedName>
    <definedName name="INDICADOR" localSheetId="0">#REF!</definedName>
    <definedName name="INDICADOR">#REF!</definedName>
    <definedName name="Índice">[64]ÍNDICE!$B$2:$Q$42</definedName>
    <definedName name="inflacao_US">[8]EDC!$J$602</definedName>
    <definedName name="Inflación" localSheetId="7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Inflación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infpte" localSheetId="2" hidden="1">#REF!</definedName>
    <definedName name="infpte" localSheetId="7" hidden="1">#REF!</definedName>
    <definedName name="infpte" localSheetId="6" hidden="1">#REF!</definedName>
    <definedName name="infpte" localSheetId="0" hidden="1">#REF!</definedName>
    <definedName name="infpte" hidden="1">#REF!</definedName>
    <definedName name="ingresso" localSheetId="2">#REF!</definedName>
    <definedName name="ingresso" localSheetId="6">#REF!</definedName>
    <definedName name="ingresso" localSheetId="0">#REF!</definedName>
    <definedName name="ingresso">#REF!</definedName>
    <definedName name="Inicio_FC_T2">[74]FCD!$E$5</definedName>
    <definedName name="inicio_obra" localSheetId="2">#REF!</definedName>
    <definedName name="inicio_obra" localSheetId="7">#REF!</definedName>
    <definedName name="inicio_obra" localSheetId="6">#REF!</definedName>
    <definedName name="inicio_obra" localSheetId="0">#REF!</definedName>
    <definedName name="inicio_obra">#REF!</definedName>
    <definedName name="Input_Data__Enter_Data_as_Indicated_Below" localSheetId="2">'[15]Rig Info'!#REF!</definedName>
    <definedName name="Input_Data__Enter_Data_as_Indicated_Below" localSheetId="7">'[15]Rig Info'!#REF!</definedName>
    <definedName name="Input_Data__Enter_Data_as_Indicated_Below" localSheetId="6">'[15]Rig Info'!#REF!</definedName>
    <definedName name="Input_Data__Enter_Data_as_Indicated_Below" localSheetId="0">'[15]Rig Info'!#REF!</definedName>
    <definedName name="Input_Data__Enter_Data_as_Indicated_Below">'[15]Rig Info'!#REF!</definedName>
    <definedName name="Insurance">'[15]Rig Info'!$D$18</definedName>
    <definedName name="inv" localSheetId="7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inv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INV_ECON_MENSAL" localSheetId="7" hidden="1">{#N/A,#N/A,FALSE,"DEF1";#N/A,#N/A,FALSE,"DEF2";#N/A,#N/A,FALSE,"DEF3"}</definedName>
    <definedName name="INV_ECON_MENSAL" hidden="1">{#N/A,#N/A,FALSE,"DEF1";#N/A,#N/A,FALSE,"DEF2";#N/A,#N/A,FALSE,"DEF3"}</definedName>
    <definedName name="inv_financ_Mensal_desemb" localSheetId="7" hidden="1">{#N/A,#N/A,FALSE,"DEF1";#N/A,#N/A,FALSE,"DEF2";#N/A,#N/A,FALSE,"DEF3"}</definedName>
    <definedName name="inv_financ_Mensal_desemb" hidden="1">{#N/A,#N/A,FALSE,"DEF1";#N/A,#N/A,FALSE,"DEF2";#N/A,#N/A,FALSE,"DEF3"}</definedName>
    <definedName name="inv_fixo_cs_asahi">[8]EDC!$G$387</definedName>
    <definedName name="inver" localSheetId="7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inver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inversion" localSheetId="7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inversion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Inversión" localSheetId="7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Inversión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inversiones" localSheetId="7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inversiones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Investimentos" localSheetId="2" hidden="1">#REF!</definedName>
    <definedName name="Investimentos" localSheetId="7" hidden="1">#REF!</definedName>
    <definedName name="Investimentos" localSheetId="6" hidden="1">#REF!</definedName>
    <definedName name="Investimentos" localSheetId="0" hidden="1">#REF!</definedName>
    <definedName name="Investimentos" hidden="1">#REF!</definedName>
    <definedName name="Investimentos_Areas" localSheetId="2" hidden="1">#REF!</definedName>
    <definedName name="Investimentos_Areas" localSheetId="6" hidden="1">#REF!</definedName>
    <definedName name="Investimentos_Areas" localSheetId="0" hidden="1">#REF!</definedName>
    <definedName name="Investimentos_Areas" hidden="1">#REF!</definedName>
    <definedName name="Investimentos_fc" localSheetId="2" hidden="1">#REF!</definedName>
    <definedName name="Investimentos_fc" localSheetId="6" hidden="1">#REF!</definedName>
    <definedName name="Investimentos_fc" localSheetId="0" hidden="1">#REF!</definedName>
    <definedName name="Investimentos_fc" hidden="1">#REF!</definedName>
    <definedName name="Investimentos_Sublanços" localSheetId="2" hidden="1">#REF!</definedName>
    <definedName name="Investimentos_Sublanços" localSheetId="6" hidden="1">#REF!</definedName>
    <definedName name="Investimentos_Sublanços" localSheetId="0" hidden="1">#REF!</definedName>
    <definedName name="Investimentos_Sublanços" hidden="1">#REF!</definedName>
    <definedName name="InvJustificativas6" localSheetId="7" hidden="1">{"'REL CUSTODIF'!$B$1:$H$72"}</definedName>
    <definedName name="InvJustificativas6" hidden="1">{"'REL CUSTODIF'!$B$1:$H$72"}</definedName>
    <definedName name="InvJustificativas9" localSheetId="7" hidden="1">{"'REL CUSTODIF'!$B$1:$H$72"}</definedName>
    <definedName name="InvJustificativas9" hidden="1">{"'REL CUSTODIF'!$B$1:$H$72"}</definedName>
    <definedName name="IPC_Mensal" localSheetId="2" hidden="1">#REF!</definedName>
    <definedName name="IPC_Mensal" localSheetId="6" hidden="1">#REF!</definedName>
    <definedName name="IPC_Mensal" localSheetId="0" hidden="1">#REF!</definedName>
    <definedName name="IPC_Mensal" hidden="1">#REF!</definedName>
    <definedName name="iptu1" localSheetId="7" hidden="1">{#N/A,#N/A,FALSE,"PCOL"}</definedName>
    <definedName name="iptu1" hidden="1">{#N/A,#N/A,FALSE,"PCOL"}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"c2108"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SHAREOUTSTANDING" hidden="1">"c83"</definedName>
    <definedName name="IQ_AVG_TEV" hidden="1">"c84"</definedName>
    <definedName name="IQ_AVG_VOLUME" hidden="1">"c1346"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L_Q" hidden="1">"c101"</definedName>
    <definedName name="IQ_CAL_Y" hidden="1">"c102"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IZED_INTEREST" hidden="1">"c2076"</definedName>
    <definedName name="IQ_CASH" hidden="1">"c1458"</definedName>
    <definedName name="IQ_CASH_ACQUIRE_CF" hidden="1">"c1630"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ASSA_OUTSTANDING_BS_DATE" hidden="1">"c1971"</definedName>
    <definedName name="IQ_CLASSA_OUTSTANDING_FILING_DATE" hidden="1">"c1973"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OTHER_COST" hidden="1">"c284"</definedName>
    <definedName name="IQ_DEF_BENEFIT_ROA" hidden="1">"c285"</definedName>
    <definedName name="IQ_DEF_BENEFIT_SERVICE_COST" hidden="1">"c286"</definedName>
    <definedName name="IQ_DEF_BENEFIT_TOTAL_COST" hidden="1">"c287"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V_PAYMENT_DATE" hidden="1">"c2106"</definedName>
    <definedName name="IQ_DIV_RECORD_DATE" hidden="1">"c2105"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INT" hidden="1">"c360"</definedName>
    <definedName name="IQ_EBIT_MARGIN" hidden="1">"c359"</definedName>
    <definedName name="IQ_EBIT_OVER_IE" hidden="1">"c1369"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INT" hidden="1">"c373"</definedName>
    <definedName name="IQ_EBITDA_MARGIN" hidden="1">"c372"</definedName>
    <definedName name="IQ_EBITDA_OVER_TOTAL_IE" hidden="1">"c1371"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EST" hidden="1">"c399"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UM_EST" hidden="1">"c402"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EPS" hidden="1">"c1648"</definedName>
    <definedName name="IQ_EST_CURRENCY" hidden="1">"c2140"</definedName>
    <definedName name="IQ_EST_DATE" hidden="1">"c1634"</definedName>
    <definedName name="IQ_EST_EPS_DIFF" hidden="1">"c1864"</definedName>
    <definedName name="IQ_EST_EPS_GROWTH_1YR" hidden="1">"c1636"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FO" hidden="1">"c1574"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YEAR_LIFE" hidden="1">"c439"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DIVID" hidden="1">"c1446"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ROFIT" hidden="1">"c1378"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LAND" hidden="1">"c645"</definedName>
    <definedName name="IQ_LAST_SPLIT_DATE" hidden="1">"c2095"</definedName>
    <definedName name="IQ_LAST_SPLIT_FACTOR" hidden="1">"c2093"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ICENSED_POPS" hidden="1">"c2123"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MACHINERY" hidden="1">"c711"</definedName>
    <definedName name="IQ_MAINT_REPAIR" hidden="1">"c2087"</definedName>
    <definedName name="IQ_MARKETCAP" hidden="1">"c712"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NET_CHANGE" hidden="1">"c749"</definedName>
    <definedName name="IQ_NET_DEBT" hidden="1">"c1584"</definedName>
    <definedName name="IQ_NET_DEBT_EBITDA" hidden="1">"c750"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SFAS" hidden="1">"c795"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CLOSE_BALANCE_GAS" hidden="1">"c2049"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OIL" hidden="1">"c2032"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OIL" hidden="1">"c2035"</definedName>
    <definedName name="IQ_OG_PURCHASES_GAS" hidden="1">"c2045"</definedName>
    <definedName name="IQ_OG_PURCHASES_OIL" hidden="1">"c2033"</definedName>
    <definedName name="IQ_OG_REVISIONS_GAS" hidden="1">"c2042"</definedName>
    <definedName name="IQ_OG_REVISIONS_OIL" hidden="1">"c2030"</definedName>
    <definedName name="IQ_OG_SALES_IN_PLACE_GAS" hidden="1">"c2046"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OIL_PRODUCTON" hidden="1">"c2059"</definedName>
    <definedName name="IQ_OG_UNDEVELOPED_RESERVES_GAS" hidden="1">"c2051"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"c1448"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ISSUED" hidden="1">"c857"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UTSTANDING_BS_DATE" hidden="1">"c2128"</definedName>
    <definedName name="IQ_OUTSTANDING_FILING_DATE" hidden="1">"c2127"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RATIO" hidden="1">"c1610"</definedName>
    <definedName name="IQ_PENSION" hidden="1">"c1031"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VG_STORE_SIZE_GROSS" hidden="1">"c2066"</definedName>
    <definedName name="IQ_RETAIL_AVG_STORE_SIZE_NET" hidden="1">"c2067"</definedName>
    <definedName name="IQ_RETAIL_CLOSED_STORES" hidden="1">"c2063"</definedName>
    <definedName name="IQ_RETAIL_OPENED_STORES" hidden="1">"c2062"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Q_FOOTAGE" hidden="1">"c2064"</definedName>
    <definedName name="IQ_RETAIL_STORE_SELLING_AREA" hidden="1">"c2065"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UTI" hidden="1">"c1125"</definedName>
    <definedName name="IQ_REVENUE" hidden="1">"c1422"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ME_STORE" hidden="1">"c1149"</definedName>
    <definedName name="IQ_SAVING_DEP" hidden="1">"c1150"</definedName>
    <definedName name="IQ_SECUR_RECEIV" hidden="1">"c1151"</definedName>
    <definedName name="IQ_SECURITY_BORROW" hidden="1">"c1152"</definedName>
    <definedName name="IQ_SECURITY_OWN" hidden="1">"c1153"</definedName>
    <definedName name="IQ_SECURITY_RESELL" hidden="1">"c1154"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CF" hidden="1">"c1203"</definedName>
    <definedName name="IQ_STRIKE_PRICE_ISSUED" hidden="1">"c1645"</definedName>
    <definedName name="IQ_STRIKE_PRICE_OS" hidden="1">"c1646"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IER_ONE_RATIO" hidden="1">"c1229"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QUITY" hidden="1">"c1250"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"c1522"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EXP" hidden="1">"c1291"</definedName>
    <definedName name="IQ_TOTAL_PENSION_OBLIGATION" hidden="1">"c1292"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S" hidden="1">"c2119"</definedName>
    <definedName name="IQ_TOTAL_UNUSUAL" hidden="1">"c1508"</definedName>
    <definedName name="IQ_TRADE_AR" hidden="1">"c1345"</definedName>
    <definedName name="IQ_TRADE_PRINCIPAL" hidden="1">"c1309"</definedName>
    <definedName name="IQ_TRADING_ASSETS" hidden="1">"c1310"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USUAL_EXP" hidden="1">"c1456"</definedName>
    <definedName name="IQ_US_GAAP" hidden="1">"c1331"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"c2104"</definedName>
    <definedName name="IQ_YEARHIGH" hidden="1">"c1337"</definedName>
    <definedName name="IQ_YEARLOW" hidden="1">"c1338"</definedName>
    <definedName name="IQ_YTD" hidden="1">3000</definedName>
    <definedName name="IQ_Z_SCORE" hidden="1">"c1339"</definedName>
    <definedName name="IR" localSheetId="2">#REF!</definedName>
    <definedName name="IR" localSheetId="7">#REF!</definedName>
    <definedName name="IR" localSheetId="6">#REF!</definedName>
    <definedName name="IR" localSheetId="0">#REF!</definedName>
    <definedName name="IR">#REF!</definedName>
    <definedName name="ir_2T">'[14]IR e CS Est'!$J$55</definedName>
    <definedName name="irmenu" localSheetId="2">[75]!irmenu</definedName>
    <definedName name="irmenu" localSheetId="6">[75]!irmenu</definedName>
    <definedName name="irmenu" localSheetId="0">[75]!irmenu</definedName>
    <definedName name="irmenu">[75]!irmenu</definedName>
    <definedName name="IRP">#N/A</definedName>
    <definedName name="IRPJ">[49]EDC!$E$606</definedName>
    <definedName name="IRPJ_1">[49]EDC!$G$606</definedName>
    <definedName name="IRPJ_2">[49]EDC!$J$606</definedName>
    <definedName name="iuuyiyu" localSheetId="2" hidden="1">#REF!</definedName>
    <definedName name="iuuyiyu" localSheetId="7" hidden="1">#REF!</definedName>
    <definedName name="iuuyiyu" localSheetId="6" hidden="1">#REF!</definedName>
    <definedName name="iuuyiyu" localSheetId="0" hidden="1">#REF!</definedName>
    <definedName name="iuuyiyu" hidden="1">#REF!</definedName>
    <definedName name="iuyiiiiiiiiiiiiiiiiiiiiiiii" localSheetId="2" hidden="1">#REF!</definedName>
    <definedName name="iuyiiiiiiiiiiiiiiiiiiiiiiii" localSheetId="6" hidden="1">#REF!</definedName>
    <definedName name="iuyiiiiiiiiiiiiiiiiiiiiiiii" localSheetId="0" hidden="1">#REF!</definedName>
    <definedName name="iuyiiiiiiiiiiiiiiiiiiiiiiii" hidden="1">#REF!</definedName>
    <definedName name="iuyiuuy" localSheetId="2" hidden="1">#REF!</definedName>
    <definedName name="iuyiuuy" localSheetId="6" hidden="1">#REF!</definedName>
    <definedName name="iuyiuuy" localSheetId="0" hidden="1">#REF!</definedName>
    <definedName name="iuyiuuy" hidden="1">#REF!</definedName>
    <definedName name="iuyiyui" localSheetId="2" hidden="1">#REF!</definedName>
    <definedName name="iuyiyui" localSheetId="6" hidden="1">#REF!</definedName>
    <definedName name="iuyiyui" localSheetId="0" hidden="1">#REF!</definedName>
    <definedName name="iuyiyui" hidden="1">#REF!</definedName>
    <definedName name="iuytiuyrt" localSheetId="2" hidden="1">#REF!</definedName>
    <definedName name="iuytiuyrt" localSheetId="6" hidden="1">#REF!</definedName>
    <definedName name="iuytiuyrt" localSheetId="0" hidden="1">#REF!</definedName>
    <definedName name="iuytiuyrt" hidden="1">#REF!</definedName>
    <definedName name="iuyttyuiu" localSheetId="2" hidden="1">#REF!</definedName>
    <definedName name="iuyttyuiu" localSheetId="6" hidden="1">#REF!</definedName>
    <definedName name="iuyttyuiu" localSheetId="0" hidden="1">#REF!</definedName>
    <definedName name="iuyttyuiu" hidden="1">#REF!</definedName>
    <definedName name="IVA_Areas_SErviço" localSheetId="2" hidden="1">#REF!</definedName>
    <definedName name="IVA_Areas_SErviço" localSheetId="6" hidden="1">#REF!</definedName>
    <definedName name="IVA_Areas_SErviço" localSheetId="0" hidden="1">#REF!</definedName>
    <definedName name="IVA_Areas_SErviço" hidden="1">#REF!</definedName>
    <definedName name="IVA_Invest" localSheetId="2" hidden="1">#REF!</definedName>
    <definedName name="IVA_Invest" localSheetId="6" hidden="1">#REF!</definedName>
    <definedName name="IVA_Invest" localSheetId="0" hidden="1">#REF!</definedName>
    <definedName name="IVA_Invest" hidden="1">#REF!</definedName>
    <definedName name="Iva_Outros_Proveitos" localSheetId="2" hidden="1">#REF!</definedName>
    <definedName name="Iva_Outros_Proveitos" localSheetId="6" hidden="1">#REF!</definedName>
    <definedName name="Iva_Outros_Proveitos" localSheetId="0" hidden="1">#REF!</definedName>
    <definedName name="Iva_Outros_Proveitos" hidden="1">#REF!</definedName>
    <definedName name="IVA_Portagens" localSheetId="2" hidden="1">#REF!</definedName>
    <definedName name="IVA_Portagens" localSheetId="6" hidden="1">#REF!</definedName>
    <definedName name="IVA_Portagens" localSheetId="0" hidden="1">#REF!</definedName>
    <definedName name="IVA_Portagens" hidden="1">#REF!</definedName>
    <definedName name="iyuiyuiuiiui" localSheetId="2" hidden="1">#REF!</definedName>
    <definedName name="iyuiyuiuiiui" localSheetId="6" hidden="1">#REF!</definedName>
    <definedName name="iyuiyuiuiiui" localSheetId="0" hidden="1">#REF!</definedName>
    <definedName name="iyuiyuiuiiui" hidden="1">#REF!</definedName>
    <definedName name="j" localSheetId="2">#REF!</definedName>
    <definedName name="j" localSheetId="6">#REF!</definedName>
    <definedName name="j" localSheetId="0">#REF!</definedName>
    <definedName name="j">#REF!</definedName>
    <definedName name="j3242126">'[76]Base zer_gr_4'!$J$383814</definedName>
    <definedName name="JAN" localSheetId="2">#REF!</definedName>
    <definedName name="JAN" localSheetId="7">#REF!</definedName>
    <definedName name="JAN" localSheetId="6">#REF!</definedName>
    <definedName name="JAN" localSheetId="0">#REF!</definedName>
    <definedName name="JAN">#REF!</definedName>
    <definedName name="JC" localSheetId="2">#REF!</definedName>
    <definedName name="JC" localSheetId="6">#REF!</definedName>
    <definedName name="JC" localSheetId="0">#REF!</definedName>
    <definedName name="JC">#REF!</definedName>
    <definedName name="JCPto" localSheetId="2">#REF!</definedName>
    <definedName name="JCPto" localSheetId="6">#REF!</definedName>
    <definedName name="JCPto" localSheetId="0">#REF!</definedName>
    <definedName name="JCPto">#REF!</definedName>
    <definedName name="JD" localSheetId="2">#REF!</definedName>
    <definedName name="JD" localSheetId="6">#REF!</definedName>
    <definedName name="JD" localSheetId="0">#REF!</definedName>
    <definedName name="JD">#REF!</definedName>
    <definedName name="JDPto" localSheetId="2">#REF!</definedName>
    <definedName name="JDPto" localSheetId="6">#REF!</definedName>
    <definedName name="JDPto" localSheetId="0">#REF!</definedName>
    <definedName name="JDPto">#REF!</definedName>
    <definedName name="jfhgjfjhfjhg" localSheetId="2" hidden="1">#REF!</definedName>
    <definedName name="jfhgjfjhfjhg" localSheetId="6" hidden="1">#REF!</definedName>
    <definedName name="jfhgjfjhfjhg" localSheetId="0" hidden="1">#REF!</definedName>
    <definedName name="jfhgjfjhfjhg" hidden="1">#REF!</definedName>
    <definedName name="jfhjfhjhf" localSheetId="2" hidden="1">#REF!</definedName>
    <definedName name="jfhjfhjhf" localSheetId="6" hidden="1">#REF!</definedName>
    <definedName name="jfhjfhjhf" localSheetId="0" hidden="1">#REF!</definedName>
    <definedName name="jfhjfhjhf" hidden="1">#REF!</definedName>
    <definedName name="jfhjgfjhf" localSheetId="2" hidden="1">#REF!</definedName>
    <definedName name="jfhjgfjhf" localSheetId="6" hidden="1">#REF!</definedName>
    <definedName name="jfhjgfjhf" localSheetId="0" hidden="1">#REF!</definedName>
    <definedName name="jfhjgfjhf" hidden="1">#REF!</definedName>
    <definedName name="jfhjhjfghjgh" localSheetId="2" hidden="1">#REF!</definedName>
    <definedName name="jfhjhjfghjgh" localSheetId="6" hidden="1">#REF!</definedName>
    <definedName name="jfhjhjfghjgh" localSheetId="0" hidden="1">#REF!</definedName>
    <definedName name="jfhjhjfghjgh" hidden="1">#REF!</definedName>
    <definedName name="jhfgjgjjjj" localSheetId="2" hidden="1">#REF!</definedName>
    <definedName name="jhfgjgjjjj" localSheetId="6" hidden="1">#REF!</definedName>
    <definedName name="jhfgjgjjjj" localSheetId="0" hidden="1">#REF!</definedName>
    <definedName name="jhfgjgjjjj" hidden="1">#REF!</definedName>
    <definedName name="jhfjfhfhj" localSheetId="2" hidden="1">#REF!</definedName>
    <definedName name="jhfjfhfhj" localSheetId="6" hidden="1">#REF!</definedName>
    <definedName name="jhfjfhfhj" localSheetId="0" hidden="1">#REF!</definedName>
    <definedName name="jhfjfhfhj" hidden="1">#REF!</definedName>
    <definedName name="jhfjgffffffffff" localSheetId="2" hidden="1">#REF!</definedName>
    <definedName name="jhfjgffffffffff" localSheetId="6" hidden="1">#REF!</definedName>
    <definedName name="jhfjgffffffffff" localSheetId="0" hidden="1">#REF!</definedName>
    <definedName name="jhfjgffffffffff" hidden="1">#REF!</definedName>
    <definedName name="jhfjhf" localSheetId="2" hidden="1">#REF!</definedName>
    <definedName name="jhfjhf" localSheetId="6" hidden="1">#REF!</definedName>
    <definedName name="jhfjhf" localSheetId="0" hidden="1">#REF!</definedName>
    <definedName name="jhfjhf" hidden="1">#REF!</definedName>
    <definedName name="jhfjhh" localSheetId="2" hidden="1">#REF!</definedName>
    <definedName name="jhfjhh" localSheetId="6" hidden="1">#REF!</definedName>
    <definedName name="jhfjhh" localSheetId="0" hidden="1">#REF!</definedName>
    <definedName name="jhfjhh" hidden="1">#REF!</definedName>
    <definedName name="jhgfjgfjghj" localSheetId="2" hidden="1">#REF!</definedName>
    <definedName name="jhgfjgfjghj" localSheetId="6" hidden="1">#REF!</definedName>
    <definedName name="jhgfjgfjghj" localSheetId="0" hidden="1">#REF!</definedName>
    <definedName name="jhgfjgfjghj" hidden="1">#REF!</definedName>
    <definedName name="jhgfjgfjhhgfj" localSheetId="2" hidden="1">#REF!</definedName>
    <definedName name="jhgfjgfjhhgfj" localSheetId="6" hidden="1">#REF!</definedName>
    <definedName name="jhgfjgfjhhgfj" localSheetId="0" hidden="1">#REF!</definedName>
    <definedName name="jhgfjgfjhhgfj" hidden="1">#REF!</definedName>
    <definedName name="jhgfjgjghjgf" localSheetId="2" hidden="1">#REF!</definedName>
    <definedName name="jhgfjgjghjgf" localSheetId="6" hidden="1">#REF!</definedName>
    <definedName name="jhgfjgjghjgf" localSheetId="0" hidden="1">#REF!</definedName>
    <definedName name="jhgfjgjghjgf" hidden="1">#REF!</definedName>
    <definedName name="jhgjgjhgf" localSheetId="2" hidden="1">#REF!</definedName>
    <definedName name="jhgjgjhgf" localSheetId="6" hidden="1">#REF!</definedName>
    <definedName name="jhgjgjhgf" localSheetId="0" hidden="1">#REF!</definedName>
    <definedName name="jhgjgjhgf" hidden="1">#REF!</definedName>
    <definedName name="jhgjhgj" localSheetId="2" hidden="1">#REF!</definedName>
    <definedName name="jhgjhgj" localSheetId="6" hidden="1">#REF!</definedName>
    <definedName name="jhgjhgj" localSheetId="0" hidden="1">#REF!</definedName>
    <definedName name="jhgjhgj" hidden="1">#REF!</definedName>
    <definedName name="JHJ" localSheetId="7" hidden="1">{#N/A,#N/A,FALSE,"Plan1";#N/A,#N/A,FALSE,"Plan2"}</definedName>
    <definedName name="JHJ" hidden="1">{#N/A,#N/A,FALSE,"Plan1";#N/A,#N/A,FALSE,"Plan2"}</definedName>
    <definedName name="JHMB" localSheetId="7" hidden="1">{#N/A,#N/A,FALSE,"Plan1";#N/A,#N/A,FALSE,"Plan2"}</definedName>
    <definedName name="JHMB" hidden="1">{#N/A,#N/A,FALSE,"Plan1";#N/A,#N/A,FALSE,"Plan2"}</definedName>
    <definedName name="jjgkjk" localSheetId="2" hidden="1">#REF!</definedName>
    <definedName name="jjgkjk" localSheetId="7" hidden="1">#REF!</definedName>
    <definedName name="jjgkjk" localSheetId="6" hidden="1">#REF!</definedName>
    <definedName name="jjgkjk" localSheetId="0" hidden="1">#REF!</definedName>
    <definedName name="jjgkjk" hidden="1">#REF!</definedName>
    <definedName name="jjjjjjjjjj" localSheetId="2" hidden="1">#REF!</definedName>
    <definedName name="jjjjjjjjjj" localSheetId="6" hidden="1">#REF!</definedName>
    <definedName name="jjjjjjjjjj" localSheetId="0" hidden="1">#REF!</definedName>
    <definedName name="jjjjjjjjjj" hidden="1">#REF!</definedName>
    <definedName name="jjjjjjjjjjjjj" localSheetId="2" hidden="1">#REF!</definedName>
    <definedName name="jjjjjjjjjjjjj" localSheetId="6" hidden="1">#REF!</definedName>
    <definedName name="jjjjjjjjjjjjj" localSheetId="0" hidden="1">#REF!</definedName>
    <definedName name="jjjjjjjjjjjjj" hidden="1">#REF!</definedName>
    <definedName name="jjjjjjjjjjjjjj" localSheetId="2" hidden="1">#REF!</definedName>
    <definedName name="jjjjjjjjjjjjjj" localSheetId="6" hidden="1">#REF!</definedName>
    <definedName name="jjjjjjjjjjjjjj" localSheetId="0" hidden="1">#REF!</definedName>
    <definedName name="jjjjjjjjjjjjjj" hidden="1">#REF!</definedName>
    <definedName name="jjjjjjjjjjjjjjj" localSheetId="2" hidden="1">#REF!</definedName>
    <definedName name="jjjjjjjjjjjjjjj" localSheetId="6" hidden="1">#REF!</definedName>
    <definedName name="jjjjjjjjjjjjjjj" localSheetId="0" hidden="1">#REF!</definedName>
    <definedName name="jjjjjjjjjjjjjjj" hidden="1">#REF!</definedName>
    <definedName name="JKL" localSheetId="7" hidden="1">{#N/A,#N/A,FALSE,"Plan1";#N/A,#N/A,FALSE,"Plan2"}</definedName>
    <definedName name="JKL" hidden="1">{#N/A,#N/A,FALSE,"Plan1";#N/A,#N/A,FALSE,"Plan2"}</definedName>
    <definedName name="Jose">[12]Plan1!$F$1:$F$9</definedName>
    <definedName name="JUL" localSheetId="2">#REF!</definedName>
    <definedName name="JUL" localSheetId="7">#REF!</definedName>
    <definedName name="JUL" localSheetId="6">#REF!</definedName>
    <definedName name="JUL" localSheetId="0">#REF!</definedName>
    <definedName name="JUL">#REF!</definedName>
    <definedName name="JUN" localSheetId="2">#REF!</definedName>
    <definedName name="JUN" localSheetId="6">#REF!</definedName>
    <definedName name="JUN" localSheetId="0">#REF!</definedName>
    <definedName name="JUN">#REF!</definedName>
    <definedName name="Juro00" localSheetId="2">#REF!</definedName>
    <definedName name="Juro00" localSheetId="6">#REF!</definedName>
    <definedName name="Juro00" localSheetId="0">#REF!</definedName>
    <definedName name="Juro00">#REF!</definedName>
    <definedName name="juros_ato2" localSheetId="2">#REF!</definedName>
    <definedName name="juros_ato2" localSheetId="6">#REF!</definedName>
    <definedName name="juros_ato2" localSheetId="0">#REF!</definedName>
    <definedName name="juros_ato2">#REF!</definedName>
    <definedName name="k" localSheetId="7" hidden="1">{"'REL CUSTODIF'!$B$1:$H$72"}</definedName>
    <definedName name="k" hidden="1">{"'REL CUSTODIF'!$B$1:$H$72"}</definedName>
    <definedName name="kiuj" localSheetId="2">#REF!</definedName>
    <definedName name="kiuj" localSheetId="6">#REF!</definedName>
    <definedName name="kiuj" localSheetId="0">#REF!</definedName>
    <definedName name="kiuj">#REF!</definedName>
    <definedName name="kkk" localSheetId="7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kkk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kkkk" localSheetId="2" hidden="1">#REF!</definedName>
    <definedName name="kkkk" localSheetId="7" hidden="1">#REF!</definedName>
    <definedName name="kkkk" localSheetId="6" hidden="1">#REF!</definedName>
    <definedName name="kkkk" localSheetId="0" hidden="1">#REF!</definedName>
    <definedName name="kkkk" hidden="1">#REF!</definedName>
    <definedName name="kkkkkkk" localSheetId="2" hidden="1">#REF!</definedName>
    <definedName name="kkkkkkk" localSheetId="6" hidden="1">#REF!</definedName>
    <definedName name="kkkkkkk" localSheetId="0" hidden="1">#REF!</definedName>
    <definedName name="kkkkkkk" hidden="1">#REF!</definedName>
    <definedName name="kkkkkkkkkkkkkkk" localSheetId="2" hidden="1">#REF!</definedName>
    <definedName name="kkkkkkkkkkkkkkk" localSheetId="6" hidden="1">#REF!</definedName>
    <definedName name="kkkkkkkkkkkkkkk" localSheetId="0" hidden="1">#REF!</definedName>
    <definedName name="kkkkkkkkkkkkkkk" hidden="1">#REF!</definedName>
    <definedName name="kklk" localSheetId="2" hidden="1">#REF!</definedName>
    <definedName name="kklk" localSheetId="6" hidden="1">#REF!</definedName>
    <definedName name="kklk" localSheetId="0" hidden="1">#REF!</definedName>
    <definedName name="kklk" hidden="1">#REF!</definedName>
    <definedName name="KLKKLKÇJÇ" localSheetId="7" hidden="1">{#N/A,#N/A,FALSE,"Plan1";#N/A,#N/A,FALSE,"Plan2"}</definedName>
    <definedName name="KLKKLKÇJÇ" hidden="1">{#N/A,#N/A,FALSE,"Plan1";#N/A,#N/A,FALSE,"Plan2"}</definedName>
    <definedName name="kmala" localSheetId="2" hidden="1">#REF!</definedName>
    <definedName name="kmala" localSheetId="7" hidden="1">#REF!</definedName>
    <definedName name="kmala" localSheetId="6" hidden="1">#REF!</definedName>
    <definedName name="kmala" localSheetId="0" hidden="1">#REF!</definedName>
    <definedName name="kmala" hidden="1">#REF!</definedName>
    <definedName name="ko" localSheetId="7" hidden="1">{#N/A,#N/A,FALSE,"PCOL"}</definedName>
    <definedName name="ko" hidden="1">{#N/A,#N/A,FALSE,"PCOL"}</definedName>
    <definedName name="kok">#N/A</definedName>
    <definedName name="KrdxMPZnCd">[36]COS!$CW$167:$DC$200</definedName>
    <definedName name="KrdxPigmCdYPlAl">[36]COS!$CW$131:$DC$162</definedName>
    <definedName name="KrdxZnYAleac">[36]COS!$CW$4:$DE$68</definedName>
    <definedName name="L_" localSheetId="2">#REF!</definedName>
    <definedName name="L_" localSheetId="7">#REF!</definedName>
    <definedName name="L_" localSheetId="6">#REF!</definedName>
    <definedName name="L_" localSheetId="0">#REF!</definedName>
    <definedName name="L_">#REF!</definedName>
    <definedName name="LAIR" localSheetId="2">#REF!</definedName>
    <definedName name="LAIR" localSheetId="6">#REF!</definedName>
    <definedName name="LAIR" localSheetId="0">#REF!</definedName>
    <definedName name="LAIR">#REF!</definedName>
    <definedName name="LANC" localSheetId="2">#REF!</definedName>
    <definedName name="LANC" localSheetId="6">#REF!</definedName>
    <definedName name="LANC" localSheetId="0">#REF!</definedName>
    <definedName name="LANC">#REF!</definedName>
    <definedName name="lancamento" localSheetId="2">#REF!</definedName>
    <definedName name="lancamento" localSheetId="6">#REF!</definedName>
    <definedName name="lancamento" localSheetId="0">#REF!</definedName>
    <definedName name="lancamento">#REF!</definedName>
    <definedName name="lang" localSheetId="2">#REF!</definedName>
    <definedName name="lang" localSheetId="6">#REF!</definedName>
    <definedName name="lang" localSheetId="0">#REF!</definedName>
    <definedName name="lang">#REF!</definedName>
    <definedName name="Langs">[77]Ref!$B$1:$D$21</definedName>
    <definedName name="Language">[78]Assump_Ger!$F$21</definedName>
    <definedName name="lbla1" localSheetId="2" hidden="1">#REF!</definedName>
    <definedName name="lbla1" localSheetId="7" hidden="1">#REF!</definedName>
    <definedName name="lbla1" localSheetId="6" hidden="1">#REF!</definedName>
    <definedName name="lbla1" localSheetId="0" hidden="1">#REF!</definedName>
    <definedName name="lbla1" hidden="1">#REF!</definedName>
    <definedName name="lbla10" localSheetId="2" hidden="1">#REF!</definedName>
    <definedName name="lbla10" localSheetId="6" hidden="1">#REF!</definedName>
    <definedName name="lbla10" localSheetId="0" hidden="1">#REF!</definedName>
    <definedName name="lbla10" hidden="1">#REF!</definedName>
    <definedName name="lbla11" localSheetId="2" hidden="1">#REF!</definedName>
    <definedName name="lbla11" localSheetId="6" hidden="1">#REF!</definedName>
    <definedName name="lbla11" localSheetId="0" hidden="1">#REF!</definedName>
    <definedName name="lbla11" hidden="1">#REF!</definedName>
    <definedName name="lbla12" localSheetId="2" hidden="1">#REF!</definedName>
    <definedName name="lbla12" localSheetId="6" hidden="1">#REF!</definedName>
    <definedName name="lbla12" localSheetId="0" hidden="1">#REF!</definedName>
    <definedName name="lbla12" hidden="1">#REF!</definedName>
    <definedName name="lbla13" localSheetId="2" hidden="1">#REF!</definedName>
    <definedName name="lbla13" localSheetId="6" hidden="1">#REF!</definedName>
    <definedName name="lbla13" localSheetId="0" hidden="1">#REF!</definedName>
    <definedName name="lbla13" hidden="1">#REF!</definedName>
    <definedName name="lbla14" localSheetId="2" hidden="1">#REF!</definedName>
    <definedName name="lbla14" localSheetId="6" hidden="1">#REF!</definedName>
    <definedName name="lbla14" localSheetId="0" hidden="1">#REF!</definedName>
    <definedName name="lbla14" hidden="1">#REF!</definedName>
    <definedName name="lbla15" localSheetId="2" hidden="1">#REF!</definedName>
    <definedName name="lbla15" localSheetId="6" hidden="1">#REF!</definedName>
    <definedName name="lbla15" localSheetId="0" hidden="1">#REF!</definedName>
    <definedName name="lbla15" hidden="1">#REF!</definedName>
    <definedName name="lbla16" localSheetId="2" hidden="1">#REF!</definedName>
    <definedName name="lbla16" localSheetId="6" hidden="1">#REF!</definedName>
    <definedName name="lbla16" localSheetId="0" hidden="1">#REF!</definedName>
    <definedName name="lbla16" hidden="1">#REF!</definedName>
    <definedName name="lbla17" localSheetId="2" hidden="1">#REF!</definedName>
    <definedName name="lbla17" localSheetId="6" hidden="1">#REF!</definedName>
    <definedName name="lbla17" localSheetId="0" hidden="1">#REF!</definedName>
    <definedName name="lbla17" hidden="1">#REF!</definedName>
    <definedName name="lbla18" localSheetId="2" hidden="1">#REF!</definedName>
    <definedName name="lbla18" localSheetId="6" hidden="1">#REF!</definedName>
    <definedName name="lbla18" localSheetId="0" hidden="1">#REF!</definedName>
    <definedName name="lbla18" hidden="1">#REF!</definedName>
    <definedName name="lbla19" localSheetId="2" hidden="1">#REF!</definedName>
    <definedName name="lbla19" localSheetId="6" hidden="1">#REF!</definedName>
    <definedName name="lbla19" localSheetId="0" hidden="1">#REF!</definedName>
    <definedName name="lbla19" hidden="1">#REF!</definedName>
    <definedName name="lbla2" localSheetId="2" hidden="1">#REF!</definedName>
    <definedName name="lbla2" localSheetId="6" hidden="1">#REF!</definedName>
    <definedName name="lbla2" localSheetId="0" hidden="1">#REF!</definedName>
    <definedName name="lbla2" hidden="1">#REF!</definedName>
    <definedName name="lbla20" localSheetId="2" hidden="1">#REF!</definedName>
    <definedName name="lbla20" localSheetId="6" hidden="1">#REF!</definedName>
    <definedName name="lbla20" localSheetId="0" hidden="1">#REF!</definedName>
    <definedName name="lbla20" hidden="1">#REF!</definedName>
    <definedName name="lbla21" localSheetId="2" hidden="1">#REF!</definedName>
    <definedName name="lbla21" localSheetId="6" hidden="1">#REF!</definedName>
    <definedName name="lbla21" localSheetId="0" hidden="1">#REF!</definedName>
    <definedName name="lbla21" hidden="1">#REF!</definedName>
    <definedName name="lbla22" localSheetId="2" hidden="1">#REF!</definedName>
    <definedName name="lbla22" localSheetId="6" hidden="1">#REF!</definedName>
    <definedName name="lbla22" localSheetId="0" hidden="1">#REF!</definedName>
    <definedName name="lbla22" hidden="1">#REF!</definedName>
    <definedName name="lbla23" localSheetId="2" hidden="1">#REF!</definedName>
    <definedName name="lbla23" localSheetId="6" hidden="1">#REF!</definedName>
    <definedName name="lbla23" localSheetId="0" hidden="1">#REF!</definedName>
    <definedName name="lbla23" hidden="1">#REF!</definedName>
    <definedName name="lbla24" localSheetId="2" hidden="1">#REF!</definedName>
    <definedName name="lbla24" localSheetId="6" hidden="1">#REF!</definedName>
    <definedName name="lbla24" localSheetId="0" hidden="1">#REF!</definedName>
    <definedName name="lbla24" hidden="1">#REF!</definedName>
    <definedName name="lbla25" localSheetId="2" hidden="1">#REF!</definedName>
    <definedName name="lbla25" localSheetId="6" hidden="1">#REF!</definedName>
    <definedName name="lbla25" localSheetId="0" hidden="1">#REF!</definedName>
    <definedName name="lbla25" hidden="1">#REF!</definedName>
    <definedName name="lbla27" localSheetId="2" hidden="1">#REF!</definedName>
    <definedName name="lbla27" localSheetId="6" hidden="1">#REF!</definedName>
    <definedName name="lbla27" localSheetId="0" hidden="1">#REF!</definedName>
    <definedName name="lbla27" hidden="1">#REF!</definedName>
    <definedName name="lbla28" localSheetId="2" hidden="1">#REF!</definedName>
    <definedName name="lbla28" localSheetId="6" hidden="1">#REF!</definedName>
    <definedName name="lbla28" localSheetId="0" hidden="1">#REF!</definedName>
    <definedName name="lbla28" hidden="1">#REF!</definedName>
    <definedName name="ldldl" localSheetId="2">#REF!</definedName>
    <definedName name="ldldl" localSheetId="6">#REF!</definedName>
    <definedName name="ldldl" localSheetId="0">#REF!</definedName>
    <definedName name="ldldl">#REF!</definedName>
    <definedName name="legtotais">'[17]6'!$C$40:$E$40</definedName>
    <definedName name="LG">'[79]In-Ger'!$H$21</definedName>
    <definedName name="LGv">'[80]In-Ger'!$H$21</definedName>
    <definedName name="LIM_INF2">'[37]Uptime e Bonus'!$D$47</definedName>
    <definedName name="LIM_SUP1">'[37]Uptime e Bonus'!$E$46</definedName>
    <definedName name="LIM_SUP2">'[37]Uptime e Bonus'!$E$47</definedName>
    <definedName name="limcount" hidden="1">1</definedName>
    <definedName name="lista">'[81]CMAI spreads 2005'!$T$14:$T$19</definedName>
    <definedName name="Lista_Comparacao">'[82]AEN - Auxiliar'!$B$9:$B$10</definedName>
    <definedName name="Lista_Comparacao.">'[82]AEN - Auxiliar'!$B$9:$B$10</definedName>
    <definedName name="lista_meses">'[16]Variáveis de Suporte'!$F$3:$F$14</definedName>
    <definedName name="lista1">'[83]CMAI spreads 2005'!$T$14:$T$22</definedName>
    <definedName name="listaCMAI">'[27]Summary CMAI T1'!$C$89:$C$101</definedName>
    <definedName name="ListaDs">INDIRECT('[84]LL e GLC'!$J$1)</definedName>
    <definedName name="listaPN">'[83]comparativo hist-projeções'!$V$2:$V$10</definedName>
    <definedName name="ljhljhklkjl" localSheetId="2" hidden="1">#REF!</definedName>
    <definedName name="ljhljhklkjl" localSheetId="7" hidden="1">#REF!</definedName>
    <definedName name="ljhljhklkjl" localSheetId="6" hidden="1">#REF!</definedName>
    <definedName name="ljhljhklkjl" localSheetId="0" hidden="1">#REF!</definedName>
    <definedName name="ljhljhklkjl" hidden="1">#REF!</definedName>
    <definedName name="lkjhlkhjlkj" localSheetId="2" hidden="1">#REF!</definedName>
    <definedName name="lkjhlkhjlkj" localSheetId="6" hidden="1">#REF!</definedName>
    <definedName name="lkjhlkhjlkj" localSheetId="0" hidden="1">#REF!</definedName>
    <definedName name="lkjhlkhjlkj" hidden="1">#REF!</definedName>
    <definedName name="lkjhlkjhljk" localSheetId="2" hidden="1">#REF!</definedName>
    <definedName name="lkjhlkjhljk" localSheetId="6" hidden="1">#REF!</definedName>
    <definedName name="lkjhlkjhljk" localSheetId="0" hidden="1">#REF!</definedName>
    <definedName name="lkjhlkjhljk" hidden="1">#REF!</definedName>
    <definedName name="lkjklklj" localSheetId="2" hidden="1">#REF!</definedName>
    <definedName name="lkjklklj" localSheetId="6" hidden="1">#REF!</definedName>
    <definedName name="lkjklklj" localSheetId="0" hidden="1">#REF!</definedName>
    <definedName name="lkjklklj" hidden="1">#REF!</definedName>
    <definedName name="lklkjhklkj" localSheetId="2" hidden="1">#REF!</definedName>
    <definedName name="lklkjhklkj" localSheetId="6" hidden="1">#REF!</definedName>
    <definedName name="lklkjhklkj" localSheetId="0" hidden="1">#REF!</definedName>
    <definedName name="lklkjhklkj" hidden="1">#REF!</definedName>
    <definedName name="ll" localSheetId="7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ll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lll" localSheetId="7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lll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lllllllllllll" localSheetId="2" hidden="1">#REF!</definedName>
    <definedName name="lllllllllllll" localSheetId="7" hidden="1">#REF!</definedName>
    <definedName name="lllllllllllll" localSheetId="6" hidden="1">#REF!</definedName>
    <definedName name="lllllllllllll" localSheetId="0" hidden="1">#REF!</definedName>
    <definedName name="lllllllllllll" hidden="1">#REF!</definedName>
    <definedName name="lllo" localSheetId="7" hidden="1">{#N/A,#N/A,TRUE,"1? ????";#N/A,#N/A,TRUE,"1-2? ?????";#N/A,#N/A,TRUE,"2? ??";#N/A,#N/A,TRUE,"2??? ????";#N/A,#N/A,TRUE,"3(1)? ????";#N/A,#N/A,TRUE,"??????";#N/A,#N/A,TRUE,"3(1)?7 ????";#N/A,#N/A,TRUE,"5? ???";#N/A,#N/A,TRUE,"5?2 ???(?)";#N/A,#N/A,TRUE,"6? ????";#N/A,#N/A,TRUE,"6? ??(?)";#N/A,#N/A,TRUE,"6? ??(?)";#N/A,#N/A,TRUE,"????";#N/A,#N/A,TRUE,"6-6(3)? ??(??)";#N/A,#N/A,TRUE,"9? ???(?)";#N/A,#N/A,TRUE,"9? ???(?)";#N/A,#N/A,TRUE,"10(3)? ????";#N/A,#N/A,TRUE,"10(4)? ????"}</definedName>
    <definedName name="lllo" hidden="1">{#N/A,#N/A,TRUE,"1? ????";#N/A,#N/A,TRUE,"1-2? ?????";#N/A,#N/A,TRUE,"2? ??";#N/A,#N/A,TRUE,"2??? ????";#N/A,#N/A,TRUE,"3(1)? ????";#N/A,#N/A,TRUE,"??????";#N/A,#N/A,TRUE,"3(1)?7 ????";#N/A,#N/A,TRUE,"5? ???";#N/A,#N/A,TRUE,"5?2 ???(?)";#N/A,#N/A,TRUE,"6? ????";#N/A,#N/A,TRUE,"6? ??(?)";#N/A,#N/A,TRUE,"6? ??(?)";#N/A,#N/A,TRUE,"????";#N/A,#N/A,TRUE,"6-6(3)? ??(??)";#N/A,#N/A,TRUE,"9? ???(?)";#N/A,#N/A,TRUE,"9? ???(?)";#N/A,#N/A,TRUE,"10(3)? ????";#N/A,#N/A,TRUE,"10(4)? ????"}</definedName>
    <definedName name="LONGA" localSheetId="2">#REF!</definedName>
    <definedName name="LONGA" localSheetId="7">#REF!</definedName>
    <definedName name="LONGA" localSheetId="6">#REF!</definedName>
    <definedName name="LONGA" localSheetId="0">#REF!</definedName>
    <definedName name="LONGA">#REF!</definedName>
    <definedName name="longa_1617" localSheetId="2">#REF!</definedName>
    <definedName name="longa_1617" localSheetId="6">#REF!</definedName>
    <definedName name="longa_1617" localSheetId="0">#REF!</definedName>
    <definedName name="longa_1617">#REF!</definedName>
    <definedName name="LONGA1" localSheetId="2">[9]DIFERENCIAL!#REF!</definedName>
    <definedName name="LONGA1" localSheetId="6">[9]DIFERENCIAL!#REF!</definedName>
    <definedName name="LONGA1" localSheetId="0">[9]DIFERENCIAL!#REF!</definedName>
    <definedName name="LONGA1">[9]DIFERENCIAL!#REF!</definedName>
    <definedName name="LSRange1" localSheetId="2">#REF!</definedName>
    <definedName name="LSRange1" localSheetId="7">#REF!</definedName>
    <definedName name="LSRange1" localSheetId="6">#REF!</definedName>
    <definedName name="LSRange1" localSheetId="0">#REF!</definedName>
    <definedName name="LSRange1">#REF!</definedName>
    <definedName name="LSRange1Balance" localSheetId="2">#REF!</definedName>
    <definedName name="LSRange1Balance" localSheetId="6">#REF!</definedName>
    <definedName name="LSRange1Balance" localSheetId="0">#REF!</definedName>
    <definedName name="LSRange1Balance">#REF!</definedName>
    <definedName name="m" localSheetId="2" hidden="1">#REF!</definedName>
    <definedName name="m" localSheetId="6" hidden="1">#REF!</definedName>
    <definedName name="m" localSheetId="0" hidden="1">#REF!</definedName>
    <definedName name="m" hidden="1">#REF!</definedName>
    <definedName name="M_" localSheetId="2">#REF!</definedName>
    <definedName name="M_" localSheetId="6">#REF!</definedName>
    <definedName name="M_" localSheetId="0">#REF!</definedName>
    <definedName name="M_">#REF!</definedName>
    <definedName name="MACROEQUAÇÃO" localSheetId="2">[38]Plan2!#REF!</definedName>
    <definedName name="MACROEQUAÇÃO" localSheetId="6">[38]Plan2!#REF!</definedName>
    <definedName name="MACROEQUAÇÃO" localSheetId="0">[38]Plan2!#REF!</definedName>
    <definedName name="MACROEQUAÇÃO">[38]Plan2!#REF!</definedName>
    <definedName name="MAI" localSheetId="2">#REF!</definedName>
    <definedName name="MAI" localSheetId="7">#REF!</definedName>
    <definedName name="MAI" localSheetId="6">#REF!</definedName>
    <definedName name="MAI" localSheetId="0">#REF!</definedName>
    <definedName name="MAI">#REF!</definedName>
    <definedName name="MAR" localSheetId="2">#REF!</definedName>
    <definedName name="MAR" localSheetId="6">#REF!</definedName>
    <definedName name="MAR" localSheetId="0">#REF!</definedName>
    <definedName name="MAR">#REF!</definedName>
    <definedName name="MARAC">[85]Info!$C$17</definedName>
    <definedName name="Margem_Unitária" localSheetId="2">#REF!</definedName>
    <definedName name="Margem_Unitária" localSheetId="7">#REF!</definedName>
    <definedName name="Margem_Unitária" localSheetId="6">#REF!</definedName>
    <definedName name="Margem_Unitária" localSheetId="0">#REF!</definedName>
    <definedName name="Margem_Unitária">#REF!</definedName>
    <definedName name="MARGENS_DE_CONTRIBUIÇÃO_UNITÁRIAS__R__e_US____tonelada" localSheetId="2">#REF!</definedName>
    <definedName name="MARGENS_DE_CONTRIBUIÇÃO_UNITÁRIAS__R__e_US____tonelada" localSheetId="6">#REF!</definedName>
    <definedName name="MARGENS_DE_CONTRIBUIÇÃO_UNITÁRIAS__R__e_US____tonelada" localSheetId="0">#REF!</definedName>
    <definedName name="MARGENS_DE_CONTRIBUIÇÃO_UNITÁRIAS__R__e_US____tonelada">#REF!</definedName>
    <definedName name="mat_imp">[8]EDC!$R$482</definedName>
    <definedName name="mat_imp_cs_asahi">[8]EDC!$G$393</definedName>
    <definedName name="mat_imp_cs_uhde" localSheetId="2">#REF!</definedName>
    <definedName name="mat_imp_cs_uhde" localSheetId="7">#REF!</definedName>
    <definedName name="mat_imp_cs_uhde" localSheetId="6">#REF!</definedName>
    <definedName name="mat_imp_cs_uhde" localSheetId="0">#REF!</definedName>
    <definedName name="mat_imp_cs_uhde">#REF!</definedName>
    <definedName name="mat_imp_dce">[57]EDC!$O$389</definedName>
    <definedName name="mat_nac">[57]EDC!$R$484</definedName>
    <definedName name="mat_nac_cs_asahi">[57]EDC!$G$395</definedName>
    <definedName name="mat_nac_cs_uhde" localSheetId="2">#REF!</definedName>
    <definedName name="mat_nac_cs_uhde" localSheetId="7">#REF!</definedName>
    <definedName name="mat_nac_cs_uhde" localSheetId="6">#REF!</definedName>
    <definedName name="mat_nac_cs_uhde" localSheetId="0">#REF!</definedName>
    <definedName name="mat_nac_cs_uhde">#REF!</definedName>
    <definedName name="mat_nac_dce">[49]EDC!$O$391</definedName>
    <definedName name="Medical">'[15]Rig Info'!$D$16</definedName>
    <definedName name="MEDIDORES" localSheetId="7" hidden="1">{#N/A,#N/A,FALSE,"PCOL"}</definedName>
    <definedName name="MEDIDORES" hidden="1">{#N/A,#N/A,FALSE,"PCOL"}</definedName>
    <definedName name="meio_empreendimento" localSheetId="2">#REF!</definedName>
    <definedName name="meio_empreendimento" localSheetId="7">#REF!</definedName>
    <definedName name="meio_empreendimento" localSheetId="6">#REF!</definedName>
    <definedName name="meio_empreendimento" localSheetId="0">#REF!</definedName>
    <definedName name="meio_empreendimento">#REF!</definedName>
    <definedName name="mensais_curta">[25]LT_011011!$E$36</definedName>
    <definedName name="mensais_longa" localSheetId="2">#REF!</definedName>
    <definedName name="mensais_longa" localSheetId="7">#REF!</definedName>
    <definedName name="mensais_longa" localSheetId="6">#REF!</definedName>
    <definedName name="mensais_longa" localSheetId="0">#REF!</definedName>
    <definedName name="mensais_longa">#REF!</definedName>
    <definedName name="MENU1" localSheetId="2">#REF!</definedName>
    <definedName name="MENU1" localSheetId="6">#REF!</definedName>
    <definedName name="MENU1" localSheetId="0">#REF!</definedName>
    <definedName name="MENU1">#REF!</definedName>
    <definedName name="MENU2" localSheetId="2">#REF!</definedName>
    <definedName name="MENU2" localSheetId="6">#REF!</definedName>
    <definedName name="MENU2" localSheetId="0">#REF!</definedName>
    <definedName name="MENU2">#REF!</definedName>
    <definedName name="MENU3" localSheetId="2">#REF!</definedName>
    <definedName name="MENU3" localSheetId="6">#REF!</definedName>
    <definedName name="MENU3" localSheetId="0">#REF!</definedName>
    <definedName name="MENU3">#REF!</definedName>
    <definedName name="MENU4" localSheetId="2">#REF!</definedName>
    <definedName name="MENU4" localSheetId="6">#REF!</definedName>
    <definedName name="MENU4" localSheetId="0">#REF!</definedName>
    <definedName name="MENU4">#REF!</definedName>
    <definedName name="mercados">'[26]dados premissas'!$B$111:$B$114</definedName>
    <definedName name="mercia" localSheetId="7" hidden="1">{"'REL CUSTODIF'!$B$1:$H$72"}</definedName>
    <definedName name="mercia" hidden="1">{"'REL CUSTODIF'!$B$1:$H$72"}</definedName>
    <definedName name="merd" localSheetId="2" hidden="1">#REF!</definedName>
    <definedName name="merd" localSheetId="6" hidden="1">#REF!</definedName>
    <definedName name="merd" localSheetId="0" hidden="1">#REF!</definedName>
    <definedName name="merd" hidden="1">#REF!</definedName>
    <definedName name="mes">'[86]Consolidado SPE'!$AO$9:$AO$23</definedName>
    <definedName name="MES_ATUAL">[87]Info!$C$2</definedName>
    <definedName name="mes_referencia">'[54]Variáveis de Suporte'!$D$4</definedName>
    <definedName name="meses">'[88]Quadro de Aportes'!$B$70:$B$81</definedName>
    <definedName name="META">OFFSET([89]GRAFDIA!$A$2,0,0,COUNTA([89]GRAFDIA!$A:$A)-1)</definedName>
    <definedName name="Mext">[90]CONTROLE!$D$4</definedName>
    <definedName name="MI" localSheetId="2">#REF!</definedName>
    <definedName name="MI" localSheetId="7">#REF!</definedName>
    <definedName name="MI" localSheetId="6">#REF!</definedName>
    <definedName name="MI" localSheetId="0">#REF!</definedName>
    <definedName name="MI">#REF!</definedName>
    <definedName name="minorit2" localSheetId="2">#REF!</definedName>
    <definedName name="minorit2" localSheetId="6">#REF!</definedName>
    <definedName name="minorit2" localSheetId="0">#REF!</definedName>
    <definedName name="minorit2">#REF!</definedName>
    <definedName name="minorit3" localSheetId="2">#REF!</definedName>
    <definedName name="minorit3" localSheetId="6">#REF!</definedName>
    <definedName name="minorit3" localSheetId="0">#REF!</definedName>
    <definedName name="minorit3">#REF!</definedName>
    <definedName name="mj">#N/A</definedName>
    <definedName name="mmm" localSheetId="7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mmm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mmmmm" localSheetId="7" hidden="1">{"tabela",#N/A,FALSE,"Tabela";"decoração",#N/A,FALSE,"Decor.";"Informações",#N/A,FALSE,"Inform."}</definedName>
    <definedName name="mmmmm" hidden="1">{"tabela",#N/A,FALSE,"Tabela";"decoração",#N/A,FALSE,"Decor.";"Informações",#N/A,FALSE,"Inform."}</definedName>
    <definedName name="mmmmmmm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mmmmmmm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mnbvmnb" localSheetId="2" hidden="1">#REF!</definedName>
    <definedName name="mnbvmnb" localSheetId="7" hidden="1">#REF!</definedName>
    <definedName name="mnbvmnb" localSheetId="6" hidden="1">#REF!</definedName>
    <definedName name="mnbvmnb" localSheetId="0" hidden="1">#REF!</definedName>
    <definedName name="mnbvmnb" hidden="1">#REF!</definedName>
    <definedName name="mnbvmnbv" localSheetId="2" hidden="1">#REF!</definedName>
    <definedName name="mnbvmnbv" localSheetId="6" hidden="1">#REF!</definedName>
    <definedName name="mnbvmnbv" localSheetId="0" hidden="1">#REF!</definedName>
    <definedName name="mnbvmnbv" hidden="1">#REF!</definedName>
    <definedName name="mnvbmnbm" localSheetId="2" hidden="1">#REF!</definedName>
    <definedName name="mnvbmnbm" localSheetId="6" hidden="1">#REF!</definedName>
    <definedName name="mnvbmnbm" localSheetId="0" hidden="1">#REF!</definedName>
    <definedName name="mnvbmnbm" hidden="1">#REF!</definedName>
    <definedName name="MOA" localSheetId="7" hidden="1">{#N/A,#N/A,FALSE,"DEF1";#N/A,#N/A,FALSE,"DEF2";#N/A,#N/A,FALSE,"DEF3"}</definedName>
    <definedName name="MOA" hidden="1">{#N/A,#N/A,FALSE,"DEF1";#N/A,#N/A,FALSE,"DEF2";#N/A,#N/A,FALSE,"DEF3"}</definedName>
    <definedName name="MOBR" localSheetId="2">#REF!</definedName>
    <definedName name="MOBR" localSheetId="7">#REF!</definedName>
    <definedName name="MOBR" localSheetId="6">#REF!</definedName>
    <definedName name="MOBR" localSheetId="0">#REF!</definedName>
    <definedName name="MOBR">#REF!</definedName>
    <definedName name="mod">[8]EDC!$N$573</definedName>
    <definedName name="Modalidade">'[55]Eliminações Intercompany'!$AE$3:$AE$7</definedName>
    <definedName name="modo_relatorio">'[16]Variáveis de Suporte'!$D$8</definedName>
    <definedName name="moeda" localSheetId="2">[91]Fechamento_AdL_2007!#REF!</definedName>
    <definedName name="moeda" localSheetId="7">[91]Fechamento_AdL_2007!#REF!</definedName>
    <definedName name="moeda" localSheetId="6">[91]Fechamento_AdL_2007!#REF!</definedName>
    <definedName name="moeda" localSheetId="0">[91]Fechamento_AdL_2007!#REF!</definedName>
    <definedName name="moeda">[91]Fechamento_AdL_2007!#REF!</definedName>
    <definedName name="Month">[92]Data!$C$3:$C$14</definedName>
    <definedName name="Month2">[93]Data!$E$3:$E$14</definedName>
    <definedName name="Monthly">'[15]Rig Info'!$D$15</definedName>
    <definedName name="MOV.000.C.0.00.0000.00.00.24401010001">615712.52999973</definedName>
    <definedName name="MOV.000.C.0.00.0000.00.00.24401010002">61571.25</definedName>
    <definedName name="MOV.000.C.0.00.0000.00.00.D1074">3439383.08001709</definedName>
    <definedName name="MOV.000.C.0.00.0000.00.00.D1075">84926.49000001</definedName>
    <definedName name="MOV.000.C.0.00.2000.00.00.24401010001">615712.52999973</definedName>
    <definedName name="MOV.000.C.0.00.2000.00.00.24401010002">61571.25</definedName>
    <definedName name="MOV.000.C.0.01.0000.00.00.D1074">3439383.08001709</definedName>
    <definedName name="MOV.000.C.0.01.0000.00.00.D1075">84926.49000001</definedName>
    <definedName name="MOV.000.C.0.01.0000.00.01.D1074">3439</definedName>
    <definedName name="MOV.000.C.0.01.0000.00.01.D1075">85</definedName>
    <definedName name="MOV.000.C.0.01.0000.00.01.D1076">1646</definedName>
    <definedName name="MOV.000.C.0.01.0000.00.01.D997">5051</definedName>
    <definedName name="MOV.000.C.0.01.2001.00.01.44101010019">-326</definedName>
    <definedName name="MOV.000.C.0.01.2001.00.01.44101020008">-1321</definedName>
    <definedName name="MOV.000.C.0.02.0000.00.01.D1074">-3473</definedName>
    <definedName name="MOV.000.C.0.02.0000.00.01.D1075">-269</definedName>
    <definedName name="MOV.000.C.0.02.0000.00.01.D1076">6523</definedName>
    <definedName name="MOV.000.C.0.02.0000.00.01.D997">5030</definedName>
    <definedName name="MOV.000.C.0.02.2001.00.01.44101010019">-289</definedName>
    <definedName name="MOV.000.C.0.02.2001.00.01.44101020008">-6234</definedName>
    <definedName name="MOV.000.C.0.03.0000.00.01.D1074">-5358</definedName>
    <definedName name="MOV.000.C.0.03.0000.00.01.D1075">-2243</definedName>
    <definedName name="MOV.000.C.0.03.0000.00.01.D1076">9160</definedName>
    <definedName name="MOV.000.C.0.03.0000.00.01.D997">5019</definedName>
    <definedName name="MOV.000.C.0.03.2001.00.01.44101010019">-313</definedName>
    <definedName name="MOV.000.C.0.03.2001.00.01.44101020008">-8847</definedName>
    <definedName name="MOV.000.C.0.04.0000.00.01.D1074">412</definedName>
    <definedName name="MOV.000.C.0.04.0000.00.01.D1075">183</definedName>
    <definedName name="MOV.000.C.0.04.0000.00.01.D1076">2008</definedName>
    <definedName name="MOV.000.C.0.04.0000.00.01.D997">5002</definedName>
    <definedName name="MOV.000.C.0.04.2001.00.01.44101010019">-299</definedName>
    <definedName name="MOV.000.C.0.04.2001.00.01.44101020008">-1708</definedName>
    <definedName name="MOV.000.C.0.05.0000.00.01.D1074">-9275</definedName>
    <definedName name="MOV.000.C.0.05.0000.00.01.D1075">-4627</definedName>
    <definedName name="MOV.000.C.0.05.0000.00.01.D1076">13237</definedName>
    <definedName name="MOV.000.C.0.05.0000.00.01.D997">5009</definedName>
    <definedName name="MOV.000.C.0.05.2001.00.01.44101010019">-304</definedName>
    <definedName name="MOV.000.C.0.05.2001.00.01.44101020008">-12933</definedName>
    <definedName name="MOV.000.C.0.06.0000.00.01.D1074">4258</definedName>
    <definedName name="MOV.000.C.0.06.0000.00.01.D1075">2228</definedName>
    <definedName name="MOV.000.C.0.06.0000.00.01.D1076">-3697</definedName>
    <definedName name="MOV.000.C.0.06.0000.00.01.D997">5017</definedName>
    <definedName name="MOV.000.C.0.06.2001.00.01.44101010019">-289</definedName>
    <definedName name="MOV.000.C.0.06.2001.00.01.44101020008">3985</definedName>
    <definedName name="MOV.000.C.0.07.0000.00.01.D1074">-6585</definedName>
    <definedName name="MOV.000.C.0.07.0000.00.01.D1075">-3379</definedName>
    <definedName name="MOV.000.C.0.07.0000.00.01.D1076">9458</definedName>
    <definedName name="MOV.000.C.0.07.0000.00.01.D997">5013</definedName>
    <definedName name="MOV.000.C.0.07.2001.00.01.44101010019">-315</definedName>
    <definedName name="MOV.000.C.0.07.2001.00.01.44101020008">-9142</definedName>
    <definedName name="MOV.000.C.0.08.0000.00.01.D1074">-4925</definedName>
    <definedName name="MOV.000.C.0.08.0000.00.01.D1075">-2364</definedName>
    <definedName name="MOV.000.C.0.08.0000.00.01.D1076">9018</definedName>
    <definedName name="MOV.000.C.0.08.0000.00.01.D997">4562</definedName>
    <definedName name="MOV.000.C.0.08.2001.00.01.44101010019">-309</definedName>
    <definedName name="MOV.000.C.0.08.2001.00.01.44101020008">-8708</definedName>
    <definedName name="MOV.000.C.0.09.0000.00.00.D997">4972951.86000061</definedName>
    <definedName name="MOV.000.C.0.09.0000.00.01.D1074">-1945</definedName>
    <definedName name="MOV.000.C.0.09.0000.00.01.D1075">-972</definedName>
    <definedName name="MOV.000.C.0.09.0000.00.01.D1076">2262</definedName>
    <definedName name="MOV.000.C.0.09.0000.00.01.D997">4549</definedName>
    <definedName name="MOV.000.C.0.09.2001.00.01.44101010019">-295</definedName>
    <definedName name="MOV.000.C.0.09.2001.00.01.44101020008">-9024</definedName>
    <definedName name="MOV.000.C.0.09.2001.00.01.D1074">-1945</definedName>
    <definedName name="MOV.000.C.0.09.2001.00.01.D1075">-972</definedName>
    <definedName name="MOV.000.C.0.09.2001.00.01.D997">4549</definedName>
    <definedName name="MOV.000.C.0.10.0000.00.01.D1074">581</definedName>
    <definedName name="MOV.000.C.0.10.0000.00.01.D1075">508</definedName>
    <definedName name="MOV.000.C.0.10.0000.00.01.D1076">5991</definedName>
    <definedName name="MOV.000.C.0.10.0000.00.01.D997">4973</definedName>
    <definedName name="MOV.000.C.0.10.2001.00.01.44101010019">-340</definedName>
    <definedName name="MOV.000.C.0.10.2001.00.01.44101020008">-2225</definedName>
    <definedName name="MOV.000.C.0.10.2001.00.01.D1074">4474</definedName>
    <definedName name="MOV.000.C.0.10.2001.00.01.D1075">2317</definedName>
    <definedName name="MOV.000.C.0.10.2001.00.01.D997">4559</definedName>
    <definedName name="MOV.000.C.0.11.0000.00.01.D1074">-413</definedName>
    <definedName name="MOV.000.C.0.11.0000.00.01.D1075">-142</definedName>
    <definedName name="MOV.000.C.0.11.0000.00.01.D1076">4680</definedName>
    <definedName name="MOV.000.C.0.11.0000.00.01.D997">5095</definedName>
    <definedName name="MOV.000.C.0.11.2001.00.01.22201010001">297</definedName>
    <definedName name="MOV.000.C.0.11.2001.00.01.44101010019">-324</definedName>
    <definedName name="MOV.000.C.0.11.2001.00.01.44101020008">11071</definedName>
    <definedName name="MOV.000.C.0.11.2001.00.01.D1074">14782</definedName>
    <definedName name="MOV.000.C.0.11.2001.00.01.D1075">7744</definedName>
    <definedName name="MOV.000.C.0.11.2001.00.01.D997">4584</definedName>
    <definedName name="MOV.000.C.0.12.0000.00.01.D1074">0</definedName>
    <definedName name="MOV.000.C.0.12.0000.00.01.D1075">0</definedName>
    <definedName name="MOV.000.C.0.12.0000.00.01.D1076">0</definedName>
    <definedName name="MOV.000.C.0.12.0000.00.01.D997">0</definedName>
    <definedName name="MOV.000.C.0.12.2000.00.00.24401010001">615712.52999973</definedName>
    <definedName name="MOV.000.C.0.12.2000.00.00.24401010002">61571.25</definedName>
    <definedName name="MOV.000.C.0.12.2000.00.01.24401010001">1123</definedName>
    <definedName name="MOV.000.C.0.12.2000.00.01.24401010002">112</definedName>
    <definedName name="MOV.000.C.0.12.2001.00.01.22201010001">312</definedName>
    <definedName name="MOV.000.C.0.12.2001.00.01.44101010019">-329</definedName>
    <definedName name="MOV.000.C.0.12.2001.00.01.44101020008">12608</definedName>
    <definedName name="MOV.000.C.0.12.2001.00.01.D1074">9154</definedName>
    <definedName name="MOV.000.C.0.12.2001.00.01.D1075">1912</definedName>
    <definedName name="MOV.000.C.0.12.2001.00.01.D997">4621</definedName>
    <definedName name="MOV.087.C.0.01.0000.00.01.D1035">6124</definedName>
    <definedName name="MOV.087.C.0.02.0000.00.01.D1035">7771</definedName>
    <definedName name="MOV.087.C.0.02.2001.00.01.34">1008</definedName>
    <definedName name="MOV.087.C.0.02.2001.00.01.44">-11828</definedName>
    <definedName name="MOV.087.C.0.02.2001.00.01.D997">5030</definedName>
    <definedName name="MOV.087.C.0.03.0000.00.01.D1035">7609</definedName>
    <definedName name="MOV.087.C.0.03.2001.00.01.34">432</definedName>
    <definedName name="MOV.087.C.0.03.2001.00.01.44">-16259</definedName>
    <definedName name="MOV.087.C.0.03.2001.00.01.D997">5019</definedName>
    <definedName name="MOV.087.C.0.04.0000.00.01.D1035">7609</definedName>
    <definedName name="MOV.087.C.0.05.0000.00.01.D1035">7609</definedName>
    <definedName name="MOV.087.C.0.06.0000.00.01.D1035">7609</definedName>
    <definedName name="MOV.087.C.0.07.0000.00.01.D1035">7609</definedName>
    <definedName name="MOV.087.C.0.07.2001.00.01.D1035">7609</definedName>
    <definedName name="MOV.087.C.0.08.2000.00.01.D1035">7659</definedName>
    <definedName name="MOV.087.C.0.08.2001.00.01.D1035">8902</definedName>
    <definedName name="MOV.087.C.0.09.2000.00.01.41102010014">-7771</definedName>
    <definedName name="MOV.087.C.0.09.2000.00.01.D1035">7771</definedName>
    <definedName name="MOV.087.C.0.09.2001.00.01.D1035">8962</definedName>
    <definedName name="MOV.087.C.0.10.2000.00.01.D1035">7771</definedName>
    <definedName name="MOV.087.C.0.10.2001.00.01.D1035">8756</definedName>
    <definedName name="MOV.087.C.0.11.2000.00.01.D1035">7771</definedName>
    <definedName name="MOV.087.C.0.11.2001.00.01.D1035">8359</definedName>
    <definedName name="MOV.087.C.0.12.0000.00.01.D1035">0</definedName>
    <definedName name="MOV.087.C.0.12.2000.00.01.D1035">7771</definedName>
    <definedName name="MOV.087.C.0.12.2001.00.01.D1035">8558</definedName>
    <definedName name="MOVIMENTAÇÃO_BUTADIEN0_ESTIRENO">'[20]#REF'!$A$473:$P$718</definedName>
    <definedName name="Mproj">[94]CONTROLE!$D$3</definedName>
    <definedName name="Mreal">[94]CONTROLE!$D$2</definedName>
    <definedName name="MUN_LITO">#N/A</definedName>
    <definedName name="MUTAÇÃO_PL_CMI" localSheetId="2">#REF!</definedName>
    <definedName name="MUTAÇÃO_PL_CMI" localSheetId="7">#REF!</definedName>
    <definedName name="MUTAÇÃO_PL_CMI" localSheetId="6">#REF!</definedName>
    <definedName name="MUTAÇÃO_PL_CMI" localSheetId="0">#REF!</definedName>
    <definedName name="MUTAÇÃO_PL_CMI">#REF!</definedName>
    <definedName name="MUTAÇÃO_PL_LS" localSheetId="2">#REF!</definedName>
    <definedName name="MUTAÇÃO_PL_LS" localSheetId="6">#REF!</definedName>
    <definedName name="MUTAÇÃO_PL_LS" localSheetId="0">#REF!</definedName>
    <definedName name="MUTAÇÃO_PL_LS">#REF!</definedName>
    <definedName name="mvbmnvbmv" localSheetId="2" hidden="1">#REF!</definedName>
    <definedName name="mvbmnvbmv" localSheetId="6" hidden="1">#REF!</definedName>
    <definedName name="mvbmnvbmv" localSheetId="0" hidden="1">#REF!</definedName>
    <definedName name="mvbmnvbmv" hidden="1">#REF!</definedName>
    <definedName name="mymymy">#N/A</definedName>
    <definedName name="n">27</definedName>
    <definedName name="N.Ferrosos" localSheetId="7" hidden="1">{"'CptDifn'!$AA$32:$AG$32"}</definedName>
    <definedName name="N.Ferrosos" hidden="1">{"'CptDifn'!$AA$32:$AG$32"}</definedName>
    <definedName name="N_COLUNAS">'[95]Pg13. Fig6_LE BRK'!$B$4</definedName>
    <definedName name="N_LOCAL">#N/A</definedName>
    <definedName name="nada" localSheetId="2">#REF!</definedName>
    <definedName name="nada" localSheetId="7">#REF!</definedName>
    <definedName name="nada" localSheetId="6">#REF!</definedName>
    <definedName name="nada" localSheetId="0">#REF!</definedName>
    <definedName name="nada">#REF!</definedName>
    <definedName name="NAME" localSheetId="7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NAME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National_Pay" localSheetId="2">#REF!</definedName>
    <definedName name="National_Pay" localSheetId="7">#REF!</definedName>
    <definedName name="National_Pay" localSheetId="6">#REF!</definedName>
    <definedName name="National_Pay" localSheetId="0">#REF!</definedName>
    <definedName name="National_Pay">#REF!</definedName>
    <definedName name="NB">[62]!NB</definedName>
    <definedName name="nbnv" localSheetId="2" hidden="1">#REF!</definedName>
    <definedName name="nbnv" localSheetId="7" hidden="1">#REF!</definedName>
    <definedName name="nbnv" localSheetId="6" hidden="1">#REF!</definedName>
    <definedName name="nbnv" localSheetId="0" hidden="1">#REF!</definedName>
    <definedName name="nbnv" hidden="1">#REF!</definedName>
    <definedName name="NBV" localSheetId="7" hidden="1">{#N/A,#N/A,FALSE,"Plan1";#N/A,#N/A,FALSE,"Plan2"}</definedName>
    <definedName name="NBV" hidden="1">{#N/A,#N/A,FALSE,"Plan1";#N/A,#N/A,FALSE,"Plan2"}</definedName>
    <definedName name="NDOC">'[37]Uptime e Bonus'!$56:$56</definedName>
    <definedName name="Negócio">[47]Parametros!$H$1:$H$5</definedName>
    <definedName name="neia" localSheetId="7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neia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NewMatrix">'[96]@RISK Correlations'!$C$5:$I$11</definedName>
    <definedName name="NFM">'[37]Uptime e Bonus'!$52:$52</definedName>
    <definedName name="NIPG">'[37]Uptime e Bonus'!$54:$54</definedName>
    <definedName name="NM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NM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nnn" localSheetId="7" hidden="1">{#N/A,#N/A,FALSE,"1321";#N/A,#N/A,FALSE,"1324";#N/A,#N/A,FALSE,"1333";#N/A,#N/A,FALSE,"1371"}</definedName>
    <definedName name="nnn" hidden="1">{#N/A,#N/A,FALSE,"1321";#N/A,#N/A,FALSE,"1324";#N/A,#N/A,FALSE,"1333";#N/A,#N/A,FALSE,"1371"}</definedName>
    <definedName name="nnnnnnnnnnnn" localSheetId="2" hidden="1">#REF!</definedName>
    <definedName name="nnnnnnnnnnnn" localSheetId="7" hidden="1">#REF!</definedName>
    <definedName name="nnnnnnnnnnnn" localSheetId="6" hidden="1">#REF!</definedName>
    <definedName name="nnnnnnnnnnnn" localSheetId="0" hidden="1">#REF!</definedName>
    <definedName name="nnnnnnnnnnnn" hidden="1">#REF!</definedName>
    <definedName name="no">'[24]#REF'!$B$2:$J$27</definedName>
    <definedName name="NOME" localSheetId="7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2" localSheetId="7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2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3" localSheetId="7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3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4" localSheetId="7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4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5" localSheetId="7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5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RBE_10">[85]Info!$C$13</definedName>
    <definedName name="NORBE_11">[85]Info!$C$14</definedName>
    <definedName name="NORBE_12">[85]Info!$C$15</definedName>
    <definedName name="NORBE_13">[85]Info!$C$16</definedName>
    <definedName name="NORBE_IX">[85]Info!$C$12</definedName>
    <definedName name="NORBE_VI">[85]Info!$C$10</definedName>
    <definedName name="NORBE_VIII">[85]Info!$C$11</definedName>
    <definedName name="NORBES" localSheetId="2">#REF!</definedName>
    <definedName name="NORBES" localSheetId="7">#REF!</definedName>
    <definedName name="NORBES" localSheetId="6">#REF!</definedName>
    <definedName name="NORBES" localSheetId="0">#REF!</definedName>
    <definedName name="NORBES">#REF!</definedName>
    <definedName name="not" localSheetId="2">#REF!</definedName>
    <definedName name="not" localSheetId="6">#REF!</definedName>
    <definedName name="not" localSheetId="0">#REF!</definedName>
    <definedName name="not">#REF!</definedName>
    <definedName name="nota1" localSheetId="2">#REF!</definedName>
    <definedName name="nota1" localSheetId="6">#REF!</definedName>
    <definedName name="nota1" localSheetId="0">#REF!</definedName>
    <definedName name="nota1">#REF!</definedName>
    <definedName name="NOTES_1" localSheetId="2">#REF!</definedName>
    <definedName name="NOTES_1" localSheetId="6">#REF!</definedName>
    <definedName name="NOTES_1" localSheetId="0">#REF!</definedName>
    <definedName name="NOTES_1">#REF!</definedName>
    <definedName name="NOTES_10" localSheetId="2">#REF!</definedName>
    <definedName name="NOTES_10" localSheetId="6">#REF!</definedName>
    <definedName name="NOTES_10" localSheetId="0">#REF!</definedName>
    <definedName name="NOTES_10">#REF!</definedName>
    <definedName name="NOTES_2" localSheetId="2">#REF!</definedName>
    <definedName name="NOTES_2" localSheetId="6">#REF!</definedName>
    <definedName name="NOTES_2" localSheetId="0">#REF!</definedName>
    <definedName name="NOTES_2">#REF!</definedName>
    <definedName name="NOTES_3" localSheetId="2">#REF!</definedName>
    <definedName name="NOTES_3" localSheetId="6">#REF!</definedName>
    <definedName name="NOTES_3" localSheetId="0">#REF!</definedName>
    <definedName name="NOTES_3">#REF!</definedName>
    <definedName name="NOTES_5" localSheetId="2">#REF!</definedName>
    <definedName name="NOTES_5" localSheetId="6">#REF!</definedName>
    <definedName name="NOTES_5" localSheetId="0">#REF!</definedName>
    <definedName name="NOTES_5">#REF!</definedName>
    <definedName name="NOTES_6" localSheetId="2">#REF!</definedName>
    <definedName name="NOTES_6" localSheetId="6">#REF!</definedName>
    <definedName name="NOTES_6" localSheetId="0">#REF!</definedName>
    <definedName name="NOTES_6">#REF!</definedName>
    <definedName name="NOTES_7" localSheetId="2">#REF!</definedName>
    <definedName name="NOTES_7" localSheetId="6">#REF!</definedName>
    <definedName name="NOTES_7" localSheetId="0">#REF!</definedName>
    <definedName name="NOTES_7">#REF!</definedName>
    <definedName name="NOTES_8" localSheetId="2">#REF!</definedName>
    <definedName name="NOTES_8" localSheetId="6">#REF!</definedName>
    <definedName name="NOTES_8" localSheetId="0">#REF!</definedName>
    <definedName name="NOTES_8">#REF!</definedName>
    <definedName name="NOTES_9" localSheetId="2">#REF!</definedName>
    <definedName name="NOTES_9" localSheetId="6">#REF!</definedName>
    <definedName name="NOTES_9" localSheetId="0">#REF!</definedName>
    <definedName name="NOTES_9">#REF!</definedName>
    <definedName name="NOV" localSheetId="2">#REF!</definedName>
    <definedName name="NOV" localSheetId="6">#REF!</definedName>
    <definedName name="NOV" localSheetId="0">#REF!</definedName>
    <definedName name="NOV">#REF!</definedName>
    <definedName name="NREP">'[37]Uptime e Bonus'!$53:$53</definedName>
    <definedName name="NT">'[37]Uptime e Bonus'!$4:$4</definedName>
    <definedName name="NTOR">'[37]Uptime e Bonus'!$55:$55</definedName>
    <definedName name="num_mensal2" localSheetId="2">[97]CANT_LC!#REF!</definedName>
    <definedName name="num_mensal2" localSheetId="7">[97]CANT_LC!#REF!</definedName>
    <definedName name="num_mensal2" localSheetId="6">[97]CANT_LC!#REF!</definedName>
    <definedName name="num_mensal2" localSheetId="0">[97]CANT_LC!#REF!</definedName>
    <definedName name="num_mensal2">[97]CANT_LC!#REF!</definedName>
    <definedName name="NumofGrpAccts" hidden="1">2</definedName>
    <definedName name="NUN_FRON">#N/A</definedName>
    <definedName name="o" localSheetId="7" hidden="1">{"'REL CUSTODIF'!$B$1:$H$72"}</definedName>
    <definedName name="o" hidden="1">{"'REL CUSTODIF'!$B$1:$H$72"}</definedName>
    <definedName name="O_A_REF">#N/A</definedName>
    <definedName name="O_C_REF">#N/A</definedName>
    <definedName name="O1_97" localSheetId="2">[22]MES!#REF!</definedName>
    <definedName name="O1_97" localSheetId="6">[22]MES!#REF!</definedName>
    <definedName name="O1_97" localSheetId="0">[22]MES!#REF!</definedName>
    <definedName name="O1_97">[22]MES!#REF!</definedName>
    <definedName name="O2_97" localSheetId="2">[22]MES!#REF!</definedName>
    <definedName name="O2_97" localSheetId="6">[22]MES!#REF!</definedName>
    <definedName name="O2_97" localSheetId="0">[22]MES!#REF!</definedName>
    <definedName name="O2_97">[22]MES!#REF!</definedName>
    <definedName name="O23O" localSheetId="2">#REF!</definedName>
    <definedName name="O23O" localSheetId="7">#REF!</definedName>
    <definedName name="O23O" localSheetId="6">#REF!</definedName>
    <definedName name="O23O" localSheetId="0">#REF!</definedName>
    <definedName name="O23O">#REF!</definedName>
    <definedName name="O3_97" localSheetId="2">[22]MES!#REF!</definedName>
    <definedName name="O3_97" localSheetId="7">[22]MES!#REF!</definedName>
    <definedName name="O3_97" localSheetId="6">[22]MES!#REF!</definedName>
    <definedName name="O3_97" localSheetId="0">[22]MES!#REF!</definedName>
    <definedName name="O3_97">[22]MES!#REF!</definedName>
    <definedName name="O4_97" localSheetId="2">[22]MES!#REF!</definedName>
    <definedName name="O4_97" localSheetId="6">[22]MES!#REF!</definedName>
    <definedName name="O4_97" localSheetId="0">[22]MES!#REF!</definedName>
    <definedName name="O4_97">[22]MES!#REF!</definedName>
    <definedName name="O5_97" localSheetId="2">[22]MES!#REF!</definedName>
    <definedName name="O5_97" localSheetId="6">[22]MES!#REF!</definedName>
    <definedName name="O5_97" localSheetId="0">[22]MES!#REF!</definedName>
    <definedName name="O5_97">[22]MES!#REF!</definedName>
    <definedName name="O6_97" localSheetId="2">[22]MES!#REF!</definedName>
    <definedName name="O6_97" localSheetId="6">[22]MES!#REF!</definedName>
    <definedName name="O6_97" localSheetId="0">[22]MES!#REF!</definedName>
    <definedName name="O6_97">[22]MES!#REF!</definedName>
    <definedName name="OA" localSheetId="7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OA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oae" localSheetId="2">#REF!</definedName>
    <definedName name="oae" localSheetId="7">#REF!</definedName>
    <definedName name="oae" localSheetId="6">#REF!</definedName>
    <definedName name="oae" localSheetId="0">#REF!</definedName>
    <definedName name="oae">#REF!</definedName>
    <definedName name="OEXIGIBI" localSheetId="2">#REF!</definedName>
    <definedName name="OEXIGIBI" localSheetId="6">#REF!</definedName>
    <definedName name="OEXIGIBI" localSheetId="0">#REF!</definedName>
    <definedName name="OEXIGIBI">#REF!</definedName>
    <definedName name="oi" localSheetId="7" hidden="1">{"'CptDifn'!$AA$32:$AG$32"}</definedName>
    <definedName name="oi" hidden="1">{"'CptDifn'!$AA$32:$AG$32"}</definedName>
    <definedName name="oiuoiu" localSheetId="2" hidden="1">#REF!</definedName>
    <definedName name="oiuoiu" localSheetId="6" hidden="1">#REF!</definedName>
    <definedName name="oiuoiu" localSheetId="0" hidden="1">#REF!</definedName>
    <definedName name="oiuoiu" hidden="1">#REF!</definedName>
    <definedName name="olga" localSheetId="2">#REF!</definedName>
    <definedName name="olga" localSheetId="6">#REF!</definedName>
    <definedName name="olga" localSheetId="0">#REF!</definedName>
    <definedName name="olga">#REF!</definedName>
    <definedName name="oo">#N/A</definedName>
    <definedName name="ooo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ooo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oooo">#N/A</definedName>
    <definedName name="ooooo" localSheetId="2">[23]DIFERENCIAL!#REF!</definedName>
    <definedName name="ooooo" localSheetId="6">[23]DIFERENCIAL!#REF!</definedName>
    <definedName name="ooooo" localSheetId="0">[23]DIFERENCIAL!#REF!</definedName>
    <definedName name="ooooo">[23]DIFERENCIAL!#REF!</definedName>
    <definedName name="oooooo">#N/A</definedName>
    <definedName name="ooooooooo" localSheetId="2" hidden="1">#REF!</definedName>
    <definedName name="ooooooooo" localSheetId="7" hidden="1">#REF!</definedName>
    <definedName name="ooooooooo" localSheetId="6" hidden="1">#REF!</definedName>
    <definedName name="ooooooooo" localSheetId="0" hidden="1">#REF!</definedName>
    <definedName name="ooooooooo" hidden="1">#REF!</definedName>
    <definedName name="oooooooooooooooooo" localSheetId="2" hidden="1">#REF!</definedName>
    <definedName name="oooooooooooooooooo" localSheetId="6" hidden="1">#REF!</definedName>
    <definedName name="oooooooooooooooooo" localSheetId="0" hidden="1">#REF!</definedName>
    <definedName name="oooooooooooooooooo" hidden="1">#REF!</definedName>
    <definedName name="op">[57]EDC!$K$573</definedName>
    <definedName name="opçao">[12]Plan1!$N$1:$N$2</definedName>
    <definedName name="oper" localSheetId="2">#REF!</definedName>
    <definedName name="oper" localSheetId="7">#REF!</definedName>
    <definedName name="oper" localSheetId="6">#REF!</definedName>
    <definedName name="oper" localSheetId="0">#REF!</definedName>
    <definedName name="oper">#REF!</definedName>
    <definedName name="operacional">'[16]Variáveis de Suporte'!$D$11</definedName>
    <definedName name="operacional1" localSheetId="2">#REF!</definedName>
    <definedName name="operacional1" localSheetId="7">#REF!</definedName>
    <definedName name="operacional1" localSheetId="6">#REF!</definedName>
    <definedName name="operacional1" localSheetId="0">#REF!</definedName>
    <definedName name="operacional1">#REF!</definedName>
    <definedName name="operacional2" localSheetId="2">#REF!</definedName>
    <definedName name="operacional2" localSheetId="6">#REF!</definedName>
    <definedName name="operacional2" localSheetId="0">#REF!</definedName>
    <definedName name="operacional2">#REF!</definedName>
    <definedName name="operacional3" localSheetId="2">#REF!</definedName>
    <definedName name="operacional3" localSheetId="6">#REF!</definedName>
    <definedName name="operacional3" localSheetId="0">#REF!</definedName>
    <definedName name="operacional3">#REF!</definedName>
    <definedName name="operations" localSheetId="2">#REF!</definedName>
    <definedName name="operations" localSheetId="6">#REF!</definedName>
    <definedName name="operations" localSheetId="0">#REF!</definedName>
    <definedName name="operations">#REF!</definedName>
    <definedName name="ORIG1" localSheetId="2">#REF!</definedName>
    <definedName name="ORIG1" localSheetId="6">#REF!</definedName>
    <definedName name="ORIG1" localSheetId="0">#REF!</definedName>
    <definedName name="ORIG1">#REF!</definedName>
    <definedName name="ORIG2" localSheetId="2">#REF!</definedName>
    <definedName name="ORIG2" localSheetId="6">#REF!</definedName>
    <definedName name="ORIG2" localSheetId="0">#REF!</definedName>
    <definedName name="ORIG2">#REF!</definedName>
    <definedName name="ORIG3" localSheetId="2">#REF!</definedName>
    <definedName name="ORIG3" localSheetId="6">#REF!</definedName>
    <definedName name="ORIG3" localSheetId="0">#REF!</definedName>
    <definedName name="ORIG3">#REF!</definedName>
    <definedName name="ORIG4" localSheetId="2">#REF!</definedName>
    <definedName name="ORIG4" localSheetId="6">#REF!</definedName>
    <definedName name="ORIG4" localSheetId="0">#REF!</definedName>
    <definedName name="ORIG4">#REF!</definedName>
    <definedName name="origen" localSheetId="7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origen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origin">'[68]CMAI 04_08_04'!$B$2:$BY$2</definedName>
    <definedName name="OUT" localSheetId="2">#REF!</definedName>
    <definedName name="OUT" localSheetId="7">#REF!</definedName>
    <definedName name="OUT" localSheetId="6">#REF!</definedName>
    <definedName name="OUT" localSheetId="0">#REF!</definedName>
    <definedName name="OUT">#REF!</definedName>
    <definedName name="Outros_Activos" localSheetId="2" hidden="1">#REF!</definedName>
    <definedName name="Outros_Activos" localSheetId="6" hidden="1">#REF!</definedName>
    <definedName name="Outros_Activos" localSheetId="0" hidden="1">#REF!</definedName>
    <definedName name="Outros_Activos" hidden="1">#REF!</definedName>
    <definedName name="over" localSheetId="2">#REF!</definedName>
    <definedName name="over" localSheetId="6">#REF!</definedName>
    <definedName name="over" localSheetId="0">#REF!</definedName>
    <definedName name="over">#REF!</definedName>
    <definedName name="p" localSheetId="7" hidden="1">{"'REL CUSTODIF'!$B$1:$H$72"}</definedName>
    <definedName name="p" hidden="1">{"'REL CUSTODIF'!$B$1:$H$72"}</definedName>
    <definedName name="Página_01" localSheetId="2">#REF!</definedName>
    <definedName name="Página_01" localSheetId="6">#REF!</definedName>
    <definedName name="Página_01" localSheetId="0">#REF!</definedName>
    <definedName name="Página_01">#REF!</definedName>
    <definedName name="Página_02" localSheetId="2">#REF!</definedName>
    <definedName name="Página_02" localSheetId="6">#REF!</definedName>
    <definedName name="Página_02" localSheetId="0">#REF!</definedName>
    <definedName name="Página_02">#REF!</definedName>
    <definedName name="Página_03" localSheetId="2">#REF!</definedName>
    <definedName name="Página_03" localSheetId="6">#REF!</definedName>
    <definedName name="Página_03" localSheetId="0">#REF!</definedName>
    <definedName name="Página_03">#REF!</definedName>
    <definedName name="Página_04" localSheetId="2">#REF!</definedName>
    <definedName name="Página_04" localSheetId="6">#REF!</definedName>
    <definedName name="Página_04" localSheetId="0">#REF!</definedName>
    <definedName name="Página_04">#REF!</definedName>
    <definedName name="Página_05" localSheetId="2">#REF!</definedName>
    <definedName name="Página_05" localSheetId="6">#REF!</definedName>
    <definedName name="Página_05" localSheetId="0">#REF!</definedName>
    <definedName name="Página_05">#REF!</definedName>
    <definedName name="Página_06" localSheetId="2">#REF!</definedName>
    <definedName name="Página_06" localSheetId="6">#REF!</definedName>
    <definedName name="Página_06" localSheetId="0">#REF!</definedName>
    <definedName name="Página_06">#REF!</definedName>
    <definedName name="Página_07" localSheetId="2">#REF!</definedName>
    <definedName name="Página_07" localSheetId="6">#REF!</definedName>
    <definedName name="Página_07" localSheetId="0">#REF!</definedName>
    <definedName name="Página_07">#REF!</definedName>
    <definedName name="Página_08" localSheetId="2">#REF!</definedName>
    <definedName name="Página_08" localSheetId="6">#REF!</definedName>
    <definedName name="Página_08" localSheetId="0">#REF!</definedName>
    <definedName name="Página_08">#REF!</definedName>
    <definedName name="Página_09" localSheetId="2">#REF!</definedName>
    <definedName name="Página_09" localSheetId="6">#REF!</definedName>
    <definedName name="Página_09" localSheetId="0">#REF!</definedName>
    <definedName name="Página_09">#REF!</definedName>
    <definedName name="Página_10" localSheetId="2">#REF!</definedName>
    <definedName name="Página_10" localSheetId="6">#REF!</definedName>
    <definedName name="Página_10" localSheetId="0">#REF!</definedName>
    <definedName name="Página_10">#REF!</definedName>
    <definedName name="Página_11" localSheetId="2">#REF!</definedName>
    <definedName name="Página_11" localSheetId="6">#REF!</definedName>
    <definedName name="Página_11" localSheetId="0">#REF!</definedName>
    <definedName name="Página_11">#REF!</definedName>
    <definedName name="Página_12" localSheetId="2">#REF!</definedName>
    <definedName name="Página_12" localSheetId="6">#REF!</definedName>
    <definedName name="Página_12" localSheetId="0">#REF!</definedName>
    <definedName name="Página_12">#REF!</definedName>
    <definedName name="Página_13">'[1]CONSOL DRE GERAL'!$B$1:$G$40</definedName>
    <definedName name="Página_13.">'[98]CONSOL DRE GERAL'!$B$1:$G$40</definedName>
    <definedName name="Página_14">'[1]CONSOL DRE GERAL'!$B$2:$L$99</definedName>
    <definedName name="Página_14.">'[98]CONSOL DRE GERAL'!$B$2:$L$99</definedName>
    <definedName name="painelIndicadores_meta_MargEBITDA">'[99]Macro Indicadores Consolidados'!$M$20</definedName>
    <definedName name="painelIndicadores_meta_RL">'[99]Macro Indicadores Consolidados'!$M$15</definedName>
    <definedName name="painelIndicadores_p12_CF">'[99]Macro Indicadores Consolidados'!$O$18</definedName>
    <definedName name="painelIndicadores_p12_CV">'[99]Macro Indicadores Consolidados'!$O$16</definedName>
    <definedName name="painelIndicadores_p12_DVV">'[99]Macro Indicadores Consolidados'!$O$17</definedName>
    <definedName name="painelIndicadores_p12_EBITDA">'[99]Macro Indicadores Consolidados'!$O$19</definedName>
    <definedName name="painelIndicadores_p12_MargEBITDA">'[99]Macro Indicadores Consolidados'!$O$20</definedName>
    <definedName name="painelIndicadores_p12_RL">'[99]Macro Indicadores Consolidados'!$O$15</definedName>
    <definedName name="painelIndicadores_selecionado_meta_CF">'[99]Macro Indicadores Consolidados'!$D$18</definedName>
    <definedName name="painelIndicadores_selecionado_meta_CV">'[99]Macro Indicadores Consolidados'!$D$16</definedName>
    <definedName name="painelIndicadores_selecionado_meta_DVV">'[99]Macro Indicadores Consolidados'!$D$17</definedName>
    <definedName name="painelIndicadores_selecionado_meta_EBITDA">'[99]Macro Indicadores Consolidados'!$D$19</definedName>
    <definedName name="painelIndicadores_selecionado_meta_MargEBITDA">'[99]Macro Indicadores Consolidados'!$D$20</definedName>
    <definedName name="painelIndicadores_selecionado_meta_RL">'[99]Macro Indicadores Consolidados'!$D$15</definedName>
    <definedName name="painelIndicadores_selecionado_p12_CF">'[99]Macro Indicadores Consolidados'!$L$18</definedName>
    <definedName name="painelIndicadores_selecionado_p12_CV">'[99]Macro Indicadores Consolidados'!$L$16</definedName>
    <definedName name="painelIndicadores_selecionado_p12_DVV">'[99]Macro Indicadores Consolidados'!$L$17</definedName>
    <definedName name="painelIndicadores_selecionado_p12_EBITDA">'[99]Macro Indicadores Consolidados'!$L$19</definedName>
    <definedName name="painelIndicadores_selecionado_p12_MargEBITDA">'[99]Macro Indicadores Consolidados'!$L$20</definedName>
    <definedName name="painelIndicadores_selecionado_p12_RL">'[99]Macro Indicadores Consolidados'!$L$15</definedName>
    <definedName name="painelIndicadores_selecionado_u12_CF">'[99]Macro Indicadores Consolidados'!$E$18</definedName>
    <definedName name="painelIndicadores_selecionado_u12_CV">'[99]Macro Indicadores Consolidados'!$E$16</definedName>
    <definedName name="painelIndicadores_selecionado_u12_DVV">'[99]Macro Indicadores Consolidados'!$E$17</definedName>
    <definedName name="painelIndicadores_selecionado_u12_EBITDA">'[99]Macro Indicadores Consolidados'!$E$19</definedName>
    <definedName name="painelIndicadores_selecionado_u12_MargEBITDA">'[99]Macro Indicadores Consolidados'!$E$20</definedName>
    <definedName name="painelIndicadores_selecionado_u12_RL">'[99]Macro Indicadores Consolidados'!$E$15</definedName>
    <definedName name="painelIndicadores_u12_CF">'[99]Macro Indicadores Consolidados'!$N$18</definedName>
    <definedName name="painelIndicadores_u12_CV">'[99]Macro Indicadores Consolidados'!$N$16</definedName>
    <definedName name="painelIndicadores_u12_DVV">'[99]Macro Indicadores Consolidados'!$N$17</definedName>
    <definedName name="painelIndicadores_u12_EBITDA">'[99]Macro Indicadores Consolidados'!$N$19</definedName>
    <definedName name="painelIndicadores_u12_MargEBITDA">'[99]Macro Indicadores Consolidados'!$N$20</definedName>
    <definedName name="painelIndicadores_u12_RL">'[99]Macro Indicadores Consolidados'!$N$15</definedName>
    <definedName name="parc_mensal" localSheetId="2">#REF!</definedName>
    <definedName name="parc_mensal" localSheetId="7">#REF!</definedName>
    <definedName name="parc_mensal" localSheetId="6">#REF!</definedName>
    <definedName name="parc_mensal" localSheetId="0">#REF!</definedName>
    <definedName name="parc_mensal">#REF!</definedName>
    <definedName name="PART_MP_CUSTO_VARIAVEL">'[19]#REF'!$A$403:$N$450</definedName>
    <definedName name="participacao" localSheetId="2">#REF!</definedName>
    <definedName name="participacao" localSheetId="7">#REF!</definedName>
    <definedName name="participacao" localSheetId="6">#REF!</definedName>
    <definedName name="participacao" localSheetId="0">#REF!</definedName>
    <definedName name="participacao">#REF!</definedName>
    <definedName name="pass" localSheetId="2">'[24]#REF'!#REF!</definedName>
    <definedName name="pass" localSheetId="7">'[24]#REF'!#REF!</definedName>
    <definedName name="pass" localSheetId="6">'[24]#REF'!#REF!</definedName>
    <definedName name="pass" localSheetId="0">'[24]#REF'!#REF!</definedName>
    <definedName name="pass">'[24]#REF'!#REF!</definedName>
    <definedName name="passi" localSheetId="2">'[24]#REF'!#REF!</definedName>
    <definedName name="passi" localSheetId="6">'[24]#REF'!#REF!</definedName>
    <definedName name="passi" localSheetId="0">'[24]#REF'!#REF!</definedName>
    <definedName name="passi">'[24]#REF'!#REF!</definedName>
    <definedName name="passivo" localSheetId="2">#REF!</definedName>
    <definedName name="passivo" localSheetId="7">#REF!</definedName>
    <definedName name="passivo" localSheetId="6">#REF!</definedName>
    <definedName name="passivo" localSheetId="0">#REF!</definedName>
    <definedName name="passivo">#REF!</definedName>
    <definedName name="pato">[100]Capa!$A$1:$D$137</definedName>
    <definedName name="pav" localSheetId="2">#REF!</definedName>
    <definedName name="pav" localSheetId="7">#REF!</definedName>
    <definedName name="pav" localSheetId="6">#REF!</definedName>
    <definedName name="pav" localSheetId="0">#REF!</definedName>
    <definedName name="pav">#REF!</definedName>
    <definedName name="PC">[40]Variables!$B$4</definedName>
    <definedName name="PCOL" localSheetId="7" hidden="1">{#N/A,#N/A,FALSE,"PCOL"}</definedName>
    <definedName name="PCOL" hidden="1">{#N/A,#N/A,FALSE,"PCOL"}</definedName>
    <definedName name="PEBDL_IMP" localSheetId="2">[38]Pasta7!#REF!</definedName>
    <definedName name="PEBDL_IMP" localSheetId="6">[38]Pasta7!#REF!</definedName>
    <definedName name="PEBDL_IMP" localSheetId="0">[38]Pasta7!#REF!</definedName>
    <definedName name="PEBDL_IMP">[38]Pasta7!#REF!</definedName>
    <definedName name="perc_contingencia">[8]EDC!$E$585</definedName>
    <definedName name="perc_edificacao">[8]EDC!$E$586</definedName>
    <definedName name="Perc_est_consorcio" localSheetId="2">#REF!</definedName>
    <definedName name="Perc_est_consorcio" localSheetId="7">#REF!</definedName>
    <definedName name="Perc_est_consorcio" localSheetId="6">#REF!</definedName>
    <definedName name="Perc_est_consorcio" localSheetId="0">#REF!</definedName>
    <definedName name="Perc_est_consorcio">#REF!</definedName>
    <definedName name="perc_manut">[57]EDC!$E$590</definedName>
    <definedName name="perc_mat_EPC">[57]EDC!$E$593</definedName>
    <definedName name="perc_montagem">[49]EDC!$E$589</definedName>
    <definedName name="perc_org_e_adm">[49]EDC!$E$587</definedName>
    <definedName name="perc_pre_oper">[49]EDC!$E$588</definedName>
    <definedName name="perc_seg">[49]EDC!$E$591</definedName>
    <definedName name="Percentual_Ato1">[25]LT_12131415!$C$21</definedName>
    <definedName name="Percentual_Mensais">[25]LT_12131415!$E$21</definedName>
    <definedName name="Periodo_comparacao">'[82]AEN - Auxiliar'!$B$13:$B$15</definedName>
    <definedName name="perm" localSheetId="2">#REF!</definedName>
    <definedName name="perm" localSheetId="7">#REF!</definedName>
    <definedName name="perm" localSheetId="6">#REF!</definedName>
    <definedName name="perm" localSheetId="0">#REF!</definedName>
    <definedName name="perm">#REF!</definedName>
    <definedName name="permanent" localSheetId="2">#REF!</definedName>
    <definedName name="permanent" localSheetId="6">#REF!</definedName>
    <definedName name="permanent" localSheetId="0">#REF!</definedName>
    <definedName name="permanent">#REF!</definedName>
    <definedName name="perpetuidade">[8]EDC!$B$299</definedName>
    <definedName name="Personnel" localSheetId="2">#REF!</definedName>
    <definedName name="Personnel" localSheetId="7">#REF!</definedName>
    <definedName name="Personnel" localSheetId="6">#REF!</definedName>
    <definedName name="Personnel" localSheetId="0">#REF!</definedName>
    <definedName name="Personnel">#REF!</definedName>
    <definedName name="petroquímicas">[47]Parametros!$J$2</definedName>
    <definedName name="PETROSERV" localSheetId="2">#REF!</definedName>
    <definedName name="PETROSERV" localSheetId="7">#REF!</definedName>
    <definedName name="PETROSERV" localSheetId="6">#REF!</definedName>
    <definedName name="PETROSERV" localSheetId="0">#REF!</definedName>
    <definedName name="PETROSERV">#REF!</definedName>
    <definedName name="PHAROS_CURTA" localSheetId="2">[9]DIFERENCIAL!#REF!</definedName>
    <definedName name="PHAROS_CURTA" localSheetId="7">[9]DIFERENCIAL!#REF!</definedName>
    <definedName name="PHAROS_CURTA" localSheetId="6">[9]DIFERENCIAL!#REF!</definedName>
    <definedName name="PHAROS_CURTA" localSheetId="0">[9]DIFERENCIAL!#REF!</definedName>
    <definedName name="PHAROS_CURTA">[9]DIFERENCIAL!#REF!</definedName>
    <definedName name="PHAROS_LONGA" localSheetId="2">[9]DIFERENCIAL!#REF!</definedName>
    <definedName name="PHAROS_LONGA" localSheetId="6">[9]DIFERENCIAL!#REF!</definedName>
    <definedName name="PHAROS_LONGA" localSheetId="0">[9]DIFERENCIAL!#REF!</definedName>
    <definedName name="PHAROS_LONGA">[9]DIFERENCIAL!#REF!</definedName>
    <definedName name="PI">'[37]Uptime e Bonus'!$50:$50</definedName>
    <definedName name="PIS">[8]EDC!$E$608</definedName>
    <definedName name="pl" localSheetId="7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l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L_CMI_UFIR" localSheetId="2">#REF!</definedName>
    <definedName name="PL_CMI_UFIR" localSheetId="7">#REF!</definedName>
    <definedName name="PL_CMI_UFIR" localSheetId="6">#REF!</definedName>
    <definedName name="PL_CMI_UFIR" localSheetId="0">#REF!</definedName>
    <definedName name="PL_CMI_UFIR">#REF!</definedName>
    <definedName name="PL_PETROQUISA" localSheetId="2">#REF!</definedName>
    <definedName name="PL_PETROQUISA" localSheetId="6">#REF!</definedName>
    <definedName name="PL_PETROQUISA" localSheetId="0">#REF!</definedName>
    <definedName name="PL_PETROQUISA">#REF!</definedName>
    <definedName name="PLA_AFONSO">[101]Plan2!$A$3:$N$412</definedName>
    <definedName name="PLA_AMAURY">[101]Plan2!$A$3:$F$1013</definedName>
    <definedName name="plan2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plan2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Planilhas" localSheetId="2">#REF!</definedName>
    <definedName name="Planilhas" localSheetId="7">#REF!</definedName>
    <definedName name="Planilhas" localSheetId="6">#REF!</definedName>
    <definedName name="Planilhas" localSheetId="0">#REF!</definedName>
    <definedName name="Planilhas">#REF!</definedName>
    <definedName name="plassarelas">[100]Capa!$A$1:$D$137</definedName>
    <definedName name="PLATTS">'[81]PLATTS 2005'!$C$18:$C$27</definedName>
    <definedName name="PLATTS_1">'[81]PLATTS 2005'!$C$17:$C$27</definedName>
    <definedName name="PLLL" localSheetId="7" hidden="1">{#N/A,#N/A,FALSE,"일반적사항";#N/A,#N/A,FALSE,"주요재무자료";#N/A,#N/A,FALSE,"표지";#N/A,#N/A,FALSE,"총괄표";#N/A,#N/A,FALSE,"1호 과표세액";#N/A,#N/A,FALSE,"1-2호 농어촌과표";#N/A,#N/A,FALSE,"2호 서식";#N/A,#N/A,FALSE,"3(1)호 공제감면";#N/A,#N/A,FALSE,"임시특별감면";#N/A,#N/A,FALSE,"3(1)부7 기업합리";#N/A,#N/A,FALSE,"3(3)호(갑) 원천납부";#N/A,#N/A,FALSE,"5호 농어촌";#N/A,#N/A,FALSE,"6호 소득금액";#N/A,#N/A,FALSE,"6호 첨부(익)";#N/A,#N/A,FALSE,"6호 첨부(손)";#N/A,#N/A,FALSE,"6-1호 수입금액";#N/A,#N/A,FALSE,"6-3호 퇴충";#N/A,#N/A,FALSE,"6-3(4)호 대손";#N/A,#N/A,FALSE,"6-4호 접대(갑)";#N/A,#N/A,FALSE,"6-4호 접대(을)";#N/A,#N/A,FALSE,"6-6호(부표) 자본적지출";#N/A,#N/A,FALSE,"6-10호 재고자산";#N/A,#N/A,FALSE,"6-11호 세금과공과";#N/A,#N/A,FALSE,"6-12호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조정수입";#N/A,#N/A,FALSE,"10(4)호 소득구분";#N/A,#N/A,FALSE,"12호 중소검토";#N/A,#N/A,FALSE,"14(1)호 갑 주식";#N/A,#N/A,FALSE,"59호 해외특수";#N/A,#N/A,FALSE,"요약 BS";#N/A,#N/A,FALSE,"요약 PL";#N/A,#N/A,FALSE,"요약원가";#N/A,#N/A,FALSE,"요약RE"}</definedName>
    <definedName name="PLLL" hidden="1">{#N/A,#N/A,FALSE,"일반적사항";#N/A,#N/A,FALSE,"주요재무자료";#N/A,#N/A,FALSE,"표지";#N/A,#N/A,FALSE,"총괄표";#N/A,#N/A,FALSE,"1호 과표세액";#N/A,#N/A,FALSE,"1-2호 농어촌과표";#N/A,#N/A,FALSE,"2호 서식";#N/A,#N/A,FALSE,"3(1)호 공제감면";#N/A,#N/A,FALSE,"임시특별감면";#N/A,#N/A,FALSE,"3(1)부7 기업합리";#N/A,#N/A,FALSE,"3(3)호(갑) 원천납부";#N/A,#N/A,FALSE,"5호 농어촌";#N/A,#N/A,FALSE,"6호 소득금액";#N/A,#N/A,FALSE,"6호 첨부(익)";#N/A,#N/A,FALSE,"6호 첨부(손)";#N/A,#N/A,FALSE,"6-1호 수입금액";#N/A,#N/A,FALSE,"6-3호 퇴충";#N/A,#N/A,FALSE,"6-3(4)호 대손";#N/A,#N/A,FALSE,"6-4호 접대(갑)";#N/A,#N/A,FALSE,"6-4호 접대(을)";#N/A,#N/A,FALSE,"6-6호(부표) 자본적지출";#N/A,#N/A,FALSE,"6-10호 재고자산";#N/A,#N/A,FALSE,"6-11호 세금과공과";#N/A,#N/A,FALSE,"6-12호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조정수입";#N/A,#N/A,FALSE,"10(4)호 소득구분";#N/A,#N/A,FALSE,"12호 중소검토";#N/A,#N/A,FALSE,"14(1)호 갑 주식";#N/A,#N/A,FALSE,"59호 해외특수";#N/A,#N/A,FALSE,"요약 BS";#N/A,#N/A,FALSE,"요약 PL";#N/A,#N/A,FALSE,"요약원가";#N/A,#N/A,FALSE,"요약RE"}</definedName>
    <definedName name="PN">[26]Summary!$C$92:$C$108</definedName>
    <definedName name="POI" localSheetId="2">[23]DIFERENCIAL!#REF!</definedName>
    <definedName name="POI" localSheetId="7">[23]DIFERENCIAL!#REF!</definedName>
    <definedName name="POI" localSheetId="6">[23]DIFERENCIAL!#REF!</definedName>
    <definedName name="POI" localSheetId="0">[23]DIFERENCIAL!#REF!</definedName>
    <definedName name="POI">[23]DIFERENCIAL!#REF!</definedName>
    <definedName name="POIL" localSheetId="2">[23]DIFERENCIAL!#REF!</definedName>
    <definedName name="POIL" localSheetId="6">[23]DIFERENCIAL!#REF!</definedName>
    <definedName name="POIL" localSheetId="0">[23]DIFERENCIAL!#REF!</definedName>
    <definedName name="POIL">[23]DIFERENCIAL!#REF!</definedName>
    <definedName name="Polinomica_T2" localSheetId="2">#REF!</definedName>
    <definedName name="Polinomica_T2" localSheetId="7">#REF!</definedName>
    <definedName name="Polinomica_T2" localSheetId="6">#REF!</definedName>
    <definedName name="Polinomica_T2" localSheetId="0">#REF!</definedName>
    <definedName name="Polinomica_T2">#REF!</definedName>
    <definedName name="Polinomica_T3" localSheetId="2">#REF!</definedName>
    <definedName name="Polinomica_T3" localSheetId="6">#REF!</definedName>
    <definedName name="Polinomica_T3" localSheetId="0">#REF!</definedName>
    <definedName name="Polinomica_T3">#REF!</definedName>
    <definedName name="POLPO" localSheetId="2">[23]DIFERENCIAL!#REF!</definedName>
    <definedName name="POLPO" localSheetId="6">[23]DIFERENCIAL!#REF!</definedName>
    <definedName name="POLPO" localSheetId="0">[23]DIFERENCIAL!#REF!</definedName>
    <definedName name="POLPO">[23]DIFERENCIAL!#REF!</definedName>
    <definedName name="ponte" localSheetId="2">#REF!</definedName>
    <definedName name="ponte" localSheetId="7">#REF!</definedName>
    <definedName name="ponte" localSheetId="6">#REF!</definedName>
    <definedName name="ponte" localSheetId="0">#REF!</definedName>
    <definedName name="ponte">#REF!</definedName>
    <definedName name="POP_93">#N/A</definedName>
    <definedName name="Portagem_Receitas" localSheetId="2" hidden="1">#REF!</definedName>
    <definedName name="Portagem_Receitas" localSheetId="7" hidden="1">#REF!</definedName>
    <definedName name="Portagem_Receitas" localSheetId="6" hidden="1">#REF!</definedName>
    <definedName name="Portagem_Receitas" localSheetId="0" hidden="1">#REF!</definedName>
    <definedName name="Portagem_Receitas" hidden="1">#REF!</definedName>
    <definedName name="Portagem_Receitas_Estrutura" localSheetId="2" hidden="1">#REF!</definedName>
    <definedName name="Portagem_Receitas_Estrutura" localSheetId="6" hidden="1">#REF!</definedName>
    <definedName name="Portagem_Receitas_Estrutura" localSheetId="0" hidden="1">#REF!</definedName>
    <definedName name="Portagem_Receitas_Estrutura" hidden="1">#REF!</definedName>
    <definedName name="Portagem_Receitascl1" localSheetId="2" hidden="1">#REF!</definedName>
    <definedName name="Portagem_Receitascl1" localSheetId="6" hidden="1">#REF!</definedName>
    <definedName name="Portagem_Receitascl1" localSheetId="0" hidden="1">#REF!</definedName>
    <definedName name="Portagem_Receitascl1" hidden="1">#REF!</definedName>
    <definedName name="Portagem_Receitascl2" localSheetId="2" hidden="1">#REF!</definedName>
    <definedName name="Portagem_Receitascl2" localSheetId="6" hidden="1">#REF!</definedName>
    <definedName name="Portagem_Receitascl2" localSheetId="0" hidden="1">#REF!</definedName>
    <definedName name="Portagem_Receitascl2" hidden="1">#REF!</definedName>
    <definedName name="Portagem_Receitascl3" localSheetId="2" hidden="1">#REF!</definedName>
    <definedName name="Portagem_Receitascl3" localSheetId="6" hidden="1">#REF!</definedName>
    <definedName name="Portagem_Receitascl3" localSheetId="0" hidden="1">#REF!</definedName>
    <definedName name="Portagem_Receitascl3" hidden="1">#REF!</definedName>
    <definedName name="Portagem_Receitascl4" localSheetId="2" hidden="1">#REF!</definedName>
    <definedName name="Portagem_Receitascl4" localSheetId="6" hidden="1">#REF!</definedName>
    <definedName name="Portagem_Receitascl4" localSheetId="0" hidden="1">#REF!</definedName>
    <definedName name="Portagem_Receitascl4" hidden="1">#REF!</definedName>
    <definedName name="Portagem_Taxascl1" localSheetId="2" hidden="1">#REF!</definedName>
    <definedName name="Portagem_Taxascl1" localSheetId="6" hidden="1">#REF!</definedName>
    <definedName name="Portagem_Taxascl1" localSheetId="0" hidden="1">#REF!</definedName>
    <definedName name="Portagem_Taxascl1" hidden="1">#REF!</definedName>
    <definedName name="Portagem_Taxascl2" localSheetId="2" hidden="1">#REF!</definedName>
    <definedName name="Portagem_Taxascl2" localSheetId="6" hidden="1">#REF!</definedName>
    <definedName name="Portagem_Taxascl2" localSheetId="0" hidden="1">#REF!</definedName>
    <definedName name="Portagem_Taxascl2" hidden="1">#REF!</definedName>
    <definedName name="Portagem_Taxascl3" localSheetId="2" hidden="1">#REF!</definedName>
    <definedName name="Portagem_Taxascl3" localSheetId="6" hidden="1">#REF!</definedName>
    <definedName name="Portagem_Taxascl3" localSheetId="0" hidden="1">#REF!</definedName>
    <definedName name="Portagem_Taxascl3" hidden="1">#REF!</definedName>
    <definedName name="Portagem_Taxascl4" localSheetId="2" hidden="1">#REF!</definedName>
    <definedName name="Portagem_Taxascl4" localSheetId="6" hidden="1">#REF!</definedName>
    <definedName name="Portagem_Taxascl4" localSheetId="0" hidden="1">#REF!</definedName>
    <definedName name="Portagem_Taxascl4" hidden="1">#REF!</definedName>
    <definedName name="POS_FINANC_ACUM">'[102]POS FINANC MÊS-13'!$A$17:$K$29</definedName>
    <definedName name="POS_FINANC_MÊS">'[102]POS FINANC MÊS-13'!$A$1:$K$33</definedName>
    <definedName name="PotenciaFirme">'[73]DATOS DE POTENCIA'!$B$1:$E$113</definedName>
    <definedName name="pp" localSheetId="7" hidden="1">{"'REL CUSTODIF'!$B$1:$H$72"}</definedName>
    <definedName name="pp" hidden="1">{"'REL CUSTODIF'!$B$1:$H$72"}</definedName>
    <definedName name="PP_VEN">[39]Plan1!$O$1:$O$4</definedName>
    <definedName name="PPCS" localSheetId="2">#REF!</definedName>
    <definedName name="PPCS" localSheetId="7">#REF!</definedName>
    <definedName name="PPCS" localSheetId="6">#REF!</definedName>
    <definedName name="PPCS" localSheetId="0">#REF!</definedName>
    <definedName name="PPCS">#REF!</definedName>
    <definedName name="ppp" localSheetId="7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ppp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pppp">#N/A</definedName>
    <definedName name="ppppp">#N/A</definedName>
    <definedName name="pppppp">#N/A</definedName>
    <definedName name="ppppppp">#N/A</definedName>
    <definedName name="pppppppaaaaaaa" localSheetId="7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pppppppaaaaaaa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pppppppp">#N/A</definedName>
    <definedName name="ppppppppp">#N/A</definedName>
    <definedName name="pppppppppo" localSheetId="2" hidden="1">#REF!</definedName>
    <definedName name="pppppppppo" localSheetId="7" hidden="1">#REF!</definedName>
    <definedName name="pppppppppo" localSheetId="6" hidden="1">#REF!</definedName>
    <definedName name="pppppppppo" localSheetId="0" hidden="1">#REF!</definedName>
    <definedName name="pppppppppo" hidden="1">#REF!</definedName>
    <definedName name="pppppppppp">#N/A</definedName>
    <definedName name="ppppppppppc" localSheetId="2" hidden="1">#REF!</definedName>
    <definedName name="ppppppppppc" localSheetId="7" hidden="1">#REF!</definedName>
    <definedName name="ppppppppppc" localSheetId="6" hidden="1">#REF!</definedName>
    <definedName name="ppppppppppc" localSheetId="0" hidden="1">#REF!</definedName>
    <definedName name="ppppppppppc" hidden="1">#REF!</definedName>
    <definedName name="PPRA" localSheetId="7" hidden="1">{"'CptDifn'!$AA$32:$AG$32"}</definedName>
    <definedName name="PPRA" hidden="1">{"'CptDifn'!$AA$32:$AG$32"}</definedName>
    <definedName name="PPSA2" localSheetId="7" hidden="1">{"'REL CUSTODIF'!$B$1:$H$72"}</definedName>
    <definedName name="PPSA2" hidden="1">{"'REL CUSTODIF'!$B$1:$H$72"}</definedName>
    <definedName name="pre_oper_cs">[57]EDC!$H$484</definedName>
    <definedName name="pre_oper_cs_asahi">[57]EDC!$G$383</definedName>
    <definedName name="pre_oper_cs_uhde" localSheetId="2">#REF!</definedName>
    <definedName name="pre_oper_cs_uhde" localSheetId="7">#REF!</definedName>
    <definedName name="pre_oper_cs_uhde" localSheetId="6">#REF!</definedName>
    <definedName name="pre_oper_cs_uhde" localSheetId="0">#REF!</definedName>
    <definedName name="pre_oper_cs_uhde">#REF!</definedName>
    <definedName name="pre_oper_dce">[49]EDC!$O$383</definedName>
    <definedName name="preco_Cl2_07">[49]EDC!$J$548</definedName>
    <definedName name="preco_Cl2_08">[49]EDC!$K$548</definedName>
    <definedName name="preco_Cl2_09">[49]EDC!$L$548</definedName>
    <definedName name="preco_Cl2_10">[49]EDC!$M$548</definedName>
    <definedName name="preco_Cl2_11">[49]EDC!$N$548</definedName>
    <definedName name="preco_Cl2_12">[49]EDC!$O$548</definedName>
    <definedName name="preco_Cl2_13">[49]EDC!$P$548</definedName>
    <definedName name="preco_Cl2_14">[49]EDC!$Q$548</definedName>
    <definedName name="preco_Cl2_15">[49]EDC!$R$548</definedName>
    <definedName name="preco_Cl2_16">[49]EDC!$S$548</definedName>
    <definedName name="preco_Cl2_17">[49]EDC!$T$548</definedName>
    <definedName name="PREÇO_COBALTO">'[58]DIF FAT FEV 01'!$A$101:$X$171</definedName>
    <definedName name="preco_DCE_07">[49]EDC!$J$546</definedName>
    <definedName name="preco_DCE_08">[49]EDC!$K$546</definedName>
    <definedName name="preco_DCE_09">[49]EDC!$L$546</definedName>
    <definedName name="preco_DCE_10">[49]EDC!$M$546</definedName>
    <definedName name="preco_DCE_11">[49]EDC!$N$546</definedName>
    <definedName name="preco_DCE_12">[49]EDC!$O$546</definedName>
    <definedName name="preco_DCE_13">[49]EDC!$P$546</definedName>
    <definedName name="preco_DCE_14">[49]EDC!$Q$546</definedName>
    <definedName name="preco_DCE_15">[49]EDC!$R$546</definedName>
    <definedName name="preco_DCE_16">[49]EDC!$S$546</definedName>
    <definedName name="preco_DCE_17">[49]EDC!$T$546</definedName>
    <definedName name="preco_energia_07">[49]EDC!$J$538</definedName>
    <definedName name="preco_energia_08">[49]EDC!$K$538</definedName>
    <definedName name="preco_energia_09">[49]EDC!$L$538</definedName>
    <definedName name="preco_energia_10">[49]EDC!$M$538</definedName>
    <definedName name="preco_energia_11">[49]EDC!$N$538</definedName>
    <definedName name="preco_energia_12">[49]EDC!$O$538</definedName>
    <definedName name="preco_energia_13">[49]EDC!$P$538</definedName>
    <definedName name="preco_energia_14">[49]EDC!$Q$538</definedName>
    <definedName name="preco_energia_15">[49]EDC!$R$538</definedName>
    <definedName name="preco_energia_16">[49]EDC!$S$538</definedName>
    <definedName name="preco_energia_17">[49]EDC!$T$538</definedName>
    <definedName name="preco_eteno_07">[49]EDC!$J$539</definedName>
    <definedName name="preco_eteno_08">[49]EDC!$K$539</definedName>
    <definedName name="preco_eteno_09">[49]EDC!$L$539</definedName>
    <definedName name="preco_eteno_10">[49]EDC!$M$539</definedName>
    <definedName name="preco_eteno_11">[49]EDC!$N$539</definedName>
    <definedName name="preco_eteno_12">[49]EDC!$O$539</definedName>
    <definedName name="preco_eteno_13">[49]EDC!$P$539</definedName>
    <definedName name="preco_eteno_14">[49]EDC!$Q$539</definedName>
    <definedName name="preco_eteno_15">[49]EDC!$R$539</definedName>
    <definedName name="preco_eteno_16">[49]EDC!$S$539</definedName>
    <definedName name="preco_eteno_17">[49]EDC!$T$539</definedName>
    <definedName name="preco_H2_07">[49]EDC!$J$549</definedName>
    <definedName name="preco_H2_08">[49]EDC!$K$549</definedName>
    <definedName name="preco_H2_09">[49]EDC!$L$549</definedName>
    <definedName name="preco_H2_10">[49]EDC!$M$549</definedName>
    <definedName name="preco_H2_11">[49]EDC!$N$549</definedName>
    <definedName name="preco_H2_12">[49]EDC!$O$549</definedName>
    <definedName name="preco_H2_13">[49]EDC!$P$549</definedName>
    <definedName name="preco_H2_14">[49]EDC!$Q$549</definedName>
    <definedName name="preco_H2_15">[49]EDC!$R$549</definedName>
    <definedName name="preco_H2_16">[49]EDC!$S$549</definedName>
    <definedName name="preco_H2_17">[49]EDC!$T$549</definedName>
    <definedName name="preco_HCl_07">[49]EDC!$J$551</definedName>
    <definedName name="preco_HCl_08">[49]EDC!$K$551</definedName>
    <definedName name="preco_HCl_09">[49]EDC!$L$551</definedName>
    <definedName name="preco_HCl_10">[49]EDC!$M$551</definedName>
    <definedName name="preco_HCl_11">[49]EDC!$N$551</definedName>
    <definedName name="preco_HCl_12">[49]EDC!$O$551</definedName>
    <definedName name="preco_HCl_13">[49]EDC!$P$551</definedName>
    <definedName name="preco_HCl_14">[49]EDC!$Q$551</definedName>
    <definedName name="preco_HCl_15">[49]EDC!$R$551</definedName>
    <definedName name="preco_HCl_16">[49]EDC!$S$551</definedName>
    <definedName name="preco_HCl_17">[49]EDC!$T$551</definedName>
    <definedName name="preco_hipo_07">[49]EDC!$J$550</definedName>
    <definedName name="preco_hipo_08">[49]EDC!$K$550</definedName>
    <definedName name="preco_hipo_09">[49]EDC!$L$550</definedName>
    <definedName name="preco_hipo_10">[49]EDC!$M$550</definedName>
    <definedName name="preco_hipo_11">[49]EDC!$N$550</definedName>
    <definedName name="preco_hipo_12">[49]EDC!$O$550</definedName>
    <definedName name="preco_hipo_13">[49]EDC!$P$550</definedName>
    <definedName name="preco_hipo_14">[49]EDC!$Q$550</definedName>
    <definedName name="preco_hipo_15">[49]EDC!$R$550</definedName>
    <definedName name="preco_hipo_16">[49]EDC!$S$550</definedName>
    <definedName name="preco_hipo_17">[49]EDC!$T$550</definedName>
    <definedName name="preco_medio_elet">[49]EDC!$E$538</definedName>
    <definedName name="PREÇO_NÍQUEL">'[58]DIF FAT FEV 01'!$A$28:$X$98</definedName>
    <definedName name="preco_soda_07">[49]EDC!$J$547</definedName>
    <definedName name="preco_soda_08">[49]EDC!$K$547</definedName>
    <definedName name="preco_soda_09">[49]EDC!$L$547</definedName>
    <definedName name="preco_soda_10">[49]EDC!$M$547</definedName>
    <definedName name="preco_soda_11">[49]EDC!$N$547</definedName>
    <definedName name="preco_soda_12">[49]EDC!$O$547</definedName>
    <definedName name="preco_soda_13">[49]EDC!$P$547</definedName>
    <definedName name="preco_soda_14">[49]EDC!$Q$547</definedName>
    <definedName name="preco_soda_15">[49]EDC!$R$547</definedName>
    <definedName name="preco_soda_16">[49]EDC!$S$547</definedName>
    <definedName name="preco_soda_17">[49]EDC!$T$547</definedName>
    <definedName name="PreçoeGastos" localSheetId="7" hidden="1">{"'REL CUSTODIF'!$B$1:$H$72"}</definedName>
    <definedName name="PreçoeGastos" hidden="1">{"'REL CUSTODIF'!$B$1:$H$72"}</definedName>
    <definedName name="PREÇOS_PROJETADOS_PARA_COMPRA" localSheetId="2">[19]Preços!#REF!</definedName>
    <definedName name="PREÇOS_PROJETADOS_PARA_COMPRA" localSheetId="6">[19]Preços!#REF!</definedName>
    <definedName name="PREÇOS_PROJETADOS_PARA_COMPRA" localSheetId="0">[19]Preços!#REF!</definedName>
    <definedName name="PREÇOS_PROJETADOS_PARA_COMPRA">[19]Preços!#REF!</definedName>
    <definedName name="PREÇOS_PROJETADOS_PARA_VENDA_ME">'[20]#REF'!$A$166:$I$191</definedName>
    <definedName name="PREÇOS_PROJETADOS_PARA_VENDA_MI">'[20]#REF'!$A$4:$I$21</definedName>
    <definedName name="preoperacional">'[103]Variáveis de Suporte'!$D$10</definedName>
    <definedName name="preoperacional1" localSheetId="2">#REF!,#REF!,#REF!</definedName>
    <definedName name="preoperacional1" localSheetId="7">#REF!,#REF!,#REF!</definedName>
    <definedName name="preoperacional1" localSheetId="6">#REF!,#REF!,#REF!</definedName>
    <definedName name="preoperacional1" localSheetId="0">#REF!,#REF!,#REF!</definedName>
    <definedName name="preoperacional1">#REF!,#REF!,#REF!</definedName>
    <definedName name="preoperacional2" localSheetId="2">#REF!,#REF!,#REF!</definedName>
    <definedName name="preoperacional2" localSheetId="6">#REF!,#REF!,#REF!</definedName>
    <definedName name="preoperacional2" localSheetId="0">#REF!,#REF!,#REF!</definedName>
    <definedName name="preoperacional2">#REF!,#REF!,#REF!</definedName>
    <definedName name="preoperacional3" localSheetId="2">#REF!,#REF!,#REF!</definedName>
    <definedName name="preoperacional3" localSheetId="6">#REF!,#REF!,#REF!</definedName>
    <definedName name="preoperacional3" localSheetId="0">#REF!,#REF!,#REF!</definedName>
    <definedName name="preoperacional3">#REF!,#REF!,#REF!</definedName>
    <definedName name="presentación" localSheetId="7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resentación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revisto" localSheetId="2">#REF!</definedName>
    <definedName name="previsto" localSheetId="7">#REF!</definedName>
    <definedName name="previsto" localSheetId="6">#REF!</definedName>
    <definedName name="previsto" localSheetId="0">#REF!</definedName>
    <definedName name="previsto">#REF!</definedName>
    <definedName name="principal">0.2225</definedName>
    <definedName name="PRINT_AREA_MI" localSheetId="2">#REF!</definedName>
    <definedName name="PRINT_AREA_MI" localSheetId="7">#REF!</definedName>
    <definedName name="PRINT_AREA_MI" localSheetId="6">#REF!</definedName>
    <definedName name="PRINT_AREA_MI" localSheetId="0">#REF!</definedName>
    <definedName name="PRINT_AREA_MI">#REF!</definedName>
    <definedName name="PRINT_TITLES_MI" localSheetId="2">#REF!</definedName>
    <definedName name="PRINT_TITLES_MI" localSheetId="6">#REF!</definedName>
    <definedName name="PRINT_TITLES_MI" localSheetId="0">#REF!</definedName>
    <definedName name="PRINT_TITLES_MI">#REF!</definedName>
    <definedName name="prod_dce">[57]EDC!$O$379</definedName>
    <definedName name="prod_disp_H2">[8]EDC!$H$515</definedName>
    <definedName name="prod_disp_HCl">[8]EDC!$H$521</definedName>
    <definedName name="prod_disp_hipo">[8]EDC!$H$518</definedName>
    <definedName name="prod_disp_soda">[49]EDC!$H$509</definedName>
    <definedName name="prod_existente_cloro" localSheetId="2">#REF!</definedName>
    <definedName name="prod_existente_cloro" localSheetId="7">#REF!</definedName>
    <definedName name="prod_existente_cloro" localSheetId="6">#REF!</definedName>
    <definedName name="prod_existente_cloro" localSheetId="0">#REF!</definedName>
    <definedName name="prod_existente_cloro">#REF!</definedName>
    <definedName name="prod_existente_soda" localSheetId="2">#REF!</definedName>
    <definedName name="prod_existente_soda" localSheetId="6">#REF!</definedName>
    <definedName name="prod_existente_soda" localSheetId="0">#REF!</definedName>
    <definedName name="prod_existente_soda">#REF!</definedName>
    <definedName name="prod_nova_cloro">[49]EDC!$G$380</definedName>
    <definedName name="prod_nova_soda">[49]EDC!$G$379</definedName>
    <definedName name="prod_total_DCE">[49]EDC!$H$504</definedName>
    <definedName name="Produção" localSheetId="7" hidden="1">{"'REL CUSTODIF'!$B$1:$H$72"}</definedName>
    <definedName name="Produção" hidden="1">{"'REL CUSTODIF'!$B$1:$H$72"}</definedName>
    <definedName name="product">'[68]CMAI 04_08_04'!$B$7:$BY$7</definedName>
    <definedName name="Produto">'[27]dados premissas'!$B$118:$B$136</definedName>
    <definedName name="produtos">[27]Summary!$C$1:$C$65536</definedName>
    <definedName name="ProImportExport.ImportFile">[62]!ProImportExport.ImportFile</definedName>
    <definedName name="ProImportExport.SaveNewFile">[62]!ProImportExport.SaveNewFile</definedName>
    <definedName name="PROPPOLI" localSheetId="2">#REF!</definedName>
    <definedName name="PROPPOLI" localSheetId="7">#REF!</definedName>
    <definedName name="PROPPOLI" localSheetId="6">#REF!</definedName>
    <definedName name="PROPPOLI" localSheetId="0">#REF!</definedName>
    <definedName name="PROPPOLI">#REF!</definedName>
    <definedName name="PX" localSheetId="2">#REF!</definedName>
    <definedName name="PX" localSheetId="6">#REF!</definedName>
    <definedName name="PX" localSheetId="0">#REF!</definedName>
    <definedName name="PX">#REF!</definedName>
    <definedName name="q" localSheetId="7" hidden="1">{"'REL CUSTODIF'!$B$1:$H$72"}</definedName>
    <definedName name="q" hidden="1">{"'REL CUSTODIF'!$B$1:$H$72"}</definedName>
    <definedName name="qaa" localSheetId="7" hidden="1">{#N/A,#N/A,FALSE,"Plan1";#N/A,#N/A,FALSE,"Plan2"}</definedName>
    <definedName name="qaa" hidden="1">{#N/A,#N/A,FALSE,"Plan1";#N/A,#N/A,FALSE,"Plan2"}</definedName>
    <definedName name="qcis" localSheetId="7" hidden="1">{#N/A,#N/A,FALSE,"1호 과표세액";#N/A,#N/A,FALSE,"2호 서식";#N/A,#N/A,FALSE,"3(1)부7 기업합리";#N/A,#N/A,FALSE,"6호 소득금액";#N/A,#N/A,FALSE,"6호 첨부(익)";#N/A,#N/A,FALSE,"6호 첨부(손)";#N/A,#N/A,FALSE,"6-1호 수입금액";#N/A,#N/A,FALSE,"6-3(4)호 대손";#N/A,#N/A,FALSE,"6-3호 퇴충";#N/A,#N/A,FALSE,"6-3(3)호 단퇴";#N/A,#N/A,FALSE,"6-3(4)호 대손";#N/A,#N/A,FALSE,"6-4호 접대(갑)";#N/A,#N/A,FALSE,"6-4호 접대(을)";#N/A,#N/A,FALSE,"6-5호 외화(갑)";#N/A,#N/A,FALSE,"6-5호 외화(을)";#N/A,#N/A,FALSE,"6-11호 세금과공과";#N/A,#N/A,FALSE,"6-13호 기부금";#N/A,#N/A,FALSE,"8호 기부금조정";#N/A,#N/A,FALSE,"9호 자본금(갑)";#N/A,#N/A,FALSE,"9호 자본금(을)";#N/A,#N/A,FALSE,"10(3)호 주요계정";#N/A,#N/A,FALSE,"10(3)호 부표";#N/A,#N/A,FALSE,"요약 PL";#N/A,#N/A,FALSE,"10(4)호 조정수입";#N/A,#N/A,FALSE,"14(1)호 갑 주식"}</definedName>
    <definedName name="qcis" hidden="1">{#N/A,#N/A,FALSE,"1호 과표세액";#N/A,#N/A,FALSE,"2호 서식";#N/A,#N/A,FALSE,"3(1)부7 기업합리";#N/A,#N/A,FALSE,"6호 소득금액";#N/A,#N/A,FALSE,"6호 첨부(익)";#N/A,#N/A,FALSE,"6호 첨부(손)";#N/A,#N/A,FALSE,"6-1호 수입금액";#N/A,#N/A,FALSE,"6-3(4)호 대손";#N/A,#N/A,FALSE,"6-3호 퇴충";#N/A,#N/A,FALSE,"6-3(3)호 단퇴";#N/A,#N/A,FALSE,"6-3(4)호 대손";#N/A,#N/A,FALSE,"6-4호 접대(갑)";#N/A,#N/A,FALSE,"6-4호 접대(을)";#N/A,#N/A,FALSE,"6-5호 외화(갑)";#N/A,#N/A,FALSE,"6-5호 외화(을)";#N/A,#N/A,FALSE,"6-11호 세금과공과";#N/A,#N/A,FALSE,"6-13호 기부금";#N/A,#N/A,FALSE,"8호 기부금조정";#N/A,#N/A,FALSE,"9호 자본금(갑)";#N/A,#N/A,FALSE,"9호 자본금(을)";#N/A,#N/A,FALSE,"10(3)호 주요계정";#N/A,#N/A,FALSE,"10(3)호 부표";#N/A,#N/A,FALSE,"요약 PL";#N/A,#N/A,FALSE,"10(4)호 조정수입";#N/A,#N/A,FALSE,"14(1)호 갑 주식"}</definedName>
    <definedName name="QD_Balanços" localSheetId="2" hidden="1">#REF!</definedName>
    <definedName name="QD_Balanços" localSheetId="7" hidden="1">#REF!</definedName>
    <definedName name="QD_Balanços" localSheetId="6" hidden="1">#REF!</definedName>
    <definedName name="QD_Balanços" localSheetId="0" hidden="1">#REF!</definedName>
    <definedName name="QD_Balanços" hidden="1">#REF!</definedName>
    <definedName name="QD_DemonstraçãoFluxosCaixa" localSheetId="2" hidden="1">#REF!</definedName>
    <definedName name="QD_DemonstraçãoFluxosCaixa" localSheetId="6" hidden="1">#REF!</definedName>
    <definedName name="QD_DemonstraçãoFluxosCaixa" localSheetId="0" hidden="1">#REF!</definedName>
    <definedName name="QD_DemonstraçãoFluxosCaixa" hidden="1">#REF!</definedName>
    <definedName name="QD_DemonstraçãoResultados" localSheetId="2" hidden="1">#REF!</definedName>
    <definedName name="QD_DemonstraçãoResultados" localSheetId="6" hidden="1">#REF!</definedName>
    <definedName name="QD_DemonstraçãoResultados" localSheetId="0" hidden="1">#REF!</definedName>
    <definedName name="QD_DemonstraçãoResultados" hidden="1">#REF!</definedName>
    <definedName name="QD_FundosPróprios" localSheetId="2" hidden="1">#REF!</definedName>
    <definedName name="QD_FundosPróprios" localSheetId="6" hidden="1">#REF!</definedName>
    <definedName name="QD_FundosPróprios" localSheetId="0" hidden="1">#REF!</definedName>
    <definedName name="QD_FundosPróprios" hidden="1">#REF!</definedName>
    <definedName name="QD_MOAF" localSheetId="2" hidden="1">#REF!</definedName>
    <definedName name="QD_MOAF" localSheetId="6" hidden="1">#REF!</definedName>
    <definedName name="QD_MOAF" localSheetId="0" hidden="1">#REF!</definedName>
    <definedName name="QD_MOAF" hidden="1">#REF!</definedName>
    <definedName name="qq">#N/A</definedName>
    <definedName name="QQQ" localSheetId="7" hidden="1">{#N/A,#N/A,FALSE,"DEF1";#N/A,#N/A,FALSE,"DEF2";#N/A,#N/A,FALSE,"DEF3"}</definedName>
    <definedName name="QQQ" hidden="1">{#N/A,#N/A,FALSE,"DEF1";#N/A,#N/A,FALSE,"DEF2";#N/A,#N/A,FALSE,"DEF3"}</definedName>
    <definedName name="qqqq" localSheetId="7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qqqq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qqqqq">#N/A</definedName>
    <definedName name="qqqqqq" localSheetId="7" hidden="1">{"VENTAS1",#N/A,FALSE,"VENTAS";"VENTAS2",#N/A,FALSE,"VENTAS";"VENTAS3",#N/A,FALSE,"VENTAS";"VENTAS4",#N/A,FALSE,"VENTAS";"VENTAS5",#N/A,FALSE,"VENTAS";"VENTAS6",#N/A,FALSE,"VENTAS";"VENTAS7",#N/A,FALSE,"VENTAS";"VENTAS8",#N/A,FALSE,"VENTAS"}</definedName>
    <definedName name="qqqqqq" hidden="1">{"VENTAS1",#N/A,FALSE,"VENTAS";"VENTAS2",#N/A,FALSE,"VENTAS";"VENTAS3",#N/A,FALSE,"VENTAS";"VENTAS4",#N/A,FALSE,"VENTAS";"VENTAS5",#N/A,FALSE,"VENTAS";"VENTAS6",#N/A,FALSE,"VENTAS";"VENTAS7",#N/A,FALSE,"VENTAS";"VENTAS8",#N/A,FALSE,"VENTAS"}</definedName>
    <definedName name="qqqqqqq" localSheetId="7" hidden="1">{"VENTAS1",#N/A,FALSE,"VENTAS";"VENTAS2",#N/A,FALSE,"VENTAS";"VENTAS3",#N/A,FALSE,"VENTAS";"VENTAS4",#N/A,FALSE,"VENTAS";"VENTAS5",#N/A,FALSE,"VENTAS";"VENTAS6",#N/A,FALSE,"VENTAS";"VENTAS7",#N/A,FALSE,"VENTAS";"VENTAS8",#N/A,FALSE,"VENTAS"}</definedName>
    <definedName name="qqqqqqq" hidden="1">{"VENTAS1",#N/A,FALSE,"VENTAS";"VENTAS2",#N/A,FALSE,"VENTAS";"VENTAS3",#N/A,FALSE,"VENTAS";"VENTAS4",#N/A,FALSE,"VENTAS";"VENTAS5",#N/A,FALSE,"VENTAS";"VENTAS6",#N/A,FALSE,"VENTAS";"VENTAS7",#N/A,FALSE,"VENTAS";"VENTAS8",#N/A,FALSE,"VENTAS"}</definedName>
    <definedName name="qqqqqqqq" localSheetId="7" hidden="1">{TRUE,TRUE,-1.25,-15.5,484.5,276.75,FALSE,TRUE,TRUE,TRUE,0,1,1,300,1,1.96296296296296,1.15384615384615,4,TRUE,TRUE,3,TRUE,1,FALSE,75,"Swvu.Print_Todo.","ACwvu.Print_Todo.",#N/A,FALSE,FALSE,0,0,0,0,2,"","",FALSE,FALSE,TRUE,FALSE,1,#N/A,2,10,"=R1C1:R636C40",FALSE,#N/A,#N/A,FALSE,FALSE,FALSE,9,300,300,FALSE,TRUE,TRUE,TRUE,TRUE}</definedName>
    <definedName name="qqqqqqqq" hidden="1">{TRUE,TRUE,-1.25,-15.5,484.5,276.75,FALSE,TRUE,TRUE,TRUE,0,1,1,300,1,1.96296296296296,1.15384615384615,4,TRUE,TRUE,3,TRUE,1,FALSE,75,"Swvu.Print_Todo.","ACwvu.Print_Todo.",#N/A,FALSE,FALSE,0,0,0,0,2,"","",FALSE,FALSE,TRUE,FALSE,1,#N/A,2,10,"=R1C1:R636C40",FALSE,#N/A,#N/A,FALSE,FALSE,FALSE,9,300,300,FALSE,TRUE,TRUE,TRUE,TRUE}</definedName>
    <definedName name="qqqqqqqqq" localSheetId="7" hidden="1">{TRUE,TRUE,-1.25,-15.5,484.5,276.75,FALSE,TRUE,TRUE,TRUE,0,1,#N/A,1,#N/A,6.625,18.0588235294118,1,FALSE,FALSE,3,TRUE,1,FALSE,100,"Swvu.Socios._.95.","ACwvu.Socios._.95.",#N/A,FALSE,FALSE,0.78740157480315,0.78740157480315,0.984251968503937,0.984251968503937,2,"","&amp;L&amp;F&amp;C&amp;A&amp;R&amp;D",TRUE,FALSE,FALSE,FALSE,1,#N/A,1,1,"=R1C1:R14C15",FALSE,#N/A,"Cwvu.Socios._.95.",FALSE,FALSE,FALSE,9,65532,65532,FALSE,FALSE,TRUE,TRUE,TRUE}</definedName>
    <definedName name="qqqqqqqqq" hidden="1">{TRUE,TRUE,-1.25,-15.5,484.5,276.75,FALSE,TRUE,TRUE,TRUE,0,1,#N/A,1,#N/A,6.625,18.0588235294118,1,FALSE,FALSE,3,TRUE,1,FALSE,100,"Swvu.Socios._.95.","ACwvu.Socios._.95.",#N/A,FALSE,FALSE,0.78740157480315,0.78740157480315,0.984251968503937,0.984251968503937,2,"","&amp;L&amp;F&amp;C&amp;A&amp;R&amp;D",TRUE,FALSE,FALSE,FALSE,1,#N/A,1,1,"=R1C1:R14C15",FALSE,#N/A,"Cwvu.Socios._.95.",FALSE,FALSE,FALSE,9,65532,65532,FALSE,FALSE,TRUE,TRUE,TRUE}</definedName>
    <definedName name="qqqqqqqqqqqq" localSheetId="2" hidden="1">#REF!</definedName>
    <definedName name="qqqqqqqqqqqq" localSheetId="7" hidden="1">#REF!</definedName>
    <definedName name="qqqqqqqqqqqq" localSheetId="6" hidden="1">#REF!</definedName>
    <definedName name="qqqqqqqqqqqq" localSheetId="0" hidden="1">#REF!</definedName>
    <definedName name="qqqqqqqqqqqq" hidden="1">#REF!</definedName>
    <definedName name="qqww">#N/A</definedName>
    <definedName name="QuadroDividaModelo" localSheetId="2" hidden="1">#REF!</definedName>
    <definedName name="QuadroDividaModelo" localSheetId="7" hidden="1">#REF!</definedName>
    <definedName name="QuadroDividaModelo" localSheetId="6" hidden="1">#REF!</definedName>
    <definedName name="QuadroDividaModelo" localSheetId="0" hidden="1">#REF!</definedName>
    <definedName name="QuadroDividaModelo" hidden="1">#REF!</definedName>
    <definedName name="QuadroDividaUtilizador" localSheetId="2" hidden="1">#REF!</definedName>
    <definedName name="QuadroDividaUtilizador" localSheetId="6" hidden="1">#REF!</definedName>
    <definedName name="QuadroDividaUtilizador" localSheetId="0" hidden="1">#REF!</definedName>
    <definedName name="QuadroDividaUtilizador" hidden="1">#REF!</definedName>
    <definedName name="Quarter">[92]Data!$H$3:$H$6</definedName>
    <definedName name="quatrovias">'[79]In-Inv'!$I$387</definedName>
    <definedName name="qwe" localSheetId="7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qwe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qwerqwer" localSheetId="7" hidden="1">{#N/A,#N/A,FALSE,"Plan1";#N/A,#N/A,FALSE,"Plan2"}</definedName>
    <definedName name="qwerqwer" hidden="1">{#N/A,#N/A,FALSE,"Plan1";#N/A,#N/A,FALSE,"Plan2"}</definedName>
    <definedName name="qwerwerqwer" localSheetId="7" hidden="1">{#N/A,#N/A,FALSE,"Plan1";#N/A,#N/A,FALSE,"Plan2"}</definedName>
    <definedName name="qwerwerqwer" hidden="1">{#N/A,#N/A,FALSE,"Plan1";#N/A,#N/A,FALSE,"Plan2"}</definedName>
    <definedName name="QWQW" localSheetId="2" hidden="1">'[2]Summary 2004$'!#REF!</definedName>
    <definedName name="QWQW" localSheetId="6" hidden="1">'[2]Summary 2004$'!#REF!</definedName>
    <definedName name="QWQW" localSheetId="0" hidden="1">'[2]Summary 2004$'!#REF!</definedName>
    <definedName name="QWQW" hidden="1">'[2]Summary 2004$'!#REF!</definedName>
    <definedName name="qwqwe" localSheetId="2" hidden="1">#REF!</definedName>
    <definedName name="qwqwe" localSheetId="7" hidden="1">#REF!</definedName>
    <definedName name="qwqwe" localSheetId="6" hidden="1">#REF!</definedName>
    <definedName name="qwqwe" localSheetId="0" hidden="1">#REF!</definedName>
    <definedName name="qwqwe" hidden="1">#REF!</definedName>
    <definedName name="qwqwqwqwq">#N/A</definedName>
    <definedName name="qwqwqwqwqw" localSheetId="2" hidden="1">#REF!</definedName>
    <definedName name="qwqwqwqwqw" localSheetId="7" hidden="1">#REF!</definedName>
    <definedName name="qwqwqwqwqw" localSheetId="6" hidden="1">#REF!</definedName>
    <definedName name="qwqwqwqwqw" localSheetId="0" hidden="1">#REF!</definedName>
    <definedName name="qwqwqwqwqw" hidden="1">#REF!</definedName>
    <definedName name="qwqwwqw" localSheetId="2" hidden="1">#REF!</definedName>
    <definedName name="qwqwwqw" localSheetId="6" hidden="1">#REF!</definedName>
    <definedName name="qwqwwqw" localSheetId="0" hidden="1">#REF!</definedName>
    <definedName name="qwqwwqw" hidden="1">#REF!</definedName>
    <definedName name="QWVFERYB" localSheetId="2" hidden="1">'[3]Summary 2002$'!#REF!</definedName>
    <definedName name="QWVFERYB" localSheetId="6" hidden="1">'[3]Summary 2002$'!#REF!</definedName>
    <definedName name="QWVFERYB" localSheetId="0" hidden="1">'[3]Summary 2002$'!#REF!</definedName>
    <definedName name="QWVFERYB" hidden="1">'[3]Summary 2002$'!#REF!</definedName>
    <definedName name="raas" localSheetId="7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raas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RAQUEL" localSheetId="7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RAQUEL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ratios">[52]Plan1!$V$26:$V$27</definedName>
    <definedName name="RAWEF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RAWEF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rdss" localSheetId="7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rdss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real" localSheetId="2">#REF!</definedName>
    <definedName name="real" localSheetId="7">#REF!</definedName>
    <definedName name="real" localSheetId="6">#REF!</definedName>
    <definedName name="real" localSheetId="0">#REF!</definedName>
    <definedName name="real">#REF!</definedName>
    <definedName name="real_dolar">[8]EDC!$E$602</definedName>
    <definedName name="rec_oper_01">[8]EDC!$J$218</definedName>
    <definedName name="rec_oper_02">[8]EDC!$K$218</definedName>
    <definedName name="rec_oper_03">[8]EDC!$L$218</definedName>
    <definedName name="rec_oper_04">[49]EDC!$M$218</definedName>
    <definedName name="rec_oper_05">[49]EDC!$N$218</definedName>
    <definedName name="rec_oper_06">[49]EDC!$O$218</definedName>
    <definedName name="rec_oper_07">[49]EDC!$P$218</definedName>
    <definedName name="rec_oper_08">[49]EDC!$Q$218</definedName>
    <definedName name="rec_oper_09">[49]EDC!$R$218</definedName>
    <definedName name="rec_oper_10">[49]EDC!$S$218</definedName>
    <definedName name="receita" localSheetId="2">#REF!</definedName>
    <definedName name="receita" localSheetId="7">#REF!</definedName>
    <definedName name="receita" localSheetId="6">#REF!</definedName>
    <definedName name="receita" localSheetId="0">#REF!</definedName>
    <definedName name="receita">#REF!</definedName>
    <definedName name="Ref_12" localSheetId="2">#REF!</definedName>
    <definedName name="Ref_12" localSheetId="6">#REF!</definedName>
    <definedName name="Ref_12" localSheetId="0">#REF!</definedName>
    <definedName name="Ref_12">#REF!</definedName>
    <definedName name="Ref_13" localSheetId="2">#REF!</definedName>
    <definedName name="Ref_13" localSheetId="6">#REF!</definedName>
    <definedName name="Ref_13" localSheetId="0">#REF!</definedName>
    <definedName name="Ref_13">#REF!</definedName>
    <definedName name="Ref_14" localSheetId="2">#REF!</definedName>
    <definedName name="Ref_14" localSheetId="6">#REF!</definedName>
    <definedName name="Ref_14" localSheetId="0">#REF!</definedName>
    <definedName name="Ref_14">#REF!</definedName>
    <definedName name="Ref_15" localSheetId="2">#REF!</definedName>
    <definedName name="Ref_15" localSheetId="6">#REF!</definedName>
    <definedName name="Ref_15" localSheetId="0">#REF!</definedName>
    <definedName name="Ref_15">#REF!</definedName>
    <definedName name="Ref_16" localSheetId="2">#REF!</definedName>
    <definedName name="Ref_16" localSheetId="6">#REF!</definedName>
    <definedName name="Ref_16" localSheetId="0">#REF!</definedName>
    <definedName name="Ref_16">#REF!</definedName>
    <definedName name="Ref_17" localSheetId="2">#REF!</definedName>
    <definedName name="Ref_17" localSheetId="6">#REF!</definedName>
    <definedName name="Ref_17" localSheetId="0">#REF!</definedName>
    <definedName name="Ref_17">#REF!</definedName>
    <definedName name="Ref_18" localSheetId="2">#REF!</definedName>
    <definedName name="Ref_18" localSheetId="6">#REF!</definedName>
    <definedName name="Ref_18" localSheetId="0">#REF!</definedName>
    <definedName name="Ref_18">#REF!</definedName>
    <definedName name="Ref_19" localSheetId="2">#REF!</definedName>
    <definedName name="Ref_19" localSheetId="6">#REF!</definedName>
    <definedName name="Ref_19" localSheetId="0">#REF!</definedName>
    <definedName name="Ref_19">#REF!</definedName>
    <definedName name="Ref_20" localSheetId="2">#REF!</definedName>
    <definedName name="Ref_20" localSheetId="6">#REF!</definedName>
    <definedName name="Ref_20" localSheetId="0">#REF!</definedName>
    <definedName name="Ref_20">#REF!</definedName>
    <definedName name="Ref_21" localSheetId="2">#REF!</definedName>
    <definedName name="Ref_21" localSheetId="6">#REF!</definedName>
    <definedName name="Ref_21" localSheetId="0">#REF!</definedName>
    <definedName name="Ref_21">#REF!</definedName>
    <definedName name="Ref_22" localSheetId="2">#REF!</definedName>
    <definedName name="Ref_22" localSheetId="6">#REF!</definedName>
    <definedName name="Ref_22" localSheetId="0">#REF!</definedName>
    <definedName name="Ref_22">#REF!</definedName>
    <definedName name="Ref_23" localSheetId="2">#REF!</definedName>
    <definedName name="Ref_23" localSheetId="6">#REF!</definedName>
    <definedName name="Ref_23" localSheetId="0">#REF!</definedName>
    <definedName name="Ref_23">#REF!</definedName>
    <definedName name="Ref_24" localSheetId="2">#REF!</definedName>
    <definedName name="Ref_24" localSheetId="6">#REF!</definedName>
    <definedName name="Ref_24" localSheetId="0">#REF!</definedName>
    <definedName name="Ref_24">#REF!</definedName>
    <definedName name="Ref_25" localSheetId="2">#REF!</definedName>
    <definedName name="Ref_25" localSheetId="6">#REF!</definedName>
    <definedName name="Ref_25" localSheetId="0">#REF!</definedName>
    <definedName name="Ref_25">#REF!</definedName>
    <definedName name="Ref_26" localSheetId="2">'[24]Movimentação Imobilizado'!#REF!</definedName>
    <definedName name="Ref_26" localSheetId="6">'[24]Movimentação Imobilizado'!#REF!</definedName>
    <definedName name="Ref_26" localSheetId="0">'[24]Movimentação Imobilizado'!#REF!</definedName>
    <definedName name="Ref_26">'[24]Movimentação Imobilizado'!#REF!</definedName>
    <definedName name="Ref_27" localSheetId="2">'[24]Movimentação Imobilizado'!#REF!</definedName>
    <definedName name="Ref_27" localSheetId="6">'[24]Movimentação Imobilizado'!#REF!</definedName>
    <definedName name="Ref_27" localSheetId="0">'[24]Movimentação Imobilizado'!#REF!</definedName>
    <definedName name="Ref_27">'[24]Movimentação Imobilizado'!#REF!</definedName>
    <definedName name="Ref_30" localSheetId="2">'[24]Movimentação Imobilizado'!#REF!</definedName>
    <definedName name="Ref_30" localSheetId="6">'[24]Movimentação Imobilizado'!#REF!</definedName>
    <definedName name="Ref_30" localSheetId="0">'[24]Movimentação Imobilizado'!#REF!</definedName>
    <definedName name="Ref_30">'[24]Movimentação Imobilizado'!#REF!</definedName>
    <definedName name="Ref_31" localSheetId="2">'[24]Movimentação Imobilizado'!#REF!</definedName>
    <definedName name="Ref_31" localSheetId="6">'[24]Movimentação Imobilizado'!#REF!</definedName>
    <definedName name="Ref_31" localSheetId="0">'[24]Movimentação Imobilizado'!#REF!</definedName>
    <definedName name="Ref_31">'[24]Movimentação Imobilizado'!#REF!</definedName>
    <definedName name="Ref_32" localSheetId="2">'[24]Movimentação Imobilizado'!#REF!</definedName>
    <definedName name="Ref_32" localSheetId="6">'[24]Movimentação Imobilizado'!#REF!</definedName>
    <definedName name="Ref_32" localSheetId="0">'[24]Movimentação Imobilizado'!#REF!</definedName>
    <definedName name="Ref_32">'[24]Movimentação Imobilizado'!#REF!</definedName>
    <definedName name="Ref_33" localSheetId="2">'[24]Movimentação Imobilizado'!#REF!</definedName>
    <definedName name="Ref_33" localSheetId="6">'[24]Movimentação Imobilizado'!#REF!</definedName>
    <definedName name="Ref_33" localSheetId="0">'[24]Movimentação Imobilizado'!#REF!</definedName>
    <definedName name="Ref_33">'[24]Movimentação Imobilizado'!#REF!</definedName>
    <definedName name="Ref_34" localSheetId="2">'[24]Movimentação Imobilizado'!#REF!</definedName>
    <definedName name="Ref_34" localSheetId="6">'[24]Movimentação Imobilizado'!#REF!</definedName>
    <definedName name="Ref_34" localSheetId="0">'[24]Movimentação Imobilizado'!#REF!</definedName>
    <definedName name="Ref_34">'[24]Movimentação Imobilizado'!#REF!</definedName>
    <definedName name="Ref_35" localSheetId="2">'[24]Movimentação Imobilizado'!#REF!</definedName>
    <definedName name="Ref_35" localSheetId="6">'[24]Movimentação Imobilizado'!#REF!</definedName>
    <definedName name="Ref_35" localSheetId="0">'[24]Movimentação Imobilizado'!#REF!</definedName>
    <definedName name="Ref_35">'[24]Movimentação Imobilizado'!#REF!</definedName>
    <definedName name="Ref_36" localSheetId="2">'[24]Movimentação Imobilizado'!#REF!</definedName>
    <definedName name="Ref_36" localSheetId="6">'[24]Movimentação Imobilizado'!#REF!</definedName>
    <definedName name="Ref_36" localSheetId="0">'[24]Movimentação Imobilizado'!#REF!</definedName>
    <definedName name="Ref_36">'[24]Movimentação Imobilizado'!#REF!</definedName>
    <definedName name="Ref_6">'[24]Old Lead'!$C$2,'[24]Old Lead'!$C$5</definedName>
    <definedName name="Ref_8" localSheetId="2">#REF!</definedName>
    <definedName name="Ref_8" localSheetId="7">#REF!</definedName>
    <definedName name="Ref_8" localSheetId="6">#REF!</definedName>
    <definedName name="Ref_8" localSheetId="0">#REF!</definedName>
    <definedName name="Ref_8">#REF!</definedName>
    <definedName name="Ref_9" localSheetId="2">#REF!</definedName>
    <definedName name="Ref_9" localSheetId="6">#REF!</definedName>
    <definedName name="Ref_9" localSheetId="0">#REF!</definedName>
    <definedName name="Ref_9">#REF!</definedName>
    <definedName name="references">[68]Chemsystem!$A$4:$A$124</definedName>
    <definedName name="references2">[68]Chemsystem!$A$5,[68]Chemsystem!$A$9,[68]Chemsystem!$A$13,[68]Chemsystem!$A$16,[68]Chemsystem!$A$19,[68]Chemsystem!$A$28,[68]Chemsystem!$A$32,[68]Chemsystem!$A$34,[68]Chemsystem!$A$36,[68]Chemsystem!$A$39,[68]Chemsystem!$A$42,[68]Chemsystem!$A$43,[68]Chemsystem!$A$45,[68]Chemsystem!$A$49,[68]Chemsystem!$A$53,[68]Chemsystem!$A$56,[68]Chemsystem!$A$57,[68]Chemsystem!$A$62,[68]Chemsystem!$A$70,[68]Chemsystem!$A$76,[68]Chemsystem!$A$82,[68]Chemsystem!$A$83,[68]Chemsystem!$A$92,[68]Chemsystem!$A$101,[68]Chemsystem!$A$116,[68]Chemsystem!$A$117,[68]Chemsystem!$A$120</definedName>
    <definedName name="referenciaf">'[68]CMAI 04_08_04'!$B$7:$BZ$7</definedName>
    <definedName name="referenciafinal">'[68]CMAI 04_08_04'!$A$7:$IV$7</definedName>
    <definedName name="referencias">[68]Chemsystem!$A$4:$A$125</definedName>
    <definedName name="referências">[52]Parametros!$M$1:$M$65536</definedName>
    <definedName name="REGID">[61]WorkSpace!$B$4</definedName>
    <definedName name="rel_premissas" localSheetId="2">#REF!</definedName>
    <definedName name="rel_premissas" localSheetId="7">#REF!</definedName>
    <definedName name="rel_premissas" localSheetId="6">#REF!</definedName>
    <definedName name="rel_premissas" localSheetId="0">#REF!</definedName>
    <definedName name="rel_premissas">#REF!</definedName>
    <definedName name="RENDIMENTO">'[58]DIF FAT FEV 01'!$A$29:$X$104</definedName>
    <definedName name="RES">[62]!RES</definedName>
    <definedName name="RES_1" localSheetId="2">#REF!</definedName>
    <definedName name="RES_1" localSheetId="7">#REF!</definedName>
    <definedName name="RES_1" localSheetId="6">#REF!</definedName>
    <definedName name="RES_1" localSheetId="0">#REF!</definedName>
    <definedName name="RES_1">#REF!</definedName>
    <definedName name="RES_2" localSheetId="2">#REF!</definedName>
    <definedName name="RES_2" localSheetId="6">#REF!</definedName>
    <definedName name="RES_2" localSheetId="0">#REF!</definedName>
    <definedName name="RES_2">#REF!</definedName>
    <definedName name="res_analit_LS" localSheetId="2">#REF!</definedName>
    <definedName name="res_analit_LS" localSheetId="6">#REF!</definedName>
    <definedName name="res_analit_LS" localSheetId="0">#REF!</definedName>
    <definedName name="res_analit_LS">#REF!</definedName>
    <definedName name="rescanteiro" localSheetId="2">#REF!</definedName>
    <definedName name="rescanteiro" localSheetId="6">#REF!</definedName>
    <definedName name="rescanteiro" localSheetId="0">#REF!</definedName>
    <definedName name="rescanteiro">#REF!</definedName>
    <definedName name="resliquido" localSheetId="2">#REF!</definedName>
    <definedName name="resliquido" localSheetId="6">#REF!</definedName>
    <definedName name="resliquido" localSheetId="0">#REF!</definedName>
    <definedName name="resliquido">#REF!</definedName>
    <definedName name="RESUL_CMI" localSheetId="2">#REF!</definedName>
    <definedName name="RESUL_CMI" localSheetId="6">#REF!</definedName>
    <definedName name="RESUL_CMI" localSheetId="0">#REF!</definedName>
    <definedName name="RESUL_CMI">#REF!</definedName>
    <definedName name="RESUL_CMI_UFIR" localSheetId="2">#REF!</definedName>
    <definedName name="RESUL_CMI_UFIR" localSheetId="6">#REF!</definedName>
    <definedName name="RESUL_CMI_UFIR" localSheetId="0">#REF!</definedName>
    <definedName name="RESUL_CMI_UFIR">#REF!</definedName>
    <definedName name="RESUL_CMI_US" localSheetId="2">#REF!</definedName>
    <definedName name="RESUL_CMI_US" localSheetId="6">#REF!</definedName>
    <definedName name="RESUL_CMI_US" localSheetId="0">#REF!</definedName>
    <definedName name="RESUL_CMI_US">#REF!</definedName>
    <definedName name="RESUL_LS" localSheetId="2">#REF!</definedName>
    <definedName name="RESUL_LS" localSheetId="6">#REF!</definedName>
    <definedName name="RESUL_LS" localSheetId="0">#REF!</definedName>
    <definedName name="RESUL_LS">#REF!</definedName>
    <definedName name="result_analit" localSheetId="2">#REF!</definedName>
    <definedName name="result_analit" localSheetId="6">#REF!</definedName>
    <definedName name="result_analit" localSheetId="0">#REF!</definedName>
    <definedName name="result_analit">#REF!</definedName>
    <definedName name="result_analit_LS1" localSheetId="2">#REF!</definedName>
    <definedName name="result_analit_LS1" localSheetId="6">#REF!</definedName>
    <definedName name="result_analit_LS1" localSheetId="0">#REF!</definedName>
    <definedName name="result_analit_LS1">#REF!</definedName>
    <definedName name="result_analit_LS2" localSheetId="2">#REF!</definedName>
    <definedName name="result_analit_LS2" localSheetId="6">#REF!</definedName>
    <definedName name="result_analit_LS2" localSheetId="0">#REF!</definedName>
    <definedName name="result_analit_LS2">#REF!</definedName>
    <definedName name="result_analit1" localSheetId="2">#REF!</definedName>
    <definedName name="result_analit1" localSheetId="6">#REF!</definedName>
    <definedName name="result_analit1" localSheetId="0">#REF!</definedName>
    <definedName name="result_analit1">#REF!</definedName>
    <definedName name="result_analit2" localSheetId="2">#REF!</definedName>
    <definedName name="result_analit2" localSheetId="6">#REF!</definedName>
    <definedName name="result_analit2" localSheetId="0">#REF!</definedName>
    <definedName name="result_analit2">#REF!</definedName>
    <definedName name="RESULTADO" localSheetId="2">#REF!</definedName>
    <definedName name="RESULTADO" localSheetId="6">#REF!</definedName>
    <definedName name="RESULTADO" localSheetId="0">#REF!</definedName>
    <definedName name="RESULTADO">#REF!</definedName>
    <definedName name="RESULTADO_SINTÉTICO" localSheetId="2">#REF!</definedName>
    <definedName name="RESULTADO_SINTÉTICO" localSheetId="6">#REF!</definedName>
    <definedName name="RESULTADO_SINTÉTICO" localSheetId="0">#REF!</definedName>
    <definedName name="RESULTADO_SINTÉTICO">#REF!</definedName>
    <definedName name="resultado2" localSheetId="2">[24]BS!#REF!</definedName>
    <definedName name="resultado2" localSheetId="6">[24]BS!#REF!</definedName>
    <definedName name="resultado2" localSheetId="0">[24]BS!#REF!</definedName>
    <definedName name="resultado2">[24]BS!#REF!</definedName>
    <definedName name="rewewqwr" localSheetId="2" hidden="1">#REF!</definedName>
    <definedName name="rewewqwr" localSheetId="7" hidden="1">#REF!</definedName>
    <definedName name="rewewqwr" localSheetId="6" hidden="1">#REF!</definedName>
    <definedName name="rewewqwr" localSheetId="0" hidden="1">#REF!</definedName>
    <definedName name="rewewqwr" hidden="1">#REF!</definedName>
    <definedName name="rewrwr" localSheetId="2" hidden="1">#REF!</definedName>
    <definedName name="rewrwr" localSheetId="6" hidden="1">#REF!</definedName>
    <definedName name="rewrwr" localSheetId="0" hidden="1">#REF!</definedName>
    <definedName name="rewrwr" hidden="1">#REF!</definedName>
    <definedName name="RiskAfterRecalcMacro" hidden="1">""</definedName>
    <definedName name="RiskAfterSimMacro" hidden="1">""</definedName>
    <definedName name="RiskAutoStopPercChange">1.5</definedName>
    <definedName name="RiskBeforeRecalcMacro" hidden="1">""</definedName>
    <definedName name="RiskBeforeSimMacro" hidden="1">""</definedName>
    <definedName name="RiskCollectDistributionSamples">2</definedName>
    <definedName name="RiskExcelReportsGoInNewWorkbook">TRUE</definedName>
    <definedName name="RiskExcelReportsToGenerate">0</definedName>
    <definedName name="RiskFixedSeed">1</definedName>
    <definedName name="RiskGenerateExcelReportsAtEndOfSimulation">FALSE</definedName>
    <definedName name="RiskHasSettings">TRUE</definedName>
    <definedName name="RiskMinimizeOnStart">FALSE</definedName>
    <definedName name="RiskMonitorConvergence">FALSE</definedName>
    <definedName name="RiskNumIterations">100</definedName>
    <definedName name="RiskNumSimulations">1</definedName>
    <definedName name="RiskPauseOnError">FALSE</definedName>
    <definedName name="RiskRealTimeResults">FALSE</definedName>
    <definedName name="RiskReportGraphFormat">0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howRiskWindowAtEndOfSimulation">TRUE</definedName>
    <definedName name="RiskStandardRecalc">2</definedName>
    <definedName name="RiskStatFunctionsUpdateFreq">1</definedName>
    <definedName name="RiskTemplateSheetName">"myTemplate"</definedName>
    <definedName name="RiskUpdateDisplay">FALSE</definedName>
    <definedName name="RiskUpdateStatFunctions">TRUE</definedName>
    <definedName name="RiskUseDifferentSeedForEachSim">FALSE</definedName>
    <definedName name="RiskUseFixedSeed">FALSE</definedName>
    <definedName name="RiskUseMultipleCPUs">FALSE</definedName>
    <definedName name="Ro" localSheetId="2">#REF!</definedName>
    <definedName name="Ro" localSheetId="6">#REF!</definedName>
    <definedName name="Ro" localSheetId="0">#REF!</definedName>
    <definedName name="Ro">#REF!</definedName>
    <definedName name="Rob" localSheetId="2">#REF!</definedName>
    <definedName name="Rob" localSheetId="6">#REF!</definedName>
    <definedName name="Rob" localSheetId="0">#REF!</definedName>
    <definedName name="Rob">#REF!</definedName>
    <definedName name="RowLevel" hidden="1">1</definedName>
    <definedName name="rr" localSheetId="7" hidden="1">{"'REL CUSTODIF'!$B$1:$H$72"}</definedName>
    <definedName name="rr" hidden="1">{"'REL CUSTODIF'!$B$1:$H$72"}</definedName>
    <definedName name="rrr" localSheetId="2">'[15]Rig Info'!#REF!</definedName>
    <definedName name="rrr" localSheetId="6">'[15]Rig Info'!#REF!</definedName>
    <definedName name="rrr" localSheetId="0">'[15]Rig Info'!#REF!</definedName>
    <definedName name="rrr">'[15]Rig Info'!#REF!</definedName>
    <definedName name="rrrr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rrrr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rrrrr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rrrrr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rrrrrrrrrrrrrr" localSheetId="2" hidden="1">#REF!</definedName>
    <definedName name="rrrrrrrrrrrrrr" localSheetId="7" hidden="1">#REF!</definedName>
    <definedName name="rrrrrrrrrrrrrr" localSheetId="6" hidden="1">#REF!</definedName>
    <definedName name="rrrrrrrrrrrrrr" localSheetId="0" hidden="1">#REF!</definedName>
    <definedName name="rrrrrrrrrrrrrr" hidden="1">#REF!</definedName>
    <definedName name="rtwret" localSheetId="7" hidden="1">{TRUE,TRUE,-1.25,-15.5,484.5,276.75,FALSE,TRUE,TRUE,TRUE,0,1,#N/A,1,#N/A,6.625,18.0588235294118,1,FALSE,FALSE,3,TRUE,1,FALSE,100,"Swvu.Socios._.95.","ACwvu.Socios._.95.",#N/A,FALSE,FALSE,0.78740157480315,0.78740157480315,0.984251968503937,0.984251968503937,2,"","&amp;L&amp;F&amp;C&amp;A&amp;R&amp;D",TRUE,FALSE,FALSE,FALSE,1,#N/A,1,1,"=R1C1:R14C15",FALSE,#N/A,"Cwvu.Socios._.95.",FALSE,FALSE,FALSE,9,65532,65532,FALSE,FALSE,TRUE,TRUE,TRUE}</definedName>
    <definedName name="rtwret" hidden="1">{TRUE,TRUE,-1.25,-15.5,484.5,276.75,FALSE,TRUE,TRUE,TRUE,0,1,#N/A,1,#N/A,6.625,18.0588235294118,1,FALSE,FALSE,3,TRUE,1,FALSE,100,"Swvu.Socios._.95.","ACwvu.Socios._.95.",#N/A,FALSE,FALSE,0.78740157480315,0.78740157480315,0.984251968503937,0.984251968503937,2,"","&amp;L&amp;F&amp;C&amp;A&amp;R&amp;D",TRUE,FALSE,FALSE,FALSE,1,#N/A,1,1,"=R1C1:R14C15",FALSE,#N/A,"Cwvu.Socios._.95.",FALSE,FALSE,FALSE,9,65532,65532,FALSE,FALSE,TRUE,TRUE,TRUE}</definedName>
    <definedName name="rtyutryu" localSheetId="7" hidden="1">{"tabela",#N/A,FALSE,"Tabela";"decoração",#N/A,FALSE,"Decor.";"Informações",#N/A,FALSE,"Inform."}</definedName>
    <definedName name="rtyutryu" hidden="1">{"tabela",#N/A,FALSE,"Tabela";"decoração",#N/A,FALSE,"Decor.";"Informações",#N/A,FALSE,"Inform."}</definedName>
    <definedName name="s" localSheetId="7" hidden="1">{"'REL CUSTODIF'!$B$1:$H$72"}</definedName>
    <definedName name="s" hidden="1">{"'REL CUSTODIF'!$B$1:$H$72"}</definedName>
    <definedName name="S_AcctDes" localSheetId="2">#REF!</definedName>
    <definedName name="S_AcctDes" localSheetId="6">#REF!</definedName>
    <definedName name="S_AcctDes" localSheetId="0">#REF!</definedName>
    <definedName name="S_AcctDes">#REF!</definedName>
    <definedName name="S_Adjust" localSheetId="2">#REF!</definedName>
    <definedName name="S_Adjust" localSheetId="6">#REF!</definedName>
    <definedName name="S_Adjust" localSheetId="0">#REF!</definedName>
    <definedName name="S_Adjust">#REF!</definedName>
    <definedName name="S_Adjust_Data" localSheetId="2">#REF!</definedName>
    <definedName name="S_Adjust_Data" localSheetId="6">#REF!</definedName>
    <definedName name="S_Adjust_Data" localSheetId="0">#REF!</definedName>
    <definedName name="S_Adjust_Data">#REF!</definedName>
    <definedName name="S_Adjust_GT" localSheetId="2">#REF!</definedName>
    <definedName name="S_Adjust_GT" localSheetId="6">#REF!</definedName>
    <definedName name="S_Adjust_GT" localSheetId="0">#REF!</definedName>
    <definedName name="S_Adjust_GT">#REF!</definedName>
    <definedName name="S_AJE_Tot" localSheetId="2">#REF!</definedName>
    <definedName name="S_AJE_Tot" localSheetId="6">#REF!</definedName>
    <definedName name="S_AJE_Tot" localSheetId="0">#REF!</definedName>
    <definedName name="S_AJE_Tot">#REF!</definedName>
    <definedName name="S_AJE_Tot_Data" localSheetId="2">#REF!</definedName>
    <definedName name="S_AJE_Tot_Data" localSheetId="6">#REF!</definedName>
    <definedName name="S_AJE_Tot_Data" localSheetId="0">#REF!</definedName>
    <definedName name="S_AJE_Tot_Data">#REF!</definedName>
    <definedName name="S_AJE_Tot_GT" localSheetId="2">#REF!</definedName>
    <definedName name="S_AJE_Tot_GT" localSheetId="6">#REF!</definedName>
    <definedName name="S_AJE_Tot_GT" localSheetId="0">#REF!</definedName>
    <definedName name="S_AJE_Tot_GT">#REF!</definedName>
    <definedName name="S_CompNum" localSheetId="2">#REF!</definedName>
    <definedName name="S_CompNum" localSheetId="6">#REF!</definedName>
    <definedName name="S_CompNum" localSheetId="0">#REF!</definedName>
    <definedName name="S_CompNum">#REF!</definedName>
    <definedName name="S_CY_Beg" localSheetId="2">#REF!</definedName>
    <definedName name="S_CY_Beg" localSheetId="6">#REF!</definedName>
    <definedName name="S_CY_Beg" localSheetId="0">#REF!</definedName>
    <definedName name="S_CY_Beg">#REF!</definedName>
    <definedName name="S_CY_Beg_Data" localSheetId="2">#REF!</definedName>
    <definedName name="S_CY_Beg_Data" localSheetId="6">#REF!</definedName>
    <definedName name="S_CY_Beg_Data" localSheetId="0">#REF!</definedName>
    <definedName name="S_CY_Beg_Data">#REF!</definedName>
    <definedName name="S_CY_Beg_GT" localSheetId="2">#REF!</definedName>
    <definedName name="S_CY_Beg_GT" localSheetId="6">#REF!</definedName>
    <definedName name="S_CY_Beg_GT" localSheetId="0">#REF!</definedName>
    <definedName name="S_CY_Beg_GT">#REF!</definedName>
    <definedName name="S_CY_End" localSheetId="2">#REF!</definedName>
    <definedName name="S_CY_End" localSheetId="6">#REF!</definedName>
    <definedName name="S_CY_End" localSheetId="0">#REF!</definedName>
    <definedName name="S_CY_End">#REF!</definedName>
    <definedName name="S_CY_End_Data" localSheetId="2">#REF!</definedName>
    <definedName name="S_CY_End_Data" localSheetId="6">#REF!</definedName>
    <definedName name="S_CY_End_Data" localSheetId="0">#REF!</definedName>
    <definedName name="S_CY_End_Data">#REF!</definedName>
    <definedName name="S_CY_End_GT" localSheetId="2">#REF!</definedName>
    <definedName name="S_CY_End_GT" localSheetId="6">#REF!</definedName>
    <definedName name="S_CY_End_GT" localSheetId="0">#REF!</definedName>
    <definedName name="S_CY_End_GT">#REF!</definedName>
    <definedName name="S_Diff_Amt" localSheetId="2">#REF!</definedName>
    <definedName name="S_Diff_Amt" localSheetId="6">#REF!</definedName>
    <definedName name="S_Diff_Amt" localSheetId="0">#REF!</definedName>
    <definedName name="S_Diff_Amt">#REF!</definedName>
    <definedName name="S_Diff_Pct" localSheetId="2">#REF!</definedName>
    <definedName name="S_Diff_Pct" localSheetId="6">#REF!</definedName>
    <definedName name="S_Diff_Pct" localSheetId="0">#REF!</definedName>
    <definedName name="S_Diff_Pct">#REF!</definedName>
    <definedName name="S_GrpNum" localSheetId="2">#REF!</definedName>
    <definedName name="S_GrpNum" localSheetId="6">#REF!</definedName>
    <definedName name="S_GrpNum" localSheetId="0">#REF!</definedName>
    <definedName name="S_GrpNum">#REF!</definedName>
    <definedName name="S_Headings" localSheetId="2">#REF!</definedName>
    <definedName name="S_Headings" localSheetId="6">#REF!</definedName>
    <definedName name="S_Headings" localSheetId="0">#REF!</definedName>
    <definedName name="S_Headings">#REF!</definedName>
    <definedName name="S_KeyValue" localSheetId="2">#REF!</definedName>
    <definedName name="S_KeyValue" localSheetId="6">#REF!</definedName>
    <definedName name="S_KeyValue" localSheetId="0">#REF!</definedName>
    <definedName name="S_KeyValue">#REF!</definedName>
    <definedName name="S_MAME_L">#N/A</definedName>
    <definedName name="S_PY_End" localSheetId="2">#REF!</definedName>
    <definedName name="S_PY_End" localSheetId="7">#REF!</definedName>
    <definedName name="S_PY_End" localSheetId="6">#REF!</definedName>
    <definedName name="S_PY_End" localSheetId="0">#REF!</definedName>
    <definedName name="S_PY_End">#REF!</definedName>
    <definedName name="S_PY_End_Data" localSheetId="2">#REF!</definedName>
    <definedName name="S_PY_End_Data" localSheetId="6">#REF!</definedName>
    <definedName name="S_PY_End_Data" localSheetId="0">#REF!</definedName>
    <definedName name="S_PY_End_Data">#REF!</definedName>
    <definedName name="S_PY_End_GT" localSheetId="2">#REF!</definedName>
    <definedName name="S_PY_End_GT" localSheetId="6">#REF!</definedName>
    <definedName name="S_PY_End_GT" localSheetId="0">#REF!</definedName>
    <definedName name="S_PY_End_GT">#REF!</definedName>
    <definedName name="S_RJE_Tot" localSheetId="2">#REF!</definedName>
    <definedName name="S_RJE_Tot" localSheetId="6">#REF!</definedName>
    <definedName name="S_RJE_Tot" localSheetId="0">#REF!</definedName>
    <definedName name="S_RJE_Tot">#REF!</definedName>
    <definedName name="S_RJE_Tot_Data" localSheetId="2">#REF!</definedName>
    <definedName name="S_RJE_Tot_Data" localSheetId="6">#REF!</definedName>
    <definedName name="S_RJE_Tot_Data" localSheetId="0">#REF!</definedName>
    <definedName name="S_RJE_Tot_Data">#REF!</definedName>
    <definedName name="S_RJE_Tot_GT" localSheetId="2">#REF!</definedName>
    <definedName name="S_RJE_Tot_GT" localSheetId="6">#REF!</definedName>
    <definedName name="S_RJE_Tot_GT" localSheetId="0">#REF!</definedName>
    <definedName name="S_RJE_Tot_GT">#REF!</definedName>
    <definedName name="S_RowNum" localSheetId="2">#REF!</definedName>
    <definedName name="S_RowNum" localSheetId="6">#REF!</definedName>
    <definedName name="S_RowNum" localSheetId="0">#REF!</definedName>
    <definedName name="S_RowNum">#REF!</definedName>
    <definedName name="s3200000">'[76]Base zer_gr_4'!$S$339991</definedName>
    <definedName name="sa" localSheetId="7">{0;0;0;0;9;#N/A;0.75;0.75;1;1;1;FALSE;FALSE;FALSE;FALSE;FALSE;#N/A;1;100;#N/A;#N/A;"&amp;A";"Page &amp;P"}</definedName>
    <definedName name="sa">{0;0;0;0;9;#N/A;0.75;0.75;1;1;1;FALSE;FALSE;FALSE;FALSE;FALSE;#N/A;1;100;#N/A;#N/A;"&amp;A";"Page &amp;P"}</definedName>
    <definedName name="sac" localSheetId="7" hidden="1">{#N/A,#N/A,FALSE,"PCOL"}</definedName>
    <definedName name="sac" hidden="1">{#N/A,#N/A,FALSE,"PCOL"}</definedName>
    <definedName name="sad" localSheetId="7" hidden="1">{"VENTAS1",#N/A,FALSE,"VENTAS";"VENTAS2",#N/A,FALSE,"VENTAS";"VENTAS3",#N/A,FALSE,"VENTAS";"VENTAS4",#N/A,FALSE,"VENTAS";"VENTAS5",#N/A,FALSE,"VENTAS";"VENTAS6",#N/A,FALSE,"VENTAS";"VENTAS7",#N/A,FALSE,"VENTAS";"VENTAS8",#N/A,FALSE,"VENTAS"}</definedName>
    <definedName name="sad" hidden="1">{"VENTAS1",#N/A,FALSE,"VENTAS";"VENTAS2",#N/A,FALSE,"VENTAS";"VENTAS3",#N/A,FALSE,"VENTAS";"VENTAS4",#N/A,FALSE,"VENTAS";"VENTAS5",#N/A,FALSE,"VENTAS";"VENTAS6",#N/A,FALSE,"VENTAS";"VENTAS7",#N/A,FALSE,"VENTAS";"VENTAS8",#N/A,FALSE,"VENTAS"}</definedName>
    <definedName name="sadfafasdf" localSheetId="2">#REF!</definedName>
    <definedName name="sadfafasdf" localSheetId="7">#REF!</definedName>
    <definedName name="sadfafasdf" localSheetId="6">#REF!</definedName>
    <definedName name="sadfafasdf" localSheetId="0">#REF!</definedName>
    <definedName name="sadfafasdf">#REF!</definedName>
    <definedName name="SalaryDays">'[15]Rig Info'!$D$14</definedName>
    <definedName name="SALDO1" localSheetId="2">#REF!</definedName>
    <definedName name="SALDO1" localSheetId="7">#REF!</definedName>
    <definedName name="SALDO1" localSheetId="6">#REF!</definedName>
    <definedName name="SALDO1" localSheetId="0">#REF!</definedName>
    <definedName name="SALDO1">#REF!</definedName>
    <definedName name="SALDO2" localSheetId="2">#REF!</definedName>
    <definedName name="SALDO2" localSheetId="6">#REF!</definedName>
    <definedName name="SALDO2" localSheetId="0">#REF!</definedName>
    <definedName name="SALDO2">#REF!</definedName>
    <definedName name="SAPBEXdnldView" hidden="1">"4BSKQ6152OFNU6UZRGRSINYN4"</definedName>
    <definedName name="SAPBEXrevision" hidden="1">1</definedName>
    <definedName name="SAPBEXsysID" hidden="1">"BP0"</definedName>
    <definedName name="SAPBEXwbID" hidden="1">"46N210UZD7ER8VUKGA6KWCWVB"</definedName>
    <definedName name="saquinho" localSheetId="7" hidden="1">{#N/A,#N/A,FALSE,"PCOL"}</definedName>
    <definedName name="saquinho" hidden="1">{#N/A,#N/A,FALSE,"PCOL"}</definedName>
    <definedName name="sasas" localSheetId="2">#REF!</definedName>
    <definedName name="sasas" localSheetId="7">#REF!</definedName>
    <definedName name="sasas" localSheetId="6">#REF!</definedName>
    <definedName name="sasas" localSheetId="0">#REF!</definedName>
    <definedName name="sasas">#REF!</definedName>
    <definedName name="SaveNewFile">#N/A</definedName>
    <definedName name="sbb" localSheetId="7" hidden="1">{#N/A,#N/A,FALSE,"Plan1";#N/A,#N/A,FALSE,"Plan2"}</definedName>
    <definedName name="sbb" hidden="1">{#N/A,#N/A,FALSE,"Plan1";#N/A,#N/A,FALSE,"Plan2"}</definedName>
    <definedName name="scd">#N/A</definedName>
    <definedName name="SD" localSheetId="7" hidden="1">{#N/A,#N/A,FALSE,"Plan1";#N/A,#N/A,FALSE,"Plan2"}</definedName>
    <definedName name="SD" hidden="1">{#N/A,#N/A,FALSE,"Plan1";#N/A,#N/A,FALSE,"Plan2"}</definedName>
    <definedName name="sdbruto" localSheetId="2">#REF!</definedName>
    <definedName name="sdbruto" localSheetId="7">#REF!</definedName>
    <definedName name="sdbruto" localSheetId="6">#REF!</definedName>
    <definedName name="sdbruto" localSheetId="0">#REF!</definedName>
    <definedName name="sdbruto">#REF!</definedName>
    <definedName name="sdf" localSheetId="7" hidden="1">{#N/A,#N/A,FALSE,"PCOL"}</definedName>
    <definedName name="sdf" hidden="1">{#N/A,#N/A,FALSE,"PCOL"}</definedName>
    <definedName name="sdfinal" localSheetId="2">#REF!</definedName>
    <definedName name="sdfinal" localSheetId="7">#REF!</definedName>
    <definedName name="sdfinal" localSheetId="6">#REF!</definedName>
    <definedName name="sdfinal" localSheetId="0">#REF!</definedName>
    <definedName name="sdfinal">#REF!</definedName>
    <definedName name="sdinicial" localSheetId="2">#REF!</definedName>
    <definedName name="sdinicial" localSheetId="6">#REF!</definedName>
    <definedName name="sdinicial" localSheetId="0">#REF!</definedName>
    <definedName name="sdinicial">#REF!</definedName>
    <definedName name="sds" localSheetId="7" hidden="1">{#VALUE!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}</definedName>
    <definedName name="sds" hidden="1">{#VALUE!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}</definedName>
    <definedName name="sdsd">#N/A</definedName>
    <definedName name="sdsdaf" localSheetId="2">#REF!</definedName>
    <definedName name="sdsdaf" localSheetId="7">#REF!</definedName>
    <definedName name="sdsdaf" localSheetId="6">#REF!</definedName>
    <definedName name="sdsdaf" localSheetId="0">#REF!</definedName>
    <definedName name="sdsdaf">#REF!</definedName>
    <definedName name="se" localSheetId="7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se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secao" localSheetId="2">#REF!</definedName>
    <definedName name="secao" localSheetId="7">#REF!</definedName>
    <definedName name="secao" localSheetId="6">#REF!</definedName>
    <definedName name="secao" localSheetId="0">#REF!</definedName>
    <definedName name="secao">#REF!</definedName>
    <definedName name="SECUR" localSheetId="2">#REF!</definedName>
    <definedName name="SECUR" localSheetId="6">#REF!</definedName>
    <definedName name="SECUR" localSheetId="0">#REF!</definedName>
    <definedName name="SECUR">#REF!</definedName>
    <definedName name="selected">[68]Chemsystem!$A$5,[68]Chemsystem!$A$9,[68]Chemsystem!$A$13,[68]Chemsystem!$A$16,[68]Chemsystem!$A$19,[68]Chemsystem!$A$28,[68]Chemsystem!$A$32,[68]Chemsystem!$A$34,[68]Chemsystem!$A$36,[68]Chemsystem!$A$39,[68]Chemsystem!$A$42,[68]Chemsystem!$A$43,[68]Chemsystem!$A$45,[68]Chemsystem!$A$49,[68]Chemsystem!$A$53,[68]Chemsystem!$A$56,[68]Chemsystem!$A$57,[68]Chemsystem!$A$62,[68]Chemsystem!$A$70,[68]Chemsystem!$A$76,[68]Chemsystem!$A$82,[68]Chemsystem!$A$83,[68]Chemsystem!$A$92,[68]Chemsystem!$A$101,[68]Chemsystem!$A$116,[68]Chemsystem!$A$117,[68]Chemsystem!$A$120</definedName>
    <definedName name="semestrais_longa" localSheetId="2">#REF!</definedName>
    <definedName name="semestrais_longa" localSheetId="7">#REF!</definedName>
    <definedName name="semestrais_longa" localSheetId="6">#REF!</definedName>
    <definedName name="semestrais_longa" localSheetId="0">#REF!</definedName>
    <definedName name="semestrais_longa">#REF!</definedName>
    <definedName name="SEMESTRAL" localSheetId="2">#REF!</definedName>
    <definedName name="SEMESTRAL" localSheetId="6">#REF!</definedName>
    <definedName name="SEMESTRAL" localSheetId="0">#REF!</definedName>
    <definedName name="SEMESTRAL">#REF!</definedName>
    <definedName name="sencount" hidden="1">1</definedName>
    <definedName name="serv_imp_cs_asahi">[57]EDC!$G$394</definedName>
    <definedName name="serv_imp_cs_uhde" localSheetId="2">#REF!</definedName>
    <definedName name="serv_imp_cs_uhde" localSheetId="7">#REF!</definedName>
    <definedName name="serv_imp_cs_uhde" localSheetId="6">#REF!</definedName>
    <definedName name="serv_imp_cs_uhde" localSheetId="0">#REF!</definedName>
    <definedName name="serv_imp_cs_uhde">#REF!</definedName>
    <definedName name="serv_imp_dce">[8]EDC!$O$390</definedName>
    <definedName name="serv_nac_cs_asahi">[8]EDC!$G$396</definedName>
    <definedName name="serv_nac_cs_uhde" localSheetId="2">#REF!</definedName>
    <definedName name="serv_nac_cs_uhde" localSheetId="7">#REF!</definedName>
    <definedName name="serv_nac_cs_uhde" localSheetId="6">#REF!</definedName>
    <definedName name="serv_nac_cs_uhde" localSheetId="0">#REF!</definedName>
    <definedName name="serv_nac_cs_uhde">#REF!</definedName>
    <definedName name="serv_nac_dce">[57]EDC!$O$392</definedName>
    <definedName name="SET" localSheetId="2">#REF!</definedName>
    <definedName name="SET" localSheetId="7">#REF!</definedName>
    <definedName name="SET" localSheetId="6">#REF!</definedName>
    <definedName name="SET" localSheetId="0">#REF!</definedName>
    <definedName name="SET">#REF!</definedName>
    <definedName name="sfh_1617" localSheetId="2">#REF!</definedName>
    <definedName name="sfh_1617" localSheetId="6">#REF!</definedName>
    <definedName name="sfh_1617" localSheetId="0">#REF!</definedName>
    <definedName name="sfh_1617">#REF!</definedName>
    <definedName name="sfsdfasdaafs" localSheetId="7" hidden="1">{#N/A,#N/A,FALSE,"PCOL"}</definedName>
    <definedName name="sfsdfasdaafs" hidden="1">{#N/A,#N/A,FALSE,"PCOL"}</definedName>
    <definedName name="SIGLA_UF">#N/A</definedName>
    <definedName name="simulação">[47]Parametros!$J$1:$J$3</definedName>
    <definedName name="sin" localSheetId="2">#REF!</definedName>
    <definedName name="sin" localSheetId="7">#REF!</definedName>
    <definedName name="sin" localSheetId="6">#REF!</definedName>
    <definedName name="sin" localSheetId="0">#REF!</definedName>
    <definedName name="sin">#REF!</definedName>
    <definedName name="SLD.000.C.0.00.0000.00.00.11201010035">200</definedName>
    <definedName name="SLD.000.C.0.00.0000.00.00.11306010019">90.63</definedName>
    <definedName name="SLD.000.C.0.00.0000.00.00.11306010031">13002</definedName>
    <definedName name="SLD.000.C.0.00.0000.00.00.11306010034">679.5</definedName>
    <definedName name="SLD.000.C.0.00.0000.00.00.11306010036">22315.38999999</definedName>
    <definedName name="SLD.000.C.0.00.0000.00.00.117">533634.32999992</definedName>
    <definedName name="SLD.000.C.0.00.0000.00.00.121">31439885.269989</definedName>
    <definedName name="SLD.000.C.0.00.0000.00.00.12301">997253.47000027</definedName>
    <definedName name="SLD.000.C.0.00.0000.00.00.131">0</definedName>
    <definedName name="SLD.000.C.0.00.0000.00.00.211">73815519.2800293</definedName>
    <definedName name="SLD.000.C.0.00.0000.00.00.2110202">10881502.85</definedName>
    <definedName name="SLD.000.C.0.00.0000.00.00.2110203">55226637.2899999</definedName>
    <definedName name="SLD.000.C.0.00.0000.00.00.2110302">28386509.52</definedName>
    <definedName name="SLD.000.C.0.00.0000.00.00.212">88033.35000002</definedName>
    <definedName name="SLD.000.C.0.00.0000.00.00.216">634076.36999989</definedName>
    <definedName name="SLD.000.C.0.00.0000.00.00.217">17315355.6300048</definedName>
    <definedName name="SLD.000.C.0.00.0000.00.00.21704010001">16653.00999999</definedName>
    <definedName name="SLD.000.C.0.00.0000.00.00.21704010003">0</definedName>
    <definedName name="SLD.000.C.0.00.0000.00.00.219">3513721.00999832</definedName>
    <definedName name="SLD.000.C.0.00.0000.00.00.221">290102726.669921</definedName>
    <definedName name="SLD.000.C.0.00.0000.00.00.2210202">19016801.05</definedName>
    <definedName name="SLD.000.C.0.00.0000.00.00.2210203">149251446.629999</definedName>
    <definedName name="SLD.000.C.0.00.0000.00.00.2210302">105877571.47</definedName>
    <definedName name="SLD.000.C.0.00.0000.00.00.222">21139278.8200073</definedName>
    <definedName name="SLD.000.C.0.00.0000.00.00.22201010001">6164913.85</definedName>
    <definedName name="SLD.000.C.0.00.0000.00.00.241">129974445.70996</definedName>
    <definedName name="SLD.000.C.0.00.0000.00.00.24101">129974445.70996</definedName>
    <definedName name="SLD.000.C.0.00.0000.00.00.244">2180449.56999969</definedName>
    <definedName name="SLD.000.C.0.00.0000.00.00.24501">18114451.8699951</definedName>
    <definedName name="SLD.000.C.0.00.0000.00.00.31">290217002.200195</definedName>
    <definedName name="SLD.000.C.0.00.0000.00.00.311">179585641.580078</definedName>
    <definedName name="SLD.000.C.0.00.0000.00.00.312">4954140.23999786</definedName>
    <definedName name="SLD.000.C.0.00.0000.00.00.32">-21064440.0299987</definedName>
    <definedName name="SLD.000.C.0.00.0000.00.00.34">363001.90999985</definedName>
    <definedName name="SLD.000.C.0.00.0000.00.00.41">-155587260.75</definedName>
    <definedName name="SLD.000.C.0.00.0000.00.00.42">-25368197.2900085</definedName>
    <definedName name="SLD.000.C.0.00.0000.00.00.44">-5557702.52999878</definedName>
    <definedName name="SLD.000.C.0.00.0000.00.00.4410101">-12315505.6900024</definedName>
    <definedName name="SLD.000.C.0.00.0000.00.00.44101010019">-2444251.44</definedName>
    <definedName name="SLD.000.C.0.00.0000.00.00.4410102">-21328703.7200012</definedName>
    <definedName name="SLD.000.C.0.00.0000.00.00.44101020008">-44908351.0199999</definedName>
    <definedName name="SLD.000.C.0.00.0000.00.00.45">-133099.42000008</definedName>
    <definedName name="SLD.000.C.0.00.0000.00.00.47101010001">-4710636.20999908</definedName>
    <definedName name="SLD.000.C.0.00.0000.00.00.47101010002">-1201172.17000008</definedName>
    <definedName name="SLD.000.C.0.00.0000.00.00.D1010">17989327</definedName>
    <definedName name="SLD.000.C.0.00.0000.00.00.D1011">9804813.5</definedName>
    <definedName name="SLD.000.C.0.00.0000.00.00.D1012">1992874.98999977</definedName>
    <definedName name="SLD.000.C.0.00.0000.00.00.D1013">7966124.47000122</definedName>
    <definedName name="SLD.000.C.0.00.0000.00.00.D1014">98873.1400001</definedName>
    <definedName name="SLD.000.C.0.00.0000.00.00.D1015">498771725.940429</definedName>
    <definedName name="SLD.000.C.0.00.0000.00.00.D1016">3861816.84998322</definedName>
    <definedName name="SLD.000.C.0.00.0000.00.00.D1017">6518375.77999878</definedName>
    <definedName name="SLD.000.C.0.00.0000.00.00.D1018">30428702.3901367</definedName>
    <definedName name="SLD.000.C.0.00.0000.00.00.D1025">-45744891.0900268</definedName>
    <definedName name="SLD.000.C.0.00.0000.00.00.D1026">-13650979.5200805</definedName>
    <definedName name="SLD.000.C.0.00.0000.00.00.D1030">-18147550.3200073</definedName>
    <definedName name="SLD.000.C.0.00.0000.00.00.D1074">3439383.08001709</definedName>
    <definedName name="SLD.000.C.0.00.0000.00.00.D1075">-7966124.47000122</definedName>
    <definedName name="SLD.000.C.0.00.0000.00.00.D1076">20221665.6099853</definedName>
    <definedName name="SLD.000.C.0.00.0000.00.00.D1093">1009504.21000004</definedName>
    <definedName name="SLD.000.C.0.00.0000.00.00.D1094">2896500.96999741</definedName>
    <definedName name="SLD.000.C.0.00.0000.00.00.D1155">25936.66999999</definedName>
    <definedName name="SLD.000.C.0.00.0000.00.00.D997">5050971.46000671</definedName>
    <definedName name="SLD.000.C.0.00.0000.00.00.DCRECEBER">1089681.6099987</definedName>
    <definedName name="SLD.000.C.0.00.0000.00.01.11306010036">22</definedName>
    <definedName name="SLD.000.C.0.00.0000.00.01.117">1001</definedName>
    <definedName name="SLD.000.C.0.00.0000.00.01.121">30082</definedName>
    <definedName name="SLD.000.C.0.00.0000.00.01.12301">997</definedName>
    <definedName name="SLD.000.C.0.00.0000.00.01.211">73607</definedName>
    <definedName name="SLD.000.C.0.00.0000.00.01.212">220</definedName>
    <definedName name="SLD.000.C.0.00.0000.00.01.216">555</definedName>
    <definedName name="SLD.000.C.0.00.0000.00.01.217">22702</definedName>
    <definedName name="SLD.000.C.0.00.0000.00.01.219">3514</definedName>
    <definedName name="SLD.000.C.0.00.0000.00.01.221">307226</definedName>
    <definedName name="SLD.000.C.0.00.0000.00.01.222">12514</definedName>
    <definedName name="SLD.000.C.0.00.0000.00.01.241">129974</definedName>
    <definedName name="SLD.000.C.0.00.0000.00.01.244">2180</definedName>
    <definedName name="SLD.000.C.0.00.0000.00.01.24501">18114</definedName>
    <definedName name="SLD.000.C.0.00.0000.00.01.D1010">14735</definedName>
    <definedName name="SLD.000.C.0.00.0000.00.01.D1011">36890</definedName>
    <definedName name="SLD.000.C.0.00.0000.00.01.D1012">1296</definedName>
    <definedName name="SLD.000.C.0.00.0000.00.01.D1013">8253</definedName>
    <definedName name="SLD.000.C.0.00.0000.00.01.D1014">99</definedName>
    <definedName name="SLD.000.C.0.00.0000.00.01.D1015">487300</definedName>
    <definedName name="SLD.000.C.0.00.0000.00.01.D1016">6062</definedName>
    <definedName name="SLD.000.C.0.00.0000.00.01.D1017">5130</definedName>
    <definedName name="SLD.000.C.0.00.0000.00.01.D1018">30429</definedName>
    <definedName name="SLD.000.C.0.00.0000.00.01.DCRECEBER">610</definedName>
    <definedName name="SLD.000.C.0.00.1999.00.00.117">386309.42000008</definedName>
    <definedName name="SLD.000.C.0.00.1999.00.00.121">32120074.2799987</definedName>
    <definedName name="SLD.000.C.0.00.1999.00.00.131">90000</definedName>
    <definedName name="SLD.000.C.0.00.1999.00.00.211">71813107.4799804</definedName>
    <definedName name="SLD.000.C.0.00.1999.00.00.212">988466.92000008</definedName>
    <definedName name="SLD.000.C.0.00.1999.00.00.217">30737899.1099853</definedName>
    <definedName name="SLD.000.C.0.00.1999.00.00.221">321088959</definedName>
    <definedName name="SLD.000.C.0.00.1999.00.00.222">12513945.7100067</definedName>
    <definedName name="SLD.000.C.0.00.1999.00.00.241">129974445.70996</definedName>
    <definedName name="SLD.000.C.0.00.1999.00.00.244">2180449.56999969</definedName>
    <definedName name="SLD.000.C.0.00.1999.00.00.31">244637695.850097</definedName>
    <definedName name="SLD.000.C.0.00.1999.00.00.32">-7509368.30000305</definedName>
    <definedName name="SLD.000.C.0.00.1999.00.00.34">14624027.0099945</definedName>
    <definedName name="SLD.000.C.0.00.1999.00.00.41">-137984469.360107</definedName>
    <definedName name="SLD.000.C.0.00.1999.00.00.42">-18822323.7999877</definedName>
    <definedName name="SLD.000.C.0.00.1999.00.00.45">1209821.75</definedName>
    <definedName name="SLD.000.C.0.00.1999.00.00.47101010001">6781028.15000153</definedName>
    <definedName name="SLD.000.C.0.00.1999.00.00.47101010002">1847856.37999916</definedName>
    <definedName name="SLD.000.C.0.00.1999.00.00.D1010">16016305.1600036</definedName>
    <definedName name="SLD.000.C.0.00.1999.00.00.D1011">25362635.7800293</definedName>
    <definedName name="SLD.000.C.0.00.1999.00.00.D1012">4699155.20999908</definedName>
    <definedName name="SLD.000.C.0.00.1999.00.00.D1013">8628884.52999878</definedName>
    <definedName name="SLD.000.C.0.00.1999.00.00.D1015">491398211.890625</definedName>
    <definedName name="SLD.000.C.0.00.1999.00.00.D1016">10463049.2499847</definedName>
    <definedName name="SLD.000.C.0.00.1999.00.00.D1017">2173749.31999969</definedName>
    <definedName name="SLD.000.C.0.00.1999.00.00.D1018">18114451.8701171</definedName>
    <definedName name="SLD.000.C.0.00.1999.00.00.D1025">-49193159.4400024</definedName>
    <definedName name="SLD.000.C.0.00.1999.00.00.D1026">-3587777.86999512</definedName>
    <definedName name="SLD.000.C.0.00.1999.00.00.D1030">-71352966.6400146</definedName>
    <definedName name="SLD.000.C.0.00.1999.00.00.D1074">-19349636.2700195</definedName>
    <definedName name="SLD.000.C.0.00.1999.00.00.D1075">-8628884.52999878</definedName>
    <definedName name="SLD.000.C.0.00.1999.00.00.D1076">77181160.7299804</definedName>
    <definedName name="SLD.000.C.0.00.1999.00.00.D1093">1255347.8599987</definedName>
    <definedName name="SLD.000.C.0.00.1999.00.00.D1094">1125951.77000046</definedName>
    <definedName name="SLD.000.C.0.00.1999.00.00.D997">52401126.4100341</definedName>
    <definedName name="SLD.000.C.0.00.1999.00.00.DCRECEBER">291453.08000183</definedName>
    <definedName name="SLD.000.C.0.00.2000.00.00.117">533634.32999992</definedName>
    <definedName name="SLD.000.C.0.00.2000.00.00.121">31439885.269989</definedName>
    <definedName name="SLD.000.C.0.00.2000.00.00.12301">1147792.02000046</definedName>
    <definedName name="SLD.000.C.0.00.2000.00.00.131">0</definedName>
    <definedName name="SLD.000.C.0.00.2000.00.00.211">73815519.2800293</definedName>
    <definedName name="SLD.000.C.0.00.2000.00.00.212">88033.35000002</definedName>
    <definedName name="SLD.000.C.0.00.2000.00.00.217">17315355.6300048</definedName>
    <definedName name="SLD.000.C.0.00.2000.00.00.221">290102726.669921</definedName>
    <definedName name="SLD.000.C.0.00.2000.00.00.222">21139278.8200073</definedName>
    <definedName name="SLD.000.C.0.00.2000.00.00.241">129974445.70996</definedName>
    <definedName name="SLD.000.C.0.00.2000.00.00.244">2180449.56999969</definedName>
    <definedName name="SLD.000.C.0.00.2000.00.00.31">290217002.200195</definedName>
    <definedName name="SLD.000.C.0.00.2000.00.00.311">67578450.3000488</definedName>
    <definedName name="SLD.000.C.0.00.2000.00.00.312">1710563.19000053</definedName>
    <definedName name="SLD.000.C.0.00.2000.00.00.32">-21064440.0299987</definedName>
    <definedName name="SLD.000.C.0.00.2000.00.00.34">7705475.12000275</definedName>
    <definedName name="SLD.000.C.0.00.2000.00.00.41">-155587260.75</definedName>
    <definedName name="SLD.000.C.0.00.2000.00.00.42">-25368197.2900085</definedName>
    <definedName name="SLD.000.C.0.00.2000.00.00.4410101">-12689636.2599945</definedName>
    <definedName name="SLD.000.C.0.00.2000.00.00.4410102">5623644.69000244</definedName>
    <definedName name="SLD.000.C.0.00.2000.00.00.45">-133099.42000008</definedName>
    <definedName name="SLD.000.C.0.00.2000.00.00.47101010001">-4710636.20999908</definedName>
    <definedName name="SLD.000.C.0.00.2000.00.00.47101010002">-1201172.17000008</definedName>
    <definedName name="SLD.000.C.0.00.2000.00.00.D1010">17989327</definedName>
    <definedName name="SLD.000.C.0.00.2000.00.00.D1011">9804813.5</definedName>
    <definedName name="SLD.000.C.0.00.2000.00.00.D1012">1992874.98999977</definedName>
    <definedName name="SLD.000.C.0.00.2000.00.00.D1013">7966124.47000122</definedName>
    <definedName name="SLD.000.C.0.00.2000.00.00.D1015">498771725.940429</definedName>
    <definedName name="SLD.000.C.0.00.2000.00.00.D1016">3861816.84998322</definedName>
    <definedName name="SLD.000.C.0.00.2000.00.00.D1017">6518375.77999878</definedName>
    <definedName name="SLD.000.C.0.00.2000.00.00.D1018">30428702.3901367</definedName>
    <definedName name="SLD.000.C.0.00.2000.00.00.D1025">-45744891.0900268</definedName>
    <definedName name="SLD.000.C.0.00.2000.00.00.D1026">-13650979.5200805</definedName>
    <definedName name="SLD.000.C.0.00.2000.00.00.D1030">-18147550.3200073</definedName>
    <definedName name="SLD.000.C.0.00.2000.00.00.D1093">1009504.21000004</definedName>
    <definedName name="SLD.000.C.0.00.2000.00.00.D1094">2896500.96999741</definedName>
    <definedName name="SLD.000.C.0.00.2000.00.00.D1155">19932.71000001</definedName>
    <definedName name="SLD.000.C.0.00.2000.00.00.DCRECEBER">1089681.6099987</definedName>
    <definedName name="SLD.000.C.0.00.2001.00.00.11306010034">679.5</definedName>
    <definedName name="SLD.000.C.0.00.2001.00.00.2110202">10881502.85</definedName>
    <definedName name="SLD.000.C.0.00.2001.00.00.2110203">55226637.2899999</definedName>
    <definedName name="SLD.000.C.0.00.2001.00.00.2110302">28386509.52</definedName>
    <definedName name="SLD.000.C.0.00.2001.00.00.2210202">19016801.05</definedName>
    <definedName name="SLD.000.C.0.00.2001.00.00.2210203">149251446.629999</definedName>
    <definedName name="SLD.000.C.0.00.2001.00.00.2210302">105877571.47</definedName>
    <definedName name="SLD.000.C.0.00.2001.00.00.22201010001">6164913.85</definedName>
    <definedName name="SLD.000.C.0.00.2001.00.00.44101010019">-2444251.44</definedName>
    <definedName name="SLD.000.C.0.00.2001.00.00.44101020008">-44908351.0199999</definedName>
    <definedName name="SLD.000.C.0.01.0000.00.00.34">363001.90999985</definedName>
    <definedName name="SLD.000.C.0.01.0000.00.00.44">-5557702.52999878</definedName>
    <definedName name="SLD.000.C.0.01.0000.00.00.D997">5050971.46000671</definedName>
    <definedName name="SLD.000.C.0.01.0000.00.01.11201010035">0</definedName>
    <definedName name="SLD.000.C.0.01.0000.00.01.11306010019">0</definedName>
    <definedName name="SLD.000.C.0.01.0000.00.01.11306010031">24</definedName>
    <definedName name="SLD.000.C.0.01.0000.00.01.117">1717</definedName>
    <definedName name="SLD.000.C.0.01.0000.00.01.121">31692</definedName>
    <definedName name="SLD.000.C.0.01.0000.00.01.131">0</definedName>
    <definedName name="SLD.000.C.0.01.0000.00.01.211">77172</definedName>
    <definedName name="SLD.000.C.0.01.0000.00.01.212">66</definedName>
    <definedName name="SLD.000.C.0.01.0000.00.01.217">21908</definedName>
    <definedName name="SLD.000.C.0.01.0000.00.01.21704010001">13</definedName>
    <definedName name="SLD.000.C.0.01.0000.00.01.221">289496</definedName>
    <definedName name="SLD.000.C.0.01.0000.00.01.222">21139</definedName>
    <definedName name="SLD.000.C.0.01.0000.00.01.241">129974</definedName>
    <definedName name="SLD.000.C.0.01.0000.00.01.244">3416</definedName>
    <definedName name="SLD.000.C.0.01.0000.00.01.31">27924</definedName>
    <definedName name="SLD.000.C.0.01.0000.00.01.32">-2329</definedName>
    <definedName name="SLD.000.C.0.01.0000.00.01.34">363</definedName>
    <definedName name="SLD.000.C.0.01.0000.00.01.41">-13778</definedName>
    <definedName name="SLD.000.C.0.01.0000.00.01.42">-1907</definedName>
    <definedName name="SLD.000.C.0.01.0000.00.01.44">-5558</definedName>
    <definedName name="SLD.000.C.0.01.0000.00.01.45">-37</definedName>
    <definedName name="SLD.000.C.0.01.0000.00.01.47101010001">-925</definedName>
    <definedName name="SLD.000.C.0.01.0000.00.01.47101010002">-313</definedName>
    <definedName name="SLD.000.C.0.01.0000.00.01.D1010">19322</definedName>
    <definedName name="SLD.000.C.0.01.0000.00.01.D1011">17931</definedName>
    <definedName name="SLD.000.C.0.01.0000.00.01.D1012">644</definedName>
    <definedName name="SLD.000.C.0.01.0000.00.01.D1013">7881</definedName>
    <definedName name="SLD.000.C.0.01.0000.00.01.D1015">498488</definedName>
    <definedName name="SLD.000.C.0.01.0000.00.01.D1016">3312</definedName>
    <definedName name="SLD.000.C.0.01.0000.00.01.D1017">5589</definedName>
    <definedName name="SLD.000.C.0.01.0000.00.01.D1018">32633</definedName>
    <definedName name="SLD.000.C.0.01.0000.00.01.D1025">-3644</definedName>
    <definedName name="SLD.000.C.0.01.0000.00.01.D1026">-222</definedName>
    <definedName name="SLD.000.C.0.01.0000.00.01.D1030">-1691</definedName>
    <definedName name="SLD.000.C.0.01.0000.00.01.D1093">1024</definedName>
    <definedName name="SLD.000.C.0.01.0000.00.01.D1094">2511</definedName>
    <definedName name="SLD.000.C.0.01.0000.00.01.D997">5051</definedName>
    <definedName name="SLD.000.C.0.01.0000.00.01.DCRECEBER">1892</definedName>
    <definedName name="SLD.000.C.0.01.2001.00.00.44101010019">-325631.57</definedName>
    <definedName name="SLD.000.C.0.01.2001.00.00.44101020008">-1320819.3</definedName>
    <definedName name="SLD.000.C.0.01.2001.00.01.44101010019">-326</definedName>
    <definedName name="SLD.000.C.0.01.2001.00.01.44101020008">-1321</definedName>
    <definedName name="SLD.000.C.0.02.0000.00.01.11201010035">0</definedName>
    <definedName name="SLD.000.C.0.02.0000.00.01.11306010019">0</definedName>
    <definedName name="SLD.000.C.0.02.0000.00.01.11306010031">15</definedName>
    <definedName name="SLD.000.C.0.02.0000.00.01.117">1635</definedName>
    <definedName name="SLD.000.C.0.02.0000.00.01.121">12967</definedName>
    <definedName name="SLD.000.C.0.02.0000.00.01.131">0</definedName>
    <definedName name="SLD.000.C.0.02.0000.00.01.211">81910</definedName>
    <definedName name="SLD.000.C.0.02.0000.00.01.212">62</definedName>
    <definedName name="SLD.000.C.0.02.0000.00.01.217">21957</definedName>
    <definedName name="SLD.000.C.0.02.0000.00.01.21704010001">16</definedName>
    <definedName name="SLD.000.C.0.02.0000.00.01.221">293759</definedName>
    <definedName name="SLD.000.C.0.02.0000.00.01.222">21139</definedName>
    <definedName name="SLD.000.C.0.02.0000.00.01.241">129974</definedName>
    <definedName name="SLD.000.C.0.02.0000.00.01.244">3416</definedName>
    <definedName name="SLD.000.C.0.02.0000.00.01.31">51359</definedName>
    <definedName name="SLD.000.C.0.02.0000.00.01.32">-4299</definedName>
    <definedName name="SLD.000.C.0.02.0000.00.01.34">1371</definedName>
    <definedName name="SLD.000.C.0.02.0000.00.01.41">-27355</definedName>
    <definedName name="SLD.000.C.0.02.0000.00.01.42">-3792</definedName>
    <definedName name="SLD.000.C.0.02.0000.00.01.44">-17386</definedName>
    <definedName name="SLD.000.C.0.02.0000.00.01.45">-39</definedName>
    <definedName name="SLD.000.C.0.02.0000.00.01.47101010001">49</definedName>
    <definedName name="SLD.000.C.0.02.0000.00.01.47101010002">59</definedName>
    <definedName name="SLD.000.C.0.02.0000.00.01.D1010">13552</definedName>
    <definedName name="SLD.000.C.0.02.0000.00.01.D1011">44891</definedName>
    <definedName name="SLD.000.C.0.02.0000.00.01.D1012">1986</definedName>
    <definedName name="SLD.000.C.0.02.0000.00.01.D1013">8151</definedName>
    <definedName name="SLD.000.C.0.02.0000.00.01.D1015">500198</definedName>
    <definedName name="SLD.000.C.0.02.0000.00.01.D1016">2762</definedName>
    <definedName name="SLD.000.C.0.02.0000.00.01.D1017">5516</definedName>
    <definedName name="SLD.000.C.0.02.0000.00.01.D1018">29160</definedName>
    <definedName name="SLD.000.C.0.02.0000.00.01.D1025">-7241</definedName>
    <definedName name="SLD.000.C.0.02.0000.00.01.D1026">-471</definedName>
    <definedName name="SLD.000.C.0.02.0000.00.01.D1030">-9674</definedName>
    <definedName name="SLD.000.C.0.02.0000.00.01.D1093">935</definedName>
    <definedName name="SLD.000.C.0.02.0000.00.01.D1094">2407</definedName>
    <definedName name="SLD.000.C.0.02.0000.00.01.D997">10081</definedName>
    <definedName name="SLD.000.C.0.02.0000.00.01.DCRECEBER">2225</definedName>
    <definedName name="SLD.000.C.0.02.2001.00.01.44101010019">-614</definedName>
    <definedName name="SLD.000.C.0.02.2001.00.01.44101020008">-7555</definedName>
    <definedName name="SLD.000.C.0.03.0000.00.00.12301">786499.5</definedName>
    <definedName name="SLD.000.C.0.03.0000.00.00.311">74384793.3399658</definedName>
    <definedName name="SLD.000.C.0.03.0000.00.00.312">2967049.86000061</definedName>
    <definedName name="SLD.000.C.0.03.0000.00.00.4410101">-12315505.6900024</definedName>
    <definedName name="SLD.000.C.0.03.0000.00.00.4410102">-21328703.7200012</definedName>
    <definedName name="SLD.000.C.0.03.0000.00.00.D1155">25936.66999999</definedName>
    <definedName name="SLD.000.C.0.03.0000.00.01.11201010035">0</definedName>
    <definedName name="SLD.000.C.0.03.0000.00.01.11306010019">0</definedName>
    <definedName name="SLD.000.C.0.03.0000.00.01.11306010031">21</definedName>
    <definedName name="SLD.000.C.0.03.0000.00.01.11306010036">22</definedName>
    <definedName name="SLD.000.C.0.03.0000.00.01.117">1555</definedName>
    <definedName name="SLD.000.C.0.03.0000.00.01.121">11</definedName>
    <definedName name="SLD.000.C.0.03.0000.00.01.12301">786</definedName>
    <definedName name="SLD.000.C.0.03.0000.00.01.131">0</definedName>
    <definedName name="SLD.000.C.0.03.0000.00.01.211">76191</definedName>
    <definedName name="SLD.000.C.0.03.0000.00.01.212">47</definedName>
    <definedName name="SLD.000.C.0.03.0000.00.01.217">21754</definedName>
    <definedName name="SLD.000.C.0.03.0000.00.01.21704010001">22</definedName>
    <definedName name="SLD.000.C.0.03.0000.00.01.221">279615</definedName>
    <definedName name="SLD.000.C.0.03.0000.00.01.222">21139</definedName>
    <definedName name="SLD.000.C.0.03.0000.00.01.241">129974</definedName>
    <definedName name="SLD.000.C.0.03.0000.00.01.244">3416</definedName>
    <definedName name="SLD.000.C.0.03.0000.00.01.31">77352</definedName>
    <definedName name="SLD.000.C.0.03.0000.00.01.311">74385</definedName>
    <definedName name="SLD.000.C.0.03.0000.00.01.312">2967</definedName>
    <definedName name="SLD.000.C.0.03.0000.00.01.32">-6480</definedName>
    <definedName name="SLD.000.C.0.03.0000.00.01.34">1803</definedName>
    <definedName name="SLD.000.C.0.03.0000.00.01.41">-40908</definedName>
    <definedName name="SLD.000.C.0.03.0000.00.01.42">-5902</definedName>
    <definedName name="SLD.000.C.0.03.0000.00.01.4410101">-12316</definedName>
    <definedName name="SLD.000.C.0.03.0000.00.01.4410102">-21329</definedName>
    <definedName name="SLD.000.C.0.03.0000.00.01.45">-39</definedName>
    <definedName name="SLD.000.C.0.03.0000.00.01.47101010001">1735</definedName>
    <definedName name="SLD.000.C.0.03.0000.00.01.47101010002">692</definedName>
    <definedName name="SLD.000.C.0.03.0000.00.01.D1010">14342</definedName>
    <definedName name="SLD.000.C.0.03.0000.00.01.D1011">28220</definedName>
    <definedName name="SLD.000.C.0.03.0000.00.01.D1012">2128</definedName>
    <definedName name="SLD.000.C.0.03.0000.00.01.D1013">10393</definedName>
    <definedName name="SLD.000.C.0.03.0000.00.01.D1015">502084</definedName>
    <definedName name="SLD.000.C.0.03.0000.00.01.D1016">2212</definedName>
    <definedName name="SLD.000.C.0.03.0000.00.01.D1017">5996</definedName>
    <definedName name="SLD.000.C.0.03.0000.00.01.D1018">23802</definedName>
    <definedName name="SLD.000.C.0.03.0000.00.01.D1025">-10820</definedName>
    <definedName name="SLD.000.C.0.03.0000.00.01.D1026">-1557</definedName>
    <definedName name="SLD.000.C.0.03.0000.00.01.D1030">-21268</definedName>
    <definedName name="SLD.000.C.0.03.0000.00.01.D1093">812</definedName>
    <definedName name="SLD.000.C.0.03.0000.00.01.D1094">2601</definedName>
    <definedName name="SLD.000.C.0.03.0000.00.01.D1155">26</definedName>
    <definedName name="SLD.000.C.0.03.0000.00.01.D997">15100</definedName>
    <definedName name="SLD.000.C.0.03.0000.00.01.DCRECEBER">2779</definedName>
    <definedName name="SLD.000.C.0.03.2000.00.00.12301">1147792.02000046</definedName>
    <definedName name="SLD.000.C.0.03.2000.00.00.311">67578450.3000488</definedName>
    <definedName name="SLD.000.C.0.03.2000.00.00.312">1710563.19000053</definedName>
    <definedName name="SLD.000.C.0.03.2000.00.00.4410101">-12689636.2599945</definedName>
    <definedName name="SLD.000.C.0.03.2000.00.00.4410102">5623644.69000244</definedName>
    <definedName name="SLD.000.C.0.03.2000.00.00.D1155">19932.71000001</definedName>
    <definedName name="SLD.000.C.0.03.2000.00.01.117">1664</definedName>
    <definedName name="SLD.000.C.0.03.2000.00.01.121">32468</definedName>
    <definedName name="SLD.000.C.0.03.2000.00.01.12301">1148</definedName>
    <definedName name="SLD.000.C.0.03.2000.00.01.131">0</definedName>
    <definedName name="SLD.000.C.0.03.2000.00.01.211">66461</definedName>
    <definedName name="SLD.000.C.0.03.2000.00.01.212">716</definedName>
    <definedName name="SLD.000.C.0.03.2000.00.01.217">17504</definedName>
    <definedName name="SLD.000.C.0.03.2000.00.01.221">308017</definedName>
    <definedName name="SLD.000.C.0.03.2000.00.01.222">12514</definedName>
    <definedName name="SLD.000.C.0.03.2000.00.01.241">129974</definedName>
    <definedName name="SLD.000.C.0.03.2000.00.01.244">2180</definedName>
    <definedName name="SLD.000.C.0.03.2000.00.01.31">69289</definedName>
    <definedName name="SLD.000.C.0.03.2000.00.01.311">67578</definedName>
    <definedName name="SLD.000.C.0.03.2000.00.01.312">1711</definedName>
    <definedName name="SLD.000.C.0.03.2000.00.01.32">-5908</definedName>
    <definedName name="SLD.000.C.0.03.2000.00.01.34">702</definedName>
    <definedName name="SLD.000.C.0.03.2000.00.01.41">-38038</definedName>
    <definedName name="SLD.000.C.0.03.2000.00.01.42">-6870</definedName>
    <definedName name="SLD.000.C.0.03.2000.00.01.4410101">-12690</definedName>
    <definedName name="SLD.000.C.0.03.2000.00.01.4410102">5624</definedName>
    <definedName name="SLD.000.C.0.03.2000.00.01.45">16</definedName>
    <definedName name="SLD.000.C.0.03.2000.00.01.47101010001">-3042</definedName>
    <definedName name="SLD.000.C.0.03.2000.00.01.47101010002">-741</definedName>
    <definedName name="SLD.000.C.0.03.2000.00.01.D1010">10225</definedName>
    <definedName name="SLD.000.C.0.03.2000.00.01.D1011">20778</definedName>
    <definedName name="SLD.000.C.0.03.2000.00.01.D1012">1700</definedName>
    <definedName name="SLD.000.C.0.03.2000.00.01.D1013">7763</definedName>
    <definedName name="SLD.000.C.0.03.2000.00.01.D1015">484462</definedName>
    <definedName name="SLD.000.C.0.03.2000.00.01.D1016">8813</definedName>
    <definedName name="SLD.000.C.0.03.2000.00.01.D1017">4556</definedName>
    <definedName name="SLD.000.C.0.03.2000.00.01.D1018">26457</definedName>
    <definedName name="SLD.000.C.0.03.2000.00.01.D1025">-11823</definedName>
    <definedName name="SLD.000.C.0.03.2000.00.01.D1026">-859</definedName>
    <definedName name="SLD.000.C.0.03.2000.00.01.D1030">5615</definedName>
    <definedName name="SLD.000.C.0.03.2000.00.01.D1093">1168</definedName>
    <definedName name="SLD.000.C.0.03.2000.00.01.D1094">1020</definedName>
    <definedName name="SLD.000.C.0.03.2000.00.01.D1155">20</definedName>
    <definedName name="SLD.000.C.0.03.2000.00.01.DCRECEBER">361</definedName>
    <definedName name="SLD.000.C.0.03.2001.00.01.44101010019">-928</definedName>
    <definedName name="SLD.000.C.0.03.2001.00.01.44101020008">-16402</definedName>
    <definedName name="SLD.000.C.0.04.0000.00.00.42">-8761611.38000488</definedName>
    <definedName name="SLD.000.C.0.04.0000.00.01.11201010035">0</definedName>
    <definedName name="SLD.000.C.0.04.0000.00.01.11306010019">0</definedName>
    <definedName name="SLD.000.C.0.04.0000.00.01.11306010031">49</definedName>
    <definedName name="SLD.000.C.0.04.0000.00.01.11306010036">0</definedName>
    <definedName name="SLD.000.C.0.04.0000.00.01.117">1408</definedName>
    <definedName name="SLD.000.C.0.04.0000.00.01.121">2</definedName>
    <definedName name="SLD.000.C.0.04.0000.00.01.12301">756</definedName>
    <definedName name="SLD.000.C.0.04.0000.00.01.131">0</definedName>
    <definedName name="SLD.000.C.0.04.0000.00.01.211">79269</definedName>
    <definedName name="SLD.000.C.0.04.0000.00.01.212">48</definedName>
    <definedName name="SLD.000.C.0.04.0000.00.01.217">20782</definedName>
    <definedName name="SLD.000.C.0.04.0000.00.01.21704010001">0</definedName>
    <definedName name="SLD.000.C.0.04.0000.00.01.221">279351</definedName>
    <definedName name="SLD.000.C.0.04.0000.00.01.222">21139</definedName>
    <definedName name="SLD.000.C.0.04.0000.00.01.241">137385</definedName>
    <definedName name="SLD.000.C.0.04.0000.00.01.244">3416</definedName>
    <definedName name="SLD.000.C.0.04.0000.00.01.311">98481</definedName>
    <definedName name="SLD.000.C.0.04.0000.00.01.312">3398</definedName>
    <definedName name="SLD.000.C.0.04.0000.00.01.32">-8560</definedName>
    <definedName name="SLD.000.C.0.04.0000.00.01.34">1877</definedName>
    <definedName name="SLD.000.C.0.04.0000.00.01.41">-54386</definedName>
    <definedName name="SLD.000.C.0.04.0000.00.01.42">-8762</definedName>
    <definedName name="SLD.000.C.0.04.0000.00.01.4410101">-15650</definedName>
    <definedName name="SLD.000.C.0.04.0000.00.01.4410102">-23583</definedName>
    <definedName name="SLD.000.C.0.04.0000.00.01.45">-39</definedName>
    <definedName name="SLD.000.C.0.04.0000.00.01.47101010001">1632</definedName>
    <definedName name="SLD.000.C.0.04.0000.00.01.47101010002">613</definedName>
    <definedName name="SLD.000.C.0.04.0000.00.01.D1010">12975</definedName>
    <definedName name="SLD.000.C.0.04.0000.00.01.D1011">31572</definedName>
    <definedName name="SLD.000.C.0.04.0000.00.01.D1012">2144</definedName>
    <definedName name="SLD.000.C.0.04.0000.00.01.D1013">10210</definedName>
    <definedName name="SLD.000.C.0.04.0000.00.01.D1015">503130</definedName>
    <definedName name="SLD.000.C.0.04.0000.00.01.D1016">1661</definedName>
    <definedName name="SLD.000.C.0.04.0000.00.01.D1017">6650</definedName>
    <definedName name="SLD.000.C.0.04.0000.00.01.D1018">16804</definedName>
    <definedName name="SLD.000.C.0.04.0000.00.01.D1094">1787</definedName>
    <definedName name="SLD.000.C.0.04.0000.00.01.D1155">26</definedName>
    <definedName name="SLD.000.C.0.04.0000.00.01.DCRECEBER">2746</definedName>
    <definedName name="SLD.000.C.0.05.0000.00.01.11201010035">0</definedName>
    <definedName name="SLD.000.C.0.05.0000.00.01.11306010019">0</definedName>
    <definedName name="SLD.000.C.0.05.0000.00.01.11306010031">12</definedName>
    <definedName name="SLD.000.C.0.05.0000.00.01.11306010036">0</definedName>
    <definedName name="SLD.000.C.0.05.0000.00.01.117">1336</definedName>
    <definedName name="SLD.000.C.0.05.0000.00.01.121">2</definedName>
    <definedName name="SLD.000.C.0.05.0000.00.01.12301">726</definedName>
    <definedName name="SLD.000.C.0.05.0000.00.01.131">0</definedName>
    <definedName name="SLD.000.C.0.05.0000.00.01.211">85487</definedName>
    <definedName name="SLD.000.C.0.05.0000.00.01.212">36</definedName>
    <definedName name="SLD.000.C.0.05.0000.00.01.217">21843</definedName>
    <definedName name="SLD.000.C.0.05.0000.00.01.221">286500</definedName>
    <definedName name="SLD.000.C.0.05.0000.00.01.222">21139</definedName>
    <definedName name="SLD.000.C.0.05.0000.00.01.241">137385</definedName>
    <definedName name="SLD.000.C.0.05.0000.00.01.244">3416</definedName>
    <definedName name="SLD.000.C.0.05.0000.00.01.311">123327</definedName>
    <definedName name="SLD.000.C.0.05.0000.00.01.312">3807</definedName>
    <definedName name="SLD.000.C.0.05.0000.00.01.32">-10702</definedName>
    <definedName name="SLD.000.C.0.05.0000.00.01.34">1981</definedName>
    <definedName name="SLD.000.C.0.05.0000.00.01.41">-67934</definedName>
    <definedName name="SLD.000.C.0.05.0000.00.01.42">-10975</definedName>
    <definedName name="SLD.000.C.0.05.0000.00.01.4410101">-19903</definedName>
    <definedName name="SLD.000.C.0.05.0000.00.01.4410102">-40685</definedName>
    <definedName name="SLD.000.C.0.05.0000.00.01.45">-42</definedName>
    <definedName name="SLD.000.C.0.05.0000.00.01.47101010001">5007</definedName>
    <definedName name="SLD.000.C.0.05.0000.00.01.47101010002">1864</definedName>
    <definedName name="SLD.000.C.0.05.0000.00.01.D1010">8692</definedName>
    <definedName name="SLD.000.C.0.05.0000.00.01.D1011">34264</definedName>
    <definedName name="SLD.000.C.0.05.0000.00.01.D1012">2164</definedName>
    <definedName name="SLD.000.C.0.05.0000.00.01.D1013">14838</definedName>
    <definedName name="SLD.000.C.0.05.0000.00.01.D1015">505997</definedName>
    <definedName name="SLD.000.C.0.05.0000.00.01.D1016">1111</definedName>
    <definedName name="SLD.000.C.0.05.0000.00.01.D1017">6505</definedName>
    <definedName name="SLD.000.C.0.05.0000.00.01.D1018">7528</definedName>
    <definedName name="SLD.000.C.0.05.0000.00.01.D1094">2028</definedName>
    <definedName name="SLD.000.C.0.05.0000.00.01.D1155">53</definedName>
    <definedName name="SLD.000.C.0.05.0000.00.01.DCRECEBER">2685</definedName>
    <definedName name="SLD.000.C.0.06.0000.00.01.11201010035">0</definedName>
    <definedName name="SLD.000.C.0.06.0000.00.01.11306010019">0</definedName>
    <definedName name="SLD.000.C.0.06.0000.00.01.11306010031">16</definedName>
    <definedName name="SLD.000.C.0.06.0000.00.01.11306010036">0</definedName>
    <definedName name="SLD.000.C.0.06.0000.00.01.117">1241</definedName>
    <definedName name="SLD.000.C.0.06.0000.00.01.121">1</definedName>
    <definedName name="SLD.000.C.0.06.0000.00.01.12301">696</definedName>
    <definedName name="SLD.000.C.0.06.0000.00.01.131">0</definedName>
    <definedName name="SLD.000.C.0.06.0000.00.01.211">85525</definedName>
    <definedName name="SLD.000.C.0.06.0000.00.01.212">35</definedName>
    <definedName name="SLD.000.C.0.06.0000.00.01.216">547</definedName>
    <definedName name="SLD.000.C.0.06.0000.00.01.217">23545</definedName>
    <definedName name="SLD.000.C.0.06.0000.00.01.21704010001">2</definedName>
    <definedName name="SLD.000.C.0.06.0000.00.01.219">1074</definedName>
    <definedName name="SLD.000.C.0.06.0000.00.01.221">280521</definedName>
    <definedName name="SLD.000.C.0.06.0000.00.01.222">21139</definedName>
    <definedName name="SLD.000.C.0.06.0000.00.01.241">137385</definedName>
    <definedName name="SLD.000.C.0.06.0000.00.01.244">3416</definedName>
    <definedName name="SLD.000.C.0.06.0000.00.01.311">146832</definedName>
    <definedName name="SLD.000.C.0.06.0000.00.01.312">4286</definedName>
    <definedName name="SLD.000.C.0.06.0000.00.01.32">-12733</definedName>
    <definedName name="SLD.000.C.0.06.0000.00.01.34">2062</definedName>
    <definedName name="SLD.000.C.0.06.0000.00.01.41">-81374</definedName>
    <definedName name="SLD.000.C.0.06.0000.00.01.42">-15127</definedName>
    <definedName name="SLD.000.C.0.06.0000.00.01.4410101">-23147</definedName>
    <definedName name="SLD.000.C.0.06.0000.00.01.4410102">-35398</definedName>
    <definedName name="SLD.000.C.0.06.0000.00.01.45">-40</definedName>
    <definedName name="SLD.000.C.0.06.0000.00.01.47101010001">3369</definedName>
    <definedName name="SLD.000.C.0.06.0000.00.01.47101010002">1275</definedName>
    <definedName name="SLD.000.C.0.06.0000.00.01.D1010">15222</definedName>
    <definedName name="SLD.000.C.0.06.0000.00.01.D1011">26430</definedName>
    <definedName name="SLD.000.C.0.06.0000.00.01.D1012">2184</definedName>
    <definedName name="SLD.000.C.0.06.0000.00.01.D1013">12610</definedName>
    <definedName name="SLD.000.C.0.06.0000.00.01.D1014">71</definedName>
    <definedName name="SLD.000.C.0.06.0000.00.01.D1015">510574</definedName>
    <definedName name="SLD.000.C.0.06.0000.00.01.D1016">561</definedName>
    <definedName name="SLD.000.C.0.06.0000.00.01.D1017">6692</definedName>
    <definedName name="SLD.000.C.0.06.0000.00.01.D1018">11786</definedName>
    <definedName name="SLD.000.C.0.06.0000.00.01.D1094">2221</definedName>
    <definedName name="SLD.000.C.0.06.0000.00.01.D1155">34</definedName>
    <definedName name="SLD.000.C.0.06.0000.00.01.DCRECEBER">2712</definedName>
    <definedName name="SLD.000.C.0.07.0000.00.00.311">154554758.300048</definedName>
    <definedName name="SLD.000.C.0.07.0000.00.00.312">4413838.41000366</definedName>
    <definedName name="SLD.000.C.0.07.0000.00.00.32">-11563047.550003</definedName>
    <definedName name="SLD.000.C.0.07.0000.00.00.34">3022147.54000092</definedName>
    <definedName name="SLD.000.C.0.07.0000.00.00.41">-89645674.040039</definedName>
    <definedName name="SLD.000.C.0.07.0000.00.00.42">-17457559.8999939</definedName>
    <definedName name="SLD.000.C.0.07.0000.00.00.44">-26895992.9599914</definedName>
    <definedName name="SLD.000.C.0.07.0000.00.00.45">-113299.85000002</definedName>
    <definedName name="SLD.000.C.0.07.0000.00.00.47101010001">-4095197.79000092</definedName>
    <definedName name="SLD.000.C.0.07.0000.00.00.47101010002">-1207791.98999977</definedName>
    <definedName name="SLD.000.C.0.07.0000.00.01.11201010035">0</definedName>
    <definedName name="SLD.000.C.0.07.0000.00.01.11306010019">0</definedName>
    <definedName name="SLD.000.C.0.07.0000.00.01.11306010031">12</definedName>
    <definedName name="SLD.000.C.0.07.0000.00.01.11306010036">0</definedName>
    <definedName name="SLD.000.C.0.07.0000.00.01.117">1087</definedName>
    <definedName name="SLD.000.C.0.07.0000.00.01.121">1</definedName>
    <definedName name="SLD.000.C.0.07.0000.00.01.12301">666</definedName>
    <definedName name="SLD.000.C.0.07.0000.00.01.131">0</definedName>
    <definedName name="SLD.000.C.0.07.0000.00.01.211">91549</definedName>
    <definedName name="SLD.000.C.0.07.0000.00.01.212">37</definedName>
    <definedName name="SLD.000.C.0.07.0000.00.01.216">548</definedName>
    <definedName name="SLD.000.C.0.07.0000.00.01.217">23062</definedName>
    <definedName name="SLD.000.C.0.07.0000.00.01.21704010001">0</definedName>
    <definedName name="SLD.000.C.0.07.0000.00.01.219">3346</definedName>
    <definedName name="SLD.000.C.0.07.0000.00.01.221">287690</definedName>
    <definedName name="SLD.000.C.0.07.0000.00.01.222">21139</definedName>
    <definedName name="SLD.000.C.0.07.0000.00.01.241">137385</definedName>
    <definedName name="SLD.000.C.0.07.0000.00.01.244">3416</definedName>
    <definedName name="SLD.000.C.0.07.0000.00.01.311">172282</definedName>
    <definedName name="SLD.000.C.0.07.0000.00.01.312">4712</definedName>
    <definedName name="SLD.000.C.0.07.0000.00.01.32">-14928</definedName>
    <definedName name="SLD.000.C.0.07.0000.00.01.34">2212</definedName>
    <definedName name="SLD.000.C.0.07.0000.00.01.41">-94807</definedName>
    <definedName name="SLD.000.C.0.07.0000.00.01.42">-19505</definedName>
    <definedName name="SLD.000.C.0.07.0000.00.01.4410101">-26998</definedName>
    <definedName name="SLD.000.C.0.07.0000.00.01.4410102">-47525</definedName>
    <definedName name="SLD.000.C.0.07.0000.00.01.45">-47</definedName>
    <definedName name="SLD.000.C.0.07.0000.00.01.47101010001">5852</definedName>
    <definedName name="SLD.000.C.0.07.0000.00.01.47101010002">2170</definedName>
    <definedName name="SLD.000.C.0.07.0000.00.01.D1010">12898</definedName>
    <definedName name="SLD.000.C.0.07.0000.00.01.D1011">30524</definedName>
    <definedName name="SLD.000.C.0.07.0000.00.01.D1012">2210</definedName>
    <definedName name="SLD.000.C.0.07.0000.00.01.D1013">15989</definedName>
    <definedName name="SLD.000.C.0.07.0000.00.01.D1014">51</definedName>
    <definedName name="SLD.000.C.0.07.0000.00.01.D1015">512573</definedName>
    <definedName name="SLD.000.C.0.07.0000.00.01.D1016">11</definedName>
    <definedName name="SLD.000.C.0.07.0000.00.01.D1017">7157</definedName>
    <definedName name="SLD.000.C.0.07.0000.00.01.D1018">5201</definedName>
    <definedName name="SLD.000.C.0.07.0000.00.01.D1094">2174</definedName>
    <definedName name="SLD.000.C.0.07.0000.00.01.D1155">30</definedName>
    <definedName name="SLD.000.C.0.07.0000.00.01.DCRECEBER">2822</definedName>
    <definedName name="SLD.000.C.0.07.2000.00.00.311">154554758.300048</definedName>
    <definedName name="SLD.000.C.0.07.2000.00.00.312">4413838.41000366</definedName>
    <definedName name="SLD.000.C.0.07.2000.00.00.32">-11563047.550003</definedName>
    <definedName name="SLD.000.C.0.07.2000.00.00.34">3022147.54000092</definedName>
    <definedName name="SLD.000.C.0.07.2000.00.00.41">-89645674.040039</definedName>
    <definedName name="SLD.000.C.0.07.2000.00.00.42">-17457559.8999939</definedName>
    <definedName name="SLD.000.C.0.07.2000.00.00.44">-26895992.9599914</definedName>
    <definedName name="SLD.000.C.0.07.2000.00.00.45">-113299.85000002</definedName>
    <definedName name="SLD.000.C.0.07.2000.00.00.47101010001">-4095197.79000092</definedName>
    <definedName name="SLD.000.C.0.07.2000.00.00.47101010002">-1207791.98999977</definedName>
    <definedName name="SLD.000.C.0.07.2000.00.01.311">154555</definedName>
    <definedName name="SLD.000.C.0.07.2000.00.01.312">4414</definedName>
    <definedName name="SLD.000.C.0.07.2000.00.01.32">-11563</definedName>
    <definedName name="SLD.000.C.0.07.2000.00.01.34">3022</definedName>
    <definedName name="SLD.000.C.0.07.2000.00.01.41">-89646</definedName>
    <definedName name="SLD.000.C.0.07.2000.00.01.42">-17458</definedName>
    <definedName name="SLD.000.C.0.07.2000.00.01.44">-26896</definedName>
    <definedName name="SLD.000.C.0.07.2000.00.01.45">-113</definedName>
    <definedName name="SLD.000.C.0.07.2000.00.01.47101010001">-4095</definedName>
    <definedName name="SLD.000.C.0.07.2000.00.01.47101010002">-1208</definedName>
    <definedName name="SLD.000.C.0.07.2001.00.01.11201010035">0</definedName>
    <definedName name="SLD.000.C.0.07.2001.00.01.11306010019">0</definedName>
    <definedName name="SLD.000.C.0.07.2001.00.01.11306010031">12</definedName>
    <definedName name="SLD.000.C.0.07.2001.00.01.11306010036">0</definedName>
    <definedName name="SLD.000.C.0.07.2001.00.01.121">1</definedName>
    <definedName name="SLD.000.C.0.07.2001.00.01.12301">666</definedName>
    <definedName name="SLD.000.C.0.07.2001.00.01.131">0</definedName>
    <definedName name="SLD.000.C.0.07.2001.00.01.211">91549</definedName>
    <definedName name="SLD.000.C.0.07.2001.00.01.212">37</definedName>
    <definedName name="SLD.000.C.0.07.2001.00.01.217">23062</definedName>
    <definedName name="SLD.000.C.0.07.2001.00.01.221">287690</definedName>
    <definedName name="SLD.000.C.0.07.2001.00.01.222">21139</definedName>
    <definedName name="SLD.000.C.0.07.2001.00.01.241">137385</definedName>
    <definedName name="SLD.000.C.0.07.2001.00.01.244">3416</definedName>
    <definedName name="SLD.000.C.0.07.2001.00.01.311">172282</definedName>
    <definedName name="SLD.000.C.0.07.2001.00.01.312">4712</definedName>
    <definedName name="SLD.000.C.0.07.2001.00.01.32">-14928</definedName>
    <definedName name="SLD.000.C.0.07.2001.00.01.34">2212</definedName>
    <definedName name="SLD.000.C.0.07.2001.00.01.41">-94807</definedName>
    <definedName name="SLD.000.C.0.07.2001.00.01.42">-19505</definedName>
    <definedName name="SLD.000.C.0.07.2001.00.01.4410101">-26998</definedName>
    <definedName name="SLD.000.C.0.07.2001.00.01.4410102">-47525</definedName>
    <definedName name="SLD.000.C.0.07.2001.00.01.45">-47</definedName>
    <definedName name="SLD.000.C.0.07.2001.00.01.47101010001">5852</definedName>
    <definedName name="SLD.000.C.0.07.2001.00.01.47101010002">2170</definedName>
    <definedName name="SLD.000.C.0.07.2001.00.01.D1013">15989</definedName>
    <definedName name="SLD.000.C.0.07.2001.00.01.D1015">512573</definedName>
    <definedName name="SLD.000.C.0.07.2001.00.01.D1016">11</definedName>
    <definedName name="SLD.000.C.0.07.2001.00.01.D1017">7157</definedName>
    <definedName name="SLD.000.C.0.07.2001.00.01.D1018">5201</definedName>
    <definedName name="SLD.000.C.0.07.2001.00.01.D1094">2174</definedName>
    <definedName name="SLD.000.C.0.07.2001.00.01.D1155">30</definedName>
    <definedName name="SLD.000.C.0.08.0000.00.00.11201010035">200</definedName>
    <definedName name="SLD.000.C.0.08.0000.00.00.11306010019">90.63</definedName>
    <definedName name="SLD.000.C.0.08.0000.00.00.11306010031">13002</definedName>
    <definedName name="SLD.000.C.0.08.0000.00.00.21704010001">16653.00999999</definedName>
    <definedName name="SLD.000.C.0.08.0000.00.01.117">1014</definedName>
    <definedName name="SLD.000.C.0.08.0000.00.01.121">30082</definedName>
    <definedName name="SLD.000.C.0.08.0000.00.01.12301">997</definedName>
    <definedName name="SLD.000.C.0.08.0000.00.01.211">73607</definedName>
    <definedName name="SLD.000.C.0.08.0000.00.01.212">220</definedName>
    <definedName name="SLD.000.C.0.08.0000.00.01.216">555</definedName>
    <definedName name="SLD.000.C.0.08.0000.00.01.217">22702</definedName>
    <definedName name="SLD.000.C.0.08.0000.00.01.219">3514</definedName>
    <definedName name="SLD.000.C.0.08.0000.00.01.221">307226</definedName>
    <definedName name="SLD.000.C.0.08.0000.00.01.222">12514</definedName>
    <definedName name="SLD.000.C.0.08.0000.00.01.241">129974</definedName>
    <definedName name="SLD.000.C.0.08.0000.00.01.244">2180</definedName>
    <definedName name="SLD.000.C.0.08.0000.00.01.D1010">21116</definedName>
    <definedName name="SLD.000.C.0.08.0000.00.01.D1011">25629</definedName>
    <definedName name="SLD.000.C.0.08.0000.00.01.D1012">2240</definedName>
    <definedName name="SLD.000.C.0.08.0000.00.01.D1013">8253</definedName>
    <definedName name="SLD.000.C.0.08.0000.00.01.D1014">99</definedName>
    <definedName name="SLD.000.C.0.08.0000.00.01.D1015">487300</definedName>
    <definedName name="SLD.000.C.0.08.0000.00.01.D1016">6062</definedName>
    <definedName name="SLD.000.C.0.08.0000.00.01.D1017">5130</definedName>
    <definedName name="SLD.000.C.0.08.0000.00.01.D1018">29703</definedName>
    <definedName name="SLD.000.C.0.08.0000.00.01.DCRECEBER">2722</definedName>
    <definedName name="SLD.000.C.0.08.2000.00.01.311">179586</definedName>
    <definedName name="SLD.000.C.0.08.2000.00.01.312">4954</definedName>
    <definedName name="SLD.000.C.0.08.2000.00.01.32">-13428</definedName>
    <definedName name="SLD.000.C.0.08.2000.00.01.34">4527</definedName>
    <definedName name="SLD.000.C.0.08.2000.00.01.41">-102632</definedName>
    <definedName name="SLD.000.C.0.08.2000.00.01.42">-18791</definedName>
    <definedName name="SLD.000.C.0.08.2000.00.01.44">-36837</definedName>
    <definedName name="SLD.000.C.0.08.2000.00.01.45">-114</definedName>
    <definedName name="SLD.000.C.0.08.2000.00.01.47101010001">-4419</definedName>
    <definedName name="SLD.000.C.0.08.2000.00.01.47101010002">-1257</definedName>
    <definedName name="SLD.000.C.0.08.2001.00.00.11306010034">679.5</definedName>
    <definedName name="SLD.000.C.0.08.2001.00.01.11201010035">0</definedName>
    <definedName name="SLD.000.C.0.08.2001.00.01.11306010019">1</definedName>
    <definedName name="SLD.000.C.0.08.2001.00.01.11306010031">0</definedName>
    <definedName name="SLD.000.C.0.08.2001.00.01.11306010034">1</definedName>
    <definedName name="SLD.000.C.0.08.2001.00.01.11306010036">43</definedName>
    <definedName name="SLD.000.C.0.08.2001.00.01.117">1014</definedName>
    <definedName name="SLD.000.C.0.08.2001.00.01.121">1</definedName>
    <definedName name="SLD.000.C.0.08.2001.00.01.12301">636</definedName>
    <definedName name="SLD.000.C.0.08.2001.00.01.131">0</definedName>
    <definedName name="SLD.000.C.0.08.2001.00.01.211">97618</definedName>
    <definedName name="SLD.000.C.0.08.2001.00.01.212">39</definedName>
    <definedName name="SLD.000.C.0.08.2001.00.01.217">21351</definedName>
    <definedName name="SLD.000.C.0.08.2001.00.01.221">294414</definedName>
    <definedName name="SLD.000.C.0.08.2001.00.01.222">21139</definedName>
    <definedName name="SLD.000.C.0.08.2001.00.01.241">137385</definedName>
    <definedName name="SLD.000.C.0.08.2001.00.01.244">3416</definedName>
    <definedName name="SLD.000.C.0.08.2001.00.01.311">199290</definedName>
    <definedName name="SLD.000.C.0.08.2001.00.01.312">5200</definedName>
    <definedName name="SLD.000.C.0.08.2001.00.01.32">-17264</definedName>
    <definedName name="SLD.000.C.0.08.2001.00.01.34">2360</definedName>
    <definedName name="SLD.000.C.0.08.2001.00.01.41">-109219</definedName>
    <definedName name="SLD.000.C.0.08.2001.00.01.42">-22060</definedName>
    <definedName name="SLD.000.C.0.08.2001.00.01.4410101">-31079</definedName>
    <definedName name="SLD.000.C.0.08.2001.00.01.4410102">-59077</definedName>
    <definedName name="SLD.000.C.0.08.2001.00.01.45">-45</definedName>
    <definedName name="SLD.000.C.0.08.2001.00.01.47101010001">7590</definedName>
    <definedName name="SLD.000.C.0.08.2001.00.01.47101010002">2796</definedName>
    <definedName name="SLD.000.C.0.08.2001.00.01.D1010">21116</definedName>
    <definedName name="SLD.000.C.0.08.2001.00.01.D1011">25629</definedName>
    <definedName name="SLD.000.C.0.08.2001.00.01.D1012">2240</definedName>
    <definedName name="SLD.000.C.0.08.2001.00.01.D1013">18353</definedName>
    <definedName name="SLD.000.C.0.08.2001.00.01.D1015">513622</definedName>
    <definedName name="SLD.000.C.0.08.2001.00.01.D1016">-1</definedName>
    <definedName name="SLD.000.C.0.08.2001.00.01.D1017">7552</definedName>
    <definedName name="SLD.000.C.0.08.2001.00.01.D1018">275</definedName>
    <definedName name="SLD.000.C.0.08.2001.00.01.D1094">2297</definedName>
    <definedName name="SLD.000.C.0.08.2001.00.01.D1155">154</definedName>
    <definedName name="SLD.000.C.0.08.2001.00.01.DCRECEBER">2722</definedName>
    <definedName name="SLD.000.C.0.09.0000.00.00.11201010035">200</definedName>
    <definedName name="SLD.000.C.0.09.0000.00.00.11306010019">321.67</definedName>
    <definedName name="SLD.000.C.0.09.0000.00.00.11306010031">13000</definedName>
    <definedName name="SLD.000.C.0.09.0000.00.00.21704010001">25308.86000001</definedName>
    <definedName name="SLD.000.C.0.09.0000.00.01.117">851</definedName>
    <definedName name="SLD.000.C.0.09.0000.00.01.121">29836</definedName>
    <definedName name="SLD.000.C.0.09.0000.00.01.12301">967</definedName>
    <definedName name="SLD.000.C.0.09.0000.00.01.211">64411</definedName>
    <definedName name="SLD.000.C.0.09.0000.00.01.212">221</definedName>
    <definedName name="SLD.000.C.0.09.0000.00.01.216">587</definedName>
    <definedName name="SLD.000.C.0.09.0000.00.01.217">25855</definedName>
    <definedName name="SLD.000.C.0.09.0000.00.01.219">3756</definedName>
    <definedName name="SLD.000.C.0.09.0000.00.01.221">289288</definedName>
    <definedName name="SLD.000.C.0.09.0000.00.01.222">12514</definedName>
    <definedName name="SLD.000.C.0.09.0000.00.01.241">129974</definedName>
    <definedName name="SLD.000.C.0.09.0000.00.01.244">2180</definedName>
    <definedName name="SLD.000.C.0.09.0000.00.01.D1010">11912</definedName>
    <definedName name="SLD.000.C.0.09.0000.00.01.D1011">15980</definedName>
    <definedName name="SLD.000.C.0.09.0000.00.01.D1012">283</definedName>
    <definedName name="SLD.000.C.0.09.0000.00.01.D1013">7967</definedName>
    <definedName name="SLD.000.C.0.09.0000.00.01.D1014">161</definedName>
    <definedName name="SLD.000.C.0.09.0000.00.01.D1015">490510</definedName>
    <definedName name="SLD.000.C.0.09.0000.00.01.D1016">5512</definedName>
    <definedName name="SLD.000.C.0.09.0000.00.01.D1017">3942</definedName>
    <definedName name="SLD.000.C.0.09.0000.00.01.D1018">32145</definedName>
    <definedName name="SLD.000.C.0.09.0000.00.01.DCRECEBER">895</definedName>
    <definedName name="SLD.000.C.0.09.2000.00.01.311">204201</definedName>
    <definedName name="SLD.000.C.0.09.2000.00.01.312">6945</definedName>
    <definedName name="SLD.000.C.0.09.2000.00.01.32">-15314</definedName>
    <definedName name="SLD.000.C.0.09.2000.00.01.34">5297</definedName>
    <definedName name="SLD.000.C.0.09.2000.00.01.41">-115820</definedName>
    <definedName name="SLD.000.C.0.09.2000.00.01.42">-21060</definedName>
    <definedName name="SLD.000.C.0.09.2000.00.01.44">-43166</definedName>
    <definedName name="SLD.000.C.0.09.2000.00.01.45">-124</definedName>
    <definedName name="SLD.000.C.0.09.2000.00.01.47101010001">-5349</definedName>
    <definedName name="SLD.000.C.0.09.2000.00.01.47101010002">-1581</definedName>
    <definedName name="SLD.000.C.0.09.2001.00.01.11201010035">0</definedName>
    <definedName name="SLD.000.C.0.09.2001.00.01.11306010019">1</definedName>
    <definedName name="SLD.000.C.0.09.2001.00.01.11306010031">0</definedName>
    <definedName name="SLD.000.C.0.09.2001.00.01.11306010034">0</definedName>
    <definedName name="SLD.000.C.0.09.2001.00.01.11306010036">43</definedName>
    <definedName name="SLD.000.C.0.09.2001.00.01.117">912</definedName>
    <definedName name="SLD.000.C.0.09.2001.00.01.121">1</definedName>
    <definedName name="SLD.000.C.0.09.2001.00.01.12301">606</definedName>
    <definedName name="SLD.000.C.0.09.2001.00.01.131">0</definedName>
    <definedName name="SLD.000.C.0.09.2001.00.01.211">92146</definedName>
    <definedName name="SLD.000.C.0.09.2001.00.01.212">41</definedName>
    <definedName name="SLD.000.C.0.09.2001.00.01.217">22556</definedName>
    <definedName name="SLD.000.C.0.09.2001.00.01.221">273889</definedName>
    <definedName name="SLD.000.C.0.09.2001.00.01.222">21139</definedName>
    <definedName name="SLD.000.C.0.09.2001.00.01.241">137385</definedName>
    <definedName name="SLD.000.C.0.09.2001.00.01.244">3416</definedName>
    <definedName name="SLD.000.C.0.09.2001.00.01.311">226450</definedName>
    <definedName name="SLD.000.C.0.09.2001.00.01.312">7103</definedName>
    <definedName name="SLD.000.C.0.09.2001.00.01.32">-19667</definedName>
    <definedName name="SLD.000.C.0.09.2001.00.01.34">2426</definedName>
    <definedName name="SLD.000.C.0.09.2001.00.01.41">-120059</definedName>
    <definedName name="SLD.000.C.0.09.2001.00.01.42">-24899</definedName>
    <definedName name="SLD.000.C.0.09.2001.00.01.4410101">-35193</definedName>
    <definedName name="SLD.000.C.0.09.2001.00.01.4410102">-70926</definedName>
    <definedName name="SLD.000.C.0.09.2001.00.01.45">-46</definedName>
    <definedName name="SLD.000.C.0.09.2001.00.01.47101010001">8304</definedName>
    <definedName name="SLD.000.C.0.09.2001.00.01.47101010002">3054</definedName>
    <definedName name="SLD.000.C.0.09.2001.00.01.D1010">12920</definedName>
    <definedName name="SLD.000.C.0.09.2001.00.01.D1011">7375</definedName>
    <definedName name="SLD.000.C.0.09.2001.00.01.D1012">2248</definedName>
    <definedName name="SLD.000.C.0.09.2001.00.01.D1013">19324</definedName>
    <definedName name="SLD.000.C.0.09.2001.00.01.D1015">513718</definedName>
    <definedName name="SLD.000.C.0.09.2001.00.01.D1016">0</definedName>
    <definedName name="SLD.000.C.0.09.2001.00.01.D1017">7923</definedName>
    <definedName name="SLD.000.C.0.09.2001.00.01.D1018">-1670</definedName>
    <definedName name="SLD.000.C.0.09.2001.00.01.D1094">2893</definedName>
    <definedName name="SLD.000.C.0.09.2001.00.01.D1155">158</definedName>
    <definedName name="SLD.000.C.0.09.2001.00.01.DCRECEBER">2456</definedName>
    <definedName name="SLD.000.C.0.10.0000.00.00.11201010035">0</definedName>
    <definedName name="SLD.000.C.0.10.0000.00.00.11306010019">202.83</definedName>
    <definedName name="SLD.000.C.0.10.0000.00.00.11306010031">15275.16</definedName>
    <definedName name="SLD.000.C.0.10.0000.00.00.21704010001">23924.80000001</definedName>
    <definedName name="SLD.000.C.0.10.0000.00.01.11201010035">0</definedName>
    <definedName name="SLD.000.C.0.10.0000.00.01.11306010019">0</definedName>
    <definedName name="SLD.000.C.0.10.0000.00.01.11306010031">15</definedName>
    <definedName name="SLD.000.C.0.10.0000.00.01.117">695</definedName>
    <definedName name="SLD.000.C.0.10.0000.00.01.121">30859</definedName>
    <definedName name="SLD.000.C.0.10.0000.00.01.12301">937</definedName>
    <definedName name="SLD.000.C.0.10.0000.00.01.211">68903</definedName>
    <definedName name="SLD.000.C.0.10.0000.00.01.212">210</definedName>
    <definedName name="SLD.000.C.0.10.0000.00.01.216">545</definedName>
    <definedName name="SLD.000.C.0.10.0000.00.01.217">27330</definedName>
    <definedName name="SLD.000.C.0.10.0000.00.01.21704010001">24</definedName>
    <definedName name="SLD.000.C.0.10.0000.00.01.219">2428</definedName>
    <definedName name="SLD.000.C.0.10.0000.00.01.221">293045</definedName>
    <definedName name="SLD.000.C.0.10.0000.00.01.222">12514</definedName>
    <definedName name="SLD.000.C.0.10.0000.00.01.241">129974</definedName>
    <definedName name="SLD.000.C.0.10.0000.00.01.244">2180</definedName>
    <definedName name="SLD.000.C.0.10.0000.00.01.D1010">17271</definedName>
    <definedName name="SLD.000.C.0.10.0000.00.01.D1011">15613</definedName>
    <definedName name="SLD.000.C.0.10.0000.00.01.D1012">944</definedName>
    <definedName name="SLD.000.C.0.10.0000.00.01.D1013">7459</definedName>
    <definedName name="SLD.000.C.0.10.0000.00.01.D1014">323</definedName>
    <definedName name="SLD.000.C.0.10.0000.00.01.D1015">494149</definedName>
    <definedName name="SLD.000.C.0.10.0000.00.01.D1016">4962</definedName>
    <definedName name="SLD.000.C.0.10.0000.00.01.D1017">4190</definedName>
    <definedName name="SLD.000.C.0.10.0000.00.01.D1018">32726</definedName>
    <definedName name="SLD.000.C.0.10.0000.00.01.DCRECEBER">835</definedName>
    <definedName name="SLD.000.C.0.10.2000.00.01.311">229304</definedName>
    <definedName name="SLD.000.C.0.10.2000.00.01.312">7482</definedName>
    <definedName name="SLD.000.C.0.10.2000.00.01.32">-17176</definedName>
    <definedName name="SLD.000.C.0.10.2000.00.01.34">6787</definedName>
    <definedName name="SLD.000.C.0.10.2000.00.01.41">-129050</definedName>
    <definedName name="SLD.000.C.0.10.2000.00.01.42">-21320</definedName>
    <definedName name="SLD.000.C.0.10.2000.00.01.44">-54208</definedName>
    <definedName name="SLD.000.C.0.10.2000.00.01.45">-94</definedName>
    <definedName name="SLD.000.C.0.10.2000.00.01.47101010001">-5574</definedName>
    <definedName name="SLD.000.C.0.10.2000.00.01.47101010002">-1539</definedName>
    <definedName name="SLD.000.C.0.10.2001.00.00.2110202">10881502.85</definedName>
    <definedName name="SLD.000.C.0.10.2001.00.00.2110203">55226637.2899999</definedName>
    <definedName name="SLD.000.C.0.10.2001.00.00.2110302">28386509.52</definedName>
    <definedName name="SLD.000.C.0.10.2001.00.00.2210202">19016801.05</definedName>
    <definedName name="SLD.000.C.0.10.2001.00.00.2210203">149251446.629999</definedName>
    <definedName name="SLD.000.C.0.10.2001.00.00.2210302">105877571.47</definedName>
    <definedName name="SLD.000.C.0.10.2001.00.00.22201010001">5556543.48</definedName>
    <definedName name="SLD.000.C.0.10.2001.00.01.11201010035">0</definedName>
    <definedName name="SLD.000.C.0.10.2001.00.01.11306010019">0</definedName>
    <definedName name="SLD.000.C.0.10.2001.00.01.11306010031">0</definedName>
    <definedName name="SLD.000.C.0.10.2001.00.01.11306010034">0</definedName>
    <definedName name="SLD.000.C.0.10.2001.00.01.11306010036">73</definedName>
    <definedName name="SLD.000.C.0.10.2001.00.01.117">769</definedName>
    <definedName name="SLD.000.C.0.10.2001.00.01.121">0</definedName>
    <definedName name="SLD.000.C.0.10.2001.00.01.12301">576</definedName>
    <definedName name="SLD.000.C.0.10.2001.00.01.131">0</definedName>
    <definedName name="SLD.000.C.0.10.2001.00.01.211">94495</definedName>
    <definedName name="SLD.000.C.0.10.2001.00.01.2110202">10882</definedName>
    <definedName name="SLD.000.C.0.10.2001.00.01.2110203">55227</definedName>
    <definedName name="SLD.000.C.0.10.2001.00.01.2110302">28387</definedName>
    <definedName name="SLD.000.C.0.10.2001.00.01.212">130</definedName>
    <definedName name="SLD.000.C.0.10.2001.00.01.217">23634</definedName>
    <definedName name="SLD.000.C.0.10.2001.00.01.221">274146</definedName>
    <definedName name="SLD.000.C.0.10.2001.00.01.2210202">19017</definedName>
    <definedName name="SLD.000.C.0.10.2001.00.01.2210203">149251</definedName>
    <definedName name="SLD.000.C.0.10.2001.00.01.2210302">105878</definedName>
    <definedName name="SLD.000.C.0.10.2001.00.01.222">26696</definedName>
    <definedName name="SLD.000.C.0.10.2001.00.01.22201010001">5557</definedName>
    <definedName name="SLD.000.C.0.10.2001.00.01.241">137385</definedName>
    <definedName name="SLD.000.C.0.10.2001.00.01.244">3416</definedName>
    <definedName name="SLD.000.C.0.10.2001.00.01.311">255345</definedName>
    <definedName name="SLD.000.C.0.10.2001.00.01.312">10093</definedName>
    <definedName name="SLD.000.C.0.10.2001.00.01.32">-22260</definedName>
    <definedName name="SLD.000.C.0.10.2001.00.01.34">3447</definedName>
    <definedName name="SLD.000.C.0.10.2001.00.01.41">-134494</definedName>
    <definedName name="SLD.000.C.0.10.2001.00.01.42">-27702</definedName>
    <definedName name="SLD.000.C.0.10.2001.00.01.4410101">-38411</definedName>
    <definedName name="SLD.000.C.0.10.2001.00.01.4410102">-73993</definedName>
    <definedName name="SLD.000.C.0.10.2001.00.01.45">-43</definedName>
    <definedName name="SLD.000.C.0.10.2001.00.01.47101010001">6600</definedName>
    <definedName name="SLD.000.C.0.10.2001.00.01.47101010002">2441</definedName>
    <definedName name="SLD.000.C.0.10.2001.00.01.D1010">16116</definedName>
    <definedName name="SLD.000.C.0.10.2001.00.01.D1011">11907</definedName>
    <definedName name="SLD.000.C.0.10.2001.00.01.D1012">2246</definedName>
    <definedName name="SLD.000.C.0.10.2001.00.01.D1013">17007</definedName>
    <definedName name="SLD.000.C.0.10.2001.00.01.D1015">514760</definedName>
    <definedName name="SLD.000.C.0.10.2001.00.01.D1016">0</definedName>
    <definedName name="SLD.000.C.0.10.2001.00.01.D1017">2896</definedName>
    <definedName name="SLD.000.C.0.10.2001.00.01.D1018">2805</definedName>
    <definedName name="SLD.000.C.0.10.2001.00.01.D1094">3050</definedName>
    <definedName name="SLD.000.C.0.10.2001.00.01.D1155">3862</definedName>
    <definedName name="SLD.000.C.0.10.2001.00.01.DCRECEBER">1408</definedName>
    <definedName name="SLD.000.C.0.11.0000.00.01.11201010035">0</definedName>
    <definedName name="SLD.000.C.0.11.0000.00.01.11306010019">0</definedName>
    <definedName name="SLD.000.C.0.11.0000.00.01.11306010031">29</definedName>
    <definedName name="SLD.000.C.0.11.0000.00.01.117">593</definedName>
    <definedName name="SLD.000.C.0.11.0000.00.01.121">31536</definedName>
    <definedName name="SLD.000.C.0.11.0000.00.01.12301">907</definedName>
    <definedName name="SLD.000.C.0.11.0000.00.01.211">72049</definedName>
    <definedName name="SLD.000.C.0.11.0000.00.01.212">95</definedName>
    <definedName name="SLD.000.C.0.11.0000.00.01.216">559</definedName>
    <definedName name="SLD.000.C.0.11.0000.00.01.217">27062</definedName>
    <definedName name="SLD.000.C.0.11.0000.00.01.21704010001">19</definedName>
    <definedName name="SLD.000.C.0.11.0000.00.01.219">2531</definedName>
    <definedName name="SLD.000.C.0.11.0000.00.01.221">292325</definedName>
    <definedName name="SLD.000.C.0.11.0000.00.01.222">12514</definedName>
    <definedName name="SLD.000.C.0.11.0000.00.01.241">129974</definedName>
    <definedName name="SLD.000.C.0.11.0000.00.01.244">2180</definedName>
    <definedName name="SLD.000.C.0.11.0000.00.01.D1010">14444</definedName>
    <definedName name="SLD.000.C.0.11.0000.00.01.D1011">16290</definedName>
    <definedName name="SLD.000.C.0.11.0000.00.01.D1012">1130</definedName>
    <definedName name="SLD.000.C.0.11.0000.00.01.D1013">7601</definedName>
    <definedName name="SLD.000.C.0.11.0000.00.01.D1014">382</definedName>
    <definedName name="SLD.000.C.0.11.0000.00.01.D1015">497806</definedName>
    <definedName name="SLD.000.C.0.11.0000.00.01.D1016">4412</definedName>
    <definedName name="SLD.000.C.0.11.0000.00.01.D1017">4464</definedName>
    <definedName name="SLD.000.C.0.11.0000.00.01.D1018">32313</definedName>
    <definedName name="SLD.000.C.0.11.0000.00.01.DCRECEBER">964</definedName>
    <definedName name="SLD.000.C.0.11.2000.00.01.311">254101</definedName>
    <definedName name="SLD.000.C.0.11.2000.00.01.312">7993</definedName>
    <definedName name="SLD.000.C.0.11.2000.00.01.32">-19017</definedName>
    <definedName name="SLD.000.C.0.11.2000.00.01.34">7665</definedName>
    <definedName name="SLD.000.C.0.11.2000.00.01.41">-142242</definedName>
    <definedName name="SLD.000.C.0.11.2000.00.01.42">-23374</definedName>
    <definedName name="SLD.000.C.0.11.2000.00.01.44">-63917</definedName>
    <definedName name="SLD.000.C.0.11.2000.00.01.45">-133</definedName>
    <definedName name="SLD.000.C.0.11.2000.00.01.47101010001">-5412</definedName>
    <definedName name="SLD.000.C.0.11.2000.00.01.47101010002">-1465</definedName>
    <definedName name="SLD.000.C.0.11.2001.00.01.11201010035">0</definedName>
    <definedName name="SLD.000.C.0.11.2001.00.01.11306010019">0</definedName>
    <definedName name="SLD.000.C.0.11.2001.00.01.11306010031">0</definedName>
    <definedName name="SLD.000.C.0.11.2001.00.01.11306010034">5</definedName>
    <definedName name="SLD.000.C.0.11.2001.00.01.11306010036">73</definedName>
    <definedName name="SLD.000.C.0.11.2001.00.01.117">646</definedName>
    <definedName name="SLD.000.C.0.11.2001.00.01.121">0</definedName>
    <definedName name="SLD.000.C.0.11.2001.00.01.12301">546</definedName>
    <definedName name="SLD.000.C.0.11.2001.00.01.131">0</definedName>
    <definedName name="SLD.000.C.0.11.2001.00.01.211">90706</definedName>
    <definedName name="SLD.000.C.0.11.2001.00.01.2110202">9681</definedName>
    <definedName name="SLD.000.C.0.11.2001.00.01.2110203">52642</definedName>
    <definedName name="SLD.000.C.0.11.2001.00.01.2110302">28383</definedName>
    <definedName name="SLD.000.C.0.11.2001.00.01.212">39</definedName>
    <definedName name="SLD.000.C.0.11.2001.00.01.217">23618</definedName>
    <definedName name="SLD.000.C.0.11.2001.00.01.221">256947</definedName>
    <definedName name="SLD.000.C.0.11.2001.00.01.2210202">13645</definedName>
    <definedName name="SLD.000.C.0.11.2001.00.01.2210203">139416</definedName>
    <definedName name="SLD.000.C.0.11.2001.00.01.2210302">103886</definedName>
    <definedName name="SLD.000.C.0.11.2001.00.01.222">26992</definedName>
    <definedName name="SLD.000.C.0.11.2001.00.01.22201010001">5853</definedName>
    <definedName name="SLD.000.C.0.11.2001.00.01.241">137385</definedName>
    <definedName name="SLD.000.C.0.11.2001.00.01.244">3416</definedName>
    <definedName name="SLD.000.C.0.11.2001.00.01.311">284127</definedName>
    <definedName name="SLD.000.C.0.11.2001.00.01.312">10976</definedName>
    <definedName name="SLD.000.C.0.11.2001.00.01.32">-24765</definedName>
    <definedName name="SLD.000.C.0.11.2001.00.01.34">3546</definedName>
    <definedName name="SLD.000.C.0.11.2001.00.01.41">-148549</definedName>
    <definedName name="SLD.000.C.0.11.2001.00.01.42">-30247</definedName>
    <definedName name="SLD.000.C.0.11.2001.00.01.4410101">-41836</definedName>
    <definedName name="SLD.000.C.0.11.2001.00.01.4410102">-58702</definedName>
    <definedName name="SLD.000.C.0.11.2001.00.01.45">-43</definedName>
    <definedName name="SLD.000.C.0.11.2001.00.01.47101010001">886</definedName>
    <definedName name="SLD.000.C.0.11.2001.00.01.47101010002">411</definedName>
    <definedName name="SLD.000.C.0.11.2001.00.01.D1010">15204</definedName>
    <definedName name="SLD.000.C.0.11.2001.00.01.D1011">11953</definedName>
    <definedName name="SLD.000.C.0.11.2001.00.01.D1012">2247</definedName>
    <definedName name="SLD.000.C.0.11.2001.00.01.D1013">9263</definedName>
    <definedName name="SLD.000.C.0.11.2001.00.01.D1015">517243</definedName>
    <definedName name="SLD.000.C.0.11.2001.00.01.D1016">0</definedName>
    <definedName name="SLD.000.C.0.11.2001.00.01.D1017">2872</definedName>
    <definedName name="SLD.000.C.0.11.2001.00.01.D1018">17587</definedName>
    <definedName name="SLD.000.C.0.11.2001.00.01.D1094">3197</definedName>
    <definedName name="SLD.000.C.0.11.2001.00.01.D1155">3819</definedName>
    <definedName name="SLD.000.C.0.11.2001.00.01.DCRECEBER">1838</definedName>
    <definedName name="SLD.000.C.0.12.0000.00.01.11201010035">0</definedName>
    <definedName name="SLD.000.C.0.12.0000.00.01.11306010019">0</definedName>
    <definedName name="SLD.000.C.0.12.0000.00.01.11306010031">0</definedName>
    <definedName name="SLD.000.C.0.12.0000.00.01.117">0</definedName>
    <definedName name="SLD.000.C.0.12.0000.00.01.121">0</definedName>
    <definedName name="SLD.000.C.0.12.0000.00.01.131">0</definedName>
    <definedName name="SLD.000.C.0.12.0000.00.01.211">0</definedName>
    <definedName name="SLD.000.C.0.12.0000.00.01.212">0</definedName>
    <definedName name="SLD.000.C.0.12.0000.00.01.217">0</definedName>
    <definedName name="SLD.000.C.0.12.0000.00.01.21704010001">0</definedName>
    <definedName name="SLD.000.C.0.12.0000.00.01.221">0</definedName>
    <definedName name="SLD.000.C.0.12.0000.00.01.222">0</definedName>
    <definedName name="SLD.000.C.0.12.0000.00.01.241">0</definedName>
    <definedName name="SLD.000.C.0.12.0000.00.01.244">0</definedName>
    <definedName name="SLD.000.C.0.12.0000.00.01.31">0</definedName>
    <definedName name="SLD.000.C.0.12.0000.00.01.32">0</definedName>
    <definedName name="SLD.000.C.0.12.0000.00.01.34">0</definedName>
    <definedName name="SLD.000.C.0.12.0000.00.01.41">0</definedName>
    <definedName name="SLD.000.C.0.12.0000.00.01.42">0</definedName>
    <definedName name="SLD.000.C.0.12.0000.00.01.45">0</definedName>
    <definedName name="SLD.000.C.0.12.0000.00.01.47101010001">0</definedName>
    <definedName name="SLD.000.C.0.12.0000.00.01.47101010002">0</definedName>
    <definedName name="SLD.000.C.0.12.0000.00.01.D1010">0</definedName>
    <definedName name="SLD.000.C.0.12.0000.00.01.D1011">0</definedName>
    <definedName name="SLD.000.C.0.12.0000.00.01.D1012">0</definedName>
    <definedName name="SLD.000.C.0.12.0000.00.01.D1013">0</definedName>
    <definedName name="SLD.000.C.0.12.0000.00.01.D1015">0</definedName>
    <definedName name="SLD.000.C.0.12.0000.00.01.D1016">0</definedName>
    <definedName name="SLD.000.C.0.12.0000.00.01.D1017">0</definedName>
    <definedName name="SLD.000.C.0.12.0000.00.01.D1018">0</definedName>
    <definedName name="SLD.000.C.0.12.0000.00.01.D1025">0</definedName>
    <definedName name="SLD.000.C.0.12.0000.00.01.D1026">0</definedName>
    <definedName name="SLD.000.C.0.12.0000.00.01.D1030">0</definedName>
    <definedName name="SLD.000.C.0.12.0000.00.01.D1093">0</definedName>
    <definedName name="SLD.000.C.0.12.0000.00.01.D1094">0</definedName>
    <definedName name="SLD.000.C.0.12.0000.00.01.DCRECEBER">0</definedName>
    <definedName name="SLD.000.C.0.12.1999.00.00.117">386309.42000008</definedName>
    <definedName name="SLD.000.C.0.12.1999.00.00.121">32120074.2799987</definedName>
    <definedName name="SLD.000.C.0.12.1999.00.00.131">90000</definedName>
    <definedName name="SLD.000.C.0.12.1999.00.00.211">71813107.4799804</definedName>
    <definedName name="SLD.000.C.0.12.1999.00.00.212">988466.92000008</definedName>
    <definedName name="SLD.000.C.0.12.1999.00.00.217">30737899.1099853</definedName>
    <definedName name="SLD.000.C.0.12.1999.00.00.221">321088959</definedName>
    <definedName name="SLD.000.C.0.12.1999.00.00.222">12513945.7100067</definedName>
    <definedName name="SLD.000.C.0.12.1999.00.00.241">129974445.70996</definedName>
    <definedName name="SLD.000.C.0.12.1999.00.00.244">2180449.56999969</definedName>
    <definedName name="SLD.000.C.0.12.1999.00.00.31">244637695.850097</definedName>
    <definedName name="SLD.000.C.0.12.1999.00.00.32">-7509368.30000305</definedName>
    <definedName name="SLD.000.C.0.12.1999.00.00.34">14624027.0099945</definedName>
    <definedName name="SLD.000.C.0.12.1999.00.00.41">-137984469.360107</definedName>
    <definedName name="SLD.000.C.0.12.1999.00.00.42">-18822323.7999877</definedName>
    <definedName name="SLD.000.C.0.12.1999.00.00.45">1209821.75</definedName>
    <definedName name="SLD.000.C.0.12.1999.00.00.47101010001">6781028.15000153</definedName>
    <definedName name="SLD.000.C.0.12.1999.00.00.47101010002">1847856.37999916</definedName>
    <definedName name="SLD.000.C.0.12.1999.00.00.D1010">16016305.1600036</definedName>
    <definedName name="SLD.000.C.0.12.1999.00.00.D1011">25362635.7800293</definedName>
    <definedName name="SLD.000.C.0.12.1999.00.00.D1012">4699155.20999908</definedName>
    <definedName name="SLD.000.C.0.12.1999.00.00.D1013">8628884.52999878</definedName>
    <definedName name="SLD.000.C.0.12.1999.00.00.D1015">491398211.890625</definedName>
    <definedName name="SLD.000.C.0.12.1999.00.00.D1016">10463049.2499847</definedName>
    <definedName name="SLD.000.C.0.12.1999.00.00.D1017">2173749.31999969</definedName>
    <definedName name="SLD.000.C.0.12.1999.00.00.D1018">18114451.8701171</definedName>
    <definedName name="SLD.000.C.0.12.1999.00.00.D1025">-49193159.4400024</definedName>
    <definedName name="SLD.000.C.0.12.1999.00.00.D1026">-3587777.86999512</definedName>
    <definedName name="SLD.000.C.0.12.1999.00.00.D1030">-71352966.6400146</definedName>
    <definedName name="SLD.000.C.0.12.1999.00.00.D1074">-19349636.2700195</definedName>
    <definedName name="SLD.000.C.0.12.1999.00.00.D1075">-8628884.52999878</definedName>
    <definedName name="SLD.000.C.0.12.1999.00.00.D1076">77181160.7299804</definedName>
    <definedName name="SLD.000.C.0.12.1999.00.00.D1093">1255347.8599987</definedName>
    <definedName name="SLD.000.C.0.12.1999.00.00.D1094">1125951.77000046</definedName>
    <definedName name="SLD.000.C.0.12.1999.00.00.D997">52401126.4100341</definedName>
    <definedName name="SLD.000.C.0.12.1999.00.00.DCRECEBER">291453.08000183</definedName>
    <definedName name="SLD.000.C.0.12.1999.00.01.117">386</definedName>
    <definedName name="SLD.000.C.0.12.1999.00.01.121">32120</definedName>
    <definedName name="SLD.000.C.0.12.1999.00.01.131">90</definedName>
    <definedName name="SLD.000.C.0.12.1999.00.01.211">71813</definedName>
    <definedName name="SLD.000.C.0.12.1999.00.01.212">988</definedName>
    <definedName name="SLD.000.C.0.12.1999.00.01.217">30738</definedName>
    <definedName name="SLD.000.C.0.12.1999.00.01.221">321089</definedName>
    <definedName name="SLD.000.C.0.12.1999.00.01.222">12514</definedName>
    <definedName name="SLD.000.C.0.12.1999.00.01.241">129974</definedName>
    <definedName name="SLD.000.C.0.12.1999.00.01.244">2180</definedName>
    <definedName name="SLD.000.C.0.12.1999.00.01.31">244638</definedName>
    <definedName name="SLD.000.C.0.12.1999.00.01.32">-7509</definedName>
    <definedName name="SLD.000.C.0.12.1999.00.01.34">14624</definedName>
    <definedName name="SLD.000.C.0.12.1999.00.01.41">-137984</definedName>
    <definedName name="SLD.000.C.0.12.1999.00.01.42">-18822</definedName>
    <definedName name="SLD.000.C.0.12.1999.00.01.45">1210</definedName>
    <definedName name="SLD.000.C.0.12.1999.00.01.47101010001">6781</definedName>
    <definedName name="SLD.000.C.0.12.1999.00.01.47101010002">1848</definedName>
    <definedName name="SLD.000.C.0.12.1999.00.01.D1010">16016</definedName>
    <definedName name="SLD.000.C.0.12.1999.00.01.D1011">25363</definedName>
    <definedName name="SLD.000.C.0.12.1999.00.01.D1012">4699</definedName>
    <definedName name="SLD.000.C.0.12.1999.00.01.D1013">8629</definedName>
    <definedName name="SLD.000.C.0.12.1999.00.01.D1015">491398</definedName>
    <definedName name="SLD.000.C.0.12.1999.00.01.D1016">10463</definedName>
    <definedName name="SLD.000.C.0.12.1999.00.01.D1017">2174</definedName>
    <definedName name="SLD.000.C.0.12.1999.00.01.D1018">18114</definedName>
    <definedName name="SLD.000.C.0.12.1999.00.01.D1025">-49193</definedName>
    <definedName name="SLD.000.C.0.12.1999.00.01.D1026">-3588</definedName>
    <definedName name="SLD.000.C.0.12.1999.00.01.D1030">-71353</definedName>
    <definedName name="SLD.000.C.0.12.1999.00.01.D1074">-19350</definedName>
    <definedName name="SLD.000.C.0.12.1999.00.01.D1075">-8629</definedName>
    <definedName name="SLD.000.C.0.12.1999.00.01.D1076">77181</definedName>
    <definedName name="SLD.000.C.0.12.1999.00.01.D1093">1255</definedName>
    <definedName name="SLD.000.C.0.12.1999.00.01.D1094">1126</definedName>
    <definedName name="SLD.000.C.0.12.1999.00.01.D997">52401</definedName>
    <definedName name="SLD.000.C.0.12.1999.00.01.DCRECEBER">291</definedName>
    <definedName name="SLD.000.C.0.12.2000.00.00.117">533634.32999992</definedName>
    <definedName name="SLD.000.C.0.12.2000.00.00.121">31439885.269989</definedName>
    <definedName name="SLD.000.C.0.12.2000.00.00.131">0</definedName>
    <definedName name="SLD.000.C.0.12.2000.00.00.211">73815519.2800293</definedName>
    <definedName name="SLD.000.C.0.12.2000.00.00.212">88033.35000002</definedName>
    <definedName name="SLD.000.C.0.12.2000.00.00.217">17315355.6300048</definedName>
    <definedName name="SLD.000.C.0.12.2000.00.00.221">290102726.669921</definedName>
    <definedName name="SLD.000.C.0.12.2000.00.00.222">21139278.8200073</definedName>
    <definedName name="SLD.000.C.0.12.2000.00.00.241">129974445.70996</definedName>
    <definedName name="SLD.000.C.0.12.2000.00.00.244">2180449.56999969</definedName>
    <definedName name="SLD.000.C.0.12.2000.00.00.31">290217002.200195</definedName>
    <definedName name="SLD.000.C.0.12.2000.00.00.32">-21064440.0299987</definedName>
    <definedName name="SLD.000.C.0.12.2000.00.00.34">7705475.12000275</definedName>
    <definedName name="SLD.000.C.0.12.2000.00.00.41">-155587260.75</definedName>
    <definedName name="SLD.000.C.0.12.2000.00.00.42">-25368197.2900085</definedName>
    <definedName name="SLD.000.C.0.12.2000.00.00.45">-133099.42000008</definedName>
    <definedName name="SLD.000.C.0.12.2000.00.00.47101010001">-4710636.20999908</definedName>
    <definedName name="SLD.000.C.0.12.2000.00.00.47101010002">-1201172.17000008</definedName>
    <definedName name="SLD.000.C.0.12.2000.00.00.D1010">17989327</definedName>
    <definedName name="SLD.000.C.0.12.2000.00.00.D1011">9804813.5</definedName>
    <definedName name="SLD.000.C.0.12.2000.00.00.D1012">1992874.98999977</definedName>
    <definedName name="SLD.000.C.0.12.2000.00.00.D1013">7966124.47000122</definedName>
    <definedName name="SLD.000.C.0.12.2000.00.00.D1015">498771725.940429</definedName>
    <definedName name="SLD.000.C.0.12.2000.00.00.D1016">3861816.84998322</definedName>
    <definedName name="SLD.000.C.0.12.2000.00.00.D1017">6518375.77999878</definedName>
    <definedName name="SLD.000.C.0.12.2000.00.00.D1018">30428702.3901367</definedName>
    <definedName name="SLD.000.C.0.12.2000.00.00.D1025">-45744891.0900268</definedName>
    <definedName name="SLD.000.C.0.12.2000.00.00.D1026">-13650979.5200805</definedName>
    <definedName name="SLD.000.C.0.12.2000.00.00.D1030">-18147550.3200073</definedName>
    <definedName name="SLD.000.C.0.12.2000.00.00.D1093">1009504.21000004</definedName>
    <definedName name="SLD.000.C.0.12.2000.00.00.D1094">2896500.96999741</definedName>
    <definedName name="SLD.000.C.0.12.2000.00.00.DCRECEBER">1089681.6099987</definedName>
    <definedName name="SLD.000.C.0.12.2000.00.01.117">534</definedName>
    <definedName name="SLD.000.C.0.12.2000.00.01.121">31440</definedName>
    <definedName name="SLD.000.C.0.12.2000.00.01.131">0</definedName>
    <definedName name="SLD.000.C.0.12.2000.00.01.211">73816</definedName>
    <definedName name="SLD.000.C.0.12.2000.00.01.212">88</definedName>
    <definedName name="SLD.000.C.0.12.2000.00.01.217">17315</definedName>
    <definedName name="SLD.000.C.0.12.2000.00.01.221">290103</definedName>
    <definedName name="SLD.000.C.0.12.2000.00.01.222">21139</definedName>
    <definedName name="SLD.000.C.0.12.2000.00.01.241">129974</definedName>
    <definedName name="SLD.000.C.0.12.2000.00.01.244">3416</definedName>
    <definedName name="SLD.000.C.0.12.2000.00.01.31">290217</definedName>
    <definedName name="SLD.000.C.0.12.2000.00.01.32">-21064</definedName>
    <definedName name="SLD.000.C.0.12.2000.00.01.34">7705</definedName>
    <definedName name="SLD.000.C.0.12.2000.00.01.41">-155587</definedName>
    <definedName name="SLD.000.C.0.12.2000.00.01.42">-25368</definedName>
    <definedName name="SLD.000.C.0.12.2000.00.01.45">-133</definedName>
    <definedName name="SLD.000.C.0.12.2000.00.01.47101010001">-4711</definedName>
    <definedName name="SLD.000.C.0.12.2000.00.01.47101010002">-1201</definedName>
    <definedName name="SLD.000.C.0.12.2000.00.01.D1010">17989</definedName>
    <definedName name="SLD.000.C.0.12.2000.00.01.D1011">9805</definedName>
    <definedName name="SLD.000.C.0.12.2000.00.01.D1012">1993</definedName>
    <definedName name="SLD.000.C.0.12.2000.00.01.D1013">7966</definedName>
    <definedName name="SLD.000.C.0.12.2000.00.01.D1015">498772</definedName>
    <definedName name="SLD.000.C.0.12.2000.00.01.D1016">3862</definedName>
    <definedName name="SLD.000.C.0.12.2000.00.01.D1017">6518</definedName>
    <definedName name="SLD.000.C.0.12.2000.00.01.D1018">29193</definedName>
    <definedName name="SLD.000.C.0.12.2000.00.01.D1025">-45745</definedName>
    <definedName name="SLD.000.C.0.12.2000.00.01.D1026">-13651</definedName>
    <definedName name="SLD.000.C.0.12.2000.00.01.D1030">-18148</definedName>
    <definedName name="SLD.000.C.0.12.2000.00.01.D1093">1010</definedName>
    <definedName name="SLD.000.C.0.12.2000.00.01.D1094">2897</definedName>
    <definedName name="SLD.000.C.0.12.2000.00.01.DCRECEBER">1090</definedName>
    <definedName name="SLD.000.C.0.12.2001.00.01.11201010035">0</definedName>
    <definedName name="SLD.000.C.0.12.2001.00.01.11306010019">1</definedName>
    <definedName name="SLD.000.C.0.12.2001.00.01.11306010031">0</definedName>
    <definedName name="SLD.000.C.0.12.2001.00.01.11306010034">3</definedName>
    <definedName name="SLD.000.C.0.12.2001.00.01.11306010036">73</definedName>
    <definedName name="SLD.087.C.0.01.0000.00.01.21102">54378</definedName>
    <definedName name="SLD.087.C.0.01.0000.00.01.21103">22794</definedName>
    <definedName name="SLD.087.C.0.01.0000.00.01.22102">165826</definedName>
    <definedName name="SLD.087.C.0.01.0000.00.01.22103">123670</definedName>
    <definedName name="SLD.087.C.0.01.0000.00.01.24501">29193</definedName>
    <definedName name="SLD.087.C.0.01.0000.00.01.D1035">6124</definedName>
    <definedName name="SLD.087.C.0.01.0000.00.01.D1074">3439</definedName>
    <definedName name="SLD.087.C.0.01.2000.00.01.24501010001">-2740</definedName>
    <definedName name="SLD.087.C.0.02.0000.00.01.21102">58143</definedName>
    <definedName name="SLD.087.C.0.02.0000.00.01.21103">23767</definedName>
    <definedName name="SLD.087.C.0.02.0000.00.01.22102">172060</definedName>
    <definedName name="SLD.087.C.0.02.0000.00.01.22103">121699</definedName>
    <definedName name="SLD.087.C.0.02.0000.00.01.24501">29193</definedName>
    <definedName name="SLD.087.C.0.02.0000.00.01.D1035">15542</definedName>
    <definedName name="SLD.087.C.0.02.0000.00.01.D1074">-33</definedName>
    <definedName name="SLD.087.C.0.03.0000.00.01.21102">52333</definedName>
    <definedName name="SLD.087.C.0.03.0000.00.01.21103">23858</definedName>
    <definedName name="SLD.087.C.0.03.0000.00.01.22102">159867</definedName>
    <definedName name="SLD.087.C.0.03.0000.00.01.22103">119748</definedName>
    <definedName name="SLD.087.C.0.03.0000.00.01.24501">29193</definedName>
    <definedName name="SLD.087.C.0.03.0000.00.01.D1035">23151</definedName>
    <definedName name="SLD.087.C.0.03.0000.00.01.D1074">-5391</definedName>
    <definedName name="SLD.087.C.0.03.2000.00.01.34">702</definedName>
    <definedName name="SLD.087.C.0.03.2000.00.01.44">-7066</definedName>
    <definedName name="SLD.087.C.0.03.2000.00.01.D1074">8342</definedName>
    <definedName name="SLD.087.C.0.03.2000.00.01.D997">14663</definedName>
    <definedName name="SLD.087.C.0.03.2001.00.01.34">1803</definedName>
    <definedName name="SLD.087.C.0.03.2001.00.01.44">-33644</definedName>
    <definedName name="SLD.087.C.0.03.2001.00.01.D1074">-5391</definedName>
    <definedName name="SLD.087.C.0.03.2001.00.01.D1075">-10393</definedName>
    <definedName name="SLD.087.C.0.03.2001.00.01.D997">15100</definedName>
    <definedName name="SLD.087.C.0.04.0000.00.01.21102">54372</definedName>
    <definedName name="SLD.087.C.0.04.0000.00.01.21103">24897</definedName>
    <definedName name="SLD.087.C.0.04.0000.00.01.22102">161575</definedName>
    <definedName name="SLD.087.C.0.04.0000.00.01.22103">117776</definedName>
    <definedName name="SLD.087.C.0.04.0000.00.01.D1035">30760</definedName>
    <definedName name="SLD.087.C.0.04.0000.00.01.D1074">-4979</definedName>
    <definedName name="SLD.087.C.0.05.0000.00.01.21102">59405</definedName>
    <definedName name="SLD.087.C.0.05.0000.00.01.21103">26083</definedName>
    <definedName name="SLD.087.C.0.05.0000.00.01.22102">170697</definedName>
    <definedName name="SLD.087.C.0.05.0000.00.01.22103">115804</definedName>
    <definedName name="SLD.087.C.0.05.0000.00.01.D1035">38369</definedName>
    <definedName name="SLD.087.C.0.05.0000.00.01.D1074">-14254</definedName>
    <definedName name="SLD.087.C.0.06.0000.00.01.21102">59510</definedName>
    <definedName name="SLD.087.C.0.06.0000.00.01.21103">26015</definedName>
    <definedName name="SLD.087.C.0.06.0000.00.01.22102">166711</definedName>
    <definedName name="SLD.087.C.0.06.0000.00.01.22103">113810</definedName>
    <definedName name="SLD.087.C.0.06.0000.00.01.D1035">45978</definedName>
    <definedName name="SLD.087.C.0.06.0000.00.01.D1074">-9997</definedName>
    <definedName name="SLD.087.C.0.07.0000.00.01.21102">64399</definedName>
    <definedName name="SLD.087.C.0.07.0000.00.01.21103">27149</definedName>
    <definedName name="SLD.087.C.0.07.0000.00.01.22102">175854</definedName>
    <definedName name="SLD.087.C.0.07.0000.00.01.22103">111837</definedName>
    <definedName name="SLD.087.C.0.07.0000.00.01.D1035">53587</definedName>
    <definedName name="SLD.087.C.0.07.0000.00.01.D1074">-16582</definedName>
    <definedName name="SLD.087.C.0.07.2001.00.01.21102">64399</definedName>
    <definedName name="SLD.087.C.0.07.2001.00.01.21103">27149</definedName>
    <definedName name="SLD.087.C.0.07.2001.00.01.22102">175854</definedName>
    <definedName name="SLD.087.C.0.07.2001.00.01.22103">111837</definedName>
    <definedName name="SLD.087.C.0.07.2001.00.01.D1035">53587</definedName>
    <definedName name="SLD.087.C.0.07.2001.00.01.D1074">-16582</definedName>
    <definedName name="SLD.087.C.0.08.2000.00.01.21102">52598</definedName>
    <definedName name="SLD.087.C.0.08.2000.00.01.21103">21009</definedName>
    <definedName name="SLD.087.C.0.08.2000.00.01.22102">174915</definedName>
    <definedName name="SLD.087.C.0.08.2000.00.01.22103">132310</definedName>
    <definedName name="SLD.087.C.0.08.2000.00.01.24101010001">129974</definedName>
    <definedName name="SLD.087.C.0.08.2000.00.01.24401010001">1982</definedName>
    <definedName name="SLD.087.C.0.08.2000.00.01.24401010002">198</definedName>
    <definedName name="SLD.087.C.0.08.2000.00.01.24501">18114</definedName>
    <definedName name="SLD.087.C.0.08.2000.00.01.D1035">56850</definedName>
    <definedName name="SLD.087.C.0.08.2000.00.01.D1074">11588</definedName>
    <definedName name="SLD.087.C.0.08.2001.00.01.21102">69295</definedName>
    <definedName name="SLD.087.C.0.08.2001.00.01.21103">28322</definedName>
    <definedName name="SLD.087.C.0.08.2001.00.01.22102">184562</definedName>
    <definedName name="SLD.087.C.0.08.2001.00.01.22103">109852</definedName>
    <definedName name="SLD.087.C.0.08.2001.00.01.D1035">62490</definedName>
    <definedName name="SLD.087.C.0.08.2001.00.01.D1074">-21507</definedName>
    <definedName name="SLD.087.C.0.09.1999.00.01.24101010001">124174</definedName>
    <definedName name="SLD.087.C.0.09.1999.00.01.24401010001">1982</definedName>
    <definedName name="SLD.087.C.0.09.1999.00.01.24401010002">198</definedName>
    <definedName name="SLD.087.C.0.09.2000.00.01.11201010035">0</definedName>
    <definedName name="SLD.087.C.0.09.2000.00.01.11306010019">0</definedName>
    <definedName name="SLD.087.C.0.09.2000.00.01.21102">44925</definedName>
    <definedName name="SLD.087.C.0.09.2000.00.01.21103">19486</definedName>
    <definedName name="SLD.087.C.0.09.2000.00.01.2110302">19486</definedName>
    <definedName name="SLD.087.C.0.09.2000.00.01.22102">158111</definedName>
    <definedName name="SLD.087.C.0.09.2000.00.01.22103">131178</definedName>
    <definedName name="SLD.087.C.0.09.2000.00.01.24101010001">129974</definedName>
    <definedName name="SLD.087.C.0.09.2000.00.01.24401010001">1982</definedName>
    <definedName name="SLD.087.C.0.09.2000.00.01.24401010002">198</definedName>
    <definedName name="SLD.087.C.0.09.2000.00.01.24501">18114</definedName>
    <definedName name="SLD.087.C.0.09.2000.00.01.24501010001">-2740</definedName>
    <definedName name="SLD.087.C.0.09.2000.00.01.D1035">64621</definedName>
    <definedName name="SLD.087.C.0.09.2000.00.01.D1074">14031</definedName>
    <definedName name="SLD.087.C.0.09.2001.00.01.D1035">71452</definedName>
    <definedName name="SLD.087.C.0.09.2001.00.01.D1074">-23452</definedName>
    <definedName name="SLD.087.C.0.10.2000.00.01.21102">48321</definedName>
    <definedName name="SLD.087.C.0.10.2000.00.01.21103">20582</definedName>
    <definedName name="SLD.087.C.0.10.2000.00.01.22102">163710</definedName>
    <definedName name="SLD.087.C.0.10.2000.00.01.22103">129335</definedName>
    <definedName name="SLD.087.C.0.10.2000.00.01.D1035">72392</definedName>
    <definedName name="SLD.087.C.0.10.2000.00.01.D1074">14611</definedName>
    <definedName name="SLD.087.C.0.10.2001.00.01.D1035">80208</definedName>
    <definedName name="SLD.087.C.0.10.2001.00.01.D1074">-18978</definedName>
    <definedName name="SLD.087.C.0.11.2000.00.01.21102">50410</definedName>
    <definedName name="SLD.087.C.0.11.2000.00.01.21103">21639</definedName>
    <definedName name="SLD.087.C.0.11.2000.00.01.22102">164858</definedName>
    <definedName name="SLD.087.C.0.11.2000.00.01.22103">127467</definedName>
    <definedName name="SLD.087.C.0.11.2000.00.01.D1035">80163</definedName>
    <definedName name="SLD.087.C.0.11.2000.00.01.D1074">14199</definedName>
    <definedName name="SLD.087.C.0.11.2001.00.01.D1035">88567</definedName>
    <definedName name="SLD.087.C.0.11.2001.00.01.D1074">-4196</definedName>
    <definedName name="SLD.087.C.0.12.0000.00.01.21102">0</definedName>
    <definedName name="SLD.087.C.0.12.0000.00.01.21103">0</definedName>
    <definedName name="SLD.087.C.0.12.0000.00.01.22102">0</definedName>
    <definedName name="SLD.087.C.0.12.0000.00.01.22103">0</definedName>
    <definedName name="SLD.087.C.0.12.0000.00.01.24501">0</definedName>
    <definedName name="SLD.087.C.0.12.0000.00.01.D1035">0</definedName>
    <definedName name="SLD.087.C.0.12.0000.00.01.D1074">0</definedName>
    <definedName name="SLD.087.C.0.12.1999.00.00.24101010001">129974445.70996</definedName>
    <definedName name="SLD.087.C.0.12.1999.00.00.24401010001">1982226.87999916</definedName>
    <definedName name="SLD.087.C.0.12.1999.00.00.24401010002">198222.69000006</definedName>
    <definedName name="SLD.087.C.0.12.1999.00.00.24501010001">16609303.7200012</definedName>
    <definedName name="SLD.087.C.0.12.1999.00.01.24101010001">129974</definedName>
    <definedName name="SLD.087.C.0.12.1999.00.01.24401010001">1982</definedName>
    <definedName name="SLD.087.C.0.12.1999.00.01.24401010002">198</definedName>
    <definedName name="SLD.087.C.0.12.1999.00.01.24501010001">16609</definedName>
    <definedName name="SLD.087.C.0.12.2000.00.01.21102">52123</definedName>
    <definedName name="SLD.087.C.0.12.2000.00.01.21103">21692</definedName>
    <definedName name="SLD.087.C.0.12.2000.00.01.22102">164505</definedName>
    <definedName name="SLD.087.C.0.12.2000.00.01.22103">125598</definedName>
    <definedName name="SLD.087.C.0.12.2000.00.01.24101010001">129974</definedName>
    <definedName name="SLD.087.C.0.12.2000.00.01.24401010001">3105</definedName>
    <definedName name="SLD.087.C.0.12.2000.00.01.24401010002">311</definedName>
    <definedName name="SLD.087.C.0.12.2000.00.01.24501">16879</definedName>
    <definedName name="SLD.087.C.0.12.2000.00.01.24501010001">0</definedName>
    <definedName name="SLD.087.C.0.12.2000.00.01.D1035">87934</definedName>
    <definedName name="SLD.087.C.0.12.2000.00.01.D1074">12314</definedName>
    <definedName name="SLD.087.C.0.12.2001.00.01.D1035">97125</definedName>
    <definedName name="SLD.087.C.0.IN.2000.00.01.24101010001">129974</definedName>
    <definedName name="SLD.087.C.0.IN.2000.00.01.24401010001">1982</definedName>
    <definedName name="SLD.087.C.0.IN.2000.00.01.24401010002">198</definedName>
    <definedName name="SLD.087.C.0.IN.2000.00.01.24501">18114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in" hidden="1">2</definedName>
    <definedName name="solver_neg" hidden="1">2</definedName>
    <definedName name="solver_num" hidden="1">0</definedName>
    <definedName name="solver_nwt" hidden="1">1</definedName>
    <definedName name="solver_pre" hidden="1">0.000001</definedName>
    <definedName name="solver_rel14" hidden="1">1</definedName>
    <definedName name="solver_rel15" hidden="1">1</definedName>
    <definedName name="solver_rel16" hidden="1">1</definedName>
    <definedName name="solver_rel17" hidden="1">1</definedName>
    <definedName name="solver_rel18" hidden="1">1</definedName>
    <definedName name="solver_rel19" hidden="1">1</definedName>
    <definedName name="solver_rel20" hidden="1">1</definedName>
    <definedName name="solver_rel21" hidden="1">1</definedName>
    <definedName name="solver_rel22" hidden="1">1</definedName>
    <definedName name="solver_rel23" hidden="1">1</definedName>
    <definedName name="solver_rel24" hidden="1">1</definedName>
    <definedName name="solver_rel25" hidden="1">1</definedName>
    <definedName name="solver_rel26" hidden="1">1</definedName>
    <definedName name="solver_rel27" hidden="1">1</definedName>
    <definedName name="solver_rel28" hidden="1">1</definedName>
    <definedName name="solver_rel29" hidden="1">1</definedName>
    <definedName name="solver_rel30" hidden="1">1</definedName>
    <definedName name="solver_rel31" hidden="1">1</definedName>
    <definedName name="solver_rel32" hidden="1">1</definedName>
    <definedName name="solver_rel33" hidden="1">1</definedName>
    <definedName name="solver_rel34" hidden="1">1</definedName>
    <definedName name="solver_rel35" hidden="1">1</definedName>
    <definedName name="solver_rel36" hidden="1">1</definedName>
    <definedName name="solver_rel37" hidden="1">1</definedName>
    <definedName name="solver_rel38" hidden="1">1</definedName>
    <definedName name="solver_rel39" hidden="1">1</definedName>
    <definedName name="solver_rel40" hidden="1">1</definedName>
    <definedName name="solver_rel41" hidden="1">1</definedName>
    <definedName name="solver_rel42" hidden="1">1</definedName>
    <definedName name="solver_rel43" hidden="1">1</definedName>
    <definedName name="solver_rel44" hidden="1">1</definedName>
    <definedName name="solver_rel45" hidden="1">1</definedName>
    <definedName name="solver_rel46" hidden="1">1</definedName>
    <definedName name="solver_rel47" hidden="1">1</definedName>
    <definedName name="solver_rel48" hidden="1">1</definedName>
    <definedName name="solver_rel49" hidden="1">1</definedName>
    <definedName name="solver_rel50" hidden="1">1</definedName>
    <definedName name="solver_rel51" hidden="1">1</definedName>
    <definedName name="solver_rel52" hidden="1">1</definedName>
    <definedName name="solver_rel53" hidden="1">1</definedName>
    <definedName name="solver_rel54" hidden="1">1</definedName>
    <definedName name="solver_rel55" hidden="1">1</definedName>
    <definedName name="solver_rel56" hidden="1">1</definedName>
    <definedName name="solver_rel57" hidden="1">1</definedName>
    <definedName name="solver_rel58" hidden="1">1</definedName>
    <definedName name="solver_rel9" hidden="1">1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19.66</definedName>
    <definedName name="SOMA1" localSheetId="2">#REF!</definedName>
    <definedName name="SOMA1" localSheetId="7">#REF!</definedName>
    <definedName name="SOMA1" localSheetId="6">#REF!</definedName>
    <definedName name="SOMA1" localSheetId="0">#REF!</definedName>
    <definedName name="SOMA1">#REF!</definedName>
    <definedName name="SOMA2" localSheetId="2">#REF!</definedName>
    <definedName name="SOMA2" localSheetId="6">#REF!</definedName>
    <definedName name="SOMA2" localSheetId="0">#REF!</definedName>
    <definedName name="SOMA2">#REF!</definedName>
    <definedName name="SOMA3" localSheetId="2">#REF!</definedName>
    <definedName name="SOMA3" localSheetId="6">#REF!</definedName>
    <definedName name="SOMA3" localSheetId="0">#REF!</definedName>
    <definedName name="SOMA3">#REF!</definedName>
    <definedName name="soma4">[104]Acomp!$CQ$28:$CQ$67</definedName>
    <definedName name="SONDAS_BR" localSheetId="2">#REF!</definedName>
    <definedName name="SONDAS_BR" localSheetId="7">#REF!</definedName>
    <definedName name="SONDAS_BR" localSheetId="6">#REF!</definedName>
    <definedName name="SONDAS_BR" localSheetId="0">#REF!</definedName>
    <definedName name="SONDAS_BR">#REF!</definedName>
    <definedName name="SOX" localSheetId="7" hidden="1">{#N/A,#N/A,FALSE,"일반적사항";#N/A,#N/A,FALSE,"주요재무자료";#N/A,#N/A,FALSE,"10(2)호 소득공제";#N/A,#N/A,FALSE,"표지";#N/A,#N/A,FALSE,"총괄표";#N/A,#N/A,FALSE,"1호 과표세액";#N/A,#N/A,FALSE,"2호 서식";#N/A,#N/A,FALSE,"2호부표 최저한세";#N/A,#N/A,FALSE,"3(1)호 공제감면";#N/A,#N/A,FALSE,"3(1) 부1 공제감면";#N/A,#N/A,FALSE,"임시특별감면";#N/A,#N/A,FALSE,"3(1)부7 기업합리";#N/A,#N/A,FALSE,"3(3)호(갑) 원천납부";#N/A,#N/A,FALSE,"5호 농어촌";#N/A,#N/A,FALSE,"6호 소득금액";#N/A,#N/A,FALSE,"6호 첨부(익)";#N/A,#N/A,FALSE,"6호 첨부(손)";#N/A,#N/A,FALSE,"재고자산추인";#N/A,#N/A,FALSE,"6-1호 수입금액";#N/A,#N/A,FALSE,"6-2(2)호 중소투자";#N/A,#N/A,FALSE,"6-2(4)호 해외시장";#N/A,#N/A,FALSE,"6-2(12)호 수출손실";#N/A,#N/A,FALSE,"6-3호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자본적지출";#N/A,#N/A,FALSE,"감가총괄";#N/A,#N/A,FALSE,"6-10호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자본금(을)";#N/A,#N/A,FALSE,"10(3)호 주요계정";#N/A,#N/A,FALSE,"10(3)호 부표";#N/A,#N/A,FALSE,"10(4)호 조정수입";#N/A,#N/A,FALSE,"10(4)호 소득구분";#N/A,#N/A,FALSE,"12호 중소검토";#N/A,#N/A,FALSE,"14(1)호 갑 주식";#N/A,#N/A,FALSE,"59호 해외특수";#N/A,#N/A,FALSE,"요약 BS";#N/A,#N/A,FALSE,"요약 PL";#N/A,#N/A,FALSE,"요약원가";#N/A,#N/A,FALSE,"요약RE";#N/A,#N/A,FALSE,"60호 을 적정유보";#N/A,#N/A,FALSE,"60호 갑 적정유보";#N/A,#N/A,FALSE,"표지";#N/A,#N/A,FALSE,"총괄표";#N/A,#N/A,FALSE,"1호 과표세액";#N/A,#N/A,FALSE,"1호 과표세액";#N/A,#N/A,FALSE,"1호 과표세액";#N/A,#N/A,FALSE,"1-2호 농어촌과표";#N/A,#N/A,FALSE,"2호 서식";#N/A,#N/A,FALSE,"2호부표 최저한세";#N/A,#N/A,FALSE,"3(1)호 공제감면";#N/A,#N/A,FALSE,"3(1) 부1 공제감면";#N/A,#N/A,FALSE,"3(1) 부2 공제감면";#N/A,#N/A,FALSE,"3(1) 부3 세액조정";#N/A,#N/A,FALSE,"3(1) 부4 공제감면";#N/A,#N/A,FALSE,"3호 임시투자공제";#N/A,#N/A,FALSE,"3(1)부7 기업합리";#N/A,#N/A,FALSE,"3(3)호(갑) 원천납부";#N/A,#N/A,FALSE,"5호 농어촌";#N/A,#N/A,FALSE,"6호 소득금액";#N/A,#N/A,FALSE,"6호 첨부(익)";#N/A,#N/A,FALSE,"6-1호 수입금액";#N/A,#N/A,FALSE,"6-1호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자본적지출";#N/A,#N/A,FALSE,"6-10호 재고자산";#N/A,#N/A,FALSE,"6-11호 세금과공과";#N/A,#N/A,FALSE,"6-12호 선급비용";#N/A,#N/A,FALSE,"9호 자본금(갑)";#N/A,#N/A,FALSE,"9호 자본금(을)";#N/A,#N/A,FALSE,"10(2)호 소득공제";#N/A,#N/A,FALSE,"10(3)호 부표";#N/A,#N/A,FALSE,"10(3)호 주요계정";#N/A,#N/A,FALSE,"10(4)호 조정수입";#N/A,#N/A,FALSE,"14(1)호 갑 주식";#N/A,#N/A,FALSE,"59호 해외특수";#N/A,#N/A,FALSE,"60호 갑 적정유보";#N/A,#N/A,FALSE,"60호 을 적정유보";#N/A,#N/A,FALSE,"요약 BS";#N/A,#N/A,FALSE,"요약 PL";#N/A,#N/A,FALSE,"요약원가";#N/A,#N/A,FALSE,"요약RE";#N/A,#N/A,FALSE,"요약RE"}</definedName>
    <definedName name="SOX" hidden="1">{#N/A,#N/A,FALSE,"일반적사항";#N/A,#N/A,FALSE,"주요재무자료";#N/A,#N/A,FALSE,"10(2)호 소득공제";#N/A,#N/A,FALSE,"표지";#N/A,#N/A,FALSE,"총괄표";#N/A,#N/A,FALSE,"1호 과표세액";#N/A,#N/A,FALSE,"2호 서식";#N/A,#N/A,FALSE,"2호부표 최저한세";#N/A,#N/A,FALSE,"3(1)호 공제감면";#N/A,#N/A,FALSE,"3(1) 부1 공제감면";#N/A,#N/A,FALSE,"임시특별감면";#N/A,#N/A,FALSE,"3(1)부7 기업합리";#N/A,#N/A,FALSE,"3(3)호(갑) 원천납부";#N/A,#N/A,FALSE,"5호 농어촌";#N/A,#N/A,FALSE,"6호 소득금액";#N/A,#N/A,FALSE,"6호 첨부(익)";#N/A,#N/A,FALSE,"6호 첨부(손)";#N/A,#N/A,FALSE,"재고자산추인";#N/A,#N/A,FALSE,"6-1호 수입금액";#N/A,#N/A,FALSE,"6-2(2)호 중소투자";#N/A,#N/A,FALSE,"6-2(4)호 해외시장";#N/A,#N/A,FALSE,"6-2(12)호 수출손실";#N/A,#N/A,FALSE,"6-3호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자본적지출";#N/A,#N/A,FALSE,"감가총괄";#N/A,#N/A,FALSE,"6-10호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자본금(을)";#N/A,#N/A,FALSE,"10(3)호 주요계정";#N/A,#N/A,FALSE,"10(3)호 부표";#N/A,#N/A,FALSE,"10(4)호 조정수입";#N/A,#N/A,FALSE,"10(4)호 소득구분";#N/A,#N/A,FALSE,"12호 중소검토";#N/A,#N/A,FALSE,"14(1)호 갑 주식";#N/A,#N/A,FALSE,"59호 해외특수";#N/A,#N/A,FALSE,"요약 BS";#N/A,#N/A,FALSE,"요약 PL";#N/A,#N/A,FALSE,"요약원가";#N/A,#N/A,FALSE,"요약RE";#N/A,#N/A,FALSE,"60호 을 적정유보";#N/A,#N/A,FALSE,"60호 갑 적정유보";#N/A,#N/A,FALSE,"표지";#N/A,#N/A,FALSE,"총괄표";#N/A,#N/A,FALSE,"1호 과표세액";#N/A,#N/A,FALSE,"1호 과표세액";#N/A,#N/A,FALSE,"1호 과표세액";#N/A,#N/A,FALSE,"1-2호 농어촌과표";#N/A,#N/A,FALSE,"2호 서식";#N/A,#N/A,FALSE,"2호부표 최저한세";#N/A,#N/A,FALSE,"3(1)호 공제감면";#N/A,#N/A,FALSE,"3(1) 부1 공제감면";#N/A,#N/A,FALSE,"3(1) 부2 공제감면";#N/A,#N/A,FALSE,"3(1) 부3 세액조정";#N/A,#N/A,FALSE,"3(1) 부4 공제감면";#N/A,#N/A,FALSE,"3호 임시투자공제";#N/A,#N/A,FALSE,"3(1)부7 기업합리";#N/A,#N/A,FALSE,"3(3)호(갑) 원천납부";#N/A,#N/A,FALSE,"5호 농어촌";#N/A,#N/A,FALSE,"6호 소득금액";#N/A,#N/A,FALSE,"6호 첨부(익)";#N/A,#N/A,FALSE,"6-1호 수입금액";#N/A,#N/A,FALSE,"6-1호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자본적지출";#N/A,#N/A,FALSE,"6-10호 재고자산";#N/A,#N/A,FALSE,"6-11호 세금과공과";#N/A,#N/A,FALSE,"6-12호 선급비용";#N/A,#N/A,FALSE,"9호 자본금(갑)";#N/A,#N/A,FALSE,"9호 자본금(을)";#N/A,#N/A,FALSE,"10(2)호 소득공제";#N/A,#N/A,FALSE,"10(3)호 부표";#N/A,#N/A,FALSE,"10(3)호 주요계정";#N/A,#N/A,FALSE,"10(4)호 조정수입";#N/A,#N/A,FALSE,"14(1)호 갑 주식";#N/A,#N/A,FALSE,"59호 해외특수";#N/A,#N/A,FALSE,"60호 갑 적정유보";#N/A,#N/A,FALSE,"60호 을 적정유보";#N/A,#N/A,FALSE,"요약 BS";#N/A,#N/A,FALSE,"요약 PL";#N/A,#N/A,FALSE,"요약원가";#N/A,#N/A,FALSE,"요약RE";#N/A,#N/A,FALSE,"요약RE"}</definedName>
    <definedName name="sqdsad">#N/A</definedName>
    <definedName name="ss" localSheetId="7" hidden="1">{#N/A,#N/A,FALSE,"PCOL"}</definedName>
    <definedName name="ss" hidden="1">{#N/A,#N/A,FALSE,"PCOL"}</definedName>
    <definedName name="SS_2014">[85]Info!$C$18</definedName>
    <definedName name="SS_2017">[85]Info!$C$19</definedName>
    <definedName name="ssdfdf">#N/A</definedName>
    <definedName name="sssaaa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sssaaa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ssss" localSheetId="2">#REF!</definedName>
    <definedName name="ssss" localSheetId="7">#REF!</definedName>
    <definedName name="ssss" localSheetId="6">#REF!</definedName>
    <definedName name="ssss" localSheetId="0">#REF!</definedName>
    <definedName name="ssss">#REF!</definedName>
    <definedName name="ssssssssss" localSheetId="2" hidden="1">#REF!</definedName>
    <definedName name="ssssssssss" localSheetId="6" hidden="1">#REF!</definedName>
    <definedName name="ssssssssss" localSheetId="0" hidden="1">#REF!</definedName>
    <definedName name="ssssssssss" hidden="1">#REF!</definedName>
    <definedName name="sssssssssss" localSheetId="2" hidden="1">#REF!</definedName>
    <definedName name="sssssssssss" localSheetId="6" hidden="1">#REF!</definedName>
    <definedName name="sssssssssss" localSheetId="0" hidden="1">#REF!</definedName>
    <definedName name="sssssssssss" hidden="1">#REF!</definedName>
    <definedName name="ssssssssssss" localSheetId="2" hidden="1">#REF!</definedName>
    <definedName name="ssssssssssss" localSheetId="6" hidden="1">#REF!</definedName>
    <definedName name="ssssssssssss" localSheetId="0" hidden="1">#REF!</definedName>
    <definedName name="ssssssssssss" hidden="1">#REF!</definedName>
    <definedName name="sssssssssssssssssss" localSheetId="7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sssssssssssssssssss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sssw" localSheetId="2">#REF!</definedName>
    <definedName name="sssw" localSheetId="7">#REF!</definedName>
    <definedName name="sssw" localSheetId="6">#REF!</definedName>
    <definedName name="sssw" localSheetId="0">#REF!</definedName>
    <definedName name="sssw">#REF!</definedName>
    <definedName name="Status">[92]Data!$J$3:$J$4</definedName>
    <definedName name="Sublanços_a" localSheetId="2" hidden="1">#REF!</definedName>
    <definedName name="Sublanços_a" localSheetId="7" hidden="1">#REF!</definedName>
    <definedName name="Sublanços_a" localSheetId="6" hidden="1">#REF!</definedName>
    <definedName name="Sublanços_a" localSheetId="0" hidden="1">#REF!</definedName>
    <definedName name="Sublanços_a" hidden="1">#REF!</definedName>
    <definedName name="Subs_Calculados_v" localSheetId="2" hidden="1">#REF!</definedName>
    <definedName name="Subs_Calculados_v" localSheetId="6" hidden="1">#REF!</definedName>
    <definedName name="Subs_Calculados_v" localSheetId="0" hidden="1">#REF!</definedName>
    <definedName name="Subs_Calculados_v" hidden="1">#REF!</definedName>
    <definedName name="Subs_Exploração" localSheetId="2" hidden="1">#REF!</definedName>
    <definedName name="Subs_Exploração" localSheetId="6" hidden="1">#REF!</definedName>
    <definedName name="Subs_Exploração" localSheetId="0" hidden="1">#REF!</definedName>
    <definedName name="Subs_Exploração" hidden="1">#REF!</definedName>
    <definedName name="Subs_Recebidos_v" localSheetId="2" hidden="1">#REF!</definedName>
    <definedName name="Subs_Recebidos_v" localSheetId="6" hidden="1">#REF!</definedName>
    <definedName name="Subs_Recebidos_v" localSheetId="0" hidden="1">#REF!</definedName>
    <definedName name="Subs_Recebidos_v" hidden="1">#REF!</definedName>
    <definedName name="Subs_Taxas_v" localSheetId="2" hidden="1">#REF!</definedName>
    <definedName name="Subs_Taxas_v" localSheetId="6" hidden="1">#REF!</definedName>
    <definedName name="Subs_Taxas_v" localSheetId="0" hidden="1">#REF!</definedName>
    <definedName name="Subs_Taxas_v" hidden="1">#REF!</definedName>
    <definedName name="SUDENE">#N/A</definedName>
    <definedName name="Summary" localSheetId="2">#REF!</definedName>
    <definedName name="Summary" localSheetId="7">#REF!</definedName>
    <definedName name="Summary" localSheetId="6">#REF!</definedName>
    <definedName name="Summary" localSheetId="0">#REF!</definedName>
    <definedName name="Summary">#REF!</definedName>
    <definedName name="sUP" localSheetId="7" hidden="1">{#N/A,#N/A,FALSE,"1321";#N/A,#N/A,FALSE,"1324";#N/A,#N/A,FALSE,"1333";#N/A,#N/A,FALSE,"1371"}</definedName>
    <definedName name="sUP" hidden="1">{#N/A,#N/A,FALSE,"1321";#N/A,#N/A,FALSE,"1324";#N/A,#N/A,FALSE,"1333";#N/A,#N/A,FALSE,"1371"}</definedName>
    <definedName name="Swvu.PLANILHA2." localSheetId="2" hidden="1">#REF!</definedName>
    <definedName name="Swvu.PLANILHA2." localSheetId="7" hidden="1">#REF!</definedName>
    <definedName name="Swvu.PLANILHA2." localSheetId="6" hidden="1">#REF!</definedName>
    <definedName name="Swvu.PLANILHA2." localSheetId="0" hidden="1">#REF!</definedName>
    <definedName name="Swvu.PLANILHA2." hidden="1">#REF!</definedName>
    <definedName name="t" localSheetId="7" hidden="1">{#N/A,#N/A,FALSE,"Suprimentos";#N/A,#N/A,FALSE,"Medicina e Segurança";#N/A,#N/A,FALSE,"Administração";#N/A,#N/A,FALSE,"Meio Ambiente";#N/A,#N/A,FALSE,"Operação (Mina)";#N/A,#N/A,FALSE,"Operação (Porto)"}</definedName>
    <definedName name="t" hidden="1">{#N/A,#N/A,FALSE,"Suprimentos";#N/A,#N/A,FALSE,"Medicina e Segurança";#N/A,#N/A,FALSE,"Administração";#N/A,#N/A,FALSE,"Meio Ambiente";#N/A,#N/A,FALSE,"Operação (Mina)";#N/A,#N/A,FALSE,"Operação (Porto)"}</definedName>
    <definedName name="tab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tab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Tabela_Areas_Serviço_Downpayment" localSheetId="2" hidden="1">#REF!</definedName>
    <definedName name="Tabela_Areas_Serviço_Downpayment" localSheetId="7" hidden="1">#REF!</definedName>
    <definedName name="Tabela_Areas_Serviço_Downpayment" localSheetId="6" hidden="1">#REF!</definedName>
    <definedName name="Tabela_Areas_Serviço_Downpayment" localSheetId="0" hidden="1">#REF!</definedName>
    <definedName name="Tabela_Areas_Serviço_Downpayment" hidden="1">#REF!</definedName>
    <definedName name="Tabela_Areas_Serviço_Fixas" localSheetId="2" hidden="1">#REF!</definedName>
    <definedName name="Tabela_Areas_Serviço_Fixas" localSheetId="6" hidden="1">#REF!</definedName>
    <definedName name="Tabela_Areas_Serviço_Fixas" localSheetId="0" hidden="1">#REF!</definedName>
    <definedName name="Tabela_Areas_Serviço_Fixas" hidden="1">#REF!</definedName>
    <definedName name="Tabela_Areas_Serviço_Proveitos_Diferidos" localSheetId="2" hidden="1">#REF!</definedName>
    <definedName name="Tabela_Areas_Serviço_Proveitos_Diferidos" localSheetId="6" hidden="1">#REF!</definedName>
    <definedName name="Tabela_Areas_Serviço_Proveitos_Diferidos" localSheetId="0" hidden="1">#REF!</definedName>
    <definedName name="Tabela_Areas_Serviço_Proveitos_Diferidos" hidden="1">#REF!</definedName>
    <definedName name="Tabela_Areas_Serviço_Proveitos_Exercício" localSheetId="2" hidden="1">#REF!</definedName>
    <definedName name="Tabela_Areas_Serviço_Proveitos_Exercício" localSheetId="6" hidden="1">#REF!</definedName>
    <definedName name="Tabela_Areas_Serviço_Proveitos_Exercício" localSheetId="0" hidden="1">#REF!</definedName>
    <definedName name="Tabela_Areas_Serviço_Proveitos_Exercício" hidden="1">#REF!</definedName>
    <definedName name="Tabela_Custos_Exploração_Resumo" localSheetId="2" hidden="1">#REF!</definedName>
    <definedName name="Tabela_Custos_Exploração_Resumo" localSheetId="6" hidden="1">#REF!</definedName>
    <definedName name="Tabela_Custos_Exploração_Resumo" localSheetId="0" hidden="1">#REF!</definedName>
    <definedName name="Tabela_Custos_Exploração_Resumo" hidden="1">#REF!</definedName>
    <definedName name="Tabela_IVA" localSheetId="2" hidden="1">#REF!</definedName>
    <definedName name="Tabela_IVA" localSheetId="6" hidden="1">#REF!</definedName>
    <definedName name="Tabela_IVA" localSheetId="0" hidden="1">#REF!</definedName>
    <definedName name="Tabela_IVA" hidden="1">#REF!</definedName>
    <definedName name="Tabela_Lanços" localSheetId="2" hidden="1">#REF!</definedName>
    <definedName name="Tabela_Lanços" localSheetId="6" hidden="1">#REF!</definedName>
    <definedName name="Tabela_Lanços" localSheetId="0" hidden="1">#REF!</definedName>
    <definedName name="Tabela_Lanços" hidden="1">#REF!</definedName>
    <definedName name="Tabela_Outros_Proveitos" localSheetId="2" hidden="1">#REF!</definedName>
    <definedName name="Tabela_Outros_Proveitos" localSheetId="6" hidden="1">#REF!</definedName>
    <definedName name="Tabela_Outros_Proveitos" localSheetId="0" hidden="1">#REF!</definedName>
    <definedName name="Tabela_Outros_Proveitos" hidden="1">#REF!</definedName>
    <definedName name="Tabela_Prazos_Médios" localSheetId="2" hidden="1">#REF!</definedName>
    <definedName name="Tabela_Prazos_Médios" localSheetId="6" hidden="1">#REF!</definedName>
    <definedName name="Tabela_Prazos_Médios" localSheetId="0" hidden="1">#REF!</definedName>
    <definedName name="Tabela_Prazos_Médios" hidden="1">#REF!</definedName>
    <definedName name="TabelaActualizaçãoTarifária" localSheetId="2" hidden="1">#REF!</definedName>
    <definedName name="TabelaActualizaçãoTarifária" localSheetId="6" hidden="1">#REF!</definedName>
    <definedName name="TabelaActualizaçãoTarifária" localSheetId="0" hidden="1">#REF!</definedName>
    <definedName name="TabelaActualizaçãoTarifária" hidden="1">#REF!</definedName>
    <definedName name="TAC_Ant" localSheetId="2">[105]Contratos_Exercicio!#REF!</definedName>
    <definedName name="TAC_Ant" localSheetId="6">[105]Contratos_Exercicio!#REF!</definedName>
    <definedName name="TAC_Ant" localSheetId="0">[105]Contratos_Exercicio!#REF!</definedName>
    <definedName name="TAC_Ant">[105]Contratos_Exercicio!#REF!</definedName>
    <definedName name="Tac_Atual" localSheetId="2">[105]Contratos_Exercicio!#REF!</definedName>
    <definedName name="Tac_Atual" localSheetId="6">[105]Contratos_Exercicio!#REF!</definedName>
    <definedName name="Tac_Atual" localSheetId="0">[105]Contratos_Exercicio!#REF!</definedName>
    <definedName name="Tac_Atual">[105]Contratos_Exercicio!#REF!</definedName>
    <definedName name="taxa" localSheetId="2">[106]Resumo_Cron_corrigido!#REF!</definedName>
    <definedName name="taxa" localSheetId="6">[106]Resumo_Cron_corrigido!#REF!</definedName>
    <definedName name="taxa" localSheetId="0">[106]Resumo_Cron_corrigido!#REF!</definedName>
    <definedName name="taxa">[106]Resumo_Cron_corrigido!#REF!</definedName>
    <definedName name="TAXAS" localSheetId="2">#REF!</definedName>
    <definedName name="TAXAS" localSheetId="7">#REF!</definedName>
    <definedName name="TAXAS" localSheetId="6">#REF!</definedName>
    <definedName name="TAXAS" localSheetId="0">#REF!</definedName>
    <definedName name="TAXAS">#REF!</definedName>
    <definedName name="TAXES">[39]Plan1!$H$1:$H$2</definedName>
    <definedName name="TBdbName" hidden="1">"88D5BF544BE111D2B8C5006097494125.mdb"</definedName>
    <definedName name="TCN_OEC" localSheetId="2">#REF!</definedName>
    <definedName name="TCN_OEC" localSheetId="7">#REF!</definedName>
    <definedName name="TCN_OEC" localSheetId="6">#REF!</definedName>
    <definedName name="TCN_OEC" localSheetId="0">#REF!</definedName>
    <definedName name="TCN_OEC">#REF!</definedName>
    <definedName name="TCN_Pay" localSheetId="2">#REF!</definedName>
    <definedName name="TCN_Pay" localSheetId="6">#REF!</definedName>
    <definedName name="TCN_Pay" localSheetId="0">#REF!</definedName>
    <definedName name="TCN_Pay">#REF!</definedName>
    <definedName name="tec">[57]EDC!$I$573</definedName>
    <definedName name="TeiaCx_CHECK" localSheetId="2">#REF!</definedName>
    <definedName name="TeiaCx_CHECK" localSheetId="7">#REF!</definedName>
    <definedName name="TeiaCx_CHECK" localSheetId="6">#REF!</definedName>
    <definedName name="TeiaCx_CHECK" localSheetId="0">#REF!</definedName>
    <definedName name="TeiaCx_CHECK">#REF!</definedName>
    <definedName name="TEMP" localSheetId="7" hidden="1">{#N/A,#N/A,FALSE,"PCOL"}</definedName>
    <definedName name="TEMP" hidden="1">{#N/A,#N/A,FALSE,"PCOL"}</definedName>
    <definedName name="tempo" localSheetId="7" hidden="1">{#N/A,#N/A,FALSE,"PCOL"}</definedName>
    <definedName name="tempo" hidden="1">{#N/A,#N/A,FALSE,"PCOL"}</definedName>
    <definedName name="tempo_depr">[57]EDC!$E$600</definedName>
    <definedName name="ter" localSheetId="2">#REF!</definedName>
    <definedName name="ter" localSheetId="7">#REF!</definedName>
    <definedName name="ter" localSheetId="6">#REF!</definedName>
    <definedName name="ter" localSheetId="0">#REF!</definedName>
    <definedName name="ter">#REF!</definedName>
    <definedName name="TERCEIROS">'[58]DIF FAT FEV 01'!$A$72:$X$109</definedName>
    <definedName name="TERR" localSheetId="2">#REF!</definedName>
    <definedName name="TERR" localSheetId="7">#REF!</definedName>
    <definedName name="TERR" localSheetId="6">#REF!</definedName>
    <definedName name="TERR" localSheetId="0">#REF!</definedName>
    <definedName name="TERR">#REF!</definedName>
    <definedName name="TEST0" localSheetId="2">#REF!</definedName>
    <definedName name="TEST0" localSheetId="6">#REF!</definedName>
    <definedName name="TEST0" localSheetId="0">#REF!</definedName>
    <definedName name="TEST0">#REF!</definedName>
    <definedName name="TEST1" localSheetId="2">#REF!</definedName>
    <definedName name="TEST1" localSheetId="6">#REF!</definedName>
    <definedName name="TEST1" localSheetId="0">#REF!</definedName>
    <definedName name="TEST1">#REF!</definedName>
    <definedName name="TESTE" localSheetId="7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TESTE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teste1" localSheetId="2">#REF!</definedName>
    <definedName name="teste1" localSheetId="7">#REF!</definedName>
    <definedName name="teste1" localSheetId="6">#REF!</definedName>
    <definedName name="teste1" localSheetId="0">#REF!</definedName>
    <definedName name="teste1">#REF!</definedName>
    <definedName name="testesteste" localSheetId="2">#REF!</definedName>
    <definedName name="testesteste" localSheetId="6">#REF!</definedName>
    <definedName name="testesteste" localSheetId="0">#REF!</definedName>
    <definedName name="testesteste">#REF!</definedName>
    <definedName name="TESTHKEY" localSheetId="2">#REF!</definedName>
    <definedName name="TESTHKEY" localSheetId="6">#REF!</definedName>
    <definedName name="TESTHKEY" localSheetId="0">#REF!</definedName>
    <definedName name="TESTHKEY">#REF!</definedName>
    <definedName name="TESTKEYS" localSheetId="2">#REF!</definedName>
    <definedName name="TESTKEYS" localSheetId="6">#REF!</definedName>
    <definedName name="TESTKEYS" localSheetId="0">#REF!</definedName>
    <definedName name="TESTKEYS">#REF!</definedName>
    <definedName name="TESTVKEY" localSheetId="2">#REF!</definedName>
    <definedName name="TESTVKEY" localSheetId="6">#REF!</definedName>
    <definedName name="TESTVKEY" localSheetId="0">#REF!</definedName>
    <definedName name="TESTVKEY">#REF!</definedName>
    <definedName name="TextRefCopy10" localSheetId="2">#REF!</definedName>
    <definedName name="TextRefCopy10" localSheetId="6">#REF!</definedName>
    <definedName name="TextRefCopy10" localSheetId="0">#REF!</definedName>
    <definedName name="TextRefCopy10">#REF!</definedName>
    <definedName name="TextRefCopy11" localSheetId="2">#REF!</definedName>
    <definedName name="TextRefCopy11" localSheetId="6">#REF!</definedName>
    <definedName name="TextRefCopy11" localSheetId="0">#REF!</definedName>
    <definedName name="TextRefCopy11">#REF!</definedName>
    <definedName name="TextRefCopy12" localSheetId="2">#REF!</definedName>
    <definedName name="TextRefCopy12" localSheetId="6">#REF!</definedName>
    <definedName name="TextRefCopy12" localSheetId="0">#REF!</definedName>
    <definedName name="TextRefCopy12">#REF!</definedName>
    <definedName name="TextRefCopy13" localSheetId="2">#REF!</definedName>
    <definedName name="TextRefCopy13" localSheetId="6">#REF!</definedName>
    <definedName name="TextRefCopy13" localSheetId="0">#REF!</definedName>
    <definedName name="TextRefCopy13">#REF!</definedName>
    <definedName name="TextRefCopy17" localSheetId="2">#REF!</definedName>
    <definedName name="TextRefCopy17" localSheetId="6">#REF!</definedName>
    <definedName name="TextRefCopy17" localSheetId="0">#REF!</definedName>
    <definedName name="TextRefCopy17">#REF!</definedName>
    <definedName name="TextRefCopy18" localSheetId="2">#REF!</definedName>
    <definedName name="TextRefCopy18" localSheetId="6">#REF!</definedName>
    <definedName name="TextRefCopy18" localSheetId="0">#REF!</definedName>
    <definedName name="TextRefCopy18">#REF!</definedName>
    <definedName name="TextRefCopy19" localSheetId="2">#REF!</definedName>
    <definedName name="TextRefCopy19" localSheetId="6">#REF!</definedName>
    <definedName name="TextRefCopy19" localSheetId="0">#REF!</definedName>
    <definedName name="TextRefCopy19">#REF!</definedName>
    <definedName name="TextRefCopy20" localSheetId="2">#REF!</definedName>
    <definedName name="TextRefCopy20" localSheetId="6">#REF!</definedName>
    <definedName name="TextRefCopy20" localSheetId="0">#REF!</definedName>
    <definedName name="TextRefCopy20">#REF!</definedName>
    <definedName name="TextRefCopy21" localSheetId="2">#REF!</definedName>
    <definedName name="TextRefCopy21" localSheetId="6">#REF!</definedName>
    <definedName name="TextRefCopy21" localSheetId="0">#REF!</definedName>
    <definedName name="TextRefCopy21">#REF!</definedName>
    <definedName name="TextRefCopy22" localSheetId="2">#REF!</definedName>
    <definedName name="TextRefCopy22" localSheetId="6">#REF!</definedName>
    <definedName name="TextRefCopy22" localSheetId="0">#REF!</definedName>
    <definedName name="TextRefCopy22">#REF!</definedName>
    <definedName name="TextRefCopy23" localSheetId="2">#REF!</definedName>
    <definedName name="TextRefCopy23" localSheetId="6">#REF!</definedName>
    <definedName name="TextRefCopy23" localSheetId="0">#REF!</definedName>
    <definedName name="TextRefCopy23">#REF!</definedName>
    <definedName name="TextRefCopy24" localSheetId="2">#REF!</definedName>
    <definedName name="TextRefCopy24" localSheetId="6">#REF!</definedName>
    <definedName name="TextRefCopy24" localSheetId="0">#REF!</definedName>
    <definedName name="TextRefCopy24">#REF!</definedName>
    <definedName name="TextRefCopy25" localSheetId="2">#REF!</definedName>
    <definedName name="TextRefCopy25" localSheetId="6">#REF!</definedName>
    <definedName name="TextRefCopy25" localSheetId="0">#REF!</definedName>
    <definedName name="TextRefCopy25">#REF!</definedName>
    <definedName name="TextRefCopy26" localSheetId="2">#REF!</definedName>
    <definedName name="TextRefCopy26" localSheetId="6">#REF!</definedName>
    <definedName name="TextRefCopy26" localSheetId="0">#REF!</definedName>
    <definedName name="TextRefCopy26">#REF!</definedName>
    <definedName name="TextRefCopy27" localSheetId="2">#REF!</definedName>
    <definedName name="TextRefCopy27" localSheetId="6">#REF!</definedName>
    <definedName name="TextRefCopy27" localSheetId="0">#REF!</definedName>
    <definedName name="TextRefCopy27">#REF!</definedName>
    <definedName name="TextRefCopy28" localSheetId="2">#REF!</definedName>
    <definedName name="TextRefCopy28" localSheetId="6">#REF!</definedName>
    <definedName name="TextRefCopy28" localSheetId="0">#REF!</definedName>
    <definedName name="TextRefCopy28">#REF!</definedName>
    <definedName name="TextRefCopy29" localSheetId="2">#REF!</definedName>
    <definedName name="TextRefCopy29" localSheetId="6">#REF!</definedName>
    <definedName name="TextRefCopy29" localSheetId="0">#REF!</definedName>
    <definedName name="TextRefCopy29">#REF!</definedName>
    <definedName name="TextRefCopy3" localSheetId="2">#REF!</definedName>
    <definedName name="TextRefCopy3" localSheetId="6">#REF!</definedName>
    <definedName name="TextRefCopy3" localSheetId="0">#REF!</definedName>
    <definedName name="TextRefCopy3">#REF!</definedName>
    <definedName name="TextRefCopy30" localSheetId="2">#REF!</definedName>
    <definedName name="TextRefCopy30" localSheetId="6">#REF!</definedName>
    <definedName name="TextRefCopy30" localSheetId="0">#REF!</definedName>
    <definedName name="TextRefCopy30">#REF!</definedName>
    <definedName name="TextRefCopy32" localSheetId="2">#REF!</definedName>
    <definedName name="TextRefCopy32" localSheetId="6">#REF!</definedName>
    <definedName name="TextRefCopy32" localSheetId="0">#REF!</definedName>
    <definedName name="TextRefCopy32">#REF!</definedName>
    <definedName name="TextRefCopy35" localSheetId="2">#REF!</definedName>
    <definedName name="TextRefCopy35" localSheetId="6">#REF!</definedName>
    <definedName name="TextRefCopy35" localSheetId="0">#REF!</definedName>
    <definedName name="TextRefCopy35">#REF!</definedName>
    <definedName name="TextRefCopy36" localSheetId="2">#REF!</definedName>
    <definedName name="TextRefCopy36" localSheetId="6">#REF!</definedName>
    <definedName name="TextRefCopy36" localSheetId="0">#REF!</definedName>
    <definedName name="TextRefCopy36">#REF!</definedName>
    <definedName name="TextRefCopy37" localSheetId="2">#REF!</definedName>
    <definedName name="TextRefCopy37" localSheetId="6">#REF!</definedName>
    <definedName name="TextRefCopy37" localSheetId="0">#REF!</definedName>
    <definedName name="TextRefCopy37">#REF!</definedName>
    <definedName name="TextRefCopy38" localSheetId="2">#REF!</definedName>
    <definedName name="TextRefCopy38" localSheetId="6">#REF!</definedName>
    <definedName name="TextRefCopy38" localSheetId="0">#REF!</definedName>
    <definedName name="TextRefCopy38">#REF!</definedName>
    <definedName name="TextRefCopy39" localSheetId="2">#REF!</definedName>
    <definedName name="TextRefCopy39" localSheetId="6">#REF!</definedName>
    <definedName name="TextRefCopy39" localSheetId="0">#REF!</definedName>
    <definedName name="TextRefCopy39">#REF!</definedName>
    <definedName name="TextRefCopy4" localSheetId="2">#REF!</definedName>
    <definedName name="TextRefCopy4" localSheetId="6">#REF!</definedName>
    <definedName name="TextRefCopy4" localSheetId="0">#REF!</definedName>
    <definedName name="TextRefCopy4">#REF!</definedName>
    <definedName name="TextRefCopy40" localSheetId="2">#REF!</definedName>
    <definedName name="TextRefCopy40" localSheetId="6">#REF!</definedName>
    <definedName name="TextRefCopy40" localSheetId="0">#REF!</definedName>
    <definedName name="TextRefCopy40">#REF!</definedName>
    <definedName name="TextRefCopy41" localSheetId="2">#REF!</definedName>
    <definedName name="TextRefCopy41" localSheetId="6">#REF!</definedName>
    <definedName name="TextRefCopy41" localSheetId="0">#REF!</definedName>
    <definedName name="TextRefCopy41">#REF!</definedName>
    <definedName name="TextRefCopy42" localSheetId="2">#REF!</definedName>
    <definedName name="TextRefCopy42" localSheetId="6">#REF!</definedName>
    <definedName name="TextRefCopy42" localSheetId="0">#REF!</definedName>
    <definedName name="TextRefCopy42">#REF!</definedName>
    <definedName name="TextRefCopy43" localSheetId="2">#REF!</definedName>
    <definedName name="TextRefCopy43" localSheetId="6">#REF!</definedName>
    <definedName name="TextRefCopy43" localSheetId="0">#REF!</definedName>
    <definedName name="TextRefCopy43">#REF!</definedName>
    <definedName name="TextRefCopy44" localSheetId="2">#REF!</definedName>
    <definedName name="TextRefCopy44" localSheetId="6">#REF!</definedName>
    <definedName name="TextRefCopy44" localSheetId="0">#REF!</definedName>
    <definedName name="TextRefCopy44">#REF!</definedName>
    <definedName name="TextRefCopy45" localSheetId="2">#REF!</definedName>
    <definedName name="TextRefCopy45" localSheetId="6">#REF!</definedName>
    <definedName name="TextRefCopy45" localSheetId="0">#REF!</definedName>
    <definedName name="TextRefCopy45">#REF!</definedName>
    <definedName name="TextRefCopy47" localSheetId="2">#REF!</definedName>
    <definedName name="TextRefCopy47" localSheetId="6">#REF!</definedName>
    <definedName name="TextRefCopy47" localSheetId="0">#REF!</definedName>
    <definedName name="TextRefCopy47">#REF!</definedName>
    <definedName name="TextRefCopy48" localSheetId="2">#REF!</definedName>
    <definedName name="TextRefCopy48" localSheetId="6">#REF!</definedName>
    <definedName name="TextRefCopy48" localSheetId="0">#REF!</definedName>
    <definedName name="TextRefCopy48">#REF!</definedName>
    <definedName name="TextRefCopy49" localSheetId="2">#REF!</definedName>
    <definedName name="TextRefCopy49" localSheetId="6">#REF!</definedName>
    <definedName name="TextRefCopy49" localSheetId="0">#REF!</definedName>
    <definedName name="TextRefCopy49">#REF!</definedName>
    <definedName name="TextRefCopy5" localSheetId="2">#REF!</definedName>
    <definedName name="TextRefCopy5" localSheetId="6">#REF!</definedName>
    <definedName name="TextRefCopy5" localSheetId="0">#REF!</definedName>
    <definedName name="TextRefCopy5">#REF!</definedName>
    <definedName name="TextRefCopy50" localSheetId="2">#REF!</definedName>
    <definedName name="TextRefCopy50" localSheetId="6">#REF!</definedName>
    <definedName name="TextRefCopy50" localSheetId="0">#REF!</definedName>
    <definedName name="TextRefCopy50">#REF!</definedName>
    <definedName name="TextRefCopy51" localSheetId="2">#REF!</definedName>
    <definedName name="TextRefCopy51" localSheetId="6">#REF!</definedName>
    <definedName name="TextRefCopy51" localSheetId="0">#REF!</definedName>
    <definedName name="TextRefCopy51">#REF!</definedName>
    <definedName name="TextRefCopy52" localSheetId="2">#REF!</definedName>
    <definedName name="TextRefCopy52" localSheetId="6">#REF!</definedName>
    <definedName name="TextRefCopy52" localSheetId="0">#REF!</definedName>
    <definedName name="TextRefCopy52">#REF!</definedName>
    <definedName name="TextRefCopy54" localSheetId="2">#REF!</definedName>
    <definedName name="TextRefCopy54" localSheetId="6">#REF!</definedName>
    <definedName name="TextRefCopy54" localSheetId="0">#REF!</definedName>
    <definedName name="TextRefCopy54">#REF!</definedName>
    <definedName name="TextRefCopy55" localSheetId="2">#REF!</definedName>
    <definedName name="TextRefCopy55" localSheetId="6">#REF!</definedName>
    <definedName name="TextRefCopy55" localSheetId="0">#REF!</definedName>
    <definedName name="TextRefCopy55">#REF!</definedName>
    <definedName name="TextRefCopy56" localSheetId="2">#REF!</definedName>
    <definedName name="TextRefCopy56" localSheetId="6">#REF!</definedName>
    <definedName name="TextRefCopy56" localSheetId="0">#REF!</definedName>
    <definedName name="TextRefCopy56">#REF!</definedName>
    <definedName name="TextRefCopy57" localSheetId="2">#REF!</definedName>
    <definedName name="TextRefCopy57" localSheetId="6">#REF!</definedName>
    <definedName name="TextRefCopy57" localSheetId="0">#REF!</definedName>
    <definedName name="TextRefCopy57">#REF!</definedName>
    <definedName name="TextRefCopy58" localSheetId="2">#REF!</definedName>
    <definedName name="TextRefCopy58" localSheetId="6">#REF!</definedName>
    <definedName name="TextRefCopy58" localSheetId="0">#REF!</definedName>
    <definedName name="TextRefCopy58">#REF!</definedName>
    <definedName name="TextRefCopy59" localSheetId="2">#REF!</definedName>
    <definedName name="TextRefCopy59" localSheetId="6">#REF!</definedName>
    <definedName name="TextRefCopy59" localSheetId="0">#REF!</definedName>
    <definedName name="TextRefCopy59">#REF!</definedName>
    <definedName name="TextRefCopy6" localSheetId="2">#REF!</definedName>
    <definedName name="TextRefCopy6" localSheetId="6">#REF!</definedName>
    <definedName name="TextRefCopy6" localSheetId="0">#REF!</definedName>
    <definedName name="TextRefCopy6">#REF!</definedName>
    <definedName name="TextRefCopy60" localSheetId="2">#REF!</definedName>
    <definedName name="TextRefCopy60" localSheetId="6">#REF!</definedName>
    <definedName name="TextRefCopy60" localSheetId="0">#REF!</definedName>
    <definedName name="TextRefCopy60">#REF!</definedName>
    <definedName name="TextRefCopy61" localSheetId="2">#REF!</definedName>
    <definedName name="TextRefCopy61" localSheetId="6">#REF!</definedName>
    <definedName name="TextRefCopy61" localSheetId="0">#REF!</definedName>
    <definedName name="TextRefCopy61">#REF!</definedName>
    <definedName name="TextRefCopy62" localSheetId="2">#REF!</definedName>
    <definedName name="TextRefCopy62" localSheetId="6">#REF!</definedName>
    <definedName name="TextRefCopy62" localSheetId="0">#REF!</definedName>
    <definedName name="TextRefCopy62">#REF!</definedName>
    <definedName name="TextRefCopy63" localSheetId="2">#REF!</definedName>
    <definedName name="TextRefCopy63" localSheetId="6">#REF!</definedName>
    <definedName name="TextRefCopy63" localSheetId="0">#REF!</definedName>
    <definedName name="TextRefCopy63">#REF!</definedName>
    <definedName name="TextRefCopy64" localSheetId="2">#REF!</definedName>
    <definedName name="TextRefCopy64" localSheetId="6">#REF!</definedName>
    <definedName name="TextRefCopy64" localSheetId="0">#REF!</definedName>
    <definedName name="TextRefCopy64">#REF!</definedName>
    <definedName name="TextRefCopy66" localSheetId="2">#REF!</definedName>
    <definedName name="TextRefCopy66" localSheetId="6">#REF!</definedName>
    <definedName name="TextRefCopy66" localSheetId="0">#REF!</definedName>
    <definedName name="TextRefCopy66">#REF!</definedName>
    <definedName name="TextRefCopy67" localSheetId="2">#REF!</definedName>
    <definedName name="TextRefCopy67" localSheetId="6">#REF!</definedName>
    <definedName name="TextRefCopy67" localSheetId="0">#REF!</definedName>
    <definedName name="TextRefCopy67">#REF!</definedName>
    <definedName name="TextRefCopy68" localSheetId="2">#REF!</definedName>
    <definedName name="TextRefCopy68" localSheetId="6">#REF!</definedName>
    <definedName name="TextRefCopy68" localSheetId="0">#REF!</definedName>
    <definedName name="TextRefCopy68">#REF!</definedName>
    <definedName name="TextRefCopy7" localSheetId="2">#REF!</definedName>
    <definedName name="TextRefCopy7" localSheetId="6">#REF!</definedName>
    <definedName name="TextRefCopy7" localSheetId="0">#REF!</definedName>
    <definedName name="TextRefCopy7">#REF!</definedName>
    <definedName name="TextRefCopy8" localSheetId="2">#REF!</definedName>
    <definedName name="TextRefCopy8" localSheetId="6">#REF!</definedName>
    <definedName name="TextRefCopy8" localSheetId="0">#REF!</definedName>
    <definedName name="TextRefCopy8">#REF!</definedName>
    <definedName name="TextRefCopy9" localSheetId="2">#REF!</definedName>
    <definedName name="TextRefCopy9" localSheetId="6">#REF!</definedName>
    <definedName name="TextRefCopy9" localSheetId="0">#REF!</definedName>
    <definedName name="TextRefCopy9">#REF!</definedName>
    <definedName name="TextRefCopyRangeCount" hidden="1">4</definedName>
    <definedName name="th">#N/A</definedName>
    <definedName name="TIP">[12]Plan1!$G$1:$G$2</definedName>
    <definedName name="Tipo_de_Contratação">[60]listas!$D$9:$D$14</definedName>
    <definedName name="Tipo_de_Contratação_Ext">[60]listas!$D$18:$D$20</definedName>
    <definedName name="Tipo_de_relatorio">[53]DATA!$F$129:$F$131</definedName>
    <definedName name="TÍTULO1" localSheetId="2">#REF!</definedName>
    <definedName name="TÍTULO1" localSheetId="7">#REF!</definedName>
    <definedName name="TÍTULO1" localSheetId="6">#REF!</definedName>
    <definedName name="TÍTULO1" localSheetId="0">#REF!</definedName>
    <definedName name="TÍTULO1">#REF!</definedName>
    <definedName name="TÍTULO2" localSheetId="2">#REF!</definedName>
    <definedName name="TÍTULO2" localSheetId="6">#REF!</definedName>
    <definedName name="TÍTULO2" localSheetId="0">#REF!</definedName>
    <definedName name="TÍTULO2">#REF!</definedName>
    <definedName name="TÍTULO3" localSheetId="2">#REF!</definedName>
    <definedName name="TÍTULO3" localSheetId="6">#REF!</definedName>
    <definedName name="TÍTULO3" localSheetId="0">#REF!</definedName>
    <definedName name="TÍTULO3">#REF!</definedName>
    <definedName name="TÍTULO4" localSheetId="2">#REF!</definedName>
    <definedName name="TÍTULO4" localSheetId="6">#REF!</definedName>
    <definedName name="TÍTULO4" localSheetId="0">#REF!</definedName>
    <definedName name="TÍTULO4">#REF!</definedName>
    <definedName name="_xlnm.Print_Titles">#N/A</definedName>
    <definedName name="TK" localSheetId="2">#REF!</definedName>
    <definedName name="TK" localSheetId="7">#REF!</definedName>
    <definedName name="TK" localSheetId="6">#REF!</definedName>
    <definedName name="TK" localSheetId="0">#REF!</definedName>
    <definedName name="TK">#REF!</definedName>
    <definedName name="TMDA" localSheetId="2" hidden="1">#REF!</definedName>
    <definedName name="TMDA" localSheetId="6" hidden="1">#REF!</definedName>
    <definedName name="TMDA" localSheetId="0" hidden="1">#REF!</definedName>
    <definedName name="TMDA" hidden="1">#REF!</definedName>
    <definedName name="TMDA_kms_Exploração" localSheetId="2" hidden="1">#REF!</definedName>
    <definedName name="TMDA_kms_Exploração" localSheetId="6" hidden="1">#REF!</definedName>
    <definedName name="TMDA_kms_Exploração" localSheetId="0" hidden="1">#REF!</definedName>
    <definedName name="TMDA_kms_Exploração" hidden="1">#REF!</definedName>
    <definedName name="TMDA_Kms_Exploração_média" localSheetId="2" hidden="1">#REF!</definedName>
    <definedName name="TMDA_Kms_Exploração_média" localSheetId="6" hidden="1">#REF!</definedName>
    <definedName name="TMDA_Kms_Exploração_média" localSheetId="0" hidden="1">#REF!</definedName>
    <definedName name="TMDA_Kms_Exploração_média" hidden="1">#REF!</definedName>
    <definedName name="TMDA_kms_Percorridos_Lanços" localSheetId="2" hidden="1">#REF!</definedName>
    <definedName name="TMDA_kms_Percorridos_Lanços" localSheetId="6" hidden="1">#REF!</definedName>
    <definedName name="TMDA_kms_Percorridos_Lanços" localSheetId="0" hidden="1">#REF!</definedName>
    <definedName name="TMDA_kms_Percorridos_Lanços" hidden="1">#REF!</definedName>
    <definedName name="TMDA_Receitas" localSheetId="2" hidden="1">#REF!</definedName>
    <definedName name="TMDA_Receitas" localSheetId="6" hidden="1">#REF!</definedName>
    <definedName name="TMDA_Receitas" localSheetId="0" hidden="1">#REF!</definedName>
    <definedName name="TMDA_Receitas" hidden="1">#REF!</definedName>
    <definedName name="TMDA_Receitascl1" localSheetId="2" hidden="1">#REF!</definedName>
    <definedName name="TMDA_Receitascl1" localSheetId="6" hidden="1">#REF!</definedName>
    <definedName name="TMDA_Receitascl1" localSheetId="0" hidden="1">#REF!</definedName>
    <definedName name="TMDA_Receitascl1" hidden="1">#REF!</definedName>
    <definedName name="TMDA_Receitascl2" localSheetId="2" hidden="1">#REF!</definedName>
    <definedName name="TMDA_Receitascl2" localSheetId="6" hidden="1">#REF!</definedName>
    <definedName name="TMDA_Receitascl2" localSheetId="0" hidden="1">#REF!</definedName>
    <definedName name="TMDA_Receitascl2" hidden="1">#REF!</definedName>
    <definedName name="TMDA_Receitascl3" localSheetId="2" hidden="1">#REF!</definedName>
    <definedName name="TMDA_Receitascl3" localSheetId="6" hidden="1">#REF!</definedName>
    <definedName name="TMDA_Receitascl3" localSheetId="0" hidden="1">#REF!</definedName>
    <definedName name="TMDA_Receitascl3" hidden="1">#REF!</definedName>
    <definedName name="TMDA_Receitascl4" localSheetId="2" hidden="1">#REF!</definedName>
    <definedName name="TMDA_Receitascl4" localSheetId="6" hidden="1">#REF!</definedName>
    <definedName name="TMDA_Receitascl4" localSheetId="0" hidden="1">#REF!</definedName>
    <definedName name="TMDA_Receitascl4" hidden="1">#REF!</definedName>
    <definedName name="TMDA_ViasLanços" localSheetId="2" hidden="1">#REF!</definedName>
    <definedName name="TMDA_ViasLanços" localSheetId="6" hidden="1">#REF!</definedName>
    <definedName name="TMDA_ViasLanços" localSheetId="0" hidden="1">#REF!</definedName>
    <definedName name="TMDA_ViasLanços" hidden="1">#REF!</definedName>
    <definedName name="TMDAcl1" localSheetId="2" hidden="1">#REF!</definedName>
    <definedName name="TMDAcl1" localSheetId="6" hidden="1">#REF!</definedName>
    <definedName name="TMDAcl1" localSheetId="0" hidden="1">#REF!</definedName>
    <definedName name="TMDAcl1" hidden="1">#REF!</definedName>
    <definedName name="TMDAcl2" localSheetId="2" hidden="1">#REF!</definedName>
    <definedName name="TMDAcl2" localSheetId="6" hidden="1">#REF!</definedName>
    <definedName name="TMDAcl2" localSheetId="0" hidden="1">#REF!</definedName>
    <definedName name="TMDAcl2" hidden="1">#REF!</definedName>
    <definedName name="TMDAcl3" localSheetId="2" hidden="1">#REF!</definedName>
    <definedName name="TMDAcl3" localSheetId="6" hidden="1">#REF!</definedName>
    <definedName name="TMDAcl3" localSheetId="0" hidden="1">#REF!</definedName>
    <definedName name="TMDAcl3" hidden="1">#REF!</definedName>
    <definedName name="TMDAcl4" localSheetId="2" hidden="1">#REF!</definedName>
    <definedName name="TMDAcl4" localSheetId="6" hidden="1">#REF!</definedName>
    <definedName name="TMDAcl4" localSheetId="0" hidden="1">#REF!</definedName>
    <definedName name="TMDAcl4" hidden="1">#REF!</definedName>
    <definedName name="TOLUENO" localSheetId="2">#REF!</definedName>
    <definedName name="TOLUENO" localSheetId="6">#REF!</definedName>
    <definedName name="TOLUENO" localSheetId="0">#REF!</definedName>
    <definedName name="TOLUENO">#REF!</definedName>
    <definedName name="TOTAL" localSheetId="2">#REF!</definedName>
    <definedName name="TOTAL" localSheetId="6">#REF!</definedName>
    <definedName name="TOTAL" localSheetId="0">#REF!</definedName>
    <definedName name="TOTAL">#REF!</definedName>
    <definedName name="Total_Nós_média" localSheetId="2" hidden="1">#REF!</definedName>
    <definedName name="Total_Nós_média" localSheetId="6" hidden="1">#REF!</definedName>
    <definedName name="Total_Nós_média" localSheetId="0" hidden="1">#REF!</definedName>
    <definedName name="Total_Nós_média" hidden="1">#REF!</definedName>
    <definedName name="Total_Portagens_média" localSheetId="2" hidden="1">#REF!</definedName>
    <definedName name="Total_Portagens_média" localSheetId="6" hidden="1">#REF!</definedName>
    <definedName name="Total_Portagens_média" localSheetId="0" hidden="1">#REF!</definedName>
    <definedName name="Total_Portagens_média" hidden="1">#REF!</definedName>
    <definedName name="TOTAL1" localSheetId="2">#REF!</definedName>
    <definedName name="TOTAL1" localSheetId="6">#REF!</definedName>
    <definedName name="TOTAL1" localSheetId="0">#REF!</definedName>
    <definedName name="TOTAL1">#REF!</definedName>
    <definedName name="TOTAL2" localSheetId="2">#REF!</definedName>
    <definedName name="TOTAL2" localSheetId="6">#REF!</definedName>
    <definedName name="TOTAL2" localSheetId="0">#REF!</definedName>
    <definedName name="TOTAL2">#REF!</definedName>
    <definedName name="tr">#N/A</definedName>
    <definedName name="TRANS">[100]Capa!$A$1:$D$137</definedName>
    <definedName name="transferencia">[100]Capa!$A$1:$D$137</definedName>
    <definedName name="transp36" localSheetId="7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transp36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transp36a" localSheetId="7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transp36a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trech" localSheetId="2" hidden="1">#REF!</definedName>
    <definedName name="trech" localSheetId="7" hidden="1">#REF!</definedName>
    <definedName name="trech" localSheetId="6" hidden="1">#REF!</definedName>
    <definedName name="trech" localSheetId="0" hidden="1">#REF!</definedName>
    <definedName name="trech" hidden="1">#REF!</definedName>
    <definedName name="trêsvias">'[79]In-Inv'!$I$386</definedName>
    <definedName name="trhfbnghmn" localSheetId="7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trhfbnghmn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trimestre_referencia">'[54]Variáveis de Suporte'!$D$6</definedName>
    <definedName name="trtrt">#N/A</definedName>
    <definedName name="tt" localSheetId="7" hidden="1">{#N/A,#N/A,FALSE,"Plan1";#N/A,#N/A,FALSE,"Plan2"}</definedName>
    <definedName name="tt" hidden="1">{#N/A,#N/A,FALSE,"Plan1";#N/A,#N/A,FALSE,"Plan2"}</definedName>
    <definedName name="ttt" localSheetId="7" hidden="1">{#N/A,#N/A,FALSE,"Plan1";#N/A,#N/A,FALSE,"Plan2"}</definedName>
    <definedName name="ttt" hidden="1">{#N/A,#N/A,FALSE,"Plan1";#N/A,#N/A,FALSE,"Plan2"}</definedName>
    <definedName name="tttt">#N/A</definedName>
    <definedName name="ttttt" localSheetId="7" hidden="1">{#N/A,#N/A,FALSE,"Plan1";#N/A,#N/A,FALSE,"Plan2"}</definedName>
    <definedName name="ttttt" hidden="1">{#N/A,#N/A,FALSE,"Plan1";#N/A,#N/A,FALSE,"Plan2"}</definedName>
    <definedName name="tttttt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tttttt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TUDO" localSheetId="2">#REF!</definedName>
    <definedName name="TUDO" localSheetId="7">#REF!</definedName>
    <definedName name="TUDO" localSheetId="6">#REF!</definedName>
    <definedName name="TUDO" localSheetId="0">#REF!</definedName>
    <definedName name="TUDO">#REF!</definedName>
    <definedName name="TUDO2" localSheetId="2">#REF!</definedName>
    <definedName name="TUDO2" localSheetId="6">#REF!</definedName>
    <definedName name="TUDO2" localSheetId="0">#REF!</definedName>
    <definedName name="TUDO2">#REF!</definedName>
    <definedName name="tx" localSheetId="2">#REF!</definedName>
    <definedName name="tx" localSheetId="6">#REF!</definedName>
    <definedName name="tx" localSheetId="0">#REF!</definedName>
    <definedName name="tx">#REF!</definedName>
    <definedName name="tx_br_equip">[57]EDC!$G$616</definedName>
    <definedName name="tx_br_frete">[8]EDC!$E$616</definedName>
    <definedName name="tx_br_serv">[8]EDC!$F$616</definedName>
    <definedName name="tx_crescimento">[8]EDC!$J$601</definedName>
    <definedName name="Tx_Dolar">[107]INPUTS!$D$5</definedName>
    <definedName name="Tx_Juros1" localSheetId="2">[108]Acomp!#REF!</definedName>
    <definedName name="Tx_Juros1" localSheetId="7">[108]Acomp!#REF!</definedName>
    <definedName name="Tx_Juros1" localSheetId="6">[108]Acomp!#REF!</definedName>
    <definedName name="Tx_Juros1" localSheetId="0">[108]Acomp!#REF!</definedName>
    <definedName name="Tx_Juros1">[108]Acomp!#REF!</definedName>
    <definedName name="Tx_Juros2" localSheetId="2">[108]Acomp!#REF!</definedName>
    <definedName name="Tx_Juros2" localSheetId="6">[108]Acomp!#REF!</definedName>
    <definedName name="Tx_Juros2" localSheetId="0">[108]Acomp!#REF!</definedName>
    <definedName name="Tx_Juros2">[108]Acomp!#REF!</definedName>
    <definedName name="tx_us_serv">[8]EDC!$F$615</definedName>
    <definedName name="tx_VPL_sem_alav">[8]EDC!$E$599</definedName>
    <definedName name="txDez00" localSheetId="2">#REF!</definedName>
    <definedName name="txDez00" localSheetId="7">#REF!</definedName>
    <definedName name="txDez00" localSheetId="6">#REF!</definedName>
    <definedName name="txDez00" localSheetId="0">#REF!</definedName>
    <definedName name="txDez00">#REF!</definedName>
    <definedName name="txt_trimestre">'[103]Variáveis de Suporte'!$D$7</definedName>
    <definedName name="tyuityui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tyuityui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u" localSheetId="7" hidden="1">{"'REL CUSTODIF'!$B$1:$H$72"}</definedName>
    <definedName name="u" hidden="1">{"'REL CUSTODIF'!$B$1:$H$72"}</definedName>
    <definedName name="ufg" localSheetId="2">#REF!</definedName>
    <definedName name="ufg" localSheetId="6">#REF!</definedName>
    <definedName name="ufg" localSheetId="0">#REF!</definedName>
    <definedName name="ufg">#REF!</definedName>
    <definedName name="UFIR" localSheetId="2">[24]ATIVO!#REF!</definedName>
    <definedName name="UFIR" localSheetId="6">[24]ATIVO!#REF!</definedName>
    <definedName name="UFIR" localSheetId="0">[24]ATIVO!#REF!</definedName>
    <definedName name="UFIR">[24]ATIVO!#REF!</definedName>
    <definedName name="UFIR94" localSheetId="2">[24]ATIVO!#REF!</definedName>
    <definedName name="UFIR94" localSheetId="6">[24]ATIVO!#REF!</definedName>
    <definedName name="UFIR94" localSheetId="0">[24]ATIVO!#REF!</definedName>
    <definedName name="UFIR94">[24]ATIVO!#REF!</definedName>
    <definedName name="uhu">#N/A</definedName>
    <definedName name="uiopuiop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uiopuiop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uioyuio" localSheetId="7" hidden="1">{#N/A,#N/A,FALSE,"Plan1";#N/A,#N/A,FALSE,"Plan2"}</definedName>
    <definedName name="uioyuio" hidden="1">{#N/A,#N/A,FALSE,"Plan1";#N/A,#N/A,FALSE,"Plan2"}</definedName>
    <definedName name="UJMU58213W" localSheetId="2" hidden="1">'[32]Série EMBI'!#REF!</definedName>
    <definedName name="UJMU58213W" localSheetId="6" hidden="1">'[32]Série EMBI'!#REF!</definedName>
    <definedName name="UJMU58213W" localSheetId="0" hidden="1">'[32]Série EMBI'!#REF!</definedName>
    <definedName name="UJMU58213W" hidden="1">'[32]Série EMBI'!#REF!</definedName>
    <definedName name="under" localSheetId="2">#REF!</definedName>
    <definedName name="under" localSheetId="7">#REF!</definedName>
    <definedName name="under" localSheetId="6">#REF!</definedName>
    <definedName name="under" localSheetId="0">#REF!</definedName>
    <definedName name="under">#REF!</definedName>
    <definedName name="unit">[100]Capa!$A$1:$D$137</definedName>
    <definedName name="UNS">[47]Parametros!$H$1:$H$65536</definedName>
    <definedName name="URV" localSheetId="2">#REF!</definedName>
    <definedName name="URV" localSheetId="7">#REF!</definedName>
    <definedName name="URV" localSheetId="6">#REF!</definedName>
    <definedName name="URV" localSheetId="0">#REF!</definedName>
    <definedName name="URV">#REF!</definedName>
    <definedName name="USD" localSheetId="2">#REF!</definedName>
    <definedName name="USD" localSheetId="6">#REF!</definedName>
    <definedName name="USD" localSheetId="0">#REF!</definedName>
    <definedName name="USD">#REF!</definedName>
    <definedName name="uu" localSheetId="7" hidden="1">{"'REL CUSTODIF'!$B$1:$H$72"}</definedName>
    <definedName name="uu" hidden="1">{"'REL CUSTODIF'!$B$1:$H$72"}</definedName>
    <definedName name="uuu">#N/A</definedName>
    <definedName name="uuuu">#N/A</definedName>
    <definedName name="uuuuu">#N/A</definedName>
    <definedName name="uuuuuu">#N/A</definedName>
    <definedName name="uuuuuuuuuuuuuu" localSheetId="2" hidden="1">#REF!</definedName>
    <definedName name="uuuuuuuuuuuuuu" localSheetId="7" hidden="1">#REF!</definedName>
    <definedName name="uuuuuuuuuuuuuu" localSheetId="6" hidden="1">#REF!</definedName>
    <definedName name="uuuuuuuuuuuuuu" localSheetId="0" hidden="1">#REF!</definedName>
    <definedName name="uuuuuuuuuuuuuu" hidden="1">#REF!</definedName>
    <definedName name="uuuuuuuuuuuuuuuuuuuuuu" localSheetId="2" hidden="1">#REF!</definedName>
    <definedName name="uuuuuuuuuuuuuuuuuuuuuu" localSheetId="6" hidden="1">#REF!</definedName>
    <definedName name="uuuuuuuuuuuuuuuuuuuuuu" localSheetId="0" hidden="1">#REF!</definedName>
    <definedName name="uuuuuuuuuuuuuuuuuuuuuu" hidden="1">#REF!</definedName>
    <definedName name="uuuuuuuuuuuuuuuuuuuuuuuuuuuuuuuuuu" localSheetId="2" hidden="1">#REF!</definedName>
    <definedName name="uuuuuuuuuuuuuuuuuuuuuuuuuuuuuuuuuu" localSheetId="6" hidden="1">#REF!</definedName>
    <definedName name="uuuuuuuuuuuuuuuuuuuuuuuuuuuuuuuuuu" localSheetId="0" hidden="1">#REF!</definedName>
    <definedName name="uuuuuuuuuuuuuuuuuuuuuuuuuuuuuuuuuu" hidden="1">#REF!</definedName>
    <definedName name="uyrutryutryutr" localSheetId="2" hidden="1">#REF!</definedName>
    <definedName name="uyrutryutryutr" localSheetId="6" hidden="1">#REF!</definedName>
    <definedName name="uyrutryutryutr" localSheetId="0" hidden="1">#REF!</definedName>
    <definedName name="uyrutryutryutr" hidden="1">#REF!</definedName>
    <definedName name="uyruyrutr" localSheetId="2" hidden="1">#REF!</definedName>
    <definedName name="uyruyrutr" localSheetId="6" hidden="1">#REF!</definedName>
    <definedName name="uyruyrutr" localSheetId="0" hidden="1">#REF!</definedName>
    <definedName name="uyruyrutr" hidden="1">#REF!</definedName>
    <definedName name="uyruyuryu" localSheetId="2" hidden="1">#REF!</definedName>
    <definedName name="uyruyuryu" localSheetId="6" hidden="1">#REF!</definedName>
    <definedName name="uyruyuryu" localSheetId="0" hidden="1">#REF!</definedName>
    <definedName name="uyruyuryu" hidden="1">#REF!</definedName>
    <definedName name="uytruytury" localSheetId="2" hidden="1">#REF!</definedName>
    <definedName name="uytruytury" localSheetId="6" hidden="1">#REF!</definedName>
    <definedName name="uytruytury" localSheetId="0" hidden="1">#REF!</definedName>
    <definedName name="uytruytury" hidden="1">#REF!</definedName>
    <definedName name="uytruyuytu" localSheetId="2" hidden="1">#REF!</definedName>
    <definedName name="uytruyuytu" localSheetId="6" hidden="1">#REF!</definedName>
    <definedName name="uytruyuytu" localSheetId="0" hidden="1">#REF!</definedName>
    <definedName name="uytruyuytu" hidden="1">#REF!</definedName>
    <definedName name="uyturyuytu" localSheetId="2" hidden="1">#REF!</definedName>
    <definedName name="uyturyuytu" localSheetId="6" hidden="1">#REF!</definedName>
    <definedName name="uyturyuytu" localSheetId="0" hidden="1">#REF!</definedName>
    <definedName name="uyturyuytu" hidden="1">#REF!</definedName>
    <definedName name="uytuyt" localSheetId="2" hidden="1">#REF!</definedName>
    <definedName name="uytuyt" localSheetId="6" hidden="1">#REF!</definedName>
    <definedName name="uytuyt" localSheetId="0" hidden="1">#REF!</definedName>
    <definedName name="uytuyt" hidden="1">#REF!</definedName>
    <definedName name="uytuytuyruyt" localSheetId="2" hidden="1">#REF!</definedName>
    <definedName name="uytuytuyruyt" localSheetId="6" hidden="1">#REF!</definedName>
    <definedName name="uytuytuyruyt" localSheetId="0" hidden="1">#REF!</definedName>
    <definedName name="uytuytuyruyt" hidden="1">#REF!</definedName>
    <definedName name="uyuty" localSheetId="2" hidden="1">#REF!</definedName>
    <definedName name="uyuty" localSheetId="6" hidden="1">#REF!</definedName>
    <definedName name="uyuty" localSheetId="0" hidden="1">#REF!</definedName>
    <definedName name="uyuty" hidden="1">#REF!</definedName>
    <definedName name="v" localSheetId="7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v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V15CS" localSheetId="2">#REF!</definedName>
    <definedName name="V15CS" localSheetId="7">#REF!</definedName>
    <definedName name="V15CS" localSheetId="6">#REF!</definedName>
    <definedName name="V15CS" localSheetId="0">#REF!</definedName>
    <definedName name="V15CS">#REF!</definedName>
    <definedName name="V15NITRO" localSheetId="2">#REF!</definedName>
    <definedName name="V15NITRO" localSheetId="6">#REF!</definedName>
    <definedName name="V15NITRO" localSheetId="0">#REF!</definedName>
    <definedName name="V15NITRO">#REF!</definedName>
    <definedName name="V15PROPPET" localSheetId="2">#REF!</definedName>
    <definedName name="V15PROPPET" localSheetId="6">#REF!</definedName>
    <definedName name="V15PROPPET" localSheetId="0">#REF!</definedName>
    <definedName name="V15PROPPET">#REF!</definedName>
    <definedName name="V15PVC" localSheetId="2">#REF!</definedName>
    <definedName name="V15PVC" localSheetId="6">#REF!</definedName>
    <definedName name="V15PVC" localSheetId="0">#REF!</definedName>
    <definedName name="V15PVC">#REF!</definedName>
    <definedName name="V42NITRO" localSheetId="2">#REF!</definedName>
    <definedName name="V42NITRO" localSheetId="6">#REF!</definedName>
    <definedName name="V42NITRO" localSheetId="0">#REF!</definedName>
    <definedName name="V42NITRO">#REF!</definedName>
    <definedName name="V42OPPCAM" localSheetId="2">#REF!</definedName>
    <definedName name="V42OPPCAM" localSheetId="6">#REF!</definedName>
    <definedName name="V42OPPCAM" localSheetId="0">#REF!</definedName>
    <definedName name="V42OPPCAM">#REF!</definedName>
    <definedName name="V42PROPPET" localSheetId="2">#REF!</definedName>
    <definedName name="V42PROPPET" localSheetId="6">#REF!</definedName>
    <definedName name="V42PROPPET" localSheetId="0">#REF!</definedName>
    <definedName name="V42PROPPET">#REF!</definedName>
    <definedName name="V42PVC" localSheetId="2">#REF!</definedName>
    <definedName name="V42PVC" localSheetId="6">#REF!</definedName>
    <definedName name="V42PVC" localSheetId="0">#REF!</definedName>
    <definedName name="V42PVC">#REF!</definedName>
    <definedName name="VALOR_MEDIO" localSheetId="2">[25]LT_12131415!#REF!</definedName>
    <definedName name="VALOR_MEDIO" localSheetId="6">[25]LT_12131415!#REF!</definedName>
    <definedName name="VALOR_MEDIO" localSheetId="0">[25]LT_12131415!#REF!</definedName>
    <definedName name="VALOR_MEDIO">[25]LT_12131415!#REF!</definedName>
    <definedName name="VALOR_MEDIO2" localSheetId="2">[25]LT_12131415!#REF!</definedName>
    <definedName name="VALOR_MEDIO2" localSheetId="6">[25]LT_12131415!#REF!</definedName>
    <definedName name="VALOR_MEDIO2" localSheetId="0">[25]LT_12131415!#REF!</definedName>
    <definedName name="VALOR_MEDIO2">[25]LT_12131415!#REF!</definedName>
    <definedName name="VALOR2" localSheetId="2">[97]CANT_LC!#REF!</definedName>
    <definedName name="VALOR2" localSheetId="6">[97]CANT_LC!#REF!</definedName>
    <definedName name="VALOR2" localSheetId="0">[97]CANT_LC!#REF!</definedName>
    <definedName name="VALOR2">[97]CANT_LC!#REF!</definedName>
    <definedName name="Vanessa" localSheetId="7" hidden="1">{#N/A,#N/A,FALSE,"Aging Summary";#N/A,#N/A,FALSE,"Ratio Analysis";#N/A,#N/A,FALSE,"Test 120 Day Accts";#N/A,#N/A,FALSE,"Tickmarks"}</definedName>
    <definedName name="Vanessa" hidden="1">{#N/A,#N/A,FALSE,"Aging Summary";#N/A,#N/A,FALSE,"Ratio Analysis";#N/A,#N/A,FALSE,"Test 120 Day Accts";#N/A,#N/A,FALSE,"Tickmarks"}</definedName>
    <definedName name="Variacao" localSheetId="2">[9]DIFERENCIAL!#REF!</definedName>
    <definedName name="Variacao" localSheetId="6">[9]DIFERENCIAL!#REF!</definedName>
    <definedName name="Variacao" localSheetId="0">[9]DIFERENCIAL!#REF!</definedName>
    <definedName name="Variacao">[9]DIFERENCIAL!#REF!</definedName>
    <definedName name="vbnmvmnnbm" localSheetId="2" hidden="1">#REF!</definedName>
    <definedName name="vbnmvmnnbm" localSheetId="7" hidden="1">#REF!</definedName>
    <definedName name="vbnmvmnnbm" localSheetId="6" hidden="1">#REF!</definedName>
    <definedName name="vbnmvmnnbm" localSheetId="0" hidden="1">#REF!</definedName>
    <definedName name="vbnmvmnnbm" hidden="1">#REF!</definedName>
    <definedName name="venda_existente_cloro" localSheetId="2">#REF!</definedName>
    <definedName name="venda_existente_cloro" localSheetId="6">#REF!</definedName>
    <definedName name="venda_existente_cloro" localSheetId="0">#REF!</definedName>
    <definedName name="venda_existente_cloro">#REF!</definedName>
    <definedName name="venda_existente_H2" localSheetId="2">#REF!</definedName>
    <definedName name="venda_existente_H2" localSheetId="6">#REF!</definedName>
    <definedName name="venda_existente_H2" localSheetId="0">#REF!</definedName>
    <definedName name="venda_existente_H2">#REF!</definedName>
    <definedName name="venda_existente_HCl" localSheetId="2">#REF!</definedName>
    <definedName name="venda_existente_HCl" localSheetId="6">#REF!</definedName>
    <definedName name="venda_existente_HCl" localSheetId="0">#REF!</definedName>
    <definedName name="venda_existente_HCl">#REF!</definedName>
    <definedName name="venda_existente_hipo" localSheetId="2">#REF!</definedName>
    <definedName name="venda_existente_hipo" localSheetId="6">#REF!</definedName>
    <definedName name="venda_existente_hipo" localSheetId="0">#REF!</definedName>
    <definedName name="venda_existente_hipo">#REF!</definedName>
    <definedName name="venda_existente_soda" localSheetId="2">#REF!</definedName>
    <definedName name="venda_existente_soda" localSheetId="6">#REF!</definedName>
    <definedName name="venda_existente_soda" localSheetId="0">#REF!</definedName>
    <definedName name="venda_existente_soda">#REF!</definedName>
    <definedName name="Venda_VIPE_Participação_Percentual">'[18]#REF'!$B$167:$C$167</definedName>
    <definedName name="VENDAS_DE_OUTROS_PRODUTOS">'[18]#REF'!$B$276:$O$338</definedName>
    <definedName name="VENDAS_MERCADO_EXTERNO">'[19]#REF'!$B$6:$O$49</definedName>
    <definedName name="VENDAS_MERCADO_INTERNO">'[19]#REF'!$B$56:$O$104</definedName>
    <definedName name="VENDAS_MERCADO_INTERNO_CONVENCIONAL">'[20]#REF'!$B$111:$O$159</definedName>
    <definedName name="VENDAS_MERCADO_INTERNO_VIPE">'[20]#REF'!$B$166:$O$214</definedName>
    <definedName name="VENDAS_MERCADO_TOTAL_CONSOLIDADO">'[20]#REF'!$B$221:$O$269</definedName>
    <definedName name="VENDAS_RESUMO_POR_FÁBRICA">'[20]#REF'!$B$343:$O$368</definedName>
    <definedName name="Versao">[53]DATA!$F$142:$F$147</definedName>
    <definedName name="vfrt">#N/A</definedName>
    <definedName name="vgv_incorp" localSheetId="2">#REF!</definedName>
    <definedName name="vgv_incorp" localSheetId="7">#REF!</definedName>
    <definedName name="vgv_incorp" localSheetId="6">#REF!</definedName>
    <definedName name="vgv_incorp" localSheetId="0">#REF!</definedName>
    <definedName name="vgv_incorp">#REF!</definedName>
    <definedName name="VIEW_1">[109]Pilot!$A$1:$G$43</definedName>
    <definedName name="VIEW_2">[109]Pilot!$A$59:$G$101</definedName>
    <definedName name="VIEW_3">[109]Pilot!$A$122:$G$164</definedName>
    <definedName name="VIEW_4">[109]Pilot!$A$192:$G$234</definedName>
    <definedName name="VIS" localSheetId="7" hidden="1">{#N/A,#N/A,TRUE,"표지";#N/A,#N/A,TRUE,"총괄표";#N/A,#N/A,TRUE,"1호 과표세액";#N/A,#N/A,TRUE,"2호 서식";#N/A,#N/A,TRUE,"3(1) 부3 세액조정";#N/A,#N/A,TRUE,"임시투자공제";#N/A,#N/A,TRUE,"조8호 기술인력";#N/A,#N/A,TRUE,"3(1)부7 기업합리";#N/A,#N/A,TRUE,"3(3)호(갑) 원천납부";#N/A,#N/A,TRUE,"6호 소득금액";#N/A,#N/A,TRUE,"6호 첨부(익)";#N/A,#N/A,TRUE,"6호 첨부(손)";#N/A,#N/A,TRUE,"6-1호 수입금액";#N/A,#N/A,TRUE,"6-2(4)호 해외시장";#N/A,#N/A,TRUE,"6-2(12)호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자본금(을)";#N/A,#N/A,TRUE,"10(3)호 주요계정";#N/A,#N/A,TRUE,"10(3)호 부표";#N/A,#N/A,TRUE,"10(4)호 조정수입";#N/A,#N/A,TRUE,"14(1)호 갑 주식";#N/A,#N/A,TRUE,"요약 BS";#N/A,#N/A,TRUE,"요약 PL";#N/A,#N/A,TRUE,"요약원가";#N/A,#N/A,TRUE,"요약RE"}</definedName>
    <definedName name="VIS" hidden="1">{#N/A,#N/A,TRUE,"표지";#N/A,#N/A,TRUE,"총괄표";#N/A,#N/A,TRUE,"1호 과표세액";#N/A,#N/A,TRUE,"2호 서식";#N/A,#N/A,TRUE,"3(1) 부3 세액조정";#N/A,#N/A,TRUE,"임시투자공제";#N/A,#N/A,TRUE,"조8호 기술인력";#N/A,#N/A,TRUE,"3(1)부7 기업합리";#N/A,#N/A,TRUE,"3(3)호(갑) 원천납부";#N/A,#N/A,TRUE,"6호 소득금액";#N/A,#N/A,TRUE,"6호 첨부(익)";#N/A,#N/A,TRUE,"6호 첨부(손)";#N/A,#N/A,TRUE,"6-1호 수입금액";#N/A,#N/A,TRUE,"6-2(4)호 해외시장";#N/A,#N/A,TRUE,"6-2(12)호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자본금(을)";#N/A,#N/A,TRUE,"10(3)호 주요계정";#N/A,#N/A,TRUE,"10(3)호 부표";#N/A,#N/A,TRUE,"10(4)호 조정수입";#N/A,#N/A,TRUE,"14(1)호 갑 주식";#N/A,#N/A,TRUE,"요약 BS";#N/A,#N/A,TRUE,"요약 PL";#N/A,#N/A,TRUE,"요약원가";#N/A,#N/A,TRUE,"요약RE"}</definedName>
    <definedName name="visões">[12]Plan1!$A$1:$A$2</definedName>
    <definedName name="vlr_mensal" localSheetId="2">[97]CANT_LC!#REF!</definedName>
    <definedName name="vlr_mensal" localSheetId="7">[97]CANT_LC!#REF!</definedName>
    <definedName name="vlr_mensal" localSheetId="6">[97]CANT_LC!#REF!</definedName>
    <definedName name="vlr_mensal" localSheetId="0">[97]CANT_LC!#REF!</definedName>
    <definedName name="vlr_mensal">[97]CANT_LC!#REF!</definedName>
    <definedName name="VPL" localSheetId="2">#REF!</definedName>
    <definedName name="VPL" localSheetId="7">#REF!</definedName>
    <definedName name="VPL" localSheetId="6">#REF!</definedName>
    <definedName name="VPL" localSheetId="0">#REF!</definedName>
    <definedName name="VPL">#REF!</definedName>
    <definedName name="vv" localSheetId="2" hidden="1">#REF!</definedName>
    <definedName name="vv" localSheetId="6" hidden="1">#REF!</definedName>
    <definedName name="vv" localSheetId="0" hidden="1">#REF!</definedName>
    <definedName name="vv" hidden="1">#REF!</definedName>
    <definedName name="vvbb" localSheetId="7" hidden="1">{"tabela",#N/A,FALSE,"Tabela";"decoração",#N/A,FALSE,"Decor.";"Informações",#N/A,FALSE,"Inform."}</definedName>
    <definedName name="vvbb" hidden="1">{"tabela",#N/A,FALSE,"Tabela";"decoração",#N/A,FALSE,"Decor.";"Informações",#N/A,FALSE,"Inform."}</definedName>
    <definedName name="vvcbnb" localSheetId="7" hidden="1">{#N/A,#N/A,FALSE,"Plan1";#N/A,#N/A,FALSE,"Plan2"}</definedName>
    <definedName name="vvcbnb" hidden="1">{#N/A,#N/A,FALSE,"Plan1";#N/A,#N/A,FALSE,"Plan2"}</definedName>
    <definedName name="vvvvv" localSheetId="7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vvvvv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vvvvvv" localSheetId="7" hidden="1">{#N/A,#N/A,FALSE,"Plan1";#N/A,#N/A,FALSE,"Plan2"}</definedName>
    <definedName name="vvvvvv" hidden="1">{#N/A,#N/A,FALSE,"Plan1";#N/A,#N/A,FALSE,"Plan2"}</definedName>
    <definedName name="vvvvvvv" localSheetId="2" hidden="1">#REF!</definedName>
    <definedName name="vvvvvvv" localSheetId="7" hidden="1">#REF!</definedName>
    <definedName name="vvvvvvv" localSheetId="6" hidden="1">#REF!</definedName>
    <definedName name="vvvvvvv" localSheetId="0" hidden="1">#REF!</definedName>
    <definedName name="vvvvvvv" hidden="1">#REF!</definedName>
    <definedName name="vvvvvvvvvvvv" localSheetId="2" hidden="1">#REF!</definedName>
    <definedName name="vvvvvvvvvvvv" localSheetId="6" hidden="1">#REF!</definedName>
    <definedName name="vvvvvvvvvvvv" localSheetId="0" hidden="1">#REF!</definedName>
    <definedName name="vvvvvvvvvvvv" hidden="1">#REF!</definedName>
    <definedName name="w" localSheetId="7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w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wacc" localSheetId="2">#REF!</definedName>
    <definedName name="wacc" localSheetId="7">#REF!</definedName>
    <definedName name="wacc" localSheetId="6">#REF!</definedName>
    <definedName name="wacc" localSheetId="0">#REF!</definedName>
    <definedName name="wacc">#REF!</definedName>
    <definedName name="wawsqaq" localSheetId="2" hidden="1">#REF!</definedName>
    <definedName name="wawsqaq" localSheetId="6" hidden="1">#REF!</definedName>
    <definedName name="wawsqaq" localSheetId="0" hidden="1">#REF!</definedName>
    <definedName name="wawsqaq" hidden="1">#REF!</definedName>
    <definedName name="wdqdqws" localSheetId="2" hidden="1">#REF!</definedName>
    <definedName name="wdqdqws" localSheetId="6" hidden="1">#REF!</definedName>
    <definedName name="wdqdqws" localSheetId="0" hidden="1">#REF!</definedName>
    <definedName name="wdqdqws" hidden="1">#REF!</definedName>
    <definedName name="Wem" localSheetId="7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부2 공제감면";#N/A,#N/A,TRUE,"3(1) 부3 세액조정";#N/A,#N/A,TRUE,"3(1)부7 기업합리";#N/A,#N/A,TRUE,"3(3)호(갑) 원천납부";#N/A,#N/A,TRUE,"4호 특별부가";#N/A,#N/A,TRUE,"5호 농어촌";#N/A,#N/A,TRUE,"5호2 농감면(갑)";#N/A,#N/A,TRUE,"5호2 농감면(을)";#N/A,#N/A,TRUE,"6호 소득금액";#N/A,#N/A,TRUE,"6호 첨부(익)";#N/A,#N/A,TRUE,"6호 첨부(손)";#N/A,#N/A,TRUE,"6-1호 수입금액";#N/A,#N/A,TRUE,"6-2(7)호 해외투자";#N/A,#N/A,TRUE,"6-3호 퇴충";#N/A,#N/A,TRUE,"6-3(3)호 단퇴";#N/A,#N/A,TRUE,"6-3(4)호 대손";#N/A,#N/A,TRUE,"6-4호 접대(갑)";#N/A,#N/A,TRUE,"6-4호 접대(을)";#N/A,#N/A,TRUE,"감가총괄표";#N/A,#N/A,TRUE,"6-6(3)호 감가(정율)";#N/A,#N/A,TRUE,"6-6호(부표) 자본적지출";#N/A,#N/A,TRUE,"6-10호 재고자산";#N/A,#N/A,TRUE,"6-11호 세금과공과";#N/A,#N/A,TRUE,"6-12호 선급비용";#N/A,#N/A,TRUE,"6-13호 기부금";#N/A,#N/A,TRUE,"기부1";#N/A,#N/A,TRUE,"기부2";#N/A,#N/A,TRUE,"8호 기부금조정";#N/A,#N/A,TRUE,"9호 자본금(갑)";#N/A,#N/A,TRUE,"9호 자본금(을)";#N/A,#N/A,TRUE,"10(3)호 주요계정";#N/A,#N/A,TRUE,"10(3)호 부표";#N/A,#N/A,TRUE,"10(4)호 조정수입";#N/A,#N/A,TRUE,"14(1)호 갑 주식";#N/A,#N/A,TRUE,"59호 해외특수";#N/A,#N/A,TRUE,"요약 BS";#N/A,#N/A,TRUE,"요약 PL";#N/A,#N/A,TRUE,"요약RE";#N/A,#N/A,TRUE,"조8호 기술인력";#N/A,#N/A,TRUE,"국공채감면";#N/A,#N/A,TRUE,"전기수정";#N/A,#N/A,TRUE,"퇴충명세";#N/A,#N/A,TRUE,"적금모집권유비";#N/A,#N/A,TRUE,"해외투자현황";#N/A,#N/A,TRUE,"외화감면";#N/A,#N/A,TRUE,"offshore";#N/A,#N/A,TRUE,"대손상각등명세"}</definedName>
    <definedName name="Wem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부2 공제감면";#N/A,#N/A,TRUE,"3(1) 부3 세액조정";#N/A,#N/A,TRUE,"3(1)부7 기업합리";#N/A,#N/A,TRUE,"3(3)호(갑) 원천납부";#N/A,#N/A,TRUE,"4호 특별부가";#N/A,#N/A,TRUE,"5호 농어촌";#N/A,#N/A,TRUE,"5호2 농감면(갑)";#N/A,#N/A,TRUE,"5호2 농감면(을)";#N/A,#N/A,TRUE,"6호 소득금액";#N/A,#N/A,TRUE,"6호 첨부(익)";#N/A,#N/A,TRUE,"6호 첨부(손)";#N/A,#N/A,TRUE,"6-1호 수입금액";#N/A,#N/A,TRUE,"6-2(7)호 해외투자";#N/A,#N/A,TRUE,"6-3호 퇴충";#N/A,#N/A,TRUE,"6-3(3)호 단퇴";#N/A,#N/A,TRUE,"6-3(4)호 대손";#N/A,#N/A,TRUE,"6-4호 접대(갑)";#N/A,#N/A,TRUE,"6-4호 접대(을)";#N/A,#N/A,TRUE,"감가총괄표";#N/A,#N/A,TRUE,"6-6(3)호 감가(정율)";#N/A,#N/A,TRUE,"6-6호(부표) 자본적지출";#N/A,#N/A,TRUE,"6-10호 재고자산";#N/A,#N/A,TRUE,"6-11호 세금과공과";#N/A,#N/A,TRUE,"6-12호 선급비용";#N/A,#N/A,TRUE,"6-13호 기부금";#N/A,#N/A,TRUE,"기부1";#N/A,#N/A,TRUE,"기부2";#N/A,#N/A,TRUE,"8호 기부금조정";#N/A,#N/A,TRUE,"9호 자본금(갑)";#N/A,#N/A,TRUE,"9호 자본금(을)";#N/A,#N/A,TRUE,"10(3)호 주요계정";#N/A,#N/A,TRUE,"10(3)호 부표";#N/A,#N/A,TRUE,"10(4)호 조정수입";#N/A,#N/A,TRUE,"14(1)호 갑 주식";#N/A,#N/A,TRUE,"59호 해외특수";#N/A,#N/A,TRUE,"요약 BS";#N/A,#N/A,TRUE,"요약 PL";#N/A,#N/A,TRUE,"요약RE";#N/A,#N/A,TRUE,"조8호 기술인력";#N/A,#N/A,TRUE,"국공채감면";#N/A,#N/A,TRUE,"전기수정";#N/A,#N/A,TRUE,"퇴충명세";#N/A,#N/A,TRUE,"적금모집권유비";#N/A,#N/A,TRUE,"해외투자현황";#N/A,#N/A,TRUE,"외화감면";#N/A,#N/A,TRUE,"offshore";#N/A,#N/A,TRUE,"대손상각등명세"}</definedName>
    <definedName name="WERDFG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WERDFG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WERG" localSheetId="2">[23]DIFERENCIAL!#REF!</definedName>
    <definedName name="WERG" localSheetId="6">[23]DIFERENCIAL!#REF!</definedName>
    <definedName name="WERG" localSheetId="0">[23]DIFERENCIAL!#REF!</definedName>
    <definedName name="WERG">[23]DIFERENCIAL!#REF!</definedName>
    <definedName name="wertwertwetr" localSheetId="7" hidden="1">{#N/A,#N/A,FALSE,"Aging Summary";#N/A,#N/A,FALSE,"Ratio Analysis";#N/A,#N/A,FALSE,"Test 120 Day Accts";#N/A,#N/A,FALSE,"Tickmarks"}</definedName>
    <definedName name="wertwertwetr" hidden="1">{#N/A,#N/A,FALSE,"Aging Summary";#N/A,#N/A,FALSE,"Ratio Analysis";#N/A,#N/A,FALSE,"Test 120 Day Accts";#N/A,#N/A,FALSE,"Tickmarks"}</definedName>
    <definedName name="wewe">#N/A</definedName>
    <definedName name="WK">[12]Plan1!$I$1:$I$2</definedName>
    <definedName name="wq" localSheetId="7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wq">{0;0;0;0;1;#N/A;0.5;0.5;0.75;0.75;2;TRUE;TRUE;FALSE;FALSE;FALSE;#N/A;1;#N/A;1;1;"&amp;L&amp;7 RAMIBD05\GROUPS\EMG\DESOUSA\BRAZIL\MACHADIB\MODEL\MODEL_12.XLS -- &amp;D, &amp;T -- Page &amp;P of &amp;N
&amp;7";"&amp;L&amp;F&amp;A&amp;RPage&amp;P"}</definedName>
    <definedName name="wqewewq" localSheetId="2" hidden="1">#REF!</definedName>
    <definedName name="wqewewq" localSheetId="6" hidden="1">#REF!</definedName>
    <definedName name="wqewewq" localSheetId="0" hidden="1">#REF!</definedName>
    <definedName name="wqewewq" hidden="1">#REF!</definedName>
    <definedName name="wqwq">#N/A</definedName>
    <definedName name="wrn.???????." localSheetId="7" hidden="1">{#N/A,#N/A,TRUE,"???";#N/A,#N/A,TRUE,"1?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??";#N/A,#N/A,TRUE,"60? ? ????";#N/A,#N/A,TRUE,"60? ? ????"}</definedName>
    <definedName name="wrn.???????." hidden="1">{#N/A,#N/A,TRUE,"???";#N/A,#N/A,TRUE,"1?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??";#N/A,#N/A,TRUE,"60? ? ????";#N/A,#N/A,TRUE,"60? ? ????"}</definedName>
    <definedName name="wrn.????????." localSheetId="7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wrn.????????." hidden="1">{#N/A,#N/A,TRUE,"?????";#N/A,#N/A,TRUE,"??????";#N/A,#N/A,TRUE,"??";#N/A,#N/A,TRUE,"???";#N/A,#N/A,TRUE,"1? ????";#N/A,#N/A,TRUE,"2? ??";#N/A,#N/A,TRUE,"2??? ????";#N/A,#N/A,TRUE,"3(1)? ????";#N/A,#N/A,TRUE,"3(1) ?1 ????";#N/A,#N/A,TRUE,"3(1) ?3 ????";#N/A,#N/A,TRUE,"3(1) ?4 ????";#N/A,#N/A,TRUE,"3(1) ?6 ????";#N/A,#N/A,TRUE,"?8? ????";#N/A,#N/A,TRUE,"3(1)?7 ????";#N/A,#N/A,TRUE,"3(2)? ???";#N/A,#N/A,TRUE,"3(2)? ???";#N/A,#N/A,TRUE,"3(3)?(?) ????";#N/A,#N/A,TRUE,"5? ???";#N/A,#N/A,TRUE,"5?2 ???(?)";#N/A,#N/A,TRUE,"5?2 ???(?)";#N/A,#N/A,TRUE,"6? ????";#N/A,#N/A,TRUE,"6? ??(?)";#N/A,#N/A,TRUE,"6? ??(?)";#N/A,#N/A,TRUE,"6-1? ????";#N/A,#N/A,TRUE,"6-2(4)? ????";#N/A,#N/A,TRUE,"6-2(6)? ????";#N/A,#N/A,TRUE,"6-2(7)? ????";#N/A,#N/A,TRUE,"6-2(12)? ????";#N/A,#N/A,TRUE,"6-3? ??";#N/A,#N/A,TRUE,"6-3(3)? ??";#N/A,#N/A,TRUE,"6-3(4)? ??";#N/A,#N/A,TRUE,"6-4? ??(?)";#N/A,#N/A,TRUE,"6-4? ??(?)";#N/A,#N/A,TRUE,"6-5? ??(?)";#N/A,#N/A,TRUE,"6-5? ??(?)";#N/A,#N/A,TRUE,"6-6?(??) ?????";#N/A,#N/A,TRUE,"6-7? ????(?)";#N/A,#N/A,TRUE,"6-7? ???(?)";#N/A,#N/A,TRUE,"6-10? ????";#N/A,#N/A,TRUE,"6-11? ?????";#N/A,#N/A,TRUE,"6-12? ????";#N/A,#N/A,TRUE,"6-13? ???";#N/A,#N/A,TRUE,"6-14? ?????";#N/A,#N/A,TRUE,"8? ?????";#N/A,#N/A,TRUE,"9? ???(?)";#N/A,#N/A,TRUE,"9? ???(?)";#N/A,#N/A,TRUE,"10(2)? ????";#N/A,#N/A,TRUE,"10(3)? ????";#N/A,#N/A,TRUE,"10(3)? ??";#N/A,#N/A,TRUE,"10(4)? ????";#N/A,#N/A,TRUE,"10(4)? ????";#N/A,#N/A,TRUE,"12? ????";#N/A,#N/A,TRUE,"13? ???";#N/A,#N/A,TRUE,"14(1)? ? ??";#N/A,#N/A,TRUE,"59? ????";#N/A,#N/A,TRUE,"60? ? ????";#N/A,#N/A,TRUE,"60? ? ????";#N/A,#N/A,TRUE,"?? BS";#N/A,#N/A,TRUE,"?? PL";#N/A,#N/A,TRUE,"????";#N/A,#N/A,TRUE,"??RE"}</definedName>
    <definedName name="wrn.??????????." localSheetId="7" hidden="1">{#N/A,#N/A,TRUE,"?????";#N/A,#N/A,TRUE,"??????"}</definedName>
    <definedName name="wrn.??????????." hidden="1">{#N/A,#N/A,TRUE,"?????";#N/A,#N/A,TRUE,"??????"}</definedName>
    <definedName name="wrn.????94." localSheetId="7" hidden="1">{#N/A,#N/A,FALSE,"1? ????";#N/A,#N/A,FALSE,"2? ??";#N/A,#N/A,FALSE,"2??? ????";#N/A,#N/A,FALSE,"5? ???";#N/A,#N/A,FALSE,"6? ????";#N/A,#N/A,FALSE,"6? ??(?)";#N/A,#N/A,FALSE,"6? ??(?)";#N/A,#N/A,FALSE,"6-1? ????";#N/A,#N/A,FALSE,"6-2(7)? ????";#N/A,#N/A,FALSE,"6-3? ??";#N/A,#N/A,FALSE,"6-3(3)? ??";#N/A,#N/A,FALSE,"6-3(4)? ??";#N/A,#N/A,FALSE,"6-4? ??(?)";#N/A,#N/A,FALSE,"6-4? ??(?)";#N/A,#N/A,FALSE,"9? ???(?)";#N/A,#N/A,FALSE,"9? ???(?)";#N/A,#N/A,FALSE,"?8? ????";#N/A,#N/A,FALSE,"?????";#N/A,#N/A,FALSE,"????";#N/A,#N/A,FALSE,"????";#N/A,#N/A,FALSE,"???????";#N/A,#N/A,FALSE,"??????";#N/A,#N/A,FALSE,"????";#N/A,#N/A,FALSE,"???????"}</definedName>
    <definedName name="wrn.????94." hidden="1">{#N/A,#N/A,FALSE,"1? ????";#N/A,#N/A,FALSE,"2? ??";#N/A,#N/A,FALSE,"2??? ????";#N/A,#N/A,FALSE,"5? ???";#N/A,#N/A,FALSE,"6? ????";#N/A,#N/A,FALSE,"6? ??(?)";#N/A,#N/A,FALSE,"6? ??(?)";#N/A,#N/A,FALSE,"6-1? ????";#N/A,#N/A,FALSE,"6-2(7)? ????";#N/A,#N/A,FALSE,"6-3? ??";#N/A,#N/A,FALSE,"6-3(3)? ??";#N/A,#N/A,FALSE,"6-3(4)? ??";#N/A,#N/A,FALSE,"6-4? ??(?)";#N/A,#N/A,FALSE,"6-4? ??(?)";#N/A,#N/A,FALSE,"9? ???(?)";#N/A,#N/A,FALSE,"9? ???(?)";#N/A,#N/A,FALSE,"?8? ????";#N/A,#N/A,FALSE,"?????";#N/A,#N/A,FALSE,"????";#N/A,#N/A,FALSE,"????";#N/A,#N/A,FALSE,"???????";#N/A,#N/A,FALSE,"??????";#N/A,#N/A,FALSE,"????";#N/A,#N/A,FALSE,"???????"}</definedName>
    <definedName name="wrn.??94??." localSheetId="7" hidden="1">{#N/A,#N/A,TRUE,"?????";#N/A,#N/A,TRUE,"??????";#N/A,#N/A,TRUE,"??";#N/A,#N/A,TRUE,"???";#N/A,#N/A,TRUE,"1? ????";#N/A,#N/A,TRUE,"2? ??";#N/A,#N/A,TRUE,"2??? ????";#N/A,#N/A,TRUE,"3(1)? ????";#N/A,#N/A,TRUE,"3(1) ?1 ????";#N/A,#N/A,TRUE,"3(1) ?2 ????";#N/A,#N/A,TRUE,"3(1) ?3 ????";#N/A,#N/A,TRUE,"3(1)?7 ????";#N/A,#N/A,TRUE,"3(3)?(?) ????";#N/A,#N/A,TRUE,"4? ????";#N/A,#N/A,TRUE,"5? ???";#N/A,#N/A,TRUE,"5?2 ???(?)";#N/A,#N/A,TRUE,"5?2 ???(?)";#N/A,#N/A,TRUE,"6? ????";#N/A,#N/A,TRUE,"6? ??(?)";#N/A,#N/A,TRUE,"6? ??(?)";#N/A,#N/A,TRUE,"6-1? ????";#N/A,#N/A,TRUE,"6-2(7)? ????";#N/A,#N/A,TRUE,"6-3? ??";#N/A,#N/A,TRUE,"6-3(3)? ??";#N/A,#N/A,TRUE,"6-3(4)? ??";#N/A,#N/A,TRUE,"6-4? ??(?)";#N/A,#N/A,TRUE,"6-4? ??(?)";#N/A,#N/A,TRUE,"?????";#N/A,#N/A,TRUE,"6-6(3)? ??(??)";#N/A,#N/A,TRUE,"6-6?(??) ?????";#N/A,#N/A,TRUE,"6-10? ????";#N/A,#N/A,TRUE,"6-11? ?????";#N/A,#N/A,TRUE,"6-12? ????";#N/A,#N/A,TRUE,"6-13? ???";#N/A,#N/A,TRUE,"??1";#N/A,#N/A,TRUE,"??2";#N/A,#N/A,TRUE,"8? ?????";#N/A,#N/A,TRUE,"9? ???(?)";#N/A,#N/A,TRUE,"9? ???(?)";#N/A,#N/A,TRUE,"10(3)? ????";#N/A,#N/A,TRUE,"10(3)? ??";#N/A,#N/A,TRUE,"10(4)? ????";#N/A,#N/A,TRUE,"14(1)? ? ??";#N/A,#N/A,TRUE,"59? ????";#N/A,#N/A,TRUE,"?? BS";#N/A,#N/A,TRUE,"?? PL";#N/A,#N/A,TRUE,"??RE";#N/A,#N/A,TRUE,"?8? ????";#N/A,#N/A,TRUE,"?????";#N/A,#N/A,TRUE,"????";#N/A,#N/A,TRUE,"????";#N/A,#N/A,TRUE,"???????";#N/A,#N/A,TRUE,"??????";#N/A,#N/A,TRUE,"????";#N/A,#N/A,TRUE,"offshore";#N/A,#N/A,TRUE,"???????"}</definedName>
    <definedName name="wrn.??94??." hidden="1">{#N/A,#N/A,TRUE,"?????";#N/A,#N/A,TRUE,"??????";#N/A,#N/A,TRUE,"??";#N/A,#N/A,TRUE,"???";#N/A,#N/A,TRUE,"1? ????";#N/A,#N/A,TRUE,"2? ??";#N/A,#N/A,TRUE,"2??? ????";#N/A,#N/A,TRUE,"3(1)? ????";#N/A,#N/A,TRUE,"3(1) ?1 ????";#N/A,#N/A,TRUE,"3(1) ?2 ????";#N/A,#N/A,TRUE,"3(1) ?3 ????";#N/A,#N/A,TRUE,"3(1)?7 ????";#N/A,#N/A,TRUE,"3(3)?(?) ????";#N/A,#N/A,TRUE,"4? ????";#N/A,#N/A,TRUE,"5? ???";#N/A,#N/A,TRUE,"5?2 ???(?)";#N/A,#N/A,TRUE,"5?2 ???(?)";#N/A,#N/A,TRUE,"6? ????";#N/A,#N/A,TRUE,"6? ??(?)";#N/A,#N/A,TRUE,"6? ??(?)";#N/A,#N/A,TRUE,"6-1? ????";#N/A,#N/A,TRUE,"6-2(7)? ????";#N/A,#N/A,TRUE,"6-3? ??";#N/A,#N/A,TRUE,"6-3(3)? ??";#N/A,#N/A,TRUE,"6-3(4)? ??";#N/A,#N/A,TRUE,"6-4? ??(?)";#N/A,#N/A,TRUE,"6-4? ??(?)";#N/A,#N/A,TRUE,"?????";#N/A,#N/A,TRUE,"6-6(3)? ??(??)";#N/A,#N/A,TRUE,"6-6?(??) ?????";#N/A,#N/A,TRUE,"6-10? ????";#N/A,#N/A,TRUE,"6-11? ?????";#N/A,#N/A,TRUE,"6-12? ????";#N/A,#N/A,TRUE,"6-13? ???";#N/A,#N/A,TRUE,"??1";#N/A,#N/A,TRUE,"??2";#N/A,#N/A,TRUE,"8? ?????";#N/A,#N/A,TRUE,"9? ???(?)";#N/A,#N/A,TRUE,"9? ???(?)";#N/A,#N/A,TRUE,"10(3)? ????";#N/A,#N/A,TRUE,"10(3)? ??";#N/A,#N/A,TRUE,"10(4)? ????";#N/A,#N/A,TRUE,"14(1)? ? ??";#N/A,#N/A,TRUE,"59? ????";#N/A,#N/A,TRUE,"?? BS";#N/A,#N/A,TRUE,"?? PL";#N/A,#N/A,TRUE,"??RE";#N/A,#N/A,TRUE,"?8? ????";#N/A,#N/A,TRUE,"?????";#N/A,#N/A,TRUE,"????";#N/A,#N/A,TRUE,"????";#N/A,#N/A,TRUE,"???????";#N/A,#N/A,TRUE,"??????";#N/A,#N/A,TRUE,"????";#N/A,#N/A,TRUE,"offshore";#N/A,#N/A,TRUE,"???????"}</definedName>
    <definedName name="wrn.01." localSheetId="7" hidden="1">{#N/A,#N/A,FALSE,"1321";#N/A,#N/A,FALSE,"1324";#N/A,#N/A,FALSE,"1333";#N/A,#N/A,FALSE,"1371"}</definedName>
    <definedName name="wrn.01." hidden="1">{#N/A,#N/A,FALSE,"1321";#N/A,#N/A,FALSE,"1324";#N/A,#N/A,FALSE,"1333";#N/A,#N/A,FALSE,"1371"}</definedName>
    <definedName name="wrn.ACHESON94TAXRETURN." localSheetId="7" hidden="1">{#N/A,#N/A,FALSE,"일반적사항";#N/A,#N/A,FALSE,"주요재무자료";#N/A,#N/A,FALSE,"표지";#N/A,#N/A,FALSE,"총괄표";#N/A,#N/A,FALSE,"1호 과표세액";#N/A,#N/A,FALSE,"1-2호 농어촌과표";#N/A,#N/A,FALSE,"2호 서식";#N/A,#N/A,FALSE,"3(1)호 공제감면";#N/A,#N/A,FALSE,"임시특별감면";#N/A,#N/A,FALSE,"3(1)부7 기업합리";#N/A,#N/A,FALSE,"3(3)호(갑) 원천납부";#N/A,#N/A,FALSE,"5호 농어촌";#N/A,#N/A,FALSE,"6호 소득금액";#N/A,#N/A,FALSE,"6호 첨부(익)";#N/A,#N/A,FALSE,"6호 첨부(손)";#N/A,#N/A,FALSE,"6-1호 수입금액";#N/A,#N/A,FALSE,"6-3호 퇴충";#N/A,#N/A,FALSE,"6-3(4)호 대손";#N/A,#N/A,FALSE,"6-4호 접대(갑)";#N/A,#N/A,FALSE,"6-4호 접대(을)";#N/A,#N/A,FALSE,"6-6호(부표) 자본적지출";#N/A,#N/A,FALSE,"6-10호 재고자산";#N/A,#N/A,FALSE,"6-11호 세금과공과";#N/A,#N/A,FALSE,"6-12호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조정수입";#N/A,#N/A,FALSE,"10(4)호 소득구분";#N/A,#N/A,FALSE,"12호 중소검토";#N/A,#N/A,FALSE,"14(1)호 갑 주식";#N/A,#N/A,FALSE,"59호 해외특수";#N/A,#N/A,FALSE,"요약 BS";#N/A,#N/A,FALSE,"요약 PL";#N/A,#N/A,FALSE,"요약원가";#N/A,#N/A,FALSE,"요약RE"}</definedName>
    <definedName name="wrn.ACHESON94TAXRETURN." hidden="1">{#N/A,#N/A,FALSE,"일반적사항";#N/A,#N/A,FALSE,"주요재무자료";#N/A,#N/A,FALSE,"표지";#N/A,#N/A,FALSE,"총괄표";#N/A,#N/A,FALSE,"1호 과표세액";#N/A,#N/A,FALSE,"1-2호 농어촌과표";#N/A,#N/A,FALSE,"2호 서식";#N/A,#N/A,FALSE,"3(1)호 공제감면";#N/A,#N/A,FALSE,"임시특별감면";#N/A,#N/A,FALSE,"3(1)부7 기업합리";#N/A,#N/A,FALSE,"3(3)호(갑) 원천납부";#N/A,#N/A,FALSE,"5호 농어촌";#N/A,#N/A,FALSE,"6호 소득금액";#N/A,#N/A,FALSE,"6호 첨부(익)";#N/A,#N/A,FALSE,"6호 첨부(손)";#N/A,#N/A,FALSE,"6-1호 수입금액";#N/A,#N/A,FALSE,"6-3호 퇴충";#N/A,#N/A,FALSE,"6-3(4)호 대손";#N/A,#N/A,FALSE,"6-4호 접대(갑)";#N/A,#N/A,FALSE,"6-4호 접대(을)";#N/A,#N/A,FALSE,"6-6호(부표) 자본적지출";#N/A,#N/A,FALSE,"6-10호 재고자산";#N/A,#N/A,FALSE,"6-11호 세금과공과";#N/A,#N/A,FALSE,"6-12호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조정수입";#N/A,#N/A,FALSE,"10(4)호 소득구분";#N/A,#N/A,FALSE,"12호 중소검토";#N/A,#N/A,FALSE,"14(1)호 갑 주식";#N/A,#N/A,FALSE,"59호 해외특수";#N/A,#N/A,FALSE,"요약 BS";#N/A,#N/A,FALSE,"요약 PL";#N/A,#N/A,FALSE,"요약원가";#N/A,#N/A,FALSE,"요약RE"}</definedName>
    <definedName name="wrn.Aging._.and._.Trend._.Analysis." localSheetId="7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BL94TAXRETURN." localSheetId="7" hidden="1">{#N/A,#N/A,FALSE,"일반적사항";#N/A,#N/A,FALSE,"주요재무자료";#N/A,#N/A,FALSE,"10(2)호 소득공제";#N/A,#N/A,FALSE,"표지";#N/A,#N/A,FALSE,"총괄표";#N/A,#N/A,FALSE,"1호 과표세액";#N/A,#N/A,FALSE,"2호 서식";#N/A,#N/A,FALSE,"2호부표 최저한세";#N/A,#N/A,FALSE,"3(1)호 공제감면";#N/A,#N/A,FALSE,"3(1) 부1 공제감면";#N/A,#N/A,FALSE,"임시특별감면";#N/A,#N/A,FALSE,"3(1)부7 기업합리";#N/A,#N/A,FALSE,"3(3)호(갑) 원천납부";#N/A,#N/A,FALSE,"5호 농어촌";#N/A,#N/A,FALSE,"6호 소득금액";#N/A,#N/A,FALSE,"6호 첨부(익)";#N/A,#N/A,FALSE,"6호 첨부(손)";#N/A,#N/A,FALSE,"재고자산추인";#N/A,#N/A,FALSE,"6-1호 수입금액";#N/A,#N/A,FALSE,"6-2(2)호 중소투자";#N/A,#N/A,FALSE,"6-2(4)호 해외시장";#N/A,#N/A,FALSE,"6-2(12)호 수출손실";#N/A,#N/A,FALSE,"6-3호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자본적지출";#N/A,#N/A,FALSE,"감가총괄";#N/A,#N/A,FALSE,"6-10호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자본금(을)";#N/A,#N/A,FALSE,"10(3)호 주요계정";#N/A,#N/A,FALSE,"10(3)호 부표";#N/A,#N/A,FALSE,"10(4)호 조정수입";#N/A,#N/A,FALSE,"10(4)호 소득구분";#N/A,#N/A,FALSE,"12호 중소검토";#N/A,#N/A,FALSE,"14(1)호 갑 주식";#N/A,#N/A,FALSE,"59호 해외특수";#N/A,#N/A,FALSE,"요약 BS";#N/A,#N/A,FALSE,"요약 PL";#N/A,#N/A,FALSE,"요약원가";#N/A,#N/A,FALSE,"요약RE";#N/A,#N/A,FALSE,"60호 을 적정유보";#N/A,#N/A,FALSE,"60호 갑 적정유보";#N/A,#N/A,FALSE,"표지";#N/A,#N/A,FALSE,"총괄표";#N/A,#N/A,FALSE,"1호 과표세액";#N/A,#N/A,FALSE,"1호 과표세액";#N/A,#N/A,FALSE,"1호 과표세액";#N/A,#N/A,FALSE,"1-2호 농어촌과표";#N/A,#N/A,FALSE,"2호 서식";#N/A,#N/A,FALSE,"2호부표 최저한세";#N/A,#N/A,FALSE,"3(1)호 공제감면";#N/A,#N/A,FALSE,"3(1) 부1 공제감면";#N/A,#N/A,FALSE,"3(1) 부2 공제감면";#N/A,#N/A,FALSE,"3(1) 부3 세액조정";#N/A,#N/A,FALSE,"3(1) 부4 공제감면";#N/A,#N/A,FALSE,"3호 임시투자공제";#N/A,#N/A,FALSE,"3(1)부7 기업합리";#N/A,#N/A,FALSE,"3(3)호(갑) 원천납부";#N/A,#N/A,FALSE,"5호 농어촌";#N/A,#N/A,FALSE,"6호 소득금액";#N/A,#N/A,FALSE,"6호 첨부(익)";#N/A,#N/A,FALSE,"6-1호 수입금액";#N/A,#N/A,FALSE,"6-1호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자본적지출";#N/A,#N/A,FALSE,"6-10호 재고자산";#N/A,#N/A,FALSE,"6-11호 세금과공과";#N/A,#N/A,FALSE,"6-12호 선급비용";#N/A,#N/A,FALSE,"9호 자본금(갑)";#N/A,#N/A,FALSE,"9호 자본금(을)";#N/A,#N/A,FALSE,"10(2)호 소득공제";#N/A,#N/A,FALSE,"10(3)호 부표";#N/A,#N/A,FALSE,"10(3)호 주요계정";#N/A,#N/A,FALSE,"10(4)호 조정수입";#N/A,#N/A,FALSE,"14(1)호 갑 주식";#N/A,#N/A,FALSE,"59호 해외특수";#N/A,#N/A,FALSE,"60호 갑 적정유보";#N/A,#N/A,FALSE,"60호 을 적정유보";#N/A,#N/A,FALSE,"요약 BS";#N/A,#N/A,FALSE,"요약 PL";#N/A,#N/A,FALSE,"요약원가";#N/A,#N/A,FALSE,"요약RE";#N/A,#N/A,FALSE,"요약RE"}</definedName>
    <definedName name="wrn.BL94TAXRETURN." hidden="1">{#N/A,#N/A,FALSE,"일반적사항";#N/A,#N/A,FALSE,"주요재무자료";#N/A,#N/A,FALSE,"10(2)호 소득공제";#N/A,#N/A,FALSE,"표지";#N/A,#N/A,FALSE,"총괄표";#N/A,#N/A,FALSE,"1호 과표세액";#N/A,#N/A,FALSE,"2호 서식";#N/A,#N/A,FALSE,"2호부표 최저한세";#N/A,#N/A,FALSE,"3(1)호 공제감면";#N/A,#N/A,FALSE,"3(1) 부1 공제감면";#N/A,#N/A,FALSE,"임시특별감면";#N/A,#N/A,FALSE,"3(1)부7 기업합리";#N/A,#N/A,FALSE,"3(3)호(갑) 원천납부";#N/A,#N/A,FALSE,"5호 농어촌";#N/A,#N/A,FALSE,"6호 소득금액";#N/A,#N/A,FALSE,"6호 첨부(익)";#N/A,#N/A,FALSE,"6호 첨부(손)";#N/A,#N/A,FALSE,"재고자산추인";#N/A,#N/A,FALSE,"6-1호 수입금액";#N/A,#N/A,FALSE,"6-2(2)호 중소투자";#N/A,#N/A,FALSE,"6-2(4)호 해외시장";#N/A,#N/A,FALSE,"6-2(12)호 수출손실";#N/A,#N/A,FALSE,"6-3호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자본적지출";#N/A,#N/A,FALSE,"감가총괄";#N/A,#N/A,FALSE,"6-10호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자본금(을)";#N/A,#N/A,FALSE,"10(3)호 주요계정";#N/A,#N/A,FALSE,"10(3)호 부표";#N/A,#N/A,FALSE,"10(4)호 조정수입";#N/A,#N/A,FALSE,"10(4)호 소득구분";#N/A,#N/A,FALSE,"12호 중소검토";#N/A,#N/A,FALSE,"14(1)호 갑 주식";#N/A,#N/A,FALSE,"59호 해외특수";#N/A,#N/A,FALSE,"요약 BS";#N/A,#N/A,FALSE,"요약 PL";#N/A,#N/A,FALSE,"요약원가";#N/A,#N/A,FALSE,"요약RE";#N/A,#N/A,FALSE,"60호 을 적정유보";#N/A,#N/A,FALSE,"60호 갑 적정유보";#N/A,#N/A,FALSE,"표지";#N/A,#N/A,FALSE,"총괄표";#N/A,#N/A,FALSE,"1호 과표세액";#N/A,#N/A,FALSE,"1호 과표세액";#N/A,#N/A,FALSE,"1호 과표세액";#N/A,#N/A,FALSE,"1-2호 농어촌과표";#N/A,#N/A,FALSE,"2호 서식";#N/A,#N/A,FALSE,"2호부표 최저한세";#N/A,#N/A,FALSE,"3(1)호 공제감면";#N/A,#N/A,FALSE,"3(1) 부1 공제감면";#N/A,#N/A,FALSE,"3(1) 부2 공제감면";#N/A,#N/A,FALSE,"3(1) 부3 세액조정";#N/A,#N/A,FALSE,"3(1) 부4 공제감면";#N/A,#N/A,FALSE,"3호 임시투자공제";#N/A,#N/A,FALSE,"3(1)부7 기업합리";#N/A,#N/A,FALSE,"3(3)호(갑) 원천납부";#N/A,#N/A,FALSE,"5호 농어촌";#N/A,#N/A,FALSE,"6호 소득금액";#N/A,#N/A,FALSE,"6호 첨부(익)";#N/A,#N/A,FALSE,"6-1호 수입금액";#N/A,#N/A,FALSE,"6-1호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자본적지출";#N/A,#N/A,FALSE,"6-10호 재고자산";#N/A,#N/A,FALSE,"6-11호 세금과공과";#N/A,#N/A,FALSE,"6-12호 선급비용";#N/A,#N/A,FALSE,"9호 자본금(갑)";#N/A,#N/A,FALSE,"9호 자본금(을)";#N/A,#N/A,FALSE,"10(2)호 소득공제";#N/A,#N/A,FALSE,"10(3)호 부표";#N/A,#N/A,FALSE,"10(3)호 주요계정";#N/A,#N/A,FALSE,"10(4)호 조정수입";#N/A,#N/A,FALSE,"14(1)호 갑 주식";#N/A,#N/A,FALSE,"59호 해외특수";#N/A,#N/A,FALSE,"60호 갑 적정유보";#N/A,#N/A,FALSE,"60호 을 적정유보";#N/A,#N/A,FALSE,"요약 BS";#N/A,#N/A,FALSE,"요약 PL";#N/A,#N/A,FALSE,"요약원가";#N/A,#N/A,FALSE,"요약RE";#N/A,#N/A,FALSE,"요약RE"}</definedName>
    <definedName name="wrn.CIC94TAX." localSheetId="7" hidden="1">{#N/A,#N/A,FALSE,"일반적사항";#N/A,#N/A,FALSE,"주요재무자료";#N/A,#N/A,FALSE,"표지";#N/A,#N/A,FALSE,"총괄표";#N/A,#N/A,FALSE,"1호 과표세액";#N/A,#N/A,FALSE,"2호 서식";#N/A,#N/A,FALSE,"3(3)호(갑) 원천납부";#N/A,#N/A,FALSE,"6호 소득금액";#N/A,#N/A,FALSE,"6호 첨부(익)";#N/A,#N/A,FALSE,"6호 첨부(익)";#N/A,#N/A,FALSE,"6호 첨부(손)";#N/A,#N/A,FALSE,"6-1호 수입금액";#N/A,#N/A,FALSE,"6-3호 퇴충";#N/A,#N/A,FALSE,"6-4호 접대(갑)";#N/A,#N/A,FALSE,"6-4호 접대(을)";#N/A,#N/A,FALSE,"감가총괄";#N/A,#N/A,FALSE,"6-6(3)호 감가(정액)";#N/A,#N/A,FALSE,"전기부인액추인";#N/A,#N/A,FALSE,"6-6호(부표) 자본적지출";#N/A,#N/A,FALSE,"6-10호 재고자산";#N/A,#N/A,FALSE,"6-11호 세금과공과";#N/A,#N/A,FALSE,"6-12호 선급비용";#N/A,#N/A,FALSE,"9호 자본금(갑)";#N/A,#N/A,FALSE,"9호 자본금(을)";#N/A,#N/A,FALSE,"10(4)호 조정수입";#N/A,#N/A,FALSE,"59호 해외특수"}</definedName>
    <definedName name="wrn.CIC94TAX." hidden="1">{#N/A,#N/A,FALSE,"일반적사항";#N/A,#N/A,FALSE,"주요재무자료";#N/A,#N/A,FALSE,"표지";#N/A,#N/A,FALSE,"총괄표";#N/A,#N/A,FALSE,"1호 과표세액";#N/A,#N/A,FALSE,"2호 서식";#N/A,#N/A,FALSE,"3(3)호(갑) 원천납부";#N/A,#N/A,FALSE,"6호 소득금액";#N/A,#N/A,FALSE,"6호 첨부(익)";#N/A,#N/A,FALSE,"6호 첨부(익)";#N/A,#N/A,FALSE,"6호 첨부(손)";#N/A,#N/A,FALSE,"6-1호 수입금액";#N/A,#N/A,FALSE,"6-3호 퇴충";#N/A,#N/A,FALSE,"6-4호 접대(갑)";#N/A,#N/A,FALSE,"6-4호 접대(을)";#N/A,#N/A,FALSE,"감가총괄";#N/A,#N/A,FALSE,"6-6(3)호 감가(정액)";#N/A,#N/A,FALSE,"전기부인액추인";#N/A,#N/A,FALSE,"6-6호(부표) 자본적지출";#N/A,#N/A,FALSE,"6-10호 재고자산";#N/A,#N/A,FALSE,"6-11호 세금과공과";#N/A,#N/A,FALSE,"6-12호 선급비용";#N/A,#N/A,FALSE,"9호 자본금(갑)";#N/A,#N/A,FALSE,"9호 자본금(을)";#N/A,#N/A,FALSE,"10(4)호 조정수입";#N/A,#N/A,FALSE,"59호 해외특수"}</definedName>
    <definedName name="wrn.comentario." localSheetId="7" hidden="1">{#N/A,#N/A,FALSE,"PCOL"}</definedName>
    <definedName name="wrn.comentario." hidden="1">{#N/A,#N/A,FALSE,"PCOL"}</definedName>
    <definedName name="wrn.COSA94TAXRETURN." localSheetId="7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외화(을)";#N/A,#N/A,FALSE,"감가총괄";#N/A,#N/A,FALSE,"6-6(3)호 감가(정액)";#N/A,#N/A,FALSE,"6-6호(부표)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자본금(을)";#N/A,#N/A,FALSE,"10(2)호 소득공제";#N/A,#N/A,FALSE,"10(3)호 주요계정";#N/A,#N/A,FALSE,"10(3)호 부표";#N/A,#N/A,FALSE,"10(4)호 조정수입";#N/A,#N/A,FALSE,"14(1)호 갑 주식";#N/A,#N/A,FALSE,"59호 해외특수";#N/A,#N/A,FALSE,"요약 BS";#N/A,#N/A,FALSE,"요약 PL";#N/A,#N/A,FALSE,"요약RE"}</definedName>
    <definedName name="wrn.COSA94TAXRETURN.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외화(을)";#N/A,#N/A,FALSE,"감가총괄";#N/A,#N/A,FALSE,"6-6(3)호 감가(정액)";#N/A,#N/A,FALSE,"6-6호(부표)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자본금(을)";#N/A,#N/A,FALSE,"10(2)호 소득공제";#N/A,#N/A,FALSE,"10(3)호 주요계정";#N/A,#N/A,FALSE,"10(3)호 부표";#N/A,#N/A,FALSE,"10(4)호 조정수입";#N/A,#N/A,FALSE,"14(1)호 갑 주식";#N/A,#N/A,FALSE,"59호 해외특수";#N/A,#N/A,FALSE,"요약 BS";#N/A,#N/A,FALSE,"요약 PL";#N/A,#N/A,FALSE,"요약RE"}</definedName>
    <definedName name="wrn.def9806." localSheetId="7" hidden="1">{#N/A,#N/A,FALSE,"DEF1";#N/A,#N/A,FALSE,"DEF2";#N/A,#N/A,FALSE,"DEF3"}</definedName>
    <definedName name="wrn.def9806." hidden="1">{#N/A,#N/A,FALSE,"DEF1";#N/A,#N/A,FALSE,"DEF2";#N/A,#N/A,FALSE,"DEF3"}</definedName>
    <definedName name="wrn.EXPENSES._.98._.US." localSheetId="7" hidden="1">{"Expenses 98 MKT",#N/A,TRUE,"MKT";"Expenses 98 BUSS",#N/A,TRUE,"BusOper";"Expenses 98 TECH",#N/A,TRUE,"Tech";"Expenses 98 LOCAL",#N/A,TRUE,"LocalProg";"Expenses 98 GA",#N/A,TRUE,"G&amp;A";"Expenses 98 CONSOL",#N/A,TRUE,"Consolidate"}</definedName>
    <definedName name="wrn.EXPENSES._.98._.US." hidden="1">{"Expenses 98 MKT",#N/A,TRUE,"MKT";"Expenses 98 BUSS",#N/A,TRUE,"BusOper";"Expenses 98 TECH",#N/A,TRUE,"Tech";"Expenses 98 LOCAL",#N/A,TRUE,"LocalProg";"Expenses 98 GA",#N/A,TRUE,"G&amp;A";"Expenses 98 CONSOL",#N/A,TRUE,"Consolidate"}</definedName>
    <definedName name="wrn.EXPENSES._.99._.REAL." localSheetId="7" hidden="1">{"Reais 99 MKT",#N/A,TRUE,"MKT";"Reais 99 BUSS",#N/A,TRUE,"BusOper";"Reais 99 TECH",#N/A,TRUE,"Tech";"Reais 99 LOCAL",#N/A,TRUE,"LocalProg";"Reais 99 GA",#N/A,TRUE,"G&amp;A";"Reais 99 CONSOL",#N/A,TRUE,"Consolidate"}</definedName>
    <definedName name="wrn.EXPENSES._.99._.REAL." hidden="1">{"Reais 99 MKT",#N/A,TRUE,"MKT";"Reais 99 BUSS",#N/A,TRUE,"BusOper";"Reais 99 TECH",#N/A,TRUE,"Tech";"Reais 99 LOCAL",#N/A,TRUE,"LocalProg";"Reais 99 GA",#N/A,TRUE,"G&amp;A";"Reais 99 CONSOL",#N/A,TRUE,"Consolidate"}</definedName>
    <definedName name="wrn.FINANCIAL._.MONTH." localSheetId="7" hidden="1">{"Expense Analysis MKT",#N/A,TRUE,"MKT";"Expense Analysis BUSS",#N/A,TRUE,"BusOper";"Expense Analysis TECH",#N/A,TRUE,"Tech";"Expense Analysis LOCAL",#N/A,TRUE,"LocalProg";"Expense Analysis GA",#N/A,TRUE,"G&amp;A";"Expense Analysis CONSOL",#N/A,TRUE,"Consolidate"}</definedName>
    <definedName name="wrn.FINANCIAL._.MONTH." hidden="1">{"Expense Analysis MKT",#N/A,TRUE,"MKT";"Expense Analysis BUSS",#N/A,TRUE,"BusOper";"Expense Analysis TECH",#N/A,TRUE,"Tech";"Expense Analysis LOCAL",#N/A,TRUE,"LocalProg";"Expense Analysis GA",#N/A,TRUE,"G&amp;A";"Expense Analysis CONSOL",#N/A,TRUE,"Consolidate"}</definedName>
    <definedName name="wrn.FINANCIAL._.MONTHS." localSheetId="7" hidden="1">{"Expenses Amalysis Months MKT",#N/A,TRUE,"MKT";"Expenses Analysis Months BUSS",#N/A,TRUE,"BusOper";"Expenses Analysis Months TECH",#N/A,TRUE,"Tech";"Expenses Analysis Months LOCAL",#N/A,TRUE,"LocalProg";"Expenses Analysis Months GA",#N/A,TRUE,"G&amp;A";"Expenses Analysis Months CONSOL",#N/A,TRUE,"Consolidate"}</definedName>
    <definedName name="wrn.FINANCIAL._.MONTHS." hidden="1">{"Expenses Amalysis Months MKT",#N/A,TRUE,"MKT";"Expenses Analysis Months BUSS",#N/A,TRUE,"BusOper";"Expenses Analysis Months TECH",#N/A,TRUE,"Tech";"Expenses Analysis Months LOCAL",#N/A,TRUE,"LocalProg";"Expenses Analysis Months GA",#N/A,TRUE,"G&amp;A";"Expenses Analysis Months CONSOL",#N/A,TRUE,"Consolidate"}</definedName>
    <definedName name="wrn.FINANCIAL._.US._.MONTH." localSheetId="7" hidden="1">{"Expenses us MKT",#N/A,TRUE,"MKT";"Expenses us BUSS",#N/A,TRUE,"BusOper";"Expenses us TECH",#N/A,TRUE,"Tech";"Expenses us LOCAL",#N/A,TRUE,"LocalProg";"Expenses us GA",#N/A,TRUE,"G&amp;A";"Expenses us CONSOL",#N/A,TRUE,"Consolidate"}</definedName>
    <definedName name="wrn.FINANCIAL._.US._.MONTH." hidden="1">{"Expenses us MKT",#N/A,TRUE,"MKT";"Expenses us BUSS",#N/A,TRUE,"BusOper";"Expenses us TECH",#N/A,TRUE,"Tech";"Expenses us LOCAL",#N/A,TRUE,"LocalProg";"Expenses us GA",#N/A,TRUE,"G&amp;A";"Expenses us CONSOL",#N/A,TRUE,"Consolidate"}</definedName>
    <definedName name="wrn.FINANCIAL._.US._.MONTHS." localSheetId="7" hidden="1">{"Expenses Months us MKT",#N/A,TRUE,"MKT";"Expenses Months us BUSS",#N/A,TRUE,"BusOper";"Expenses Months us TECH",#N/A,TRUE,"Tech";"Expenses Months us LOCAL",#N/A,TRUE,"LocalProg";"Expenses Months us GA",#N/A,TRUE,"G&amp;A";"Expenses Months us CONSOL",#N/A,TRUE,"Consolidate"}</definedName>
    <definedName name="wrn.FINANCIAL._.US._.MONTHS." hidden="1">{"Expenses Months us MKT",#N/A,TRUE,"MKT";"Expenses Months us BUSS",#N/A,TRUE,"BusOper";"Expenses Months us TECH",#N/A,TRUE,"Tech";"Expenses Months us LOCAL",#N/A,TRUE,"LocalProg";"Expenses Months us GA",#N/A,TRUE,"G&amp;A";"Expenses Months us CONSOL",#N/A,TRUE,"Consolidate"}</definedName>
    <definedName name="wrn.grafico." localSheetId="7" hidden="1">{#N/A,#N/A,FALSE,"Graficos    ( 9 )"}</definedName>
    <definedName name="wrn.grafico." hidden="1">{#N/A,#N/A,FALSE,"Graficos    ( 9 )"}</definedName>
    <definedName name="wrn.IFF94TAX." localSheetId="7" hidden="1">{#N/A,#N/A,FALSE,"일반적사항";#N/A,#N/A,FALSE,"주요재무자료";#N/A,#N/A,FALSE,"표지";#N/A,#N/A,FALSE,"총괄표";#N/A,#N/A,FALSE,"1호 과표세액";#N/A,#N/A,FALSE,"2호 서식";#N/A,#N/A,FALSE,"3(3)호(갑) 원천납부";#N/A,#N/A,FALSE,"6호 소득금액";#N/A,#N/A,FALSE,"6호 첨부(익)";#N/A,#N/A,FALSE,"6호 첨부(손)";#N/A,#N/A,FALSE,"6-1호 수입금액";#N/A,#N/A,FALSE,"6-3호 퇴충";#N/A,#N/A,FALSE,"6-4호 접대(갑)";#N/A,#N/A,FALSE,"6-4호 접대(을)";#N/A,#N/A,FALSE,"6-5 갑 외화";#N/A,#N/A,FALSE,"6-5을 외화";#N/A,#N/A,FALSE,"감가총괄";#N/A,#N/A,FALSE,"전기부인액추인";#N/A,#N/A,FALSE,"6-6호(부표) 자본적지출";#N/A,#N/A,FALSE,"6-11호 세금과공과";#N/A,#N/A,FALSE,"6-12호 선급비용";#N/A,#N/A,FALSE,"9호 자본금(갑)";#N/A,#N/A,FALSE,"9호 자본금(을)";#N/A,#N/A,FALSE,"10(3)호 주요계정";#N/A,#N/A,FALSE,"10(4)호 조정수입";#N/A,#N/A,FALSE,"12호 중소검토";#N/A,#N/A,FALSE,"14(1) 주주이동(갑)";#N/A,#N/A,FALSE,"59호 해외특수";#N/A,#N/A,FALSE,"해외명세";#N/A,#N/A,FALSE,"요약 BS";#N/A,#N/A,FALSE,"요약RE";#N/A,#N/A,FALSE,"요약 PL"}</definedName>
    <definedName name="wrn.IFF94TAX." hidden="1">{#N/A,#N/A,FALSE,"일반적사항";#N/A,#N/A,FALSE,"주요재무자료";#N/A,#N/A,FALSE,"표지";#N/A,#N/A,FALSE,"총괄표";#N/A,#N/A,FALSE,"1호 과표세액";#N/A,#N/A,FALSE,"2호 서식";#N/A,#N/A,FALSE,"3(3)호(갑) 원천납부";#N/A,#N/A,FALSE,"6호 소득금액";#N/A,#N/A,FALSE,"6호 첨부(익)";#N/A,#N/A,FALSE,"6호 첨부(손)";#N/A,#N/A,FALSE,"6-1호 수입금액";#N/A,#N/A,FALSE,"6-3호 퇴충";#N/A,#N/A,FALSE,"6-4호 접대(갑)";#N/A,#N/A,FALSE,"6-4호 접대(을)";#N/A,#N/A,FALSE,"6-5 갑 외화";#N/A,#N/A,FALSE,"6-5을 외화";#N/A,#N/A,FALSE,"감가총괄";#N/A,#N/A,FALSE,"전기부인액추인";#N/A,#N/A,FALSE,"6-6호(부표) 자본적지출";#N/A,#N/A,FALSE,"6-11호 세금과공과";#N/A,#N/A,FALSE,"6-12호 선급비용";#N/A,#N/A,FALSE,"9호 자본금(갑)";#N/A,#N/A,FALSE,"9호 자본금(을)";#N/A,#N/A,FALSE,"10(3)호 주요계정";#N/A,#N/A,FALSE,"10(4)호 조정수입";#N/A,#N/A,FALSE,"12호 중소검토";#N/A,#N/A,FALSE,"14(1) 주주이동(갑)";#N/A,#N/A,FALSE,"59호 해외특수";#N/A,#N/A,FALSE,"해외명세";#N/A,#N/A,FALSE,"요약 BS";#N/A,#N/A,FALSE,"요약RE";#N/A,#N/A,FALSE,"요약 PL"}</definedName>
    <definedName name="wrn.impresión." localSheetId="7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wrn.impresión.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wrn.impresión.1" localSheetId="7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wrn.impresión.1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wrn.IMPRESSO." localSheetId="7" hidden="1">{#N/A,#N/A,FALSE,"Plan1";#N/A,#N/A,FALSE,"Plan2"}</definedName>
    <definedName name="wrn.IMPRESSO." hidden="1">{#N/A,#N/A,FALSE,"Plan1";#N/A,#N/A,FALSE,"Plan2"}</definedName>
    <definedName name="wrn.Imprimir." localSheetId="7" hidden="1">{"tabela",#N/A,FALSE,"Tabela";"decoração",#N/A,FALSE,"Decor.";"Informações",#N/A,FALSE,"Inform."}</definedName>
    <definedName name="wrn.Imprimir." hidden="1">{"tabela",#N/A,FALSE,"Tabela";"decoração",#N/A,FALSE,"Decor.";"Informações",#N/A,FALSE,"Inform."}</definedName>
    <definedName name="wrn.INVESTIMENTOS._.CORRENTES." localSheetId="7" hidden="1">{#N/A,#N/A,FALSE,"Suprimentos";#N/A,#N/A,FALSE,"Medicina e Segurança";#N/A,#N/A,FALSE,"Administração";#N/A,#N/A,FALSE,"Meio Ambiente";#N/A,#N/A,FALSE,"Operação (Mina)";#N/A,#N/A,FALSE,"Operação (Porto)"}</definedName>
    <definedName name="wrn.INVESTIMENTOS._.CORRENTES." hidden="1">{#N/A,#N/A,FALSE,"Suprimentos";#N/A,#N/A,FALSE,"Medicina e Segurança";#N/A,#N/A,FALSE,"Administração";#N/A,#N/A,FALSE,"Meio Ambiente";#N/A,#N/A,FALSE,"Operação (Mina)";#N/A,#N/A,FALSE,"Operação (Porto)"}</definedName>
    <definedName name="wrn.jck94TAXRETURN." localSheetId="7" hidden="1">{#N/A,#N/A,FALSE,"표지";#N/A,#N/A,FALSE,"총괄표";#N/A,#N/A,FALSE,"1호 과표세액";#N/A,#N/A,FALSE,"3(3)호(갑) 원천납부";#N/A,#N/A,FALSE,"6호 소득금액";#N/A,#N/A,FALSE,"6호 첨부(익)";#N/A,#N/A,FALSE,"6호 첨부(손)";#N/A,#N/A,FALSE,"6-12호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조정수입";#N/A,#N/A,FALSE,"12호 중소검토";#N/A,#N/A,FALSE,"14(1)호 갑 주식";#N/A,#N/A,FALSE,"59호 해외특수";#N/A,#N/A,FALSE,"요약 BS";#N/A,#N/A,FALSE,"요약 PL";#N/A,#N/A,FALSE,"요약원가";#N/A,#N/A,FALSE,"요약RE";#N/A,#N/A,FALSE,"6-5호 외화(갑)";#N/A,#N/A,FALSE,"6-5호 외화(을)"}</definedName>
    <definedName name="wrn.jck94TAXRETURN." hidden="1">{#N/A,#N/A,FALSE,"표지";#N/A,#N/A,FALSE,"총괄표";#N/A,#N/A,FALSE,"1호 과표세액";#N/A,#N/A,FALSE,"3(3)호(갑) 원천납부";#N/A,#N/A,FALSE,"6호 소득금액";#N/A,#N/A,FALSE,"6호 첨부(익)";#N/A,#N/A,FALSE,"6호 첨부(손)";#N/A,#N/A,FALSE,"6-12호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조정수입";#N/A,#N/A,FALSE,"12호 중소검토";#N/A,#N/A,FALSE,"14(1)호 갑 주식";#N/A,#N/A,FALSE,"59호 해외특수";#N/A,#N/A,FALSE,"요약 BS";#N/A,#N/A,FALSE,"요약 PL";#N/A,#N/A,FALSE,"요약원가";#N/A,#N/A,FALSE,"요약RE";#N/A,#N/A,FALSE,"6-5호 외화(갑)";#N/A,#N/A,FALSE,"6-5호 외화(을)"}</definedName>
    <definedName name="wrn.Model." localSheetId="7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wrn.Model." hidden="1">{#N/A,#N/A,TRUE,"TOC";#N/A,#N/A,TRUE,"Inputs";#N/A,#N/A,TRUE,"Debt";#N/A,#N/A,TRUE,"CashFlo";#N/A,#N/A,TRUE,"Prices";#N/A,#N/A,TRUE,"Operations";#N/A,#N/A,TRUE,"GAAP Income";#N/A,#N/A,TRUE,"GAAP Balance";#N/A,#N/A,TRUE,"D&amp;A";#N/A,#N/A,TRUE,"Revolving Working Capital";#N/A,#N/A,TRUE,"Work.Cap.";#N/A,#N/A,TRUE,"Tax Inputs";#N/A,#N/A,TRUE,"Ven Cash Flow";#N/A,#N/A,TRUE,"Ven Income Tax";#N/A,#N/A,TRUE,"Ven Vat";#N/A,#N/A,TRUE,"Ven Balance"}</definedName>
    <definedName name="wrn.OPP." localSheetId="7" hidden="1">{#N/A,#N/A,FALSE,"Brazil Summary";#N/A,#N/A,FALSE,"SEA CIF Summary";#N/A,#N/A,FALSE,"USGC Contract";#N/A,#N/A,FALSE,"USGC Spot";#N/A,#N/A,FALSE,"Brazil Base Cycle ";#N/A,#N/A,FALSE,"Brazil Base Trend";#N/A,#N/A,FALSE,"Brazil Low Cycle";#N/A,#N/A,FALSE,"Brazil Low Trend";#N/A,#N/A,FALSE,"Variables"}</definedName>
    <definedName name="wrn.OPP." hidden="1">{#N/A,#N/A,FALSE,"Brazil Summary";#N/A,#N/A,FALSE,"SEA CIF Summary";#N/A,#N/A,FALSE,"USGC Contract";#N/A,#N/A,FALSE,"USGC Spot";#N/A,#N/A,FALSE,"Brazil Base Cycle ";#N/A,#N/A,FALSE,"Brazil Base Trend";#N/A,#N/A,FALSE,"Brazil Low Cycle";#N/A,#N/A,FALSE,"Brazil Low Trend";#N/A,#N/A,FALSE,"Variables"}</definedName>
    <definedName name="wrn.PAIM._.TAX._.PRO." localSheetId="7" hidden="1">{#N/A,#N/A,FALSE,"표지";#N/A,#N/A,FALSE,"총괄표";#N/A,#N/A,FALSE,"1호 과표세액";#N/A,#N/A,FALSE,"2호 서식";#N/A,#N/A,FALSE,"3(3)호(갑) 원천납부";#N/A,#N/A,FALSE,"6호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자본적지출";#N/A,#N/A,FALSE,"6-11호 세금과공과";#N/A,#N/A,FALSE,"6-12호 선급비용";#N/A,#N/A,FALSE,"9호 자본금(갑)";#N/A,#N/A,FALSE,"9호 자본금(을)";#N/A,#N/A,FALSE,"10(3)호 주요계정";#N/A,#N/A,FALSE,"10(3)호 부표";#N/A,#N/A,FALSE,"10(4)호 조정수입";#N/A,#N/A,FALSE,"요약 BS";#N/A,#N/A,FALSE,"요약 PL";#N/A,#N/A,FALSE,"요약RE"}</definedName>
    <definedName name="wrn.PAIM._.TAX._.PRO." hidden="1">{#N/A,#N/A,FALSE,"표지";#N/A,#N/A,FALSE,"총괄표";#N/A,#N/A,FALSE,"1호 과표세액";#N/A,#N/A,FALSE,"2호 서식";#N/A,#N/A,FALSE,"3(3)호(갑) 원천납부";#N/A,#N/A,FALSE,"6호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자본적지출";#N/A,#N/A,FALSE,"6-11호 세금과공과";#N/A,#N/A,FALSE,"6-12호 선급비용";#N/A,#N/A,FALSE,"9호 자본금(갑)";#N/A,#N/A,FALSE,"9호 자본금(을)";#N/A,#N/A,FALSE,"10(3)호 주요계정";#N/A,#N/A,FALSE,"10(3)호 부표";#N/A,#N/A,FALSE,"10(4)호 조정수입";#N/A,#N/A,FALSE,"요약 BS";#N/A,#N/A,FALSE,"요약 PL";#N/A,#N/A,FALSE,"요약RE"}</definedName>
    <definedName name="wrn.RELPAC." localSheetId="7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wrn.RELPAC.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wrn.Resumen." localSheetId="7" hidden="1">{#N/A,#N/A,FALSE,"CAPEX";#N/A,#N/A,FALSE,"PLAN";#N/A,#N/A,FALSE,"REV";#N/A,#N/A,FALSE,"CALOP";#N/A,#N/A,FALSE,"RESOP";#N/A,#N/A,FALSE,"PRES"}</definedName>
    <definedName name="wrn.Resumen." hidden="1">{#N/A,#N/A,FALSE,"CAPEX";#N/A,#N/A,FALSE,"PLAN";#N/A,#N/A,FALSE,"REV";#N/A,#N/A,FALSE,"CALOP";#N/A,#N/A,FALSE,"RESOP";#N/A,#N/A,FALSE,"PRES"}</definedName>
    <definedName name="wrn.SAA94TAX." localSheetId="7" hidden="1">{#N/A,#N/A,TRUE,"표지";#N/A,#N/A,TRUE,"총괄표";#N/A,#N/A,TRUE,"1호 과표세액";#N/A,#N/A,TRUE,"2호 서식";#N/A,#N/A,TRUE,"3(1) 부3 세액조정";#N/A,#N/A,TRUE,"임시투자공제";#N/A,#N/A,TRUE,"조8호 기술인력";#N/A,#N/A,TRUE,"3(1)부7 기업합리";#N/A,#N/A,TRUE,"3(3)호(갑) 원천납부";#N/A,#N/A,TRUE,"6호 소득금액";#N/A,#N/A,TRUE,"6호 첨부(익)";#N/A,#N/A,TRUE,"6호 첨부(손)";#N/A,#N/A,TRUE,"6-1호 수입금액";#N/A,#N/A,TRUE,"6-2(4)호 해외시장";#N/A,#N/A,TRUE,"6-2(12)호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자본금(을)";#N/A,#N/A,TRUE,"10(3)호 주요계정";#N/A,#N/A,TRUE,"10(3)호 부표";#N/A,#N/A,TRUE,"10(4)호 조정수입";#N/A,#N/A,TRUE,"14(1)호 갑 주식";#N/A,#N/A,TRUE,"요약 BS";#N/A,#N/A,TRUE,"요약 PL";#N/A,#N/A,TRUE,"요약원가";#N/A,#N/A,TRUE,"요약RE"}</definedName>
    <definedName name="wrn.SAA94TAX." hidden="1">{#N/A,#N/A,TRUE,"표지";#N/A,#N/A,TRUE,"총괄표";#N/A,#N/A,TRUE,"1호 과표세액";#N/A,#N/A,TRUE,"2호 서식";#N/A,#N/A,TRUE,"3(1) 부3 세액조정";#N/A,#N/A,TRUE,"임시투자공제";#N/A,#N/A,TRUE,"조8호 기술인력";#N/A,#N/A,TRUE,"3(1)부7 기업합리";#N/A,#N/A,TRUE,"3(3)호(갑) 원천납부";#N/A,#N/A,TRUE,"6호 소득금액";#N/A,#N/A,TRUE,"6호 첨부(익)";#N/A,#N/A,TRUE,"6호 첨부(손)";#N/A,#N/A,TRUE,"6-1호 수입금액";#N/A,#N/A,TRUE,"6-2(4)호 해외시장";#N/A,#N/A,TRUE,"6-2(12)호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자본금(을)";#N/A,#N/A,TRUE,"10(3)호 주요계정";#N/A,#N/A,TRUE,"10(3)호 부표";#N/A,#N/A,TRUE,"10(4)호 조정수입";#N/A,#N/A,TRUE,"14(1)호 갑 주식";#N/A,#N/A,TRUE,"요약 BS";#N/A,#N/A,TRUE,"요약 PL";#N/A,#N/A,TRUE,"요약원가";#N/A,#N/A,TRUE,"요약RE"}</definedName>
    <definedName name="wrn.saasimple." localSheetId="7" hidden="1">{#N/A,#N/A,FALSE,"1호 과표세액";#N/A,#N/A,FALSE,"2호 서식";#N/A,#N/A,FALSE,"3(1)부7 기업합리";#N/A,#N/A,FALSE,"6호 소득금액";#N/A,#N/A,FALSE,"6호 첨부(익)";#N/A,#N/A,FALSE,"6호 첨부(손)";#N/A,#N/A,FALSE,"6-1호 수입금액";#N/A,#N/A,FALSE,"6-3(4)호 대손";#N/A,#N/A,FALSE,"6-3호 퇴충";#N/A,#N/A,FALSE,"6-3(3)호 단퇴";#N/A,#N/A,FALSE,"6-3(4)호 대손";#N/A,#N/A,FALSE,"6-4호 접대(갑)";#N/A,#N/A,FALSE,"6-4호 접대(을)";#N/A,#N/A,FALSE,"6-5호 외화(갑)";#N/A,#N/A,FALSE,"6-5호 외화(을)";#N/A,#N/A,FALSE,"6-11호 세금과공과";#N/A,#N/A,FALSE,"6-13호 기부금";#N/A,#N/A,FALSE,"8호 기부금조정";#N/A,#N/A,FALSE,"9호 자본금(갑)";#N/A,#N/A,FALSE,"9호 자본금(을)";#N/A,#N/A,FALSE,"10(3)호 주요계정";#N/A,#N/A,FALSE,"10(3)호 부표";#N/A,#N/A,FALSE,"요약 PL";#N/A,#N/A,FALSE,"10(4)호 조정수입";#N/A,#N/A,FALSE,"14(1)호 갑 주식"}</definedName>
    <definedName name="wrn.saasimple." hidden="1">{#N/A,#N/A,FALSE,"1호 과표세액";#N/A,#N/A,FALSE,"2호 서식";#N/A,#N/A,FALSE,"3(1)부7 기업합리";#N/A,#N/A,FALSE,"6호 소득금액";#N/A,#N/A,FALSE,"6호 첨부(익)";#N/A,#N/A,FALSE,"6호 첨부(손)";#N/A,#N/A,FALSE,"6-1호 수입금액";#N/A,#N/A,FALSE,"6-3(4)호 대손";#N/A,#N/A,FALSE,"6-3호 퇴충";#N/A,#N/A,FALSE,"6-3(3)호 단퇴";#N/A,#N/A,FALSE,"6-3(4)호 대손";#N/A,#N/A,FALSE,"6-4호 접대(갑)";#N/A,#N/A,FALSE,"6-4호 접대(을)";#N/A,#N/A,FALSE,"6-5호 외화(갑)";#N/A,#N/A,FALSE,"6-5호 외화(을)";#N/A,#N/A,FALSE,"6-11호 세금과공과";#N/A,#N/A,FALSE,"6-13호 기부금";#N/A,#N/A,FALSE,"8호 기부금조정";#N/A,#N/A,FALSE,"9호 자본금(갑)";#N/A,#N/A,FALSE,"9호 자본금(을)";#N/A,#N/A,FALSE,"10(3)호 주요계정";#N/A,#N/A,FALSE,"10(3)호 부표";#N/A,#N/A,FALSE,"요약 PL";#N/A,#N/A,FALSE,"10(4)호 조정수입";#N/A,#N/A,FALSE,"14(1)호 갑 주식"}</definedName>
    <definedName name="wrn.sdofinanceiro." localSheetId="7" hidden="1">{#N/A,#N/A,FALSE,"CONSOLIDADO";#N/A,#N/A,FALSE,"CIMENTO";#N/A,#N/A,FALSE,"METALURGIA";#N/A,#N/A,FALSE,"PAPEL";#N/A,#N/A,FALSE,"QUIMICA";#N/A,#N/A,FALSE,"AGROINDÚSTRIA";#N/A,#N/A,FALSE,"VINTERNACIONAL"}</definedName>
    <definedName name="wrn.sdofinanceiro." hidden="1">{#N/A,#N/A,FALSE,"CONSOLIDADO";#N/A,#N/A,FALSE,"CIMENTO";#N/A,#N/A,FALSE,"METALURGIA";#N/A,#N/A,FALSE,"PAPEL";#N/A,#N/A,FALSE,"QUIMICA";#N/A,#N/A,FALSE,"AGROINDÚSTRIA";#N/A,#N/A,FALSE,"VINTERNACIONAL"}</definedName>
    <definedName name="wrn.TODO." localSheetId="7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wrn.TODO.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wrn.TUDO." localSheetId="7" hidden="1">{#N/A,#N/A,FALSE,"CONSMET";#N/A,#N/A,FALSE,"CBA";#N/A,#N/A,FALSE,"CMM";#N/A,#N/A,FALSE,"NIQUELTO";#N/A,#N/A,FALSE,"SBMANSA";#N/A,#N/A,FALSE,"ATLAS";#N/A,#N/A,FALSE,"STACRUZ";#N/A,#N/A,FALSE,"PIRAT"}</definedName>
    <definedName name="wrn.TUDO." hidden="1">{#N/A,#N/A,FALSE,"CONSMET";#N/A,#N/A,FALSE,"CBA";#N/A,#N/A,FALSE,"CMM";#N/A,#N/A,FALSE,"NIQUELTO";#N/A,#N/A,FALSE,"SBMANSA";#N/A,#N/A,FALSE,"ATLAS";#N/A,#N/A,FALSE,"STACRUZ";#N/A,#N/A,FALSE,"PIRAT"}</definedName>
    <definedName name="wrn.UNIONGAS94TAXRETURN." localSheetId="7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최저한세";#N/A,#N/A,FALSE,"3(1)호 공제감면";#N/A,#N/A,FALSE,"3(1) 부3 세액조정";#N/A,#N/A,FALSE,"3호 임시투자공제";#N/A,#N/A,FALSE,"조8호 기술인력";#N/A,#N/A,FALSE,"3(1)부7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퇴충";#N/A,#N/A,FALSE,"6-3(4)호 대손";#N/A,#N/A,FALSE,"6-4호 접대(갑)";#N/A,#N/A,FALSE,"6-4호 접대(을)";#N/A,#N/A,FALSE,"6-5호 외화(갑)";#N/A,#N/A,FALSE,"6-6호(부표)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자본금(을)";#N/A,#N/A,FALSE,"10(3)호 주요계정";#N/A,#N/A,FALSE,"10(3)호 부표";#N/A,#N/A,FALSE,"10(4)호 조정수입";#N/A,#N/A,FALSE,"14(1)호 갑 주식";#N/A,#N/A,FALSE,"59호 해외특수";#N/A,#N/A,FALSE,"60호 갑 적정유보";#N/A,#N/A,FALSE,"60호 을 적정유보";#N/A,#N/A,FALSE,"요약 BS";#N/A,#N/A,FALSE,"요약 PL";#N/A,#N/A,FALSE,"요약원가";#N/A,#N/A,FALSE,"요약RE"}</definedName>
    <definedName name="wrn.UNIONGAS94TAXRETURN.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최저한세";#N/A,#N/A,FALSE,"3(1)호 공제감면";#N/A,#N/A,FALSE,"3(1) 부3 세액조정";#N/A,#N/A,FALSE,"3호 임시투자공제";#N/A,#N/A,FALSE,"조8호 기술인력";#N/A,#N/A,FALSE,"3(1)부7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퇴충";#N/A,#N/A,FALSE,"6-3(4)호 대손";#N/A,#N/A,FALSE,"6-4호 접대(갑)";#N/A,#N/A,FALSE,"6-4호 접대(을)";#N/A,#N/A,FALSE,"6-5호 외화(갑)";#N/A,#N/A,FALSE,"6-6호(부표)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자본금(을)";#N/A,#N/A,FALSE,"10(3)호 주요계정";#N/A,#N/A,FALSE,"10(3)호 부표";#N/A,#N/A,FALSE,"10(4)호 조정수입";#N/A,#N/A,FALSE,"14(1)호 갑 주식";#N/A,#N/A,FALSE,"59호 해외특수";#N/A,#N/A,FALSE,"60호 갑 적정유보";#N/A,#N/A,FALSE,"60호 을 적정유보";#N/A,#N/A,FALSE,"요약 BS";#N/A,#N/A,FALSE,"요약 PL";#N/A,#N/A,FALSE,"요약원가";#N/A,#N/A,FALSE,"요약RE"}</definedName>
    <definedName name="wrn.VENTAS." localSheetId="7" hidden="1">{"VENTAS1",#N/A,FALSE,"VENTAS";"VENTAS2",#N/A,FALSE,"VENTAS";"VENTAS3",#N/A,FALSE,"VENTAS";"VENTAS4",#N/A,FALSE,"VENTAS";"VENTAS5",#N/A,FALSE,"VENTAS";"VENTAS6",#N/A,FALSE,"VENTAS";"VENTAS7",#N/A,FALSE,"VENTAS";"VENTAS8",#N/A,FALSE,"VENTAS"}</definedName>
    <definedName name="wrn.VENTAS." hidden="1">{"VENTAS1",#N/A,FALSE,"VENTAS";"VENTAS2",#N/A,FALSE,"VENTAS";"VENTAS3",#N/A,FALSE,"VENTAS";"VENTAS4",#N/A,FALSE,"VENTAS";"VENTAS5",#N/A,FALSE,"VENTAS";"VENTAS6",#N/A,FALSE,"VENTAS";"VENTAS7",#N/A,FALSE,"VENTAS";"VENTAS8",#N/A,FALSE,"VENTAS"}</definedName>
    <definedName name="wrn.ventas.1" localSheetId="7" hidden="1">{"VENTAS1",#N/A,FALSE,"VENTAS";"VENTAS2",#N/A,FALSE,"VENTAS";"VENTAS3",#N/A,FALSE,"VENTAS";"VENTAS4",#N/A,FALSE,"VENTAS";"VENTAS5",#N/A,FALSE,"VENTAS";"VENTAS6",#N/A,FALSE,"VENTAS";"VENTAS7",#N/A,FALSE,"VENTAS";"VENTAS8",#N/A,FALSE,"VENTAS"}</definedName>
    <definedName name="wrn.ventas.1" hidden="1">{"VENTAS1",#N/A,FALSE,"VENTAS";"VENTAS2",#N/A,FALSE,"VENTAS";"VENTAS3",#N/A,FALSE,"VENTAS";"VENTAS4",#N/A,FALSE,"VENTAS";"VENTAS5",#N/A,FALSE,"VENTAS";"VENTAS6",#N/A,FALSE,"VENTAS";"VENTAS7",#N/A,FALSE,"VENTAS";"VENTAS8",#N/A,FALSE,"VENTAS"}</definedName>
    <definedName name="wrn.WORK._.PAPER." localSheetId="7" hidden="1">{#N/A,#N/A,TRUE,"Consolidate";"Work Paper MKT",#N/A,TRUE,"MKT";"Work Paper BUSS",#N/A,TRUE,"BusOper";"Work Paper TECH",#N/A,TRUE,"Tech";"Work Paper LOCAL",#N/A,TRUE,"LocalProg";"Work Paper GA",#N/A,TRUE,"G&amp;A";"Work Paper CONSOL",#N/A,TRUE,"Consolidate"}</definedName>
    <definedName name="wrn.WORK._.PAPER." hidden="1">{#N/A,#N/A,TRUE,"Consolidate";"Work Paper MKT",#N/A,TRUE,"MKT";"Work Paper BUSS",#N/A,TRUE,"BusOper";"Work Paper TECH",#N/A,TRUE,"Tech";"Work Paper LOCAL",#N/A,TRUE,"LocalProg";"Work Paper GA",#N/A,TRUE,"G&amp;A";"Work Paper CONSOL",#N/A,TRUE,"Consolidate"}</definedName>
    <definedName name="wrn.WORK._.PAPER._.99." localSheetId="7" hidden="1">{"Work Paper99 MKT",#N/A,TRUE,"MKT";"Work Paper99 BUSS",#N/A,TRUE,"BusOper";"Work Paper99 TECH",#N/A,TRUE,"Tech";"Work Paper99 LOCAL",#N/A,TRUE,"LocalProg";"Work Paper99 GA",#N/A,TRUE,"G&amp;A";"Work Paper99 CONSOL",#N/A,TRUE,"Consolidate"}</definedName>
    <definedName name="wrn.WORK._.PAPER._.99." hidden="1">{"Work Paper99 MKT",#N/A,TRUE,"MKT";"Work Paper99 BUSS",#N/A,TRUE,"BusOper";"Work Paper99 TECH",#N/A,TRUE,"Tech";"Work Paper99 LOCAL",#N/A,TRUE,"LocalProg";"Work Paper99 GA",#N/A,TRUE,"G&amp;A";"Work Paper99 CONSOL",#N/A,TRUE,"Consolidate"}</definedName>
    <definedName name="wrn.간단한세무조정계산서." localSheetId="7" hidden="1">{#N/A,#N/A,TRUE,"일반적사항";#N/A,#N/A,TRUE,"주요재무자료"}</definedName>
    <definedName name="wrn.간단한세무조정계산서." hidden="1">{#N/A,#N/A,TRUE,"일반적사항";#N/A,#N/A,TRUE,"주요재무자료"}</definedName>
    <definedName name="wrn.세무조정계산서." localSheetId="7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wrn.세무조정계산서.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wrn.세무조정모든양식." localSheetId="7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wrn.세무조정모든양식.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wrn.조흥94세무." localSheetId="7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부2 공제감면";#N/A,#N/A,TRUE,"3(1) 부3 세액조정";#N/A,#N/A,TRUE,"3(1)부7 기업합리";#N/A,#N/A,TRUE,"3(3)호(갑) 원천납부";#N/A,#N/A,TRUE,"4호 특별부가";#N/A,#N/A,TRUE,"5호 농어촌";#N/A,#N/A,TRUE,"5호2 농감면(갑)";#N/A,#N/A,TRUE,"5호2 농감면(을)";#N/A,#N/A,TRUE,"6호 소득금액";#N/A,#N/A,TRUE,"6호 첨부(익)";#N/A,#N/A,TRUE,"6호 첨부(손)";#N/A,#N/A,TRUE,"6-1호 수입금액";#N/A,#N/A,TRUE,"6-2(7)호 해외투자";#N/A,#N/A,TRUE,"6-3호 퇴충";#N/A,#N/A,TRUE,"6-3(3)호 단퇴";#N/A,#N/A,TRUE,"6-3(4)호 대손";#N/A,#N/A,TRUE,"6-4호 접대(갑)";#N/A,#N/A,TRUE,"6-4호 접대(을)";#N/A,#N/A,TRUE,"감가총괄표";#N/A,#N/A,TRUE,"6-6(3)호 감가(정율)";#N/A,#N/A,TRUE,"6-6호(부표) 자본적지출";#N/A,#N/A,TRUE,"6-10호 재고자산";#N/A,#N/A,TRUE,"6-11호 세금과공과";#N/A,#N/A,TRUE,"6-12호 선급비용";#N/A,#N/A,TRUE,"6-13호 기부금";#N/A,#N/A,TRUE,"기부1";#N/A,#N/A,TRUE,"기부2";#N/A,#N/A,TRUE,"8호 기부금조정";#N/A,#N/A,TRUE,"9호 자본금(갑)";#N/A,#N/A,TRUE,"9호 자본금(을)";#N/A,#N/A,TRUE,"10(3)호 주요계정";#N/A,#N/A,TRUE,"10(3)호 부표";#N/A,#N/A,TRUE,"10(4)호 조정수입";#N/A,#N/A,TRUE,"14(1)호 갑 주식";#N/A,#N/A,TRUE,"59호 해외특수";#N/A,#N/A,TRUE,"요약 BS";#N/A,#N/A,TRUE,"요약 PL";#N/A,#N/A,TRUE,"요약RE";#N/A,#N/A,TRUE,"조8호 기술인력";#N/A,#N/A,TRUE,"국공채감면";#N/A,#N/A,TRUE,"전기수정";#N/A,#N/A,TRUE,"퇴충명세";#N/A,#N/A,TRUE,"적금모집권유비";#N/A,#N/A,TRUE,"해외투자현황";#N/A,#N/A,TRUE,"외화감면";#N/A,#N/A,TRUE,"offshore";#N/A,#N/A,TRUE,"대손상각등명세"}</definedName>
    <definedName name="wrn.조흥94세무.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부2 공제감면";#N/A,#N/A,TRUE,"3(1) 부3 세액조정";#N/A,#N/A,TRUE,"3(1)부7 기업합리";#N/A,#N/A,TRUE,"3(3)호(갑) 원천납부";#N/A,#N/A,TRUE,"4호 특별부가";#N/A,#N/A,TRUE,"5호 농어촌";#N/A,#N/A,TRUE,"5호2 농감면(갑)";#N/A,#N/A,TRUE,"5호2 농감면(을)";#N/A,#N/A,TRUE,"6호 소득금액";#N/A,#N/A,TRUE,"6호 첨부(익)";#N/A,#N/A,TRUE,"6호 첨부(손)";#N/A,#N/A,TRUE,"6-1호 수입금액";#N/A,#N/A,TRUE,"6-2(7)호 해외투자";#N/A,#N/A,TRUE,"6-3호 퇴충";#N/A,#N/A,TRUE,"6-3(3)호 단퇴";#N/A,#N/A,TRUE,"6-3(4)호 대손";#N/A,#N/A,TRUE,"6-4호 접대(갑)";#N/A,#N/A,TRUE,"6-4호 접대(을)";#N/A,#N/A,TRUE,"감가총괄표";#N/A,#N/A,TRUE,"6-6(3)호 감가(정율)";#N/A,#N/A,TRUE,"6-6호(부표) 자본적지출";#N/A,#N/A,TRUE,"6-10호 재고자산";#N/A,#N/A,TRUE,"6-11호 세금과공과";#N/A,#N/A,TRUE,"6-12호 선급비용";#N/A,#N/A,TRUE,"6-13호 기부금";#N/A,#N/A,TRUE,"기부1";#N/A,#N/A,TRUE,"기부2";#N/A,#N/A,TRUE,"8호 기부금조정";#N/A,#N/A,TRUE,"9호 자본금(갑)";#N/A,#N/A,TRUE,"9호 자본금(을)";#N/A,#N/A,TRUE,"10(3)호 주요계정";#N/A,#N/A,TRUE,"10(3)호 부표";#N/A,#N/A,TRUE,"10(4)호 조정수입";#N/A,#N/A,TRUE,"14(1)호 갑 주식";#N/A,#N/A,TRUE,"59호 해외특수";#N/A,#N/A,TRUE,"요약 BS";#N/A,#N/A,TRUE,"요약 PL";#N/A,#N/A,TRUE,"요약RE";#N/A,#N/A,TRUE,"조8호 기술인력";#N/A,#N/A,TRUE,"국공채감면";#N/A,#N/A,TRUE,"전기수정";#N/A,#N/A,TRUE,"퇴충명세";#N/A,#N/A,TRUE,"적금모집권유비";#N/A,#N/A,TRUE,"해외투자현황";#N/A,#N/A,TRUE,"외화감면";#N/A,#N/A,TRUE,"offshore";#N/A,#N/A,TRUE,"대손상각등명세"}</definedName>
    <definedName name="wrn.조흥축약94." localSheetId="7" hidden="1">{#N/A,#N/A,FALSE,"1호 과표세액";#N/A,#N/A,FALSE,"2호 서식";#N/A,#N/A,FALSE,"2호부표 최저한세";#N/A,#N/A,FALSE,"5호 농어촌";#N/A,#N/A,FALSE,"6호 소득금액";#N/A,#N/A,FALSE,"6호 첨부(익)";#N/A,#N/A,FALSE,"6호 첨부(손)";#N/A,#N/A,FALSE,"6-1호 수입금액";#N/A,#N/A,FALSE,"6-2(7)호 해외투자";#N/A,#N/A,FALSE,"6-3호 퇴충";#N/A,#N/A,FALSE,"6-3(3)호 단퇴";#N/A,#N/A,FALSE,"6-3(4)호 대손";#N/A,#N/A,FALSE,"6-4호 접대(갑)";#N/A,#N/A,FALSE,"6-4호 접대(을)";#N/A,#N/A,FALSE,"9호 자본금(갑)";#N/A,#N/A,FALSE,"9호 자본금(을)";#N/A,#N/A,FALSE,"조8호 기술인력";#N/A,#N/A,FALSE,"국공채감면";#N/A,#N/A,FALSE,"전기수정";#N/A,#N/A,FALSE,"퇴충명세";#N/A,#N/A,FALSE,"적금모집권유비";#N/A,#N/A,FALSE,"해외투자현황";#N/A,#N/A,FALSE,"외화감면";#N/A,#N/A,FALSE,"대손상각등명세"}</definedName>
    <definedName name="wrn.조흥축약94." hidden="1">{#N/A,#N/A,FALSE,"1호 과표세액";#N/A,#N/A,FALSE,"2호 서식";#N/A,#N/A,FALSE,"2호부표 최저한세";#N/A,#N/A,FALSE,"5호 농어촌";#N/A,#N/A,FALSE,"6호 소득금액";#N/A,#N/A,FALSE,"6호 첨부(익)";#N/A,#N/A,FALSE,"6호 첨부(손)";#N/A,#N/A,FALSE,"6-1호 수입금액";#N/A,#N/A,FALSE,"6-2(7)호 해외투자";#N/A,#N/A,FALSE,"6-3호 퇴충";#N/A,#N/A,FALSE,"6-3(3)호 단퇴";#N/A,#N/A,FALSE,"6-3(4)호 대손";#N/A,#N/A,FALSE,"6-4호 접대(갑)";#N/A,#N/A,FALSE,"6-4호 접대(을)";#N/A,#N/A,FALSE,"9호 자본금(갑)";#N/A,#N/A,FALSE,"9호 자본금(을)";#N/A,#N/A,FALSE,"조8호 기술인력";#N/A,#N/A,FALSE,"국공채감면";#N/A,#N/A,FALSE,"전기수정";#N/A,#N/A,FALSE,"퇴충명세";#N/A,#N/A,FALSE,"적금모집권유비";#N/A,#N/A,FALSE,"해외투자현황";#N/A,#N/A,FALSE,"외화감면";#N/A,#N/A,FALSE,"대손상각등명세"}</definedName>
    <definedName name="ws" localSheetId="2">#REF!</definedName>
    <definedName name="ws" localSheetId="7">#REF!</definedName>
    <definedName name="ws" localSheetId="6">#REF!</definedName>
    <definedName name="ws" localSheetId="0">#REF!</definedName>
    <definedName name="ws">#REF!</definedName>
    <definedName name="wsa">#N/A</definedName>
    <definedName name="wvu.PLANILHA2.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wvu.PLANILHA2.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wvu.Print_Todo." localSheetId="7" hidden="1">{TRUE,TRUE,-1.25,-15.5,484.5,276.75,FALSE,TRUE,TRUE,TRUE,0,1,1,300,1,1.96296296296296,1.15384615384615,4,TRUE,TRUE,3,TRUE,1,FALSE,75,"Swvu.Print_Todo.","ACwvu.Print_Todo.",#N/A,FALSE,FALSE,0,0,0,0,2,"","",FALSE,FALSE,TRUE,FALSE,1,#N/A,2,10,"=R1C1:R636C40",FALSE,#N/A,#N/A,FALSE,FALSE,FALSE,9,300,300,FALSE,TRUE,TRUE,TRUE,TRUE}</definedName>
    <definedName name="wvu.Print_Todo." hidden="1">{TRUE,TRUE,-1.25,-15.5,484.5,276.75,FALSE,TRUE,TRUE,TRUE,0,1,1,300,1,1.96296296296296,1.15384615384615,4,TRUE,TRUE,3,TRUE,1,FALSE,75,"Swvu.Print_Todo.","ACwvu.Print_Todo.",#N/A,FALSE,FALSE,0,0,0,0,2,"","",FALSE,FALSE,TRUE,FALSE,1,#N/A,2,10,"=R1C1:R636C40",FALSE,#N/A,#N/A,FALSE,FALSE,FALSE,9,300,300,FALSE,TRUE,TRUE,TRUE,TRUE}</definedName>
    <definedName name="wvu.Socios._.95." localSheetId="7" hidden="1">{TRUE,TRUE,-1.25,-15.5,484.5,276.75,FALSE,TRUE,TRUE,TRUE,0,1,#N/A,1,#N/A,6.625,18.0588235294118,1,FALSE,FALSE,3,TRUE,1,FALSE,100,"Swvu.Socios._.95.","ACwvu.Socios._.95.",#N/A,FALSE,FALSE,0.78740157480315,0.78740157480315,0.984251968503937,0.984251968503937,2,"","&amp;L&amp;F&amp;C&amp;A&amp;R&amp;D",TRUE,FALSE,FALSE,FALSE,1,#N/A,1,1,"=R1C1:R14C15",FALSE,#N/A,"Cwvu.Socios._.95.",FALSE,FALSE,FALSE,9,65532,65532,FALSE,FALSE,TRUE,TRUE,TRUE}</definedName>
    <definedName name="wvu.Socios._.95." hidden="1">{TRUE,TRUE,-1.25,-15.5,484.5,276.75,FALSE,TRUE,TRUE,TRUE,0,1,#N/A,1,#N/A,6.625,18.0588235294118,1,FALSE,FALSE,3,TRUE,1,FALSE,100,"Swvu.Socios._.95.","ACwvu.Socios._.95.",#N/A,FALSE,FALSE,0.78740157480315,0.78740157480315,0.984251968503937,0.984251968503937,2,"","&amp;L&amp;F&amp;C&amp;A&amp;R&amp;D",TRUE,FALSE,FALSE,FALSE,1,#N/A,1,1,"=R1C1:R14C15",FALSE,#N/A,"Cwvu.Socios._.95.",FALSE,FALSE,FALSE,9,65532,65532,FALSE,FALSE,TRUE,TRUE,TRUE}</definedName>
    <definedName name="ww" localSheetId="7" hidden="1">{#N/A,#N/A,FALSE,"Aging Summary";#N/A,#N/A,FALSE,"Ratio Analysis";#N/A,#N/A,FALSE,"Test 120 Day Accts";#N/A,#N/A,FALSE,"Tickmarks"}</definedName>
    <definedName name="ww" hidden="1">{#N/A,#N/A,FALSE,"Aging Summary";#N/A,#N/A,FALSE,"Ratio Analysis";#N/A,#N/A,FALSE,"Test 120 Day Accts";#N/A,#N/A,FALSE,"Tickmarks"}</definedName>
    <definedName name="wwq">#N/A</definedName>
    <definedName name="wwqq">#N/A</definedName>
    <definedName name="wwqqww">#N/A</definedName>
    <definedName name="WWW" localSheetId="7" hidden="1">{#N/A,#N/A,FALSE,"DEF1";#N/A,#N/A,FALSE,"DEF2";#N/A,#N/A,FALSE,"DEF3"}</definedName>
    <definedName name="WWW" hidden="1">{#N/A,#N/A,FALSE,"DEF1";#N/A,#N/A,FALSE,"DEF2";#N/A,#N/A,FALSE,"DEF3"}</definedName>
    <definedName name="wwww">#N/A</definedName>
    <definedName name="wwwww" localSheetId="2">[23]DIFERENCIAL!#REF!</definedName>
    <definedName name="wwwww" localSheetId="6">[23]DIFERENCIAL!#REF!</definedName>
    <definedName name="wwwww" localSheetId="0">[23]DIFERENCIAL!#REF!</definedName>
    <definedName name="wwwww">[23]DIFERENCIAL!#REF!</definedName>
    <definedName name="wwwwww">#N/A</definedName>
    <definedName name="wwwwwwww">#N/A</definedName>
    <definedName name="wwwwwwwwwwwww" localSheetId="2" hidden="1">#REF!</definedName>
    <definedName name="wwwwwwwwwwwww" localSheetId="7" hidden="1">#REF!</definedName>
    <definedName name="wwwwwwwwwwwww" localSheetId="6" hidden="1">#REF!</definedName>
    <definedName name="wwwwwwwwwwwww" localSheetId="0" hidden="1">#REF!</definedName>
    <definedName name="wwwwwwwwwwwww" hidden="1">#REF!</definedName>
    <definedName name="x" localSheetId="7" hidden="1">{"Expense Analysis MKT",#N/A,TRUE,"MKT";"Expense Analysis BUSS",#N/A,TRUE,"BusOper";"Expense Analysis TECH",#N/A,TRUE,"Tech";"Expense Analysis LOCAL",#N/A,TRUE,"LocalProg";"Expense Analysis GA",#N/A,TRUE,"G&amp;A";"Expense Analysis CONSOL",#N/A,TRUE,"Consolidate"}</definedName>
    <definedName name="x" hidden="1">{"Expense Analysis MKT",#N/A,TRUE,"MKT";"Expense Analysis BUSS",#N/A,TRUE,"BusOper";"Expense Analysis TECH",#N/A,TRUE,"Tech";"Expense Analysis LOCAL",#N/A,TRUE,"LocalProg";"Expense Analysis GA",#N/A,TRUE,"G&amp;A";"Expense Analysis CONSOL",#N/A,TRUE,"Consolidate"}</definedName>
    <definedName name="xc" localSheetId="2">#REF!</definedName>
    <definedName name="xc" localSheetId="7">#REF!</definedName>
    <definedName name="xc" localSheetId="6">#REF!</definedName>
    <definedName name="xc" localSheetId="0">#REF!</definedName>
    <definedName name="xc">#REF!</definedName>
    <definedName name="XCFV" localSheetId="7" hidden="1">{#N/A,#N/A,FALSE,"Plan1";#N/A,#N/A,FALSE,"Plan2"}</definedName>
    <definedName name="XCFV" hidden="1">{#N/A,#N/A,FALSE,"Plan1";#N/A,#N/A,FALSE,"Plan2"}</definedName>
    <definedName name="XCV" localSheetId="7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XCV" hidden="1">{TRUE,TRUE,-1.25,-15.5,604.5,366.75,FALSE,FALSE,TRUE,TRUE,0,1,#N/A,1,#N/A,9.0125,24.4117647058824,1,FALSE,FALSE,3,TRUE,1,FALSE,100,"Swvu.PLANILHA2.","ACwvu.PLANILHA2.",#N/A,FALSE,FALSE,0.787401575,0.34,0.46,0.5,1,"","",FALSE,FALSE,FALSE,FALSE,1,#N/A,1,1,FALSE,FALSE,#N/A,#N/A,FALSE,FALSE,FALSE,9,65532,65532,FALSE,FALSE,TRUE,TRUE,TRUE}</definedName>
    <definedName name="xfgnfgh" localSheetId="7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xfgnfgh" hidden="1">{"page21",#N/A,FALSE,"TranSideco";"page20",#N/A,FALSE,"Coven.";"page19",#N/A,FALSE,"Comparac.";"page18",#N/A,FALSE,"Comparac.";"page17",#N/A,FALSE,"EvolDotac.";"page16",#N/A,FALSE,"Eco-Fin";"page15",#N/A,FALSE,"Eco-Fin";"page14",#N/A,FALSE,"Inversiones";"page13",#N/A,FALSE,"Inversiones";"page12",#N/A,FALSE,"Eco-Fin";"page11",#N/A,FALSE,"Eco-Fin";"page10",#N/A,FALSE,"Eco-Fin";"page9",#N/A,FALSE,"Eco-Fin";"page8",#N/A,FALSE,"Eco-Fin";"page7",#N/A,FALSE,"Eco-Fin";"page6",#N/A,FALSE,"Eco-Fin";"pageventas4",#N/A,FALSE,"Eco-Fin";"pageventas3",#N/A,FALSE,"Eco-Fin";"page5",#N/A,FALSE,"Eco-Fin";"page4",#N/A,FALSE,"Eco-Fin";"page3",#N/A,FALSE,"Eco-Fin";"page2",#N/A,FALSE,"Eco-Fin";"page1",#N/A,FALSE,"Eco-Fin";"cara1",#N/A,FALSE,"Carátula"}</definedName>
    <definedName name="XREF_COLUMN_1" localSheetId="2" hidden="1">#REF!</definedName>
    <definedName name="XREF_COLUMN_1" localSheetId="7" hidden="1">#REF!</definedName>
    <definedName name="XREF_COLUMN_1" localSheetId="6" hidden="1">#REF!</definedName>
    <definedName name="XREF_COLUMN_1" localSheetId="0" hidden="1">#REF!</definedName>
    <definedName name="XREF_COLUMN_1" hidden="1">#REF!</definedName>
    <definedName name="XREF_COLUMN_10" localSheetId="2" hidden="1">#REF!</definedName>
    <definedName name="XREF_COLUMN_10" localSheetId="6" hidden="1">#REF!</definedName>
    <definedName name="XREF_COLUMN_10" localSheetId="0" hidden="1">#REF!</definedName>
    <definedName name="XREF_COLUMN_10" hidden="1">#REF!</definedName>
    <definedName name="XREF_COLUMN_11" localSheetId="2" hidden="1">#REF!</definedName>
    <definedName name="XREF_COLUMN_11" localSheetId="6" hidden="1">#REF!</definedName>
    <definedName name="XREF_COLUMN_11" localSheetId="0" hidden="1">#REF!</definedName>
    <definedName name="XREF_COLUMN_11" hidden="1">#REF!</definedName>
    <definedName name="XREF_COLUMN_14" localSheetId="2" hidden="1">#REF!</definedName>
    <definedName name="XREF_COLUMN_14" localSheetId="6" hidden="1">#REF!</definedName>
    <definedName name="XREF_COLUMN_14" localSheetId="0" hidden="1">#REF!</definedName>
    <definedName name="XREF_COLUMN_14" hidden="1">#REF!</definedName>
    <definedName name="XREF_COLUMN_15" localSheetId="2" hidden="1">#REF!</definedName>
    <definedName name="XREF_COLUMN_15" localSheetId="6" hidden="1">#REF!</definedName>
    <definedName name="XREF_COLUMN_15" localSheetId="0" hidden="1">#REF!</definedName>
    <definedName name="XREF_COLUMN_15" hidden="1">#REF!</definedName>
    <definedName name="XREF_COLUMN_16" localSheetId="2" hidden="1">#REF!</definedName>
    <definedName name="XREF_COLUMN_16" localSheetId="6" hidden="1">#REF!</definedName>
    <definedName name="XREF_COLUMN_16" localSheetId="0" hidden="1">#REF!</definedName>
    <definedName name="XREF_COLUMN_16" hidden="1">#REF!</definedName>
    <definedName name="XREF_COLUMN_17" localSheetId="7" hidden="1">'[109]Tickmarks '!$G$1:$G$65536</definedName>
    <definedName name="XREF_COLUMN_17" hidden="1">'[110]Tickmarks '!$G$1:$G$65536</definedName>
    <definedName name="XREF_COLUMN_19" localSheetId="2" hidden="1">#REF!</definedName>
    <definedName name="XREF_COLUMN_19" localSheetId="7" hidden="1">#REF!</definedName>
    <definedName name="XREF_COLUMN_19" localSheetId="6" hidden="1">#REF!</definedName>
    <definedName name="XREF_COLUMN_19" localSheetId="0" hidden="1">#REF!</definedName>
    <definedName name="XREF_COLUMN_19" hidden="1">#REF!</definedName>
    <definedName name="XREF_COLUMN_2" localSheetId="2" hidden="1">#REF!</definedName>
    <definedName name="XREF_COLUMN_2" localSheetId="6" hidden="1">#REF!</definedName>
    <definedName name="XREF_COLUMN_2" localSheetId="0" hidden="1">#REF!</definedName>
    <definedName name="XREF_COLUMN_2" hidden="1">#REF!</definedName>
    <definedName name="XREF_COLUMN_20" localSheetId="2" hidden="1">'[111]Mapa de Resultado'!#REF!</definedName>
    <definedName name="XREF_COLUMN_20" localSheetId="6" hidden="1">'[111]Mapa de Resultado'!#REF!</definedName>
    <definedName name="XREF_COLUMN_20" localSheetId="0" hidden="1">'[111]Mapa de Resultado'!#REF!</definedName>
    <definedName name="XREF_COLUMN_20" hidden="1">'[111]Mapa de Resultado'!#REF!</definedName>
    <definedName name="XREF_COLUMN_21" localSheetId="2" hidden="1">'[111]Mapa de Resultado'!#REF!</definedName>
    <definedName name="XREF_COLUMN_21" localSheetId="6" hidden="1">'[111]Mapa de Resultado'!#REF!</definedName>
    <definedName name="XREF_COLUMN_21" localSheetId="0" hidden="1">'[111]Mapa de Resultado'!#REF!</definedName>
    <definedName name="XREF_COLUMN_21" hidden="1">'[111]Mapa de Resultado'!#REF!</definedName>
    <definedName name="XREF_COLUMN_3" localSheetId="2" hidden="1">#REF!</definedName>
    <definedName name="XREF_COLUMN_3" localSheetId="7" hidden="1">#REF!</definedName>
    <definedName name="XREF_COLUMN_3" localSheetId="6" hidden="1">#REF!</definedName>
    <definedName name="XREF_COLUMN_3" localSheetId="0" hidden="1">#REF!</definedName>
    <definedName name="XREF_COLUMN_3" hidden="1">#REF!</definedName>
    <definedName name="XREF_COLUMN_4" localSheetId="2" hidden="1">#REF!</definedName>
    <definedName name="XREF_COLUMN_4" localSheetId="6" hidden="1">#REF!</definedName>
    <definedName name="XREF_COLUMN_4" localSheetId="0" hidden="1">#REF!</definedName>
    <definedName name="XREF_COLUMN_4" hidden="1">#REF!</definedName>
    <definedName name="XREF_COLUMN_5" localSheetId="2" hidden="1">#REF!</definedName>
    <definedName name="XREF_COLUMN_5" localSheetId="6" hidden="1">#REF!</definedName>
    <definedName name="XREF_COLUMN_5" localSheetId="0" hidden="1">#REF!</definedName>
    <definedName name="XREF_COLUMN_5" hidden="1">#REF!</definedName>
    <definedName name="XREF_COLUMN_6" localSheetId="2" hidden="1">#REF!</definedName>
    <definedName name="XREF_COLUMN_6" localSheetId="6" hidden="1">#REF!</definedName>
    <definedName name="XREF_COLUMN_6" localSheetId="0" hidden="1">#REF!</definedName>
    <definedName name="XREF_COLUMN_6" hidden="1">#REF!</definedName>
    <definedName name="XREF_COLUMN_7" localSheetId="2" hidden="1">#REF!</definedName>
    <definedName name="XREF_COLUMN_7" localSheetId="6" hidden="1">#REF!</definedName>
    <definedName name="XREF_COLUMN_7" localSheetId="0" hidden="1">#REF!</definedName>
    <definedName name="XREF_COLUMN_7" hidden="1">#REF!</definedName>
    <definedName name="XREF_COLUMN_8" localSheetId="2" hidden="1">[112]resumo!#REF!</definedName>
    <definedName name="XREF_COLUMN_8" localSheetId="6" hidden="1">[112]resumo!#REF!</definedName>
    <definedName name="XREF_COLUMN_8" localSheetId="0" hidden="1">[112]resumo!#REF!</definedName>
    <definedName name="XREF_COLUMN_8" hidden="1">[112]resumo!#REF!</definedName>
    <definedName name="XREF_COLUMN_9" localSheetId="2" hidden="1">#REF!</definedName>
    <definedName name="XREF_COLUMN_9" localSheetId="7" hidden="1">#REF!</definedName>
    <definedName name="XREF_COLUMN_9" localSheetId="6" hidden="1">#REF!</definedName>
    <definedName name="XREF_COLUMN_9" localSheetId="0" hidden="1">#REF!</definedName>
    <definedName name="XREF_COLUMN_9" hidden="1">#REF!</definedName>
    <definedName name="XRefColumnsCount" hidden="1">8</definedName>
    <definedName name="XRefCopy1" localSheetId="2" hidden="1">#REF!</definedName>
    <definedName name="XRefCopy1" localSheetId="7" hidden="1">#REF!</definedName>
    <definedName name="XRefCopy1" localSheetId="6" hidden="1">#REF!</definedName>
    <definedName name="XRefCopy1" localSheetId="0" hidden="1">#REF!</definedName>
    <definedName name="XRefCopy1" hidden="1">#REF!</definedName>
    <definedName name="XRefCopy10" localSheetId="2" hidden="1">#REF!</definedName>
    <definedName name="XRefCopy10" localSheetId="6" hidden="1">#REF!</definedName>
    <definedName name="XRefCopy10" localSheetId="0" hidden="1">#REF!</definedName>
    <definedName name="XRefCopy10" hidden="1">#REF!</definedName>
    <definedName name="XRefCopy10Row" localSheetId="2" hidden="1">#REF!</definedName>
    <definedName name="XRefCopy10Row" localSheetId="6" hidden="1">#REF!</definedName>
    <definedName name="XRefCopy10Row" localSheetId="0" hidden="1">#REF!</definedName>
    <definedName name="XRefCopy10Row" hidden="1">#REF!</definedName>
    <definedName name="XRefCopy12" localSheetId="2" hidden="1">'[111]Mapa de Resultado'!#REF!</definedName>
    <definedName name="XRefCopy12" localSheetId="6" hidden="1">'[111]Mapa de Resultado'!#REF!</definedName>
    <definedName name="XRefCopy12" localSheetId="0" hidden="1">'[111]Mapa de Resultado'!#REF!</definedName>
    <definedName name="XRefCopy12" hidden="1">'[111]Mapa de Resultado'!#REF!</definedName>
    <definedName name="XRefCopy12Row" localSheetId="2" hidden="1">#REF!</definedName>
    <definedName name="XRefCopy12Row" localSheetId="7" hidden="1">#REF!</definedName>
    <definedName name="XRefCopy12Row" localSheetId="6" hidden="1">#REF!</definedName>
    <definedName name="XRefCopy12Row" localSheetId="0" hidden="1">#REF!</definedName>
    <definedName name="XRefCopy12Row" hidden="1">#REF!</definedName>
    <definedName name="XRefCopy13" localSheetId="2" hidden="1">#REF!</definedName>
    <definedName name="XRefCopy13" localSheetId="6" hidden="1">#REF!</definedName>
    <definedName name="XRefCopy13" localSheetId="0" hidden="1">#REF!</definedName>
    <definedName name="XRefCopy13" hidden="1">#REF!</definedName>
    <definedName name="XRefCopy13Row" localSheetId="2" hidden="1">#REF!</definedName>
    <definedName name="XRefCopy13Row" localSheetId="6" hidden="1">#REF!</definedName>
    <definedName name="XRefCopy13Row" localSheetId="0" hidden="1">#REF!</definedName>
    <definedName name="XRefCopy13Row" hidden="1">#REF!</definedName>
    <definedName name="XRefCopy15" localSheetId="2" hidden="1">#REF!</definedName>
    <definedName name="XRefCopy15" localSheetId="6" hidden="1">#REF!</definedName>
    <definedName name="XRefCopy15" localSheetId="0" hidden="1">#REF!</definedName>
    <definedName name="XRefCopy15" hidden="1">#REF!</definedName>
    <definedName name="XRefCopy15Row" localSheetId="2" hidden="1">#REF!</definedName>
    <definedName name="XRefCopy15Row" localSheetId="6" hidden="1">#REF!</definedName>
    <definedName name="XRefCopy15Row" localSheetId="0" hidden="1">#REF!</definedName>
    <definedName name="XRefCopy15Row" hidden="1">#REF!</definedName>
    <definedName name="XRefCopy16Row" localSheetId="2" hidden="1">#REF!</definedName>
    <definedName name="XRefCopy16Row" localSheetId="6" hidden="1">#REF!</definedName>
    <definedName name="XRefCopy16Row" localSheetId="0" hidden="1">#REF!</definedName>
    <definedName name="XRefCopy16Row" hidden="1">#REF!</definedName>
    <definedName name="XRefCopy17" localSheetId="2" hidden="1">#REF!</definedName>
    <definedName name="XRefCopy17" localSheetId="6" hidden="1">#REF!</definedName>
    <definedName name="XRefCopy17" localSheetId="0" hidden="1">#REF!</definedName>
    <definedName name="XRefCopy17" hidden="1">#REF!</definedName>
    <definedName name="XRefCopy17Row" localSheetId="2" hidden="1">#REF!</definedName>
    <definedName name="XRefCopy17Row" localSheetId="6" hidden="1">#REF!</definedName>
    <definedName name="XRefCopy17Row" localSheetId="0" hidden="1">#REF!</definedName>
    <definedName name="XRefCopy17Row" hidden="1">#REF!</definedName>
    <definedName name="XRefCopy18" localSheetId="2" hidden="1">'[111]Mapa de Resultado'!#REF!</definedName>
    <definedName name="XRefCopy18" localSheetId="6" hidden="1">'[111]Mapa de Resultado'!#REF!</definedName>
    <definedName name="XRefCopy18" localSheetId="0" hidden="1">'[111]Mapa de Resultado'!#REF!</definedName>
    <definedName name="XRefCopy18" hidden="1">'[111]Mapa de Resultado'!#REF!</definedName>
    <definedName name="XRefCopy18Row" localSheetId="2" hidden="1">#REF!</definedName>
    <definedName name="XRefCopy18Row" localSheetId="7" hidden="1">#REF!</definedName>
    <definedName name="XRefCopy18Row" localSheetId="6" hidden="1">#REF!</definedName>
    <definedName name="XRefCopy18Row" localSheetId="0" hidden="1">#REF!</definedName>
    <definedName name="XRefCopy18Row" hidden="1">#REF!</definedName>
    <definedName name="XRefCopy19" localSheetId="2" hidden="1">#REF!</definedName>
    <definedName name="XRefCopy19" localSheetId="6" hidden="1">#REF!</definedName>
    <definedName name="XRefCopy19" localSheetId="0" hidden="1">#REF!</definedName>
    <definedName name="XRefCopy19" hidden="1">#REF!</definedName>
    <definedName name="XRefCopy19Row" localSheetId="2" hidden="1">#REF!</definedName>
    <definedName name="XRefCopy19Row" localSheetId="6" hidden="1">#REF!</definedName>
    <definedName name="XRefCopy19Row" localSheetId="0" hidden="1">#REF!</definedName>
    <definedName name="XRefCopy19Row" hidden="1">#REF!</definedName>
    <definedName name="XRefCopy2" localSheetId="2" hidden="1">#REF!</definedName>
    <definedName name="XRefCopy2" localSheetId="6" hidden="1">#REF!</definedName>
    <definedName name="XRefCopy2" localSheetId="0" hidden="1">#REF!</definedName>
    <definedName name="XRefCopy2" hidden="1">#REF!</definedName>
    <definedName name="XRefCopy20" localSheetId="2" hidden="1">'[111]Mapa de Resultado'!#REF!</definedName>
    <definedName name="XRefCopy20" localSheetId="6" hidden="1">'[111]Mapa de Resultado'!#REF!</definedName>
    <definedName name="XRefCopy20" localSheetId="0" hidden="1">'[111]Mapa de Resultado'!#REF!</definedName>
    <definedName name="XRefCopy20" hidden="1">'[111]Mapa de Resultado'!#REF!</definedName>
    <definedName name="XRefCopy20Row" localSheetId="2" hidden="1">#REF!</definedName>
    <definedName name="XRefCopy20Row" localSheetId="7" hidden="1">#REF!</definedName>
    <definedName name="XRefCopy20Row" localSheetId="6" hidden="1">#REF!</definedName>
    <definedName name="XRefCopy20Row" localSheetId="0" hidden="1">#REF!</definedName>
    <definedName name="XRefCopy20Row" hidden="1">#REF!</definedName>
    <definedName name="XRefCopy21" localSheetId="2" hidden="1">#REF!</definedName>
    <definedName name="XRefCopy21" localSheetId="6" hidden="1">#REF!</definedName>
    <definedName name="XRefCopy21" localSheetId="0" hidden="1">#REF!</definedName>
    <definedName name="XRefCopy21" hidden="1">#REF!</definedName>
    <definedName name="XRefCopy21Row" localSheetId="2" hidden="1">#REF!</definedName>
    <definedName name="XRefCopy21Row" localSheetId="6" hidden="1">#REF!</definedName>
    <definedName name="XRefCopy21Row" localSheetId="0" hidden="1">#REF!</definedName>
    <definedName name="XRefCopy21Row" hidden="1">#REF!</definedName>
    <definedName name="XRefCopy28" localSheetId="2" hidden="1">#REF!</definedName>
    <definedName name="XRefCopy28" localSheetId="6" hidden="1">#REF!</definedName>
    <definedName name="XRefCopy28" localSheetId="0" hidden="1">#REF!</definedName>
    <definedName name="XRefCopy28" hidden="1">#REF!</definedName>
    <definedName name="XRefCopy28Row" localSheetId="2" hidden="1">#REF!</definedName>
    <definedName name="XRefCopy28Row" localSheetId="6" hidden="1">#REF!</definedName>
    <definedName name="XRefCopy28Row" localSheetId="0" hidden="1">#REF!</definedName>
    <definedName name="XRefCopy28Row" hidden="1">#REF!</definedName>
    <definedName name="XRefCopy29" localSheetId="2" hidden="1">#REF!</definedName>
    <definedName name="XRefCopy29" localSheetId="6" hidden="1">#REF!</definedName>
    <definedName name="XRefCopy29" localSheetId="0" hidden="1">#REF!</definedName>
    <definedName name="XRefCopy29" hidden="1">#REF!</definedName>
    <definedName name="XRefCopy29Row" localSheetId="2" hidden="1">#REF!</definedName>
    <definedName name="XRefCopy29Row" localSheetId="6" hidden="1">#REF!</definedName>
    <definedName name="XRefCopy29Row" localSheetId="0" hidden="1">#REF!</definedName>
    <definedName name="XRefCopy29Row" hidden="1">#REF!</definedName>
    <definedName name="XRefCopy3" localSheetId="2" hidden="1">#REF!</definedName>
    <definedName name="XRefCopy3" localSheetId="6" hidden="1">#REF!</definedName>
    <definedName name="XRefCopy3" localSheetId="0" hidden="1">#REF!</definedName>
    <definedName name="XRefCopy3" hidden="1">#REF!</definedName>
    <definedName name="XRefCopy30Row" localSheetId="2" hidden="1">#REF!</definedName>
    <definedName name="XRefCopy30Row" localSheetId="6" hidden="1">#REF!</definedName>
    <definedName name="XRefCopy30Row" localSheetId="0" hidden="1">#REF!</definedName>
    <definedName name="XRefCopy30Row" hidden="1">#REF!</definedName>
    <definedName name="XRefCopy31" localSheetId="2" hidden="1">#REF!</definedName>
    <definedName name="XRefCopy31" localSheetId="6" hidden="1">#REF!</definedName>
    <definedName name="XRefCopy31" localSheetId="0" hidden="1">#REF!</definedName>
    <definedName name="XRefCopy31" hidden="1">#REF!</definedName>
    <definedName name="XRefCopy31Row" localSheetId="2" hidden="1">#REF!</definedName>
    <definedName name="XRefCopy31Row" localSheetId="6" hidden="1">#REF!</definedName>
    <definedName name="XRefCopy31Row" localSheetId="0" hidden="1">#REF!</definedName>
    <definedName name="XRefCopy31Row" hidden="1">#REF!</definedName>
    <definedName name="XRefCopy33Row" localSheetId="2" hidden="1">#REF!</definedName>
    <definedName name="XRefCopy33Row" localSheetId="6" hidden="1">#REF!</definedName>
    <definedName name="XRefCopy33Row" localSheetId="0" hidden="1">#REF!</definedName>
    <definedName name="XRefCopy33Row" hidden="1">#REF!</definedName>
    <definedName name="XRefCopy39" localSheetId="2" hidden="1">#REF!</definedName>
    <definedName name="XRefCopy39" localSheetId="6" hidden="1">#REF!</definedName>
    <definedName name="XRefCopy39" localSheetId="0" hidden="1">#REF!</definedName>
    <definedName name="XRefCopy39" hidden="1">#REF!</definedName>
    <definedName name="XRefCopy4" localSheetId="2" hidden="1">#REF!</definedName>
    <definedName name="XRefCopy4" localSheetId="6" hidden="1">#REF!</definedName>
    <definedName name="XRefCopy4" localSheetId="0" hidden="1">#REF!</definedName>
    <definedName name="XRefCopy4" hidden="1">#REF!</definedName>
    <definedName name="XRefCopy40Row" localSheetId="2" hidden="1">#REF!</definedName>
    <definedName name="XRefCopy40Row" localSheetId="6" hidden="1">#REF!</definedName>
    <definedName name="XRefCopy40Row" localSheetId="0" hidden="1">#REF!</definedName>
    <definedName name="XRefCopy40Row" hidden="1">#REF!</definedName>
    <definedName name="XRefCopy43Row" localSheetId="2" hidden="1">#REF!</definedName>
    <definedName name="XRefCopy43Row" localSheetId="6" hidden="1">#REF!</definedName>
    <definedName name="XRefCopy43Row" localSheetId="0" hidden="1">#REF!</definedName>
    <definedName name="XRefCopy43Row" hidden="1">#REF!</definedName>
    <definedName name="XRefCopy44Row" localSheetId="2" hidden="1">#REF!</definedName>
    <definedName name="XRefCopy44Row" localSheetId="6" hidden="1">#REF!</definedName>
    <definedName name="XRefCopy44Row" localSheetId="0" hidden="1">#REF!</definedName>
    <definedName name="XRefCopy44Row" hidden="1">#REF!</definedName>
    <definedName name="XRefCopy49Row" localSheetId="2" hidden="1">#REF!</definedName>
    <definedName name="XRefCopy49Row" localSheetId="6" hidden="1">#REF!</definedName>
    <definedName name="XRefCopy49Row" localSheetId="0" hidden="1">#REF!</definedName>
    <definedName name="XRefCopy49Row" hidden="1">#REF!</definedName>
    <definedName name="XRefCopy4Row" localSheetId="2" hidden="1">#REF!</definedName>
    <definedName name="XRefCopy4Row" localSheetId="6" hidden="1">#REF!</definedName>
    <definedName name="XRefCopy4Row" localSheetId="0" hidden="1">#REF!</definedName>
    <definedName name="XRefCopy4Row" hidden="1">#REF!</definedName>
    <definedName name="XRefCopy5" localSheetId="2" hidden="1">#REF!</definedName>
    <definedName name="XRefCopy5" localSheetId="6" hidden="1">#REF!</definedName>
    <definedName name="XRefCopy5" localSheetId="0" hidden="1">#REF!</definedName>
    <definedName name="XRefCopy5" hidden="1">#REF!</definedName>
    <definedName name="XRefCopy50Row" localSheetId="2" hidden="1">#REF!</definedName>
    <definedName name="XRefCopy50Row" localSheetId="6" hidden="1">#REF!</definedName>
    <definedName name="XRefCopy50Row" localSheetId="0" hidden="1">#REF!</definedName>
    <definedName name="XRefCopy50Row" hidden="1">#REF!</definedName>
    <definedName name="XRefCopy51Row" localSheetId="2" hidden="1">#REF!</definedName>
    <definedName name="XRefCopy51Row" localSheetId="6" hidden="1">#REF!</definedName>
    <definedName name="XRefCopy51Row" localSheetId="0" hidden="1">#REF!</definedName>
    <definedName name="XRefCopy51Row" hidden="1">#REF!</definedName>
    <definedName name="XRefCopy52Row" localSheetId="2" hidden="1">#REF!</definedName>
    <definedName name="XRefCopy52Row" localSheetId="6" hidden="1">#REF!</definedName>
    <definedName name="XRefCopy52Row" localSheetId="0" hidden="1">#REF!</definedName>
    <definedName name="XRefCopy52Row" hidden="1">#REF!</definedName>
    <definedName name="XRefCopy53Row" localSheetId="2" hidden="1">#REF!</definedName>
    <definedName name="XRefCopy53Row" localSheetId="6" hidden="1">#REF!</definedName>
    <definedName name="XRefCopy53Row" localSheetId="0" hidden="1">#REF!</definedName>
    <definedName name="XRefCopy53Row" hidden="1">#REF!</definedName>
    <definedName name="XRefCopy55Row" localSheetId="2" hidden="1">#REF!</definedName>
    <definedName name="XRefCopy55Row" localSheetId="6" hidden="1">#REF!</definedName>
    <definedName name="XRefCopy55Row" localSheetId="0" hidden="1">#REF!</definedName>
    <definedName name="XRefCopy55Row" hidden="1">#REF!</definedName>
    <definedName name="XRefCopy56" localSheetId="2" hidden="1">#REF!</definedName>
    <definedName name="XRefCopy56" localSheetId="6" hidden="1">#REF!</definedName>
    <definedName name="XRefCopy56" localSheetId="0" hidden="1">#REF!</definedName>
    <definedName name="XRefCopy56" hidden="1">#REF!</definedName>
    <definedName name="XRefCopy56Row" localSheetId="2" hidden="1">[111]XREF!#REF!</definedName>
    <definedName name="XRefCopy56Row" localSheetId="6" hidden="1">[111]XREF!#REF!</definedName>
    <definedName name="XRefCopy56Row" localSheetId="0" hidden="1">[111]XREF!#REF!</definedName>
    <definedName name="XRefCopy56Row" hidden="1">[111]XREF!#REF!</definedName>
    <definedName name="XRefCopy5Row" localSheetId="2" hidden="1">#REF!</definedName>
    <definedName name="XRefCopy5Row" localSheetId="7" hidden="1">#REF!</definedName>
    <definedName name="XRefCopy5Row" localSheetId="6" hidden="1">#REF!</definedName>
    <definedName name="XRefCopy5Row" localSheetId="0" hidden="1">#REF!</definedName>
    <definedName name="XRefCopy5Row" hidden="1">#REF!</definedName>
    <definedName name="XRefCopy6" localSheetId="2" hidden="1">#REF!</definedName>
    <definedName name="XRefCopy6" localSheetId="6" hidden="1">#REF!</definedName>
    <definedName name="XRefCopy6" localSheetId="0" hidden="1">#REF!</definedName>
    <definedName name="XRefCopy6" hidden="1">#REF!</definedName>
    <definedName name="XRefCopy61" localSheetId="2" hidden="1">'[111]Mapa de Resultado'!#REF!</definedName>
    <definedName name="XRefCopy61" localSheetId="6" hidden="1">'[111]Mapa de Resultado'!#REF!</definedName>
    <definedName name="XRefCopy61" localSheetId="0" hidden="1">'[111]Mapa de Resultado'!#REF!</definedName>
    <definedName name="XRefCopy61" hidden="1">'[111]Mapa de Resultado'!#REF!</definedName>
    <definedName name="XRefCopy61Row" localSheetId="2" hidden="1">#REF!</definedName>
    <definedName name="XRefCopy61Row" localSheetId="7" hidden="1">#REF!</definedName>
    <definedName name="XRefCopy61Row" localSheetId="6" hidden="1">#REF!</definedName>
    <definedName name="XRefCopy61Row" localSheetId="0" hidden="1">#REF!</definedName>
    <definedName name="XRefCopy61Row" hidden="1">#REF!</definedName>
    <definedName name="XRefCopy63Row" localSheetId="2" hidden="1">#REF!</definedName>
    <definedName name="XRefCopy63Row" localSheetId="6" hidden="1">#REF!</definedName>
    <definedName name="XRefCopy63Row" localSheetId="0" hidden="1">#REF!</definedName>
    <definedName name="XRefCopy63Row" hidden="1">#REF!</definedName>
    <definedName name="XRefCopy64Row" localSheetId="2" hidden="1">#REF!</definedName>
    <definedName name="XRefCopy64Row" localSheetId="6" hidden="1">#REF!</definedName>
    <definedName name="XRefCopy64Row" localSheetId="0" hidden="1">#REF!</definedName>
    <definedName name="XRefCopy64Row" hidden="1">#REF!</definedName>
    <definedName name="XRefCopy65Row" localSheetId="2" hidden="1">#REF!</definedName>
    <definedName name="XRefCopy65Row" localSheetId="6" hidden="1">#REF!</definedName>
    <definedName name="XRefCopy65Row" localSheetId="0" hidden="1">#REF!</definedName>
    <definedName name="XRefCopy65Row" hidden="1">#REF!</definedName>
    <definedName name="XRefCopy66" localSheetId="2" hidden="1">#REF!</definedName>
    <definedName name="XRefCopy66" localSheetId="6" hidden="1">#REF!</definedName>
    <definedName name="XRefCopy66" localSheetId="0" hidden="1">#REF!</definedName>
    <definedName name="XRefCopy66" hidden="1">#REF!</definedName>
    <definedName name="XRefCopy66Row" localSheetId="2" hidden="1">#REF!</definedName>
    <definedName name="XRefCopy66Row" localSheetId="6" hidden="1">#REF!</definedName>
    <definedName name="XRefCopy66Row" localSheetId="0" hidden="1">#REF!</definedName>
    <definedName name="XRefCopy66Row" hidden="1">#REF!</definedName>
    <definedName name="XRefCopy67Row" localSheetId="2" hidden="1">#REF!</definedName>
    <definedName name="XRefCopy67Row" localSheetId="6" hidden="1">#REF!</definedName>
    <definedName name="XRefCopy67Row" localSheetId="0" hidden="1">#REF!</definedName>
    <definedName name="XRefCopy67Row" hidden="1">#REF!</definedName>
    <definedName name="XRefCopy68Row" localSheetId="2" hidden="1">#REF!</definedName>
    <definedName name="XRefCopy68Row" localSheetId="6" hidden="1">#REF!</definedName>
    <definedName name="XRefCopy68Row" localSheetId="0" hidden="1">#REF!</definedName>
    <definedName name="XRefCopy68Row" hidden="1">#REF!</definedName>
    <definedName name="XRefCopy69Row" localSheetId="2" hidden="1">#REF!</definedName>
    <definedName name="XRefCopy69Row" localSheetId="6" hidden="1">#REF!</definedName>
    <definedName name="XRefCopy69Row" localSheetId="0" hidden="1">#REF!</definedName>
    <definedName name="XRefCopy69Row" hidden="1">#REF!</definedName>
    <definedName name="XRefCopy6Row" localSheetId="2" hidden="1">#REF!</definedName>
    <definedName name="XRefCopy6Row" localSheetId="6" hidden="1">#REF!</definedName>
    <definedName name="XRefCopy6Row" localSheetId="0" hidden="1">#REF!</definedName>
    <definedName name="XRefCopy6Row" hidden="1">#REF!</definedName>
    <definedName name="XRefCopy7" localSheetId="2" hidden="1">#REF!</definedName>
    <definedName name="XRefCopy7" localSheetId="6" hidden="1">#REF!</definedName>
    <definedName name="XRefCopy7" localSheetId="0" hidden="1">#REF!</definedName>
    <definedName name="XRefCopy7" hidden="1">#REF!</definedName>
    <definedName name="XRefCopy70Row" localSheetId="2" hidden="1">#REF!</definedName>
    <definedName name="XRefCopy70Row" localSheetId="6" hidden="1">#REF!</definedName>
    <definedName name="XRefCopy70Row" localSheetId="0" hidden="1">#REF!</definedName>
    <definedName name="XRefCopy70Row" hidden="1">#REF!</definedName>
    <definedName name="XRefCopy71Row" localSheetId="2" hidden="1">#REF!</definedName>
    <definedName name="XRefCopy71Row" localSheetId="6" hidden="1">#REF!</definedName>
    <definedName name="XRefCopy71Row" localSheetId="0" hidden="1">#REF!</definedName>
    <definedName name="XRefCopy71Row" hidden="1">#REF!</definedName>
    <definedName name="XRefCopy72Row" localSheetId="2" hidden="1">#REF!</definedName>
    <definedName name="XRefCopy72Row" localSheetId="6" hidden="1">#REF!</definedName>
    <definedName name="XRefCopy72Row" localSheetId="0" hidden="1">#REF!</definedName>
    <definedName name="XRefCopy72Row" hidden="1">#REF!</definedName>
    <definedName name="XRefCopy73Row" localSheetId="2" hidden="1">#REF!</definedName>
    <definedName name="XRefCopy73Row" localSheetId="6" hidden="1">#REF!</definedName>
    <definedName name="XRefCopy73Row" localSheetId="0" hidden="1">#REF!</definedName>
    <definedName name="XRefCopy73Row" hidden="1">#REF!</definedName>
    <definedName name="XRefCopy74Row" localSheetId="2" hidden="1">#REF!</definedName>
    <definedName name="XRefCopy74Row" localSheetId="6" hidden="1">#REF!</definedName>
    <definedName name="XRefCopy74Row" localSheetId="0" hidden="1">#REF!</definedName>
    <definedName name="XRefCopy74Row" hidden="1">#REF!</definedName>
    <definedName name="XRefCopy75Row" localSheetId="2" hidden="1">#REF!</definedName>
    <definedName name="XRefCopy75Row" localSheetId="6" hidden="1">#REF!</definedName>
    <definedName name="XRefCopy75Row" localSheetId="0" hidden="1">#REF!</definedName>
    <definedName name="XRefCopy75Row" hidden="1">#REF!</definedName>
    <definedName name="XRefCopy76Row" localSheetId="2" hidden="1">#REF!</definedName>
    <definedName name="XRefCopy76Row" localSheetId="6" hidden="1">#REF!</definedName>
    <definedName name="XRefCopy76Row" localSheetId="0" hidden="1">#REF!</definedName>
    <definedName name="XRefCopy76Row" hidden="1">#REF!</definedName>
    <definedName name="XRefCopy77Row" localSheetId="2" hidden="1">#REF!</definedName>
    <definedName name="XRefCopy77Row" localSheetId="6" hidden="1">#REF!</definedName>
    <definedName name="XRefCopy77Row" localSheetId="0" hidden="1">#REF!</definedName>
    <definedName name="XRefCopy77Row" hidden="1">#REF!</definedName>
    <definedName name="XRefCopy78Row" localSheetId="2" hidden="1">#REF!</definedName>
    <definedName name="XRefCopy78Row" localSheetId="6" hidden="1">#REF!</definedName>
    <definedName name="XRefCopy78Row" localSheetId="0" hidden="1">#REF!</definedName>
    <definedName name="XRefCopy78Row" hidden="1">#REF!</definedName>
    <definedName name="XRefCopy7Row" localSheetId="2" hidden="1">#REF!</definedName>
    <definedName name="XRefCopy7Row" localSheetId="6" hidden="1">#REF!</definedName>
    <definedName name="XRefCopy7Row" localSheetId="0" hidden="1">#REF!</definedName>
    <definedName name="XRefCopy7Row" hidden="1">#REF!</definedName>
    <definedName name="XRefCopy8" localSheetId="2" hidden="1">[113]Lead!#REF!</definedName>
    <definedName name="XRefCopy8" localSheetId="6" hidden="1">[113]Lead!#REF!</definedName>
    <definedName name="XRefCopy8" localSheetId="0" hidden="1">[113]Lead!#REF!</definedName>
    <definedName name="XRefCopy8" hidden="1">[113]Lead!#REF!</definedName>
    <definedName name="XRefCopy80Row" localSheetId="2" hidden="1">#REF!</definedName>
    <definedName name="XRefCopy80Row" localSheetId="7" hidden="1">#REF!</definedName>
    <definedName name="XRefCopy80Row" localSheetId="6" hidden="1">#REF!</definedName>
    <definedName name="XRefCopy80Row" localSheetId="0" hidden="1">#REF!</definedName>
    <definedName name="XRefCopy80Row" hidden="1">#REF!</definedName>
    <definedName name="XRefCopy81" localSheetId="2" hidden="1">'[111]Mapa de Resultado'!#REF!</definedName>
    <definedName name="XRefCopy81" localSheetId="7" hidden="1">'[111]Mapa de Resultado'!#REF!</definedName>
    <definedName name="XRefCopy81" localSheetId="6" hidden="1">'[111]Mapa de Resultado'!#REF!</definedName>
    <definedName name="XRefCopy81" localSheetId="0" hidden="1">'[111]Mapa de Resultado'!#REF!</definedName>
    <definedName name="XRefCopy81" hidden="1">'[111]Mapa de Resultado'!#REF!</definedName>
    <definedName name="XRefCopy81Row" localSheetId="2" hidden="1">#REF!</definedName>
    <definedName name="XRefCopy81Row" localSheetId="7" hidden="1">#REF!</definedName>
    <definedName name="XRefCopy81Row" localSheetId="6" hidden="1">#REF!</definedName>
    <definedName name="XRefCopy81Row" localSheetId="0" hidden="1">#REF!</definedName>
    <definedName name="XRefCopy81Row" hidden="1">#REF!</definedName>
    <definedName name="XRefCopy82Row" localSheetId="2" hidden="1">#REF!</definedName>
    <definedName name="XRefCopy82Row" localSheetId="6" hidden="1">#REF!</definedName>
    <definedName name="XRefCopy82Row" localSheetId="0" hidden="1">#REF!</definedName>
    <definedName name="XRefCopy82Row" hidden="1">#REF!</definedName>
    <definedName name="XRefCopy8Row" localSheetId="2" hidden="1">#REF!</definedName>
    <definedName name="XRefCopy8Row" localSheetId="6" hidden="1">#REF!</definedName>
    <definedName name="XRefCopy8Row" localSheetId="0" hidden="1">#REF!</definedName>
    <definedName name="XRefCopy8Row" hidden="1">#REF!</definedName>
    <definedName name="XRefCopy9" localSheetId="2" hidden="1">'[112]Mapa Imobilizado'!#REF!</definedName>
    <definedName name="XRefCopy9" localSheetId="6" hidden="1">'[112]Mapa Imobilizado'!#REF!</definedName>
    <definedName name="XRefCopy9" localSheetId="0" hidden="1">'[112]Mapa Imobilizado'!#REF!</definedName>
    <definedName name="XRefCopy9" hidden="1">'[112]Mapa Imobilizado'!#REF!</definedName>
    <definedName name="XRefCopy9Row" localSheetId="2" hidden="1">#REF!</definedName>
    <definedName name="XRefCopy9Row" localSheetId="7" hidden="1">#REF!</definedName>
    <definedName name="XRefCopy9Row" localSheetId="6" hidden="1">#REF!</definedName>
    <definedName name="XRefCopy9Row" localSheetId="0" hidden="1">#REF!</definedName>
    <definedName name="XRefCopy9Row" hidden="1">#REF!</definedName>
    <definedName name="XRefCopyRangeCount" hidden="1">14</definedName>
    <definedName name="XRefPaste1" localSheetId="2" hidden="1">#REF!</definedName>
    <definedName name="XRefPaste1" localSheetId="7" hidden="1">#REF!</definedName>
    <definedName name="XRefPaste1" localSheetId="6" hidden="1">#REF!</definedName>
    <definedName name="XRefPaste1" localSheetId="0" hidden="1">#REF!</definedName>
    <definedName name="XRefPaste1" hidden="1">#REF!</definedName>
    <definedName name="XRefPaste10" localSheetId="2" hidden="1">#REF!</definedName>
    <definedName name="XRefPaste10" localSheetId="6" hidden="1">#REF!</definedName>
    <definedName name="XRefPaste10" localSheetId="0" hidden="1">#REF!</definedName>
    <definedName name="XRefPaste10" hidden="1">#REF!</definedName>
    <definedName name="XRefPaste101" localSheetId="2" hidden="1">#REF!</definedName>
    <definedName name="XRefPaste101" localSheetId="6" hidden="1">#REF!</definedName>
    <definedName name="XRefPaste101" localSheetId="0" hidden="1">#REF!</definedName>
    <definedName name="XRefPaste101" hidden="1">#REF!</definedName>
    <definedName name="XRefPaste101Row" localSheetId="2" hidden="1">#REF!</definedName>
    <definedName name="XRefPaste101Row" localSheetId="6" hidden="1">#REF!</definedName>
    <definedName name="XRefPaste101Row" localSheetId="0" hidden="1">#REF!</definedName>
    <definedName name="XRefPaste101Row" hidden="1">#REF!</definedName>
    <definedName name="XRefPaste102" localSheetId="2" hidden="1">#REF!</definedName>
    <definedName name="XRefPaste102" localSheetId="6" hidden="1">#REF!</definedName>
    <definedName name="XRefPaste102" localSheetId="0" hidden="1">#REF!</definedName>
    <definedName name="XRefPaste102" hidden="1">#REF!</definedName>
    <definedName name="XRefPaste102Row" localSheetId="2" hidden="1">#REF!</definedName>
    <definedName name="XRefPaste102Row" localSheetId="6" hidden="1">#REF!</definedName>
    <definedName name="XRefPaste102Row" localSheetId="0" hidden="1">#REF!</definedName>
    <definedName name="XRefPaste102Row" hidden="1">#REF!</definedName>
    <definedName name="XRefPaste103" localSheetId="2" hidden="1">#REF!</definedName>
    <definedName name="XRefPaste103" localSheetId="6" hidden="1">#REF!</definedName>
    <definedName name="XRefPaste103" localSheetId="0" hidden="1">#REF!</definedName>
    <definedName name="XRefPaste103" hidden="1">#REF!</definedName>
    <definedName name="XRefPaste103Row" localSheetId="2" hidden="1">#REF!</definedName>
    <definedName name="XRefPaste103Row" localSheetId="6" hidden="1">#REF!</definedName>
    <definedName name="XRefPaste103Row" localSheetId="0" hidden="1">#REF!</definedName>
    <definedName name="XRefPaste103Row" hidden="1">#REF!</definedName>
    <definedName name="XRefPaste104Row" localSheetId="2" hidden="1">#REF!</definedName>
    <definedName name="XRefPaste104Row" localSheetId="6" hidden="1">#REF!</definedName>
    <definedName name="XRefPaste104Row" localSheetId="0" hidden="1">#REF!</definedName>
    <definedName name="XRefPaste104Row" hidden="1">#REF!</definedName>
    <definedName name="XRefPaste105Row" localSheetId="2" hidden="1">#REF!</definedName>
    <definedName name="XRefPaste105Row" localSheetId="6" hidden="1">#REF!</definedName>
    <definedName name="XRefPaste105Row" localSheetId="0" hidden="1">#REF!</definedName>
    <definedName name="XRefPaste105Row" hidden="1">#REF!</definedName>
    <definedName name="XRefPaste106" localSheetId="2" hidden="1">#REF!</definedName>
    <definedName name="XRefPaste106" localSheetId="6" hidden="1">#REF!</definedName>
    <definedName name="XRefPaste106" localSheetId="0" hidden="1">#REF!</definedName>
    <definedName name="XRefPaste106" hidden="1">#REF!</definedName>
    <definedName name="XRefPaste106Row" localSheetId="2" hidden="1">#REF!</definedName>
    <definedName name="XRefPaste106Row" localSheetId="6" hidden="1">#REF!</definedName>
    <definedName name="XRefPaste106Row" localSheetId="0" hidden="1">#REF!</definedName>
    <definedName name="XRefPaste106Row" hidden="1">#REF!</definedName>
    <definedName name="XRefPaste107Row" localSheetId="2" hidden="1">#REF!</definedName>
    <definedName name="XRefPaste107Row" localSheetId="6" hidden="1">#REF!</definedName>
    <definedName name="XRefPaste107Row" localSheetId="0" hidden="1">#REF!</definedName>
    <definedName name="XRefPaste107Row" hidden="1">#REF!</definedName>
    <definedName name="XRefPaste108Row" localSheetId="2" hidden="1">#REF!</definedName>
    <definedName name="XRefPaste108Row" localSheetId="6" hidden="1">#REF!</definedName>
    <definedName name="XRefPaste108Row" localSheetId="0" hidden="1">#REF!</definedName>
    <definedName name="XRefPaste108Row" hidden="1">#REF!</definedName>
    <definedName name="XRefPaste11" localSheetId="2" hidden="1">#REF!</definedName>
    <definedName name="XRefPaste11" localSheetId="6" hidden="1">#REF!</definedName>
    <definedName name="XRefPaste11" localSheetId="0" hidden="1">#REF!</definedName>
    <definedName name="XRefPaste11" hidden="1">#REF!</definedName>
    <definedName name="XRefPaste111Row" localSheetId="2" hidden="1">#REF!</definedName>
    <definedName name="XRefPaste111Row" localSheetId="6" hidden="1">#REF!</definedName>
    <definedName name="XRefPaste111Row" localSheetId="0" hidden="1">#REF!</definedName>
    <definedName name="XRefPaste111Row" hidden="1">#REF!</definedName>
    <definedName name="XRefPaste112Row" localSheetId="2" hidden="1">#REF!</definedName>
    <definedName name="XRefPaste112Row" localSheetId="6" hidden="1">#REF!</definedName>
    <definedName name="XRefPaste112Row" localSheetId="0" hidden="1">#REF!</definedName>
    <definedName name="XRefPaste112Row" hidden="1">#REF!</definedName>
    <definedName name="XRefPaste117" localSheetId="2" hidden="1">'[111]Mapa de Resultado'!#REF!</definedName>
    <definedName name="XRefPaste117" localSheetId="6" hidden="1">'[111]Mapa de Resultado'!#REF!</definedName>
    <definedName name="XRefPaste117" localSheetId="0" hidden="1">'[111]Mapa de Resultado'!#REF!</definedName>
    <definedName name="XRefPaste117" hidden="1">'[111]Mapa de Resultado'!#REF!</definedName>
    <definedName name="XRefPaste117Row" localSheetId="2" hidden="1">#REF!</definedName>
    <definedName name="XRefPaste117Row" localSheetId="7" hidden="1">#REF!</definedName>
    <definedName name="XRefPaste117Row" localSheetId="6" hidden="1">#REF!</definedName>
    <definedName name="XRefPaste117Row" localSheetId="0" hidden="1">#REF!</definedName>
    <definedName name="XRefPaste117Row" hidden="1">#REF!</definedName>
    <definedName name="XRefPaste118" localSheetId="2" hidden="1">'[111]Mapa de Resultado'!#REF!</definedName>
    <definedName name="XRefPaste118" localSheetId="7" hidden="1">'[111]Mapa de Resultado'!#REF!</definedName>
    <definedName name="XRefPaste118" localSheetId="6" hidden="1">'[111]Mapa de Resultado'!#REF!</definedName>
    <definedName name="XRefPaste118" localSheetId="0" hidden="1">'[111]Mapa de Resultado'!#REF!</definedName>
    <definedName name="XRefPaste118" hidden="1">'[111]Mapa de Resultado'!#REF!</definedName>
    <definedName name="XRefPaste118Row" localSheetId="2" hidden="1">#REF!</definedName>
    <definedName name="XRefPaste118Row" localSheetId="7" hidden="1">#REF!</definedName>
    <definedName name="XRefPaste118Row" localSheetId="6" hidden="1">#REF!</definedName>
    <definedName name="XRefPaste118Row" localSheetId="0" hidden="1">#REF!</definedName>
    <definedName name="XRefPaste118Row" hidden="1">#REF!</definedName>
    <definedName name="XRefPaste119" localSheetId="2" hidden="1">'[111]Mapa de Resultado'!#REF!</definedName>
    <definedName name="XRefPaste119" localSheetId="7" hidden="1">'[111]Mapa de Resultado'!#REF!</definedName>
    <definedName name="XRefPaste119" localSheetId="6" hidden="1">'[111]Mapa de Resultado'!#REF!</definedName>
    <definedName name="XRefPaste119" localSheetId="0" hidden="1">'[111]Mapa de Resultado'!#REF!</definedName>
    <definedName name="XRefPaste119" hidden="1">'[111]Mapa de Resultado'!#REF!</definedName>
    <definedName name="XRefPaste119Row" localSheetId="2" hidden="1">#REF!</definedName>
    <definedName name="XRefPaste119Row" localSheetId="7" hidden="1">#REF!</definedName>
    <definedName name="XRefPaste119Row" localSheetId="6" hidden="1">#REF!</definedName>
    <definedName name="XRefPaste119Row" localSheetId="0" hidden="1">#REF!</definedName>
    <definedName name="XRefPaste119Row" hidden="1">#REF!</definedName>
    <definedName name="XRefPaste12" localSheetId="2" hidden="1">#REF!</definedName>
    <definedName name="XRefPaste12" localSheetId="6" hidden="1">#REF!</definedName>
    <definedName name="XRefPaste12" localSheetId="0" hidden="1">#REF!</definedName>
    <definedName name="XRefPaste12" hidden="1">#REF!</definedName>
    <definedName name="XRefPaste120" localSheetId="2" hidden="1">#REF!</definedName>
    <definedName name="XRefPaste120" localSheetId="6" hidden="1">#REF!</definedName>
    <definedName name="XRefPaste120" localSheetId="0" hidden="1">#REF!</definedName>
    <definedName name="XRefPaste120" hidden="1">#REF!</definedName>
    <definedName name="XRefPaste120Row" localSheetId="2" hidden="1">#REF!</definedName>
    <definedName name="XRefPaste120Row" localSheetId="6" hidden="1">#REF!</definedName>
    <definedName name="XRefPaste120Row" localSheetId="0" hidden="1">#REF!</definedName>
    <definedName name="XRefPaste120Row" hidden="1">#REF!</definedName>
    <definedName name="XRefPaste121Row" localSheetId="2" hidden="1">#REF!</definedName>
    <definedName name="XRefPaste121Row" localSheetId="6" hidden="1">#REF!</definedName>
    <definedName name="XRefPaste121Row" localSheetId="0" hidden="1">#REF!</definedName>
    <definedName name="XRefPaste121Row" hidden="1">#REF!</definedName>
    <definedName name="XRefPaste122Row" localSheetId="2" hidden="1">#REF!</definedName>
    <definedName name="XRefPaste122Row" localSheetId="6" hidden="1">#REF!</definedName>
    <definedName name="XRefPaste122Row" localSheetId="0" hidden="1">#REF!</definedName>
    <definedName name="XRefPaste122Row" hidden="1">#REF!</definedName>
    <definedName name="XRefPaste123Row" localSheetId="2" hidden="1">#REF!</definedName>
    <definedName name="XRefPaste123Row" localSheetId="6" hidden="1">#REF!</definedName>
    <definedName name="XRefPaste123Row" localSheetId="0" hidden="1">#REF!</definedName>
    <definedName name="XRefPaste123Row" hidden="1">#REF!</definedName>
    <definedName name="XRefPaste124Row" localSheetId="2" hidden="1">#REF!</definedName>
    <definedName name="XRefPaste124Row" localSheetId="6" hidden="1">#REF!</definedName>
    <definedName name="XRefPaste124Row" localSheetId="0" hidden="1">#REF!</definedName>
    <definedName name="XRefPaste124Row" hidden="1">#REF!</definedName>
    <definedName name="XRefPaste126Row" localSheetId="2" hidden="1">#REF!</definedName>
    <definedName name="XRefPaste126Row" localSheetId="6" hidden="1">#REF!</definedName>
    <definedName name="XRefPaste126Row" localSheetId="0" hidden="1">#REF!</definedName>
    <definedName name="XRefPaste126Row" hidden="1">#REF!</definedName>
    <definedName name="XRefPaste127Row" localSheetId="2" hidden="1">#REF!</definedName>
    <definedName name="XRefPaste127Row" localSheetId="6" hidden="1">#REF!</definedName>
    <definedName name="XRefPaste127Row" localSheetId="0" hidden="1">#REF!</definedName>
    <definedName name="XRefPaste127Row" hidden="1">#REF!</definedName>
    <definedName name="XRefPaste128Row" localSheetId="2" hidden="1">#REF!</definedName>
    <definedName name="XRefPaste128Row" localSheetId="6" hidden="1">#REF!</definedName>
    <definedName name="XRefPaste128Row" localSheetId="0" hidden="1">#REF!</definedName>
    <definedName name="XRefPaste128Row" hidden="1">#REF!</definedName>
    <definedName name="XRefPaste129Row" localSheetId="2" hidden="1">#REF!</definedName>
    <definedName name="XRefPaste129Row" localSheetId="6" hidden="1">#REF!</definedName>
    <definedName name="XRefPaste129Row" localSheetId="0" hidden="1">#REF!</definedName>
    <definedName name="XRefPaste129Row" hidden="1">#REF!</definedName>
    <definedName name="XRefPaste13" localSheetId="2" hidden="1">#REF!</definedName>
    <definedName name="XRefPaste13" localSheetId="6" hidden="1">#REF!</definedName>
    <definedName name="XRefPaste13" localSheetId="0" hidden="1">#REF!</definedName>
    <definedName name="XRefPaste13" hidden="1">#REF!</definedName>
    <definedName name="XRefPaste130Row" localSheetId="2" hidden="1">#REF!</definedName>
    <definedName name="XRefPaste130Row" localSheetId="6" hidden="1">#REF!</definedName>
    <definedName name="XRefPaste130Row" localSheetId="0" hidden="1">#REF!</definedName>
    <definedName name="XRefPaste130Row" hidden="1">#REF!</definedName>
    <definedName name="XRefPaste131Row" localSheetId="2" hidden="1">#REF!</definedName>
    <definedName name="XRefPaste131Row" localSheetId="6" hidden="1">#REF!</definedName>
    <definedName name="XRefPaste131Row" localSheetId="0" hidden="1">#REF!</definedName>
    <definedName name="XRefPaste131Row" hidden="1">#REF!</definedName>
    <definedName name="XRefPaste132Row" localSheetId="2" hidden="1">#REF!</definedName>
    <definedName name="XRefPaste132Row" localSheetId="6" hidden="1">#REF!</definedName>
    <definedName name="XRefPaste132Row" localSheetId="0" hidden="1">#REF!</definedName>
    <definedName name="XRefPaste132Row" hidden="1">#REF!</definedName>
    <definedName name="XRefPaste133Row" localSheetId="2" hidden="1">#REF!</definedName>
    <definedName name="XRefPaste133Row" localSheetId="6" hidden="1">#REF!</definedName>
    <definedName name="XRefPaste133Row" localSheetId="0" hidden="1">#REF!</definedName>
    <definedName name="XRefPaste133Row" hidden="1">#REF!</definedName>
    <definedName name="XRefPaste134Row" localSheetId="2" hidden="1">#REF!</definedName>
    <definedName name="XRefPaste134Row" localSheetId="6" hidden="1">#REF!</definedName>
    <definedName name="XRefPaste134Row" localSheetId="0" hidden="1">#REF!</definedName>
    <definedName name="XRefPaste134Row" hidden="1">#REF!</definedName>
    <definedName name="XRefPaste135Row" localSheetId="2" hidden="1">#REF!</definedName>
    <definedName name="XRefPaste135Row" localSheetId="6" hidden="1">#REF!</definedName>
    <definedName name="XRefPaste135Row" localSheetId="0" hidden="1">#REF!</definedName>
    <definedName name="XRefPaste135Row" hidden="1">#REF!</definedName>
    <definedName name="XRefPaste136Row" localSheetId="2" hidden="1">#REF!</definedName>
    <definedName name="XRefPaste136Row" localSheetId="6" hidden="1">#REF!</definedName>
    <definedName name="XRefPaste136Row" localSheetId="0" hidden="1">#REF!</definedName>
    <definedName name="XRefPaste136Row" hidden="1">#REF!</definedName>
    <definedName name="XRefPaste137Row" localSheetId="2" hidden="1">#REF!</definedName>
    <definedName name="XRefPaste137Row" localSheetId="6" hidden="1">#REF!</definedName>
    <definedName name="XRefPaste137Row" localSheetId="0" hidden="1">#REF!</definedName>
    <definedName name="XRefPaste137Row" hidden="1">#REF!</definedName>
    <definedName name="XRefPaste138Row" localSheetId="2" hidden="1">#REF!</definedName>
    <definedName name="XRefPaste138Row" localSheetId="6" hidden="1">#REF!</definedName>
    <definedName name="XRefPaste138Row" localSheetId="0" hidden="1">#REF!</definedName>
    <definedName name="XRefPaste138Row" hidden="1">#REF!</definedName>
    <definedName name="XRefPaste139" localSheetId="2" hidden="1">'[111]Mapa de Resultado'!#REF!</definedName>
    <definedName name="XRefPaste139" localSheetId="6" hidden="1">'[111]Mapa de Resultado'!#REF!</definedName>
    <definedName name="XRefPaste139" localSheetId="0" hidden="1">'[111]Mapa de Resultado'!#REF!</definedName>
    <definedName name="XRefPaste139" hidden="1">'[111]Mapa de Resultado'!#REF!</definedName>
    <definedName name="XRefPaste139Row" localSheetId="2" hidden="1">#REF!</definedName>
    <definedName name="XRefPaste139Row" localSheetId="7" hidden="1">#REF!</definedName>
    <definedName name="XRefPaste139Row" localSheetId="6" hidden="1">#REF!</definedName>
    <definedName name="XRefPaste139Row" localSheetId="0" hidden="1">#REF!</definedName>
    <definedName name="XRefPaste139Row" hidden="1">#REF!</definedName>
    <definedName name="XRefPaste14" localSheetId="2" hidden="1">#REF!</definedName>
    <definedName name="XRefPaste14" localSheetId="6" hidden="1">#REF!</definedName>
    <definedName name="XRefPaste14" localSheetId="0" hidden="1">#REF!</definedName>
    <definedName name="XRefPaste14" hidden="1">#REF!</definedName>
    <definedName name="XRefPaste15" localSheetId="2" hidden="1">#REF!</definedName>
    <definedName name="XRefPaste15" localSheetId="6" hidden="1">#REF!</definedName>
    <definedName name="XRefPaste15" localSheetId="0" hidden="1">#REF!</definedName>
    <definedName name="XRefPaste15" hidden="1">#REF!</definedName>
    <definedName name="XRefPaste15Row" localSheetId="2" hidden="1">#REF!</definedName>
    <definedName name="XRefPaste15Row" localSheetId="6" hidden="1">#REF!</definedName>
    <definedName name="XRefPaste15Row" localSheetId="0" hidden="1">#REF!</definedName>
    <definedName name="XRefPaste15Row" hidden="1">#REF!</definedName>
    <definedName name="XRefPaste16" localSheetId="2" hidden="1">#REF!</definedName>
    <definedName name="XRefPaste16" localSheetId="6" hidden="1">#REF!</definedName>
    <definedName name="XRefPaste16" localSheetId="0" hidden="1">#REF!</definedName>
    <definedName name="XRefPaste16" hidden="1">#REF!</definedName>
    <definedName name="XRefPaste16Row" localSheetId="2" hidden="1">#REF!</definedName>
    <definedName name="XRefPaste16Row" localSheetId="6" hidden="1">#REF!</definedName>
    <definedName name="XRefPaste16Row" localSheetId="0" hidden="1">#REF!</definedName>
    <definedName name="XRefPaste16Row" hidden="1">#REF!</definedName>
    <definedName name="XRefPaste17Row" localSheetId="2" hidden="1">#REF!</definedName>
    <definedName name="XRefPaste17Row" localSheetId="6" hidden="1">#REF!</definedName>
    <definedName name="XRefPaste17Row" localSheetId="0" hidden="1">#REF!</definedName>
    <definedName name="XRefPaste17Row" hidden="1">#REF!</definedName>
    <definedName name="XRefPaste18" localSheetId="2" hidden="1">#REF!</definedName>
    <definedName name="XRefPaste18" localSheetId="6" hidden="1">#REF!</definedName>
    <definedName name="XRefPaste18" localSheetId="0" hidden="1">#REF!</definedName>
    <definedName name="XRefPaste18" hidden="1">#REF!</definedName>
    <definedName name="XRefPaste18Row" localSheetId="2" hidden="1">#REF!</definedName>
    <definedName name="XRefPaste18Row" localSheetId="6" hidden="1">#REF!</definedName>
    <definedName name="XRefPaste18Row" localSheetId="0" hidden="1">#REF!</definedName>
    <definedName name="XRefPaste18Row" hidden="1">#REF!</definedName>
    <definedName name="XRefPaste19" localSheetId="2" hidden="1">'[111]Mapa de Resultado'!#REF!</definedName>
    <definedName name="XRefPaste19" localSheetId="6" hidden="1">'[111]Mapa de Resultado'!#REF!</definedName>
    <definedName name="XRefPaste19" localSheetId="0" hidden="1">'[111]Mapa de Resultado'!#REF!</definedName>
    <definedName name="XRefPaste19" hidden="1">'[111]Mapa de Resultado'!#REF!</definedName>
    <definedName name="XRefPaste19Row" localSheetId="2" hidden="1">#REF!</definedName>
    <definedName name="XRefPaste19Row" localSheetId="7" hidden="1">#REF!</definedName>
    <definedName name="XRefPaste19Row" localSheetId="6" hidden="1">#REF!</definedName>
    <definedName name="XRefPaste19Row" localSheetId="0" hidden="1">#REF!</definedName>
    <definedName name="XRefPaste19Row" hidden="1">#REF!</definedName>
    <definedName name="XRefPaste1Row" localSheetId="2" hidden="1">#REF!</definedName>
    <definedName name="XRefPaste1Row" localSheetId="6" hidden="1">#REF!</definedName>
    <definedName name="XRefPaste1Row" localSheetId="0" hidden="1">#REF!</definedName>
    <definedName name="XRefPaste1Row" hidden="1">#REF!</definedName>
    <definedName name="XRefPaste2" localSheetId="2" hidden="1">#REF!</definedName>
    <definedName name="XRefPaste2" localSheetId="6" hidden="1">#REF!</definedName>
    <definedName name="XRefPaste2" localSheetId="0" hidden="1">#REF!</definedName>
    <definedName name="XRefPaste2" hidden="1">#REF!</definedName>
    <definedName name="XRefPaste26" localSheetId="2" hidden="1">#REF!</definedName>
    <definedName name="XRefPaste26" localSheetId="6" hidden="1">#REF!</definedName>
    <definedName name="XRefPaste26" localSheetId="0" hidden="1">#REF!</definedName>
    <definedName name="XRefPaste26" hidden="1">#REF!</definedName>
    <definedName name="XRefPaste26Row" localSheetId="2" hidden="1">#REF!</definedName>
    <definedName name="XRefPaste26Row" localSheetId="6" hidden="1">#REF!</definedName>
    <definedName name="XRefPaste26Row" localSheetId="0" hidden="1">#REF!</definedName>
    <definedName name="XRefPaste26Row" hidden="1">#REF!</definedName>
    <definedName name="XRefPaste27Row" localSheetId="2" hidden="1">#REF!</definedName>
    <definedName name="XRefPaste27Row" localSheetId="6" hidden="1">#REF!</definedName>
    <definedName name="XRefPaste27Row" localSheetId="0" hidden="1">#REF!</definedName>
    <definedName name="XRefPaste27Row" hidden="1">#REF!</definedName>
    <definedName name="XRefPaste28" localSheetId="2" hidden="1">#REF!</definedName>
    <definedName name="XRefPaste28" localSheetId="6" hidden="1">#REF!</definedName>
    <definedName name="XRefPaste28" localSheetId="0" hidden="1">#REF!</definedName>
    <definedName name="XRefPaste28" hidden="1">#REF!</definedName>
    <definedName name="XRefPaste28Row" localSheetId="2" hidden="1">#REF!</definedName>
    <definedName name="XRefPaste28Row" localSheetId="6" hidden="1">#REF!</definedName>
    <definedName name="XRefPaste28Row" localSheetId="0" hidden="1">#REF!</definedName>
    <definedName name="XRefPaste28Row" hidden="1">#REF!</definedName>
    <definedName name="XRefPaste29" localSheetId="2" hidden="1">#REF!</definedName>
    <definedName name="XRefPaste29" localSheetId="6" hidden="1">#REF!</definedName>
    <definedName name="XRefPaste29" localSheetId="0" hidden="1">#REF!</definedName>
    <definedName name="XRefPaste29" hidden="1">#REF!</definedName>
    <definedName name="XRefPaste29Row" localSheetId="2" hidden="1">#REF!</definedName>
    <definedName name="XRefPaste29Row" localSheetId="6" hidden="1">#REF!</definedName>
    <definedName name="XRefPaste29Row" localSheetId="0" hidden="1">#REF!</definedName>
    <definedName name="XRefPaste29Row" hidden="1">#REF!</definedName>
    <definedName name="XRefPaste2Row" localSheetId="2" hidden="1">#REF!</definedName>
    <definedName name="XRefPaste2Row" localSheetId="6" hidden="1">#REF!</definedName>
    <definedName name="XRefPaste2Row" localSheetId="0" hidden="1">#REF!</definedName>
    <definedName name="XRefPaste2Row" hidden="1">#REF!</definedName>
    <definedName name="XRefPaste3" localSheetId="2" hidden="1">#REF!</definedName>
    <definedName name="XRefPaste3" localSheetId="6" hidden="1">#REF!</definedName>
    <definedName name="XRefPaste3" localSheetId="0" hidden="1">#REF!</definedName>
    <definedName name="XRefPaste3" hidden="1">#REF!</definedName>
    <definedName name="XRefPaste31" localSheetId="2" hidden="1">#REF!</definedName>
    <definedName name="XRefPaste31" localSheetId="6" hidden="1">#REF!</definedName>
    <definedName name="XRefPaste31" localSheetId="0" hidden="1">#REF!</definedName>
    <definedName name="XRefPaste31" hidden="1">#REF!</definedName>
    <definedName name="XRefPaste31Row" localSheetId="2" hidden="1">#REF!</definedName>
    <definedName name="XRefPaste31Row" localSheetId="6" hidden="1">#REF!</definedName>
    <definedName name="XRefPaste31Row" localSheetId="0" hidden="1">#REF!</definedName>
    <definedName name="XRefPaste31Row" hidden="1">#REF!</definedName>
    <definedName name="XRefPaste32" localSheetId="2" hidden="1">#REF!</definedName>
    <definedName name="XRefPaste32" localSheetId="6" hidden="1">#REF!</definedName>
    <definedName name="XRefPaste32" localSheetId="0" hidden="1">#REF!</definedName>
    <definedName name="XRefPaste32" hidden="1">#REF!</definedName>
    <definedName name="XRefPaste32Row" localSheetId="2" hidden="1">#REF!</definedName>
    <definedName name="XRefPaste32Row" localSheetId="6" hidden="1">#REF!</definedName>
    <definedName name="XRefPaste32Row" localSheetId="0" hidden="1">#REF!</definedName>
    <definedName name="XRefPaste32Row" hidden="1">#REF!</definedName>
    <definedName name="XRefPaste35" localSheetId="2" hidden="1">#REF!</definedName>
    <definedName name="XRefPaste35" localSheetId="6" hidden="1">#REF!</definedName>
    <definedName name="XRefPaste35" localSheetId="0" hidden="1">#REF!</definedName>
    <definedName name="XRefPaste35" hidden="1">#REF!</definedName>
    <definedName name="XRefPaste35Row" localSheetId="2" hidden="1">#REF!</definedName>
    <definedName name="XRefPaste35Row" localSheetId="6" hidden="1">#REF!</definedName>
    <definedName name="XRefPaste35Row" localSheetId="0" hidden="1">#REF!</definedName>
    <definedName name="XRefPaste35Row" hidden="1">#REF!</definedName>
    <definedName name="XRefPaste37" localSheetId="2" hidden="1">'[111]Mapa de Resultado'!#REF!</definedName>
    <definedName name="XRefPaste37" localSheetId="6" hidden="1">'[111]Mapa de Resultado'!#REF!</definedName>
    <definedName name="XRefPaste37" localSheetId="0" hidden="1">'[111]Mapa de Resultado'!#REF!</definedName>
    <definedName name="XRefPaste37" hidden="1">'[111]Mapa de Resultado'!#REF!</definedName>
    <definedName name="XRefPaste37Row" localSheetId="2" hidden="1">#REF!</definedName>
    <definedName name="XRefPaste37Row" localSheetId="7" hidden="1">#REF!</definedName>
    <definedName name="XRefPaste37Row" localSheetId="6" hidden="1">#REF!</definedName>
    <definedName name="XRefPaste37Row" localSheetId="0" hidden="1">#REF!</definedName>
    <definedName name="XRefPaste37Row" hidden="1">#REF!</definedName>
    <definedName name="XRefPaste38" localSheetId="2" hidden="1">#REF!</definedName>
    <definedName name="XRefPaste38" localSheetId="6" hidden="1">#REF!</definedName>
    <definedName name="XRefPaste38" localSheetId="0" hidden="1">#REF!</definedName>
    <definedName name="XRefPaste38" hidden="1">#REF!</definedName>
    <definedName name="XRefPaste38Row" localSheetId="2" hidden="1">#REF!</definedName>
    <definedName name="XRefPaste38Row" localSheetId="6" hidden="1">#REF!</definedName>
    <definedName name="XRefPaste38Row" localSheetId="0" hidden="1">#REF!</definedName>
    <definedName name="XRefPaste38Row" hidden="1">#REF!</definedName>
    <definedName name="XRefPaste39" localSheetId="2" hidden="1">#REF!</definedName>
    <definedName name="XRefPaste39" localSheetId="6" hidden="1">#REF!</definedName>
    <definedName name="XRefPaste39" localSheetId="0" hidden="1">#REF!</definedName>
    <definedName name="XRefPaste39" hidden="1">#REF!</definedName>
    <definedName name="XRefPaste39Row" localSheetId="2" hidden="1">#REF!</definedName>
    <definedName name="XRefPaste39Row" localSheetId="6" hidden="1">#REF!</definedName>
    <definedName name="XRefPaste39Row" localSheetId="0" hidden="1">#REF!</definedName>
    <definedName name="XRefPaste39Row" hidden="1">#REF!</definedName>
    <definedName name="XRefPaste3Row" localSheetId="2" hidden="1">#REF!</definedName>
    <definedName name="XRefPaste3Row" localSheetId="6" hidden="1">#REF!</definedName>
    <definedName name="XRefPaste3Row" localSheetId="0" hidden="1">#REF!</definedName>
    <definedName name="XRefPaste3Row" hidden="1">#REF!</definedName>
    <definedName name="XRefPaste4" localSheetId="2" hidden="1">#REF!</definedName>
    <definedName name="XRefPaste4" localSheetId="6" hidden="1">#REF!</definedName>
    <definedName name="XRefPaste4" localSheetId="0" hidden="1">#REF!</definedName>
    <definedName name="XRefPaste4" hidden="1">#REF!</definedName>
    <definedName name="XRefPaste44" localSheetId="2" hidden="1">'[111]Deposito Judicial'!#REF!</definedName>
    <definedName name="XRefPaste44" localSheetId="6" hidden="1">'[111]Deposito Judicial'!#REF!</definedName>
    <definedName name="XRefPaste44" localSheetId="0" hidden="1">'[111]Deposito Judicial'!#REF!</definedName>
    <definedName name="XRefPaste44" hidden="1">'[111]Deposito Judicial'!#REF!</definedName>
    <definedName name="XRefPaste44Row" localSheetId="2" hidden="1">[111]XREF!#REF!</definedName>
    <definedName name="XRefPaste44Row" localSheetId="6" hidden="1">[111]XREF!#REF!</definedName>
    <definedName name="XRefPaste44Row" localSheetId="0" hidden="1">[111]XREF!#REF!</definedName>
    <definedName name="XRefPaste44Row" hidden="1">[111]XREF!#REF!</definedName>
    <definedName name="XRefPaste45" localSheetId="2" hidden="1">#REF!</definedName>
    <definedName name="XRefPaste45" localSheetId="7" hidden="1">#REF!</definedName>
    <definedName name="XRefPaste45" localSheetId="6" hidden="1">#REF!</definedName>
    <definedName name="XRefPaste45" localSheetId="0" hidden="1">#REF!</definedName>
    <definedName name="XRefPaste45" hidden="1">#REF!</definedName>
    <definedName name="XRefPaste45Row" localSheetId="2" hidden="1">[111]XREF!#REF!</definedName>
    <definedName name="XRefPaste45Row" localSheetId="7" hidden="1">[111]XREF!#REF!</definedName>
    <definedName name="XRefPaste45Row" localSheetId="6" hidden="1">[111]XREF!#REF!</definedName>
    <definedName name="XRefPaste45Row" localSheetId="0" hidden="1">[111]XREF!#REF!</definedName>
    <definedName name="XRefPaste45Row" hidden="1">[111]XREF!#REF!</definedName>
    <definedName name="XRefPaste4Row" localSheetId="2" hidden="1">#REF!</definedName>
    <definedName name="XRefPaste4Row" localSheetId="7" hidden="1">#REF!</definedName>
    <definedName name="XRefPaste4Row" localSheetId="6" hidden="1">#REF!</definedName>
    <definedName name="XRefPaste4Row" localSheetId="0" hidden="1">#REF!</definedName>
    <definedName name="XRefPaste4Row" hidden="1">#REF!</definedName>
    <definedName name="XRefPaste5" localSheetId="2" hidden="1">#REF!</definedName>
    <definedName name="XRefPaste5" localSheetId="6" hidden="1">#REF!</definedName>
    <definedName name="XRefPaste5" localSheetId="0" hidden="1">#REF!</definedName>
    <definedName name="XRefPaste5" hidden="1">#REF!</definedName>
    <definedName name="XRefPaste56Row" localSheetId="2" hidden="1">#REF!</definedName>
    <definedName name="XRefPaste56Row" localSheetId="6" hidden="1">#REF!</definedName>
    <definedName name="XRefPaste56Row" localSheetId="0" hidden="1">#REF!</definedName>
    <definedName name="XRefPaste56Row" hidden="1">#REF!</definedName>
    <definedName name="XRefPaste57Row" localSheetId="2" hidden="1">#REF!</definedName>
    <definedName name="XRefPaste57Row" localSheetId="6" hidden="1">#REF!</definedName>
    <definedName name="XRefPaste57Row" localSheetId="0" hidden="1">#REF!</definedName>
    <definedName name="XRefPaste57Row" hidden="1">#REF!</definedName>
    <definedName name="XRefPaste59Row" localSheetId="2" hidden="1">#REF!</definedName>
    <definedName name="XRefPaste59Row" localSheetId="6" hidden="1">#REF!</definedName>
    <definedName name="XRefPaste59Row" localSheetId="0" hidden="1">#REF!</definedName>
    <definedName name="XRefPaste59Row" hidden="1">#REF!</definedName>
    <definedName name="XRefPaste5Row" localSheetId="2" hidden="1">#REF!</definedName>
    <definedName name="XRefPaste5Row" localSheetId="6" hidden="1">#REF!</definedName>
    <definedName name="XRefPaste5Row" localSheetId="0" hidden="1">#REF!</definedName>
    <definedName name="XRefPaste5Row" hidden="1">#REF!</definedName>
    <definedName name="XRefPaste6" localSheetId="2" hidden="1">#REF!</definedName>
    <definedName name="XRefPaste6" localSheetId="6" hidden="1">#REF!</definedName>
    <definedName name="XRefPaste6" localSheetId="0" hidden="1">#REF!</definedName>
    <definedName name="XRefPaste6" hidden="1">#REF!</definedName>
    <definedName name="XRefPaste62Row" localSheetId="2" hidden="1">#REF!</definedName>
    <definedName name="XRefPaste62Row" localSheetId="6" hidden="1">#REF!</definedName>
    <definedName name="XRefPaste62Row" localSheetId="0" hidden="1">#REF!</definedName>
    <definedName name="XRefPaste62Row" hidden="1">#REF!</definedName>
    <definedName name="XRefPaste63Row" localSheetId="2" hidden="1">#REF!</definedName>
    <definedName name="XRefPaste63Row" localSheetId="6" hidden="1">#REF!</definedName>
    <definedName name="XRefPaste63Row" localSheetId="0" hidden="1">#REF!</definedName>
    <definedName name="XRefPaste63Row" hidden="1">#REF!</definedName>
    <definedName name="XRefPaste64Row" localSheetId="2" hidden="1">#REF!</definedName>
    <definedName name="XRefPaste64Row" localSheetId="6" hidden="1">#REF!</definedName>
    <definedName name="XRefPaste64Row" localSheetId="0" hidden="1">#REF!</definedName>
    <definedName name="XRefPaste64Row" hidden="1">#REF!</definedName>
    <definedName name="XRefPaste65Row" localSheetId="2" hidden="1">#REF!</definedName>
    <definedName name="XRefPaste65Row" localSheetId="6" hidden="1">#REF!</definedName>
    <definedName name="XRefPaste65Row" localSheetId="0" hidden="1">#REF!</definedName>
    <definedName name="XRefPaste65Row" hidden="1">#REF!</definedName>
    <definedName name="XRefPaste67Row" localSheetId="2" hidden="1">#REF!</definedName>
    <definedName name="XRefPaste67Row" localSheetId="6" hidden="1">#REF!</definedName>
    <definedName name="XRefPaste67Row" localSheetId="0" hidden="1">#REF!</definedName>
    <definedName name="XRefPaste67Row" hidden="1">#REF!</definedName>
    <definedName name="XRefPaste68Row" localSheetId="2" hidden="1">#REF!</definedName>
    <definedName name="XRefPaste68Row" localSheetId="6" hidden="1">#REF!</definedName>
    <definedName name="XRefPaste68Row" localSheetId="0" hidden="1">#REF!</definedName>
    <definedName name="XRefPaste68Row" hidden="1">#REF!</definedName>
    <definedName name="XRefPaste69Row" localSheetId="2" hidden="1">#REF!</definedName>
    <definedName name="XRefPaste69Row" localSheetId="6" hidden="1">#REF!</definedName>
    <definedName name="XRefPaste69Row" localSheetId="0" hidden="1">#REF!</definedName>
    <definedName name="XRefPaste69Row" hidden="1">#REF!</definedName>
    <definedName name="XRefPaste6Row" localSheetId="2" hidden="1">#REF!</definedName>
    <definedName name="XRefPaste6Row" localSheetId="6" hidden="1">#REF!</definedName>
    <definedName name="XRefPaste6Row" localSheetId="0" hidden="1">#REF!</definedName>
    <definedName name="XRefPaste6Row" hidden="1">#REF!</definedName>
    <definedName name="XRefPaste7" localSheetId="2" hidden="1">#REF!</definedName>
    <definedName name="XRefPaste7" localSheetId="6" hidden="1">#REF!</definedName>
    <definedName name="XRefPaste7" localSheetId="0" hidden="1">#REF!</definedName>
    <definedName name="XRefPaste7" hidden="1">#REF!</definedName>
    <definedName name="XRefPaste70Row" localSheetId="2" hidden="1">#REF!</definedName>
    <definedName name="XRefPaste70Row" localSheetId="6" hidden="1">#REF!</definedName>
    <definedName name="XRefPaste70Row" localSheetId="0" hidden="1">#REF!</definedName>
    <definedName name="XRefPaste70Row" hidden="1">#REF!</definedName>
    <definedName name="XRefPaste71Row" localSheetId="2" hidden="1">#REF!</definedName>
    <definedName name="XRefPaste71Row" localSheetId="6" hidden="1">#REF!</definedName>
    <definedName name="XRefPaste71Row" localSheetId="0" hidden="1">#REF!</definedName>
    <definedName name="XRefPaste71Row" hidden="1">#REF!</definedName>
    <definedName name="XRefPaste75Row" localSheetId="2" hidden="1">#REF!</definedName>
    <definedName name="XRefPaste75Row" localSheetId="6" hidden="1">#REF!</definedName>
    <definedName name="XRefPaste75Row" localSheetId="0" hidden="1">#REF!</definedName>
    <definedName name="XRefPaste75Row" hidden="1">#REF!</definedName>
    <definedName name="XRefPaste7Row" localSheetId="2" hidden="1">#REF!</definedName>
    <definedName name="XRefPaste7Row" localSheetId="6" hidden="1">#REF!</definedName>
    <definedName name="XRefPaste7Row" localSheetId="0" hidden="1">#REF!</definedName>
    <definedName name="XRefPaste7Row" hidden="1">#REF!</definedName>
    <definedName name="XRefPaste8" localSheetId="2" hidden="1">#REF!</definedName>
    <definedName name="XRefPaste8" localSheetId="6" hidden="1">#REF!</definedName>
    <definedName name="XRefPaste8" localSheetId="0" hidden="1">#REF!</definedName>
    <definedName name="XRefPaste8" hidden="1">#REF!</definedName>
    <definedName name="XRefPaste9" localSheetId="2" hidden="1">#REF!</definedName>
    <definedName name="XRefPaste9" localSheetId="6" hidden="1">#REF!</definedName>
    <definedName name="XRefPaste9" localSheetId="0" hidden="1">#REF!</definedName>
    <definedName name="XRefPaste9" hidden="1">#REF!</definedName>
    <definedName name="XRefPaste99Row" localSheetId="2" hidden="1">#REF!</definedName>
    <definedName name="XRefPaste99Row" localSheetId="6" hidden="1">#REF!</definedName>
    <definedName name="XRefPaste99Row" localSheetId="0" hidden="1">#REF!</definedName>
    <definedName name="XRefPaste99Row" hidden="1">#REF!</definedName>
    <definedName name="XRefPasteRangeCount" hidden="1">35</definedName>
    <definedName name="xuxa" localSheetId="7" hidden="1">{"'REL CUSTODIF'!$B$1:$H$72"}</definedName>
    <definedName name="xuxa" hidden="1">{"'REL CUSTODIF'!$B$1:$H$72"}</definedName>
    <definedName name="xuxa1" localSheetId="7" hidden="1">{"'REL CUSTODIF'!$B$1:$H$72"}</definedName>
    <definedName name="xuxa1" hidden="1">{"'REL CUSTODIF'!$B$1:$H$72"}</definedName>
    <definedName name="xx" localSheetId="7" hidden="1">{"'REL CUSTODIF'!$B$1:$H$72"}</definedName>
    <definedName name="xx" hidden="1">{"'REL CUSTODIF'!$B$1:$H$72"}</definedName>
    <definedName name="xxwdw" localSheetId="2" hidden="1">#REF!</definedName>
    <definedName name="xxwdw" localSheetId="6" hidden="1">#REF!</definedName>
    <definedName name="xxwdw" localSheetId="0" hidden="1">#REF!</definedName>
    <definedName name="xxwdw" hidden="1">#REF!</definedName>
    <definedName name="xxx" localSheetId="2" hidden="1">#REF!</definedName>
    <definedName name="xxx" localSheetId="6" hidden="1">#REF!</definedName>
    <definedName name="xxx" localSheetId="0" hidden="1">#REF!</definedName>
    <definedName name="xxx" hidden="1">#REF!</definedName>
    <definedName name="xxxx" localSheetId="7" hidden="1">{"'REL CUSTODIF'!$B$1:$H$72"}</definedName>
    <definedName name="xxxx" hidden="1">{"'REL CUSTODIF'!$B$1:$H$72"}</definedName>
    <definedName name="XXXXXX" localSheetId="2" hidden="1">#REF!</definedName>
    <definedName name="XXXXXX" localSheetId="6" hidden="1">#REF!</definedName>
    <definedName name="XXXXXX" localSheetId="0" hidden="1">#REF!</definedName>
    <definedName name="XXXXXX" hidden="1">#REF!</definedName>
    <definedName name="xxxxxxxxx" localSheetId="2" hidden="1">#REF!</definedName>
    <definedName name="xxxxxxxxx" localSheetId="6" hidden="1">#REF!</definedName>
    <definedName name="xxxxxxxxx" localSheetId="0" hidden="1">#REF!</definedName>
    <definedName name="xxxxxxxxx" hidden="1">#REF!</definedName>
    <definedName name="xxxxxxxxxxx" localSheetId="2" hidden="1">#REF!</definedName>
    <definedName name="xxxxxxxxxxx" localSheetId="6" hidden="1">#REF!</definedName>
    <definedName name="xxxxxxxxxxx" localSheetId="0" hidden="1">#REF!</definedName>
    <definedName name="xxxxxxxxxxx" hidden="1">#REF!</definedName>
    <definedName name="xxxxxxxxxxxs" localSheetId="2" hidden="1">#REF!</definedName>
    <definedName name="xxxxxxxxxxxs" localSheetId="6" hidden="1">#REF!</definedName>
    <definedName name="xxxxxxxxxxxs" localSheetId="0" hidden="1">#REF!</definedName>
    <definedName name="xxxxxxxxxxxs" hidden="1">#REF!</definedName>
    <definedName name="xzc\z" localSheetId="2" hidden="1">#REF!</definedName>
    <definedName name="xzc\z" localSheetId="6" hidden="1">#REF!</definedName>
    <definedName name="xzc\z" localSheetId="0" hidden="1">#REF!</definedName>
    <definedName name="xzc\z" hidden="1">#REF!</definedName>
    <definedName name="y" localSheetId="7" hidden="1">{"'REL CUSTODIF'!$B$1:$H$72"}</definedName>
    <definedName name="y" hidden="1">{"'REL CUSTODIF'!$B$1:$H$72"}</definedName>
    <definedName name="yt">#N/A</definedName>
    <definedName name="yterytr" localSheetId="2" hidden="1">#REF!</definedName>
    <definedName name="yterytr" localSheetId="7" hidden="1">#REF!</definedName>
    <definedName name="yterytr" localSheetId="6" hidden="1">#REF!</definedName>
    <definedName name="yterytr" localSheetId="0" hidden="1">#REF!</definedName>
    <definedName name="yterytr" hidden="1">#REF!</definedName>
    <definedName name="ytyt">#N/A</definedName>
    <definedName name="ytytyt">#N/A</definedName>
    <definedName name="YY" localSheetId="2" hidden="1">#REF!</definedName>
    <definedName name="YY" localSheetId="7" hidden="1">#REF!</definedName>
    <definedName name="YY" localSheetId="6" hidden="1">#REF!</definedName>
    <definedName name="YY" localSheetId="0" hidden="1">#REF!</definedName>
    <definedName name="YY" hidden="1">#REF!</definedName>
    <definedName name="yyy" localSheetId="7" hidden="1">{#N/A,#N/A,FALSE,"Plan1";#N/A,#N/A,FALSE,"Plan2"}</definedName>
    <definedName name="yyy" hidden="1">{#N/A,#N/A,FALSE,"Plan1";#N/A,#N/A,FALSE,"Plan2"}</definedName>
    <definedName name="yyyy">#N/A</definedName>
    <definedName name="yyyyy" localSheetId="7" hidden="1">{#N/A,#N/A,FALSE,"Plan1";#N/A,#N/A,FALSE,"Plan2"}</definedName>
    <definedName name="yyyyy" hidden="1">{#N/A,#N/A,FALSE,"Plan1";#N/A,#N/A,FALSE,"Plan2"}</definedName>
    <definedName name="yyyyyy">#N/A</definedName>
    <definedName name="yyyyyyyy">#N/A</definedName>
    <definedName name="yyyyyyyyyyyyyy" localSheetId="2" hidden="1">#REF!</definedName>
    <definedName name="yyyyyyyyyyyyyy" localSheetId="7" hidden="1">#REF!</definedName>
    <definedName name="yyyyyyyyyyyyyy" localSheetId="6" hidden="1">#REF!</definedName>
    <definedName name="yyyyyyyyyyyyyy" localSheetId="0" hidden="1">#REF!</definedName>
    <definedName name="yyyyyyyyyyyyyy" hidden="1">#REF!</definedName>
    <definedName name="yyyyyyyyyyyyyyt" localSheetId="2" hidden="1">#REF!</definedName>
    <definedName name="yyyyyyyyyyyyyyt" localSheetId="6" hidden="1">#REF!</definedName>
    <definedName name="yyyyyyyyyyyyyyt" localSheetId="0" hidden="1">#REF!</definedName>
    <definedName name="yyyyyyyyyyyyyyt" hidden="1">#REF!</definedName>
    <definedName name="Z_3F65678D_18AA_48DA_8E30_C0F6CC37F51B_.wvu.Cols" localSheetId="2" hidden="1">#REF!,#REF!</definedName>
    <definedName name="Z_3F65678D_18AA_48DA_8E30_C0F6CC37F51B_.wvu.Cols" localSheetId="7" hidden="1">#REF!,#REF!</definedName>
    <definedName name="Z_3F65678D_18AA_48DA_8E30_C0F6CC37F51B_.wvu.Cols" localSheetId="6" hidden="1">#REF!,#REF!</definedName>
    <definedName name="Z_3F65678D_18AA_48DA_8E30_C0F6CC37F51B_.wvu.Cols" localSheetId="0" hidden="1">#REF!,#REF!</definedName>
    <definedName name="Z_3F65678D_18AA_48DA_8E30_C0F6CC37F51B_.wvu.Cols" hidden="1">#REF!,#REF!</definedName>
    <definedName name="zcd">'[1]CONSOL DRE GERAL'!$B$1:$G$40</definedName>
    <definedName name="zdfvsd" localSheetId="7" hidden="1">{"VENTAS1",#N/A,FALSE,"VENTAS";"VENTAS2",#N/A,FALSE,"VENTAS";"VENTAS3",#N/A,FALSE,"VENTAS";"VENTAS4",#N/A,FALSE,"VENTAS";"VENTAS5",#N/A,FALSE,"VENTAS";"VENTAS6",#N/A,FALSE,"VENTAS";"VENTAS7",#N/A,FALSE,"VENTAS";"VENTAS8",#N/A,FALSE,"VENTAS"}</definedName>
    <definedName name="zdfvsd" hidden="1">{"VENTAS1",#N/A,FALSE,"VENTAS";"VENTAS2",#N/A,FALSE,"VENTAS";"VENTAS3",#N/A,FALSE,"VENTAS";"VENTAS4",#N/A,FALSE,"VENTAS";"VENTAS5",#N/A,FALSE,"VENTAS";"VENTAS6",#N/A,FALSE,"VENTAS";"VENTAS7",#N/A,FALSE,"VENTAS";"VENTAS8",#N/A,FALSE,"VENTAS"}</definedName>
    <definedName name="ZEROFIN.DESPFIN">#N/A</definedName>
    <definedName name="ZEROFIN.ZEROFIN">#N/A</definedName>
    <definedName name="zerofin1">#N/A</definedName>
    <definedName name="zvvczvcx" localSheetId="2" hidden="1">#REF!</definedName>
    <definedName name="zvvczvcx" localSheetId="7" hidden="1">#REF!</definedName>
    <definedName name="zvvczvcx" localSheetId="6" hidden="1">#REF!</definedName>
    <definedName name="zvvczvcx" localSheetId="0" hidden="1">#REF!</definedName>
    <definedName name="zvvczvcx" hidden="1">#REF!</definedName>
    <definedName name="zxc\xcz" localSheetId="2">#REF!</definedName>
    <definedName name="zxc\xcz" localSheetId="6">#REF!</definedName>
    <definedName name="zxc\xcz" localSheetId="0">#REF!</definedName>
    <definedName name="zxc\xcz">#REF!</definedName>
    <definedName name="zxc\zxc\xc" localSheetId="2">#REF!</definedName>
    <definedName name="zxc\zxc\xc" localSheetId="6">#REF!</definedName>
    <definedName name="zxc\zxc\xc" localSheetId="0">#REF!</definedName>
    <definedName name="zxc\zxc\xc">#REF!</definedName>
    <definedName name="ZXD" localSheetId="7" hidden="1">{#N/A,#N/A,FALSE,"Plan1";#N/A,#N/A,FALSE,"Plan2"}</definedName>
    <definedName name="ZXD" hidden="1">{#N/A,#N/A,FALSE,"Plan1";#N/A,#N/A,FALSE,"Plan2"}</definedName>
    <definedName name="zzzzzzz" localSheetId="2" hidden="1">#REF!</definedName>
    <definedName name="zzzzzzz" localSheetId="7" hidden="1">#REF!</definedName>
    <definedName name="zzzzzzz" localSheetId="6" hidden="1">#REF!</definedName>
    <definedName name="zzzzzzz" localSheetId="0" hidden="1">#REF!</definedName>
    <definedName name="zzzzzzz" hidden="1">#REF!</definedName>
    <definedName name="zzzzzzzzz" localSheetId="2" hidden="1">#REF!</definedName>
    <definedName name="zzzzzzzzz" localSheetId="6" hidden="1">#REF!</definedName>
    <definedName name="zzzzzzzzz" localSheetId="0" hidden="1">#REF!</definedName>
    <definedName name="zzzzzzzzz" hidden="1">#REF!</definedName>
    <definedName name="сфша" localSheetId="7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сфша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국제거래" localSheetId="7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국제거래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뭐야" localSheetId="7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뭐야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원천납부8" localSheetId="7" hidden="1">{#N/A,#N/A,FALSE,"1호 과표세액";#N/A,#N/A,FALSE,"2호 서식";#N/A,#N/A,FALSE,"2호부표 최저한세";#N/A,#N/A,FALSE,"5호 농어촌";#N/A,#N/A,FALSE,"6호 소득금액";#N/A,#N/A,FALSE,"6호 첨부(익)";#N/A,#N/A,FALSE,"6호 첨부(손)";#N/A,#N/A,FALSE,"6-1호 수입금액";#N/A,#N/A,FALSE,"6-2(7)호 해외투자";#N/A,#N/A,FALSE,"6-3호 퇴충";#N/A,#N/A,FALSE,"6-3(3)호 단퇴";#N/A,#N/A,FALSE,"6-3(4)호 대손";#N/A,#N/A,FALSE,"6-4호 접대(갑)";#N/A,#N/A,FALSE,"6-4호 접대(을)";#N/A,#N/A,FALSE,"9호 자본금(갑)";#N/A,#N/A,FALSE,"9호 자본금(을)";#N/A,#N/A,FALSE,"조8호 기술인력";#N/A,#N/A,FALSE,"국공채감면";#N/A,#N/A,FALSE,"전기수정";#N/A,#N/A,FALSE,"퇴충명세";#N/A,#N/A,FALSE,"적금모집권유비";#N/A,#N/A,FALSE,"해외투자현황";#N/A,#N/A,FALSE,"외화감면";#N/A,#N/A,FALSE,"대손상각등명세"}</definedName>
    <definedName name="원천납부8" hidden="1">{#N/A,#N/A,FALSE,"1호 과표세액";#N/A,#N/A,FALSE,"2호 서식";#N/A,#N/A,FALSE,"2호부표 최저한세";#N/A,#N/A,FALSE,"5호 농어촌";#N/A,#N/A,FALSE,"6호 소득금액";#N/A,#N/A,FALSE,"6호 첨부(익)";#N/A,#N/A,FALSE,"6호 첨부(손)";#N/A,#N/A,FALSE,"6-1호 수입금액";#N/A,#N/A,FALSE,"6-2(7)호 해외투자";#N/A,#N/A,FALSE,"6-3호 퇴충";#N/A,#N/A,FALSE,"6-3(3)호 단퇴";#N/A,#N/A,FALSE,"6-3(4)호 대손";#N/A,#N/A,FALSE,"6-4호 접대(갑)";#N/A,#N/A,FALSE,"6-4호 접대(을)";#N/A,#N/A,FALSE,"9호 자본금(갑)";#N/A,#N/A,FALSE,"9호 자본금(을)";#N/A,#N/A,FALSE,"조8호 기술인력";#N/A,#N/A,FALSE,"국공채감면";#N/A,#N/A,FALSE,"전기수정";#N/A,#N/A,FALSE,"퇴충명세";#N/A,#N/A,FALSE,"적금모집권유비";#N/A,#N/A,FALSE,"해외투자현황";#N/A,#N/A,FALSE,"외화감면";#N/A,#N/A,FALSE,"대손상각등명세"}</definedName>
    <definedName name="유형자산1" localSheetId="7" hidden="1">{#NULL!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}</definedName>
    <definedName name="유형자산1" hidden="1">{#NULL!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;#N/A,#N/A,TRUE,0}</definedName>
    <definedName name="율리1총괄표" localSheetId="7" hidden="1">{#N/A,#N/A,FALSE,"1호 과표세액";#N/A,#N/A,FALSE,"2호 서식";#N/A,#N/A,FALSE,"2호부표 최저한세";#N/A,#N/A,FALSE,"5호 농어촌";#N/A,#N/A,FALSE,"6호 소득금액";#N/A,#N/A,FALSE,"6호 첨부(익)";#N/A,#N/A,FALSE,"6호 첨부(손)";#N/A,#N/A,FALSE,"6-1호 수입금액";#N/A,#N/A,FALSE,"6-2(7)호 해외투자";#N/A,#N/A,FALSE,"6-3호 퇴충";#N/A,#N/A,FALSE,"6-3(3)호 단퇴";#N/A,#N/A,FALSE,"6-3(4)호 대손";#N/A,#N/A,FALSE,"6-4호 접대(갑)";#N/A,#N/A,FALSE,"6-4호 접대(을)";#N/A,#N/A,FALSE,"9호 자본금(갑)";#N/A,#N/A,FALSE,"9호 자본금(을)";#N/A,#N/A,FALSE,"조8호 기술인력";#N/A,#N/A,FALSE,"국공채감면";#N/A,#N/A,FALSE,"전기수정";#N/A,#N/A,FALSE,"퇴충명세";#N/A,#N/A,FALSE,"적금모집권유비";#N/A,#N/A,FALSE,"해외투자현황";#N/A,#N/A,FALSE,"외화감면";#N/A,#N/A,FALSE,"대손상각등명세"}</definedName>
    <definedName name="율리1총괄표" hidden="1">{#N/A,#N/A,FALSE,"1호 과표세액";#N/A,#N/A,FALSE,"2호 서식";#N/A,#N/A,FALSE,"2호부표 최저한세";#N/A,#N/A,FALSE,"5호 농어촌";#N/A,#N/A,FALSE,"6호 소득금액";#N/A,#N/A,FALSE,"6호 첨부(익)";#N/A,#N/A,FALSE,"6호 첨부(손)";#N/A,#N/A,FALSE,"6-1호 수입금액";#N/A,#N/A,FALSE,"6-2(7)호 해외투자";#N/A,#N/A,FALSE,"6-3호 퇴충";#N/A,#N/A,FALSE,"6-3(3)호 단퇴";#N/A,#N/A,FALSE,"6-3(4)호 대손";#N/A,#N/A,FALSE,"6-4호 접대(갑)";#N/A,#N/A,FALSE,"6-4호 접대(을)";#N/A,#N/A,FALSE,"9호 자본금(갑)";#N/A,#N/A,FALSE,"9호 자본금(을)";#N/A,#N/A,FALSE,"조8호 기술인력";#N/A,#N/A,FALSE,"국공채감면";#N/A,#N/A,FALSE,"전기수정";#N/A,#N/A,FALSE,"퇴충명세";#N/A,#N/A,FALSE,"적금모집권유비";#N/A,#N/A,FALSE,"해외투자현황";#N/A,#N/A,FALSE,"외화감면";#N/A,#N/A,FALSE,"대손상각등명세"}</definedName>
    <definedName name="이정환" localSheetId="7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이정환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정상2" localSheetId="7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정상2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정상6" localSheetId="7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정상6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정상가격2" localSheetId="7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정상가격2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퇴충명세" localSheetId="7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퇴충명세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M3" i="8" l="1"/>
  <c r="DF3" i="8"/>
  <c r="DE3" i="8"/>
  <c r="DL3" i="8"/>
  <c r="DK3" i="8"/>
  <c r="DJ3" i="8"/>
  <c r="DI3" i="8"/>
  <c r="DH3" i="8"/>
  <c r="DG3" i="8"/>
  <c r="DD3" i="8"/>
  <c r="DC3" i="8"/>
  <c r="DB3" i="8"/>
  <c r="DE34" i="7" l="1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DE30" i="7"/>
  <c r="DD30" i="7"/>
  <c r="DC30" i="7"/>
  <c r="DB30" i="7"/>
  <c r="DA30" i="7"/>
  <c r="CZ30" i="7"/>
  <c r="CY30" i="7"/>
  <c r="CX30" i="7"/>
  <c r="CW30" i="7"/>
  <c r="CV30" i="7"/>
  <c r="CU30" i="7"/>
  <c r="CT30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V30" i="7"/>
  <c r="AU30" i="7"/>
  <c r="AT30" i="7"/>
  <c r="AS30" i="7"/>
  <c r="AR30" i="7"/>
  <c r="AQ30" i="7"/>
  <c r="AP30" i="7"/>
  <c r="AO30" i="7"/>
  <c r="AN30" i="7"/>
  <c r="AM30" i="7"/>
  <c r="AL30" i="7"/>
  <c r="DE28" i="7"/>
  <c r="DD28" i="7"/>
  <c r="DC28" i="7"/>
  <c r="DB28" i="7"/>
  <c r="DA28" i="7"/>
  <c r="CZ28" i="7"/>
  <c r="CY28" i="7"/>
  <c r="CX28" i="7"/>
  <c r="CW28" i="7"/>
  <c r="CV28" i="7"/>
  <c r="CU28" i="7"/>
  <c r="CT28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DE27" i="7"/>
  <c r="DD27" i="7"/>
  <c r="DC27" i="7"/>
  <c r="DB27" i="7"/>
  <c r="DA27" i="7"/>
  <c r="CZ27" i="7"/>
  <c r="CY27" i="7"/>
  <c r="CX27" i="7"/>
  <c r="CW27" i="7"/>
  <c r="CV27" i="7"/>
  <c r="CU27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DE26" i="7"/>
  <c r="DD26" i="7"/>
  <c r="DC26" i="7"/>
  <c r="DB26" i="7"/>
  <c r="DA26" i="7"/>
  <c r="CZ26" i="7"/>
  <c r="CY26" i="7"/>
  <c r="CX26" i="7"/>
  <c r="CW26" i="7"/>
  <c r="CV26" i="7"/>
  <c r="CU26" i="7"/>
  <c r="CT26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DE556" i="2"/>
  <c r="DD556" i="2"/>
  <c r="DC556" i="2"/>
  <c r="DB556" i="2"/>
  <c r="DA556" i="2"/>
  <c r="CZ556" i="2"/>
  <c r="CY556" i="2"/>
  <c r="CX556" i="2"/>
  <c r="CW556" i="2"/>
  <c r="CV556" i="2"/>
  <c r="CU556" i="2"/>
  <c r="CT556" i="2"/>
  <c r="CS556" i="2"/>
  <c r="CR556" i="2"/>
  <c r="CQ556" i="2"/>
  <c r="CP556" i="2"/>
  <c r="CO556" i="2"/>
  <c r="CN556" i="2"/>
  <c r="CM556" i="2"/>
  <c r="CL556" i="2"/>
  <c r="CK556" i="2"/>
  <c r="CJ556" i="2"/>
  <c r="CI556" i="2"/>
  <c r="CH556" i="2"/>
  <c r="CG556" i="2"/>
  <c r="CF556" i="2"/>
  <c r="CE556" i="2"/>
  <c r="CD556" i="2"/>
  <c r="CC556" i="2"/>
  <c r="CB556" i="2"/>
  <c r="CA556" i="2"/>
  <c r="BZ556" i="2"/>
  <c r="BY556" i="2"/>
  <c r="BX556" i="2"/>
  <c r="BW556" i="2"/>
  <c r="BV556" i="2"/>
  <c r="BU556" i="2"/>
  <c r="BT556" i="2"/>
  <c r="BS556" i="2"/>
  <c r="BR556" i="2"/>
  <c r="BQ556" i="2"/>
  <c r="BP556" i="2"/>
  <c r="BO556" i="2"/>
  <c r="BN556" i="2"/>
  <c r="BM556" i="2"/>
  <c r="BL556" i="2"/>
  <c r="BK556" i="2"/>
  <c r="BJ556" i="2"/>
  <c r="BI556" i="2"/>
  <c r="BH556" i="2"/>
  <c r="BG556" i="2"/>
  <c r="BF556" i="2"/>
  <c r="BE556" i="2"/>
  <c r="BD556" i="2"/>
  <c r="BC556" i="2"/>
  <c r="BB556" i="2"/>
  <c r="BA556" i="2"/>
  <c r="AZ556" i="2"/>
  <c r="AY556" i="2"/>
  <c r="AX556" i="2"/>
  <c r="AW556" i="2"/>
  <c r="AV556" i="2"/>
  <c r="AU556" i="2"/>
  <c r="AT556" i="2"/>
  <c r="AS556" i="2"/>
  <c r="AR556" i="2"/>
  <c r="AQ556" i="2"/>
  <c r="AP556" i="2"/>
  <c r="AO556" i="2"/>
  <c r="AN556" i="2"/>
  <c r="AM556" i="2"/>
  <c r="AL556" i="2"/>
  <c r="DE430" i="2"/>
  <c r="DD430" i="2"/>
  <c r="DC430" i="2"/>
  <c r="DB430" i="2"/>
  <c r="DA430" i="2"/>
  <c r="CZ430" i="2"/>
  <c r="CY430" i="2"/>
  <c r="CX430" i="2"/>
  <c r="CW430" i="2"/>
  <c r="CV430" i="2"/>
  <c r="CU430" i="2"/>
  <c r="CT430" i="2"/>
  <c r="CS430" i="2"/>
  <c r="CR430" i="2"/>
  <c r="CQ430" i="2"/>
  <c r="CP430" i="2"/>
  <c r="CO430" i="2"/>
  <c r="CN430" i="2"/>
  <c r="CM430" i="2"/>
  <c r="CL430" i="2"/>
  <c r="CK430" i="2"/>
  <c r="CJ430" i="2"/>
  <c r="CI430" i="2"/>
  <c r="CH430" i="2"/>
  <c r="CG430" i="2"/>
  <c r="CF430" i="2"/>
  <c r="CE430" i="2"/>
  <c r="CD430" i="2"/>
  <c r="CC430" i="2"/>
  <c r="CB430" i="2"/>
  <c r="CA430" i="2"/>
  <c r="BZ430" i="2"/>
  <c r="BY430" i="2"/>
  <c r="BX430" i="2"/>
  <c r="BW430" i="2"/>
  <c r="BV430" i="2"/>
  <c r="BU430" i="2"/>
  <c r="BT430" i="2"/>
  <c r="BS430" i="2"/>
  <c r="BR430" i="2"/>
  <c r="BQ430" i="2"/>
  <c r="BP430" i="2"/>
  <c r="BO430" i="2"/>
  <c r="BN430" i="2"/>
  <c r="BM430" i="2"/>
  <c r="BL430" i="2"/>
  <c r="BK430" i="2"/>
  <c r="BJ430" i="2"/>
  <c r="BI430" i="2"/>
  <c r="BH430" i="2"/>
  <c r="BG430" i="2"/>
  <c r="BF430" i="2"/>
  <c r="BE430" i="2"/>
  <c r="BD430" i="2"/>
  <c r="BC430" i="2"/>
  <c r="BB430" i="2"/>
  <c r="BA430" i="2"/>
  <c r="AZ430" i="2"/>
  <c r="AY430" i="2"/>
  <c r="AX430" i="2"/>
  <c r="AW430" i="2"/>
  <c r="AV430" i="2"/>
  <c r="AU430" i="2"/>
  <c r="AT430" i="2"/>
  <c r="AS430" i="2"/>
  <c r="AR430" i="2"/>
  <c r="AQ430" i="2"/>
  <c r="AP430" i="2"/>
  <c r="AO430" i="2"/>
  <c r="AN430" i="2"/>
  <c r="AM430" i="2"/>
  <c r="AL430" i="2"/>
  <c r="DE429" i="2"/>
  <c r="DD429" i="2"/>
  <c r="DC429" i="2"/>
  <c r="DB429" i="2"/>
  <c r="DA429" i="2"/>
  <c r="CZ429" i="2"/>
  <c r="CY429" i="2"/>
  <c r="CX429" i="2"/>
  <c r="CW429" i="2"/>
  <c r="CV429" i="2"/>
  <c r="CU429" i="2"/>
  <c r="CT429" i="2"/>
  <c r="CS429" i="2"/>
  <c r="CR429" i="2"/>
  <c r="CQ429" i="2"/>
  <c r="CP429" i="2"/>
  <c r="CO429" i="2"/>
  <c r="CN429" i="2"/>
  <c r="CM429" i="2"/>
  <c r="CL429" i="2"/>
  <c r="CK429" i="2"/>
  <c r="CJ429" i="2"/>
  <c r="CI429" i="2"/>
  <c r="CH429" i="2"/>
  <c r="CG429" i="2"/>
  <c r="CF429" i="2"/>
  <c r="CE429" i="2"/>
  <c r="CD429" i="2"/>
  <c r="CC429" i="2"/>
  <c r="CB429" i="2"/>
  <c r="CA429" i="2"/>
  <c r="BZ429" i="2"/>
  <c r="BY429" i="2"/>
  <c r="BX429" i="2"/>
  <c r="BW429" i="2"/>
  <c r="BV429" i="2"/>
  <c r="BU429" i="2"/>
  <c r="BT429" i="2"/>
  <c r="BS429" i="2"/>
  <c r="BR429" i="2"/>
  <c r="BQ429" i="2"/>
  <c r="BP429" i="2"/>
  <c r="BO429" i="2"/>
  <c r="BN429" i="2"/>
  <c r="BM429" i="2"/>
  <c r="BL429" i="2"/>
  <c r="BK429" i="2"/>
  <c r="BJ429" i="2"/>
  <c r="BI429" i="2"/>
  <c r="BH429" i="2"/>
  <c r="BG429" i="2"/>
  <c r="BF429" i="2"/>
  <c r="BE429" i="2"/>
  <c r="BD429" i="2"/>
  <c r="BC429" i="2"/>
  <c r="BB429" i="2"/>
  <c r="BA429" i="2"/>
  <c r="AZ429" i="2"/>
  <c r="AY429" i="2"/>
  <c r="AX429" i="2"/>
  <c r="AW429" i="2"/>
  <c r="AV429" i="2"/>
  <c r="AU429" i="2"/>
  <c r="AT429" i="2"/>
  <c r="AS429" i="2"/>
  <c r="AR429" i="2"/>
  <c r="AQ429" i="2"/>
  <c r="AP429" i="2"/>
  <c r="AO429" i="2"/>
  <c r="AN429" i="2"/>
  <c r="AM429" i="2"/>
  <c r="AL429" i="2"/>
  <c r="DE428" i="2"/>
  <c r="DD428" i="2"/>
  <c r="DC428" i="2"/>
  <c r="DB428" i="2"/>
  <c r="DA428" i="2"/>
  <c r="CZ428" i="2"/>
  <c r="CY428" i="2"/>
  <c r="CX428" i="2"/>
  <c r="CW428" i="2"/>
  <c r="CV428" i="2"/>
  <c r="CU428" i="2"/>
  <c r="CT428" i="2"/>
  <c r="CS428" i="2"/>
  <c r="CR428" i="2"/>
  <c r="CQ428" i="2"/>
  <c r="CP428" i="2"/>
  <c r="CO428" i="2"/>
  <c r="CN428" i="2"/>
  <c r="CM428" i="2"/>
  <c r="CL428" i="2"/>
  <c r="CK428" i="2"/>
  <c r="CJ428" i="2"/>
  <c r="CI428" i="2"/>
  <c r="CH428" i="2"/>
  <c r="CG428" i="2"/>
  <c r="CF428" i="2"/>
  <c r="CE428" i="2"/>
  <c r="CD428" i="2"/>
  <c r="CC428" i="2"/>
  <c r="CB428" i="2"/>
  <c r="CA428" i="2"/>
  <c r="BZ428" i="2"/>
  <c r="BY428" i="2"/>
  <c r="BX428" i="2"/>
  <c r="BW428" i="2"/>
  <c r="BV428" i="2"/>
  <c r="BU428" i="2"/>
  <c r="BT428" i="2"/>
  <c r="BS428" i="2"/>
  <c r="BR428" i="2"/>
  <c r="BQ428" i="2"/>
  <c r="BP428" i="2"/>
  <c r="BO428" i="2"/>
  <c r="BN428" i="2"/>
  <c r="BM428" i="2"/>
  <c r="BL428" i="2"/>
  <c r="BK428" i="2"/>
  <c r="BJ428" i="2"/>
  <c r="BI428" i="2"/>
  <c r="BH428" i="2"/>
  <c r="BG428" i="2"/>
  <c r="BF428" i="2"/>
  <c r="BE428" i="2"/>
  <c r="BD428" i="2"/>
  <c r="BC428" i="2"/>
  <c r="BB428" i="2"/>
  <c r="BA428" i="2"/>
  <c r="AZ428" i="2"/>
  <c r="AY428" i="2"/>
  <c r="AX428" i="2"/>
  <c r="AW428" i="2"/>
  <c r="AV428" i="2"/>
  <c r="AU428" i="2"/>
  <c r="AT428" i="2"/>
  <c r="AS428" i="2"/>
  <c r="AR428" i="2"/>
  <c r="AQ428" i="2"/>
  <c r="AP428" i="2"/>
  <c r="AO428" i="2"/>
  <c r="AN428" i="2"/>
  <c r="AM428" i="2"/>
  <c r="AL428" i="2"/>
  <c r="DE427" i="2"/>
  <c r="DD427" i="2"/>
  <c r="DC427" i="2"/>
  <c r="DB427" i="2"/>
  <c r="DA427" i="2"/>
  <c r="CZ427" i="2"/>
  <c r="CY427" i="2"/>
  <c r="CX427" i="2"/>
  <c r="CW427" i="2"/>
  <c r="CV427" i="2"/>
  <c r="CU427" i="2"/>
  <c r="CT427" i="2"/>
  <c r="CS427" i="2"/>
  <c r="CR427" i="2"/>
  <c r="CQ427" i="2"/>
  <c r="CP427" i="2"/>
  <c r="CO427" i="2"/>
  <c r="CN427" i="2"/>
  <c r="CM427" i="2"/>
  <c r="CL427" i="2"/>
  <c r="CK427" i="2"/>
  <c r="CJ427" i="2"/>
  <c r="CI427" i="2"/>
  <c r="CH427" i="2"/>
  <c r="CG427" i="2"/>
  <c r="CF427" i="2"/>
  <c r="CE427" i="2"/>
  <c r="CD427" i="2"/>
  <c r="CC427" i="2"/>
  <c r="CB427" i="2"/>
  <c r="CA427" i="2"/>
  <c r="BZ427" i="2"/>
  <c r="BY427" i="2"/>
  <c r="BX427" i="2"/>
  <c r="BW427" i="2"/>
  <c r="BV427" i="2"/>
  <c r="BU427" i="2"/>
  <c r="BT427" i="2"/>
  <c r="BS427" i="2"/>
  <c r="BR427" i="2"/>
  <c r="BQ427" i="2"/>
  <c r="BP427" i="2"/>
  <c r="BO427" i="2"/>
  <c r="BN427" i="2"/>
  <c r="BM427" i="2"/>
  <c r="BL427" i="2"/>
  <c r="BK427" i="2"/>
  <c r="BJ427" i="2"/>
  <c r="BI427" i="2"/>
  <c r="BH427" i="2"/>
  <c r="BG427" i="2"/>
  <c r="BF427" i="2"/>
  <c r="BE427" i="2"/>
  <c r="BD427" i="2"/>
  <c r="BC427" i="2"/>
  <c r="BB427" i="2"/>
  <c r="BA427" i="2"/>
  <c r="AZ427" i="2"/>
  <c r="AY427" i="2"/>
  <c r="AX427" i="2"/>
  <c r="AW427" i="2"/>
  <c r="AV427" i="2"/>
  <c r="AU427" i="2"/>
  <c r="AT427" i="2"/>
  <c r="AS427" i="2"/>
  <c r="AR427" i="2"/>
  <c r="AQ427" i="2"/>
  <c r="AP427" i="2"/>
  <c r="AO427" i="2"/>
  <c r="AN427" i="2"/>
  <c r="AM427" i="2"/>
  <c r="AL427" i="2"/>
  <c r="DE426" i="2"/>
  <c r="DD426" i="2"/>
  <c r="DC426" i="2"/>
  <c r="DB426" i="2"/>
  <c r="DA426" i="2"/>
  <c r="CZ426" i="2"/>
  <c r="CY426" i="2"/>
  <c r="CX426" i="2"/>
  <c r="CW426" i="2"/>
  <c r="CV426" i="2"/>
  <c r="CU426" i="2"/>
  <c r="CT426" i="2"/>
  <c r="CS426" i="2"/>
  <c r="CR426" i="2"/>
  <c r="CQ426" i="2"/>
  <c r="CP426" i="2"/>
  <c r="CO426" i="2"/>
  <c r="CN426" i="2"/>
  <c r="CM426" i="2"/>
  <c r="CL426" i="2"/>
  <c r="CK426" i="2"/>
  <c r="CJ426" i="2"/>
  <c r="CI426" i="2"/>
  <c r="CH426" i="2"/>
  <c r="CG426" i="2"/>
  <c r="CF426" i="2"/>
  <c r="CE426" i="2"/>
  <c r="CD426" i="2"/>
  <c r="CC426" i="2"/>
  <c r="CB426" i="2"/>
  <c r="CA426" i="2"/>
  <c r="BZ426" i="2"/>
  <c r="BY426" i="2"/>
  <c r="BX426" i="2"/>
  <c r="BW426" i="2"/>
  <c r="BV426" i="2"/>
  <c r="BU426" i="2"/>
  <c r="BT426" i="2"/>
  <c r="BS426" i="2"/>
  <c r="BR426" i="2"/>
  <c r="BQ426" i="2"/>
  <c r="BP426" i="2"/>
  <c r="BO426" i="2"/>
  <c r="BN426" i="2"/>
  <c r="BM426" i="2"/>
  <c r="BL426" i="2"/>
  <c r="BK426" i="2"/>
  <c r="BJ426" i="2"/>
  <c r="BI426" i="2"/>
  <c r="BH426" i="2"/>
  <c r="BG426" i="2"/>
  <c r="BF426" i="2"/>
  <c r="BE426" i="2"/>
  <c r="BD426" i="2"/>
  <c r="BC426" i="2"/>
  <c r="BB426" i="2"/>
  <c r="BA426" i="2"/>
  <c r="AZ426" i="2"/>
  <c r="AY426" i="2"/>
  <c r="AX426" i="2"/>
  <c r="AW426" i="2"/>
  <c r="AV426" i="2"/>
  <c r="AU426" i="2"/>
  <c r="AT426" i="2"/>
  <c r="AS426" i="2"/>
  <c r="AR426" i="2"/>
  <c r="AQ426" i="2"/>
  <c r="AP426" i="2"/>
  <c r="AO426" i="2"/>
  <c r="AN426" i="2"/>
  <c r="AM426" i="2"/>
  <c r="AL426" i="2"/>
  <c r="DE425" i="2"/>
  <c r="DD425" i="2"/>
  <c r="DC425" i="2"/>
  <c r="DB425" i="2"/>
  <c r="DA425" i="2"/>
  <c r="CZ425" i="2"/>
  <c r="CY425" i="2"/>
  <c r="CX425" i="2"/>
  <c r="CW425" i="2"/>
  <c r="CV425" i="2"/>
  <c r="CU425" i="2"/>
  <c r="CT425" i="2"/>
  <c r="CS425" i="2"/>
  <c r="CR425" i="2"/>
  <c r="CQ425" i="2"/>
  <c r="CP425" i="2"/>
  <c r="CO425" i="2"/>
  <c r="CN425" i="2"/>
  <c r="CM425" i="2"/>
  <c r="CL425" i="2"/>
  <c r="CK425" i="2"/>
  <c r="CJ425" i="2"/>
  <c r="CI425" i="2"/>
  <c r="CH425" i="2"/>
  <c r="CG425" i="2"/>
  <c r="CF425" i="2"/>
  <c r="CE425" i="2"/>
  <c r="CD425" i="2"/>
  <c r="CC425" i="2"/>
  <c r="CB425" i="2"/>
  <c r="CA425" i="2"/>
  <c r="BZ425" i="2"/>
  <c r="BY425" i="2"/>
  <c r="BX425" i="2"/>
  <c r="BW425" i="2"/>
  <c r="BV425" i="2"/>
  <c r="BU425" i="2"/>
  <c r="BT425" i="2"/>
  <c r="BS425" i="2"/>
  <c r="BR425" i="2"/>
  <c r="BQ425" i="2"/>
  <c r="BP425" i="2"/>
  <c r="BO425" i="2"/>
  <c r="BN425" i="2"/>
  <c r="BM425" i="2"/>
  <c r="BL425" i="2"/>
  <c r="BK425" i="2"/>
  <c r="BJ425" i="2"/>
  <c r="BI425" i="2"/>
  <c r="BH425" i="2"/>
  <c r="BG425" i="2"/>
  <c r="BF425" i="2"/>
  <c r="BE425" i="2"/>
  <c r="BD425" i="2"/>
  <c r="BC425" i="2"/>
  <c r="BB425" i="2"/>
  <c r="BA425" i="2"/>
  <c r="AZ425" i="2"/>
  <c r="AY425" i="2"/>
  <c r="AX425" i="2"/>
  <c r="AW425" i="2"/>
  <c r="AV425" i="2"/>
  <c r="AU425" i="2"/>
  <c r="AT425" i="2"/>
  <c r="AS425" i="2"/>
  <c r="AR425" i="2"/>
  <c r="AQ425" i="2"/>
  <c r="AP425" i="2"/>
  <c r="AO425" i="2"/>
  <c r="AN425" i="2"/>
  <c r="AM425" i="2"/>
  <c r="AL425" i="2"/>
  <c r="DE424" i="2"/>
  <c r="DD424" i="2"/>
  <c r="DC424" i="2"/>
  <c r="DB424" i="2"/>
  <c r="DA424" i="2"/>
  <c r="CZ424" i="2"/>
  <c r="CY424" i="2"/>
  <c r="CX424" i="2"/>
  <c r="CW424" i="2"/>
  <c r="CV424" i="2"/>
  <c r="CU424" i="2"/>
  <c r="CT424" i="2"/>
  <c r="CS424" i="2"/>
  <c r="CR424" i="2"/>
  <c r="CQ424" i="2"/>
  <c r="CP424" i="2"/>
  <c r="CO424" i="2"/>
  <c r="CN424" i="2"/>
  <c r="CM424" i="2"/>
  <c r="CL424" i="2"/>
  <c r="CK424" i="2"/>
  <c r="CJ424" i="2"/>
  <c r="CI424" i="2"/>
  <c r="CH424" i="2"/>
  <c r="CG424" i="2"/>
  <c r="CF424" i="2"/>
  <c r="CE424" i="2"/>
  <c r="CD424" i="2"/>
  <c r="CC424" i="2"/>
  <c r="CB424" i="2"/>
  <c r="CA424" i="2"/>
  <c r="BZ424" i="2"/>
  <c r="BY424" i="2"/>
  <c r="BX424" i="2"/>
  <c r="BW424" i="2"/>
  <c r="BV424" i="2"/>
  <c r="BU424" i="2"/>
  <c r="BT424" i="2"/>
  <c r="BS424" i="2"/>
  <c r="BR424" i="2"/>
  <c r="BQ424" i="2"/>
  <c r="BP424" i="2"/>
  <c r="BO424" i="2"/>
  <c r="BN424" i="2"/>
  <c r="BM424" i="2"/>
  <c r="BL424" i="2"/>
  <c r="BK424" i="2"/>
  <c r="BJ424" i="2"/>
  <c r="BI424" i="2"/>
  <c r="BH424" i="2"/>
  <c r="BG424" i="2"/>
  <c r="BF424" i="2"/>
  <c r="BE424" i="2"/>
  <c r="BD424" i="2"/>
  <c r="BC424" i="2"/>
  <c r="BB424" i="2"/>
  <c r="BA424" i="2"/>
  <c r="AZ424" i="2"/>
  <c r="AY424" i="2"/>
  <c r="AX424" i="2"/>
  <c r="AW424" i="2"/>
  <c r="AV424" i="2"/>
  <c r="AU424" i="2"/>
  <c r="AT424" i="2"/>
  <c r="AS424" i="2"/>
  <c r="AR424" i="2"/>
  <c r="AQ424" i="2"/>
  <c r="AP424" i="2"/>
  <c r="AO424" i="2"/>
  <c r="AN424" i="2"/>
  <c r="AM424" i="2"/>
  <c r="AL424" i="2"/>
  <c r="DE423" i="2"/>
  <c r="DD423" i="2"/>
  <c r="DC423" i="2"/>
  <c r="DB423" i="2"/>
  <c r="DA423" i="2"/>
  <c r="CZ423" i="2"/>
  <c r="CY423" i="2"/>
  <c r="CX423" i="2"/>
  <c r="CW423" i="2"/>
  <c r="CV423" i="2"/>
  <c r="CU423" i="2"/>
  <c r="CT423" i="2"/>
  <c r="CS423" i="2"/>
  <c r="CR423" i="2"/>
  <c r="CQ423" i="2"/>
  <c r="CP423" i="2"/>
  <c r="CO423" i="2"/>
  <c r="CN423" i="2"/>
  <c r="CM423" i="2"/>
  <c r="CL423" i="2"/>
  <c r="CK423" i="2"/>
  <c r="CJ423" i="2"/>
  <c r="CI423" i="2"/>
  <c r="CH423" i="2"/>
  <c r="CG423" i="2"/>
  <c r="CF423" i="2"/>
  <c r="CE423" i="2"/>
  <c r="CD423" i="2"/>
  <c r="CC423" i="2"/>
  <c r="CB423" i="2"/>
  <c r="CA423" i="2"/>
  <c r="BZ423" i="2"/>
  <c r="BY423" i="2"/>
  <c r="BX423" i="2"/>
  <c r="BW423" i="2"/>
  <c r="BV423" i="2"/>
  <c r="BU423" i="2"/>
  <c r="BT423" i="2"/>
  <c r="BS423" i="2"/>
  <c r="BR423" i="2"/>
  <c r="BQ423" i="2"/>
  <c r="BP423" i="2"/>
  <c r="BO423" i="2"/>
  <c r="BN423" i="2"/>
  <c r="BM423" i="2"/>
  <c r="BL423" i="2"/>
  <c r="BK423" i="2"/>
  <c r="BJ423" i="2"/>
  <c r="BI423" i="2"/>
  <c r="BH423" i="2"/>
  <c r="BG423" i="2"/>
  <c r="BF423" i="2"/>
  <c r="BE423" i="2"/>
  <c r="BD423" i="2"/>
  <c r="BC423" i="2"/>
  <c r="BB423" i="2"/>
  <c r="BA423" i="2"/>
  <c r="AZ423" i="2"/>
  <c r="AY423" i="2"/>
  <c r="AX423" i="2"/>
  <c r="AW423" i="2"/>
  <c r="AV423" i="2"/>
  <c r="AU423" i="2"/>
  <c r="AT423" i="2"/>
  <c r="AS423" i="2"/>
  <c r="AR423" i="2"/>
  <c r="AQ423" i="2"/>
  <c r="AP423" i="2"/>
  <c r="AO423" i="2"/>
  <c r="AN423" i="2"/>
  <c r="AM423" i="2"/>
  <c r="AL423" i="2"/>
  <c r="DE422" i="2"/>
  <c r="DD422" i="2"/>
  <c r="DC422" i="2"/>
  <c r="DB422" i="2"/>
  <c r="DA422" i="2"/>
  <c r="CZ422" i="2"/>
  <c r="CY422" i="2"/>
  <c r="CX422" i="2"/>
  <c r="CW422" i="2"/>
  <c r="CV422" i="2"/>
  <c r="CU422" i="2"/>
  <c r="CT422" i="2"/>
  <c r="CS422" i="2"/>
  <c r="CR422" i="2"/>
  <c r="CQ422" i="2"/>
  <c r="CP422" i="2"/>
  <c r="CO422" i="2"/>
  <c r="CN422" i="2"/>
  <c r="CM422" i="2"/>
  <c r="CL422" i="2"/>
  <c r="CK422" i="2"/>
  <c r="CJ422" i="2"/>
  <c r="CI422" i="2"/>
  <c r="CH422" i="2"/>
  <c r="CG422" i="2"/>
  <c r="CF422" i="2"/>
  <c r="CE422" i="2"/>
  <c r="CD422" i="2"/>
  <c r="CC422" i="2"/>
  <c r="CB422" i="2"/>
  <c r="CA422" i="2"/>
  <c r="BZ422" i="2"/>
  <c r="BY422" i="2"/>
  <c r="BX422" i="2"/>
  <c r="BW422" i="2"/>
  <c r="BV422" i="2"/>
  <c r="BU422" i="2"/>
  <c r="BT422" i="2"/>
  <c r="BS422" i="2"/>
  <c r="BR422" i="2"/>
  <c r="BQ422" i="2"/>
  <c r="BP422" i="2"/>
  <c r="BO422" i="2"/>
  <c r="BN422" i="2"/>
  <c r="BM422" i="2"/>
  <c r="BL422" i="2"/>
  <c r="BK422" i="2"/>
  <c r="BJ422" i="2"/>
  <c r="BI422" i="2"/>
  <c r="BH422" i="2"/>
  <c r="BG422" i="2"/>
  <c r="BF422" i="2"/>
  <c r="BE422" i="2"/>
  <c r="BD422" i="2"/>
  <c r="BC422" i="2"/>
  <c r="BB422" i="2"/>
  <c r="BA422" i="2"/>
  <c r="AZ422" i="2"/>
  <c r="AY422" i="2"/>
  <c r="AX422" i="2"/>
  <c r="AW422" i="2"/>
  <c r="AV422" i="2"/>
  <c r="AU422" i="2"/>
  <c r="AT422" i="2"/>
  <c r="AS422" i="2"/>
  <c r="AR422" i="2"/>
  <c r="AQ422" i="2"/>
  <c r="AP422" i="2"/>
  <c r="AO422" i="2"/>
  <c r="AN422" i="2"/>
  <c r="AM422" i="2"/>
  <c r="AL422" i="2"/>
  <c r="DE418" i="2"/>
  <c r="DD418" i="2"/>
  <c r="DC418" i="2"/>
  <c r="DB418" i="2"/>
  <c r="DA418" i="2"/>
  <c r="CZ418" i="2"/>
  <c r="CY418" i="2"/>
  <c r="CX418" i="2"/>
  <c r="CW418" i="2"/>
  <c r="CV418" i="2"/>
  <c r="CU418" i="2"/>
  <c r="CT418" i="2"/>
  <c r="CS418" i="2"/>
  <c r="CR418" i="2"/>
  <c r="CQ418" i="2"/>
  <c r="CP418" i="2"/>
  <c r="CO418" i="2"/>
  <c r="CN418" i="2"/>
  <c r="CM418" i="2"/>
  <c r="CL418" i="2"/>
  <c r="CK418" i="2"/>
  <c r="CJ418" i="2"/>
  <c r="CI418" i="2"/>
  <c r="CH418" i="2"/>
  <c r="CG418" i="2"/>
  <c r="CF418" i="2"/>
  <c r="CE418" i="2"/>
  <c r="CD418" i="2"/>
  <c r="CC418" i="2"/>
  <c r="CB418" i="2"/>
  <c r="CA418" i="2"/>
  <c r="BZ418" i="2"/>
  <c r="BY418" i="2"/>
  <c r="BX418" i="2"/>
  <c r="BW418" i="2"/>
  <c r="BV418" i="2"/>
  <c r="BU418" i="2"/>
  <c r="BT418" i="2"/>
  <c r="BS418" i="2"/>
  <c r="BR418" i="2"/>
  <c r="BQ418" i="2"/>
  <c r="BP418" i="2"/>
  <c r="BO418" i="2"/>
  <c r="BN418" i="2"/>
  <c r="BM418" i="2"/>
  <c r="BL418" i="2"/>
  <c r="BK418" i="2"/>
  <c r="BJ418" i="2"/>
  <c r="BI418" i="2"/>
  <c r="BH418" i="2"/>
  <c r="BG418" i="2"/>
  <c r="BF418" i="2"/>
  <c r="BE418" i="2"/>
  <c r="BD418" i="2"/>
  <c r="BC418" i="2"/>
  <c r="BB418" i="2"/>
  <c r="BA418" i="2"/>
  <c r="AZ418" i="2"/>
  <c r="AY418" i="2"/>
  <c r="AX418" i="2"/>
  <c r="AW418" i="2"/>
  <c r="AV418" i="2"/>
  <c r="AU418" i="2"/>
  <c r="AT418" i="2"/>
  <c r="AS418" i="2"/>
  <c r="AR418" i="2"/>
  <c r="AQ418" i="2"/>
  <c r="AP418" i="2"/>
  <c r="AO418" i="2"/>
  <c r="AN418" i="2"/>
  <c r="AM418" i="2"/>
  <c r="AL418" i="2"/>
  <c r="DE417" i="2"/>
  <c r="DD417" i="2"/>
  <c r="DC417" i="2"/>
  <c r="DB417" i="2"/>
  <c r="DA417" i="2"/>
  <c r="CZ417" i="2"/>
  <c r="CY417" i="2"/>
  <c r="CX417" i="2"/>
  <c r="CW417" i="2"/>
  <c r="CV417" i="2"/>
  <c r="CU417" i="2"/>
  <c r="CT417" i="2"/>
  <c r="CS417" i="2"/>
  <c r="CR417" i="2"/>
  <c r="CQ417" i="2"/>
  <c r="CP417" i="2"/>
  <c r="CO417" i="2"/>
  <c r="CN417" i="2"/>
  <c r="CM417" i="2"/>
  <c r="CL417" i="2"/>
  <c r="CK417" i="2"/>
  <c r="CJ417" i="2"/>
  <c r="CI417" i="2"/>
  <c r="CH417" i="2"/>
  <c r="CG417" i="2"/>
  <c r="CF417" i="2"/>
  <c r="CE417" i="2"/>
  <c r="CD417" i="2"/>
  <c r="CC417" i="2"/>
  <c r="CB417" i="2"/>
  <c r="CA417" i="2"/>
  <c r="BZ417" i="2"/>
  <c r="BY417" i="2"/>
  <c r="BX417" i="2"/>
  <c r="BW417" i="2"/>
  <c r="BV417" i="2"/>
  <c r="BU417" i="2"/>
  <c r="BT417" i="2"/>
  <c r="BS417" i="2"/>
  <c r="BR417" i="2"/>
  <c r="BQ417" i="2"/>
  <c r="BP417" i="2"/>
  <c r="BO417" i="2"/>
  <c r="BN417" i="2"/>
  <c r="BM417" i="2"/>
  <c r="BL417" i="2"/>
  <c r="BK417" i="2"/>
  <c r="BJ417" i="2"/>
  <c r="BI417" i="2"/>
  <c r="BH417" i="2"/>
  <c r="BG417" i="2"/>
  <c r="BF417" i="2"/>
  <c r="BE417" i="2"/>
  <c r="BD417" i="2"/>
  <c r="BC417" i="2"/>
  <c r="BB417" i="2"/>
  <c r="BA417" i="2"/>
  <c r="AZ417" i="2"/>
  <c r="AY417" i="2"/>
  <c r="AX417" i="2"/>
  <c r="AW417" i="2"/>
  <c r="AV417" i="2"/>
  <c r="AU417" i="2"/>
  <c r="AT417" i="2"/>
  <c r="AS417" i="2"/>
  <c r="AR417" i="2"/>
  <c r="AQ417" i="2"/>
  <c r="AP417" i="2"/>
  <c r="AO417" i="2"/>
  <c r="AN417" i="2"/>
  <c r="AM417" i="2"/>
  <c r="AL417" i="2"/>
  <c r="DE416" i="2"/>
  <c r="DD416" i="2"/>
  <c r="DC416" i="2"/>
  <c r="DB416" i="2"/>
  <c r="DA416" i="2"/>
  <c r="CZ416" i="2"/>
  <c r="CY416" i="2"/>
  <c r="CX416" i="2"/>
  <c r="CW416" i="2"/>
  <c r="CV416" i="2"/>
  <c r="CU416" i="2"/>
  <c r="CT416" i="2"/>
  <c r="CS416" i="2"/>
  <c r="CR416" i="2"/>
  <c r="CQ416" i="2"/>
  <c r="CP416" i="2"/>
  <c r="CO416" i="2"/>
  <c r="CN416" i="2"/>
  <c r="CM416" i="2"/>
  <c r="CL416" i="2"/>
  <c r="CK416" i="2"/>
  <c r="CJ416" i="2"/>
  <c r="CI416" i="2"/>
  <c r="CH416" i="2"/>
  <c r="CG416" i="2"/>
  <c r="CF416" i="2"/>
  <c r="CE416" i="2"/>
  <c r="CD416" i="2"/>
  <c r="CC416" i="2"/>
  <c r="CB416" i="2"/>
  <c r="CA416" i="2"/>
  <c r="BZ416" i="2"/>
  <c r="BY416" i="2"/>
  <c r="BX416" i="2"/>
  <c r="BW416" i="2"/>
  <c r="BV416" i="2"/>
  <c r="BU416" i="2"/>
  <c r="BT416" i="2"/>
  <c r="BS416" i="2"/>
  <c r="BR416" i="2"/>
  <c r="BQ416" i="2"/>
  <c r="BP416" i="2"/>
  <c r="BO416" i="2"/>
  <c r="BN416" i="2"/>
  <c r="BM416" i="2"/>
  <c r="BL416" i="2"/>
  <c r="BK416" i="2"/>
  <c r="BJ416" i="2"/>
  <c r="BI416" i="2"/>
  <c r="BH416" i="2"/>
  <c r="BG416" i="2"/>
  <c r="BF416" i="2"/>
  <c r="BE416" i="2"/>
  <c r="BD416" i="2"/>
  <c r="BC416" i="2"/>
  <c r="BB416" i="2"/>
  <c r="BA416" i="2"/>
  <c r="AZ416" i="2"/>
  <c r="AY416" i="2"/>
  <c r="AX416" i="2"/>
  <c r="AW416" i="2"/>
  <c r="AV416" i="2"/>
  <c r="AU416" i="2"/>
  <c r="AT416" i="2"/>
  <c r="AS416" i="2"/>
  <c r="AR416" i="2"/>
  <c r="AQ416" i="2"/>
  <c r="AP416" i="2"/>
  <c r="AO416" i="2"/>
  <c r="AN416" i="2"/>
  <c r="AM416" i="2"/>
  <c r="AL416" i="2"/>
  <c r="DE415" i="2"/>
  <c r="DD415" i="2"/>
  <c r="DC415" i="2"/>
  <c r="DB415" i="2"/>
  <c r="DA415" i="2"/>
  <c r="CZ415" i="2"/>
  <c r="CY415" i="2"/>
  <c r="CX415" i="2"/>
  <c r="CW415" i="2"/>
  <c r="CV415" i="2"/>
  <c r="CU415" i="2"/>
  <c r="CT415" i="2"/>
  <c r="CS415" i="2"/>
  <c r="CR415" i="2"/>
  <c r="CQ415" i="2"/>
  <c r="CP415" i="2"/>
  <c r="CO415" i="2"/>
  <c r="CN415" i="2"/>
  <c r="CM415" i="2"/>
  <c r="CL415" i="2"/>
  <c r="CK415" i="2"/>
  <c r="CJ415" i="2"/>
  <c r="CI415" i="2"/>
  <c r="CH415" i="2"/>
  <c r="CG415" i="2"/>
  <c r="CF415" i="2"/>
  <c r="CE415" i="2"/>
  <c r="CD415" i="2"/>
  <c r="CC415" i="2"/>
  <c r="CB415" i="2"/>
  <c r="CA415" i="2"/>
  <c r="BZ415" i="2"/>
  <c r="BY415" i="2"/>
  <c r="BX415" i="2"/>
  <c r="BW415" i="2"/>
  <c r="BV415" i="2"/>
  <c r="BU415" i="2"/>
  <c r="BT415" i="2"/>
  <c r="BS415" i="2"/>
  <c r="BR415" i="2"/>
  <c r="BQ415" i="2"/>
  <c r="BP415" i="2"/>
  <c r="BO415" i="2"/>
  <c r="BN415" i="2"/>
  <c r="BM415" i="2"/>
  <c r="BL415" i="2"/>
  <c r="BK415" i="2"/>
  <c r="BJ415" i="2"/>
  <c r="BI415" i="2"/>
  <c r="BH415" i="2"/>
  <c r="BG415" i="2"/>
  <c r="BF415" i="2"/>
  <c r="BE415" i="2"/>
  <c r="BD415" i="2"/>
  <c r="BC415" i="2"/>
  <c r="BB415" i="2"/>
  <c r="BA415" i="2"/>
  <c r="AZ415" i="2"/>
  <c r="AY415" i="2"/>
  <c r="AX415" i="2"/>
  <c r="AW415" i="2"/>
  <c r="AV415" i="2"/>
  <c r="AU415" i="2"/>
  <c r="AT415" i="2"/>
  <c r="AS415" i="2"/>
  <c r="AR415" i="2"/>
  <c r="AQ415" i="2"/>
  <c r="AP415" i="2"/>
  <c r="AO415" i="2"/>
  <c r="AN415" i="2"/>
  <c r="AM415" i="2"/>
  <c r="AL415" i="2"/>
  <c r="DE414" i="2"/>
  <c r="DD414" i="2"/>
  <c r="DC414" i="2"/>
  <c r="DB414" i="2"/>
  <c r="DA414" i="2"/>
  <c r="CZ414" i="2"/>
  <c r="CY414" i="2"/>
  <c r="CX414" i="2"/>
  <c r="CW414" i="2"/>
  <c r="CV414" i="2"/>
  <c r="CU414" i="2"/>
  <c r="CT414" i="2"/>
  <c r="CS414" i="2"/>
  <c r="CR414" i="2"/>
  <c r="CQ414" i="2"/>
  <c r="CP414" i="2"/>
  <c r="CO414" i="2"/>
  <c r="CN414" i="2"/>
  <c r="CM414" i="2"/>
  <c r="CL414" i="2"/>
  <c r="CK414" i="2"/>
  <c r="CJ414" i="2"/>
  <c r="CI414" i="2"/>
  <c r="CH414" i="2"/>
  <c r="CG414" i="2"/>
  <c r="CF414" i="2"/>
  <c r="CE414" i="2"/>
  <c r="CD414" i="2"/>
  <c r="CC414" i="2"/>
  <c r="CB414" i="2"/>
  <c r="CA414" i="2"/>
  <c r="BZ414" i="2"/>
  <c r="BY414" i="2"/>
  <c r="BX414" i="2"/>
  <c r="BW414" i="2"/>
  <c r="BV414" i="2"/>
  <c r="BU414" i="2"/>
  <c r="BT414" i="2"/>
  <c r="BS414" i="2"/>
  <c r="BR414" i="2"/>
  <c r="BQ414" i="2"/>
  <c r="BP414" i="2"/>
  <c r="BO414" i="2"/>
  <c r="BN414" i="2"/>
  <c r="BM414" i="2"/>
  <c r="BL414" i="2"/>
  <c r="BK414" i="2"/>
  <c r="BJ414" i="2"/>
  <c r="BI414" i="2"/>
  <c r="BH414" i="2"/>
  <c r="BG414" i="2"/>
  <c r="BF414" i="2"/>
  <c r="BE414" i="2"/>
  <c r="BD414" i="2"/>
  <c r="BC414" i="2"/>
  <c r="BB414" i="2"/>
  <c r="BA414" i="2"/>
  <c r="AZ414" i="2"/>
  <c r="AY414" i="2"/>
  <c r="AX414" i="2"/>
  <c r="AW414" i="2"/>
  <c r="AV414" i="2"/>
  <c r="AU414" i="2"/>
  <c r="AT414" i="2"/>
  <c r="AS414" i="2"/>
  <c r="AR414" i="2"/>
  <c r="AQ414" i="2"/>
  <c r="AP414" i="2"/>
  <c r="AO414" i="2"/>
  <c r="AN414" i="2"/>
  <c r="AM414" i="2"/>
  <c r="AL414" i="2"/>
  <c r="DE413" i="2"/>
  <c r="DD413" i="2"/>
  <c r="DC413" i="2"/>
  <c r="DB413" i="2"/>
  <c r="DA413" i="2"/>
  <c r="CZ413" i="2"/>
  <c r="CY413" i="2"/>
  <c r="CX413" i="2"/>
  <c r="CW413" i="2"/>
  <c r="CV413" i="2"/>
  <c r="CU413" i="2"/>
  <c r="CT413" i="2"/>
  <c r="CS413" i="2"/>
  <c r="CR413" i="2"/>
  <c r="CQ413" i="2"/>
  <c r="CP413" i="2"/>
  <c r="CO413" i="2"/>
  <c r="CN413" i="2"/>
  <c r="CM413" i="2"/>
  <c r="CL413" i="2"/>
  <c r="CK413" i="2"/>
  <c r="CJ413" i="2"/>
  <c r="CI413" i="2"/>
  <c r="CH413" i="2"/>
  <c r="CG413" i="2"/>
  <c r="CF413" i="2"/>
  <c r="CE413" i="2"/>
  <c r="CD413" i="2"/>
  <c r="CC413" i="2"/>
  <c r="CB413" i="2"/>
  <c r="CA413" i="2"/>
  <c r="BZ413" i="2"/>
  <c r="BY413" i="2"/>
  <c r="BX413" i="2"/>
  <c r="BW413" i="2"/>
  <c r="BV413" i="2"/>
  <c r="BU413" i="2"/>
  <c r="BT413" i="2"/>
  <c r="BS413" i="2"/>
  <c r="BR413" i="2"/>
  <c r="BQ413" i="2"/>
  <c r="BP413" i="2"/>
  <c r="BO413" i="2"/>
  <c r="BN413" i="2"/>
  <c r="BM413" i="2"/>
  <c r="BL413" i="2"/>
  <c r="BK413" i="2"/>
  <c r="BJ413" i="2"/>
  <c r="BI413" i="2"/>
  <c r="BH413" i="2"/>
  <c r="BG413" i="2"/>
  <c r="BF413" i="2"/>
  <c r="BE413" i="2"/>
  <c r="BD413" i="2"/>
  <c r="BC413" i="2"/>
  <c r="BB413" i="2"/>
  <c r="BA413" i="2"/>
  <c r="AZ413" i="2"/>
  <c r="AY413" i="2"/>
  <c r="AX413" i="2"/>
  <c r="AW413" i="2"/>
  <c r="AV413" i="2"/>
  <c r="AU413" i="2"/>
  <c r="AT413" i="2"/>
  <c r="AS413" i="2"/>
  <c r="AR413" i="2"/>
  <c r="AQ413" i="2"/>
  <c r="AP413" i="2"/>
  <c r="AO413" i="2"/>
  <c r="AN413" i="2"/>
  <c r="AM413" i="2"/>
  <c r="AL413" i="2"/>
  <c r="DE406" i="2"/>
  <c r="DD406" i="2"/>
  <c r="DC406" i="2"/>
  <c r="DB406" i="2"/>
  <c r="DA406" i="2"/>
  <c r="CZ406" i="2"/>
  <c r="CY406" i="2"/>
  <c r="CX406" i="2"/>
  <c r="CW406" i="2"/>
  <c r="CV406" i="2"/>
  <c r="CU406" i="2"/>
  <c r="CT406" i="2"/>
  <c r="CS406" i="2"/>
  <c r="CR406" i="2"/>
  <c r="CQ406" i="2"/>
  <c r="CP406" i="2"/>
  <c r="CO406" i="2"/>
  <c r="CN406" i="2"/>
  <c r="CM406" i="2"/>
  <c r="CL406" i="2"/>
  <c r="CK406" i="2"/>
  <c r="CJ406" i="2"/>
  <c r="CI406" i="2"/>
  <c r="CH406" i="2"/>
  <c r="CG406" i="2"/>
  <c r="CF406" i="2"/>
  <c r="CE406" i="2"/>
  <c r="CD406" i="2"/>
  <c r="CC406" i="2"/>
  <c r="CB406" i="2"/>
  <c r="CA406" i="2"/>
  <c r="BZ406" i="2"/>
  <c r="BY406" i="2"/>
  <c r="BX406" i="2"/>
  <c r="BW406" i="2"/>
  <c r="BV406" i="2"/>
  <c r="BU406" i="2"/>
  <c r="BT406" i="2"/>
  <c r="BS406" i="2"/>
  <c r="BR406" i="2"/>
  <c r="BQ406" i="2"/>
  <c r="BP406" i="2"/>
  <c r="BO406" i="2"/>
  <c r="BN406" i="2"/>
  <c r="BM406" i="2"/>
  <c r="BL406" i="2"/>
  <c r="BK406" i="2"/>
  <c r="BJ406" i="2"/>
  <c r="BI406" i="2"/>
  <c r="BH406" i="2"/>
  <c r="BG406" i="2"/>
  <c r="BF406" i="2"/>
  <c r="BE406" i="2"/>
  <c r="BD406" i="2"/>
  <c r="BC406" i="2"/>
  <c r="BB406" i="2"/>
  <c r="BA406" i="2"/>
  <c r="AZ406" i="2"/>
  <c r="AY406" i="2"/>
  <c r="AX406" i="2"/>
  <c r="AW406" i="2"/>
  <c r="AV406" i="2"/>
  <c r="AU406" i="2"/>
  <c r="AT406" i="2"/>
  <c r="AS406" i="2"/>
  <c r="AR406" i="2"/>
  <c r="AQ406" i="2"/>
  <c r="AP406" i="2"/>
  <c r="AO406" i="2"/>
  <c r="AN406" i="2"/>
  <c r="AM406" i="2"/>
  <c r="AL406" i="2"/>
  <c r="DE401" i="2"/>
  <c r="DD401" i="2"/>
  <c r="DC401" i="2"/>
  <c r="DB401" i="2"/>
  <c r="DA401" i="2"/>
  <c r="CZ401" i="2"/>
  <c r="CY401" i="2"/>
  <c r="CX401" i="2"/>
  <c r="CW401" i="2"/>
  <c r="CV401" i="2"/>
  <c r="CU401" i="2"/>
  <c r="CT401" i="2"/>
  <c r="CS401" i="2"/>
  <c r="CR401" i="2"/>
  <c r="CQ401" i="2"/>
  <c r="CP401" i="2"/>
  <c r="CO401" i="2"/>
  <c r="CN401" i="2"/>
  <c r="CM401" i="2"/>
  <c r="CL401" i="2"/>
  <c r="CK401" i="2"/>
  <c r="CJ401" i="2"/>
  <c r="CI401" i="2"/>
  <c r="CH401" i="2"/>
  <c r="CG401" i="2"/>
  <c r="CF401" i="2"/>
  <c r="CE401" i="2"/>
  <c r="CD401" i="2"/>
  <c r="CC401" i="2"/>
  <c r="CB401" i="2"/>
  <c r="CA401" i="2"/>
  <c r="BZ401" i="2"/>
  <c r="BY401" i="2"/>
  <c r="BX401" i="2"/>
  <c r="BW401" i="2"/>
  <c r="BV401" i="2"/>
  <c r="BU401" i="2"/>
  <c r="BT401" i="2"/>
  <c r="BS401" i="2"/>
  <c r="BR401" i="2"/>
  <c r="BQ401" i="2"/>
  <c r="BP401" i="2"/>
  <c r="BO401" i="2"/>
  <c r="BN401" i="2"/>
  <c r="BM401" i="2"/>
  <c r="BL401" i="2"/>
  <c r="BK401" i="2"/>
  <c r="BJ401" i="2"/>
  <c r="BI401" i="2"/>
  <c r="BH401" i="2"/>
  <c r="BG401" i="2"/>
  <c r="BF401" i="2"/>
  <c r="BE401" i="2"/>
  <c r="BD401" i="2"/>
  <c r="BC401" i="2"/>
  <c r="BB401" i="2"/>
  <c r="BA401" i="2"/>
  <c r="AZ401" i="2"/>
  <c r="AY401" i="2"/>
  <c r="AX401" i="2"/>
  <c r="AW401" i="2"/>
  <c r="AV401" i="2"/>
  <c r="AU401" i="2"/>
  <c r="AT401" i="2"/>
  <c r="AS401" i="2"/>
  <c r="AR401" i="2"/>
  <c r="AQ401" i="2"/>
  <c r="AP401" i="2"/>
  <c r="AO401" i="2"/>
  <c r="AN401" i="2"/>
  <c r="AM401" i="2"/>
  <c r="AL401" i="2"/>
  <c r="DE400" i="2"/>
  <c r="DD400" i="2"/>
  <c r="DC400" i="2"/>
  <c r="DB400" i="2"/>
  <c r="DA400" i="2"/>
  <c r="CZ400" i="2"/>
  <c r="CY400" i="2"/>
  <c r="CX400" i="2"/>
  <c r="CW400" i="2"/>
  <c r="CV400" i="2"/>
  <c r="CU400" i="2"/>
  <c r="CT400" i="2"/>
  <c r="CS400" i="2"/>
  <c r="CR400" i="2"/>
  <c r="CQ400" i="2"/>
  <c r="CP400" i="2"/>
  <c r="CO400" i="2"/>
  <c r="CN400" i="2"/>
  <c r="CM400" i="2"/>
  <c r="CL400" i="2"/>
  <c r="CK400" i="2"/>
  <c r="CJ400" i="2"/>
  <c r="CI400" i="2"/>
  <c r="CH400" i="2"/>
  <c r="CG400" i="2"/>
  <c r="CF400" i="2"/>
  <c r="CE400" i="2"/>
  <c r="CD400" i="2"/>
  <c r="CC400" i="2"/>
  <c r="CB400" i="2"/>
  <c r="CA400" i="2"/>
  <c r="BZ400" i="2"/>
  <c r="BY400" i="2"/>
  <c r="BX400" i="2"/>
  <c r="BW400" i="2"/>
  <c r="BV400" i="2"/>
  <c r="BU400" i="2"/>
  <c r="BT400" i="2"/>
  <c r="BS400" i="2"/>
  <c r="BR400" i="2"/>
  <c r="BQ400" i="2"/>
  <c r="BP400" i="2"/>
  <c r="BO400" i="2"/>
  <c r="BN400" i="2"/>
  <c r="BM400" i="2"/>
  <c r="BL400" i="2"/>
  <c r="BK400" i="2"/>
  <c r="BJ400" i="2"/>
  <c r="BI400" i="2"/>
  <c r="BH400" i="2"/>
  <c r="BG400" i="2"/>
  <c r="BF400" i="2"/>
  <c r="BE400" i="2"/>
  <c r="BD400" i="2"/>
  <c r="BC400" i="2"/>
  <c r="BB400" i="2"/>
  <c r="BA400" i="2"/>
  <c r="AZ400" i="2"/>
  <c r="AY400" i="2"/>
  <c r="AX400" i="2"/>
  <c r="AW400" i="2"/>
  <c r="AV400" i="2"/>
  <c r="AU400" i="2"/>
  <c r="AT400" i="2"/>
  <c r="AS400" i="2"/>
  <c r="AR400" i="2"/>
  <c r="AQ400" i="2"/>
  <c r="AP400" i="2"/>
  <c r="AO400" i="2"/>
  <c r="AN400" i="2"/>
  <c r="AM400" i="2"/>
  <c r="AL400" i="2"/>
  <c r="DE399" i="2"/>
  <c r="DD399" i="2"/>
  <c r="DC399" i="2"/>
  <c r="DB399" i="2"/>
  <c r="DA399" i="2"/>
  <c r="CZ399" i="2"/>
  <c r="CY399" i="2"/>
  <c r="CX399" i="2"/>
  <c r="CW399" i="2"/>
  <c r="CV399" i="2"/>
  <c r="CU399" i="2"/>
  <c r="CT399" i="2"/>
  <c r="CS399" i="2"/>
  <c r="CR399" i="2"/>
  <c r="CQ399" i="2"/>
  <c r="CP399" i="2"/>
  <c r="CO399" i="2"/>
  <c r="CN399" i="2"/>
  <c r="CM399" i="2"/>
  <c r="CL399" i="2"/>
  <c r="CK399" i="2"/>
  <c r="CJ399" i="2"/>
  <c r="CI399" i="2"/>
  <c r="CH399" i="2"/>
  <c r="CG399" i="2"/>
  <c r="CF399" i="2"/>
  <c r="CE399" i="2"/>
  <c r="CD399" i="2"/>
  <c r="CC399" i="2"/>
  <c r="CB399" i="2"/>
  <c r="CA399" i="2"/>
  <c r="BZ399" i="2"/>
  <c r="BY399" i="2"/>
  <c r="BX399" i="2"/>
  <c r="BW399" i="2"/>
  <c r="BV399" i="2"/>
  <c r="BU399" i="2"/>
  <c r="BT399" i="2"/>
  <c r="BS399" i="2"/>
  <c r="BR399" i="2"/>
  <c r="BQ399" i="2"/>
  <c r="BP399" i="2"/>
  <c r="BO399" i="2"/>
  <c r="BN399" i="2"/>
  <c r="BM399" i="2"/>
  <c r="BL399" i="2"/>
  <c r="BK399" i="2"/>
  <c r="BJ399" i="2"/>
  <c r="BI399" i="2"/>
  <c r="BH399" i="2"/>
  <c r="BG399" i="2"/>
  <c r="BF399" i="2"/>
  <c r="BE399" i="2"/>
  <c r="BD399" i="2"/>
  <c r="BC399" i="2"/>
  <c r="BB399" i="2"/>
  <c r="BA399" i="2"/>
  <c r="AZ399" i="2"/>
  <c r="AY399" i="2"/>
  <c r="AX399" i="2"/>
  <c r="AW399" i="2"/>
  <c r="AV399" i="2"/>
  <c r="AU399" i="2"/>
  <c r="AT399" i="2"/>
  <c r="AS399" i="2"/>
  <c r="AR399" i="2"/>
  <c r="AQ399" i="2"/>
  <c r="AP399" i="2"/>
  <c r="AO399" i="2"/>
  <c r="AN399" i="2"/>
  <c r="AM399" i="2"/>
  <c r="AL399" i="2"/>
  <c r="DE396" i="2"/>
  <c r="DD396" i="2"/>
  <c r="DC396" i="2"/>
  <c r="DB396" i="2"/>
  <c r="DA396" i="2"/>
  <c r="CZ396" i="2"/>
  <c r="CY396" i="2"/>
  <c r="CX396" i="2"/>
  <c r="CW396" i="2"/>
  <c r="CV396" i="2"/>
  <c r="CU396" i="2"/>
  <c r="CT396" i="2"/>
  <c r="CS396" i="2"/>
  <c r="CR396" i="2"/>
  <c r="CQ396" i="2"/>
  <c r="CP396" i="2"/>
  <c r="CO396" i="2"/>
  <c r="CN396" i="2"/>
  <c r="CM396" i="2"/>
  <c r="CL396" i="2"/>
  <c r="CK396" i="2"/>
  <c r="CJ396" i="2"/>
  <c r="CI396" i="2"/>
  <c r="CH396" i="2"/>
  <c r="CG396" i="2"/>
  <c r="CF396" i="2"/>
  <c r="CE396" i="2"/>
  <c r="CD396" i="2"/>
  <c r="CC396" i="2"/>
  <c r="CB396" i="2"/>
  <c r="CA396" i="2"/>
  <c r="BZ396" i="2"/>
  <c r="BY396" i="2"/>
  <c r="BX396" i="2"/>
  <c r="BW396" i="2"/>
  <c r="BV396" i="2"/>
  <c r="BU396" i="2"/>
  <c r="BT396" i="2"/>
  <c r="BS396" i="2"/>
  <c r="BR396" i="2"/>
  <c r="BQ396" i="2"/>
  <c r="BP396" i="2"/>
  <c r="BO396" i="2"/>
  <c r="BN396" i="2"/>
  <c r="BM396" i="2"/>
  <c r="BL396" i="2"/>
  <c r="BK396" i="2"/>
  <c r="BJ396" i="2"/>
  <c r="BI396" i="2"/>
  <c r="BH396" i="2"/>
  <c r="BG396" i="2"/>
  <c r="BF396" i="2"/>
  <c r="BE396" i="2"/>
  <c r="BD396" i="2"/>
  <c r="BC396" i="2"/>
  <c r="BB396" i="2"/>
  <c r="BA396" i="2"/>
  <c r="AZ396" i="2"/>
  <c r="AY396" i="2"/>
  <c r="AX396" i="2"/>
  <c r="AW396" i="2"/>
  <c r="AV396" i="2"/>
  <c r="AU396" i="2"/>
  <c r="AT396" i="2"/>
  <c r="AS396" i="2"/>
  <c r="AR396" i="2"/>
  <c r="AQ396" i="2"/>
  <c r="AP396" i="2"/>
  <c r="AO396" i="2"/>
  <c r="AN396" i="2"/>
  <c r="AM396" i="2"/>
  <c r="AL396" i="2"/>
  <c r="DE395" i="2"/>
  <c r="DD395" i="2"/>
  <c r="DC395" i="2"/>
  <c r="DB395" i="2"/>
  <c r="DA395" i="2"/>
  <c r="CZ395" i="2"/>
  <c r="CY395" i="2"/>
  <c r="CX395" i="2"/>
  <c r="CW395" i="2"/>
  <c r="CV395" i="2"/>
  <c r="CU395" i="2"/>
  <c r="CT395" i="2"/>
  <c r="CS395" i="2"/>
  <c r="CR395" i="2"/>
  <c r="CQ395" i="2"/>
  <c r="CP395" i="2"/>
  <c r="CO395" i="2"/>
  <c r="CN395" i="2"/>
  <c r="CM395" i="2"/>
  <c r="CL395" i="2"/>
  <c r="CK395" i="2"/>
  <c r="CJ395" i="2"/>
  <c r="CI395" i="2"/>
  <c r="CH395" i="2"/>
  <c r="CG395" i="2"/>
  <c r="CF395" i="2"/>
  <c r="CE395" i="2"/>
  <c r="CD395" i="2"/>
  <c r="CC395" i="2"/>
  <c r="CB395" i="2"/>
  <c r="CA395" i="2"/>
  <c r="BZ395" i="2"/>
  <c r="BY395" i="2"/>
  <c r="BX395" i="2"/>
  <c r="BW395" i="2"/>
  <c r="BV395" i="2"/>
  <c r="BU395" i="2"/>
  <c r="BT395" i="2"/>
  <c r="BS395" i="2"/>
  <c r="BR395" i="2"/>
  <c r="BQ395" i="2"/>
  <c r="BP395" i="2"/>
  <c r="BO395" i="2"/>
  <c r="BN395" i="2"/>
  <c r="BM395" i="2"/>
  <c r="BL395" i="2"/>
  <c r="BK395" i="2"/>
  <c r="BJ395" i="2"/>
  <c r="BI395" i="2"/>
  <c r="BH395" i="2"/>
  <c r="BG395" i="2"/>
  <c r="BF395" i="2"/>
  <c r="BE395" i="2"/>
  <c r="BD395" i="2"/>
  <c r="BC395" i="2"/>
  <c r="BB395" i="2"/>
  <c r="BA395" i="2"/>
  <c r="AZ395" i="2"/>
  <c r="AY395" i="2"/>
  <c r="AX395" i="2"/>
  <c r="AW395" i="2"/>
  <c r="AV395" i="2"/>
  <c r="AU395" i="2"/>
  <c r="AT395" i="2"/>
  <c r="AS395" i="2"/>
  <c r="AR395" i="2"/>
  <c r="AQ395" i="2"/>
  <c r="AP395" i="2"/>
  <c r="AO395" i="2"/>
  <c r="AN395" i="2"/>
  <c r="AM395" i="2"/>
  <c r="AL395" i="2"/>
  <c r="DE394" i="2"/>
  <c r="DD394" i="2"/>
  <c r="DC394" i="2"/>
  <c r="DB394" i="2"/>
  <c r="DA394" i="2"/>
  <c r="CZ394" i="2"/>
  <c r="CY394" i="2"/>
  <c r="CX394" i="2"/>
  <c r="CW394" i="2"/>
  <c r="CV394" i="2"/>
  <c r="CU394" i="2"/>
  <c r="CT394" i="2"/>
  <c r="CS394" i="2"/>
  <c r="CR394" i="2"/>
  <c r="CQ394" i="2"/>
  <c r="CP394" i="2"/>
  <c r="CO394" i="2"/>
  <c r="CN394" i="2"/>
  <c r="CM394" i="2"/>
  <c r="CL394" i="2"/>
  <c r="CK394" i="2"/>
  <c r="CJ394" i="2"/>
  <c r="CI394" i="2"/>
  <c r="CH394" i="2"/>
  <c r="CG394" i="2"/>
  <c r="CF394" i="2"/>
  <c r="CE394" i="2"/>
  <c r="CD394" i="2"/>
  <c r="CC394" i="2"/>
  <c r="CB394" i="2"/>
  <c r="CA394" i="2"/>
  <c r="BZ394" i="2"/>
  <c r="BY394" i="2"/>
  <c r="BX394" i="2"/>
  <c r="BW394" i="2"/>
  <c r="BV394" i="2"/>
  <c r="BU394" i="2"/>
  <c r="BT394" i="2"/>
  <c r="BS394" i="2"/>
  <c r="BR394" i="2"/>
  <c r="BQ394" i="2"/>
  <c r="BP394" i="2"/>
  <c r="BO394" i="2"/>
  <c r="BN394" i="2"/>
  <c r="BM394" i="2"/>
  <c r="BL394" i="2"/>
  <c r="BK394" i="2"/>
  <c r="BJ394" i="2"/>
  <c r="BI394" i="2"/>
  <c r="BH394" i="2"/>
  <c r="BG394" i="2"/>
  <c r="BF394" i="2"/>
  <c r="BE394" i="2"/>
  <c r="BD394" i="2"/>
  <c r="BC394" i="2"/>
  <c r="BB394" i="2"/>
  <c r="BA394" i="2"/>
  <c r="AZ394" i="2"/>
  <c r="AY394" i="2"/>
  <c r="AX394" i="2"/>
  <c r="AW394" i="2"/>
  <c r="AV394" i="2"/>
  <c r="AU394" i="2"/>
  <c r="AT394" i="2"/>
  <c r="AS394" i="2"/>
  <c r="AR394" i="2"/>
  <c r="AQ394" i="2"/>
  <c r="AP394" i="2"/>
  <c r="AO394" i="2"/>
  <c r="AN394" i="2"/>
  <c r="AM394" i="2"/>
  <c r="AL394" i="2"/>
  <c r="DE393" i="2"/>
  <c r="DD393" i="2"/>
  <c r="DC393" i="2"/>
  <c r="DB393" i="2"/>
  <c r="DA393" i="2"/>
  <c r="CZ393" i="2"/>
  <c r="CY393" i="2"/>
  <c r="CX393" i="2"/>
  <c r="CW393" i="2"/>
  <c r="CV393" i="2"/>
  <c r="CU393" i="2"/>
  <c r="CT393" i="2"/>
  <c r="CS393" i="2"/>
  <c r="CR393" i="2"/>
  <c r="CQ393" i="2"/>
  <c r="CP393" i="2"/>
  <c r="CO393" i="2"/>
  <c r="CN393" i="2"/>
  <c r="CM393" i="2"/>
  <c r="CL393" i="2"/>
  <c r="CK393" i="2"/>
  <c r="CJ393" i="2"/>
  <c r="CI393" i="2"/>
  <c r="CH393" i="2"/>
  <c r="CG393" i="2"/>
  <c r="CF393" i="2"/>
  <c r="CE393" i="2"/>
  <c r="CD393" i="2"/>
  <c r="CC393" i="2"/>
  <c r="CB393" i="2"/>
  <c r="CA393" i="2"/>
  <c r="BZ393" i="2"/>
  <c r="BY393" i="2"/>
  <c r="BX393" i="2"/>
  <c r="BW393" i="2"/>
  <c r="BV393" i="2"/>
  <c r="BU393" i="2"/>
  <c r="BT393" i="2"/>
  <c r="BS393" i="2"/>
  <c r="BR393" i="2"/>
  <c r="BQ393" i="2"/>
  <c r="BP393" i="2"/>
  <c r="BO393" i="2"/>
  <c r="BN393" i="2"/>
  <c r="BM393" i="2"/>
  <c r="BL393" i="2"/>
  <c r="BK393" i="2"/>
  <c r="BJ393" i="2"/>
  <c r="BI393" i="2"/>
  <c r="BH393" i="2"/>
  <c r="BG393" i="2"/>
  <c r="BF393" i="2"/>
  <c r="BE393" i="2"/>
  <c r="BD393" i="2"/>
  <c r="BC393" i="2"/>
  <c r="BB393" i="2"/>
  <c r="BA393" i="2"/>
  <c r="AZ393" i="2"/>
  <c r="AY393" i="2"/>
  <c r="AX393" i="2"/>
  <c r="AW393" i="2"/>
  <c r="AV393" i="2"/>
  <c r="AU393" i="2"/>
  <c r="AT393" i="2"/>
  <c r="AS393" i="2"/>
  <c r="AR393" i="2"/>
  <c r="AQ393" i="2"/>
  <c r="AP393" i="2"/>
  <c r="AO393" i="2"/>
  <c r="AN393" i="2"/>
  <c r="AM393" i="2"/>
  <c r="AL393" i="2"/>
  <c r="DE392" i="2"/>
  <c r="DD392" i="2"/>
  <c r="DC392" i="2"/>
  <c r="DB392" i="2"/>
  <c r="DA392" i="2"/>
  <c r="CZ392" i="2"/>
  <c r="CY392" i="2"/>
  <c r="CX392" i="2"/>
  <c r="CW392" i="2"/>
  <c r="CV392" i="2"/>
  <c r="CU392" i="2"/>
  <c r="CT392" i="2"/>
  <c r="CS392" i="2"/>
  <c r="CR392" i="2"/>
  <c r="CQ392" i="2"/>
  <c r="CP392" i="2"/>
  <c r="CO392" i="2"/>
  <c r="CN392" i="2"/>
  <c r="CM392" i="2"/>
  <c r="CL392" i="2"/>
  <c r="CK392" i="2"/>
  <c r="CJ392" i="2"/>
  <c r="CI392" i="2"/>
  <c r="CH392" i="2"/>
  <c r="CG392" i="2"/>
  <c r="CF392" i="2"/>
  <c r="CE392" i="2"/>
  <c r="CD392" i="2"/>
  <c r="CC392" i="2"/>
  <c r="CB392" i="2"/>
  <c r="CA392" i="2"/>
  <c r="BZ392" i="2"/>
  <c r="BY392" i="2"/>
  <c r="BX392" i="2"/>
  <c r="BW392" i="2"/>
  <c r="BV392" i="2"/>
  <c r="BU392" i="2"/>
  <c r="BT392" i="2"/>
  <c r="BS392" i="2"/>
  <c r="BR392" i="2"/>
  <c r="BQ392" i="2"/>
  <c r="BP392" i="2"/>
  <c r="BO392" i="2"/>
  <c r="BN392" i="2"/>
  <c r="BM392" i="2"/>
  <c r="BL392" i="2"/>
  <c r="BK392" i="2"/>
  <c r="BJ392" i="2"/>
  <c r="BI392" i="2"/>
  <c r="BH392" i="2"/>
  <c r="BG392" i="2"/>
  <c r="BF392" i="2"/>
  <c r="BE392" i="2"/>
  <c r="BD392" i="2"/>
  <c r="BC392" i="2"/>
  <c r="BB392" i="2"/>
  <c r="BA392" i="2"/>
  <c r="AZ392" i="2"/>
  <c r="AY392" i="2"/>
  <c r="AX392" i="2"/>
  <c r="AW392" i="2"/>
  <c r="AV392" i="2"/>
  <c r="AU392" i="2"/>
  <c r="AT392" i="2"/>
  <c r="AS392" i="2"/>
  <c r="AR392" i="2"/>
  <c r="AQ392" i="2"/>
  <c r="AP392" i="2"/>
  <c r="AO392" i="2"/>
  <c r="AN392" i="2"/>
  <c r="AM392" i="2"/>
  <c r="AL392" i="2"/>
  <c r="DE391" i="2"/>
  <c r="DD391" i="2"/>
  <c r="DC391" i="2"/>
  <c r="DB391" i="2"/>
  <c r="DA391" i="2"/>
  <c r="CZ391" i="2"/>
  <c r="CY391" i="2"/>
  <c r="CX391" i="2"/>
  <c r="CW391" i="2"/>
  <c r="CV391" i="2"/>
  <c r="CU391" i="2"/>
  <c r="CT391" i="2"/>
  <c r="CS391" i="2"/>
  <c r="CR391" i="2"/>
  <c r="CQ391" i="2"/>
  <c r="CP391" i="2"/>
  <c r="CO391" i="2"/>
  <c r="CN391" i="2"/>
  <c r="CM391" i="2"/>
  <c r="CL391" i="2"/>
  <c r="CK391" i="2"/>
  <c r="CJ391" i="2"/>
  <c r="CI391" i="2"/>
  <c r="CH391" i="2"/>
  <c r="CG391" i="2"/>
  <c r="CF391" i="2"/>
  <c r="CE391" i="2"/>
  <c r="CD391" i="2"/>
  <c r="CC391" i="2"/>
  <c r="CB391" i="2"/>
  <c r="CA391" i="2"/>
  <c r="BZ391" i="2"/>
  <c r="BY391" i="2"/>
  <c r="BX391" i="2"/>
  <c r="BW391" i="2"/>
  <c r="BV391" i="2"/>
  <c r="BU391" i="2"/>
  <c r="BT391" i="2"/>
  <c r="BS391" i="2"/>
  <c r="BR391" i="2"/>
  <c r="BQ391" i="2"/>
  <c r="BP391" i="2"/>
  <c r="BO391" i="2"/>
  <c r="BN391" i="2"/>
  <c r="BM391" i="2"/>
  <c r="BL391" i="2"/>
  <c r="BK391" i="2"/>
  <c r="BJ391" i="2"/>
  <c r="BI391" i="2"/>
  <c r="BH391" i="2"/>
  <c r="BG391" i="2"/>
  <c r="BF391" i="2"/>
  <c r="BE391" i="2"/>
  <c r="BD391" i="2"/>
  <c r="BC391" i="2"/>
  <c r="BB391" i="2"/>
  <c r="BA391" i="2"/>
  <c r="AZ391" i="2"/>
  <c r="AY391" i="2"/>
  <c r="AX391" i="2"/>
  <c r="AW391" i="2"/>
  <c r="AV391" i="2"/>
  <c r="AU391" i="2"/>
  <c r="AT391" i="2"/>
  <c r="AS391" i="2"/>
  <c r="AR391" i="2"/>
  <c r="AQ391" i="2"/>
  <c r="AP391" i="2"/>
  <c r="AO391" i="2"/>
  <c r="AN391" i="2"/>
  <c r="AM391" i="2"/>
  <c r="AL391" i="2"/>
  <c r="DE390" i="2"/>
  <c r="DD390" i="2"/>
  <c r="DC390" i="2"/>
  <c r="DB390" i="2"/>
  <c r="DA390" i="2"/>
  <c r="CZ390" i="2"/>
  <c r="CY390" i="2"/>
  <c r="CX390" i="2"/>
  <c r="CW390" i="2"/>
  <c r="CV390" i="2"/>
  <c r="CU390" i="2"/>
  <c r="CT390" i="2"/>
  <c r="CS390" i="2"/>
  <c r="CR390" i="2"/>
  <c r="CQ390" i="2"/>
  <c r="CP390" i="2"/>
  <c r="CO390" i="2"/>
  <c r="CN390" i="2"/>
  <c r="CM390" i="2"/>
  <c r="CL390" i="2"/>
  <c r="CK390" i="2"/>
  <c r="CJ390" i="2"/>
  <c r="CI390" i="2"/>
  <c r="CH390" i="2"/>
  <c r="CG390" i="2"/>
  <c r="CF390" i="2"/>
  <c r="CE390" i="2"/>
  <c r="CD390" i="2"/>
  <c r="CC390" i="2"/>
  <c r="CB390" i="2"/>
  <c r="CA390" i="2"/>
  <c r="BZ390" i="2"/>
  <c r="BY390" i="2"/>
  <c r="BX390" i="2"/>
  <c r="BW390" i="2"/>
  <c r="BV390" i="2"/>
  <c r="BU390" i="2"/>
  <c r="BT390" i="2"/>
  <c r="BS390" i="2"/>
  <c r="BR390" i="2"/>
  <c r="BQ390" i="2"/>
  <c r="BP390" i="2"/>
  <c r="BO390" i="2"/>
  <c r="BN390" i="2"/>
  <c r="BM390" i="2"/>
  <c r="BL390" i="2"/>
  <c r="BK390" i="2"/>
  <c r="BJ390" i="2"/>
  <c r="BI390" i="2"/>
  <c r="BH390" i="2"/>
  <c r="BG390" i="2"/>
  <c r="BF390" i="2"/>
  <c r="BE390" i="2"/>
  <c r="BD390" i="2"/>
  <c r="BC390" i="2"/>
  <c r="BB390" i="2"/>
  <c r="BA390" i="2"/>
  <c r="AZ390" i="2"/>
  <c r="AY390" i="2"/>
  <c r="AX390" i="2"/>
  <c r="AW390" i="2"/>
  <c r="AV390" i="2"/>
  <c r="AU390" i="2"/>
  <c r="AT390" i="2"/>
  <c r="AS390" i="2"/>
  <c r="AR390" i="2"/>
  <c r="AQ390" i="2"/>
  <c r="AP390" i="2"/>
  <c r="AO390" i="2"/>
  <c r="AN390" i="2"/>
  <c r="AM390" i="2"/>
  <c r="AL390" i="2"/>
  <c r="DE389" i="2"/>
  <c r="DD389" i="2"/>
  <c r="DC389" i="2"/>
  <c r="DB389" i="2"/>
  <c r="DA389" i="2"/>
  <c r="CZ389" i="2"/>
  <c r="CY389" i="2"/>
  <c r="CX389" i="2"/>
  <c r="CW389" i="2"/>
  <c r="CV389" i="2"/>
  <c r="CU389" i="2"/>
  <c r="CT389" i="2"/>
  <c r="CS389" i="2"/>
  <c r="CR389" i="2"/>
  <c r="CQ389" i="2"/>
  <c r="CP389" i="2"/>
  <c r="CO389" i="2"/>
  <c r="CN389" i="2"/>
  <c r="CM389" i="2"/>
  <c r="CL389" i="2"/>
  <c r="CK389" i="2"/>
  <c r="CJ389" i="2"/>
  <c r="CI389" i="2"/>
  <c r="CH389" i="2"/>
  <c r="CG389" i="2"/>
  <c r="CF389" i="2"/>
  <c r="CE389" i="2"/>
  <c r="CD389" i="2"/>
  <c r="CC389" i="2"/>
  <c r="CB389" i="2"/>
  <c r="CA389" i="2"/>
  <c r="BZ389" i="2"/>
  <c r="BY389" i="2"/>
  <c r="BX389" i="2"/>
  <c r="BW389" i="2"/>
  <c r="BV389" i="2"/>
  <c r="BU389" i="2"/>
  <c r="BT389" i="2"/>
  <c r="BS389" i="2"/>
  <c r="BR389" i="2"/>
  <c r="BQ389" i="2"/>
  <c r="BP389" i="2"/>
  <c r="BO389" i="2"/>
  <c r="BN389" i="2"/>
  <c r="BM389" i="2"/>
  <c r="BL389" i="2"/>
  <c r="BK389" i="2"/>
  <c r="BJ389" i="2"/>
  <c r="BI389" i="2"/>
  <c r="BH389" i="2"/>
  <c r="BG389" i="2"/>
  <c r="BF389" i="2"/>
  <c r="BE389" i="2"/>
  <c r="BD389" i="2"/>
  <c r="BC389" i="2"/>
  <c r="BB389" i="2"/>
  <c r="BA389" i="2"/>
  <c r="AZ389" i="2"/>
  <c r="AY389" i="2"/>
  <c r="AX389" i="2"/>
  <c r="AW389" i="2"/>
  <c r="AV389" i="2"/>
  <c r="AU389" i="2"/>
  <c r="AT389" i="2"/>
  <c r="AS389" i="2"/>
  <c r="AR389" i="2"/>
  <c r="AQ389" i="2"/>
  <c r="AP389" i="2"/>
  <c r="AO389" i="2"/>
  <c r="AN389" i="2"/>
  <c r="AM389" i="2"/>
  <c r="AL389" i="2"/>
  <c r="DE375" i="2"/>
  <c r="DD375" i="2"/>
  <c r="DC375" i="2"/>
  <c r="DB375" i="2"/>
  <c r="DA375" i="2"/>
  <c r="CZ375" i="2"/>
  <c r="CY375" i="2"/>
  <c r="CX375" i="2"/>
  <c r="CW375" i="2"/>
  <c r="CV375" i="2"/>
  <c r="CU375" i="2"/>
  <c r="CT375" i="2"/>
  <c r="CS375" i="2"/>
  <c r="CR375" i="2"/>
  <c r="CQ375" i="2"/>
  <c r="CP375" i="2"/>
  <c r="CO375" i="2"/>
  <c r="CN375" i="2"/>
  <c r="CM375" i="2"/>
  <c r="CL375" i="2"/>
  <c r="CK375" i="2"/>
  <c r="CJ375" i="2"/>
  <c r="CI375" i="2"/>
  <c r="CH375" i="2"/>
  <c r="CG375" i="2"/>
  <c r="CF375" i="2"/>
  <c r="CE375" i="2"/>
  <c r="CD375" i="2"/>
  <c r="CC375" i="2"/>
  <c r="CB375" i="2"/>
  <c r="CA375" i="2"/>
  <c r="BZ375" i="2"/>
  <c r="BY375" i="2"/>
  <c r="BX375" i="2"/>
  <c r="BW375" i="2"/>
  <c r="BV375" i="2"/>
  <c r="BU375" i="2"/>
  <c r="BT375" i="2"/>
  <c r="BS375" i="2"/>
  <c r="BR375" i="2"/>
  <c r="BQ375" i="2"/>
  <c r="BP375" i="2"/>
  <c r="BO375" i="2"/>
  <c r="BN375" i="2"/>
  <c r="BM375" i="2"/>
  <c r="BL375" i="2"/>
  <c r="BK375" i="2"/>
  <c r="BJ375" i="2"/>
  <c r="BI375" i="2"/>
  <c r="BH375" i="2"/>
  <c r="BG375" i="2"/>
  <c r="BF375" i="2"/>
  <c r="BE375" i="2"/>
  <c r="BD375" i="2"/>
  <c r="BC375" i="2"/>
  <c r="BB375" i="2"/>
  <c r="BA375" i="2"/>
  <c r="AZ375" i="2"/>
  <c r="AY375" i="2"/>
  <c r="AX375" i="2"/>
  <c r="AW375" i="2"/>
  <c r="AV375" i="2"/>
  <c r="AU375" i="2"/>
  <c r="AT375" i="2"/>
  <c r="AS375" i="2"/>
  <c r="AR375" i="2"/>
  <c r="AQ375" i="2"/>
  <c r="AP375" i="2"/>
  <c r="AO375" i="2"/>
  <c r="AN375" i="2"/>
  <c r="AM375" i="2"/>
  <c r="AL375" i="2"/>
  <c r="DE374" i="2"/>
  <c r="DD374" i="2"/>
  <c r="DC374" i="2"/>
  <c r="DB374" i="2"/>
  <c r="DA374" i="2"/>
  <c r="CZ374" i="2"/>
  <c r="CY374" i="2"/>
  <c r="CX374" i="2"/>
  <c r="CW374" i="2"/>
  <c r="CV374" i="2"/>
  <c r="CU374" i="2"/>
  <c r="CT374" i="2"/>
  <c r="CS374" i="2"/>
  <c r="CR374" i="2"/>
  <c r="CQ374" i="2"/>
  <c r="CP374" i="2"/>
  <c r="CO374" i="2"/>
  <c r="CN374" i="2"/>
  <c r="CM374" i="2"/>
  <c r="CL374" i="2"/>
  <c r="CK374" i="2"/>
  <c r="CJ374" i="2"/>
  <c r="CI374" i="2"/>
  <c r="CH374" i="2"/>
  <c r="CG374" i="2"/>
  <c r="CF374" i="2"/>
  <c r="CE374" i="2"/>
  <c r="CD374" i="2"/>
  <c r="CC374" i="2"/>
  <c r="CB374" i="2"/>
  <c r="CA374" i="2"/>
  <c r="BZ374" i="2"/>
  <c r="BY374" i="2"/>
  <c r="BX374" i="2"/>
  <c r="BW374" i="2"/>
  <c r="BV374" i="2"/>
  <c r="BU374" i="2"/>
  <c r="BT374" i="2"/>
  <c r="BS374" i="2"/>
  <c r="BR374" i="2"/>
  <c r="BQ374" i="2"/>
  <c r="BP374" i="2"/>
  <c r="BO374" i="2"/>
  <c r="BN374" i="2"/>
  <c r="BM374" i="2"/>
  <c r="BL374" i="2"/>
  <c r="BK374" i="2"/>
  <c r="BJ374" i="2"/>
  <c r="BI374" i="2"/>
  <c r="BH374" i="2"/>
  <c r="BG374" i="2"/>
  <c r="BF374" i="2"/>
  <c r="BE374" i="2"/>
  <c r="BD374" i="2"/>
  <c r="BC374" i="2"/>
  <c r="BB374" i="2"/>
  <c r="BA374" i="2"/>
  <c r="AZ374" i="2"/>
  <c r="AY374" i="2"/>
  <c r="AX374" i="2"/>
  <c r="AW374" i="2"/>
  <c r="AV374" i="2"/>
  <c r="AU374" i="2"/>
  <c r="AT374" i="2"/>
  <c r="AS374" i="2"/>
  <c r="AR374" i="2"/>
  <c r="AQ374" i="2"/>
  <c r="AP374" i="2"/>
  <c r="AO374" i="2"/>
  <c r="AN374" i="2"/>
  <c r="AM374" i="2"/>
  <c r="AL374" i="2"/>
  <c r="DE373" i="2"/>
  <c r="DD373" i="2"/>
  <c r="DC373" i="2"/>
  <c r="DB373" i="2"/>
  <c r="DA373" i="2"/>
  <c r="CZ373" i="2"/>
  <c r="CY373" i="2"/>
  <c r="CX373" i="2"/>
  <c r="CW373" i="2"/>
  <c r="CV373" i="2"/>
  <c r="CU373" i="2"/>
  <c r="CT373" i="2"/>
  <c r="CS373" i="2"/>
  <c r="CR373" i="2"/>
  <c r="CQ373" i="2"/>
  <c r="CP373" i="2"/>
  <c r="CO373" i="2"/>
  <c r="CN373" i="2"/>
  <c r="CM373" i="2"/>
  <c r="CL373" i="2"/>
  <c r="CK373" i="2"/>
  <c r="CJ373" i="2"/>
  <c r="CI373" i="2"/>
  <c r="CH373" i="2"/>
  <c r="CG373" i="2"/>
  <c r="CF373" i="2"/>
  <c r="CE373" i="2"/>
  <c r="CD373" i="2"/>
  <c r="CC373" i="2"/>
  <c r="CB373" i="2"/>
  <c r="CA373" i="2"/>
  <c r="BZ373" i="2"/>
  <c r="BY373" i="2"/>
  <c r="BX373" i="2"/>
  <c r="BW373" i="2"/>
  <c r="BV373" i="2"/>
  <c r="BU373" i="2"/>
  <c r="BT373" i="2"/>
  <c r="BS373" i="2"/>
  <c r="BR373" i="2"/>
  <c r="BQ373" i="2"/>
  <c r="BP373" i="2"/>
  <c r="BO373" i="2"/>
  <c r="BN373" i="2"/>
  <c r="BM373" i="2"/>
  <c r="BL373" i="2"/>
  <c r="BK373" i="2"/>
  <c r="BJ373" i="2"/>
  <c r="BI373" i="2"/>
  <c r="BH373" i="2"/>
  <c r="BG373" i="2"/>
  <c r="BF373" i="2"/>
  <c r="BE373" i="2"/>
  <c r="BD373" i="2"/>
  <c r="BC373" i="2"/>
  <c r="BB373" i="2"/>
  <c r="BA373" i="2"/>
  <c r="AZ373" i="2"/>
  <c r="AY373" i="2"/>
  <c r="AX373" i="2"/>
  <c r="AW373" i="2"/>
  <c r="AV373" i="2"/>
  <c r="AU373" i="2"/>
  <c r="AT373" i="2"/>
  <c r="AS373" i="2"/>
  <c r="AR373" i="2"/>
  <c r="AQ373" i="2"/>
  <c r="AP373" i="2"/>
  <c r="AO373" i="2"/>
  <c r="AN373" i="2"/>
  <c r="AM373" i="2"/>
  <c r="AL373" i="2"/>
  <c r="DE372" i="2"/>
  <c r="DD372" i="2"/>
  <c r="DC372" i="2"/>
  <c r="DB372" i="2"/>
  <c r="DA372" i="2"/>
  <c r="CZ372" i="2"/>
  <c r="CY372" i="2"/>
  <c r="CX372" i="2"/>
  <c r="CW372" i="2"/>
  <c r="CV372" i="2"/>
  <c r="CU372" i="2"/>
  <c r="CT372" i="2"/>
  <c r="CS372" i="2"/>
  <c r="CR372" i="2"/>
  <c r="CQ372" i="2"/>
  <c r="CP372" i="2"/>
  <c r="CO372" i="2"/>
  <c r="CN372" i="2"/>
  <c r="CM372" i="2"/>
  <c r="CL372" i="2"/>
  <c r="CK372" i="2"/>
  <c r="CJ372" i="2"/>
  <c r="CI372" i="2"/>
  <c r="CH372" i="2"/>
  <c r="CG372" i="2"/>
  <c r="CF372" i="2"/>
  <c r="CE372" i="2"/>
  <c r="CD372" i="2"/>
  <c r="CC372" i="2"/>
  <c r="CB372" i="2"/>
  <c r="CA372" i="2"/>
  <c r="BZ372" i="2"/>
  <c r="BY372" i="2"/>
  <c r="BX372" i="2"/>
  <c r="BW372" i="2"/>
  <c r="BV372" i="2"/>
  <c r="BU372" i="2"/>
  <c r="BT372" i="2"/>
  <c r="BS372" i="2"/>
  <c r="BR372" i="2"/>
  <c r="BQ372" i="2"/>
  <c r="BP372" i="2"/>
  <c r="BO372" i="2"/>
  <c r="BN372" i="2"/>
  <c r="BM372" i="2"/>
  <c r="BL372" i="2"/>
  <c r="BK372" i="2"/>
  <c r="BJ372" i="2"/>
  <c r="BI372" i="2"/>
  <c r="BH372" i="2"/>
  <c r="BG372" i="2"/>
  <c r="BF372" i="2"/>
  <c r="BE372" i="2"/>
  <c r="BD372" i="2"/>
  <c r="BC372" i="2"/>
  <c r="BB372" i="2"/>
  <c r="BA372" i="2"/>
  <c r="AZ372" i="2"/>
  <c r="AY372" i="2"/>
  <c r="AX372" i="2"/>
  <c r="AW372" i="2"/>
  <c r="AV372" i="2"/>
  <c r="AU372" i="2"/>
  <c r="AT372" i="2"/>
  <c r="AS372" i="2"/>
  <c r="AR372" i="2"/>
  <c r="AQ372" i="2"/>
  <c r="AP372" i="2"/>
  <c r="AO372" i="2"/>
  <c r="AN372" i="2"/>
  <c r="AM372" i="2"/>
  <c r="AL372" i="2"/>
  <c r="DE371" i="2"/>
  <c r="DD371" i="2"/>
  <c r="DC371" i="2"/>
  <c r="DB371" i="2"/>
  <c r="DA371" i="2"/>
  <c r="CZ371" i="2"/>
  <c r="CY371" i="2"/>
  <c r="CX371" i="2"/>
  <c r="CW371" i="2"/>
  <c r="CV371" i="2"/>
  <c r="CU371" i="2"/>
  <c r="CT371" i="2"/>
  <c r="CS371" i="2"/>
  <c r="CR371" i="2"/>
  <c r="CQ371" i="2"/>
  <c r="CP371" i="2"/>
  <c r="CO371" i="2"/>
  <c r="CN371" i="2"/>
  <c r="CM371" i="2"/>
  <c r="CL371" i="2"/>
  <c r="CK371" i="2"/>
  <c r="CJ371" i="2"/>
  <c r="CI371" i="2"/>
  <c r="CH371" i="2"/>
  <c r="CG371" i="2"/>
  <c r="CF371" i="2"/>
  <c r="CE371" i="2"/>
  <c r="CD371" i="2"/>
  <c r="CC371" i="2"/>
  <c r="CB371" i="2"/>
  <c r="CA371" i="2"/>
  <c r="BZ371" i="2"/>
  <c r="BY371" i="2"/>
  <c r="BX371" i="2"/>
  <c r="BW371" i="2"/>
  <c r="BV371" i="2"/>
  <c r="BU371" i="2"/>
  <c r="BT371" i="2"/>
  <c r="BS371" i="2"/>
  <c r="BR371" i="2"/>
  <c r="BQ371" i="2"/>
  <c r="BP371" i="2"/>
  <c r="BO371" i="2"/>
  <c r="BN371" i="2"/>
  <c r="BM371" i="2"/>
  <c r="BL371" i="2"/>
  <c r="BK371" i="2"/>
  <c r="BJ371" i="2"/>
  <c r="BI371" i="2"/>
  <c r="BH371" i="2"/>
  <c r="BG371" i="2"/>
  <c r="BF371" i="2"/>
  <c r="BE371" i="2"/>
  <c r="BD371" i="2"/>
  <c r="BC371" i="2"/>
  <c r="BB371" i="2"/>
  <c r="BA371" i="2"/>
  <c r="AZ371" i="2"/>
  <c r="AY371" i="2"/>
  <c r="AX371" i="2"/>
  <c r="AW371" i="2"/>
  <c r="AV371" i="2"/>
  <c r="AU371" i="2"/>
  <c r="AT371" i="2"/>
  <c r="AS371" i="2"/>
  <c r="AR371" i="2"/>
  <c r="AQ371" i="2"/>
  <c r="AP371" i="2"/>
  <c r="AO371" i="2"/>
  <c r="AN371" i="2"/>
  <c r="AM371" i="2"/>
  <c r="AL371" i="2"/>
  <c r="DE370" i="2"/>
  <c r="DD370" i="2"/>
  <c r="DC370" i="2"/>
  <c r="DB370" i="2"/>
  <c r="DA370" i="2"/>
  <c r="CZ370" i="2"/>
  <c r="CY370" i="2"/>
  <c r="CX370" i="2"/>
  <c r="CW370" i="2"/>
  <c r="CV370" i="2"/>
  <c r="CU370" i="2"/>
  <c r="CT370" i="2"/>
  <c r="CS370" i="2"/>
  <c r="CR370" i="2"/>
  <c r="CQ370" i="2"/>
  <c r="CP370" i="2"/>
  <c r="CO370" i="2"/>
  <c r="CN370" i="2"/>
  <c r="CM370" i="2"/>
  <c r="CL370" i="2"/>
  <c r="CK370" i="2"/>
  <c r="CJ370" i="2"/>
  <c r="CI370" i="2"/>
  <c r="CH370" i="2"/>
  <c r="CG370" i="2"/>
  <c r="CF370" i="2"/>
  <c r="CE370" i="2"/>
  <c r="CD370" i="2"/>
  <c r="CC370" i="2"/>
  <c r="CB370" i="2"/>
  <c r="CA370" i="2"/>
  <c r="BZ370" i="2"/>
  <c r="BY370" i="2"/>
  <c r="BX370" i="2"/>
  <c r="BW370" i="2"/>
  <c r="BV370" i="2"/>
  <c r="BU370" i="2"/>
  <c r="BT370" i="2"/>
  <c r="BS370" i="2"/>
  <c r="BR370" i="2"/>
  <c r="BQ370" i="2"/>
  <c r="BP370" i="2"/>
  <c r="BO370" i="2"/>
  <c r="BN370" i="2"/>
  <c r="BM370" i="2"/>
  <c r="BL370" i="2"/>
  <c r="BK370" i="2"/>
  <c r="BJ370" i="2"/>
  <c r="BI370" i="2"/>
  <c r="BH370" i="2"/>
  <c r="BG370" i="2"/>
  <c r="BF370" i="2"/>
  <c r="BE370" i="2"/>
  <c r="BD370" i="2"/>
  <c r="BC370" i="2"/>
  <c r="BB370" i="2"/>
  <c r="BA370" i="2"/>
  <c r="AZ370" i="2"/>
  <c r="AY370" i="2"/>
  <c r="AX370" i="2"/>
  <c r="AW370" i="2"/>
  <c r="AV370" i="2"/>
  <c r="AU370" i="2"/>
  <c r="AT370" i="2"/>
  <c r="AS370" i="2"/>
  <c r="AR370" i="2"/>
  <c r="AQ370" i="2"/>
  <c r="AP370" i="2"/>
  <c r="AO370" i="2"/>
  <c r="AN370" i="2"/>
  <c r="AM370" i="2"/>
  <c r="AL370" i="2"/>
  <c r="DE369" i="2"/>
  <c r="DD369" i="2"/>
  <c r="DC369" i="2"/>
  <c r="DB369" i="2"/>
  <c r="DA369" i="2"/>
  <c r="CZ369" i="2"/>
  <c r="CY369" i="2"/>
  <c r="CX369" i="2"/>
  <c r="CW369" i="2"/>
  <c r="CV369" i="2"/>
  <c r="CU369" i="2"/>
  <c r="CT369" i="2"/>
  <c r="CS369" i="2"/>
  <c r="CR369" i="2"/>
  <c r="CQ369" i="2"/>
  <c r="CP369" i="2"/>
  <c r="CO369" i="2"/>
  <c r="CN369" i="2"/>
  <c r="CM369" i="2"/>
  <c r="CL369" i="2"/>
  <c r="CK369" i="2"/>
  <c r="CJ369" i="2"/>
  <c r="CI369" i="2"/>
  <c r="CH369" i="2"/>
  <c r="CG369" i="2"/>
  <c r="CF369" i="2"/>
  <c r="CE369" i="2"/>
  <c r="CD369" i="2"/>
  <c r="CC369" i="2"/>
  <c r="CB369" i="2"/>
  <c r="CA369" i="2"/>
  <c r="BZ369" i="2"/>
  <c r="BY369" i="2"/>
  <c r="BX369" i="2"/>
  <c r="BW369" i="2"/>
  <c r="BV369" i="2"/>
  <c r="BU369" i="2"/>
  <c r="BT369" i="2"/>
  <c r="BS369" i="2"/>
  <c r="BR369" i="2"/>
  <c r="BQ369" i="2"/>
  <c r="BP369" i="2"/>
  <c r="BO369" i="2"/>
  <c r="BN369" i="2"/>
  <c r="BM369" i="2"/>
  <c r="BL369" i="2"/>
  <c r="BK369" i="2"/>
  <c r="BJ369" i="2"/>
  <c r="BI369" i="2"/>
  <c r="BH369" i="2"/>
  <c r="BG369" i="2"/>
  <c r="BF369" i="2"/>
  <c r="BE369" i="2"/>
  <c r="BD369" i="2"/>
  <c r="BC369" i="2"/>
  <c r="BB369" i="2"/>
  <c r="BA369" i="2"/>
  <c r="AZ369" i="2"/>
  <c r="AY369" i="2"/>
  <c r="AX369" i="2"/>
  <c r="AW369" i="2"/>
  <c r="AV369" i="2"/>
  <c r="AU369" i="2"/>
  <c r="AT369" i="2"/>
  <c r="AS369" i="2"/>
  <c r="AR369" i="2"/>
  <c r="AQ369" i="2"/>
  <c r="AP369" i="2"/>
  <c r="AO369" i="2"/>
  <c r="AN369" i="2"/>
  <c r="AM369" i="2"/>
  <c r="AL369" i="2"/>
  <c r="DE368" i="2"/>
  <c r="DD368" i="2"/>
  <c r="DC368" i="2"/>
  <c r="DB368" i="2"/>
  <c r="DA368" i="2"/>
  <c r="CZ368" i="2"/>
  <c r="CY368" i="2"/>
  <c r="CX368" i="2"/>
  <c r="CW368" i="2"/>
  <c r="CV368" i="2"/>
  <c r="CU368" i="2"/>
  <c r="CT368" i="2"/>
  <c r="CS368" i="2"/>
  <c r="CR368" i="2"/>
  <c r="CQ368" i="2"/>
  <c r="CP368" i="2"/>
  <c r="CO368" i="2"/>
  <c r="CN368" i="2"/>
  <c r="CM368" i="2"/>
  <c r="CL368" i="2"/>
  <c r="CK368" i="2"/>
  <c r="CJ368" i="2"/>
  <c r="CI368" i="2"/>
  <c r="CH368" i="2"/>
  <c r="CG368" i="2"/>
  <c r="CF368" i="2"/>
  <c r="CE368" i="2"/>
  <c r="CD368" i="2"/>
  <c r="CC368" i="2"/>
  <c r="CB368" i="2"/>
  <c r="CA368" i="2"/>
  <c r="BZ368" i="2"/>
  <c r="BY368" i="2"/>
  <c r="BX368" i="2"/>
  <c r="BW368" i="2"/>
  <c r="BV368" i="2"/>
  <c r="BU368" i="2"/>
  <c r="BT368" i="2"/>
  <c r="BS368" i="2"/>
  <c r="BR368" i="2"/>
  <c r="BQ368" i="2"/>
  <c r="BP368" i="2"/>
  <c r="BO368" i="2"/>
  <c r="BN368" i="2"/>
  <c r="BM368" i="2"/>
  <c r="BL368" i="2"/>
  <c r="BK368" i="2"/>
  <c r="BJ368" i="2"/>
  <c r="BI368" i="2"/>
  <c r="BH368" i="2"/>
  <c r="BG368" i="2"/>
  <c r="BF368" i="2"/>
  <c r="BE368" i="2"/>
  <c r="BD368" i="2"/>
  <c r="BC368" i="2"/>
  <c r="BB368" i="2"/>
  <c r="BA368" i="2"/>
  <c r="AZ368" i="2"/>
  <c r="AY368" i="2"/>
  <c r="AX368" i="2"/>
  <c r="AW368" i="2"/>
  <c r="AV368" i="2"/>
  <c r="AU368" i="2"/>
  <c r="AT368" i="2"/>
  <c r="AS368" i="2"/>
  <c r="AR368" i="2"/>
  <c r="AQ368" i="2"/>
  <c r="AP368" i="2"/>
  <c r="AO368" i="2"/>
  <c r="AN368" i="2"/>
  <c r="AM368" i="2"/>
  <c r="AL368" i="2"/>
  <c r="DE367" i="2"/>
  <c r="DD367" i="2"/>
  <c r="DC367" i="2"/>
  <c r="DB367" i="2"/>
  <c r="DA367" i="2"/>
  <c r="CZ367" i="2"/>
  <c r="CY367" i="2"/>
  <c r="CX367" i="2"/>
  <c r="CW367" i="2"/>
  <c r="CV367" i="2"/>
  <c r="CU367" i="2"/>
  <c r="CT367" i="2"/>
  <c r="CS367" i="2"/>
  <c r="CR367" i="2"/>
  <c r="CQ367" i="2"/>
  <c r="CP367" i="2"/>
  <c r="CO367" i="2"/>
  <c r="CN367" i="2"/>
  <c r="CM367" i="2"/>
  <c r="CL367" i="2"/>
  <c r="CK367" i="2"/>
  <c r="CJ367" i="2"/>
  <c r="CI367" i="2"/>
  <c r="CH367" i="2"/>
  <c r="CG367" i="2"/>
  <c r="CF367" i="2"/>
  <c r="CE367" i="2"/>
  <c r="CD367" i="2"/>
  <c r="CC367" i="2"/>
  <c r="CB367" i="2"/>
  <c r="CA367" i="2"/>
  <c r="BZ367" i="2"/>
  <c r="BY367" i="2"/>
  <c r="BX367" i="2"/>
  <c r="BW367" i="2"/>
  <c r="BV367" i="2"/>
  <c r="BU367" i="2"/>
  <c r="BT367" i="2"/>
  <c r="BS367" i="2"/>
  <c r="BR367" i="2"/>
  <c r="BQ367" i="2"/>
  <c r="BP367" i="2"/>
  <c r="BO367" i="2"/>
  <c r="BN367" i="2"/>
  <c r="BM367" i="2"/>
  <c r="BL367" i="2"/>
  <c r="BK367" i="2"/>
  <c r="BJ367" i="2"/>
  <c r="BI367" i="2"/>
  <c r="BH367" i="2"/>
  <c r="BG367" i="2"/>
  <c r="BF367" i="2"/>
  <c r="BE367" i="2"/>
  <c r="BD367" i="2"/>
  <c r="BC367" i="2"/>
  <c r="BB367" i="2"/>
  <c r="BA367" i="2"/>
  <c r="AZ367" i="2"/>
  <c r="AY367" i="2"/>
  <c r="AX367" i="2"/>
  <c r="AW367" i="2"/>
  <c r="AV367" i="2"/>
  <c r="AU367" i="2"/>
  <c r="AT367" i="2"/>
  <c r="AS367" i="2"/>
  <c r="AR367" i="2"/>
  <c r="AQ367" i="2"/>
  <c r="AP367" i="2"/>
  <c r="AO367" i="2"/>
  <c r="AN367" i="2"/>
  <c r="AM367" i="2"/>
  <c r="AL367" i="2"/>
  <c r="DE366" i="2"/>
  <c r="DD366" i="2"/>
  <c r="DC366" i="2"/>
  <c r="DB366" i="2"/>
  <c r="DA366" i="2"/>
  <c r="CZ366" i="2"/>
  <c r="CY366" i="2"/>
  <c r="CX366" i="2"/>
  <c r="CW366" i="2"/>
  <c r="CV366" i="2"/>
  <c r="CU366" i="2"/>
  <c r="CT366" i="2"/>
  <c r="CS366" i="2"/>
  <c r="CR366" i="2"/>
  <c r="CQ366" i="2"/>
  <c r="CP366" i="2"/>
  <c r="CO366" i="2"/>
  <c r="CN366" i="2"/>
  <c r="CM366" i="2"/>
  <c r="CL366" i="2"/>
  <c r="CK366" i="2"/>
  <c r="CJ366" i="2"/>
  <c r="CI366" i="2"/>
  <c r="CH366" i="2"/>
  <c r="CG366" i="2"/>
  <c r="CF366" i="2"/>
  <c r="CE366" i="2"/>
  <c r="CD366" i="2"/>
  <c r="CC366" i="2"/>
  <c r="CB366" i="2"/>
  <c r="CA366" i="2"/>
  <c r="BZ366" i="2"/>
  <c r="BY366" i="2"/>
  <c r="BX366" i="2"/>
  <c r="BW366" i="2"/>
  <c r="BV366" i="2"/>
  <c r="BU366" i="2"/>
  <c r="BT366" i="2"/>
  <c r="BS366" i="2"/>
  <c r="BR366" i="2"/>
  <c r="BQ366" i="2"/>
  <c r="BP366" i="2"/>
  <c r="BO366" i="2"/>
  <c r="BN366" i="2"/>
  <c r="BM366" i="2"/>
  <c r="BL366" i="2"/>
  <c r="BK366" i="2"/>
  <c r="BJ366" i="2"/>
  <c r="BI366" i="2"/>
  <c r="BH366" i="2"/>
  <c r="BG366" i="2"/>
  <c r="BF366" i="2"/>
  <c r="BE366" i="2"/>
  <c r="BD366" i="2"/>
  <c r="BC366" i="2"/>
  <c r="BB366" i="2"/>
  <c r="BA366" i="2"/>
  <c r="AZ366" i="2"/>
  <c r="AY366" i="2"/>
  <c r="AX366" i="2"/>
  <c r="AW366" i="2"/>
  <c r="AV366" i="2"/>
  <c r="AU366" i="2"/>
  <c r="AT366" i="2"/>
  <c r="AS366" i="2"/>
  <c r="AR366" i="2"/>
  <c r="AQ366" i="2"/>
  <c r="AP366" i="2"/>
  <c r="AO366" i="2"/>
  <c r="AN366" i="2"/>
  <c r="AM366" i="2"/>
  <c r="AL366" i="2"/>
  <c r="DE365" i="2"/>
  <c r="DD365" i="2"/>
  <c r="DC365" i="2"/>
  <c r="DB365" i="2"/>
  <c r="DA365" i="2"/>
  <c r="CZ365" i="2"/>
  <c r="CY365" i="2"/>
  <c r="CX365" i="2"/>
  <c r="CW365" i="2"/>
  <c r="CV365" i="2"/>
  <c r="CU365" i="2"/>
  <c r="CT365" i="2"/>
  <c r="CS365" i="2"/>
  <c r="CR365" i="2"/>
  <c r="CQ365" i="2"/>
  <c r="CP365" i="2"/>
  <c r="CO365" i="2"/>
  <c r="CN365" i="2"/>
  <c r="CM365" i="2"/>
  <c r="CL365" i="2"/>
  <c r="CK365" i="2"/>
  <c r="CJ365" i="2"/>
  <c r="CI365" i="2"/>
  <c r="CH365" i="2"/>
  <c r="CG365" i="2"/>
  <c r="CF365" i="2"/>
  <c r="CE365" i="2"/>
  <c r="CD365" i="2"/>
  <c r="CC365" i="2"/>
  <c r="CB365" i="2"/>
  <c r="CA365" i="2"/>
  <c r="BZ365" i="2"/>
  <c r="BY365" i="2"/>
  <c r="BX365" i="2"/>
  <c r="BW365" i="2"/>
  <c r="BV365" i="2"/>
  <c r="BU365" i="2"/>
  <c r="BT365" i="2"/>
  <c r="BS365" i="2"/>
  <c r="BR365" i="2"/>
  <c r="BQ365" i="2"/>
  <c r="BP365" i="2"/>
  <c r="BO365" i="2"/>
  <c r="BN365" i="2"/>
  <c r="BM365" i="2"/>
  <c r="BL365" i="2"/>
  <c r="BK365" i="2"/>
  <c r="BJ365" i="2"/>
  <c r="BI365" i="2"/>
  <c r="BH365" i="2"/>
  <c r="BG365" i="2"/>
  <c r="BF365" i="2"/>
  <c r="BE365" i="2"/>
  <c r="BD365" i="2"/>
  <c r="BC365" i="2"/>
  <c r="BB365" i="2"/>
  <c r="BA365" i="2"/>
  <c r="AZ365" i="2"/>
  <c r="AY365" i="2"/>
  <c r="AX365" i="2"/>
  <c r="AW365" i="2"/>
  <c r="AV365" i="2"/>
  <c r="AU365" i="2"/>
  <c r="AT365" i="2"/>
  <c r="AS365" i="2"/>
  <c r="AR365" i="2"/>
  <c r="AQ365" i="2"/>
  <c r="AP365" i="2"/>
  <c r="AO365" i="2"/>
  <c r="AN365" i="2"/>
  <c r="AM365" i="2"/>
  <c r="AL365" i="2"/>
  <c r="DE364" i="2"/>
  <c r="DD364" i="2"/>
  <c r="DC364" i="2"/>
  <c r="DB364" i="2"/>
  <c r="DA364" i="2"/>
  <c r="CZ364" i="2"/>
  <c r="CY364" i="2"/>
  <c r="CX364" i="2"/>
  <c r="CW364" i="2"/>
  <c r="CV364" i="2"/>
  <c r="CU364" i="2"/>
  <c r="CT364" i="2"/>
  <c r="CS364" i="2"/>
  <c r="CR364" i="2"/>
  <c r="CQ364" i="2"/>
  <c r="CP364" i="2"/>
  <c r="CO364" i="2"/>
  <c r="CN364" i="2"/>
  <c r="CM364" i="2"/>
  <c r="CL364" i="2"/>
  <c r="CK364" i="2"/>
  <c r="CJ364" i="2"/>
  <c r="CI364" i="2"/>
  <c r="CH364" i="2"/>
  <c r="CG364" i="2"/>
  <c r="CF364" i="2"/>
  <c r="CE364" i="2"/>
  <c r="CD364" i="2"/>
  <c r="CC364" i="2"/>
  <c r="CB364" i="2"/>
  <c r="CA364" i="2"/>
  <c r="BZ364" i="2"/>
  <c r="BY364" i="2"/>
  <c r="BX364" i="2"/>
  <c r="BW364" i="2"/>
  <c r="BV364" i="2"/>
  <c r="BU364" i="2"/>
  <c r="BT364" i="2"/>
  <c r="BS364" i="2"/>
  <c r="BR364" i="2"/>
  <c r="BQ364" i="2"/>
  <c r="BP364" i="2"/>
  <c r="BO364" i="2"/>
  <c r="BN364" i="2"/>
  <c r="BM364" i="2"/>
  <c r="BL364" i="2"/>
  <c r="BK364" i="2"/>
  <c r="BJ364" i="2"/>
  <c r="BI364" i="2"/>
  <c r="BH364" i="2"/>
  <c r="BG364" i="2"/>
  <c r="BF364" i="2"/>
  <c r="BE364" i="2"/>
  <c r="BD364" i="2"/>
  <c r="BC364" i="2"/>
  <c r="BB364" i="2"/>
  <c r="BA364" i="2"/>
  <c r="AZ364" i="2"/>
  <c r="AY364" i="2"/>
  <c r="AX364" i="2"/>
  <c r="AW364" i="2"/>
  <c r="AV364" i="2"/>
  <c r="AU364" i="2"/>
  <c r="AT364" i="2"/>
  <c r="AS364" i="2"/>
  <c r="AR364" i="2"/>
  <c r="AQ364" i="2"/>
  <c r="AP364" i="2"/>
  <c r="AO364" i="2"/>
  <c r="AN364" i="2"/>
  <c r="AM364" i="2"/>
  <c r="AL364" i="2"/>
  <c r="DE363" i="2"/>
  <c r="DD363" i="2"/>
  <c r="DC363" i="2"/>
  <c r="DB363" i="2"/>
  <c r="DA363" i="2"/>
  <c r="CZ363" i="2"/>
  <c r="CY363" i="2"/>
  <c r="CX363" i="2"/>
  <c r="CW363" i="2"/>
  <c r="CV363" i="2"/>
  <c r="CU363" i="2"/>
  <c r="CT363" i="2"/>
  <c r="CS363" i="2"/>
  <c r="CR363" i="2"/>
  <c r="CQ363" i="2"/>
  <c r="CP363" i="2"/>
  <c r="CO363" i="2"/>
  <c r="CN363" i="2"/>
  <c r="CM363" i="2"/>
  <c r="CL363" i="2"/>
  <c r="CK363" i="2"/>
  <c r="CJ363" i="2"/>
  <c r="CI363" i="2"/>
  <c r="CH363" i="2"/>
  <c r="CG363" i="2"/>
  <c r="CF363" i="2"/>
  <c r="CE363" i="2"/>
  <c r="CD363" i="2"/>
  <c r="CC363" i="2"/>
  <c r="CB363" i="2"/>
  <c r="CA363" i="2"/>
  <c r="BZ363" i="2"/>
  <c r="BY363" i="2"/>
  <c r="BX363" i="2"/>
  <c r="BW363" i="2"/>
  <c r="BV363" i="2"/>
  <c r="BU363" i="2"/>
  <c r="BT363" i="2"/>
  <c r="BS363" i="2"/>
  <c r="BR363" i="2"/>
  <c r="BQ363" i="2"/>
  <c r="BP363" i="2"/>
  <c r="BO363" i="2"/>
  <c r="BN363" i="2"/>
  <c r="BM363" i="2"/>
  <c r="BL363" i="2"/>
  <c r="BK363" i="2"/>
  <c r="BJ363" i="2"/>
  <c r="BI363" i="2"/>
  <c r="BH363" i="2"/>
  <c r="BG363" i="2"/>
  <c r="BF363" i="2"/>
  <c r="BE363" i="2"/>
  <c r="BD363" i="2"/>
  <c r="BC363" i="2"/>
  <c r="BB363" i="2"/>
  <c r="BA363" i="2"/>
  <c r="AZ363" i="2"/>
  <c r="AY363" i="2"/>
  <c r="AX363" i="2"/>
  <c r="AW363" i="2"/>
  <c r="AV363" i="2"/>
  <c r="AU363" i="2"/>
  <c r="AT363" i="2"/>
  <c r="AS363" i="2"/>
  <c r="AR363" i="2"/>
  <c r="AQ363" i="2"/>
  <c r="AP363" i="2"/>
  <c r="AO363" i="2"/>
  <c r="AN363" i="2"/>
  <c r="AM363" i="2"/>
  <c r="AL363" i="2"/>
  <c r="DE362" i="2"/>
  <c r="DD362" i="2"/>
  <c r="DC362" i="2"/>
  <c r="DB362" i="2"/>
  <c r="DA362" i="2"/>
  <c r="CZ362" i="2"/>
  <c r="CY362" i="2"/>
  <c r="CX362" i="2"/>
  <c r="CW362" i="2"/>
  <c r="CV362" i="2"/>
  <c r="CU362" i="2"/>
  <c r="CT362" i="2"/>
  <c r="CS362" i="2"/>
  <c r="CR362" i="2"/>
  <c r="CQ362" i="2"/>
  <c r="CP362" i="2"/>
  <c r="CO362" i="2"/>
  <c r="CN362" i="2"/>
  <c r="CM362" i="2"/>
  <c r="CL362" i="2"/>
  <c r="CK362" i="2"/>
  <c r="CJ362" i="2"/>
  <c r="CI362" i="2"/>
  <c r="CH362" i="2"/>
  <c r="CG362" i="2"/>
  <c r="CF362" i="2"/>
  <c r="CE362" i="2"/>
  <c r="CD362" i="2"/>
  <c r="CC362" i="2"/>
  <c r="CB362" i="2"/>
  <c r="CA362" i="2"/>
  <c r="BZ362" i="2"/>
  <c r="BY362" i="2"/>
  <c r="BX362" i="2"/>
  <c r="BW362" i="2"/>
  <c r="BV362" i="2"/>
  <c r="BU362" i="2"/>
  <c r="BT362" i="2"/>
  <c r="BS362" i="2"/>
  <c r="BR362" i="2"/>
  <c r="BQ362" i="2"/>
  <c r="BP362" i="2"/>
  <c r="BO362" i="2"/>
  <c r="BN362" i="2"/>
  <c r="BM362" i="2"/>
  <c r="BL362" i="2"/>
  <c r="BK362" i="2"/>
  <c r="BJ362" i="2"/>
  <c r="BI362" i="2"/>
  <c r="BH362" i="2"/>
  <c r="BG362" i="2"/>
  <c r="BF362" i="2"/>
  <c r="BE362" i="2"/>
  <c r="BD362" i="2"/>
  <c r="BC362" i="2"/>
  <c r="BB362" i="2"/>
  <c r="BA362" i="2"/>
  <c r="AZ362" i="2"/>
  <c r="AY362" i="2"/>
  <c r="AX362" i="2"/>
  <c r="AW362" i="2"/>
  <c r="AV362" i="2"/>
  <c r="AU362" i="2"/>
  <c r="AT362" i="2"/>
  <c r="AS362" i="2"/>
  <c r="AR362" i="2"/>
  <c r="AQ362" i="2"/>
  <c r="AP362" i="2"/>
  <c r="AO362" i="2"/>
  <c r="AN362" i="2"/>
  <c r="AM362" i="2"/>
  <c r="AL362" i="2"/>
  <c r="DE361" i="2"/>
  <c r="DD361" i="2"/>
  <c r="DC361" i="2"/>
  <c r="DB361" i="2"/>
  <c r="DA361" i="2"/>
  <c r="CZ361" i="2"/>
  <c r="CY361" i="2"/>
  <c r="CX361" i="2"/>
  <c r="CW361" i="2"/>
  <c r="CV361" i="2"/>
  <c r="CU361" i="2"/>
  <c r="CT361" i="2"/>
  <c r="CS361" i="2"/>
  <c r="CR361" i="2"/>
  <c r="CQ361" i="2"/>
  <c r="CP361" i="2"/>
  <c r="CO361" i="2"/>
  <c r="CN361" i="2"/>
  <c r="CM361" i="2"/>
  <c r="CL361" i="2"/>
  <c r="CK361" i="2"/>
  <c r="CJ361" i="2"/>
  <c r="CI361" i="2"/>
  <c r="CH361" i="2"/>
  <c r="CG361" i="2"/>
  <c r="CF361" i="2"/>
  <c r="CE361" i="2"/>
  <c r="CD361" i="2"/>
  <c r="CC361" i="2"/>
  <c r="CB361" i="2"/>
  <c r="CA361" i="2"/>
  <c r="BZ361" i="2"/>
  <c r="BY361" i="2"/>
  <c r="BX361" i="2"/>
  <c r="BW361" i="2"/>
  <c r="BV361" i="2"/>
  <c r="BU361" i="2"/>
  <c r="BT361" i="2"/>
  <c r="BS361" i="2"/>
  <c r="BR361" i="2"/>
  <c r="BQ361" i="2"/>
  <c r="BP361" i="2"/>
  <c r="BO361" i="2"/>
  <c r="BN361" i="2"/>
  <c r="BM361" i="2"/>
  <c r="BL361" i="2"/>
  <c r="BK361" i="2"/>
  <c r="BJ361" i="2"/>
  <c r="BI361" i="2"/>
  <c r="BH361" i="2"/>
  <c r="BG361" i="2"/>
  <c r="BF361" i="2"/>
  <c r="BE361" i="2"/>
  <c r="BD361" i="2"/>
  <c r="BC361" i="2"/>
  <c r="BB361" i="2"/>
  <c r="BA361" i="2"/>
  <c r="AZ361" i="2"/>
  <c r="AY361" i="2"/>
  <c r="AX361" i="2"/>
  <c r="AW361" i="2"/>
  <c r="AV361" i="2"/>
  <c r="AU361" i="2"/>
  <c r="AT361" i="2"/>
  <c r="AS361" i="2"/>
  <c r="AR361" i="2"/>
  <c r="AQ361" i="2"/>
  <c r="AP361" i="2"/>
  <c r="AO361" i="2"/>
  <c r="AN361" i="2"/>
  <c r="AM361" i="2"/>
  <c r="AL361" i="2"/>
  <c r="DE360" i="2"/>
  <c r="DD360" i="2"/>
  <c r="DC360" i="2"/>
  <c r="DB360" i="2"/>
  <c r="DA360" i="2"/>
  <c r="CZ360" i="2"/>
  <c r="CY360" i="2"/>
  <c r="CX360" i="2"/>
  <c r="CW360" i="2"/>
  <c r="CV360" i="2"/>
  <c r="CU360" i="2"/>
  <c r="CT360" i="2"/>
  <c r="CS360" i="2"/>
  <c r="CR360" i="2"/>
  <c r="CQ360" i="2"/>
  <c r="CP360" i="2"/>
  <c r="CO360" i="2"/>
  <c r="CN360" i="2"/>
  <c r="CM360" i="2"/>
  <c r="CL360" i="2"/>
  <c r="CK360" i="2"/>
  <c r="CJ360" i="2"/>
  <c r="CI360" i="2"/>
  <c r="CH360" i="2"/>
  <c r="CG360" i="2"/>
  <c r="CF360" i="2"/>
  <c r="CE360" i="2"/>
  <c r="CD360" i="2"/>
  <c r="CC360" i="2"/>
  <c r="CB360" i="2"/>
  <c r="CA360" i="2"/>
  <c r="BZ360" i="2"/>
  <c r="BY360" i="2"/>
  <c r="BX360" i="2"/>
  <c r="BW360" i="2"/>
  <c r="BV360" i="2"/>
  <c r="BU360" i="2"/>
  <c r="BT360" i="2"/>
  <c r="BS360" i="2"/>
  <c r="BR360" i="2"/>
  <c r="BQ360" i="2"/>
  <c r="BP360" i="2"/>
  <c r="BO360" i="2"/>
  <c r="BN360" i="2"/>
  <c r="BM360" i="2"/>
  <c r="BL360" i="2"/>
  <c r="BK360" i="2"/>
  <c r="BJ360" i="2"/>
  <c r="BI360" i="2"/>
  <c r="BH360" i="2"/>
  <c r="BG360" i="2"/>
  <c r="BF360" i="2"/>
  <c r="BE360" i="2"/>
  <c r="BD360" i="2"/>
  <c r="BC360" i="2"/>
  <c r="BB360" i="2"/>
  <c r="BA360" i="2"/>
  <c r="AZ360" i="2"/>
  <c r="AY360" i="2"/>
  <c r="AX360" i="2"/>
  <c r="AW360" i="2"/>
  <c r="AV360" i="2"/>
  <c r="AU360" i="2"/>
  <c r="AT360" i="2"/>
  <c r="AS360" i="2"/>
  <c r="AR360" i="2"/>
  <c r="AQ360" i="2"/>
  <c r="AP360" i="2"/>
  <c r="AO360" i="2"/>
  <c r="AN360" i="2"/>
  <c r="AM360" i="2"/>
  <c r="AL360" i="2"/>
  <c r="DE359" i="2"/>
  <c r="DD359" i="2"/>
  <c r="DC359" i="2"/>
  <c r="DB359" i="2"/>
  <c r="DA359" i="2"/>
  <c r="CZ359" i="2"/>
  <c r="CY359" i="2"/>
  <c r="CX359" i="2"/>
  <c r="CW359" i="2"/>
  <c r="CV359" i="2"/>
  <c r="CU359" i="2"/>
  <c r="CT359" i="2"/>
  <c r="CS359" i="2"/>
  <c r="CR359" i="2"/>
  <c r="CQ359" i="2"/>
  <c r="CP359" i="2"/>
  <c r="CO359" i="2"/>
  <c r="CN359" i="2"/>
  <c r="CM359" i="2"/>
  <c r="CL359" i="2"/>
  <c r="CK359" i="2"/>
  <c r="CJ359" i="2"/>
  <c r="CI359" i="2"/>
  <c r="CH359" i="2"/>
  <c r="CG359" i="2"/>
  <c r="CF359" i="2"/>
  <c r="CE359" i="2"/>
  <c r="CD359" i="2"/>
  <c r="CC359" i="2"/>
  <c r="CB359" i="2"/>
  <c r="CA359" i="2"/>
  <c r="BZ359" i="2"/>
  <c r="BY359" i="2"/>
  <c r="BX359" i="2"/>
  <c r="BW359" i="2"/>
  <c r="BV359" i="2"/>
  <c r="BU359" i="2"/>
  <c r="BT359" i="2"/>
  <c r="BS359" i="2"/>
  <c r="BR359" i="2"/>
  <c r="BQ359" i="2"/>
  <c r="BP359" i="2"/>
  <c r="BO359" i="2"/>
  <c r="BN359" i="2"/>
  <c r="BM359" i="2"/>
  <c r="BL359" i="2"/>
  <c r="BK359" i="2"/>
  <c r="BJ359" i="2"/>
  <c r="BI359" i="2"/>
  <c r="BH359" i="2"/>
  <c r="BG359" i="2"/>
  <c r="BF359" i="2"/>
  <c r="BE359" i="2"/>
  <c r="BD359" i="2"/>
  <c r="BC359" i="2"/>
  <c r="BB359" i="2"/>
  <c r="BA359" i="2"/>
  <c r="AZ359" i="2"/>
  <c r="AY359" i="2"/>
  <c r="AX359" i="2"/>
  <c r="AW359" i="2"/>
  <c r="AV359" i="2"/>
  <c r="AU359" i="2"/>
  <c r="AT359" i="2"/>
  <c r="AS359" i="2"/>
  <c r="AR359" i="2"/>
  <c r="AQ359" i="2"/>
  <c r="AP359" i="2"/>
  <c r="AO359" i="2"/>
  <c r="AN359" i="2"/>
  <c r="AM359" i="2"/>
  <c r="AL359" i="2"/>
  <c r="DE358" i="2"/>
  <c r="DD358" i="2"/>
  <c r="DC358" i="2"/>
  <c r="DB358" i="2"/>
  <c r="DA358" i="2"/>
  <c r="CZ358" i="2"/>
  <c r="CY358" i="2"/>
  <c r="CX358" i="2"/>
  <c r="CW358" i="2"/>
  <c r="CV358" i="2"/>
  <c r="CU358" i="2"/>
  <c r="CT358" i="2"/>
  <c r="CS358" i="2"/>
  <c r="CR358" i="2"/>
  <c r="CQ358" i="2"/>
  <c r="CP358" i="2"/>
  <c r="CO358" i="2"/>
  <c r="CN358" i="2"/>
  <c r="CM358" i="2"/>
  <c r="CL358" i="2"/>
  <c r="CK358" i="2"/>
  <c r="CJ358" i="2"/>
  <c r="CI358" i="2"/>
  <c r="CH358" i="2"/>
  <c r="CG358" i="2"/>
  <c r="CF358" i="2"/>
  <c r="CE358" i="2"/>
  <c r="CD358" i="2"/>
  <c r="CC358" i="2"/>
  <c r="CB358" i="2"/>
  <c r="CA358" i="2"/>
  <c r="BZ358" i="2"/>
  <c r="BY358" i="2"/>
  <c r="BX358" i="2"/>
  <c r="BW358" i="2"/>
  <c r="BV358" i="2"/>
  <c r="BU358" i="2"/>
  <c r="BT358" i="2"/>
  <c r="BS358" i="2"/>
  <c r="BR358" i="2"/>
  <c r="BQ358" i="2"/>
  <c r="BP358" i="2"/>
  <c r="BO358" i="2"/>
  <c r="BN358" i="2"/>
  <c r="BM358" i="2"/>
  <c r="BL358" i="2"/>
  <c r="BK358" i="2"/>
  <c r="BJ358" i="2"/>
  <c r="BI358" i="2"/>
  <c r="BH358" i="2"/>
  <c r="BG358" i="2"/>
  <c r="BF358" i="2"/>
  <c r="BE358" i="2"/>
  <c r="BD358" i="2"/>
  <c r="BC358" i="2"/>
  <c r="BB358" i="2"/>
  <c r="BA358" i="2"/>
  <c r="AZ358" i="2"/>
  <c r="AY358" i="2"/>
  <c r="AX358" i="2"/>
  <c r="AW358" i="2"/>
  <c r="AV358" i="2"/>
  <c r="AU358" i="2"/>
  <c r="AT358" i="2"/>
  <c r="AS358" i="2"/>
  <c r="AR358" i="2"/>
  <c r="AQ358" i="2"/>
  <c r="AP358" i="2"/>
  <c r="AO358" i="2"/>
  <c r="AN358" i="2"/>
  <c r="AM358" i="2"/>
  <c r="AL358" i="2"/>
  <c r="DE357" i="2"/>
  <c r="DD357" i="2"/>
  <c r="DC357" i="2"/>
  <c r="DB357" i="2"/>
  <c r="DA357" i="2"/>
  <c r="CZ357" i="2"/>
  <c r="CY357" i="2"/>
  <c r="CX357" i="2"/>
  <c r="CW357" i="2"/>
  <c r="CV357" i="2"/>
  <c r="CU357" i="2"/>
  <c r="CT357" i="2"/>
  <c r="CS357" i="2"/>
  <c r="CR357" i="2"/>
  <c r="CQ357" i="2"/>
  <c r="CP357" i="2"/>
  <c r="CO357" i="2"/>
  <c r="CN357" i="2"/>
  <c r="CM357" i="2"/>
  <c r="CL357" i="2"/>
  <c r="CK357" i="2"/>
  <c r="CJ357" i="2"/>
  <c r="CI357" i="2"/>
  <c r="CH357" i="2"/>
  <c r="CG357" i="2"/>
  <c r="CF357" i="2"/>
  <c r="CE357" i="2"/>
  <c r="CD357" i="2"/>
  <c r="CC357" i="2"/>
  <c r="CB357" i="2"/>
  <c r="CA357" i="2"/>
  <c r="BZ357" i="2"/>
  <c r="BY357" i="2"/>
  <c r="BX357" i="2"/>
  <c r="BW357" i="2"/>
  <c r="BV357" i="2"/>
  <c r="BU357" i="2"/>
  <c r="BT357" i="2"/>
  <c r="BS357" i="2"/>
  <c r="BR357" i="2"/>
  <c r="BQ357" i="2"/>
  <c r="BP357" i="2"/>
  <c r="BO357" i="2"/>
  <c r="BN357" i="2"/>
  <c r="BM357" i="2"/>
  <c r="BL357" i="2"/>
  <c r="BK357" i="2"/>
  <c r="BJ357" i="2"/>
  <c r="BI357" i="2"/>
  <c r="BH357" i="2"/>
  <c r="BG357" i="2"/>
  <c r="BF357" i="2"/>
  <c r="BE357" i="2"/>
  <c r="BD357" i="2"/>
  <c r="BC357" i="2"/>
  <c r="BB357" i="2"/>
  <c r="BA357" i="2"/>
  <c r="AZ357" i="2"/>
  <c r="AY357" i="2"/>
  <c r="AX357" i="2"/>
  <c r="AW357" i="2"/>
  <c r="AV357" i="2"/>
  <c r="AU357" i="2"/>
  <c r="AT357" i="2"/>
  <c r="AS357" i="2"/>
  <c r="AR357" i="2"/>
  <c r="AQ357" i="2"/>
  <c r="AP357" i="2"/>
  <c r="AO357" i="2"/>
  <c r="AN357" i="2"/>
  <c r="AM357" i="2"/>
  <c r="AL357" i="2"/>
  <c r="DE356" i="2"/>
  <c r="DD356" i="2"/>
  <c r="DC356" i="2"/>
  <c r="DB356" i="2"/>
  <c r="DA356" i="2"/>
  <c r="CZ356" i="2"/>
  <c r="CY356" i="2"/>
  <c r="CX356" i="2"/>
  <c r="CW356" i="2"/>
  <c r="CV356" i="2"/>
  <c r="CU356" i="2"/>
  <c r="CT356" i="2"/>
  <c r="CS356" i="2"/>
  <c r="CR356" i="2"/>
  <c r="CQ356" i="2"/>
  <c r="CP356" i="2"/>
  <c r="CO356" i="2"/>
  <c r="CN356" i="2"/>
  <c r="CM356" i="2"/>
  <c r="CL356" i="2"/>
  <c r="CK356" i="2"/>
  <c r="CJ356" i="2"/>
  <c r="CI356" i="2"/>
  <c r="CH356" i="2"/>
  <c r="CG356" i="2"/>
  <c r="CF356" i="2"/>
  <c r="CE356" i="2"/>
  <c r="CD356" i="2"/>
  <c r="CC356" i="2"/>
  <c r="CB356" i="2"/>
  <c r="CA356" i="2"/>
  <c r="BZ356" i="2"/>
  <c r="BY356" i="2"/>
  <c r="BX356" i="2"/>
  <c r="BW356" i="2"/>
  <c r="BV356" i="2"/>
  <c r="BU356" i="2"/>
  <c r="BT356" i="2"/>
  <c r="BS356" i="2"/>
  <c r="BR356" i="2"/>
  <c r="BQ356" i="2"/>
  <c r="BP356" i="2"/>
  <c r="BO356" i="2"/>
  <c r="BN356" i="2"/>
  <c r="BM356" i="2"/>
  <c r="BL356" i="2"/>
  <c r="BK356" i="2"/>
  <c r="BJ356" i="2"/>
  <c r="BI356" i="2"/>
  <c r="BH356" i="2"/>
  <c r="BG356" i="2"/>
  <c r="BF356" i="2"/>
  <c r="BE356" i="2"/>
  <c r="BD356" i="2"/>
  <c r="BC356" i="2"/>
  <c r="BB356" i="2"/>
  <c r="BA356" i="2"/>
  <c r="AZ356" i="2"/>
  <c r="AY356" i="2"/>
  <c r="AX356" i="2"/>
  <c r="AW356" i="2"/>
  <c r="AV356" i="2"/>
  <c r="AU356" i="2"/>
  <c r="AT356" i="2"/>
  <c r="AS356" i="2"/>
  <c r="AR356" i="2"/>
  <c r="AQ356" i="2"/>
  <c r="AP356" i="2"/>
  <c r="AO356" i="2"/>
  <c r="AN356" i="2"/>
  <c r="AM356" i="2"/>
  <c r="AL356" i="2"/>
  <c r="DE355" i="2"/>
  <c r="DD355" i="2"/>
  <c r="DC355" i="2"/>
  <c r="DB355" i="2"/>
  <c r="DA355" i="2"/>
  <c r="CZ355" i="2"/>
  <c r="CY355" i="2"/>
  <c r="CX355" i="2"/>
  <c r="CW355" i="2"/>
  <c r="CV355" i="2"/>
  <c r="CU355" i="2"/>
  <c r="CT355" i="2"/>
  <c r="CS355" i="2"/>
  <c r="CR355" i="2"/>
  <c r="CQ355" i="2"/>
  <c r="CP355" i="2"/>
  <c r="CO355" i="2"/>
  <c r="CN355" i="2"/>
  <c r="CM355" i="2"/>
  <c r="CL355" i="2"/>
  <c r="CK355" i="2"/>
  <c r="CJ355" i="2"/>
  <c r="CI355" i="2"/>
  <c r="CH355" i="2"/>
  <c r="CG355" i="2"/>
  <c r="CF355" i="2"/>
  <c r="CE355" i="2"/>
  <c r="CD355" i="2"/>
  <c r="CC355" i="2"/>
  <c r="CB355" i="2"/>
  <c r="CA355" i="2"/>
  <c r="BZ355" i="2"/>
  <c r="BY355" i="2"/>
  <c r="BX355" i="2"/>
  <c r="BW355" i="2"/>
  <c r="BV355" i="2"/>
  <c r="BU355" i="2"/>
  <c r="BT355" i="2"/>
  <c r="BS355" i="2"/>
  <c r="BR355" i="2"/>
  <c r="BQ355" i="2"/>
  <c r="BP355" i="2"/>
  <c r="BO355" i="2"/>
  <c r="BN355" i="2"/>
  <c r="BM355" i="2"/>
  <c r="BL355" i="2"/>
  <c r="BK355" i="2"/>
  <c r="BJ355" i="2"/>
  <c r="BI355" i="2"/>
  <c r="BH355" i="2"/>
  <c r="BG355" i="2"/>
  <c r="BF355" i="2"/>
  <c r="BE355" i="2"/>
  <c r="BD355" i="2"/>
  <c r="BC355" i="2"/>
  <c r="BB355" i="2"/>
  <c r="BA355" i="2"/>
  <c r="AZ355" i="2"/>
  <c r="AY355" i="2"/>
  <c r="AX355" i="2"/>
  <c r="AW355" i="2"/>
  <c r="AV355" i="2"/>
  <c r="AU355" i="2"/>
  <c r="AT355" i="2"/>
  <c r="AS355" i="2"/>
  <c r="AR355" i="2"/>
  <c r="AQ355" i="2"/>
  <c r="AP355" i="2"/>
  <c r="AO355" i="2"/>
  <c r="AN355" i="2"/>
  <c r="AM355" i="2"/>
  <c r="AL355" i="2"/>
  <c r="DE354" i="2"/>
  <c r="DD354" i="2"/>
  <c r="DC354" i="2"/>
  <c r="DB354" i="2"/>
  <c r="DA354" i="2"/>
  <c r="CZ354" i="2"/>
  <c r="CY354" i="2"/>
  <c r="CX354" i="2"/>
  <c r="CW354" i="2"/>
  <c r="CV354" i="2"/>
  <c r="CU354" i="2"/>
  <c r="CT354" i="2"/>
  <c r="CS354" i="2"/>
  <c r="CR354" i="2"/>
  <c r="CQ354" i="2"/>
  <c r="CP354" i="2"/>
  <c r="CO354" i="2"/>
  <c r="CN354" i="2"/>
  <c r="CM354" i="2"/>
  <c r="CL354" i="2"/>
  <c r="CK354" i="2"/>
  <c r="CJ354" i="2"/>
  <c r="CI354" i="2"/>
  <c r="CH354" i="2"/>
  <c r="CG354" i="2"/>
  <c r="CF354" i="2"/>
  <c r="CE354" i="2"/>
  <c r="CD354" i="2"/>
  <c r="CC354" i="2"/>
  <c r="CB354" i="2"/>
  <c r="CA354" i="2"/>
  <c r="BZ354" i="2"/>
  <c r="BY354" i="2"/>
  <c r="BX354" i="2"/>
  <c r="BW354" i="2"/>
  <c r="BV354" i="2"/>
  <c r="BU354" i="2"/>
  <c r="BT354" i="2"/>
  <c r="BS354" i="2"/>
  <c r="BR354" i="2"/>
  <c r="BQ354" i="2"/>
  <c r="BP354" i="2"/>
  <c r="BO354" i="2"/>
  <c r="BN354" i="2"/>
  <c r="BM354" i="2"/>
  <c r="BL354" i="2"/>
  <c r="BK354" i="2"/>
  <c r="BJ354" i="2"/>
  <c r="BI354" i="2"/>
  <c r="BH354" i="2"/>
  <c r="BG354" i="2"/>
  <c r="BF354" i="2"/>
  <c r="BE354" i="2"/>
  <c r="BD354" i="2"/>
  <c r="BC354" i="2"/>
  <c r="BB354" i="2"/>
  <c r="BA354" i="2"/>
  <c r="AZ354" i="2"/>
  <c r="AY354" i="2"/>
  <c r="AX354" i="2"/>
  <c r="AW354" i="2"/>
  <c r="AV354" i="2"/>
  <c r="AU354" i="2"/>
  <c r="AT354" i="2"/>
  <c r="AS354" i="2"/>
  <c r="AR354" i="2"/>
  <c r="AQ354" i="2"/>
  <c r="AP354" i="2"/>
  <c r="AO354" i="2"/>
  <c r="AN354" i="2"/>
  <c r="AM354" i="2"/>
  <c r="AL354" i="2"/>
  <c r="DE353" i="2"/>
  <c r="DD353" i="2"/>
  <c r="DC353" i="2"/>
  <c r="DB353" i="2"/>
  <c r="DA353" i="2"/>
  <c r="CZ353" i="2"/>
  <c r="CY353" i="2"/>
  <c r="CX353" i="2"/>
  <c r="CW353" i="2"/>
  <c r="CV353" i="2"/>
  <c r="CU353" i="2"/>
  <c r="CT353" i="2"/>
  <c r="CS353" i="2"/>
  <c r="CR353" i="2"/>
  <c r="CQ353" i="2"/>
  <c r="CP353" i="2"/>
  <c r="CO353" i="2"/>
  <c r="CN353" i="2"/>
  <c r="CM353" i="2"/>
  <c r="CL353" i="2"/>
  <c r="CK353" i="2"/>
  <c r="CJ353" i="2"/>
  <c r="CI353" i="2"/>
  <c r="CH353" i="2"/>
  <c r="CG353" i="2"/>
  <c r="CF353" i="2"/>
  <c r="CE353" i="2"/>
  <c r="CD353" i="2"/>
  <c r="CC353" i="2"/>
  <c r="CB353" i="2"/>
  <c r="CA353" i="2"/>
  <c r="BZ353" i="2"/>
  <c r="BY353" i="2"/>
  <c r="BX353" i="2"/>
  <c r="BW353" i="2"/>
  <c r="BV353" i="2"/>
  <c r="BU353" i="2"/>
  <c r="BT353" i="2"/>
  <c r="BS353" i="2"/>
  <c r="BR353" i="2"/>
  <c r="BQ353" i="2"/>
  <c r="BP353" i="2"/>
  <c r="BO353" i="2"/>
  <c r="BN353" i="2"/>
  <c r="BM353" i="2"/>
  <c r="BL353" i="2"/>
  <c r="BK353" i="2"/>
  <c r="BJ353" i="2"/>
  <c r="BI353" i="2"/>
  <c r="BH353" i="2"/>
  <c r="BG353" i="2"/>
  <c r="BF353" i="2"/>
  <c r="BE353" i="2"/>
  <c r="BD353" i="2"/>
  <c r="BC353" i="2"/>
  <c r="BB353" i="2"/>
  <c r="BA353" i="2"/>
  <c r="AZ353" i="2"/>
  <c r="AY353" i="2"/>
  <c r="AX353" i="2"/>
  <c r="AW353" i="2"/>
  <c r="AV353" i="2"/>
  <c r="AU353" i="2"/>
  <c r="AT353" i="2"/>
  <c r="AS353" i="2"/>
  <c r="AR353" i="2"/>
  <c r="AQ353" i="2"/>
  <c r="AP353" i="2"/>
  <c r="AO353" i="2"/>
  <c r="AN353" i="2"/>
  <c r="AM353" i="2"/>
  <c r="AL353" i="2"/>
  <c r="DE352" i="2"/>
  <c r="DD352" i="2"/>
  <c r="DC352" i="2"/>
  <c r="DB352" i="2"/>
  <c r="DA352" i="2"/>
  <c r="CZ352" i="2"/>
  <c r="CY352" i="2"/>
  <c r="CX352" i="2"/>
  <c r="CW352" i="2"/>
  <c r="CV352" i="2"/>
  <c r="CU352" i="2"/>
  <c r="CT352" i="2"/>
  <c r="CS352" i="2"/>
  <c r="CR352" i="2"/>
  <c r="CQ352" i="2"/>
  <c r="CP352" i="2"/>
  <c r="CO352" i="2"/>
  <c r="CN352" i="2"/>
  <c r="CM352" i="2"/>
  <c r="CL352" i="2"/>
  <c r="CK352" i="2"/>
  <c r="CJ352" i="2"/>
  <c r="CI352" i="2"/>
  <c r="CH352" i="2"/>
  <c r="CG352" i="2"/>
  <c r="CF352" i="2"/>
  <c r="CE352" i="2"/>
  <c r="CD352" i="2"/>
  <c r="CC352" i="2"/>
  <c r="CB352" i="2"/>
  <c r="CA352" i="2"/>
  <c r="BZ352" i="2"/>
  <c r="BY352" i="2"/>
  <c r="BX352" i="2"/>
  <c r="BW352" i="2"/>
  <c r="BV352" i="2"/>
  <c r="BU352" i="2"/>
  <c r="BT352" i="2"/>
  <c r="BS352" i="2"/>
  <c r="BR352" i="2"/>
  <c r="BQ352" i="2"/>
  <c r="BP352" i="2"/>
  <c r="BO352" i="2"/>
  <c r="BN352" i="2"/>
  <c r="BM352" i="2"/>
  <c r="BL352" i="2"/>
  <c r="BK352" i="2"/>
  <c r="BJ352" i="2"/>
  <c r="BI352" i="2"/>
  <c r="BH352" i="2"/>
  <c r="BG352" i="2"/>
  <c r="BF352" i="2"/>
  <c r="BE352" i="2"/>
  <c r="BD352" i="2"/>
  <c r="BC352" i="2"/>
  <c r="BB352" i="2"/>
  <c r="BA352" i="2"/>
  <c r="AZ352" i="2"/>
  <c r="AY352" i="2"/>
  <c r="AX352" i="2"/>
  <c r="AW352" i="2"/>
  <c r="AV352" i="2"/>
  <c r="AU352" i="2"/>
  <c r="AT352" i="2"/>
  <c r="AS352" i="2"/>
  <c r="AR352" i="2"/>
  <c r="AQ352" i="2"/>
  <c r="AP352" i="2"/>
  <c r="AO352" i="2"/>
  <c r="AN352" i="2"/>
  <c r="AM352" i="2"/>
  <c r="AL352" i="2"/>
  <c r="DE351" i="2"/>
  <c r="DD351" i="2"/>
  <c r="DC351" i="2"/>
  <c r="DB351" i="2"/>
  <c r="DA351" i="2"/>
  <c r="CZ351" i="2"/>
  <c r="CY351" i="2"/>
  <c r="CX351" i="2"/>
  <c r="CW351" i="2"/>
  <c r="CV351" i="2"/>
  <c r="CU351" i="2"/>
  <c r="CT351" i="2"/>
  <c r="CS351" i="2"/>
  <c r="CR351" i="2"/>
  <c r="CQ351" i="2"/>
  <c r="CP351" i="2"/>
  <c r="CO351" i="2"/>
  <c r="CN351" i="2"/>
  <c r="CM351" i="2"/>
  <c r="CL351" i="2"/>
  <c r="CK351" i="2"/>
  <c r="CJ351" i="2"/>
  <c r="CI351" i="2"/>
  <c r="CH351" i="2"/>
  <c r="CG351" i="2"/>
  <c r="CF351" i="2"/>
  <c r="CE351" i="2"/>
  <c r="CD351" i="2"/>
  <c r="CC351" i="2"/>
  <c r="CB351" i="2"/>
  <c r="CA351" i="2"/>
  <c r="BZ351" i="2"/>
  <c r="BY351" i="2"/>
  <c r="BX351" i="2"/>
  <c r="BW351" i="2"/>
  <c r="BV351" i="2"/>
  <c r="BU351" i="2"/>
  <c r="BT351" i="2"/>
  <c r="BS351" i="2"/>
  <c r="BR351" i="2"/>
  <c r="BQ351" i="2"/>
  <c r="BP351" i="2"/>
  <c r="BO351" i="2"/>
  <c r="BN351" i="2"/>
  <c r="BM351" i="2"/>
  <c r="BL351" i="2"/>
  <c r="BK351" i="2"/>
  <c r="BJ351" i="2"/>
  <c r="BI351" i="2"/>
  <c r="BH351" i="2"/>
  <c r="BG351" i="2"/>
  <c r="BF351" i="2"/>
  <c r="BE351" i="2"/>
  <c r="BD351" i="2"/>
  <c r="BC351" i="2"/>
  <c r="BB351" i="2"/>
  <c r="BA351" i="2"/>
  <c r="AZ351" i="2"/>
  <c r="AY351" i="2"/>
  <c r="AX351" i="2"/>
  <c r="AW351" i="2"/>
  <c r="AV351" i="2"/>
  <c r="AU351" i="2"/>
  <c r="AT351" i="2"/>
  <c r="AS351" i="2"/>
  <c r="AR351" i="2"/>
  <c r="AQ351" i="2"/>
  <c r="AP351" i="2"/>
  <c r="AO351" i="2"/>
  <c r="AN351" i="2"/>
  <c r="AM351" i="2"/>
  <c r="AL351" i="2"/>
  <c r="DE350" i="2"/>
  <c r="DD350" i="2"/>
  <c r="DC350" i="2"/>
  <c r="DB350" i="2"/>
  <c r="DA350" i="2"/>
  <c r="CZ350" i="2"/>
  <c r="CY350" i="2"/>
  <c r="CX350" i="2"/>
  <c r="CW350" i="2"/>
  <c r="CV350" i="2"/>
  <c r="CU350" i="2"/>
  <c r="CT350" i="2"/>
  <c r="CS350" i="2"/>
  <c r="CR350" i="2"/>
  <c r="CQ350" i="2"/>
  <c r="CP350" i="2"/>
  <c r="CO350" i="2"/>
  <c r="CN350" i="2"/>
  <c r="CM350" i="2"/>
  <c r="CL350" i="2"/>
  <c r="CK350" i="2"/>
  <c r="CJ350" i="2"/>
  <c r="CI350" i="2"/>
  <c r="CH350" i="2"/>
  <c r="CG350" i="2"/>
  <c r="CF350" i="2"/>
  <c r="CE350" i="2"/>
  <c r="CD350" i="2"/>
  <c r="CC350" i="2"/>
  <c r="CB350" i="2"/>
  <c r="CA350" i="2"/>
  <c r="BZ350" i="2"/>
  <c r="BY350" i="2"/>
  <c r="BX350" i="2"/>
  <c r="BW350" i="2"/>
  <c r="BV350" i="2"/>
  <c r="BU350" i="2"/>
  <c r="BT350" i="2"/>
  <c r="BS350" i="2"/>
  <c r="BR350" i="2"/>
  <c r="BQ350" i="2"/>
  <c r="BP350" i="2"/>
  <c r="BO350" i="2"/>
  <c r="BN350" i="2"/>
  <c r="BM350" i="2"/>
  <c r="BL350" i="2"/>
  <c r="BK350" i="2"/>
  <c r="BJ350" i="2"/>
  <c r="BI350" i="2"/>
  <c r="BH350" i="2"/>
  <c r="BG350" i="2"/>
  <c r="BF350" i="2"/>
  <c r="BE350" i="2"/>
  <c r="BD350" i="2"/>
  <c r="BC350" i="2"/>
  <c r="BB350" i="2"/>
  <c r="BA350" i="2"/>
  <c r="AZ350" i="2"/>
  <c r="AY350" i="2"/>
  <c r="AX350" i="2"/>
  <c r="AW350" i="2"/>
  <c r="AV350" i="2"/>
  <c r="AU350" i="2"/>
  <c r="AT350" i="2"/>
  <c r="AS350" i="2"/>
  <c r="AR350" i="2"/>
  <c r="AQ350" i="2"/>
  <c r="AP350" i="2"/>
  <c r="AO350" i="2"/>
  <c r="AN350" i="2"/>
  <c r="AM350" i="2"/>
  <c r="AL350" i="2"/>
  <c r="DE349" i="2"/>
  <c r="DD349" i="2"/>
  <c r="DC349" i="2"/>
  <c r="DB349" i="2"/>
  <c r="DA349" i="2"/>
  <c r="CZ349" i="2"/>
  <c r="CY349" i="2"/>
  <c r="CX349" i="2"/>
  <c r="CW349" i="2"/>
  <c r="CV349" i="2"/>
  <c r="CU349" i="2"/>
  <c r="CT349" i="2"/>
  <c r="CS349" i="2"/>
  <c r="CR349" i="2"/>
  <c r="CQ349" i="2"/>
  <c r="CP349" i="2"/>
  <c r="CO349" i="2"/>
  <c r="CN349" i="2"/>
  <c r="CM349" i="2"/>
  <c r="CL349" i="2"/>
  <c r="CK349" i="2"/>
  <c r="CJ349" i="2"/>
  <c r="CI349" i="2"/>
  <c r="CH349" i="2"/>
  <c r="CG349" i="2"/>
  <c r="CF349" i="2"/>
  <c r="CE349" i="2"/>
  <c r="CD349" i="2"/>
  <c r="CC349" i="2"/>
  <c r="CB349" i="2"/>
  <c r="CA349" i="2"/>
  <c r="BZ349" i="2"/>
  <c r="BY349" i="2"/>
  <c r="BX349" i="2"/>
  <c r="BW349" i="2"/>
  <c r="BV349" i="2"/>
  <c r="BU349" i="2"/>
  <c r="BT349" i="2"/>
  <c r="BS349" i="2"/>
  <c r="BR349" i="2"/>
  <c r="BQ349" i="2"/>
  <c r="BP349" i="2"/>
  <c r="BO349" i="2"/>
  <c r="BN349" i="2"/>
  <c r="BM349" i="2"/>
  <c r="BL349" i="2"/>
  <c r="BK349" i="2"/>
  <c r="BJ349" i="2"/>
  <c r="BI349" i="2"/>
  <c r="BH349" i="2"/>
  <c r="BG349" i="2"/>
  <c r="BF349" i="2"/>
  <c r="BE349" i="2"/>
  <c r="BD349" i="2"/>
  <c r="BC349" i="2"/>
  <c r="BB349" i="2"/>
  <c r="BA349" i="2"/>
  <c r="AZ349" i="2"/>
  <c r="AY349" i="2"/>
  <c r="AX349" i="2"/>
  <c r="AW349" i="2"/>
  <c r="AV349" i="2"/>
  <c r="AU349" i="2"/>
  <c r="AT349" i="2"/>
  <c r="AS349" i="2"/>
  <c r="AR349" i="2"/>
  <c r="AQ349" i="2"/>
  <c r="AP349" i="2"/>
  <c r="AO349" i="2"/>
  <c r="AN349" i="2"/>
  <c r="AM349" i="2"/>
  <c r="AL349" i="2"/>
  <c r="DE348" i="2"/>
  <c r="DD348" i="2"/>
  <c r="DC348" i="2"/>
  <c r="DB348" i="2"/>
  <c r="DA348" i="2"/>
  <c r="CZ348" i="2"/>
  <c r="CY348" i="2"/>
  <c r="CX348" i="2"/>
  <c r="CW348" i="2"/>
  <c r="CV348" i="2"/>
  <c r="CU348" i="2"/>
  <c r="CT348" i="2"/>
  <c r="CS348" i="2"/>
  <c r="CR348" i="2"/>
  <c r="CQ348" i="2"/>
  <c r="CP348" i="2"/>
  <c r="CO348" i="2"/>
  <c r="CN348" i="2"/>
  <c r="CM348" i="2"/>
  <c r="CL348" i="2"/>
  <c r="CK348" i="2"/>
  <c r="CJ348" i="2"/>
  <c r="CI348" i="2"/>
  <c r="CH348" i="2"/>
  <c r="CG348" i="2"/>
  <c r="CF348" i="2"/>
  <c r="CE348" i="2"/>
  <c r="CD348" i="2"/>
  <c r="CC348" i="2"/>
  <c r="CB348" i="2"/>
  <c r="CA348" i="2"/>
  <c r="BZ348" i="2"/>
  <c r="BY348" i="2"/>
  <c r="BX348" i="2"/>
  <c r="BW348" i="2"/>
  <c r="BV348" i="2"/>
  <c r="BU348" i="2"/>
  <c r="BT348" i="2"/>
  <c r="BS348" i="2"/>
  <c r="BR348" i="2"/>
  <c r="BQ348" i="2"/>
  <c r="BP348" i="2"/>
  <c r="BO348" i="2"/>
  <c r="BN348" i="2"/>
  <c r="BM348" i="2"/>
  <c r="BL348" i="2"/>
  <c r="BK348" i="2"/>
  <c r="BJ348" i="2"/>
  <c r="BI348" i="2"/>
  <c r="BH348" i="2"/>
  <c r="BG348" i="2"/>
  <c r="BF348" i="2"/>
  <c r="BE348" i="2"/>
  <c r="BD348" i="2"/>
  <c r="BC348" i="2"/>
  <c r="BB348" i="2"/>
  <c r="BA348" i="2"/>
  <c r="AZ348" i="2"/>
  <c r="AY348" i="2"/>
  <c r="AX348" i="2"/>
  <c r="AW348" i="2"/>
  <c r="AV348" i="2"/>
  <c r="AU348" i="2"/>
  <c r="AT348" i="2"/>
  <c r="AS348" i="2"/>
  <c r="AR348" i="2"/>
  <c r="AQ348" i="2"/>
  <c r="AP348" i="2"/>
  <c r="AO348" i="2"/>
  <c r="AN348" i="2"/>
  <c r="AM348" i="2"/>
  <c r="AL348" i="2"/>
  <c r="DE347" i="2"/>
  <c r="DD347" i="2"/>
  <c r="DC347" i="2"/>
  <c r="DB347" i="2"/>
  <c r="DA347" i="2"/>
  <c r="CZ347" i="2"/>
  <c r="CY347" i="2"/>
  <c r="CX347" i="2"/>
  <c r="CW347" i="2"/>
  <c r="CV347" i="2"/>
  <c r="CU347" i="2"/>
  <c r="CT347" i="2"/>
  <c r="CS347" i="2"/>
  <c r="CR347" i="2"/>
  <c r="CQ347" i="2"/>
  <c r="CP347" i="2"/>
  <c r="CO347" i="2"/>
  <c r="CN347" i="2"/>
  <c r="CM347" i="2"/>
  <c r="CL347" i="2"/>
  <c r="CK347" i="2"/>
  <c r="CJ347" i="2"/>
  <c r="CI347" i="2"/>
  <c r="CH347" i="2"/>
  <c r="CG347" i="2"/>
  <c r="CF347" i="2"/>
  <c r="CE347" i="2"/>
  <c r="CD347" i="2"/>
  <c r="CC347" i="2"/>
  <c r="CB347" i="2"/>
  <c r="CA347" i="2"/>
  <c r="BZ347" i="2"/>
  <c r="BY347" i="2"/>
  <c r="BX347" i="2"/>
  <c r="BW347" i="2"/>
  <c r="BV347" i="2"/>
  <c r="BU347" i="2"/>
  <c r="BT347" i="2"/>
  <c r="BS347" i="2"/>
  <c r="BR347" i="2"/>
  <c r="BQ347" i="2"/>
  <c r="BP347" i="2"/>
  <c r="BO347" i="2"/>
  <c r="BN347" i="2"/>
  <c r="BM347" i="2"/>
  <c r="BL347" i="2"/>
  <c r="BK347" i="2"/>
  <c r="BJ347" i="2"/>
  <c r="BI347" i="2"/>
  <c r="BH347" i="2"/>
  <c r="BG347" i="2"/>
  <c r="BF347" i="2"/>
  <c r="BE347" i="2"/>
  <c r="BD347" i="2"/>
  <c r="BC347" i="2"/>
  <c r="BB347" i="2"/>
  <c r="BA347" i="2"/>
  <c r="AZ347" i="2"/>
  <c r="AY347" i="2"/>
  <c r="AX347" i="2"/>
  <c r="AW347" i="2"/>
  <c r="AV347" i="2"/>
  <c r="AU347" i="2"/>
  <c r="AT347" i="2"/>
  <c r="AS347" i="2"/>
  <c r="AR347" i="2"/>
  <c r="AQ347" i="2"/>
  <c r="AP347" i="2"/>
  <c r="AO347" i="2"/>
  <c r="AN347" i="2"/>
  <c r="AM347" i="2"/>
  <c r="AL347" i="2"/>
  <c r="DE346" i="2"/>
  <c r="DD346" i="2"/>
  <c r="DC346" i="2"/>
  <c r="DB346" i="2"/>
  <c r="DA346" i="2"/>
  <c r="CZ346" i="2"/>
  <c r="CY346" i="2"/>
  <c r="CX346" i="2"/>
  <c r="CW346" i="2"/>
  <c r="CV346" i="2"/>
  <c r="CU346" i="2"/>
  <c r="CT346" i="2"/>
  <c r="CS346" i="2"/>
  <c r="CR346" i="2"/>
  <c r="CQ346" i="2"/>
  <c r="CP346" i="2"/>
  <c r="CO346" i="2"/>
  <c r="CN346" i="2"/>
  <c r="CM346" i="2"/>
  <c r="CL346" i="2"/>
  <c r="CK346" i="2"/>
  <c r="CJ346" i="2"/>
  <c r="CI346" i="2"/>
  <c r="CH346" i="2"/>
  <c r="CG346" i="2"/>
  <c r="CF346" i="2"/>
  <c r="CE346" i="2"/>
  <c r="CD346" i="2"/>
  <c r="CC346" i="2"/>
  <c r="CB346" i="2"/>
  <c r="CA346" i="2"/>
  <c r="BZ346" i="2"/>
  <c r="BY346" i="2"/>
  <c r="BX346" i="2"/>
  <c r="BW346" i="2"/>
  <c r="BV346" i="2"/>
  <c r="BU346" i="2"/>
  <c r="BT346" i="2"/>
  <c r="BS346" i="2"/>
  <c r="BR346" i="2"/>
  <c r="BQ346" i="2"/>
  <c r="BP346" i="2"/>
  <c r="BO346" i="2"/>
  <c r="BN346" i="2"/>
  <c r="BM346" i="2"/>
  <c r="BL346" i="2"/>
  <c r="BK346" i="2"/>
  <c r="BJ346" i="2"/>
  <c r="BI346" i="2"/>
  <c r="BH346" i="2"/>
  <c r="BG346" i="2"/>
  <c r="BF346" i="2"/>
  <c r="BE346" i="2"/>
  <c r="BD346" i="2"/>
  <c r="BC346" i="2"/>
  <c r="BB346" i="2"/>
  <c r="BA346" i="2"/>
  <c r="AZ346" i="2"/>
  <c r="AY346" i="2"/>
  <c r="AX346" i="2"/>
  <c r="AW346" i="2"/>
  <c r="AV346" i="2"/>
  <c r="AU346" i="2"/>
  <c r="AT346" i="2"/>
  <c r="AS346" i="2"/>
  <c r="AR346" i="2"/>
  <c r="AQ346" i="2"/>
  <c r="AP346" i="2"/>
  <c r="AO346" i="2"/>
  <c r="AN346" i="2"/>
  <c r="AM346" i="2"/>
  <c r="AL346" i="2"/>
  <c r="DE345" i="2"/>
  <c r="DD345" i="2"/>
  <c r="DC345" i="2"/>
  <c r="DB345" i="2"/>
  <c r="DA345" i="2"/>
  <c r="CZ345" i="2"/>
  <c r="CY345" i="2"/>
  <c r="CX345" i="2"/>
  <c r="CW345" i="2"/>
  <c r="CV345" i="2"/>
  <c r="CU345" i="2"/>
  <c r="CT345" i="2"/>
  <c r="CS345" i="2"/>
  <c r="CR345" i="2"/>
  <c r="CQ345" i="2"/>
  <c r="CP345" i="2"/>
  <c r="CO345" i="2"/>
  <c r="CN345" i="2"/>
  <c r="CM345" i="2"/>
  <c r="CL345" i="2"/>
  <c r="CK345" i="2"/>
  <c r="CJ345" i="2"/>
  <c r="CI345" i="2"/>
  <c r="CH345" i="2"/>
  <c r="CG345" i="2"/>
  <c r="CF345" i="2"/>
  <c r="CE345" i="2"/>
  <c r="CD345" i="2"/>
  <c r="CC345" i="2"/>
  <c r="CB345" i="2"/>
  <c r="CA345" i="2"/>
  <c r="BZ345" i="2"/>
  <c r="BY345" i="2"/>
  <c r="BX345" i="2"/>
  <c r="BW345" i="2"/>
  <c r="BV345" i="2"/>
  <c r="BU345" i="2"/>
  <c r="BT345" i="2"/>
  <c r="BS345" i="2"/>
  <c r="BR345" i="2"/>
  <c r="BQ345" i="2"/>
  <c r="BP345" i="2"/>
  <c r="BO345" i="2"/>
  <c r="BN345" i="2"/>
  <c r="BM345" i="2"/>
  <c r="BL345" i="2"/>
  <c r="BK345" i="2"/>
  <c r="BJ345" i="2"/>
  <c r="BI345" i="2"/>
  <c r="BH345" i="2"/>
  <c r="BG345" i="2"/>
  <c r="BF345" i="2"/>
  <c r="BE345" i="2"/>
  <c r="BD345" i="2"/>
  <c r="BC345" i="2"/>
  <c r="BB345" i="2"/>
  <c r="BA345" i="2"/>
  <c r="AZ345" i="2"/>
  <c r="AY345" i="2"/>
  <c r="AX345" i="2"/>
  <c r="AW345" i="2"/>
  <c r="AV345" i="2"/>
  <c r="AU345" i="2"/>
  <c r="AT345" i="2"/>
  <c r="AS345" i="2"/>
  <c r="AR345" i="2"/>
  <c r="AQ345" i="2"/>
  <c r="AP345" i="2"/>
  <c r="AO345" i="2"/>
  <c r="AN345" i="2"/>
  <c r="AM345" i="2"/>
  <c r="AL345" i="2"/>
  <c r="DE344" i="2"/>
  <c r="DD344" i="2"/>
  <c r="DC344" i="2"/>
  <c r="DB344" i="2"/>
  <c r="DA344" i="2"/>
  <c r="CZ344" i="2"/>
  <c r="CY344" i="2"/>
  <c r="CX344" i="2"/>
  <c r="CW344" i="2"/>
  <c r="CV344" i="2"/>
  <c r="CU344" i="2"/>
  <c r="CT344" i="2"/>
  <c r="CS344" i="2"/>
  <c r="CR344" i="2"/>
  <c r="CQ344" i="2"/>
  <c r="CP344" i="2"/>
  <c r="CO344" i="2"/>
  <c r="CN344" i="2"/>
  <c r="CM344" i="2"/>
  <c r="CL344" i="2"/>
  <c r="CK344" i="2"/>
  <c r="CJ344" i="2"/>
  <c r="CI344" i="2"/>
  <c r="CH344" i="2"/>
  <c r="CG344" i="2"/>
  <c r="CF344" i="2"/>
  <c r="CE344" i="2"/>
  <c r="CD344" i="2"/>
  <c r="CC344" i="2"/>
  <c r="CB344" i="2"/>
  <c r="CA344" i="2"/>
  <c r="BZ344" i="2"/>
  <c r="BY344" i="2"/>
  <c r="BX344" i="2"/>
  <c r="BW344" i="2"/>
  <c r="BV344" i="2"/>
  <c r="BU344" i="2"/>
  <c r="BT344" i="2"/>
  <c r="BS344" i="2"/>
  <c r="BR344" i="2"/>
  <c r="BQ344" i="2"/>
  <c r="BP344" i="2"/>
  <c r="BO344" i="2"/>
  <c r="BN344" i="2"/>
  <c r="BM344" i="2"/>
  <c r="BL344" i="2"/>
  <c r="BK344" i="2"/>
  <c r="BJ344" i="2"/>
  <c r="BI344" i="2"/>
  <c r="BH344" i="2"/>
  <c r="BG344" i="2"/>
  <c r="BF344" i="2"/>
  <c r="BE344" i="2"/>
  <c r="BD344" i="2"/>
  <c r="BC344" i="2"/>
  <c r="BB344" i="2"/>
  <c r="BA344" i="2"/>
  <c r="AZ344" i="2"/>
  <c r="AY344" i="2"/>
  <c r="AX344" i="2"/>
  <c r="AW344" i="2"/>
  <c r="AV344" i="2"/>
  <c r="AU344" i="2"/>
  <c r="AT344" i="2"/>
  <c r="AS344" i="2"/>
  <c r="AR344" i="2"/>
  <c r="AQ344" i="2"/>
  <c r="AP344" i="2"/>
  <c r="AO344" i="2"/>
  <c r="AN344" i="2"/>
  <c r="AM344" i="2"/>
  <c r="AL344" i="2"/>
  <c r="DE341" i="2"/>
  <c r="DD341" i="2"/>
  <c r="DC341" i="2"/>
  <c r="DB341" i="2"/>
  <c r="DA341" i="2"/>
  <c r="CZ341" i="2"/>
  <c r="CY341" i="2"/>
  <c r="CX341" i="2"/>
  <c r="CW341" i="2"/>
  <c r="CV341" i="2"/>
  <c r="CU341" i="2"/>
  <c r="CT341" i="2"/>
  <c r="CS341" i="2"/>
  <c r="CR341" i="2"/>
  <c r="CQ341" i="2"/>
  <c r="CP341" i="2"/>
  <c r="CO341" i="2"/>
  <c r="CN341" i="2"/>
  <c r="CM341" i="2"/>
  <c r="CL341" i="2"/>
  <c r="CK341" i="2"/>
  <c r="CJ341" i="2"/>
  <c r="CI341" i="2"/>
  <c r="CH341" i="2"/>
  <c r="CG341" i="2"/>
  <c r="CF341" i="2"/>
  <c r="CE341" i="2"/>
  <c r="CD341" i="2"/>
  <c r="CC341" i="2"/>
  <c r="CB341" i="2"/>
  <c r="CA341" i="2"/>
  <c r="BZ341" i="2"/>
  <c r="BY341" i="2"/>
  <c r="BX341" i="2"/>
  <c r="BW341" i="2"/>
  <c r="BV341" i="2"/>
  <c r="BU341" i="2"/>
  <c r="BT341" i="2"/>
  <c r="BS341" i="2"/>
  <c r="BR341" i="2"/>
  <c r="BQ341" i="2"/>
  <c r="BP341" i="2"/>
  <c r="BO341" i="2"/>
  <c r="BN341" i="2"/>
  <c r="BM341" i="2"/>
  <c r="BL341" i="2"/>
  <c r="BK341" i="2"/>
  <c r="BJ341" i="2"/>
  <c r="BI341" i="2"/>
  <c r="BH341" i="2"/>
  <c r="BG341" i="2"/>
  <c r="BF341" i="2"/>
  <c r="BE341" i="2"/>
  <c r="BD341" i="2"/>
  <c r="BC341" i="2"/>
  <c r="BB341" i="2"/>
  <c r="BA341" i="2"/>
  <c r="AZ341" i="2"/>
  <c r="AY341" i="2"/>
  <c r="AX341" i="2"/>
  <c r="AW341" i="2"/>
  <c r="AV341" i="2"/>
  <c r="AU341" i="2"/>
  <c r="AT341" i="2"/>
  <c r="AS341" i="2"/>
  <c r="AR341" i="2"/>
  <c r="AQ341" i="2"/>
  <c r="AP341" i="2"/>
  <c r="AO341" i="2"/>
  <c r="AN341" i="2"/>
  <c r="AM341" i="2"/>
  <c r="AL341" i="2"/>
  <c r="DE340" i="2"/>
  <c r="DD340" i="2"/>
  <c r="DC340" i="2"/>
  <c r="DB340" i="2"/>
  <c r="DA340" i="2"/>
  <c r="CZ340" i="2"/>
  <c r="CY340" i="2"/>
  <c r="CX340" i="2"/>
  <c r="CW340" i="2"/>
  <c r="CV340" i="2"/>
  <c r="CU340" i="2"/>
  <c r="CT340" i="2"/>
  <c r="CS340" i="2"/>
  <c r="CR340" i="2"/>
  <c r="CQ340" i="2"/>
  <c r="CP340" i="2"/>
  <c r="CO340" i="2"/>
  <c r="CN340" i="2"/>
  <c r="CM340" i="2"/>
  <c r="CL340" i="2"/>
  <c r="CK340" i="2"/>
  <c r="CJ340" i="2"/>
  <c r="CI340" i="2"/>
  <c r="CH340" i="2"/>
  <c r="CG340" i="2"/>
  <c r="CF340" i="2"/>
  <c r="CE340" i="2"/>
  <c r="CD340" i="2"/>
  <c r="CC340" i="2"/>
  <c r="CB340" i="2"/>
  <c r="CA340" i="2"/>
  <c r="BZ340" i="2"/>
  <c r="BY340" i="2"/>
  <c r="BX340" i="2"/>
  <c r="BW340" i="2"/>
  <c r="BV340" i="2"/>
  <c r="BU340" i="2"/>
  <c r="BT340" i="2"/>
  <c r="BS340" i="2"/>
  <c r="BR340" i="2"/>
  <c r="BQ340" i="2"/>
  <c r="BP340" i="2"/>
  <c r="BO340" i="2"/>
  <c r="BN340" i="2"/>
  <c r="BM340" i="2"/>
  <c r="BL340" i="2"/>
  <c r="BK340" i="2"/>
  <c r="BJ340" i="2"/>
  <c r="BI340" i="2"/>
  <c r="BH340" i="2"/>
  <c r="BG340" i="2"/>
  <c r="BF340" i="2"/>
  <c r="BE340" i="2"/>
  <c r="BD340" i="2"/>
  <c r="BC340" i="2"/>
  <c r="BB340" i="2"/>
  <c r="BA340" i="2"/>
  <c r="AZ340" i="2"/>
  <c r="AY340" i="2"/>
  <c r="AX340" i="2"/>
  <c r="AW340" i="2"/>
  <c r="AV340" i="2"/>
  <c r="AU340" i="2"/>
  <c r="AT340" i="2"/>
  <c r="AS340" i="2"/>
  <c r="AR340" i="2"/>
  <c r="AQ340" i="2"/>
  <c r="AP340" i="2"/>
  <c r="AO340" i="2"/>
  <c r="AN340" i="2"/>
  <c r="AM340" i="2"/>
  <c r="AL340" i="2"/>
  <c r="DE339" i="2"/>
  <c r="DD339" i="2"/>
  <c r="DC339" i="2"/>
  <c r="DB339" i="2"/>
  <c r="DA339" i="2"/>
  <c r="CZ339" i="2"/>
  <c r="CY339" i="2"/>
  <c r="CX339" i="2"/>
  <c r="CW339" i="2"/>
  <c r="CV339" i="2"/>
  <c r="CU339" i="2"/>
  <c r="CT339" i="2"/>
  <c r="CS339" i="2"/>
  <c r="CR339" i="2"/>
  <c r="CQ339" i="2"/>
  <c r="CP339" i="2"/>
  <c r="CO339" i="2"/>
  <c r="CN339" i="2"/>
  <c r="CM339" i="2"/>
  <c r="CL339" i="2"/>
  <c r="CK339" i="2"/>
  <c r="CJ339" i="2"/>
  <c r="CI339" i="2"/>
  <c r="CH339" i="2"/>
  <c r="CG339" i="2"/>
  <c r="CF339" i="2"/>
  <c r="CE339" i="2"/>
  <c r="CD339" i="2"/>
  <c r="CC339" i="2"/>
  <c r="CB339" i="2"/>
  <c r="CA339" i="2"/>
  <c r="BZ339" i="2"/>
  <c r="BY339" i="2"/>
  <c r="BX339" i="2"/>
  <c r="BW339" i="2"/>
  <c r="BV339" i="2"/>
  <c r="BU339" i="2"/>
  <c r="BT339" i="2"/>
  <c r="BS339" i="2"/>
  <c r="BR339" i="2"/>
  <c r="BQ339" i="2"/>
  <c r="BP339" i="2"/>
  <c r="BO339" i="2"/>
  <c r="BN339" i="2"/>
  <c r="BM339" i="2"/>
  <c r="BL339" i="2"/>
  <c r="BK339" i="2"/>
  <c r="BJ339" i="2"/>
  <c r="BI339" i="2"/>
  <c r="BH339" i="2"/>
  <c r="BG339" i="2"/>
  <c r="BF339" i="2"/>
  <c r="BE339" i="2"/>
  <c r="BD339" i="2"/>
  <c r="BC339" i="2"/>
  <c r="BB339" i="2"/>
  <c r="BA339" i="2"/>
  <c r="AZ339" i="2"/>
  <c r="AY339" i="2"/>
  <c r="AX339" i="2"/>
  <c r="AW339" i="2"/>
  <c r="AV339" i="2"/>
  <c r="AU339" i="2"/>
  <c r="AT339" i="2"/>
  <c r="AS339" i="2"/>
  <c r="AR339" i="2"/>
  <c r="AQ339" i="2"/>
  <c r="AP339" i="2"/>
  <c r="AO339" i="2"/>
  <c r="AN339" i="2"/>
  <c r="AM339" i="2"/>
  <c r="AL339" i="2"/>
  <c r="DE338" i="2"/>
  <c r="DD338" i="2"/>
  <c r="DC338" i="2"/>
  <c r="DB338" i="2"/>
  <c r="DA338" i="2"/>
  <c r="CZ338" i="2"/>
  <c r="CY338" i="2"/>
  <c r="CX338" i="2"/>
  <c r="CW338" i="2"/>
  <c r="CV338" i="2"/>
  <c r="CU338" i="2"/>
  <c r="CT338" i="2"/>
  <c r="CS338" i="2"/>
  <c r="CR338" i="2"/>
  <c r="CQ338" i="2"/>
  <c r="CP338" i="2"/>
  <c r="CO338" i="2"/>
  <c r="CN338" i="2"/>
  <c r="CM338" i="2"/>
  <c r="CL338" i="2"/>
  <c r="CK338" i="2"/>
  <c r="CJ338" i="2"/>
  <c r="CI338" i="2"/>
  <c r="CH338" i="2"/>
  <c r="CG338" i="2"/>
  <c r="CF338" i="2"/>
  <c r="CE338" i="2"/>
  <c r="CD338" i="2"/>
  <c r="CC338" i="2"/>
  <c r="CB338" i="2"/>
  <c r="CA338" i="2"/>
  <c r="BZ338" i="2"/>
  <c r="BY338" i="2"/>
  <c r="BX338" i="2"/>
  <c r="BW338" i="2"/>
  <c r="BV338" i="2"/>
  <c r="BU338" i="2"/>
  <c r="BT338" i="2"/>
  <c r="BS338" i="2"/>
  <c r="BR338" i="2"/>
  <c r="BQ338" i="2"/>
  <c r="BP338" i="2"/>
  <c r="BO338" i="2"/>
  <c r="BN338" i="2"/>
  <c r="BM338" i="2"/>
  <c r="BL338" i="2"/>
  <c r="BK338" i="2"/>
  <c r="BJ338" i="2"/>
  <c r="BI338" i="2"/>
  <c r="BH338" i="2"/>
  <c r="BG338" i="2"/>
  <c r="BF338" i="2"/>
  <c r="BE338" i="2"/>
  <c r="BD338" i="2"/>
  <c r="BC338" i="2"/>
  <c r="BB338" i="2"/>
  <c r="BA338" i="2"/>
  <c r="AZ338" i="2"/>
  <c r="AY338" i="2"/>
  <c r="AX338" i="2"/>
  <c r="AW338" i="2"/>
  <c r="AV338" i="2"/>
  <c r="AU338" i="2"/>
  <c r="AT338" i="2"/>
  <c r="AS338" i="2"/>
  <c r="AR338" i="2"/>
  <c r="AQ338" i="2"/>
  <c r="AP338" i="2"/>
  <c r="AO338" i="2"/>
  <c r="AN338" i="2"/>
  <c r="AM338" i="2"/>
  <c r="AL338" i="2"/>
  <c r="DE337" i="2"/>
  <c r="DD337" i="2"/>
  <c r="DC337" i="2"/>
  <c r="DB337" i="2"/>
  <c r="DA337" i="2"/>
  <c r="CZ337" i="2"/>
  <c r="CY337" i="2"/>
  <c r="CX337" i="2"/>
  <c r="CW337" i="2"/>
  <c r="CV337" i="2"/>
  <c r="CU337" i="2"/>
  <c r="CT337" i="2"/>
  <c r="CS337" i="2"/>
  <c r="CR337" i="2"/>
  <c r="CQ337" i="2"/>
  <c r="CP337" i="2"/>
  <c r="CO337" i="2"/>
  <c r="CN337" i="2"/>
  <c r="CM337" i="2"/>
  <c r="CL337" i="2"/>
  <c r="CK337" i="2"/>
  <c r="CJ337" i="2"/>
  <c r="CI337" i="2"/>
  <c r="CH337" i="2"/>
  <c r="CG337" i="2"/>
  <c r="CF337" i="2"/>
  <c r="CE337" i="2"/>
  <c r="CD337" i="2"/>
  <c r="CC337" i="2"/>
  <c r="CB337" i="2"/>
  <c r="CA337" i="2"/>
  <c r="BZ337" i="2"/>
  <c r="BY337" i="2"/>
  <c r="BX337" i="2"/>
  <c r="BW337" i="2"/>
  <c r="BV337" i="2"/>
  <c r="BU337" i="2"/>
  <c r="BT337" i="2"/>
  <c r="BS337" i="2"/>
  <c r="BR337" i="2"/>
  <c r="BQ337" i="2"/>
  <c r="BP337" i="2"/>
  <c r="BO337" i="2"/>
  <c r="BN337" i="2"/>
  <c r="BM337" i="2"/>
  <c r="BL337" i="2"/>
  <c r="BK337" i="2"/>
  <c r="BJ337" i="2"/>
  <c r="BI337" i="2"/>
  <c r="BH337" i="2"/>
  <c r="BG337" i="2"/>
  <c r="BF337" i="2"/>
  <c r="BE337" i="2"/>
  <c r="BD337" i="2"/>
  <c r="BC337" i="2"/>
  <c r="BB337" i="2"/>
  <c r="BA337" i="2"/>
  <c r="AZ337" i="2"/>
  <c r="AY337" i="2"/>
  <c r="AX337" i="2"/>
  <c r="AW337" i="2"/>
  <c r="AV337" i="2"/>
  <c r="AU337" i="2"/>
  <c r="AT337" i="2"/>
  <c r="AS337" i="2"/>
  <c r="AR337" i="2"/>
  <c r="AQ337" i="2"/>
  <c r="AP337" i="2"/>
  <c r="AO337" i="2"/>
  <c r="AN337" i="2"/>
  <c r="AM337" i="2"/>
  <c r="AL337" i="2"/>
  <c r="DE336" i="2"/>
  <c r="DD336" i="2"/>
  <c r="DC336" i="2"/>
  <c r="DB336" i="2"/>
  <c r="DA336" i="2"/>
  <c r="CZ336" i="2"/>
  <c r="CY336" i="2"/>
  <c r="CX336" i="2"/>
  <c r="CW336" i="2"/>
  <c r="CV336" i="2"/>
  <c r="CU336" i="2"/>
  <c r="CT336" i="2"/>
  <c r="CS336" i="2"/>
  <c r="CR336" i="2"/>
  <c r="CQ336" i="2"/>
  <c r="CP336" i="2"/>
  <c r="CO336" i="2"/>
  <c r="CN336" i="2"/>
  <c r="CM336" i="2"/>
  <c r="CL336" i="2"/>
  <c r="CK336" i="2"/>
  <c r="CJ336" i="2"/>
  <c r="CI336" i="2"/>
  <c r="CH336" i="2"/>
  <c r="CG336" i="2"/>
  <c r="CF336" i="2"/>
  <c r="CE336" i="2"/>
  <c r="CD336" i="2"/>
  <c r="CC336" i="2"/>
  <c r="CB336" i="2"/>
  <c r="CA336" i="2"/>
  <c r="BZ336" i="2"/>
  <c r="BY336" i="2"/>
  <c r="BX336" i="2"/>
  <c r="BW336" i="2"/>
  <c r="BV336" i="2"/>
  <c r="BU336" i="2"/>
  <c r="BT336" i="2"/>
  <c r="BS336" i="2"/>
  <c r="BR336" i="2"/>
  <c r="BQ336" i="2"/>
  <c r="BP336" i="2"/>
  <c r="BO336" i="2"/>
  <c r="BN336" i="2"/>
  <c r="BM336" i="2"/>
  <c r="BL336" i="2"/>
  <c r="BK336" i="2"/>
  <c r="BJ336" i="2"/>
  <c r="BI336" i="2"/>
  <c r="BH336" i="2"/>
  <c r="BG336" i="2"/>
  <c r="BF336" i="2"/>
  <c r="BE336" i="2"/>
  <c r="BD336" i="2"/>
  <c r="BC336" i="2"/>
  <c r="BB336" i="2"/>
  <c r="BA336" i="2"/>
  <c r="AZ336" i="2"/>
  <c r="AY336" i="2"/>
  <c r="AX336" i="2"/>
  <c r="AW336" i="2"/>
  <c r="AV336" i="2"/>
  <c r="AU336" i="2"/>
  <c r="AT336" i="2"/>
  <c r="AS336" i="2"/>
  <c r="AR336" i="2"/>
  <c r="AQ336" i="2"/>
  <c r="AP336" i="2"/>
  <c r="AO336" i="2"/>
  <c r="AN336" i="2"/>
  <c r="AM336" i="2"/>
  <c r="AL336" i="2"/>
  <c r="DE304" i="2"/>
  <c r="DD304" i="2"/>
  <c r="DC304" i="2"/>
  <c r="DB304" i="2"/>
  <c r="DA304" i="2"/>
  <c r="CZ304" i="2"/>
  <c r="CY304" i="2"/>
  <c r="CX304" i="2"/>
  <c r="CW304" i="2"/>
  <c r="CV304" i="2"/>
  <c r="CU304" i="2"/>
  <c r="CT304" i="2"/>
  <c r="CS304" i="2"/>
  <c r="CR304" i="2"/>
  <c r="CQ304" i="2"/>
  <c r="CP304" i="2"/>
  <c r="CO304" i="2"/>
  <c r="CN304" i="2"/>
  <c r="CM304" i="2"/>
  <c r="CL304" i="2"/>
  <c r="CK304" i="2"/>
  <c r="CJ304" i="2"/>
  <c r="CI304" i="2"/>
  <c r="CH304" i="2"/>
  <c r="CG304" i="2"/>
  <c r="CF304" i="2"/>
  <c r="CE304" i="2"/>
  <c r="CD304" i="2"/>
  <c r="CC304" i="2"/>
  <c r="CB304" i="2"/>
  <c r="CA304" i="2"/>
  <c r="BZ304" i="2"/>
  <c r="BY304" i="2"/>
  <c r="BX304" i="2"/>
  <c r="BW304" i="2"/>
  <c r="BV304" i="2"/>
  <c r="BU304" i="2"/>
  <c r="BT304" i="2"/>
  <c r="BS304" i="2"/>
  <c r="BR304" i="2"/>
  <c r="BQ304" i="2"/>
  <c r="BP304" i="2"/>
  <c r="BO304" i="2"/>
  <c r="BN304" i="2"/>
  <c r="BM304" i="2"/>
  <c r="BL304" i="2"/>
  <c r="BK304" i="2"/>
  <c r="BJ304" i="2"/>
  <c r="BI304" i="2"/>
  <c r="BH304" i="2"/>
  <c r="BG304" i="2"/>
  <c r="BF304" i="2"/>
  <c r="BE304" i="2"/>
  <c r="BD304" i="2"/>
  <c r="BC304" i="2"/>
  <c r="BB304" i="2"/>
  <c r="BA304" i="2"/>
  <c r="AZ304" i="2"/>
  <c r="AY304" i="2"/>
  <c r="AX304" i="2"/>
  <c r="AW304" i="2"/>
  <c r="AV304" i="2"/>
  <c r="AU304" i="2"/>
  <c r="AT304" i="2"/>
  <c r="AS304" i="2"/>
  <c r="AR304" i="2"/>
  <c r="AQ304" i="2"/>
  <c r="AP304" i="2"/>
  <c r="AO304" i="2"/>
  <c r="AN304" i="2"/>
  <c r="AM304" i="2"/>
  <c r="AL304" i="2"/>
  <c r="DE303" i="2"/>
  <c r="DD303" i="2"/>
  <c r="DC303" i="2"/>
  <c r="DB303" i="2"/>
  <c r="DA303" i="2"/>
  <c r="CZ303" i="2"/>
  <c r="CY303" i="2"/>
  <c r="CX303" i="2"/>
  <c r="CW303" i="2"/>
  <c r="CV303" i="2"/>
  <c r="CU303" i="2"/>
  <c r="CT303" i="2"/>
  <c r="CS303" i="2"/>
  <c r="CR303" i="2"/>
  <c r="CQ303" i="2"/>
  <c r="CP303" i="2"/>
  <c r="CO303" i="2"/>
  <c r="CN303" i="2"/>
  <c r="CM303" i="2"/>
  <c r="CL303" i="2"/>
  <c r="CK303" i="2"/>
  <c r="CJ303" i="2"/>
  <c r="CI303" i="2"/>
  <c r="CH303" i="2"/>
  <c r="CG303" i="2"/>
  <c r="CF303" i="2"/>
  <c r="CE303" i="2"/>
  <c r="CD303" i="2"/>
  <c r="CC303" i="2"/>
  <c r="CB303" i="2"/>
  <c r="CA303" i="2"/>
  <c r="BZ303" i="2"/>
  <c r="BY303" i="2"/>
  <c r="BX303" i="2"/>
  <c r="BW303" i="2"/>
  <c r="BV303" i="2"/>
  <c r="BU303" i="2"/>
  <c r="BT303" i="2"/>
  <c r="BS303" i="2"/>
  <c r="BR303" i="2"/>
  <c r="BQ303" i="2"/>
  <c r="BP303" i="2"/>
  <c r="BO303" i="2"/>
  <c r="BN303" i="2"/>
  <c r="BM303" i="2"/>
  <c r="BL303" i="2"/>
  <c r="BK303" i="2"/>
  <c r="BJ303" i="2"/>
  <c r="BI303" i="2"/>
  <c r="BH303" i="2"/>
  <c r="BG303" i="2"/>
  <c r="BF303" i="2"/>
  <c r="BE303" i="2"/>
  <c r="BD303" i="2"/>
  <c r="BC303" i="2"/>
  <c r="BB303" i="2"/>
  <c r="BA303" i="2"/>
  <c r="AZ303" i="2"/>
  <c r="AY303" i="2"/>
  <c r="AX303" i="2"/>
  <c r="AW303" i="2"/>
  <c r="AV303" i="2"/>
  <c r="AU303" i="2"/>
  <c r="AT303" i="2"/>
  <c r="AS303" i="2"/>
  <c r="AR303" i="2"/>
  <c r="AQ303" i="2"/>
  <c r="AP303" i="2"/>
  <c r="AO303" i="2"/>
  <c r="AN303" i="2"/>
  <c r="AM303" i="2"/>
  <c r="AL303" i="2"/>
  <c r="DE302" i="2"/>
  <c r="DD302" i="2"/>
  <c r="DC302" i="2"/>
  <c r="DB302" i="2"/>
  <c r="DA302" i="2"/>
  <c r="CZ302" i="2"/>
  <c r="CY302" i="2"/>
  <c r="CX302" i="2"/>
  <c r="CW302" i="2"/>
  <c r="CV302" i="2"/>
  <c r="CU302" i="2"/>
  <c r="CT302" i="2"/>
  <c r="CS302" i="2"/>
  <c r="CR302" i="2"/>
  <c r="CQ302" i="2"/>
  <c r="CP302" i="2"/>
  <c r="CO302" i="2"/>
  <c r="CN302" i="2"/>
  <c r="CM302" i="2"/>
  <c r="CL302" i="2"/>
  <c r="CK302" i="2"/>
  <c r="CJ302" i="2"/>
  <c r="CI302" i="2"/>
  <c r="CH302" i="2"/>
  <c r="CG302" i="2"/>
  <c r="CF302" i="2"/>
  <c r="CE302" i="2"/>
  <c r="CD302" i="2"/>
  <c r="CC302" i="2"/>
  <c r="CB302" i="2"/>
  <c r="CA302" i="2"/>
  <c r="BZ302" i="2"/>
  <c r="BY302" i="2"/>
  <c r="BX302" i="2"/>
  <c r="BW302" i="2"/>
  <c r="BV302" i="2"/>
  <c r="BU302" i="2"/>
  <c r="BT302" i="2"/>
  <c r="BS302" i="2"/>
  <c r="BR302" i="2"/>
  <c r="BQ302" i="2"/>
  <c r="BP302" i="2"/>
  <c r="BO302" i="2"/>
  <c r="BN302" i="2"/>
  <c r="BM302" i="2"/>
  <c r="BL302" i="2"/>
  <c r="BK302" i="2"/>
  <c r="BJ302" i="2"/>
  <c r="BI302" i="2"/>
  <c r="BH302" i="2"/>
  <c r="BG302" i="2"/>
  <c r="BF302" i="2"/>
  <c r="BE302" i="2"/>
  <c r="BD302" i="2"/>
  <c r="BC302" i="2"/>
  <c r="BB302" i="2"/>
  <c r="BA302" i="2"/>
  <c r="AZ302" i="2"/>
  <c r="AY302" i="2"/>
  <c r="AX302" i="2"/>
  <c r="AW302" i="2"/>
  <c r="AV302" i="2"/>
  <c r="AU302" i="2"/>
  <c r="AT302" i="2"/>
  <c r="AS302" i="2"/>
  <c r="AR302" i="2"/>
  <c r="AQ302" i="2"/>
  <c r="AP302" i="2"/>
  <c r="AO302" i="2"/>
  <c r="AN302" i="2"/>
  <c r="AM302" i="2"/>
  <c r="AL302" i="2"/>
  <c r="DE301" i="2"/>
  <c r="DD301" i="2"/>
  <c r="DC301" i="2"/>
  <c r="DB301" i="2"/>
  <c r="DA301" i="2"/>
  <c r="CZ301" i="2"/>
  <c r="CY301" i="2"/>
  <c r="CX301" i="2"/>
  <c r="CW301" i="2"/>
  <c r="CV301" i="2"/>
  <c r="CU301" i="2"/>
  <c r="CT301" i="2"/>
  <c r="CS301" i="2"/>
  <c r="CR301" i="2"/>
  <c r="CQ301" i="2"/>
  <c r="CP301" i="2"/>
  <c r="CO301" i="2"/>
  <c r="CN301" i="2"/>
  <c r="CM301" i="2"/>
  <c r="CL301" i="2"/>
  <c r="CK301" i="2"/>
  <c r="CJ301" i="2"/>
  <c r="CI301" i="2"/>
  <c r="CH301" i="2"/>
  <c r="CG301" i="2"/>
  <c r="CF301" i="2"/>
  <c r="CE301" i="2"/>
  <c r="CD301" i="2"/>
  <c r="CC301" i="2"/>
  <c r="CB301" i="2"/>
  <c r="CA301" i="2"/>
  <c r="BZ301" i="2"/>
  <c r="BY301" i="2"/>
  <c r="BX301" i="2"/>
  <c r="BW301" i="2"/>
  <c r="BV301" i="2"/>
  <c r="BU301" i="2"/>
  <c r="BT301" i="2"/>
  <c r="BS301" i="2"/>
  <c r="BR301" i="2"/>
  <c r="BQ301" i="2"/>
  <c r="BP301" i="2"/>
  <c r="BO301" i="2"/>
  <c r="BN301" i="2"/>
  <c r="BM301" i="2"/>
  <c r="BL301" i="2"/>
  <c r="BK301" i="2"/>
  <c r="BJ301" i="2"/>
  <c r="BI301" i="2"/>
  <c r="BH301" i="2"/>
  <c r="BG301" i="2"/>
  <c r="BF301" i="2"/>
  <c r="BE301" i="2"/>
  <c r="BD301" i="2"/>
  <c r="BC301" i="2"/>
  <c r="BB301" i="2"/>
  <c r="BA301" i="2"/>
  <c r="AZ301" i="2"/>
  <c r="AY301" i="2"/>
  <c r="AX301" i="2"/>
  <c r="AW301" i="2"/>
  <c r="AV301" i="2"/>
  <c r="AU301" i="2"/>
  <c r="AT301" i="2"/>
  <c r="AS301" i="2"/>
  <c r="AR301" i="2"/>
  <c r="AQ301" i="2"/>
  <c r="AP301" i="2"/>
  <c r="AO301" i="2"/>
  <c r="AN301" i="2"/>
  <c r="AM301" i="2"/>
  <c r="AL301" i="2"/>
  <c r="DE300" i="2"/>
  <c r="DD300" i="2"/>
  <c r="DC300" i="2"/>
  <c r="DB300" i="2"/>
  <c r="DA300" i="2"/>
  <c r="CZ300" i="2"/>
  <c r="CY300" i="2"/>
  <c r="CX300" i="2"/>
  <c r="CW300" i="2"/>
  <c r="CV300" i="2"/>
  <c r="CU300" i="2"/>
  <c r="CT300" i="2"/>
  <c r="CS300" i="2"/>
  <c r="CR300" i="2"/>
  <c r="CQ300" i="2"/>
  <c r="CP300" i="2"/>
  <c r="CO300" i="2"/>
  <c r="CN300" i="2"/>
  <c r="CM300" i="2"/>
  <c r="CL300" i="2"/>
  <c r="CK300" i="2"/>
  <c r="CJ300" i="2"/>
  <c r="CI300" i="2"/>
  <c r="CH300" i="2"/>
  <c r="CG300" i="2"/>
  <c r="CF300" i="2"/>
  <c r="CE300" i="2"/>
  <c r="CD300" i="2"/>
  <c r="CC300" i="2"/>
  <c r="CB300" i="2"/>
  <c r="CA300" i="2"/>
  <c r="BZ300" i="2"/>
  <c r="BY300" i="2"/>
  <c r="BX300" i="2"/>
  <c r="BW300" i="2"/>
  <c r="BV300" i="2"/>
  <c r="BU300" i="2"/>
  <c r="BT300" i="2"/>
  <c r="BS300" i="2"/>
  <c r="BR300" i="2"/>
  <c r="BQ300" i="2"/>
  <c r="BP300" i="2"/>
  <c r="BO300" i="2"/>
  <c r="BN300" i="2"/>
  <c r="BM300" i="2"/>
  <c r="BL300" i="2"/>
  <c r="BK300" i="2"/>
  <c r="BJ300" i="2"/>
  <c r="BI300" i="2"/>
  <c r="BH300" i="2"/>
  <c r="BG300" i="2"/>
  <c r="BF300" i="2"/>
  <c r="BE300" i="2"/>
  <c r="BD300" i="2"/>
  <c r="BC300" i="2"/>
  <c r="BB300" i="2"/>
  <c r="BA300" i="2"/>
  <c r="AZ300" i="2"/>
  <c r="AY300" i="2"/>
  <c r="AX300" i="2"/>
  <c r="AW300" i="2"/>
  <c r="AV300" i="2"/>
  <c r="AU300" i="2"/>
  <c r="AT300" i="2"/>
  <c r="AS300" i="2"/>
  <c r="AR300" i="2"/>
  <c r="AQ300" i="2"/>
  <c r="AP300" i="2"/>
  <c r="AO300" i="2"/>
  <c r="AN300" i="2"/>
  <c r="AM300" i="2"/>
  <c r="AL300" i="2"/>
  <c r="DE299" i="2"/>
  <c r="DD299" i="2"/>
  <c r="DC299" i="2"/>
  <c r="DB299" i="2"/>
  <c r="DA299" i="2"/>
  <c r="CZ299" i="2"/>
  <c r="CY299" i="2"/>
  <c r="CX299" i="2"/>
  <c r="CW299" i="2"/>
  <c r="CV299" i="2"/>
  <c r="CU299" i="2"/>
  <c r="CT299" i="2"/>
  <c r="CS299" i="2"/>
  <c r="CR299" i="2"/>
  <c r="CQ299" i="2"/>
  <c r="CP299" i="2"/>
  <c r="CO299" i="2"/>
  <c r="CN299" i="2"/>
  <c r="CM299" i="2"/>
  <c r="CL299" i="2"/>
  <c r="CK299" i="2"/>
  <c r="CJ299" i="2"/>
  <c r="CI299" i="2"/>
  <c r="CH299" i="2"/>
  <c r="CG299" i="2"/>
  <c r="CF299" i="2"/>
  <c r="CE299" i="2"/>
  <c r="CD299" i="2"/>
  <c r="CC299" i="2"/>
  <c r="CB299" i="2"/>
  <c r="CA299" i="2"/>
  <c r="BZ299" i="2"/>
  <c r="BY299" i="2"/>
  <c r="BX299" i="2"/>
  <c r="BW299" i="2"/>
  <c r="BV299" i="2"/>
  <c r="BU299" i="2"/>
  <c r="BT299" i="2"/>
  <c r="BS299" i="2"/>
  <c r="BR299" i="2"/>
  <c r="BQ299" i="2"/>
  <c r="BP299" i="2"/>
  <c r="BO299" i="2"/>
  <c r="BN299" i="2"/>
  <c r="BM299" i="2"/>
  <c r="BL299" i="2"/>
  <c r="BK299" i="2"/>
  <c r="BJ299" i="2"/>
  <c r="BI299" i="2"/>
  <c r="BH299" i="2"/>
  <c r="BG299" i="2"/>
  <c r="BF299" i="2"/>
  <c r="BE299" i="2"/>
  <c r="BD299" i="2"/>
  <c r="BC299" i="2"/>
  <c r="BB299" i="2"/>
  <c r="BA299" i="2"/>
  <c r="AZ299" i="2"/>
  <c r="AY299" i="2"/>
  <c r="AX299" i="2"/>
  <c r="AW299" i="2"/>
  <c r="AV299" i="2"/>
  <c r="AU299" i="2"/>
  <c r="AT299" i="2"/>
  <c r="AS299" i="2"/>
  <c r="AR299" i="2"/>
  <c r="AQ299" i="2"/>
  <c r="AP299" i="2"/>
  <c r="AO299" i="2"/>
  <c r="AN299" i="2"/>
  <c r="AM299" i="2"/>
  <c r="AL299" i="2"/>
  <c r="DE298" i="2"/>
  <c r="DD298" i="2"/>
  <c r="DC298" i="2"/>
  <c r="DB298" i="2"/>
  <c r="DA298" i="2"/>
  <c r="CZ298" i="2"/>
  <c r="CY298" i="2"/>
  <c r="CX298" i="2"/>
  <c r="CW298" i="2"/>
  <c r="CV298" i="2"/>
  <c r="CU298" i="2"/>
  <c r="CT298" i="2"/>
  <c r="CS298" i="2"/>
  <c r="CR298" i="2"/>
  <c r="CQ298" i="2"/>
  <c r="CP298" i="2"/>
  <c r="CO298" i="2"/>
  <c r="CN298" i="2"/>
  <c r="CM298" i="2"/>
  <c r="CL298" i="2"/>
  <c r="CK298" i="2"/>
  <c r="CJ298" i="2"/>
  <c r="CI298" i="2"/>
  <c r="CH298" i="2"/>
  <c r="CG298" i="2"/>
  <c r="CF298" i="2"/>
  <c r="CE298" i="2"/>
  <c r="CD298" i="2"/>
  <c r="CC298" i="2"/>
  <c r="CB298" i="2"/>
  <c r="CA298" i="2"/>
  <c r="BZ298" i="2"/>
  <c r="BY298" i="2"/>
  <c r="BX298" i="2"/>
  <c r="BW298" i="2"/>
  <c r="BV298" i="2"/>
  <c r="BU298" i="2"/>
  <c r="BT298" i="2"/>
  <c r="BS298" i="2"/>
  <c r="BR298" i="2"/>
  <c r="BQ298" i="2"/>
  <c r="BP298" i="2"/>
  <c r="BO298" i="2"/>
  <c r="BN298" i="2"/>
  <c r="BM298" i="2"/>
  <c r="BL298" i="2"/>
  <c r="BK298" i="2"/>
  <c r="BJ298" i="2"/>
  <c r="BI298" i="2"/>
  <c r="BH298" i="2"/>
  <c r="BG298" i="2"/>
  <c r="BF298" i="2"/>
  <c r="BE298" i="2"/>
  <c r="BD298" i="2"/>
  <c r="BC298" i="2"/>
  <c r="BB298" i="2"/>
  <c r="BA298" i="2"/>
  <c r="AZ298" i="2"/>
  <c r="AY298" i="2"/>
  <c r="AX298" i="2"/>
  <c r="AW298" i="2"/>
  <c r="AV298" i="2"/>
  <c r="AU298" i="2"/>
  <c r="AT298" i="2"/>
  <c r="AS298" i="2"/>
  <c r="AR298" i="2"/>
  <c r="AQ298" i="2"/>
  <c r="AP298" i="2"/>
  <c r="AO298" i="2"/>
  <c r="AN298" i="2"/>
  <c r="AM298" i="2"/>
  <c r="AL298" i="2"/>
  <c r="DE297" i="2"/>
  <c r="DD297" i="2"/>
  <c r="DC297" i="2"/>
  <c r="DB297" i="2"/>
  <c r="DA297" i="2"/>
  <c r="CZ297" i="2"/>
  <c r="CY297" i="2"/>
  <c r="CX297" i="2"/>
  <c r="CW297" i="2"/>
  <c r="CV297" i="2"/>
  <c r="CU297" i="2"/>
  <c r="CT297" i="2"/>
  <c r="CS297" i="2"/>
  <c r="CR297" i="2"/>
  <c r="CQ297" i="2"/>
  <c r="CP297" i="2"/>
  <c r="CO297" i="2"/>
  <c r="CN297" i="2"/>
  <c r="CM297" i="2"/>
  <c r="CL297" i="2"/>
  <c r="CK297" i="2"/>
  <c r="CJ297" i="2"/>
  <c r="CI297" i="2"/>
  <c r="CH297" i="2"/>
  <c r="CG297" i="2"/>
  <c r="CF297" i="2"/>
  <c r="CE297" i="2"/>
  <c r="CD297" i="2"/>
  <c r="CC297" i="2"/>
  <c r="CB297" i="2"/>
  <c r="CA297" i="2"/>
  <c r="BZ297" i="2"/>
  <c r="BY297" i="2"/>
  <c r="BX297" i="2"/>
  <c r="BW297" i="2"/>
  <c r="BV297" i="2"/>
  <c r="BU297" i="2"/>
  <c r="BT297" i="2"/>
  <c r="BS297" i="2"/>
  <c r="BR297" i="2"/>
  <c r="BQ297" i="2"/>
  <c r="BP297" i="2"/>
  <c r="BO297" i="2"/>
  <c r="BN297" i="2"/>
  <c r="BM297" i="2"/>
  <c r="BL297" i="2"/>
  <c r="BK297" i="2"/>
  <c r="BJ297" i="2"/>
  <c r="BI297" i="2"/>
  <c r="BH297" i="2"/>
  <c r="BG297" i="2"/>
  <c r="BF297" i="2"/>
  <c r="BE297" i="2"/>
  <c r="BD297" i="2"/>
  <c r="BC297" i="2"/>
  <c r="BB297" i="2"/>
  <c r="BA297" i="2"/>
  <c r="AZ297" i="2"/>
  <c r="AY297" i="2"/>
  <c r="AX297" i="2"/>
  <c r="AW297" i="2"/>
  <c r="AV297" i="2"/>
  <c r="AU297" i="2"/>
  <c r="AT297" i="2"/>
  <c r="AS297" i="2"/>
  <c r="AR297" i="2"/>
  <c r="AQ297" i="2"/>
  <c r="AP297" i="2"/>
  <c r="AO297" i="2"/>
  <c r="AN297" i="2"/>
  <c r="AM297" i="2"/>
  <c r="AL297" i="2"/>
  <c r="DE296" i="2"/>
  <c r="DD296" i="2"/>
  <c r="DC296" i="2"/>
  <c r="DB296" i="2"/>
  <c r="DA296" i="2"/>
  <c r="CZ296" i="2"/>
  <c r="CY296" i="2"/>
  <c r="CX296" i="2"/>
  <c r="CW296" i="2"/>
  <c r="CV296" i="2"/>
  <c r="CU296" i="2"/>
  <c r="CT296" i="2"/>
  <c r="CS296" i="2"/>
  <c r="CR296" i="2"/>
  <c r="CQ296" i="2"/>
  <c r="CP296" i="2"/>
  <c r="CO296" i="2"/>
  <c r="CN296" i="2"/>
  <c r="CM296" i="2"/>
  <c r="CL296" i="2"/>
  <c r="CK296" i="2"/>
  <c r="CJ296" i="2"/>
  <c r="CI296" i="2"/>
  <c r="CH296" i="2"/>
  <c r="CG296" i="2"/>
  <c r="CF296" i="2"/>
  <c r="CE296" i="2"/>
  <c r="CD296" i="2"/>
  <c r="CC296" i="2"/>
  <c r="CB296" i="2"/>
  <c r="CA296" i="2"/>
  <c r="BZ296" i="2"/>
  <c r="BY296" i="2"/>
  <c r="BX296" i="2"/>
  <c r="BW296" i="2"/>
  <c r="BV296" i="2"/>
  <c r="BU296" i="2"/>
  <c r="BT296" i="2"/>
  <c r="BS296" i="2"/>
  <c r="BR296" i="2"/>
  <c r="BQ296" i="2"/>
  <c r="BP296" i="2"/>
  <c r="BO296" i="2"/>
  <c r="BN296" i="2"/>
  <c r="BM296" i="2"/>
  <c r="BL296" i="2"/>
  <c r="BK296" i="2"/>
  <c r="BJ296" i="2"/>
  <c r="BI296" i="2"/>
  <c r="BH296" i="2"/>
  <c r="BG296" i="2"/>
  <c r="BF296" i="2"/>
  <c r="BE296" i="2"/>
  <c r="BD296" i="2"/>
  <c r="BC296" i="2"/>
  <c r="BB296" i="2"/>
  <c r="BA296" i="2"/>
  <c r="AZ296" i="2"/>
  <c r="AY296" i="2"/>
  <c r="AX296" i="2"/>
  <c r="AW296" i="2"/>
  <c r="AV296" i="2"/>
  <c r="AU296" i="2"/>
  <c r="AT296" i="2"/>
  <c r="AS296" i="2"/>
  <c r="AR296" i="2"/>
  <c r="AQ296" i="2"/>
  <c r="AP296" i="2"/>
  <c r="AO296" i="2"/>
  <c r="AN296" i="2"/>
  <c r="AM296" i="2"/>
  <c r="AL296" i="2"/>
  <c r="DE295" i="2"/>
  <c r="DD295" i="2"/>
  <c r="DC295" i="2"/>
  <c r="DB295" i="2"/>
  <c r="DA295" i="2"/>
  <c r="CZ295" i="2"/>
  <c r="CY295" i="2"/>
  <c r="CX295" i="2"/>
  <c r="CW295" i="2"/>
  <c r="CV295" i="2"/>
  <c r="CU295" i="2"/>
  <c r="CT295" i="2"/>
  <c r="CS295" i="2"/>
  <c r="CR295" i="2"/>
  <c r="CQ295" i="2"/>
  <c r="CP295" i="2"/>
  <c r="CO295" i="2"/>
  <c r="CN295" i="2"/>
  <c r="CM295" i="2"/>
  <c r="CL295" i="2"/>
  <c r="CK295" i="2"/>
  <c r="CJ295" i="2"/>
  <c r="CI295" i="2"/>
  <c r="CH295" i="2"/>
  <c r="CG295" i="2"/>
  <c r="CF295" i="2"/>
  <c r="CE295" i="2"/>
  <c r="CD295" i="2"/>
  <c r="CC295" i="2"/>
  <c r="CB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K295" i="2"/>
  <c r="BJ295" i="2"/>
  <c r="BI295" i="2"/>
  <c r="BH295" i="2"/>
  <c r="BG295" i="2"/>
  <c r="BF295" i="2"/>
  <c r="BE295" i="2"/>
  <c r="BD295" i="2"/>
  <c r="BC295" i="2"/>
  <c r="BB295" i="2"/>
  <c r="BA295" i="2"/>
  <c r="AZ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DE294" i="2"/>
  <c r="DD294" i="2"/>
  <c r="DC294" i="2"/>
  <c r="DB294" i="2"/>
  <c r="DA294" i="2"/>
  <c r="CZ294" i="2"/>
  <c r="CY294" i="2"/>
  <c r="CX294" i="2"/>
  <c r="CW294" i="2"/>
  <c r="CV294" i="2"/>
  <c r="CU294" i="2"/>
  <c r="CT294" i="2"/>
  <c r="CS294" i="2"/>
  <c r="CR294" i="2"/>
  <c r="CQ294" i="2"/>
  <c r="CP294" i="2"/>
  <c r="CO294" i="2"/>
  <c r="CN294" i="2"/>
  <c r="CM294" i="2"/>
  <c r="CL294" i="2"/>
  <c r="CK294" i="2"/>
  <c r="CJ294" i="2"/>
  <c r="CI294" i="2"/>
  <c r="CH294" i="2"/>
  <c r="CG294" i="2"/>
  <c r="CF294" i="2"/>
  <c r="CE294" i="2"/>
  <c r="CD294" i="2"/>
  <c r="CC294" i="2"/>
  <c r="CB294" i="2"/>
  <c r="CA294" i="2"/>
  <c r="BZ294" i="2"/>
  <c r="BY294" i="2"/>
  <c r="BX294" i="2"/>
  <c r="BW294" i="2"/>
  <c r="BV294" i="2"/>
  <c r="BU294" i="2"/>
  <c r="BT294" i="2"/>
  <c r="BS294" i="2"/>
  <c r="BR294" i="2"/>
  <c r="BQ294" i="2"/>
  <c r="BP294" i="2"/>
  <c r="BO294" i="2"/>
  <c r="BN294" i="2"/>
  <c r="BM294" i="2"/>
  <c r="BL294" i="2"/>
  <c r="BK294" i="2"/>
  <c r="BJ294" i="2"/>
  <c r="BI294" i="2"/>
  <c r="BH294" i="2"/>
  <c r="BG294" i="2"/>
  <c r="BF294" i="2"/>
  <c r="BE294" i="2"/>
  <c r="BD294" i="2"/>
  <c r="BC294" i="2"/>
  <c r="BB294" i="2"/>
  <c r="BA294" i="2"/>
  <c r="AZ294" i="2"/>
  <c r="AY294" i="2"/>
  <c r="AX294" i="2"/>
  <c r="AW294" i="2"/>
  <c r="AV294" i="2"/>
  <c r="AU294" i="2"/>
  <c r="AT294" i="2"/>
  <c r="AS294" i="2"/>
  <c r="AR294" i="2"/>
  <c r="AQ294" i="2"/>
  <c r="AP294" i="2"/>
  <c r="AO294" i="2"/>
  <c r="AN294" i="2"/>
  <c r="AM294" i="2"/>
  <c r="AL294" i="2"/>
  <c r="DE291" i="2"/>
  <c r="DD291" i="2"/>
  <c r="DC291" i="2"/>
  <c r="DB291" i="2"/>
  <c r="DA291" i="2"/>
  <c r="CZ291" i="2"/>
  <c r="CY291" i="2"/>
  <c r="CX291" i="2"/>
  <c r="CW291" i="2"/>
  <c r="CV291" i="2"/>
  <c r="CU291" i="2"/>
  <c r="CT291" i="2"/>
  <c r="CS291" i="2"/>
  <c r="CR291" i="2"/>
  <c r="CQ291" i="2"/>
  <c r="CP291" i="2"/>
  <c r="CO291" i="2"/>
  <c r="CN291" i="2"/>
  <c r="CM291" i="2"/>
  <c r="CL291" i="2"/>
  <c r="CK291" i="2"/>
  <c r="CJ291" i="2"/>
  <c r="CI291" i="2"/>
  <c r="CH291" i="2"/>
  <c r="CG291" i="2"/>
  <c r="CF291" i="2"/>
  <c r="CE291" i="2"/>
  <c r="CD291" i="2"/>
  <c r="CC291" i="2"/>
  <c r="CB291" i="2"/>
  <c r="CA291" i="2"/>
  <c r="BZ291" i="2"/>
  <c r="BY291" i="2"/>
  <c r="BX291" i="2"/>
  <c r="BW291" i="2"/>
  <c r="BV291" i="2"/>
  <c r="BU291" i="2"/>
  <c r="BT291" i="2"/>
  <c r="BS291" i="2"/>
  <c r="BR291" i="2"/>
  <c r="BQ291" i="2"/>
  <c r="BP291" i="2"/>
  <c r="BO291" i="2"/>
  <c r="BN291" i="2"/>
  <c r="BM291" i="2"/>
  <c r="BL291" i="2"/>
  <c r="BK291" i="2"/>
  <c r="BJ291" i="2"/>
  <c r="BI291" i="2"/>
  <c r="BH291" i="2"/>
  <c r="BG291" i="2"/>
  <c r="BF291" i="2"/>
  <c r="BE291" i="2"/>
  <c r="BD291" i="2"/>
  <c r="BC291" i="2"/>
  <c r="BB291" i="2"/>
  <c r="BA291" i="2"/>
  <c r="AZ291" i="2"/>
  <c r="AY291" i="2"/>
  <c r="AX291" i="2"/>
  <c r="AW291" i="2"/>
  <c r="AV291" i="2"/>
  <c r="AU291" i="2"/>
  <c r="AT291" i="2"/>
  <c r="AS291" i="2"/>
  <c r="AR291" i="2"/>
  <c r="AQ291" i="2"/>
  <c r="AP291" i="2"/>
  <c r="AO291" i="2"/>
  <c r="AN291" i="2"/>
  <c r="AM291" i="2"/>
  <c r="AL291" i="2"/>
  <c r="DE290" i="2"/>
  <c r="DD290" i="2"/>
  <c r="DC290" i="2"/>
  <c r="DB290" i="2"/>
  <c r="DA290" i="2"/>
  <c r="CZ290" i="2"/>
  <c r="CY290" i="2"/>
  <c r="CX290" i="2"/>
  <c r="CW290" i="2"/>
  <c r="CV290" i="2"/>
  <c r="CU290" i="2"/>
  <c r="CT290" i="2"/>
  <c r="CS290" i="2"/>
  <c r="CR290" i="2"/>
  <c r="CQ290" i="2"/>
  <c r="CP290" i="2"/>
  <c r="CO290" i="2"/>
  <c r="CN290" i="2"/>
  <c r="CM290" i="2"/>
  <c r="CL290" i="2"/>
  <c r="CK290" i="2"/>
  <c r="CJ290" i="2"/>
  <c r="CI290" i="2"/>
  <c r="CH290" i="2"/>
  <c r="CG290" i="2"/>
  <c r="CF290" i="2"/>
  <c r="CE290" i="2"/>
  <c r="CD290" i="2"/>
  <c r="CC290" i="2"/>
  <c r="CB290" i="2"/>
  <c r="CA290" i="2"/>
  <c r="BZ290" i="2"/>
  <c r="BY290" i="2"/>
  <c r="BX290" i="2"/>
  <c r="BW290" i="2"/>
  <c r="BV290" i="2"/>
  <c r="BU290" i="2"/>
  <c r="BT290" i="2"/>
  <c r="BS290" i="2"/>
  <c r="BR290" i="2"/>
  <c r="BQ290" i="2"/>
  <c r="BP290" i="2"/>
  <c r="BO290" i="2"/>
  <c r="BN290" i="2"/>
  <c r="BM290" i="2"/>
  <c r="BL290" i="2"/>
  <c r="BK290" i="2"/>
  <c r="BJ290" i="2"/>
  <c r="BI290" i="2"/>
  <c r="BH290" i="2"/>
  <c r="BG290" i="2"/>
  <c r="BF290" i="2"/>
  <c r="BE290" i="2"/>
  <c r="BD290" i="2"/>
  <c r="BC290" i="2"/>
  <c r="BB290" i="2"/>
  <c r="BA290" i="2"/>
  <c r="AZ290" i="2"/>
  <c r="AY290" i="2"/>
  <c r="AX290" i="2"/>
  <c r="AW290" i="2"/>
  <c r="AV290" i="2"/>
  <c r="AU290" i="2"/>
  <c r="AT290" i="2"/>
  <c r="AS290" i="2"/>
  <c r="AR290" i="2"/>
  <c r="AQ290" i="2"/>
  <c r="AP290" i="2"/>
  <c r="AO290" i="2"/>
  <c r="AN290" i="2"/>
  <c r="AM290" i="2"/>
  <c r="AL290" i="2"/>
  <c r="DE289" i="2"/>
  <c r="DD289" i="2"/>
  <c r="DC289" i="2"/>
  <c r="DB289" i="2"/>
  <c r="DA289" i="2"/>
  <c r="CZ289" i="2"/>
  <c r="CY289" i="2"/>
  <c r="CX289" i="2"/>
  <c r="CW289" i="2"/>
  <c r="CV289" i="2"/>
  <c r="CU289" i="2"/>
  <c r="CT289" i="2"/>
  <c r="CS289" i="2"/>
  <c r="CR289" i="2"/>
  <c r="CQ289" i="2"/>
  <c r="CP289" i="2"/>
  <c r="CO289" i="2"/>
  <c r="CN289" i="2"/>
  <c r="CM289" i="2"/>
  <c r="CL289" i="2"/>
  <c r="CK289" i="2"/>
  <c r="CJ289" i="2"/>
  <c r="CI289" i="2"/>
  <c r="CH289" i="2"/>
  <c r="CG289" i="2"/>
  <c r="CF289" i="2"/>
  <c r="CE289" i="2"/>
  <c r="CD289" i="2"/>
  <c r="CC289" i="2"/>
  <c r="CB289" i="2"/>
  <c r="CA289" i="2"/>
  <c r="BZ289" i="2"/>
  <c r="BY289" i="2"/>
  <c r="BX289" i="2"/>
  <c r="BW289" i="2"/>
  <c r="BV289" i="2"/>
  <c r="BU289" i="2"/>
  <c r="BT289" i="2"/>
  <c r="BS289" i="2"/>
  <c r="BR289" i="2"/>
  <c r="BQ289" i="2"/>
  <c r="BP289" i="2"/>
  <c r="BO289" i="2"/>
  <c r="BN289" i="2"/>
  <c r="BM289" i="2"/>
  <c r="BL289" i="2"/>
  <c r="BK289" i="2"/>
  <c r="BJ289" i="2"/>
  <c r="BI289" i="2"/>
  <c r="BH289" i="2"/>
  <c r="BG289" i="2"/>
  <c r="BF289" i="2"/>
  <c r="BE289" i="2"/>
  <c r="BD289" i="2"/>
  <c r="BC289" i="2"/>
  <c r="BB289" i="2"/>
  <c r="BA289" i="2"/>
  <c r="AZ289" i="2"/>
  <c r="AY289" i="2"/>
  <c r="AX289" i="2"/>
  <c r="AW289" i="2"/>
  <c r="AV289" i="2"/>
  <c r="AU289" i="2"/>
  <c r="AT289" i="2"/>
  <c r="AS289" i="2"/>
  <c r="AR289" i="2"/>
  <c r="AQ289" i="2"/>
  <c r="AP289" i="2"/>
  <c r="AO289" i="2"/>
  <c r="AN289" i="2"/>
  <c r="AM289" i="2"/>
  <c r="AL289" i="2"/>
  <c r="DE288" i="2"/>
  <c r="DD288" i="2"/>
  <c r="DC288" i="2"/>
  <c r="DB288" i="2"/>
  <c r="DA288" i="2"/>
  <c r="CZ288" i="2"/>
  <c r="CY288" i="2"/>
  <c r="CX288" i="2"/>
  <c r="CW288" i="2"/>
  <c r="CV288" i="2"/>
  <c r="CU288" i="2"/>
  <c r="CT288" i="2"/>
  <c r="CS288" i="2"/>
  <c r="CR288" i="2"/>
  <c r="CQ288" i="2"/>
  <c r="CP288" i="2"/>
  <c r="CO288" i="2"/>
  <c r="CN288" i="2"/>
  <c r="CM288" i="2"/>
  <c r="CL288" i="2"/>
  <c r="CK288" i="2"/>
  <c r="CJ288" i="2"/>
  <c r="CI288" i="2"/>
  <c r="CH288" i="2"/>
  <c r="CG288" i="2"/>
  <c r="CF288" i="2"/>
  <c r="CE288" i="2"/>
  <c r="CD288" i="2"/>
  <c r="CC288" i="2"/>
  <c r="CB288" i="2"/>
  <c r="CA288" i="2"/>
  <c r="BZ288" i="2"/>
  <c r="BY288" i="2"/>
  <c r="BX288" i="2"/>
  <c r="BW288" i="2"/>
  <c r="BV288" i="2"/>
  <c r="BU288" i="2"/>
  <c r="BT288" i="2"/>
  <c r="BS288" i="2"/>
  <c r="BR288" i="2"/>
  <c r="BQ288" i="2"/>
  <c r="BP288" i="2"/>
  <c r="BO288" i="2"/>
  <c r="BN288" i="2"/>
  <c r="BM288" i="2"/>
  <c r="BL288" i="2"/>
  <c r="BK288" i="2"/>
  <c r="BJ288" i="2"/>
  <c r="BI288" i="2"/>
  <c r="BH288" i="2"/>
  <c r="BG288" i="2"/>
  <c r="BF288" i="2"/>
  <c r="BE288" i="2"/>
  <c r="BD288" i="2"/>
  <c r="BC288" i="2"/>
  <c r="BB288" i="2"/>
  <c r="BA288" i="2"/>
  <c r="AZ288" i="2"/>
  <c r="AY288" i="2"/>
  <c r="AX288" i="2"/>
  <c r="AW288" i="2"/>
  <c r="AV288" i="2"/>
  <c r="AU288" i="2"/>
  <c r="AT288" i="2"/>
  <c r="AS288" i="2"/>
  <c r="AR288" i="2"/>
  <c r="AQ288" i="2"/>
  <c r="AP288" i="2"/>
  <c r="AO288" i="2"/>
  <c r="AN288" i="2"/>
  <c r="AM288" i="2"/>
  <c r="AL288" i="2"/>
  <c r="DE287" i="2"/>
  <c r="DD287" i="2"/>
  <c r="DC287" i="2"/>
  <c r="DB287" i="2"/>
  <c r="DA287" i="2"/>
  <c r="CZ287" i="2"/>
  <c r="CY287" i="2"/>
  <c r="CX287" i="2"/>
  <c r="CW287" i="2"/>
  <c r="CV287" i="2"/>
  <c r="CU287" i="2"/>
  <c r="CT287" i="2"/>
  <c r="CS287" i="2"/>
  <c r="CR287" i="2"/>
  <c r="CQ287" i="2"/>
  <c r="CP287" i="2"/>
  <c r="CO287" i="2"/>
  <c r="CN287" i="2"/>
  <c r="CM287" i="2"/>
  <c r="CL287" i="2"/>
  <c r="CK287" i="2"/>
  <c r="CJ287" i="2"/>
  <c r="CI287" i="2"/>
  <c r="CH287" i="2"/>
  <c r="CG287" i="2"/>
  <c r="CF287" i="2"/>
  <c r="CE287" i="2"/>
  <c r="CD287" i="2"/>
  <c r="CC287" i="2"/>
  <c r="CB287" i="2"/>
  <c r="CA287" i="2"/>
  <c r="BZ287" i="2"/>
  <c r="BY287" i="2"/>
  <c r="BX287" i="2"/>
  <c r="BW287" i="2"/>
  <c r="BV287" i="2"/>
  <c r="BU287" i="2"/>
  <c r="BT287" i="2"/>
  <c r="BS287" i="2"/>
  <c r="BR287" i="2"/>
  <c r="BQ287" i="2"/>
  <c r="BP287" i="2"/>
  <c r="BO287" i="2"/>
  <c r="BN287" i="2"/>
  <c r="BM287" i="2"/>
  <c r="BL287" i="2"/>
  <c r="BK287" i="2"/>
  <c r="BJ287" i="2"/>
  <c r="BI287" i="2"/>
  <c r="BH287" i="2"/>
  <c r="BG287" i="2"/>
  <c r="BF287" i="2"/>
  <c r="BE287" i="2"/>
  <c r="BD287" i="2"/>
  <c r="BC287" i="2"/>
  <c r="BB287" i="2"/>
  <c r="BA287" i="2"/>
  <c r="AZ287" i="2"/>
  <c r="AY287" i="2"/>
  <c r="AX287" i="2"/>
  <c r="AW287" i="2"/>
  <c r="AV287" i="2"/>
  <c r="AU287" i="2"/>
  <c r="AT287" i="2"/>
  <c r="AS287" i="2"/>
  <c r="AR287" i="2"/>
  <c r="AQ287" i="2"/>
  <c r="AP287" i="2"/>
  <c r="AO287" i="2"/>
  <c r="AN287" i="2"/>
  <c r="AM287" i="2"/>
  <c r="AL287" i="2"/>
  <c r="DE286" i="2"/>
  <c r="DD286" i="2"/>
  <c r="DC286" i="2"/>
  <c r="DB286" i="2"/>
  <c r="DA286" i="2"/>
  <c r="CZ286" i="2"/>
  <c r="CY286" i="2"/>
  <c r="CX286" i="2"/>
  <c r="CW286" i="2"/>
  <c r="CV286" i="2"/>
  <c r="CU286" i="2"/>
  <c r="CT286" i="2"/>
  <c r="CS286" i="2"/>
  <c r="CR286" i="2"/>
  <c r="CQ286" i="2"/>
  <c r="CP286" i="2"/>
  <c r="CO286" i="2"/>
  <c r="CN286" i="2"/>
  <c r="CM286" i="2"/>
  <c r="CL286" i="2"/>
  <c r="CK286" i="2"/>
  <c r="CJ286" i="2"/>
  <c r="CI286" i="2"/>
  <c r="CH286" i="2"/>
  <c r="CG286" i="2"/>
  <c r="CF286" i="2"/>
  <c r="CE286" i="2"/>
  <c r="CD286" i="2"/>
  <c r="CC286" i="2"/>
  <c r="CB286" i="2"/>
  <c r="CA286" i="2"/>
  <c r="BZ286" i="2"/>
  <c r="BY286" i="2"/>
  <c r="BX286" i="2"/>
  <c r="BW286" i="2"/>
  <c r="BV286" i="2"/>
  <c r="BU286" i="2"/>
  <c r="BT286" i="2"/>
  <c r="BS286" i="2"/>
  <c r="BR286" i="2"/>
  <c r="BQ286" i="2"/>
  <c r="BP286" i="2"/>
  <c r="BO286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BB286" i="2"/>
  <c r="BA286" i="2"/>
  <c r="AZ286" i="2"/>
  <c r="AY286" i="2"/>
  <c r="AX286" i="2"/>
  <c r="AW286" i="2"/>
  <c r="AV286" i="2"/>
  <c r="AU286" i="2"/>
  <c r="AT286" i="2"/>
  <c r="AS286" i="2"/>
  <c r="AR286" i="2"/>
  <c r="AQ286" i="2"/>
  <c r="AP286" i="2"/>
  <c r="AO286" i="2"/>
  <c r="AN286" i="2"/>
  <c r="AM286" i="2"/>
  <c r="AL286" i="2"/>
  <c r="DE285" i="2"/>
  <c r="DD285" i="2"/>
  <c r="DC285" i="2"/>
  <c r="DB285" i="2"/>
  <c r="DA285" i="2"/>
  <c r="CZ285" i="2"/>
  <c r="CY285" i="2"/>
  <c r="CX285" i="2"/>
  <c r="CW285" i="2"/>
  <c r="CV285" i="2"/>
  <c r="CU285" i="2"/>
  <c r="CT285" i="2"/>
  <c r="CS285" i="2"/>
  <c r="CR285" i="2"/>
  <c r="CQ285" i="2"/>
  <c r="CP285" i="2"/>
  <c r="CO285" i="2"/>
  <c r="CN285" i="2"/>
  <c r="CM285" i="2"/>
  <c r="CL285" i="2"/>
  <c r="CK285" i="2"/>
  <c r="CJ285" i="2"/>
  <c r="CI285" i="2"/>
  <c r="CH285" i="2"/>
  <c r="CG285" i="2"/>
  <c r="CF285" i="2"/>
  <c r="CE285" i="2"/>
  <c r="CD285" i="2"/>
  <c r="CC285" i="2"/>
  <c r="CB285" i="2"/>
  <c r="CA285" i="2"/>
  <c r="BZ285" i="2"/>
  <c r="BY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BB285" i="2"/>
  <c r="BA285" i="2"/>
  <c r="AZ285" i="2"/>
  <c r="AY285" i="2"/>
  <c r="AX285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DE284" i="2"/>
  <c r="DD284" i="2"/>
  <c r="DC284" i="2"/>
  <c r="DB284" i="2"/>
  <c r="DA284" i="2"/>
  <c r="CZ284" i="2"/>
  <c r="CY284" i="2"/>
  <c r="CX284" i="2"/>
  <c r="CW284" i="2"/>
  <c r="CV284" i="2"/>
  <c r="CU284" i="2"/>
  <c r="CT284" i="2"/>
  <c r="CS284" i="2"/>
  <c r="CR284" i="2"/>
  <c r="CQ284" i="2"/>
  <c r="CP284" i="2"/>
  <c r="CO284" i="2"/>
  <c r="CN284" i="2"/>
  <c r="CM284" i="2"/>
  <c r="CL284" i="2"/>
  <c r="CK284" i="2"/>
  <c r="CJ284" i="2"/>
  <c r="CI284" i="2"/>
  <c r="CH284" i="2"/>
  <c r="CG284" i="2"/>
  <c r="CF284" i="2"/>
  <c r="CE284" i="2"/>
  <c r="CD284" i="2"/>
  <c r="CC284" i="2"/>
  <c r="CB284" i="2"/>
  <c r="CA284" i="2"/>
  <c r="BZ284" i="2"/>
  <c r="BY284" i="2"/>
  <c r="BX284" i="2"/>
  <c r="BW284" i="2"/>
  <c r="BV284" i="2"/>
  <c r="BU284" i="2"/>
  <c r="BT284" i="2"/>
  <c r="BS284" i="2"/>
  <c r="BR284" i="2"/>
  <c r="BQ284" i="2"/>
  <c r="BP284" i="2"/>
  <c r="BO284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BB284" i="2"/>
  <c r="BA284" i="2"/>
  <c r="AZ284" i="2"/>
  <c r="AY284" i="2"/>
  <c r="AX284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G283" i="2"/>
  <c r="CF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DE282" i="2"/>
  <c r="DD282" i="2"/>
  <c r="DC282" i="2"/>
  <c r="DB282" i="2"/>
  <c r="DA282" i="2"/>
  <c r="CZ282" i="2"/>
  <c r="CY282" i="2"/>
  <c r="CX282" i="2"/>
  <c r="CW282" i="2"/>
  <c r="CV282" i="2"/>
  <c r="CU282" i="2"/>
  <c r="CT282" i="2"/>
  <c r="CS282" i="2"/>
  <c r="CR282" i="2"/>
  <c r="CQ282" i="2"/>
  <c r="CP282" i="2"/>
  <c r="CO282" i="2"/>
  <c r="CN282" i="2"/>
  <c r="CM282" i="2"/>
  <c r="CL282" i="2"/>
  <c r="CK282" i="2"/>
  <c r="CJ282" i="2"/>
  <c r="CI282" i="2"/>
  <c r="CH282" i="2"/>
  <c r="CG282" i="2"/>
  <c r="CF282" i="2"/>
  <c r="CE282" i="2"/>
  <c r="CD282" i="2"/>
  <c r="CC282" i="2"/>
  <c r="CB282" i="2"/>
  <c r="CA282" i="2"/>
  <c r="BZ282" i="2"/>
  <c r="BY282" i="2"/>
  <c r="BX282" i="2"/>
  <c r="BW282" i="2"/>
  <c r="BV282" i="2"/>
  <c r="BU282" i="2"/>
  <c r="BT282" i="2"/>
  <c r="BS282" i="2"/>
  <c r="BR282" i="2"/>
  <c r="BQ282" i="2"/>
  <c r="BP282" i="2"/>
  <c r="BO282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BB282" i="2"/>
  <c r="BA282" i="2"/>
  <c r="AZ282" i="2"/>
  <c r="AY282" i="2"/>
  <c r="AX282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DE281" i="2"/>
  <c r="DD281" i="2"/>
  <c r="DC281" i="2"/>
  <c r="DB281" i="2"/>
  <c r="DA281" i="2"/>
  <c r="CZ281" i="2"/>
  <c r="CY281" i="2"/>
  <c r="CX281" i="2"/>
  <c r="CW281" i="2"/>
  <c r="CV281" i="2"/>
  <c r="CU281" i="2"/>
  <c r="CT281" i="2"/>
  <c r="CS281" i="2"/>
  <c r="CR281" i="2"/>
  <c r="CQ281" i="2"/>
  <c r="CP281" i="2"/>
  <c r="CO281" i="2"/>
  <c r="CN281" i="2"/>
  <c r="CM281" i="2"/>
  <c r="CL281" i="2"/>
  <c r="CK281" i="2"/>
  <c r="CJ281" i="2"/>
  <c r="CI281" i="2"/>
  <c r="CH281" i="2"/>
  <c r="CG281" i="2"/>
  <c r="CF281" i="2"/>
  <c r="CE281" i="2"/>
  <c r="CD281" i="2"/>
  <c r="CC281" i="2"/>
  <c r="CB281" i="2"/>
  <c r="CA281" i="2"/>
  <c r="BZ281" i="2"/>
  <c r="BY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BB281" i="2"/>
  <c r="BA281" i="2"/>
  <c r="AZ281" i="2"/>
  <c r="AY281" i="2"/>
  <c r="AX281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DE280" i="2"/>
  <c r="DD280" i="2"/>
  <c r="DC280" i="2"/>
  <c r="DB280" i="2"/>
  <c r="DA280" i="2"/>
  <c r="CZ280" i="2"/>
  <c r="CY280" i="2"/>
  <c r="CX280" i="2"/>
  <c r="CW280" i="2"/>
  <c r="CV280" i="2"/>
  <c r="CU280" i="2"/>
  <c r="CT280" i="2"/>
  <c r="CS280" i="2"/>
  <c r="CR280" i="2"/>
  <c r="CQ280" i="2"/>
  <c r="CP280" i="2"/>
  <c r="CO280" i="2"/>
  <c r="CN280" i="2"/>
  <c r="CM280" i="2"/>
  <c r="CL280" i="2"/>
  <c r="CK280" i="2"/>
  <c r="CJ280" i="2"/>
  <c r="CI280" i="2"/>
  <c r="CH280" i="2"/>
  <c r="CG280" i="2"/>
  <c r="CF280" i="2"/>
  <c r="CE280" i="2"/>
  <c r="CD280" i="2"/>
  <c r="CC280" i="2"/>
  <c r="CB280" i="2"/>
  <c r="CA280" i="2"/>
  <c r="BZ280" i="2"/>
  <c r="BY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BA280" i="2"/>
  <c r="AZ280" i="2"/>
  <c r="AY280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DE278" i="2"/>
  <c r="DD278" i="2"/>
  <c r="DC278" i="2"/>
  <c r="DB278" i="2"/>
  <c r="DA278" i="2"/>
  <c r="CZ278" i="2"/>
  <c r="CY278" i="2"/>
  <c r="CX278" i="2"/>
  <c r="CW278" i="2"/>
  <c r="CV278" i="2"/>
  <c r="CU278" i="2"/>
  <c r="CT278" i="2"/>
  <c r="CS278" i="2"/>
  <c r="CR278" i="2"/>
  <c r="CQ278" i="2"/>
  <c r="CP278" i="2"/>
  <c r="CO278" i="2"/>
  <c r="CN278" i="2"/>
  <c r="CM278" i="2"/>
  <c r="CL278" i="2"/>
  <c r="CK278" i="2"/>
  <c r="CJ278" i="2"/>
  <c r="CI278" i="2"/>
  <c r="CH278" i="2"/>
  <c r="CG278" i="2"/>
  <c r="CF278" i="2"/>
  <c r="CE278" i="2"/>
  <c r="CD278" i="2"/>
  <c r="CC278" i="2"/>
  <c r="CB278" i="2"/>
  <c r="CA278" i="2"/>
  <c r="BZ278" i="2"/>
  <c r="BY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BA278" i="2"/>
  <c r="AZ278" i="2"/>
  <c r="AY278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DE277" i="2"/>
  <c r="DD277" i="2"/>
  <c r="DC277" i="2"/>
  <c r="DB277" i="2"/>
  <c r="DA277" i="2"/>
  <c r="CZ277" i="2"/>
  <c r="CY277" i="2"/>
  <c r="CX277" i="2"/>
  <c r="CW277" i="2"/>
  <c r="CV277" i="2"/>
  <c r="CU277" i="2"/>
  <c r="CT277" i="2"/>
  <c r="CS277" i="2"/>
  <c r="CR277" i="2"/>
  <c r="CQ277" i="2"/>
  <c r="CP277" i="2"/>
  <c r="CO277" i="2"/>
  <c r="CN277" i="2"/>
  <c r="CM277" i="2"/>
  <c r="CL277" i="2"/>
  <c r="CK277" i="2"/>
  <c r="CJ277" i="2"/>
  <c r="CI277" i="2"/>
  <c r="CH277" i="2"/>
  <c r="CG277" i="2"/>
  <c r="CF277" i="2"/>
  <c r="CE277" i="2"/>
  <c r="CD277" i="2"/>
  <c r="CC277" i="2"/>
  <c r="CB277" i="2"/>
  <c r="CA277" i="2"/>
  <c r="BZ277" i="2"/>
  <c r="BY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BB277" i="2"/>
  <c r="BA277" i="2"/>
  <c r="AZ277" i="2"/>
  <c r="AY277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DE276" i="2"/>
  <c r="DD276" i="2"/>
  <c r="DC276" i="2"/>
  <c r="DB276" i="2"/>
  <c r="DA276" i="2"/>
  <c r="CZ276" i="2"/>
  <c r="CY276" i="2"/>
  <c r="CX276" i="2"/>
  <c r="CW276" i="2"/>
  <c r="CV276" i="2"/>
  <c r="CU276" i="2"/>
  <c r="CT276" i="2"/>
  <c r="CS276" i="2"/>
  <c r="CR276" i="2"/>
  <c r="CQ276" i="2"/>
  <c r="CP276" i="2"/>
  <c r="CO276" i="2"/>
  <c r="CN276" i="2"/>
  <c r="CM276" i="2"/>
  <c r="CL276" i="2"/>
  <c r="CK276" i="2"/>
  <c r="CJ276" i="2"/>
  <c r="CI276" i="2"/>
  <c r="CH276" i="2"/>
  <c r="CG276" i="2"/>
  <c r="CF276" i="2"/>
  <c r="CE276" i="2"/>
  <c r="CD276" i="2"/>
  <c r="CC276" i="2"/>
  <c r="CB276" i="2"/>
  <c r="CA276" i="2"/>
  <c r="BZ276" i="2"/>
  <c r="BY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BB276" i="2"/>
  <c r="BA276" i="2"/>
  <c r="AZ276" i="2"/>
  <c r="AY276" i="2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DE274" i="2"/>
  <c r="DD274" i="2"/>
  <c r="DC274" i="2"/>
  <c r="DB274" i="2"/>
  <c r="DA274" i="2"/>
  <c r="CZ274" i="2"/>
  <c r="CY274" i="2"/>
  <c r="CX274" i="2"/>
  <c r="CW274" i="2"/>
  <c r="CV274" i="2"/>
  <c r="CU274" i="2"/>
  <c r="CT274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B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A274" i="2"/>
  <c r="AZ274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DE272" i="2"/>
  <c r="DD272" i="2"/>
  <c r="DC272" i="2"/>
  <c r="DB272" i="2"/>
  <c r="DA272" i="2"/>
  <c r="CZ272" i="2"/>
  <c r="CY272" i="2"/>
  <c r="CX272" i="2"/>
  <c r="CW272" i="2"/>
  <c r="CV272" i="2"/>
  <c r="CU272" i="2"/>
  <c r="CT272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B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BA272" i="2"/>
  <c r="AZ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DE271" i="2"/>
  <c r="DD271" i="2"/>
  <c r="DC271" i="2"/>
  <c r="DB271" i="2"/>
  <c r="DA271" i="2"/>
  <c r="CZ271" i="2"/>
  <c r="CY271" i="2"/>
  <c r="CX271" i="2"/>
  <c r="CW271" i="2"/>
  <c r="CV271" i="2"/>
  <c r="CU271" i="2"/>
  <c r="CT271" i="2"/>
  <c r="CS271" i="2"/>
  <c r="CR271" i="2"/>
  <c r="CQ271" i="2"/>
  <c r="CP271" i="2"/>
  <c r="CO271" i="2"/>
  <c r="CN271" i="2"/>
  <c r="CM271" i="2"/>
  <c r="CL271" i="2"/>
  <c r="CK271" i="2"/>
  <c r="CJ271" i="2"/>
  <c r="CI271" i="2"/>
  <c r="CH271" i="2"/>
  <c r="CG271" i="2"/>
  <c r="CF271" i="2"/>
  <c r="CE271" i="2"/>
  <c r="CD271" i="2"/>
  <c r="CC271" i="2"/>
  <c r="CB271" i="2"/>
  <c r="CA271" i="2"/>
  <c r="BZ271" i="2"/>
  <c r="BY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BB271" i="2"/>
  <c r="BA271" i="2"/>
  <c r="AZ271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DE270" i="2"/>
  <c r="DD270" i="2"/>
  <c r="DC270" i="2"/>
  <c r="DB270" i="2"/>
  <c r="DA270" i="2"/>
  <c r="CZ270" i="2"/>
  <c r="CY270" i="2"/>
  <c r="CX270" i="2"/>
  <c r="CW270" i="2"/>
  <c r="CV270" i="2"/>
  <c r="CU270" i="2"/>
  <c r="CT270" i="2"/>
  <c r="CS270" i="2"/>
  <c r="CR270" i="2"/>
  <c r="CQ270" i="2"/>
  <c r="CP270" i="2"/>
  <c r="CO270" i="2"/>
  <c r="CN270" i="2"/>
  <c r="CM270" i="2"/>
  <c r="CL270" i="2"/>
  <c r="CK270" i="2"/>
  <c r="CJ270" i="2"/>
  <c r="CI270" i="2"/>
  <c r="CH270" i="2"/>
  <c r="CG270" i="2"/>
  <c r="CF270" i="2"/>
  <c r="CE270" i="2"/>
  <c r="CD270" i="2"/>
  <c r="CC270" i="2"/>
  <c r="CB270" i="2"/>
  <c r="CA270" i="2"/>
  <c r="BZ270" i="2"/>
  <c r="BY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BA270" i="2"/>
  <c r="AZ270" i="2"/>
  <c r="AY270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DE269" i="2"/>
  <c r="DD269" i="2"/>
  <c r="DC269" i="2"/>
  <c r="DB269" i="2"/>
  <c r="DA269" i="2"/>
  <c r="CZ269" i="2"/>
  <c r="CY269" i="2"/>
  <c r="CX269" i="2"/>
  <c r="CW269" i="2"/>
  <c r="CV269" i="2"/>
  <c r="CU269" i="2"/>
  <c r="CT269" i="2"/>
  <c r="CS269" i="2"/>
  <c r="CR269" i="2"/>
  <c r="CQ269" i="2"/>
  <c r="CP269" i="2"/>
  <c r="CO269" i="2"/>
  <c r="CN269" i="2"/>
  <c r="CM269" i="2"/>
  <c r="CL269" i="2"/>
  <c r="CK269" i="2"/>
  <c r="CJ269" i="2"/>
  <c r="CI269" i="2"/>
  <c r="CH269" i="2"/>
  <c r="CG269" i="2"/>
  <c r="CF269" i="2"/>
  <c r="CE269" i="2"/>
  <c r="CD269" i="2"/>
  <c r="CC269" i="2"/>
  <c r="CB269" i="2"/>
  <c r="CA269" i="2"/>
  <c r="BZ269" i="2"/>
  <c r="BY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BA269" i="2"/>
  <c r="AZ269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DE268" i="2"/>
  <c r="DD268" i="2"/>
  <c r="DC268" i="2"/>
  <c r="DB268" i="2"/>
  <c r="DA268" i="2"/>
  <c r="CZ268" i="2"/>
  <c r="CY268" i="2"/>
  <c r="CX268" i="2"/>
  <c r="CW268" i="2"/>
  <c r="CV268" i="2"/>
  <c r="CU268" i="2"/>
  <c r="CT268" i="2"/>
  <c r="CS268" i="2"/>
  <c r="CR268" i="2"/>
  <c r="CQ268" i="2"/>
  <c r="CP268" i="2"/>
  <c r="CO268" i="2"/>
  <c r="CN268" i="2"/>
  <c r="CM268" i="2"/>
  <c r="CL268" i="2"/>
  <c r="CK268" i="2"/>
  <c r="CJ268" i="2"/>
  <c r="CI268" i="2"/>
  <c r="CH268" i="2"/>
  <c r="CG268" i="2"/>
  <c r="CF268" i="2"/>
  <c r="CE268" i="2"/>
  <c r="CD268" i="2"/>
  <c r="CC268" i="2"/>
  <c r="CB268" i="2"/>
  <c r="CA268" i="2"/>
  <c r="BZ268" i="2"/>
  <c r="BY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BA268" i="2"/>
  <c r="AZ268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DE267" i="2"/>
  <c r="DD267" i="2"/>
  <c r="DC267" i="2"/>
  <c r="DB267" i="2"/>
  <c r="DA267" i="2"/>
  <c r="CZ267" i="2"/>
  <c r="CY267" i="2"/>
  <c r="CX267" i="2"/>
  <c r="CW267" i="2"/>
  <c r="CV267" i="2"/>
  <c r="CU267" i="2"/>
  <c r="CT267" i="2"/>
  <c r="CS267" i="2"/>
  <c r="CR267" i="2"/>
  <c r="CQ267" i="2"/>
  <c r="CP267" i="2"/>
  <c r="CO267" i="2"/>
  <c r="CN267" i="2"/>
  <c r="CM267" i="2"/>
  <c r="CL267" i="2"/>
  <c r="CK267" i="2"/>
  <c r="CJ267" i="2"/>
  <c r="CI267" i="2"/>
  <c r="CH267" i="2"/>
  <c r="CG267" i="2"/>
  <c r="CF267" i="2"/>
  <c r="CE267" i="2"/>
  <c r="CD267" i="2"/>
  <c r="CC267" i="2"/>
  <c r="CB267" i="2"/>
  <c r="CA267" i="2"/>
  <c r="BZ267" i="2"/>
  <c r="BY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DE266" i="2"/>
  <c r="DD266" i="2"/>
  <c r="DC266" i="2"/>
  <c r="DB266" i="2"/>
  <c r="DA266" i="2"/>
  <c r="CZ266" i="2"/>
  <c r="CY266" i="2"/>
  <c r="CX266" i="2"/>
  <c r="CW266" i="2"/>
  <c r="CV266" i="2"/>
  <c r="CU266" i="2"/>
  <c r="CT266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B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BB266" i="2"/>
  <c r="BA266" i="2"/>
  <c r="AZ266" i="2"/>
  <c r="AY266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DE263" i="2"/>
  <c r="DD263" i="2"/>
  <c r="DC263" i="2"/>
  <c r="DB263" i="2"/>
  <c r="DA263" i="2"/>
  <c r="CZ263" i="2"/>
  <c r="CY263" i="2"/>
  <c r="CX263" i="2"/>
  <c r="CW263" i="2"/>
  <c r="CV263" i="2"/>
  <c r="CU263" i="2"/>
  <c r="CT263" i="2"/>
  <c r="CS263" i="2"/>
  <c r="CR263" i="2"/>
  <c r="CQ263" i="2"/>
  <c r="CP263" i="2"/>
  <c r="CO263" i="2"/>
  <c r="CN263" i="2"/>
  <c r="CM263" i="2"/>
  <c r="CL263" i="2"/>
  <c r="CK263" i="2"/>
  <c r="CJ263" i="2"/>
  <c r="CI263" i="2"/>
  <c r="CH263" i="2"/>
  <c r="CG263" i="2"/>
  <c r="CF263" i="2"/>
  <c r="CE263" i="2"/>
  <c r="CD263" i="2"/>
  <c r="CC263" i="2"/>
  <c r="CB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BB263" i="2"/>
  <c r="BA263" i="2"/>
  <c r="AZ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DE262" i="2"/>
  <c r="DD262" i="2"/>
  <c r="DC262" i="2"/>
  <c r="DB262" i="2"/>
  <c r="DA262" i="2"/>
  <c r="CZ262" i="2"/>
  <c r="CY262" i="2"/>
  <c r="CX262" i="2"/>
  <c r="CW262" i="2"/>
  <c r="CV262" i="2"/>
  <c r="CU262" i="2"/>
  <c r="CT262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B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BB262" i="2"/>
  <c r="BA262" i="2"/>
  <c r="AZ262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DE261" i="2"/>
  <c r="DD261" i="2"/>
  <c r="DC261" i="2"/>
  <c r="DB261" i="2"/>
  <c r="DA261" i="2"/>
  <c r="CZ261" i="2"/>
  <c r="CY261" i="2"/>
  <c r="CX261" i="2"/>
  <c r="CW261" i="2"/>
  <c r="CV261" i="2"/>
  <c r="CU261" i="2"/>
  <c r="CT261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B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DE260" i="2"/>
  <c r="DD260" i="2"/>
  <c r="DC260" i="2"/>
  <c r="DB260" i="2"/>
  <c r="DA260" i="2"/>
  <c r="CZ260" i="2"/>
  <c r="CY260" i="2"/>
  <c r="CX260" i="2"/>
  <c r="CW260" i="2"/>
  <c r="CV260" i="2"/>
  <c r="CU260" i="2"/>
  <c r="CT260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BA260" i="2"/>
  <c r="AZ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DE259" i="2"/>
  <c r="DD259" i="2"/>
  <c r="DC259" i="2"/>
  <c r="DB259" i="2"/>
  <c r="DA259" i="2"/>
  <c r="CZ259" i="2"/>
  <c r="CY259" i="2"/>
  <c r="CX259" i="2"/>
  <c r="CW259" i="2"/>
  <c r="CV259" i="2"/>
  <c r="CU259" i="2"/>
  <c r="CT259" i="2"/>
  <c r="CS259" i="2"/>
  <c r="CR259" i="2"/>
  <c r="CQ259" i="2"/>
  <c r="CP259" i="2"/>
  <c r="CO259" i="2"/>
  <c r="CN259" i="2"/>
  <c r="CM259" i="2"/>
  <c r="CL259" i="2"/>
  <c r="CK259" i="2"/>
  <c r="CJ259" i="2"/>
  <c r="CI259" i="2"/>
  <c r="CH259" i="2"/>
  <c r="CG259" i="2"/>
  <c r="CF259" i="2"/>
  <c r="CE259" i="2"/>
  <c r="CD259" i="2"/>
  <c r="CC259" i="2"/>
  <c r="CB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DE258" i="2"/>
  <c r="DD258" i="2"/>
  <c r="DC258" i="2"/>
  <c r="DB258" i="2"/>
  <c r="DA258" i="2"/>
  <c r="CZ258" i="2"/>
  <c r="CY258" i="2"/>
  <c r="CX258" i="2"/>
  <c r="CW258" i="2"/>
  <c r="CV258" i="2"/>
  <c r="CU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DE257" i="2"/>
  <c r="DD257" i="2"/>
  <c r="DC257" i="2"/>
  <c r="DB257" i="2"/>
  <c r="DA257" i="2"/>
  <c r="CZ257" i="2"/>
  <c r="CY257" i="2"/>
  <c r="CX257" i="2"/>
  <c r="CW257" i="2"/>
  <c r="CV257" i="2"/>
  <c r="CU257" i="2"/>
  <c r="CT257" i="2"/>
  <c r="CS257" i="2"/>
  <c r="CR257" i="2"/>
  <c r="CQ257" i="2"/>
  <c r="CP257" i="2"/>
  <c r="CO257" i="2"/>
  <c r="CN257" i="2"/>
  <c r="CM257" i="2"/>
  <c r="CL257" i="2"/>
  <c r="CK257" i="2"/>
  <c r="CJ257" i="2"/>
  <c r="CI257" i="2"/>
  <c r="CH257" i="2"/>
  <c r="CG257" i="2"/>
  <c r="CF257" i="2"/>
  <c r="CE257" i="2"/>
  <c r="CD257" i="2"/>
  <c r="CC257" i="2"/>
  <c r="CB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DE256" i="2"/>
  <c r="DD256" i="2"/>
  <c r="DC256" i="2"/>
  <c r="DB256" i="2"/>
  <c r="DA256" i="2"/>
  <c r="CZ256" i="2"/>
  <c r="CY256" i="2"/>
  <c r="CX256" i="2"/>
  <c r="CW256" i="2"/>
  <c r="CV256" i="2"/>
  <c r="CU256" i="2"/>
  <c r="CT256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DE255" i="2"/>
  <c r="DD255" i="2"/>
  <c r="DC255" i="2"/>
  <c r="DB255" i="2"/>
  <c r="DA255" i="2"/>
  <c r="CZ255" i="2"/>
  <c r="CY255" i="2"/>
  <c r="CX255" i="2"/>
  <c r="CW255" i="2"/>
  <c r="CV255" i="2"/>
  <c r="CU255" i="2"/>
  <c r="CT255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B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DE254" i="2"/>
  <c r="DD254" i="2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G254" i="2"/>
  <c r="CF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DE253" i="2"/>
  <c r="DD253" i="2"/>
  <c r="DC253" i="2"/>
  <c r="DB253" i="2"/>
  <c r="DA253" i="2"/>
  <c r="CZ253" i="2"/>
  <c r="CY253" i="2"/>
  <c r="CX253" i="2"/>
  <c r="CW253" i="2"/>
  <c r="CV253" i="2"/>
  <c r="CU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DE252" i="2"/>
  <c r="DD252" i="2"/>
  <c r="DC252" i="2"/>
  <c r="DB252" i="2"/>
  <c r="DA252" i="2"/>
  <c r="CZ252" i="2"/>
  <c r="CY252" i="2"/>
  <c r="CX252" i="2"/>
  <c r="CW252" i="2"/>
  <c r="CV252" i="2"/>
  <c r="CU252" i="2"/>
  <c r="CT252" i="2"/>
  <c r="CS252" i="2"/>
  <c r="CR252" i="2"/>
  <c r="CQ252" i="2"/>
  <c r="CP252" i="2"/>
  <c r="CO252" i="2"/>
  <c r="CN252" i="2"/>
  <c r="CM252" i="2"/>
  <c r="CL252" i="2"/>
  <c r="CK252" i="2"/>
  <c r="CJ252" i="2"/>
  <c r="CI252" i="2"/>
  <c r="CH252" i="2"/>
  <c r="CG252" i="2"/>
  <c r="CF252" i="2"/>
  <c r="CE252" i="2"/>
  <c r="CD252" i="2"/>
  <c r="CC252" i="2"/>
  <c r="CB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DE251" i="2"/>
  <c r="DD251" i="2"/>
  <c r="DC251" i="2"/>
  <c r="DB251" i="2"/>
  <c r="DA251" i="2"/>
  <c r="CZ251" i="2"/>
  <c r="CY251" i="2"/>
  <c r="CX251" i="2"/>
  <c r="CW251" i="2"/>
  <c r="CV251" i="2"/>
  <c r="CU251" i="2"/>
  <c r="CT251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DE250" i="2"/>
  <c r="DD250" i="2"/>
  <c r="DC250" i="2"/>
  <c r="DB250" i="2"/>
  <c r="DA250" i="2"/>
  <c r="CZ250" i="2"/>
  <c r="CY250" i="2"/>
  <c r="CX250" i="2"/>
  <c r="CW250" i="2"/>
  <c r="CV250" i="2"/>
  <c r="CU250" i="2"/>
  <c r="CT250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DE248" i="2"/>
  <c r="DD248" i="2"/>
  <c r="DC248" i="2"/>
  <c r="DB248" i="2"/>
  <c r="DA248" i="2"/>
  <c r="CZ248" i="2"/>
  <c r="CY248" i="2"/>
  <c r="CX248" i="2"/>
  <c r="CW248" i="2"/>
  <c r="CV248" i="2"/>
  <c r="CU248" i="2"/>
  <c r="CT248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B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DE247" i="2"/>
  <c r="DD247" i="2"/>
  <c r="DC247" i="2"/>
  <c r="DB247" i="2"/>
  <c r="DA247" i="2"/>
  <c r="CZ247" i="2"/>
  <c r="CY247" i="2"/>
  <c r="CX247" i="2"/>
  <c r="CW247" i="2"/>
  <c r="CV247" i="2"/>
  <c r="CU247" i="2"/>
  <c r="CT247" i="2"/>
  <c r="CS247" i="2"/>
  <c r="CR247" i="2"/>
  <c r="CQ247" i="2"/>
  <c r="CP247" i="2"/>
  <c r="CO247" i="2"/>
  <c r="CN247" i="2"/>
  <c r="CM247" i="2"/>
  <c r="CL247" i="2"/>
  <c r="CK247" i="2"/>
  <c r="CJ247" i="2"/>
  <c r="CI247" i="2"/>
  <c r="CH247" i="2"/>
  <c r="CG247" i="2"/>
  <c r="CF247" i="2"/>
  <c r="CE247" i="2"/>
  <c r="CD247" i="2"/>
  <c r="CC247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DE246" i="2"/>
  <c r="DD246" i="2"/>
  <c r="DC246" i="2"/>
  <c r="DB246" i="2"/>
  <c r="DA246" i="2"/>
  <c r="CZ246" i="2"/>
  <c r="CY246" i="2"/>
  <c r="CX246" i="2"/>
  <c r="CW246" i="2"/>
  <c r="CV246" i="2"/>
  <c r="CU246" i="2"/>
  <c r="CT246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B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DE244" i="2"/>
  <c r="DD244" i="2"/>
  <c r="DC244" i="2"/>
  <c r="DB244" i="2"/>
  <c r="DA244" i="2"/>
  <c r="CZ244" i="2"/>
  <c r="CY244" i="2"/>
  <c r="CX244" i="2"/>
  <c r="CW244" i="2"/>
  <c r="CV244" i="2"/>
  <c r="CU244" i="2"/>
  <c r="CT244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B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DE242" i="2"/>
  <c r="DD242" i="2"/>
  <c r="DC242" i="2"/>
  <c r="DB242" i="2"/>
  <c r="DA242" i="2"/>
  <c r="CZ242" i="2"/>
  <c r="CY242" i="2"/>
  <c r="CX242" i="2"/>
  <c r="CW242" i="2"/>
  <c r="CV242" i="2"/>
  <c r="CU242" i="2"/>
  <c r="CT242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DE241" i="2"/>
  <c r="DD241" i="2"/>
  <c r="DC241" i="2"/>
  <c r="DB241" i="2"/>
  <c r="DA241" i="2"/>
  <c r="CZ241" i="2"/>
  <c r="CY241" i="2"/>
  <c r="CX241" i="2"/>
  <c r="CW241" i="2"/>
  <c r="CV241" i="2"/>
  <c r="CU241" i="2"/>
  <c r="CT241" i="2"/>
  <c r="CS241" i="2"/>
  <c r="CR241" i="2"/>
  <c r="CQ241" i="2"/>
  <c r="CP241" i="2"/>
  <c r="CO241" i="2"/>
  <c r="CN241" i="2"/>
  <c r="CM241" i="2"/>
  <c r="CL241" i="2"/>
  <c r="CK241" i="2"/>
  <c r="CJ241" i="2"/>
  <c r="CI241" i="2"/>
  <c r="CH241" i="2"/>
  <c r="CG241" i="2"/>
  <c r="CF241" i="2"/>
  <c r="CE241" i="2"/>
  <c r="CD241" i="2"/>
  <c r="CC241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DE240" i="2"/>
  <c r="DD240" i="2"/>
  <c r="DC240" i="2"/>
  <c r="DB240" i="2"/>
  <c r="DA240" i="2"/>
  <c r="CZ240" i="2"/>
  <c r="CY240" i="2"/>
  <c r="CX240" i="2"/>
  <c r="CW240" i="2"/>
  <c r="CV240" i="2"/>
  <c r="CU240" i="2"/>
  <c r="CT240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DE239" i="2"/>
  <c r="DD239" i="2"/>
  <c r="DC239" i="2"/>
  <c r="DB239" i="2"/>
  <c r="DA239" i="2"/>
  <c r="CZ239" i="2"/>
  <c r="CY239" i="2"/>
  <c r="CX239" i="2"/>
  <c r="CW239" i="2"/>
  <c r="CV239" i="2"/>
  <c r="CU239" i="2"/>
  <c r="CT239" i="2"/>
  <c r="CS239" i="2"/>
  <c r="CR239" i="2"/>
  <c r="CQ239" i="2"/>
  <c r="CP239" i="2"/>
  <c r="CO239" i="2"/>
  <c r="CN239" i="2"/>
  <c r="CM239" i="2"/>
  <c r="CL239" i="2"/>
  <c r="CK239" i="2"/>
  <c r="CJ239" i="2"/>
  <c r="CI239" i="2"/>
  <c r="CH239" i="2"/>
  <c r="CG239" i="2"/>
  <c r="CF239" i="2"/>
  <c r="CE239" i="2"/>
  <c r="CD239" i="2"/>
  <c r="CC239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DE238" i="2"/>
  <c r="DD238" i="2"/>
  <c r="DC238" i="2"/>
  <c r="DB238" i="2"/>
  <c r="DA238" i="2"/>
  <c r="CZ238" i="2"/>
  <c r="CY238" i="2"/>
  <c r="CX238" i="2"/>
  <c r="CW238" i="2"/>
  <c r="CV238" i="2"/>
  <c r="CU238" i="2"/>
  <c r="CT238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B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DE232" i="2"/>
  <c r="DD232" i="2"/>
  <c r="DC232" i="2"/>
  <c r="DB232" i="2"/>
  <c r="DA232" i="2"/>
  <c r="CZ232" i="2"/>
  <c r="CY232" i="2"/>
  <c r="CX232" i="2"/>
  <c r="CW232" i="2"/>
  <c r="CV232" i="2"/>
  <c r="CU232" i="2"/>
  <c r="CT232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B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DE231" i="2"/>
  <c r="DD231" i="2"/>
  <c r="DC231" i="2"/>
  <c r="DB231" i="2"/>
  <c r="DA231" i="2"/>
  <c r="CZ231" i="2"/>
  <c r="CY231" i="2"/>
  <c r="CX231" i="2"/>
  <c r="CW231" i="2"/>
  <c r="CV231" i="2"/>
  <c r="CU231" i="2"/>
  <c r="CT231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B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DE230" i="2"/>
  <c r="DD230" i="2"/>
  <c r="DC230" i="2"/>
  <c r="DB230" i="2"/>
  <c r="DA230" i="2"/>
  <c r="CZ230" i="2"/>
  <c r="CY230" i="2"/>
  <c r="CX230" i="2"/>
  <c r="CW230" i="2"/>
  <c r="CV230" i="2"/>
  <c r="CU230" i="2"/>
  <c r="CT230" i="2"/>
  <c r="CS230" i="2"/>
  <c r="CR230" i="2"/>
  <c r="CQ230" i="2"/>
  <c r="CP230" i="2"/>
  <c r="CO230" i="2"/>
  <c r="CN230" i="2"/>
  <c r="CM230" i="2"/>
  <c r="CL230" i="2"/>
  <c r="CK230" i="2"/>
  <c r="CJ230" i="2"/>
  <c r="CI230" i="2"/>
  <c r="CH230" i="2"/>
  <c r="CG230" i="2"/>
  <c r="CF230" i="2"/>
  <c r="CE230" i="2"/>
  <c r="CD230" i="2"/>
  <c r="CC230" i="2"/>
  <c r="CB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DE229" i="2"/>
  <c r="DD229" i="2"/>
  <c r="DC229" i="2"/>
  <c r="DB229" i="2"/>
  <c r="DA229" i="2"/>
  <c r="CZ229" i="2"/>
  <c r="CY229" i="2"/>
  <c r="CX229" i="2"/>
  <c r="CW229" i="2"/>
  <c r="CV229" i="2"/>
  <c r="CU229" i="2"/>
  <c r="CT229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B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DE228" i="2"/>
  <c r="DD228" i="2"/>
  <c r="DC228" i="2"/>
  <c r="DB228" i="2"/>
  <c r="DA228" i="2"/>
  <c r="CZ228" i="2"/>
  <c r="CY228" i="2"/>
  <c r="CX228" i="2"/>
  <c r="CW228" i="2"/>
  <c r="CV228" i="2"/>
  <c r="CU228" i="2"/>
  <c r="CT228" i="2"/>
  <c r="CS228" i="2"/>
  <c r="CR228" i="2"/>
  <c r="CQ228" i="2"/>
  <c r="CP228" i="2"/>
  <c r="CO228" i="2"/>
  <c r="CN228" i="2"/>
  <c r="CM228" i="2"/>
  <c r="CL228" i="2"/>
  <c r="CK228" i="2"/>
  <c r="CJ228" i="2"/>
  <c r="CI228" i="2"/>
  <c r="CH228" i="2"/>
  <c r="CG228" i="2"/>
  <c r="CF228" i="2"/>
  <c r="CE228" i="2"/>
  <c r="CD228" i="2"/>
  <c r="CC228" i="2"/>
  <c r="CB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DE227" i="2"/>
  <c r="DD227" i="2"/>
  <c r="DC227" i="2"/>
  <c r="DB227" i="2"/>
  <c r="DA227" i="2"/>
  <c r="CZ227" i="2"/>
  <c r="CY227" i="2"/>
  <c r="CX227" i="2"/>
  <c r="CW227" i="2"/>
  <c r="CV227" i="2"/>
  <c r="CU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DE226" i="2"/>
  <c r="DD226" i="2"/>
  <c r="DC226" i="2"/>
  <c r="DB226" i="2"/>
  <c r="DA226" i="2"/>
  <c r="CZ226" i="2"/>
  <c r="CY226" i="2"/>
  <c r="CX226" i="2"/>
  <c r="CW226" i="2"/>
  <c r="CV226" i="2"/>
  <c r="CU226" i="2"/>
  <c r="CT226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DE223" i="2"/>
  <c r="DD223" i="2"/>
  <c r="DC223" i="2"/>
  <c r="DB223" i="2"/>
  <c r="DA223" i="2"/>
  <c r="CZ223" i="2"/>
  <c r="CY223" i="2"/>
  <c r="CX223" i="2"/>
  <c r="CW223" i="2"/>
  <c r="CV223" i="2"/>
  <c r="CU223" i="2"/>
  <c r="CT223" i="2"/>
  <c r="CS223" i="2"/>
  <c r="CR223" i="2"/>
  <c r="CQ223" i="2"/>
  <c r="CP223" i="2"/>
  <c r="CO223" i="2"/>
  <c r="CN223" i="2"/>
  <c r="CM223" i="2"/>
  <c r="CL223" i="2"/>
  <c r="CK223" i="2"/>
  <c r="CJ223" i="2"/>
  <c r="CI223" i="2"/>
  <c r="CH223" i="2"/>
  <c r="CG223" i="2"/>
  <c r="CF223" i="2"/>
  <c r="CE223" i="2"/>
  <c r="CD223" i="2"/>
  <c r="CC223" i="2"/>
  <c r="CB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DE221" i="2"/>
  <c r="DD221" i="2"/>
  <c r="DC221" i="2"/>
  <c r="DB221" i="2"/>
  <c r="DA221" i="2"/>
  <c r="CZ221" i="2"/>
  <c r="CY221" i="2"/>
  <c r="CX221" i="2"/>
  <c r="CW221" i="2"/>
  <c r="CV221" i="2"/>
  <c r="CU221" i="2"/>
  <c r="CT221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DE220" i="2"/>
  <c r="DD220" i="2"/>
  <c r="DC220" i="2"/>
  <c r="DB220" i="2"/>
  <c r="DA220" i="2"/>
  <c r="CZ220" i="2"/>
  <c r="CY220" i="2"/>
  <c r="CX220" i="2"/>
  <c r="CW220" i="2"/>
  <c r="CV220" i="2"/>
  <c r="CU220" i="2"/>
  <c r="CT220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DE219" i="2"/>
  <c r="DD219" i="2"/>
  <c r="DC219" i="2"/>
  <c r="DB219" i="2"/>
  <c r="DA219" i="2"/>
  <c r="CZ219" i="2"/>
  <c r="CY219" i="2"/>
  <c r="CX219" i="2"/>
  <c r="CW219" i="2"/>
  <c r="CV219" i="2"/>
  <c r="CU219" i="2"/>
  <c r="CT219" i="2"/>
  <c r="CS219" i="2"/>
  <c r="CR219" i="2"/>
  <c r="CQ219" i="2"/>
  <c r="CP219" i="2"/>
  <c r="CO219" i="2"/>
  <c r="CN219" i="2"/>
  <c r="CM219" i="2"/>
  <c r="CL219" i="2"/>
  <c r="CK219" i="2"/>
  <c r="CJ219" i="2"/>
  <c r="CI219" i="2"/>
  <c r="CH219" i="2"/>
  <c r="CG219" i="2"/>
  <c r="CF219" i="2"/>
  <c r="CE219" i="2"/>
  <c r="CD219" i="2"/>
  <c r="CC219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DE218" i="2"/>
  <c r="DD218" i="2"/>
  <c r="DC218" i="2"/>
  <c r="DB218" i="2"/>
  <c r="DA218" i="2"/>
  <c r="CZ218" i="2"/>
  <c r="CY218" i="2"/>
  <c r="CX218" i="2"/>
  <c r="CW218" i="2"/>
  <c r="CV218" i="2"/>
  <c r="CU218" i="2"/>
  <c r="CT218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DE217" i="2"/>
  <c r="DD217" i="2"/>
  <c r="DC217" i="2"/>
  <c r="DB217" i="2"/>
  <c r="DA217" i="2"/>
  <c r="CZ217" i="2"/>
  <c r="CY217" i="2"/>
  <c r="CX217" i="2"/>
  <c r="CW217" i="2"/>
  <c r="CV217" i="2"/>
  <c r="CU217" i="2"/>
  <c r="CT217" i="2"/>
  <c r="CS217" i="2"/>
  <c r="CR217" i="2"/>
  <c r="CQ217" i="2"/>
  <c r="CP217" i="2"/>
  <c r="CO217" i="2"/>
  <c r="CN217" i="2"/>
  <c r="CM217" i="2"/>
  <c r="CL217" i="2"/>
  <c r="CK217" i="2"/>
  <c r="CJ217" i="2"/>
  <c r="CI217" i="2"/>
  <c r="CH217" i="2"/>
  <c r="CG217" i="2"/>
  <c r="CF217" i="2"/>
  <c r="CE217" i="2"/>
  <c r="CD217" i="2"/>
  <c r="CC217" i="2"/>
  <c r="CB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DE214" i="2"/>
  <c r="DD214" i="2"/>
  <c r="DC214" i="2"/>
  <c r="DB214" i="2"/>
  <c r="DA214" i="2"/>
  <c r="CZ214" i="2"/>
  <c r="CY214" i="2"/>
  <c r="CX214" i="2"/>
  <c r="CW214" i="2"/>
  <c r="CV214" i="2"/>
  <c r="CU214" i="2"/>
  <c r="CT214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DE212" i="2"/>
  <c r="DD212" i="2"/>
  <c r="DC212" i="2"/>
  <c r="DB212" i="2"/>
  <c r="DA212" i="2"/>
  <c r="CZ212" i="2"/>
  <c r="CY212" i="2"/>
  <c r="CX212" i="2"/>
  <c r="CW212" i="2"/>
  <c r="CV212" i="2"/>
  <c r="CU212" i="2"/>
  <c r="CT212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DE203" i="2"/>
  <c r="DD203" i="2"/>
  <c r="DC203" i="2"/>
  <c r="DB203" i="2"/>
  <c r="DA203" i="2"/>
  <c r="CZ203" i="2"/>
  <c r="CY203" i="2"/>
  <c r="CX203" i="2"/>
  <c r="CW203" i="2"/>
  <c r="CV203" i="2"/>
  <c r="CU203" i="2"/>
  <c r="CT203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DE201" i="2"/>
  <c r="DD201" i="2"/>
  <c r="DC201" i="2"/>
  <c r="DB201" i="2"/>
  <c r="DA201" i="2"/>
  <c r="CZ201" i="2"/>
  <c r="CY201" i="2"/>
  <c r="CX201" i="2"/>
  <c r="CW201" i="2"/>
  <c r="CV201" i="2"/>
  <c r="CU201" i="2"/>
  <c r="CT201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DE199" i="2"/>
  <c r="DD199" i="2"/>
  <c r="DC199" i="2"/>
  <c r="DB199" i="2"/>
  <c r="DA199" i="2"/>
  <c r="CZ199" i="2"/>
  <c r="CY199" i="2"/>
  <c r="CX199" i="2"/>
  <c r="CW199" i="2"/>
  <c r="CV199" i="2"/>
  <c r="CU199" i="2"/>
  <c r="CT199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CE199" i="2"/>
  <c r="CD199" i="2"/>
  <c r="CC199" i="2"/>
  <c r="CB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DE198" i="2"/>
  <c r="DD198" i="2"/>
  <c r="DC198" i="2"/>
  <c r="DB198" i="2"/>
  <c r="DA198" i="2"/>
  <c r="CZ198" i="2"/>
  <c r="CY198" i="2"/>
  <c r="CX198" i="2"/>
  <c r="CW198" i="2"/>
  <c r="CV198" i="2"/>
  <c r="CU198" i="2"/>
  <c r="CT198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CN193" i="2"/>
  <c r="CM193" i="2"/>
  <c r="CL193" i="2"/>
  <c r="CK193" i="2"/>
  <c r="CJ193" i="2"/>
  <c r="CI193" i="2"/>
  <c r="CH193" i="2"/>
  <c r="CG193" i="2"/>
  <c r="CF193" i="2"/>
  <c r="CE193" i="2"/>
  <c r="CD193" i="2"/>
  <c r="CC193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B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CE187" i="2"/>
  <c r="CD187" i="2"/>
  <c r="CC187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CE185" i="2"/>
  <c r="CD185" i="2"/>
  <c r="CC185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B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DE165" i="2"/>
  <c r="DD165" i="2"/>
  <c r="DC165" i="2"/>
  <c r="DB165" i="2"/>
  <c r="DA165" i="2"/>
  <c r="CZ165" i="2"/>
  <c r="CY165" i="2"/>
  <c r="CX165" i="2"/>
  <c r="CW165" i="2"/>
  <c r="CV165" i="2"/>
  <c r="CU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DE164" i="2"/>
  <c r="DD164" i="2"/>
  <c r="DC164" i="2"/>
  <c r="DB164" i="2"/>
  <c r="DA164" i="2"/>
  <c r="CZ164" i="2"/>
  <c r="CY164" i="2"/>
  <c r="CX164" i="2"/>
  <c r="CW164" i="2"/>
  <c r="CV164" i="2"/>
  <c r="CU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DE162" i="2"/>
  <c r="DD162" i="2"/>
  <c r="DC162" i="2"/>
  <c r="DB162" i="2"/>
  <c r="DA162" i="2"/>
  <c r="CZ162" i="2"/>
  <c r="CY162" i="2"/>
  <c r="CX162" i="2"/>
  <c r="CW162" i="2"/>
  <c r="CV162" i="2"/>
  <c r="CU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DE161" i="2"/>
  <c r="DD161" i="2"/>
  <c r="DC161" i="2"/>
  <c r="DB161" i="2"/>
  <c r="DA161" i="2"/>
  <c r="CZ161" i="2"/>
  <c r="CY161" i="2"/>
  <c r="CX161" i="2"/>
  <c r="CW161" i="2"/>
  <c r="CV161" i="2"/>
  <c r="CU161" i="2"/>
  <c r="CT161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DE160" i="2"/>
  <c r="DD160" i="2"/>
  <c r="DC160" i="2"/>
  <c r="DB160" i="2"/>
  <c r="DA160" i="2"/>
  <c r="CZ160" i="2"/>
  <c r="CY160" i="2"/>
  <c r="CX160" i="2"/>
  <c r="CW160" i="2"/>
  <c r="CV160" i="2"/>
  <c r="CU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DE157" i="2"/>
  <c r="DD157" i="2"/>
  <c r="DC157" i="2"/>
  <c r="DB157" i="2"/>
  <c r="DA157" i="2"/>
  <c r="CZ157" i="2"/>
  <c r="CY157" i="2"/>
  <c r="CX157" i="2"/>
  <c r="CW157" i="2"/>
  <c r="CV157" i="2"/>
  <c r="CU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DE156" i="2"/>
  <c r="DD156" i="2"/>
  <c r="DC156" i="2"/>
  <c r="DB156" i="2"/>
  <c r="DA156" i="2"/>
  <c r="CZ156" i="2"/>
  <c r="CY156" i="2"/>
  <c r="CX156" i="2"/>
  <c r="CW156" i="2"/>
  <c r="CV156" i="2"/>
  <c r="CU156" i="2"/>
  <c r="CT156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DE155" i="2"/>
  <c r="DD155" i="2"/>
  <c r="DC155" i="2"/>
  <c r="DB155" i="2"/>
  <c r="DA155" i="2"/>
  <c r="CZ155" i="2"/>
  <c r="CY155" i="2"/>
  <c r="CX155" i="2"/>
  <c r="CW155" i="2"/>
  <c r="CV155" i="2"/>
  <c r="CU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DE154" i="2"/>
  <c r="DD154" i="2"/>
  <c r="DC154" i="2"/>
  <c r="DB154" i="2"/>
  <c r="DA154" i="2"/>
  <c r="CZ154" i="2"/>
  <c r="CY154" i="2"/>
  <c r="CX154" i="2"/>
  <c r="CW154" i="2"/>
  <c r="CV154" i="2"/>
  <c r="CU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DE153" i="2"/>
  <c r="DD153" i="2"/>
  <c r="DC153" i="2"/>
  <c r="DB153" i="2"/>
  <c r="DA153" i="2"/>
  <c r="CZ153" i="2"/>
  <c r="CY153" i="2"/>
  <c r="CX153" i="2"/>
  <c r="CW153" i="2"/>
  <c r="CV153" i="2"/>
  <c r="CU153" i="2"/>
  <c r="CT153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G153" i="2"/>
  <c r="CF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DE152" i="2"/>
  <c r="DD152" i="2"/>
  <c r="DC152" i="2"/>
  <c r="DB152" i="2"/>
  <c r="DA152" i="2"/>
  <c r="CZ152" i="2"/>
  <c r="CY152" i="2"/>
  <c r="CX152" i="2"/>
  <c r="CW152" i="2"/>
  <c r="CV152" i="2"/>
  <c r="CU152" i="2"/>
  <c r="CT152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DE146" i="2"/>
  <c r="DD146" i="2"/>
  <c r="DC146" i="2"/>
  <c r="DB146" i="2"/>
  <c r="DA146" i="2"/>
  <c r="CZ146" i="2"/>
  <c r="CY146" i="2"/>
  <c r="CX146" i="2"/>
  <c r="CW146" i="2"/>
  <c r="CV146" i="2"/>
  <c r="CU146" i="2"/>
  <c r="CT146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DE145" i="2"/>
  <c r="DD145" i="2"/>
  <c r="DC145" i="2"/>
  <c r="DB145" i="2"/>
  <c r="DA145" i="2"/>
  <c r="CZ145" i="2"/>
  <c r="CY145" i="2"/>
  <c r="CX145" i="2"/>
  <c r="CW145" i="2"/>
  <c r="CV145" i="2"/>
  <c r="CU145" i="2"/>
  <c r="CT145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DE144" i="2"/>
  <c r="DD144" i="2"/>
  <c r="DC144" i="2"/>
  <c r="DB144" i="2"/>
  <c r="DA144" i="2"/>
  <c r="CZ144" i="2"/>
  <c r="CY144" i="2"/>
  <c r="CX144" i="2"/>
  <c r="CW144" i="2"/>
  <c r="CV144" i="2"/>
  <c r="CU144" i="2"/>
  <c r="CT144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DE141" i="2"/>
  <c r="DD141" i="2"/>
  <c r="DC141" i="2"/>
  <c r="DB141" i="2"/>
  <c r="DA141" i="2"/>
  <c r="CZ141" i="2"/>
  <c r="CY141" i="2"/>
  <c r="CX141" i="2"/>
  <c r="CW141" i="2"/>
  <c r="CV141" i="2"/>
  <c r="CU141" i="2"/>
  <c r="CT141" i="2"/>
  <c r="CS141" i="2"/>
  <c r="CR141" i="2"/>
  <c r="CQ141" i="2"/>
  <c r="CP141" i="2"/>
  <c r="CO141" i="2"/>
  <c r="CN141" i="2"/>
  <c r="CM141" i="2"/>
  <c r="CL141" i="2"/>
  <c r="CK141" i="2"/>
  <c r="CJ141" i="2"/>
  <c r="CI141" i="2"/>
  <c r="CH141" i="2"/>
  <c r="CG141" i="2"/>
  <c r="CF141" i="2"/>
  <c r="CE141" i="2"/>
  <c r="CD141" i="2"/>
  <c r="CC141" i="2"/>
  <c r="CB141" i="2"/>
  <c r="CA141" i="2"/>
  <c r="BZ141" i="2"/>
  <c r="BY141" i="2"/>
  <c r="BX141" i="2"/>
  <c r="BW141" i="2"/>
  <c r="BV141" i="2"/>
  <c r="BU141" i="2"/>
  <c r="BT141" i="2"/>
  <c r="BS141" i="2"/>
  <c r="BR141" i="2"/>
  <c r="BQ141" i="2"/>
  <c r="BP141" i="2"/>
  <c r="BO141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DE140" i="2"/>
  <c r="DD140" i="2"/>
  <c r="DC140" i="2"/>
  <c r="DB140" i="2"/>
  <c r="DA140" i="2"/>
  <c r="CZ140" i="2"/>
  <c r="CY140" i="2"/>
  <c r="CX140" i="2"/>
  <c r="CW140" i="2"/>
  <c r="CV140" i="2"/>
  <c r="CU140" i="2"/>
  <c r="CT140" i="2"/>
  <c r="CS140" i="2"/>
  <c r="CR140" i="2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CE140" i="2"/>
  <c r="CD140" i="2"/>
  <c r="CC140" i="2"/>
  <c r="CB140" i="2"/>
  <c r="CA140" i="2"/>
  <c r="BZ140" i="2"/>
  <c r="BY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DE139" i="2"/>
  <c r="DD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G139" i="2"/>
  <c r="CF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DE138" i="2"/>
  <c r="DD138" i="2"/>
  <c r="DC138" i="2"/>
  <c r="DB138" i="2"/>
  <c r="DA138" i="2"/>
  <c r="CZ138" i="2"/>
  <c r="CY138" i="2"/>
  <c r="CX138" i="2"/>
  <c r="CW138" i="2"/>
  <c r="CV138" i="2"/>
  <c r="CU138" i="2"/>
  <c r="CT138" i="2"/>
  <c r="CS138" i="2"/>
  <c r="CR138" i="2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CE138" i="2"/>
  <c r="CD138" i="2"/>
  <c r="CC138" i="2"/>
  <c r="CB138" i="2"/>
  <c r="CA138" i="2"/>
  <c r="BZ138" i="2"/>
  <c r="BY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DE137" i="2"/>
  <c r="DD137" i="2"/>
  <c r="DC137" i="2"/>
  <c r="DB137" i="2"/>
  <c r="DA137" i="2"/>
  <c r="CZ137" i="2"/>
  <c r="CY137" i="2"/>
  <c r="CX137" i="2"/>
  <c r="CW137" i="2"/>
  <c r="CV137" i="2"/>
  <c r="CU137" i="2"/>
  <c r="CT137" i="2"/>
  <c r="CS137" i="2"/>
  <c r="CR137" i="2"/>
  <c r="CQ137" i="2"/>
  <c r="CP137" i="2"/>
  <c r="CO137" i="2"/>
  <c r="CN137" i="2"/>
  <c r="CM137" i="2"/>
  <c r="CL137" i="2"/>
  <c r="CK137" i="2"/>
  <c r="CJ137" i="2"/>
  <c r="CI137" i="2"/>
  <c r="CH137" i="2"/>
  <c r="CG137" i="2"/>
  <c r="CF137" i="2"/>
  <c r="CE137" i="2"/>
  <c r="CD137" i="2"/>
  <c r="CC137" i="2"/>
  <c r="CB137" i="2"/>
  <c r="CA137" i="2"/>
  <c r="BZ137" i="2"/>
  <c r="BY137" i="2"/>
  <c r="BX137" i="2"/>
  <c r="BW137" i="2"/>
  <c r="BV137" i="2"/>
  <c r="BU137" i="2"/>
  <c r="BT137" i="2"/>
  <c r="BS137" i="2"/>
  <c r="BR137" i="2"/>
  <c r="BQ137" i="2"/>
  <c r="BP137" i="2"/>
  <c r="BO137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BB137" i="2"/>
  <c r="BA137" i="2"/>
  <c r="AZ137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DE136" i="2"/>
  <c r="DD136" i="2"/>
  <c r="DC136" i="2"/>
  <c r="DB136" i="2"/>
  <c r="DA136" i="2"/>
  <c r="CZ136" i="2"/>
  <c r="CY136" i="2"/>
  <c r="CX136" i="2"/>
  <c r="CW136" i="2"/>
  <c r="CV136" i="2"/>
  <c r="CU136" i="2"/>
  <c r="CT136" i="2"/>
  <c r="CS136" i="2"/>
  <c r="CR136" i="2"/>
  <c r="CQ136" i="2"/>
  <c r="CP136" i="2"/>
  <c r="CO136" i="2"/>
  <c r="CN136" i="2"/>
  <c r="CM136" i="2"/>
  <c r="CL136" i="2"/>
  <c r="CK136" i="2"/>
  <c r="CJ136" i="2"/>
  <c r="CI136" i="2"/>
  <c r="CH136" i="2"/>
  <c r="CG136" i="2"/>
  <c r="CF136" i="2"/>
  <c r="CE136" i="2"/>
  <c r="CD136" i="2"/>
  <c r="CC136" i="2"/>
  <c r="CB136" i="2"/>
  <c r="CA136" i="2"/>
  <c r="BZ136" i="2"/>
  <c r="BY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CE135" i="2"/>
  <c r="CD135" i="2"/>
  <c r="CC135" i="2"/>
  <c r="CB135" i="2"/>
  <c r="CA135" i="2"/>
  <c r="BZ135" i="2"/>
  <c r="BY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CN134" i="2"/>
  <c r="CM134" i="2"/>
  <c r="CL134" i="2"/>
  <c r="CK134" i="2"/>
  <c r="CJ134" i="2"/>
  <c r="CI134" i="2"/>
  <c r="CH134" i="2"/>
  <c r="CG134" i="2"/>
  <c r="CF134" i="2"/>
  <c r="CE134" i="2"/>
  <c r="CD134" i="2"/>
  <c r="CC134" i="2"/>
  <c r="CB134" i="2"/>
  <c r="CA134" i="2"/>
  <c r="BZ134" i="2"/>
  <c r="BY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DE133" i="2"/>
  <c r="DD133" i="2"/>
  <c r="DC133" i="2"/>
  <c r="DB133" i="2"/>
  <c r="DA133" i="2"/>
  <c r="CZ133" i="2"/>
  <c r="CY133" i="2"/>
  <c r="CX133" i="2"/>
  <c r="CW133" i="2"/>
  <c r="CV133" i="2"/>
  <c r="CU133" i="2"/>
  <c r="CT133" i="2"/>
  <c r="CS133" i="2"/>
  <c r="CR133" i="2"/>
  <c r="CQ133" i="2"/>
  <c r="CP133" i="2"/>
  <c r="CO133" i="2"/>
  <c r="CN133" i="2"/>
  <c r="CM133" i="2"/>
  <c r="CL133" i="2"/>
  <c r="CK133" i="2"/>
  <c r="CJ133" i="2"/>
  <c r="CI133" i="2"/>
  <c r="CH133" i="2"/>
  <c r="CG133" i="2"/>
  <c r="CF133" i="2"/>
  <c r="CE133" i="2"/>
  <c r="CD133" i="2"/>
  <c r="CC133" i="2"/>
  <c r="CB133" i="2"/>
  <c r="CA133" i="2"/>
  <c r="BZ133" i="2"/>
  <c r="BY133" i="2"/>
  <c r="BX133" i="2"/>
  <c r="BW133" i="2"/>
  <c r="BV133" i="2"/>
  <c r="BU133" i="2"/>
  <c r="BT133" i="2"/>
  <c r="BS133" i="2"/>
  <c r="BR133" i="2"/>
  <c r="BQ133" i="2"/>
  <c r="BP133" i="2"/>
  <c r="BO133" i="2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DE132" i="2"/>
  <c r="DD132" i="2"/>
  <c r="DC132" i="2"/>
  <c r="DB132" i="2"/>
  <c r="DA132" i="2"/>
  <c r="CZ132" i="2"/>
  <c r="CY132" i="2"/>
  <c r="CX132" i="2"/>
  <c r="CW132" i="2"/>
  <c r="CV132" i="2"/>
  <c r="CU132" i="2"/>
  <c r="CT132" i="2"/>
  <c r="CS132" i="2"/>
  <c r="CR132" i="2"/>
  <c r="CQ132" i="2"/>
  <c r="CP132" i="2"/>
  <c r="CO132" i="2"/>
  <c r="CN132" i="2"/>
  <c r="CM132" i="2"/>
  <c r="CL132" i="2"/>
  <c r="CK132" i="2"/>
  <c r="CJ132" i="2"/>
  <c r="CI132" i="2"/>
  <c r="CH132" i="2"/>
  <c r="CG132" i="2"/>
  <c r="CF132" i="2"/>
  <c r="CE132" i="2"/>
  <c r="CD132" i="2"/>
  <c r="CC132" i="2"/>
  <c r="CB132" i="2"/>
  <c r="CA132" i="2"/>
  <c r="BZ132" i="2"/>
  <c r="BY132" i="2"/>
  <c r="BX132" i="2"/>
  <c r="BW132" i="2"/>
  <c r="BV132" i="2"/>
  <c r="BU132" i="2"/>
  <c r="BT132" i="2"/>
  <c r="BS132" i="2"/>
  <c r="BR132" i="2"/>
  <c r="BQ132" i="2"/>
  <c r="BP132" i="2"/>
  <c r="BO132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BB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DE131" i="2"/>
  <c r="DD131" i="2"/>
  <c r="DC131" i="2"/>
  <c r="DB131" i="2"/>
  <c r="DA131" i="2"/>
  <c r="CZ131" i="2"/>
  <c r="CY131" i="2"/>
  <c r="CX131" i="2"/>
  <c r="CW131" i="2"/>
  <c r="CV131" i="2"/>
  <c r="CU131" i="2"/>
  <c r="CT131" i="2"/>
  <c r="CS131" i="2"/>
  <c r="CR131" i="2"/>
  <c r="CQ131" i="2"/>
  <c r="CP131" i="2"/>
  <c r="CO131" i="2"/>
  <c r="CN131" i="2"/>
  <c r="CM131" i="2"/>
  <c r="CL131" i="2"/>
  <c r="CK131" i="2"/>
  <c r="CJ131" i="2"/>
  <c r="CI131" i="2"/>
  <c r="CH131" i="2"/>
  <c r="CG131" i="2"/>
  <c r="CF131" i="2"/>
  <c r="CE131" i="2"/>
  <c r="CD131" i="2"/>
  <c r="CC131" i="2"/>
  <c r="CB131" i="2"/>
  <c r="CA131" i="2"/>
  <c r="BZ131" i="2"/>
  <c r="BY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DE130" i="2"/>
  <c r="DD130" i="2"/>
  <c r="DC130" i="2"/>
  <c r="DB130" i="2"/>
  <c r="DA130" i="2"/>
  <c r="CZ130" i="2"/>
  <c r="CY130" i="2"/>
  <c r="CX130" i="2"/>
  <c r="CW130" i="2"/>
  <c r="CV130" i="2"/>
  <c r="CU130" i="2"/>
  <c r="CT130" i="2"/>
  <c r="CS130" i="2"/>
  <c r="CR130" i="2"/>
  <c r="CQ130" i="2"/>
  <c r="CP130" i="2"/>
  <c r="CO130" i="2"/>
  <c r="CN130" i="2"/>
  <c r="CM130" i="2"/>
  <c r="CL130" i="2"/>
  <c r="CK130" i="2"/>
  <c r="CJ130" i="2"/>
  <c r="CI130" i="2"/>
  <c r="CH130" i="2"/>
  <c r="CG130" i="2"/>
  <c r="CF130" i="2"/>
  <c r="CE130" i="2"/>
  <c r="CD130" i="2"/>
  <c r="CC130" i="2"/>
  <c r="CB130" i="2"/>
  <c r="CA130" i="2"/>
  <c r="BZ130" i="2"/>
  <c r="BY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DE129" i="2"/>
  <c r="DD129" i="2"/>
  <c r="DC129" i="2"/>
  <c r="DB129" i="2"/>
  <c r="DA129" i="2"/>
  <c r="CZ129" i="2"/>
  <c r="CY129" i="2"/>
  <c r="CX129" i="2"/>
  <c r="CW129" i="2"/>
  <c r="CV129" i="2"/>
  <c r="CU129" i="2"/>
  <c r="CT129" i="2"/>
  <c r="CS129" i="2"/>
  <c r="CR129" i="2"/>
  <c r="CQ129" i="2"/>
  <c r="CP129" i="2"/>
  <c r="CO129" i="2"/>
  <c r="CN129" i="2"/>
  <c r="CM129" i="2"/>
  <c r="CL129" i="2"/>
  <c r="CK129" i="2"/>
  <c r="CJ129" i="2"/>
  <c r="CI129" i="2"/>
  <c r="CH129" i="2"/>
  <c r="CG129" i="2"/>
  <c r="CF129" i="2"/>
  <c r="CE129" i="2"/>
  <c r="CD129" i="2"/>
  <c r="CC129" i="2"/>
  <c r="CB129" i="2"/>
  <c r="CA129" i="2"/>
  <c r="BZ129" i="2"/>
  <c r="BY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BA129" i="2"/>
  <c r="AZ129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CN126" i="2"/>
  <c r="CM126" i="2"/>
  <c r="CL126" i="2"/>
  <c r="CK126" i="2"/>
  <c r="CJ126" i="2"/>
  <c r="CI126" i="2"/>
  <c r="CH126" i="2"/>
  <c r="CG126" i="2"/>
  <c r="CF126" i="2"/>
  <c r="CE126" i="2"/>
  <c r="CD126" i="2"/>
  <c r="CC126" i="2"/>
  <c r="CB126" i="2"/>
  <c r="CA126" i="2"/>
  <c r="BZ126" i="2"/>
  <c r="BY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BB126" i="2"/>
  <c r="BA126" i="2"/>
  <c r="AZ126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DE125" i="2"/>
  <c r="DD125" i="2"/>
  <c r="DC125" i="2"/>
  <c r="DB125" i="2"/>
  <c r="DA125" i="2"/>
  <c r="CZ125" i="2"/>
  <c r="CY125" i="2"/>
  <c r="CX125" i="2"/>
  <c r="CW125" i="2"/>
  <c r="CV125" i="2"/>
  <c r="CU125" i="2"/>
  <c r="CT125" i="2"/>
  <c r="CS125" i="2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B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DE123" i="2"/>
  <c r="DD123" i="2"/>
  <c r="DC123" i="2"/>
  <c r="DB123" i="2"/>
  <c r="DA123" i="2"/>
  <c r="CZ123" i="2"/>
  <c r="CY123" i="2"/>
  <c r="CX123" i="2"/>
  <c r="CW123" i="2"/>
  <c r="CV123" i="2"/>
  <c r="CU123" i="2"/>
  <c r="CT123" i="2"/>
  <c r="CS123" i="2"/>
  <c r="CR123" i="2"/>
  <c r="CQ123" i="2"/>
  <c r="CP123" i="2"/>
  <c r="CO123" i="2"/>
  <c r="CN123" i="2"/>
  <c r="CM123" i="2"/>
  <c r="CL123" i="2"/>
  <c r="CK123" i="2"/>
  <c r="CJ123" i="2"/>
  <c r="CI123" i="2"/>
  <c r="CH123" i="2"/>
  <c r="CG123" i="2"/>
  <c r="CF123" i="2"/>
  <c r="CE123" i="2"/>
  <c r="CD123" i="2"/>
  <c r="CC123" i="2"/>
  <c r="CB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DE121" i="2"/>
  <c r="DD121" i="2"/>
  <c r="DC121" i="2"/>
  <c r="DB121" i="2"/>
  <c r="DA121" i="2"/>
  <c r="CZ121" i="2"/>
  <c r="CY121" i="2"/>
  <c r="CX121" i="2"/>
  <c r="CW121" i="2"/>
  <c r="CV121" i="2"/>
  <c r="CU121" i="2"/>
  <c r="CT121" i="2"/>
  <c r="CS121" i="2"/>
  <c r="CR121" i="2"/>
  <c r="CQ121" i="2"/>
  <c r="CP121" i="2"/>
  <c r="CO121" i="2"/>
  <c r="CN121" i="2"/>
  <c r="CM121" i="2"/>
  <c r="CL121" i="2"/>
  <c r="CK121" i="2"/>
  <c r="CJ121" i="2"/>
  <c r="CI121" i="2"/>
  <c r="CH121" i="2"/>
  <c r="CG121" i="2"/>
  <c r="CF121" i="2"/>
  <c r="CE121" i="2"/>
  <c r="CD121" i="2"/>
  <c r="CC121" i="2"/>
  <c r="CB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DE117" i="2"/>
  <c r="DD117" i="2"/>
  <c r="DC117" i="2"/>
  <c r="DB117" i="2"/>
  <c r="DA117" i="2"/>
  <c r="CZ117" i="2"/>
  <c r="CY117" i="2"/>
  <c r="CX117" i="2"/>
  <c r="CW117" i="2"/>
  <c r="CV117" i="2"/>
  <c r="CU117" i="2"/>
  <c r="CT117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B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DE115" i="2"/>
  <c r="DD115" i="2"/>
  <c r="DC115" i="2"/>
  <c r="DB115" i="2"/>
  <c r="DA115" i="2"/>
  <c r="CZ115" i="2"/>
  <c r="CY115" i="2"/>
  <c r="CX115" i="2"/>
  <c r="CW115" i="2"/>
  <c r="CV115" i="2"/>
  <c r="CU115" i="2"/>
  <c r="CT115" i="2"/>
  <c r="CS115" i="2"/>
  <c r="CR115" i="2"/>
  <c r="CQ115" i="2"/>
  <c r="CP115" i="2"/>
  <c r="CO115" i="2"/>
  <c r="CN115" i="2"/>
  <c r="CM115" i="2"/>
  <c r="CL115" i="2"/>
  <c r="CK115" i="2"/>
  <c r="CJ115" i="2"/>
  <c r="CI115" i="2"/>
  <c r="CH115" i="2"/>
  <c r="CG115" i="2"/>
  <c r="CF115" i="2"/>
  <c r="CE115" i="2"/>
  <c r="CD115" i="2"/>
  <c r="CC115" i="2"/>
  <c r="CB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DE114" i="2"/>
  <c r="DD114" i="2"/>
  <c r="DC114" i="2"/>
  <c r="DB114" i="2"/>
  <c r="DA114" i="2"/>
  <c r="CZ114" i="2"/>
  <c r="CY114" i="2"/>
  <c r="CX114" i="2"/>
  <c r="CW114" i="2"/>
  <c r="CV114" i="2"/>
  <c r="CU114" i="2"/>
  <c r="CT114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B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DE113" i="2"/>
  <c r="DD113" i="2"/>
  <c r="DC113" i="2"/>
  <c r="DB113" i="2"/>
  <c r="DA113" i="2"/>
  <c r="CZ113" i="2"/>
  <c r="CY113" i="2"/>
  <c r="CX113" i="2"/>
  <c r="CW113" i="2"/>
  <c r="CV113" i="2"/>
  <c r="CU113" i="2"/>
  <c r="CT113" i="2"/>
  <c r="CS113" i="2"/>
  <c r="CR113" i="2"/>
  <c r="CQ113" i="2"/>
  <c r="CP113" i="2"/>
  <c r="CO113" i="2"/>
  <c r="CN113" i="2"/>
  <c r="CM113" i="2"/>
  <c r="CL113" i="2"/>
  <c r="CK113" i="2"/>
  <c r="CJ113" i="2"/>
  <c r="CI113" i="2"/>
  <c r="CH113" i="2"/>
  <c r="CG113" i="2"/>
  <c r="CF113" i="2"/>
  <c r="CE113" i="2"/>
  <c r="CD113" i="2"/>
  <c r="CC113" i="2"/>
  <c r="CB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DE112" i="2"/>
  <c r="DD112" i="2"/>
  <c r="DC112" i="2"/>
  <c r="DB112" i="2"/>
  <c r="DA112" i="2"/>
  <c r="CZ112" i="2"/>
  <c r="CY112" i="2"/>
  <c r="CX112" i="2"/>
  <c r="CW112" i="2"/>
  <c r="CV112" i="2"/>
  <c r="CU112" i="2"/>
  <c r="CT112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B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B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CN110" i="2"/>
  <c r="CM110" i="2"/>
  <c r="CL110" i="2"/>
  <c r="CK110" i="2"/>
  <c r="CJ110" i="2"/>
  <c r="CI110" i="2"/>
  <c r="CH110" i="2"/>
  <c r="CG110" i="2"/>
  <c r="CF110" i="2"/>
  <c r="CE110" i="2"/>
  <c r="CD110" i="2"/>
  <c r="CC110" i="2"/>
  <c r="CB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DE108" i="2"/>
  <c r="DD108" i="2"/>
  <c r="DC108" i="2"/>
  <c r="DB108" i="2"/>
  <c r="DA108" i="2"/>
  <c r="CZ108" i="2"/>
  <c r="CY108" i="2"/>
  <c r="CX108" i="2"/>
  <c r="CW108" i="2"/>
  <c r="CV108" i="2"/>
  <c r="CU108" i="2"/>
  <c r="CT108" i="2"/>
  <c r="CS108" i="2"/>
  <c r="CR108" i="2"/>
  <c r="CQ108" i="2"/>
  <c r="CP108" i="2"/>
  <c r="CO108" i="2"/>
  <c r="CN108" i="2"/>
  <c r="CM108" i="2"/>
  <c r="CL108" i="2"/>
  <c r="CK108" i="2"/>
  <c r="CJ108" i="2"/>
  <c r="CI108" i="2"/>
  <c r="CH108" i="2"/>
  <c r="CG108" i="2"/>
  <c r="CF108" i="2"/>
  <c r="CE108" i="2"/>
  <c r="CD108" i="2"/>
  <c r="CC108" i="2"/>
  <c r="CB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DE107" i="2"/>
  <c r="DD107" i="2"/>
  <c r="DC107" i="2"/>
  <c r="DB107" i="2"/>
  <c r="DA107" i="2"/>
  <c r="CZ107" i="2"/>
  <c r="CY107" i="2"/>
  <c r="CX107" i="2"/>
  <c r="CW107" i="2"/>
  <c r="CV107" i="2"/>
  <c r="CU107" i="2"/>
  <c r="CT107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B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DE106" i="2"/>
  <c r="DD106" i="2"/>
  <c r="DC106" i="2"/>
  <c r="DB106" i="2"/>
  <c r="DA106" i="2"/>
  <c r="CZ106" i="2"/>
  <c r="CY106" i="2"/>
  <c r="CX106" i="2"/>
  <c r="CW106" i="2"/>
  <c r="CV106" i="2"/>
  <c r="CU106" i="2"/>
  <c r="CT106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B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DE105" i="2"/>
  <c r="DD105" i="2"/>
  <c r="DC105" i="2"/>
  <c r="DB105" i="2"/>
  <c r="DA105" i="2"/>
  <c r="CZ105" i="2"/>
  <c r="CY105" i="2"/>
  <c r="CX105" i="2"/>
  <c r="CW105" i="2"/>
  <c r="CV105" i="2"/>
  <c r="CU105" i="2"/>
  <c r="CT105" i="2"/>
  <c r="CS105" i="2"/>
  <c r="CR105" i="2"/>
  <c r="CQ105" i="2"/>
  <c r="CP105" i="2"/>
  <c r="CO105" i="2"/>
  <c r="CN105" i="2"/>
  <c r="CM105" i="2"/>
  <c r="CL105" i="2"/>
  <c r="CK105" i="2"/>
  <c r="CJ105" i="2"/>
  <c r="CI105" i="2"/>
  <c r="CH105" i="2"/>
  <c r="CG105" i="2"/>
  <c r="CF105" i="2"/>
  <c r="CE105" i="2"/>
  <c r="CD105" i="2"/>
  <c r="CC105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DE104" i="2"/>
  <c r="DD104" i="2"/>
  <c r="DC104" i="2"/>
  <c r="DB104" i="2"/>
  <c r="DA104" i="2"/>
  <c r="CZ104" i="2"/>
  <c r="CY104" i="2"/>
  <c r="CX104" i="2"/>
  <c r="CW104" i="2"/>
  <c r="CV104" i="2"/>
  <c r="CU104" i="2"/>
  <c r="CT104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B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CM103" i="2"/>
  <c r="CL103" i="2"/>
  <c r="CK103" i="2"/>
  <c r="CJ103" i="2"/>
  <c r="CI103" i="2"/>
  <c r="CH103" i="2"/>
  <c r="CG103" i="2"/>
  <c r="CF103" i="2"/>
  <c r="CE103" i="2"/>
  <c r="CD103" i="2"/>
  <c r="CC103" i="2"/>
  <c r="CB103" i="2"/>
  <c r="CA103" i="2"/>
  <c r="BZ103" i="2"/>
  <c r="BY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DE100" i="2"/>
  <c r="DD100" i="2"/>
  <c r="DC100" i="2"/>
  <c r="DB100" i="2"/>
  <c r="DA100" i="2"/>
  <c r="CZ100" i="2"/>
  <c r="CY100" i="2"/>
  <c r="CX100" i="2"/>
  <c r="CW100" i="2"/>
  <c r="CV100" i="2"/>
  <c r="CU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DE99" i="2"/>
  <c r="DD99" i="2"/>
  <c r="DC99" i="2"/>
  <c r="DB99" i="2"/>
  <c r="DA99" i="2"/>
  <c r="CZ99" i="2"/>
  <c r="CY99" i="2"/>
  <c r="CX99" i="2"/>
  <c r="CW99" i="2"/>
  <c r="CV99" i="2"/>
  <c r="CU99" i="2"/>
  <c r="CT99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DE98" i="2"/>
  <c r="DD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DE97" i="2"/>
  <c r="DD97" i="2"/>
  <c r="DC97" i="2"/>
  <c r="DB97" i="2"/>
  <c r="DA97" i="2"/>
  <c r="CZ97" i="2"/>
  <c r="CY97" i="2"/>
  <c r="CX97" i="2"/>
  <c r="CW97" i="2"/>
  <c r="CV97" i="2"/>
  <c r="CU97" i="2"/>
  <c r="CT97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DE93" i="2"/>
  <c r="DD93" i="2"/>
  <c r="DC93" i="2"/>
  <c r="DB93" i="2"/>
  <c r="DA93" i="2"/>
  <c r="CZ93" i="2"/>
  <c r="CY93" i="2"/>
  <c r="CX93" i="2"/>
  <c r="CW93" i="2"/>
  <c r="CV93" i="2"/>
  <c r="CU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DE92" i="2"/>
  <c r="DD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DE83" i="2"/>
  <c r="DD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DE82" i="2"/>
  <c r="DD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DE76" i="2"/>
  <c r="DD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DE72" i="2"/>
  <c r="DD72" i="2"/>
  <c r="DC72" i="2"/>
  <c r="DB72" i="2"/>
  <c r="DA72" i="2"/>
  <c r="CZ72" i="2"/>
  <c r="CY72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DE13" i="2"/>
  <c r="DD13" i="2"/>
  <c r="DC13" i="2"/>
  <c r="DB13" i="2"/>
  <c r="DA13" i="2"/>
  <c r="CZ13" i="2"/>
  <c r="CY13" i="2"/>
  <c r="CX13" i="2"/>
  <c r="CW13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BH82" i="1" l="1"/>
  <c r="BG82" i="1" l="1"/>
  <c r="O86" i="1" l="1"/>
  <c r="O85" i="1"/>
  <c r="O84" i="1"/>
  <c r="O83" i="1"/>
  <c r="O87" i="1" s="1"/>
  <c r="O82" i="1"/>
  <c r="DF448" i="3" l="1"/>
  <c r="DE448" i="3"/>
  <c r="DD448" i="3"/>
  <c r="DC448" i="3"/>
  <c r="DB448" i="3"/>
  <c r="DA448" i="3"/>
  <c r="CZ448" i="3"/>
  <c r="CY448" i="3"/>
  <c r="CX448" i="3"/>
  <c r="CW448" i="3"/>
  <c r="CV448" i="3"/>
  <c r="CU448" i="3"/>
  <c r="DF447" i="3"/>
  <c r="DE447" i="3"/>
  <c r="DD447" i="3"/>
  <c r="DC447" i="3"/>
  <c r="DB447" i="3"/>
  <c r="DA447" i="3"/>
  <c r="CZ447" i="3"/>
  <c r="CY447" i="3"/>
  <c r="CX447" i="3"/>
  <c r="CW447" i="3"/>
  <c r="CV447" i="3"/>
  <c r="CU447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DF438" i="3"/>
  <c r="DE438" i="3"/>
  <c r="DD438" i="3"/>
  <c r="DC438" i="3"/>
  <c r="DB438" i="3"/>
  <c r="DA438" i="3"/>
  <c r="CZ438" i="3"/>
  <c r="CY438" i="3"/>
  <c r="CX438" i="3"/>
  <c r="CW438" i="3"/>
  <c r="CV438" i="3"/>
  <c r="CU438" i="3"/>
  <c r="DF437" i="3"/>
  <c r="DE437" i="3"/>
  <c r="DD437" i="3"/>
  <c r="DC437" i="3"/>
  <c r="DB437" i="3"/>
  <c r="DA437" i="3"/>
  <c r="CZ437" i="3"/>
  <c r="CY437" i="3"/>
  <c r="CX437" i="3"/>
  <c r="CW437" i="3"/>
  <c r="CV437" i="3"/>
  <c r="CU437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DF428" i="3"/>
  <c r="DE428" i="3"/>
  <c r="DD428" i="3"/>
  <c r="DC428" i="3"/>
  <c r="DB428" i="3"/>
  <c r="DA428" i="3"/>
  <c r="CZ428" i="3"/>
  <c r="CY428" i="3"/>
  <c r="CX428" i="3"/>
  <c r="CW428" i="3"/>
  <c r="CV428" i="3"/>
  <c r="CU428" i="3"/>
  <c r="DF427" i="3"/>
  <c r="DE427" i="3"/>
  <c r="DD427" i="3"/>
  <c r="DC427" i="3"/>
  <c r="DB427" i="3"/>
  <c r="DA427" i="3"/>
  <c r="CZ427" i="3"/>
  <c r="CY427" i="3"/>
  <c r="CX427" i="3"/>
  <c r="CW427" i="3"/>
  <c r="CV427" i="3"/>
  <c r="CU427" i="3"/>
  <c r="DF423" i="3"/>
  <c r="DF422" i="3" s="1"/>
  <c r="DE423" i="3"/>
  <c r="DE422" i="3" s="1"/>
  <c r="DD423" i="3"/>
  <c r="DD422" i="3" s="1"/>
  <c r="DC423" i="3"/>
  <c r="DC422" i="3" s="1"/>
  <c r="DB423" i="3"/>
  <c r="DB422" i="3" s="1"/>
  <c r="DA423" i="3"/>
  <c r="DA422" i="3" s="1"/>
  <c r="CZ423" i="3"/>
  <c r="CZ422" i="3" s="1"/>
  <c r="CY423" i="3"/>
  <c r="CY422" i="3" s="1"/>
  <c r="CX423" i="3"/>
  <c r="CX422" i="3" s="1"/>
  <c r="CW423" i="3"/>
  <c r="CW422" i="3" s="1"/>
  <c r="CV423" i="3"/>
  <c r="CV422" i="3" s="1"/>
  <c r="CU423" i="3"/>
  <c r="CU422" i="3" s="1"/>
  <c r="DF420" i="3"/>
  <c r="DE420" i="3"/>
  <c r="DD420" i="3"/>
  <c r="DC420" i="3"/>
  <c r="DB420" i="3"/>
  <c r="DA420" i="3"/>
  <c r="CZ420" i="3"/>
  <c r="CY420" i="3"/>
  <c r="CX420" i="3"/>
  <c r="CW420" i="3"/>
  <c r="CV420" i="3"/>
  <c r="CU420" i="3"/>
  <c r="DF419" i="3"/>
  <c r="DE419" i="3"/>
  <c r="DD419" i="3"/>
  <c r="DC419" i="3"/>
  <c r="DB419" i="3"/>
  <c r="DA419" i="3"/>
  <c r="CZ419" i="3"/>
  <c r="CY419" i="3"/>
  <c r="CX419" i="3"/>
  <c r="CW419" i="3"/>
  <c r="CV419" i="3"/>
  <c r="CU419" i="3"/>
  <c r="DF418" i="3"/>
  <c r="DE418" i="3"/>
  <c r="DD418" i="3"/>
  <c r="DC418" i="3"/>
  <c r="DB418" i="3"/>
  <c r="DA418" i="3"/>
  <c r="CZ418" i="3"/>
  <c r="CY418" i="3"/>
  <c r="CX418" i="3"/>
  <c r="CW418" i="3"/>
  <c r="CV418" i="3"/>
  <c r="CU418" i="3"/>
  <c r="DF417" i="3"/>
  <c r="DE417" i="3"/>
  <c r="DD417" i="3"/>
  <c r="DC417" i="3"/>
  <c r="DB417" i="3"/>
  <c r="DA417" i="3"/>
  <c r="CZ417" i="3"/>
  <c r="CY417" i="3"/>
  <c r="CX417" i="3"/>
  <c r="CW417" i="3"/>
  <c r="CV417" i="3"/>
  <c r="CU417" i="3"/>
  <c r="DF412" i="3"/>
  <c r="DE412" i="3"/>
  <c r="DD412" i="3"/>
  <c r="DC412" i="3"/>
  <c r="DB412" i="3"/>
  <c r="DA412" i="3"/>
  <c r="CZ412" i="3"/>
  <c r="CY412" i="3"/>
  <c r="CX412" i="3"/>
  <c r="CW412" i="3"/>
  <c r="CV412" i="3"/>
  <c r="CU412" i="3"/>
  <c r="DF411" i="3"/>
  <c r="DE411" i="3"/>
  <c r="DD411" i="3"/>
  <c r="DC411" i="3"/>
  <c r="DB411" i="3"/>
  <c r="DA411" i="3"/>
  <c r="CZ411" i="3"/>
  <c r="CY411" i="3"/>
  <c r="CX411" i="3"/>
  <c r="CW411" i="3"/>
  <c r="CV411" i="3"/>
  <c r="CU411" i="3"/>
  <c r="DF410" i="3"/>
  <c r="DE410" i="3"/>
  <c r="DD410" i="3"/>
  <c r="DC410" i="3"/>
  <c r="DB410" i="3"/>
  <c r="DA410" i="3"/>
  <c r="CZ410" i="3"/>
  <c r="CY410" i="3"/>
  <c r="CX410" i="3"/>
  <c r="CW410" i="3"/>
  <c r="CV410" i="3"/>
  <c r="CU410" i="3"/>
  <c r="DF409" i="3"/>
  <c r="DE409" i="3"/>
  <c r="DD409" i="3"/>
  <c r="DC409" i="3"/>
  <c r="DB409" i="3"/>
  <c r="DA409" i="3"/>
  <c r="CZ409" i="3"/>
  <c r="CY409" i="3"/>
  <c r="CX409" i="3"/>
  <c r="CW409" i="3"/>
  <c r="CV409" i="3"/>
  <c r="CU409" i="3"/>
  <c r="DF408" i="3"/>
  <c r="DE408" i="3"/>
  <c r="DD408" i="3"/>
  <c r="DC408" i="3"/>
  <c r="DB408" i="3"/>
  <c r="DA408" i="3"/>
  <c r="CZ408" i="3"/>
  <c r="CY408" i="3"/>
  <c r="CX408" i="3"/>
  <c r="CW408" i="3"/>
  <c r="CV408" i="3"/>
  <c r="CU408" i="3"/>
  <c r="DF407" i="3"/>
  <c r="DE407" i="3"/>
  <c r="DD407" i="3"/>
  <c r="DC407" i="3"/>
  <c r="DB407" i="3"/>
  <c r="DA407" i="3"/>
  <c r="CZ407" i="3"/>
  <c r="CY407" i="3"/>
  <c r="CX407" i="3"/>
  <c r="CW407" i="3"/>
  <c r="CV407" i="3"/>
  <c r="CU407" i="3"/>
  <c r="DF406" i="3"/>
  <c r="DE406" i="3"/>
  <c r="DD406" i="3"/>
  <c r="DC406" i="3"/>
  <c r="DB406" i="3"/>
  <c r="DA406" i="3"/>
  <c r="CZ406" i="3"/>
  <c r="CY406" i="3"/>
  <c r="CX406" i="3"/>
  <c r="CW406" i="3"/>
  <c r="CV406" i="3"/>
  <c r="CU406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DF404" i="3"/>
  <c r="DE404" i="3"/>
  <c r="DD404" i="3"/>
  <c r="DC404" i="3"/>
  <c r="DB404" i="3"/>
  <c r="DA404" i="3"/>
  <c r="CZ404" i="3"/>
  <c r="CY404" i="3"/>
  <c r="CX404" i="3"/>
  <c r="CW404" i="3"/>
  <c r="CV404" i="3"/>
  <c r="CU404" i="3"/>
  <c r="DF403" i="3"/>
  <c r="DE403" i="3"/>
  <c r="DD403" i="3"/>
  <c r="DC403" i="3"/>
  <c r="DB403" i="3"/>
  <c r="DA403" i="3"/>
  <c r="CZ403" i="3"/>
  <c r="CY403" i="3"/>
  <c r="CX403" i="3"/>
  <c r="CW403" i="3"/>
  <c r="CV403" i="3"/>
  <c r="CU403" i="3"/>
  <c r="DF394" i="3"/>
  <c r="DE394" i="3"/>
  <c r="DD394" i="3"/>
  <c r="DC394" i="3"/>
  <c r="DB394" i="3"/>
  <c r="DA394" i="3"/>
  <c r="CZ394" i="3"/>
  <c r="CY394" i="3"/>
  <c r="CX394" i="3"/>
  <c r="CW394" i="3"/>
  <c r="CV394" i="3"/>
  <c r="CU394" i="3"/>
  <c r="DF393" i="3"/>
  <c r="DE393" i="3"/>
  <c r="DD393" i="3"/>
  <c r="DC393" i="3"/>
  <c r="DB393" i="3"/>
  <c r="DA393" i="3"/>
  <c r="CZ393" i="3"/>
  <c r="CY393" i="3"/>
  <c r="CX393" i="3"/>
  <c r="CW393" i="3"/>
  <c r="CV393" i="3"/>
  <c r="CU393" i="3"/>
  <c r="DF392" i="3"/>
  <c r="DE392" i="3"/>
  <c r="DD392" i="3"/>
  <c r="DC392" i="3"/>
  <c r="DB392" i="3"/>
  <c r="DA392" i="3"/>
  <c r="CZ392" i="3"/>
  <c r="CY392" i="3"/>
  <c r="CX392" i="3"/>
  <c r="CW392" i="3"/>
  <c r="CV392" i="3"/>
  <c r="CU392" i="3"/>
  <c r="DF389" i="3"/>
  <c r="DE389" i="3"/>
  <c r="DD389" i="3"/>
  <c r="DC389" i="3"/>
  <c r="DB389" i="3"/>
  <c r="DA389" i="3"/>
  <c r="CZ389" i="3"/>
  <c r="CY389" i="3"/>
  <c r="CX389" i="3"/>
  <c r="CW389" i="3"/>
  <c r="CV389" i="3"/>
  <c r="CU389" i="3"/>
  <c r="DF388" i="3"/>
  <c r="DE388" i="3"/>
  <c r="DD388" i="3"/>
  <c r="DC388" i="3"/>
  <c r="DB388" i="3"/>
  <c r="DA388" i="3"/>
  <c r="CZ388" i="3"/>
  <c r="CY388" i="3"/>
  <c r="CX388" i="3"/>
  <c r="CW388" i="3"/>
  <c r="CV388" i="3"/>
  <c r="CU388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DF380" i="3"/>
  <c r="DE380" i="3"/>
  <c r="DD380" i="3"/>
  <c r="DC380" i="3"/>
  <c r="DB380" i="3"/>
  <c r="DA380" i="3"/>
  <c r="CZ380" i="3"/>
  <c r="CY380" i="3"/>
  <c r="CX380" i="3"/>
  <c r="CW380" i="3"/>
  <c r="CV380" i="3"/>
  <c r="CU380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DF378" i="3"/>
  <c r="DE378" i="3"/>
  <c r="DD378" i="3"/>
  <c r="DC378" i="3"/>
  <c r="DB378" i="3"/>
  <c r="DA378" i="3"/>
  <c r="CZ378" i="3"/>
  <c r="CY378" i="3"/>
  <c r="CX378" i="3"/>
  <c r="CW378" i="3"/>
  <c r="CV378" i="3"/>
  <c r="CU378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DF375" i="3"/>
  <c r="DE375" i="3"/>
  <c r="DD375" i="3"/>
  <c r="DC375" i="3"/>
  <c r="DB375" i="3"/>
  <c r="DA375" i="3"/>
  <c r="CZ375" i="3"/>
  <c r="CY375" i="3"/>
  <c r="CX375" i="3"/>
  <c r="CW375" i="3"/>
  <c r="CV375" i="3"/>
  <c r="CU375" i="3"/>
  <c r="DF374" i="3"/>
  <c r="DE374" i="3"/>
  <c r="DD374" i="3"/>
  <c r="DC374" i="3"/>
  <c r="DB374" i="3"/>
  <c r="DA374" i="3"/>
  <c r="CZ374" i="3"/>
  <c r="CY374" i="3"/>
  <c r="CX374" i="3"/>
  <c r="CW374" i="3"/>
  <c r="CV374" i="3"/>
  <c r="CU374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DF372" i="3"/>
  <c r="DE372" i="3"/>
  <c r="DD372" i="3"/>
  <c r="DC372" i="3"/>
  <c r="DB372" i="3"/>
  <c r="DA372" i="3"/>
  <c r="CZ372" i="3"/>
  <c r="CY372" i="3"/>
  <c r="CX372" i="3"/>
  <c r="CW372" i="3"/>
  <c r="CV372" i="3"/>
  <c r="CU372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DF370" i="3"/>
  <c r="DE370" i="3"/>
  <c r="DD370" i="3"/>
  <c r="DC370" i="3"/>
  <c r="DB370" i="3"/>
  <c r="DA370" i="3"/>
  <c r="CZ370" i="3"/>
  <c r="CY370" i="3"/>
  <c r="CX370" i="3"/>
  <c r="CW370" i="3"/>
  <c r="CV370" i="3"/>
  <c r="CU370" i="3"/>
  <c r="DF369" i="3"/>
  <c r="DE369" i="3"/>
  <c r="DD369" i="3"/>
  <c r="DC369" i="3"/>
  <c r="DB369" i="3"/>
  <c r="DA369" i="3"/>
  <c r="CZ369" i="3"/>
  <c r="CY369" i="3"/>
  <c r="CX369" i="3"/>
  <c r="CW369" i="3"/>
  <c r="CV369" i="3"/>
  <c r="CU369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DF363" i="3"/>
  <c r="DE363" i="3"/>
  <c r="DD363" i="3"/>
  <c r="DC363" i="3"/>
  <c r="DB363" i="3"/>
  <c r="DA363" i="3"/>
  <c r="CZ363" i="3"/>
  <c r="CY363" i="3"/>
  <c r="CX363" i="3"/>
  <c r="CW363" i="3"/>
  <c r="CV363" i="3"/>
  <c r="CU363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DF361" i="3"/>
  <c r="DE361" i="3"/>
  <c r="DD361" i="3"/>
  <c r="DC361" i="3"/>
  <c r="DB361" i="3"/>
  <c r="DA361" i="3"/>
  <c r="CZ361" i="3"/>
  <c r="CY361" i="3"/>
  <c r="CX361" i="3"/>
  <c r="CW361" i="3"/>
  <c r="CV361" i="3"/>
  <c r="CU361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DF359" i="3"/>
  <c r="DE359" i="3"/>
  <c r="DD359" i="3"/>
  <c r="DC359" i="3"/>
  <c r="DB359" i="3"/>
  <c r="DA359" i="3"/>
  <c r="CZ359" i="3"/>
  <c r="CY359" i="3"/>
  <c r="CX359" i="3"/>
  <c r="CW359" i="3"/>
  <c r="CV359" i="3"/>
  <c r="CU359" i="3"/>
  <c r="DF358" i="3"/>
  <c r="DE358" i="3"/>
  <c r="DD358" i="3"/>
  <c r="DC358" i="3"/>
  <c r="DB358" i="3"/>
  <c r="DA358" i="3"/>
  <c r="CZ358" i="3"/>
  <c r="CY358" i="3"/>
  <c r="CX358" i="3"/>
  <c r="CW358" i="3"/>
  <c r="CV358" i="3"/>
  <c r="CU358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DF356" i="3"/>
  <c r="DE356" i="3"/>
  <c r="DD356" i="3"/>
  <c r="DC356" i="3"/>
  <c r="DB356" i="3"/>
  <c r="DA356" i="3"/>
  <c r="CZ356" i="3"/>
  <c r="CY356" i="3"/>
  <c r="CX356" i="3"/>
  <c r="CW356" i="3"/>
  <c r="CV356" i="3"/>
  <c r="CU356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DF353" i="3"/>
  <c r="DE353" i="3"/>
  <c r="DD353" i="3"/>
  <c r="DC353" i="3"/>
  <c r="DB353" i="3"/>
  <c r="DA353" i="3"/>
  <c r="CZ353" i="3"/>
  <c r="CY353" i="3"/>
  <c r="CX353" i="3"/>
  <c r="CW353" i="3"/>
  <c r="CV353" i="3"/>
  <c r="CU353" i="3"/>
  <c r="DF352" i="3"/>
  <c r="DE352" i="3"/>
  <c r="DD352" i="3"/>
  <c r="DC352" i="3"/>
  <c r="DB352" i="3"/>
  <c r="DA352" i="3"/>
  <c r="CZ352" i="3"/>
  <c r="CY352" i="3"/>
  <c r="CX352" i="3"/>
  <c r="CW352" i="3"/>
  <c r="CV352" i="3"/>
  <c r="CU352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DF350" i="3"/>
  <c r="DE350" i="3"/>
  <c r="DD350" i="3"/>
  <c r="DC350" i="3"/>
  <c r="DB350" i="3"/>
  <c r="DA350" i="3"/>
  <c r="CZ350" i="3"/>
  <c r="CY350" i="3"/>
  <c r="CX350" i="3"/>
  <c r="CW350" i="3"/>
  <c r="CV350" i="3"/>
  <c r="CU350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DF348" i="3"/>
  <c r="DE348" i="3"/>
  <c r="DD348" i="3"/>
  <c r="DC348" i="3"/>
  <c r="DB348" i="3"/>
  <c r="DA348" i="3"/>
  <c r="CZ348" i="3"/>
  <c r="CY348" i="3"/>
  <c r="CX348" i="3"/>
  <c r="CW348" i="3"/>
  <c r="CV348" i="3"/>
  <c r="CU348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DF346" i="3"/>
  <c r="DE346" i="3"/>
  <c r="DD346" i="3"/>
  <c r="DC346" i="3"/>
  <c r="DB346" i="3"/>
  <c r="DA346" i="3"/>
  <c r="CZ346" i="3"/>
  <c r="CY346" i="3"/>
  <c r="CX346" i="3"/>
  <c r="CW346" i="3"/>
  <c r="CV346" i="3"/>
  <c r="CU346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DF343" i="3"/>
  <c r="DE343" i="3"/>
  <c r="DD343" i="3"/>
  <c r="DC343" i="3"/>
  <c r="DB343" i="3"/>
  <c r="DA343" i="3"/>
  <c r="CZ343" i="3"/>
  <c r="CY343" i="3"/>
  <c r="CX343" i="3"/>
  <c r="CW343" i="3"/>
  <c r="CV343" i="3"/>
  <c r="CU343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DF338" i="3"/>
  <c r="DE338" i="3"/>
  <c r="DD338" i="3"/>
  <c r="DC338" i="3"/>
  <c r="DB338" i="3"/>
  <c r="DA338" i="3"/>
  <c r="CZ338" i="3"/>
  <c r="CY338" i="3"/>
  <c r="CX338" i="3"/>
  <c r="CW338" i="3"/>
  <c r="CV338" i="3"/>
  <c r="CU338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DF336" i="3"/>
  <c r="DE336" i="3"/>
  <c r="DD336" i="3"/>
  <c r="DC336" i="3"/>
  <c r="DB336" i="3"/>
  <c r="DA336" i="3"/>
  <c r="CZ336" i="3"/>
  <c r="CY336" i="3"/>
  <c r="CX336" i="3"/>
  <c r="CW336" i="3"/>
  <c r="CV336" i="3"/>
  <c r="CU336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DF333" i="3"/>
  <c r="DE333" i="3"/>
  <c r="DD333" i="3"/>
  <c r="DC333" i="3"/>
  <c r="DB333" i="3"/>
  <c r="DA333" i="3"/>
  <c r="CZ333" i="3"/>
  <c r="CY333" i="3"/>
  <c r="CX333" i="3"/>
  <c r="CW333" i="3"/>
  <c r="CV333" i="3"/>
  <c r="CU333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DF319" i="3"/>
  <c r="DE319" i="3"/>
  <c r="DD319" i="3"/>
  <c r="DC319" i="3"/>
  <c r="DB319" i="3"/>
  <c r="DA319" i="3"/>
  <c r="CZ319" i="3"/>
  <c r="CY319" i="3"/>
  <c r="CX319" i="3"/>
  <c r="CW319" i="3"/>
  <c r="CV319" i="3"/>
  <c r="CU319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DF313" i="3"/>
  <c r="DE313" i="3"/>
  <c r="DD313" i="3"/>
  <c r="DC313" i="3"/>
  <c r="DB313" i="3"/>
  <c r="DA313" i="3"/>
  <c r="CZ313" i="3"/>
  <c r="CY313" i="3"/>
  <c r="CX313" i="3"/>
  <c r="CW313" i="3"/>
  <c r="CV313" i="3"/>
  <c r="CU313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DF308" i="3"/>
  <c r="DE308" i="3"/>
  <c r="DD308" i="3"/>
  <c r="DC308" i="3"/>
  <c r="DB308" i="3"/>
  <c r="DA308" i="3"/>
  <c r="CZ308" i="3"/>
  <c r="CY308" i="3"/>
  <c r="CX308" i="3"/>
  <c r="CW308" i="3"/>
  <c r="CV308" i="3"/>
  <c r="CU308" i="3"/>
  <c r="DF307" i="3"/>
  <c r="DE307" i="3"/>
  <c r="DD307" i="3"/>
  <c r="DC307" i="3"/>
  <c r="DB307" i="3"/>
  <c r="DA307" i="3"/>
  <c r="CZ307" i="3"/>
  <c r="CY307" i="3"/>
  <c r="CX307" i="3"/>
  <c r="CW307" i="3"/>
  <c r="CV307" i="3"/>
  <c r="CU307" i="3"/>
  <c r="DF306" i="3"/>
  <c r="DE306" i="3"/>
  <c r="DD306" i="3"/>
  <c r="DC306" i="3"/>
  <c r="DB306" i="3"/>
  <c r="DA306" i="3"/>
  <c r="CZ306" i="3"/>
  <c r="CY306" i="3"/>
  <c r="CX306" i="3"/>
  <c r="CW306" i="3"/>
  <c r="CV306" i="3"/>
  <c r="CU306" i="3"/>
  <c r="DF305" i="3"/>
  <c r="DE305" i="3"/>
  <c r="DD305" i="3"/>
  <c r="DC305" i="3"/>
  <c r="DB305" i="3"/>
  <c r="DA305" i="3"/>
  <c r="CZ305" i="3"/>
  <c r="CY305" i="3"/>
  <c r="CX305" i="3"/>
  <c r="CW305" i="3"/>
  <c r="CV305" i="3"/>
  <c r="CU305" i="3"/>
  <c r="DF304" i="3"/>
  <c r="DE304" i="3"/>
  <c r="DD304" i="3"/>
  <c r="DC304" i="3"/>
  <c r="DB304" i="3"/>
  <c r="DA304" i="3"/>
  <c r="CZ304" i="3"/>
  <c r="CY304" i="3"/>
  <c r="CX304" i="3"/>
  <c r="CW304" i="3"/>
  <c r="CV304" i="3"/>
  <c r="CU304" i="3"/>
  <c r="DF303" i="3"/>
  <c r="DE303" i="3"/>
  <c r="DD303" i="3"/>
  <c r="DC303" i="3"/>
  <c r="DB303" i="3"/>
  <c r="DA303" i="3"/>
  <c r="CZ303" i="3"/>
  <c r="CY303" i="3"/>
  <c r="CX303" i="3"/>
  <c r="CW303" i="3"/>
  <c r="CV303" i="3"/>
  <c r="CU303" i="3"/>
  <c r="DF302" i="3"/>
  <c r="DE302" i="3"/>
  <c r="DD302" i="3"/>
  <c r="DC302" i="3"/>
  <c r="DB302" i="3"/>
  <c r="DA302" i="3"/>
  <c r="CZ302" i="3"/>
  <c r="CY302" i="3"/>
  <c r="CX302" i="3"/>
  <c r="CW302" i="3"/>
  <c r="CV302" i="3"/>
  <c r="CU302" i="3"/>
  <c r="DF301" i="3"/>
  <c r="DE301" i="3"/>
  <c r="DD301" i="3"/>
  <c r="DC301" i="3"/>
  <c r="DB301" i="3"/>
  <c r="DA301" i="3"/>
  <c r="CZ301" i="3"/>
  <c r="CY301" i="3"/>
  <c r="CX301" i="3"/>
  <c r="CW301" i="3"/>
  <c r="CV301" i="3"/>
  <c r="CU301" i="3"/>
  <c r="DF300" i="3"/>
  <c r="DE300" i="3"/>
  <c r="DD300" i="3"/>
  <c r="DC300" i="3"/>
  <c r="DB300" i="3"/>
  <c r="DA300" i="3"/>
  <c r="CZ300" i="3"/>
  <c r="CY300" i="3"/>
  <c r="CX300" i="3"/>
  <c r="CW300" i="3"/>
  <c r="CV300" i="3"/>
  <c r="CU300" i="3"/>
  <c r="DF299" i="3"/>
  <c r="DE299" i="3"/>
  <c r="DD299" i="3"/>
  <c r="DC299" i="3"/>
  <c r="DB299" i="3"/>
  <c r="DA299" i="3"/>
  <c r="CZ299" i="3"/>
  <c r="CY299" i="3"/>
  <c r="CX299" i="3"/>
  <c r="CW299" i="3"/>
  <c r="CV299" i="3"/>
  <c r="CU299" i="3"/>
  <c r="DF298" i="3"/>
  <c r="DE298" i="3"/>
  <c r="DD298" i="3"/>
  <c r="DC298" i="3"/>
  <c r="DB298" i="3"/>
  <c r="DA298" i="3"/>
  <c r="CZ298" i="3"/>
  <c r="CY298" i="3"/>
  <c r="CX298" i="3"/>
  <c r="CW298" i="3"/>
  <c r="CV298" i="3"/>
  <c r="CU298" i="3"/>
  <c r="DF297" i="3"/>
  <c r="DE297" i="3"/>
  <c r="DD297" i="3"/>
  <c r="DC297" i="3"/>
  <c r="DB297" i="3"/>
  <c r="DA297" i="3"/>
  <c r="CZ297" i="3"/>
  <c r="CY297" i="3"/>
  <c r="CX297" i="3"/>
  <c r="CW297" i="3"/>
  <c r="CV297" i="3"/>
  <c r="CU297" i="3"/>
  <c r="DF296" i="3"/>
  <c r="DE296" i="3"/>
  <c r="DD296" i="3"/>
  <c r="DC296" i="3"/>
  <c r="DB296" i="3"/>
  <c r="DA296" i="3"/>
  <c r="CZ296" i="3"/>
  <c r="CY296" i="3"/>
  <c r="CX296" i="3"/>
  <c r="CW296" i="3"/>
  <c r="CV296" i="3"/>
  <c r="CU296" i="3"/>
  <c r="DF295" i="3"/>
  <c r="DE295" i="3"/>
  <c r="DD295" i="3"/>
  <c r="DC295" i="3"/>
  <c r="DB295" i="3"/>
  <c r="DA295" i="3"/>
  <c r="CZ295" i="3"/>
  <c r="CY295" i="3"/>
  <c r="CX295" i="3"/>
  <c r="CW295" i="3"/>
  <c r="CV295" i="3"/>
  <c r="CU295" i="3"/>
  <c r="DF292" i="3"/>
  <c r="DF291" i="3" s="1"/>
  <c r="DE292" i="3"/>
  <c r="DE291" i="3" s="1"/>
  <c r="DD292" i="3"/>
  <c r="DD291" i="3" s="1"/>
  <c r="DC292" i="3"/>
  <c r="DC291" i="3" s="1"/>
  <c r="DB292" i="3"/>
  <c r="DB291" i="3" s="1"/>
  <c r="DA292" i="3"/>
  <c r="DA291" i="3" s="1"/>
  <c r="CZ292" i="3"/>
  <c r="CZ291" i="3" s="1"/>
  <c r="CY292" i="3"/>
  <c r="CY291" i="3" s="1"/>
  <c r="CX292" i="3"/>
  <c r="CX291" i="3" s="1"/>
  <c r="CW292" i="3"/>
  <c r="CW291" i="3" s="1"/>
  <c r="CV292" i="3"/>
  <c r="CV291" i="3" s="1"/>
  <c r="CU292" i="3"/>
  <c r="CU291" i="3" s="1"/>
  <c r="DF290" i="3"/>
  <c r="DE290" i="3"/>
  <c r="DD290" i="3"/>
  <c r="DC290" i="3"/>
  <c r="DB290" i="3"/>
  <c r="DA290" i="3"/>
  <c r="CZ290" i="3"/>
  <c r="CY290" i="3"/>
  <c r="CX290" i="3"/>
  <c r="CW290" i="3"/>
  <c r="CV290" i="3"/>
  <c r="CU290" i="3"/>
  <c r="DF289" i="3"/>
  <c r="DE289" i="3"/>
  <c r="DD289" i="3"/>
  <c r="DC289" i="3"/>
  <c r="DB289" i="3"/>
  <c r="DA289" i="3"/>
  <c r="CZ289" i="3"/>
  <c r="CY289" i="3"/>
  <c r="CX289" i="3"/>
  <c r="CW289" i="3"/>
  <c r="CV289" i="3"/>
  <c r="CU289" i="3"/>
  <c r="DF287" i="3"/>
  <c r="DE287" i="3"/>
  <c r="DD287" i="3"/>
  <c r="DC287" i="3"/>
  <c r="DB287" i="3"/>
  <c r="DA287" i="3"/>
  <c r="CZ287" i="3"/>
  <c r="CY287" i="3"/>
  <c r="CX287" i="3"/>
  <c r="CW287" i="3"/>
  <c r="CV287" i="3"/>
  <c r="CU287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X221" i="3"/>
  <c r="CX220" i="3" s="1"/>
  <c r="DF220" i="3"/>
  <c r="DE220" i="3"/>
  <c r="DD220" i="3"/>
  <c r="DC220" i="3"/>
  <c r="DB220" i="3"/>
  <c r="DA220" i="3"/>
  <c r="CZ220" i="3"/>
  <c r="CY220" i="3"/>
  <c r="CW220" i="3"/>
  <c r="CV220" i="3"/>
  <c r="CU220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DF212" i="3"/>
  <c r="DE212" i="3"/>
  <c r="DF211" i="3"/>
  <c r="DE211" i="3"/>
  <c r="DF210" i="3"/>
  <c r="DE210" i="3"/>
  <c r="DF209" i="3"/>
  <c r="DE209" i="3"/>
  <c r="DF208" i="3"/>
  <c r="DE208" i="3"/>
  <c r="DF207" i="3"/>
  <c r="DE207" i="3"/>
  <c r="DF206" i="3"/>
  <c r="DE206" i="3"/>
  <c r="DF205" i="3"/>
  <c r="DE205" i="3"/>
  <c r="DF204" i="3"/>
  <c r="DE204" i="3"/>
  <c r="DD203" i="3"/>
  <c r="DC203" i="3"/>
  <c r="DB203" i="3"/>
  <c r="DA203" i="3"/>
  <c r="CZ203" i="3"/>
  <c r="CY203" i="3"/>
  <c r="CX203" i="3"/>
  <c r="CW203" i="3"/>
  <c r="CV203" i="3"/>
  <c r="CU203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DF184" i="3"/>
  <c r="DF183" i="3" s="1"/>
  <c r="DE184" i="3"/>
  <c r="DE183" i="3" s="1"/>
  <c r="DD184" i="3"/>
  <c r="DD183" i="3" s="1"/>
  <c r="DC184" i="3"/>
  <c r="DC183" i="3" s="1"/>
  <c r="DB184" i="3"/>
  <c r="DB183" i="3" s="1"/>
  <c r="DA184" i="3"/>
  <c r="DA183" i="3" s="1"/>
  <c r="CZ184" i="3"/>
  <c r="CZ183" i="3" s="1"/>
  <c r="CY184" i="3"/>
  <c r="CY183" i="3" s="1"/>
  <c r="CX184" i="3"/>
  <c r="CX183" i="3" s="1"/>
  <c r="CW184" i="3"/>
  <c r="CW183" i="3" s="1"/>
  <c r="CV184" i="3"/>
  <c r="CV183" i="3" s="1"/>
  <c r="CU184" i="3"/>
  <c r="CU183" i="3" s="1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DF68" i="3"/>
  <c r="DF67" i="3" s="1"/>
  <c r="DE68" i="3"/>
  <c r="DE67" i="3" s="1"/>
  <c r="DD68" i="3"/>
  <c r="DD67" i="3" s="1"/>
  <c r="DC68" i="3"/>
  <c r="DC67" i="3" s="1"/>
  <c r="DB68" i="3"/>
  <c r="DB67" i="3" s="1"/>
  <c r="DA68" i="3"/>
  <c r="DA67" i="3" s="1"/>
  <c r="CZ68" i="3"/>
  <c r="CZ67" i="3" s="1"/>
  <c r="CY68" i="3"/>
  <c r="CY67" i="3" s="1"/>
  <c r="CX68" i="3"/>
  <c r="CX67" i="3" s="1"/>
  <c r="CW68" i="3"/>
  <c r="CW67" i="3" s="1"/>
  <c r="CV68" i="3"/>
  <c r="CV67" i="3" s="1"/>
  <c r="CU68" i="3"/>
  <c r="CU67" i="3" s="1"/>
  <c r="DF65" i="3"/>
  <c r="DE65" i="3"/>
  <c r="DD65" i="3"/>
  <c r="DC65" i="3"/>
  <c r="DB65" i="3"/>
  <c r="DA65" i="3"/>
  <c r="CZ65" i="3"/>
  <c r="CY65" i="3"/>
  <c r="CX65" i="3"/>
  <c r="CW65" i="3"/>
  <c r="CV65" i="3"/>
  <c r="CU65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DF54" i="3"/>
  <c r="DF53" i="3" s="1"/>
  <c r="DE54" i="3"/>
  <c r="DE53" i="3" s="1"/>
  <c r="DD54" i="3"/>
  <c r="DD53" i="3" s="1"/>
  <c r="DC54" i="3"/>
  <c r="DC53" i="3" s="1"/>
  <c r="DB54" i="3"/>
  <c r="DB53" i="3" s="1"/>
  <c r="DA54" i="3"/>
  <c r="DA53" i="3" s="1"/>
  <c r="CZ54" i="3"/>
  <c r="CZ53" i="3" s="1"/>
  <c r="CY54" i="3"/>
  <c r="CY53" i="3" s="1"/>
  <c r="CX54" i="3"/>
  <c r="CX53" i="3" s="1"/>
  <c r="CW54" i="3"/>
  <c r="CW53" i="3" s="1"/>
  <c r="CV54" i="3"/>
  <c r="CV53" i="3" s="1"/>
  <c r="CU54" i="3"/>
  <c r="CU53" i="3" s="1"/>
  <c r="DF52" i="3"/>
  <c r="DE52" i="3"/>
  <c r="DD52" i="3"/>
  <c r="DC52" i="3"/>
  <c r="DB52" i="3"/>
  <c r="DA52" i="3"/>
  <c r="CZ52" i="3"/>
  <c r="CY52" i="3"/>
  <c r="CX52" i="3"/>
  <c r="CW52" i="3"/>
  <c r="CV52" i="3"/>
  <c r="CU52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X23" i="3"/>
  <c r="CX22" i="3" s="1"/>
  <c r="DF22" i="3"/>
  <c r="DE22" i="3"/>
  <c r="DD22" i="3"/>
  <c r="DC22" i="3"/>
  <c r="DB22" i="3"/>
  <c r="DA22" i="3"/>
  <c r="CZ22" i="3"/>
  <c r="CY22" i="3"/>
  <c r="CW22" i="3"/>
  <c r="CV22" i="3"/>
  <c r="CU22" i="3"/>
  <c r="DF21" i="3"/>
  <c r="DF20" i="3" s="1"/>
  <c r="DE21" i="3"/>
  <c r="DE20" i="3" s="1"/>
  <c r="DD21" i="3"/>
  <c r="DD20" i="3" s="1"/>
  <c r="DC21" i="3"/>
  <c r="DC20" i="3" s="1"/>
  <c r="DB21" i="3"/>
  <c r="DB20" i="3" s="1"/>
  <c r="DA21" i="3"/>
  <c r="DA20" i="3" s="1"/>
  <c r="CZ21" i="3"/>
  <c r="CZ20" i="3" s="1"/>
  <c r="CY21" i="3"/>
  <c r="CY20" i="3" s="1"/>
  <c r="CX21" i="3"/>
  <c r="CX20" i="3" s="1"/>
  <c r="CW21" i="3"/>
  <c r="CW20" i="3" s="1"/>
  <c r="CV21" i="3"/>
  <c r="CV20" i="3" s="1"/>
  <c r="CU21" i="3"/>
  <c r="CU20" i="3" s="1"/>
  <c r="DF19" i="3"/>
  <c r="DF18" i="3" s="1"/>
  <c r="DE19" i="3"/>
  <c r="DE18" i="3" s="1"/>
  <c r="DD19" i="3"/>
  <c r="DD18" i="3" s="1"/>
  <c r="DC19" i="3"/>
  <c r="DC18" i="3" s="1"/>
  <c r="DB19" i="3"/>
  <c r="DB18" i="3" s="1"/>
  <c r="DA19" i="3"/>
  <c r="DA18" i="3" s="1"/>
  <c r="CZ19" i="3"/>
  <c r="CZ18" i="3" s="1"/>
  <c r="CY19" i="3"/>
  <c r="CY18" i="3" s="1"/>
  <c r="CX19" i="3"/>
  <c r="CX18" i="3" s="1"/>
  <c r="CW19" i="3"/>
  <c r="CW18" i="3" s="1"/>
  <c r="CV19" i="3"/>
  <c r="CV18" i="3" s="1"/>
  <c r="CU19" i="3"/>
  <c r="CU18" i="3" s="1"/>
  <c r="DF17" i="3"/>
  <c r="DE17" i="3"/>
  <c r="DF16" i="3"/>
  <c r="DE16" i="3"/>
  <c r="DF15" i="3"/>
  <c r="DE15" i="3"/>
  <c r="DD14" i="3"/>
  <c r="DC14" i="3"/>
  <c r="DB14" i="3"/>
  <c r="DA14" i="3"/>
  <c r="CZ14" i="3"/>
  <c r="CY14" i="3"/>
  <c r="CX14" i="3"/>
  <c r="CW14" i="3"/>
  <c r="CV14" i="3"/>
  <c r="CU14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DF9" i="3"/>
  <c r="DE9" i="3"/>
  <c r="DD9" i="3"/>
  <c r="DC9" i="3"/>
  <c r="DB9" i="3"/>
  <c r="DA9" i="3"/>
  <c r="CZ9" i="3"/>
  <c r="CY9" i="3"/>
  <c r="CX9" i="3"/>
  <c r="CW9" i="3"/>
  <c r="CV9" i="3"/>
  <c r="CU9" i="3"/>
  <c r="CU2" i="3"/>
  <c r="DD426" i="3" l="1"/>
  <c r="DD425" i="3" s="1"/>
  <c r="DF391" i="3"/>
  <c r="DB416" i="3"/>
  <c r="CU416" i="3"/>
  <c r="DC416" i="3"/>
  <c r="CY387" i="3"/>
  <c r="CZ387" i="3"/>
  <c r="CW275" i="3"/>
  <c r="DE275" i="3"/>
  <c r="CW288" i="3"/>
  <c r="CW332" i="3"/>
  <c r="DE332" i="3"/>
  <c r="DA342" i="3"/>
  <c r="DA387" i="3"/>
  <c r="CX194" i="3"/>
  <c r="DF194" i="3"/>
  <c r="DB213" i="3"/>
  <c r="CX275" i="3"/>
  <c r="DF275" i="3"/>
  <c r="CX288" i="3"/>
  <c r="DF288" i="3"/>
  <c r="DF332" i="3"/>
  <c r="DB387" i="3"/>
  <c r="DC24" i="3"/>
  <c r="CU156" i="3"/>
  <c r="DC156" i="3"/>
  <c r="CU162" i="3"/>
  <c r="DC162" i="3"/>
  <c r="CU169" i="3"/>
  <c r="DC169" i="3"/>
  <c r="CU173" i="3"/>
  <c r="DC173" i="3"/>
  <c r="DC213" i="3"/>
  <c r="CY217" i="3"/>
  <c r="CU224" i="3"/>
  <c r="DC224" i="3"/>
  <c r="DC241" i="3"/>
  <c r="CY288" i="3"/>
  <c r="DD24" i="3"/>
  <c r="CV46" i="3"/>
  <c r="DD150" i="3"/>
  <c r="CV156" i="3"/>
  <c r="CV162" i="3"/>
  <c r="DD162" i="3"/>
  <c r="DD169" i="3"/>
  <c r="CV173" i="3"/>
  <c r="DD173" i="3"/>
  <c r="CZ194" i="3"/>
  <c r="CV213" i="3"/>
  <c r="DD213" i="3"/>
  <c r="CZ217" i="3"/>
  <c r="CV224" i="3"/>
  <c r="DD224" i="3"/>
  <c r="CV241" i="3"/>
  <c r="CV391" i="3"/>
  <c r="DD391" i="3"/>
  <c r="DE391" i="3"/>
  <c r="DC426" i="3"/>
  <c r="DC425" i="3" s="1"/>
  <c r="CU24" i="3"/>
  <c r="DA62" i="3"/>
  <c r="DA70" i="3"/>
  <c r="DE150" i="3"/>
  <c r="CW156" i="3"/>
  <c r="DE156" i="3"/>
  <c r="DE162" i="3"/>
  <c r="CW169" i="3"/>
  <c r="DE169" i="3"/>
  <c r="CW213" i="3"/>
  <c r="DE213" i="3"/>
  <c r="DA217" i="3"/>
  <c r="CW224" i="3"/>
  <c r="CU294" i="3"/>
  <c r="CY332" i="3"/>
  <c r="CU342" i="3"/>
  <c r="DC342" i="3"/>
  <c r="CU387" i="3"/>
  <c r="DC387" i="3"/>
  <c r="CZ391" i="3"/>
  <c r="CV402" i="3"/>
  <c r="DD402" i="3"/>
  <c r="CV416" i="3"/>
  <c r="DD416" i="3"/>
  <c r="DB62" i="3"/>
  <c r="CX150" i="3"/>
  <c r="DF150" i="3"/>
  <c r="CX156" i="3"/>
  <c r="DF156" i="3"/>
  <c r="CX162" i="3"/>
  <c r="DF162" i="3"/>
  <c r="DF169" i="3"/>
  <c r="CV294" i="3"/>
  <c r="CZ332" i="3"/>
  <c r="CV342" i="3"/>
  <c r="DD342" i="3"/>
  <c r="CV387" i="3"/>
  <c r="DD387" i="3"/>
  <c r="DA391" i="3"/>
  <c r="CW402" i="3"/>
  <c r="DE402" i="3"/>
  <c r="DE416" i="3"/>
  <c r="DF8" i="3"/>
  <c r="CU70" i="3"/>
  <c r="DE294" i="3"/>
  <c r="CW387" i="3"/>
  <c r="DE387" i="3"/>
  <c r="DB391" i="3"/>
  <c r="CX402" i="3"/>
  <c r="DF416" i="3"/>
  <c r="CY24" i="3"/>
  <c r="DD275" i="3"/>
  <c r="CV288" i="3"/>
  <c r="DD288" i="3"/>
  <c r="DF294" i="3"/>
  <c r="CX387" i="3"/>
  <c r="DF387" i="3"/>
  <c r="CU391" i="3"/>
  <c r="DC391" i="3"/>
  <c r="CY402" i="3"/>
  <c r="CY150" i="3"/>
  <c r="CY162" i="3"/>
  <c r="CY169" i="3"/>
  <c r="CY173" i="3"/>
  <c r="CX213" i="3"/>
  <c r="DF213" i="3"/>
  <c r="DB217" i="3"/>
  <c r="DF224" i="3"/>
  <c r="CZ275" i="3"/>
  <c r="CY294" i="3"/>
  <c r="DA332" i="3"/>
  <c r="CW342" i="3"/>
  <c r="DE342" i="3"/>
  <c r="CV62" i="3"/>
  <c r="CV70" i="3"/>
  <c r="CZ150" i="3"/>
  <c r="CZ156" i="3"/>
  <c r="CZ162" i="3"/>
  <c r="CZ169" i="3"/>
  <c r="CU194" i="3"/>
  <c r="DC194" i="3"/>
  <c r="CU217" i="3"/>
  <c r="DC217" i="3"/>
  <c r="CY241" i="3"/>
  <c r="DA275" i="3"/>
  <c r="DA288" i="3"/>
  <c r="DB332" i="3"/>
  <c r="DF342" i="3"/>
  <c r="DE62" i="3"/>
  <c r="CW106" i="3"/>
  <c r="DA150" i="3"/>
  <c r="DD194" i="3"/>
  <c r="CZ213" i="3"/>
  <c r="CV217" i="3"/>
  <c r="DD217" i="3"/>
  <c r="CZ241" i="3"/>
  <c r="DB275" i="3"/>
  <c r="DB288" i="3"/>
  <c r="DA294" i="3"/>
  <c r="CU332" i="3"/>
  <c r="CY342" i="3"/>
  <c r="CW391" i="3"/>
  <c r="DA402" i="3"/>
  <c r="CY416" i="3"/>
  <c r="CY426" i="3"/>
  <c r="CY425" i="3" s="1"/>
  <c r="CX62" i="3"/>
  <c r="DB150" i="3"/>
  <c r="DB162" i="3"/>
  <c r="DB169" i="3"/>
  <c r="DB173" i="3"/>
  <c r="DA213" i="3"/>
  <c r="CW217" i="3"/>
  <c r="DE217" i="3"/>
  <c r="DA224" i="3"/>
  <c r="DA241" i="3"/>
  <c r="CU275" i="3"/>
  <c r="DC275" i="3"/>
  <c r="CU288" i="3"/>
  <c r="DC288" i="3"/>
  <c r="CV332" i="3"/>
  <c r="DD332" i="3"/>
  <c r="CZ342" i="3"/>
  <c r="CX391" i="3"/>
  <c r="DB402" i="3"/>
  <c r="CZ416" i="3"/>
  <c r="CZ426" i="3"/>
  <c r="CZ425" i="3" s="1"/>
  <c r="CY391" i="3"/>
  <c r="CU402" i="3"/>
  <c r="DC402" i="3"/>
  <c r="DA416" i="3"/>
  <c r="CY55" i="3"/>
  <c r="DF62" i="3"/>
  <c r="CW70" i="3"/>
  <c r="DD46" i="3"/>
  <c r="DD76" i="3"/>
  <c r="CU241" i="3"/>
  <c r="CX416" i="3"/>
  <c r="CX332" i="3"/>
  <c r="CU55" i="3"/>
  <c r="DA55" i="3"/>
  <c r="CU8" i="3"/>
  <c r="DD294" i="3"/>
  <c r="CZ70" i="3"/>
  <c r="CY62" i="3"/>
  <c r="CV150" i="3"/>
  <c r="CV194" i="3"/>
  <c r="DB294" i="3"/>
  <c r="CX8" i="3"/>
  <c r="CZ288" i="3"/>
  <c r="DF30" i="3"/>
  <c r="CX169" i="3"/>
  <c r="DC294" i="3"/>
  <c r="CW416" i="3"/>
  <c r="DE194" i="3"/>
  <c r="DE288" i="3"/>
  <c r="DD62" i="3"/>
  <c r="CV8" i="3"/>
  <c r="DB46" i="3"/>
  <c r="DC55" i="3"/>
  <c r="DE70" i="3"/>
  <c r="CZ402" i="3"/>
  <c r="CY275" i="3"/>
  <c r="DB241" i="3"/>
  <c r="CY70" i="3"/>
  <c r="DD8" i="3"/>
  <c r="CZ224" i="3"/>
  <c r="DD156" i="3"/>
  <c r="CV169" i="3"/>
  <c r="CW241" i="3"/>
  <c r="CZ294" i="3"/>
  <c r="DF70" i="3"/>
  <c r="CW173" i="3"/>
  <c r="CW24" i="3"/>
  <c r="CX426" i="3"/>
  <c r="CX425" i="3" s="1"/>
  <c r="CW76" i="3"/>
  <c r="DB156" i="3"/>
  <c r="CV275" i="3"/>
  <c r="DB342" i="3"/>
  <c r="DB224" i="3"/>
  <c r="CX55" i="3"/>
  <c r="DF24" i="3"/>
  <c r="CX217" i="3"/>
  <c r="DF217" i="3"/>
  <c r="CY194" i="3"/>
  <c r="DE106" i="3"/>
  <c r="CX24" i="3"/>
  <c r="CU46" i="3"/>
  <c r="DC150" i="3"/>
  <c r="DB194" i="3"/>
  <c r="DA76" i="3"/>
  <c r="DC30" i="3"/>
  <c r="CY156" i="3"/>
  <c r="CZ62" i="3"/>
  <c r="CX46" i="3"/>
  <c r="DA173" i="3"/>
  <c r="DE55" i="3"/>
  <c r="DC46" i="3"/>
  <c r="CY213" i="3"/>
  <c r="CX342" i="3"/>
  <c r="DF55" i="3"/>
  <c r="DF106" i="3"/>
  <c r="CV24" i="3"/>
  <c r="DC8" i="3"/>
  <c r="DE76" i="3"/>
  <c r="CV76" i="3"/>
  <c r="DA8" i="3"/>
  <c r="DA46" i="3"/>
  <c r="CZ8" i="3"/>
  <c r="DE46" i="3"/>
  <c r="CW46" i="3"/>
  <c r="DB55" i="3"/>
  <c r="DF241" i="3"/>
  <c r="CZ55" i="3"/>
  <c r="CX30" i="3"/>
  <c r="DA24" i="3"/>
  <c r="DF426" i="3"/>
  <c r="DF425" i="3" s="1"/>
  <c r="DF402" i="3"/>
  <c r="DE173" i="3"/>
  <c r="DB426" i="3"/>
  <c r="DB425" i="3" s="1"/>
  <c r="CU76" i="3"/>
  <c r="CW55" i="3"/>
  <c r="DE426" i="3"/>
  <c r="DE425" i="3" s="1"/>
  <c r="CY30" i="3"/>
  <c r="CW194" i="3"/>
  <c r="DE241" i="3"/>
  <c r="CY224" i="3"/>
  <c r="CV426" i="3"/>
  <c r="CV425" i="3" s="1"/>
  <c r="CZ24" i="3"/>
  <c r="DC332" i="3"/>
  <c r="DD241" i="3"/>
  <c r="DA426" i="3"/>
  <c r="DA425" i="3" s="1"/>
  <c r="CW150" i="3"/>
  <c r="CW426" i="3"/>
  <c r="CW425" i="3" s="1"/>
  <c r="DF46" i="3"/>
  <c r="CZ30" i="3"/>
  <c r="CV106" i="3"/>
  <c r="CV30" i="3"/>
  <c r="DD70" i="3"/>
  <c r="DE224" i="3"/>
  <c r="CX294" i="3"/>
  <c r="CU150" i="3"/>
  <c r="CW162" i="3"/>
  <c r="CX224" i="3"/>
  <c r="DA169" i="3"/>
  <c r="CY46" i="3"/>
  <c r="DB30" i="3"/>
  <c r="DB24" i="3"/>
  <c r="DD55" i="3"/>
  <c r="DF173" i="3"/>
  <c r="DD30" i="3"/>
  <c r="DE30" i="3"/>
  <c r="CY76" i="3"/>
  <c r="CW8" i="3"/>
  <c r="CZ46" i="3"/>
  <c r="CW30" i="3"/>
  <c r="CZ76" i="3"/>
  <c r="DC106" i="3"/>
  <c r="CX106" i="3"/>
  <c r="DF76" i="3"/>
  <c r="CV55" i="3"/>
  <c r="DA194" i="3"/>
  <c r="DC76" i="3"/>
  <c r="DE8" i="3"/>
  <c r="CU106" i="3"/>
  <c r="CY8" i="3"/>
  <c r="DB70" i="3"/>
  <c r="DC62" i="3"/>
  <c r="CZ106" i="3"/>
  <c r="DB8" i="3"/>
  <c r="DD106" i="3"/>
  <c r="CY106" i="3"/>
  <c r="CX241" i="3"/>
  <c r="DC70" i="3"/>
  <c r="CU30" i="3"/>
  <c r="DA30" i="3"/>
  <c r="DA106" i="3"/>
  <c r="CX76" i="3"/>
  <c r="DB106" i="3"/>
  <c r="CU62" i="3"/>
  <c r="DA156" i="3"/>
  <c r="DE24" i="3"/>
  <c r="CW62" i="3"/>
  <c r="CX70" i="3"/>
  <c r="DD399" i="3"/>
  <c r="CZ173" i="3"/>
  <c r="CU426" i="3"/>
  <c r="CU425" i="3" s="1"/>
  <c r="DA162" i="3"/>
  <c r="CW294" i="3"/>
  <c r="DB76" i="3"/>
  <c r="CU213" i="3"/>
  <c r="DE14" i="3"/>
  <c r="DF14" i="3"/>
  <c r="DF203" i="3"/>
  <c r="DE203" i="3"/>
  <c r="CX173" i="3"/>
  <c r="F3" i="24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CU399" i="3" l="1"/>
  <c r="DB399" i="3"/>
  <c r="DA399" i="3"/>
  <c r="CY399" i="3"/>
  <c r="CW399" i="3"/>
  <c r="DE399" i="3"/>
  <c r="DC399" i="3"/>
  <c r="CV399" i="3"/>
  <c r="CX399" i="3"/>
  <c r="DA193" i="3"/>
  <c r="DC193" i="3"/>
  <c r="DD193" i="3"/>
  <c r="CU193" i="3"/>
  <c r="CV193" i="3"/>
  <c r="CZ193" i="3"/>
  <c r="CZ399" i="3"/>
  <c r="CW193" i="3"/>
  <c r="DB193" i="3"/>
  <c r="CX7" i="3"/>
  <c r="CU7" i="3"/>
  <c r="CY193" i="3"/>
  <c r="DC7" i="3"/>
  <c r="DF193" i="3"/>
  <c r="DA7" i="3"/>
  <c r="DF7" i="3"/>
  <c r="DF399" i="3"/>
  <c r="CY7" i="3"/>
  <c r="CV7" i="3"/>
  <c r="DE193" i="3"/>
  <c r="CZ7" i="3"/>
  <c r="CX193" i="3"/>
  <c r="DB7" i="3"/>
  <c r="DD7" i="3"/>
  <c r="CW7" i="3"/>
  <c r="DE7" i="3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BW198" i="10"/>
  <c r="AF381" i="10"/>
  <c r="AA385" i="10"/>
  <c r="AB385" i="10"/>
  <c r="AC385" i="10"/>
  <c r="AD385" i="10"/>
  <c r="AE385" i="10"/>
  <c r="AF385" i="10"/>
  <c r="AG385" i="10"/>
  <c r="AH385" i="10"/>
  <c r="AI385" i="10"/>
  <c r="AJ385" i="10"/>
  <c r="AK385" i="10"/>
  <c r="AX80" i="1" l="1" a="1"/>
  <c r="AX80" i="1" s="1"/>
  <c r="BC83" i="1" l="1"/>
  <c r="BB83" i="1"/>
  <c r="BD83" i="1" s="1"/>
  <c r="AS3" i="1" l="1"/>
  <c r="AQ3" i="1"/>
  <c r="AK386" i="10" l="1"/>
  <c r="AJ386" i="10" l="1"/>
  <c r="AI386" i="10" l="1"/>
  <c r="DB3" i="1" l="1"/>
  <c r="AH386" i="10" l="1"/>
  <c r="O91" i="1" l="1"/>
  <c r="O92" i="1" l="1"/>
  <c r="AG386" i="10" l="1"/>
  <c r="CN3" i="1" l="1"/>
  <c r="CQ3" i="8" l="1"/>
  <c r="CR3" i="8"/>
  <c r="CU3" i="8"/>
  <c r="CW3" i="8"/>
  <c r="CY3" i="8"/>
  <c r="CZ3" i="8"/>
  <c r="CO3" i="8"/>
  <c r="CX3" i="8"/>
  <c r="CV3" i="8"/>
  <c r="CT3" i="8"/>
  <c r="CS3" i="8"/>
  <c r="CP3" i="8"/>
  <c r="CT448" i="3"/>
  <c r="CS448" i="3"/>
  <c r="CR448" i="3"/>
  <c r="CQ448" i="3"/>
  <c r="CP448" i="3"/>
  <c r="CO448" i="3"/>
  <c r="CN448" i="3"/>
  <c r="CM448" i="3"/>
  <c r="CL448" i="3"/>
  <c r="CK448" i="3"/>
  <c r="CJ448" i="3"/>
  <c r="CI448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T438" i="3"/>
  <c r="CS438" i="3"/>
  <c r="CR438" i="3"/>
  <c r="CQ438" i="3"/>
  <c r="CP438" i="3"/>
  <c r="CO438" i="3"/>
  <c r="CN438" i="3"/>
  <c r="CM438" i="3"/>
  <c r="CL438" i="3"/>
  <c r="CK438" i="3"/>
  <c r="CJ438" i="3"/>
  <c r="CI438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T428" i="3"/>
  <c r="CS428" i="3"/>
  <c r="CR428" i="3"/>
  <c r="CQ428" i="3"/>
  <c r="CP428" i="3"/>
  <c r="CO428" i="3"/>
  <c r="CN428" i="3"/>
  <c r="CM428" i="3"/>
  <c r="CL428" i="3"/>
  <c r="CK428" i="3"/>
  <c r="CJ428" i="3"/>
  <c r="CI428" i="3"/>
  <c r="CT427" i="3"/>
  <c r="CS427" i="3"/>
  <c r="CR427" i="3"/>
  <c r="CQ427" i="3"/>
  <c r="CP427" i="3"/>
  <c r="CO427" i="3"/>
  <c r="CN427" i="3"/>
  <c r="CM427" i="3"/>
  <c r="CL427" i="3"/>
  <c r="CK427" i="3"/>
  <c r="CJ427" i="3"/>
  <c r="CI427" i="3"/>
  <c r="CT423" i="3"/>
  <c r="CS423" i="3"/>
  <c r="CR423" i="3"/>
  <c r="CQ423" i="3"/>
  <c r="CQ422" i="3" s="1"/>
  <c r="CP423" i="3"/>
  <c r="CP422" i="3" s="1"/>
  <c r="CO423" i="3"/>
  <c r="CO422" i="3" s="1"/>
  <c r="CN423" i="3"/>
  <c r="CN422" i="3" s="1"/>
  <c r="CM423" i="3"/>
  <c r="CM422" i="3" s="1"/>
  <c r="CL423" i="3"/>
  <c r="CK423" i="3"/>
  <c r="CK422" i="3" s="1"/>
  <c r="CJ423" i="3"/>
  <c r="CJ422" i="3" s="1"/>
  <c r="CI423" i="3"/>
  <c r="CI422" i="3" s="1"/>
  <c r="CT422" i="3"/>
  <c r="CS422" i="3"/>
  <c r="CR422" i="3"/>
  <c r="CL422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T292" i="3"/>
  <c r="CT291" i="3" s="1"/>
  <c r="CS292" i="3"/>
  <c r="CS291" i="3" s="1"/>
  <c r="CR292" i="3"/>
  <c r="CR291" i="3" s="1"/>
  <c r="CQ292" i="3"/>
  <c r="CQ291" i="3" s="1"/>
  <c r="CP292" i="3"/>
  <c r="CP291" i="3" s="1"/>
  <c r="CO292" i="3"/>
  <c r="CO291" i="3" s="1"/>
  <c r="CN292" i="3"/>
  <c r="CN291" i="3" s="1"/>
  <c r="CM292" i="3"/>
  <c r="CM291" i="3" s="1"/>
  <c r="CL292" i="3"/>
  <c r="CL291" i="3" s="1"/>
  <c r="CK292" i="3"/>
  <c r="CK291" i="3" s="1"/>
  <c r="CJ292" i="3"/>
  <c r="CJ291" i="3" s="1"/>
  <c r="CI292" i="3"/>
  <c r="CI291" i="3" s="1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L221" i="3"/>
  <c r="CL220" i="3" s="1"/>
  <c r="CT220" i="3"/>
  <c r="CS220" i="3"/>
  <c r="CR220" i="3"/>
  <c r="CQ220" i="3"/>
  <c r="CP220" i="3"/>
  <c r="CO220" i="3"/>
  <c r="CN220" i="3"/>
  <c r="CM220" i="3"/>
  <c r="CK220" i="3"/>
  <c r="CJ220" i="3"/>
  <c r="CI220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T212" i="3"/>
  <c r="CS212" i="3"/>
  <c r="CT211" i="3"/>
  <c r="CS211" i="3"/>
  <c r="CT210" i="3"/>
  <c r="CS210" i="3"/>
  <c r="CT209" i="3"/>
  <c r="CS209" i="3"/>
  <c r="CT208" i="3"/>
  <c r="CS208" i="3"/>
  <c r="CT207" i="3"/>
  <c r="CS207" i="3"/>
  <c r="CT206" i="3"/>
  <c r="CS206" i="3"/>
  <c r="CT205" i="3"/>
  <c r="CS205" i="3"/>
  <c r="CT204" i="3"/>
  <c r="CS204" i="3"/>
  <c r="CR203" i="3"/>
  <c r="CQ203" i="3"/>
  <c r="CP203" i="3"/>
  <c r="CO203" i="3"/>
  <c r="CN203" i="3"/>
  <c r="CM203" i="3"/>
  <c r="CL203" i="3"/>
  <c r="CK203" i="3"/>
  <c r="CJ203" i="3"/>
  <c r="CI203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T184" i="3"/>
  <c r="CT183" i="3" s="1"/>
  <c r="CS184" i="3"/>
  <c r="CS183" i="3" s="1"/>
  <c r="CR184" i="3"/>
  <c r="CR183" i="3" s="1"/>
  <c r="CQ184" i="3"/>
  <c r="CQ183" i="3" s="1"/>
  <c r="CP184" i="3"/>
  <c r="CP183" i="3" s="1"/>
  <c r="CO184" i="3"/>
  <c r="CO183" i="3" s="1"/>
  <c r="CN184" i="3"/>
  <c r="CN183" i="3" s="1"/>
  <c r="CM184" i="3"/>
  <c r="CM183" i="3" s="1"/>
  <c r="CL184" i="3"/>
  <c r="CL183" i="3" s="1"/>
  <c r="CK184" i="3"/>
  <c r="CK183" i="3" s="1"/>
  <c r="CJ184" i="3"/>
  <c r="CJ183" i="3" s="1"/>
  <c r="CI184" i="3"/>
  <c r="CI183" i="3" s="1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T68" i="3"/>
  <c r="CT67" i="3" s="1"/>
  <c r="CS68" i="3"/>
  <c r="CS67" i="3" s="1"/>
  <c r="CR68" i="3"/>
  <c r="CR67" i="3" s="1"/>
  <c r="CQ68" i="3"/>
  <c r="CQ67" i="3" s="1"/>
  <c r="CP68" i="3"/>
  <c r="CP67" i="3" s="1"/>
  <c r="CO68" i="3"/>
  <c r="CO67" i="3" s="1"/>
  <c r="CN68" i="3"/>
  <c r="CN67" i="3" s="1"/>
  <c r="CM68" i="3"/>
  <c r="CM67" i="3" s="1"/>
  <c r="CL68" i="3"/>
  <c r="CL67" i="3" s="1"/>
  <c r="CK68" i="3"/>
  <c r="CK67" i="3" s="1"/>
  <c r="CJ68" i="3"/>
  <c r="CJ67" i="3" s="1"/>
  <c r="CI68" i="3"/>
  <c r="CI67" i="3" s="1"/>
  <c r="CT65" i="3"/>
  <c r="CS65" i="3"/>
  <c r="CR65" i="3"/>
  <c r="CQ65" i="3"/>
  <c r="CP65" i="3"/>
  <c r="CO65" i="3"/>
  <c r="CN65" i="3"/>
  <c r="CM65" i="3"/>
  <c r="CL65" i="3"/>
  <c r="CK65" i="3"/>
  <c r="CJ65" i="3"/>
  <c r="CI65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T54" i="3"/>
  <c r="CT53" i="3" s="1"/>
  <c r="CS54" i="3"/>
  <c r="CS53" i="3" s="1"/>
  <c r="CR54" i="3"/>
  <c r="CR53" i="3" s="1"/>
  <c r="CQ54" i="3"/>
  <c r="CQ53" i="3" s="1"/>
  <c r="CP54" i="3"/>
  <c r="CP53" i="3" s="1"/>
  <c r="CO54" i="3"/>
  <c r="CO53" i="3" s="1"/>
  <c r="CN54" i="3"/>
  <c r="CN53" i="3" s="1"/>
  <c r="CM54" i="3"/>
  <c r="CM53" i="3" s="1"/>
  <c r="CL54" i="3"/>
  <c r="CL53" i="3" s="1"/>
  <c r="CK54" i="3"/>
  <c r="CK53" i="3" s="1"/>
  <c r="CJ54" i="3"/>
  <c r="CJ53" i="3" s="1"/>
  <c r="CI54" i="3"/>
  <c r="CI53" i="3" s="1"/>
  <c r="CT52" i="3"/>
  <c r="CS52" i="3"/>
  <c r="CR52" i="3"/>
  <c r="CQ52" i="3"/>
  <c r="CP52" i="3"/>
  <c r="CO52" i="3"/>
  <c r="CN52" i="3"/>
  <c r="CM52" i="3"/>
  <c r="CL52" i="3"/>
  <c r="CK52" i="3"/>
  <c r="CJ52" i="3"/>
  <c r="CI52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L23" i="3"/>
  <c r="CL22" i="3" s="1"/>
  <c r="CT22" i="3"/>
  <c r="CS22" i="3"/>
  <c r="CR22" i="3"/>
  <c r="CQ22" i="3"/>
  <c r="CP22" i="3"/>
  <c r="CO22" i="3"/>
  <c r="CN22" i="3"/>
  <c r="CM22" i="3"/>
  <c r="CK22" i="3"/>
  <c r="CJ22" i="3"/>
  <c r="CI22" i="3"/>
  <c r="CT21" i="3"/>
  <c r="CT20" i="3" s="1"/>
  <c r="CS21" i="3"/>
  <c r="CS20" i="3" s="1"/>
  <c r="CR21" i="3"/>
  <c r="CR20" i="3" s="1"/>
  <c r="CQ21" i="3"/>
  <c r="CQ20" i="3" s="1"/>
  <c r="CP21" i="3"/>
  <c r="CP20" i="3" s="1"/>
  <c r="CO21" i="3"/>
  <c r="CO20" i="3" s="1"/>
  <c r="CN21" i="3"/>
  <c r="CN20" i="3" s="1"/>
  <c r="CM21" i="3"/>
  <c r="CM20" i="3" s="1"/>
  <c r="CL21" i="3"/>
  <c r="CL20" i="3" s="1"/>
  <c r="CK21" i="3"/>
  <c r="CK20" i="3" s="1"/>
  <c r="CJ21" i="3"/>
  <c r="CJ20" i="3" s="1"/>
  <c r="CI21" i="3"/>
  <c r="CI20" i="3" s="1"/>
  <c r="CT19" i="3"/>
  <c r="CT18" i="3" s="1"/>
  <c r="CS19" i="3"/>
  <c r="CS18" i="3" s="1"/>
  <c r="CR19" i="3"/>
  <c r="CR18" i="3" s="1"/>
  <c r="CQ19" i="3"/>
  <c r="CQ18" i="3" s="1"/>
  <c r="CP19" i="3"/>
  <c r="CP18" i="3" s="1"/>
  <c r="CO19" i="3"/>
  <c r="CO18" i="3" s="1"/>
  <c r="CN19" i="3"/>
  <c r="CN18" i="3" s="1"/>
  <c r="CM19" i="3"/>
  <c r="CM18" i="3" s="1"/>
  <c r="CL19" i="3"/>
  <c r="CL18" i="3" s="1"/>
  <c r="CK19" i="3"/>
  <c r="CK18" i="3" s="1"/>
  <c r="CJ19" i="3"/>
  <c r="CJ18" i="3" s="1"/>
  <c r="CI19" i="3"/>
  <c r="CI18" i="3" s="1"/>
  <c r="CT17" i="3"/>
  <c r="CS17" i="3"/>
  <c r="CT16" i="3"/>
  <c r="CS16" i="3"/>
  <c r="CT15" i="3"/>
  <c r="CS15" i="3"/>
  <c r="CR14" i="3"/>
  <c r="CQ14" i="3"/>
  <c r="CP14" i="3"/>
  <c r="CO14" i="3"/>
  <c r="CN14" i="3"/>
  <c r="CM14" i="3"/>
  <c r="CL14" i="3"/>
  <c r="CK14" i="3"/>
  <c r="CJ14" i="3"/>
  <c r="CI14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T9" i="3"/>
  <c r="CS9" i="3"/>
  <c r="CR9" i="3"/>
  <c r="CQ9" i="3"/>
  <c r="CP9" i="3"/>
  <c r="CO9" i="3"/>
  <c r="CN9" i="3"/>
  <c r="CM9" i="3"/>
  <c r="CL9" i="3"/>
  <c r="CK9" i="3"/>
  <c r="CJ9" i="3"/>
  <c r="CI9" i="3"/>
  <c r="CQ426" i="3" l="1"/>
  <c r="CQ425" i="3" s="1"/>
  <c r="CL416" i="3"/>
  <c r="CT416" i="3"/>
  <c r="CL426" i="3"/>
  <c r="CL425" i="3" s="1"/>
  <c r="CT426" i="3"/>
  <c r="CT425" i="3" s="1"/>
  <c r="CK426" i="3"/>
  <c r="CK425" i="3" s="1"/>
  <c r="CS426" i="3"/>
  <c r="CS425" i="3" s="1"/>
  <c r="CO426" i="3"/>
  <c r="CO425" i="3" s="1"/>
  <c r="CS416" i="3"/>
  <c r="CJ426" i="3"/>
  <c r="CJ425" i="3" s="1"/>
  <c r="CR426" i="3"/>
  <c r="CR425" i="3" s="1"/>
  <c r="CP426" i="3"/>
  <c r="CP425" i="3" s="1"/>
  <c r="CR169" i="3"/>
  <c r="CJ391" i="3"/>
  <c r="CR391" i="3"/>
  <c r="CN402" i="3"/>
  <c r="CK169" i="3"/>
  <c r="CS169" i="3"/>
  <c r="CK173" i="3"/>
  <c r="CS173" i="3"/>
  <c r="CO194" i="3"/>
  <c r="CK213" i="3"/>
  <c r="CS213" i="3"/>
  <c r="CO217" i="3"/>
  <c r="CS224" i="3"/>
  <c r="CO275" i="3"/>
  <c r="CO288" i="3"/>
  <c r="CR294" i="3"/>
  <c r="CT241" i="3"/>
  <c r="CO332" i="3"/>
  <c r="CK342" i="3"/>
  <c r="CK387" i="3"/>
  <c r="CS387" i="3"/>
  <c r="CO402" i="3"/>
  <c r="CI275" i="3"/>
  <c r="CQ275" i="3"/>
  <c r="CI288" i="3"/>
  <c r="CQ288" i="3"/>
  <c r="CL294" i="3"/>
  <c r="CL391" i="3"/>
  <c r="CT391" i="3"/>
  <c r="CO416" i="3"/>
  <c r="CN213" i="3"/>
  <c r="CJ217" i="3"/>
  <c r="CR217" i="3"/>
  <c r="CJ275" i="3"/>
  <c r="CR275" i="3"/>
  <c r="CJ288" i="3"/>
  <c r="CR288" i="3"/>
  <c r="CI332" i="3"/>
  <c r="CQ332" i="3"/>
  <c r="CM387" i="3"/>
  <c r="CM391" i="3"/>
  <c r="CI402" i="3"/>
  <c r="CL150" i="3"/>
  <c r="CT150" i="3"/>
  <c r="CL156" i="3"/>
  <c r="CL162" i="3"/>
  <c r="CL169" i="3"/>
  <c r="CT169" i="3"/>
  <c r="CL173" i="3"/>
  <c r="CP194" i="3"/>
  <c r="CL213" i="3"/>
  <c r="CP217" i="3"/>
  <c r="CL224" i="3"/>
  <c r="CT224" i="3"/>
  <c r="CN24" i="3"/>
  <c r="CR62" i="3"/>
  <c r="CJ70" i="3"/>
  <c r="CN150" i="3"/>
  <c r="CN162" i="3"/>
  <c r="CN173" i="3"/>
  <c r="CJ194" i="3"/>
  <c r="CR194" i="3"/>
  <c r="CO24" i="3"/>
  <c r="CS55" i="3"/>
  <c r="CS70" i="3"/>
  <c r="CO150" i="3"/>
  <c r="CO156" i="3"/>
  <c r="CO162" i="3"/>
  <c r="CO241" i="3"/>
  <c r="CS275" i="3"/>
  <c r="CJ332" i="3"/>
  <c r="CR332" i="3"/>
  <c r="CN342" i="3"/>
  <c r="CN387" i="3"/>
  <c r="CP416" i="3"/>
  <c r="CT275" i="3"/>
  <c r="CL288" i="3"/>
  <c r="CT288" i="3"/>
  <c r="CO294" i="3"/>
  <c r="CS332" i="3"/>
  <c r="CO391" i="3"/>
  <c r="CS402" i="3"/>
  <c r="CI416" i="3"/>
  <c r="CQ416" i="3"/>
  <c r="CM62" i="3"/>
  <c r="CM70" i="3"/>
  <c r="CI150" i="3"/>
  <c r="CQ156" i="3"/>
  <c r="CI162" i="3"/>
  <c r="CI169" i="3"/>
  <c r="CQ169" i="3"/>
  <c r="CI173" i="3"/>
  <c r="CQ173" i="3"/>
  <c r="CM194" i="3"/>
  <c r="CQ213" i="3"/>
  <c r="CM217" i="3"/>
  <c r="CQ224" i="3"/>
  <c r="CI241" i="3"/>
  <c r="CL332" i="3"/>
  <c r="CT332" i="3"/>
  <c r="CP342" i="3"/>
  <c r="CP387" i="3"/>
  <c r="CL402" i="3"/>
  <c r="CT402" i="3"/>
  <c r="CJ416" i="3"/>
  <c r="CR416" i="3"/>
  <c r="CJ224" i="3"/>
  <c r="CR224" i="3"/>
  <c r="CR241" i="3"/>
  <c r="CI294" i="3"/>
  <c r="CQ294" i="3"/>
  <c r="CI55" i="3"/>
  <c r="CQ62" i="3"/>
  <c r="CQ70" i="3"/>
  <c r="CM156" i="3"/>
  <c r="CM162" i="3"/>
  <c r="CJ169" i="3"/>
  <c r="CJ173" i="3"/>
  <c r="CR173" i="3"/>
  <c r="CN194" i="3"/>
  <c r="CJ213" i="3"/>
  <c r="CR213" i="3"/>
  <c r="CN217" i="3"/>
  <c r="CP241" i="3"/>
  <c r="CP275" i="3"/>
  <c r="CP288" i="3"/>
  <c r="CP294" i="3"/>
  <c r="CP332" i="3"/>
  <c r="CL342" i="3"/>
  <c r="CL387" i="3"/>
  <c r="CT387" i="3"/>
  <c r="CK391" i="3"/>
  <c r="CS391" i="3"/>
  <c r="CM402" i="3"/>
  <c r="CJ62" i="3"/>
  <c r="CL62" i="3"/>
  <c r="CT62" i="3"/>
  <c r="CP150" i="3"/>
  <c r="CP156" i="3"/>
  <c r="CP162" i="3"/>
  <c r="CM169" i="3"/>
  <c r="CI194" i="3"/>
  <c r="CM213" i="3"/>
  <c r="CI217" i="3"/>
  <c r="CQ217" i="3"/>
  <c r="CK224" i="3"/>
  <c r="CK275" i="3"/>
  <c r="CK288" i="3"/>
  <c r="CS288" i="3"/>
  <c r="CK294" i="3"/>
  <c r="CS294" i="3"/>
  <c r="CK332" i="3"/>
  <c r="CO342" i="3"/>
  <c r="CO387" i="3"/>
  <c r="CN391" i="3"/>
  <c r="CP402" i="3"/>
  <c r="CK416" i="3"/>
  <c r="CN55" i="3"/>
  <c r="CN70" i="3"/>
  <c r="CJ150" i="3"/>
  <c r="CR150" i="3"/>
  <c r="CJ156" i="3"/>
  <c r="CR156" i="3"/>
  <c r="CJ162" i="3"/>
  <c r="CR162" i="3"/>
  <c r="CO169" i="3"/>
  <c r="CO173" i="3"/>
  <c r="CK194" i="3"/>
  <c r="CO213" i="3"/>
  <c r="CK217" i="3"/>
  <c r="CS217" i="3"/>
  <c r="CM241" i="3"/>
  <c r="CM275" i="3"/>
  <c r="CM288" i="3"/>
  <c r="CM332" i="3"/>
  <c r="CI342" i="3"/>
  <c r="CQ342" i="3"/>
  <c r="CI387" i="3"/>
  <c r="CQ387" i="3"/>
  <c r="CP391" i="3"/>
  <c r="CJ402" i="3"/>
  <c r="CM416" i="3"/>
  <c r="CK46" i="3"/>
  <c r="CS46" i="3"/>
  <c r="CO106" i="3"/>
  <c r="CS150" i="3"/>
  <c r="CS156" i="3"/>
  <c r="CK162" i="3"/>
  <c r="CS162" i="3"/>
  <c r="CP169" i="3"/>
  <c r="CL194" i="3"/>
  <c r="CP213" i="3"/>
  <c r="CL217" i="3"/>
  <c r="CT217" i="3"/>
  <c r="CN224" i="3"/>
  <c r="CN241" i="3"/>
  <c r="CN288" i="3"/>
  <c r="CN294" i="3"/>
  <c r="CN332" i="3"/>
  <c r="CJ387" i="3"/>
  <c r="CR387" i="3"/>
  <c r="CI391" i="3"/>
  <c r="CQ391" i="3"/>
  <c r="CK402" i="3"/>
  <c r="CN416" i="3"/>
  <c r="CP70" i="3"/>
  <c r="CP173" i="3"/>
  <c r="CT162" i="3"/>
  <c r="CT173" i="3"/>
  <c r="CO62" i="3"/>
  <c r="CR106" i="3"/>
  <c r="CT194" i="3"/>
  <c r="CT213" i="3"/>
  <c r="CI62" i="3"/>
  <c r="CT294" i="3"/>
  <c r="CQ162" i="3"/>
  <c r="CQ402" i="3"/>
  <c r="CQ241" i="3"/>
  <c r="CN169" i="3"/>
  <c r="CL241" i="3"/>
  <c r="CJ76" i="3"/>
  <c r="CO70" i="3"/>
  <c r="CK156" i="3"/>
  <c r="CJ46" i="3"/>
  <c r="CK62" i="3"/>
  <c r="CL55" i="3"/>
  <c r="CP24" i="3"/>
  <c r="CK241" i="3"/>
  <c r="CN426" i="3"/>
  <c r="CN425" i="3" s="1"/>
  <c r="CL70" i="3"/>
  <c r="CJ294" i="3"/>
  <c r="CJ342" i="3"/>
  <c r="CT70" i="3"/>
  <c r="CL275" i="3"/>
  <c r="CR24" i="3"/>
  <c r="CT24" i="3"/>
  <c r="CO46" i="3"/>
  <c r="CP224" i="3"/>
  <c r="CT342" i="3"/>
  <c r="CI224" i="3"/>
  <c r="CP62" i="3"/>
  <c r="CR342" i="3"/>
  <c r="CN275" i="3"/>
  <c r="CT156" i="3"/>
  <c r="CR70" i="3"/>
  <c r="CK150" i="3"/>
  <c r="CN46" i="3"/>
  <c r="CJ8" i="3"/>
  <c r="CI156" i="3"/>
  <c r="CM224" i="3"/>
  <c r="CM30" i="3"/>
  <c r="CJ30" i="3"/>
  <c r="CP76" i="3"/>
  <c r="CQ194" i="3"/>
  <c r="CM426" i="3"/>
  <c r="CM425" i="3" s="1"/>
  <c r="CM24" i="3"/>
  <c r="CJ106" i="3"/>
  <c r="CS194" i="3"/>
  <c r="CJ241" i="3"/>
  <c r="CI70" i="3"/>
  <c r="CT106" i="3"/>
  <c r="CM8" i="3"/>
  <c r="CT76" i="3"/>
  <c r="CI46" i="3"/>
  <c r="CR8" i="3"/>
  <c r="CO224" i="3"/>
  <c r="CI213" i="3"/>
  <c r="CK55" i="3"/>
  <c r="CM150" i="3"/>
  <c r="CL76" i="3"/>
  <c r="CS62" i="3"/>
  <c r="CP55" i="3"/>
  <c r="CQ46" i="3"/>
  <c r="CM46" i="3"/>
  <c r="CN8" i="3"/>
  <c r="CR30" i="3"/>
  <c r="CI8" i="3"/>
  <c r="CO76" i="3"/>
  <c r="CL106" i="3"/>
  <c r="CP106" i="3"/>
  <c r="CM106" i="3"/>
  <c r="CR46" i="3"/>
  <c r="CR55" i="3"/>
  <c r="CL8" i="3"/>
  <c r="CS342" i="3"/>
  <c r="CK30" i="3"/>
  <c r="CT30" i="3"/>
  <c r="CQ106" i="3"/>
  <c r="CQ76" i="3"/>
  <c r="CR76" i="3"/>
  <c r="CQ8" i="3"/>
  <c r="CK8" i="3"/>
  <c r="CT55" i="3"/>
  <c r="CN62" i="3"/>
  <c r="CT8" i="3"/>
  <c r="CS30" i="3"/>
  <c r="CN76" i="3"/>
  <c r="CN106" i="3"/>
  <c r="CL24" i="3"/>
  <c r="CI106" i="3"/>
  <c r="CP8" i="3"/>
  <c r="CK24" i="3"/>
  <c r="CP46" i="3"/>
  <c r="CS241" i="3"/>
  <c r="CS106" i="3"/>
  <c r="CM55" i="3"/>
  <c r="CM294" i="3"/>
  <c r="CQ30" i="3"/>
  <c r="CK106" i="3"/>
  <c r="CM342" i="3"/>
  <c r="CR402" i="3"/>
  <c r="CI426" i="3"/>
  <c r="CI425" i="3" s="1"/>
  <c r="CL30" i="3"/>
  <c r="CQ150" i="3"/>
  <c r="CN156" i="3"/>
  <c r="CM173" i="3"/>
  <c r="CI76" i="3"/>
  <c r="CQ55" i="3"/>
  <c r="CP30" i="3"/>
  <c r="CQ24" i="3"/>
  <c r="CK76" i="3"/>
  <c r="CO55" i="3"/>
  <c r="CS76" i="3"/>
  <c r="CK70" i="3"/>
  <c r="CO8" i="3"/>
  <c r="CS24" i="3"/>
  <c r="CJ24" i="3"/>
  <c r="CN30" i="3"/>
  <c r="CM76" i="3"/>
  <c r="CJ55" i="3"/>
  <c r="CI30" i="3"/>
  <c r="CI24" i="3"/>
  <c r="CO30" i="3"/>
  <c r="CL46" i="3"/>
  <c r="CT46" i="3"/>
  <c r="CS14" i="3"/>
  <c r="CS203" i="3"/>
  <c r="CS8" i="3"/>
  <c r="CT203" i="3"/>
  <c r="CT14" i="3"/>
  <c r="CI399" i="3" l="1"/>
  <c r="CL399" i="3"/>
  <c r="CS399" i="3"/>
  <c r="CO399" i="3"/>
  <c r="CM399" i="3"/>
  <c r="CR193" i="3"/>
  <c r="CT399" i="3"/>
  <c r="CQ193" i="3"/>
  <c r="CJ193" i="3"/>
  <c r="CO193" i="3"/>
  <c r="CN399" i="3"/>
  <c r="CK193" i="3"/>
  <c r="CJ399" i="3"/>
  <c r="CP193" i="3"/>
  <c r="CK399" i="3"/>
  <c r="CN193" i="3"/>
  <c r="CM193" i="3"/>
  <c r="CP399" i="3"/>
  <c r="CT193" i="3"/>
  <c r="CL193" i="3"/>
  <c r="CQ399" i="3"/>
  <c r="CI193" i="3"/>
  <c r="CN7" i="3"/>
  <c r="CR7" i="3"/>
  <c r="CM7" i="3"/>
  <c r="CK7" i="3"/>
  <c r="CP7" i="3"/>
  <c r="CL7" i="3"/>
  <c r="CS193" i="3"/>
  <c r="CR399" i="3"/>
  <c r="CQ7" i="3"/>
  <c r="CO7" i="3"/>
  <c r="CJ7" i="3"/>
  <c r="CI7" i="3"/>
  <c r="CT7" i="3"/>
  <c r="CS7" i="3"/>
  <c r="AB86" i="1" l="1"/>
  <c r="DA3" i="1" l="1"/>
  <c r="AF386" i="10"/>
  <c r="AE386" i="10" l="1"/>
  <c r="BC84" i="1" l="1"/>
  <c r="AD386" i="10" l="1"/>
  <c r="AC386" i="10"/>
  <c r="AB386" i="10"/>
  <c r="AA386" i="10"/>
  <c r="CH344" i="3" l="1"/>
  <c r="CG344" i="3"/>
  <c r="CF344" i="3"/>
  <c r="CE344" i="3"/>
  <c r="CD344" i="3"/>
  <c r="CC344" i="3"/>
  <c r="CB344" i="3"/>
  <c r="CA344" i="3"/>
  <c r="BZ344" i="3"/>
  <c r="BY344" i="3"/>
  <c r="BX344" i="3"/>
  <c r="BW344" i="3"/>
  <c r="BV344" i="3"/>
  <c r="BU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C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K344" i="3"/>
  <c r="AJ344" i="3"/>
  <c r="AI344" i="3"/>
  <c r="AH344" i="3"/>
  <c r="AG344" i="3"/>
  <c r="AF344" i="3"/>
  <c r="AE344" i="3"/>
  <c r="AD344" i="3"/>
  <c r="AC344" i="3"/>
  <c r="BF90" i="1" l="1"/>
  <c r="BZ3" i="1"/>
  <c r="BL3" i="1"/>
  <c r="AX3" i="1"/>
  <c r="AJ3" i="1"/>
  <c r="AB384" i="10" l="1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AB344" i="3" l="1"/>
  <c r="AA344" i="3"/>
  <c r="CH314" i="3"/>
  <c r="CG314" i="3"/>
  <c r="CF314" i="3"/>
  <c r="CE314" i="3"/>
  <c r="CD314" i="3"/>
  <c r="CC314" i="3"/>
  <c r="CB314" i="3"/>
  <c r="CA314" i="3"/>
  <c r="BZ314" i="3"/>
  <c r="BY314" i="3"/>
  <c r="BX314" i="3"/>
  <c r="BW314" i="3"/>
  <c r="BV314" i="3"/>
  <c r="BU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C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K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R63" i="12" l="1"/>
  <c r="CH175" i="3" l="1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X344" i="3" l="1"/>
  <c r="Y344" i="3"/>
  <c r="Z344" i="3"/>
  <c r="W344" i="3"/>
  <c r="CL3" i="8" l="1"/>
  <c r="CM3" i="8"/>
  <c r="CK3" i="8"/>
  <c r="CJ3" i="8"/>
  <c r="CI3" i="8"/>
  <c r="CH3" i="8"/>
  <c r="CG3" i="8"/>
  <c r="CF3" i="8"/>
  <c r="CE3" i="8"/>
  <c r="CD3" i="8"/>
  <c r="CC3" i="8"/>
  <c r="CB3" i="8"/>
  <c r="X84" i="1" l="1"/>
  <c r="CH448" i="3" l="1"/>
  <c r="CG448" i="3"/>
  <c r="CF448" i="3"/>
  <c r="CE448" i="3"/>
  <c r="CD448" i="3"/>
  <c r="CC448" i="3"/>
  <c r="CB448" i="3"/>
  <c r="CA448" i="3"/>
  <c r="BZ448" i="3"/>
  <c r="BY448" i="3"/>
  <c r="BX448" i="3"/>
  <c r="BW448" i="3"/>
  <c r="CH447" i="3"/>
  <c r="CG447" i="3"/>
  <c r="CF447" i="3"/>
  <c r="CE447" i="3"/>
  <c r="CD447" i="3"/>
  <c r="CC447" i="3"/>
  <c r="CB447" i="3"/>
  <c r="CA447" i="3"/>
  <c r="BZ447" i="3"/>
  <c r="BY447" i="3"/>
  <c r="BX447" i="3"/>
  <c r="BW447" i="3"/>
  <c r="CH446" i="3"/>
  <c r="CG446" i="3"/>
  <c r="CF446" i="3"/>
  <c r="CE446" i="3"/>
  <c r="CD446" i="3"/>
  <c r="CC446" i="3"/>
  <c r="CB446" i="3"/>
  <c r="CA446" i="3"/>
  <c r="BZ446" i="3"/>
  <c r="BY446" i="3"/>
  <c r="BX446" i="3"/>
  <c r="BW446" i="3"/>
  <c r="CH445" i="3"/>
  <c r="CG445" i="3"/>
  <c r="CF445" i="3"/>
  <c r="CE445" i="3"/>
  <c r="CD445" i="3"/>
  <c r="CC445" i="3"/>
  <c r="CB445" i="3"/>
  <c r="CA445" i="3"/>
  <c r="BZ445" i="3"/>
  <c r="BY445" i="3"/>
  <c r="BX445" i="3"/>
  <c r="BW445" i="3"/>
  <c r="CH444" i="3"/>
  <c r="CG444" i="3"/>
  <c r="CF444" i="3"/>
  <c r="CE444" i="3"/>
  <c r="CD444" i="3"/>
  <c r="CC444" i="3"/>
  <c r="CB444" i="3"/>
  <c r="CA444" i="3"/>
  <c r="BZ444" i="3"/>
  <c r="BY444" i="3"/>
  <c r="BX444" i="3"/>
  <c r="BW444" i="3"/>
  <c r="CH443" i="3"/>
  <c r="CG443" i="3"/>
  <c r="CF443" i="3"/>
  <c r="CE443" i="3"/>
  <c r="CD443" i="3"/>
  <c r="CC443" i="3"/>
  <c r="CB443" i="3"/>
  <c r="CA443" i="3"/>
  <c r="BZ443" i="3"/>
  <c r="BY443" i="3"/>
  <c r="BX443" i="3"/>
  <c r="BW443" i="3"/>
  <c r="CH442" i="3"/>
  <c r="CG442" i="3"/>
  <c r="CF442" i="3"/>
  <c r="CE442" i="3"/>
  <c r="CD442" i="3"/>
  <c r="CC442" i="3"/>
  <c r="CB442" i="3"/>
  <c r="CA442" i="3"/>
  <c r="BZ442" i="3"/>
  <c r="BY442" i="3"/>
  <c r="BX442" i="3"/>
  <c r="BW442" i="3"/>
  <c r="CH441" i="3"/>
  <c r="CG441" i="3"/>
  <c r="CF441" i="3"/>
  <c r="CE441" i="3"/>
  <c r="CD441" i="3"/>
  <c r="CC441" i="3"/>
  <c r="CB441" i="3"/>
  <c r="CA441" i="3"/>
  <c r="BZ441" i="3"/>
  <c r="BY441" i="3"/>
  <c r="BX441" i="3"/>
  <c r="BW441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CH439" i="3"/>
  <c r="CG439" i="3"/>
  <c r="CF439" i="3"/>
  <c r="CE439" i="3"/>
  <c r="CD439" i="3"/>
  <c r="CC439" i="3"/>
  <c r="CB439" i="3"/>
  <c r="CA439" i="3"/>
  <c r="BZ439" i="3"/>
  <c r="BY439" i="3"/>
  <c r="BX439" i="3"/>
  <c r="BW439" i="3"/>
  <c r="CH438" i="3"/>
  <c r="CG438" i="3"/>
  <c r="CF438" i="3"/>
  <c r="CE438" i="3"/>
  <c r="CD438" i="3"/>
  <c r="CC438" i="3"/>
  <c r="CB438" i="3"/>
  <c r="CA438" i="3"/>
  <c r="BZ438" i="3"/>
  <c r="BY438" i="3"/>
  <c r="BX438" i="3"/>
  <c r="BW438" i="3"/>
  <c r="CH437" i="3"/>
  <c r="CG437" i="3"/>
  <c r="CF437" i="3"/>
  <c r="CE437" i="3"/>
  <c r="CD437" i="3"/>
  <c r="CC437" i="3"/>
  <c r="CB437" i="3"/>
  <c r="CA437" i="3"/>
  <c r="BZ437" i="3"/>
  <c r="BY437" i="3"/>
  <c r="BX437" i="3"/>
  <c r="BW437" i="3"/>
  <c r="CH436" i="3"/>
  <c r="CG436" i="3"/>
  <c r="CF436" i="3"/>
  <c r="CE436" i="3"/>
  <c r="CD436" i="3"/>
  <c r="CC436" i="3"/>
  <c r="CB436" i="3"/>
  <c r="CA436" i="3"/>
  <c r="BZ436" i="3"/>
  <c r="BY436" i="3"/>
  <c r="BX436" i="3"/>
  <c r="BW436" i="3"/>
  <c r="CH435" i="3"/>
  <c r="CG435" i="3"/>
  <c r="CF435" i="3"/>
  <c r="CE435" i="3"/>
  <c r="CD435" i="3"/>
  <c r="CC435" i="3"/>
  <c r="CB435" i="3"/>
  <c r="CA435" i="3"/>
  <c r="BZ435" i="3"/>
  <c r="BY435" i="3"/>
  <c r="BX435" i="3"/>
  <c r="BW435" i="3"/>
  <c r="CH434" i="3"/>
  <c r="CG434" i="3"/>
  <c r="CF434" i="3"/>
  <c r="CE434" i="3"/>
  <c r="CD434" i="3"/>
  <c r="CC434" i="3"/>
  <c r="CB434" i="3"/>
  <c r="CA434" i="3"/>
  <c r="BZ434" i="3"/>
  <c r="BY434" i="3"/>
  <c r="BX434" i="3"/>
  <c r="BW434" i="3"/>
  <c r="CH433" i="3"/>
  <c r="CG433" i="3"/>
  <c r="CF433" i="3"/>
  <c r="CE433" i="3"/>
  <c r="CD433" i="3"/>
  <c r="CC433" i="3"/>
  <c r="CB433" i="3"/>
  <c r="CA433" i="3"/>
  <c r="BZ433" i="3"/>
  <c r="BY433" i="3"/>
  <c r="BX433" i="3"/>
  <c r="BW433" i="3"/>
  <c r="CH432" i="3"/>
  <c r="CG432" i="3"/>
  <c r="CF432" i="3"/>
  <c r="CE432" i="3"/>
  <c r="CD432" i="3"/>
  <c r="CC432" i="3"/>
  <c r="CB432" i="3"/>
  <c r="CA432" i="3"/>
  <c r="BZ432" i="3"/>
  <c r="BY432" i="3"/>
  <c r="BX432" i="3"/>
  <c r="BW432" i="3"/>
  <c r="CH431" i="3"/>
  <c r="CG431" i="3"/>
  <c r="CF431" i="3"/>
  <c r="CE431" i="3"/>
  <c r="CD431" i="3"/>
  <c r="CC431" i="3"/>
  <c r="CB431" i="3"/>
  <c r="CA431" i="3"/>
  <c r="BZ431" i="3"/>
  <c r="BY431" i="3"/>
  <c r="BX431" i="3"/>
  <c r="BW431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CH429" i="3"/>
  <c r="CG429" i="3"/>
  <c r="CF429" i="3"/>
  <c r="CE429" i="3"/>
  <c r="CD429" i="3"/>
  <c r="CC429" i="3"/>
  <c r="CB429" i="3"/>
  <c r="CA429" i="3"/>
  <c r="BZ429" i="3"/>
  <c r="BY429" i="3"/>
  <c r="BX429" i="3"/>
  <c r="BW429" i="3"/>
  <c r="CH428" i="3"/>
  <c r="CG428" i="3"/>
  <c r="CF428" i="3"/>
  <c r="CE428" i="3"/>
  <c r="CD428" i="3"/>
  <c r="CC428" i="3"/>
  <c r="CB428" i="3"/>
  <c r="CA428" i="3"/>
  <c r="BZ428" i="3"/>
  <c r="BY428" i="3"/>
  <c r="BX428" i="3"/>
  <c r="BW428" i="3"/>
  <c r="CH427" i="3"/>
  <c r="CG427" i="3"/>
  <c r="CF427" i="3"/>
  <c r="CF426" i="3" s="1"/>
  <c r="CF425" i="3" s="1"/>
  <c r="CE427" i="3"/>
  <c r="CE426" i="3" s="1"/>
  <c r="CE425" i="3" s="1"/>
  <c r="CD427" i="3"/>
  <c r="CC427" i="3"/>
  <c r="CB427" i="3"/>
  <c r="CA427" i="3"/>
  <c r="BZ427" i="3"/>
  <c r="BY427" i="3"/>
  <c r="BX427" i="3"/>
  <c r="BX426" i="3" s="1"/>
  <c r="BX425" i="3" s="1"/>
  <c r="BW427" i="3"/>
  <c r="CH423" i="3"/>
  <c r="CG423" i="3"/>
  <c r="CG422" i="3" s="1"/>
  <c r="CF423" i="3"/>
  <c r="CF422" i="3" s="1"/>
  <c r="CE423" i="3"/>
  <c r="CE422" i="3" s="1"/>
  <c r="CD423" i="3"/>
  <c r="CD422" i="3" s="1"/>
  <c r="CC423" i="3"/>
  <c r="CC422" i="3" s="1"/>
  <c r="CB423" i="3"/>
  <c r="CB422" i="3" s="1"/>
  <c r="CA423" i="3"/>
  <c r="CA422" i="3" s="1"/>
  <c r="BZ423" i="3"/>
  <c r="BZ422" i="3" s="1"/>
  <c r="BY423" i="3"/>
  <c r="BY422" i="3" s="1"/>
  <c r="BX423" i="3"/>
  <c r="BX422" i="3" s="1"/>
  <c r="BW423" i="3"/>
  <c r="BW422" i="3" s="1"/>
  <c r="CH422" i="3"/>
  <c r="CH420" i="3"/>
  <c r="CG420" i="3"/>
  <c r="CF420" i="3"/>
  <c r="CE420" i="3"/>
  <c r="CD420" i="3"/>
  <c r="CC420" i="3"/>
  <c r="CB420" i="3"/>
  <c r="CA420" i="3"/>
  <c r="BZ420" i="3"/>
  <c r="BY420" i="3"/>
  <c r="BX420" i="3"/>
  <c r="BW420" i="3"/>
  <c r="CH419" i="3"/>
  <c r="CG419" i="3"/>
  <c r="CF419" i="3"/>
  <c r="CE419" i="3"/>
  <c r="CD419" i="3"/>
  <c r="CC419" i="3"/>
  <c r="CB419" i="3"/>
  <c r="CA419" i="3"/>
  <c r="BZ419" i="3"/>
  <c r="BY419" i="3"/>
  <c r="BX419" i="3"/>
  <c r="BW419" i="3"/>
  <c r="CH418" i="3"/>
  <c r="CG418" i="3"/>
  <c r="CF418" i="3"/>
  <c r="CE418" i="3"/>
  <c r="CD418" i="3"/>
  <c r="CC418" i="3"/>
  <c r="CB418" i="3"/>
  <c r="CA418" i="3"/>
  <c r="BZ418" i="3"/>
  <c r="BY418" i="3"/>
  <c r="BX418" i="3"/>
  <c r="BW418" i="3"/>
  <c r="CH417" i="3"/>
  <c r="CG417" i="3"/>
  <c r="CF417" i="3"/>
  <c r="CE417" i="3"/>
  <c r="CD417" i="3"/>
  <c r="CC417" i="3"/>
  <c r="CB417" i="3"/>
  <c r="CA417" i="3"/>
  <c r="BZ417" i="3"/>
  <c r="BY417" i="3"/>
  <c r="BX417" i="3"/>
  <c r="BW417" i="3"/>
  <c r="CH412" i="3"/>
  <c r="CG412" i="3"/>
  <c r="CF412" i="3"/>
  <c r="CE412" i="3"/>
  <c r="CD412" i="3"/>
  <c r="CC412" i="3"/>
  <c r="CB412" i="3"/>
  <c r="CA412" i="3"/>
  <c r="BZ412" i="3"/>
  <c r="BY412" i="3"/>
  <c r="BX412" i="3"/>
  <c r="BW412" i="3"/>
  <c r="CH411" i="3"/>
  <c r="CG411" i="3"/>
  <c r="CF411" i="3"/>
  <c r="CE411" i="3"/>
  <c r="CD411" i="3"/>
  <c r="CC411" i="3"/>
  <c r="CB411" i="3"/>
  <c r="CA411" i="3"/>
  <c r="BZ411" i="3"/>
  <c r="BY411" i="3"/>
  <c r="BX411" i="3"/>
  <c r="BW411" i="3"/>
  <c r="CH410" i="3"/>
  <c r="CG410" i="3"/>
  <c r="CF410" i="3"/>
  <c r="CE410" i="3"/>
  <c r="CD410" i="3"/>
  <c r="CC410" i="3"/>
  <c r="CB410" i="3"/>
  <c r="CA410" i="3"/>
  <c r="BZ410" i="3"/>
  <c r="BY410" i="3"/>
  <c r="BX410" i="3"/>
  <c r="BW410" i="3"/>
  <c r="CH409" i="3"/>
  <c r="CG409" i="3"/>
  <c r="CF409" i="3"/>
  <c r="CE409" i="3"/>
  <c r="CD409" i="3"/>
  <c r="CC409" i="3"/>
  <c r="CB409" i="3"/>
  <c r="CA409" i="3"/>
  <c r="BZ409" i="3"/>
  <c r="BY409" i="3"/>
  <c r="BX409" i="3"/>
  <c r="BW409" i="3"/>
  <c r="CH408" i="3"/>
  <c r="CG408" i="3"/>
  <c r="CF408" i="3"/>
  <c r="CE408" i="3"/>
  <c r="CD408" i="3"/>
  <c r="CC408" i="3"/>
  <c r="CB408" i="3"/>
  <c r="CA408" i="3"/>
  <c r="BZ408" i="3"/>
  <c r="BY408" i="3"/>
  <c r="BX408" i="3"/>
  <c r="BW408" i="3"/>
  <c r="CH407" i="3"/>
  <c r="CG407" i="3"/>
  <c r="CF407" i="3"/>
  <c r="CE407" i="3"/>
  <c r="CD407" i="3"/>
  <c r="CC407" i="3"/>
  <c r="CB407" i="3"/>
  <c r="CA407" i="3"/>
  <c r="BZ407" i="3"/>
  <c r="BY407" i="3"/>
  <c r="BX407" i="3"/>
  <c r="BW407" i="3"/>
  <c r="CH406" i="3"/>
  <c r="CG406" i="3"/>
  <c r="CF406" i="3"/>
  <c r="CE406" i="3"/>
  <c r="CD406" i="3"/>
  <c r="CC406" i="3"/>
  <c r="CB406" i="3"/>
  <c r="CA406" i="3"/>
  <c r="BZ406" i="3"/>
  <c r="BY406" i="3"/>
  <c r="BX406" i="3"/>
  <c r="BW406" i="3"/>
  <c r="CH405" i="3"/>
  <c r="CG405" i="3"/>
  <c r="CF405" i="3"/>
  <c r="CE405" i="3"/>
  <c r="CD405" i="3"/>
  <c r="CC405" i="3"/>
  <c r="CB405" i="3"/>
  <c r="CA405" i="3"/>
  <c r="BZ405" i="3"/>
  <c r="BY405" i="3"/>
  <c r="BX405" i="3"/>
  <c r="BW405" i="3"/>
  <c r="CH404" i="3"/>
  <c r="CG404" i="3"/>
  <c r="CF404" i="3"/>
  <c r="CE404" i="3"/>
  <c r="CD404" i="3"/>
  <c r="CC404" i="3"/>
  <c r="CB404" i="3"/>
  <c r="CA404" i="3"/>
  <c r="BZ404" i="3"/>
  <c r="BY404" i="3"/>
  <c r="BX404" i="3"/>
  <c r="BW404" i="3"/>
  <c r="CH403" i="3"/>
  <c r="CG403" i="3"/>
  <c r="CF403" i="3"/>
  <c r="CE403" i="3"/>
  <c r="CD403" i="3"/>
  <c r="CC403" i="3"/>
  <c r="CB403" i="3"/>
  <c r="CA403" i="3"/>
  <c r="BZ403" i="3"/>
  <c r="BY403" i="3"/>
  <c r="BX403" i="3"/>
  <c r="BW403" i="3"/>
  <c r="CH394" i="3"/>
  <c r="CG394" i="3"/>
  <c r="CF394" i="3"/>
  <c r="CE394" i="3"/>
  <c r="CD394" i="3"/>
  <c r="CC394" i="3"/>
  <c r="CB394" i="3"/>
  <c r="CA394" i="3"/>
  <c r="BZ394" i="3"/>
  <c r="BY394" i="3"/>
  <c r="BX394" i="3"/>
  <c r="BW394" i="3"/>
  <c r="CH393" i="3"/>
  <c r="CG393" i="3"/>
  <c r="CF393" i="3"/>
  <c r="CE393" i="3"/>
  <c r="CD393" i="3"/>
  <c r="CC393" i="3"/>
  <c r="CB393" i="3"/>
  <c r="CA393" i="3"/>
  <c r="BZ393" i="3"/>
  <c r="BY393" i="3"/>
  <c r="BX393" i="3"/>
  <c r="BW393" i="3"/>
  <c r="CH392" i="3"/>
  <c r="CG392" i="3"/>
  <c r="CF392" i="3"/>
  <c r="CE392" i="3"/>
  <c r="CD392" i="3"/>
  <c r="CC392" i="3"/>
  <c r="CB392" i="3"/>
  <c r="CA392" i="3"/>
  <c r="BZ392" i="3"/>
  <c r="BY392" i="3"/>
  <c r="BX392" i="3"/>
  <c r="BW392" i="3"/>
  <c r="CH389" i="3"/>
  <c r="CG389" i="3"/>
  <c r="CF389" i="3"/>
  <c r="CE389" i="3"/>
  <c r="CD389" i="3"/>
  <c r="CC389" i="3"/>
  <c r="CB389" i="3"/>
  <c r="CA389" i="3"/>
  <c r="BZ389" i="3"/>
  <c r="BY389" i="3"/>
  <c r="BX389" i="3"/>
  <c r="BW389" i="3"/>
  <c r="CH388" i="3"/>
  <c r="CG388" i="3"/>
  <c r="CF388" i="3"/>
  <c r="CE388" i="3"/>
  <c r="CD388" i="3"/>
  <c r="CC388" i="3"/>
  <c r="CB388" i="3"/>
  <c r="CA388" i="3"/>
  <c r="BZ388" i="3"/>
  <c r="BY388" i="3"/>
  <c r="BX388" i="3"/>
  <c r="BW388" i="3"/>
  <c r="CH382" i="3"/>
  <c r="CG382" i="3"/>
  <c r="CF382" i="3"/>
  <c r="CE382" i="3"/>
  <c r="CD382" i="3"/>
  <c r="CC382" i="3"/>
  <c r="CB382" i="3"/>
  <c r="CA382" i="3"/>
  <c r="BZ382" i="3"/>
  <c r="BY382" i="3"/>
  <c r="BX382" i="3"/>
  <c r="BW382" i="3"/>
  <c r="CH381" i="3"/>
  <c r="CG381" i="3"/>
  <c r="CF381" i="3"/>
  <c r="CE381" i="3"/>
  <c r="CD381" i="3"/>
  <c r="CC381" i="3"/>
  <c r="CB381" i="3"/>
  <c r="CA381" i="3"/>
  <c r="BZ381" i="3"/>
  <c r="BY381" i="3"/>
  <c r="BX381" i="3"/>
  <c r="BW381" i="3"/>
  <c r="CH380" i="3"/>
  <c r="CG380" i="3"/>
  <c r="CF380" i="3"/>
  <c r="CE380" i="3"/>
  <c r="CD380" i="3"/>
  <c r="CC380" i="3"/>
  <c r="CB380" i="3"/>
  <c r="CA380" i="3"/>
  <c r="BZ380" i="3"/>
  <c r="BY380" i="3"/>
  <c r="BX380" i="3"/>
  <c r="BW380" i="3"/>
  <c r="CH379" i="3"/>
  <c r="CG379" i="3"/>
  <c r="CF379" i="3"/>
  <c r="CE379" i="3"/>
  <c r="CD379" i="3"/>
  <c r="CC379" i="3"/>
  <c r="CB379" i="3"/>
  <c r="CA379" i="3"/>
  <c r="BZ379" i="3"/>
  <c r="BY379" i="3"/>
  <c r="BX379" i="3"/>
  <c r="BW379" i="3"/>
  <c r="CH378" i="3"/>
  <c r="CG378" i="3"/>
  <c r="CF378" i="3"/>
  <c r="CE378" i="3"/>
  <c r="CD378" i="3"/>
  <c r="CC378" i="3"/>
  <c r="CB378" i="3"/>
  <c r="CA378" i="3"/>
  <c r="BZ378" i="3"/>
  <c r="BY378" i="3"/>
  <c r="BX378" i="3"/>
  <c r="BW378" i="3"/>
  <c r="CH377" i="3"/>
  <c r="CG377" i="3"/>
  <c r="CF377" i="3"/>
  <c r="CE377" i="3"/>
  <c r="CD377" i="3"/>
  <c r="CC377" i="3"/>
  <c r="CB377" i="3"/>
  <c r="CA377" i="3"/>
  <c r="BZ377" i="3"/>
  <c r="BY377" i="3"/>
  <c r="BX377" i="3"/>
  <c r="BW377" i="3"/>
  <c r="CH376" i="3"/>
  <c r="CG376" i="3"/>
  <c r="CF376" i="3"/>
  <c r="CE376" i="3"/>
  <c r="CD376" i="3"/>
  <c r="CC376" i="3"/>
  <c r="CB376" i="3"/>
  <c r="CA376" i="3"/>
  <c r="BZ376" i="3"/>
  <c r="BY376" i="3"/>
  <c r="BX376" i="3"/>
  <c r="BW376" i="3"/>
  <c r="CH375" i="3"/>
  <c r="CG375" i="3"/>
  <c r="CF375" i="3"/>
  <c r="CE375" i="3"/>
  <c r="CD375" i="3"/>
  <c r="CC375" i="3"/>
  <c r="CB375" i="3"/>
  <c r="CA375" i="3"/>
  <c r="BZ375" i="3"/>
  <c r="BY375" i="3"/>
  <c r="BX375" i="3"/>
  <c r="BW375" i="3"/>
  <c r="CH374" i="3"/>
  <c r="CG374" i="3"/>
  <c r="CF374" i="3"/>
  <c r="CE374" i="3"/>
  <c r="CD374" i="3"/>
  <c r="CC374" i="3"/>
  <c r="CB374" i="3"/>
  <c r="CA374" i="3"/>
  <c r="BZ374" i="3"/>
  <c r="BY374" i="3"/>
  <c r="BX374" i="3"/>
  <c r="BW374" i="3"/>
  <c r="CH373" i="3"/>
  <c r="CG373" i="3"/>
  <c r="CF373" i="3"/>
  <c r="CE373" i="3"/>
  <c r="CD373" i="3"/>
  <c r="CC373" i="3"/>
  <c r="CB373" i="3"/>
  <c r="CA373" i="3"/>
  <c r="BZ373" i="3"/>
  <c r="BY373" i="3"/>
  <c r="BX373" i="3"/>
  <c r="BW373" i="3"/>
  <c r="CH372" i="3"/>
  <c r="CG372" i="3"/>
  <c r="CF372" i="3"/>
  <c r="CE372" i="3"/>
  <c r="CD372" i="3"/>
  <c r="CC372" i="3"/>
  <c r="CB372" i="3"/>
  <c r="CA372" i="3"/>
  <c r="BZ372" i="3"/>
  <c r="BY372" i="3"/>
  <c r="BX372" i="3"/>
  <c r="BW372" i="3"/>
  <c r="CH371" i="3"/>
  <c r="CG371" i="3"/>
  <c r="CF371" i="3"/>
  <c r="CE371" i="3"/>
  <c r="CD371" i="3"/>
  <c r="CC371" i="3"/>
  <c r="CB371" i="3"/>
  <c r="CA371" i="3"/>
  <c r="BZ371" i="3"/>
  <c r="BY371" i="3"/>
  <c r="BX371" i="3"/>
  <c r="BW371" i="3"/>
  <c r="CH370" i="3"/>
  <c r="CG370" i="3"/>
  <c r="CF370" i="3"/>
  <c r="CE370" i="3"/>
  <c r="CD370" i="3"/>
  <c r="CC370" i="3"/>
  <c r="CB370" i="3"/>
  <c r="CA370" i="3"/>
  <c r="BZ370" i="3"/>
  <c r="BY370" i="3"/>
  <c r="BX370" i="3"/>
  <c r="BW370" i="3"/>
  <c r="CH369" i="3"/>
  <c r="CG369" i="3"/>
  <c r="CF369" i="3"/>
  <c r="CE369" i="3"/>
  <c r="CD369" i="3"/>
  <c r="CC369" i="3"/>
  <c r="CB369" i="3"/>
  <c r="CA369" i="3"/>
  <c r="BZ369" i="3"/>
  <c r="BY369" i="3"/>
  <c r="BX369" i="3"/>
  <c r="BW369" i="3"/>
  <c r="CH368" i="3"/>
  <c r="CG368" i="3"/>
  <c r="CF368" i="3"/>
  <c r="CE368" i="3"/>
  <c r="CD368" i="3"/>
  <c r="CC368" i="3"/>
  <c r="CB368" i="3"/>
  <c r="CA368" i="3"/>
  <c r="BZ368" i="3"/>
  <c r="BY368" i="3"/>
  <c r="BX368" i="3"/>
  <c r="BW368" i="3"/>
  <c r="CH367" i="3"/>
  <c r="CG367" i="3"/>
  <c r="CF367" i="3"/>
  <c r="CE367" i="3"/>
  <c r="CD367" i="3"/>
  <c r="CC367" i="3"/>
  <c r="CB367" i="3"/>
  <c r="CA367" i="3"/>
  <c r="BZ367" i="3"/>
  <c r="BY367" i="3"/>
  <c r="BX367" i="3"/>
  <c r="BW367" i="3"/>
  <c r="CH366" i="3"/>
  <c r="CG366" i="3"/>
  <c r="CF366" i="3"/>
  <c r="CE366" i="3"/>
  <c r="CD366" i="3"/>
  <c r="CC366" i="3"/>
  <c r="CB366" i="3"/>
  <c r="CA366" i="3"/>
  <c r="BZ366" i="3"/>
  <c r="BY366" i="3"/>
  <c r="BX366" i="3"/>
  <c r="BW366" i="3"/>
  <c r="CH365" i="3"/>
  <c r="CG365" i="3"/>
  <c r="CF365" i="3"/>
  <c r="CE365" i="3"/>
  <c r="CD365" i="3"/>
  <c r="CC365" i="3"/>
  <c r="CB365" i="3"/>
  <c r="CA365" i="3"/>
  <c r="BZ365" i="3"/>
  <c r="BY365" i="3"/>
  <c r="BX365" i="3"/>
  <c r="BW365" i="3"/>
  <c r="CH364" i="3"/>
  <c r="CG364" i="3"/>
  <c r="CF364" i="3"/>
  <c r="CE364" i="3"/>
  <c r="CD364" i="3"/>
  <c r="CC364" i="3"/>
  <c r="CB364" i="3"/>
  <c r="CA364" i="3"/>
  <c r="BZ364" i="3"/>
  <c r="BY364" i="3"/>
  <c r="BX364" i="3"/>
  <c r="BW364" i="3"/>
  <c r="CH363" i="3"/>
  <c r="CG363" i="3"/>
  <c r="CF363" i="3"/>
  <c r="CE363" i="3"/>
  <c r="CD363" i="3"/>
  <c r="CC363" i="3"/>
  <c r="CB363" i="3"/>
  <c r="CA363" i="3"/>
  <c r="BZ363" i="3"/>
  <c r="BY363" i="3"/>
  <c r="BX363" i="3"/>
  <c r="BW363" i="3"/>
  <c r="CH362" i="3"/>
  <c r="CG362" i="3"/>
  <c r="CF362" i="3"/>
  <c r="CE362" i="3"/>
  <c r="CD362" i="3"/>
  <c r="CC362" i="3"/>
  <c r="CB362" i="3"/>
  <c r="CA362" i="3"/>
  <c r="BZ362" i="3"/>
  <c r="BY362" i="3"/>
  <c r="BX362" i="3"/>
  <c r="BW362" i="3"/>
  <c r="CH361" i="3"/>
  <c r="CG361" i="3"/>
  <c r="CF361" i="3"/>
  <c r="CE361" i="3"/>
  <c r="CD361" i="3"/>
  <c r="CC361" i="3"/>
  <c r="CB361" i="3"/>
  <c r="CA361" i="3"/>
  <c r="BZ361" i="3"/>
  <c r="BY361" i="3"/>
  <c r="BX361" i="3"/>
  <c r="BW361" i="3"/>
  <c r="CH360" i="3"/>
  <c r="CG360" i="3"/>
  <c r="CF360" i="3"/>
  <c r="CE360" i="3"/>
  <c r="CD360" i="3"/>
  <c r="CC360" i="3"/>
  <c r="CB360" i="3"/>
  <c r="CA360" i="3"/>
  <c r="BZ360" i="3"/>
  <c r="BY360" i="3"/>
  <c r="BX360" i="3"/>
  <c r="BW360" i="3"/>
  <c r="CH359" i="3"/>
  <c r="CG359" i="3"/>
  <c r="CF359" i="3"/>
  <c r="CE359" i="3"/>
  <c r="CD359" i="3"/>
  <c r="CC359" i="3"/>
  <c r="CB359" i="3"/>
  <c r="CA359" i="3"/>
  <c r="BZ359" i="3"/>
  <c r="BY359" i="3"/>
  <c r="BX359" i="3"/>
  <c r="BW359" i="3"/>
  <c r="CH358" i="3"/>
  <c r="CG358" i="3"/>
  <c r="CF358" i="3"/>
  <c r="CE358" i="3"/>
  <c r="CD358" i="3"/>
  <c r="CC358" i="3"/>
  <c r="CB358" i="3"/>
  <c r="CA358" i="3"/>
  <c r="BZ358" i="3"/>
  <c r="BY358" i="3"/>
  <c r="BX358" i="3"/>
  <c r="BW358" i="3"/>
  <c r="CH357" i="3"/>
  <c r="CG357" i="3"/>
  <c r="CF357" i="3"/>
  <c r="CE357" i="3"/>
  <c r="CD357" i="3"/>
  <c r="CC357" i="3"/>
  <c r="CB357" i="3"/>
  <c r="CA357" i="3"/>
  <c r="BZ357" i="3"/>
  <c r="BY357" i="3"/>
  <c r="BX357" i="3"/>
  <c r="BW357" i="3"/>
  <c r="CH356" i="3"/>
  <c r="CG356" i="3"/>
  <c r="CF356" i="3"/>
  <c r="CE356" i="3"/>
  <c r="CD356" i="3"/>
  <c r="CC356" i="3"/>
  <c r="CB356" i="3"/>
  <c r="CA356" i="3"/>
  <c r="BZ356" i="3"/>
  <c r="BY356" i="3"/>
  <c r="BX356" i="3"/>
  <c r="BW356" i="3"/>
  <c r="CH355" i="3"/>
  <c r="CG355" i="3"/>
  <c r="CF355" i="3"/>
  <c r="CE355" i="3"/>
  <c r="CD355" i="3"/>
  <c r="CC355" i="3"/>
  <c r="CB355" i="3"/>
  <c r="CA355" i="3"/>
  <c r="BZ355" i="3"/>
  <c r="BY355" i="3"/>
  <c r="BX355" i="3"/>
  <c r="BW355" i="3"/>
  <c r="CH354" i="3"/>
  <c r="CG354" i="3"/>
  <c r="CF354" i="3"/>
  <c r="CE354" i="3"/>
  <c r="CD354" i="3"/>
  <c r="CC354" i="3"/>
  <c r="CB354" i="3"/>
  <c r="CA354" i="3"/>
  <c r="BZ354" i="3"/>
  <c r="BY354" i="3"/>
  <c r="BX354" i="3"/>
  <c r="BW354" i="3"/>
  <c r="CH353" i="3"/>
  <c r="CG353" i="3"/>
  <c r="CF353" i="3"/>
  <c r="CE353" i="3"/>
  <c r="CD353" i="3"/>
  <c r="CC353" i="3"/>
  <c r="CB353" i="3"/>
  <c r="CA353" i="3"/>
  <c r="BZ353" i="3"/>
  <c r="BY353" i="3"/>
  <c r="BX353" i="3"/>
  <c r="BW353" i="3"/>
  <c r="CH352" i="3"/>
  <c r="CG352" i="3"/>
  <c r="CF352" i="3"/>
  <c r="CE352" i="3"/>
  <c r="CD352" i="3"/>
  <c r="CC352" i="3"/>
  <c r="CB352" i="3"/>
  <c r="CA352" i="3"/>
  <c r="BZ352" i="3"/>
  <c r="BY352" i="3"/>
  <c r="BX352" i="3"/>
  <c r="BW352" i="3"/>
  <c r="CH351" i="3"/>
  <c r="CG351" i="3"/>
  <c r="CF351" i="3"/>
  <c r="CE351" i="3"/>
  <c r="CD351" i="3"/>
  <c r="CC351" i="3"/>
  <c r="CB351" i="3"/>
  <c r="CA351" i="3"/>
  <c r="BZ351" i="3"/>
  <c r="BY351" i="3"/>
  <c r="BX351" i="3"/>
  <c r="BW351" i="3"/>
  <c r="CH350" i="3"/>
  <c r="CG350" i="3"/>
  <c r="CF350" i="3"/>
  <c r="CE350" i="3"/>
  <c r="CD350" i="3"/>
  <c r="CC350" i="3"/>
  <c r="CB350" i="3"/>
  <c r="CA350" i="3"/>
  <c r="BZ350" i="3"/>
  <c r="BY350" i="3"/>
  <c r="BX350" i="3"/>
  <c r="BW350" i="3"/>
  <c r="CH349" i="3"/>
  <c r="CG349" i="3"/>
  <c r="CF349" i="3"/>
  <c r="CE349" i="3"/>
  <c r="CD349" i="3"/>
  <c r="CC349" i="3"/>
  <c r="CB349" i="3"/>
  <c r="CA349" i="3"/>
  <c r="BZ349" i="3"/>
  <c r="BY349" i="3"/>
  <c r="BX349" i="3"/>
  <c r="BW349" i="3"/>
  <c r="CH348" i="3"/>
  <c r="CG348" i="3"/>
  <c r="CF348" i="3"/>
  <c r="CE348" i="3"/>
  <c r="CD348" i="3"/>
  <c r="CC348" i="3"/>
  <c r="CB348" i="3"/>
  <c r="CA348" i="3"/>
  <c r="BZ348" i="3"/>
  <c r="BY348" i="3"/>
  <c r="BX348" i="3"/>
  <c r="BW348" i="3"/>
  <c r="CH347" i="3"/>
  <c r="CG347" i="3"/>
  <c r="CF347" i="3"/>
  <c r="CE347" i="3"/>
  <c r="CD347" i="3"/>
  <c r="CC347" i="3"/>
  <c r="CB347" i="3"/>
  <c r="CA347" i="3"/>
  <c r="BZ347" i="3"/>
  <c r="BY347" i="3"/>
  <c r="BX347" i="3"/>
  <c r="BW347" i="3"/>
  <c r="CH346" i="3"/>
  <c r="CG346" i="3"/>
  <c r="CF346" i="3"/>
  <c r="CE346" i="3"/>
  <c r="CD346" i="3"/>
  <c r="CC346" i="3"/>
  <c r="CB346" i="3"/>
  <c r="CA346" i="3"/>
  <c r="BZ346" i="3"/>
  <c r="BY346" i="3"/>
  <c r="BX346" i="3"/>
  <c r="BW346" i="3"/>
  <c r="CH345" i="3"/>
  <c r="CG345" i="3"/>
  <c r="CF345" i="3"/>
  <c r="CE345" i="3"/>
  <c r="CD345" i="3"/>
  <c r="CC345" i="3"/>
  <c r="CB345" i="3"/>
  <c r="CA345" i="3"/>
  <c r="BZ345" i="3"/>
  <c r="BY345" i="3"/>
  <c r="BX345" i="3"/>
  <c r="BW345" i="3"/>
  <c r="CH343" i="3"/>
  <c r="CG343" i="3"/>
  <c r="CF343" i="3"/>
  <c r="CE343" i="3"/>
  <c r="CD343" i="3"/>
  <c r="CC343" i="3"/>
  <c r="CB343" i="3"/>
  <c r="CA343" i="3"/>
  <c r="BZ343" i="3"/>
  <c r="BY343" i="3"/>
  <c r="BX343" i="3"/>
  <c r="BW343" i="3"/>
  <c r="CH339" i="3"/>
  <c r="CG339" i="3"/>
  <c r="CF339" i="3"/>
  <c r="CE339" i="3"/>
  <c r="CD339" i="3"/>
  <c r="CC339" i="3"/>
  <c r="CB339" i="3"/>
  <c r="CA339" i="3"/>
  <c r="BZ339" i="3"/>
  <c r="BY339" i="3"/>
  <c r="BX339" i="3"/>
  <c r="BW339" i="3"/>
  <c r="CH338" i="3"/>
  <c r="CG338" i="3"/>
  <c r="CF338" i="3"/>
  <c r="CE338" i="3"/>
  <c r="CD338" i="3"/>
  <c r="CC338" i="3"/>
  <c r="CB338" i="3"/>
  <c r="CA338" i="3"/>
  <c r="BZ338" i="3"/>
  <c r="BY338" i="3"/>
  <c r="BX338" i="3"/>
  <c r="BW338" i="3"/>
  <c r="CH337" i="3"/>
  <c r="CG337" i="3"/>
  <c r="CF337" i="3"/>
  <c r="CE337" i="3"/>
  <c r="CD337" i="3"/>
  <c r="CC337" i="3"/>
  <c r="CB337" i="3"/>
  <c r="CA337" i="3"/>
  <c r="BZ337" i="3"/>
  <c r="BY337" i="3"/>
  <c r="BX337" i="3"/>
  <c r="BW337" i="3"/>
  <c r="CH336" i="3"/>
  <c r="CG336" i="3"/>
  <c r="CF336" i="3"/>
  <c r="CE336" i="3"/>
  <c r="CD336" i="3"/>
  <c r="CC336" i="3"/>
  <c r="CB336" i="3"/>
  <c r="CA336" i="3"/>
  <c r="BZ336" i="3"/>
  <c r="BY336" i="3"/>
  <c r="BX336" i="3"/>
  <c r="BW336" i="3"/>
  <c r="CH335" i="3"/>
  <c r="CG335" i="3"/>
  <c r="CF335" i="3"/>
  <c r="CE335" i="3"/>
  <c r="CD335" i="3"/>
  <c r="CC335" i="3"/>
  <c r="CB335" i="3"/>
  <c r="CA335" i="3"/>
  <c r="BZ335" i="3"/>
  <c r="BY335" i="3"/>
  <c r="BX335" i="3"/>
  <c r="BW335" i="3"/>
  <c r="CH334" i="3"/>
  <c r="CG334" i="3"/>
  <c r="CF334" i="3"/>
  <c r="CE334" i="3"/>
  <c r="CD334" i="3"/>
  <c r="CC334" i="3"/>
  <c r="CB334" i="3"/>
  <c r="CA334" i="3"/>
  <c r="BZ334" i="3"/>
  <c r="BY334" i="3"/>
  <c r="BX334" i="3"/>
  <c r="BW334" i="3"/>
  <c r="CH333" i="3"/>
  <c r="CG333" i="3"/>
  <c r="CF333" i="3"/>
  <c r="CE333" i="3"/>
  <c r="CD333" i="3"/>
  <c r="CC333" i="3"/>
  <c r="CB333" i="3"/>
  <c r="CA333" i="3"/>
  <c r="BZ333" i="3"/>
  <c r="BY333" i="3"/>
  <c r="BX333" i="3"/>
  <c r="BW333" i="3"/>
  <c r="CH329" i="3"/>
  <c r="CG329" i="3"/>
  <c r="CF329" i="3"/>
  <c r="CE329" i="3"/>
  <c r="CD329" i="3"/>
  <c r="CC329" i="3"/>
  <c r="CB329" i="3"/>
  <c r="CA329" i="3"/>
  <c r="BZ329" i="3"/>
  <c r="BY329" i="3"/>
  <c r="BX329" i="3"/>
  <c r="BW329" i="3"/>
  <c r="CH328" i="3"/>
  <c r="CG328" i="3"/>
  <c r="CF328" i="3"/>
  <c r="CE328" i="3"/>
  <c r="CD328" i="3"/>
  <c r="CC328" i="3"/>
  <c r="CB328" i="3"/>
  <c r="CA328" i="3"/>
  <c r="BZ328" i="3"/>
  <c r="BY328" i="3"/>
  <c r="BX328" i="3"/>
  <c r="BW328" i="3"/>
  <c r="CH327" i="3"/>
  <c r="CG327" i="3"/>
  <c r="CF327" i="3"/>
  <c r="CE327" i="3"/>
  <c r="CD327" i="3"/>
  <c r="CC327" i="3"/>
  <c r="CB327" i="3"/>
  <c r="CA327" i="3"/>
  <c r="BZ327" i="3"/>
  <c r="BY327" i="3"/>
  <c r="BX327" i="3"/>
  <c r="BW327" i="3"/>
  <c r="CH326" i="3"/>
  <c r="CG326" i="3"/>
  <c r="CF326" i="3"/>
  <c r="CE326" i="3"/>
  <c r="CD326" i="3"/>
  <c r="CC326" i="3"/>
  <c r="CB326" i="3"/>
  <c r="CA326" i="3"/>
  <c r="BZ326" i="3"/>
  <c r="BY326" i="3"/>
  <c r="BX326" i="3"/>
  <c r="BW326" i="3"/>
  <c r="CH325" i="3"/>
  <c r="CG325" i="3"/>
  <c r="CF325" i="3"/>
  <c r="CE325" i="3"/>
  <c r="CD325" i="3"/>
  <c r="CC325" i="3"/>
  <c r="CB325" i="3"/>
  <c r="CA325" i="3"/>
  <c r="BZ325" i="3"/>
  <c r="BY325" i="3"/>
  <c r="BX325" i="3"/>
  <c r="BW325" i="3"/>
  <c r="CH324" i="3"/>
  <c r="CG324" i="3"/>
  <c r="CF324" i="3"/>
  <c r="CE324" i="3"/>
  <c r="CD324" i="3"/>
  <c r="CC324" i="3"/>
  <c r="CB324" i="3"/>
  <c r="CA324" i="3"/>
  <c r="BZ324" i="3"/>
  <c r="BY324" i="3"/>
  <c r="BX324" i="3"/>
  <c r="BW324" i="3"/>
  <c r="CH323" i="3"/>
  <c r="CG323" i="3"/>
  <c r="CF323" i="3"/>
  <c r="CE323" i="3"/>
  <c r="CD323" i="3"/>
  <c r="CC323" i="3"/>
  <c r="CB323" i="3"/>
  <c r="CA323" i="3"/>
  <c r="BZ323" i="3"/>
  <c r="BY323" i="3"/>
  <c r="BX323" i="3"/>
  <c r="BW323" i="3"/>
  <c r="CH322" i="3"/>
  <c r="CG322" i="3"/>
  <c r="CF322" i="3"/>
  <c r="CE322" i="3"/>
  <c r="CD322" i="3"/>
  <c r="CC322" i="3"/>
  <c r="CB322" i="3"/>
  <c r="CA322" i="3"/>
  <c r="BZ322" i="3"/>
  <c r="BY322" i="3"/>
  <c r="BX322" i="3"/>
  <c r="BW322" i="3"/>
  <c r="CH321" i="3"/>
  <c r="CG321" i="3"/>
  <c r="CF321" i="3"/>
  <c r="CE321" i="3"/>
  <c r="CD321" i="3"/>
  <c r="CC321" i="3"/>
  <c r="CB321" i="3"/>
  <c r="CA321" i="3"/>
  <c r="BZ321" i="3"/>
  <c r="BY321" i="3"/>
  <c r="BX321" i="3"/>
  <c r="BW321" i="3"/>
  <c r="CH320" i="3"/>
  <c r="CG320" i="3"/>
  <c r="CF320" i="3"/>
  <c r="CE320" i="3"/>
  <c r="CD320" i="3"/>
  <c r="CC320" i="3"/>
  <c r="CB320" i="3"/>
  <c r="CA320" i="3"/>
  <c r="BZ320" i="3"/>
  <c r="BY320" i="3"/>
  <c r="BX320" i="3"/>
  <c r="BW320" i="3"/>
  <c r="CH319" i="3"/>
  <c r="CG319" i="3"/>
  <c r="CF319" i="3"/>
  <c r="CE319" i="3"/>
  <c r="CD319" i="3"/>
  <c r="CC319" i="3"/>
  <c r="CB319" i="3"/>
  <c r="CA319" i="3"/>
  <c r="BZ319" i="3"/>
  <c r="BY319" i="3"/>
  <c r="BX319" i="3"/>
  <c r="BW319" i="3"/>
  <c r="CH318" i="3"/>
  <c r="CG318" i="3"/>
  <c r="CF318" i="3"/>
  <c r="CE318" i="3"/>
  <c r="CD318" i="3"/>
  <c r="CC318" i="3"/>
  <c r="CB318" i="3"/>
  <c r="CA318" i="3"/>
  <c r="BZ318" i="3"/>
  <c r="BY318" i="3"/>
  <c r="BX318" i="3"/>
  <c r="BW318" i="3"/>
  <c r="CH317" i="3"/>
  <c r="CG317" i="3"/>
  <c r="CF317" i="3"/>
  <c r="CE317" i="3"/>
  <c r="CD317" i="3"/>
  <c r="CC317" i="3"/>
  <c r="CB317" i="3"/>
  <c r="CA317" i="3"/>
  <c r="BZ317" i="3"/>
  <c r="BY317" i="3"/>
  <c r="BX317" i="3"/>
  <c r="BW317" i="3"/>
  <c r="CH316" i="3"/>
  <c r="CG316" i="3"/>
  <c r="CF316" i="3"/>
  <c r="CE316" i="3"/>
  <c r="CD316" i="3"/>
  <c r="CC316" i="3"/>
  <c r="CB316" i="3"/>
  <c r="CA316" i="3"/>
  <c r="BZ316" i="3"/>
  <c r="BY316" i="3"/>
  <c r="BX316" i="3"/>
  <c r="BW316" i="3"/>
  <c r="CH315" i="3"/>
  <c r="CG315" i="3"/>
  <c r="CF315" i="3"/>
  <c r="CE315" i="3"/>
  <c r="CD315" i="3"/>
  <c r="CC315" i="3"/>
  <c r="CB315" i="3"/>
  <c r="CA315" i="3"/>
  <c r="BZ315" i="3"/>
  <c r="BY315" i="3"/>
  <c r="BX315" i="3"/>
  <c r="BW315" i="3"/>
  <c r="CH313" i="3"/>
  <c r="CG313" i="3"/>
  <c r="CF313" i="3"/>
  <c r="CE313" i="3"/>
  <c r="CD313" i="3"/>
  <c r="CC313" i="3"/>
  <c r="CB313" i="3"/>
  <c r="CA313" i="3"/>
  <c r="BZ313" i="3"/>
  <c r="BY313" i="3"/>
  <c r="BX313" i="3"/>
  <c r="BW313" i="3"/>
  <c r="CH312" i="3"/>
  <c r="CG312" i="3"/>
  <c r="CF312" i="3"/>
  <c r="CE312" i="3"/>
  <c r="CD312" i="3"/>
  <c r="CC312" i="3"/>
  <c r="CB312" i="3"/>
  <c r="CA312" i="3"/>
  <c r="BZ312" i="3"/>
  <c r="BY312" i="3"/>
  <c r="BX312" i="3"/>
  <c r="BW312" i="3"/>
  <c r="CH311" i="3"/>
  <c r="CG311" i="3"/>
  <c r="CF311" i="3"/>
  <c r="CE311" i="3"/>
  <c r="CD311" i="3"/>
  <c r="CC311" i="3"/>
  <c r="CB311" i="3"/>
  <c r="CA311" i="3"/>
  <c r="BZ311" i="3"/>
  <c r="BY311" i="3"/>
  <c r="BX311" i="3"/>
  <c r="BW311" i="3"/>
  <c r="CH310" i="3"/>
  <c r="CG310" i="3"/>
  <c r="CF310" i="3"/>
  <c r="CE310" i="3"/>
  <c r="CD310" i="3"/>
  <c r="CC310" i="3"/>
  <c r="CB310" i="3"/>
  <c r="CA310" i="3"/>
  <c r="BZ310" i="3"/>
  <c r="BY310" i="3"/>
  <c r="BX310" i="3"/>
  <c r="BW310" i="3"/>
  <c r="CH309" i="3"/>
  <c r="CG309" i="3"/>
  <c r="CF309" i="3"/>
  <c r="CE309" i="3"/>
  <c r="CD309" i="3"/>
  <c r="CC309" i="3"/>
  <c r="CB309" i="3"/>
  <c r="CA309" i="3"/>
  <c r="BZ309" i="3"/>
  <c r="BY309" i="3"/>
  <c r="BX309" i="3"/>
  <c r="BW309" i="3"/>
  <c r="CH308" i="3"/>
  <c r="CG308" i="3"/>
  <c r="CF308" i="3"/>
  <c r="CE308" i="3"/>
  <c r="CD308" i="3"/>
  <c r="CC308" i="3"/>
  <c r="CB308" i="3"/>
  <c r="CA308" i="3"/>
  <c r="BZ308" i="3"/>
  <c r="BY308" i="3"/>
  <c r="BX308" i="3"/>
  <c r="BW308" i="3"/>
  <c r="CH307" i="3"/>
  <c r="CG307" i="3"/>
  <c r="CF307" i="3"/>
  <c r="CE307" i="3"/>
  <c r="CD307" i="3"/>
  <c r="CC307" i="3"/>
  <c r="CB307" i="3"/>
  <c r="CA307" i="3"/>
  <c r="BZ307" i="3"/>
  <c r="BY307" i="3"/>
  <c r="BX307" i="3"/>
  <c r="BW307" i="3"/>
  <c r="CH306" i="3"/>
  <c r="CG306" i="3"/>
  <c r="CF306" i="3"/>
  <c r="CE306" i="3"/>
  <c r="CD306" i="3"/>
  <c r="CC306" i="3"/>
  <c r="CB306" i="3"/>
  <c r="CA306" i="3"/>
  <c r="BZ306" i="3"/>
  <c r="BY306" i="3"/>
  <c r="BX306" i="3"/>
  <c r="BW306" i="3"/>
  <c r="CH305" i="3"/>
  <c r="CG305" i="3"/>
  <c r="CF305" i="3"/>
  <c r="CE305" i="3"/>
  <c r="CD305" i="3"/>
  <c r="CC305" i="3"/>
  <c r="CB305" i="3"/>
  <c r="CA305" i="3"/>
  <c r="BZ305" i="3"/>
  <c r="BY305" i="3"/>
  <c r="BX305" i="3"/>
  <c r="BW305" i="3"/>
  <c r="CH304" i="3"/>
  <c r="CG304" i="3"/>
  <c r="CF304" i="3"/>
  <c r="CE304" i="3"/>
  <c r="CD304" i="3"/>
  <c r="CC304" i="3"/>
  <c r="CB304" i="3"/>
  <c r="CA304" i="3"/>
  <c r="BZ304" i="3"/>
  <c r="BY304" i="3"/>
  <c r="BX304" i="3"/>
  <c r="BW304" i="3"/>
  <c r="CH303" i="3"/>
  <c r="CG303" i="3"/>
  <c r="CF303" i="3"/>
  <c r="CE303" i="3"/>
  <c r="CD303" i="3"/>
  <c r="CC303" i="3"/>
  <c r="CB303" i="3"/>
  <c r="CA303" i="3"/>
  <c r="BZ303" i="3"/>
  <c r="BY303" i="3"/>
  <c r="BX303" i="3"/>
  <c r="BW303" i="3"/>
  <c r="CH302" i="3"/>
  <c r="CG302" i="3"/>
  <c r="CF302" i="3"/>
  <c r="CE302" i="3"/>
  <c r="CD302" i="3"/>
  <c r="CC302" i="3"/>
  <c r="CB302" i="3"/>
  <c r="CA302" i="3"/>
  <c r="BZ302" i="3"/>
  <c r="BY302" i="3"/>
  <c r="BX302" i="3"/>
  <c r="BW302" i="3"/>
  <c r="CH301" i="3"/>
  <c r="CG301" i="3"/>
  <c r="CF301" i="3"/>
  <c r="CE301" i="3"/>
  <c r="CD301" i="3"/>
  <c r="CC301" i="3"/>
  <c r="CB301" i="3"/>
  <c r="CA301" i="3"/>
  <c r="BZ301" i="3"/>
  <c r="BY301" i="3"/>
  <c r="BX301" i="3"/>
  <c r="BW301" i="3"/>
  <c r="CH300" i="3"/>
  <c r="CG300" i="3"/>
  <c r="CF300" i="3"/>
  <c r="CE300" i="3"/>
  <c r="CD300" i="3"/>
  <c r="CC300" i="3"/>
  <c r="CB300" i="3"/>
  <c r="CA300" i="3"/>
  <c r="BZ300" i="3"/>
  <c r="BY300" i="3"/>
  <c r="BX300" i="3"/>
  <c r="BW300" i="3"/>
  <c r="CH299" i="3"/>
  <c r="CG299" i="3"/>
  <c r="CF299" i="3"/>
  <c r="CE299" i="3"/>
  <c r="CD299" i="3"/>
  <c r="CC299" i="3"/>
  <c r="CB299" i="3"/>
  <c r="CA299" i="3"/>
  <c r="BZ299" i="3"/>
  <c r="BY299" i="3"/>
  <c r="BX299" i="3"/>
  <c r="BW299" i="3"/>
  <c r="CH298" i="3"/>
  <c r="CG298" i="3"/>
  <c r="CF298" i="3"/>
  <c r="CE298" i="3"/>
  <c r="CD298" i="3"/>
  <c r="CC298" i="3"/>
  <c r="CB298" i="3"/>
  <c r="CA298" i="3"/>
  <c r="BZ298" i="3"/>
  <c r="BY298" i="3"/>
  <c r="BX298" i="3"/>
  <c r="BW298" i="3"/>
  <c r="CH297" i="3"/>
  <c r="CG297" i="3"/>
  <c r="CF297" i="3"/>
  <c r="CE297" i="3"/>
  <c r="CD297" i="3"/>
  <c r="CC297" i="3"/>
  <c r="CB297" i="3"/>
  <c r="CA297" i="3"/>
  <c r="BZ297" i="3"/>
  <c r="BY297" i="3"/>
  <c r="BX297" i="3"/>
  <c r="BW297" i="3"/>
  <c r="CH296" i="3"/>
  <c r="CG296" i="3"/>
  <c r="CF296" i="3"/>
  <c r="CE296" i="3"/>
  <c r="CD296" i="3"/>
  <c r="CC296" i="3"/>
  <c r="CB296" i="3"/>
  <c r="CA296" i="3"/>
  <c r="BZ296" i="3"/>
  <c r="BY296" i="3"/>
  <c r="BX296" i="3"/>
  <c r="BW296" i="3"/>
  <c r="CH295" i="3"/>
  <c r="CG295" i="3"/>
  <c r="CF295" i="3"/>
  <c r="CE295" i="3"/>
  <c r="CD295" i="3"/>
  <c r="CC295" i="3"/>
  <c r="CB295" i="3"/>
  <c r="CA295" i="3"/>
  <c r="BZ295" i="3"/>
  <c r="BY295" i="3"/>
  <c r="BX295" i="3"/>
  <c r="BW295" i="3"/>
  <c r="CH292" i="3"/>
  <c r="CH291" i="3" s="1"/>
  <c r="CG292" i="3"/>
  <c r="CG291" i="3" s="1"/>
  <c r="CF292" i="3"/>
  <c r="CF291" i="3" s="1"/>
  <c r="CE292" i="3"/>
  <c r="CE291" i="3" s="1"/>
  <c r="CD292" i="3"/>
  <c r="CD291" i="3" s="1"/>
  <c r="CC292" i="3"/>
  <c r="CC291" i="3" s="1"/>
  <c r="CB292" i="3"/>
  <c r="CB291" i="3" s="1"/>
  <c r="CA292" i="3"/>
  <c r="CA291" i="3" s="1"/>
  <c r="BZ292" i="3"/>
  <c r="BZ291" i="3" s="1"/>
  <c r="BY292" i="3"/>
  <c r="BY291" i="3" s="1"/>
  <c r="BX292" i="3"/>
  <c r="BX291" i="3" s="1"/>
  <c r="BW292" i="3"/>
  <c r="BW291" i="3" s="1"/>
  <c r="CH290" i="3"/>
  <c r="CG290" i="3"/>
  <c r="CF290" i="3"/>
  <c r="CE290" i="3"/>
  <c r="CD290" i="3"/>
  <c r="CC290" i="3"/>
  <c r="CB290" i="3"/>
  <c r="CA290" i="3"/>
  <c r="BZ290" i="3"/>
  <c r="BY290" i="3"/>
  <c r="BX290" i="3"/>
  <c r="BW290" i="3"/>
  <c r="CH289" i="3"/>
  <c r="CG289" i="3"/>
  <c r="CF289" i="3"/>
  <c r="CE289" i="3"/>
  <c r="CD289" i="3"/>
  <c r="CC289" i="3"/>
  <c r="CB289" i="3"/>
  <c r="CA289" i="3"/>
  <c r="BZ289" i="3"/>
  <c r="BY289" i="3"/>
  <c r="BX289" i="3"/>
  <c r="BW289" i="3"/>
  <c r="CH287" i="3"/>
  <c r="CG287" i="3"/>
  <c r="CF287" i="3"/>
  <c r="CE287" i="3"/>
  <c r="CD287" i="3"/>
  <c r="CC287" i="3"/>
  <c r="CB287" i="3"/>
  <c r="CA287" i="3"/>
  <c r="BZ287" i="3"/>
  <c r="BY287" i="3"/>
  <c r="BX287" i="3"/>
  <c r="BW287" i="3"/>
  <c r="CH286" i="3"/>
  <c r="CG286" i="3"/>
  <c r="CF286" i="3"/>
  <c r="CE286" i="3"/>
  <c r="CD286" i="3"/>
  <c r="CC286" i="3"/>
  <c r="CB286" i="3"/>
  <c r="CA286" i="3"/>
  <c r="BZ286" i="3"/>
  <c r="BY286" i="3"/>
  <c r="BX286" i="3"/>
  <c r="BW286" i="3"/>
  <c r="CH285" i="3"/>
  <c r="CG285" i="3"/>
  <c r="CF285" i="3"/>
  <c r="CE285" i="3"/>
  <c r="CD285" i="3"/>
  <c r="CC285" i="3"/>
  <c r="CB285" i="3"/>
  <c r="CA285" i="3"/>
  <c r="BZ285" i="3"/>
  <c r="BY285" i="3"/>
  <c r="BX285" i="3"/>
  <c r="BW285" i="3"/>
  <c r="CH284" i="3"/>
  <c r="CG284" i="3"/>
  <c r="CF284" i="3"/>
  <c r="CE284" i="3"/>
  <c r="CD284" i="3"/>
  <c r="CC284" i="3"/>
  <c r="CB284" i="3"/>
  <c r="CA284" i="3"/>
  <c r="BZ284" i="3"/>
  <c r="BY284" i="3"/>
  <c r="BX284" i="3"/>
  <c r="BW284" i="3"/>
  <c r="CH283" i="3"/>
  <c r="CG283" i="3"/>
  <c r="CF283" i="3"/>
  <c r="CE283" i="3"/>
  <c r="CD283" i="3"/>
  <c r="CC283" i="3"/>
  <c r="CB283" i="3"/>
  <c r="CA283" i="3"/>
  <c r="BZ283" i="3"/>
  <c r="BY283" i="3"/>
  <c r="BX283" i="3"/>
  <c r="BW283" i="3"/>
  <c r="CH282" i="3"/>
  <c r="CG282" i="3"/>
  <c r="CF282" i="3"/>
  <c r="CE282" i="3"/>
  <c r="CD282" i="3"/>
  <c r="CC282" i="3"/>
  <c r="CB282" i="3"/>
  <c r="CA282" i="3"/>
  <c r="BZ282" i="3"/>
  <c r="BY282" i="3"/>
  <c r="BX282" i="3"/>
  <c r="BW282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Z221" i="3"/>
  <c r="BZ220" i="3" s="1"/>
  <c r="CH220" i="3"/>
  <c r="CG220" i="3"/>
  <c r="CF220" i="3"/>
  <c r="CE220" i="3"/>
  <c r="CD220" i="3"/>
  <c r="CC220" i="3"/>
  <c r="CB220" i="3"/>
  <c r="CA220" i="3"/>
  <c r="BY220" i="3"/>
  <c r="BX220" i="3"/>
  <c r="BW220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CH212" i="3"/>
  <c r="CG212" i="3"/>
  <c r="CH211" i="3"/>
  <c r="CG211" i="3"/>
  <c r="CH210" i="3"/>
  <c r="CG210" i="3"/>
  <c r="CH209" i="3"/>
  <c r="CG209" i="3"/>
  <c r="CH208" i="3"/>
  <c r="CG208" i="3"/>
  <c r="CH207" i="3"/>
  <c r="CG207" i="3"/>
  <c r="CH206" i="3"/>
  <c r="CG206" i="3"/>
  <c r="CH205" i="3"/>
  <c r="CG205" i="3"/>
  <c r="CH204" i="3"/>
  <c r="CG204" i="3"/>
  <c r="CF203" i="3"/>
  <c r="CE203" i="3"/>
  <c r="CD203" i="3"/>
  <c r="CC203" i="3"/>
  <c r="CB203" i="3"/>
  <c r="CA203" i="3"/>
  <c r="BZ203" i="3"/>
  <c r="BY203" i="3"/>
  <c r="BX203" i="3"/>
  <c r="BW203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CH184" i="3"/>
  <c r="CH183" i="3" s="1"/>
  <c r="CG184" i="3"/>
  <c r="CG183" i="3" s="1"/>
  <c r="CF184" i="3"/>
  <c r="CF183" i="3" s="1"/>
  <c r="CE184" i="3"/>
  <c r="CE183" i="3" s="1"/>
  <c r="CD184" i="3"/>
  <c r="CD183" i="3" s="1"/>
  <c r="CC184" i="3"/>
  <c r="CC183" i="3" s="1"/>
  <c r="CB184" i="3"/>
  <c r="CB183" i="3" s="1"/>
  <c r="CA184" i="3"/>
  <c r="CA183" i="3" s="1"/>
  <c r="BZ184" i="3"/>
  <c r="BZ183" i="3" s="1"/>
  <c r="BY184" i="3"/>
  <c r="BY183" i="3" s="1"/>
  <c r="BX184" i="3"/>
  <c r="BX183" i="3" s="1"/>
  <c r="BW184" i="3"/>
  <c r="BW183" i="3" s="1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CH170" i="3"/>
  <c r="CH169" i="3" s="1"/>
  <c r="CG170" i="3"/>
  <c r="CG169" i="3" s="1"/>
  <c r="CF170" i="3"/>
  <c r="CF169" i="3" s="1"/>
  <c r="CE170" i="3"/>
  <c r="CE169" i="3" s="1"/>
  <c r="CD170" i="3"/>
  <c r="CC170" i="3"/>
  <c r="CB170" i="3"/>
  <c r="CA170" i="3"/>
  <c r="BZ170" i="3"/>
  <c r="BY170" i="3"/>
  <c r="BX170" i="3"/>
  <c r="BW170" i="3"/>
  <c r="CH163" i="3"/>
  <c r="CH162" i="3" s="1"/>
  <c r="CG163" i="3"/>
  <c r="CF163" i="3"/>
  <c r="CE163" i="3"/>
  <c r="CD163" i="3"/>
  <c r="CC163" i="3"/>
  <c r="CB163" i="3"/>
  <c r="CA163" i="3"/>
  <c r="BZ163" i="3"/>
  <c r="BY163" i="3"/>
  <c r="BX163" i="3"/>
  <c r="BW163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CH68" i="3"/>
  <c r="CH67" i="3" s="1"/>
  <c r="CG68" i="3"/>
  <c r="CG67" i="3" s="1"/>
  <c r="CF68" i="3"/>
  <c r="CF67" i="3" s="1"/>
  <c r="CE68" i="3"/>
  <c r="CE67" i="3" s="1"/>
  <c r="CD68" i="3"/>
  <c r="CD67" i="3" s="1"/>
  <c r="CC68" i="3"/>
  <c r="CC67" i="3" s="1"/>
  <c r="CB68" i="3"/>
  <c r="CB67" i="3" s="1"/>
  <c r="CA68" i="3"/>
  <c r="CA67" i="3" s="1"/>
  <c r="BZ68" i="3"/>
  <c r="BZ67" i="3" s="1"/>
  <c r="BY68" i="3"/>
  <c r="BY67" i="3" s="1"/>
  <c r="BX68" i="3"/>
  <c r="BX67" i="3" s="1"/>
  <c r="BW68" i="3"/>
  <c r="BW67" i="3" s="1"/>
  <c r="CH65" i="3"/>
  <c r="CG65" i="3"/>
  <c r="CF65" i="3"/>
  <c r="CE65" i="3"/>
  <c r="CD65" i="3"/>
  <c r="CC65" i="3"/>
  <c r="CB65" i="3"/>
  <c r="CA65" i="3"/>
  <c r="BZ65" i="3"/>
  <c r="BY65" i="3"/>
  <c r="BX65" i="3"/>
  <c r="BW65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CH56" i="3"/>
  <c r="CH55" i="3" s="1"/>
  <c r="CG56" i="3"/>
  <c r="CG55" i="3" s="1"/>
  <c r="CF56" i="3"/>
  <c r="CF55" i="3" s="1"/>
  <c r="CE56" i="3"/>
  <c r="CE55" i="3" s="1"/>
  <c r="CD56" i="3"/>
  <c r="CD55" i="3" s="1"/>
  <c r="CC56" i="3"/>
  <c r="CC55" i="3" s="1"/>
  <c r="CB56" i="3"/>
  <c r="CB55" i="3" s="1"/>
  <c r="CA56" i="3"/>
  <c r="CA55" i="3" s="1"/>
  <c r="BZ56" i="3"/>
  <c r="BZ55" i="3" s="1"/>
  <c r="BY56" i="3"/>
  <c r="BY55" i="3" s="1"/>
  <c r="BX56" i="3"/>
  <c r="BX55" i="3" s="1"/>
  <c r="BW56" i="3"/>
  <c r="BW55" i="3" s="1"/>
  <c r="CH54" i="3"/>
  <c r="CH53" i="3" s="1"/>
  <c r="CG54" i="3"/>
  <c r="CG53" i="3" s="1"/>
  <c r="CF54" i="3"/>
  <c r="CF53" i="3" s="1"/>
  <c r="CE54" i="3"/>
  <c r="CE53" i="3" s="1"/>
  <c r="CD54" i="3"/>
  <c r="CD53" i="3" s="1"/>
  <c r="CC54" i="3"/>
  <c r="CC53" i="3" s="1"/>
  <c r="CB54" i="3"/>
  <c r="CB53" i="3" s="1"/>
  <c r="CA54" i="3"/>
  <c r="CA53" i="3" s="1"/>
  <c r="BZ54" i="3"/>
  <c r="BZ53" i="3" s="1"/>
  <c r="BY54" i="3"/>
  <c r="BY53" i="3" s="1"/>
  <c r="BX54" i="3"/>
  <c r="BX53" i="3" s="1"/>
  <c r="BW54" i="3"/>
  <c r="BW53" i="3" s="1"/>
  <c r="CH52" i="3"/>
  <c r="CG52" i="3"/>
  <c r="CF52" i="3"/>
  <c r="CE52" i="3"/>
  <c r="CD52" i="3"/>
  <c r="CC52" i="3"/>
  <c r="CB52" i="3"/>
  <c r="CA52" i="3"/>
  <c r="BZ52" i="3"/>
  <c r="BY52" i="3"/>
  <c r="BX52" i="3"/>
  <c r="BW52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Z23" i="3"/>
  <c r="BZ22" i="3" s="1"/>
  <c r="CH22" i="3"/>
  <c r="CG22" i="3"/>
  <c r="CF22" i="3"/>
  <c r="CE22" i="3"/>
  <c r="CD22" i="3"/>
  <c r="CC22" i="3"/>
  <c r="CB22" i="3"/>
  <c r="CA22" i="3"/>
  <c r="BY22" i="3"/>
  <c r="BX22" i="3"/>
  <c r="BW22" i="3"/>
  <c r="CH21" i="3"/>
  <c r="CH20" i="3" s="1"/>
  <c r="CG21" i="3"/>
  <c r="CG20" i="3" s="1"/>
  <c r="CF21" i="3"/>
  <c r="CF20" i="3" s="1"/>
  <c r="CE21" i="3"/>
  <c r="CE20" i="3" s="1"/>
  <c r="CD21" i="3"/>
  <c r="CD20" i="3" s="1"/>
  <c r="CC21" i="3"/>
  <c r="CC20" i="3" s="1"/>
  <c r="CB21" i="3"/>
  <c r="CB20" i="3" s="1"/>
  <c r="CA21" i="3"/>
  <c r="CA20" i="3" s="1"/>
  <c r="BZ21" i="3"/>
  <c r="BZ20" i="3" s="1"/>
  <c r="BY21" i="3"/>
  <c r="BY20" i="3" s="1"/>
  <c r="BX21" i="3"/>
  <c r="BX20" i="3" s="1"/>
  <c r="BW21" i="3"/>
  <c r="BW20" i="3" s="1"/>
  <c r="CH19" i="3"/>
  <c r="CH18" i="3" s="1"/>
  <c r="CG19" i="3"/>
  <c r="CG18" i="3" s="1"/>
  <c r="CF19" i="3"/>
  <c r="CF18" i="3" s="1"/>
  <c r="CE19" i="3"/>
  <c r="CE18" i="3" s="1"/>
  <c r="CD19" i="3"/>
  <c r="CD18" i="3" s="1"/>
  <c r="CC19" i="3"/>
  <c r="CC18" i="3" s="1"/>
  <c r="CB19" i="3"/>
  <c r="CB18" i="3" s="1"/>
  <c r="CA19" i="3"/>
  <c r="CA18" i="3" s="1"/>
  <c r="BZ19" i="3"/>
  <c r="BZ18" i="3" s="1"/>
  <c r="BY19" i="3"/>
  <c r="BY18" i="3" s="1"/>
  <c r="BX19" i="3"/>
  <c r="BX18" i="3" s="1"/>
  <c r="BW19" i="3"/>
  <c r="BW18" i="3" s="1"/>
  <c r="CH17" i="3"/>
  <c r="CG17" i="3"/>
  <c r="CH16" i="3"/>
  <c r="CG16" i="3"/>
  <c r="CH15" i="3"/>
  <c r="CG15" i="3"/>
  <c r="CF14" i="3"/>
  <c r="CE14" i="3"/>
  <c r="CD14" i="3"/>
  <c r="CC14" i="3"/>
  <c r="CB14" i="3"/>
  <c r="CA14" i="3"/>
  <c r="BZ14" i="3"/>
  <c r="BY14" i="3"/>
  <c r="BX14" i="3"/>
  <c r="BW14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CH9" i="3"/>
  <c r="CG9" i="3"/>
  <c r="CF9" i="3"/>
  <c r="CE9" i="3"/>
  <c r="CD9" i="3"/>
  <c r="CC9" i="3"/>
  <c r="CB9" i="3"/>
  <c r="CA9" i="3"/>
  <c r="BZ9" i="3"/>
  <c r="BY9" i="3"/>
  <c r="BX9" i="3"/>
  <c r="BW9" i="3"/>
  <c r="BY426" i="3" l="1"/>
  <c r="BY425" i="3" s="1"/>
  <c r="CH426" i="3"/>
  <c r="CH425" i="3" s="1"/>
  <c r="CG275" i="3"/>
  <c r="BZ416" i="3"/>
  <c r="CH416" i="3"/>
  <c r="CA416" i="3"/>
  <c r="CB416" i="3"/>
  <c r="CC416" i="3"/>
  <c r="BZ426" i="3"/>
  <c r="BZ425" i="3" s="1"/>
  <c r="CG426" i="3"/>
  <c r="CG425" i="3" s="1"/>
  <c r="BW426" i="3"/>
  <c r="BW425" i="3" s="1"/>
  <c r="CD416" i="3"/>
  <c r="BW416" i="3"/>
  <c r="CE416" i="3"/>
  <c r="BY416" i="3"/>
  <c r="CG416" i="3"/>
  <c r="BZ391" i="3"/>
  <c r="BZ402" i="3"/>
  <c r="CB391" i="3"/>
  <c r="CC332" i="3"/>
  <c r="CD24" i="3"/>
  <c r="BZ30" i="3"/>
  <c r="CD46" i="3"/>
  <c r="CD62" i="3"/>
  <c r="CD76" i="3"/>
  <c r="CH106" i="3"/>
  <c r="CC275" i="3"/>
  <c r="CF342" i="3"/>
  <c r="CA391" i="3"/>
  <c r="CA150" i="3"/>
  <c r="CA156" i="3"/>
  <c r="CD275" i="3"/>
  <c r="CG342" i="3"/>
  <c r="CB402" i="3"/>
  <c r="CB150" i="3"/>
  <c r="CF194" i="3"/>
  <c r="CF217" i="3"/>
  <c r="BX241" i="3"/>
  <c r="CC391" i="3"/>
  <c r="BY217" i="3"/>
  <c r="CG217" i="3"/>
  <c r="CC224" i="3"/>
  <c r="CF275" i="3"/>
  <c r="CC46" i="3"/>
  <c r="CC62" i="3"/>
  <c r="CC70" i="3"/>
  <c r="CC76" i="3"/>
  <c r="CG106" i="3"/>
  <c r="CC150" i="3"/>
  <c r="BY294" i="3"/>
  <c r="CG294" i="3"/>
  <c r="CB332" i="3"/>
  <c r="BY402" i="3"/>
  <c r="CG402" i="3"/>
  <c r="CC402" i="3"/>
  <c r="CH288" i="3"/>
  <c r="BZ294" i="3"/>
  <c r="CH294" i="3"/>
  <c r="BY387" i="3"/>
  <c r="CG387" i="3"/>
  <c r="BY241" i="3"/>
  <c r="CG241" i="3"/>
  <c r="CA275" i="3"/>
  <c r="BW275" i="3"/>
  <c r="CE275" i="3"/>
  <c r="BZ332" i="3"/>
  <c r="CD342" i="3"/>
  <c r="BZ387" i="3"/>
  <c r="CH387" i="3"/>
  <c r="CA402" i="3"/>
  <c r="CA399" i="3" s="1"/>
  <c r="CF416" i="3"/>
  <c r="CB275" i="3"/>
  <c r="CA332" i="3"/>
  <c r="CE342" i="3"/>
  <c r="CA8" i="3"/>
  <c r="BW173" i="3"/>
  <c r="CE173" i="3"/>
  <c r="CH217" i="3"/>
  <c r="CD288" i="3"/>
  <c r="BZ288" i="3"/>
  <c r="BZ342" i="3"/>
  <c r="CH342" i="3"/>
  <c r="CH402" i="3"/>
  <c r="CH8" i="3"/>
  <c r="BX173" i="3"/>
  <c r="CF173" i="3"/>
  <c r="CA217" i="3"/>
  <c r="CE217" i="3"/>
  <c r="BW224" i="3"/>
  <c r="CE224" i="3"/>
  <c r="CD241" i="3"/>
  <c r="BX275" i="3"/>
  <c r="BW288" i="3"/>
  <c r="CE288" i="3"/>
  <c r="CA288" i="3"/>
  <c r="CD294" i="3"/>
  <c r="CH332" i="3"/>
  <c r="CA342" i="3"/>
  <c r="CD387" i="3"/>
  <c r="CH391" i="3"/>
  <c r="CG150" i="3"/>
  <c r="BY156" i="3"/>
  <c r="CG156" i="3"/>
  <c r="CG173" i="3"/>
  <c r="CE241" i="3"/>
  <c r="BY275" i="3"/>
  <c r="BX288" i="3"/>
  <c r="CF288" i="3"/>
  <c r="CB288" i="3"/>
  <c r="BW294" i="3"/>
  <c r="CE294" i="3"/>
  <c r="CB342" i="3"/>
  <c r="BW387" i="3"/>
  <c r="CE387" i="3"/>
  <c r="BX416" i="3"/>
  <c r="CH150" i="3"/>
  <c r="BZ156" i="3"/>
  <c r="CH156" i="3"/>
  <c r="CH173" i="3"/>
  <c r="BY194" i="3"/>
  <c r="CG194" i="3"/>
  <c r="CC213" i="3"/>
  <c r="CF241" i="3"/>
  <c r="BY288" i="3"/>
  <c r="CG288" i="3"/>
  <c r="CC288" i="3"/>
  <c r="BX294" i="3"/>
  <c r="CF294" i="3"/>
  <c r="CC342" i="3"/>
  <c r="BX387" i="3"/>
  <c r="CF387" i="3"/>
  <c r="BW24" i="3"/>
  <c r="CE24" i="3"/>
  <c r="CA30" i="3"/>
  <c r="BW46" i="3"/>
  <c r="CE46" i="3"/>
  <c r="CE62" i="3"/>
  <c r="CE76" i="3"/>
  <c r="CA106" i="3"/>
  <c r="BZ194" i="3"/>
  <c r="CH194" i="3"/>
  <c r="CD213" i="3"/>
  <c r="CB217" i="3"/>
  <c r="BX224" i="3"/>
  <c r="CF224" i="3"/>
  <c r="BZ241" i="3"/>
  <c r="CH241" i="3"/>
  <c r="CA294" i="3"/>
  <c r="CD332" i="3"/>
  <c r="CA387" i="3"/>
  <c r="CD391" i="3"/>
  <c r="CB30" i="3"/>
  <c r="BX46" i="3"/>
  <c r="CF62" i="3"/>
  <c r="BX70" i="3"/>
  <c r="CF70" i="3"/>
  <c r="BX76" i="3"/>
  <c r="CF76" i="3"/>
  <c r="CB106" i="3"/>
  <c r="CD150" i="3"/>
  <c r="CA194" i="3"/>
  <c r="BW213" i="3"/>
  <c r="CE213" i="3"/>
  <c r="CA241" i="3"/>
  <c r="CB294" i="3"/>
  <c r="BW332" i="3"/>
  <c r="CE332" i="3"/>
  <c r="CB387" i="3"/>
  <c r="BW391" i="3"/>
  <c r="CE391" i="3"/>
  <c r="CD402" i="3"/>
  <c r="CC173" i="3"/>
  <c r="CB194" i="3"/>
  <c r="BX213" i="3"/>
  <c r="CF213" i="3"/>
  <c r="CB241" i="3"/>
  <c r="CC294" i="3"/>
  <c r="BX332" i="3"/>
  <c r="CF332" i="3"/>
  <c r="CC387" i="3"/>
  <c r="BX391" i="3"/>
  <c r="CF391" i="3"/>
  <c r="BW402" i="3"/>
  <c r="CE402" i="3"/>
  <c r="CD173" i="3"/>
  <c r="CC241" i="3"/>
  <c r="BZ275" i="3"/>
  <c r="CH275" i="3"/>
  <c r="BY332" i="3"/>
  <c r="CG332" i="3"/>
  <c r="BY391" i="3"/>
  <c r="CG391" i="3"/>
  <c r="BX402" i="3"/>
  <c r="CF402" i="3"/>
  <c r="CC8" i="3"/>
  <c r="BY24" i="3"/>
  <c r="CG24" i="3"/>
  <c r="BY46" i="3"/>
  <c r="BY62" i="3"/>
  <c r="CG62" i="3"/>
  <c r="CG70" i="3"/>
  <c r="BY76" i="3"/>
  <c r="CG76" i="3"/>
  <c r="CC106" i="3"/>
  <c r="BW150" i="3"/>
  <c r="CE150" i="3"/>
  <c r="CC156" i="3"/>
  <c r="BY173" i="3"/>
  <c r="CC194" i="3"/>
  <c r="BY213" i="3"/>
  <c r="CG213" i="3"/>
  <c r="CC217" i="3"/>
  <c r="BY224" i="3"/>
  <c r="CG224" i="3"/>
  <c r="CA426" i="3"/>
  <c r="CA425" i="3" s="1"/>
  <c r="BZ24" i="3"/>
  <c r="BZ46" i="3"/>
  <c r="BZ62" i="3"/>
  <c r="CH62" i="3"/>
  <c r="BZ70" i="3"/>
  <c r="CH70" i="3"/>
  <c r="BZ76" i="3"/>
  <c r="CH76" i="3"/>
  <c r="CD106" i="3"/>
  <c r="BX150" i="3"/>
  <c r="CF150" i="3"/>
  <c r="CD156" i="3"/>
  <c r="BZ173" i="3"/>
  <c r="BZ213" i="3"/>
  <c r="CH213" i="3"/>
  <c r="CD217" i="3"/>
  <c r="BZ224" i="3"/>
  <c r="BW241" i="3"/>
  <c r="BW342" i="3"/>
  <c r="CB426" i="3"/>
  <c r="CB425" i="3" s="1"/>
  <c r="BW8" i="3"/>
  <c r="CE8" i="3"/>
  <c r="CA46" i="3"/>
  <c r="CA62" i="3"/>
  <c r="CA70" i="3"/>
  <c r="BW106" i="3"/>
  <c r="CE106" i="3"/>
  <c r="BY150" i="3"/>
  <c r="BW156" i="3"/>
  <c r="CE156" i="3"/>
  <c r="CA173" i="3"/>
  <c r="BW194" i="3"/>
  <c r="CA213" i="3"/>
  <c r="BW217" i="3"/>
  <c r="CA224" i="3"/>
  <c r="BX342" i="3"/>
  <c r="CC426" i="3"/>
  <c r="CC425" i="3" s="1"/>
  <c r="CD8" i="3"/>
  <c r="BX8" i="3"/>
  <c r="CB24" i="3"/>
  <c r="CB46" i="3"/>
  <c r="CB62" i="3"/>
  <c r="CB76" i="3"/>
  <c r="BX106" i="3"/>
  <c r="CF106" i="3"/>
  <c r="BZ150" i="3"/>
  <c r="BX156" i="3"/>
  <c r="CB173" i="3"/>
  <c r="BX194" i="3"/>
  <c r="CB213" i="3"/>
  <c r="BX217" i="3"/>
  <c r="CB224" i="3"/>
  <c r="BY342" i="3"/>
  <c r="CD426" i="3"/>
  <c r="CD425" i="3" s="1"/>
  <c r="BY70" i="3"/>
  <c r="CH224" i="3"/>
  <c r="BY106" i="3"/>
  <c r="CB70" i="3"/>
  <c r="CF24" i="3"/>
  <c r="BZ106" i="3"/>
  <c r="BW30" i="3"/>
  <c r="CE30" i="3"/>
  <c r="CA76" i="3"/>
  <c r="CH46" i="3"/>
  <c r="BW76" i="3"/>
  <c r="CD70" i="3"/>
  <c r="CA24" i="3"/>
  <c r="BW70" i="3"/>
  <c r="BX62" i="3"/>
  <c r="CD30" i="3"/>
  <c r="CF30" i="3"/>
  <c r="CE70" i="3"/>
  <c r="BZ169" i="3"/>
  <c r="CD169" i="3"/>
  <c r="BX30" i="3"/>
  <c r="BW169" i="3"/>
  <c r="CA169" i="3"/>
  <c r="BX169" i="3"/>
  <c r="CB169" i="3"/>
  <c r="BY169" i="3"/>
  <c r="CC169" i="3"/>
  <c r="BZ162" i="3"/>
  <c r="CD162" i="3"/>
  <c r="BW162" i="3"/>
  <c r="CA162" i="3"/>
  <c r="CE162" i="3"/>
  <c r="BX162" i="3"/>
  <c r="CB162" i="3"/>
  <c r="CF162" i="3"/>
  <c r="BY162" i="3"/>
  <c r="CC162" i="3"/>
  <c r="CG162" i="3"/>
  <c r="BZ8" i="3"/>
  <c r="CB156" i="3"/>
  <c r="CF156" i="3"/>
  <c r="CF46" i="3"/>
  <c r="CD224" i="3"/>
  <c r="BZ217" i="3"/>
  <c r="BX24" i="3"/>
  <c r="CD194" i="3"/>
  <c r="CG46" i="3"/>
  <c r="CG30" i="3"/>
  <c r="BW62" i="3"/>
  <c r="CE194" i="3"/>
  <c r="BY8" i="3"/>
  <c r="CG8" i="3"/>
  <c r="CC24" i="3"/>
  <c r="CH30" i="3"/>
  <c r="BY30" i="3"/>
  <c r="CH24" i="3"/>
  <c r="CC30" i="3"/>
  <c r="CB8" i="3"/>
  <c r="CF8" i="3"/>
  <c r="CG203" i="3"/>
  <c r="CH203" i="3"/>
  <c r="CG14" i="3"/>
  <c r="CH14" i="3"/>
  <c r="AB85" i="1"/>
  <c r="BZ399" i="3" l="1"/>
  <c r="CB399" i="3"/>
  <c r="CH399" i="3"/>
  <c r="BW399" i="3"/>
  <c r="CD399" i="3"/>
  <c r="CG399" i="3"/>
  <c r="CE399" i="3"/>
  <c r="BY399" i="3"/>
  <c r="BW7" i="3"/>
  <c r="BX399" i="3"/>
  <c r="CA7" i="3"/>
  <c r="CC399" i="3"/>
  <c r="CF399" i="3"/>
  <c r="CB7" i="3"/>
  <c r="CD7" i="3"/>
  <c r="BZ7" i="3"/>
  <c r="CE7" i="3"/>
  <c r="BX7" i="3"/>
  <c r="CF7" i="3"/>
  <c r="BY7" i="3"/>
  <c r="CC7" i="3"/>
  <c r="CG7" i="3"/>
  <c r="CH7" i="3"/>
  <c r="D5" i="12" l="1"/>
  <c r="CM3" i="1" l="1"/>
  <c r="AB79" i="1" l="1"/>
  <c r="V81" i="1" l="1"/>
  <c r="L68" i="12" l="1"/>
  <c r="K68" i="12"/>
  <c r="O68" i="12" l="1"/>
  <c r="BV412" i="3" l="1"/>
  <c r="BU412" i="3"/>
  <c r="BT412" i="3"/>
  <c r="BS412" i="3"/>
  <c r="BR412" i="3"/>
  <c r="BQ412" i="3"/>
  <c r="BP412" i="3"/>
  <c r="BO412" i="3"/>
  <c r="BN412" i="3"/>
  <c r="BM412" i="3"/>
  <c r="BL412" i="3"/>
  <c r="BK412" i="3"/>
  <c r="BJ412" i="3"/>
  <c r="BI412" i="3"/>
  <c r="BH412" i="3"/>
  <c r="BG412" i="3"/>
  <c r="BF412" i="3"/>
  <c r="BE412" i="3"/>
  <c r="BD412" i="3"/>
  <c r="BC412" i="3"/>
  <c r="BB412" i="3"/>
  <c r="BA412" i="3"/>
  <c r="AZ412" i="3"/>
  <c r="AY412" i="3"/>
  <c r="AX412" i="3"/>
  <c r="AW412" i="3"/>
  <c r="AV412" i="3"/>
  <c r="AU412" i="3"/>
  <c r="AT412" i="3"/>
  <c r="AS412" i="3"/>
  <c r="AR412" i="3"/>
  <c r="AQ412" i="3"/>
  <c r="AP412" i="3"/>
  <c r="AO412" i="3"/>
  <c r="AN412" i="3"/>
  <c r="AM412" i="3"/>
  <c r="AL412" i="3"/>
  <c r="AK412" i="3"/>
  <c r="AJ412" i="3"/>
  <c r="AI412" i="3"/>
  <c r="AH412" i="3"/>
  <c r="AG412" i="3"/>
  <c r="AF412" i="3"/>
  <c r="AE412" i="3"/>
  <c r="AD412" i="3"/>
  <c r="AC412" i="3"/>
  <c r="AB412" i="3"/>
  <c r="AA412" i="3"/>
  <c r="Z412" i="3"/>
  <c r="Y412" i="3"/>
  <c r="X412" i="3"/>
  <c r="W412" i="3"/>
  <c r="V412" i="3"/>
  <c r="U412" i="3"/>
  <c r="T412" i="3"/>
  <c r="S412" i="3"/>
  <c r="R412" i="3"/>
  <c r="Q412" i="3"/>
  <c r="P412" i="3"/>
  <c r="O412" i="3"/>
  <c r="N412" i="3"/>
  <c r="BV411" i="3"/>
  <c r="BU411" i="3"/>
  <c r="BT411" i="3"/>
  <c r="BS411" i="3"/>
  <c r="BR411" i="3"/>
  <c r="BQ411" i="3"/>
  <c r="BP411" i="3"/>
  <c r="BO411" i="3"/>
  <c r="BN411" i="3"/>
  <c r="BM411" i="3"/>
  <c r="BL411" i="3"/>
  <c r="BK411" i="3"/>
  <c r="BJ411" i="3"/>
  <c r="BI411" i="3"/>
  <c r="BH411" i="3"/>
  <c r="BG411" i="3"/>
  <c r="BF411" i="3"/>
  <c r="BE411" i="3"/>
  <c r="BD411" i="3"/>
  <c r="BC411" i="3"/>
  <c r="BB411" i="3"/>
  <c r="BA411" i="3"/>
  <c r="AZ411" i="3"/>
  <c r="AY411" i="3"/>
  <c r="AX411" i="3"/>
  <c r="AW411" i="3"/>
  <c r="AV411" i="3"/>
  <c r="AU411" i="3"/>
  <c r="AT411" i="3"/>
  <c r="AS411" i="3"/>
  <c r="AR411" i="3"/>
  <c r="AQ411" i="3"/>
  <c r="AP411" i="3"/>
  <c r="AO411" i="3"/>
  <c r="AN411" i="3"/>
  <c r="AM411" i="3"/>
  <c r="AL411" i="3"/>
  <c r="AK411" i="3"/>
  <c r="AJ411" i="3"/>
  <c r="AI411" i="3"/>
  <c r="AH411" i="3"/>
  <c r="AG411" i="3"/>
  <c r="AF411" i="3"/>
  <c r="AE411" i="3"/>
  <c r="AD411" i="3"/>
  <c r="AC411" i="3"/>
  <c r="AB411" i="3"/>
  <c r="AA411" i="3"/>
  <c r="Z411" i="3"/>
  <c r="Y411" i="3"/>
  <c r="X411" i="3"/>
  <c r="W411" i="3"/>
  <c r="V411" i="3"/>
  <c r="U411" i="3"/>
  <c r="T411" i="3"/>
  <c r="S411" i="3"/>
  <c r="R411" i="3"/>
  <c r="Q411" i="3"/>
  <c r="P411" i="3"/>
  <c r="O411" i="3"/>
  <c r="N411" i="3"/>
  <c r="BV410" i="3"/>
  <c r="BU410" i="3"/>
  <c r="BT410" i="3"/>
  <c r="BS410" i="3"/>
  <c r="BR410" i="3"/>
  <c r="BQ410" i="3"/>
  <c r="BP410" i="3"/>
  <c r="BO410" i="3"/>
  <c r="BN410" i="3"/>
  <c r="BM410" i="3"/>
  <c r="BL410" i="3"/>
  <c r="BK410" i="3"/>
  <c r="BJ410" i="3"/>
  <c r="BI410" i="3"/>
  <c r="BH410" i="3"/>
  <c r="BG410" i="3"/>
  <c r="BF410" i="3"/>
  <c r="BE410" i="3"/>
  <c r="BD410" i="3"/>
  <c r="BC410" i="3"/>
  <c r="BB410" i="3"/>
  <c r="BA410" i="3"/>
  <c r="AZ410" i="3"/>
  <c r="AY410" i="3"/>
  <c r="AX410" i="3"/>
  <c r="AW410" i="3"/>
  <c r="AV410" i="3"/>
  <c r="AU410" i="3"/>
  <c r="AT410" i="3"/>
  <c r="AS410" i="3"/>
  <c r="AR410" i="3"/>
  <c r="AQ410" i="3"/>
  <c r="AP410" i="3"/>
  <c r="AO410" i="3"/>
  <c r="AN410" i="3"/>
  <c r="AM410" i="3"/>
  <c r="AL410" i="3"/>
  <c r="AK410" i="3"/>
  <c r="AJ410" i="3"/>
  <c r="AI410" i="3"/>
  <c r="AH410" i="3"/>
  <c r="AG410" i="3"/>
  <c r="AF410" i="3"/>
  <c r="AE410" i="3"/>
  <c r="AD410" i="3"/>
  <c r="AC410" i="3"/>
  <c r="AB410" i="3"/>
  <c r="AA410" i="3"/>
  <c r="Z410" i="3"/>
  <c r="Y410" i="3"/>
  <c r="X410" i="3"/>
  <c r="W410" i="3"/>
  <c r="V410" i="3"/>
  <c r="U410" i="3"/>
  <c r="T410" i="3"/>
  <c r="S410" i="3"/>
  <c r="R410" i="3"/>
  <c r="Q410" i="3"/>
  <c r="P410" i="3"/>
  <c r="O410" i="3"/>
  <c r="N410" i="3"/>
  <c r="BV409" i="3"/>
  <c r="BU409" i="3"/>
  <c r="BT409" i="3"/>
  <c r="BS409" i="3"/>
  <c r="BR409" i="3"/>
  <c r="BQ409" i="3"/>
  <c r="BP409" i="3"/>
  <c r="BO409" i="3"/>
  <c r="BN409" i="3"/>
  <c r="BM409" i="3"/>
  <c r="BL409" i="3"/>
  <c r="BK409" i="3"/>
  <c r="BJ409" i="3"/>
  <c r="BI409" i="3"/>
  <c r="BH409" i="3"/>
  <c r="BG409" i="3"/>
  <c r="BF409" i="3"/>
  <c r="BE409" i="3"/>
  <c r="BD409" i="3"/>
  <c r="BC409" i="3"/>
  <c r="BB409" i="3"/>
  <c r="BA409" i="3"/>
  <c r="AZ409" i="3"/>
  <c r="AY409" i="3"/>
  <c r="AX409" i="3"/>
  <c r="AW409" i="3"/>
  <c r="AV409" i="3"/>
  <c r="AU409" i="3"/>
  <c r="AT409" i="3"/>
  <c r="AS409" i="3"/>
  <c r="AR409" i="3"/>
  <c r="AQ409" i="3"/>
  <c r="AP409" i="3"/>
  <c r="AO409" i="3"/>
  <c r="AN409" i="3"/>
  <c r="AM409" i="3"/>
  <c r="AL409" i="3"/>
  <c r="AK409" i="3"/>
  <c r="AJ409" i="3"/>
  <c r="AI409" i="3"/>
  <c r="AH409" i="3"/>
  <c r="AG409" i="3"/>
  <c r="AF409" i="3"/>
  <c r="AE409" i="3"/>
  <c r="AD409" i="3"/>
  <c r="AC409" i="3"/>
  <c r="AB409" i="3"/>
  <c r="AA409" i="3"/>
  <c r="Z409" i="3"/>
  <c r="Y409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M410" i="3"/>
  <c r="M411" i="3"/>
  <c r="M412" i="3"/>
  <c r="K54" i="12" l="1"/>
  <c r="K13" i="12"/>
  <c r="D43" i="14"/>
  <c r="E43" i="14"/>
  <c r="F43" i="14"/>
  <c r="G43" i="14"/>
  <c r="H43" i="14"/>
  <c r="I43" i="14"/>
  <c r="J43" i="14"/>
  <c r="K43" i="14"/>
  <c r="L43" i="14"/>
  <c r="M43" i="14"/>
  <c r="N43" i="14"/>
  <c r="C43" i="14"/>
  <c r="D25" i="14"/>
  <c r="E25" i="14"/>
  <c r="F25" i="14"/>
  <c r="G25" i="14"/>
  <c r="H25" i="14"/>
  <c r="I25" i="14"/>
  <c r="J25" i="14"/>
  <c r="K25" i="14"/>
  <c r="L25" i="14"/>
  <c r="M25" i="14"/>
  <c r="N25" i="14"/>
  <c r="C25" i="14"/>
  <c r="Q78" i="14" l="1"/>
  <c r="Q77" i="14" s="1"/>
  <c r="O78" i="14"/>
  <c r="O77" i="14" s="1"/>
  <c r="CG70" i="14"/>
  <c r="BS70" i="14"/>
  <c r="O70" i="14"/>
  <c r="O69" i="14"/>
  <c r="K67" i="12" s="1"/>
  <c r="O68" i="14"/>
  <c r="K66" i="12" s="1"/>
  <c r="O67" i="14"/>
  <c r="K65" i="12" s="1"/>
  <c r="O66" i="14"/>
  <c r="K64" i="12" s="1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CG64" i="14"/>
  <c r="BS64" i="14"/>
  <c r="O64" i="14"/>
  <c r="O63" i="14"/>
  <c r="K61" i="12" s="1"/>
  <c r="O62" i="14"/>
  <c r="K60" i="12" s="1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O59" i="14"/>
  <c r="K57" i="12" s="1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CG58" i="14" s="1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S58" i="14" s="1"/>
  <c r="N58" i="14"/>
  <c r="M58" i="14"/>
  <c r="L58" i="14"/>
  <c r="K58" i="14"/>
  <c r="J58" i="14"/>
  <c r="I58" i="14"/>
  <c r="H58" i="14"/>
  <c r="G58" i="14"/>
  <c r="F58" i="14"/>
  <c r="E58" i="14"/>
  <c r="D58" i="14"/>
  <c r="C58" i="14"/>
  <c r="O55" i="14"/>
  <c r="K53" i="12" s="1"/>
  <c r="O54" i="14"/>
  <c r="K52" i="12" s="1"/>
  <c r="O53" i="14"/>
  <c r="K51" i="12" s="1"/>
  <c r="O52" i="14"/>
  <c r="K50" i="12" s="1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CG50" i="14"/>
  <c r="BS50" i="14"/>
  <c r="O50" i="14"/>
  <c r="O49" i="14"/>
  <c r="K47" i="12" s="1"/>
  <c r="O48" i="14"/>
  <c r="K46" i="12" s="1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O44" i="14"/>
  <c r="K42" i="12" s="1"/>
  <c r="O43" i="14"/>
  <c r="K41" i="12" s="1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O41" i="14"/>
  <c r="K39" i="12" s="1"/>
  <c r="O40" i="14"/>
  <c r="K38" i="12" s="1"/>
  <c r="O39" i="14"/>
  <c r="K37" i="12" s="1"/>
  <c r="O38" i="14"/>
  <c r="K36" i="12" s="1"/>
  <c r="O37" i="14"/>
  <c r="K35" i="12" s="1"/>
  <c r="O36" i="14"/>
  <c r="K34" i="12" s="1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O34" i="14"/>
  <c r="K32" i="12" s="1"/>
  <c r="O33" i="14"/>
  <c r="K31" i="12" s="1"/>
  <c r="O32" i="14"/>
  <c r="K30" i="12" s="1"/>
  <c r="O31" i="14"/>
  <c r="K29" i="12" s="1"/>
  <c r="O30" i="14"/>
  <c r="K28" i="12" s="1"/>
  <c r="O29" i="14"/>
  <c r="K27" i="12" s="1"/>
  <c r="O28" i="14"/>
  <c r="K26" i="12" s="1"/>
  <c r="O27" i="14"/>
  <c r="K25" i="12" s="1"/>
  <c r="O26" i="14"/>
  <c r="K24" i="12" s="1"/>
  <c r="O25" i="14"/>
  <c r="O24" i="14"/>
  <c r="K22" i="12" s="1"/>
  <c r="O23" i="14"/>
  <c r="K21" i="12" s="1"/>
  <c r="O22" i="14"/>
  <c r="K20" i="12" s="1"/>
  <c r="O21" i="14"/>
  <c r="K19" i="12" s="1"/>
  <c r="O20" i="14"/>
  <c r="K18" i="12" s="1"/>
  <c r="CG19" i="14"/>
  <c r="CF19" i="14"/>
  <c r="CF18" i="14" s="1"/>
  <c r="CE19" i="14"/>
  <c r="CD19" i="14"/>
  <c r="CD18" i="14" s="1"/>
  <c r="CD17" i="14" s="1"/>
  <c r="CC19" i="14"/>
  <c r="CB19" i="14"/>
  <c r="CB18" i="14" s="1"/>
  <c r="CB17" i="14" s="1"/>
  <c r="CA19" i="14"/>
  <c r="BZ19" i="14"/>
  <c r="BY19" i="14"/>
  <c r="BX19" i="14"/>
  <c r="BX18" i="14" s="1"/>
  <c r="BW19" i="14"/>
  <c r="BV19" i="14"/>
  <c r="BU19" i="14"/>
  <c r="BS19" i="14"/>
  <c r="BS18" i="14" s="1"/>
  <c r="BS17" i="14" s="1"/>
  <c r="BR19" i="14"/>
  <c r="BQ19" i="14"/>
  <c r="BP19" i="14"/>
  <c r="BO19" i="14"/>
  <c r="BO18" i="14" s="1"/>
  <c r="BN19" i="14"/>
  <c r="BM19" i="14"/>
  <c r="BM18" i="14" s="1"/>
  <c r="BM17" i="14" s="1"/>
  <c r="BL19" i="14"/>
  <c r="BK19" i="14"/>
  <c r="BK18" i="14" s="1"/>
  <c r="BK17" i="14" s="1"/>
  <c r="BJ19" i="14"/>
  <c r="BI19" i="14"/>
  <c r="BH19" i="14"/>
  <c r="BG19" i="14"/>
  <c r="BG18" i="14" s="1"/>
  <c r="BG17" i="14" s="1"/>
  <c r="N19" i="14"/>
  <c r="N18" i="14" s="1"/>
  <c r="M19" i="14"/>
  <c r="M18" i="14" s="1"/>
  <c r="L19" i="14"/>
  <c r="L18" i="14" s="1"/>
  <c r="K19" i="14"/>
  <c r="K18" i="14" s="1"/>
  <c r="J19" i="14"/>
  <c r="J18" i="14" s="1"/>
  <c r="I19" i="14"/>
  <c r="I18" i="14" s="1"/>
  <c r="H19" i="14"/>
  <c r="H18" i="14" s="1"/>
  <c r="G19" i="14"/>
  <c r="G18" i="14" s="1"/>
  <c r="F19" i="14"/>
  <c r="F18" i="14" s="1"/>
  <c r="E19" i="14"/>
  <c r="E18" i="14" s="1"/>
  <c r="D19" i="14"/>
  <c r="D18" i="14" s="1"/>
  <c r="C19" i="14"/>
  <c r="C18" i="14" s="1"/>
  <c r="CG18" i="14"/>
  <c r="CG17" i="14" s="1"/>
  <c r="CE18" i="14"/>
  <c r="CC18" i="14"/>
  <c r="CC17" i="14" s="1"/>
  <c r="CA18" i="14"/>
  <c r="BZ18" i="14"/>
  <c r="BZ17" i="14" s="1"/>
  <c r="BY18" i="14"/>
  <c r="BW18" i="14"/>
  <c r="BV18" i="14"/>
  <c r="BV17" i="14" s="1"/>
  <c r="BU18" i="14"/>
  <c r="BR18" i="14"/>
  <c r="BQ18" i="14"/>
  <c r="BQ17" i="14" s="1"/>
  <c r="BP18" i="14"/>
  <c r="BP17" i="14" s="1"/>
  <c r="BN18" i="14"/>
  <c r="BL18" i="14"/>
  <c r="BL17" i="14" s="1"/>
  <c r="BJ18" i="14"/>
  <c r="BI18" i="14"/>
  <c r="BI17" i="14" s="1"/>
  <c r="BH18" i="14"/>
  <c r="CF17" i="14"/>
  <c r="BY17" i="14"/>
  <c r="BX17" i="14"/>
  <c r="BU17" i="14"/>
  <c r="BO17" i="14"/>
  <c r="BH17" i="14"/>
  <c r="O14" i="14"/>
  <c r="K12" i="12" s="1"/>
  <c r="O13" i="14"/>
  <c r="K11" i="12" s="1"/>
  <c r="O12" i="14"/>
  <c r="K10" i="12" s="1"/>
  <c r="O11" i="14"/>
  <c r="K9" i="12" s="1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O8" i="14"/>
  <c r="K6" i="12" s="1"/>
  <c r="B2" i="15" s="1"/>
  <c r="BO45" i="14" l="1"/>
  <c r="BO71" i="14" s="1"/>
  <c r="CB45" i="14"/>
  <c r="CB71" i="14" s="1"/>
  <c r="O35" i="14"/>
  <c r="K33" i="12" s="1"/>
  <c r="CD45" i="14"/>
  <c r="CD71" i="14" s="1"/>
  <c r="K63" i="12"/>
  <c r="N17" i="14"/>
  <c r="N45" i="14" s="1"/>
  <c r="N71" i="14" s="1"/>
  <c r="BM45" i="14"/>
  <c r="BM71" i="14" s="1"/>
  <c r="BG45" i="14"/>
  <c r="BG71" i="14" s="1"/>
  <c r="BV45" i="14"/>
  <c r="BV71" i="14" s="1"/>
  <c r="BK45" i="14"/>
  <c r="BK71" i="14" s="1"/>
  <c r="BS45" i="14"/>
  <c r="BX45" i="14"/>
  <c r="BX71" i="14" s="1"/>
  <c r="CF45" i="14"/>
  <c r="CF71" i="14" s="1"/>
  <c r="BJ17" i="14"/>
  <c r="BJ45" i="14" s="1"/>
  <c r="BJ71" i="14" s="1"/>
  <c r="BN17" i="14"/>
  <c r="BN45" i="14" s="1"/>
  <c r="BN71" i="14" s="1"/>
  <c r="BR17" i="14"/>
  <c r="BR45" i="14" s="1"/>
  <c r="BR71" i="14" s="1"/>
  <c r="BW17" i="14"/>
  <c r="BW45" i="14" s="1"/>
  <c r="BW71" i="14" s="1"/>
  <c r="CA17" i="14"/>
  <c r="CA45" i="14" s="1"/>
  <c r="CA71" i="14" s="1"/>
  <c r="CE17" i="14"/>
  <c r="CE45" i="14" s="1"/>
  <c r="CE71" i="14" s="1"/>
  <c r="F17" i="14"/>
  <c r="F45" i="14" s="1"/>
  <c r="F71" i="14" s="1"/>
  <c r="C17" i="14"/>
  <c r="C45" i="14" s="1"/>
  <c r="C71" i="14" s="1"/>
  <c r="C73" i="14" s="1"/>
  <c r="G17" i="14"/>
  <c r="G45" i="14" s="1"/>
  <c r="G71" i="14" s="1"/>
  <c r="K17" i="14"/>
  <c r="K45" i="14" s="1"/>
  <c r="K71" i="14" s="1"/>
  <c r="D17" i="14"/>
  <c r="D45" i="14" s="1"/>
  <c r="D71" i="14" s="1"/>
  <c r="E17" i="14"/>
  <c r="E45" i="14" s="1"/>
  <c r="E71" i="14" s="1"/>
  <c r="H17" i="14"/>
  <c r="H45" i="14" s="1"/>
  <c r="H71" i="14" s="1"/>
  <c r="I17" i="14"/>
  <c r="I45" i="14" s="1"/>
  <c r="I71" i="14" s="1"/>
  <c r="M17" i="14"/>
  <c r="M45" i="14" s="1"/>
  <c r="M71" i="14" s="1"/>
  <c r="O19" i="14"/>
  <c r="K23" i="12"/>
  <c r="J17" i="14"/>
  <c r="J45" i="14" s="1"/>
  <c r="J71" i="14" s="1"/>
  <c r="L17" i="14"/>
  <c r="L45" i="14" s="1"/>
  <c r="L71" i="14" s="1"/>
  <c r="O65" i="14"/>
  <c r="O61" i="14"/>
  <c r="O51" i="14"/>
  <c r="O47" i="14"/>
  <c r="O10" i="14"/>
  <c r="BS71" i="14"/>
  <c r="BL45" i="14"/>
  <c r="BL71" i="14" s="1"/>
  <c r="BY45" i="14"/>
  <c r="BY71" i="14" s="1"/>
  <c r="CG45" i="14"/>
  <c r="CG71" i="14" s="1"/>
  <c r="O42" i="14"/>
  <c r="BH45" i="14"/>
  <c r="BH71" i="14" s="1"/>
  <c r="BP45" i="14"/>
  <c r="BP71" i="14" s="1"/>
  <c r="BU45" i="14"/>
  <c r="BU71" i="14" s="1"/>
  <c r="CC45" i="14"/>
  <c r="CC71" i="14" s="1"/>
  <c r="BI45" i="14"/>
  <c r="BI71" i="14" s="1"/>
  <c r="BQ45" i="14"/>
  <c r="BQ71" i="14" s="1"/>
  <c r="BZ45" i="14"/>
  <c r="BZ71" i="14" s="1"/>
  <c r="O58" i="14"/>
  <c r="R78" i="14"/>
  <c r="O18" i="14" l="1"/>
  <c r="K16" i="12" s="1"/>
  <c r="K17" i="12"/>
  <c r="K40" i="12"/>
  <c r="S78" i="14"/>
  <c r="R77" i="14"/>
  <c r="C80" i="14"/>
  <c r="D8" i="14"/>
  <c r="D73" i="14" s="1"/>
  <c r="L54" i="12"/>
  <c r="M13" i="12"/>
  <c r="L13" i="12"/>
  <c r="O17" i="14" l="1"/>
  <c r="O45" i="14" s="1"/>
  <c r="O71" i="14" s="1"/>
  <c r="O73" i="14" s="1"/>
  <c r="O80" i="14" s="1"/>
  <c r="S77" i="14"/>
  <c r="T78" i="14"/>
  <c r="D80" i="14"/>
  <c r="E8" i="14"/>
  <c r="E73" i="14" s="1"/>
  <c r="Q13" i="12"/>
  <c r="M5" i="12"/>
  <c r="L5" i="12"/>
  <c r="K5" i="12"/>
  <c r="E5" i="12"/>
  <c r="C5" i="12"/>
  <c r="C3" i="12"/>
  <c r="L67" i="12"/>
  <c r="L66" i="12"/>
  <c r="L65" i="12"/>
  <c r="L64" i="12"/>
  <c r="L61" i="12"/>
  <c r="L60" i="12"/>
  <c r="L57" i="12"/>
  <c r="L56" i="12" s="1"/>
  <c r="L53" i="12"/>
  <c r="L52" i="12"/>
  <c r="L51" i="12"/>
  <c r="L50" i="12"/>
  <c r="L47" i="12"/>
  <c r="L46" i="12"/>
  <c r="L42" i="12"/>
  <c r="L41" i="12"/>
  <c r="L39" i="12"/>
  <c r="L38" i="12"/>
  <c r="L37" i="12"/>
  <c r="L36" i="12"/>
  <c r="L35" i="12"/>
  <c r="L34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2" i="12"/>
  <c r="L11" i="12"/>
  <c r="L10" i="12"/>
  <c r="L9" i="12"/>
  <c r="L6" i="12"/>
  <c r="E68" i="12" l="1"/>
  <c r="D68" i="12"/>
  <c r="C68" i="12"/>
  <c r="L63" i="12"/>
  <c r="C8" i="15" s="1"/>
  <c r="C2" i="15"/>
  <c r="O6" i="12"/>
  <c r="B14" i="15" s="1"/>
  <c r="K71" i="12"/>
  <c r="B9" i="15" s="1"/>
  <c r="O75" i="14"/>
  <c r="C80" i="11"/>
  <c r="L18" i="12"/>
  <c r="C57" i="12"/>
  <c r="C56" i="12" s="1"/>
  <c r="C64" i="12"/>
  <c r="C53" i="12"/>
  <c r="C47" i="12"/>
  <c r="C39" i="12"/>
  <c r="C35" i="12"/>
  <c r="C31" i="12"/>
  <c r="C27" i="12"/>
  <c r="C22" i="12"/>
  <c r="C18" i="12"/>
  <c r="C10" i="12"/>
  <c r="C67" i="12"/>
  <c r="C61" i="12"/>
  <c r="C52" i="12"/>
  <c r="C46" i="12"/>
  <c r="C38" i="12"/>
  <c r="C34" i="12"/>
  <c r="C30" i="12"/>
  <c r="C26" i="12"/>
  <c r="C21" i="12"/>
  <c r="C13" i="12"/>
  <c r="C9" i="12"/>
  <c r="C66" i="12"/>
  <c r="C60" i="12"/>
  <c r="C51" i="12"/>
  <c r="C42" i="12"/>
  <c r="C37" i="12"/>
  <c r="C33" i="12"/>
  <c r="C29" i="12"/>
  <c r="C25" i="12"/>
  <c r="C20" i="12"/>
  <c r="C12" i="12"/>
  <c r="C65" i="12"/>
  <c r="C54" i="12"/>
  <c r="C50" i="12"/>
  <c r="C41" i="12"/>
  <c r="C36" i="12"/>
  <c r="C32" i="12"/>
  <c r="C28" i="12"/>
  <c r="C24" i="12"/>
  <c r="C19" i="12"/>
  <c r="C11" i="12"/>
  <c r="C23" i="12"/>
  <c r="C40" i="12"/>
  <c r="C17" i="12"/>
  <c r="C16" i="12"/>
  <c r="D66" i="12"/>
  <c r="D64" i="12"/>
  <c r="D60" i="12"/>
  <c r="D54" i="12"/>
  <c r="D52" i="12"/>
  <c r="D50" i="12"/>
  <c r="D46" i="12"/>
  <c r="D41" i="12"/>
  <c r="D32" i="12"/>
  <c r="D30" i="12"/>
  <c r="D28" i="12"/>
  <c r="D26" i="12"/>
  <c r="D24" i="12"/>
  <c r="D22" i="12"/>
  <c r="D20" i="12"/>
  <c r="D18" i="12"/>
  <c r="D13" i="12"/>
  <c r="D11" i="12"/>
  <c r="D9" i="12"/>
  <c r="D40" i="12"/>
  <c r="D34" i="12"/>
  <c r="E31" i="12"/>
  <c r="E27" i="12"/>
  <c r="D17" i="12"/>
  <c r="D25" i="12"/>
  <c r="E66" i="12"/>
  <c r="E46" i="12"/>
  <c r="D39" i="12"/>
  <c r="D35" i="12"/>
  <c r="E9" i="12"/>
  <c r="E65" i="12"/>
  <c r="E53" i="12"/>
  <c r="E51" i="12"/>
  <c r="E42" i="12"/>
  <c r="D38" i="12"/>
  <c r="D36" i="12"/>
  <c r="D47" i="12"/>
  <c r="D31" i="12"/>
  <c r="D27" i="12"/>
  <c r="D23" i="12"/>
  <c r="D16" i="12"/>
  <c r="D10" i="12"/>
  <c r="E11" i="12"/>
  <c r="D67" i="12"/>
  <c r="D65" i="12"/>
  <c r="D61" i="12"/>
  <c r="D57" i="12"/>
  <c r="D53" i="12"/>
  <c r="D51" i="12"/>
  <c r="D42" i="12"/>
  <c r="D33" i="12"/>
  <c r="D29" i="12"/>
  <c r="D21" i="12"/>
  <c r="D19" i="12"/>
  <c r="D12" i="12"/>
  <c r="E54" i="12"/>
  <c r="E32" i="12"/>
  <c r="E64" i="12"/>
  <c r="E50" i="12"/>
  <c r="D37" i="12"/>
  <c r="E13" i="12"/>
  <c r="E80" i="14"/>
  <c r="F8" i="14"/>
  <c r="F73" i="14" s="1"/>
  <c r="T77" i="14"/>
  <c r="U78" i="14"/>
  <c r="L49" i="12"/>
  <c r="C6" i="15" s="1"/>
  <c r="L8" i="12"/>
  <c r="C3" i="15" s="1"/>
  <c r="L45" i="12"/>
  <c r="C5" i="15" s="1"/>
  <c r="L59" i="12"/>
  <c r="C7" i="15" s="1"/>
  <c r="L40" i="12"/>
  <c r="L33" i="12"/>
  <c r="G25" i="12" l="1"/>
  <c r="G32" i="12"/>
  <c r="G68" i="12"/>
  <c r="H68" i="12"/>
  <c r="I68" i="12"/>
  <c r="G54" i="12"/>
  <c r="G29" i="12"/>
  <c r="G65" i="12"/>
  <c r="G51" i="12"/>
  <c r="G42" i="12"/>
  <c r="G37" i="12"/>
  <c r="G12" i="12"/>
  <c r="G33" i="12"/>
  <c r="G21" i="12"/>
  <c r="G27" i="12"/>
  <c r="G47" i="12"/>
  <c r="G36" i="12"/>
  <c r="G34" i="12"/>
  <c r="G13" i="12"/>
  <c r="C59" i="12"/>
  <c r="B44" i="15" s="1"/>
  <c r="G39" i="12"/>
  <c r="G22" i="12"/>
  <c r="G18" i="12"/>
  <c r="G53" i="12"/>
  <c r="G35" i="12"/>
  <c r="G17" i="12"/>
  <c r="G19" i="12"/>
  <c r="G30" i="12"/>
  <c r="G61" i="12"/>
  <c r="G10" i="12"/>
  <c r="G31" i="12"/>
  <c r="G26" i="12"/>
  <c r="G11" i="12"/>
  <c r="G24" i="12"/>
  <c r="G41" i="12"/>
  <c r="L16" i="12"/>
  <c r="L15" i="12" s="1"/>
  <c r="C4" i="15" s="1"/>
  <c r="L17" i="12"/>
  <c r="G20" i="12"/>
  <c r="G38" i="12"/>
  <c r="G67" i="12"/>
  <c r="G28" i="12"/>
  <c r="G23" i="12"/>
  <c r="G66" i="12"/>
  <c r="G40" i="12"/>
  <c r="G52" i="12"/>
  <c r="C15" i="12"/>
  <c r="B41" i="15" s="1"/>
  <c r="C45" i="12"/>
  <c r="B42" i="15" s="1"/>
  <c r="C49" i="12"/>
  <c r="B43" i="15" s="1"/>
  <c r="C8" i="12"/>
  <c r="B40" i="15" s="1"/>
  <c r="C63" i="12"/>
  <c r="B45" i="15" s="1"/>
  <c r="U77" i="14"/>
  <c r="V78" i="14"/>
  <c r="F80" i="14"/>
  <c r="G8" i="14"/>
  <c r="G73" i="14" s="1"/>
  <c r="I64" i="12"/>
  <c r="H64" i="12"/>
  <c r="G46" i="12"/>
  <c r="D45" i="12"/>
  <c r="C42" i="15" s="1"/>
  <c r="D8" i="12"/>
  <c r="C40" i="15" s="1"/>
  <c r="G9" i="12"/>
  <c r="I9" i="12"/>
  <c r="H9" i="12"/>
  <c r="H42" i="12"/>
  <c r="I42" i="12"/>
  <c r="I31" i="12"/>
  <c r="H31" i="12"/>
  <c r="D15" i="12"/>
  <c r="C41" i="15" s="1"/>
  <c r="G16" i="12"/>
  <c r="O9" i="12"/>
  <c r="G57" i="12"/>
  <c r="D56" i="12"/>
  <c r="G56" i="12" s="1"/>
  <c r="I13" i="12"/>
  <c r="H13" i="12"/>
  <c r="G50" i="12"/>
  <c r="D49" i="12"/>
  <c r="C43" i="15" s="1"/>
  <c r="G64" i="12"/>
  <c r="D63" i="12"/>
  <c r="C45" i="15" s="1"/>
  <c r="I54" i="12"/>
  <c r="H54" i="12"/>
  <c r="I66" i="12"/>
  <c r="H66" i="12"/>
  <c r="H11" i="12"/>
  <c r="I11" i="12"/>
  <c r="H32" i="12"/>
  <c r="I32" i="12"/>
  <c r="I50" i="12"/>
  <c r="H50" i="12"/>
  <c r="G60" i="12"/>
  <c r="D59" i="12"/>
  <c r="C44" i="15" s="1"/>
  <c r="H27" i="12"/>
  <c r="I27" i="12"/>
  <c r="I46" i="12"/>
  <c r="H46" i="12"/>
  <c r="H51" i="12"/>
  <c r="I51" i="12"/>
  <c r="H65" i="12"/>
  <c r="I65" i="12"/>
  <c r="I53" i="12"/>
  <c r="H53" i="12"/>
  <c r="D80" i="11"/>
  <c r="G49" i="12" l="1"/>
  <c r="B31" i="15" s="1"/>
  <c r="G45" i="12"/>
  <c r="B30" i="15" s="1"/>
  <c r="G59" i="12"/>
  <c r="B32" i="15" s="1"/>
  <c r="G15" i="12"/>
  <c r="B29" i="15" s="1"/>
  <c r="C43" i="12"/>
  <c r="C69" i="12" s="1"/>
  <c r="L43" i="12"/>
  <c r="L69" i="12" s="1"/>
  <c r="G63" i="12"/>
  <c r="B33" i="15" s="1"/>
  <c r="W78" i="14"/>
  <c r="V77" i="14"/>
  <c r="G80" i="14"/>
  <c r="H8" i="14"/>
  <c r="H73" i="14" s="1"/>
  <c r="B8" i="15"/>
  <c r="O46" i="12"/>
  <c r="K59" i="12"/>
  <c r="B7" i="15" s="1"/>
  <c r="O60" i="12"/>
  <c r="O37" i="12"/>
  <c r="O11" i="12"/>
  <c r="O47" i="12"/>
  <c r="O42" i="12"/>
  <c r="O18" i="12"/>
  <c r="O53" i="12"/>
  <c r="O36" i="12"/>
  <c r="O12" i="12"/>
  <c r="O39" i="12"/>
  <c r="O54" i="12"/>
  <c r="P13" i="12"/>
  <c r="O13" i="12"/>
  <c r="O29" i="12"/>
  <c r="O25" i="12"/>
  <c r="O28" i="12"/>
  <c r="O22" i="12"/>
  <c r="D43" i="12"/>
  <c r="G8" i="12"/>
  <c r="B28" i="15" s="1"/>
  <c r="O65" i="12"/>
  <c r="O32" i="12"/>
  <c r="O52" i="12"/>
  <c r="O51" i="12"/>
  <c r="O24" i="12"/>
  <c r="O20" i="12"/>
  <c r="O23" i="12"/>
  <c r="O61" i="12"/>
  <c r="O31" i="12"/>
  <c r="O38" i="12"/>
  <c r="O10" i="12"/>
  <c r="O26" i="12"/>
  <c r="O67" i="12"/>
  <c r="O27" i="12"/>
  <c r="O66" i="12"/>
  <c r="O41" i="12"/>
  <c r="O21" i="12"/>
  <c r="O34" i="12"/>
  <c r="O35" i="12"/>
  <c r="O30" i="12"/>
  <c r="O19" i="12"/>
  <c r="K8" i="12"/>
  <c r="B3" i="15" s="1"/>
  <c r="E80" i="11"/>
  <c r="L71" i="12" l="1"/>
  <c r="C9" i="15" s="1"/>
  <c r="O80" i="11"/>
  <c r="H80" i="14"/>
  <c r="I8" i="14"/>
  <c r="I73" i="14" s="1"/>
  <c r="X78" i="14"/>
  <c r="W77" i="14"/>
  <c r="O64" i="12"/>
  <c r="K45" i="12"/>
  <c r="B5" i="15" s="1"/>
  <c r="K56" i="12"/>
  <c r="O57" i="12"/>
  <c r="O8" i="12"/>
  <c r="B15" i="15" s="1"/>
  <c r="K49" i="12"/>
  <c r="B6" i="15" s="1"/>
  <c r="O50" i="12"/>
  <c r="D69" i="12"/>
  <c r="G69" i="12" s="1"/>
  <c r="G43" i="12"/>
  <c r="O63" i="12"/>
  <c r="B20" i="15" s="1"/>
  <c r="O59" i="12"/>
  <c r="B19" i="15" s="1"/>
  <c r="F80" i="11"/>
  <c r="Q78" i="11"/>
  <c r="O78" i="11"/>
  <c r="O77" i="11" s="1"/>
  <c r="O45" i="12" l="1"/>
  <c r="B17" i="15" s="1"/>
  <c r="X77" i="14"/>
  <c r="Y78" i="14"/>
  <c r="I80" i="14"/>
  <c r="J8" i="14"/>
  <c r="O56" i="12"/>
  <c r="O49" i="12"/>
  <c r="B18" i="15" s="1"/>
  <c r="Q77" i="11"/>
  <c r="R78" i="11"/>
  <c r="G80" i="11"/>
  <c r="J73" i="14" l="1"/>
  <c r="J75" i="14" s="1"/>
  <c r="Y77" i="14"/>
  <c r="Z78" i="14"/>
  <c r="H80" i="11"/>
  <c r="S78" i="11"/>
  <c r="R77" i="11"/>
  <c r="K8" i="14" l="1"/>
  <c r="K73" i="14" s="1"/>
  <c r="K75" i="14" s="1"/>
  <c r="J80" i="14"/>
  <c r="AA78" i="14"/>
  <c r="Z77" i="14"/>
  <c r="S77" i="11"/>
  <c r="T78" i="11"/>
  <c r="I80" i="11"/>
  <c r="K80" i="14" l="1"/>
  <c r="L8" i="14"/>
  <c r="AA77" i="14"/>
  <c r="AB78" i="14"/>
  <c r="AE78" i="14" s="1"/>
  <c r="T77" i="11"/>
  <c r="U78" i="11"/>
  <c r="AF78" i="14" l="1"/>
  <c r="AE77" i="14"/>
  <c r="L73" i="14"/>
  <c r="K80" i="11"/>
  <c r="J80" i="11"/>
  <c r="AB77" i="14"/>
  <c r="AC78" i="14"/>
  <c r="AC77" i="14" s="1"/>
  <c r="U77" i="11"/>
  <c r="V78" i="11"/>
  <c r="AF77" i="14" l="1"/>
  <c r="AG78" i="14"/>
  <c r="L80" i="14"/>
  <c r="L75" i="14"/>
  <c r="M8" i="14"/>
  <c r="D71" i="12"/>
  <c r="C46" i="15" s="1"/>
  <c r="D6" i="12"/>
  <c r="C39" i="15" s="1"/>
  <c r="L80" i="11"/>
  <c r="W78" i="11"/>
  <c r="V77" i="11"/>
  <c r="AH78" i="14" l="1"/>
  <c r="AG77" i="14"/>
  <c r="M73" i="14"/>
  <c r="M75" i="14" s="1"/>
  <c r="W77" i="11"/>
  <c r="X78" i="11"/>
  <c r="M80" i="11"/>
  <c r="AH77" i="14" l="1"/>
  <c r="AI78" i="14"/>
  <c r="N8" i="14"/>
  <c r="N73" i="14" s="1"/>
  <c r="N80" i="14" s="1"/>
  <c r="M80" i="14"/>
  <c r="C6" i="12"/>
  <c r="B39" i="15" s="1"/>
  <c r="C71" i="12"/>
  <c r="B46" i="15" s="1"/>
  <c r="X77" i="11"/>
  <c r="Y78" i="11"/>
  <c r="N80" i="11"/>
  <c r="AI77" i="14" l="1"/>
  <c r="AJ78" i="14"/>
  <c r="N75" i="14"/>
  <c r="G6" i="12"/>
  <c r="B27" i="15" s="1"/>
  <c r="G71" i="12"/>
  <c r="B34" i="15" s="1"/>
  <c r="Y77" i="11"/>
  <c r="Z78" i="11"/>
  <c r="AJ77" i="14" l="1"/>
  <c r="AK78" i="14"/>
  <c r="AC79" i="14"/>
  <c r="AC79" i="11"/>
  <c r="AA78" i="11"/>
  <c r="Z77" i="11"/>
  <c r="AK77" i="14" l="1"/>
  <c r="AL78" i="14"/>
  <c r="AA77" i="11"/>
  <c r="AB78" i="11"/>
  <c r="AL77" i="14" l="1"/>
  <c r="AM78" i="14"/>
  <c r="AE78" i="11"/>
  <c r="AB77" i="11"/>
  <c r="AC78" i="11"/>
  <c r="AC77" i="11" s="1"/>
  <c r="AN78" i="14" l="1"/>
  <c r="AM77" i="14"/>
  <c r="AF78" i="11"/>
  <c r="AE77" i="11"/>
  <c r="AN77" i="14" l="1"/>
  <c r="AO78" i="14"/>
  <c r="AF77" i="11"/>
  <c r="AG78" i="11"/>
  <c r="AP78" i="14" l="1"/>
  <c r="AP77" i="14" s="1"/>
  <c r="AO77" i="14"/>
  <c r="AG77" i="11"/>
  <c r="AH78" i="11"/>
  <c r="AH77" i="11" l="1"/>
  <c r="AI78" i="11"/>
  <c r="AS78" i="14" l="1"/>
  <c r="AQ78" i="14"/>
  <c r="AQ77" i="14" s="1"/>
  <c r="AJ78" i="11"/>
  <c r="AI77" i="11"/>
  <c r="AS77" i="14" l="1"/>
  <c r="AT78" i="14"/>
  <c r="AJ77" i="11"/>
  <c r="AK78" i="11"/>
  <c r="AT77" i="14" l="1"/>
  <c r="AU78" i="14"/>
  <c r="AK77" i="11"/>
  <c r="AL78" i="11"/>
  <c r="AU77" i="14" l="1"/>
  <c r="AV78" i="14"/>
  <c r="AL77" i="11"/>
  <c r="AM78" i="11"/>
  <c r="AW78" i="14" l="1"/>
  <c r="AV77" i="14"/>
  <c r="AN78" i="11"/>
  <c r="AM77" i="11"/>
  <c r="AX78" i="14" l="1"/>
  <c r="AW77" i="14"/>
  <c r="AN77" i="11"/>
  <c r="AO78" i="11"/>
  <c r="AQ79" i="14" l="1"/>
  <c r="AX77" i="14"/>
  <c r="AY78" i="14"/>
  <c r="AQ79" i="11"/>
  <c r="AO77" i="11"/>
  <c r="AP78" i="11"/>
  <c r="AY77" i="14" l="1"/>
  <c r="AZ78" i="14"/>
  <c r="AP77" i="11"/>
  <c r="AQ78" i="11"/>
  <c r="AQ77" i="11" s="1"/>
  <c r="BA78" i="14" l="1"/>
  <c r="AZ77" i="14"/>
  <c r="BA77" i="14" l="1"/>
  <c r="BB78" i="14"/>
  <c r="BB77" i="14" l="1"/>
  <c r="BC78" i="14"/>
  <c r="BC77" i="14" l="1"/>
  <c r="BD78" i="14"/>
  <c r="BE78" i="14" l="1"/>
  <c r="BE77" i="14" s="1"/>
  <c r="BG78" i="14"/>
  <c r="BD77" i="14"/>
  <c r="BG77" i="14" l="1"/>
  <c r="BH78" i="14"/>
  <c r="BH77" i="14" l="1"/>
  <c r="BI78" i="14"/>
  <c r="BJ78" i="14" l="1"/>
  <c r="BI77" i="14"/>
  <c r="BJ77" i="14" l="1"/>
  <c r="BK78" i="14"/>
  <c r="BK77" i="14" l="1"/>
  <c r="BL78" i="14"/>
  <c r="BL77" i="14" l="1"/>
  <c r="BM78" i="14"/>
  <c r="BE79" i="14" l="1"/>
  <c r="BN78" i="14"/>
  <c r="BM77" i="14"/>
  <c r="BE79" i="11"/>
  <c r="BO78" i="14" l="1"/>
  <c r="BN77" i="14"/>
  <c r="BO77" i="14" l="1"/>
  <c r="BP78" i="14"/>
  <c r="BP77" i="14" l="1"/>
  <c r="BQ78" i="14"/>
  <c r="BR78" i="14" l="1"/>
  <c r="BQ77" i="14"/>
  <c r="BU78" i="14" l="1"/>
  <c r="BR77" i="14"/>
  <c r="BS78" i="14"/>
  <c r="BS77" i="14" s="1"/>
  <c r="BU77" i="14" l="1"/>
  <c r="BV78" i="14"/>
  <c r="BW78" i="14" l="1"/>
  <c r="BV77" i="14"/>
  <c r="BX78" i="14" l="1"/>
  <c r="BW77" i="14"/>
  <c r="BX77" i="14" l="1"/>
  <c r="BY78" i="14"/>
  <c r="BY77" i="14" l="1"/>
  <c r="BZ78" i="14"/>
  <c r="BG8" i="14" l="1"/>
  <c r="CA78" i="14"/>
  <c r="BZ77" i="14"/>
  <c r="BG73" i="14" l="1"/>
  <c r="BS8" i="14"/>
  <c r="BS73" i="14" s="1"/>
  <c r="CA77" i="14"/>
  <c r="CB78" i="14"/>
  <c r="BS75" i="14" l="1"/>
  <c r="BS79" i="14"/>
  <c r="BG75" i="14"/>
  <c r="BH8" i="14"/>
  <c r="BH73" i="14" s="1"/>
  <c r="CB77" i="14"/>
  <c r="CC78" i="14"/>
  <c r="BS79" i="11"/>
  <c r="BH75" i="14" l="1"/>
  <c r="BI8" i="14"/>
  <c r="BI73" i="14" s="1"/>
  <c r="CC77" i="14"/>
  <c r="CD78" i="14"/>
  <c r="BJ8" i="14" l="1"/>
  <c r="BJ73" i="14" s="1"/>
  <c r="BI75" i="14"/>
  <c r="CE78" i="14"/>
  <c r="CD77" i="14"/>
  <c r="BJ75" i="14" l="1"/>
  <c r="BK8" i="14"/>
  <c r="BK73" i="14" s="1"/>
  <c r="CF78" i="14"/>
  <c r="CE77" i="14"/>
  <c r="BL8" i="14" l="1"/>
  <c r="BL73" i="14" s="1"/>
  <c r="BK75" i="14"/>
  <c r="CF77" i="14"/>
  <c r="CG78" i="14"/>
  <c r="CG77" i="14" s="1"/>
  <c r="BL75" i="14" l="1"/>
  <c r="BM8" i="14"/>
  <c r="BM73" i="14" s="1"/>
  <c r="BM75" i="14" l="1"/>
  <c r="BN8" i="14"/>
  <c r="BN73" i="14" s="1"/>
  <c r="BN75" i="14" l="1"/>
  <c r="BO8" i="14"/>
  <c r="BO73" i="14" s="1"/>
  <c r="BO75" i="14" l="1"/>
  <c r="BP8" i="14"/>
  <c r="BP73" i="14" s="1"/>
  <c r="BP75" i="14" l="1"/>
  <c r="BQ8" i="14"/>
  <c r="BQ73" i="14" s="1"/>
  <c r="BQ75" i="14" l="1"/>
  <c r="BR8" i="14"/>
  <c r="BR73" i="14" s="1"/>
  <c r="BR75" i="14" l="1"/>
  <c r="BU8" i="14"/>
  <c r="BU73" i="14" l="1"/>
  <c r="CG8" i="14"/>
  <c r="CG73" i="14" s="1"/>
  <c r="CG79" i="14" l="1"/>
  <c r="CG75" i="14"/>
  <c r="BU75" i="14"/>
  <c r="BV8" i="14"/>
  <c r="BV73" i="14" s="1"/>
  <c r="CG79" i="11"/>
  <c r="BV75" i="14" l="1"/>
  <c r="BW8" i="14"/>
  <c r="BW73" i="14" s="1"/>
  <c r="BW75" i="14" l="1"/>
  <c r="BX8" i="14"/>
  <c r="BX73" i="14" s="1"/>
  <c r="BX75" i="14" l="1"/>
  <c r="BY8" i="14"/>
  <c r="BY73" i="14" s="1"/>
  <c r="BY75" i="14" l="1"/>
  <c r="BZ8" i="14"/>
  <c r="BZ73" i="14" s="1"/>
  <c r="BZ75" i="14" l="1"/>
  <c r="CA8" i="14"/>
  <c r="CA73" i="14" s="1"/>
  <c r="CA75" i="14" l="1"/>
  <c r="CB8" i="14"/>
  <c r="CB73" i="14" s="1"/>
  <c r="CB75" i="14" l="1"/>
  <c r="CC8" i="14"/>
  <c r="CC73" i="14" s="1"/>
  <c r="CC75" i="14" l="1"/>
  <c r="CD8" i="14"/>
  <c r="CD73" i="14" s="1"/>
  <c r="CD75" i="14" l="1"/>
  <c r="CE8" i="14"/>
  <c r="CE73" i="14" s="1"/>
  <c r="CE75" i="14" l="1"/>
  <c r="CF8" i="14"/>
  <c r="CF73" i="14" s="1"/>
  <c r="CF75" i="14" s="1"/>
  <c r="E67" i="12" l="1"/>
  <c r="H67" i="12" l="1"/>
  <c r="E63" i="12"/>
  <c r="I67" i="12"/>
  <c r="E61" i="12"/>
  <c r="E60" i="12"/>
  <c r="I60" i="12" l="1"/>
  <c r="E59" i="12"/>
  <c r="H60" i="12"/>
  <c r="H61" i="12"/>
  <c r="I61" i="12"/>
  <c r="D45" i="15"/>
  <c r="I63" i="12"/>
  <c r="D33" i="15" s="1"/>
  <c r="H63" i="12"/>
  <c r="C33" i="15" s="1"/>
  <c r="D44" i="15" l="1"/>
  <c r="I59" i="12"/>
  <c r="D32" i="15" s="1"/>
  <c r="H59" i="12"/>
  <c r="C32" i="15" s="1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E12" i="12" l="1"/>
  <c r="E10" i="12"/>
  <c r="H10" i="12" l="1"/>
  <c r="E8" i="12"/>
  <c r="I10" i="12"/>
  <c r="I12" i="12"/>
  <c r="H12" i="12"/>
  <c r="D40" i="15" l="1"/>
  <c r="I8" i="12"/>
  <c r="D28" i="15" s="1"/>
  <c r="H8" i="12"/>
  <c r="C28" i="15" s="1"/>
  <c r="BN221" i="3"/>
  <c r="BB221" i="3"/>
  <c r="AP221" i="3"/>
  <c r="AD221" i="3"/>
  <c r="R221" i="3" l="1"/>
  <c r="BN23" i="3"/>
  <c r="BB23" i="3"/>
  <c r="AP23" i="3"/>
  <c r="AD23" i="3"/>
  <c r="R23" i="3"/>
  <c r="C445" i="3" l="1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BQ445" i="3"/>
  <c r="BR445" i="3"/>
  <c r="BS445" i="3"/>
  <c r="BT445" i="3"/>
  <c r="BU445" i="3"/>
  <c r="BV445" i="3"/>
  <c r="BT14" i="3" l="1"/>
  <c r="BS14" i="3"/>
  <c r="BR14" i="3"/>
  <c r="BQ14" i="3"/>
  <c r="BP14" i="3"/>
  <c r="BO14" i="3"/>
  <c r="BN14" i="3"/>
  <c r="BM14" i="3"/>
  <c r="BL14" i="3"/>
  <c r="BK14" i="3"/>
  <c r="BH14" i="3"/>
  <c r="BG14" i="3"/>
  <c r="BF14" i="3"/>
  <c r="BE14" i="3"/>
  <c r="BD14" i="3"/>
  <c r="BC14" i="3"/>
  <c r="BB14" i="3"/>
  <c r="BA14" i="3"/>
  <c r="AZ14" i="3"/>
  <c r="AY14" i="3"/>
  <c r="AV14" i="3"/>
  <c r="AU14" i="3"/>
  <c r="AT14" i="3"/>
  <c r="AS14" i="3"/>
  <c r="AR14" i="3"/>
  <c r="AQ14" i="3"/>
  <c r="AP14" i="3"/>
  <c r="AO14" i="3"/>
  <c r="AN14" i="3"/>
  <c r="AM14" i="3"/>
  <c r="AJ14" i="3"/>
  <c r="AI14" i="3"/>
  <c r="AH14" i="3"/>
  <c r="AG14" i="3"/>
  <c r="AF14" i="3"/>
  <c r="AE14" i="3"/>
  <c r="AD14" i="3"/>
  <c r="AC14" i="3"/>
  <c r="AB14" i="3"/>
  <c r="AA14" i="3"/>
  <c r="X14" i="3"/>
  <c r="W14" i="3"/>
  <c r="V14" i="3"/>
  <c r="U14" i="3"/>
  <c r="T14" i="3"/>
  <c r="S14" i="3"/>
  <c r="R14" i="3"/>
  <c r="Q14" i="3"/>
  <c r="P14" i="3"/>
  <c r="O14" i="3"/>
  <c r="L14" i="3"/>
  <c r="K14" i="3"/>
  <c r="J14" i="3"/>
  <c r="I14" i="3"/>
  <c r="H14" i="3"/>
  <c r="G14" i="3"/>
  <c r="F14" i="3"/>
  <c r="E14" i="3"/>
  <c r="D14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V329" i="3"/>
  <c r="BU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C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K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V316" i="3"/>
  <c r="BU316" i="3"/>
  <c r="BT316" i="3"/>
  <c r="BS316" i="3"/>
  <c r="BR316" i="3"/>
  <c r="BQ316" i="3"/>
  <c r="BP316" i="3"/>
  <c r="BO316" i="3"/>
  <c r="BN316" i="3"/>
  <c r="BM316" i="3"/>
  <c r="BL316" i="3"/>
  <c r="BK316" i="3"/>
  <c r="BJ316" i="3"/>
  <c r="BI316" i="3"/>
  <c r="BH316" i="3"/>
  <c r="BG316" i="3"/>
  <c r="BF316" i="3"/>
  <c r="BE316" i="3"/>
  <c r="BD316" i="3"/>
  <c r="BC316" i="3"/>
  <c r="BB316" i="3"/>
  <c r="BA316" i="3"/>
  <c r="AZ316" i="3"/>
  <c r="AY316" i="3"/>
  <c r="AX316" i="3"/>
  <c r="AW316" i="3"/>
  <c r="AV316" i="3"/>
  <c r="AU316" i="3"/>
  <c r="AT316" i="3"/>
  <c r="AS316" i="3"/>
  <c r="AR316" i="3"/>
  <c r="AQ316" i="3"/>
  <c r="AP316" i="3"/>
  <c r="AO316" i="3"/>
  <c r="AN316" i="3"/>
  <c r="AM316" i="3"/>
  <c r="AL316" i="3"/>
  <c r="AK316" i="3"/>
  <c r="AJ316" i="3"/>
  <c r="AI316" i="3"/>
  <c r="AH316" i="3"/>
  <c r="AG316" i="3"/>
  <c r="AF316" i="3"/>
  <c r="AE316" i="3"/>
  <c r="AD316" i="3"/>
  <c r="AC316" i="3"/>
  <c r="AB316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V315" i="3"/>
  <c r="BU315" i="3"/>
  <c r="BT315" i="3"/>
  <c r="BS315" i="3"/>
  <c r="BR315" i="3"/>
  <c r="BQ315" i="3"/>
  <c r="BP315" i="3"/>
  <c r="BO315" i="3"/>
  <c r="BN315" i="3"/>
  <c r="BM315" i="3"/>
  <c r="BL315" i="3"/>
  <c r="BK315" i="3"/>
  <c r="BJ315" i="3"/>
  <c r="BI315" i="3"/>
  <c r="BH315" i="3"/>
  <c r="BG315" i="3"/>
  <c r="BF315" i="3"/>
  <c r="BE315" i="3"/>
  <c r="BD315" i="3"/>
  <c r="BC315" i="3"/>
  <c r="BB315" i="3"/>
  <c r="BA315" i="3"/>
  <c r="AZ315" i="3"/>
  <c r="AY315" i="3"/>
  <c r="AX315" i="3"/>
  <c r="AW315" i="3"/>
  <c r="AV315" i="3"/>
  <c r="AU315" i="3"/>
  <c r="AT315" i="3"/>
  <c r="AS315" i="3"/>
  <c r="AR315" i="3"/>
  <c r="AQ315" i="3"/>
  <c r="AP315" i="3"/>
  <c r="AO315" i="3"/>
  <c r="AN315" i="3"/>
  <c r="AM315" i="3"/>
  <c r="AL315" i="3"/>
  <c r="AK315" i="3"/>
  <c r="AJ315" i="3"/>
  <c r="AI315" i="3"/>
  <c r="AH315" i="3"/>
  <c r="AG315" i="3"/>
  <c r="AF315" i="3"/>
  <c r="AE315" i="3"/>
  <c r="AD315" i="3"/>
  <c r="AC315" i="3"/>
  <c r="AB315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V382" i="3"/>
  <c r="BU382" i="3"/>
  <c r="BT382" i="3"/>
  <c r="BS382" i="3"/>
  <c r="BR382" i="3"/>
  <c r="BQ382" i="3"/>
  <c r="BP382" i="3"/>
  <c r="BO382" i="3"/>
  <c r="BN382" i="3"/>
  <c r="BM382" i="3"/>
  <c r="BL382" i="3"/>
  <c r="BK382" i="3"/>
  <c r="BJ382" i="3"/>
  <c r="BI382" i="3"/>
  <c r="BH382" i="3"/>
  <c r="BG382" i="3"/>
  <c r="BF382" i="3"/>
  <c r="BE382" i="3"/>
  <c r="BD382" i="3"/>
  <c r="BC382" i="3"/>
  <c r="BB382" i="3"/>
  <c r="BA382" i="3"/>
  <c r="AZ382" i="3"/>
  <c r="AY382" i="3"/>
  <c r="AX382" i="3"/>
  <c r="AW382" i="3"/>
  <c r="AV382" i="3"/>
  <c r="AU382" i="3"/>
  <c r="AT382" i="3"/>
  <c r="AS382" i="3"/>
  <c r="AR382" i="3"/>
  <c r="AQ382" i="3"/>
  <c r="AP382" i="3"/>
  <c r="AO382" i="3"/>
  <c r="AN382" i="3"/>
  <c r="AM382" i="3"/>
  <c r="AL382" i="3"/>
  <c r="AK382" i="3"/>
  <c r="AJ382" i="3"/>
  <c r="AI382" i="3"/>
  <c r="AH382" i="3"/>
  <c r="AG382" i="3"/>
  <c r="AF382" i="3"/>
  <c r="AE382" i="3"/>
  <c r="AD382" i="3"/>
  <c r="AC382" i="3"/>
  <c r="AB382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BV381" i="3"/>
  <c r="BU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C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K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V380" i="3" l="1"/>
  <c r="BU380" i="3"/>
  <c r="BT380" i="3"/>
  <c r="BS380" i="3"/>
  <c r="BR380" i="3"/>
  <c r="BQ380" i="3"/>
  <c r="BP380" i="3"/>
  <c r="BO380" i="3"/>
  <c r="BN380" i="3"/>
  <c r="BM380" i="3"/>
  <c r="BL380" i="3"/>
  <c r="BK380" i="3"/>
  <c r="BJ380" i="3"/>
  <c r="BI380" i="3"/>
  <c r="BH380" i="3"/>
  <c r="BG380" i="3"/>
  <c r="BF380" i="3"/>
  <c r="BE380" i="3"/>
  <c r="BD380" i="3"/>
  <c r="BC380" i="3"/>
  <c r="BB380" i="3"/>
  <c r="BA380" i="3"/>
  <c r="AZ380" i="3"/>
  <c r="AY380" i="3"/>
  <c r="AX380" i="3"/>
  <c r="AW380" i="3"/>
  <c r="AV380" i="3"/>
  <c r="AU380" i="3"/>
  <c r="AT380" i="3"/>
  <c r="AS380" i="3"/>
  <c r="AR380" i="3"/>
  <c r="AQ380" i="3"/>
  <c r="AP380" i="3"/>
  <c r="AO380" i="3"/>
  <c r="AN380" i="3"/>
  <c r="AM380" i="3"/>
  <c r="AL380" i="3"/>
  <c r="AK380" i="3"/>
  <c r="AJ380" i="3"/>
  <c r="AI380" i="3"/>
  <c r="AH380" i="3"/>
  <c r="AG380" i="3"/>
  <c r="AF380" i="3"/>
  <c r="AE380" i="3"/>
  <c r="AD380" i="3"/>
  <c r="AC380" i="3"/>
  <c r="AB380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C116" i="3" l="1"/>
  <c r="D116" i="3"/>
  <c r="E116" i="3"/>
  <c r="F116" i="3"/>
  <c r="G116" i="3"/>
  <c r="H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CX449" i="3" l="1"/>
  <c r="CX450" i="3"/>
  <c r="CX451" i="3"/>
  <c r="CX452" i="3"/>
  <c r="CX453" i="3"/>
  <c r="CX454" i="3"/>
  <c r="CX455" i="3"/>
  <c r="CX456" i="3"/>
  <c r="CX457" i="3"/>
  <c r="CX458" i="3"/>
  <c r="CX459" i="3"/>
  <c r="CX460" i="3"/>
  <c r="CX461" i="3"/>
  <c r="CX462" i="3"/>
  <c r="CX463" i="3"/>
  <c r="CX464" i="3"/>
  <c r="CX465" i="3"/>
  <c r="CX466" i="3"/>
  <c r="CX467" i="3"/>
  <c r="CX468" i="3"/>
  <c r="CX469" i="3"/>
  <c r="CX470" i="3"/>
  <c r="CX471" i="3"/>
  <c r="CX472" i="3"/>
  <c r="CX473" i="3"/>
  <c r="CX474" i="3"/>
  <c r="DZ74" i="1" l="1"/>
  <c r="DZ72" i="1"/>
  <c r="DZ60" i="1"/>
  <c r="DZ57" i="1"/>
  <c r="DZ46" i="1"/>
  <c r="DZ16" i="1"/>
  <c r="DZ15" i="1"/>
  <c r="DZ77" i="1"/>
  <c r="DZ76" i="1"/>
  <c r="DZ70" i="1"/>
  <c r="DZ69" i="1"/>
  <c r="DZ68" i="1"/>
  <c r="DZ67" i="1"/>
  <c r="DZ66" i="1"/>
  <c r="DY76" i="1"/>
  <c r="DY74" i="1"/>
  <c r="DY72" i="1"/>
  <c r="DY60" i="1"/>
  <c r="DY57" i="1"/>
  <c r="DY46" i="1"/>
  <c r="DY16" i="1"/>
  <c r="DY15" i="1"/>
  <c r="DX76" i="1"/>
  <c r="DX74" i="1"/>
  <c r="DX72" i="1"/>
  <c r="DX60" i="1"/>
  <c r="DX57" i="1"/>
  <c r="DX46" i="1"/>
  <c r="DX16" i="1"/>
  <c r="DX15" i="1"/>
  <c r="AB84" i="1" l="1"/>
  <c r="AB83" i="1"/>
  <c r="AA83" i="1" l="1"/>
  <c r="AA84" i="1" s="1"/>
  <c r="AA85" i="1" s="1"/>
  <c r="AA86" i="1" s="1"/>
  <c r="AC85" i="1"/>
  <c r="AC86" i="1" s="1"/>
  <c r="BB84" i="1"/>
  <c r="BD84" i="1" s="1"/>
  <c r="BD87" i="1" s="1"/>
  <c r="EA65" i="1" l="1"/>
  <c r="EA10" i="1" l="1"/>
  <c r="BV448" i="3" l="1"/>
  <c r="BU448" i="3"/>
  <c r="BT448" i="3"/>
  <c r="BS448" i="3"/>
  <c r="BR448" i="3"/>
  <c r="BQ448" i="3"/>
  <c r="BP448" i="3"/>
  <c r="BO448" i="3"/>
  <c r="BN448" i="3"/>
  <c r="BM448" i="3"/>
  <c r="BL448" i="3"/>
  <c r="BK448" i="3"/>
  <c r="BV447" i="3"/>
  <c r="BU447" i="3"/>
  <c r="BT447" i="3"/>
  <c r="BS447" i="3"/>
  <c r="BR447" i="3"/>
  <c r="BQ447" i="3"/>
  <c r="BP447" i="3"/>
  <c r="BO447" i="3"/>
  <c r="BN447" i="3"/>
  <c r="BM447" i="3"/>
  <c r="BL447" i="3"/>
  <c r="BK447" i="3"/>
  <c r="BV446" i="3"/>
  <c r="BU446" i="3"/>
  <c r="BT446" i="3"/>
  <c r="BS446" i="3"/>
  <c r="BR446" i="3"/>
  <c r="BQ446" i="3"/>
  <c r="BP446" i="3"/>
  <c r="BO446" i="3"/>
  <c r="BN446" i="3"/>
  <c r="BM446" i="3"/>
  <c r="BL446" i="3"/>
  <c r="BK446" i="3"/>
  <c r="BV444" i="3"/>
  <c r="BU444" i="3"/>
  <c r="BT444" i="3"/>
  <c r="BS444" i="3"/>
  <c r="BR444" i="3"/>
  <c r="BQ444" i="3"/>
  <c r="BP444" i="3"/>
  <c r="BO444" i="3"/>
  <c r="BN444" i="3"/>
  <c r="BM444" i="3"/>
  <c r="BL444" i="3"/>
  <c r="BK444" i="3"/>
  <c r="BV443" i="3"/>
  <c r="BU443" i="3"/>
  <c r="BT443" i="3"/>
  <c r="BS443" i="3"/>
  <c r="BR443" i="3"/>
  <c r="BQ443" i="3"/>
  <c r="BP443" i="3"/>
  <c r="BO443" i="3"/>
  <c r="BN443" i="3"/>
  <c r="BM443" i="3"/>
  <c r="BL443" i="3"/>
  <c r="BK443" i="3"/>
  <c r="BV442" i="3"/>
  <c r="BU442" i="3"/>
  <c r="BT442" i="3"/>
  <c r="BS442" i="3"/>
  <c r="BR442" i="3"/>
  <c r="BQ442" i="3"/>
  <c r="BP442" i="3"/>
  <c r="BO442" i="3"/>
  <c r="BN442" i="3"/>
  <c r="BM442" i="3"/>
  <c r="BL442" i="3"/>
  <c r="BK442" i="3"/>
  <c r="BV441" i="3"/>
  <c r="BU441" i="3"/>
  <c r="BT441" i="3"/>
  <c r="BS441" i="3"/>
  <c r="BR441" i="3"/>
  <c r="BQ441" i="3"/>
  <c r="BP441" i="3"/>
  <c r="BO441" i="3"/>
  <c r="BN441" i="3"/>
  <c r="BM441" i="3"/>
  <c r="BL441" i="3"/>
  <c r="BK441" i="3"/>
  <c r="BV440" i="3"/>
  <c r="BU440" i="3"/>
  <c r="BT440" i="3"/>
  <c r="BS440" i="3"/>
  <c r="BR440" i="3"/>
  <c r="BQ440" i="3"/>
  <c r="BP440" i="3"/>
  <c r="BO440" i="3"/>
  <c r="BN440" i="3"/>
  <c r="BM440" i="3"/>
  <c r="BL440" i="3"/>
  <c r="BK440" i="3"/>
  <c r="BV439" i="3"/>
  <c r="BU439" i="3"/>
  <c r="BT439" i="3"/>
  <c r="BS439" i="3"/>
  <c r="BR439" i="3"/>
  <c r="BQ439" i="3"/>
  <c r="BP439" i="3"/>
  <c r="BO439" i="3"/>
  <c r="BN439" i="3"/>
  <c r="BM439" i="3"/>
  <c r="BL439" i="3"/>
  <c r="BK439" i="3"/>
  <c r="BV438" i="3"/>
  <c r="BU438" i="3"/>
  <c r="BT438" i="3"/>
  <c r="BS438" i="3"/>
  <c r="BR438" i="3"/>
  <c r="BQ438" i="3"/>
  <c r="BP438" i="3"/>
  <c r="BO438" i="3"/>
  <c r="BN438" i="3"/>
  <c r="BM438" i="3"/>
  <c r="BL438" i="3"/>
  <c r="BK438" i="3"/>
  <c r="BV437" i="3"/>
  <c r="BU437" i="3"/>
  <c r="BT437" i="3"/>
  <c r="BS437" i="3"/>
  <c r="BR437" i="3"/>
  <c r="BQ437" i="3"/>
  <c r="BP437" i="3"/>
  <c r="BO437" i="3"/>
  <c r="BN437" i="3"/>
  <c r="BM437" i="3"/>
  <c r="BL437" i="3"/>
  <c r="BK437" i="3"/>
  <c r="BV436" i="3"/>
  <c r="BU436" i="3"/>
  <c r="BT436" i="3"/>
  <c r="BS436" i="3"/>
  <c r="BR436" i="3"/>
  <c r="BQ436" i="3"/>
  <c r="BP436" i="3"/>
  <c r="BO436" i="3"/>
  <c r="BN436" i="3"/>
  <c r="BM436" i="3"/>
  <c r="BL436" i="3"/>
  <c r="BK436" i="3"/>
  <c r="BV435" i="3"/>
  <c r="BU435" i="3"/>
  <c r="BT435" i="3"/>
  <c r="BS435" i="3"/>
  <c r="BR435" i="3"/>
  <c r="BQ435" i="3"/>
  <c r="BP435" i="3"/>
  <c r="BO435" i="3"/>
  <c r="BN435" i="3"/>
  <c r="BM435" i="3"/>
  <c r="BL435" i="3"/>
  <c r="BK435" i="3"/>
  <c r="BV434" i="3"/>
  <c r="BU434" i="3"/>
  <c r="BT434" i="3"/>
  <c r="BS434" i="3"/>
  <c r="BR434" i="3"/>
  <c r="BQ434" i="3"/>
  <c r="BP434" i="3"/>
  <c r="BO434" i="3"/>
  <c r="BN434" i="3"/>
  <c r="BM434" i="3"/>
  <c r="BL434" i="3"/>
  <c r="BK434" i="3"/>
  <c r="BV433" i="3"/>
  <c r="BU433" i="3"/>
  <c r="BT433" i="3"/>
  <c r="BS433" i="3"/>
  <c r="BR433" i="3"/>
  <c r="BQ433" i="3"/>
  <c r="BP433" i="3"/>
  <c r="BO433" i="3"/>
  <c r="BN433" i="3"/>
  <c r="BM433" i="3"/>
  <c r="BL433" i="3"/>
  <c r="BK433" i="3"/>
  <c r="BV432" i="3"/>
  <c r="BU432" i="3"/>
  <c r="BT432" i="3"/>
  <c r="BS432" i="3"/>
  <c r="BR432" i="3"/>
  <c r="BQ432" i="3"/>
  <c r="BP432" i="3"/>
  <c r="BO432" i="3"/>
  <c r="BN432" i="3"/>
  <c r="BM432" i="3"/>
  <c r="BL432" i="3"/>
  <c r="BK432" i="3"/>
  <c r="BV431" i="3"/>
  <c r="BU431" i="3"/>
  <c r="BT431" i="3"/>
  <c r="BS431" i="3"/>
  <c r="BR431" i="3"/>
  <c r="BQ431" i="3"/>
  <c r="BP431" i="3"/>
  <c r="BO431" i="3"/>
  <c r="BN431" i="3"/>
  <c r="BM431" i="3"/>
  <c r="BL431" i="3"/>
  <c r="BK431" i="3"/>
  <c r="BV430" i="3"/>
  <c r="BU430" i="3"/>
  <c r="BT430" i="3"/>
  <c r="BS430" i="3"/>
  <c r="BR430" i="3"/>
  <c r="BQ430" i="3"/>
  <c r="BP430" i="3"/>
  <c r="BO430" i="3"/>
  <c r="BN430" i="3"/>
  <c r="BM430" i="3"/>
  <c r="BL430" i="3"/>
  <c r="BK430" i="3"/>
  <c r="BV429" i="3"/>
  <c r="BU429" i="3"/>
  <c r="BT429" i="3"/>
  <c r="BS429" i="3"/>
  <c r="BR429" i="3"/>
  <c r="BQ429" i="3"/>
  <c r="BP429" i="3"/>
  <c r="BO429" i="3"/>
  <c r="BN429" i="3"/>
  <c r="BM429" i="3"/>
  <c r="BL429" i="3"/>
  <c r="BK429" i="3"/>
  <c r="BV428" i="3"/>
  <c r="BU428" i="3"/>
  <c r="BT428" i="3"/>
  <c r="BS428" i="3"/>
  <c r="BR428" i="3"/>
  <c r="BQ428" i="3"/>
  <c r="BP428" i="3"/>
  <c r="BO428" i="3"/>
  <c r="BN428" i="3"/>
  <c r="BM428" i="3"/>
  <c r="BL428" i="3"/>
  <c r="BK428" i="3"/>
  <c r="BV427" i="3"/>
  <c r="BU427" i="3"/>
  <c r="BT427" i="3"/>
  <c r="BS427" i="3"/>
  <c r="BR427" i="3"/>
  <c r="BQ427" i="3"/>
  <c r="BP427" i="3"/>
  <c r="BO427" i="3"/>
  <c r="BO426" i="3" s="1"/>
  <c r="BO425" i="3" s="1"/>
  <c r="BN427" i="3"/>
  <c r="BM427" i="3"/>
  <c r="BL427" i="3"/>
  <c r="BK427" i="3"/>
  <c r="BV423" i="3"/>
  <c r="BU423" i="3"/>
  <c r="BT423" i="3"/>
  <c r="BS423" i="3"/>
  <c r="BR423" i="3"/>
  <c r="BQ423" i="3"/>
  <c r="BP423" i="3"/>
  <c r="BO423" i="3"/>
  <c r="BN423" i="3"/>
  <c r="BM423" i="3"/>
  <c r="BL423" i="3"/>
  <c r="BK423" i="3"/>
  <c r="BK422" i="3" s="1"/>
  <c r="BV422" i="3"/>
  <c r="BV420" i="3"/>
  <c r="BU420" i="3"/>
  <c r="BT420" i="3"/>
  <c r="BS420" i="3"/>
  <c r="BR420" i="3"/>
  <c r="BQ420" i="3"/>
  <c r="BP420" i="3"/>
  <c r="BO420" i="3"/>
  <c r="BN420" i="3"/>
  <c r="BM420" i="3"/>
  <c r="BL420" i="3"/>
  <c r="BK420" i="3"/>
  <c r="BV419" i="3"/>
  <c r="BU419" i="3"/>
  <c r="BT419" i="3"/>
  <c r="BS419" i="3"/>
  <c r="BR419" i="3"/>
  <c r="BQ419" i="3"/>
  <c r="BP419" i="3"/>
  <c r="BO419" i="3"/>
  <c r="BN419" i="3"/>
  <c r="BM419" i="3"/>
  <c r="BL419" i="3"/>
  <c r="BK419" i="3"/>
  <c r="BV418" i="3"/>
  <c r="BU418" i="3"/>
  <c r="BT418" i="3"/>
  <c r="BS418" i="3"/>
  <c r="BR418" i="3"/>
  <c r="BQ418" i="3"/>
  <c r="BP418" i="3"/>
  <c r="BO418" i="3"/>
  <c r="BN418" i="3"/>
  <c r="BM418" i="3"/>
  <c r="BL418" i="3"/>
  <c r="BK418" i="3"/>
  <c r="BV417" i="3"/>
  <c r="BU417" i="3"/>
  <c r="BT417" i="3"/>
  <c r="BS417" i="3"/>
  <c r="BR417" i="3"/>
  <c r="BQ417" i="3"/>
  <c r="BP417" i="3"/>
  <c r="BO417" i="3"/>
  <c r="BN417" i="3"/>
  <c r="BM417" i="3"/>
  <c r="BL417" i="3"/>
  <c r="BK417" i="3"/>
  <c r="BV408" i="3"/>
  <c r="BU408" i="3"/>
  <c r="BT408" i="3"/>
  <c r="BS408" i="3"/>
  <c r="BR408" i="3"/>
  <c r="BQ408" i="3"/>
  <c r="BP408" i="3"/>
  <c r="BO408" i="3"/>
  <c r="BN408" i="3"/>
  <c r="BM408" i="3"/>
  <c r="BL408" i="3"/>
  <c r="BK408" i="3"/>
  <c r="BV407" i="3"/>
  <c r="BU407" i="3"/>
  <c r="BT407" i="3"/>
  <c r="BS407" i="3"/>
  <c r="BR407" i="3"/>
  <c r="BQ407" i="3"/>
  <c r="BP407" i="3"/>
  <c r="BO407" i="3"/>
  <c r="BN407" i="3"/>
  <c r="BM407" i="3"/>
  <c r="BL407" i="3"/>
  <c r="BK407" i="3"/>
  <c r="BV406" i="3"/>
  <c r="BU406" i="3"/>
  <c r="BT406" i="3"/>
  <c r="BS406" i="3"/>
  <c r="BR406" i="3"/>
  <c r="BQ406" i="3"/>
  <c r="BP406" i="3"/>
  <c r="BO406" i="3"/>
  <c r="BN406" i="3"/>
  <c r="BM406" i="3"/>
  <c r="BL406" i="3"/>
  <c r="BK406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V404" i="3"/>
  <c r="BU404" i="3"/>
  <c r="BT404" i="3"/>
  <c r="BS404" i="3"/>
  <c r="BR404" i="3"/>
  <c r="BQ404" i="3"/>
  <c r="BP404" i="3"/>
  <c r="BO404" i="3"/>
  <c r="BN404" i="3"/>
  <c r="BM404" i="3"/>
  <c r="BL404" i="3"/>
  <c r="BK404" i="3"/>
  <c r="BV403" i="3"/>
  <c r="BU403" i="3"/>
  <c r="BT403" i="3"/>
  <c r="BS403" i="3"/>
  <c r="BR403" i="3"/>
  <c r="BQ403" i="3"/>
  <c r="BP403" i="3"/>
  <c r="BO403" i="3"/>
  <c r="BN403" i="3"/>
  <c r="BM403" i="3"/>
  <c r="BL403" i="3"/>
  <c r="BK403" i="3"/>
  <c r="BV394" i="3"/>
  <c r="BU394" i="3"/>
  <c r="BT394" i="3"/>
  <c r="BS394" i="3"/>
  <c r="BR394" i="3"/>
  <c r="BQ394" i="3"/>
  <c r="BP394" i="3"/>
  <c r="BO394" i="3"/>
  <c r="BN394" i="3"/>
  <c r="BM394" i="3"/>
  <c r="BL394" i="3"/>
  <c r="BK394" i="3"/>
  <c r="BV393" i="3"/>
  <c r="BU393" i="3"/>
  <c r="BT393" i="3"/>
  <c r="BS393" i="3"/>
  <c r="BR393" i="3"/>
  <c r="BQ393" i="3"/>
  <c r="BP393" i="3"/>
  <c r="BO393" i="3"/>
  <c r="BN393" i="3"/>
  <c r="BM393" i="3"/>
  <c r="BL393" i="3"/>
  <c r="BK393" i="3"/>
  <c r="BV392" i="3"/>
  <c r="BU392" i="3"/>
  <c r="BT392" i="3"/>
  <c r="BS392" i="3"/>
  <c r="BR392" i="3"/>
  <c r="BQ392" i="3"/>
  <c r="BP392" i="3"/>
  <c r="BO392" i="3"/>
  <c r="BN392" i="3"/>
  <c r="BM392" i="3"/>
  <c r="BL392" i="3"/>
  <c r="BK392" i="3"/>
  <c r="BV389" i="3"/>
  <c r="BU389" i="3"/>
  <c r="BT389" i="3"/>
  <c r="BS389" i="3"/>
  <c r="BR389" i="3"/>
  <c r="BQ389" i="3"/>
  <c r="BP389" i="3"/>
  <c r="BO389" i="3"/>
  <c r="BN389" i="3"/>
  <c r="BM389" i="3"/>
  <c r="BL389" i="3"/>
  <c r="BK389" i="3"/>
  <c r="BV388" i="3"/>
  <c r="BU388" i="3"/>
  <c r="BT388" i="3"/>
  <c r="BS388" i="3"/>
  <c r="BR388" i="3"/>
  <c r="BQ388" i="3"/>
  <c r="BP388" i="3"/>
  <c r="BO388" i="3"/>
  <c r="BN388" i="3"/>
  <c r="BM388" i="3"/>
  <c r="BL388" i="3"/>
  <c r="BK388" i="3"/>
  <c r="BV379" i="3"/>
  <c r="BU379" i="3"/>
  <c r="BT379" i="3"/>
  <c r="BS379" i="3"/>
  <c r="BR379" i="3"/>
  <c r="BQ379" i="3"/>
  <c r="BP379" i="3"/>
  <c r="BO379" i="3"/>
  <c r="BN379" i="3"/>
  <c r="BM379" i="3"/>
  <c r="BL379" i="3"/>
  <c r="BK379" i="3"/>
  <c r="BV378" i="3"/>
  <c r="BU378" i="3"/>
  <c r="BT378" i="3"/>
  <c r="BS378" i="3"/>
  <c r="BR378" i="3"/>
  <c r="BQ378" i="3"/>
  <c r="BP378" i="3"/>
  <c r="BO378" i="3"/>
  <c r="BN378" i="3"/>
  <c r="BM378" i="3"/>
  <c r="BL378" i="3"/>
  <c r="BK378" i="3"/>
  <c r="BV377" i="3"/>
  <c r="BU377" i="3"/>
  <c r="BT377" i="3"/>
  <c r="BS377" i="3"/>
  <c r="BR377" i="3"/>
  <c r="BQ377" i="3"/>
  <c r="BP377" i="3"/>
  <c r="BO377" i="3"/>
  <c r="BN377" i="3"/>
  <c r="BM377" i="3"/>
  <c r="BL377" i="3"/>
  <c r="BK377" i="3"/>
  <c r="BV376" i="3"/>
  <c r="BU376" i="3"/>
  <c r="BT376" i="3"/>
  <c r="BS376" i="3"/>
  <c r="BR376" i="3"/>
  <c r="BQ376" i="3"/>
  <c r="BP376" i="3"/>
  <c r="BO376" i="3"/>
  <c r="BN376" i="3"/>
  <c r="BM376" i="3"/>
  <c r="BL376" i="3"/>
  <c r="BK376" i="3"/>
  <c r="BV375" i="3"/>
  <c r="BU375" i="3"/>
  <c r="BT375" i="3"/>
  <c r="BS375" i="3"/>
  <c r="BR375" i="3"/>
  <c r="BQ375" i="3"/>
  <c r="BP375" i="3"/>
  <c r="BO375" i="3"/>
  <c r="BN375" i="3"/>
  <c r="BM375" i="3"/>
  <c r="BL375" i="3"/>
  <c r="BK375" i="3"/>
  <c r="BV374" i="3"/>
  <c r="BU374" i="3"/>
  <c r="BT374" i="3"/>
  <c r="BS374" i="3"/>
  <c r="BR374" i="3"/>
  <c r="BQ374" i="3"/>
  <c r="BP374" i="3"/>
  <c r="BO374" i="3"/>
  <c r="BN374" i="3"/>
  <c r="BM374" i="3"/>
  <c r="BL374" i="3"/>
  <c r="BK374" i="3"/>
  <c r="BV373" i="3"/>
  <c r="BU373" i="3"/>
  <c r="BT373" i="3"/>
  <c r="BS373" i="3"/>
  <c r="BR373" i="3"/>
  <c r="BQ373" i="3"/>
  <c r="BP373" i="3"/>
  <c r="BO373" i="3"/>
  <c r="BN373" i="3"/>
  <c r="BM373" i="3"/>
  <c r="BL373" i="3"/>
  <c r="BK373" i="3"/>
  <c r="BV372" i="3"/>
  <c r="BU372" i="3"/>
  <c r="BT372" i="3"/>
  <c r="BS372" i="3"/>
  <c r="BR372" i="3"/>
  <c r="BQ372" i="3"/>
  <c r="BP372" i="3"/>
  <c r="BO372" i="3"/>
  <c r="BN372" i="3"/>
  <c r="BM372" i="3"/>
  <c r="BL372" i="3"/>
  <c r="BK372" i="3"/>
  <c r="BV371" i="3"/>
  <c r="BU371" i="3"/>
  <c r="BT371" i="3"/>
  <c r="BS371" i="3"/>
  <c r="BR371" i="3"/>
  <c r="BQ371" i="3"/>
  <c r="BP371" i="3"/>
  <c r="BO371" i="3"/>
  <c r="BN371" i="3"/>
  <c r="BM371" i="3"/>
  <c r="BL371" i="3"/>
  <c r="BK371" i="3"/>
  <c r="BV370" i="3"/>
  <c r="BU370" i="3"/>
  <c r="BT370" i="3"/>
  <c r="BS370" i="3"/>
  <c r="BR370" i="3"/>
  <c r="BQ370" i="3"/>
  <c r="BP370" i="3"/>
  <c r="BO370" i="3"/>
  <c r="BN370" i="3"/>
  <c r="BM370" i="3"/>
  <c r="BL370" i="3"/>
  <c r="BK370" i="3"/>
  <c r="BV369" i="3"/>
  <c r="BU369" i="3"/>
  <c r="BT369" i="3"/>
  <c r="BS369" i="3"/>
  <c r="BR369" i="3"/>
  <c r="BQ369" i="3"/>
  <c r="BP369" i="3"/>
  <c r="BO369" i="3"/>
  <c r="BN369" i="3"/>
  <c r="BM369" i="3"/>
  <c r="BL369" i="3"/>
  <c r="BK369" i="3"/>
  <c r="BV368" i="3"/>
  <c r="BU368" i="3"/>
  <c r="BT368" i="3"/>
  <c r="BS368" i="3"/>
  <c r="BR368" i="3"/>
  <c r="BQ368" i="3"/>
  <c r="BP368" i="3"/>
  <c r="BO368" i="3"/>
  <c r="BN368" i="3"/>
  <c r="BM368" i="3"/>
  <c r="BL368" i="3"/>
  <c r="BK368" i="3"/>
  <c r="BV367" i="3"/>
  <c r="BU367" i="3"/>
  <c r="BT367" i="3"/>
  <c r="BS367" i="3"/>
  <c r="BR367" i="3"/>
  <c r="BQ367" i="3"/>
  <c r="BP367" i="3"/>
  <c r="BO367" i="3"/>
  <c r="BN367" i="3"/>
  <c r="BM367" i="3"/>
  <c r="BL367" i="3"/>
  <c r="BK367" i="3"/>
  <c r="BV366" i="3"/>
  <c r="BU366" i="3"/>
  <c r="BT366" i="3"/>
  <c r="BS366" i="3"/>
  <c r="BR366" i="3"/>
  <c r="BQ366" i="3"/>
  <c r="BP366" i="3"/>
  <c r="BO366" i="3"/>
  <c r="BN366" i="3"/>
  <c r="BM366" i="3"/>
  <c r="BL366" i="3"/>
  <c r="BK366" i="3"/>
  <c r="BV365" i="3"/>
  <c r="BU365" i="3"/>
  <c r="BT365" i="3"/>
  <c r="BS365" i="3"/>
  <c r="BR365" i="3"/>
  <c r="BQ365" i="3"/>
  <c r="BP365" i="3"/>
  <c r="BO365" i="3"/>
  <c r="BN365" i="3"/>
  <c r="BM365" i="3"/>
  <c r="BL365" i="3"/>
  <c r="BK365" i="3"/>
  <c r="BV364" i="3"/>
  <c r="BU364" i="3"/>
  <c r="BT364" i="3"/>
  <c r="BS364" i="3"/>
  <c r="BR364" i="3"/>
  <c r="BQ364" i="3"/>
  <c r="BP364" i="3"/>
  <c r="BO364" i="3"/>
  <c r="BN364" i="3"/>
  <c r="BM364" i="3"/>
  <c r="BL364" i="3"/>
  <c r="BK364" i="3"/>
  <c r="BV363" i="3"/>
  <c r="BU363" i="3"/>
  <c r="BT363" i="3"/>
  <c r="BS363" i="3"/>
  <c r="BR363" i="3"/>
  <c r="BQ363" i="3"/>
  <c r="BP363" i="3"/>
  <c r="BO363" i="3"/>
  <c r="BN363" i="3"/>
  <c r="BM363" i="3"/>
  <c r="BL363" i="3"/>
  <c r="BK363" i="3"/>
  <c r="BV362" i="3"/>
  <c r="BU362" i="3"/>
  <c r="BT362" i="3"/>
  <c r="BS362" i="3"/>
  <c r="BR362" i="3"/>
  <c r="BQ362" i="3"/>
  <c r="BP362" i="3"/>
  <c r="BO362" i="3"/>
  <c r="BN362" i="3"/>
  <c r="BM362" i="3"/>
  <c r="BL362" i="3"/>
  <c r="BK362" i="3"/>
  <c r="BV361" i="3"/>
  <c r="BU361" i="3"/>
  <c r="BT361" i="3"/>
  <c r="BS361" i="3"/>
  <c r="BR361" i="3"/>
  <c r="BQ361" i="3"/>
  <c r="BP361" i="3"/>
  <c r="BO361" i="3"/>
  <c r="BN361" i="3"/>
  <c r="BM361" i="3"/>
  <c r="BL361" i="3"/>
  <c r="BK361" i="3"/>
  <c r="BV360" i="3"/>
  <c r="BU360" i="3"/>
  <c r="BT360" i="3"/>
  <c r="BS360" i="3"/>
  <c r="BR360" i="3"/>
  <c r="BQ360" i="3"/>
  <c r="BP360" i="3"/>
  <c r="BO360" i="3"/>
  <c r="BN360" i="3"/>
  <c r="BM360" i="3"/>
  <c r="BL360" i="3"/>
  <c r="BK360" i="3"/>
  <c r="BV359" i="3"/>
  <c r="BU359" i="3"/>
  <c r="BT359" i="3"/>
  <c r="BS359" i="3"/>
  <c r="BR359" i="3"/>
  <c r="BQ359" i="3"/>
  <c r="BP359" i="3"/>
  <c r="BO359" i="3"/>
  <c r="BN359" i="3"/>
  <c r="BM359" i="3"/>
  <c r="BL359" i="3"/>
  <c r="BK359" i="3"/>
  <c r="BV358" i="3"/>
  <c r="BU358" i="3"/>
  <c r="BT358" i="3"/>
  <c r="BS358" i="3"/>
  <c r="BR358" i="3"/>
  <c r="BQ358" i="3"/>
  <c r="BP358" i="3"/>
  <c r="BO358" i="3"/>
  <c r="BN358" i="3"/>
  <c r="BM358" i="3"/>
  <c r="BL358" i="3"/>
  <c r="BK358" i="3"/>
  <c r="BV357" i="3"/>
  <c r="BU357" i="3"/>
  <c r="BT357" i="3"/>
  <c r="BS357" i="3"/>
  <c r="BR357" i="3"/>
  <c r="BQ357" i="3"/>
  <c r="BP357" i="3"/>
  <c r="BO357" i="3"/>
  <c r="BN357" i="3"/>
  <c r="BM357" i="3"/>
  <c r="BL357" i="3"/>
  <c r="BK357" i="3"/>
  <c r="BV356" i="3"/>
  <c r="BU356" i="3"/>
  <c r="BT356" i="3"/>
  <c r="BS356" i="3"/>
  <c r="BR356" i="3"/>
  <c r="BQ356" i="3"/>
  <c r="BP356" i="3"/>
  <c r="BO356" i="3"/>
  <c r="BN356" i="3"/>
  <c r="BM356" i="3"/>
  <c r="BL356" i="3"/>
  <c r="BK356" i="3"/>
  <c r="BV355" i="3"/>
  <c r="BU355" i="3"/>
  <c r="BT355" i="3"/>
  <c r="BS355" i="3"/>
  <c r="BR355" i="3"/>
  <c r="BQ355" i="3"/>
  <c r="BP355" i="3"/>
  <c r="BO355" i="3"/>
  <c r="BN355" i="3"/>
  <c r="BM355" i="3"/>
  <c r="BL355" i="3"/>
  <c r="BK355" i="3"/>
  <c r="BV354" i="3"/>
  <c r="BU354" i="3"/>
  <c r="BT354" i="3"/>
  <c r="BS354" i="3"/>
  <c r="BR354" i="3"/>
  <c r="BQ354" i="3"/>
  <c r="BP354" i="3"/>
  <c r="BO354" i="3"/>
  <c r="BN354" i="3"/>
  <c r="BM354" i="3"/>
  <c r="BL354" i="3"/>
  <c r="BK354" i="3"/>
  <c r="BV353" i="3"/>
  <c r="BU353" i="3"/>
  <c r="BT353" i="3"/>
  <c r="BS353" i="3"/>
  <c r="BR353" i="3"/>
  <c r="BQ353" i="3"/>
  <c r="BP353" i="3"/>
  <c r="BO353" i="3"/>
  <c r="BN353" i="3"/>
  <c r="BM353" i="3"/>
  <c r="BL353" i="3"/>
  <c r="BK353" i="3"/>
  <c r="BV352" i="3"/>
  <c r="BU352" i="3"/>
  <c r="BT352" i="3"/>
  <c r="BS352" i="3"/>
  <c r="BR352" i="3"/>
  <c r="BQ352" i="3"/>
  <c r="BP352" i="3"/>
  <c r="BO352" i="3"/>
  <c r="BN352" i="3"/>
  <c r="BM352" i="3"/>
  <c r="BL352" i="3"/>
  <c r="BK352" i="3"/>
  <c r="BV351" i="3"/>
  <c r="BU351" i="3"/>
  <c r="BT351" i="3"/>
  <c r="BS351" i="3"/>
  <c r="BR351" i="3"/>
  <c r="BQ351" i="3"/>
  <c r="BP351" i="3"/>
  <c r="BO351" i="3"/>
  <c r="BN351" i="3"/>
  <c r="BM351" i="3"/>
  <c r="BL351" i="3"/>
  <c r="BK351" i="3"/>
  <c r="BV350" i="3"/>
  <c r="BU350" i="3"/>
  <c r="BT350" i="3"/>
  <c r="BS350" i="3"/>
  <c r="BR350" i="3"/>
  <c r="BQ350" i="3"/>
  <c r="BP350" i="3"/>
  <c r="BO350" i="3"/>
  <c r="BN350" i="3"/>
  <c r="BM350" i="3"/>
  <c r="BL350" i="3"/>
  <c r="BK350" i="3"/>
  <c r="BV349" i="3"/>
  <c r="BU349" i="3"/>
  <c r="BT349" i="3"/>
  <c r="BS349" i="3"/>
  <c r="BR349" i="3"/>
  <c r="BQ349" i="3"/>
  <c r="BP349" i="3"/>
  <c r="BO349" i="3"/>
  <c r="BN349" i="3"/>
  <c r="BM349" i="3"/>
  <c r="BL349" i="3"/>
  <c r="BK349" i="3"/>
  <c r="BV348" i="3"/>
  <c r="BU348" i="3"/>
  <c r="BT348" i="3"/>
  <c r="BS348" i="3"/>
  <c r="BR348" i="3"/>
  <c r="BQ348" i="3"/>
  <c r="BP348" i="3"/>
  <c r="BO348" i="3"/>
  <c r="BN348" i="3"/>
  <c r="BM348" i="3"/>
  <c r="BL348" i="3"/>
  <c r="BK348" i="3"/>
  <c r="BV347" i="3"/>
  <c r="BU347" i="3"/>
  <c r="BT347" i="3"/>
  <c r="BS347" i="3"/>
  <c r="BR347" i="3"/>
  <c r="BQ347" i="3"/>
  <c r="BP347" i="3"/>
  <c r="BO347" i="3"/>
  <c r="BN347" i="3"/>
  <c r="BM347" i="3"/>
  <c r="BL347" i="3"/>
  <c r="BK347" i="3"/>
  <c r="BV346" i="3"/>
  <c r="BU346" i="3"/>
  <c r="BT346" i="3"/>
  <c r="BS346" i="3"/>
  <c r="BR346" i="3"/>
  <c r="BQ346" i="3"/>
  <c r="BP346" i="3"/>
  <c r="BO346" i="3"/>
  <c r="BN346" i="3"/>
  <c r="BM346" i="3"/>
  <c r="BL346" i="3"/>
  <c r="BK346" i="3"/>
  <c r="BV345" i="3"/>
  <c r="BU345" i="3"/>
  <c r="BT345" i="3"/>
  <c r="BS345" i="3"/>
  <c r="BR345" i="3"/>
  <c r="BQ345" i="3"/>
  <c r="BP345" i="3"/>
  <c r="BO345" i="3"/>
  <c r="BN345" i="3"/>
  <c r="BM345" i="3"/>
  <c r="BL345" i="3"/>
  <c r="BK345" i="3"/>
  <c r="BV343" i="3"/>
  <c r="BU343" i="3"/>
  <c r="BT343" i="3"/>
  <c r="BS343" i="3"/>
  <c r="BR343" i="3"/>
  <c r="BQ343" i="3"/>
  <c r="BP343" i="3"/>
  <c r="BO343" i="3"/>
  <c r="BN343" i="3"/>
  <c r="BM343" i="3"/>
  <c r="BL343" i="3"/>
  <c r="BK343" i="3"/>
  <c r="BV339" i="3"/>
  <c r="BU339" i="3"/>
  <c r="BT339" i="3"/>
  <c r="BS339" i="3"/>
  <c r="BR339" i="3"/>
  <c r="BQ339" i="3"/>
  <c r="BP339" i="3"/>
  <c r="BO339" i="3"/>
  <c r="BN339" i="3"/>
  <c r="BM339" i="3"/>
  <c r="BL339" i="3"/>
  <c r="BK339" i="3"/>
  <c r="BV338" i="3"/>
  <c r="BU338" i="3"/>
  <c r="BT338" i="3"/>
  <c r="BS338" i="3"/>
  <c r="BR338" i="3"/>
  <c r="BQ338" i="3"/>
  <c r="BP338" i="3"/>
  <c r="BO338" i="3"/>
  <c r="BN338" i="3"/>
  <c r="BM338" i="3"/>
  <c r="BL338" i="3"/>
  <c r="BK338" i="3"/>
  <c r="BV337" i="3"/>
  <c r="BU337" i="3"/>
  <c r="BT337" i="3"/>
  <c r="BS337" i="3"/>
  <c r="BR337" i="3"/>
  <c r="BQ337" i="3"/>
  <c r="BP337" i="3"/>
  <c r="BO337" i="3"/>
  <c r="BN337" i="3"/>
  <c r="BM337" i="3"/>
  <c r="BL337" i="3"/>
  <c r="BK337" i="3"/>
  <c r="BV336" i="3"/>
  <c r="BU336" i="3"/>
  <c r="BT336" i="3"/>
  <c r="BS336" i="3"/>
  <c r="BR336" i="3"/>
  <c r="BQ336" i="3"/>
  <c r="BP336" i="3"/>
  <c r="BO336" i="3"/>
  <c r="BN336" i="3"/>
  <c r="BM336" i="3"/>
  <c r="BL336" i="3"/>
  <c r="BK336" i="3"/>
  <c r="BV335" i="3"/>
  <c r="BU335" i="3"/>
  <c r="BT335" i="3"/>
  <c r="BS335" i="3"/>
  <c r="BR335" i="3"/>
  <c r="BQ335" i="3"/>
  <c r="BP335" i="3"/>
  <c r="BO335" i="3"/>
  <c r="BN335" i="3"/>
  <c r="BM335" i="3"/>
  <c r="BL335" i="3"/>
  <c r="BK335" i="3"/>
  <c r="BV334" i="3"/>
  <c r="BU334" i="3"/>
  <c r="BT334" i="3"/>
  <c r="BS334" i="3"/>
  <c r="BR334" i="3"/>
  <c r="BQ334" i="3"/>
  <c r="BP334" i="3"/>
  <c r="BO334" i="3"/>
  <c r="BN334" i="3"/>
  <c r="BM334" i="3"/>
  <c r="BL334" i="3"/>
  <c r="BK334" i="3"/>
  <c r="BV333" i="3"/>
  <c r="BU333" i="3"/>
  <c r="BT333" i="3"/>
  <c r="BS333" i="3"/>
  <c r="BR333" i="3"/>
  <c r="BQ333" i="3"/>
  <c r="BP333" i="3"/>
  <c r="BO333" i="3"/>
  <c r="BN333" i="3"/>
  <c r="BM333" i="3"/>
  <c r="BL333" i="3"/>
  <c r="BK333" i="3"/>
  <c r="BV328" i="3"/>
  <c r="BU328" i="3"/>
  <c r="BT328" i="3"/>
  <c r="BS328" i="3"/>
  <c r="BR328" i="3"/>
  <c r="BQ328" i="3"/>
  <c r="BP328" i="3"/>
  <c r="BO328" i="3"/>
  <c r="BN328" i="3"/>
  <c r="BM328" i="3"/>
  <c r="BL328" i="3"/>
  <c r="BK328" i="3"/>
  <c r="BV327" i="3"/>
  <c r="BU327" i="3"/>
  <c r="BT327" i="3"/>
  <c r="BS327" i="3"/>
  <c r="BR327" i="3"/>
  <c r="BQ327" i="3"/>
  <c r="BP327" i="3"/>
  <c r="BO327" i="3"/>
  <c r="BN327" i="3"/>
  <c r="BM327" i="3"/>
  <c r="BL327" i="3"/>
  <c r="BK327" i="3"/>
  <c r="BV326" i="3"/>
  <c r="BU326" i="3"/>
  <c r="BT326" i="3"/>
  <c r="BS326" i="3"/>
  <c r="BR326" i="3"/>
  <c r="BQ326" i="3"/>
  <c r="BP326" i="3"/>
  <c r="BO326" i="3"/>
  <c r="BN326" i="3"/>
  <c r="BM326" i="3"/>
  <c r="BL326" i="3"/>
  <c r="BK326" i="3"/>
  <c r="BV325" i="3"/>
  <c r="BU325" i="3"/>
  <c r="BT325" i="3"/>
  <c r="BS325" i="3"/>
  <c r="BR325" i="3"/>
  <c r="BQ325" i="3"/>
  <c r="BP325" i="3"/>
  <c r="BO325" i="3"/>
  <c r="BN325" i="3"/>
  <c r="BM325" i="3"/>
  <c r="BL325" i="3"/>
  <c r="BK325" i="3"/>
  <c r="BV324" i="3"/>
  <c r="BU324" i="3"/>
  <c r="BT324" i="3"/>
  <c r="BS324" i="3"/>
  <c r="BR324" i="3"/>
  <c r="BQ324" i="3"/>
  <c r="BP324" i="3"/>
  <c r="BO324" i="3"/>
  <c r="BN324" i="3"/>
  <c r="BM324" i="3"/>
  <c r="BL324" i="3"/>
  <c r="BK324" i="3"/>
  <c r="BV323" i="3"/>
  <c r="BU323" i="3"/>
  <c r="BT323" i="3"/>
  <c r="BS323" i="3"/>
  <c r="BR323" i="3"/>
  <c r="BQ323" i="3"/>
  <c r="BP323" i="3"/>
  <c r="BO323" i="3"/>
  <c r="BN323" i="3"/>
  <c r="BM323" i="3"/>
  <c r="BL323" i="3"/>
  <c r="BK323" i="3"/>
  <c r="BV322" i="3"/>
  <c r="BU322" i="3"/>
  <c r="BT322" i="3"/>
  <c r="BS322" i="3"/>
  <c r="BR322" i="3"/>
  <c r="BQ322" i="3"/>
  <c r="BP322" i="3"/>
  <c r="BO322" i="3"/>
  <c r="BN322" i="3"/>
  <c r="BM322" i="3"/>
  <c r="BL322" i="3"/>
  <c r="BK322" i="3"/>
  <c r="BV321" i="3"/>
  <c r="BU321" i="3"/>
  <c r="BT321" i="3"/>
  <c r="BS321" i="3"/>
  <c r="BR321" i="3"/>
  <c r="BQ321" i="3"/>
  <c r="BP321" i="3"/>
  <c r="BO321" i="3"/>
  <c r="BN321" i="3"/>
  <c r="BM321" i="3"/>
  <c r="BL321" i="3"/>
  <c r="BK321" i="3"/>
  <c r="BV320" i="3"/>
  <c r="BU320" i="3"/>
  <c r="BT320" i="3"/>
  <c r="BS320" i="3"/>
  <c r="BR320" i="3"/>
  <c r="BQ320" i="3"/>
  <c r="BP320" i="3"/>
  <c r="BO320" i="3"/>
  <c r="BN320" i="3"/>
  <c r="BM320" i="3"/>
  <c r="BL320" i="3"/>
  <c r="BK320" i="3"/>
  <c r="BV319" i="3"/>
  <c r="BU319" i="3"/>
  <c r="BT319" i="3"/>
  <c r="BS319" i="3"/>
  <c r="BR319" i="3"/>
  <c r="BQ319" i="3"/>
  <c r="BP319" i="3"/>
  <c r="BO319" i="3"/>
  <c r="BN319" i="3"/>
  <c r="BM319" i="3"/>
  <c r="BL319" i="3"/>
  <c r="BK319" i="3"/>
  <c r="BV318" i="3"/>
  <c r="BU318" i="3"/>
  <c r="BT318" i="3"/>
  <c r="BS318" i="3"/>
  <c r="BR318" i="3"/>
  <c r="BQ318" i="3"/>
  <c r="BP318" i="3"/>
  <c r="BO318" i="3"/>
  <c r="BN318" i="3"/>
  <c r="BM318" i="3"/>
  <c r="BL318" i="3"/>
  <c r="BK318" i="3"/>
  <c r="BV317" i="3"/>
  <c r="BU317" i="3"/>
  <c r="BT317" i="3"/>
  <c r="BS317" i="3"/>
  <c r="BR317" i="3"/>
  <c r="BQ317" i="3"/>
  <c r="BP317" i="3"/>
  <c r="BO317" i="3"/>
  <c r="BN317" i="3"/>
  <c r="BM317" i="3"/>
  <c r="BL317" i="3"/>
  <c r="BK317" i="3"/>
  <c r="BV313" i="3"/>
  <c r="BU313" i="3"/>
  <c r="BT313" i="3"/>
  <c r="BS313" i="3"/>
  <c r="BR313" i="3"/>
  <c r="BQ313" i="3"/>
  <c r="BP313" i="3"/>
  <c r="BO313" i="3"/>
  <c r="BN313" i="3"/>
  <c r="BM313" i="3"/>
  <c r="BL313" i="3"/>
  <c r="BK313" i="3"/>
  <c r="BV312" i="3"/>
  <c r="BU312" i="3"/>
  <c r="BT312" i="3"/>
  <c r="BS312" i="3"/>
  <c r="BR312" i="3"/>
  <c r="BQ312" i="3"/>
  <c r="BP312" i="3"/>
  <c r="BO312" i="3"/>
  <c r="BN312" i="3"/>
  <c r="BM312" i="3"/>
  <c r="BL312" i="3"/>
  <c r="BK312" i="3"/>
  <c r="BV311" i="3"/>
  <c r="BU311" i="3"/>
  <c r="BT311" i="3"/>
  <c r="BS311" i="3"/>
  <c r="BR311" i="3"/>
  <c r="BQ311" i="3"/>
  <c r="BP311" i="3"/>
  <c r="BO311" i="3"/>
  <c r="BN311" i="3"/>
  <c r="BM311" i="3"/>
  <c r="BL311" i="3"/>
  <c r="BK311" i="3"/>
  <c r="BV310" i="3"/>
  <c r="BU310" i="3"/>
  <c r="BT310" i="3"/>
  <c r="BS310" i="3"/>
  <c r="BR310" i="3"/>
  <c r="BQ310" i="3"/>
  <c r="BP310" i="3"/>
  <c r="BO310" i="3"/>
  <c r="BN310" i="3"/>
  <c r="BM310" i="3"/>
  <c r="BL310" i="3"/>
  <c r="BK310" i="3"/>
  <c r="BV309" i="3"/>
  <c r="BU309" i="3"/>
  <c r="BT309" i="3"/>
  <c r="BS309" i="3"/>
  <c r="BR309" i="3"/>
  <c r="BQ309" i="3"/>
  <c r="BP309" i="3"/>
  <c r="BO309" i="3"/>
  <c r="BN309" i="3"/>
  <c r="BM309" i="3"/>
  <c r="BL309" i="3"/>
  <c r="BK309" i="3"/>
  <c r="BV308" i="3"/>
  <c r="BU308" i="3"/>
  <c r="BT308" i="3"/>
  <c r="BS308" i="3"/>
  <c r="BR308" i="3"/>
  <c r="BQ308" i="3"/>
  <c r="BP308" i="3"/>
  <c r="BO308" i="3"/>
  <c r="BN308" i="3"/>
  <c r="BM308" i="3"/>
  <c r="BL308" i="3"/>
  <c r="BK308" i="3"/>
  <c r="BV307" i="3"/>
  <c r="BU307" i="3"/>
  <c r="BT307" i="3"/>
  <c r="BS307" i="3"/>
  <c r="BR307" i="3"/>
  <c r="BQ307" i="3"/>
  <c r="BP307" i="3"/>
  <c r="BO307" i="3"/>
  <c r="BN307" i="3"/>
  <c r="BM307" i="3"/>
  <c r="BL307" i="3"/>
  <c r="BK307" i="3"/>
  <c r="BV306" i="3"/>
  <c r="BU306" i="3"/>
  <c r="BT306" i="3"/>
  <c r="BS306" i="3"/>
  <c r="BR306" i="3"/>
  <c r="BQ306" i="3"/>
  <c r="BP306" i="3"/>
  <c r="BO306" i="3"/>
  <c r="BN306" i="3"/>
  <c r="BM306" i="3"/>
  <c r="BL306" i="3"/>
  <c r="BK306" i="3"/>
  <c r="BV305" i="3"/>
  <c r="BU305" i="3"/>
  <c r="BT305" i="3"/>
  <c r="BS305" i="3"/>
  <c r="BR305" i="3"/>
  <c r="BQ305" i="3"/>
  <c r="BP305" i="3"/>
  <c r="BO305" i="3"/>
  <c r="BN305" i="3"/>
  <c r="BM305" i="3"/>
  <c r="BL305" i="3"/>
  <c r="BK305" i="3"/>
  <c r="BV304" i="3"/>
  <c r="BU304" i="3"/>
  <c r="BT304" i="3"/>
  <c r="BS304" i="3"/>
  <c r="BR304" i="3"/>
  <c r="BQ304" i="3"/>
  <c r="BP304" i="3"/>
  <c r="BO304" i="3"/>
  <c r="BN304" i="3"/>
  <c r="BM304" i="3"/>
  <c r="BL304" i="3"/>
  <c r="BK304" i="3"/>
  <c r="BV303" i="3"/>
  <c r="BU303" i="3"/>
  <c r="BT303" i="3"/>
  <c r="BS303" i="3"/>
  <c r="BR303" i="3"/>
  <c r="BQ303" i="3"/>
  <c r="BP303" i="3"/>
  <c r="BO303" i="3"/>
  <c r="BN303" i="3"/>
  <c r="BM303" i="3"/>
  <c r="BL303" i="3"/>
  <c r="BK303" i="3"/>
  <c r="BV302" i="3"/>
  <c r="BU302" i="3"/>
  <c r="BT302" i="3"/>
  <c r="BS302" i="3"/>
  <c r="BR302" i="3"/>
  <c r="BQ302" i="3"/>
  <c r="BP302" i="3"/>
  <c r="BO302" i="3"/>
  <c r="BN302" i="3"/>
  <c r="BM302" i="3"/>
  <c r="BL302" i="3"/>
  <c r="BK302" i="3"/>
  <c r="BV301" i="3"/>
  <c r="BU301" i="3"/>
  <c r="BT301" i="3"/>
  <c r="BS301" i="3"/>
  <c r="BR301" i="3"/>
  <c r="BQ301" i="3"/>
  <c r="BP301" i="3"/>
  <c r="BO301" i="3"/>
  <c r="BN301" i="3"/>
  <c r="BM301" i="3"/>
  <c r="BL301" i="3"/>
  <c r="BK301" i="3"/>
  <c r="BV300" i="3"/>
  <c r="BU300" i="3"/>
  <c r="BT300" i="3"/>
  <c r="BS300" i="3"/>
  <c r="BR300" i="3"/>
  <c r="BQ300" i="3"/>
  <c r="BP300" i="3"/>
  <c r="BO300" i="3"/>
  <c r="BN300" i="3"/>
  <c r="BM300" i="3"/>
  <c r="BL300" i="3"/>
  <c r="BK300" i="3"/>
  <c r="BV299" i="3"/>
  <c r="BU299" i="3"/>
  <c r="BT299" i="3"/>
  <c r="BS299" i="3"/>
  <c r="BR299" i="3"/>
  <c r="BQ299" i="3"/>
  <c r="BP299" i="3"/>
  <c r="BO299" i="3"/>
  <c r="BN299" i="3"/>
  <c r="BM299" i="3"/>
  <c r="BL299" i="3"/>
  <c r="BK299" i="3"/>
  <c r="BV298" i="3"/>
  <c r="BU298" i="3"/>
  <c r="BT298" i="3"/>
  <c r="BS298" i="3"/>
  <c r="BR298" i="3"/>
  <c r="BQ298" i="3"/>
  <c r="BP298" i="3"/>
  <c r="BO298" i="3"/>
  <c r="BN298" i="3"/>
  <c r="BM298" i="3"/>
  <c r="BL298" i="3"/>
  <c r="BK298" i="3"/>
  <c r="BV297" i="3"/>
  <c r="BU297" i="3"/>
  <c r="BT297" i="3"/>
  <c r="BS297" i="3"/>
  <c r="BR297" i="3"/>
  <c r="BQ297" i="3"/>
  <c r="BP297" i="3"/>
  <c r="BO297" i="3"/>
  <c r="BN297" i="3"/>
  <c r="BM297" i="3"/>
  <c r="BL297" i="3"/>
  <c r="BK297" i="3"/>
  <c r="BV296" i="3"/>
  <c r="BU296" i="3"/>
  <c r="BT296" i="3"/>
  <c r="BS296" i="3"/>
  <c r="BR296" i="3"/>
  <c r="BQ296" i="3"/>
  <c r="BP296" i="3"/>
  <c r="BO296" i="3"/>
  <c r="BN296" i="3"/>
  <c r="BM296" i="3"/>
  <c r="BL296" i="3"/>
  <c r="BK296" i="3"/>
  <c r="BV295" i="3"/>
  <c r="BU295" i="3"/>
  <c r="BT295" i="3"/>
  <c r="BS295" i="3"/>
  <c r="BR295" i="3"/>
  <c r="BQ295" i="3"/>
  <c r="BP295" i="3"/>
  <c r="BO295" i="3"/>
  <c r="BN295" i="3"/>
  <c r="BM295" i="3"/>
  <c r="BL295" i="3"/>
  <c r="BK295" i="3"/>
  <c r="BV292" i="3"/>
  <c r="BV291" i="3" s="1"/>
  <c r="BU292" i="3"/>
  <c r="BU291" i="3" s="1"/>
  <c r="BT292" i="3"/>
  <c r="BT291" i="3" s="1"/>
  <c r="BS292" i="3"/>
  <c r="BS291" i="3" s="1"/>
  <c r="BR292" i="3"/>
  <c r="BR291" i="3" s="1"/>
  <c r="BQ292" i="3"/>
  <c r="BQ291" i="3" s="1"/>
  <c r="BP292" i="3"/>
  <c r="BP291" i="3" s="1"/>
  <c r="BO292" i="3"/>
  <c r="BO291" i="3" s="1"/>
  <c r="BN292" i="3"/>
  <c r="BN291" i="3" s="1"/>
  <c r="BM292" i="3"/>
  <c r="BM291" i="3" s="1"/>
  <c r="BL292" i="3"/>
  <c r="BL291" i="3" s="1"/>
  <c r="BK292" i="3"/>
  <c r="BK291" i="3" s="1"/>
  <c r="BV290" i="3"/>
  <c r="BU290" i="3"/>
  <c r="BT290" i="3"/>
  <c r="BS290" i="3"/>
  <c r="BR290" i="3"/>
  <c r="BQ290" i="3"/>
  <c r="BP290" i="3"/>
  <c r="BO290" i="3"/>
  <c r="BN290" i="3"/>
  <c r="BM290" i="3"/>
  <c r="BL290" i="3"/>
  <c r="BK290" i="3"/>
  <c r="BV289" i="3"/>
  <c r="BU289" i="3"/>
  <c r="BT289" i="3"/>
  <c r="BS289" i="3"/>
  <c r="BR289" i="3"/>
  <c r="BQ289" i="3"/>
  <c r="BP289" i="3"/>
  <c r="BO289" i="3"/>
  <c r="BN289" i="3"/>
  <c r="BM289" i="3"/>
  <c r="BL289" i="3"/>
  <c r="BK289" i="3"/>
  <c r="BV287" i="3"/>
  <c r="BU287" i="3"/>
  <c r="BT287" i="3"/>
  <c r="BS287" i="3"/>
  <c r="BR287" i="3"/>
  <c r="BQ287" i="3"/>
  <c r="BP287" i="3"/>
  <c r="BO287" i="3"/>
  <c r="BN287" i="3"/>
  <c r="BM287" i="3"/>
  <c r="BL287" i="3"/>
  <c r="BK287" i="3"/>
  <c r="BV286" i="3"/>
  <c r="BU286" i="3"/>
  <c r="BT286" i="3"/>
  <c r="BS286" i="3"/>
  <c r="BR286" i="3"/>
  <c r="BQ286" i="3"/>
  <c r="BP286" i="3"/>
  <c r="BO286" i="3"/>
  <c r="BN286" i="3"/>
  <c r="BM286" i="3"/>
  <c r="BL286" i="3"/>
  <c r="BK286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P220" i="3"/>
  <c r="BO220" i="3"/>
  <c r="BN220" i="3"/>
  <c r="BM220" i="3"/>
  <c r="BL220" i="3"/>
  <c r="BK220" i="3"/>
  <c r="BV220" i="3"/>
  <c r="BU220" i="3"/>
  <c r="BT220" i="3"/>
  <c r="BS220" i="3"/>
  <c r="BR220" i="3"/>
  <c r="BQ220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V212" i="3"/>
  <c r="BU212" i="3"/>
  <c r="BV211" i="3"/>
  <c r="BU211" i="3"/>
  <c r="BV210" i="3"/>
  <c r="BU210" i="3"/>
  <c r="BV209" i="3"/>
  <c r="BU209" i="3"/>
  <c r="BV208" i="3"/>
  <c r="BU208" i="3"/>
  <c r="BV207" i="3"/>
  <c r="BU207" i="3"/>
  <c r="BV206" i="3"/>
  <c r="BU206" i="3"/>
  <c r="BV205" i="3"/>
  <c r="BU205" i="3"/>
  <c r="BV204" i="3"/>
  <c r="BU204" i="3"/>
  <c r="BT203" i="3"/>
  <c r="BS203" i="3"/>
  <c r="BR203" i="3"/>
  <c r="BQ203" i="3"/>
  <c r="BP203" i="3"/>
  <c r="BO203" i="3"/>
  <c r="BN203" i="3"/>
  <c r="BM203" i="3"/>
  <c r="BL203" i="3"/>
  <c r="BK203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V184" i="3"/>
  <c r="BV183" i="3" s="1"/>
  <c r="BU184" i="3"/>
  <c r="BU183" i="3" s="1"/>
  <c r="BT184" i="3"/>
  <c r="BT183" i="3" s="1"/>
  <c r="BS184" i="3"/>
  <c r="BS183" i="3" s="1"/>
  <c r="BR184" i="3"/>
  <c r="BR183" i="3" s="1"/>
  <c r="BQ184" i="3"/>
  <c r="BQ183" i="3" s="1"/>
  <c r="BP184" i="3"/>
  <c r="BP183" i="3" s="1"/>
  <c r="BO184" i="3"/>
  <c r="BO183" i="3" s="1"/>
  <c r="BN184" i="3"/>
  <c r="BN183" i="3" s="1"/>
  <c r="BM184" i="3"/>
  <c r="BM183" i="3" s="1"/>
  <c r="BL184" i="3"/>
  <c r="BL183" i="3" s="1"/>
  <c r="BK184" i="3"/>
  <c r="BK183" i="3" s="1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V68" i="3"/>
  <c r="BV67" i="3" s="1"/>
  <c r="BU68" i="3"/>
  <c r="BU67" i="3" s="1"/>
  <c r="BT68" i="3"/>
  <c r="BT67" i="3" s="1"/>
  <c r="BS68" i="3"/>
  <c r="BS67" i="3" s="1"/>
  <c r="BR68" i="3"/>
  <c r="BR67" i="3" s="1"/>
  <c r="BQ68" i="3"/>
  <c r="BQ67" i="3" s="1"/>
  <c r="BP68" i="3"/>
  <c r="BP67" i="3" s="1"/>
  <c r="BO68" i="3"/>
  <c r="BO67" i="3" s="1"/>
  <c r="BN68" i="3"/>
  <c r="BN67" i="3" s="1"/>
  <c r="BM68" i="3"/>
  <c r="BM67" i="3" s="1"/>
  <c r="BL68" i="3"/>
  <c r="BL67" i="3" s="1"/>
  <c r="BK68" i="3"/>
  <c r="BK67" i="3" s="1"/>
  <c r="BV65" i="3"/>
  <c r="BU65" i="3"/>
  <c r="BT65" i="3"/>
  <c r="BS65" i="3"/>
  <c r="BR65" i="3"/>
  <c r="BQ65" i="3"/>
  <c r="BP65" i="3"/>
  <c r="BO65" i="3"/>
  <c r="BN65" i="3"/>
  <c r="BM65" i="3"/>
  <c r="BL65" i="3"/>
  <c r="BK65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V56" i="3"/>
  <c r="BV55" i="3" s="1"/>
  <c r="BU56" i="3"/>
  <c r="BU55" i="3" s="1"/>
  <c r="BT56" i="3"/>
  <c r="BT55" i="3" s="1"/>
  <c r="BS56" i="3"/>
  <c r="BS55" i="3" s="1"/>
  <c r="BR56" i="3"/>
  <c r="BR55" i="3" s="1"/>
  <c r="BQ56" i="3"/>
  <c r="BQ55" i="3" s="1"/>
  <c r="BP56" i="3"/>
  <c r="BP55" i="3" s="1"/>
  <c r="BO56" i="3"/>
  <c r="BO55" i="3" s="1"/>
  <c r="BN56" i="3"/>
  <c r="BN55" i="3" s="1"/>
  <c r="BM56" i="3"/>
  <c r="BM55" i="3" s="1"/>
  <c r="BL56" i="3"/>
  <c r="BL55" i="3" s="1"/>
  <c r="BK56" i="3"/>
  <c r="BK55" i="3" s="1"/>
  <c r="BV54" i="3"/>
  <c r="BV53" i="3" s="1"/>
  <c r="BU54" i="3"/>
  <c r="BU53" i="3" s="1"/>
  <c r="BT54" i="3"/>
  <c r="BT53" i="3" s="1"/>
  <c r="BS54" i="3"/>
  <c r="BS53" i="3" s="1"/>
  <c r="BR54" i="3"/>
  <c r="BR53" i="3" s="1"/>
  <c r="BQ54" i="3"/>
  <c r="BQ53" i="3" s="1"/>
  <c r="BP54" i="3"/>
  <c r="BP53" i="3" s="1"/>
  <c r="BO54" i="3"/>
  <c r="BO53" i="3" s="1"/>
  <c r="BN54" i="3"/>
  <c r="BN53" i="3" s="1"/>
  <c r="BM54" i="3"/>
  <c r="BM53" i="3" s="1"/>
  <c r="BL54" i="3"/>
  <c r="BL53" i="3" s="1"/>
  <c r="BK54" i="3"/>
  <c r="BK53" i="3" s="1"/>
  <c r="BV52" i="3"/>
  <c r="BU52" i="3"/>
  <c r="BT52" i="3"/>
  <c r="BS52" i="3"/>
  <c r="BR52" i="3"/>
  <c r="BQ52" i="3"/>
  <c r="BP52" i="3"/>
  <c r="BO52" i="3"/>
  <c r="BN52" i="3"/>
  <c r="BM52" i="3"/>
  <c r="BL52" i="3"/>
  <c r="BK52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V21" i="3"/>
  <c r="BV20" i="3" s="1"/>
  <c r="BU21" i="3"/>
  <c r="BU20" i="3" s="1"/>
  <c r="BT21" i="3"/>
  <c r="BT20" i="3" s="1"/>
  <c r="BS21" i="3"/>
  <c r="BS20" i="3" s="1"/>
  <c r="BR21" i="3"/>
  <c r="BR20" i="3" s="1"/>
  <c r="BQ21" i="3"/>
  <c r="BQ20" i="3" s="1"/>
  <c r="BP21" i="3"/>
  <c r="BP20" i="3" s="1"/>
  <c r="BO21" i="3"/>
  <c r="BO20" i="3" s="1"/>
  <c r="BN21" i="3"/>
  <c r="BN20" i="3" s="1"/>
  <c r="BM21" i="3"/>
  <c r="BM20" i="3" s="1"/>
  <c r="BL21" i="3"/>
  <c r="BL20" i="3" s="1"/>
  <c r="BK21" i="3"/>
  <c r="BK20" i="3" s="1"/>
  <c r="BV19" i="3"/>
  <c r="BV18" i="3" s="1"/>
  <c r="BU19" i="3"/>
  <c r="BU18" i="3" s="1"/>
  <c r="BT19" i="3"/>
  <c r="BT18" i="3" s="1"/>
  <c r="BS19" i="3"/>
  <c r="BS18" i="3" s="1"/>
  <c r="BR19" i="3"/>
  <c r="BR18" i="3" s="1"/>
  <c r="BQ19" i="3"/>
  <c r="BQ18" i="3" s="1"/>
  <c r="BP19" i="3"/>
  <c r="BP18" i="3" s="1"/>
  <c r="BO19" i="3"/>
  <c r="BO18" i="3" s="1"/>
  <c r="BN19" i="3"/>
  <c r="BN18" i="3" s="1"/>
  <c r="BM19" i="3"/>
  <c r="BM18" i="3" s="1"/>
  <c r="BL19" i="3"/>
  <c r="BL18" i="3" s="1"/>
  <c r="BK19" i="3"/>
  <c r="BK18" i="3" s="1"/>
  <c r="BV17" i="3"/>
  <c r="BU17" i="3"/>
  <c r="BV16" i="3"/>
  <c r="BU16" i="3"/>
  <c r="BV15" i="3"/>
  <c r="BU15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V9" i="3"/>
  <c r="BU9" i="3"/>
  <c r="BT9" i="3"/>
  <c r="BS9" i="3"/>
  <c r="BR9" i="3"/>
  <c r="BQ9" i="3"/>
  <c r="BP9" i="3"/>
  <c r="BO9" i="3"/>
  <c r="BN9" i="3"/>
  <c r="BM9" i="3"/>
  <c r="BL9" i="3"/>
  <c r="BK9" i="3"/>
  <c r="BJ448" i="3"/>
  <c r="BI448" i="3"/>
  <c r="BH448" i="3"/>
  <c r="BG448" i="3"/>
  <c r="BF448" i="3"/>
  <c r="BE448" i="3"/>
  <c r="BD448" i="3"/>
  <c r="BC448" i="3"/>
  <c r="BB448" i="3"/>
  <c r="BA448" i="3"/>
  <c r="AZ448" i="3"/>
  <c r="AY448" i="3"/>
  <c r="BJ447" i="3"/>
  <c r="BI447" i="3"/>
  <c r="BH447" i="3"/>
  <c r="BG447" i="3"/>
  <c r="BF447" i="3"/>
  <c r="BE447" i="3"/>
  <c r="BD447" i="3"/>
  <c r="BC447" i="3"/>
  <c r="BB447" i="3"/>
  <c r="BA447" i="3"/>
  <c r="AZ447" i="3"/>
  <c r="AY447" i="3"/>
  <c r="BJ446" i="3"/>
  <c r="BI446" i="3"/>
  <c r="BH446" i="3"/>
  <c r="BG446" i="3"/>
  <c r="BF446" i="3"/>
  <c r="BE446" i="3"/>
  <c r="BD446" i="3"/>
  <c r="BC446" i="3"/>
  <c r="BB446" i="3"/>
  <c r="BA446" i="3"/>
  <c r="AZ446" i="3"/>
  <c r="AY446" i="3"/>
  <c r="BJ444" i="3"/>
  <c r="BI444" i="3"/>
  <c r="BH444" i="3"/>
  <c r="BG444" i="3"/>
  <c r="BF444" i="3"/>
  <c r="BE444" i="3"/>
  <c r="BD444" i="3"/>
  <c r="BC444" i="3"/>
  <c r="BB444" i="3"/>
  <c r="BA444" i="3"/>
  <c r="AZ444" i="3"/>
  <c r="AY444" i="3"/>
  <c r="BJ443" i="3"/>
  <c r="BI443" i="3"/>
  <c r="BH443" i="3"/>
  <c r="BG443" i="3"/>
  <c r="BF443" i="3"/>
  <c r="BE443" i="3"/>
  <c r="BD443" i="3"/>
  <c r="BC443" i="3"/>
  <c r="BB443" i="3"/>
  <c r="BA443" i="3"/>
  <c r="AZ443" i="3"/>
  <c r="AY443" i="3"/>
  <c r="BJ442" i="3"/>
  <c r="BI442" i="3"/>
  <c r="BH442" i="3"/>
  <c r="BG442" i="3"/>
  <c r="BF442" i="3"/>
  <c r="BE442" i="3"/>
  <c r="BD442" i="3"/>
  <c r="BC442" i="3"/>
  <c r="BB442" i="3"/>
  <c r="BA442" i="3"/>
  <c r="AZ442" i="3"/>
  <c r="AY442" i="3"/>
  <c r="BJ441" i="3"/>
  <c r="BI441" i="3"/>
  <c r="BH441" i="3"/>
  <c r="BG441" i="3"/>
  <c r="BF441" i="3"/>
  <c r="BE441" i="3"/>
  <c r="BD441" i="3"/>
  <c r="BC441" i="3"/>
  <c r="BB441" i="3"/>
  <c r="BA441" i="3"/>
  <c r="AZ441" i="3"/>
  <c r="AY441" i="3"/>
  <c r="BJ440" i="3"/>
  <c r="BI440" i="3"/>
  <c r="BH440" i="3"/>
  <c r="BG440" i="3"/>
  <c r="BF440" i="3"/>
  <c r="BE440" i="3"/>
  <c r="BD440" i="3"/>
  <c r="BC440" i="3"/>
  <c r="BB440" i="3"/>
  <c r="BA440" i="3"/>
  <c r="AZ440" i="3"/>
  <c r="AY440" i="3"/>
  <c r="BJ439" i="3"/>
  <c r="BI439" i="3"/>
  <c r="BH439" i="3"/>
  <c r="BG439" i="3"/>
  <c r="BF439" i="3"/>
  <c r="BE439" i="3"/>
  <c r="BD439" i="3"/>
  <c r="BC439" i="3"/>
  <c r="BB439" i="3"/>
  <c r="BA439" i="3"/>
  <c r="AZ439" i="3"/>
  <c r="AY439" i="3"/>
  <c r="BJ438" i="3"/>
  <c r="BI438" i="3"/>
  <c r="BH438" i="3"/>
  <c r="BG438" i="3"/>
  <c r="BF438" i="3"/>
  <c r="BE438" i="3"/>
  <c r="BD438" i="3"/>
  <c r="BC438" i="3"/>
  <c r="BB438" i="3"/>
  <c r="BA438" i="3"/>
  <c r="AZ438" i="3"/>
  <c r="AY438" i="3"/>
  <c r="BJ437" i="3"/>
  <c r="BI437" i="3"/>
  <c r="BH437" i="3"/>
  <c r="BG437" i="3"/>
  <c r="BF437" i="3"/>
  <c r="BE437" i="3"/>
  <c r="BD437" i="3"/>
  <c r="BC437" i="3"/>
  <c r="BB437" i="3"/>
  <c r="BA437" i="3"/>
  <c r="AZ437" i="3"/>
  <c r="AY437" i="3"/>
  <c r="BJ436" i="3"/>
  <c r="BI436" i="3"/>
  <c r="BH436" i="3"/>
  <c r="BG436" i="3"/>
  <c r="BF436" i="3"/>
  <c r="BE436" i="3"/>
  <c r="BD436" i="3"/>
  <c r="BC436" i="3"/>
  <c r="BB436" i="3"/>
  <c r="BA436" i="3"/>
  <c r="AZ436" i="3"/>
  <c r="AY436" i="3"/>
  <c r="BJ435" i="3"/>
  <c r="BI435" i="3"/>
  <c r="BH435" i="3"/>
  <c r="BG435" i="3"/>
  <c r="BF435" i="3"/>
  <c r="BE435" i="3"/>
  <c r="BD435" i="3"/>
  <c r="BC435" i="3"/>
  <c r="BB435" i="3"/>
  <c r="BA435" i="3"/>
  <c r="AZ435" i="3"/>
  <c r="AY435" i="3"/>
  <c r="BJ434" i="3"/>
  <c r="BI434" i="3"/>
  <c r="BH434" i="3"/>
  <c r="BG434" i="3"/>
  <c r="BF434" i="3"/>
  <c r="BE434" i="3"/>
  <c r="BD434" i="3"/>
  <c r="BC434" i="3"/>
  <c r="BB434" i="3"/>
  <c r="BA434" i="3"/>
  <c r="AZ434" i="3"/>
  <c r="AY434" i="3"/>
  <c r="BJ433" i="3"/>
  <c r="BI433" i="3"/>
  <c r="BH433" i="3"/>
  <c r="BG433" i="3"/>
  <c r="BF433" i="3"/>
  <c r="BE433" i="3"/>
  <c r="BD433" i="3"/>
  <c r="BC433" i="3"/>
  <c r="BB433" i="3"/>
  <c r="BA433" i="3"/>
  <c r="AZ433" i="3"/>
  <c r="AY433" i="3"/>
  <c r="BJ432" i="3"/>
  <c r="BI432" i="3"/>
  <c r="BH432" i="3"/>
  <c r="BG432" i="3"/>
  <c r="BF432" i="3"/>
  <c r="BE432" i="3"/>
  <c r="BD432" i="3"/>
  <c r="BC432" i="3"/>
  <c r="BB432" i="3"/>
  <c r="BA432" i="3"/>
  <c r="AZ432" i="3"/>
  <c r="AY432" i="3"/>
  <c r="BJ431" i="3"/>
  <c r="BI431" i="3"/>
  <c r="BH431" i="3"/>
  <c r="BG431" i="3"/>
  <c r="BF431" i="3"/>
  <c r="BE431" i="3"/>
  <c r="BD431" i="3"/>
  <c r="BC431" i="3"/>
  <c r="BB431" i="3"/>
  <c r="BA431" i="3"/>
  <c r="AZ431" i="3"/>
  <c r="AY431" i="3"/>
  <c r="BJ430" i="3"/>
  <c r="BI430" i="3"/>
  <c r="BH430" i="3"/>
  <c r="BG430" i="3"/>
  <c r="BF430" i="3"/>
  <c r="BE430" i="3"/>
  <c r="BD430" i="3"/>
  <c r="BC430" i="3"/>
  <c r="BB430" i="3"/>
  <c r="BA430" i="3"/>
  <c r="AZ430" i="3"/>
  <c r="AY430" i="3"/>
  <c r="BJ429" i="3"/>
  <c r="BI429" i="3"/>
  <c r="BH429" i="3"/>
  <c r="BG429" i="3"/>
  <c r="BF429" i="3"/>
  <c r="BE429" i="3"/>
  <c r="BD429" i="3"/>
  <c r="BC429" i="3"/>
  <c r="BB429" i="3"/>
  <c r="BA429" i="3"/>
  <c r="AZ429" i="3"/>
  <c r="AY429" i="3"/>
  <c r="BJ428" i="3"/>
  <c r="BI428" i="3"/>
  <c r="BH428" i="3"/>
  <c r="BG428" i="3"/>
  <c r="BF428" i="3"/>
  <c r="BE428" i="3"/>
  <c r="BD428" i="3"/>
  <c r="BC428" i="3"/>
  <c r="BB428" i="3"/>
  <c r="BA428" i="3"/>
  <c r="AZ428" i="3"/>
  <c r="AY428" i="3"/>
  <c r="BJ427" i="3"/>
  <c r="BI427" i="3"/>
  <c r="BH427" i="3"/>
  <c r="BG427" i="3"/>
  <c r="BF427" i="3"/>
  <c r="BE427" i="3"/>
  <c r="BD427" i="3"/>
  <c r="BC427" i="3"/>
  <c r="BB427" i="3"/>
  <c r="BA427" i="3"/>
  <c r="AZ427" i="3"/>
  <c r="AY427" i="3"/>
  <c r="BJ423" i="3"/>
  <c r="BI423" i="3"/>
  <c r="BH423" i="3"/>
  <c r="BG423" i="3"/>
  <c r="BF423" i="3"/>
  <c r="BE423" i="3"/>
  <c r="BD423" i="3"/>
  <c r="BC423" i="3"/>
  <c r="BB423" i="3"/>
  <c r="BA423" i="3"/>
  <c r="AZ423" i="3"/>
  <c r="AY423" i="3"/>
  <c r="BJ420" i="3"/>
  <c r="BI420" i="3"/>
  <c r="BH420" i="3"/>
  <c r="BG420" i="3"/>
  <c r="BF420" i="3"/>
  <c r="BE420" i="3"/>
  <c r="BD420" i="3"/>
  <c r="BC420" i="3"/>
  <c r="BB420" i="3"/>
  <c r="BA420" i="3"/>
  <c r="AZ420" i="3"/>
  <c r="AY420" i="3"/>
  <c r="BJ419" i="3"/>
  <c r="BI419" i="3"/>
  <c r="BH419" i="3"/>
  <c r="BG419" i="3"/>
  <c r="BF419" i="3"/>
  <c r="BE419" i="3"/>
  <c r="BD419" i="3"/>
  <c r="BC419" i="3"/>
  <c r="BB419" i="3"/>
  <c r="BA419" i="3"/>
  <c r="AZ419" i="3"/>
  <c r="AY419" i="3"/>
  <c r="BJ418" i="3"/>
  <c r="BI418" i="3"/>
  <c r="BH418" i="3"/>
  <c r="BG418" i="3"/>
  <c r="BF418" i="3"/>
  <c r="BE418" i="3"/>
  <c r="BD418" i="3"/>
  <c r="BC418" i="3"/>
  <c r="BB418" i="3"/>
  <c r="BA418" i="3"/>
  <c r="AZ418" i="3"/>
  <c r="AY418" i="3"/>
  <c r="BJ417" i="3"/>
  <c r="BI417" i="3"/>
  <c r="BH417" i="3"/>
  <c r="BG417" i="3"/>
  <c r="BF417" i="3"/>
  <c r="BE417" i="3"/>
  <c r="BD417" i="3"/>
  <c r="BC417" i="3"/>
  <c r="BB417" i="3"/>
  <c r="BA417" i="3"/>
  <c r="AZ417" i="3"/>
  <c r="AY417" i="3"/>
  <c r="BJ408" i="3"/>
  <c r="BI408" i="3"/>
  <c r="BH408" i="3"/>
  <c r="BG408" i="3"/>
  <c r="BF408" i="3"/>
  <c r="BE408" i="3"/>
  <c r="BD408" i="3"/>
  <c r="BC408" i="3"/>
  <c r="BB408" i="3"/>
  <c r="BA408" i="3"/>
  <c r="AZ408" i="3"/>
  <c r="AY408" i="3"/>
  <c r="BJ407" i="3"/>
  <c r="BI407" i="3"/>
  <c r="BH407" i="3"/>
  <c r="BG407" i="3"/>
  <c r="BF407" i="3"/>
  <c r="BE407" i="3"/>
  <c r="BD407" i="3"/>
  <c r="BC407" i="3"/>
  <c r="BB407" i="3"/>
  <c r="BA407" i="3"/>
  <c r="AZ407" i="3"/>
  <c r="AY407" i="3"/>
  <c r="BJ406" i="3"/>
  <c r="BI406" i="3"/>
  <c r="BH406" i="3"/>
  <c r="BG406" i="3"/>
  <c r="BF406" i="3"/>
  <c r="BE406" i="3"/>
  <c r="BD406" i="3"/>
  <c r="BC406" i="3"/>
  <c r="BB406" i="3"/>
  <c r="BA406" i="3"/>
  <c r="AZ406" i="3"/>
  <c r="AY406" i="3"/>
  <c r="BJ405" i="3"/>
  <c r="BI405" i="3"/>
  <c r="BH405" i="3"/>
  <c r="BG405" i="3"/>
  <c r="BF405" i="3"/>
  <c r="BE405" i="3"/>
  <c r="BD405" i="3"/>
  <c r="BC405" i="3"/>
  <c r="BB405" i="3"/>
  <c r="BA405" i="3"/>
  <c r="AZ405" i="3"/>
  <c r="AY405" i="3"/>
  <c r="BJ404" i="3"/>
  <c r="BI404" i="3"/>
  <c r="BH404" i="3"/>
  <c r="BG404" i="3"/>
  <c r="BF404" i="3"/>
  <c r="BE404" i="3"/>
  <c r="BD404" i="3"/>
  <c r="BC404" i="3"/>
  <c r="BB404" i="3"/>
  <c r="BA404" i="3"/>
  <c r="AZ404" i="3"/>
  <c r="AY404" i="3"/>
  <c r="BJ403" i="3"/>
  <c r="BI403" i="3"/>
  <c r="BH403" i="3"/>
  <c r="BG403" i="3"/>
  <c r="BF403" i="3"/>
  <c r="BE403" i="3"/>
  <c r="BD403" i="3"/>
  <c r="BC403" i="3"/>
  <c r="BB403" i="3"/>
  <c r="BA403" i="3"/>
  <c r="AZ403" i="3"/>
  <c r="AY403" i="3"/>
  <c r="BJ394" i="3"/>
  <c r="BI394" i="3"/>
  <c r="BH394" i="3"/>
  <c r="BG394" i="3"/>
  <c r="BF394" i="3"/>
  <c r="BE394" i="3"/>
  <c r="BD394" i="3"/>
  <c r="BC394" i="3"/>
  <c r="BB394" i="3"/>
  <c r="BA394" i="3"/>
  <c r="AZ394" i="3"/>
  <c r="AY394" i="3"/>
  <c r="BJ393" i="3"/>
  <c r="BI393" i="3"/>
  <c r="BH393" i="3"/>
  <c r="BG393" i="3"/>
  <c r="BF393" i="3"/>
  <c r="BE393" i="3"/>
  <c r="BD393" i="3"/>
  <c r="BC393" i="3"/>
  <c r="BB393" i="3"/>
  <c r="BA393" i="3"/>
  <c r="AZ393" i="3"/>
  <c r="AY393" i="3"/>
  <c r="BJ392" i="3"/>
  <c r="BI392" i="3"/>
  <c r="BH392" i="3"/>
  <c r="BG392" i="3"/>
  <c r="BF392" i="3"/>
  <c r="BE392" i="3"/>
  <c r="BD392" i="3"/>
  <c r="BC392" i="3"/>
  <c r="BB392" i="3"/>
  <c r="BA392" i="3"/>
  <c r="AZ392" i="3"/>
  <c r="AY392" i="3"/>
  <c r="BJ389" i="3"/>
  <c r="BI389" i="3"/>
  <c r="BH389" i="3"/>
  <c r="BG389" i="3"/>
  <c r="BF389" i="3"/>
  <c r="BE389" i="3"/>
  <c r="BD389" i="3"/>
  <c r="BC389" i="3"/>
  <c r="BB389" i="3"/>
  <c r="BA389" i="3"/>
  <c r="AZ389" i="3"/>
  <c r="AY389" i="3"/>
  <c r="BJ388" i="3"/>
  <c r="BI388" i="3"/>
  <c r="BH388" i="3"/>
  <c r="BG388" i="3"/>
  <c r="BF388" i="3"/>
  <c r="BE388" i="3"/>
  <c r="BD388" i="3"/>
  <c r="BC388" i="3"/>
  <c r="BB388" i="3"/>
  <c r="BA388" i="3"/>
  <c r="AZ388" i="3"/>
  <c r="AY388" i="3"/>
  <c r="BJ379" i="3"/>
  <c r="BI379" i="3"/>
  <c r="BH379" i="3"/>
  <c r="BG379" i="3"/>
  <c r="BF379" i="3"/>
  <c r="BE379" i="3"/>
  <c r="BD379" i="3"/>
  <c r="BC379" i="3"/>
  <c r="BB379" i="3"/>
  <c r="BA379" i="3"/>
  <c r="AZ379" i="3"/>
  <c r="AY379" i="3"/>
  <c r="BJ378" i="3"/>
  <c r="BI378" i="3"/>
  <c r="BH378" i="3"/>
  <c r="BG378" i="3"/>
  <c r="BF378" i="3"/>
  <c r="BE378" i="3"/>
  <c r="BD378" i="3"/>
  <c r="BC378" i="3"/>
  <c r="BB378" i="3"/>
  <c r="BA378" i="3"/>
  <c r="AZ378" i="3"/>
  <c r="AY378" i="3"/>
  <c r="BJ377" i="3"/>
  <c r="BI377" i="3"/>
  <c r="BH377" i="3"/>
  <c r="BG377" i="3"/>
  <c r="BF377" i="3"/>
  <c r="BE377" i="3"/>
  <c r="BD377" i="3"/>
  <c r="BC377" i="3"/>
  <c r="BB377" i="3"/>
  <c r="BA377" i="3"/>
  <c r="AZ377" i="3"/>
  <c r="AY377" i="3"/>
  <c r="BJ376" i="3"/>
  <c r="BI376" i="3"/>
  <c r="BH376" i="3"/>
  <c r="BG376" i="3"/>
  <c r="BF376" i="3"/>
  <c r="BE376" i="3"/>
  <c r="BD376" i="3"/>
  <c r="BC376" i="3"/>
  <c r="BB376" i="3"/>
  <c r="BA376" i="3"/>
  <c r="AZ376" i="3"/>
  <c r="AY376" i="3"/>
  <c r="BJ375" i="3"/>
  <c r="BI375" i="3"/>
  <c r="BH375" i="3"/>
  <c r="BG375" i="3"/>
  <c r="BF375" i="3"/>
  <c r="BE375" i="3"/>
  <c r="BD375" i="3"/>
  <c r="BC375" i="3"/>
  <c r="BB375" i="3"/>
  <c r="BA375" i="3"/>
  <c r="AZ375" i="3"/>
  <c r="AY375" i="3"/>
  <c r="BJ374" i="3"/>
  <c r="BI374" i="3"/>
  <c r="BH374" i="3"/>
  <c r="BG374" i="3"/>
  <c r="BF374" i="3"/>
  <c r="BE374" i="3"/>
  <c r="BD374" i="3"/>
  <c r="BC374" i="3"/>
  <c r="BB374" i="3"/>
  <c r="BA374" i="3"/>
  <c r="AZ374" i="3"/>
  <c r="AY374" i="3"/>
  <c r="BJ373" i="3"/>
  <c r="BI373" i="3"/>
  <c r="BH373" i="3"/>
  <c r="BG373" i="3"/>
  <c r="BF373" i="3"/>
  <c r="BE373" i="3"/>
  <c r="BD373" i="3"/>
  <c r="BC373" i="3"/>
  <c r="BB373" i="3"/>
  <c r="BA373" i="3"/>
  <c r="AZ373" i="3"/>
  <c r="AY373" i="3"/>
  <c r="BJ372" i="3"/>
  <c r="BI372" i="3"/>
  <c r="BH372" i="3"/>
  <c r="BG372" i="3"/>
  <c r="BF372" i="3"/>
  <c r="BE372" i="3"/>
  <c r="BD372" i="3"/>
  <c r="BC372" i="3"/>
  <c r="BB372" i="3"/>
  <c r="BA372" i="3"/>
  <c r="AZ372" i="3"/>
  <c r="AY372" i="3"/>
  <c r="BJ371" i="3"/>
  <c r="BI371" i="3"/>
  <c r="BH371" i="3"/>
  <c r="BG371" i="3"/>
  <c r="BF371" i="3"/>
  <c r="BE371" i="3"/>
  <c r="BD371" i="3"/>
  <c r="BC371" i="3"/>
  <c r="BB371" i="3"/>
  <c r="BA371" i="3"/>
  <c r="AZ371" i="3"/>
  <c r="AY371" i="3"/>
  <c r="BJ370" i="3"/>
  <c r="BI370" i="3"/>
  <c r="BH370" i="3"/>
  <c r="BG370" i="3"/>
  <c r="BF370" i="3"/>
  <c r="BE370" i="3"/>
  <c r="BD370" i="3"/>
  <c r="BC370" i="3"/>
  <c r="BB370" i="3"/>
  <c r="BA370" i="3"/>
  <c r="AZ370" i="3"/>
  <c r="AY370" i="3"/>
  <c r="BJ369" i="3"/>
  <c r="BI369" i="3"/>
  <c r="BH369" i="3"/>
  <c r="BG369" i="3"/>
  <c r="BF369" i="3"/>
  <c r="BE369" i="3"/>
  <c r="BD369" i="3"/>
  <c r="BC369" i="3"/>
  <c r="BB369" i="3"/>
  <c r="BA369" i="3"/>
  <c r="AZ369" i="3"/>
  <c r="AY369" i="3"/>
  <c r="BJ368" i="3"/>
  <c r="BI368" i="3"/>
  <c r="BH368" i="3"/>
  <c r="BG368" i="3"/>
  <c r="BF368" i="3"/>
  <c r="BE368" i="3"/>
  <c r="BD368" i="3"/>
  <c r="BC368" i="3"/>
  <c r="BB368" i="3"/>
  <c r="BA368" i="3"/>
  <c r="AZ368" i="3"/>
  <c r="AY368" i="3"/>
  <c r="BJ367" i="3"/>
  <c r="BI367" i="3"/>
  <c r="BH367" i="3"/>
  <c r="BG367" i="3"/>
  <c r="BF367" i="3"/>
  <c r="BE367" i="3"/>
  <c r="BD367" i="3"/>
  <c r="BC367" i="3"/>
  <c r="BB367" i="3"/>
  <c r="BA367" i="3"/>
  <c r="AZ367" i="3"/>
  <c r="AY367" i="3"/>
  <c r="BJ366" i="3"/>
  <c r="BI366" i="3"/>
  <c r="BH366" i="3"/>
  <c r="BG366" i="3"/>
  <c r="BF366" i="3"/>
  <c r="BE366" i="3"/>
  <c r="BD366" i="3"/>
  <c r="BC366" i="3"/>
  <c r="BB366" i="3"/>
  <c r="BA366" i="3"/>
  <c r="AZ366" i="3"/>
  <c r="AY366" i="3"/>
  <c r="BJ365" i="3"/>
  <c r="BI365" i="3"/>
  <c r="BH365" i="3"/>
  <c r="BG365" i="3"/>
  <c r="BF365" i="3"/>
  <c r="BE365" i="3"/>
  <c r="BD365" i="3"/>
  <c r="BC365" i="3"/>
  <c r="BB365" i="3"/>
  <c r="BA365" i="3"/>
  <c r="AZ365" i="3"/>
  <c r="AY365" i="3"/>
  <c r="BJ364" i="3"/>
  <c r="BI364" i="3"/>
  <c r="BH364" i="3"/>
  <c r="BG364" i="3"/>
  <c r="BF364" i="3"/>
  <c r="BE364" i="3"/>
  <c r="BD364" i="3"/>
  <c r="BC364" i="3"/>
  <c r="BB364" i="3"/>
  <c r="BA364" i="3"/>
  <c r="AZ364" i="3"/>
  <c r="AY364" i="3"/>
  <c r="BJ363" i="3"/>
  <c r="BI363" i="3"/>
  <c r="BH363" i="3"/>
  <c r="BG363" i="3"/>
  <c r="BF363" i="3"/>
  <c r="BE363" i="3"/>
  <c r="BD363" i="3"/>
  <c r="BC363" i="3"/>
  <c r="BB363" i="3"/>
  <c r="BA363" i="3"/>
  <c r="AZ363" i="3"/>
  <c r="AY363" i="3"/>
  <c r="BJ362" i="3"/>
  <c r="BI362" i="3"/>
  <c r="BH362" i="3"/>
  <c r="BG362" i="3"/>
  <c r="BF362" i="3"/>
  <c r="BE362" i="3"/>
  <c r="BD362" i="3"/>
  <c r="BC362" i="3"/>
  <c r="BB362" i="3"/>
  <c r="BA362" i="3"/>
  <c r="AZ362" i="3"/>
  <c r="AY362" i="3"/>
  <c r="BJ361" i="3"/>
  <c r="BI361" i="3"/>
  <c r="BH361" i="3"/>
  <c r="BG361" i="3"/>
  <c r="BF361" i="3"/>
  <c r="BE361" i="3"/>
  <c r="BD361" i="3"/>
  <c r="BC361" i="3"/>
  <c r="BB361" i="3"/>
  <c r="BA361" i="3"/>
  <c r="AZ361" i="3"/>
  <c r="AY361" i="3"/>
  <c r="BJ360" i="3"/>
  <c r="BI360" i="3"/>
  <c r="BH360" i="3"/>
  <c r="BG360" i="3"/>
  <c r="BF360" i="3"/>
  <c r="BE360" i="3"/>
  <c r="BD360" i="3"/>
  <c r="BC360" i="3"/>
  <c r="BB360" i="3"/>
  <c r="BA360" i="3"/>
  <c r="AZ360" i="3"/>
  <c r="AY360" i="3"/>
  <c r="BJ359" i="3"/>
  <c r="BI359" i="3"/>
  <c r="BH359" i="3"/>
  <c r="BG359" i="3"/>
  <c r="BF359" i="3"/>
  <c r="BE359" i="3"/>
  <c r="BD359" i="3"/>
  <c r="BC359" i="3"/>
  <c r="BB359" i="3"/>
  <c r="BA359" i="3"/>
  <c r="AZ359" i="3"/>
  <c r="AY359" i="3"/>
  <c r="BJ358" i="3"/>
  <c r="BI358" i="3"/>
  <c r="BH358" i="3"/>
  <c r="BG358" i="3"/>
  <c r="BF358" i="3"/>
  <c r="BE358" i="3"/>
  <c r="BD358" i="3"/>
  <c r="BC358" i="3"/>
  <c r="BB358" i="3"/>
  <c r="BA358" i="3"/>
  <c r="AZ358" i="3"/>
  <c r="AY358" i="3"/>
  <c r="BJ357" i="3"/>
  <c r="BI357" i="3"/>
  <c r="BH357" i="3"/>
  <c r="BG357" i="3"/>
  <c r="BF357" i="3"/>
  <c r="BE357" i="3"/>
  <c r="BD357" i="3"/>
  <c r="BC357" i="3"/>
  <c r="BB357" i="3"/>
  <c r="BA357" i="3"/>
  <c r="AZ357" i="3"/>
  <c r="AY357" i="3"/>
  <c r="BJ356" i="3"/>
  <c r="BI356" i="3"/>
  <c r="BH356" i="3"/>
  <c r="BG356" i="3"/>
  <c r="BF356" i="3"/>
  <c r="BE356" i="3"/>
  <c r="BD356" i="3"/>
  <c r="BC356" i="3"/>
  <c r="BB356" i="3"/>
  <c r="BA356" i="3"/>
  <c r="AZ356" i="3"/>
  <c r="AY356" i="3"/>
  <c r="BJ355" i="3"/>
  <c r="BI355" i="3"/>
  <c r="BH355" i="3"/>
  <c r="BG355" i="3"/>
  <c r="BF355" i="3"/>
  <c r="BE355" i="3"/>
  <c r="BD355" i="3"/>
  <c r="BC355" i="3"/>
  <c r="BB355" i="3"/>
  <c r="BA355" i="3"/>
  <c r="AZ355" i="3"/>
  <c r="AY355" i="3"/>
  <c r="BJ354" i="3"/>
  <c r="BI354" i="3"/>
  <c r="BH354" i="3"/>
  <c r="BG354" i="3"/>
  <c r="BF354" i="3"/>
  <c r="BE354" i="3"/>
  <c r="BD354" i="3"/>
  <c r="BC354" i="3"/>
  <c r="BB354" i="3"/>
  <c r="BA354" i="3"/>
  <c r="AZ354" i="3"/>
  <c r="AY354" i="3"/>
  <c r="BJ353" i="3"/>
  <c r="BI353" i="3"/>
  <c r="BH353" i="3"/>
  <c r="BG353" i="3"/>
  <c r="BF353" i="3"/>
  <c r="BE353" i="3"/>
  <c r="BD353" i="3"/>
  <c r="BC353" i="3"/>
  <c r="BB353" i="3"/>
  <c r="BA353" i="3"/>
  <c r="AZ353" i="3"/>
  <c r="AY353" i="3"/>
  <c r="BJ352" i="3"/>
  <c r="BI352" i="3"/>
  <c r="BH352" i="3"/>
  <c r="BG352" i="3"/>
  <c r="BF352" i="3"/>
  <c r="BE352" i="3"/>
  <c r="BD352" i="3"/>
  <c r="BC352" i="3"/>
  <c r="BB352" i="3"/>
  <c r="BA352" i="3"/>
  <c r="AZ352" i="3"/>
  <c r="AY352" i="3"/>
  <c r="BJ351" i="3"/>
  <c r="BI351" i="3"/>
  <c r="BH351" i="3"/>
  <c r="BG351" i="3"/>
  <c r="BF351" i="3"/>
  <c r="BE351" i="3"/>
  <c r="BD351" i="3"/>
  <c r="BC351" i="3"/>
  <c r="BB351" i="3"/>
  <c r="BA351" i="3"/>
  <c r="AZ351" i="3"/>
  <c r="AY351" i="3"/>
  <c r="BJ350" i="3"/>
  <c r="BI350" i="3"/>
  <c r="BH350" i="3"/>
  <c r="BG350" i="3"/>
  <c r="BF350" i="3"/>
  <c r="BE350" i="3"/>
  <c r="BD350" i="3"/>
  <c r="BC350" i="3"/>
  <c r="BB350" i="3"/>
  <c r="BA350" i="3"/>
  <c r="AZ350" i="3"/>
  <c r="AY350" i="3"/>
  <c r="BJ349" i="3"/>
  <c r="BI349" i="3"/>
  <c r="BH349" i="3"/>
  <c r="BG349" i="3"/>
  <c r="BF349" i="3"/>
  <c r="BE349" i="3"/>
  <c r="BD349" i="3"/>
  <c r="BC349" i="3"/>
  <c r="BB349" i="3"/>
  <c r="BA349" i="3"/>
  <c r="AZ349" i="3"/>
  <c r="AY349" i="3"/>
  <c r="BJ348" i="3"/>
  <c r="BI348" i="3"/>
  <c r="BH348" i="3"/>
  <c r="BG348" i="3"/>
  <c r="BF348" i="3"/>
  <c r="BE348" i="3"/>
  <c r="BD348" i="3"/>
  <c r="BC348" i="3"/>
  <c r="BB348" i="3"/>
  <c r="BA348" i="3"/>
  <c r="AZ348" i="3"/>
  <c r="AY348" i="3"/>
  <c r="BJ347" i="3"/>
  <c r="BI347" i="3"/>
  <c r="BH347" i="3"/>
  <c r="BG347" i="3"/>
  <c r="BF347" i="3"/>
  <c r="BE347" i="3"/>
  <c r="BD347" i="3"/>
  <c r="BC347" i="3"/>
  <c r="BB347" i="3"/>
  <c r="BA347" i="3"/>
  <c r="AZ347" i="3"/>
  <c r="AY347" i="3"/>
  <c r="BJ346" i="3"/>
  <c r="BI346" i="3"/>
  <c r="BH346" i="3"/>
  <c r="BG346" i="3"/>
  <c r="BF346" i="3"/>
  <c r="BE346" i="3"/>
  <c r="BD346" i="3"/>
  <c r="BC346" i="3"/>
  <c r="BB346" i="3"/>
  <c r="BA346" i="3"/>
  <c r="AZ346" i="3"/>
  <c r="AY346" i="3"/>
  <c r="BJ345" i="3"/>
  <c r="BI345" i="3"/>
  <c r="BH345" i="3"/>
  <c r="BG345" i="3"/>
  <c r="BF345" i="3"/>
  <c r="BE345" i="3"/>
  <c r="BD345" i="3"/>
  <c r="BC345" i="3"/>
  <c r="BB345" i="3"/>
  <c r="BA345" i="3"/>
  <c r="AZ345" i="3"/>
  <c r="AY345" i="3"/>
  <c r="BJ343" i="3"/>
  <c r="BI343" i="3"/>
  <c r="BH343" i="3"/>
  <c r="BG343" i="3"/>
  <c r="BF343" i="3"/>
  <c r="BE343" i="3"/>
  <c r="BD343" i="3"/>
  <c r="BC343" i="3"/>
  <c r="BB343" i="3"/>
  <c r="BA343" i="3"/>
  <c r="AZ343" i="3"/>
  <c r="AY343" i="3"/>
  <c r="BJ339" i="3"/>
  <c r="BI339" i="3"/>
  <c r="BH339" i="3"/>
  <c r="BG339" i="3"/>
  <c r="BF339" i="3"/>
  <c r="BE339" i="3"/>
  <c r="BD339" i="3"/>
  <c r="BC339" i="3"/>
  <c r="BB339" i="3"/>
  <c r="BA339" i="3"/>
  <c r="AZ339" i="3"/>
  <c r="AY339" i="3"/>
  <c r="BJ338" i="3"/>
  <c r="BI338" i="3"/>
  <c r="BH338" i="3"/>
  <c r="BG338" i="3"/>
  <c r="BF338" i="3"/>
  <c r="BE338" i="3"/>
  <c r="BD338" i="3"/>
  <c r="BC338" i="3"/>
  <c r="BB338" i="3"/>
  <c r="BA338" i="3"/>
  <c r="AZ338" i="3"/>
  <c r="AY338" i="3"/>
  <c r="BJ337" i="3"/>
  <c r="BI337" i="3"/>
  <c r="BH337" i="3"/>
  <c r="BG337" i="3"/>
  <c r="BF337" i="3"/>
  <c r="BE337" i="3"/>
  <c r="BD337" i="3"/>
  <c r="BC337" i="3"/>
  <c r="BB337" i="3"/>
  <c r="BA337" i="3"/>
  <c r="AZ337" i="3"/>
  <c r="AY337" i="3"/>
  <c r="BJ336" i="3"/>
  <c r="BI336" i="3"/>
  <c r="BH336" i="3"/>
  <c r="BG336" i="3"/>
  <c r="BF336" i="3"/>
  <c r="BE336" i="3"/>
  <c r="BD336" i="3"/>
  <c r="BC336" i="3"/>
  <c r="BB336" i="3"/>
  <c r="BA336" i="3"/>
  <c r="AZ336" i="3"/>
  <c r="AY336" i="3"/>
  <c r="BJ335" i="3"/>
  <c r="BI335" i="3"/>
  <c r="BH335" i="3"/>
  <c r="BG335" i="3"/>
  <c r="BF335" i="3"/>
  <c r="BE335" i="3"/>
  <c r="BD335" i="3"/>
  <c r="BC335" i="3"/>
  <c r="BB335" i="3"/>
  <c r="BA335" i="3"/>
  <c r="AZ335" i="3"/>
  <c r="AY335" i="3"/>
  <c r="BJ334" i="3"/>
  <c r="BI334" i="3"/>
  <c r="BH334" i="3"/>
  <c r="BG334" i="3"/>
  <c r="BF334" i="3"/>
  <c r="BE334" i="3"/>
  <c r="BD334" i="3"/>
  <c r="BC334" i="3"/>
  <c r="BB334" i="3"/>
  <c r="BA334" i="3"/>
  <c r="AZ334" i="3"/>
  <c r="AY334" i="3"/>
  <c r="BJ333" i="3"/>
  <c r="BI333" i="3"/>
  <c r="BH333" i="3"/>
  <c r="BG333" i="3"/>
  <c r="BF333" i="3"/>
  <c r="BE333" i="3"/>
  <c r="BD333" i="3"/>
  <c r="BC333" i="3"/>
  <c r="BB333" i="3"/>
  <c r="BA333" i="3"/>
  <c r="AZ333" i="3"/>
  <c r="AY333" i="3"/>
  <c r="BJ328" i="3"/>
  <c r="BI328" i="3"/>
  <c r="BH328" i="3"/>
  <c r="BG328" i="3"/>
  <c r="BF328" i="3"/>
  <c r="BE328" i="3"/>
  <c r="BD328" i="3"/>
  <c r="BC328" i="3"/>
  <c r="BB328" i="3"/>
  <c r="BA328" i="3"/>
  <c r="AZ328" i="3"/>
  <c r="AY328" i="3"/>
  <c r="BJ327" i="3"/>
  <c r="BI327" i="3"/>
  <c r="BH327" i="3"/>
  <c r="BG327" i="3"/>
  <c r="BF327" i="3"/>
  <c r="BE327" i="3"/>
  <c r="BD327" i="3"/>
  <c r="BC327" i="3"/>
  <c r="BB327" i="3"/>
  <c r="BA327" i="3"/>
  <c r="AZ327" i="3"/>
  <c r="AY327" i="3"/>
  <c r="BJ326" i="3"/>
  <c r="BI326" i="3"/>
  <c r="BH326" i="3"/>
  <c r="BG326" i="3"/>
  <c r="BF326" i="3"/>
  <c r="BE326" i="3"/>
  <c r="BD326" i="3"/>
  <c r="BC326" i="3"/>
  <c r="BB326" i="3"/>
  <c r="BA326" i="3"/>
  <c r="AZ326" i="3"/>
  <c r="AY326" i="3"/>
  <c r="BJ325" i="3"/>
  <c r="BI325" i="3"/>
  <c r="BH325" i="3"/>
  <c r="BG325" i="3"/>
  <c r="BF325" i="3"/>
  <c r="BE325" i="3"/>
  <c r="BD325" i="3"/>
  <c r="BC325" i="3"/>
  <c r="BB325" i="3"/>
  <c r="BA325" i="3"/>
  <c r="AZ325" i="3"/>
  <c r="AY325" i="3"/>
  <c r="BJ324" i="3"/>
  <c r="BI324" i="3"/>
  <c r="BH324" i="3"/>
  <c r="BG324" i="3"/>
  <c r="BF324" i="3"/>
  <c r="BE324" i="3"/>
  <c r="BD324" i="3"/>
  <c r="BC324" i="3"/>
  <c r="BB324" i="3"/>
  <c r="BA324" i="3"/>
  <c r="AZ324" i="3"/>
  <c r="AY324" i="3"/>
  <c r="BJ323" i="3"/>
  <c r="BI323" i="3"/>
  <c r="BH323" i="3"/>
  <c r="BG323" i="3"/>
  <c r="BF323" i="3"/>
  <c r="BE323" i="3"/>
  <c r="BD323" i="3"/>
  <c r="BC323" i="3"/>
  <c r="BB323" i="3"/>
  <c r="BA323" i="3"/>
  <c r="AZ323" i="3"/>
  <c r="AY323" i="3"/>
  <c r="BJ322" i="3"/>
  <c r="BI322" i="3"/>
  <c r="BH322" i="3"/>
  <c r="BG322" i="3"/>
  <c r="BF322" i="3"/>
  <c r="BE322" i="3"/>
  <c r="BD322" i="3"/>
  <c r="BC322" i="3"/>
  <c r="BB322" i="3"/>
  <c r="BA322" i="3"/>
  <c r="AZ322" i="3"/>
  <c r="AY322" i="3"/>
  <c r="BJ321" i="3"/>
  <c r="BI321" i="3"/>
  <c r="BH321" i="3"/>
  <c r="BG321" i="3"/>
  <c r="BF321" i="3"/>
  <c r="BE321" i="3"/>
  <c r="BD321" i="3"/>
  <c r="BC321" i="3"/>
  <c r="BB321" i="3"/>
  <c r="BA321" i="3"/>
  <c r="AZ321" i="3"/>
  <c r="AY321" i="3"/>
  <c r="BJ320" i="3"/>
  <c r="BI320" i="3"/>
  <c r="BH320" i="3"/>
  <c r="BG320" i="3"/>
  <c r="BF320" i="3"/>
  <c r="BE320" i="3"/>
  <c r="BD320" i="3"/>
  <c r="BC320" i="3"/>
  <c r="BB320" i="3"/>
  <c r="BA320" i="3"/>
  <c r="AZ320" i="3"/>
  <c r="AY320" i="3"/>
  <c r="BJ319" i="3"/>
  <c r="BI319" i="3"/>
  <c r="BH319" i="3"/>
  <c r="BG319" i="3"/>
  <c r="BF319" i="3"/>
  <c r="BE319" i="3"/>
  <c r="BD319" i="3"/>
  <c r="BC319" i="3"/>
  <c r="BB319" i="3"/>
  <c r="BA319" i="3"/>
  <c r="AZ319" i="3"/>
  <c r="AY319" i="3"/>
  <c r="BJ318" i="3"/>
  <c r="BI318" i="3"/>
  <c r="BH318" i="3"/>
  <c r="BG318" i="3"/>
  <c r="BF318" i="3"/>
  <c r="BE318" i="3"/>
  <c r="BD318" i="3"/>
  <c r="BC318" i="3"/>
  <c r="BB318" i="3"/>
  <c r="BA318" i="3"/>
  <c r="AZ318" i="3"/>
  <c r="AY318" i="3"/>
  <c r="BJ317" i="3"/>
  <c r="BI317" i="3"/>
  <c r="BH317" i="3"/>
  <c r="BG317" i="3"/>
  <c r="BF317" i="3"/>
  <c r="BE317" i="3"/>
  <c r="BD317" i="3"/>
  <c r="BC317" i="3"/>
  <c r="BB317" i="3"/>
  <c r="BA317" i="3"/>
  <c r="AZ317" i="3"/>
  <c r="AY317" i="3"/>
  <c r="BJ313" i="3"/>
  <c r="BI313" i="3"/>
  <c r="BH313" i="3"/>
  <c r="BG313" i="3"/>
  <c r="BF313" i="3"/>
  <c r="BE313" i="3"/>
  <c r="BD313" i="3"/>
  <c r="BC313" i="3"/>
  <c r="BB313" i="3"/>
  <c r="BA313" i="3"/>
  <c r="AZ313" i="3"/>
  <c r="AY313" i="3"/>
  <c r="BJ312" i="3"/>
  <c r="BI312" i="3"/>
  <c r="BH312" i="3"/>
  <c r="BG312" i="3"/>
  <c r="BF312" i="3"/>
  <c r="BE312" i="3"/>
  <c r="BD312" i="3"/>
  <c r="BC312" i="3"/>
  <c r="BB312" i="3"/>
  <c r="BA312" i="3"/>
  <c r="AZ312" i="3"/>
  <c r="AY312" i="3"/>
  <c r="BJ311" i="3"/>
  <c r="BI311" i="3"/>
  <c r="BH311" i="3"/>
  <c r="BG311" i="3"/>
  <c r="BF311" i="3"/>
  <c r="BE311" i="3"/>
  <c r="BD311" i="3"/>
  <c r="BC311" i="3"/>
  <c r="BB311" i="3"/>
  <c r="BA311" i="3"/>
  <c r="AZ311" i="3"/>
  <c r="AY311" i="3"/>
  <c r="BJ310" i="3"/>
  <c r="BI310" i="3"/>
  <c r="BH310" i="3"/>
  <c r="BG310" i="3"/>
  <c r="BF310" i="3"/>
  <c r="BE310" i="3"/>
  <c r="BD310" i="3"/>
  <c r="BC310" i="3"/>
  <c r="BB310" i="3"/>
  <c r="BA310" i="3"/>
  <c r="AZ310" i="3"/>
  <c r="AY310" i="3"/>
  <c r="BJ309" i="3"/>
  <c r="BI309" i="3"/>
  <c r="BH309" i="3"/>
  <c r="BG309" i="3"/>
  <c r="BF309" i="3"/>
  <c r="BE309" i="3"/>
  <c r="BD309" i="3"/>
  <c r="BC309" i="3"/>
  <c r="BB309" i="3"/>
  <c r="BA309" i="3"/>
  <c r="AZ309" i="3"/>
  <c r="AY309" i="3"/>
  <c r="BJ308" i="3"/>
  <c r="BI308" i="3"/>
  <c r="BH308" i="3"/>
  <c r="BG308" i="3"/>
  <c r="BF308" i="3"/>
  <c r="BE308" i="3"/>
  <c r="BD308" i="3"/>
  <c r="BC308" i="3"/>
  <c r="BB308" i="3"/>
  <c r="BA308" i="3"/>
  <c r="AZ308" i="3"/>
  <c r="AY308" i="3"/>
  <c r="BJ307" i="3"/>
  <c r="BI307" i="3"/>
  <c r="BH307" i="3"/>
  <c r="BG307" i="3"/>
  <c r="BF307" i="3"/>
  <c r="BE307" i="3"/>
  <c r="BD307" i="3"/>
  <c r="BC307" i="3"/>
  <c r="BB307" i="3"/>
  <c r="BA307" i="3"/>
  <c r="AZ307" i="3"/>
  <c r="AY307" i="3"/>
  <c r="BJ306" i="3"/>
  <c r="BI306" i="3"/>
  <c r="BH306" i="3"/>
  <c r="BG306" i="3"/>
  <c r="BF306" i="3"/>
  <c r="BE306" i="3"/>
  <c r="BD306" i="3"/>
  <c r="BC306" i="3"/>
  <c r="BB306" i="3"/>
  <c r="BA306" i="3"/>
  <c r="AZ306" i="3"/>
  <c r="AY306" i="3"/>
  <c r="BJ305" i="3"/>
  <c r="BI305" i="3"/>
  <c r="BH305" i="3"/>
  <c r="BG305" i="3"/>
  <c r="BF305" i="3"/>
  <c r="BE305" i="3"/>
  <c r="BD305" i="3"/>
  <c r="BC305" i="3"/>
  <c r="BB305" i="3"/>
  <c r="BA305" i="3"/>
  <c r="AZ305" i="3"/>
  <c r="AY305" i="3"/>
  <c r="BJ304" i="3"/>
  <c r="BI304" i="3"/>
  <c r="BH304" i="3"/>
  <c r="BG304" i="3"/>
  <c r="BF304" i="3"/>
  <c r="BE304" i="3"/>
  <c r="BD304" i="3"/>
  <c r="BC304" i="3"/>
  <c r="BB304" i="3"/>
  <c r="BA304" i="3"/>
  <c r="AZ304" i="3"/>
  <c r="AY304" i="3"/>
  <c r="BJ303" i="3"/>
  <c r="BI303" i="3"/>
  <c r="BH303" i="3"/>
  <c r="BG303" i="3"/>
  <c r="BF303" i="3"/>
  <c r="BE303" i="3"/>
  <c r="BD303" i="3"/>
  <c r="BC303" i="3"/>
  <c r="BB303" i="3"/>
  <c r="BA303" i="3"/>
  <c r="AZ303" i="3"/>
  <c r="AY303" i="3"/>
  <c r="BJ302" i="3"/>
  <c r="BI302" i="3"/>
  <c r="BH302" i="3"/>
  <c r="BG302" i="3"/>
  <c r="BF302" i="3"/>
  <c r="BE302" i="3"/>
  <c r="BD302" i="3"/>
  <c r="BC302" i="3"/>
  <c r="BB302" i="3"/>
  <c r="BA302" i="3"/>
  <c r="AZ302" i="3"/>
  <c r="AY302" i="3"/>
  <c r="BJ301" i="3"/>
  <c r="BI301" i="3"/>
  <c r="BH301" i="3"/>
  <c r="BG301" i="3"/>
  <c r="BF301" i="3"/>
  <c r="BE301" i="3"/>
  <c r="BD301" i="3"/>
  <c r="BC301" i="3"/>
  <c r="BB301" i="3"/>
  <c r="BA301" i="3"/>
  <c r="AZ301" i="3"/>
  <c r="AY301" i="3"/>
  <c r="BJ300" i="3"/>
  <c r="BI300" i="3"/>
  <c r="BH300" i="3"/>
  <c r="BG300" i="3"/>
  <c r="BF300" i="3"/>
  <c r="BE300" i="3"/>
  <c r="BD300" i="3"/>
  <c r="BC300" i="3"/>
  <c r="BB300" i="3"/>
  <c r="BA300" i="3"/>
  <c r="AZ300" i="3"/>
  <c r="AY300" i="3"/>
  <c r="BJ299" i="3"/>
  <c r="BI299" i="3"/>
  <c r="BH299" i="3"/>
  <c r="BG299" i="3"/>
  <c r="BF299" i="3"/>
  <c r="BE299" i="3"/>
  <c r="BD299" i="3"/>
  <c r="BC299" i="3"/>
  <c r="BB299" i="3"/>
  <c r="BA299" i="3"/>
  <c r="AZ299" i="3"/>
  <c r="AY299" i="3"/>
  <c r="BJ298" i="3"/>
  <c r="BI298" i="3"/>
  <c r="BH298" i="3"/>
  <c r="BG298" i="3"/>
  <c r="BF298" i="3"/>
  <c r="BE298" i="3"/>
  <c r="BD298" i="3"/>
  <c r="BC298" i="3"/>
  <c r="BB298" i="3"/>
  <c r="BA298" i="3"/>
  <c r="AZ298" i="3"/>
  <c r="AY298" i="3"/>
  <c r="BJ297" i="3"/>
  <c r="BI297" i="3"/>
  <c r="BH297" i="3"/>
  <c r="BG297" i="3"/>
  <c r="BF297" i="3"/>
  <c r="BE297" i="3"/>
  <c r="BD297" i="3"/>
  <c r="BC297" i="3"/>
  <c r="BB297" i="3"/>
  <c r="BA297" i="3"/>
  <c r="AZ297" i="3"/>
  <c r="AY297" i="3"/>
  <c r="BJ296" i="3"/>
  <c r="BI296" i="3"/>
  <c r="BH296" i="3"/>
  <c r="BG296" i="3"/>
  <c r="BF296" i="3"/>
  <c r="BE296" i="3"/>
  <c r="BD296" i="3"/>
  <c r="BC296" i="3"/>
  <c r="BB296" i="3"/>
  <c r="BA296" i="3"/>
  <c r="AZ296" i="3"/>
  <c r="AY296" i="3"/>
  <c r="BJ295" i="3"/>
  <c r="BI295" i="3"/>
  <c r="BH295" i="3"/>
  <c r="BG295" i="3"/>
  <c r="BF295" i="3"/>
  <c r="BE295" i="3"/>
  <c r="BD295" i="3"/>
  <c r="BC295" i="3"/>
  <c r="BB295" i="3"/>
  <c r="BA295" i="3"/>
  <c r="AZ295" i="3"/>
  <c r="AY295" i="3"/>
  <c r="BJ292" i="3"/>
  <c r="BJ291" i="3" s="1"/>
  <c r="BI292" i="3"/>
  <c r="BI291" i="3" s="1"/>
  <c r="BH292" i="3"/>
  <c r="BH291" i="3" s="1"/>
  <c r="BG292" i="3"/>
  <c r="BG291" i="3" s="1"/>
  <c r="BF292" i="3"/>
  <c r="BF291" i="3" s="1"/>
  <c r="BE292" i="3"/>
  <c r="BE291" i="3" s="1"/>
  <c r="BD292" i="3"/>
  <c r="BD291" i="3" s="1"/>
  <c r="BC292" i="3"/>
  <c r="BC291" i="3" s="1"/>
  <c r="BB292" i="3"/>
  <c r="BB291" i="3" s="1"/>
  <c r="BA292" i="3"/>
  <c r="BA291" i="3" s="1"/>
  <c r="AZ292" i="3"/>
  <c r="AZ291" i="3" s="1"/>
  <c r="AY292" i="3"/>
  <c r="AY291" i="3" s="1"/>
  <c r="BJ290" i="3"/>
  <c r="BI290" i="3"/>
  <c r="BH290" i="3"/>
  <c r="BG290" i="3"/>
  <c r="BF290" i="3"/>
  <c r="BE290" i="3"/>
  <c r="BD290" i="3"/>
  <c r="BC290" i="3"/>
  <c r="BB290" i="3"/>
  <c r="BA290" i="3"/>
  <c r="AZ290" i="3"/>
  <c r="AY290" i="3"/>
  <c r="BJ289" i="3"/>
  <c r="BI289" i="3"/>
  <c r="BH289" i="3"/>
  <c r="BG289" i="3"/>
  <c r="BF289" i="3"/>
  <c r="BE289" i="3"/>
  <c r="BD289" i="3"/>
  <c r="BC289" i="3"/>
  <c r="BB289" i="3"/>
  <c r="BA289" i="3"/>
  <c r="AZ289" i="3"/>
  <c r="AY289" i="3"/>
  <c r="BJ287" i="3"/>
  <c r="BI287" i="3"/>
  <c r="BH287" i="3"/>
  <c r="BG287" i="3"/>
  <c r="BF287" i="3"/>
  <c r="BE287" i="3"/>
  <c r="BD287" i="3"/>
  <c r="BC287" i="3"/>
  <c r="BB287" i="3"/>
  <c r="BA287" i="3"/>
  <c r="AZ287" i="3"/>
  <c r="AY287" i="3"/>
  <c r="BJ286" i="3"/>
  <c r="BI286" i="3"/>
  <c r="BH286" i="3"/>
  <c r="BG286" i="3"/>
  <c r="BF286" i="3"/>
  <c r="BE286" i="3"/>
  <c r="BD286" i="3"/>
  <c r="BC286" i="3"/>
  <c r="BB286" i="3"/>
  <c r="BA286" i="3"/>
  <c r="AZ286" i="3"/>
  <c r="AY286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BC220" i="3"/>
  <c r="BB220" i="3"/>
  <c r="BA220" i="3"/>
  <c r="AZ220" i="3"/>
  <c r="AY220" i="3"/>
  <c r="BJ220" i="3"/>
  <c r="BI220" i="3"/>
  <c r="BH220" i="3"/>
  <c r="BG220" i="3"/>
  <c r="BF220" i="3"/>
  <c r="BE220" i="3"/>
  <c r="BD220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BJ212" i="3"/>
  <c r="BI212" i="3"/>
  <c r="BJ211" i="3"/>
  <c r="BI211" i="3"/>
  <c r="BJ210" i="3"/>
  <c r="BI210" i="3"/>
  <c r="BJ209" i="3"/>
  <c r="BI209" i="3"/>
  <c r="BJ208" i="3"/>
  <c r="BI208" i="3"/>
  <c r="BJ207" i="3"/>
  <c r="BI207" i="3"/>
  <c r="BJ206" i="3"/>
  <c r="BI206" i="3"/>
  <c r="BJ205" i="3"/>
  <c r="BI205" i="3"/>
  <c r="BJ204" i="3"/>
  <c r="BI204" i="3"/>
  <c r="BH203" i="3"/>
  <c r="BG203" i="3"/>
  <c r="BF203" i="3"/>
  <c r="BE203" i="3"/>
  <c r="BD203" i="3"/>
  <c r="BC203" i="3"/>
  <c r="BB203" i="3"/>
  <c r="BA203" i="3"/>
  <c r="AZ203" i="3"/>
  <c r="AY203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BJ184" i="3"/>
  <c r="BJ183" i="3" s="1"/>
  <c r="BI184" i="3"/>
  <c r="BI183" i="3" s="1"/>
  <c r="BH184" i="3"/>
  <c r="BH183" i="3" s="1"/>
  <c r="BG184" i="3"/>
  <c r="BG183" i="3" s="1"/>
  <c r="BF184" i="3"/>
  <c r="BF183" i="3" s="1"/>
  <c r="BE184" i="3"/>
  <c r="BE183" i="3" s="1"/>
  <c r="BD184" i="3"/>
  <c r="BD183" i="3" s="1"/>
  <c r="BC184" i="3"/>
  <c r="BC183" i="3" s="1"/>
  <c r="BB184" i="3"/>
  <c r="BB183" i="3" s="1"/>
  <c r="BA184" i="3"/>
  <c r="BA183" i="3" s="1"/>
  <c r="AZ184" i="3"/>
  <c r="AZ183" i="3" s="1"/>
  <c r="AY184" i="3"/>
  <c r="AY183" i="3" s="1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BJ68" i="3"/>
  <c r="BJ67" i="3" s="1"/>
  <c r="BI68" i="3"/>
  <c r="BI67" i="3" s="1"/>
  <c r="BH68" i="3"/>
  <c r="BH67" i="3" s="1"/>
  <c r="BG68" i="3"/>
  <c r="BG67" i="3" s="1"/>
  <c r="BF68" i="3"/>
  <c r="BF67" i="3" s="1"/>
  <c r="BE68" i="3"/>
  <c r="BE67" i="3" s="1"/>
  <c r="BD68" i="3"/>
  <c r="BD67" i="3" s="1"/>
  <c r="BC68" i="3"/>
  <c r="BC67" i="3" s="1"/>
  <c r="BB68" i="3"/>
  <c r="BB67" i="3" s="1"/>
  <c r="BA68" i="3"/>
  <c r="BA67" i="3" s="1"/>
  <c r="AZ68" i="3"/>
  <c r="AZ67" i="3" s="1"/>
  <c r="AY68" i="3"/>
  <c r="AY67" i="3" s="1"/>
  <c r="BJ65" i="3"/>
  <c r="BI65" i="3"/>
  <c r="BH65" i="3"/>
  <c r="BG65" i="3"/>
  <c r="BF65" i="3"/>
  <c r="BE65" i="3"/>
  <c r="BD65" i="3"/>
  <c r="BC65" i="3"/>
  <c r="BB65" i="3"/>
  <c r="BA65" i="3"/>
  <c r="AZ65" i="3"/>
  <c r="AY65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BJ56" i="3"/>
  <c r="BJ55" i="3" s="1"/>
  <c r="BI56" i="3"/>
  <c r="BI55" i="3" s="1"/>
  <c r="BH56" i="3"/>
  <c r="BH55" i="3" s="1"/>
  <c r="BG56" i="3"/>
  <c r="BG55" i="3" s="1"/>
  <c r="BF56" i="3"/>
  <c r="BF55" i="3" s="1"/>
  <c r="BE56" i="3"/>
  <c r="BE55" i="3" s="1"/>
  <c r="BD56" i="3"/>
  <c r="BD55" i="3" s="1"/>
  <c r="BC56" i="3"/>
  <c r="BC55" i="3" s="1"/>
  <c r="BB56" i="3"/>
  <c r="BB55" i="3" s="1"/>
  <c r="BA56" i="3"/>
  <c r="BA55" i="3" s="1"/>
  <c r="AZ56" i="3"/>
  <c r="AZ55" i="3" s="1"/>
  <c r="AY56" i="3"/>
  <c r="AY55" i="3" s="1"/>
  <c r="BJ54" i="3"/>
  <c r="BJ53" i="3" s="1"/>
  <c r="BI54" i="3"/>
  <c r="BI53" i="3" s="1"/>
  <c r="BH54" i="3"/>
  <c r="BH53" i="3" s="1"/>
  <c r="BG54" i="3"/>
  <c r="BG53" i="3" s="1"/>
  <c r="BF54" i="3"/>
  <c r="BF53" i="3" s="1"/>
  <c r="BE54" i="3"/>
  <c r="BE53" i="3" s="1"/>
  <c r="BD54" i="3"/>
  <c r="BD53" i="3" s="1"/>
  <c r="BC54" i="3"/>
  <c r="BC53" i="3" s="1"/>
  <c r="BB54" i="3"/>
  <c r="BB53" i="3" s="1"/>
  <c r="BA54" i="3"/>
  <c r="BA53" i="3" s="1"/>
  <c r="AZ54" i="3"/>
  <c r="AZ53" i="3" s="1"/>
  <c r="AY54" i="3"/>
  <c r="AY53" i="3" s="1"/>
  <c r="BJ52" i="3"/>
  <c r="BI52" i="3"/>
  <c r="BH52" i="3"/>
  <c r="BG52" i="3"/>
  <c r="BF52" i="3"/>
  <c r="BE52" i="3"/>
  <c r="BD52" i="3"/>
  <c r="BC52" i="3"/>
  <c r="BB52" i="3"/>
  <c r="BA52" i="3"/>
  <c r="AZ52" i="3"/>
  <c r="AY52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BJ21" i="3"/>
  <c r="BJ20" i="3" s="1"/>
  <c r="BI21" i="3"/>
  <c r="BI20" i="3" s="1"/>
  <c r="BH21" i="3"/>
  <c r="BH20" i="3" s="1"/>
  <c r="BG21" i="3"/>
  <c r="BG20" i="3" s="1"/>
  <c r="BF21" i="3"/>
  <c r="BF20" i="3" s="1"/>
  <c r="BE21" i="3"/>
  <c r="BE20" i="3" s="1"/>
  <c r="BD21" i="3"/>
  <c r="BD20" i="3" s="1"/>
  <c r="BC21" i="3"/>
  <c r="BC20" i="3" s="1"/>
  <c r="BB21" i="3"/>
  <c r="BB20" i="3" s="1"/>
  <c r="BA21" i="3"/>
  <c r="BA20" i="3" s="1"/>
  <c r="AZ21" i="3"/>
  <c r="AZ20" i="3" s="1"/>
  <c r="AY21" i="3"/>
  <c r="AY20" i="3" s="1"/>
  <c r="BJ19" i="3"/>
  <c r="BJ18" i="3" s="1"/>
  <c r="BI19" i="3"/>
  <c r="BI18" i="3" s="1"/>
  <c r="BH19" i="3"/>
  <c r="BH18" i="3" s="1"/>
  <c r="BG19" i="3"/>
  <c r="BG18" i="3" s="1"/>
  <c r="BF19" i="3"/>
  <c r="BF18" i="3" s="1"/>
  <c r="BE19" i="3"/>
  <c r="BE18" i="3" s="1"/>
  <c r="BD19" i="3"/>
  <c r="BD18" i="3" s="1"/>
  <c r="BC19" i="3"/>
  <c r="BC18" i="3" s="1"/>
  <c r="BB19" i="3"/>
  <c r="BB18" i="3" s="1"/>
  <c r="BA19" i="3"/>
  <c r="BA18" i="3" s="1"/>
  <c r="AZ19" i="3"/>
  <c r="AZ18" i="3" s="1"/>
  <c r="AY19" i="3"/>
  <c r="AY18" i="3" s="1"/>
  <c r="BJ17" i="3"/>
  <c r="BI17" i="3"/>
  <c r="BJ16" i="3"/>
  <c r="BI16" i="3"/>
  <c r="BJ15" i="3"/>
  <c r="BI15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BJ9" i="3"/>
  <c r="BI9" i="3"/>
  <c r="BH9" i="3"/>
  <c r="BG9" i="3"/>
  <c r="BF9" i="3"/>
  <c r="BE9" i="3"/>
  <c r="BD9" i="3"/>
  <c r="BC9" i="3"/>
  <c r="BB9" i="3"/>
  <c r="BA9" i="3"/>
  <c r="AZ9" i="3"/>
  <c r="AY9" i="3"/>
  <c r="AX448" i="3"/>
  <c r="AW448" i="3"/>
  <c r="AV448" i="3"/>
  <c r="AU448" i="3"/>
  <c r="AT448" i="3"/>
  <c r="AS448" i="3"/>
  <c r="AR448" i="3"/>
  <c r="AQ448" i="3"/>
  <c r="AP448" i="3"/>
  <c r="AO448" i="3"/>
  <c r="AN448" i="3"/>
  <c r="AM448" i="3"/>
  <c r="AX447" i="3"/>
  <c r="AW447" i="3"/>
  <c r="AV447" i="3"/>
  <c r="AU447" i="3"/>
  <c r="AT447" i="3"/>
  <c r="AS447" i="3"/>
  <c r="AR447" i="3"/>
  <c r="AQ447" i="3"/>
  <c r="AP447" i="3"/>
  <c r="AO447" i="3"/>
  <c r="AN447" i="3"/>
  <c r="AM447" i="3"/>
  <c r="AX446" i="3"/>
  <c r="AW446" i="3"/>
  <c r="AV446" i="3"/>
  <c r="AU446" i="3"/>
  <c r="AT446" i="3"/>
  <c r="AS446" i="3"/>
  <c r="AR446" i="3"/>
  <c r="AQ446" i="3"/>
  <c r="AP446" i="3"/>
  <c r="AO446" i="3"/>
  <c r="AN446" i="3"/>
  <c r="AM446" i="3"/>
  <c r="AX444" i="3"/>
  <c r="AW444" i="3"/>
  <c r="AV444" i="3"/>
  <c r="AU444" i="3"/>
  <c r="AT444" i="3"/>
  <c r="AS444" i="3"/>
  <c r="AR444" i="3"/>
  <c r="AQ444" i="3"/>
  <c r="AP444" i="3"/>
  <c r="AO444" i="3"/>
  <c r="AN444" i="3"/>
  <c r="AM444" i="3"/>
  <c r="AX443" i="3"/>
  <c r="AW443" i="3"/>
  <c r="AV443" i="3"/>
  <c r="AU443" i="3"/>
  <c r="AT443" i="3"/>
  <c r="AS443" i="3"/>
  <c r="AR443" i="3"/>
  <c r="AQ443" i="3"/>
  <c r="AP443" i="3"/>
  <c r="AO443" i="3"/>
  <c r="AN443" i="3"/>
  <c r="AM443" i="3"/>
  <c r="AX442" i="3"/>
  <c r="AW442" i="3"/>
  <c r="AV442" i="3"/>
  <c r="AU442" i="3"/>
  <c r="AT442" i="3"/>
  <c r="AS442" i="3"/>
  <c r="AR442" i="3"/>
  <c r="AQ442" i="3"/>
  <c r="AP442" i="3"/>
  <c r="AO442" i="3"/>
  <c r="AN442" i="3"/>
  <c r="AM442" i="3"/>
  <c r="AX441" i="3"/>
  <c r="AW441" i="3"/>
  <c r="AV441" i="3"/>
  <c r="AU441" i="3"/>
  <c r="AT441" i="3"/>
  <c r="AS441" i="3"/>
  <c r="AR441" i="3"/>
  <c r="AQ441" i="3"/>
  <c r="AP441" i="3"/>
  <c r="AO441" i="3"/>
  <c r="AN441" i="3"/>
  <c r="AM441" i="3"/>
  <c r="AX440" i="3"/>
  <c r="AW440" i="3"/>
  <c r="AV440" i="3"/>
  <c r="AU440" i="3"/>
  <c r="AT440" i="3"/>
  <c r="AS440" i="3"/>
  <c r="AR440" i="3"/>
  <c r="AQ440" i="3"/>
  <c r="AP440" i="3"/>
  <c r="AO440" i="3"/>
  <c r="AN440" i="3"/>
  <c r="AM440" i="3"/>
  <c r="AX439" i="3"/>
  <c r="AW439" i="3"/>
  <c r="AV439" i="3"/>
  <c r="AU439" i="3"/>
  <c r="AT439" i="3"/>
  <c r="AS439" i="3"/>
  <c r="AR439" i="3"/>
  <c r="AQ439" i="3"/>
  <c r="AP439" i="3"/>
  <c r="AO439" i="3"/>
  <c r="AN439" i="3"/>
  <c r="AM439" i="3"/>
  <c r="AX438" i="3"/>
  <c r="AW438" i="3"/>
  <c r="AV438" i="3"/>
  <c r="AU438" i="3"/>
  <c r="AT438" i="3"/>
  <c r="AS438" i="3"/>
  <c r="AR438" i="3"/>
  <c r="AQ438" i="3"/>
  <c r="AP438" i="3"/>
  <c r="AO438" i="3"/>
  <c r="AN438" i="3"/>
  <c r="AM438" i="3"/>
  <c r="AX437" i="3"/>
  <c r="AW437" i="3"/>
  <c r="AV437" i="3"/>
  <c r="AU437" i="3"/>
  <c r="AT437" i="3"/>
  <c r="AS437" i="3"/>
  <c r="AR437" i="3"/>
  <c r="AQ437" i="3"/>
  <c r="AP437" i="3"/>
  <c r="AO437" i="3"/>
  <c r="AN437" i="3"/>
  <c r="AM437" i="3"/>
  <c r="AX436" i="3"/>
  <c r="AW436" i="3"/>
  <c r="AV436" i="3"/>
  <c r="AU436" i="3"/>
  <c r="AT436" i="3"/>
  <c r="AS436" i="3"/>
  <c r="AR436" i="3"/>
  <c r="AQ436" i="3"/>
  <c r="AP436" i="3"/>
  <c r="AO436" i="3"/>
  <c r="AN436" i="3"/>
  <c r="AM436" i="3"/>
  <c r="AX435" i="3"/>
  <c r="AW435" i="3"/>
  <c r="AV435" i="3"/>
  <c r="AU435" i="3"/>
  <c r="AT435" i="3"/>
  <c r="AS435" i="3"/>
  <c r="AR435" i="3"/>
  <c r="AQ435" i="3"/>
  <c r="AP435" i="3"/>
  <c r="AO435" i="3"/>
  <c r="AN435" i="3"/>
  <c r="AM435" i="3"/>
  <c r="AX434" i="3"/>
  <c r="AW434" i="3"/>
  <c r="AV434" i="3"/>
  <c r="AU434" i="3"/>
  <c r="AT434" i="3"/>
  <c r="AS434" i="3"/>
  <c r="AR434" i="3"/>
  <c r="AQ434" i="3"/>
  <c r="AP434" i="3"/>
  <c r="AO434" i="3"/>
  <c r="AN434" i="3"/>
  <c r="AM434" i="3"/>
  <c r="AX433" i="3"/>
  <c r="AW433" i="3"/>
  <c r="AV433" i="3"/>
  <c r="AU433" i="3"/>
  <c r="AT433" i="3"/>
  <c r="AS433" i="3"/>
  <c r="AR433" i="3"/>
  <c r="AQ433" i="3"/>
  <c r="AP433" i="3"/>
  <c r="AO433" i="3"/>
  <c r="AN433" i="3"/>
  <c r="AM433" i="3"/>
  <c r="AX432" i="3"/>
  <c r="AW432" i="3"/>
  <c r="AV432" i="3"/>
  <c r="AU432" i="3"/>
  <c r="AT432" i="3"/>
  <c r="AS432" i="3"/>
  <c r="AR432" i="3"/>
  <c r="AQ432" i="3"/>
  <c r="AP432" i="3"/>
  <c r="AO432" i="3"/>
  <c r="AN432" i="3"/>
  <c r="AM432" i="3"/>
  <c r="AX431" i="3"/>
  <c r="AW431" i="3"/>
  <c r="AV431" i="3"/>
  <c r="AU431" i="3"/>
  <c r="AT431" i="3"/>
  <c r="AS431" i="3"/>
  <c r="AR431" i="3"/>
  <c r="AQ431" i="3"/>
  <c r="AP431" i="3"/>
  <c r="AO431" i="3"/>
  <c r="AN431" i="3"/>
  <c r="AM431" i="3"/>
  <c r="AX430" i="3"/>
  <c r="AW430" i="3"/>
  <c r="AV430" i="3"/>
  <c r="AU430" i="3"/>
  <c r="AT430" i="3"/>
  <c r="AS430" i="3"/>
  <c r="AR430" i="3"/>
  <c r="AQ430" i="3"/>
  <c r="AP430" i="3"/>
  <c r="AO430" i="3"/>
  <c r="AN430" i="3"/>
  <c r="AM430" i="3"/>
  <c r="AX429" i="3"/>
  <c r="AW429" i="3"/>
  <c r="AV429" i="3"/>
  <c r="AU429" i="3"/>
  <c r="AT429" i="3"/>
  <c r="AS429" i="3"/>
  <c r="AR429" i="3"/>
  <c r="AQ429" i="3"/>
  <c r="AP429" i="3"/>
  <c r="AO429" i="3"/>
  <c r="AN429" i="3"/>
  <c r="AM429" i="3"/>
  <c r="AX428" i="3"/>
  <c r="AW428" i="3"/>
  <c r="AV428" i="3"/>
  <c r="AU428" i="3"/>
  <c r="AT428" i="3"/>
  <c r="AS428" i="3"/>
  <c r="AR428" i="3"/>
  <c r="AQ428" i="3"/>
  <c r="AP428" i="3"/>
  <c r="AO428" i="3"/>
  <c r="AN428" i="3"/>
  <c r="AM428" i="3"/>
  <c r="AX427" i="3"/>
  <c r="AW427" i="3"/>
  <c r="AV427" i="3"/>
  <c r="AU427" i="3"/>
  <c r="AT427" i="3"/>
  <c r="AS427" i="3"/>
  <c r="AR427" i="3"/>
  <c r="AQ427" i="3"/>
  <c r="AP427" i="3"/>
  <c r="AO427" i="3"/>
  <c r="AN427" i="3"/>
  <c r="AM427" i="3"/>
  <c r="AX423" i="3"/>
  <c r="AW423" i="3"/>
  <c r="AV423" i="3"/>
  <c r="AU423" i="3"/>
  <c r="AT423" i="3"/>
  <c r="AS423" i="3"/>
  <c r="AR423" i="3"/>
  <c r="AQ423" i="3"/>
  <c r="AP423" i="3"/>
  <c r="AO423" i="3"/>
  <c r="AN423" i="3"/>
  <c r="AM423" i="3"/>
  <c r="AX420" i="3"/>
  <c r="AW420" i="3"/>
  <c r="AV420" i="3"/>
  <c r="AU420" i="3"/>
  <c r="AT420" i="3"/>
  <c r="AS420" i="3"/>
  <c r="AR420" i="3"/>
  <c r="AQ420" i="3"/>
  <c r="AP420" i="3"/>
  <c r="AO420" i="3"/>
  <c r="AN420" i="3"/>
  <c r="AM420" i="3"/>
  <c r="AX419" i="3"/>
  <c r="AW419" i="3"/>
  <c r="AV419" i="3"/>
  <c r="AU419" i="3"/>
  <c r="AT419" i="3"/>
  <c r="AS419" i="3"/>
  <c r="AR419" i="3"/>
  <c r="AQ419" i="3"/>
  <c r="AP419" i="3"/>
  <c r="AO419" i="3"/>
  <c r="AN419" i="3"/>
  <c r="AM419" i="3"/>
  <c r="AX418" i="3"/>
  <c r="AW418" i="3"/>
  <c r="AV418" i="3"/>
  <c r="AU418" i="3"/>
  <c r="AT418" i="3"/>
  <c r="AS418" i="3"/>
  <c r="AR418" i="3"/>
  <c r="AQ418" i="3"/>
  <c r="AP418" i="3"/>
  <c r="AO418" i="3"/>
  <c r="AN418" i="3"/>
  <c r="AM418" i="3"/>
  <c r="AX417" i="3"/>
  <c r="AW417" i="3"/>
  <c r="AV417" i="3"/>
  <c r="AU417" i="3"/>
  <c r="AT417" i="3"/>
  <c r="AS417" i="3"/>
  <c r="AR417" i="3"/>
  <c r="AQ417" i="3"/>
  <c r="AP417" i="3"/>
  <c r="AO417" i="3"/>
  <c r="AN417" i="3"/>
  <c r="AM417" i="3"/>
  <c r="AX408" i="3"/>
  <c r="AW408" i="3"/>
  <c r="AV408" i="3"/>
  <c r="AU408" i="3"/>
  <c r="AT408" i="3"/>
  <c r="AS408" i="3"/>
  <c r="AR408" i="3"/>
  <c r="AQ408" i="3"/>
  <c r="AP408" i="3"/>
  <c r="AO408" i="3"/>
  <c r="AN408" i="3"/>
  <c r="AM408" i="3"/>
  <c r="AX407" i="3"/>
  <c r="AW407" i="3"/>
  <c r="AV407" i="3"/>
  <c r="AU407" i="3"/>
  <c r="AT407" i="3"/>
  <c r="AS407" i="3"/>
  <c r="AR407" i="3"/>
  <c r="AQ407" i="3"/>
  <c r="AP407" i="3"/>
  <c r="AO407" i="3"/>
  <c r="AN407" i="3"/>
  <c r="AM407" i="3"/>
  <c r="AX406" i="3"/>
  <c r="AW406" i="3"/>
  <c r="AV406" i="3"/>
  <c r="AU406" i="3"/>
  <c r="AT406" i="3"/>
  <c r="AS406" i="3"/>
  <c r="AR406" i="3"/>
  <c r="AQ406" i="3"/>
  <c r="AP406" i="3"/>
  <c r="AO406" i="3"/>
  <c r="AN406" i="3"/>
  <c r="AM406" i="3"/>
  <c r="AX405" i="3"/>
  <c r="AW405" i="3"/>
  <c r="AV405" i="3"/>
  <c r="AU405" i="3"/>
  <c r="AT405" i="3"/>
  <c r="AS405" i="3"/>
  <c r="AR405" i="3"/>
  <c r="AQ405" i="3"/>
  <c r="AP405" i="3"/>
  <c r="AO405" i="3"/>
  <c r="AN405" i="3"/>
  <c r="AM405" i="3"/>
  <c r="AX404" i="3"/>
  <c r="AW404" i="3"/>
  <c r="AV404" i="3"/>
  <c r="AU404" i="3"/>
  <c r="AT404" i="3"/>
  <c r="AS404" i="3"/>
  <c r="AR404" i="3"/>
  <c r="AQ404" i="3"/>
  <c r="AP404" i="3"/>
  <c r="AO404" i="3"/>
  <c r="AN404" i="3"/>
  <c r="AM404" i="3"/>
  <c r="AX403" i="3"/>
  <c r="AW403" i="3"/>
  <c r="AV403" i="3"/>
  <c r="AU403" i="3"/>
  <c r="AT403" i="3"/>
  <c r="AS403" i="3"/>
  <c r="AR403" i="3"/>
  <c r="AQ403" i="3"/>
  <c r="AP403" i="3"/>
  <c r="AO403" i="3"/>
  <c r="AN403" i="3"/>
  <c r="AM403" i="3"/>
  <c r="AX394" i="3"/>
  <c r="AW394" i="3"/>
  <c r="AV394" i="3"/>
  <c r="AU394" i="3"/>
  <c r="AT394" i="3"/>
  <c r="AS394" i="3"/>
  <c r="AR394" i="3"/>
  <c r="AQ394" i="3"/>
  <c r="AP394" i="3"/>
  <c r="AO394" i="3"/>
  <c r="AN394" i="3"/>
  <c r="AM394" i="3"/>
  <c r="AX393" i="3"/>
  <c r="AW393" i="3"/>
  <c r="AV393" i="3"/>
  <c r="AU393" i="3"/>
  <c r="AT393" i="3"/>
  <c r="AS393" i="3"/>
  <c r="AR393" i="3"/>
  <c r="AQ393" i="3"/>
  <c r="AP393" i="3"/>
  <c r="AO393" i="3"/>
  <c r="AN393" i="3"/>
  <c r="AM393" i="3"/>
  <c r="AX392" i="3"/>
  <c r="AW392" i="3"/>
  <c r="AV392" i="3"/>
  <c r="AU392" i="3"/>
  <c r="AT392" i="3"/>
  <c r="AS392" i="3"/>
  <c r="AR392" i="3"/>
  <c r="AQ392" i="3"/>
  <c r="AP392" i="3"/>
  <c r="AO392" i="3"/>
  <c r="AN392" i="3"/>
  <c r="AM392" i="3"/>
  <c r="AX389" i="3"/>
  <c r="AW389" i="3"/>
  <c r="AV389" i="3"/>
  <c r="AU389" i="3"/>
  <c r="AT389" i="3"/>
  <c r="AS389" i="3"/>
  <c r="AR389" i="3"/>
  <c r="AQ389" i="3"/>
  <c r="AP389" i="3"/>
  <c r="AO389" i="3"/>
  <c r="AN389" i="3"/>
  <c r="AM389" i="3"/>
  <c r="AX388" i="3"/>
  <c r="AW388" i="3"/>
  <c r="AV388" i="3"/>
  <c r="AU388" i="3"/>
  <c r="AT388" i="3"/>
  <c r="AS388" i="3"/>
  <c r="AR388" i="3"/>
  <c r="AQ388" i="3"/>
  <c r="AP388" i="3"/>
  <c r="AO388" i="3"/>
  <c r="AN388" i="3"/>
  <c r="AM388" i="3"/>
  <c r="AX379" i="3"/>
  <c r="AW379" i="3"/>
  <c r="AV379" i="3"/>
  <c r="AU379" i="3"/>
  <c r="AT379" i="3"/>
  <c r="AS379" i="3"/>
  <c r="AR379" i="3"/>
  <c r="AQ379" i="3"/>
  <c r="AP379" i="3"/>
  <c r="AO379" i="3"/>
  <c r="AN379" i="3"/>
  <c r="AM379" i="3"/>
  <c r="AX378" i="3"/>
  <c r="AW378" i="3"/>
  <c r="AV378" i="3"/>
  <c r="AU378" i="3"/>
  <c r="AT378" i="3"/>
  <c r="AS378" i="3"/>
  <c r="AR378" i="3"/>
  <c r="AQ378" i="3"/>
  <c r="AP378" i="3"/>
  <c r="AO378" i="3"/>
  <c r="AN378" i="3"/>
  <c r="AM378" i="3"/>
  <c r="AX377" i="3"/>
  <c r="AW377" i="3"/>
  <c r="AV377" i="3"/>
  <c r="AU377" i="3"/>
  <c r="AT377" i="3"/>
  <c r="AS377" i="3"/>
  <c r="AR377" i="3"/>
  <c r="AQ377" i="3"/>
  <c r="AP377" i="3"/>
  <c r="AO377" i="3"/>
  <c r="AN377" i="3"/>
  <c r="AM377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X373" i="3"/>
  <c r="AW373" i="3"/>
  <c r="AV373" i="3"/>
  <c r="AU373" i="3"/>
  <c r="AT373" i="3"/>
  <c r="AS373" i="3"/>
  <c r="AR373" i="3"/>
  <c r="AQ373" i="3"/>
  <c r="AP373" i="3"/>
  <c r="AO373" i="3"/>
  <c r="AN373" i="3"/>
  <c r="AM373" i="3"/>
  <c r="AX372" i="3"/>
  <c r="AW372" i="3"/>
  <c r="AV372" i="3"/>
  <c r="AU372" i="3"/>
  <c r="AT372" i="3"/>
  <c r="AS372" i="3"/>
  <c r="AR372" i="3"/>
  <c r="AQ372" i="3"/>
  <c r="AP372" i="3"/>
  <c r="AO372" i="3"/>
  <c r="AN372" i="3"/>
  <c r="AM372" i="3"/>
  <c r="AX371" i="3"/>
  <c r="AW371" i="3"/>
  <c r="AV371" i="3"/>
  <c r="AU371" i="3"/>
  <c r="AT371" i="3"/>
  <c r="AS371" i="3"/>
  <c r="AR371" i="3"/>
  <c r="AQ371" i="3"/>
  <c r="AP371" i="3"/>
  <c r="AO371" i="3"/>
  <c r="AN371" i="3"/>
  <c r="AM371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X369" i="3"/>
  <c r="AW369" i="3"/>
  <c r="AV369" i="3"/>
  <c r="AU369" i="3"/>
  <c r="AT369" i="3"/>
  <c r="AS369" i="3"/>
  <c r="AR369" i="3"/>
  <c r="AQ369" i="3"/>
  <c r="AP369" i="3"/>
  <c r="AO369" i="3"/>
  <c r="AN369" i="3"/>
  <c r="AM369" i="3"/>
  <c r="AX368" i="3"/>
  <c r="AW368" i="3"/>
  <c r="AV368" i="3"/>
  <c r="AU368" i="3"/>
  <c r="AT368" i="3"/>
  <c r="AS368" i="3"/>
  <c r="AR368" i="3"/>
  <c r="AQ368" i="3"/>
  <c r="AP368" i="3"/>
  <c r="AO368" i="3"/>
  <c r="AN368" i="3"/>
  <c r="AM368" i="3"/>
  <c r="AX367" i="3"/>
  <c r="AW367" i="3"/>
  <c r="AV367" i="3"/>
  <c r="AU367" i="3"/>
  <c r="AT367" i="3"/>
  <c r="AS367" i="3"/>
  <c r="AR367" i="3"/>
  <c r="AQ367" i="3"/>
  <c r="AP367" i="3"/>
  <c r="AO367" i="3"/>
  <c r="AN367" i="3"/>
  <c r="AM367" i="3"/>
  <c r="AX366" i="3"/>
  <c r="AW366" i="3"/>
  <c r="AV366" i="3"/>
  <c r="AU366" i="3"/>
  <c r="AT366" i="3"/>
  <c r="AS366" i="3"/>
  <c r="AR366" i="3"/>
  <c r="AQ366" i="3"/>
  <c r="AP366" i="3"/>
  <c r="AO366" i="3"/>
  <c r="AN366" i="3"/>
  <c r="AM366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X362" i="3"/>
  <c r="AW362" i="3"/>
  <c r="AV362" i="3"/>
  <c r="AU362" i="3"/>
  <c r="AT362" i="3"/>
  <c r="AS362" i="3"/>
  <c r="AR362" i="3"/>
  <c r="AQ362" i="3"/>
  <c r="AP362" i="3"/>
  <c r="AO362" i="3"/>
  <c r="AN362" i="3"/>
  <c r="AM362" i="3"/>
  <c r="AX361" i="3"/>
  <c r="AW361" i="3"/>
  <c r="AV361" i="3"/>
  <c r="AU361" i="3"/>
  <c r="AT361" i="3"/>
  <c r="AS361" i="3"/>
  <c r="AR361" i="3"/>
  <c r="AQ361" i="3"/>
  <c r="AP361" i="3"/>
  <c r="AO361" i="3"/>
  <c r="AN361" i="3"/>
  <c r="AM361" i="3"/>
  <c r="AX360" i="3"/>
  <c r="AW360" i="3"/>
  <c r="AV360" i="3"/>
  <c r="AU360" i="3"/>
  <c r="AT360" i="3"/>
  <c r="AS360" i="3"/>
  <c r="AR360" i="3"/>
  <c r="AQ360" i="3"/>
  <c r="AP360" i="3"/>
  <c r="AO360" i="3"/>
  <c r="AN360" i="3"/>
  <c r="AM360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X358" i="3"/>
  <c r="AW358" i="3"/>
  <c r="AV358" i="3"/>
  <c r="AU358" i="3"/>
  <c r="AT358" i="3"/>
  <c r="AS358" i="3"/>
  <c r="AR358" i="3"/>
  <c r="AQ358" i="3"/>
  <c r="AP358" i="3"/>
  <c r="AO358" i="3"/>
  <c r="AN358" i="3"/>
  <c r="AM358" i="3"/>
  <c r="AX357" i="3"/>
  <c r="AW357" i="3"/>
  <c r="AV357" i="3"/>
  <c r="AU357" i="3"/>
  <c r="AT357" i="3"/>
  <c r="AS357" i="3"/>
  <c r="AR357" i="3"/>
  <c r="AQ357" i="3"/>
  <c r="AP357" i="3"/>
  <c r="AO357" i="3"/>
  <c r="AN357" i="3"/>
  <c r="AM357" i="3"/>
  <c r="AX356" i="3"/>
  <c r="AW356" i="3"/>
  <c r="AV356" i="3"/>
  <c r="AU356" i="3"/>
  <c r="AT356" i="3"/>
  <c r="AS356" i="3"/>
  <c r="AR356" i="3"/>
  <c r="AQ356" i="3"/>
  <c r="AP356" i="3"/>
  <c r="AO356" i="3"/>
  <c r="AN356" i="3"/>
  <c r="AM356" i="3"/>
  <c r="AX355" i="3"/>
  <c r="AW355" i="3"/>
  <c r="AV355" i="3"/>
  <c r="AU355" i="3"/>
  <c r="AT355" i="3"/>
  <c r="AS355" i="3"/>
  <c r="AR355" i="3"/>
  <c r="AQ355" i="3"/>
  <c r="AP355" i="3"/>
  <c r="AO355" i="3"/>
  <c r="AN355" i="3"/>
  <c r="AM355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X351" i="3"/>
  <c r="AW351" i="3"/>
  <c r="AV351" i="3"/>
  <c r="AU351" i="3"/>
  <c r="AT351" i="3"/>
  <c r="AS351" i="3"/>
  <c r="AR351" i="3"/>
  <c r="AQ351" i="3"/>
  <c r="AP351" i="3"/>
  <c r="AO351" i="3"/>
  <c r="AN351" i="3"/>
  <c r="AM351" i="3"/>
  <c r="AX350" i="3"/>
  <c r="AW350" i="3"/>
  <c r="AV350" i="3"/>
  <c r="AU350" i="3"/>
  <c r="AT350" i="3"/>
  <c r="AS350" i="3"/>
  <c r="AR350" i="3"/>
  <c r="AQ350" i="3"/>
  <c r="AP350" i="3"/>
  <c r="AO350" i="3"/>
  <c r="AN350" i="3"/>
  <c r="AM350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X348" i="3"/>
  <c r="AW348" i="3"/>
  <c r="AV348" i="3"/>
  <c r="AU348" i="3"/>
  <c r="AT348" i="3"/>
  <c r="AS348" i="3"/>
  <c r="AR348" i="3"/>
  <c r="AQ348" i="3"/>
  <c r="AP348" i="3"/>
  <c r="AO348" i="3"/>
  <c r="AN348" i="3"/>
  <c r="AM348" i="3"/>
  <c r="AX347" i="3"/>
  <c r="AW347" i="3"/>
  <c r="AV347" i="3"/>
  <c r="AU347" i="3"/>
  <c r="AT347" i="3"/>
  <c r="AS347" i="3"/>
  <c r="AR347" i="3"/>
  <c r="AQ347" i="3"/>
  <c r="AP347" i="3"/>
  <c r="AO347" i="3"/>
  <c r="AN347" i="3"/>
  <c r="AM347" i="3"/>
  <c r="AX346" i="3"/>
  <c r="AW346" i="3"/>
  <c r="AV346" i="3"/>
  <c r="AU346" i="3"/>
  <c r="AT346" i="3"/>
  <c r="AS346" i="3"/>
  <c r="AR346" i="3"/>
  <c r="AQ346" i="3"/>
  <c r="AP346" i="3"/>
  <c r="AO346" i="3"/>
  <c r="AN346" i="3"/>
  <c r="AM346" i="3"/>
  <c r="AX345" i="3"/>
  <c r="AW345" i="3"/>
  <c r="AV345" i="3"/>
  <c r="AU345" i="3"/>
  <c r="AT345" i="3"/>
  <c r="AS345" i="3"/>
  <c r="AR345" i="3"/>
  <c r="AQ345" i="3"/>
  <c r="AP345" i="3"/>
  <c r="AO345" i="3"/>
  <c r="AN345" i="3"/>
  <c r="AM345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X338" i="3"/>
  <c r="AW338" i="3"/>
  <c r="AV338" i="3"/>
  <c r="AU338" i="3"/>
  <c r="AT338" i="3"/>
  <c r="AS338" i="3"/>
  <c r="AR338" i="3"/>
  <c r="AQ338" i="3"/>
  <c r="AP338" i="3"/>
  <c r="AO338" i="3"/>
  <c r="AN338" i="3"/>
  <c r="AM338" i="3"/>
  <c r="AX337" i="3"/>
  <c r="AW337" i="3"/>
  <c r="AV337" i="3"/>
  <c r="AU337" i="3"/>
  <c r="AT337" i="3"/>
  <c r="AS337" i="3"/>
  <c r="AR337" i="3"/>
  <c r="AQ337" i="3"/>
  <c r="AP337" i="3"/>
  <c r="AO337" i="3"/>
  <c r="AN337" i="3"/>
  <c r="AM337" i="3"/>
  <c r="AX336" i="3"/>
  <c r="AW336" i="3"/>
  <c r="AV336" i="3"/>
  <c r="AU336" i="3"/>
  <c r="AT336" i="3"/>
  <c r="AS336" i="3"/>
  <c r="AR336" i="3"/>
  <c r="AQ336" i="3"/>
  <c r="AP336" i="3"/>
  <c r="AO336" i="3"/>
  <c r="AN336" i="3"/>
  <c r="AM336" i="3"/>
  <c r="AX335" i="3"/>
  <c r="AW335" i="3"/>
  <c r="AV335" i="3"/>
  <c r="AU335" i="3"/>
  <c r="AT335" i="3"/>
  <c r="AS335" i="3"/>
  <c r="AR335" i="3"/>
  <c r="AQ335" i="3"/>
  <c r="AP335" i="3"/>
  <c r="AO335" i="3"/>
  <c r="AN335" i="3"/>
  <c r="AM335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X328" i="3"/>
  <c r="AW328" i="3"/>
  <c r="AV328" i="3"/>
  <c r="AU328" i="3"/>
  <c r="AT328" i="3"/>
  <c r="AS328" i="3"/>
  <c r="AR328" i="3"/>
  <c r="AQ328" i="3"/>
  <c r="AP328" i="3"/>
  <c r="AO328" i="3"/>
  <c r="AN328" i="3"/>
  <c r="AM328" i="3"/>
  <c r="AX327" i="3"/>
  <c r="AW327" i="3"/>
  <c r="AV327" i="3"/>
  <c r="AU327" i="3"/>
  <c r="AT327" i="3"/>
  <c r="AS327" i="3"/>
  <c r="AR327" i="3"/>
  <c r="AQ327" i="3"/>
  <c r="AP327" i="3"/>
  <c r="AO327" i="3"/>
  <c r="AN327" i="3"/>
  <c r="AM327" i="3"/>
  <c r="AX326" i="3"/>
  <c r="AW326" i="3"/>
  <c r="AV326" i="3"/>
  <c r="AU326" i="3"/>
  <c r="AT326" i="3"/>
  <c r="AS326" i="3"/>
  <c r="AR326" i="3"/>
  <c r="AQ326" i="3"/>
  <c r="AP326" i="3"/>
  <c r="AO326" i="3"/>
  <c r="AN326" i="3"/>
  <c r="AM326" i="3"/>
  <c r="AX325" i="3"/>
  <c r="AW325" i="3"/>
  <c r="AV325" i="3"/>
  <c r="AU325" i="3"/>
  <c r="AT325" i="3"/>
  <c r="AS325" i="3"/>
  <c r="AR325" i="3"/>
  <c r="AQ325" i="3"/>
  <c r="AP325" i="3"/>
  <c r="AO325" i="3"/>
  <c r="AN325" i="3"/>
  <c r="AM325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X321" i="3"/>
  <c r="AW321" i="3"/>
  <c r="AV321" i="3"/>
  <c r="AU321" i="3"/>
  <c r="AT321" i="3"/>
  <c r="AS321" i="3"/>
  <c r="AR321" i="3"/>
  <c r="AQ321" i="3"/>
  <c r="AP321" i="3"/>
  <c r="AO321" i="3"/>
  <c r="AN321" i="3"/>
  <c r="AM321" i="3"/>
  <c r="AX320" i="3"/>
  <c r="AW320" i="3"/>
  <c r="AV320" i="3"/>
  <c r="AU320" i="3"/>
  <c r="AT320" i="3"/>
  <c r="AS320" i="3"/>
  <c r="AR320" i="3"/>
  <c r="AQ320" i="3"/>
  <c r="AP320" i="3"/>
  <c r="AO320" i="3"/>
  <c r="AN320" i="3"/>
  <c r="AM320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X318" i="3"/>
  <c r="AW318" i="3"/>
  <c r="AV318" i="3"/>
  <c r="AU318" i="3"/>
  <c r="AT318" i="3"/>
  <c r="AS318" i="3"/>
  <c r="AR318" i="3"/>
  <c r="AQ318" i="3"/>
  <c r="AP318" i="3"/>
  <c r="AO318" i="3"/>
  <c r="AN318" i="3"/>
  <c r="AM318" i="3"/>
  <c r="AX317" i="3"/>
  <c r="AW317" i="3"/>
  <c r="AV317" i="3"/>
  <c r="AU317" i="3"/>
  <c r="AT317" i="3"/>
  <c r="AS317" i="3"/>
  <c r="AR317" i="3"/>
  <c r="AQ317" i="3"/>
  <c r="AP317" i="3"/>
  <c r="AO317" i="3"/>
  <c r="AN317" i="3"/>
  <c r="AM317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X311" i="3"/>
  <c r="AW311" i="3"/>
  <c r="AV311" i="3"/>
  <c r="AU311" i="3"/>
  <c r="AT311" i="3"/>
  <c r="AS311" i="3"/>
  <c r="AR311" i="3"/>
  <c r="AQ311" i="3"/>
  <c r="AP311" i="3"/>
  <c r="AO311" i="3"/>
  <c r="AN311" i="3"/>
  <c r="AM311" i="3"/>
  <c r="AX310" i="3"/>
  <c r="AW310" i="3"/>
  <c r="AV310" i="3"/>
  <c r="AU310" i="3"/>
  <c r="AT310" i="3"/>
  <c r="AS310" i="3"/>
  <c r="AR310" i="3"/>
  <c r="AQ310" i="3"/>
  <c r="AP310" i="3"/>
  <c r="AO310" i="3"/>
  <c r="AN310" i="3"/>
  <c r="AM310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X308" i="3"/>
  <c r="AW308" i="3"/>
  <c r="AV308" i="3"/>
  <c r="AU308" i="3"/>
  <c r="AT308" i="3"/>
  <c r="AS308" i="3"/>
  <c r="AR308" i="3"/>
  <c r="AQ308" i="3"/>
  <c r="AP308" i="3"/>
  <c r="AO308" i="3"/>
  <c r="AN308" i="3"/>
  <c r="AM308" i="3"/>
  <c r="AX307" i="3"/>
  <c r="AW307" i="3"/>
  <c r="AV307" i="3"/>
  <c r="AU307" i="3"/>
  <c r="AT307" i="3"/>
  <c r="AS307" i="3"/>
  <c r="AR307" i="3"/>
  <c r="AQ307" i="3"/>
  <c r="AP307" i="3"/>
  <c r="AO307" i="3"/>
  <c r="AN307" i="3"/>
  <c r="AM307" i="3"/>
  <c r="AX306" i="3"/>
  <c r="AW306" i="3"/>
  <c r="AV306" i="3"/>
  <c r="AU306" i="3"/>
  <c r="AT306" i="3"/>
  <c r="AS306" i="3"/>
  <c r="AR306" i="3"/>
  <c r="AQ306" i="3"/>
  <c r="AP306" i="3"/>
  <c r="AO306" i="3"/>
  <c r="AN306" i="3"/>
  <c r="AM306" i="3"/>
  <c r="AX305" i="3"/>
  <c r="AW305" i="3"/>
  <c r="AV305" i="3"/>
  <c r="AU305" i="3"/>
  <c r="AT305" i="3"/>
  <c r="AS305" i="3"/>
  <c r="AR305" i="3"/>
  <c r="AQ305" i="3"/>
  <c r="AP305" i="3"/>
  <c r="AO305" i="3"/>
  <c r="AN305" i="3"/>
  <c r="AM305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X303" i="3"/>
  <c r="AW303" i="3"/>
  <c r="AV303" i="3"/>
  <c r="AU303" i="3"/>
  <c r="AT303" i="3"/>
  <c r="AS303" i="3"/>
  <c r="AR303" i="3"/>
  <c r="AQ303" i="3"/>
  <c r="AP303" i="3"/>
  <c r="AO303" i="3"/>
  <c r="AN303" i="3"/>
  <c r="AM303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X301" i="3"/>
  <c r="AW301" i="3"/>
  <c r="AV301" i="3"/>
  <c r="AU301" i="3"/>
  <c r="AT301" i="3"/>
  <c r="AS301" i="3"/>
  <c r="AR301" i="3"/>
  <c r="AQ301" i="3"/>
  <c r="AP301" i="3"/>
  <c r="AO301" i="3"/>
  <c r="AN301" i="3"/>
  <c r="AM301" i="3"/>
  <c r="AX300" i="3"/>
  <c r="AW300" i="3"/>
  <c r="AV300" i="3"/>
  <c r="AU300" i="3"/>
  <c r="AT300" i="3"/>
  <c r="AS300" i="3"/>
  <c r="AR300" i="3"/>
  <c r="AQ300" i="3"/>
  <c r="AP300" i="3"/>
  <c r="AO300" i="3"/>
  <c r="AN300" i="3"/>
  <c r="AM300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X297" i="3"/>
  <c r="AW297" i="3"/>
  <c r="AV297" i="3"/>
  <c r="AU297" i="3"/>
  <c r="AT297" i="3"/>
  <c r="AS297" i="3"/>
  <c r="AR297" i="3"/>
  <c r="AQ297" i="3"/>
  <c r="AP297" i="3"/>
  <c r="AO297" i="3"/>
  <c r="AN297" i="3"/>
  <c r="AM297" i="3"/>
  <c r="AX296" i="3"/>
  <c r="AW296" i="3"/>
  <c r="AV296" i="3"/>
  <c r="AU296" i="3"/>
  <c r="AT296" i="3"/>
  <c r="AS296" i="3"/>
  <c r="AR296" i="3"/>
  <c r="AQ296" i="3"/>
  <c r="AP296" i="3"/>
  <c r="AO296" i="3"/>
  <c r="AN296" i="3"/>
  <c r="AM296" i="3"/>
  <c r="AX295" i="3"/>
  <c r="AW295" i="3"/>
  <c r="AV295" i="3"/>
  <c r="AU295" i="3"/>
  <c r="AT295" i="3"/>
  <c r="AS295" i="3"/>
  <c r="AR295" i="3"/>
  <c r="AQ295" i="3"/>
  <c r="AP295" i="3"/>
  <c r="AO295" i="3"/>
  <c r="AN295" i="3"/>
  <c r="AM295" i="3"/>
  <c r="AX292" i="3"/>
  <c r="AX291" i="3" s="1"/>
  <c r="AW292" i="3"/>
  <c r="AW291" i="3" s="1"/>
  <c r="AV292" i="3"/>
  <c r="AV291" i="3" s="1"/>
  <c r="AU292" i="3"/>
  <c r="AU291" i="3" s="1"/>
  <c r="AT292" i="3"/>
  <c r="AT291" i="3" s="1"/>
  <c r="AS292" i="3"/>
  <c r="AS291" i="3" s="1"/>
  <c r="AR292" i="3"/>
  <c r="AR291" i="3" s="1"/>
  <c r="AQ292" i="3"/>
  <c r="AQ291" i="3" s="1"/>
  <c r="AP292" i="3"/>
  <c r="AP291" i="3" s="1"/>
  <c r="AO292" i="3"/>
  <c r="AO291" i="3" s="1"/>
  <c r="AN292" i="3"/>
  <c r="AN291" i="3" s="1"/>
  <c r="AM292" i="3"/>
  <c r="AM291" i="3" s="1"/>
  <c r="AX290" i="3"/>
  <c r="AW290" i="3"/>
  <c r="AV290" i="3"/>
  <c r="AU290" i="3"/>
  <c r="AT290" i="3"/>
  <c r="AS290" i="3"/>
  <c r="AR290" i="3"/>
  <c r="AQ290" i="3"/>
  <c r="AP290" i="3"/>
  <c r="AO290" i="3"/>
  <c r="AN290" i="3"/>
  <c r="AM290" i="3"/>
  <c r="AX289" i="3"/>
  <c r="AW289" i="3"/>
  <c r="AV289" i="3"/>
  <c r="AU289" i="3"/>
  <c r="AT289" i="3"/>
  <c r="AS289" i="3"/>
  <c r="AR289" i="3"/>
  <c r="AQ289" i="3"/>
  <c r="AP289" i="3"/>
  <c r="AO289" i="3"/>
  <c r="AN289" i="3"/>
  <c r="AM289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U220" i="3"/>
  <c r="AT220" i="3"/>
  <c r="AS220" i="3"/>
  <c r="AR220" i="3"/>
  <c r="AP220" i="3"/>
  <c r="AO220" i="3"/>
  <c r="AN220" i="3"/>
  <c r="AM220" i="3"/>
  <c r="AX220" i="3"/>
  <c r="AW220" i="3"/>
  <c r="AV220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X212" i="3"/>
  <c r="AW212" i="3"/>
  <c r="AX211" i="3"/>
  <c r="AW211" i="3"/>
  <c r="AX210" i="3"/>
  <c r="AW210" i="3"/>
  <c r="AX209" i="3"/>
  <c r="AW209" i="3"/>
  <c r="AX208" i="3"/>
  <c r="AW208" i="3"/>
  <c r="AX207" i="3"/>
  <c r="AW207" i="3"/>
  <c r="AX206" i="3"/>
  <c r="AW206" i="3"/>
  <c r="AX205" i="3"/>
  <c r="AW205" i="3"/>
  <c r="AX204" i="3"/>
  <c r="AW204" i="3"/>
  <c r="AV203" i="3"/>
  <c r="AU203" i="3"/>
  <c r="AT203" i="3"/>
  <c r="AS203" i="3"/>
  <c r="AR203" i="3"/>
  <c r="AQ203" i="3"/>
  <c r="AP203" i="3"/>
  <c r="AO203" i="3"/>
  <c r="AN203" i="3"/>
  <c r="AM203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X184" i="3"/>
  <c r="AX183" i="3" s="1"/>
  <c r="AW184" i="3"/>
  <c r="AW183" i="3" s="1"/>
  <c r="AV184" i="3"/>
  <c r="AV183" i="3" s="1"/>
  <c r="AU184" i="3"/>
  <c r="AU183" i="3" s="1"/>
  <c r="AT184" i="3"/>
  <c r="AT183" i="3" s="1"/>
  <c r="AS184" i="3"/>
  <c r="AS183" i="3" s="1"/>
  <c r="AR184" i="3"/>
  <c r="AR183" i="3" s="1"/>
  <c r="AQ184" i="3"/>
  <c r="AQ183" i="3" s="1"/>
  <c r="AP184" i="3"/>
  <c r="AP183" i="3" s="1"/>
  <c r="AO184" i="3"/>
  <c r="AO183" i="3" s="1"/>
  <c r="AN184" i="3"/>
  <c r="AN183" i="3" s="1"/>
  <c r="AM184" i="3"/>
  <c r="AM183" i="3" s="1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X68" i="3"/>
  <c r="AX67" i="3" s="1"/>
  <c r="AW68" i="3"/>
  <c r="AW67" i="3" s="1"/>
  <c r="AV68" i="3"/>
  <c r="AV67" i="3" s="1"/>
  <c r="AU68" i="3"/>
  <c r="AU67" i="3" s="1"/>
  <c r="AT68" i="3"/>
  <c r="AT67" i="3" s="1"/>
  <c r="AS68" i="3"/>
  <c r="AS67" i="3" s="1"/>
  <c r="AR68" i="3"/>
  <c r="AR67" i="3" s="1"/>
  <c r="AQ68" i="3"/>
  <c r="AQ67" i="3" s="1"/>
  <c r="AP68" i="3"/>
  <c r="AP67" i="3" s="1"/>
  <c r="AO68" i="3"/>
  <c r="AO67" i="3" s="1"/>
  <c r="AN68" i="3"/>
  <c r="AN67" i="3" s="1"/>
  <c r="AM68" i="3"/>
  <c r="AM67" i="3" s="1"/>
  <c r="AX65" i="3"/>
  <c r="AW65" i="3"/>
  <c r="AV65" i="3"/>
  <c r="AU65" i="3"/>
  <c r="AT65" i="3"/>
  <c r="AS65" i="3"/>
  <c r="AR65" i="3"/>
  <c r="AQ65" i="3"/>
  <c r="AP65" i="3"/>
  <c r="AO65" i="3"/>
  <c r="AN65" i="3"/>
  <c r="AM65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X56" i="3"/>
  <c r="AX55" i="3" s="1"/>
  <c r="AW56" i="3"/>
  <c r="AW55" i="3" s="1"/>
  <c r="AV56" i="3"/>
  <c r="AV55" i="3" s="1"/>
  <c r="AU56" i="3"/>
  <c r="AU55" i="3" s="1"/>
  <c r="AT56" i="3"/>
  <c r="AT55" i="3" s="1"/>
  <c r="AS56" i="3"/>
  <c r="AS55" i="3" s="1"/>
  <c r="AR56" i="3"/>
  <c r="AR55" i="3" s="1"/>
  <c r="AQ56" i="3"/>
  <c r="AQ55" i="3" s="1"/>
  <c r="AP56" i="3"/>
  <c r="AP55" i="3" s="1"/>
  <c r="AO56" i="3"/>
  <c r="AO55" i="3" s="1"/>
  <c r="AN56" i="3"/>
  <c r="AN55" i="3" s="1"/>
  <c r="AM56" i="3"/>
  <c r="AM55" i="3" s="1"/>
  <c r="AX54" i="3"/>
  <c r="AX53" i="3" s="1"/>
  <c r="AW54" i="3"/>
  <c r="AW53" i="3" s="1"/>
  <c r="AV54" i="3"/>
  <c r="AV53" i="3" s="1"/>
  <c r="AU54" i="3"/>
  <c r="AU53" i="3" s="1"/>
  <c r="AT54" i="3"/>
  <c r="AT53" i="3" s="1"/>
  <c r="AS54" i="3"/>
  <c r="AS53" i="3" s="1"/>
  <c r="AR54" i="3"/>
  <c r="AR53" i="3" s="1"/>
  <c r="AQ54" i="3"/>
  <c r="AQ53" i="3" s="1"/>
  <c r="AP54" i="3"/>
  <c r="AP53" i="3" s="1"/>
  <c r="AO54" i="3"/>
  <c r="AO53" i="3" s="1"/>
  <c r="AN54" i="3"/>
  <c r="AN53" i="3" s="1"/>
  <c r="AM54" i="3"/>
  <c r="AM53" i="3" s="1"/>
  <c r="AX52" i="3"/>
  <c r="AW52" i="3"/>
  <c r="AV52" i="3"/>
  <c r="AU52" i="3"/>
  <c r="AT52" i="3"/>
  <c r="AS52" i="3"/>
  <c r="AR52" i="3"/>
  <c r="AQ52" i="3"/>
  <c r="AP52" i="3"/>
  <c r="AO52" i="3"/>
  <c r="AN52" i="3"/>
  <c r="AM52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X21" i="3"/>
  <c r="AX20" i="3" s="1"/>
  <c r="AW21" i="3"/>
  <c r="AW20" i="3" s="1"/>
  <c r="AV21" i="3"/>
  <c r="AV20" i="3" s="1"/>
  <c r="AU21" i="3"/>
  <c r="AU20" i="3" s="1"/>
  <c r="AT21" i="3"/>
  <c r="AT20" i="3" s="1"/>
  <c r="AS21" i="3"/>
  <c r="AS20" i="3" s="1"/>
  <c r="AR21" i="3"/>
  <c r="AR20" i="3" s="1"/>
  <c r="AQ21" i="3"/>
  <c r="AQ20" i="3" s="1"/>
  <c r="AP21" i="3"/>
  <c r="AP20" i="3" s="1"/>
  <c r="AO21" i="3"/>
  <c r="AO20" i="3" s="1"/>
  <c r="AN21" i="3"/>
  <c r="AN20" i="3" s="1"/>
  <c r="AM21" i="3"/>
  <c r="AM20" i="3" s="1"/>
  <c r="AX19" i="3"/>
  <c r="AX18" i="3" s="1"/>
  <c r="AW19" i="3"/>
  <c r="AW18" i="3" s="1"/>
  <c r="AV19" i="3"/>
  <c r="AV18" i="3" s="1"/>
  <c r="AU19" i="3"/>
  <c r="AU18" i="3" s="1"/>
  <c r="AT19" i="3"/>
  <c r="AT18" i="3" s="1"/>
  <c r="AS19" i="3"/>
  <c r="AS18" i="3" s="1"/>
  <c r="AR19" i="3"/>
  <c r="AR18" i="3" s="1"/>
  <c r="AQ19" i="3"/>
  <c r="AQ18" i="3" s="1"/>
  <c r="AP19" i="3"/>
  <c r="AP18" i="3" s="1"/>
  <c r="AO19" i="3"/>
  <c r="AO18" i="3" s="1"/>
  <c r="AN19" i="3"/>
  <c r="AN18" i="3" s="1"/>
  <c r="AM19" i="3"/>
  <c r="AM18" i="3" s="1"/>
  <c r="AX17" i="3"/>
  <c r="AW17" i="3"/>
  <c r="AX16" i="3"/>
  <c r="AW16" i="3"/>
  <c r="AX15" i="3"/>
  <c r="AW15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X9" i="3"/>
  <c r="AW9" i="3"/>
  <c r="AV9" i="3"/>
  <c r="AU9" i="3"/>
  <c r="AT9" i="3"/>
  <c r="AS9" i="3"/>
  <c r="AR9" i="3"/>
  <c r="AQ9" i="3"/>
  <c r="AP9" i="3"/>
  <c r="AO9" i="3"/>
  <c r="AN9" i="3"/>
  <c r="AM9" i="3"/>
  <c r="AL448" i="3"/>
  <c r="AK448" i="3"/>
  <c r="AJ448" i="3"/>
  <c r="AI448" i="3"/>
  <c r="AH448" i="3"/>
  <c r="AG448" i="3"/>
  <c r="AF448" i="3"/>
  <c r="AE448" i="3"/>
  <c r="AD448" i="3"/>
  <c r="AC448" i="3"/>
  <c r="AB448" i="3"/>
  <c r="AA448" i="3"/>
  <c r="AL447" i="3"/>
  <c r="AK447" i="3"/>
  <c r="AJ447" i="3"/>
  <c r="AI447" i="3"/>
  <c r="AH447" i="3"/>
  <c r="AG447" i="3"/>
  <c r="AF447" i="3"/>
  <c r="AE447" i="3"/>
  <c r="AD447" i="3"/>
  <c r="AC447" i="3"/>
  <c r="AB447" i="3"/>
  <c r="AA447" i="3"/>
  <c r="AL446" i="3"/>
  <c r="AK446" i="3"/>
  <c r="AJ446" i="3"/>
  <c r="AI446" i="3"/>
  <c r="AH446" i="3"/>
  <c r="AG446" i="3"/>
  <c r="AF446" i="3"/>
  <c r="AE446" i="3"/>
  <c r="AD446" i="3"/>
  <c r="AC446" i="3"/>
  <c r="AB446" i="3"/>
  <c r="AA446" i="3"/>
  <c r="AL444" i="3"/>
  <c r="AK444" i="3"/>
  <c r="AJ444" i="3"/>
  <c r="AI444" i="3"/>
  <c r="AH444" i="3"/>
  <c r="AG444" i="3"/>
  <c r="AF444" i="3"/>
  <c r="AE444" i="3"/>
  <c r="AD444" i="3"/>
  <c r="AC444" i="3"/>
  <c r="AB444" i="3"/>
  <c r="AA444" i="3"/>
  <c r="AL443" i="3"/>
  <c r="AK443" i="3"/>
  <c r="AJ443" i="3"/>
  <c r="AI443" i="3"/>
  <c r="AH443" i="3"/>
  <c r="AG443" i="3"/>
  <c r="AF443" i="3"/>
  <c r="AE443" i="3"/>
  <c r="AD443" i="3"/>
  <c r="AC443" i="3"/>
  <c r="AB443" i="3"/>
  <c r="AA443" i="3"/>
  <c r="AL442" i="3"/>
  <c r="AK442" i="3"/>
  <c r="AJ442" i="3"/>
  <c r="AI442" i="3"/>
  <c r="AH442" i="3"/>
  <c r="AG442" i="3"/>
  <c r="AF442" i="3"/>
  <c r="AE442" i="3"/>
  <c r="AD442" i="3"/>
  <c r="AC442" i="3"/>
  <c r="AB442" i="3"/>
  <c r="AA442" i="3"/>
  <c r="AL441" i="3"/>
  <c r="AK441" i="3"/>
  <c r="AJ441" i="3"/>
  <c r="AI441" i="3"/>
  <c r="AH441" i="3"/>
  <c r="AG441" i="3"/>
  <c r="AF441" i="3"/>
  <c r="AE441" i="3"/>
  <c r="AD441" i="3"/>
  <c r="AC441" i="3"/>
  <c r="AB441" i="3"/>
  <c r="AA441" i="3"/>
  <c r="AL440" i="3"/>
  <c r="AK440" i="3"/>
  <c r="AJ440" i="3"/>
  <c r="AI440" i="3"/>
  <c r="AH440" i="3"/>
  <c r="AG440" i="3"/>
  <c r="AF440" i="3"/>
  <c r="AE440" i="3"/>
  <c r="AD440" i="3"/>
  <c r="AC440" i="3"/>
  <c r="AB440" i="3"/>
  <c r="AA440" i="3"/>
  <c r="AL439" i="3"/>
  <c r="AK439" i="3"/>
  <c r="AJ439" i="3"/>
  <c r="AI439" i="3"/>
  <c r="AH439" i="3"/>
  <c r="AG439" i="3"/>
  <c r="AF439" i="3"/>
  <c r="AE439" i="3"/>
  <c r="AD439" i="3"/>
  <c r="AC439" i="3"/>
  <c r="AB439" i="3"/>
  <c r="AA439" i="3"/>
  <c r="AL438" i="3"/>
  <c r="AK438" i="3"/>
  <c r="AJ438" i="3"/>
  <c r="AI438" i="3"/>
  <c r="AH438" i="3"/>
  <c r="AG438" i="3"/>
  <c r="AF438" i="3"/>
  <c r="AE438" i="3"/>
  <c r="AD438" i="3"/>
  <c r="AC438" i="3"/>
  <c r="AB438" i="3"/>
  <c r="AA438" i="3"/>
  <c r="AL437" i="3"/>
  <c r="AK437" i="3"/>
  <c r="AJ437" i="3"/>
  <c r="AI437" i="3"/>
  <c r="AH437" i="3"/>
  <c r="AG437" i="3"/>
  <c r="AF437" i="3"/>
  <c r="AE437" i="3"/>
  <c r="AD437" i="3"/>
  <c r="AC437" i="3"/>
  <c r="AB437" i="3"/>
  <c r="AA437" i="3"/>
  <c r="AL436" i="3"/>
  <c r="AK436" i="3"/>
  <c r="AJ436" i="3"/>
  <c r="AI436" i="3"/>
  <c r="AH436" i="3"/>
  <c r="AG436" i="3"/>
  <c r="AF436" i="3"/>
  <c r="AE436" i="3"/>
  <c r="AD436" i="3"/>
  <c r="AC436" i="3"/>
  <c r="AB436" i="3"/>
  <c r="AA436" i="3"/>
  <c r="AL435" i="3"/>
  <c r="AK435" i="3"/>
  <c r="AJ435" i="3"/>
  <c r="AI435" i="3"/>
  <c r="AH435" i="3"/>
  <c r="AG435" i="3"/>
  <c r="AF435" i="3"/>
  <c r="AE435" i="3"/>
  <c r="AD435" i="3"/>
  <c r="AC435" i="3"/>
  <c r="AB435" i="3"/>
  <c r="AA435" i="3"/>
  <c r="AL434" i="3"/>
  <c r="AK434" i="3"/>
  <c r="AJ434" i="3"/>
  <c r="AI434" i="3"/>
  <c r="AH434" i="3"/>
  <c r="AG434" i="3"/>
  <c r="AF434" i="3"/>
  <c r="AE434" i="3"/>
  <c r="AD434" i="3"/>
  <c r="AC434" i="3"/>
  <c r="AB434" i="3"/>
  <c r="AA434" i="3"/>
  <c r="AL433" i="3"/>
  <c r="AK433" i="3"/>
  <c r="AJ433" i="3"/>
  <c r="AI433" i="3"/>
  <c r="AH433" i="3"/>
  <c r="AG433" i="3"/>
  <c r="AF433" i="3"/>
  <c r="AE433" i="3"/>
  <c r="AD433" i="3"/>
  <c r="AC433" i="3"/>
  <c r="AB433" i="3"/>
  <c r="AA433" i="3"/>
  <c r="AL432" i="3"/>
  <c r="AK432" i="3"/>
  <c r="AJ432" i="3"/>
  <c r="AI432" i="3"/>
  <c r="AH432" i="3"/>
  <c r="AG432" i="3"/>
  <c r="AF432" i="3"/>
  <c r="AE432" i="3"/>
  <c r="AD432" i="3"/>
  <c r="AC432" i="3"/>
  <c r="AB432" i="3"/>
  <c r="AA432" i="3"/>
  <c r="AL431" i="3"/>
  <c r="AK431" i="3"/>
  <c r="AJ431" i="3"/>
  <c r="AI431" i="3"/>
  <c r="AH431" i="3"/>
  <c r="AG431" i="3"/>
  <c r="AF431" i="3"/>
  <c r="AE431" i="3"/>
  <c r="AD431" i="3"/>
  <c r="AC431" i="3"/>
  <c r="AB431" i="3"/>
  <c r="AA431" i="3"/>
  <c r="AL430" i="3"/>
  <c r="AK430" i="3"/>
  <c r="AJ430" i="3"/>
  <c r="AI430" i="3"/>
  <c r="AH430" i="3"/>
  <c r="AG430" i="3"/>
  <c r="AF430" i="3"/>
  <c r="AE430" i="3"/>
  <c r="AD430" i="3"/>
  <c r="AC430" i="3"/>
  <c r="AB430" i="3"/>
  <c r="AA430" i="3"/>
  <c r="AL429" i="3"/>
  <c r="AK429" i="3"/>
  <c r="AJ429" i="3"/>
  <c r="AI429" i="3"/>
  <c r="AH429" i="3"/>
  <c r="AG429" i="3"/>
  <c r="AF429" i="3"/>
  <c r="AE429" i="3"/>
  <c r="AD429" i="3"/>
  <c r="AC429" i="3"/>
  <c r="AB429" i="3"/>
  <c r="AA429" i="3"/>
  <c r="AL428" i="3"/>
  <c r="AK428" i="3"/>
  <c r="AJ428" i="3"/>
  <c r="AI428" i="3"/>
  <c r="AH428" i="3"/>
  <c r="AG428" i="3"/>
  <c r="AF428" i="3"/>
  <c r="AE428" i="3"/>
  <c r="AD428" i="3"/>
  <c r="AC428" i="3"/>
  <c r="AB428" i="3"/>
  <c r="AA428" i="3"/>
  <c r="AL427" i="3"/>
  <c r="AK427" i="3"/>
  <c r="AJ427" i="3"/>
  <c r="AI427" i="3"/>
  <c r="AH427" i="3"/>
  <c r="AG427" i="3"/>
  <c r="AF427" i="3"/>
  <c r="AE427" i="3"/>
  <c r="AD427" i="3"/>
  <c r="AC427" i="3"/>
  <c r="AB427" i="3"/>
  <c r="AA427" i="3"/>
  <c r="AL423" i="3"/>
  <c r="AK423" i="3"/>
  <c r="AK384" i="10" s="1"/>
  <c r="AJ423" i="3"/>
  <c r="AJ384" i="10" s="1"/>
  <c r="AI423" i="3"/>
  <c r="AI384" i="10" s="1"/>
  <c r="AH423" i="3"/>
  <c r="AH384" i="10" s="1"/>
  <c r="AG423" i="3"/>
  <c r="AG384" i="10" s="1"/>
  <c r="AF423" i="3"/>
  <c r="AF384" i="10" s="1"/>
  <c r="AE423" i="3"/>
  <c r="AE384" i="10" s="1"/>
  <c r="AD423" i="3"/>
  <c r="AD384" i="10" s="1"/>
  <c r="AC423" i="3"/>
  <c r="AC384" i="10" s="1"/>
  <c r="AB423" i="3"/>
  <c r="AA423" i="3"/>
  <c r="AA384" i="10" s="1"/>
  <c r="AL420" i="3"/>
  <c r="AK420" i="3"/>
  <c r="AJ420" i="3"/>
  <c r="AI420" i="3"/>
  <c r="AH420" i="3"/>
  <c r="AG420" i="3"/>
  <c r="AF420" i="3"/>
  <c r="AE420" i="3"/>
  <c r="AD420" i="3"/>
  <c r="AC420" i="3"/>
  <c r="AB420" i="3"/>
  <c r="AA420" i="3"/>
  <c r="AL419" i="3"/>
  <c r="AK419" i="3"/>
  <c r="AJ419" i="3"/>
  <c r="AI419" i="3"/>
  <c r="AH419" i="3"/>
  <c r="AG419" i="3"/>
  <c r="AF419" i="3"/>
  <c r="AE419" i="3"/>
  <c r="AD419" i="3"/>
  <c r="AC419" i="3"/>
  <c r="AB419" i="3"/>
  <c r="AA419" i="3"/>
  <c r="AL418" i="3"/>
  <c r="AK418" i="3"/>
  <c r="AJ418" i="3"/>
  <c r="AI418" i="3"/>
  <c r="AH418" i="3"/>
  <c r="AG418" i="3"/>
  <c r="AF418" i="3"/>
  <c r="AE418" i="3"/>
  <c r="AD418" i="3"/>
  <c r="AC418" i="3"/>
  <c r="AB418" i="3"/>
  <c r="AA418" i="3"/>
  <c r="AL417" i="3"/>
  <c r="AK417" i="3"/>
  <c r="AJ417" i="3"/>
  <c r="AI417" i="3"/>
  <c r="AH417" i="3"/>
  <c r="AG417" i="3"/>
  <c r="AF417" i="3"/>
  <c r="AE417" i="3"/>
  <c r="AD417" i="3"/>
  <c r="AC417" i="3"/>
  <c r="AB417" i="3"/>
  <c r="AA417" i="3"/>
  <c r="AL408" i="3"/>
  <c r="AK408" i="3"/>
  <c r="AJ408" i="3"/>
  <c r="AI408" i="3"/>
  <c r="AH408" i="3"/>
  <c r="AG408" i="3"/>
  <c r="AF408" i="3"/>
  <c r="AE408" i="3"/>
  <c r="AD408" i="3"/>
  <c r="AC408" i="3"/>
  <c r="AB408" i="3"/>
  <c r="AA408" i="3"/>
  <c r="AL407" i="3"/>
  <c r="AK407" i="3"/>
  <c r="AJ407" i="3"/>
  <c r="AI407" i="3"/>
  <c r="AH407" i="3"/>
  <c r="AG407" i="3"/>
  <c r="AF407" i="3"/>
  <c r="AE407" i="3"/>
  <c r="AD407" i="3"/>
  <c r="AC407" i="3"/>
  <c r="AB407" i="3"/>
  <c r="AA407" i="3"/>
  <c r="AL406" i="3"/>
  <c r="AK406" i="3"/>
  <c r="AJ406" i="3"/>
  <c r="AI406" i="3"/>
  <c r="AH406" i="3"/>
  <c r="AG406" i="3"/>
  <c r="AF406" i="3"/>
  <c r="AE406" i="3"/>
  <c r="AD406" i="3"/>
  <c r="AC406" i="3"/>
  <c r="AB406" i="3"/>
  <c r="AA406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AL404" i="3"/>
  <c r="AK404" i="3"/>
  <c r="AJ404" i="3"/>
  <c r="AI404" i="3"/>
  <c r="AH404" i="3"/>
  <c r="AG404" i="3"/>
  <c r="AF404" i="3"/>
  <c r="AE404" i="3"/>
  <c r="AD404" i="3"/>
  <c r="AC404" i="3"/>
  <c r="AB404" i="3"/>
  <c r="AA404" i="3"/>
  <c r="AL403" i="3"/>
  <c r="AK403" i="3"/>
  <c r="AJ403" i="3"/>
  <c r="AI403" i="3"/>
  <c r="AH403" i="3"/>
  <c r="AG403" i="3"/>
  <c r="AF403" i="3"/>
  <c r="AE403" i="3"/>
  <c r="AD403" i="3"/>
  <c r="AC403" i="3"/>
  <c r="AB403" i="3"/>
  <c r="AA403" i="3"/>
  <c r="AL394" i="3"/>
  <c r="AK394" i="3"/>
  <c r="AJ394" i="3"/>
  <c r="AI394" i="3"/>
  <c r="AH394" i="3"/>
  <c r="AG394" i="3"/>
  <c r="AF394" i="3"/>
  <c r="AE394" i="3"/>
  <c r="AD394" i="3"/>
  <c r="AC394" i="3"/>
  <c r="AB394" i="3"/>
  <c r="AA394" i="3"/>
  <c r="AL393" i="3"/>
  <c r="AK393" i="3"/>
  <c r="AJ393" i="3"/>
  <c r="AI393" i="3"/>
  <c r="AH393" i="3"/>
  <c r="AG393" i="3"/>
  <c r="AF393" i="3"/>
  <c r="AE393" i="3"/>
  <c r="AD393" i="3"/>
  <c r="AC393" i="3"/>
  <c r="AB393" i="3"/>
  <c r="AA393" i="3"/>
  <c r="AL392" i="3"/>
  <c r="AK392" i="3"/>
  <c r="AJ392" i="3"/>
  <c r="AI392" i="3"/>
  <c r="AH392" i="3"/>
  <c r="AG392" i="3"/>
  <c r="AF392" i="3"/>
  <c r="AE392" i="3"/>
  <c r="AD392" i="3"/>
  <c r="AC392" i="3"/>
  <c r="AB392" i="3"/>
  <c r="AA392" i="3"/>
  <c r="AL389" i="3"/>
  <c r="AK389" i="3"/>
  <c r="AJ389" i="3"/>
  <c r="AI389" i="3"/>
  <c r="AH389" i="3"/>
  <c r="AG389" i="3"/>
  <c r="AF389" i="3"/>
  <c r="AE389" i="3"/>
  <c r="AD389" i="3"/>
  <c r="AC389" i="3"/>
  <c r="AB389" i="3"/>
  <c r="AA389" i="3"/>
  <c r="AL388" i="3"/>
  <c r="AK388" i="3"/>
  <c r="AJ388" i="3"/>
  <c r="AI388" i="3"/>
  <c r="AH388" i="3"/>
  <c r="AG388" i="3"/>
  <c r="AF388" i="3"/>
  <c r="AE388" i="3"/>
  <c r="AD388" i="3"/>
  <c r="AC388" i="3"/>
  <c r="AB388" i="3"/>
  <c r="AA388" i="3"/>
  <c r="AL379" i="3"/>
  <c r="AK379" i="3"/>
  <c r="AJ379" i="3"/>
  <c r="AI379" i="3"/>
  <c r="AH379" i="3"/>
  <c r="AG379" i="3"/>
  <c r="AF379" i="3"/>
  <c r="AE379" i="3"/>
  <c r="AD379" i="3"/>
  <c r="AC379" i="3"/>
  <c r="AB379" i="3"/>
  <c r="AA379" i="3"/>
  <c r="AL378" i="3"/>
  <c r="AK378" i="3"/>
  <c r="AJ378" i="3"/>
  <c r="AI378" i="3"/>
  <c r="AH378" i="3"/>
  <c r="AG378" i="3"/>
  <c r="AF378" i="3"/>
  <c r="AE378" i="3"/>
  <c r="AD378" i="3"/>
  <c r="AC378" i="3"/>
  <c r="AB378" i="3"/>
  <c r="AA378" i="3"/>
  <c r="AL377" i="3"/>
  <c r="AK377" i="3"/>
  <c r="AJ377" i="3"/>
  <c r="AI377" i="3"/>
  <c r="AH377" i="3"/>
  <c r="AG377" i="3"/>
  <c r="AF377" i="3"/>
  <c r="AE377" i="3"/>
  <c r="AD377" i="3"/>
  <c r="AC377" i="3"/>
  <c r="AB377" i="3"/>
  <c r="AA377" i="3"/>
  <c r="AL376" i="3"/>
  <c r="AK376" i="3"/>
  <c r="AJ376" i="3"/>
  <c r="AI376" i="3"/>
  <c r="AH376" i="3"/>
  <c r="AG376" i="3"/>
  <c r="AF376" i="3"/>
  <c r="AE376" i="3"/>
  <c r="AD376" i="3"/>
  <c r="AC376" i="3"/>
  <c r="AB376" i="3"/>
  <c r="AA376" i="3"/>
  <c r="AL375" i="3"/>
  <c r="AK375" i="3"/>
  <c r="AJ375" i="3"/>
  <c r="AI375" i="3"/>
  <c r="AH375" i="3"/>
  <c r="AG375" i="3"/>
  <c r="AF375" i="3"/>
  <c r="AE375" i="3"/>
  <c r="AD375" i="3"/>
  <c r="AC375" i="3"/>
  <c r="AB375" i="3"/>
  <c r="AA375" i="3"/>
  <c r="AL374" i="3"/>
  <c r="AK374" i="3"/>
  <c r="AJ374" i="3"/>
  <c r="AI374" i="3"/>
  <c r="AH374" i="3"/>
  <c r="AG374" i="3"/>
  <c r="AF374" i="3"/>
  <c r="AE374" i="3"/>
  <c r="AD374" i="3"/>
  <c r="AC374" i="3"/>
  <c r="AB374" i="3"/>
  <c r="AA374" i="3"/>
  <c r="AL373" i="3"/>
  <c r="AK373" i="3"/>
  <c r="AJ373" i="3"/>
  <c r="AI373" i="3"/>
  <c r="AH373" i="3"/>
  <c r="AG373" i="3"/>
  <c r="AF373" i="3"/>
  <c r="AE373" i="3"/>
  <c r="AD373" i="3"/>
  <c r="AC373" i="3"/>
  <c r="AB373" i="3"/>
  <c r="AA373" i="3"/>
  <c r="AL372" i="3"/>
  <c r="AK372" i="3"/>
  <c r="AJ372" i="3"/>
  <c r="AI372" i="3"/>
  <c r="AH372" i="3"/>
  <c r="AG372" i="3"/>
  <c r="AF372" i="3"/>
  <c r="AE372" i="3"/>
  <c r="AD372" i="3"/>
  <c r="AC372" i="3"/>
  <c r="AB372" i="3"/>
  <c r="AA372" i="3"/>
  <c r="AL371" i="3"/>
  <c r="AK371" i="3"/>
  <c r="AJ371" i="3"/>
  <c r="AI371" i="3"/>
  <c r="AH371" i="3"/>
  <c r="AG371" i="3"/>
  <c r="AF371" i="3"/>
  <c r="AE371" i="3"/>
  <c r="AD371" i="3"/>
  <c r="AC371" i="3"/>
  <c r="AB371" i="3"/>
  <c r="AA371" i="3"/>
  <c r="AL370" i="3"/>
  <c r="AK370" i="3"/>
  <c r="AJ370" i="3"/>
  <c r="AI370" i="3"/>
  <c r="AH370" i="3"/>
  <c r="AG370" i="3"/>
  <c r="AF370" i="3"/>
  <c r="AE370" i="3"/>
  <c r="AD370" i="3"/>
  <c r="AC370" i="3"/>
  <c r="AB370" i="3"/>
  <c r="AA370" i="3"/>
  <c r="AL369" i="3"/>
  <c r="AK369" i="3"/>
  <c r="AJ369" i="3"/>
  <c r="AI369" i="3"/>
  <c r="AH369" i="3"/>
  <c r="AG369" i="3"/>
  <c r="AF369" i="3"/>
  <c r="AE369" i="3"/>
  <c r="AD369" i="3"/>
  <c r="AC369" i="3"/>
  <c r="AB369" i="3"/>
  <c r="AA369" i="3"/>
  <c r="AL368" i="3"/>
  <c r="AK368" i="3"/>
  <c r="AJ368" i="3"/>
  <c r="AI368" i="3"/>
  <c r="AH368" i="3"/>
  <c r="AG368" i="3"/>
  <c r="AF368" i="3"/>
  <c r="AE368" i="3"/>
  <c r="AD368" i="3"/>
  <c r="AC368" i="3"/>
  <c r="AB368" i="3"/>
  <c r="AA368" i="3"/>
  <c r="AL367" i="3"/>
  <c r="AK367" i="3"/>
  <c r="AJ367" i="3"/>
  <c r="AI367" i="3"/>
  <c r="AH367" i="3"/>
  <c r="AG367" i="3"/>
  <c r="AF367" i="3"/>
  <c r="AE367" i="3"/>
  <c r="AD367" i="3"/>
  <c r="AC367" i="3"/>
  <c r="AB367" i="3"/>
  <c r="AA367" i="3"/>
  <c r="AL366" i="3"/>
  <c r="AK366" i="3"/>
  <c r="AJ366" i="3"/>
  <c r="AI366" i="3"/>
  <c r="AH366" i="3"/>
  <c r="AG366" i="3"/>
  <c r="AF366" i="3"/>
  <c r="AE366" i="3"/>
  <c r="AD366" i="3"/>
  <c r="AC366" i="3"/>
  <c r="AB366" i="3"/>
  <c r="AA366" i="3"/>
  <c r="AL365" i="3"/>
  <c r="AK365" i="3"/>
  <c r="AJ365" i="3"/>
  <c r="AI365" i="3"/>
  <c r="AH365" i="3"/>
  <c r="AG365" i="3"/>
  <c r="AF365" i="3"/>
  <c r="AE365" i="3"/>
  <c r="AD365" i="3"/>
  <c r="AC365" i="3"/>
  <c r="AB365" i="3"/>
  <c r="AA365" i="3"/>
  <c r="AL364" i="3"/>
  <c r="AK364" i="3"/>
  <c r="AJ364" i="3"/>
  <c r="AI364" i="3"/>
  <c r="AH364" i="3"/>
  <c r="AG364" i="3"/>
  <c r="AF364" i="3"/>
  <c r="AE364" i="3"/>
  <c r="AD364" i="3"/>
  <c r="AC364" i="3"/>
  <c r="AB364" i="3"/>
  <c r="AA364" i="3"/>
  <c r="AL363" i="3"/>
  <c r="AK363" i="3"/>
  <c r="AJ363" i="3"/>
  <c r="AI363" i="3"/>
  <c r="AH363" i="3"/>
  <c r="AG363" i="3"/>
  <c r="AF363" i="3"/>
  <c r="AE363" i="3"/>
  <c r="AD363" i="3"/>
  <c r="AC363" i="3"/>
  <c r="AB363" i="3"/>
  <c r="AA363" i="3"/>
  <c r="AL362" i="3"/>
  <c r="AK362" i="3"/>
  <c r="AJ362" i="3"/>
  <c r="AI362" i="3"/>
  <c r="AH362" i="3"/>
  <c r="AG362" i="3"/>
  <c r="AF362" i="3"/>
  <c r="AE362" i="3"/>
  <c r="AD362" i="3"/>
  <c r="AC362" i="3"/>
  <c r="AB362" i="3"/>
  <c r="AA362" i="3"/>
  <c r="AL361" i="3"/>
  <c r="AK361" i="3"/>
  <c r="AJ361" i="3"/>
  <c r="AI361" i="3"/>
  <c r="AH361" i="3"/>
  <c r="AG361" i="3"/>
  <c r="AF361" i="3"/>
  <c r="AE361" i="3"/>
  <c r="AD361" i="3"/>
  <c r="AC361" i="3"/>
  <c r="AB361" i="3"/>
  <c r="AA361" i="3"/>
  <c r="AL360" i="3"/>
  <c r="AK360" i="3"/>
  <c r="AJ360" i="3"/>
  <c r="AI360" i="3"/>
  <c r="AH360" i="3"/>
  <c r="AG360" i="3"/>
  <c r="AF360" i="3"/>
  <c r="AE360" i="3"/>
  <c r="AD360" i="3"/>
  <c r="AC360" i="3"/>
  <c r="AB360" i="3"/>
  <c r="AA360" i="3"/>
  <c r="AL359" i="3"/>
  <c r="AK359" i="3"/>
  <c r="AJ359" i="3"/>
  <c r="AI359" i="3"/>
  <c r="AH359" i="3"/>
  <c r="AG359" i="3"/>
  <c r="AF359" i="3"/>
  <c r="AE359" i="3"/>
  <c r="AD359" i="3"/>
  <c r="AC359" i="3"/>
  <c r="AB359" i="3"/>
  <c r="AA359" i="3"/>
  <c r="AL358" i="3"/>
  <c r="AK358" i="3"/>
  <c r="AJ358" i="3"/>
  <c r="AI358" i="3"/>
  <c r="AH358" i="3"/>
  <c r="AG358" i="3"/>
  <c r="AF358" i="3"/>
  <c r="AE358" i="3"/>
  <c r="AD358" i="3"/>
  <c r="AC358" i="3"/>
  <c r="AB358" i="3"/>
  <c r="AA358" i="3"/>
  <c r="AL357" i="3"/>
  <c r="AK357" i="3"/>
  <c r="AJ357" i="3"/>
  <c r="AI357" i="3"/>
  <c r="AH357" i="3"/>
  <c r="AG357" i="3"/>
  <c r="AF357" i="3"/>
  <c r="AE357" i="3"/>
  <c r="AD357" i="3"/>
  <c r="AC357" i="3"/>
  <c r="AB357" i="3"/>
  <c r="AA357" i="3"/>
  <c r="AL356" i="3"/>
  <c r="AK356" i="3"/>
  <c r="AJ356" i="3"/>
  <c r="AI356" i="3"/>
  <c r="AH356" i="3"/>
  <c r="AG356" i="3"/>
  <c r="AF356" i="3"/>
  <c r="AE356" i="3"/>
  <c r="AD356" i="3"/>
  <c r="AC356" i="3"/>
  <c r="AB356" i="3"/>
  <c r="AA356" i="3"/>
  <c r="AL355" i="3"/>
  <c r="AK355" i="3"/>
  <c r="AJ355" i="3"/>
  <c r="AI355" i="3"/>
  <c r="AH355" i="3"/>
  <c r="AG355" i="3"/>
  <c r="AF355" i="3"/>
  <c r="AE355" i="3"/>
  <c r="AD355" i="3"/>
  <c r="AC355" i="3"/>
  <c r="AB355" i="3"/>
  <c r="AA355" i="3"/>
  <c r="AL354" i="3"/>
  <c r="AK354" i="3"/>
  <c r="AJ354" i="3"/>
  <c r="AI354" i="3"/>
  <c r="AH354" i="3"/>
  <c r="AG354" i="3"/>
  <c r="AF354" i="3"/>
  <c r="AE354" i="3"/>
  <c r="AD354" i="3"/>
  <c r="AC354" i="3"/>
  <c r="AB354" i="3"/>
  <c r="AA354" i="3"/>
  <c r="AL353" i="3"/>
  <c r="AK353" i="3"/>
  <c r="AJ353" i="3"/>
  <c r="AI353" i="3"/>
  <c r="AH353" i="3"/>
  <c r="AG353" i="3"/>
  <c r="AF353" i="3"/>
  <c r="AE353" i="3"/>
  <c r="AD353" i="3"/>
  <c r="AC353" i="3"/>
  <c r="AB353" i="3"/>
  <c r="AA353" i="3"/>
  <c r="AL352" i="3"/>
  <c r="AK352" i="3"/>
  <c r="AJ352" i="3"/>
  <c r="AI352" i="3"/>
  <c r="AH352" i="3"/>
  <c r="AG352" i="3"/>
  <c r="AF352" i="3"/>
  <c r="AE352" i="3"/>
  <c r="AD352" i="3"/>
  <c r="AC352" i="3"/>
  <c r="AB352" i="3"/>
  <c r="AA352" i="3"/>
  <c r="AL351" i="3"/>
  <c r="AK351" i="3"/>
  <c r="AJ351" i="3"/>
  <c r="AI351" i="3"/>
  <c r="AH351" i="3"/>
  <c r="AG351" i="3"/>
  <c r="AF351" i="3"/>
  <c r="AE351" i="3"/>
  <c r="AD351" i="3"/>
  <c r="AC351" i="3"/>
  <c r="AB351" i="3"/>
  <c r="AA351" i="3"/>
  <c r="AL350" i="3"/>
  <c r="AK350" i="3"/>
  <c r="AJ350" i="3"/>
  <c r="AI350" i="3"/>
  <c r="AH350" i="3"/>
  <c r="AG350" i="3"/>
  <c r="AF350" i="3"/>
  <c r="AE350" i="3"/>
  <c r="AD350" i="3"/>
  <c r="AC350" i="3"/>
  <c r="AB350" i="3"/>
  <c r="AA350" i="3"/>
  <c r="AL349" i="3"/>
  <c r="AK349" i="3"/>
  <c r="AJ349" i="3"/>
  <c r="AI349" i="3"/>
  <c r="AH349" i="3"/>
  <c r="AG349" i="3"/>
  <c r="AF349" i="3"/>
  <c r="AE349" i="3"/>
  <c r="AD349" i="3"/>
  <c r="AC349" i="3"/>
  <c r="AB349" i="3"/>
  <c r="AA349" i="3"/>
  <c r="AL348" i="3"/>
  <c r="AK348" i="3"/>
  <c r="AJ348" i="3"/>
  <c r="AI348" i="3"/>
  <c r="AH348" i="3"/>
  <c r="AG348" i="3"/>
  <c r="AF348" i="3"/>
  <c r="AE348" i="3"/>
  <c r="AD348" i="3"/>
  <c r="AC348" i="3"/>
  <c r="AB348" i="3"/>
  <c r="AA348" i="3"/>
  <c r="AL347" i="3"/>
  <c r="AK347" i="3"/>
  <c r="AJ347" i="3"/>
  <c r="AI347" i="3"/>
  <c r="AH347" i="3"/>
  <c r="AG347" i="3"/>
  <c r="AF347" i="3"/>
  <c r="AE347" i="3"/>
  <c r="AD347" i="3"/>
  <c r="AC347" i="3"/>
  <c r="AB347" i="3"/>
  <c r="AA347" i="3"/>
  <c r="AL346" i="3"/>
  <c r="AK346" i="3"/>
  <c r="AJ346" i="3"/>
  <c r="AI346" i="3"/>
  <c r="AH346" i="3"/>
  <c r="AG346" i="3"/>
  <c r="AF346" i="3"/>
  <c r="AE346" i="3"/>
  <c r="AD346" i="3"/>
  <c r="AC346" i="3"/>
  <c r="AB346" i="3"/>
  <c r="AA346" i="3"/>
  <c r="AL345" i="3"/>
  <c r="AK345" i="3"/>
  <c r="AJ345" i="3"/>
  <c r="AI345" i="3"/>
  <c r="AH345" i="3"/>
  <c r="AG345" i="3"/>
  <c r="AF345" i="3"/>
  <c r="AE345" i="3"/>
  <c r="AD345" i="3"/>
  <c r="AC345" i="3"/>
  <c r="AB345" i="3"/>
  <c r="AA345" i="3"/>
  <c r="AL343" i="3"/>
  <c r="AK343" i="3"/>
  <c r="AJ343" i="3"/>
  <c r="AI343" i="3"/>
  <c r="AH343" i="3"/>
  <c r="AG343" i="3"/>
  <c r="AF343" i="3"/>
  <c r="AE343" i="3"/>
  <c r="AD343" i="3"/>
  <c r="AC343" i="3"/>
  <c r="AB343" i="3"/>
  <c r="AA343" i="3"/>
  <c r="AL339" i="3"/>
  <c r="AK339" i="3"/>
  <c r="AJ339" i="3"/>
  <c r="AI339" i="3"/>
  <c r="AH339" i="3"/>
  <c r="AG339" i="3"/>
  <c r="AF339" i="3"/>
  <c r="AE339" i="3"/>
  <c r="AD339" i="3"/>
  <c r="AC339" i="3"/>
  <c r="AB339" i="3"/>
  <c r="AA339" i="3"/>
  <c r="AL338" i="3"/>
  <c r="AK338" i="3"/>
  <c r="AJ338" i="3"/>
  <c r="AI338" i="3"/>
  <c r="AH338" i="3"/>
  <c r="AG338" i="3"/>
  <c r="AF338" i="3"/>
  <c r="AE338" i="3"/>
  <c r="AD338" i="3"/>
  <c r="AC338" i="3"/>
  <c r="AB338" i="3"/>
  <c r="AA338" i="3"/>
  <c r="AL337" i="3"/>
  <c r="AK337" i="3"/>
  <c r="AJ337" i="3"/>
  <c r="AI337" i="3"/>
  <c r="AH337" i="3"/>
  <c r="AG337" i="3"/>
  <c r="AF337" i="3"/>
  <c r="AE337" i="3"/>
  <c r="AD337" i="3"/>
  <c r="AC337" i="3"/>
  <c r="AB337" i="3"/>
  <c r="AA337" i="3"/>
  <c r="AL336" i="3"/>
  <c r="AK336" i="3"/>
  <c r="AJ336" i="3"/>
  <c r="AI336" i="3"/>
  <c r="AH336" i="3"/>
  <c r="AG336" i="3"/>
  <c r="AF336" i="3"/>
  <c r="AE336" i="3"/>
  <c r="AD336" i="3"/>
  <c r="AC336" i="3"/>
  <c r="AB336" i="3"/>
  <c r="AA336" i="3"/>
  <c r="AL335" i="3"/>
  <c r="AK335" i="3"/>
  <c r="AJ335" i="3"/>
  <c r="AI335" i="3"/>
  <c r="AH335" i="3"/>
  <c r="AG335" i="3"/>
  <c r="AF335" i="3"/>
  <c r="AE335" i="3"/>
  <c r="AD335" i="3"/>
  <c r="AC335" i="3"/>
  <c r="AB335" i="3"/>
  <c r="AA335" i="3"/>
  <c r="AL334" i="3"/>
  <c r="AK334" i="3"/>
  <c r="AJ334" i="3"/>
  <c r="AI334" i="3"/>
  <c r="AH334" i="3"/>
  <c r="AG334" i="3"/>
  <c r="AF334" i="3"/>
  <c r="AE334" i="3"/>
  <c r="AD334" i="3"/>
  <c r="AC334" i="3"/>
  <c r="AB334" i="3"/>
  <c r="AA334" i="3"/>
  <c r="AL333" i="3"/>
  <c r="AK333" i="3"/>
  <c r="AJ333" i="3"/>
  <c r="AI333" i="3"/>
  <c r="AH333" i="3"/>
  <c r="AG333" i="3"/>
  <c r="AF333" i="3"/>
  <c r="AE333" i="3"/>
  <c r="AD333" i="3"/>
  <c r="AC333" i="3"/>
  <c r="AB333" i="3"/>
  <c r="AA333" i="3"/>
  <c r="AL328" i="3"/>
  <c r="AK328" i="3"/>
  <c r="AJ328" i="3"/>
  <c r="AI328" i="3"/>
  <c r="AH328" i="3"/>
  <c r="AG328" i="3"/>
  <c r="AF328" i="3"/>
  <c r="AE328" i="3"/>
  <c r="AD328" i="3"/>
  <c r="AC328" i="3"/>
  <c r="AB328" i="3"/>
  <c r="AA328" i="3"/>
  <c r="AL327" i="3"/>
  <c r="AK327" i="3"/>
  <c r="AJ327" i="3"/>
  <c r="AI327" i="3"/>
  <c r="AH327" i="3"/>
  <c r="AG327" i="3"/>
  <c r="AF327" i="3"/>
  <c r="AE327" i="3"/>
  <c r="AD327" i="3"/>
  <c r="AC327" i="3"/>
  <c r="AB327" i="3"/>
  <c r="AA327" i="3"/>
  <c r="AL326" i="3"/>
  <c r="AK326" i="3"/>
  <c r="AJ326" i="3"/>
  <c r="AI326" i="3"/>
  <c r="AH326" i="3"/>
  <c r="AG326" i="3"/>
  <c r="AF326" i="3"/>
  <c r="AE326" i="3"/>
  <c r="AD326" i="3"/>
  <c r="AC326" i="3"/>
  <c r="AB326" i="3"/>
  <c r="AA326" i="3"/>
  <c r="AL325" i="3"/>
  <c r="AK325" i="3"/>
  <c r="AJ325" i="3"/>
  <c r="AI325" i="3"/>
  <c r="AH325" i="3"/>
  <c r="AG325" i="3"/>
  <c r="AF325" i="3"/>
  <c r="AE325" i="3"/>
  <c r="AD325" i="3"/>
  <c r="AC325" i="3"/>
  <c r="AB325" i="3"/>
  <c r="AA325" i="3"/>
  <c r="AL324" i="3"/>
  <c r="AK324" i="3"/>
  <c r="AJ324" i="3"/>
  <c r="AI324" i="3"/>
  <c r="AH324" i="3"/>
  <c r="AG324" i="3"/>
  <c r="AF324" i="3"/>
  <c r="AE324" i="3"/>
  <c r="AD324" i="3"/>
  <c r="AC324" i="3"/>
  <c r="AB324" i="3"/>
  <c r="AA324" i="3"/>
  <c r="AL323" i="3"/>
  <c r="AK323" i="3"/>
  <c r="AJ323" i="3"/>
  <c r="AI323" i="3"/>
  <c r="AH323" i="3"/>
  <c r="AG323" i="3"/>
  <c r="AF323" i="3"/>
  <c r="AE323" i="3"/>
  <c r="AD323" i="3"/>
  <c r="AC323" i="3"/>
  <c r="AB323" i="3"/>
  <c r="AA323" i="3"/>
  <c r="AL322" i="3"/>
  <c r="AK322" i="3"/>
  <c r="AJ322" i="3"/>
  <c r="AI322" i="3"/>
  <c r="AH322" i="3"/>
  <c r="AG322" i="3"/>
  <c r="AF322" i="3"/>
  <c r="AE322" i="3"/>
  <c r="AD322" i="3"/>
  <c r="AC322" i="3"/>
  <c r="AB322" i="3"/>
  <c r="AA322" i="3"/>
  <c r="AL321" i="3"/>
  <c r="AK321" i="3"/>
  <c r="AJ321" i="3"/>
  <c r="AI321" i="3"/>
  <c r="AH321" i="3"/>
  <c r="AG321" i="3"/>
  <c r="AF321" i="3"/>
  <c r="AE321" i="3"/>
  <c r="AD321" i="3"/>
  <c r="AC321" i="3"/>
  <c r="AB321" i="3"/>
  <c r="AA321" i="3"/>
  <c r="AL320" i="3"/>
  <c r="AK320" i="3"/>
  <c r="AJ320" i="3"/>
  <c r="AI320" i="3"/>
  <c r="AH320" i="3"/>
  <c r="AG320" i="3"/>
  <c r="AF320" i="3"/>
  <c r="AE320" i="3"/>
  <c r="AD320" i="3"/>
  <c r="AC320" i="3"/>
  <c r="AB320" i="3"/>
  <c r="AA320" i="3"/>
  <c r="AL319" i="3"/>
  <c r="AK319" i="3"/>
  <c r="AJ319" i="3"/>
  <c r="AI319" i="3"/>
  <c r="AH319" i="3"/>
  <c r="AG319" i="3"/>
  <c r="AF319" i="3"/>
  <c r="AE319" i="3"/>
  <c r="AD319" i="3"/>
  <c r="AC319" i="3"/>
  <c r="AB319" i="3"/>
  <c r="AA319" i="3"/>
  <c r="AL318" i="3"/>
  <c r="AK318" i="3"/>
  <c r="AJ318" i="3"/>
  <c r="AI318" i="3"/>
  <c r="AH318" i="3"/>
  <c r="AG318" i="3"/>
  <c r="AF318" i="3"/>
  <c r="AE318" i="3"/>
  <c r="AD318" i="3"/>
  <c r="AC318" i="3"/>
  <c r="AB318" i="3"/>
  <c r="AA318" i="3"/>
  <c r="AL317" i="3"/>
  <c r="AK317" i="3"/>
  <c r="AJ317" i="3"/>
  <c r="AI317" i="3"/>
  <c r="AH317" i="3"/>
  <c r="AG317" i="3"/>
  <c r="AF317" i="3"/>
  <c r="AE317" i="3"/>
  <c r="AD317" i="3"/>
  <c r="AC317" i="3"/>
  <c r="AB317" i="3"/>
  <c r="AA317" i="3"/>
  <c r="AL313" i="3"/>
  <c r="AK313" i="3"/>
  <c r="AJ313" i="3"/>
  <c r="AI313" i="3"/>
  <c r="AH313" i="3"/>
  <c r="AG313" i="3"/>
  <c r="AF313" i="3"/>
  <c r="AE313" i="3"/>
  <c r="AD313" i="3"/>
  <c r="AC313" i="3"/>
  <c r="AB313" i="3"/>
  <c r="AA313" i="3"/>
  <c r="AL312" i="3"/>
  <c r="AK312" i="3"/>
  <c r="AJ312" i="3"/>
  <c r="AI312" i="3"/>
  <c r="AH312" i="3"/>
  <c r="AG312" i="3"/>
  <c r="AF312" i="3"/>
  <c r="AE312" i="3"/>
  <c r="AD312" i="3"/>
  <c r="AC312" i="3"/>
  <c r="AB312" i="3"/>
  <c r="AA312" i="3"/>
  <c r="AL311" i="3"/>
  <c r="AK311" i="3"/>
  <c r="AJ311" i="3"/>
  <c r="AI311" i="3"/>
  <c r="AH311" i="3"/>
  <c r="AG311" i="3"/>
  <c r="AF311" i="3"/>
  <c r="AE311" i="3"/>
  <c r="AD311" i="3"/>
  <c r="AC311" i="3"/>
  <c r="AB311" i="3"/>
  <c r="AA311" i="3"/>
  <c r="AL310" i="3"/>
  <c r="AK310" i="3"/>
  <c r="AJ310" i="3"/>
  <c r="AI310" i="3"/>
  <c r="AH310" i="3"/>
  <c r="AG310" i="3"/>
  <c r="AF310" i="3"/>
  <c r="AE310" i="3"/>
  <c r="AD310" i="3"/>
  <c r="AC310" i="3"/>
  <c r="AB310" i="3"/>
  <c r="AA310" i="3"/>
  <c r="AL309" i="3"/>
  <c r="AK309" i="3"/>
  <c r="AJ309" i="3"/>
  <c r="AI309" i="3"/>
  <c r="AH309" i="3"/>
  <c r="AG309" i="3"/>
  <c r="AF309" i="3"/>
  <c r="AE309" i="3"/>
  <c r="AD309" i="3"/>
  <c r="AC309" i="3"/>
  <c r="AB309" i="3"/>
  <c r="AA309" i="3"/>
  <c r="AL308" i="3"/>
  <c r="AK308" i="3"/>
  <c r="AJ308" i="3"/>
  <c r="AI308" i="3"/>
  <c r="AH308" i="3"/>
  <c r="AG308" i="3"/>
  <c r="AF308" i="3"/>
  <c r="AE308" i="3"/>
  <c r="AD308" i="3"/>
  <c r="AC308" i="3"/>
  <c r="AB308" i="3"/>
  <c r="AA308" i="3"/>
  <c r="AL307" i="3"/>
  <c r="AK307" i="3"/>
  <c r="AJ307" i="3"/>
  <c r="AI307" i="3"/>
  <c r="AH307" i="3"/>
  <c r="AG307" i="3"/>
  <c r="AF307" i="3"/>
  <c r="AE307" i="3"/>
  <c r="AD307" i="3"/>
  <c r="AC307" i="3"/>
  <c r="AB307" i="3"/>
  <c r="AA307" i="3"/>
  <c r="AL306" i="3"/>
  <c r="AK306" i="3"/>
  <c r="AJ306" i="3"/>
  <c r="AI306" i="3"/>
  <c r="AH306" i="3"/>
  <c r="AG306" i="3"/>
  <c r="AF306" i="3"/>
  <c r="AE306" i="3"/>
  <c r="AD306" i="3"/>
  <c r="AC306" i="3"/>
  <c r="AB306" i="3"/>
  <c r="AA306" i="3"/>
  <c r="AL305" i="3"/>
  <c r="AK305" i="3"/>
  <c r="AJ305" i="3"/>
  <c r="AI305" i="3"/>
  <c r="AH305" i="3"/>
  <c r="AG305" i="3"/>
  <c r="AF305" i="3"/>
  <c r="AE305" i="3"/>
  <c r="AD305" i="3"/>
  <c r="AC305" i="3"/>
  <c r="AB305" i="3"/>
  <c r="AA305" i="3"/>
  <c r="AL304" i="3"/>
  <c r="AK304" i="3"/>
  <c r="AJ304" i="3"/>
  <c r="AI304" i="3"/>
  <c r="AH304" i="3"/>
  <c r="AG304" i="3"/>
  <c r="AF304" i="3"/>
  <c r="AE304" i="3"/>
  <c r="AD304" i="3"/>
  <c r="AC304" i="3"/>
  <c r="AB304" i="3"/>
  <c r="AA304" i="3"/>
  <c r="AL303" i="3"/>
  <c r="AK303" i="3"/>
  <c r="AJ303" i="3"/>
  <c r="AI303" i="3"/>
  <c r="AH303" i="3"/>
  <c r="AG303" i="3"/>
  <c r="AF303" i="3"/>
  <c r="AE303" i="3"/>
  <c r="AD303" i="3"/>
  <c r="AC303" i="3"/>
  <c r="AB303" i="3"/>
  <c r="AA303" i="3"/>
  <c r="AL302" i="3"/>
  <c r="AK302" i="3"/>
  <c r="AJ302" i="3"/>
  <c r="AI302" i="3"/>
  <c r="AH302" i="3"/>
  <c r="AG302" i="3"/>
  <c r="AF302" i="3"/>
  <c r="AE302" i="3"/>
  <c r="AD302" i="3"/>
  <c r="AC302" i="3"/>
  <c r="AB302" i="3"/>
  <c r="AA302" i="3"/>
  <c r="AL301" i="3"/>
  <c r="AK301" i="3"/>
  <c r="AJ301" i="3"/>
  <c r="AI301" i="3"/>
  <c r="AH301" i="3"/>
  <c r="AG301" i="3"/>
  <c r="AF301" i="3"/>
  <c r="AE301" i="3"/>
  <c r="AD301" i="3"/>
  <c r="AC301" i="3"/>
  <c r="AB301" i="3"/>
  <c r="AA301" i="3"/>
  <c r="AL300" i="3"/>
  <c r="AK300" i="3"/>
  <c r="AJ300" i="3"/>
  <c r="AI300" i="3"/>
  <c r="AH300" i="3"/>
  <c r="AG300" i="3"/>
  <c r="AF300" i="3"/>
  <c r="AE300" i="3"/>
  <c r="AD300" i="3"/>
  <c r="AC300" i="3"/>
  <c r="AB300" i="3"/>
  <c r="AA300" i="3"/>
  <c r="AL299" i="3"/>
  <c r="AK299" i="3"/>
  <c r="AJ299" i="3"/>
  <c r="AI299" i="3"/>
  <c r="AH299" i="3"/>
  <c r="AG299" i="3"/>
  <c r="AF299" i="3"/>
  <c r="AE299" i="3"/>
  <c r="AD299" i="3"/>
  <c r="AC299" i="3"/>
  <c r="AB299" i="3"/>
  <c r="AA299" i="3"/>
  <c r="AL298" i="3"/>
  <c r="AK298" i="3"/>
  <c r="AJ298" i="3"/>
  <c r="AI298" i="3"/>
  <c r="AH298" i="3"/>
  <c r="AG298" i="3"/>
  <c r="AF298" i="3"/>
  <c r="AE298" i="3"/>
  <c r="AD298" i="3"/>
  <c r="AC298" i="3"/>
  <c r="AB298" i="3"/>
  <c r="AA298" i="3"/>
  <c r="AL297" i="3"/>
  <c r="AK297" i="3"/>
  <c r="AJ297" i="3"/>
  <c r="AI297" i="3"/>
  <c r="AH297" i="3"/>
  <c r="AG297" i="3"/>
  <c r="AF297" i="3"/>
  <c r="AE297" i="3"/>
  <c r="AD297" i="3"/>
  <c r="AC297" i="3"/>
  <c r="AB297" i="3"/>
  <c r="AA297" i="3"/>
  <c r="AL296" i="3"/>
  <c r="AK296" i="3"/>
  <c r="AJ296" i="3"/>
  <c r="AI296" i="3"/>
  <c r="AH296" i="3"/>
  <c r="AG296" i="3"/>
  <c r="AF296" i="3"/>
  <c r="AE296" i="3"/>
  <c r="AD296" i="3"/>
  <c r="AC296" i="3"/>
  <c r="AB296" i="3"/>
  <c r="AA296" i="3"/>
  <c r="AL295" i="3"/>
  <c r="AK295" i="3"/>
  <c r="AJ295" i="3"/>
  <c r="AI295" i="3"/>
  <c r="AH295" i="3"/>
  <c r="AG295" i="3"/>
  <c r="AF295" i="3"/>
  <c r="AE295" i="3"/>
  <c r="AD295" i="3"/>
  <c r="AC295" i="3"/>
  <c r="AB295" i="3"/>
  <c r="AA295" i="3"/>
  <c r="AL292" i="3"/>
  <c r="AL291" i="3" s="1"/>
  <c r="AK292" i="3"/>
  <c r="AK291" i="3" s="1"/>
  <c r="AJ292" i="3"/>
  <c r="AJ291" i="3" s="1"/>
  <c r="AI292" i="3"/>
  <c r="AI291" i="3" s="1"/>
  <c r="AH292" i="3"/>
  <c r="AH291" i="3" s="1"/>
  <c r="AG292" i="3"/>
  <c r="AG291" i="3" s="1"/>
  <c r="AF292" i="3"/>
  <c r="AF291" i="3" s="1"/>
  <c r="AE292" i="3"/>
  <c r="AE291" i="3" s="1"/>
  <c r="AD292" i="3"/>
  <c r="AD291" i="3" s="1"/>
  <c r="AC292" i="3"/>
  <c r="AC291" i="3" s="1"/>
  <c r="AB292" i="3"/>
  <c r="AB291" i="3" s="1"/>
  <c r="AA292" i="3"/>
  <c r="AA291" i="3" s="1"/>
  <c r="AL290" i="3"/>
  <c r="AK290" i="3"/>
  <c r="AJ290" i="3"/>
  <c r="AI290" i="3"/>
  <c r="AH290" i="3"/>
  <c r="AG290" i="3"/>
  <c r="AF290" i="3"/>
  <c r="AE290" i="3"/>
  <c r="AD290" i="3"/>
  <c r="AC290" i="3"/>
  <c r="AB290" i="3"/>
  <c r="AA290" i="3"/>
  <c r="AL289" i="3"/>
  <c r="AK289" i="3"/>
  <c r="AJ289" i="3"/>
  <c r="AI289" i="3"/>
  <c r="AH289" i="3"/>
  <c r="AG289" i="3"/>
  <c r="AF289" i="3"/>
  <c r="AE289" i="3"/>
  <c r="AD289" i="3"/>
  <c r="AC289" i="3"/>
  <c r="AB289" i="3"/>
  <c r="AA289" i="3"/>
  <c r="AL287" i="3"/>
  <c r="AK287" i="3"/>
  <c r="AJ287" i="3"/>
  <c r="AI287" i="3"/>
  <c r="AH287" i="3"/>
  <c r="AG287" i="3"/>
  <c r="AF287" i="3"/>
  <c r="AE287" i="3"/>
  <c r="AD287" i="3"/>
  <c r="AC287" i="3"/>
  <c r="AB287" i="3"/>
  <c r="AA287" i="3"/>
  <c r="AL286" i="3"/>
  <c r="AK286" i="3"/>
  <c r="AJ286" i="3"/>
  <c r="AI286" i="3"/>
  <c r="AH286" i="3"/>
  <c r="AG286" i="3"/>
  <c r="AF286" i="3"/>
  <c r="AE286" i="3"/>
  <c r="AD286" i="3"/>
  <c r="AC286" i="3"/>
  <c r="AB286" i="3"/>
  <c r="AA286" i="3"/>
  <c r="AL285" i="3"/>
  <c r="AK285" i="3"/>
  <c r="AJ285" i="3"/>
  <c r="AI285" i="3"/>
  <c r="AH285" i="3"/>
  <c r="AG285" i="3"/>
  <c r="AF285" i="3"/>
  <c r="AE285" i="3"/>
  <c r="AD285" i="3"/>
  <c r="AC285" i="3"/>
  <c r="AB285" i="3"/>
  <c r="AA285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AL283" i="3"/>
  <c r="AK283" i="3"/>
  <c r="AJ283" i="3"/>
  <c r="AI283" i="3"/>
  <c r="AH283" i="3"/>
  <c r="AG283" i="3"/>
  <c r="AF283" i="3"/>
  <c r="AE283" i="3"/>
  <c r="AD283" i="3"/>
  <c r="AC283" i="3"/>
  <c r="AB283" i="3"/>
  <c r="AA283" i="3"/>
  <c r="AL282" i="3"/>
  <c r="AK282" i="3"/>
  <c r="AJ282" i="3"/>
  <c r="AI282" i="3"/>
  <c r="AH282" i="3"/>
  <c r="AG282" i="3"/>
  <c r="AF282" i="3"/>
  <c r="AE282" i="3"/>
  <c r="AD282" i="3"/>
  <c r="AC282" i="3"/>
  <c r="AB282" i="3"/>
  <c r="AA282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AL277" i="3"/>
  <c r="AK277" i="3"/>
  <c r="AJ277" i="3"/>
  <c r="AI277" i="3"/>
  <c r="AH277" i="3"/>
  <c r="AG277" i="3"/>
  <c r="AF277" i="3"/>
  <c r="AE277" i="3"/>
  <c r="AD277" i="3"/>
  <c r="AC277" i="3"/>
  <c r="AB277" i="3"/>
  <c r="AA277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AI220" i="3"/>
  <c r="AH220" i="3"/>
  <c r="AG220" i="3"/>
  <c r="AF220" i="3"/>
  <c r="AE220" i="3"/>
  <c r="AD220" i="3"/>
  <c r="AC220" i="3"/>
  <c r="AB220" i="3"/>
  <c r="AA220" i="3"/>
  <c r="AL220" i="3"/>
  <c r="AK220" i="3"/>
  <c r="AJ220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AL212" i="3"/>
  <c r="AK212" i="3"/>
  <c r="AL211" i="3"/>
  <c r="AK211" i="3"/>
  <c r="AL210" i="3"/>
  <c r="AK210" i="3"/>
  <c r="AL209" i="3"/>
  <c r="AK209" i="3"/>
  <c r="AL208" i="3"/>
  <c r="AK208" i="3"/>
  <c r="AL207" i="3"/>
  <c r="AK207" i="3"/>
  <c r="AL206" i="3"/>
  <c r="AK206" i="3"/>
  <c r="AL205" i="3"/>
  <c r="AK205" i="3"/>
  <c r="AL204" i="3"/>
  <c r="AK204" i="3"/>
  <c r="AJ203" i="3"/>
  <c r="AI203" i="3"/>
  <c r="AH203" i="3"/>
  <c r="AG203" i="3"/>
  <c r="AF203" i="3"/>
  <c r="AE203" i="3"/>
  <c r="AD203" i="3"/>
  <c r="AC203" i="3"/>
  <c r="AB203" i="3"/>
  <c r="AA203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AL195" i="3"/>
  <c r="AL194" i="3" s="1"/>
  <c r="AK195" i="3"/>
  <c r="AK194" i="3" s="1"/>
  <c r="AJ195" i="3"/>
  <c r="AI195" i="3"/>
  <c r="AH195" i="3"/>
  <c r="AG195" i="3"/>
  <c r="AF195" i="3"/>
  <c r="AE195" i="3"/>
  <c r="AD195" i="3"/>
  <c r="AC195" i="3"/>
  <c r="AB195" i="3"/>
  <c r="AA195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AL184" i="3"/>
  <c r="AL183" i="3" s="1"/>
  <c r="AK184" i="3"/>
  <c r="AK183" i="3" s="1"/>
  <c r="AJ184" i="3"/>
  <c r="AJ183" i="3" s="1"/>
  <c r="AI184" i="3"/>
  <c r="AI183" i="3" s="1"/>
  <c r="AH184" i="3"/>
  <c r="AH183" i="3" s="1"/>
  <c r="AG184" i="3"/>
  <c r="AG183" i="3" s="1"/>
  <c r="AF184" i="3"/>
  <c r="AF183" i="3" s="1"/>
  <c r="AE184" i="3"/>
  <c r="AE183" i="3" s="1"/>
  <c r="AD184" i="3"/>
  <c r="AD183" i="3" s="1"/>
  <c r="AC184" i="3"/>
  <c r="AC183" i="3" s="1"/>
  <c r="AB184" i="3"/>
  <c r="AB183" i="3" s="1"/>
  <c r="AA184" i="3"/>
  <c r="AA183" i="3" s="1"/>
  <c r="E30" i="12" s="1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AL68" i="3"/>
  <c r="AL67" i="3" s="1"/>
  <c r="AK68" i="3"/>
  <c r="AK67" i="3" s="1"/>
  <c r="AJ68" i="3"/>
  <c r="AJ67" i="3" s="1"/>
  <c r="AI68" i="3"/>
  <c r="AI67" i="3" s="1"/>
  <c r="AH68" i="3"/>
  <c r="AH67" i="3" s="1"/>
  <c r="AG68" i="3"/>
  <c r="AG67" i="3" s="1"/>
  <c r="AF68" i="3"/>
  <c r="AF67" i="3" s="1"/>
  <c r="AE68" i="3"/>
  <c r="AE67" i="3" s="1"/>
  <c r="AD68" i="3"/>
  <c r="AD67" i="3" s="1"/>
  <c r="AC68" i="3"/>
  <c r="AC67" i="3" s="1"/>
  <c r="AB68" i="3"/>
  <c r="AB67" i="3" s="1"/>
  <c r="AA68" i="3"/>
  <c r="AA67" i="3" s="1"/>
  <c r="E20" i="12" s="1"/>
  <c r="AL65" i="3"/>
  <c r="AK65" i="3"/>
  <c r="AJ65" i="3"/>
  <c r="AI65" i="3"/>
  <c r="AH65" i="3"/>
  <c r="AG65" i="3"/>
  <c r="AF65" i="3"/>
  <c r="AE65" i="3"/>
  <c r="AD65" i="3"/>
  <c r="AC65" i="3"/>
  <c r="AB65" i="3"/>
  <c r="AA65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AL56" i="3"/>
  <c r="AL55" i="3" s="1"/>
  <c r="AK56" i="3"/>
  <c r="AK55" i="3" s="1"/>
  <c r="AJ56" i="3"/>
  <c r="AJ55" i="3" s="1"/>
  <c r="AI56" i="3"/>
  <c r="AI55" i="3" s="1"/>
  <c r="AH56" i="3"/>
  <c r="AH55" i="3" s="1"/>
  <c r="AG56" i="3"/>
  <c r="AG55" i="3" s="1"/>
  <c r="AF56" i="3"/>
  <c r="AF55" i="3" s="1"/>
  <c r="AE56" i="3"/>
  <c r="AE55" i="3" s="1"/>
  <c r="AD56" i="3"/>
  <c r="AD55" i="3" s="1"/>
  <c r="AC56" i="3"/>
  <c r="AC55" i="3" s="1"/>
  <c r="AB56" i="3"/>
  <c r="AB55" i="3" s="1"/>
  <c r="AA56" i="3"/>
  <c r="AA55" i="3" s="1"/>
  <c r="AL54" i="3"/>
  <c r="AL53" i="3" s="1"/>
  <c r="AK54" i="3"/>
  <c r="AK53" i="3" s="1"/>
  <c r="AJ54" i="3"/>
  <c r="AJ53" i="3" s="1"/>
  <c r="AI54" i="3"/>
  <c r="AI53" i="3" s="1"/>
  <c r="AH54" i="3"/>
  <c r="AH53" i="3" s="1"/>
  <c r="AG54" i="3"/>
  <c r="AG53" i="3" s="1"/>
  <c r="AF54" i="3"/>
  <c r="AF53" i="3" s="1"/>
  <c r="AE54" i="3"/>
  <c r="AE53" i="3" s="1"/>
  <c r="AD54" i="3"/>
  <c r="AD53" i="3" s="1"/>
  <c r="AC54" i="3"/>
  <c r="AC53" i="3" s="1"/>
  <c r="AB54" i="3"/>
  <c r="AB53" i="3" s="1"/>
  <c r="AA54" i="3"/>
  <c r="AA53" i="3" s="1"/>
  <c r="AL52" i="3"/>
  <c r="AK52" i="3"/>
  <c r="AJ52" i="3"/>
  <c r="AI52" i="3"/>
  <c r="AH52" i="3"/>
  <c r="AG52" i="3"/>
  <c r="AF52" i="3"/>
  <c r="AE52" i="3"/>
  <c r="AD52" i="3"/>
  <c r="AC52" i="3"/>
  <c r="AB52" i="3"/>
  <c r="AA52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AL21" i="3"/>
  <c r="AL20" i="3" s="1"/>
  <c r="AK21" i="3"/>
  <c r="AK20" i="3" s="1"/>
  <c r="AJ21" i="3"/>
  <c r="AJ20" i="3" s="1"/>
  <c r="AI21" i="3"/>
  <c r="AI20" i="3" s="1"/>
  <c r="AH21" i="3"/>
  <c r="AH20" i="3" s="1"/>
  <c r="AG21" i="3"/>
  <c r="AG20" i="3" s="1"/>
  <c r="AF21" i="3"/>
  <c r="AF20" i="3" s="1"/>
  <c r="AE21" i="3"/>
  <c r="AE20" i="3" s="1"/>
  <c r="AD21" i="3"/>
  <c r="AD20" i="3" s="1"/>
  <c r="AC21" i="3"/>
  <c r="AC20" i="3" s="1"/>
  <c r="AB21" i="3"/>
  <c r="AB20" i="3" s="1"/>
  <c r="AA21" i="3"/>
  <c r="AA20" i="3" s="1"/>
  <c r="AL19" i="3"/>
  <c r="AL18" i="3" s="1"/>
  <c r="AK19" i="3"/>
  <c r="AK18" i="3" s="1"/>
  <c r="AJ19" i="3"/>
  <c r="AJ18" i="3" s="1"/>
  <c r="AI19" i="3"/>
  <c r="AI18" i="3" s="1"/>
  <c r="AH19" i="3"/>
  <c r="AH18" i="3" s="1"/>
  <c r="AG19" i="3"/>
  <c r="AG18" i="3" s="1"/>
  <c r="AF19" i="3"/>
  <c r="AF18" i="3" s="1"/>
  <c r="AE19" i="3"/>
  <c r="AE18" i="3" s="1"/>
  <c r="AD19" i="3"/>
  <c r="AD18" i="3" s="1"/>
  <c r="AC19" i="3"/>
  <c r="AC18" i="3" s="1"/>
  <c r="AB19" i="3"/>
  <c r="AB18" i="3" s="1"/>
  <c r="AA19" i="3"/>
  <c r="AA18" i="3" s="1"/>
  <c r="AL17" i="3"/>
  <c r="AK17" i="3"/>
  <c r="AL16" i="3"/>
  <c r="AK16" i="3"/>
  <c r="AL15" i="3"/>
  <c r="AK15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AL9" i="3"/>
  <c r="AK9" i="3"/>
  <c r="AJ9" i="3"/>
  <c r="AI9" i="3"/>
  <c r="AH9" i="3"/>
  <c r="AG9" i="3"/>
  <c r="AF9" i="3"/>
  <c r="AE9" i="3"/>
  <c r="AD9" i="3"/>
  <c r="AC9" i="3"/>
  <c r="AB9" i="3"/>
  <c r="AA9" i="3"/>
  <c r="O2" i="3"/>
  <c r="AA2" i="3" s="1"/>
  <c r="AM2" i="3" s="1"/>
  <c r="AY2" i="3" s="1"/>
  <c r="BK2" i="3" s="1"/>
  <c r="BW2" i="3" s="1"/>
  <c r="CI2" i="3" s="1"/>
  <c r="Z448" i="3"/>
  <c r="Y448" i="3"/>
  <c r="X448" i="3"/>
  <c r="W448" i="3"/>
  <c r="V448" i="3"/>
  <c r="U448" i="3"/>
  <c r="T448" i="3"/>
  <c r="S448" i="3"/>
  <c r="R448" i="3"/>
  <c r="Q448" i="3"/>
  <c r="P448" i="3"/>
  <c r="O448" i="3"/>
  <c r="Z447" i="3"/>
  <c r="Y447" i="3"/>
  <c r="X447" i="3"/>
  <c r="W447" i="3"/>
  <c r="V447" i="3"/>
  <c r="U447" i="3"/>
  <c r="T447" i="3"/>
  <c r="S447" i="3"/>
  <c r="R447" i="3"/>
  <c r="Q447" i="3"/>
  <c r="P447" i="3"/>
  <c r="O447" i="3"/>
  <c r="Z446" i="3"/>
  <c r="Y446" i="3"/>
  <c r="X446" i="3"/>
  <c r="W446" i="3"/>
  <c r="V446" i="3"/>
  <c r="U446" i="3"/>
  <c r="T446" i="3"/>
  <c r="S446" i="3"/>
  <c r="R446" i="3"/>
  <c r="Q446" i="3"/>
  <c r="P446" i="3"/>
  <c r="O446" i="3"/>
  <c r="Z444" i="3"/>
  <c r="Y444" i="3"/>
  <c r="X444" i="3"/>
  <c r="W444" i="3"/>
  <c r="V444" i="3"/>
  <c r="U444" i="3"/>
  <c r="T444" i="3"/>
  <c r="S444" i="3"/>
  <c r="R444" i="3"/>
  <c r="Q444" i="3"/>
  <c r="P444" i="3"/>
  <c r="O444" i="3"/>
  <c r="Z443" i="3"/>
  <c r="Y443" i="3"/>
  <c r="X443" i="3"/>
  <c r="W443" i="3"/>
  <c r="V443" i="3"/>
  <c r="U443" i="3"/>
  <c r="T443" i="3"/>
  <c r="S443" i="3"/>
  <c r="R443" i="3"/>
  <c r="Q443" i="3"/>
  <c r="P443" i="3"/>
  <c r="O443" i="3"/>
  <c r="Z442" i="3"/>
  <c r="Y442" i="3"/>
  <c r="X442" i="3"/>
  <c r="W442" i="3"/>
  <c r="V442" i="3"/>
  <c r="U442" i="3"/>
  <c r="T442" i="3"/>
  <c r="S442" i="3"/>
  <c r="R442" i="3"/>
  <c r="Q442" i="3"/>
  <c r="P442" i="3"/>
  <c r="O442" i="3"/>
  <c r="Z441" i="3"/>
  <c r="Y441" i="3"/>
  <c r="X441" i="3"/>
  <c r="W441" i="3"/>
  <c r="V441" i="3"/>
  <c r="U441" i="3"/>
  <c r="T441" i="3"/>
  <c r="S441" i="3"/>
  <c r="R441" i="3"/>
  <c r="Q441" i="3"/>
  <c r="P441" i="3"/>
  <c r="O441" i="3"/>
  <c r="Z440" i="3"/>
  <c r="Y440" i="3"/>
  <c r="X440" i="3"/>
  <c r="W440" i="3"/>
  <c r="V440" i="3"/>
  <c r="U440" i="3"/>
  <c r="T440" i="3"/>
  <c r="S440" i="3"/>
  <c r="R440" i="3"/>
  <c r="Q440" i="3"/>
  <c r="P440" i="3"/>
  <c r="O440" i="3"/>
  <c r="Z439" i="3"/>
  <c r="Y439" i="3"/>
  <c r="X439" i="3"/>
  <c r="W439" i="3"/>
  <c r="V439" i="3"/>
  <c r="U439" i="3"/>
  <c r="T439" i="3"/>
  <c r="S439" i="3"/>
  <c r="R439" i="3"/>
  <c r="Q439" i="3"/>
  <c r="P439" i="3"/>
  <c r="O439" i="3"/>
  <c r="Z438" i="3"/>
  <c r="Y438" i="3"/>
  <c r="X438" i="3"/>
  <c r="W438" i="3"/>
  <c r="V438" i="3"/>
  <c r="U438" i="3"/>
  <c r="T438" i="3"/>
  <c r="S438" i="3"/>
  <c r="R438" i="3"/>
  <c r="Q438" i="3"/>
  <c r="P438" i="3"/>
  <c r="O438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Z436" i="3"/>
  <c r="Y436" i="3"/>
  <c r="X436" i="3"/>
  <c r="W436" i="3"/>
  <c r="V436" i="3"/>
  <c r="U436" i="3"/>
  <c r="T436" i="3"/>
  <c r="S436" i="3"/>
  <c r="R436" i="3"/>
  <c r="Q436" i="3"/>
  <c r="P436" i="3"/>
  <c r="O436" i="3"/>
  <c r="Z435" i="3"/>
  <c r="Y435" i="3"/>
  <c r="X435" i="3"/>
  <c r="W435" i="3"/>
  <c r="V435" i="3"/>
  <c r="U435" i="3"/>
  <c r="T435" i="3"/>
  <c r="S435" i="3"/>
  <c r="R435" i="3"/>
  <c r="Q435" i="3"/>
  <c r="P435" i="3"/>
  <c r="O435" i="3"/>
  <c r="Z434" i="3"/>
  <c r="Y434" i="3"/>
  <c r="X434" i="3"/>
  <c r="W434" i="3"/>
  <c r="V434" i="3"/>
  <c r="U434" i="3"/>
  <c r="T434" i="3"/>
  <c r="S434" i="3"/>
  <c r="R434" i="3"/>
  <c r="Q434" i="3"/>
  <c r="P434" i="3"/>
  <c r="O434" i="3"/>
  <c r="Z433" i="3"/>
  <c r="Y433" i="3"/>
  <c r="X433" i="3"/>
  <c r="W433" i="3"/>
  <c r="V433" i="3"/>
  <c r="U433" i="3"/>
  <c r="T433" i="3"/>
  <c r="S433" i="3"/>
  <c r="R433" i="3"/>
  <c r="Q433" i="3"/>
  <c r="P433" i="3"/>
  <c r="O433" i="3"/>
  <c r="Z432" i="3"/>
  <c r="Y432" i="3"/>
  <c r="X432" i="3"/>
  <c r="W432" i="3"/>
  <c r="V432" i="3"/>
  <c r="U432" i="3"/>
  <c r="T432" i="3"/>
  <c r="S432" i="3"/>
  <c r="R432" i="3"/>
  <c r="Q432" i="3"/>
  <c r="P432" i="3"/>
  <c r="O432" i="3"/>
  <c r="Z431" i="3"/>
  <c r="Y431" i="3"/>
  <c r="X431" i="3"/>
  <c r="W431" i="3"/>
  <c r="V431" i="3"/>
  <c r="U431" i="3"/>
  <c r="T431" i="3"/>
  <c r="S431" i="3"/>
  <c r="R431" i="3"/>
  <c r="Q431" i="3"/>
  <c r="P431" i="3"/>
  <c r="O431" i="3"/>
  <c r="Z430" i="3"/>
  <c r="Y430" i="3"/>
  <c r="X430" i="3"/>
  <c r="W430" i="3"/>
  <c r="V430" i="3"/>
  <c r="U430" i="3"/>
  <c r="T430" i="3"/>
  <c r="S430" i="3"/>
  <c r="R430" i="3"/>
  <c r="Q430" i="3"/>
  <c r="P430" i="3"/>
  <c r="O430" i="3"/>
  <c r="Z429" i="3"/>
  <c r="Y429" i="3"/>
  <c r="X429" i="3"/>
  <c r="W429" i="3"/>
  <c r="V429" i="3"/>
  <c r="U429" i="3"/>
  <c r="T429" i="3"/>
  <c r="S429" i="3"/>
  <c r="R429" i="3"/>
  <c r="Q429" i="3"/>
  <c r="P429" i="3"/>
  <c r="O429" i="3"/>
  <c r="Z428" i="3"/>
  <c r="Y428" i="3"/>
  <c r="X428" i="3"/>
  <c r="W428" i="3"/>
  <c r="V428" i="3"/>
  <c r="U428" i="3"/>
  <c r="T428" i="3"/>
  <c r="S428" i="3"/>
  <c r="R428" i="3"/>
  <c r="Q428" i="3"/>
  <c r="P428" i="3"/>
  <c r="O428" i="3"/>
  <c r="Z427" i="3"/>
  <c r="Y427" i="3"/>
  <c r="X427" i="3"/>
  <c r="W427" i="3"/>
  <c r="V427" i="3"/>
  <c r="U427" i="3"/>
  <c r="T427" i="3"/>
  <c r="S427" i="3"/>
  <c r="R427" i="3"/>
  <c r="Q427" i="3"/>
  <c r="P427" i="3"/>
  <c r="O427" i="3"/>
  <c r="Z423" i="3"/>
  <c r="Z384" i="10" s="1"/>
  <c r="Y423" i="3"/>
  <c r="Y384" i="10" s="1"/>
  <c r="X423" i="3"/>
  <c r="X384" i="10" s="1"/>
  <c r="W423" i="3"/>
  <c r="W384" i="10" s="1"/>
  <c r="V423" i="3"/>
  <c r="V422" i="3" s="1"/>
  <c r="U423" i="3"/>
  <c r="U384" i="10" s="1"/>
  <c r="T423" i="3"/>
  <c r="T384" i="10" s="1"/>
  <c r="S423" i="3"/>
  <c r="S384" i="10" s="1"/>
  <c r="R423" i="3"/>
  <c r="R384" i="10" s="1"/>
  <c r="Q423" i="3"/>
  <c r="Q384" i="10" s="1"/>
  <c r="P423" i="3"/>
  <c r="P384" i="10" s="1"/>
  <c r="O423" i="3"/>
  <c r="O384" i="10" s="1"/>
  <c r="Z420" i="3"/>
  <c r="Y420" i="3"/>
  <c r="X420" i="3"/>
  <c r="W420" i="3"/>
  <c r="V420" i="3"/>
  <c r="U420" i="3"/>
  <c r="T420" i="3"/>
  <c r="S420" i="3"/>
  <c r="R420" i="3"/>
  <c r="Q420" i="3"/>
  <c r="P420" i="3"/>
  <c r="O420" i="3"/>
  <c r="Z419" i="3"/>
  <c r="Y419" i="3"/>
  <c r="X419" i="3"/>
  <c r="W419" i="3"/>
  <c r="V419" i="3"/>
  <c r="U419" i="3"/>
  <c r="T419" i="3"/>
  <c r="S419" i="3"/>
  <c r="R419" i="3"/>
  <c r="Q419" i="3"/>
  <c r="P419" i="3"/>
  <c r="O419" i="3"/>
  <c r="Z418" i="3"/>
  <c r="Y418" i="3"/>
  <c r="X418" i="3"/>
  <c r="W418" i="3"/>
  <c r="V418" i="3"/>
  <c r="U418" i="3"/>
  <c r="T418" i="3"/>
  <c r="S418" i="3"/>
  <c r="R418" i="3"/>
  <c r="Q418" i="3"/>
  <c r="P418" i="3"/>
  <c r="O418" i="3"/>
  <c r="Z417" i="3"/>
  <c r="Y417" i="3"/>
  <c r="X417" i="3"/>
  <c r="W417" i="3"/>
  <c r="V417" i="3"/>
  <c r="U417" i="3"/>
  <c r="T417" i="3"/>
  <c r="S417" i="3"/>
  <c r="R417" i="3"/>
  <c r="Q417" i="3"/>
  <c r="P417" i="3"/>
  <c r="O417" i="3"/>
  <c r="Z408" i="3"/>
  <c r="Y408" i="3"/>
  <c r="X408" i="3"/>
  <c r="W408" i="3"/>
  <c r="V408" i="3"/>
  <c r="U408" i="3"/>
  <c r="T408" i="3"/>
  <c r="S408" i="3"/>
  <c r="R408" i="3"/>
  <c r="Q408" i="3"/>
  <c r="P408" i="3"/>
  <c r="O408" i="3"/>
  <c r="Z407" i="3"/>
  <c r="Y407" i="3"/>
  <c r="X407" i="3"/>
  <c r="W407" i="3"/>
  <c r="V407" i="3"/>
  <c r="U407" i="3"/>
  <c r="T407" i="3"/>
  <c r="S407" i="3"/>
  <c r="R407" i="3"/>
  <c r="Q407" i="3"/>
  <c r="P407" i="3"/>
  <c r="O407" i="3"/>
  <c r="Z406" i="3"/>
  <c r="Y406" i="3"/>
  <c r="X406" i="3"/>
  <c r="W406" i="3"/>
  <c r="V406" i="3"/>
  <c r="U406" i="3"/>
  <c r="T406" i="3"/>
  <c r="S406" i="3"/>
  <c r="R406" i="3"/>
  <c r="Q406" i="3"/>
  <c r="P406" i="3"/>
  <c r="O406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Z404" i="3"/>
  <c r="Y404" i="3"/>
  <c r="X404" i="3"/>
  <c r="W404" i="3"/>
  <c r="V404" i="3"/>
  <c r="U404" i="3"/>
  <c r="T404" i="3"/>
  <c r="S404" i="3"/>
  <c r="R404" i="3"/>
  <c r="Q404" i="3"/>
  <c r="P404" i="3"/>
  <c r="O404" i="3"/>
  <c r="Z403" i="3"/>
  <c r="Y403" i="3"/>
  <c r="X403" i="3"/>
  <c r="W403" i="3"/>
  <c r="V403" i="3"/>
  <c r="U403" i="3"/>
  <c r="T403" i="3"/>
  <c r="S403" i="3"/>
  <c r="R403" i="3"/>
  <c r="Q403" i="3"/>
  <c r="P403" i="3"/>
  <c r="O403" i="3"/>
  <c r="Z394" i="3"/>
  <c r="Y394" i="3"/>
  <c r="X394" i="3"/>
  <c r="W394" i="3"/>
  <c r="V394" i="3"/>
  <c r="U394" i="3"/>
  <c r="T394" i="3"/>
  <c r="S394" i="3"/>
  <c r="R394" i="3"/>
  <c r="Q394" i="3"/>
  <c r="P394" i="3"/>
  <c r="O394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Z379" i="3"/>
  <c r="Y379" i="3"/>
  <c r="X379" i="3"/>
  <c r="W379" i="3"/>
  <c r="V379" i="3"/>
  <c r="U379" i="3"/>
  <c r="T379" i="3"/>
  <c r="S379" i="3"/>
  <c r="R379" i="3"/>
  <c r="Q379" i="3"/>
  <c r="P379" i="3"/>
  <c r="O379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Z375" i="3"/>
  <c r="Y375" i="3"/>
  <c r="X375" i="3"/>
  <c r="W375" i="3"/>
  <c r="V375" i="3"/>
  <c r="U375" i="3"/>
  <c r="T375" i="3"/>
  <c r="S375" i="3"/>
  <c r="R375" i="3"/>
  <c r="Q375" i="3"/>
  <c r="P375" i="3"/>
  <c r="O375" i="3"/>
  <c r="Z374" i="3"/>
  <c r="Y374" i="3"/>
  <c r="X374" i="3"/>
  <c r="W374" i="3"/>
  <c r="V374" i="3"/>
  <c r="U374" i="3"/>
  <c r="T374" i="3"/>
  <c r="S374" i="3"/>
  <c r="R374" i="3"/>
  <c r="Q374" i="3"/>
  <c r="P374" i="3"/>
  <c r="O374" i="3"/>
  <c r="Z373" i="3"/>
  <c r="Y373" i="3"/>
  <c r="X373" i="3"/>
  <c r="W373" i="3"/>
  <c r="V373" i="3"/>
  <c r="U373" i="3"/>
  <c r="T373" i="3"/>
  <c r="S373" i="3"/>
  <c r="R373" i="3"/>
  <c r="Q373" i="3"/>
  <c r="P373" i="3"/>
  <c r="O373" i="3"/>
  <c r="Z372" i="3"/>
  <c r="Y372" i="3"/>
  <c r="X372" i="3"/>
  <c r="W372" i="3"/>
  <c r="V372" i="3"/>
  <c r="U372" i="3"/>
  <c r="T372" i="3"/>
  <c r="S372" i="3"/>
  <c r="R372" i="3"/>
  <c r="Q372" i="3"/>
  <c r="P372" i="3"/>
  <c r="O372" i="3"/>
  <c r="Z371" i="3"/>
  <c r="Y371" i="3"/>
  <c r="X371" i="3"/>
  <c r="W371" i="3"/>
  <c r="V371" i="3"/>
  <c r="U371" i="3"/>
  <c r="T371" i="3"/>
  <c r="S371" i="3"/>
  <c r="R371" i="3"/>
  <c r="Q371" i="3"/>
  <c r="P371" i="3"/>
  <c r="O371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Z367" i="3"/>
  <c r="Y367" i="3"/>
  <c r="X367" i="3"/>
  <c r="W367" i="3"/>
  <c r="V367" i="3"/>
  <c r="U367" i="3"/>
  <c r="T367" i="3"/>
  <c r="S367" i="3"/>
  <c r="R367" i="3"/>
  <c r="Q367" i="3"/>
  <c r="P367" i="3"/>
  <c r="O367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Z365" i="3"/>
  <c r="Y365" i="3"/>
  <c r="X365" i="3"/>
  <c r="W365" i="3"/>
  <c r="V365" i="3"/>
  <c r="U365" i="3"/>
  <c r="T365" i="3"/>
  <c r="S365" i="3"/>
  <c r="R365" i="3"/>
  <c r="Q365" i="3"/>
  <c r="P365" i="3"/>
  <c r="O365" i="3"/>
  <c r="Z364" i="3"/>
  <c r="Y364" i="3"/>
  <c r="X364" i="3"/>
  <c r="W364" i="3"/>
  <c r="V364" i="3"/>
  <c r="U364" i="3"/>
  <c r="T364" i="3"/>
  <c r="S364" i="3"/>
  <c r="R364" i="3"/>
  <c r="Q364" i="3"/>
  <c r="P364" i="3"/>
  <c r="O364" i="3"/>
  <c r="Z363" i="3"/>
  <c r="Y363" i="3"/>
  <c r="X363" i="3"/>
  <c r="W363" i="3"/>
  <c r="V363" i="3"/>
  <c r="U363" i="3"/>
  <c r="T363" i="3"/>
  <c r="S363" i="3"/>
  <c r="R363" i="3"/>
  <c r="Q363" i="3"/>
  <c r="P363" i="3"/>
  <c r="O363" i="3"/>
  <c r="Z362" i="3"/>
  <c r="Y362" i="3"/>
  <c r="X362" i="3"/>
  <c r="W362" i="3"/>
  <c r="V362" i="3"/>
  <c r="U362" i="3"/>
  <c r="T362" i="3"/>
  <c r="S362" i="3"/>
  <c r="R362" i="3"/>
  <c r="Q362" i="3"/>
  <c r="P362" i="3"/>
  <c r="O362" i="3"/>
  <c r="Z361" i="3"/>
  <c r="Y361" i="3"/>
  <c r="X361" i="3"/>
  <c r="W361" i="3"/>
  <c r="V361" i="3"/>
  <c r="U361" i="3"/>
  <c r="T361" i="3"/>
  <c r="S361" i="3"/>
  <c r="R361" i="3"/>
  <c r="Q361" i="3"/>
  <c r="P361" i="3"/>
  <c r="O361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Z359" i="3"/>
  <c r="Y359" i="3"/>
  <c r="X359" i="3"/>
  <c r="W359" i="3"/>
  <c r="V359" i="3"/>
  <c r="U359" i="3"/>
  <c r="T359" i="3"/>
  <c r="S359" i="3"/>
  <c r="R359" i="3"/>
  <c r="Q359" i="3"/>
  <c r="P359" i="3"/>
  <c r="O359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Z356" i="3"/>
  <c r="Y356" i="3"/>
  <c r="X356" i="3"/>
  <c r="W356" i="3"/>
  <c r="V356" i="3"/>
  <c r="U356" i="3"/>
  <c r="T356" i="3"/>
  <c r="S356" i="3"/>
  <c r="R356" i="3"/>
  <c r="Q356" i="3"/>
  <c r="P356" i="3"/>
  <c r="O356" i="3"/>
  <c r="Z355" i="3"/>
  <c r="Y355" i="3"/>
  <c r="X355" i="3"/>
  <c r="W355" i="3"/>
  <c r="V355" i="3"/>
  <c r="U355" i="3"/>
  <c r="T355" i="3"/>
  <c r="S355" i="3"/>
  <c r="R355" i="3"/>
  <c r="Q355" i="3"/>
  <c r="P355" i="3"/>
  <c r="O355" i="3"/>
  <c r="Z354" i="3"/>
  <c r="Y354" i="3"/>
  <c r="X354" i="3"/>
  <c r="W354" i="3"/>
  <c r="V354" i="3"/>
  <c r="U354" i="3"/>
  <c r="T354" i="3"/>
  <c r="S354" i="3"/>
  <c r="R354" i="3"/>
  <c r="Q354" i="3"/>
  <c r="P354" i="3"/>
  <c r="O354" i="3"/>
  <c r="Z353" i="3"/>
  <c r="Y353" i="3"/>
  <c r="X353" i="3"/>
  <c r="W353" i="3"/>
  <c r="V353" i="3"/>
  <c r="U353" i="3"/>
  <c r="T353" i="3"/>
  <c r="S353" i="3"/>
  <c r="R353" i="3"/>
  <c r="Q353" i="3"/>
  <c r="P353" i="3"/>
  <c r="O353" i="3"/>
  <c r="Z352" i="3"/>
  <c r="Y352" i="3"/>
  <c r="X352" i="3"/>
  <c r="W352" i="3"/>
  <c r="V352" i="3"/>
  <c r="U352" i="3"/>
  <c r="T352" i="3"/>
  <c r="S352" i="3"/>
  <c r="R352" i="3"/>
  <c r="Q352" i="3"/>
  <c r="P352" i="3"/>
  <c r="O352" i="3"/>
  <c r="Z351" i="3"/>
  <c r="Y351" i="3"/>
  <c r="X351" i="3"/>
  <c r="W351" i="3"/>
  <c r="V351" i="3"/>
  <c r="U351" i="3"/>
  <c r="T351" i="3"/>
  <c r="S351" i="3"/>
  <c r="R351" i="3"/>
  <c r="Q351" i="3"/>
  <c r="P351" i="3"/>
  <c r="O351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Z347" i="3"/>
  <c r="Y347" i="3"/>
  <c r="X347" i="3"/>
  <c r="W347" i="3"/>
  <c r="V347" i="3"/>
  <c r="U347" i="3"/>
  <c r="T347" i="3"/>
  <c r="S347" i="3"/>
  <c r="R347" i="3"/>
  <c r="Q347" i="3"/>
  <c r="P347" i="3"/>
  <c r="O347" i="3"/>
  <c r="Z346" i="3"/>
  <c r="Y346" i="3"/>
  <c r="X346" i="3"/>
  <c r="W346" i="3"/>
  <c r="V346" i="3"/>
  <c r="U346" i="3"/>
  <c r="T346" i="3"/>
  <c r="S346" i="3"/>
  <c r="R346" i="3"/>
  <c r="Q346" i="3"/>
  <c r="P346" i="3"/>
  <c r="O346" i="3"/>
  <c r="Z345" i="3"/>
  <c r="Y345" i="3"/>
  <c r="X345" i="3"/>
  <c r="W345" i="3"/>
  <c r="V345" i="3"/>
  <c r="U345" i="3"/>
  <c r="T345" i="3"/>
  <c r="S345" i="3"/>
  <c r="R345" i="3"/>
  <c r="Q345" i="3"/>
  <c r="P345" i="3"/>
  <c r="O345" i="3"/>
  <c r="Z343" i="3"/>
  <c r="Y343" i="3"/>
  <c r="X343" i="3"/>
  <c r="W343" i="3"/>
  <c r="V343" i="3"/>
  <c r="U343" i="3"/>
  <c r="T343" i="3"/>
  <c r="S343" i="3"/>
  <c r="R343" i="3"/>
  <c r="Q343" i="3"/>
  <c r="P343" i="3"/>
  <c r="O343" i="3"/>
  <c r="Z339" i="3"/>
  <c r="Y339" i="3"/>
  <c r="X339" i="3"/>
  <c r="W339" i="3"/>
  <c r="V339" i="3"/>
  <c r="U339" i="3"/>
  <c r="T339" i="3"/>
  <c r="S339" i="3"/>
  <c r="R339" i="3"/>
  <c r="Q339" i="3"/>
  <c r="P339" i="3"/>
  <c r="O339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Z337" i="3"/>
  <c r="Y337" i="3"/>
  <c r="X337" i="3"/>
  <c r="W337" i="3"/>
  <c r="V337" i="3"/>
  <c r="U337" i="3"/>
  <c r="T337" i="3"/>
  <c r="S337" i="3"/>
  <c r="R337" i="3"/>
  <c r="Q337" i="3"/>
  <c r="P337" i="3"/>
  <c r="O337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Z335" i="3"/>
  <c r="Y335" i="3"/>
  <c r="X335" i="3"/>
  <c r="W335" i="3"/>
  <c r="V335" i="3"/>
  <c r="U335" i="3"/>
  <c r="T335" i="3"/>
  <c r="S335" i="3"/>
  <c r="R335" i="3"/>
  <c r="Q335" i="3"/>
  <c r="P335" i="3"/>
  <c r="O335" i="3"/>
  <c r="Z334" i="3"/>
  <c r="Y334" i="3"/>
  <c r="X334" i="3"/>
  <c r="W334" i="3"/>
  <c r="V334" i="3"/>
  <c r="U334" i="3"/>
  <c r="T334" i="3"/>
  <c r="S334" i="3"/>
  <c r="R334" i="3"/>
  <c r="Q334" i="3"/>
  <c r="P334" i="3"/>
  <c r="O334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Z328" i="3"/>
  <c r="Y328" i="3"/>
  <c r="X328" i="3"/>
  <c r="W328" i="3"/>
  <c r="V328" i="3"/>
  <c r="U328" i="3"/>
  <c r="T328" i="3"/>
  <c r="S328" i="3"/>
  <c r="R328" i="3"/>
  <c r="Q328" i="3"/>
  <c r="P328" i="3"/>
  <c r="O328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Z326" i="3"/>
  <c r="Y326" i="3"/>
  <c r="X326" i="3"/>
  <c r="W326" i="3"/>
  <c r="V326" i="3"/>
  <c r="U326" i="3"/>
  <c r="T326" i="3"/>
  <c r="S326" i="3"/>
  <c r="R326" i="3"/>
  <c r="Q326" i="3"/>
  <c r="P326" i="3"/>
  <c r="O326" i="3"/>
  <c r="Z325" i="3"/>
  <c r="Y325" i="3"/>
  <c r="X325" i="3"/>
  <c r="W325" i="3"/>
  <c r="V325" i="3"/>
  <c r="U325" i="3"/>
  <c r="T325" i="3"/>
  <c r="S325" i="3"/>
  <c r="R325" i="3"/>
  <c r="Q325" i="3"/>
  <c r="P325" i="3"/>
  <c r="O325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Z323" i="3"/>
  <c r="Y323" i="3"/>
  <c r="X323" i="3"/>
  <c r="W323" i="3"/>
  <c r="V323" i="3"/>
  <c r="U323" i="3"/>
  <c r="T323" i="3"/>
  <c r="S323" i="3"/>
  <c r="R323" i="3"/>
  <c r="Q323" i="3"/>
  <c r="P323" i="3"/>
  <c r="O323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Z321" i="3"/>
  <c r="Y321" i="3"/>
  <c r="X321" i="3"/>
  <c r="W321" i="3"/>
  <c r="V321" i="3"/>
  <c r="U321" i="3"/>
  <c r="T321" i="3"/>
  <c r="S321" i="3"/>
  <c r="R321" i="3"/>
  <c r="Q321" i="3"/>
  <c r="P321" i="3"/>
  <c r="O321" i="3"/>
  <c r="Z320" i="3"/>
  <c r="Y320" i="3"/>
  <c r="X320" i="3"/>
  <c r="W320" i="3"/>
  <c r="V320" i="3"/>
  <c r="U320" i="3"/>
  <c r="T320" i="3"/>
  <c r="S320" i="3"/>
  <c r="R320" i="3"/>
  <c r="Q320" i="3"/>
  <c r="P320" i="3"/>
  <c r="O320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Z318" i="3"/>
  <c r="Y318" i="3"/>
  <c r="X318" i="3"/>
  <c r="W318" i="3"/>
  <c r="V318" i="3"/>
  <c r="U318" i="3"/>
  <c r="T318" i="3"/>
  <c r="S318" i="3"/>
  <c r="R318" i="3"/>
  <c r="Q318" i="3"/>
  <c r="P318" i="3"/>
  <c r="O318" i="3"/>
  <c r="Z317" i="3"/>
  <c r="Y317" i="3"/>
  <c r="X317" i="3"/>
  <c r="W317" i="3"/>
  <c r="V317" i="3"/>
  <c r="U317" i="3"/>
  <c r="T317" i="3"/>
  <c r="S317" i="3"/>
  <c r="R317" i="3"/>
  <c r="Q317" i="3"/>
  <c r="P317" i="3"/>
  <c r="O317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Z312" i="3"/>
  <c r="Y312" i="3"/>
  <c r="X312" i="3"/>
  <c r="W312" i="3"/>
  <c r="V312" i="3"/>
  <c r="U312" i="3"/>
  <c r="T312" i="3"/>
  <c r="S312" i="3"/>
  <c r="R312" i="3"/>
  <c r="Q312" i="3"/>
  <c r="P312" i="3"/>
  <c r="O312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Z310" i="3"/>
  <c r="Y310" i="3"/>
  <c r="X310" i="3"/>
  <c r="W310" i="3"/>
  <c r="V310" i="3"/>
  <c r="U310" i="3"/>
  <c r="T310" i="3"/>
  <c r="S310" i="3"/>
  <c r="R310" i="3"/>
  <c r="Q310" i="3"/>
  <c r="P310" i="3"/>
  <c r="O310" i="3"/>
  <c r="Z309" i="3"/>
  <c r="Y309" i="3"/>
  <c r="X309" i="3"/>
  <c r="W309" i="3"/>
  <c r="V309" i="3"/>
  <c r="U309" i="3"/>
  <c r="T309" i="3"/>
  <c r="S309" i="3"/>
  <c r="R309" i="3"/>
  <c r="Q309" i="3"/>
  <c r="P309" i="3"/>
  <c r="O309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Z307" i="3"/>
  <c r="Y307" i="3"/>
  <c r="X307" i="3"/>
  <c r="W307" i="3"/>
  <c r="V307" i="3"/>
  <c r="U307" i="3"/>
  <c r="T307" i="3"/>
  <c r="S307" i="3"/>
  <c r="R307" i="3"/>
  <c r="Q307" i="3"/>
  <c r="P307" i="3"/>
  <c r="O307" i="3"/>
  <c r="Z306" i="3"/>
  <c r="Y306" i="3"/>
  <c r="X306" i="3"/>
  <c r="W306" i="3"/>
  <c r="V306" i="3"/>
  <c r="U306" i="3"/>
  <c r="T306" i="3"/>
  <c r="S306" i="3"/>
  <c r="R306" i="3"/>
  <c r="Q306" i="3"/>
  <c r="P306" i="3"/>
  <c r="O306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Z304" i="3"/>
  <c r="Y304" i="3"/>
  <c r="X304" i="3"/>
  <c r="W304" i="3"/>
  <c r="V304" i="3"/>
  <c r="U304" i="3"/>
  <c r="T304" i="3"/>
  <c r="S304" i="3"/>
  <c r="R304" i="3"/>
  <c r="Q304" i="3"/>
  <c r="P304" i="3"/>
  <c r="O304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Z302" i="3"/>
  <c r="Y302" i="3"/>
  <c r="X302" i="3"/>
  <c r="W302" i="3"/>
  <c r="V302" i="3"/>
  <c r="U302" i="3"/>
  <c r="T302" i="3"/>
  <c r="S302" i="3"/>
  <c r="R302" i="3"/>
  <c r="Q302" i="3"/>
  <c r="P302" i="3"/>
  <c r="O302" i="3"/>
  <c r="Z301" i="3"/>
  <c r="Y301" i="3"/>
  <c r="X301" i="3"/>
  <c r="W301" i="3"/>
  <c r="V301" i="3"/>
  <c r="U301" i="3"/>
  <c r="T301" i="3"/>
  <c r="S301" i="3"/>
  <c r="R301" i="3"/>
  <c r="Q301" i="3"/>
  <c r="P301" i="3"/>
  <c r="O301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Z299" i="3"/>
  <c r="Y299" i="3"/>
  <c r="X299" i="3"/>
  <c r="W299" i="3"/>
  <c r="V299" i="3"/>
  <c r="U299" i="3"/>
  <c r="T299" i="3"/>
  <c r="S299" i="3"/>
  <c r="R299" i="3"/>
  <c r="Q299" i="3"/>
  <c r="P299" i="3"/>
  <c r="O299" i="3"/>
  <c r="Z298" i="3"/>
  <c r="Y298" i="3"/>
  <c r="X298" i="3"/>
  <c r="W298" i="3"/>
  <c r="V298" i="3"/>
  <c r="U298" i="3"/>
  <c r="T298" i="3"/>
  <c r="S298" i="3"/>
  <c r="R298" i="3"/>
  <c r="Q298" i="3"/>
  <c r="P298" i="3"/>
  <c r="O298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Z292" i="3"/>
  <c r="Z291" i="3" s="1"/>
  <c r="Y292" i="3"/>
  <c r="Y291" i="3" s="1"/>
  <c r="X292" i="3"/>
  <c r="X291" i="3" s="1"/>
  <c r="W292" i="3"/>
  <c r="W291" i="3" s="1"/>
  <c r="V292" i="3"/>
  <c r="V291" i="3" s="1"/>
  <c r="U292" i="3"/>
  <c r="U291" i="3" s="1"/>
  <c r="T292" i="3"/>
  <c r="T291" i="3" s="1"/>
  <c r="S292" i="3"/>
  <c r="S291" i="3" s="1"/>
  <c r="R292" i="3"/>
  <c r="R291" i="3" s="1"/>
  <c r="Q292" i="3"/>
  <c r="Q291" i="3" s="1"/>
  <c r="P292" i="3"/>
  <c r="P291" i="3" s="1"/>
  <c r="O292" i="3"/>
  <c r="O291" i="3" s="1"/>
  <c r="Z290" i="3"/>
  <c r="Y290" i="3"/>
  <c r="X290" i="3"/>
  <c r="W290" i="3"/>
  <c r="V290" i="3"/>
  <c r="U290" i="3"/>
  <c r="T290" i="3"/>
  <c r="S290" i="3"/>
  <c r="R290" i="3"/>
  <c r="Q290" i="3"/>
  <c r="P290" i="3"/>
  <c r="O290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Z212" i="3"/>
  <c r="Y212" i="3"/>
  <c r="Z211" i="3"/>
  <c r="Y211" i="3"/>
  <c r="Z210" i="3"/>
  <c r="Y210" i="3"/>
  <c r="Z209" i="3"/>
  <c r="Y209" i="3"/>
  <c r="Z208" i="3"/>
  <c r="Y208" i="3"/>
  <c r="Z207" i="3"/>
  <c r="Y207" i="3"/>
  <c r="Z206" i="3"/>
  <c r="Y206" i="3"/>
  <c r="Z205" i="3"/>
  <c r="Y205" i="3"/>
  <c r="Z204" i="3"/>
  <c r="Y204" i="3"/>
  <c r="X203" i="3"/>
  <c r="W203" i="3"/>
  <c r="V203" i="3"/>
  <c r="U203" i="3"/>
  <c r="T203" i="3"/>
  <c r="S203" i="3"/>
  <c r="R203" i="3"/>
  <c r="Q203" i="3"/>
  <c r="P203" i="3"/>
  <c r="O203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Z184" i="3"/>
  <c r="Z183" i="3" s="1"/>
  <c r="Y184" i="3"/>
  <c r="Y183" i="3" s="1"/>
  <c r="X184" i="3"/>
  <c r="X183" i="3" s="1"/>
  <c r="W184" i="3"/>
  <c r="W183" i="3" s="1"/>
  <c r="V184" i="3"/>
  <c r="V183" i="3" s="1"/>
  <c r="U184" i="3"/>
  <c r="U183" i="3" s="1"/>
  <c r="T184" i="3"/>
  <c r="T183" i="3" s="1"/>
  <c r="S184" i="3"/>
  <c r="S183" i="3" s="1"/>
  <c r="R184" i="3"/>
  <c r="R183" i="3" s="1"/>
  <c r="Q184" i="3"/>
  <c r="Q183" i="3" s="1"/>
  <c r="P184" i="3"/>
  <c r="P183" i="3" s="1"/>
  <c r="O184" i="3"/>
  <c r="O183" i="3" s="1"/>
  <c r="Z178" i="3"/>
  <c r="Y178" i="3"/>
  <c r="X178" i="3"/>
  <c r="W178" i="3"/>
  <c r="V178" i="3"/>
  <c r="U178" i="3"/>
  <c r="T178" i="3"/>
  <c r="S178" i="3"/>
  <c r="R178" i="3"/>
  <c r="Q178" i="3"/>
  <c r="P178" i="3"/>
  <c r="O178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Z170" i="3"/>
  <c r="Y170" i="3"/>
  <c r="X170" i="3"/>
  <c r="X169" i="3" s="1"/>
  <c r="W170" i="3"/>
  <c r="W169" i="3" s="1"/>
  <c r="V170" i="3"/>
  <c r="V169" i="3" s="1"/>
  <c r="U170" i="3"/>
  <c r="U169" i="3" s="1"/>
  <c r="T170" i="3"/>
  <c r="T169" i="3" s="1"/>
  <c r="S170" i="3"/>
  <c r="S169" i="3" s="1"/>
  <c r="R170" i="3"/>
  <c r="R169" i="3" s="1"/>
  <c r="Q170" i="3"/>
  <c r="Q169" i="3" s="1"/>
  <c r="P170" i="3"/>
  <c r="P169" i="3" s="1"/>
  <c r="O170" i="3"/>
  <c r="O169" i="3" s="1"/>
  <c r="Z163" i="3"/>
  <c r="Y163" i="3"/>
  <c r="X163" i="3"/>
  <c r="X162" i="3" s="1"/>
  <c r="W163" i="3"/>
  <c r="W162" i="3" s="1"/>
  <c r="V163" i="3"/>
  <c r="V162" i="3" s="1"/>
  <c r="U163" i="3"/>
  <c r="U162" i="3" s="1"/>
  <c r="T163" i="3"/>
  <c r="T162" i="3" s="1"/>
  <c r="S163" i="3"/>
  <c r="S162" i="3" s="1"/>
  <c r="R163" i="3"/>
  <c r="R162" i="3" s="1"/>
  <c r="Q163" i="3"/>
  <c r="Q162" i="3" s="1"/>
  <c r="P163" i="3"/>
  <c r="P162" i="3" s="1"/>
  <c r="O163" i="3"/>
  <c r="O162" i="3" s="1"/>
  <c r="Z160" i="3"/>
  <c r="Y160" i="3"/>
  <c r="X160" i="3"/>
  <c r="W160" i="3"/>
  <c r="V160" i="3"/>
  <c r="U160" i="3"/>
  <c r="T160" i="3"/>
  <c r="S160" i="3"/>
  <c r="R160" i="3"/>
  <c r="Q160" i="3"/>
  <c r="P160" i="3"/>
  <c r="O160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Z99" i="3"/>
  <c r="Y99" i="3"/>
  <c r="X99" i="3"/>
  <c r="W99" i="3"/>
  <c r="V99" i="3"/>
  <c r="U99" i="3"/>
  <c r="T99" i="3"/>
  <c r="S99" i="3"/>
  <c r="R99" i="3"/>
  <c r="Q99" i="3"/>
  <c r="P99" i="3"/>
  <c r="O99" i="3"/>
  <c r="Z98" i="3"/>
  <c r="Y98" i="3"/>
  <c r="X98" i="3"/>
  <c r="W98" i="3"/>
  <c r="V98" i="3"/>
  <c r="U98" i="3"/>
  <c r="T98" i="3"/>
  <c r="S98" i="3"/>
  <c r="R98" i="3"/>
  <c r="Q98" i="3"/>
  <c r="P98" i="3"/>
  <c r="O98" i="3"/>
  <c r="Z97" i="3"/>
  <c r="Y97" i="3"/>
  <c r="X97" i="3"/>
  <c r="W97" i="3"/>
  <c r="V97" i="3"/>
  <c r="U97" i="3"/>
  <c r="T97" i="3"/>
  <c r="S97" i="3"/>
  <c r="R97" i="3"/>
  <c r="Q97" i="3"/>
  <c r="P97" i="3"/>
  <c r="O97" i="3"/>
  <c r="Z96" i="3"/>
  <c r="Y96" i="3"/>
  <c r="X96" i="3"/>
  <c r="W96" i="3"/>
  <c r="V96" i="3"/>
  <c r="U96" i="3"/>
  <c r="T96" i="3"/>
  <c r="S96" i="3"/>
  <c r="R96" i="3"/>
  <c r="Q96" i="3"/>
  <c r="P96" i="3"/>
  <c r="O96" i="3"/>
  <c r="Z95" i="3"/>
  <c r="Y95" i="3"/>
  <c r="X95" i="3"/>
  <c r="W95" i="3"/>
  <c r="V95" i="3"/>
  <c r="U95" i="3"/>
  <c r="T95" i="3"/>
  <c r="S95" i="3"/>
  <c r="R95" i="3"/>
  <c r="Q95" i="3"/>
  <c r="P95" i="3"/>
  <c r="O95" i="3"/>
  <c r="Z94" i="3"/>
  <c r="Y94" i="3"/>
  <c r="X94" i="3"/>
  <c r="W94" i="3"/>
  <c r="V94" i="3"/>
  <c r="U94" i="3"/>
  <c r="T94" i="3"/>
  <c r="S94" i="3"/>
  <c r="R94" i="3"/>
  <c r="Q94" i="3"/>
  <c r="P94" i="3"/>
  <c r="O94" i="3"/>
  <c r="Z93" i="3"/>
  <c r="Y93" i="3"/>
  <c r="X93" i="3"/>
  <c r="W93" i="3"/>
  <c r="V93" i="3"/>
  <c r="U93" i="3"/>
  <c r="T93" i="3"/>
  <c r="S93" i="3"/>
  <c r="R93" i="3"/>
  <c r="Q93" i="3"/>
  <c r="P93" i="3"/>
  <c r="O93" i="3"/>
  <c r="Z92" i="3"/>
  <c r="Y92" i="3"/>
  <c r="X92" i="3"/>
  <c r="W92" i="3"/>
  <c r="V92" i="3"/>
  <c r="U92" i="3"/>
  <c r="T92" i="3"/>
  <c r="S92" i="3"/>
  <c r="R92" i="3"/>
  <c r="Q92" i="3"/>
  <c r="P92" i="3"/>
  <c r="O92" i="3"/>
  <c r="Z91" i="3"/>
  <c r="Y91" i="3"/>
  <c r="X91" i="3"/>
  <c r="W91" i="3"/>
  <c r="V91" i="3"/>
  <c r="U91" i="3"/>
  <c r="T91" i="3"/>
  <c r="S91" i="3"/>
  <c r="R91" i="3"/>
  <c r="Q91" i="3"/>
  <c r="P91" i="3"/>
  <c r="O91" i="3"/>
  <c r="Z90" i="3"/>
  <c r="Y90" i="3"/>
  <c r="X90" i="3"/>
  <c r="W90" i="3"/>
  <c r="V90" i="3"/>
  <c r="U90" i="3"/>
  <c r="T90" i="3"/>
  <c r="S90" i="3"/>
  <c r="R90" i="3"/>
  <c r="Q90" i="3"/>
  <c r="P90" i="3"/>
  <c r="O90" i="3"/>
  <c r="Z89" i="3"/>
  <c r="Y89" i="3"/>
  <c r="X89" i="3"/>
  <c r="W89" i="3"/>
  <c r="V89" i="3"/>
  <c r="U89" i="3"/>
  <c r="T89" i="3"/>
  <c r="S89" i="3"/>
  <c r="R89" i="3"/>
  <c r="Q89" i="3"/>
  <c r="P89" i="3"/>
  <c r="O89" i="3"/>
  <c r="Z88" i="3"/>
  <c r="Y88" i="3"/>
  <c r="X88" i="3"/>
  <c r="W88" i="3"/>
  <c r="V88" i="3"/>
  <c r="U88" i="3"/>
  <c r="T88" i="3"/>
  <c r="S88" i="3"/>
  <c r="R88" i="3"/>
  <c r="Q88" i="3"/>
  <c r="P88" i="3"/>
  <c r="O88" i="3"/>
  <c r="Z87" i="3"/>
  <c r="Y87" i="3"/>
  <c r="X87" i="3"/>
  <c r="W87" i="3"/>
  <c r="V87" i="3"/>
  <c r="U87" i="3"/>
  <c r="T87" i="3"/>
  <c r="S87" i="3"/>
  <c r="R87" i="3"/>
  <c r="Q87" i="3"/>
  <c r="P87" i="3"/>
  <c r="O87" i="3"/>
  <c r="Z86" i="3"/>
  <c r="Y86" i="3"/>
  <c r="X86" i="3"/>
  <c r="W86" i="3"/>
  <c r="V86" i="3"/>
  <c r="U86" i="3"/>
  <c r="T86" i="3"/>
  <c r="S86" i="3"/>
  <c r="R86" i="3"/>
  <c r="Q86" i="3"/>
  <c r="P86" i="3"/>
  <c r="O86" i="3"/>
  <c r="Z85" i="3"/>
  <c r="Y85" i="3"/>
  <c r="X85" i="3"/>
  <c r="W85" i="3"/>
  <c r="V85" i="3"/>
  <c r="U85" i="3"/>
  <c r="T85" i="3"/>
  <c r="S85" i="3"/>
  <c r="R85" i="3"/>
  <c r="Q85" i="3"/>
  <c r="P85" i="3"/>
  <c r="O85" i="3"/>
  <c r="Z84" i="3"/>
  <c r="Y84" i="3"/>
  <c r="X84" i="3"/>
  <c r="W84" i="3"/>
  <c r="V84" i="3"/>
  <c r="U84" i="3"/>
  <c r="T84" i="3"/>
  <c r="S84" i="3"/>
  <c r="R84" i="3"/>
  <c r="Q84" i="3"/>
  <c r="P84" i="3"/>
  <c r="O84" i="3"/>
  <c r="Z83" i="3"/>
  <c r="Y83" i="3"/>
  <c r="X83" i="3"/>
  <c r="W83" i="3"/>
  <c r="V83" i="3"/>
  <c r="U83" i="3"/>
  <c r="T83" i="3"/>
  <c r="S83" i="3"/>
  <c r="R83" i="3"/>
  <c r="Q83" i="3"/>
  <c r="P83" i="3"/>
  <c r="O83" i="3"/>
  <c r="Z82" i="3"/>
  <c r="Y82" i="3"/>
  <c r="X82" i="3"/>
  <c r="W82" i="3"/>
  <c r="V82" i="3"/>
  <c r="U82" i="3"/>
  <c r="T82" i="3"/>
  <c r="S82" i="3"/>
  <c r="R82" i="3"/>
  <c r="Q82" i="3"/>
  <c r="P82" i="3"/>
  <c r="O82" i="3"/>
  <c r="Z81" i="3"/>
  <c r="Y81" i="3"/>
  <c r="X81" i="3"/>
  <c r="W81" i="3"/>
  <c r="V81" i="3"/>
  <c r="U81" i="3"/>
  <c r="T81" i="3"/>
  <c r="S81" i="3"/>
  <c r="R81" i="3"/>
  <c r="Q81" i="3"/>
  <c r="P81" i="3"/>
  <c r="O81" i="3"/>
  <c r="Z80" i="3"/>
  <c r="Y80" i="3"/>
  <c r="X80" i="3"/>
  <c r="W80" i="3"/>
  <c r="V80" i="3"/>
  <c r="U80" i="3"/>
  <c r="T80" i="3"/>
  <c r="S80" i="3"/>
  <c r="R80" i="3"/>
  <c r="Q80" i="3"/>
  <c r="P80" i="3"/>
  <c r="O80" i="3"/>
  <c r="Z79" i="3"/>
  <c r="Y79" i="3"/>
  <c r="X79" i="3"/>
  <c r="W79" i="3"/>
  <c r="V79" i="3"/>
  <c r="U79" i="3"/>
  <c r="T79" i="3"/>
  <c r="S79" i="3"/>
  <c r="R79" i="3"/>
  <c r="Q79" i="3"/>
  <c r="P79" i="3"/>
  <c r="O79" i="3"/>
  <c r="Z78" i="3"/>
  <c r="Y78" i="3"/>
  <c r="X78" i="3"/>
  <c r="W78" i="3"/>
  <c r="V78" i="3"/>
  <c r="U78" i="3"/>
  <c r="T78" i="3"/>
  <c r="S78" i="3"/>
  <c r="R78" i="3"/>
  <c r="Q78" i="3"/>
  <c r="P78" i="3"/>
  <c r="O78" i="3"/>
  <c r="Z77" i="3"/>
  <c r="Y77" i="3"/>
  <c r="X77" i="3"/>
  <c r="W77" i="3"/>
  <c r="V77" i="3"/>
  <c r="U77" i="3"/>
  <c r="T77" i="3"/>
  <c r="S77" i="3"/>
  <c r="R77" i="3"/>
  <c r="Q77" i="3"/>
  <c r="P77" i="3"/>
  <c r="O77" i="3"/>
  <c r="Z74" i="3"/>
  <c r="Y74" i="3"/>
  <c r="X74" i="3"/>
  <c r="W74" i="3"/>
  <c r="V74" i="3"/>
  <c r="U74" i="3"/>
  <c r="T74" i="3"/>
  <c r="S74" i="3"/>
  <c r="R74" i="3"/>
  <c r="Q74" i="3"/>
  <c r="P74" i="3"/>
  <c r="O74" i="3"/>
  <c r="Z73" i="3"/>
  <c r="Y73" i="3"/>
  <c r="X73" i="3"/>
  <c r="W73" i="3"/>
  <c r="V73" i="3"/>
  <c r="U73" i="3"/>
  <c r="T73" i="3"/>
  <c r="S73" i="3"/>
  <c r="R73" i="3"/>
  <c r="Q73" i="3"/>
  <c r="P73" i="3"/>
  <c r="O73" i="3"/>
  <c r="Z72" i="3"/>
  <c r="Y72" i="3"/>
  <c r="X72" i="3"/>
  <c r="W72" i="3"/>
  <c r="V72" i="3"/>
  <c r="U72" i="3"/>
  <c r="T72" i="3"/>
  <c r="S72" i="3"/>
  <c r="R72" i="3"/>
  <c r="Q72" i="3"/>
  <c r="P72" i="3"/>
  <c r="O72" i="3"/>
  <c r="Z71" i="3"/>
  <c r="Y71" i="3"/>
  <c r="X71" i="3"/>
  <c r="W71" i="3"/>
  <c r="V71" i="3"/>
  <c r="U71" i="3"/>
  <c r="T71" i="3"/>
  <c r="S71" i="3"/>
  <c r="R71" i="3"/>
  <c r="Q71" i="3"/>
  <c r="P71" i="3"/>
  <c r="O71" i="3"/>
  <c r="Z68" i="3"/>
  <c r="Z67" i="3" s="1"/>
  <c r="Y68" i="3"/>
  <c r="Y67" i="3" s="1"/>
  <c r="X68" i="3"/>
  <c r="X67" i="3" s="1"/>
  <c r="W68" i="3"/>
  <c r="W67" i="3" s="1"/>
  <c r="V68" i="3"/>
  <c r="V67" i="3" s="1"/>
  <c r="U68" i="3"/>
  <c r="U67" i="3" s="1"/>
  <c r="T68" i="3"/>
  <c r="T67" i="3" s="1"/>
  <c r="S68" i="3"/>
  <c r="S67" i="3" s="1"/>
  <c r="R68" i="3"/>
  <c r="R67" i="3" s="1"/>
  <c r="Q68" i="3"/>
  <c r="Q67" i="3" s="1"/>
  <c r="P68" i="3"/>
  <c r="P67" i="3" s="1"/>
  <c r="O68" i="3"/>
  <c r="O67" i="3" s="1"/>
  <c r="Z65" i="3"/>
  <c r="Y65" i="3"/>
  <c r="X65" i="3"/>
  <c r="W65" i="3"/>
  <c r="V65" i="3"/>
  <c r="U65" i="3"/>
  <c r="T65" i="3"/>
  <c r="S65" i="3"/>
  <c r="R65" i="3"/>
  <c r="Q65" i="3"/>
  <c r="P65" i="3"/>
  <c r="O65" i="3"/>
  <c r="Z64" i="3"/>
  <c r="Y64" i="3"/>
  <c r="X64" i="3"/>
  <c r="W64" i="3"/>
  <c r="V64" i="3"/>
  <c r="U64" i="3"/>
  <c r="T64" i="3"/>
  <c r="S64" i="3"/>
  <c r="R64" i="3"/>
  <c r="Q64" i="3"/>
  <c r="P64" i="3"/>
  <c r="O64" i="3"/>
  <c r="Z63" i="3"/>
  <c r="Y63" i="3"/>
  <c r="X63" i="3"/>
  <c r="W63" i="3"/>
  <c r="V63" i="3"/>
  <c r="U63" i="3"/>
  <c r="T63" i="3"/>
  <c r="S63" i="3"/>
  <c r="R63" i="3"/>
  <c r="Q63" i="3"/>
  <c r="P63" i="3"/>
  <c r="O63" i="3"/>
  <c r="Z56" i="3"/>
  <c r="Z55" i="3" s="1"/>
  <c r="Y56" i="3"/>
  <c r="Y55" i="3" s="1"/>
  <c r="X56" i="3"/>
  <c r="X55" i="3" s="1"/>
  <c r="W56" i="3"/>
  <c r="W55" i="3" s="1"/>
  <c r="V56" i="3"/>
  <c r="V55" i="3" s="1"/>
  <c r="U56" i="3"/>
  <c r="U55" i="3" s="1"/>
  <c r="T56" i="3"/>
  <c r="T55" i="3" s="1"/>
  <c r="S56" i="3"/>
  <c r="S55" i="3" s="1"/>
  <c r="R56" i="3"/>
  <c r="R55" i="3" s="1"/>
  <c r="Q56" i="3"/>
  <c r="Q55" i="3" s="1"/>
  <c r="P56" i="3"/>
  <c r="P55" i="3" s="1"/>
  <c r="O56" i="3"/>
  <c r="O55" i="3" s="1"/>
  <c r="Z54" i="3"/>
  <c r="Z53" i="3" s="1"/>
  <c r="Y54" i="3"/>
  <c r="Y53" i="3" s="1"/>
  <c r="X54" i="3"/>
  <c r="X53" i="3" s="1"/>
  <c r="W54" i="3"/>
  <c r="W53" i="3" s="1"/>
  <c r="V54" i="3"/>
  <c r="V53" i="3" s="1"/>
  <c r="U54" i="3"/>
  <c r="U53" i="3" s="1"/>
  <c r="T54" i="3"/>
  <c r="T53" i="3" s="1"/>
  <c r="S54" i="3"/>
  <c r="S53" i="3" s="1"/>
  <c r="R54" i="3"/>
  <c r="R53" i="3" s="1"/>
  <c r="Q54" i="3"/>
  <c r="Q53" i="3" s="1"/>
  <c r="P54" i="3"/>
  <c r="P53" i="3" s="1"/>
  <c r="O54" i="3"/>
  <c r="O53" i="3" s="1"/>
  <c r="Z52" i="3"/>
  <c r="Y52" i="3"/>
  <c r="X52" i="3"/>
  <c r="W52" i="3"/>
  <c r="V52" i="3"/>
  <c r="U52" i="3"/>
  <c r="T52" i="3"/>
  <c r="S52" i="3"/>
  <c r="R52" i="3"/>
  <c r="Q52" i="3"/>
  <c r="P52" i="3"/>
  <c r="O52" i="3"/>
  <c r="Z51" i="3"/>
  <c r="Y51" i="3"/>
  <c r="X51" i="3"/>
  <c r="W51" i="3"/>
  <c r="V51" i="3"/>
  <c r="U51" i="3"/>
  <c r="T51" i="3"/>
  <c r="S51" i="3"/>
  <c r="R51" i="3"/>
  <c r="Q51" i="3"/>
  <c r="P51" i="3"/>
  <c r="O51" i="3"/>
  <c r="Z50" i="3"/>
  <c r="Y50" i="3"/>
  <c r="X50" i="3"/>
  <c r="W50" i="3"/>
  <c r="V50" i="3"/>
  <c r="U50" i="3"/>
  <c r="T50" i="3"/>
  <c r="S50" i="3"/>
  <c r="R50" i="3"/>
  <c r="Q50" i="3"/>
  <c r="P50" i="3"/>
  <c r="O50" i="3"/>
  <c r="Z49" i="3"/>
  <c r="Y49" i="3"/>
  <c r="X49" i="3"/>
  <c r="W49" i="3"/>
  <c r="V49" i="3"/>
  <c r="U49" i="3"/>
  <c r="T49" i="3"/>
  <c r="S49" i="3"/>
  <c r="R49" i="3"/>
  <c r="Q49" i="3"/>
  <c r="P49" i="3"/>
  <c r="O49" i="3"/>
  <c r="Z48" i="3"/>
  <c r="Y48" i="3"/>
  <c r="X48" i="3"/>
  <c r="W48" i="3"/>
  <c r="V48" i="3"/>
  <c r="U48" i="3"/>
  <c r="T48" i="3"/>
  <c r="S48" i="3"/>
  <c r="R48" i="3"/>
  <c r="Q48" i="3"/>
  <c r="P48" i="3"/>
  <c r="O48" i="3"/>
  <c r="Z47" i="3"/>
  <c r="Y47" i="3"/>
  <c r="X47" i="3"/>
  <c r="W47" i="3"/>
  <c r="V47" i="3"/>
  <c r="U47" i="3"/>
  <c r="T47" i="3"/>
  <c r="S47" i="3"/>
  <c r="R47" i="3"/>
  <c r="Q47" i="3"/>
  <c r="P47" i="3"/>
  <c r="O47" i="3"/>
  <c r="Z45" i="3"/>
  <c r="Y45" i="3"/>
  <c r="X45" i="3"/>
  <c r="W45" i="3"/>
  <c r="V45" i="3"/>
  <c r="U45" i="3"/>
  <c r="T45" i="3"/>
  <c r="S45" i="3"/>
  <c r="R45" i="3"/>
  <c r="Q45" i="3"/>
  <c r="P45" i="3"/>
  <c r="O45" i="3"/>
  <c r="Z44" i="3"/>
  <c r="Y44" i="3"/>
  <c r="X44" i="3"/>
  <c r="W44" i="3"/>
  <c r="V44" i="3"/>
  <c r="U44" i="3"/>
  <c r="T44" i="3"/>
  <c r="S44" i="3"/>
  <c r="R44" i="3"/>
  <c r="Q44" i="3"/>
  <c r="P44" i="3"/>
  <c r="O44" i="3"/>
  <c r="Z43" i="3"/>
  <c r="Y43" i="3"/>
  <c r="X43" i="3"/>
  <c r="W43" i="3"/>
  <c r="V43" i="3"/>
  <c r="U43" i="3"/>
  <c r="T43" i="3"/>
  <c r="S43" i="3"/>
  <c r="R43" i="3"/>
  <c r="Q43" i="3"/>
  <c r="P43" i="3"/>
  <c r="O43" i="3"/>
  <c r="Z42" i="3"/>
  <c r="Y42" i="3"/>
  <c r="X42" i="3"/>
  <c r="W42" i="3"/>
  <c r="V42" i="3"/>
  <c r="U42" i="3"/>
  <c r="T42" i="3"/>
  <c r="S42" i="3"/>
  <c r="R42" i="3"/>
  <c r="Q42" i="3"/>
  <c r="P42" i="3"/>
  <c r="O42" i="3"/>
  <c r="Z41" i="3"/>
  <c r="Y41" i="3"/>
  <c r="X41" i="3"/>
  <c r="W41" i="3"/>
  <c r="V41" i="3"/>
  <c r="U41" i="3"/>
  <c r="T41" i="3"/>
  <c r="S41" i="3"/>
  <c r="R41" i="3"/>
  <c r="Q41" i="3"/>
  <c r="P41" i="3"/>
  <c r="O41" i="3"/>
  <c r="Z40" i="3"/>
  <c r="Y40" i="3"/>
  <c r="X40" i="3"/>
  <c r="W40" i="3"/>
  <c r="V40" i="3"/>
  <c r="U40" i="3"/>
  <c r="T40" i="3"/>
  <c r="S40" i="3"/>
  <c r="R40" i="3"/>
  <c r="Q40" i="3"/>
  <c r="P40" i="3"/>
  <c r="O40" i="3"/>
  <c r="Z39" i="3"/>
  <c r="Y39" i="3"/>
  <c r="X39" i="3"/>
  <c r="W39" i="3"/>
  <c r="V39" i="3"/>
  <c r="U39" i="3"/>
  <c r="T39" i="3"/>
  <c r="S39" i="3"/>
  <c r="R39" i="3"/>
  <c r="Q39" i="3"/>
  <c r="P39" i="3"/>
  <c r="O39" i="3"/>
  <c r="Z38" i="3"/>
  <c r="Y38" i="3"/>
  <c r="X38" i="3"/>
  <c r="W38" i="3"/>
  <c r="V38" i="3"/>
  <c r="U38" i="3"/>
  <c r="T38" i="3"/>
  <c r="S38" i="3"/>
  <c r="R38" i="3"/>
  <c r="Q38" i="3"/>
  <c r="P38" i="3"/>
  <c r="O38" i="3"/>
  <c r="Z37" i="3"/>
  <c r="Y37" i="3"/>
  <c r="X37" i="3"/>
  <c r="W37" i="3"/>
  <c r="V37" i="3"/>
  <c r="U37" i="3"/>
  <c r="T37" i="3"/>
  <c r="S37" i="3"/>
  <c r="R37" i="3"/>
  <c r="Q37" i="3"/>
  <c r="P37" i="3"/>
  <c r="O37" i="3"/>
  <c r="Z36" i="3"/>
  <c r="Y36" i="3"/>
  <c r="X36" i="3"/>
  <c r="W36" i="3"/>
  <c r="V36" i="3"/>
  <c r="U36" i="3"/>
  <c r="T36" i="3"/>
  <c r="S36" i="3"/>
  <c r="R36" i="3"/>
  <c r="Q36" i="3"/>
  <c r="P36" i="3"/>
  <c r="O36" i="3"/>
  <c r="Z35" i="3"/>
  <c r="Y35" i="3"/>
  <c r="X35" i="3"/>
  <c r="W35" i="3"/>
  <c r="V35" i="3"/>
  <c r="U35" i="3"/>
  <c r="T35" i="3"/>
  <c r="S35" i="3"/>
  <c r="R35" i="3"/>
  <c r="Q35" i="3"/>
  <c r="P35" i="3"/>
  <c r="O35" i="3"/>
  <c r="Z34" i="3"/>
  <c r="Y34" i="3"/>
  <c r="X34" i="3"/>
  <c r="W34" i="3"/>
  <c r="V34" i="3"/>
  <c r="U34" i="3"/>
  <c r="T34" i="3"/>
  <c r="S34" i="3"/>
  <c r="R34" i="3"/>
  <c r="Q34" i="3"/>
  <c r="P34" i="3"/>
  <c r="O34" i="3"/>
  <c r="Z33" i="3"/>
  <c r="Y33" i="3"/>
  <c r="X33" i="3"/>
  <c r="W33" i="3"/>
  <c r="V33" i="3"/>
  <c r="U33" i="3"/>
  <c r="T33" i="3"/>
  <c r="S33" i="3"/>
  <c r="R33" i="3"/>
  <c r="Q33" i="3"/>
  <c r="P33" i="3"/>
  <c r="O33" i="3"/>
  <c r="Z32" i="3"/>
  <c r="Y32" i="3"/>
  <c r="X32" i="3"/>
  <c r="W32" i="3"/>
  <c r="V32" i="3"/>
  <c r="U32" i="3"/>
  <c r="T32" i="3"/>
  <c r="S32" i="3"/>
  <c r="R32" i="3"/>
  <c r="Q32" i="3"/>
  <c r="P32" i="3"/>
  <c r="O32" i="3"/>
  <c r="Z31" i="3"/>
  <c r="Y31" i="3"/>
  <c r="X31" i="3"/>
  <c r="W31" i="3"/>
  <c r="V31" i="3"/>
  <c r="U31" i="3"/>
  <c r="T31" i="3"/>
  <c r="S31" i="3"/>
  <c r="R31" i="3"/>
  <c r="Q31" i="3"/>
  <c r="P31" i="3"/>
  <c r="O31" i="3"/>
  <c r="Z29" i="3"/>
  <c r="Y29" i="3"/>
  <c r="X29" i="3"/>
  <c r="W29" i="3"/>
  <c r="V29" i="3"/>
  <c r="U29" i="3"/>
  <c r="T29" i="3"/>
  <c r="S29" i="3"/>
  <c r="R29" i="3"/>
  <c r="Q29" i="3"/>
  <c r="P29" i="3"/>
  <c r="O29" i="3"/>
  <c r="Z28" i="3"/>
  <c r="Y28" i="3"/>
  <c r="X28" i="3"/>
  <c r="W28" i="3"/>
  <c r="V28" i="3"/>
  <c r="U28" i="3"/>
  <c r="T28" i="3"/>
  <c r="S28" i="3"/>
  <c r="R28" i="3"/>
  <c r="Q28" i="3"/>
  <c r="P28" i="3"/>
  <c r="O28" i="3"/>
  <c r="Z27" i="3"/>
  <c r="Y27" i="3"/>
  <c r="X27" i="3"/>
  <c r="W27" i="3"/>
  <c r="V27" i="3"/>
  <c r="U27" i="3"/>
  <c r="T27" i="3"/>
  <c r="S27" i="3"/>
  <c r="R27" i="3"/>
  <c r="Q27" i="3"/>
  <c r="P27" i="3"/>
  <c r="O27" i="3"/>
  <c r="Z26" i="3"/>
  <c r="Y26" i="3"/>
  <c r="X26" i="3"/>
  <c r="W26" i="3"/>
  <c r="V26" i="3"/>
  <c r="U26" i="3"/>
  <c r="T26" i="3"/>
  <c r="S26" i="3"/>
  <c r="R26" i="3"/>
  <c r="Q26" i="3"/>
  <c r="P26" i="3"/>
  <c r="O26" i="3"/>
  <c r="Z25" i="3"/>
  <c r="Y25" i="3"/>
  <c r="X25" i="3"/>
  <c r="W25" i="3"/>
  <c r="V25" i="3"/>
  <c r="U25" i="3"/>
  <c r="T25" i="3"/>
  <c r="S25" i="3"/>
  <c r="R25" i="3"/>
  <c r="Q25" i="3"/>
  <c r="P25" i="3"/>
  <c r="O25" i="3"/>
  <c r="Z22" i="3"/>
  <c r="Y22" i="3"/>
  <c r="X22" i="3"/>
  <c r="W22" i="3"/>
  <c r="V22" i="3"/>
  <c r="U22" i="3"/>
  <c r="T22" i="3"/>
  <c r="S22" i="3"/>
  <c r="R22" i="3"/>
  <c r="Q22" i="3"/>
  <c r="P22" i="3"/>
  <c r="O22" i="3"/>
  <c r="Z21" i="3"/>
  <c r="Z20" i="3" s="1"/>
  <c r="Y21" i="3"/>
  <c r="Y20" i="3" s="1"/>
  <c r="X21" i="3"/>
  <c r="X20" i="3" s="1"/>
  <c r="W21" i="3"/>
  <c r="W20" i="3" s="1"/>
  <c r="V21" i="3"/>
  <c r="V20" i="3" s="1"/>
  <c r="U21" i="3"/>
  <c r="U20" i="3" s="1"/>
  <c r="T21" i="3"/>
  <c r="T20" i="3" s="1"/>
  <c r="S21" i="3"/>
  <c r="S20" i="3" s="1"/>
  <c r="R21" i="3"/>
  <c r="R20" i="3" s="1"/>
  <c r="Q21" i="3"/>
  <c r="Q20" i="3" s="1"/>
  <c r="P21" i="3"/>
  <c r="P20" i="3" s="1"/>
  <c r="O21" i="3"/>
  <c r="O20" i="3" s="1"/>
  <c r="Z19" i="3"/>
  <c r="Z18" i="3" s="1"/>
  <c r="Y19" i="3"/>
  <c r="Y18" i="3" s="1"/>
  <c r="X19" i="3"/>
  <c r="X18" i="3" s="1"/>
  <c r="W19" i="3"/>
  <c r="W18" i="3" s="1"/>
  <c r="V19" i="3"/>
  <c r="V18" i="3" s="1"/>
  <c r="U19" i="3"/>
  <c r="U18" i="3" s="1"/>
  <c r="T19" i="3"/>
  <c r="T18" i="3" s="1"/>
  <c r="S19" i="3"/>
  <c r="S18" i="3" s="1"/>
  <c r="R19" i="3"/>
  <c r="R18" i="3" s="1"/>
  <c r="Q19" i="3"/>
  <c r="Q18" i="3" s="1"/>
  <c r="P19" i="3"/>
  <c r="P18" i="3" s="1"/>
  <c r="O19" i="3"/>
  <c r="O18" i="3" s="1"/>
  <c r="Z17" i="3"/>
  <c r="Y17" i="3"/>
  <c r="Z16" i="3"/>
  <c r="Y16" i="3"/>
  <c r="Z15" i="3"/>
  <c r="Y15" i="3"/>
  <c r="Z13" i="3"/>
  <c r="Y13" i="3"/>
  <c r="X13" i="3"/>
  <c r="W13" i="3"/>
  <c r="V13" i="3"/>
  <c r="U13" i="3"/>
  <c r="T13" i="3"/>
  <c r="S13" i="3"/>
  <c r="R13" i="3"/>
  <c r="Q13" i="3"/>
  <c r="P13" i="3"/>
  <c r="O13" i="3"/>
  <c r="Z12" i="3"/>
  <c r="Y12" i="3"/>
  <c r="X12" i="3"/>
  <c r="W12" i="3"/>
  <c r="V12" i="3"/>
  <c r="U12" i="3"/>
  <c r="T12" i="3"/>
  <c r="S12" i="3"/>
  <c r="R12" i="3"/>
  <c r="Q12" i="3"/>
  <c r="P12" i="3"/>
  <c r="O12" i="3"/>
  <c r="Z11" i="3"/>
  <c r="Y11" i="3"/>
  <c r="X11" i="3"/>
  <c r="W11" i="3"/>
  <c r="V11" i="3"/>
  <c r="U11" i="3"/>
  <c r="T11" i="3"/>
  <c r="S11" i="3"/>
  <c r="R11" i="3"/>
  <c r="Q11" i="3"/>
  <c r="P11" i="3"/>
  <c r="O11" i="3"/>
  <c r="Z9" i="3"/>
  <c r="Y9" i="3"/>
  <c r="X9" i="3"/>
  <c r="W9" i="3"/>
  <c r="V9" i="3"/>
  <c r="U9" i="3"/>
  <c r="T9" i="3"/>
  <c r="S9" i="3"/>
  <c r="R9" i="3"/>
  <c r="Q9" i="3"/>
  <c r="P9" i="3"/>
  <c r="O9" i="3"/>
  <c r="DZ59" i="1"/>
  <c r="DZ58" i="1"/>
  <c r="DZ52" i="1"/>
  <c r="DZ14" i="1"/>
  <c r="DZ13" i="1"/>
  <c r="DZ12" i="1"/>
  <c r="DZ11" i="1"/>
  <c r="BT416" i="3" l="1"/>
  <c r="BM426" i="3"/>
  <c r="BM425" i="3" s="1"/>
  <c r="BU426" i="3"/>
  <c r="BU425" i="3" s="1"/>
  <c r="BR426" i="3"/>
  <c r="BR425" i="3" s="1"/>
  <c r="AL422" i="3"/>
  <c r="Z422" i="3"/>
  <c r="BU422" i="3"/>
  <c r="BT422" i="3"/>
  <c r="BQ416" i="3"/>
  <c r="BN156" i="3"/>
  <c r="BV156" i="3"/>
  <c r="BR416" i="3"/>
  <c r="BL426" i="3"/>
  <c r="BL425" i="3" s="1"/>
  <c r="BT426" i="3"/>
  <c r="BT425" i="3" s="1"/>
  <c r="BM416" i="3"/>
  <c r="BU416" i="3"/>
  <c r="Y422" i="3"/>
  <c r="AT426" i="3"/>
  <c r="AT425" i="3" s="1"/>
  <c r="BB8" i="3"/>
  <c r="BJ8" i="3"/>
  <c r="BO416" i="3"/>
  <c r="AM402" i="3"/>
  <c r="AU402" i="3"/>
  <c r="AM416" i="3"/>
  <c r="AU416" i="3"/>
  <c r="AK422" i="3"/>
  <c r="BU294" i="3"/>
  <c r="AQ391" i="3"/>
  <c r="AI3" i="1"/>
  <c r="AV422" i="3"/>
  <c r="AU422" i="3"/>
  <c r="AT422" i="3"/>
  <c r="AH422" i="3"/>
  <c r="AW422" i="3"/>
  <c r="AI422" i="3"/>
  <c r="X422" i="3"/>
  <c r="AJ422" i="3"/>
  <c r="AX422" i="3"/>
  <c r="BS422" i="3"/>
  <c r="AX30" i="3"/>
  <c r="AP194" i="3"/>
  <c r="AX194" i="3"/>
  <c r="BQ224" i="3"/>
  <c r="BQ241" i="3"/>
  <c r="BM275" i="3"/>
  <c r="BU275" i="3"/>
  <c r="BM288" i="3"/>
  <c r="BU288" i="3"/>
  <c r="BR332" i="3"/>
  <c r="BN342" i="3"/>
  <c r="BV342" i="3"/>
  <c r="BN387" i="3"/>
  <c r="BV387" i="3"/>
  <c r="BN391" i="3"/>
  <c r="BV391" i="3"/>
  <c r="BR402" i="3"/>
  <c r="BR399" i="3" s="1"/>
  <c r="BP416" i="3"/>
  <c r="BP426" i="3"/>
  <c r="BP425" i="3" s="1"/>
  <c r="BN426" i="3"/>
  <c r="BN425" i="3" s="1"/>
  <c r="BV426" i="3"/>
  <c r="BV425" i="3" s="1"/>
  <c r="Z416" i="3"/>
  <c r="U76" i="3"/>
  <c r="Y106" i="3"/>
  <c r="Y156" i="3"/>
  <c r="AY391" i="3"/>
  <c r="BG391" i="3"/>
  <c r="W8" i="3"/>
  <c r="BV332" i="3"/>
  <c r="BP332" i="3"/>
  <c r="BT342" i="3"/>
  <c r="BT391" i="3"/>
  <c r="BP402" i="3"/>
  <c r="BN416" i="3"/>
  <c r="BV416" i="3"/>
  <c r="BT217" i="3"/>
  <c r="AV391" i="3"/>
  <c r="BD332" i="3"/>
  <c r="BH342" i="3"/>
  <c r="AZ387" i="3"/>
  <c r="BH387" i="3"/>
  <c r="BM213" i="3"/>
  <c r="BU213" i="3"/>
  <c r="BA241" i="3"/>
  <c r="BI241" i="3"/>
  <c r="BE275" i="3"/>
  <c r="BV217" i="3"/>
  <c r="BF391" i="3"/>
  <c r="BL387" i="3"/>
  <c r="BT387" i="3"/>
  <c r="BL391" i="3"/>
  <c r="BE332" i="3"/>
  <c r="BP217" i="3"/>
  <c r="BP275" i="3"/>
  <c r="BP288" i="3"/>
  <c r="BS416" i="3"/>
  <c r="S241" i="3"/>
  <c r="O275" i="3"/>
  <c r="W275" i="3"/>
  <c r="O288" i="3"/>
  <c r="W288" i="3"/>
  <c r="S294" i="3"/>
  <c r="O332" i="3"/>
  <c r="W332" i="3"/>
  <c r="S387" i="3"/>
  <c r="S391" i="3"/>
  <c r="O402" i="3"/>
  <c r="V416" i="3"/>
  <c r="O426" i="3"/>
  <c r="W426" i="3"/>
  <c r="AD8" i="3"/>
  <c r="AL8" i="3"/>
  <c r="AB288" i="3"/>
  <c r="AJ288" i="3"/>
  <c r="AB332" i="3"/>
  <c r="AJ332" i="3"/>
  <c r="AF387" i="3"/>
  <c r="AF391" i="3"/>
  <c r="AB416" i="3"/>
  <c r="AJ416" i="3"/>
  <c r="AA426" i="3"/>
  <c r="AI426" i="3"/>
  <c r="AQ8" i="3"/>
  <c r="AO24" i="3"/>
  <c r="AP275" i="3"/>
  <c r="AX275" i="3"/>
  <c r="AP288" i="3"/>
  <c r="AP332" i="3"/>
  <c r="AX332" i="3"/>
  <c r="AT342" i="3"/>
  <c r="AT387" i="3"/>
  <c r="BJ288" i="3"/>
  <c r="BJ332" i="3"/>
  <c r="BE426" i="3"/>
  <c r="BE425" i="3" s="1"/>
  <c r="BM8" i="3"/>
  <c r="BU8" i="3"/>
  <c r="BO150" i="3"/>
  <c r="BN194" i="3"/>
  <c r="BV194" i="3"/>
  <c r="BC288" i="3"/>
  <c r="AY387" i="3"/>
  <c r="BG387" i="3"/>
  <c r="BJ402" i="3"/>
  <c r="BB416" i="3"/>
  <c r="BJ416" i="3"/>
  <c r="BF426" i="3"/>
  <c r="BF425" i="3" s="1"/>
  <c r="BN8" i="3"/>
  <c r="BV8" i="3"/>
  <c r="BL70" i="3"/>
  <c r="BT70" i="3"/>
  <c r="BL76" i="3"/>
  <c r="BT76" i="3"/>
  <c r="BP106" i="3"/>
  <c r="BK213" i="3"/>
  <c r="BS213" i="3"/>
  <c r="BM62" i="3"/>
  <c r="BU62" i="3"/>
  <c r="BQ150" i="3"/>
  <c r="BQ156" i="3"/>
  <c r="BK217" i="3"/>
  <c r="BS217" i="3"/>
  <c r="BF288" i="3"/>
  <c r="AL391" i="3"/>
  <c r="AQ30" i="3"/>
  <c r="AM46" i="3"/>
  <c r="AU46" i="3"/>
  <c r="AM62" i="3"/>
  <c r="AM70" i="3"/>
  <c r="AM76" i="3"/>
  <c r="AU76" i="3"/>
  <c r="AQ106" i="3"/>
  <c r="AQ150" i="3"/>
  <c r="AQ156" i="3"/>
  <c r="AN332" i="3"/>
  <c r="AV332" i="3"/>
  <c r="AR387" i="3"/>
  <c r="AR391" i="3"/>
  <c r="AN402" i="3"/>
  <c r="AV402" i="3"/>
  <c r="AN416" i="3"/>
  <c r="AV416" i="3"/>
  <c r="AM426" i="3"/>
  <c r="AM425" i="3" s="1"/>
  <c r="AU426" i="3"/>
  <c r="AU425" i="3" s="1"/>
  <c r="BC8" i="3"/>
  <c r="BI46" i="3"/>
  <c r="BA62" i="3"/>
  <c r="BI62" i="3"/>
  <c r="BD156" i="3"/>
  <c r="BD241" i="3"/>
  <c r="AZ275" i="3"/>
  <c r="BH275" i="3"/>
  <c r="V62" i="3"/>
  <c r="V76" i="3"/>
  <c r="Z106" i="3"/>
  <c r="R156" i="3"/>
  <c r="Z156" i="3"/>
  <c r="R194" i="3"/>
  <c r="V213" i="3"/>
  <c r="V217" i="3"/>
  <c r="R224" i="3"/>
  <c r="Z224" i="3"/>
  <c r="R241" i="3"/>
  <c r="V275" i="3"/>
  <c r="V288" i="3"/>
  <c r="V332" i="3"/>
  <c r="R342" i="3"/>
  <c r="Z342" i="3"/>
  <c r="R387" i="3"/>
  <c r="Z387" i="3"/>
  <c r="R391" i="3"/>
  <c r="Z391" i="3"/>
  <c r="U416" i="3"/>
  <c r="V426" i="3"/>
  <c r="AC8" i="3"/>
  <c r="AK8" i="3"/>
  <c r="AE391" i="3"/>
  <c r="AA416" i="3"/>
  <c r="AI416" i="3"/>
  <c r="AH426" i="3"/>
  <c r="AP8" i="3"/>
  <c r="AX8" i="3"/>
  <c r="AN24" i="3"/>
  <c r="AV24" i="3"/>
  <c r="AR30" i="3"/>
  <c r="AN46" i="3"/>
  <c r="AV46" i="3"/>
  <c r="AN62" i="3"/>
  <c r="AV62" i="3"/>
  <c r="AN70" i="3"/>
  <c r="AV70" i="3"/>
  <c r="AN76" i="3"/>
  <c r="AV76" i="3"/>
  <c r="AR106" i="3"/>
  <c r="AR150" i="3"/>
  <c r="AR156" i="3"/>
  <c r="AO332" i="3"/>
  <c r="AW332" i="3"/>
  <c r="BJ24" i="3"/>
  <c r="BE150" i="3"/>
  <c r="BA213" i="3"/>
  <c r="BI213" i="3"/>
  <c r="BH332" i="3"/>
  <c r="BT194" i="3"/>
  <c r="BK224" i="3"/>
  <c r="BS224" i="3"/>
  <c r="BK241" i="3"/>
  <c r="BS241" i="3"/>
  <c r="BO275" i="3"/>
  <c r="BO288" i="3"/>
  <c r="BL224" i="3"/>
  <c r="BT224" i="3"/>
  <c r="BP224" i="3"/>
  <c r="BL241" i="3"/>
  <c r="BT241" i="3"/>
  <c r="BR294" i="3"/>
  <c r="BM332" i="3"/>
  <c r="BU332" i="3"/>
  <c r="BQ387" i="3"/>
  <c r="BQ391" i="3"/>
  <c r="BM402" i="3"/>
  <c r="BU402" i="3"/>
  <c r="BK194" i="3"/>
  <c r="BR224" i="3"/>
  <c r="BB150" i="3"/>
  <c r="BJ150" i="3"/>
  <c r="BF150" i="3"/>
  <c r="BJ156" i="3"/>
  <c r="BB194" i="3"/>
  <c r="BJ194" i="3"/>
  <c r="BF213" i="3"/>
  <c r="BJ224" i="3"/>
  <c r="BN24" i="3"/>
  <c r="BV24" i="3"/>
  <c r="BR30" i="3"/>
  <c r="BN46" i="3"/>
  <c r="BV46" i="3"/>
  <c r="BN70" i="3"/>
  <c r="BV70" i="3"/>
  <c r="BN76" i="3"/>
  <c r="BV76" i="3"/>
  <c r="AZ150" i="3"/>
  <c r="BH150" i="3"/>
  <c r="BG194" i="3"/>
  <c r="BC213" i="3"/>
  <c r="BC217" i="3"/>
  <c r="BF224" i="3"/>
  <c r="BB275" i="3"/>
  <c r="BJ275" i="3"/>
  <c r="BE288" i="3"/>
  <c r="BG402" i="3"/>
  <c r="AY416" i="3"/>
  <c r="BG416" i="3"/>
  <c r="BC426" i="3"/>
  <c r="BC425" i="3" s="1"/>
  <c r="BK8" i="3"/>
  <c r="BS8" i="3"/>
  <c r="BQ24" i="3"/>
  <c r="BM30" i="3"/>
  <c r="BU30" i="3"/>
  <c r="BQ46" i="3"/>
  <c r="BP62" i="3"/>
  <c r="BS150" i="3"/>
  <c r="AO194" i="3"/>
  <c r="AW194" i="3"/>
  <c r="AR426" i="3"/>
  <c r="AR425" i="3" s="1"/>
  <c r="AZ8" i="3"/>
  <c r="BH8" i="3"/>
  <c r="BF24" i="3"/>
  <c r="BJ30" i="3"/>
  <c r="BF46" i="3"/>
  <c r="BF62" i="3"/>
  <c r="BE70" i="3"/>
  <c r="BE76" i="3"/>
  <c r="BA106" i="3"/>
  <c r="BI106" i="3"/>
  <c r="BA156" i="3"/>
  <c r="AZ194" i="3"/>
  <c r="BH194" i="3"/>
  <c r="BD213" i="3"/>
  <c r="AY241" i="3"/>
  <c r="BG241" i="3"/>
  <c r="BQ70" i="3"/>
  <c r="BQ76" i="3"/>
  <c r="BM106" i="3"/>
  <c r="BU106" i="3"/>
  <c r="BT150" i="3"/>
  <c r="BL156" i="3"/>
  <c r="BT156" i="3"/>
  <c r="BN213" i="3"/>
  <c r="BV213" i="3"/>
  <c r="BL217" i="3"/>
  <c r="BO224" i="3"/>
  <c r="BO241" i="3"/>
  <c r="BK275" i="3"/>
  <c r="BS275" i="3"/>
  <c r="BK288" i="3"/>
  <c r="BS288" i="3"/>
  <c r="BR387" i="3"/>
  <c r="BR391" i="3"/>
  <c r="BN402" i="3"/>
  <c r="BK24" i="3"/>
  <c r="BS24" i="3"/>
  <c r="BO30" i="3"/>
  <c r="BS46" i="3"/>
  <c r="BR62" i="3"/>
  <c r="BR70" i="3"/>
  <c r="BR76" i="3"/>
  <c r="BN106" i="3"/>
  <c r="BV106" i="3"/>
  <c r="BM150" i="3"/>
  <c r="BU150" i="3"/>
  <c r="BS194" i="3"/>
  <c r="BO213" i="3"/>
  <c r="BU217" i="3"/>
  <c r="BK387" i="3"/>
  <c r="BS387" i="3"/>
  <c r="BK391" i="3"/>
  <c r="BS391" i="3"/>
  <c r="BO402" i="3"/>
  <c r="BO399" i="3" s="1"/>
  <c r="BQ426" i="3"/>
  <c r="BQ425" i="3" s="1"/>
  <c r="AZ24" i="3"/>
  <c r="BH24" i="3"/>
  <c r="AY70" i="3"/>
  <c r="BG70" i="3"/>
  <c r="AY76" i="3"/>
  <c r="BG76" i="3"/>
  <c r="BC106" i="3"/>
  <c r="BV294" i="3"/>
  <c r="BQ332" i="3"/>
  <c r="BU342" i="3"/>
  <c r="BM387" i="3"/>
  <c r="BU387" i="3"/>
  <c r="BM391" i="3"/>
  <c r="BU391" i="3"/>
  <c r="BQ402" i="3"/>
  <c r="AC213" i="3"/>
  <c r="AK213" i="3"/>
  <c r="AC217" i="3"/>
  <c r="AK217" i="3"/>
  <c r="AG224" i="3"/>
  <c r="AG241" i="3"/>
  <c r="AC275" i="3"/>
  <c r="AK275" i="3"/>
  <c r="AC288" i="3"/>
  <c r="AC332" i="3"/>
  <c r="AK332" i="3"/>
  <c r="AQ24" i="3"/>
  <c r="AP46" i="3"/>
  <c r="AX46" i="3"/>
  <c r="AP62" i="3"/>
  <c r="AX62" i="3"/>
  <c r="AP70" i="3"/>
  <c r="AX70" i="3"/>
  <c r="AP76" i="3"/>
  <c r="AX76" i="3"/>
  <c r="AM241" i="3"/>
  <c r="AU241" i="3"/>
  <c r="AQ275" i="3"/>
  <c r="AQ288" i="3"/>
  <c r="AU294" i="3"/>
  <c r="AQ332" i="3"/>
  <c r="AM387" i="3"/>
  <c r="AU387" i="3"/>
  <c r="BJ70" i="3"/>
  <c r="BB76" i="3"/>
  <c r="BJ76" i="3"/>
  <c r="BF106" i="3"/>
  <c r="BB387" i="3"/>
  <c r="BJ387" i="3"/>
  <c r="BA391" i="3"/>
  <c r="BI391" i="3"/>
  <c r="AY156" i="3"/>
  <c r="BG156" i="3"/>
  <c r="AZ288" i="3"/>
  <c r="BH288" i="3"/>
  <c r="AY332" i="3"/>
  <c r="BG332" i="3"/>
  <c r="BP24" i="3"/>
  <c r="BL30" i="3"/>
  <c r="BT30" i="3"/>
  <c r="BP46" i="3"/>
  <c r="BO62" i="3"/>
  <c r="BO70" i="3"/>
  <c r="BO76" i="3"/>
  <c r="BK106" i="3"/>
  <c r="BS106" i="3"/>
  <c r="BR150" i="3"/>
  <c r="BR217" i="3"/>
  <c r="U213" i="3"/>
  <c r="U217" i="3"/>
  <c r="Q224" i="3"/>
  <c r="Y224" i="3"/>
  <c r="Y241" i="3"/>
  <c r="U275" i="3"/>
  <c r="U288" i="3"/>
  <c r="U332" i="3"/>
  <c r="Y342" i="3"/>
  <c r="U402" i="3"/>
  <c r="T416" i="3"/>
  <c r="U426" i="3"/>
  <c r="AJ8" i="3"/>
  <c r="AH24" i="3"/>
  <c r="AD30" i="3"/>
  <c r="AH62" i="3"/>
  <c r="AH70" i="3"/>
  <c r="AH76" i="3"/>
  <c r="AD106" i="3"/>
  <c r="AL106" i="3"/>
  <c r="AA24" i="3"/>
  <c r="AI24" i="3"/>
  <c r="AE30" i="3"/>
  <c r="AA46" i="3"/>
  <c r="AI46" i="3"/>
  <c r="AA62" i="3"/>
  <c r="AI62" i="3"/>
  <c r="AA70" i="3"/>
  <c r="E21" i="12" s="1"/>
  <c r="H21" i="12" s="1"/>
  <c r="AI70" i="3"/>
  <c r="AA76" i="3"/>
  <c r="AI76" i="3"/>
  <c r="AE106" i="3"/>
  <c r="AE150" i="3"/>
  <c r="S24" i="3"/>
  <c r="S46" i="3"/>
  <c r="S62" i="3"/>
  <c r="S70" i="3"/>
  <c r="S76" i="3"/>
  <c r="O106" i="3"/>
  <c r="W106" i="3"/>
  <c r="O150" i="3"/>
  <c r="O156" i="3"/>
  <c r="O194" i="3"/>
  <c r="W194" i="3"/>
  <c r="S213" i="3"/>
  <c r="S217" i="3"/>
  <c r="O224" i="3"/>
  <c r="O241" i="3"/>
  <c r="W241" i="3"/>
  <c r="S275" i="3"/>
  <c r="S288" i="3"/>
  <c r="S332" i="3"/>
  <c r="W342" i="3"/>
  <c r="O387" i="3"/>
  <c r="W387" i="3"/>
  <c r="O391" i="3"/>
  <c r="W391" i="3"/>
  <c r="S402" i="3"/>
  <c r="R416" i="3"/>
  <c r="S426" i="3"/>
  <c r="AH8" i="3"/>
  <c r="AF24" i="3"/>
  <c r="AB30" i="3"/>
  <c r="AJ30" i="3"/>
  <c r="AF46" i="3"/>
  <c r="AF62" i="3"/>
  <c r="AF70" i="3"/>
  <c r="AF76" i="3"/>
  <c r="AB106" i="3"/>
  <c r="AJ106" i="3"/>
  <c r="AJ150" i="3"/>
  <c r="AB156" i="3"/>
  <c r="AJ156" i="3"/>
  <c r="T62" i="3"/>
  <c r="T76" i="3"/>
  <c r="X106" i="3"/>
  <c r="P150" i="3"/>
  <c r="X150" i="3"/>
  <c r="P156" i="3"/>
  <c r="X156" i="3"/>
  <c r="X194" i="3"/>
  <c r="T213" i="3"/>
  <c r="T217" i="3"/>
  <c r="P224" i="3"/>
  <c r="X224" i="3"/>
  <c r="P241" i="3"/>
  <c r="X241" i="3"/>
  <c r="T288" i="3"/>
  <c r="T332" i="3"/>
  <c r="P387" i="3"/>
  <c r="X387" i="3"/>
  <c r="P391" i="3"/>
  <c r="X391" i="3"/>
  <c r="S416" i="3"/>
  <c r="T426" i="3"/>
  <c r="AA8" i="3"/>
  <c r="AI8" i="3"/>
  <c r="AC30" i="3"/>
  <c r="AK30" i="3"/>
  <c r="AC106" i="3"/>
  <c r="AK106" i="3"/>
  <c r="AS213" i="3"/>
  <c r="AS217" i="3"/>
  <c r="AP224" i="3"/>
  <c r="AX224" i="3"/>
  <c r="AP241" i="3"/>
  <c r="AX241" i="3"/>
  <c r="AO391" i="3"/>
  <c r="AW391" i="3"/>
  <c r="AS402" i="3"/>
  <c r="AS416" i="3"/>
  <c r="AT213" i="3"/>
  <c r="AT217" i="3"/>
  <c r="AQ224" i="3"/>
  <c r="AP391" i="3"/>
  <c r="AX391" i="3"/>
  <c r="AT402" i="3"/>
  <c r="AT416" i="3"/>
  <c r="AS426" i="3"/>
  <c r="AS425" i="3" s="1"/>
  <c r="BA8" i="3"/>
  <c r="BI8" i="3"/>
  <c r="AY24" i="3"/>
  <c r="BG24" i="3"/>
  <c r="BC30" i="3"/>
  <c r="AY46" i="3"/>
  <c r="BG46" i="3"/>
  <c r="AY62" i="3"/>
  <c r="BG62" i="3"/>
  <c r="BB217" i="3"/>
  <c r="BJ217" i="3"/>
  <c r="BE224" i="3"/>
  <c r="BE241" i="3"/>
  <c r="BC332" i="3"/>
  <c r="BG342" i="3"/>
  <c r="BF387" i="3"/>
  <c r="BE391" i="3"/>
  <c r="BH402" i="3"/>
  <c r="AZ416" i="3"/>
  <c r="BH416" i="3"/>
  <c r="BD426" i="3"/>
  <c r="BD425" i="3" s="1"/>
  <c r="BL8" i="3"/>
  <c r="BT8" i="3"/>
  <c r="BP150" i="3"/>
  <c r="BO156" i="3"/>
  <c r="BL24" i="3"/>
  <c r="BT24" i="3"/>
  <c r="BP30" i="3"/>
  <c r="BL46" i="3"/>
  <c r="BT46" i="3"/>
  <c r="BK62" i="3"/>
  <c r="BS62" i="3"/>
  <c r="AH194" i="3"/>
  <c r="AD213" i="3"/>
  <c r="AL213" i="3"/>
  <c r="AD217" i="3"/>
  <c r="AL217" i="3"/>
  <c r="AH224" i="3"/>
  <c r="AH241" i="3"/>
  <c r="AD275" i="3"/>
  <c r="AL275" i="3"/>
  <c r="AD288" i="3"/>
  <c r="AL288" i="3"/>
  <c r="AD332" i="3"/>
  <c r="AL332" i="3"/>
  <c r="AH342" i="3"/>
  <c r="AH387" i="3"/>
  <c r="AC416" i="3"/>
  <c r="AK416" i="3"/>
  <c r="AB426" i="3"/>
  <c r="AJ426" i="3"/>
  <c r="AR8" i="3"/>
  <c r="AP24" i="3"/>
  <c r="AX24" i="3"/>
  <c r="AS30" i="3"/>
  <c r="AW46" i="3"/>
  <c r="AO62" i="3"/>
  <c r="AO70" i="3"/>
  <c r="AW70" i="3"/>
  <c r="AO76" i="3"/>
  <c r="AW76" i="3"/>
  <c r="AS106" i="3"/>
  <c r="AS150" i="3"/>
  <c r="AS156" i="3"/>
  <c r="BA194" i="3"/>
  <c r="BI194" i="3"/>
  <c r="BE217" i="3"/>
  <c r="AZ224" i="3"/>
  <c r="BH224" i="3"/>
  <c r="BD275" i="3"/>
  <c r="BB288" i="3"/>
  <c r="BF332" i="3"/>
  <c r="BB342" i="3"/>
  <c r="BJ342" i="3"/>
  <c r="BI387" i="3"/>
  <c r="AZ391" i="3"/>
  <c r="BH391" i="3"/>
  <c r="BC402" i="3"/>
  <c r="BC416" i="3"/>
  <c r="AY426" i="3"/>
  <c r="AY425" i="3" s="1"/>
  <c r="E52" i="12" s="1"/>
  <c r="BG426" i="3"/>
  <c r="BG425" i="3" s="1"/>
  <c r="BO8" i="3"/>
  <c r="BM24" i="3"/>
  <c r="BU24" i="3"/>
  <c r="BQ30" i="3"/>
  <c r="BM46" i="3"/>
  <c r="BU46" i="3"/>
  <c r="BL62" i="3"/>
  <c r="BT62" i="3"/>
  <c r="BK70" i="3"/>
  <c r="BS70" i="3"/>
  <c r="BK76" i="3"/>
  <c r="BS76" i="3"/>
  <c r="BO106" i="3"/>
  <c r="BK150" i="3"/>
  <c r="BR156" i="3"/>
  <c r="BM194" i="3"/>
  <c r="BU194" i="3"/>
  <c r="BQ213" i="3"/>
  <c r="BM224" i="3"/>
  <c r="BU224" i="3"/>
  <c r="BM241" i="3"/>
  <c r="BU241" i="3"/>
  <c r="BQ275" i="3"/>
  <c r="BQ288" i="3"/>
  <c r="BK332" i="3"/>
  <c r="BS332" i="3"/>
  <c r="BO387" i="3"/>
  <c r="BO391" i="3"/>
  <c r="BK402" i="3"/>
  <c r="BS402" i="3"/>
  <c r="BK416" i="3"/>
  <c r="BK426" i="3"/>
  <c r="BK425" i="3" s="1"/>
  <c r="BS426" i="3"/>
  <c r="BS425" i="3" s="1"/>
  <c r="AC150" i="3"/>
  <c r="AK150" i="3"/>
  <c r="AC156" i="3"/>
  <c r="AK156" i="3"/>
  <c r="AA194" i="3"/>
  <c r="AE213" i="3"/>
  <c r="AE217" i="3"/>
  <c r="AA224" i="3"/>
  <c r="AI224" i="3"/>
  <c r="AA241" i="3"/>
  <c r="AI241" i="3"/>
  <c r="AE275" i="3"/>
  <c r="AE288" i="3"/>
  <c r="AE332" i="3"/>
  <c r="AA387" i="3"/>
  <c r="AI387" i="3"/>
  <c r="AH391" i="3"/>
  <c r="AL402" i="3"/>
  <c r="AD416" i="3"/>
  <c r="AL416" i="3"/>
  <c r="AC426" i="3"/>
  <c r="AK426" i="3"/>
  <c r="AS8" i="3"/>
  <c r="AT106" i="3"/>
  <c r="AT150" i="3"/>
  <c r="AT156" i="3"/>
  <c r="BN224" i="3"/>
  <c r="BV224" i="3"/>
  <c r="BN241" i="3"/>
  <c r="BV241" i="3"/>
  <c r="BR275" i="3"/>
  <c r="BR288" i="3"/>
  <c r="BQ294" i="3"/>
  <c r="BL332" i="3"/>
  <c r="BT332" i="3"/>
  <c r="BP387" i="3"/>
  <c r="BP391" i="3"/>
  <c r="BL402" i="3"/>
  <c r="BT402" i="3"/>
  <c r="BT399" i="3" s="1"/>
  <c r="BL416" i="3"/>
  <c r="AD150" i="3"/>
  <c r="AL150" i="3"/>
  <c r="AD156" i="3"/>
  <c r="AL156" i="3"/>
  <c r="AB194" i="3"/>
  <c r="AJ194" i="3"/>
  <c r="AF213" i="3"/>
  <c r="AF217" i="3"/>
  <c r="AB224" i="3"/>
  <c r="AJ224" i="3"/>
  <c r="AB241" i="3"/>
  <c r="AJ241" i="3"/>
  <c r="AF275" i="3"/>
  <c r="AM194" i="3"/>
  <c r="AU194" i="3"/>
  <c r="AQ213" i="3"/>
  <c r="AQ217" i="3"/>
  <c r="AN224" i="3"/>
  <c r="AV224" i="3"/>
  <c r="AN241" i="3"/>
  <c r="AR275" i="3"/>
  <c r="AR288" i="3"/>
  <c r="AZ30" i="3"/>
  <c r="BH30" i="3"/>
  <c r="BD46" i="3"/>
  <c r="BD62" i="3"/>
  <c r="BC70" i="3"/>
  <c r="BC76" i="3"/>
  <c r="AY106" i="3"/>
  <c r="BG106" i="3"/>
  <c r="BE156" i="3"/>
  <c r="AY217" i="3"/>
  <c r="BG217" i="3"/>
  <c r="BB224" i="3"/>
  <c r="BB241" i="3"/>
  <c r="BJ241" i="3"/>
  <c r="BH294" i="3"/>
  <c r="BE402" i="3"/>
  <c r="BE416" i="3"/>
  <c r="BA426" i="3"/>
  <c r="BA425" i="3" s="1"/>
  <c r="BI426" i="3"/>
  <c r="BI425" i="3" s="1"/>
  <c r="BQ8" i="3"/>
  <c r="AE156" i="3"/>
  <c r="AN194" i="3"/>
  <c r="AR213" i="3"/>
  <c r="AR217" i="3"/>
  <c r="AO224" i="3"/>
  <c r="AW224" i="3"/>
  <c r="AO241" i="3"/>
  <c r="AW241" i="3"/>
  <c r="AS275" i="3"/>
  <c r="AS288" i="3"/>
  <c r="BE24" i="3"/>
  <c r="BA30" i="3"/>
  <c r="BE46" i="3"/>
  <c r="BE62" i="3"/>
  <c r="BD70" i="3"/>
  <c r="BD76" i="3"/>
  <c r="AZ106" i="3"/>
  <c r="BH106" i="3"/>
  <c r="AY150" i="3"/>
  <c r="BG150" i="3"/>
  <c r="BF156" i="3"/>
  <c r="BD194" i="3"/>
  <c r="AZ213" i="3"/>
  <c r="BH213" i="3"/>
  <c r="AZ217" i="3"/>
  <c r="BH217" i="3"/>
  <c r="BC224" i="3"/>
  <c r="AY275" i="3"/>
  <c r="BG275" i="3"/>
  <c r="BI294" i="3"/>
  <c r="BA332" i="3"/>
  <c r="BI332" i="3"/>
  <c r="BD387" i="3"/>
  <c r="BC391" i="3"/>
  <c r="BR106" i="3"/>
  <c r="BN150" i="3"/>
  <c r="BV150" i="3"/>
  <c r="BM156" i="3"/>
  <c r="BU156" i="3"/>
  <c r="BP194" i="3"/>
  <c r="BL213" i="3"/>
  <c r="BT213" i="3"/>
  <c r="BQ217" i="3"/>
  <c r="BS294" i="3"/>
  <c r="BN332" i="3"/>
  <c r="BR342" i="3"/>
  <c r="Y46" i="3"/>
  <c r="U106" i="3"/>
  <c r="U156" i="3"/>
  <c r="U194" i="3"/>
  <c r="Y213" i="3"/>
  <c r="Y217" i="3"/>
  <c r="U224" i="3"/>
  <c r="Y288" i="3"/>
  <c r="U387" i="3"/>
  <c r="U391" i="3"/>
  <c r="Y402" i="3"/>
  <c r="P416" i="3"/>
  <c r="X416" i="3"/>
  <c r="Y426" i="3"/>
  <c r="AF8" i="3"/>
  <c r="AD24" i="3"/>
  <c r="AL24" i="3"/>
  <c r="AH30" i="3"/>
  <c r="AL46" i="3"/>
  <c r="AD62" i="3"/>
  <c r="AL62" i="3"/>
  <c r="AD70" i="3"/>
  <c r="AL70" i="3"/>
  <c r="AD76" i="3"/>
  <c r="AL76" i="3"/>
  <c r="AH106" i="3"/>
  <c r="AH150" i="3"/>
  <c r="AH156" i="3"/>
  <c r="AE194" i="3"/>
  <c r="AA213" i="3"/>
  <c r="AI213" i="3"/>
  <c r="AA217" i="3"/>
  <c r="AI217" i="3"/>
  <c r="AE224" i="3"/>
  <c r="AE241" i="3"/>
  <c r="AA275" i="3"/>
  <c r="AI275" i="3"/>
  <c r="AH288" i="3"/>
  <c r="AH332" i="3"/>
  <c r="AL342" i="3"/>
  <c r="AD387" i="3"/>
  <c r="AL387" i="3"/>
  <c r="AC391" i="3"/>
  <c r="AK391" i="3"/>
  <c r="AF426" i="3"/>
  <c r="AN8" i="3"/>
  <c r="AV8" i="3"/>
  <c r="AT24" i="3"/>
  <c r="AW30" i="3"/>
  <c r="R62" i="3"/>
  <c r="Z62" i="3"/>
  <c r="Z70" i="3"/>
  <c r="R76" i="3"/>
  <c r="Z76" i="3"/>
  <c r="V106" i="3"/>
  <c r="V150" i="3"/>
  <c r="V156" i="3"/>
  <c r="R213" i="3"/>
  <c r="Z213" i="3"/>
  <c r="R217" i="3"/>
  <c r="Z217" i="3"/>
  <c r="V224" i="3"/>
  <c r="V241" i="3"/>
  <c r="R275" i="3"/>
  <c r="Z275" i="3"/>
  <c r="R288" i="3"/>
  <c r="Z288" i="3"/>
  <c r="R332" i="3"/>
  <c r="Z332" i="3"/>
  <c r="V342" i="3"/>
  <c r="V387" i="3"/>
  <c r="V391" i="3"/>
  <c r="Y416" i="3"/>
  <c r="R426" i="3"/>
  <c r="AE24" i="3"/>
  <c r="AA30" i="3"/>
  <c r="AE46" i="3"/>
  <c r="AE62" i="3"/>
  <c r="AE70" i="3"/>
  <c r="AE76" i="3"/>
  <c r="AA106" i="3"/>
  <c r="AI106" i="3"/>
  <c r="AA150" i="3"/>
  <c r="AI150" i="3"/>
  <c r="AA156" i="3"/>
  <c r="AI156" i="3"/>
  <c r="AF194" i="3"/>
  <c r="AB213" i="3"/>
  <c r="AJ213" i="3"/>
  <c r="AB217" i="3"/>
  <c r="AJ217" i="3"/>
  <c r="AF224" i="3"/>
  <c r="AF241" i="3"/>
  <c r="AB275" i="3"/>
  <c r="AJ275" i="3"/>
  <c r="AA288" i="3"/>
  <c r="AI288" i="3"/>
  <c r="AA332" i="3"/>
  <c r="E36" i="12" s="1"/>
  <c r="I36" i="12" s="1"/>
  <c r="AI332" i="3"/>
  <c r="AE387" i="3"/>
  <c r="AD391" i="3"/>
  <c r="AH402" i="3"/>
  <c r="AH416" i="3"/>
  <c r="AG426" i="3"/>
  <c r="AO8" i="3"/>
  <c r="AW8" i="3"/>
  <c r="AM24" i="3"/>
  <c r="AU24" i="3"/>
  <c r="AP30" i="3"/>
  <c r="AT46" i="3"/>
  <c r="W46" i="3"/>
  <c r="O62" i="3"/>
  <c r="W62" i="3"/>
  <c r="O70" i="3"/>
  <c r="W70" i="3"/>
  <c r="W76" i="3"/>
  <c r="S150" i="3"/>
  <c r="S156" i="3"/>
  <c r="O213" i="3"/>
  <c r="W213" i="3"/>
  <c r="O217" i="3"/>
  <c r="W217" i="3"/>
  <c r="S224" i="3"/>
  <c r="AB24" i="3"/>
  <c r="AJ24" i="3"/>
  <c r="AF30" i="3"/>
  <c r="AB46" i="3"/>
  <c r="AJ46" i="3"/>
  <c r="AB62" i="3"/>
  <c r="AJ62" i="3"/>
  <c r="AJ70" i="3"/>
  <c r="AB76" i="3"/>
  <c r="AJ76" i="3"/>
  <c r="AF106" i="3"/>
  <c r="AF150" i="3"/>
  <c r="AF156" i="3"/>
  <c r="AC194" i="3"/>
  <c r="AC224" i="3"/>
  <c r="AK224" i="3"/>
  <c r="AC241" i="3"/>
  <c r="AK241" i="3"/>
  <c r="AG275" i="3"/>
  <c r="AF288" i="3"/>
  <c r="AF332" i="3"/>
  <c r="AJ342" i="3"/>
  <c r="AB387" i="3"/>
  <c r="AJ387" i="3"/>
  <c r="AA391" i="3"/>
  <c r="E39" i="12" s="1"/>
  <c r="H39" i="12" s="1"/>
  <c r="AE416" i="3"/>
  <c r="AD426" i="3"/>
  <c r="AL426" i="3"/>
  <c r="AT8" i="3"/>
  <c r="AR24" i="3"/>
  <c r="AM30" i="3"/>
  <c r="AU30" i="3"/>
  <c r="R8" i="3"/>
  <c r="Z8" i="3"/>
  <c r="P24" i="3"/>
  <c r="X24" i="3"/>
  <c r="P62" i="3"/>
  <c r="X70" i="3"/>
  <c r="P76" i="3"/>
  <c r="X76" i="3"/>
  <c r="T150" i="3"/>
  <c r="T156" i="3"/>
  <c r="T194" i="3"/>
  <c r="P213" i="3"/>
  <c r="X213" i="3"/>
  <c r="P217" i="3"/>
  <c r="X217" i="3"/>
  <c r="P275" i="3"/>
  <c r="X275" i="3"/>
  <c r="P288" i="3"/>
  <c r="X288" i="3"/>
  <c r="P332" i="3"/>
  <c r="X332" i="3"/>
  <c r="T387" i="3"/>
  <c r="T391" i="3"/>
  <c r="P402" i="3"/>
  <c r="O416" i="3"/>
  <c r="W416" i="3"/>
  <c r="P426" i="3"/>
  <c r="X426" i="3"/>
  <c r="AE8" i="3"/>
  <c r="AK24" i="3"/>
  <c r="AG30" i="3"/>
  <c r="AC46" i="3"/>
  <c r="AK46" i="3"/>
  <c r="AK62" i="3"/>
  <c r="AC70" i="3"/>
  <c r="AK70" i="3"/>
  <c r="AC76" i="3"/>
  <c r="AK76" i="3"/>
  <c r="AG106" i="3"/>
  <c r="AG156" i="3"/>
  <c r="AD194" i="3"/>
  <c r="AH213" i="3"/>
  <c r="AH217" i="3"/>
  <c r="AD224" i="3"/>
  <c r="AL224" i="3"/>
  <c r="AD241" i="3"/>
  <c r="AL241" i="3"/>
  <c r="AH275" i="3"/>
  <c r="AG332" i="3"/>
  <c r="AC342" i="3"/>
  <c r="AK342" i="3"/>
  <c r="AC387" i="3"/>
  <c r="AK387" i="3"/>
  <c r="AB391" i="3"/>
  <c r="AJ391" i="3"/>
  <c r="AF416" i="3"/>
  <c r="AE426" i="3"/>
  <c r="AM8" i="3"/>
  <c r="AU8" i="3"/>
  <c r="AS24" i="3"/>
  <c r="AN30" i="3"/>
  <c r="BN217" i="3"/>
  <c r="AQ46" i="3"/>
  <c r="AQ62" i="3"/>
  <c r="AQ70" i="3"/>
  <c r="AQ76" i="3"/>
  <c r="AM106" i="3"/>
  <c r="AU106" i="3"/>
  <c r="AM150" i="3"/>
  <c r="AU150" i="3"/>
  <c r="AM156" i="3"/>
  <c r="AU156" i="3"/>
  <c r="AQ194" i="3"/>
  <c r="AM213" i="3"/>
  <c r="AU213" i="3"/>
  <c r="AM217" i="3"/>
  <c r="AU217" i="3"/>
  <c r="AR224" i="3"/>
  <c r="AQ241" i="3"/>
  <c r="AT275" i="3"/>
  <c r="AT288" i="3"/>
  <c r="AV294" i="3"/>
  <c r="AR332" i="3"/>
  <c r="AV342" i="3"/>
  <c r="AN387" i="3"/>
  <c r="AV387" i="3"/>
  <c r="AS391" i="3"/>
  <c r="AO402" i="3"/>
  <c r="AW402" i="3"/>
  <c r="AO416" i="3"/>
  <c r="AW416" i="3"/>
  <c r="AN426" i="3"/>
  <c r="AN425" i="3" s="1"/>
  <c r="AV426" i="3"/>
  <c r="AV425" i="3" s="1"/>
  <c r="BD8" i="3"/>
  <c r="BA24" i="3"/>
  <c r="BI24" i="3"/>
  <c r="BD30" i="3"/>
  <c r="AZ46" i="3"/>
  <c r="BH46" i="3"/>
  <c r="AZ62" i="3"/>
  <c r="BH62" i="3"/>
  <c r="BF70" i="3"/>
  <c r="BF76" i="3"/>
  <c r="BB106" i="3"/>
  <c r="BJ106" i="3"/>
  <c r="BA150" i="3"/>
  <c r="BI150" i="3"/>
  <c r="AZ156" i="3"/>
  <c r="BH156" i="3"/>
  <c r="BC194" i="3"/>
  <c r="AY213" i="3"/>
  <c r="BG213" i="3"/>
  <c r="BF217" i="3"/>
  <c r="BA224" i="3"/>
  <c r="BI224" i="3"/>
  <c r="BH241" i="3"/>
  <c r="BC275" i="3"/>
  <c r="BA288" i="3"/>
  <c r="BI288" i="3"/>
  <c r="BB332" i="3"/>
  <c r="BF342" i="3"/>
  <c r="BE387" i="3"/>
  <c r="BD391" i="3"/>
  <c r="BF402" i="3"/>
  <c r="BF416" i="3"/>
  <c r="BB426" i="3"/>
  <c r="BB425" i="3" s="1"/>
  <c r="BJ426" i="3"/>
  <c r="BJ425" i="3" s="1"/>
  <c r="BR8" i="3"/>
  <c r="BR213" i="3"/>
  <c r="BO217" i="3"/>
  <c r="BR241" i="3"/>
  <c r="BN275" i="3"/>
  <c r="BV275" i="3"/>
  <c r="BN288" i="3"/>
  <c r="BV288" i="3"/>
  <c r="AR62" i="3"/>
  <c r="AR70" i="3"/>
  <c r="AR76" i="3"/>
  <c r="AN106" i="3"/>
  <c r="AV106" i="3"/>
  <c r="AN150" i="3"/>
  <c r="AV150" i="3"/>
  <c r="AN156" i="3"/>
  <c r="AV156" i="3"/>
  <c r="AR194" i="3"/>
  <c r="AN213" i="3"/>
  <c r="AV213" i="3"/>
  <c r="AN217" i="3"/>
  <c r="AV217" i="3"/>
  <c r="AS224" i="3"/>
  <c r="AR241" i="3"/>
  <c r="AM275" i="3"/>
  <c r="AU275" i="3"/>
  <c r="AM288" i="3"/>
  <c r="AU288" i="3"/>
  <c r="AW294" i="3"/>
  <c r="AS332" i="3"/>
  <c r="AO387" i="3"/>
  <c r="AW387" i="3"/>
  <c r="AT391" i="3"/>
  <c r="AP402" i="3"/>
  <c r="AX402" i="3"/>
  <c r="AP416" i="3"/>
  <c r="AO426" i="3"/>
  <c r="AO425" i="3" s="1"/>
  <c r="AW426" i="3"/>
  <c r="AW425" i="3" s="1"/>
  <c r="BE8" i="3"/>
  <c r="AS62" i="3"/>
  <c r="AS70" i="3"/>
  <c r="AS76" i="3"/>
  <c r="AO106" i="3"/>
  <c r="AW106" i="3"/>
  <c r="AO150" i="3"/>
  <c r="AW150" i="3"/>
  <c r="AO156" i="3"/>
  <c r="AW156" i="3"/>
  <c r="AS194" i="3"/>
  <c r="AO213" i="3"/>
  <c r="AW213" i="3"/>
  <c r="AO217" i="3"/>
  <c r="AW217" i="3"/>
  <c r="AT224" i="3"/>
  <c r="AS241" i="3"/>
  <c r="AN275" i="3"/>
  <c r="AV275" i="3"/>
  <c r="AN288" i="3"/>
  <c r="AV288" i="3"/>
  <c r="AX294" i="3"/>
  <c r="AX342" i="3"/>
  <c r="AP387" i="3"/>
  <c r="AX387" i="3"/>
  <c r="AM391" i="3"/>
  <c r="AU391" i="3"/>
  <c r="AQ402" i="3"/>
  <c r="AQ416" i="3"/>
  <c r="AP426" i="3"/>
  <c r="AP425" i="3" s="1"/>
  <c r="AX426" i="3"/>
  <c r="AX425" i="3" s="1"/>
  <c r="BF8" i="3"/>
  <c r="BC24" i="3"/>
  <c r="BF30" i="3"/>
  <c r="BB46" i="3"/>
  <c r="BJ46" i="3"/>
  <c r="BJ62" i="3"/>
  <c r="AZ70" i="3"/>
  <c r="BH70" i="3"/>
  <c r="AZ76" i="3"/>
  <c r="BH76" i="3"/>
  <c r="BD106" i="3"/>
  <c r="BC150" i="3"/>
  <c r="BB156" i="3"/>
  <c r="BE194" i="3"/>
  <c r="BT294" i="3"/>
  <c r="BO332" i="3"/>
  <c r="BS342" i="3"/>
  <c r="AT62" i="3"/>
  <c r="AT70" i="3"/>
  <c r="AT76" i="3"/>
  <c r="AP106" i="3"/>
  <c r="AX106" i="3"/>
  <c r="AP150" i="3"/>
  <c r="AX150" i="3"/>
  <c r="AP156" i="3"/>
  <c r="AX156" i="3"/>
  <c r="AT194" i="3"/>
  <c r="AP213" i="3"/>
  <c r="AX213" i="3"/>
  <c r="AP217" i="3"/>
  <c r="AX217" i="3"/>
  <c r="AM224" i="3"/>
  <c r="AU224" i="3"/>
  <c r="AT241" i="3"/>
  <c r="AO275" i="3"/>
  <c r="AW275" i="3"/>
  <c r="AO288" i="3"/>
  <c r="AW288" i="3"/>
  <c r="AM332" i="3"/>
  <c r="AU332" i="3"/>
  <c r="AQ387" i="3"/>
  <c r="AN391" i="3"/>
  <c r="AR402" i="3"/>
  <c r="AR416" i="3"/>
  <c r="AQ426" i="3"/>
  <c r="AQ425" i="3" s="1"/>
  <c r="AY8" i="3"/>
  <c r="BG8" i="3"/>
  <c r="BD24" i="3"/>
  <c r="BG30" i="3"/>
  <c r="BC46" i="3"/>
  <c r="BC62" i="3"/>
  <c r="BA70" i="3"/>
  <c r="BI70" i="3"/>
  <c r="BA76" i="3"/>
  <c r="BI76" i="3"/>
  <c r="BE106" i="3"/>
  <c r="BD150" i="3"/>
  <c r="BC156" i="3"/>
  <c r="BF194" i="3"/>
  <c r="BB213" i="3"/>
  <c r="BJ213" i="3"/>
  <c r="BA217" i="3"/>
  <c r="BD224" i="3"/>
  <c r="BC241" i="3"/>
  <c r="BF275" i="3"/>
  <c r="BD288" i="3"/>
  <c r="BG294" i="3"/>
  <c r="BI342" i="3"/>
  <c r="BI402" i="3"/>
  <c r="BI416" i="3"/>
  <c r="BO24" i="3"/>
  <c r="BK30" i="3"/>
  <c r="BS30" i="3"/>
  <c r="BO46" i="3"/>
  <c r="BN62" i="3"/>
  <c r="BV62" i="3"/>
  <c r="BM70" i="3"/>
  <c r="BU70" i="3"/>
  <c r="BM76" i="3"/>
  <c r="BU76" i="3"/>
  <c r="BQ106" i="3"/>
  <c r="BP156" i="3"/>
  <c r="BQ194" i="3"/>
  <c r="BR194" i="3"/>
  <c r="BE213" i="3"/>
  <c r="BD217" i="3"/>
  <c r="AY224" i="3"/>
  <c r="BG224" i="3"/>
  <c r="BF241" i="3"/>
  <c r="BA275" i="3"/>
  <c r="BI275" i="3"/>
  <c r="AY288" i="3"/>
  <c r="BG288" i="3"/>
  <c r="BB294" i="3"/>
  <c r="BJ294" i="3"/>
  <c r="BC387" i="3"/>
  <c r="BB391" i="3"/>
  <c r="BD402" i="3"/>
  <c r="BD416" i="3"/>
  <c r="AZ426" i="3"/>
  <c r="AZ425" i="3" s="1"/>
  <c r="BH426" i="3"/>
  <c r="BH425" i="3" s="1"/>
  <c r="BP8" i="3"/>
  <c r="BR24" i="3"/>
  <c r="BV30" i="3"/>
  <c r="BR46" i="3"/>
  <c r="BQ62" i="3"/>
  <c r="BP70" i="3"/>
  <c r="BP76" i="3"/>
  <c r="BL106" i="3"/>
  <c r="BT106" i="3"/>
  <c r="BL150" i="3"/>
  <c r="BK156" i="3"/>
  <c r="BS156" i="3"/>
  <c r="BL194" i="3"/>
  <c r="BP213" i="3"/>
  <c r="BM217" i="3"/>
  <c r="BP241" i="3"/>
  <c r="BL275" i="3"/>
  <c r="BT275" i="3"/>
  <c r="BL288" i="3"/>
  <c r="BT288" i="3"/>
  <c r="Q332" i="3"/>
  <c r="Q402" i="3"/>
  <c r="Q426" i="3"/>
  <c r="AG342" i="3"/>
  <c r="AG387" i="3"/>
  <c r="AG24" i="3"/>
  <c r="AG62" i="3"/>
  <c r="AG70" i="3"/>
  <c r="AG76" i="3"/>
  <c r="Q387" i="3"/>
  <c r="Q391" i="3"/>
  <c r="AG391" i="3"/>
  <c r="AG213" i="3"/>
  <c r="AG217" i="3"/>
  <c r="Q24" i="3"/>
  <c r="Q213" i="3"/>
  <c r="Q275" i="3"/>
  <c r="Q288" i="3"/>
  <c r="Q76" i="3"/>
  <c r="Q416" i="3"/>
  <c r="AG8" i="3"/>
  <c r="S194" i="3"/>
  <c r="P106" i="3"/>
  <c r="Z426" i="3"/>
  <c r="T224" i="3"/>
  <c r="R106" i="3"/>
  <c r="T106" i="3"/>
  <c r="O76" i="3"/>
  <c r="S106" i="3"/>
  <c r="AD46" i="3"/>
  <c r="AH46" i="3"/>
  <c r="U46" i="3"/>
  <c r="AO46" i="3"/>
  <c r="AS46" i="3"/>
  <c r="BK46" i="3"/>
  <c r="Y76" i="3"/>
  <c r="X30" i="3"/>
  <c r="H20" i="12"/>
  <c r="I20" i="12"/>
  <c r="I30" i="12"/>
  <c r="H30" i="12"/>
  <c r="W422" i="3"/>
  <c r="Q106" i="3"/>
  <c r="V46" i="3"/>
  <c r="Z169" i="3"/>
  <c r="AC169" i="3"/>
  <c r="AG169" i="3"/>
  <c r="AK169" i="3"/>
  <c r="AM169" i="3"/>
  <c r="AQ169" i="3"/>
  <c r="AU169" i="3"/>
  <c r="AY169" i="3"/>
  <c r="BC169" i="3"/>
  <c r="BG169" i="3"/>
  <c r="BM169" i="3"/>
  <c r="BQ169" i="3"/>
  <c r="BU169" i="3"/>
  <c r="AD169" i="3"/>
  <c r="AH169" i="3"/>
  <c r="AL169" i="3"/>
  <c r="AN169" i="3"/>
  <c r="AR169" i="3"/>
  <c r="AV169" i="3"/>
  <c r="AZ169" i="3"/>
  <c r="BD169" i="3"/>
  <c r="BH169" i="3"/>
  <c r="BN169" i="3"/>
  <c r="BR169" i="3"/>
  <c r="BV169" i="3"/>
  <c r="AA169" i="3"/>
  <c r="AE169" i="3"/>
  <c r="AI169" i="3"/>
  <c r="AO169" i="3"/>
  <c r="AS169" i="3"/>
  <c r="AW169" i="3"/>
  <c r="BA169" i="3"/>
  <c r="BE169" i="3"/>
  <c r="BI169" i="3"/>
  <c r="BK169" i="3"/>
  <c r="BO169" i="3"/>
  <c r="BS169" i="3"/>
  <c r="Y169" i="3"/>
  <c r="AB169" i="3"/>
  <c r="AF169" i="3"/>
  <c r="AJ169" i="3"/>
  <c r="AP169" i="3"/>
  <c r="AT169" i="3"/>
  <c r="AX169" i="3"/>
  <c r="BB169" i="3"/>
  <c r="BF169" i="3"/>
  <c r="BJ169" i="3"/>
  <c r="BL169" i="3"/>
  <c r="BP169" i="3"/>
  <c r="BT169" i="3"/>
  <c r="O46" i="3"/>
  <c r="R70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T46" i="3"/>
  <c r="Y62" i="3"/>
  <c r="T70" i="3"/>
  <c r="Q241" i="3"/>
  <c r="T8" i="3"/>
  <c r="AG150" i="3"/>
  <c r="AB8" i="3"/>
  <c r="X62" i="3"/>
  <c r="Q156" i="3"/>
  <c r="Q217" i="3"/>
  <c r="BQ422" i="3"/>
  <c r="Q62" i="3"/>
  <c r="Q150" i="3"/>
  <c r="Q46" i="3"/>
  <c r="Q194" i="3"/>
  <c r="Y8" i="3"/>
  <c r="U24" i="3"/>
  <c r="AG46" i="3"/>
  <c r="AS422" i="3"/>
  <c r="AC422" i="3"/>
  <c r="AR422" i="3"/>
  <c r="Z30" i="3"/>
  <c r="V70" i="3"/>
  <c r="Z24" i="3"/>
  <c r="P8" i="3"/>
  <c r="BV173" i="3"/>
  <c r="W150" i="3"/>
  <c r="W224" i="3"/>
  <c r="T422" i="3"/>
  <c r="BP422" i="3"/>
  <c r="U422" i="3"/>
  <c r="M68" i="12"/>
  <c r="M60" i="12"/>
  <c r="Q60" i="12" s="1"/>
  <c r="P30" i="3"/>
  <c r="U62" i="3"/>
  <c r="P70" i="3"/>
  <c r="S8" i="3"/>
  <c r="O8" i="3"/>
  <c r="Y24" i="3"/>
  <c r="W24" i="3"/>
  <c r="U150" i="3"/>
  <c r="R24" i="3"/>
  <c r="V8" i="3"/>
  <c r="X46" i="3"/>
  <c r="T30" i="3"/>
  <c r="U8" i="3"/>
  <c r="P46" i="3"/>
  <c r="BR422" i="3"/>
  <c r="Q30" i="3"/>
  <c r="Q70" i="3"/>
  <c r="U70" i="3"/>
  <c r="V30" i="3"/>
  <c r="U30" i="3"/>
  <c r="X8" i="3"/>
  <c r="R150" i="3"/>
  <c r="R30" i="3"/>
  <c r="Q8" i="3"/>
  <c r="Z150" i="3"/>
  <c r="W402" i="3"/>
  <c r="AA402" i="3"/>
  <c r="AE402" i="3"/>
  <c r="AI402" i="3"/>
  <c r="BA402" i="3"/>
  <c r="T402" i="3"/>
  <c r="T399" i="3" s="1"/>
  <c r="X402" i="3"/>
  <c r="AB402" i="3"/>
  <c r="AF402" i="3"/>
  <c r="AJ402" i="3"/>
  <c r="BB402" i="3"/>
  <c r="BV402" i="3"/>
  <c r="AC402" i="3"/>
  <c r="AG402" i="3"/>
  <c r="AK402" i="3"/>
  <c r="AY402" i="3"/>
  <c r="R402" i="3"/>
  <c r="R399" i="3" s="1"/>
  <c r="V402" i="3"/>
  <c r="Z402" i="3"/>
  <c r="Z399" i="3" s="1"/>
  <c r="AD402" i="3"/>
  <c r="AZ402" i="3"/>
  <c r="Z46" i="3"/>
  <c r="V24" i="3"/>
  <c r="Y70" i="3"/>
  <c r="T24" i="3"/>
  <c r="O24" i="3"/>
  <c r="R46" i="3"/>
  <c r="R422" i="3"/>
  <c r="Y194" i="3"/>
  <c r="U241" i="3"/>
  <c r="AC24" i="3"/>
  <c r="AK288" i="3"/>
  <c r="P422" i="3"/>
  <c r="Q422" i="3"/>
  <c r="S422" i="3"/>
  <c r="BL422" i="3"/>
  <c r="AC62" i="3"/>
  <c r="BT173" i="3"/>
  <c r="T173" i="3"/>
  <c r="BF173" i="3"/>
  <c r="BJ173" i="3"/>
  <c r="BQ173" i="3"/>
  <c r="BU173" i="3"/>
  <c r="BG173" i="3"/>
  <c r="BR173" i="3"/>
  <c r="BH173" i="3"/>
  <c r="BS173" i="3"/>
  <c r="DY68" i="1"/>
  <c r="AW24" i="3"/>
  <c r="AR46" i="3"/>
  <c r="AX288" i="3"/>
  <c r="AT332" i="3"/>
  <c r="AS387" i="3"/>
  <c r="AX416" i="3"/>
  <c r="AY30" i="3"/>
  <c r="BA46" i="3"/>
  <c r="AY194" i="3"/>
  <c r="AV30" i="3"/>
  <c r="AU62" i="3"/>
  <c r="AU70" i="3"/>
  <c r="AT294" i="3"/>
  <c r="BB70" i="3"/>
  <c r="AZ241" i="3"/>
  <c r="AZ332" i="3"/>
  <c r="BA387" i="3"/>
  <c r="BA416" i="3"/>
  <c r="BN422" i="3"/>
  <c r="DY67" i="1"/>
  <c r="S30" i="3"/>
  <c r="BI156" i="3"/>
  <c r="BI217" i="3"/>
  <c r="BJ391" i="3"/>
  <c r="BM422" i="3"/>
  <c r="W30" i="3"/>
  <c r="DY66" i="1"/>
  <c r="DY70" i="1"/>
  <c r="BI30" i="3"/>
  <c r="DY69" i="1"/>
  <c r="BO422" i="3"/>
  <c r="AB422" i="3"/>
  <c r="AF422" i="3"/>
  <c r="AD422" i="3"/>
  <c r="AO422" i="3"/>
  <c r="BI422" i="3"/>
  <c r="AA422" i="3"/>
  <c r="AE422" i="3"/>
  <c r="AP422" i="3"/>
  <c r="AG422" i="3"/>
  <c r="AQ422" i="3"/>
  <c r="BJ422" i="3"/>
  <c r="BI173" i="3"/>
  <c r="AW62" i="3"/>
  <c r="Z194" i="3"/>
  <c r="Y275" i="3"/>
  <c r="Y332" i="3"/>
  <c r="Y387" i="3"/>
  <c r="Y391" i="3"/>
  <c r="Z241" i="3"/>
  <c r="Y30" i="3"/>
  <c r="P194" i="3"/>
  <c r="AL30" i="3"/>
  <c r="V194" i="3"/>
  <c r="AX14" i="3"/>
  <c r="AM342" i="3"/>
  <c r="AQ342" i="3"/>
  <c r="AU342" i="3"/>
  <c r="P342" i="3"/>
  <c r="T342" i="3"/>
  <c r="X342" i="3"/>
  <c r="AL14" i="3"/>
  <c r="AA342" i="3"/>
  <c r="AE342" i="3"/>
  <c r="AI342" i="3"/>
  <c r="AO342" i="3"/>
  <c r="AS342" i="3"/>
  <c r="AW342" i="3"/>
  <c r="BU14" i="3"/>
  <c r="Q173" i="3"/>
  <c r="P173" i="3"/>
  <c r="X173" i="3"/>
  <c r="Q342" i="3"/>
  <c r="U342" i="3"/>
  <c r="AB173" i="3"/>
  <c r="AF173" i="3"/>
  <c r="AJ173" i="3"/>
  <c r="AD342" i="3"/>
  <c r="AO173" i="3"/>
  <c r="AS173" i="3"/>
  <c r="AW173" i="3"/>
  <c r="AP342" i="3"/>
  <c r="AY173" i="3"/>
  <c r="BC173" i="3"/>
  <c r="BA342" i="3"/>
  <c r="BE342" i="3"/>
  <c r="BN173" i="3"/>
  <c r="BM342" i="3"/>
  <c r="BQ342" i="3"/>
  <c r="Y150" i="3"/>
  <c r="AG173" i="3"/>
  <c r="AP173" i="3"/>
  <c r="AT173" i="3"/>
  <c r="AX173" i="3"/>
  <c r="E29" i="12" s="1"/>
  <c r="AZ173" i="3"/>
  <c r="BD173" i="3"/>
  <c r="BK173" i="3"/>
  <c r="BO173" i="3"/>
  <c r="Y173" i="3"/>
  <c r="AK173" i="3"/>
  <c r="R173" i="3"/>
  <c r="V173" i="3"/>
  <c r="Z173" i="3"/>
  <c r="O342" i="3"/>
  <c r="S342" i="3"/>
  <c r="AD173" i="3"/>
  <c r="AH173" i="3"/>
  <c r="AL173" i="3"/>
  <c r="AB342" i="3"/>
  <c r="AF342" i="3"/>
  <c r="AM173" i="3"/>
  <c r="AQ173" i="3"/>
  <c r="AU173" i="3"/>
  <c r="AN342" i="3"/>
  <c r="AR342" i="3"/>
  <c r="BA173" i="3"/>
  <c r="BE173" i="3"/>
  <c r="AY342" i="3"/>
  <c r="BC342" i="3"/>
  <c r="BL173" i="3"/>
  <c r="BP173" i="3"/>
  <c r="BK342" i="3"/>
  <c r="BO342" i="3"/>
  <c r="U173" i="3"/>
  <c r="AC173" i="3"/>
  <c r="O173" i="3"/>
  <c r="S173" i="3"/>
  <c r="W173" i="3"/>
  <c r="AA173" i="3"/>
  <c r="AE173" i="3"/>
  <c r="AI173" i="3"/>
  <c r="AN173" i="3"/>
  <c r="AR173" i="3"/>
  <c r="AV173" i="3"/>
  <c r="BB173" i="3"/>
  <c r="AZ342" i="3"/>
  <c r="BD342" i="3"/>
  <c r="BM173" i="3"/>
  <c r="BL342" i="3"/>
  <c r="BP342" i="3"/>
  <c r="AO30" i="3"/>
  <c r="BE30" i="3"/>
  <c r="AB150" i="3"/>
  <c r="BJ14" i="3"/>
  <c r="BI14" i="3"/>
  <c r="AW14" i="3"/>
  <c r="Y14" i="3"/>
  <c r="BV14" i="3"/>
  <c r="AK14" i="3"/>
  <c r="Z14" i="3"/>
  <c r="AB70" i="3"/>
  <c r="AG194" i="3"/>
  <c r="T275" i="3"/>
  <c r="O294" i="3"/>
  <c r="P294" i="3"/>
  <c r="Q294" i="3"/>
  <c r="R294" i="3"/>
  <c r="T294" i="3"/>
  <c r="U294" i="3"/>
  <c r="V294" i="3"/>
  <c r="W294" i="3"/>
  <c r="X294" i="3"/>
  <c r="Y294" i="3"/>
  <c r="Z294" i="3"/>
  <c r="AA294" i="3"/>
  <c r="E35" i="12" s="1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Y294" i="3"/>
  <c r="AZ294" i="3"/>
  <c r="BA294" i="3"/>
  <c r="BC294" i="3"/>
  <c r="BD294" i="3"/>
  <c r="BE294" i="3"/>
  <c r="BF294" i="3"/>
  <c r="BK294" i="3"/>
  <c r="BL294" i="3"/>
  <c r="BM294" i="3"/>
  <c r="BN294" i="3"/>
  <c r="BO294" i="3"/>
  <c r="BP294" i="3"/>
  <c r="T241" i="3"/>
  <c r="BN30" i="3"/>
  <c r="O30" i="3"/>
  <c r="AG416" i="3"/>
  <c r="AI194" i="3"/>
  <c r="BC422" i="3"/>
  <c r="AV241" i="3"/>
  <c r="AG288" i="3"/>
  <c r="Y203" i="3"/>
  <c r="BG422" i="3"/>
  <c r="AM422" i="3"/>
  <c r="AY422" i="3"/>
  <c r="BB422" i="3"/>
  <c r="BF422" i="3"/>
  <c r="O422" i="3"/>
  <c r="BH422" i="3"/>
  <c r="AN422" i="3"/>
  <c r="AZ422" i="3"/>
  <c r="BD422" i="3"/>
  <c r="BA422" i="3"/>
  <c r="BE422" i="3"/>
  <c r="DZ55" i="1"/>
  <c r="DY62" i="1"/>
  <c r="DZ62" i="1"/>
  <c r="DY56" i="1"/>
  <c r="DZ56" i="1"/>
  <c r="DY64" i="1"/>
  <c r="DZ64" i="1"/>
  <c r="DY53" i="1"/>
  <c r="DZ53" i="1"/>
  <c r="DZ48" i="1"/>
  <c r="DY50" i="1"/>
  <c r="DZ50" i="1"/>
  <c r="DZ10" i="1"/>
  <c r="AI391" i="3"/>
  <c r="W156" i="3"/>
  <c r="AQ220" i="3"/>
  <c r="Z203" i="3"/>
  <c r="BO194" i="3"/>
  <c r="BU203" i="3"/>
  <c r="BV203" i="3"/>
  <c r="BB24" i="3"/>
  <c r="BB30" i="3"/>
  <c r="BB62" i="3"/>
  <c r="BI203" i="3"/>
  <c r="BJ203" i="3"/>
  <c r="AW203" i="3"/>
  <c r="AX203" i="3"/>
  <c r="AT30" i="3"/>
  <c r="AV194" i="3"/>
  <c r="AL203" i="3"/>
  <c r="AK203" i="3"/>
  <c r="AI30" i="3"/>
  <c r="DY58" i="1"/>
  <c r="V384" i="10"/>
  <c r="AZ399" i="3" l="1"/>
  <c r="E22" i="12"/>
  <c r="I22" i="12" s="1"/>
  <c r="I52" i="12"/>
  <c r="E49" i="12"/>
  <c r="H52" i="12"/>
  <c r="BQ399" i="3"/>
  <c r="BM399" i="3"/>
  <c r="AM399" i="3"/>
  <c r="BU399" i="3"/>
  <c r="AU399" i="3"/>
  <c r="X399" i="3"/>
  <c r="BN399" i="3"/>
  <c r="E37" i="12"/>
  <c r="I37" i="12" s="1"/>
  <c r="E19" i="12"/>
  <c r="I19" i="12" s="1"/>
  <c r="H29" i="12"/>
  <c r="I29" i="12"/>
  <c r="E24" i="12"/>
  <c r="H24" i="12" s="1"/>
  <c r="E38" i="12"/>
  <c r="H38" i="12" s="1"/>
  <c r="E25" i="12"/>
  <c r="I25" i="12" s="1"/>
  <c r="E26" i="12"/>
  <c r="H26" i="12" s="1"/>
  <c r="E28" i="12"/>
  <c r="H28" i="12" s="1"/>
  <c r="AD399" i="3"/>
  <c r="AW3" i="1"/>
  <c r="BY3" i="1"/>
  <c r="BK3" i="1"/>
  <c r="AB399" i="3"/>
  <c r="V399" i="3"/>
  <c r="M61" i="12"/>
  <c r="P61" i="12" s="1"/>
  <c r="I21" i="12"/>
  <c r="BB399" i="3"/>
  <c r="AJ399" i="3"/>
  <c r="BS399" i="3"/>
  <c r="AI399" i="3"/>
  <c r="BC399" i="3"/>
  <c r="AE399" i="3"/>
  <c r="W399" i="3"/>
  <c r="BV399" i="3"/>
  <c r="BN7" i="3"/>
  <c r="U399" i="3"/>
  <c r="AN399" i="3"/>
  <c r="Y399" i="3"/>
  <c r="AU7" i="3"/>
  <c r="AP7" i="3"/>
  <c r="AF399" i="3"/>
  <c r="BP399" i="3"/>
  <c r="S399" i="3"/>
  <c r="AY7" i="3"/>
  <c r="Q399" i="3"/>
  <c r="AI7" i="3"/>
  <c r="AX7" i="3"/>
  <c r="AX399" i="3"/>
  <c r="AC399" i="3"/>
  <c r="AV399" i="3"/>
  <c r="BL399" i="3"/>
  <c r="AM7" i="3"/>
  <c r="BA7" i="3"/>
  <c r="BK7" i="3"/>
  <c r="P399" i="3"/>
  <c r="BT7" i="3"/>
  <c r="BL7" i="3"/>
  <c r="BH7" i="3"/>
  <c r="AQ7" i="3"/>
  <c r="O399" i="3"/>
  <c r="BO7" i="3"/>
  <c r="AK7" i="3"/>
  <c r="BR7" i="3"/>
  <c r="BG7" i="3"/>
  <c r="BD7" i="3"/>
  <c r="BK399" i="3"/>
  <c r="BQ7" i="3"/>
  <c r="I39" i="12"/>
  <c r="AE7" i="3"/>
  <c r="AY399" i="3"/>
  <c r="BP7" i="3"/>
  <c r="BC7" i="3"/>
  <c r="AA7" i="3"/>
  <c r="BM7" i="3"/>
  <c r="BJ399" i="3"/>
  <c r="AF7" i="3"/>
  <c r="H36" i="12"/>
  <c r="BI399" i="3"/>
  <c r="AN7" i="3"/>
  <c r="AJ7" i="3"/>
  <c r="BU7" i="3"/>
  <c r="AZ7" i="3"/>
  <c r="BS7" i="3"/>
  <c r="BF7" i="3"/>
  <c r="AA399" i="3"/>
  <c r="AR7" i="3"/>
  <c r="BV7" i="3"/>
  <c r="AH7" i="3"/>
  <c r="BG399" i="3"/>
  <c r="BE7" i="3"/>
  <c r="AC7" i="3"/>
  <c r="AK399" i="3"/>
  <c r="AS7" i="3"/>
  <c r="AR399" i="3"/>
  <c r="AH399" i="3"/>
  <c r="AV7" i="3"/>
  <c r="BJ7" i="3"/>
  <c r="AB7" i="3"/>
  <c r="AT399" i="3"/>
  <c r="AS399" i="3"/>
  <c r="AL399" i="3"/>
  <c r="BH399" i="3"/>
  <c r="BE399" i="3"/>
  <c r="AQ399" i="3"/>
  <c r="AP399" i="3"/>
  <c r="BF399" i="3"/>
  <c r="BD399" i="3"/>
  <c r="AW399" i="3"/>
  <c r="AO399" i="3"/>
  <c r="AT7" i="3"/>
  <c r="AD7" i="3"/>
  <c r="AG7" i="3"/>
  <c r="AO7" i="3"/>
  <c r="H35" i="12"/>
  <c r="I35" i="12"/>
  <c r="BA399" i="3"/>
  <c r="AG399" i="3"/>
  <c r="AQ83" i="1"/>
  <c r="S7" i="3"/>
  <c r="P7" i="3"/>
  <c r="W7" i="3"/>
  <c r="Q68" i="12"/>
  <c r="P68" i="12"/>
  <c r="Y7" i="3"/>
  <c r="P60" i="12"/>
  <c r="X7" i="3"/>
  <c r="U7" i="3"/>
  <c r="T7" i="3"/>
  <c r="V7" i="3"/>
  <c r="O7" i="3"/>
  <c r="Q7" i="3"/>
  <c r="R7" i="3"/>
  <c r="Z7" i="3"/>
  <c r="BI7" i="3"/>
  <c r="AW7" i="3"/>
  <c r="AL7" i="3"/>
  <c r="DZ63" i="1"/>
  <c r="DY65" i="1"/>
  <c r="DZ65" i="1"/>
  <c r="DY63" i="1"/>
  <c r="DY59" i="1"/>
  <c r="BB7" i="3"/>
  <c r="H22" i="12" l="1"/>
  <c r="D43" i="15"/>
  <c r="I49" i="12"/>
  <c r="D31" i="15" s="1"/>
  <c r="H49" i="12"/>
  <c r="C31" i="15" s="1"/>
  <c r="H19" i="12"/>
  <c r="H37" i="12"/>
  <c r="I26" i="12"/>
  <c r="I38" i="12"/>
  <c r="H25" i="12"/>
  <c r="I24" i="12"/>
  <c r="I28" i="12"/>
  <c r="E18" i="12"/>
  <c r="H18" i="12" s="1"/>
  <c r="Q61" i="12"/>
  <c r="M59" i="12"/>
  <c r="Q59" i="12" s="1"/>
  <c r="D19" i="15" s="1"/>
  <c r="E41" i="12"/>
  <c r="EA61" i="1"/>
  <c r="DZ61" i="1"/>
  <c r="DY61" i="1"/>
  <c r="I18" i="12" l="1"/>
  <c r="P59" i="12"/>
  <c r="C19" i="15" s="1"/>
  <c r="D7" i="15"/>
  <c r="H41" i="12"/>
  <c r="I41" i="12"/>
  <c r="BP3" i="8" l="1"/>
  <c r="BQ3" i="8"/>
  <c r="BR3" i="8"/>
  <c r="BS3" i="8"/>
  <c r="BT3" i="8"/>
  <c r="BU3" i="8"/>
  <c r="BV3" i="8"/>
  <c r="BW3" i="8"/>
  <c r="BX3" i="8"/>
  <c r="BY3" i="8"/>
  <c r="BZ3" i="8"/>
  <c r="BO3" i="8"/>
  <c r="BC3" i="8"/>
  <c r="BD3" i="8"/>
  <c r="BE3" i="8"/>
  <c r="BF3" i="8"/>
  <c r="BG3" i="8"/>
  <c r="BH3" i="8"/>
  <c r="BI3" i="8"/>
  <c r="BJ3" i="8"/>
  <c r="BK3" i="8"/>
  <c r="BL3" i="8"/>
  <c r="BM3" i="8"/>
  <c r="BB3" i="8"/>
  <c r="AP3" i="8"/>
  <c r="AQ3" i="8"/>
  <c r="AR3" i="8"/>
  <c r="AS3" i="8"/>
  <c r="AT3" i="8"/>
  <c r="AU3" i="8"/>
  <c r="AV3" i="8"/>
  <c r="AW3" i="8"/>
  <c r="AX3" i="8"/>
  <c r="AY3" i="8"/>
  <c r="AZ3" i="8"/>
  <c r="AO3" i="8"/>
  <c r="AC3" i="8"/>
  <c r="AD3" i="8"/>
  <c r="AE3" i="8"/>
  <c r="AF3" i="8"/>
  <c r="AG3" i="8"/>
  <c r="AH3" i="8"/>
  <c r="AI3" i="8"/>
  <c r="AJ3" i="8"/>
  <c r="AK3" i="8"/>
  <c r="AL3" i="8"/>
  <c r="AM3" i="8"/>
  <c r="AB3" i="8"/>
  <c r="P3" i="8"/>
  <c r="Q3" i="8"/>
  <c r="R3" i="8"/>
  <c r="S3" i="8"/>
  <c r="T3" i="8"/>
  <c r="U3" i="8"/>
  <c r="V3" i="8"/>
  <c r="W3" i="8"/>
  <c r="X3" i="8"/>
  <c r="Y3" i="8"/>
  <c r="Z3" i="8"/>
  <c r="O3" i="8"/>
  <c r="C2" i="8"/>
  <c r="C3" i="8" s="1"/>
  <c r="C4" i="8" s="1"/>
  <c r="D2" i="8"/>
  <c r="D3" i="8" s="1"/>
  <c r="D4" i="8" s="1"/>
  <c r="E2" i="8"/>
  <c r="E3" i="8" s="1"/>
  <c r="E4" i="8" s="1"/>
  <c r="F2" i="8"/>
  <c r="F3" i="8" s="1"/>
  <c r="F4" i="8" s="1"/>
  <c r="G2" i="8"/>
  <c r="G3" i="8" s="1"/>
  <c r="G4" i="8" s="1"/>
  <c r="G5" i="8" s="1"/>
  <c r="H2" i="8"/>
  <c r="H3" i="8" s="1"/>
  <c r="H4" i="8" s="1"/>
  <c r="I2" i="8"/>
  <c r="I3" i="8" s="1"/>
  <c r="J2" i="8"/>
  <c r="J3" i="8" s="1"/>
  <c r="K2" i="8"/>
  <c r="K3" i="8" s="1"/>
  <c r="L2" i="8"/>
  <c r="L3" i="8" s="1"/>
  <c r="M3" i="8"/>
  <c r="B2" i="8"/>
  <c r="B3" i="8" s="1"/>
  <c r="B4" i="8" s="1"/>
  <c r="I4" i="8" l="1"/>
  <c r="I5" i="8" s="1"/>
  <c r="J78" i="1"/>
  <c r="K78" i="1" s="1"/>
  <c r="L78" i="1" s="1"/>
  <c r="M78" i="1" s="1"/>
  <c r="N78" i="1" s="1"/>
  <c r="D6" i="8"/>
  <c r="D5" i="8"/>
  <c r="F6" i="8"/>
  <c r="C6" i="8"/>
  <c r="H6" i="8"/>
  <c r="H5" i="8"/>
  <c r="E5" i="8"/>
  <c r="E6" i="8"/>
  <c r="G6" i="8"/>
  <c r="C5" i="8"/>
  <c r="F5" i="8"/>
  <c r="I6" i="8" l="1"/>
  <c r="Q78" i="1"/>
  <c r="O78" i="1"/>
  <c r="N448" i="3"/>
  <c r="M448" i="3"/>
  <c r="L448" i="3"/>
  <c r="K448" i="3"/>
  <c r="J448" i="3"/>
  <c r="I448" i="3"/>
  <c r="H448" i="3"/>
  <c r="G448" i="3"/>
  <c r="F448" i="3"/>
  <c r="E448" i="3"/>
  <c r="D448" i="3"/>
  <c r="C448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K426" i="3" l="1"/>
  <c r="N426" i="3"/>
  <c r="J426" i="3"/>
  <c r="I426" i="3"/>
  <c r="G426" i="3"/>
  <c r="M426" i="3"/>
  <c r="H426" i="3"/>
  <c r="L426" i="3"/>
  <c r="D426" i="3"/>
  <c r="C426" i="3"/>
  <c r="F426" i="3"/>
  <c r="E426" i="3"/>
  <c r="R78" i="1"/>
  <c r="Q77" i="1"/>
  <c r="D423" i="3"/>
  <c r="D422" i="3" s="1"/>
  <c r="E423" i="3"/>
  <c r="E422" i="3" s="1"/>
  <c r="F423" i="3"/>
  <c r="F422" i="3" s="1"/>
  <c r="G423" i="3"/>
  <c r="G422" i="3" s="1"/>
  <c r="H423" i="3"/>
  <c r="H422" i="3" s="1"/>
  <c r="I423" i="3"/>
  <c r="I422" i="3" s="1"/>
  <c r="J423" i="3"/>
  <c r="K423" i="3"/>
  <c r="L423" i="3"/>
  <c r="M423" i="3"/>
  <c r="N423" i="3"/>
  <c r="C423" i="3"/>
  <c r="C422" i="3" s="1"/>
  <c r="N408" i="3"/>
  <c r="M408" i="3"/>
  <c r="L408" i="3"/>
  <c r="K408" i="3"/>
  <c r="J408" i="3"/>
  <c r="I408" i="3"/>
  <c r="H408" i="3"/>
  <c r="G408" i="3"/>
  <c r="F408" i="3"/>
  <c r="E408" i="3"/>
  <c r="D408" i="3"/>
  <c r="C408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N403" i="3"/>
  <c r="M403" i="3"/>
  <c r="L403" i="3"/>
  <c r="K403" i="3"/>
  <c r="J403" i="3"/>
  <c r="J402" i="3" s="1"/>
  <c r="I403" i="3"/>
  <c r="H403" i="3"/>
  <c r="G403" i="3"/>
  <c r="F403" i="3"/>
  <c r="E403" i="3"/>
  <c r="D403" i="3"/>
  <c r="D402" i="3" s="1"/>
  <c r="C403" i="3"/>
  <c r="H402" i="3" l="1"/>
  <c r="I402" i="3"/>
  <c r="L402" i="3"/>
  <c r="C402" i="3"/>
  <c r="N402" i="3"/>
  <c r="M402" i="3"/>
  <c r="E402" i="3"/>
  <c r="L422" i="3"/>
  <c r="K402" i="3"/>
  <c r="F402" i="3"/>
  <c r="S78" i="1"/>
  <c r="R77" i="1"/>
  <c r="K422" i="3"/>
  <c r="N422" i="3"/>
  <c r="J422" i="3"/>
  <c r="M422" i="3"/>
  <c r="G402" i="3"/>
  <c r="C14" i="3"/>
  <c r="T78" i="1" l="1"/>
  <c r="S77" i="1"/>
  <c r="C418" i="3"/>
  <c r="D418" i="3"/>
  <c r="E418" i="3"/>
  <c r="F418" i="3"/>
  <c r="G418" i="3"/>
  <c r="H418" i="3"/>
  <c r="I418" i="3"/>
  <c r="J418" i="3"/>
  <c r="K418" i="3"/>
  <c r="L418" i="3"/>
  <c r="M418" i="3"/>
  <c r="N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U78" i="1" l="1"/>
  <c r="T77" i="1"/>
  <c r="F416" i="3"/>
  <c r="F399" i="3" s="1"/>
  <c r="J416" i="3"/>
  <c r="J399" i="3" s="1"/>
  <c r="C416" i="3"/>
  <c r="C399" i="3" s="1"/>
  <c r="G416" i="3"/>
  <c r="G399" i="3" s="1"/>
  <c r="K416" i="3"/>
  <c r="K399" i="3" s="1"/>
  <c r="E416" i="3"/>
  <c r="E399" i="3" s="1"/>
  <c r="I416" i="3"/>
  <c r="I399" i="3" s="1"/>
  <c r="M416" i="3"/>
  <c r="M399" i="3" s="1"/>
  <c r="N416" i="3"/>
  <c r="N399" i="3" s="1"/>
  <c r="D416" i="3"/>
  <c r="D399" i="3" s="1"/>
  <c r="H416" i="3"/>
  <c r="H399" i="3" s="1"/>
  <c r="L416" i="3"/>
  <c r="L399" i="3" s="1"/>
  <c r="V78" i="1" l="1"/>
  <c r="U77" i="1"/>
  <c r="N379" i="3"/>
  <c r="M379" i="3"/>
  <c r="L379" i="3"/>
  <c r="K379" i="3"/>
  <c r="J379" i="3"/>
  <c r="I379" i="3"/>
  <c r="H379" i="3"/>
  <c r="G379" i="3"/>
  <c r="F379" i="3"/>
  <c r="E379" i="3"/>
  <c r="D379" i="3"/>
  <c r="C379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N374" i="3"/>
  <c r="M374" i="3"/>
  <c r="L374" i="3"/>
  <c r="K374" i="3"/>
  <c r="I374" i="3"/>
  <c r="H374" i="3"/>
  <c r="G374" i="3"/>
  <c r="F374" i="3"/>
  <c r="E374" i="3"/>
  <c r="D374" i="3"/>
  <c r="C374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N210" i="3"/>
  <c r="M210" i="3"/>
  <c r="N209" i="3"/>
  <c r="M209" i="3"/>
  <c r="N208" i="3"/>
  <c r="M208" i="3"/>
  <c r="N207" i="3"/>
  <c r="M207" i="3"/>
  <c r="N205" i="3"/>
  <c r="M205" i="3"/>
  <c r="N212" i="3"/>
  <c r="M212" i="3"/>
  <c r="N211" i="3"/>
  <c r="M211" i="3"/>
  <c r="N206" i="3"/>
  <c r="M206" i="3"/>
  <c r="N204" i="3"/>
  <c r="M204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W78" i="1" l="1"/>
  <c r="V77" i="1"/>
  <c r="N394" i="3"/>
  <c r="M394" i="3"/>
  <c r="L394" i="3"/>
  <c r="K394" i="3"/>
  <c r="J394" i="3"/>
  <c r="I394" i="3"/>
  <c r="H394" i="3"/>
  <c r="G394" i="3"/>
  <c r="F394" i="3"/>
  <c r="E394" i="3"/>
  <c r="D394" i="3"/>
  <c r="C394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N392" i="3"/>
  <c r="M392" i="3"/>
  <c r="L392" i="3"/>
  <c r="K392" i="3"/>
  <c r="J392" i="3"/>
  <c r="I392" i="3"/>
  <c r="H392" i="3"/>
  <c r="H391" i="3" s="1"/>
  <c r="G392" i="3"/>
  <c r="F392" i="3"/>
  <c r="E392" i="3"/>
  <c r="D392" i="3"/>
  <c r="D391" i="3" s="1"/>
  <c r="C392" i="3"/>
  <c r="M391" i="3" l="1"/>
  <c r="C391" i="3"/>
  <c r="G391" i="3"/>
  <c r="J391" i="3"/>
  <c r="X78" i="1"/>
  <c r="W77" i="1"/>
  <c r="I391" i="3"/>
  <c r="E391" i="3"/>
  <c r="N391" i="3"/>
  <c r="F391" i="3"/>
  <c r="K391" i="3"/>
  <c r="L391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N388" i="3"/>
  <c r="N387" i="3" s="1"/>
  <c r="M388" i="3"/>
  <c r="L388" i="3"/>
  <c r="K388" i="3"/>
  <c r="J388" i="3"/>
  <c r="I388" i="3"/>
  <c r="H388" i="3"/>
  <c r="G388" i="3"/>
  <c r="G387" i="3" s="1"/>
  <c r="F388" i="3"/>
  <c r="E388" i="3"/>
  <c r="D388" i="3"/>
  <c r="D387" i="3" s="1"/>
  <c r="C388" i="3"/>
  <c r="B387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I387" i="3" l="1"/>
  <c r="J387" i="3"/>
  <c r="C387" i="3"/>
  <c r="K387" i="3"/>
  <c r="E387" i="3"/>
  <c r="M387" i="3"/>
  <c r="L387" i="3"/>
  <c r="F387" i="3"/>
  <c r="Y78" i="1"/>
  <c r="X77" i="1"/>
  <c r="H387" i="3"/>
  <c r="N343" i="3"/>
  <c r="N342" i="3" s="1"/>
  <c r="M343" i="3"/>
  <c r="M342" i="3" s="1"/>
  <c r="L343" i="3"/>
  <c r="L342" i="3" s="1"/>
  <c r="K343" i="3"/>
  <c r="K342" i="3" s="1"/>
  <c r="J343" i="3"/>
  <c r="J342" i="3" s="1"/>
  <c r="I343" i="3"/>
  <c r="I342" i="3" s="1"/>
  <c r="H343" i="3"/>
  <c r="H342" i="3" s="1"/>
  <c r="G343" i="3"/>
  <c r="G342" i="3" s="1"/>
  <c r="F343" i="3"/>
  <c r="F342" i="3" s="1"/>
  <c r="E343" i="3"/>
  <c r="E342" i="3" s="1"/>
  <c r="D343" i="3"/>
  <c r="D342" i="3" s="1"/>
  <c r="C343" i="3"/>
  <c r="C342" i="3" s="1"/>
  <c r="Z78" i="1" l="1"/>
  <c r="Y77" i="1"/>
  <c r="N336" i="3"/>
  <c r="M336" i="3"/>
  <c r="L336" i="3"/>
  <c r="K336" i="3"/>
  <c r="J336" i="3"/>
  <c r="I336" i="3"/>
  <c r="H336" i="3"/>
  <c r="G336" i="3"/>
  <c r="F336" i="3"/>
  <c r="E336" i="3"/>
  <c r="D336" i="3"/>
  <c r="C336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N333" i="3"/>
  <c r="N332" i="3" s="1"/>
  <c r="M333" i="3"/>
  <c r="M332" i="3" s="1"/>
  <c r="L333" i="3"/>
  <c r="L332" i="3" s="1"/>
  <c r="K333" i="3"/>
  <c r="J333" i="3"/>
  <c r="I333" i="3"/>
  <c r="H333" i="3"/>
  <c r="G333" i="3"/>
  <c r="G332" i="3" s="1"/>
  <c r="F333" i="3"/>
  <c r="E333" i="3"/>
  <c r="E332" i="3" s="1"/>
  <c r="D333" i="3"/>
  <c r="D332" i="3" s="1"/>
  <c r="C333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N292" i="3"/>
  <c r="N291" i="3" s="1"/>
  <c r="M292" i="3"/>
  <c r="M291" i="3" s="1"/>
  <c r="L292" i="3"/>
  <c r="L291" i="3" s="1"/>
  <c r="K292" i="3"/>
  <c r="K291" i="3" s="1"/>
  <c r="J292" i="3"/>
  <c r="J291" i="3" s="1"/>
  <c r="I292" i="3"/>
  <c r="I291" i="3" s="1"/>
  <c r="H292" i="3"/>
  <c r="H291" i="3" s="1"/>
  <c r="G292" i="3"/>
  <c r="G291" i="3" s="1"/>
  <c r="F292" i="3"/>
  <c r="F291" i="3" s="1"/>
  <c r="E292" i="3"/>
  <c r="E291" i="3" s="1"/>
  <c r="D292" i="3"/>
  <c r="D291" i="3" s="1"/>
  <c r="C292" i="3"/>
  <c r="C291" i="3" s="1"/>
  <c r="N289" i="3"/>
  <c r="N288" i="3" s="1"/>
  <c r="M289" i="3"/>
  <c r="M288" i="3" s="1"/>
  <c r="L289" i="3"/>
  <c r="L288" i="3" s="1"/>
  <c r="K289" i="3"/>
  <c r="K288" i="3" s="1"/>
  <c r="J289" i="3"/>
  <c r="J288" i="3" s="1"/>
  <c r="I289" i="3"/>
  <c r="I288" i="3" s="1"/>
  <c r="H289" i="3"/>
  <c r="H288" i="3" s="1"/>
  <c r="G289" i="3"/>
  <c r="G288" i="3" s="1"/>
  <c r="F289" i="3"/>
  <c r="F288" i="3" s="1"/>
  <c r="E289" i="3"/>
  <c r="E288" i="3" s="1"/>
  <c r="D289" i="3"/>
  <c r="D288" i="3" s="1"/>
  <c r="C289" i="3"/>
  <c r="C288" i="3" s="1"/>
  <c r="N276" i="3"/>
  <c r="N275" i="3" s="1"/>
  <c r="M276" i="3"/>
  <c r="M275" i="3" s="1"/>
  <c r="L276" i="3"/>
  <c r="L275" i="3" s="1"/>
  <c r="K276" i="3"/>
  <c r="K275" i="3" s="1"/>
  <c r="J276" i="3"/>
  <c r="J275" i="3" s="1"/>
  <c r="I276" i="3"/>
  <c r="I275" i="3" s="1"/>
  <c r="H276" i="3"/>
  <c r="H275" i="3" s="1"/>
  <c r="G276" i="3"/>
  <c r="G275" i="3" s="1"/>
  <c r="F276" i="3"/>
  <c r="F275" i="3" s="1"/>
  <c r="E276" i="3"/>
  <c r="E275" i="3" s="1"/>
  <c r="D276" i="3"/>
  <c r="D275" i="3" s="1"/>
  <c r="C276" i="3"/>
  <c r="C275" i="3" s="1"/>
  <c r="N242" i="3"/>
  <c r="M242" i="3"/>
  <c r="L242" i="3"/>
  <c r="K242" i="3"/>
  <c r="J242" i="3"/>
  <c r="I242" i="3"/>
  <c r="H242" i="3"/>
  <c r="G242" i="3"/>
  <c r="F242" i="3"/>
  <c r="E242" i="3"/>
  <c r="D242" i="3"/>
  <c r="C242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M220" i="3"/>
  <c r="L220" i="3"/>
  <c r="I220" i="3"/>
  <c r="H220" i="3"/>
  <c r="G220" i="3"/>
  <c r="F220" i="3"/>
  <c r="C220" i="3"/>
  <c r="N218" i="3"/>
  <c r="N217" i="3" s="1"/>
  <c r="M218" i="3"/>
  <c r="M217" i="3" s="1"/>
  <c r="L218" i="3"/>
  <c r="L217" i="3" s="1"/>
  <c r="K218" i="3"/>
  <c r="K217" i="3" s="1"/>
  <c r="J218" i="3"/>
  <c r="J217" i="3" s="1"/>
  <c r="I218" i="3"/>
  <c r="I217" i="3" s="1"/>
  <c r="H218" i="3"/>
  <c r="H217" i="3" s="1"/>
  <c r="G218" i="3"/>
  <c r="G217" i="3" s="1"/>
  <c r="F218" i="3"/>
  <c r="F217" i="3" s="1"/>
  <c r="E218" i="3"/>
  <c r="E217" i="3" s="1"/>
  <c r="D218" i="3"/>
  <c r="D217" i="3" s="1"/>
  <c r="C218" i="3"/>
  <c r="C217" i="3" s="1"/>
  <c r="N216" i="3"/>
  <c r="N213" i="3" s="1"/>
  <c r="M216" i="3"/>
  <c r="M213" i="3" s="1"/>
  <c r="L216" i="3"/>
  <c r="L213" i="3" s="1"/>
  <c r="K216" i="3"/>
  <c r="K213" i="3" s="1"/>
  <c r="J216" i="3"/>
  <c r="J213" i="3" s="1"/>
  <c r="I216" i="3"/>
  <c r="I213" i="3" s="1"/>
  <c r="H216" i="3"/>
  <c r="H213" i="3" s="1"/>
  <c r="G216" i="3"/>
  <c r="G213" i="3" s="1"/>
  <c r="F216" i="3"/>
  <c r="F213" i="3" s="1"/>
  <c r="E216" i="3"/>
  <c r="E213" i="3" s="1"/>
  <c r="D216" i="3"/>
  <c r="D213" i="3" s="1"/>
  <c r="C216" i="3"/>
  <c r="C213" i="3" s="1"/>
  <c r="K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N184" i="3"/>
  <c r="N183" i="3" s="1"/>
  <c r="M184" i="3"/>
  <c r="M183" i="3" s="1"/>
  <c r="L184" i="3"/>
  <c r="L183" i="3" s="1"/>
  <c r="K184" i="3"/>
  <c r="K183" i="3" s="1"/>
  <c r="J184" i="3"/>
  <c r="J183" i="3" s="1"/>
  <c r="I184" i="3"/>
  <c r="I183" i="3" s="1"/>
  <c r="H184" i="3"/>
  <c r="H183" i="3" s="1"/>
  <c r="G184" i="3"/>
  <c r="G183" i="3" s="1"/>
  <c r="F184" i="3"/>
  <c r="F183" i="3" s="1"/>
  <c r="E184" i="3"/>
  <c r="E183" i="3" s="1"/>
  <c r="D184" i="3"/>
  <c r="D183" i="3" s="1"/>
  <c r="C184" i="3"/>
  <c r="C183" i="3" s="1"/>
  <c r="N195" i="3"/>
  <c r="M195" i="3"/>
  <c r="L195" i="3"/>
  <c r="K195" i="3"/>
  <c r="J195" i="3"/>
  <c r="I195" i="3"/>
  <c r="H195" i="3"/>
  <c r="G195" i="3"/>
  <c r="F195" i="3"/>
  <c r="E195" i="3"/>
  <c r="D195" i="3"/>
  <c r="C195" i="3"/>
  <c r="N186" i="3"/>
  <c r="L186" i="3"/>
  <c r="H186" i="3"/>
  <c r="N174" i="3"/>
  <c r="M174" i="3"/>
  <c r="L174" i="3"/>
  <c r="K174" i="3"/>
  <c r="J174" i="3"/>
  <c r="I174" i="3"/>
  <c r="H174" i="3"/>
  <c r="H173" i="3" s="1"/>
  <c r="G174" i="3"/>
  <c r="G173" i="3" s="1"/>
  <c r="F174" i="3"/>
  <c r="F173" i="3" s="1"/>
  <c r="E174" i="3"/>
  <c r="E173" i="3" s="1"/>
  <c r="D174" i="3"/>
  <c r="D173" i="3" s="1"/>
  <c r="C174" i="3"/>
  <c r="C173" i="3" s="1"/>
  <c r="N170" i="3"/>
  <c r="N169" i="3" s="1"/>
  <c r="M170" i="3"/>
  <c r="M169" i="3" s="1"/>
  <c r="L170" i="3"/>
  <c r="L169" i="3" s="1"/>
  <c r="K170" i="3"/>
  <c r="K169" i="3" s="1"/>
  <c r="J170" i="3"/>
  <c r="J169" i="3" s="1"/>
  <c r="I170" i="3"/>
  <c r="I169" i="3" s="1"/>
  <c r="H170" i="3"/>
  <c r="H169" i="3" s="1"/>
  <c r="G170" i="3"/>
  <c r="G169" i="3" s="1"/>
  <c r="F170" i="3"/>
  <c r="F169" i="3" s="1"/>
  <c r="E170" i="3"/>
  <c r="E169" i="3" s="1"/>
  <c r="D170" i="3"/>
  <c r="D169" i="3" s="1"/>
  <c r="C170" i="3"/>
  <c r="C169" i="3" s="1"/>
  <c r="H224" i="3" l="1"/>
  <c r="H332" i="3"/>
  <c r="C332" i="3"/>
  <c r="K332" i="3"/>
  <c r="J224" i="3"/>
  <c r="J332" i="3"/>
  <c r="N294" i="3"/>
  <c r="N224" i="3"/>
  <c r="I294" i="3"/>
  <c r="D224" i="3"/>
  <c r="E224" i="3"/>
  <c r="I332" i="3"/>
  <c r="K224" i="3"/>
  <c r="L294" i="3"/>
  <c r="G294" i="3"/>
  <c r="H294" i="3"/>
  <c r="C294" i="3"/>
  <c r="M294" i="3"/>
  <c r="E294" i="3"/>
  <c r="M224" i="3"/>
  <c r="C224" i="3"/>
  <c r="F294" i="3"/>
  <c r="F224" i="3"/>
  <c r="D294" i="3"/>
  <c r="J294" i="3"/>
  <c r="K294" i="3"/>
  <c r="F332" i="3"/>
  <c r="L224" i="3"/>
  <c r="G224" i="3"/>
  <c r="AA78" i="1"/>
  <c r="Z77" i="1"/>
  <c r="L173" i="3"/>
  <c r="I173" i="3"/>
  <c r="M173" i="3"/>
  <c r="J173" i="3"/>
  <c r="N173" i="3"/>
  <c r="K173" i="3"/>
  <c r="J186" i="3"/>
  <c r="I224" i="3"/>
  <c r="D186" i="3"/>
  <c r="M186" i="3"/>
  <c r="N220" i="3"/>
  <c r="G186" i="3"/>
  <c r="J220" i="3"/>
  <c r="I203" i="3"/>
  <c r="E241" i="3"/>
  <c r="D220" i="3"/>
  <c r="G241" i="3"/>
  <c r="H241" i="3"/>
  <c r="N241" i="3"/>
  <c r="H203" i="3"/>
  <c r="J203" i="3"/>
  <c r="K220" i="3"/>
  <c r="D241" i="3"/>
  <c r="F241" i="3"/>
  <c r="L241" i="3"/>
  <c r="C241" i="3"/>
  <c r="I241" i="3"/>
  <c r="K241" i="3"/>
  <c r="M241" i="3"/>
  <c r="J241" i="3"/>
  <c r="L203" i="3"/>
  <c r="I186" i="3"/>
  <c r="L194" i="3"/>
  <c r="K194" i="3"/>
  <c r="E203" i="3"/>
  <c r="E220" i="3"/>
  <c r="F203" i="3"/>
  <c r="G203" i="3"/>
  <c r="C203" i="3"/>
  <c r="D203" i="3"/>
  <c r="E194" i="3"/>
  <c r="M194" i="3"/>
  <c r="F194" i="3"/>
  <c r="J194" i="3"/>
  <c r="N194" i="3"/>
  <c r="C194" i="3"/>
  <c r="G194" i="3"/>
  <c r="D194" i="3"/>
  <c r="H194" i="3"/>
  <c r="I194" i="3"/>
  <c r="F186" i="3"/>
  <c r="M203" i="3"/>
  <c r="N203" i="3"/>
  <c r="K186" i="3"/>
  <c r="C186" i="3"/>
  <c r="E186" i="3"/>
  <c r="AB78" i="1" l="1"/>
  <c r="AA77" i="1"/>
  <c r="N163" i="3"/>
  <c r="N162" i="3" s="1"/>
  <c r="M163" i="3"/>
  <c r="M162" i="3" s="1"/>
  <c r="L163" i="3"/>
  <c r="L162" i="3" s="1"/>
  <c r="K163" i="3"/>
  <c r="K162" i="3" s="1"/>
  <c r="J163" i="3"/>
  <c r="J162" i="3" s="1"/>
  <c r="I163" i="3"/>
  <c r="I162" i="3" s="1"/>
  <c r="H163" i="3"/>
  <c r="H162" i="3" s="1"/>
  <c r="G163" i="3"/>
  <c r="G162" i="3" s="1"/>
  <c r="F163" i="3"/>
  <c r="F162" i="3" s="1"/>
  <c r="E163" i="3"/>
  <c r="E162" i="3" s="1"/>
  <c r="D163" i="3"/>
  <c r="D162" i="3" s="1"/>
  <c r="C163" i="3"/>
  <c r="C162" i="3" s="1"/>
  <c r="N160" i="3"/>
  <c r="M160" i="3"/>
  <c r="L160" i="3"/>
  <c r="K160" i="3"/>
  <c r="J160" i="3"/>
  <c r="I160" i="3"/>
  <c r="H160" i="3"/>
  <c r="G160" i="3"/>
  <c r="F160" i="3"/>
  <c r="E160" i="3"/>
  <c r="D160" i="3"/>
  <c r="C160" i="3"/>
  <c r="N157" i="3"/>
  <c r="M157" i="3"/>
  <c r="L157" i="3"/>
  <c r="K157" i="3"/>
  <c r="J157" i="3"/>
  <c r="J156" i="3" s="1"/>
  <c r="I157" i="3"/>
  <c r="I156" i="3" s="1"/>
  <c r="H157" i="3"/>
  <c r="H156" i="3" s="1"/>
  <c r="G157" i="3"/>
  <c r="F157" i="3"/>
  <c r="F156" i="3" s="1"/>
  <c r="E157" i="3"/>
  <c r="D157" i="3"/>
  <c r="D156" i="3" s="1"/>
  <c r="C157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N151" i="3"/>
  <c r="N150" i="3" s="1"/>
  <c r="M151" i="3"/>
  <c r="L151" i="3"/>
  <c r="L150" i="3" s="1"/>
  <c r="K151" i="3"/>
  <c r="K150" i="3" s="1"/>
  <c r="J151" i="3"/>
  <c r="J150" i="3" s="1"/>
  <c r="I151" i="3"/>
  <c r="I150" i="3" s="1"/>
  <c r="H151" i="3"/>
  <c r="H150" i="3" s="1"/>
  <c r="G151" i="3"/>
  <c r="F151" i="3"/>
  <c r="E151" i="3"/>
  <c r="D151" i="3"/>
  <c r="D150" i="3" s="1"/>
  <c r="C151" i="3"/>
  <c r="C150" i="3" s="1"/>
  <c r="N145" i="3"/>
  <c r="M145" i="3"/>
  <c r="L145" i="3"/>
  <c r="K145" i="3"/>
  <c r="J145" i="3"/>
  <c r="I145" i="3"/>
  <c r="H145" i="3"/>
  <c r="G145" i="3"/>
  <c r="F145" i="3"/>
  <c r="E145" i="3"/>
  <c r="D145" i="3"/>
  <c r="C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N115" i="3"/>
  <c r="M115" i="3"/>
  <c r="L115" i="3"/>
  <c r="L106" i="3" s="1"/>
  <c r="K115" i="3"/>
  <c r="J115" i="3"/>
  <c r="J106" i="3" s="1"/>
  <c r="I115" i="3"/>
  <c r="H115" i="3"/>
  <c r="H106" i="3" s="1"/>
  <c r="G115" i="3"/>
  <c r="F115" i="3"/>
  <c r="E115" i="3"/>
  <c r="D115" i="3"/>
  <c r="D106" i="3" s="1"/>
  <c r="C115" i="3"/>
  <c r="C106" i="3" s="1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C102" i="3"/>
  <c r="C82" i="3"/>
  <c r="C81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0" i="3"/>
  <c r="C79" i="3"/>
  <c r="C78" i="3"/>
  <c r="C77" i="3"/>
  <c r="N74" i="3"/>
  <c r="M74" i="3"/>
  <c r="L74" i="3"/>
  <c r="K74" i="3"/>
  <c r="J74" i="3"/>
  <c r="I74" i="3"/>
  <c r="H74" i="3"/>
  <c r="G74" i="3"/>
  <c r="F74" i="3"/>
  <c r="E74" i="3"/>
  <c r="D74" i="3"/>
  <c r="C74" i="3"/>
  <c r="N73" i="3"/>
  <c r="M73" i="3"/>
  <c r="L73" i="3"/>
  <c r="K73" i="3"/>
  <c r="J73" i="3"/>
  <c r="I73" i="3"/>
  <c r="H73" i="3"/>
  <c r="G73" i="3"/>
  <c r="F73" i="3"/>
  <c r="E73" i="3"/>
  <c r="D73" i="3"/>
  <c r="C73" i="3"/>
  <c r="N72" i="3"/>
  <c r="M72" i="3"/>
  <c r="L72" i="3"/>
  <c r="K72" i="3"/>
  <c r="J72" i="3"/>
  <c r="I72" i="3"/>
  <c r="H72" i="3"/>
  <c r="G72" i="3"/>
  <c r="F72" i="3"/>
  <c r="E72" i="3"/>
  <c r="D72" i="3"/>
  <c r="C72" i="3"/>
  <c r="N71" i="3"/>
  <c r="M71" i="3"/>
  <c r="L71" i="3"/>
  <c r="K71" i="3"/>
  <c r="J71" i="3"/>
  <c r="I71" i="3"/>
  <c r="H71" i="3"/>
  <c r="G71" i="3"/>
  <c r="F71" i="3"/>
  <c r="E71" i="3"/>
  <c r="D71" i="3"/>
  <c r="C71" i="3"/>
  <c r="N68" i="3"/>
  <c r="N67" i="3" s="1"/>
  <c r="M68" i="3"/>
  <c r="M67" i="3" s="1"/>
  <c r="L68" i="3"/>
  <c r="L67" i="3" s="1"/>
  <c r="K68" i="3"/>
  <c r="K67" i="3" s="1"/>
  <c r="J68" i="3"/>
  <c r="J67" i="3" s="1"/>
  <c r="I68" i="3"/>
  <c r="I67" i="3" s="1"/>
  <c r="H68" i="3"/>
  <c r="H67" i="3" s="1"/>
  <c r="G68" i="3"/>
  <c r="G67" i="3" s="1"/>
  <c r="F68" i="3"/>
  <c r="F67" i="3" s="1"/>
  <c r="E68" i="3"/>
  <c r="E67" i="3" s="1"/>
  <c r="D68" i="3"/>
  <c r="D67" i="3" s="1"/>
  <c r="C68" i="3"/>
  <c r="C67" i="3" s="1"/>
  <c r="N65" i="3"/>
  <c r="N64" i="3"/>
  <c r="N63" i="3"/>
  <c r="M65" i="3"/>
  <c r="M64" i="3"/>
  <c r="M63" i="3"/>
  <c r="L65" i="3"/>
  <c r="L64" i="3"/>
  <c r="L63" i="3"/>
  <c r="K65" i="3"/>
  <c r="K64" i="3"/>
  <c r="K63" i="3"/>
  <c r="J65" i="3"/>
  <c r="J64" i="3"/>
  <c r="J63" i="3"/>
  <c r="I65" i="3"/>
  <c r="I64" i="3"/>
  <c r="I63" i="3"/>
  <c r="H65" i="3"/>
  <c r="H64" i="3"/>
  <c r="H63" i="3"/>
  <c r="G65" i="3"/>
  <c r="G64" i="3"/>
  <c r="G63" i="3"/>
  <c r="F65" i="3"/>
  <c r="F64" i="3"/>
  <c r="F63" i="3"/>
  <c r="E65" i="3"/>
  <c r="E64" i="3"/>
  <c r="E63" i="3"/>
  <c r="D65" i="3"/>
  <c r="D64" i="3"/>
  <c r="D63" i="3"/>
  <c r="C65" i="3"/>
  <c r="C64" i="3"/>
  <c r="C63" i="3"/>
  <c r="N56" i="3"/>
  <c r="N55" i="3" s="1"/>
  <c r="M56" i="3"/>
  <c r="M55" i="3" s="1"/>
  <c r="L56" i="3"/>
  <c r="L55" i="3" s="1"/>
  <c r="K56" i="3"/>
  <c r="K55" i="3" s="1"/>
  <c r="J56" i="3"/>
  <c r="J55" i="3" s="1"/>
  <c r="I56" i="3"/>
  <c r="I55" i="3" s="1"/>
  <c r="H56" i="3"/>
  <c r="H55" i="3" s="1"/>
  <c r="G56" i="3"/>
  <c r="G55" i="3" s="1"/>
  <c r="F56" i="3"/>
  <c r="F55" i="3" s="1"/>
  <c r="E56" i="3"/>
  <c r="E55" i="3" s="1"/>
  <c r="D56" i="3"/>
  <c r="D55" i="3" s="1"/>
  <c r="C56" i="3"/>
  <c r="C55" i="3" s="1"/>
  <c r="I22" i="3"/>
  <c r="J22" i="3"/>
  <c r="M22" i="3"/>
  <c r="N22" i="3"/>
  <c r="N17" i="3"/>
  <c r="M17" i="3"/>
  <c r="N16" i="3"/>
  <c r="M16" i="3"/>
  <c r="N15" i="3"/>
  <c r="M15" i="3"/>
  <c r="N54" i="3"/>
  <c r="N53" i="3" s="1"/>
  <c r="N52" i="3"/>
  <c r="N51" i="3"/>
  <c r="N50" i="3"/>
  <c r="N49" i="3"/>
  <c r="N48" i="3"/>
  <c r="N47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29" i="3"/>
  <c r="N28" i="3"/>
  <c r="N27" i="3"/>
  <c r="N26" i="3"/>
  <c r="N25" i="3"/>
  <c r="N21" i="3"/>
  <c r="N20" i="3" s="1"/>
  <c r="N19" i="3"/>
  <c r="N18" i="3" s="1"/>
  <c r="N13" i="3"/>
  <c r="N12" i="3"/>
  <c r="N11" i="3"/>
  <c r="N9" i="3"/>
  <c r="M54" i="3"/>
  <c r="M53" i="3" s="1"/>
  <c r="M52" i="3"/>
  <c r="M51" i="3"/>
  <c r="M50" i="3"/>
  <c r="M49" i="3"/>
  <c r="M48" i="3"/>
  <c r="M47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29" i="3"/>
  <c r="M28" i="3"/>
  <c r="M27" i="3"/>
  <c r="M26" i="3"/>
  <c r="M25" i="3"/>
  <c r="M21" i="3"/>
  <c r="M20" i="3" s="1"/>
  <c r="M19" i="3"/>
  <c r="M18" i="3" s="1"/>
  <c r="M13" i="3"/>
  <c r="M12" i="3"/>
  <c r="M11" i="3"/>
  <c r="M9" i="3"/>
  <c r="L54" i="3"/>
  <c r="L53" i="3" s="1"/>
  <c r="L52" i="3"/>
  <c r="L51" i="3"/>
  <c r="L50" i="3"/>
  <c r="L49" i="3"/>
  <c r="L48" i="3"/>
  <c r="L47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29" i="3"/>
  <c r="L28" i="3"/>
  <c r="L27" i="3"/>
  <c r="L26" i="3"/>
  <c r="L25" i="3"/>
  <c r="L22" i="3"/>
  <c r="L21" i="3"/>
  <c r="L20" i="3" s="1"/>
  <c r="L19" i="3"/>
  <c r="L18" i="3" s="1"/>
  <c r="L13" i="3"/>
  <c r="L12" i="3"/>
  <c r="L11" i="3"/>
  <c r="L9" i="3"/>
  <c r="K54" i="3"/>
  <c r="K53" i="3" s="1"/>
  <c r="K52" i="3"/>
  <c r="K51" i="3"/>
  <c r="K50" i="3"/>
  <c r="K49" i="3"/>
  <c r="K48" i="3"/>
  <c r="K47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29" i="3"/>
  <c r="K28" i="3"/>
  <c r="K27" i="3"/>
  <c r="K26" i="3"/>
  <c r="K25" i="3"/>
  <c r="K22" i="3"/>
  <c r="K21" i="3"/>
  <c r="K20" i="3" s="1"/>
  <c r="K19" i="3"/>
  <c r="K18" i="3" s="1"/>
  <c r="K13" i="3"/>
  <c r="K12" i="3"/>
  <c r="K11" i="3"/>
  <c r="K9" i="3"/>
  <c r="J54" i="3"/>
  <c r="J53" i="3" s="1"/>
  <c r="J52" i="3"/>
  <c r="J51" i="3"/>
  <c r="J50" i="3"/>
  <c r="J49" i="3"/>
  <c r="J48" i="3"/>
  <c r="J47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29" i="3"/>
  <c r="J28" i="3"/>
  <c r="J27" i="3"/>
  <c r="J26" i="3"/>
  <c r="J25" i="3"/>
  <c r="J21" i="3"/>
  <c r="J20" i="3" s="1"/>
  <c r="J19" i="3"/>
  <c r="J18" i="3" s="1"/>
  <c r="J13" i="3"/>
  <c r="J12" i="3"/>
  <c r="J11" i="3"/>
  <c r="J9" i="3"/>
  <c r="I54" i="3"/>
  <c r="I53" i="3" s="1"/>
  <c r="I52" i="3"/>
  <c r="I51" i="3"/>
  <c r="I50" i="3"/>
  <c r="I49" i="3"/>
  <c r="I48" i="3"/>
  <c r="I47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29" i="3"/>
  <c r="I28" i="3"/>
  <c r="I27" i="3"/>
  <c r="I26" i="3"/>
  <c r="I25" i="3"/>
  <c r="I21" i="3"/>
  <c r="I20" i="3" s="1"/>
  <c r="I19" i="3"/>
  <c r="I18" i="3" s="1"/>
  <c r="I13" i="3"/>
  <c r="I12" i="3"/>
  <c r="I11" i="3"/>
  <c r="I9" i="3"/>
  <c r="H54" i="3"/>
  <c r="H53" i="3" s="1"/>
  <c r="H52" i="3"/>
  <c r="H51" i="3"/>
  <c r="H50" i="3"/>
  <c r="H49" i="3"/>
  <c r="H48" i="3"/>
  <c r="H47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29" i="3"/>
  <c r="H28" i="3"/>
  <c r="H27" i="3"/>
  <c r="H26" i="3"/>
  <c r="H25" i="3"/>
  <c r="H22" i="3"/>
  <c r="H21" i="3"/>
  <c r="H20" i="3" s="1"/>
  <c r="H19" i="3"/>
  <c r="H18" i="3" s="1"/>
  <c r="H13" i="3"/>
  <c r="H12" i="3"/>
  <c r="H11" i="3"/>
  <c r="H9" i="3"/>
  <c r="G54" i="3"/>
  <c r="G53" i="3" s="1"/>
  <c r="G52" i="3"/>
  <c r="G51" i="3"/>
  <c r="G50" i="3"/>
  <c r="G49" i="3"/>
  <c r="G48" i="3"/>
  <c r="G47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29" i="3"/>
  <c r="G28" i="3"/>
  <c r="G27" i="3"/>
  <c r="G26" i="3"/>
  <c r="G25" i="3"/>
  <c r="G22" i="3"/>
  <c r="G21" i="3"/>
  <c r="G20" i="3" s="1"/>
  <c r="G19" i="3"/>
  <c r="G18" i="3" s="1"/>
  <c r="G13" i="3"/>
  <c r="G12" i="3"/>
  <c r="G11" i="3"/>
  <c r="G9" i="3"/>
  <c r="F54" i="3"/>
  <c r="F53" i="3" s="1"/>
  <c r="F52" i="3"/>
  <c r="F51" i="3"/>
  <c r="F50" i="3"/>
  <c r="F49" i="3"/>
  <c r="F48" i="3"/>
  <c r="F47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29" i="3"/>
  <c r="F28" i="3"/>
  <c r="F27" i="3"/>
  <c r="F26" i="3"/>
  <c r="F25" i="3"/>
  <c r="F22" i="3"/>
  <c r="F21" i="3"/>
  <c r="F20" i="3" s="1"/>
  <c r="F19" i="3"/>
  <c r="F18" i="3" s="1"/>
  <c r="F13" i="3"/>
  <c r="F12" i="3"/>
  <c r="F11" i="3"/>
  <c r="F9" i="3"/>
  <c r="E54" i="3"/>
  <c r="E53" i="3" s="1"/>
  <c r="E52" i="3"/>
  <c r="E51" i="3"/>
  <c r="E50" i="3"/>
  <c r="E49" i="3"/>
  <c r="E48" i="3"/>
  <c r="E47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29" i="3"/>
  <c r="E28" i="3"/>
  <c r="E27" i="3"/>
  <c r="E26" i="3"/>
  <c r="E25" i="3"/>
  <c r="E22" i="3"/>
  <c r="E21" i="3"/>
  <c r="E20" i="3" s="1"/>
  <c r="E19" i="3"/>
  <c r="E18" i="3" s="1"/>
  <c r="E13" i="3"/>
  <c r="E12" i="3"/>
  <c r="E11" i="3"/>
  <c r="E9" i="3"/>
  <c r="D54" i="3"/>
  <c r="D53" i="3" s="1"/>
  <c r="D52" i="3"/>
  <c r="D51" i="3"/>
  <c r="D50" i="3"/>
  <c r="D49" i="3"/>
  <c r="D48" i="3"/>
  <c r="D47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29" i="3"/>
  <c r="D28" i="3"/>
  <c r="D27" i="3"/>
  <c r="D26" i="3"/>
  <c r="D25" i="3"/>
  <c r="D22" i="3"/>
  <c r="D21" i="3"/>
  <c r="D20" i="3" s="1"/>
  <c r="D19" i="3"/>
  <c r="D18" i="3" s="1"/>
  <c r="D13" i="3"/>
  <c r="D12" i="3"/>
  <c r="D11" i="3"/>
  <c r="D9" i="3"/>
  <c r="C54" i="3"/>
  <c r="C53" i="3" s="1"/>
  <c r="C52" i="3"/>
  <c r="C51" i="3"/>
  <c r="C50" i="3"/>
  <c r="C49" i="3"/>
  <c r="C48" i="3"/>
  <c r="C47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29" i="3"/>
  <c r="C28" i="3"/>
  <c r="C27" i="3"/>
  <c r="C26" i="3"/>
  <c r="C25" i="3"/>
  <c r="C22" i="3"/>
  <c r="C21" i="3"/>
  <c r="C20" i="3" s="1"/>
  <c r="C19" i="3"/>
  <c r="C18" i="3" s="1"/>
  <c r="C13" i="3"/>
  <c r="C12" i="3"/>
  <c r="C11" i="3"/>
  <c r="C9" i="3"/>
  <c r="B7" i="3"/>
  <c r="B62" i="3"/>
  <c r="B67" i="3"/>
  <c r="B70" i="3"/>
  <c r="B76" i="3"/>
  <c r="B106" i="3"/>
  <c r="B150" i="3"/>
  <c r="B156" i="3"/>
  <c r="B162" i="3"/>
  <c r="B166" i="3"/>
  <c r="B169" i="3"/>
  <c r="B173" i="3"/>
  <c r="B183" i="3"/>
  <c r="B186" i="3"/>
  <c r="B189" i="3"/>
  <c r="B192" i="3"/>
  <c r="B193" i="3"/>
  <c r="B294" i="3"/>
  <c r="B332" i="3"/>
  <c r="B342" i="3"/>
  <c r="B391" i="3"/>
  <c r="B399" i="3"/>
  <c r="B402" i="3"/>
  <c r="B416" i="3"/>
  <c r="E150" i="3" l="1"/>
  <c r="M150" i="3"/>
  <c r="E156" i="3"/>
  <c r="M156" i="3"/>
  <c r="F106" i="3"/>
  <c r="N106" i="3"/>
  <c r="N156" i="3"/>
  <c r="G106" i="3"/>
  <c r="G150" i="3"/>
  <c r="M106" i="3"/>
  <c r="I106" i="3"/>
  <c r="K106" i="3"/>
  <c r="E106" i="3"/>
  <c r="H76" i="3"/>
  <c r="J76" i="3"/>
  <c r="L76" i="3"/>
  <c r="N76" i="3"/>
  <c r="D76" i="3"/>
  <c r="F76" i="3"/>
  <c r="C76" i="3"/>
  <c r="E76" i="3"/>
  <c r="G76" i="3"/>
  <c r="I76" i="3"/>
  <c r="K76" i="3"/>
  <c r="M76" i="3"/>
  <c r="I70" i="3"/>
  <c r="F150" i="3"/>
  <c r="F70" i="3"/>
  <c r="AC78" i="1"/>
  <c r="AE78" i="1"/>
  <c r="AB77" i="1"/>
  <c r="M14" i="3"/>
  <c r="F8" i="3"/>
  <c r="L8" i="3"/>
  <c r="N14" i="3"/>
  <c r="G8" i="3"/>
  <c r="J8" i="3"/>
  <c r="M8" i="3"/>
  <c r="E8" i="3"/>
  <c r="I8" i="3"/>
  <c r="K8" i="3"/>
  <c r="N8" i="3"/>
  <c r="D8" i="3"/>
  <c r="H8" i="3"/>
  <c r="H70" i="3"/>
  <c r="D70" i="3"/>
  <c r="C70" i="3"/>
  <c r="M70" i="3"/>
  <c r="G70" i="3"/>
  <c r="K70" i="3"/>
  <c r="L156" i="3"/>
  <c r="E70" i="3"/>
  <c r="G156" i="3"/>
  <c r="C156" i="3"/>
  <c r="L70" i="3"/>
  <c r="K156" i="3"/>
  <c r="N70" i="3"/>
  <c r="J70" i="3"/>
  <c r="N62" i="3"/>
  <c r="G62" i="3"/>
  <c r="F62" i="3"/>
  <c r="J62" i="3"/>
  <c r="K62" i="3"/>
  <c r="C62" i="3"/>
  <c r="I62" i="3"/>
  <c r="D62" i="3"/>
  <c r="E62" i="3"/>
  <c r="H62" i="3"/>
  <c r="L62" i="3"/>
  <c r="M62" i="3"/>
  <c r="F30" i="3"/>
  <c r="H30" i="3"/>
  <c r="M30" i="3"/>
  <c r="I30" i="3"/>
  <c r="N24" i="3"/>
  <c r="N46" i="3"/>
  <c r="J46" i="3"/>
  <c r="K24" i="3"/>
  <c r="N30" i="3"/>
  <c r="D46" i="3"/>
  <c r="E30" i="3"/>
  <c r="G30" i="3"/>
  <c r="J30" i="3"/>
  <c r="K30" i="3"/>
  <c r="L24" i="3"/>
  <c r="L46" i="3"/>
  <c r="E46" i="3"/>
  <c r="F24" i="3"/>
  <c r="G46" i="3"/>
  <c r="H24" i="3"/>
  <c r="K46" i="3"/>
  <c r="D24" i="3"/>
  <c r="D30" i="3"/>
  <c r="E24" i="3"/>
  <c r="F46" i="3"/>
  <c r="G24" i="3"/>
  <c r="H46" i="3"/>
  <c r="I24" i="3"/>
  <c r="I46" i="3"/>
  <c r="J24" i="3"/>
  <c r="L30" i="3"/>
  <c r="M24" i="3"/>
  <c r="M46" i="3"/>
  <c r="C46" i="3"/>
  <c r="C30" i="3"/>
  <c r="C24" i="3"/>
  <c r="C8" i="3"/>
  <c r="DX70" i="1"/>
  <c r="DX64" i="1"/>
  <c r="DX50" i="1"/>
  <c r="AC77" i="1" l="1"/>
  <c r="AF78" i="1"/>
  <c r="AF77" i="1" s="1"/>
  <c r="E57" i="12"/>
  <c r="DX66" i="1"/>
  <c r="M64" i="12"/>
  <c r="DX56" i="1"/>
  <c r="M54" i="12"/>
  <c r="DX67" i="1"/>
  <c r="M65" i="12"/>
  <c r="AE77" i="1"/>
  <c r="C7" i="3"/>
  <c r="N7" i="3"/>
  <c r="I7" i="3"/>
  <c r="D7" i="3"/>
  <c r="G7" i="3"/>
  <c r="F7" i="3"/>
  <c r="M7" i="3"/>
  <c r="E7" i="3"/>
  <c r="J7" i="3"/>
  <c r="L7" i="3"/>
  <c r="H7" i="3"/>
  <c r="K7" i="3"/>
  <c r="DX62" i="1"/>
  <c r="CZ3" i="1" l="1"/>
  <c r="DC3" i="1" s="1"/>
  <c r="I57" i="12"/>
  <c r="H57" i="12"/>
  <c r="E56" i="12"/>
  <c r="Q65" i="12"/>
  <c r="P65" i="12"/>
  <c r="DX53" i="1"/>
  <c r="M51" i="12"/>
  <c r="DX59" i="1"/>
  <c r="M57" i="12"/>
  <c r="Q54" i="12"/>
  <c r="P54" i="12"/>
  <c r="Q64" i="12"/>
  <c r="P64" i="12"/>
  <c r="AG78" i="1"/>
  <c r="DX58" i="1"/>
  <c r="I56" i="12" l="1"/>
  <c r="H56" i="12"/>
  <c r="Q57" i="12"/>
  <c r="M56" i="12"/>
  <c r="P57" i="12"/>
  <c r="Q51" i="12"/>
  <c r="P51" i="12"/>
  <c r="AH78" i="1"/>
  <c r="AG77" i="1"/>
  <c r="Q56" i="12" l="1"/>
  <c r="P56" i="12"/>
  <c r="AI78" i="1"/>
  <c r="AH77" i="1"/>
  <c r="DX63" i="1"/>
  <c r="DX61" i="1" l="1"/>
  <c r="DX68" i="1"/>
  <c r="M66" i="12"/>
  <c r="AJ78" i="1"/>
  <c r="AI77" i="1"/>
  <c r="M67" i="12"/>
  <c r="M63" i="12" l="1"/>
  <c r="Q66" i="12"/>
  <c r="P66" i="12"/>
  <c r="Q67" i="12"/>
  <c r="P67" i="12"/>
  <c r="AK78" i="1"/>
  <c r="AJ77" i="1"/>
  <c r="DX65" i="1"/>
  <c r="DX69" i="1"/>
  <c r="J77" i="1"/>
  <c r="D8" i="15" l="1"/>
  <c r="P63" i="12"/>
  <c r="Q63" i="12"/>
  <c r="D20" i="15" s="1"/>
  <c r="AL78" i="1"/>
  <c r="AK77" i="1"/>
  <c r="K77" i="1"/>
  <c r="L77" i="1"/>
  <c r="C20" i="15" l="1"/>
  <c r="R69" i="12"/>
  <c r="AM78" i="1"/>
  <c r="AL77" i="1"/>
  <c r="M77" i="1"/>
  <c r="AN78" i="1" l="1"/>
  <c r="AM77" i="1"/>
  <c r="N77" i="1"/>
  <c r="AO78" i="1" l="1"/>
  <c r="AN77" i="1"/>
  <c r="O77" i="1"/>
  <c r="DX77" i="1" s="1"/>
  <c r="AP78" i="1" l="1"/>
  <c r="AO77" i="1"/>
  <c r="B6" i="8"/>
  <c r="B5" i="8"/>
  <c r="AS78" i="1" l="1"/>
  <c r="AQ78" i="1"/>
  <c r="AQ77" i="1" s="1"/>
  <c r="DY77" i="1" s="1"/>
  <c r="AP77" i="1"/>
  <c r="AT78" i="1" l="1"/>
  <c r="AS77" i="1"/>
  <c r="AU78" i="1" l="1"/>
  <c r="AT77" i="1"/>
  <c r="AV78" i="1" l="1"/>
  <c r="AU77" i="1"/>
  <c r="AW78" i="1" l="1"/>
  <c r="AV77" i="1"/>
  <c r="AX78" i="1" l="1"/>
  <c r="AW77" i="1"/>
  <c r="AY78" i="1" l="1"/>
  <c r="AX77" i="1"/>
  <c r="AZ78" i="1" l="1"/>
  <c r="AY77" i="1"/>
  <c r="BA78" i="1" l="1"/>
  <c r="AZ77" i="1"/>
  <c r="O16" i="12" l="1"/>
  <c r="K15" i="12"/>
  <c r="B4" i="15" s="1"/>
  <c r="BB78" i="1"/>
  <c r="BA77" i="1"/>
  <c r="K43" i="12" l="1"/>
  <c r="O15" i="12"/>
  <c r="B16" i="15" s="1"/>
  <c r="BC78" i="1"/>
  <c r="BB77" i="1"/>
  <c r="J4" i="8"/>
  <c r="O71" i="12" l="1"/>
  <c r="B21" i="15" s="1"/>
  <c r="K69" i="12"/>
  <c r="O69" i="12" s="1"/>
  <c r="O43" i="12"/>
  <c r="BD78" i="1"/>
  <c r="BC77" i="1"/>
  <c r="J5" i="8"/>
  <c r="J6" i="8"/>
  <c r="BE78" i="1" l="1"/>
  <c r="BE77" i="1" s="1"/>
  <c r="BG78" i="1"/>
  <c r="BD77" i="1"/>
  <c r="BH78" i="1" l="1"/>
  <c r="BG77" i="1"/>
  <c r="K4" i="8" l="1"/>
  <c r="K5" i="8" s="1"/>
  <c r="BI78" i="1"/>
  <c r="BH77" i="1"/>
  <c r="K6" i="8" l="1"/>
  <c r="BJ78" i="1"/>
  <c r="BI77" i="1"/>
  <c r="L4" i="8" l="1"/>
  <c r="L6" i="8" s="1"/>
  <c r="BK78" i="1"/>
  <c r="BJ77" i="1"/>
  <c r="L5" i="8" l="1"/>
  <c r="BL78" i="1"/>
  <c r="BK77" i="1"/>
  <c r="BM78" i="1" l="1"/>
  <c r="BL77" i="1"/>
  <c r="BN78" i="1" l="1"/>
  <c r="BM77" i="1"/>
  <c r="M4" i="8" l="1"/>
  <c r="M6" i="8" s="1"/>
  <c r="BO78" i="1"/>
  <c r="BN77" i="1"/>
  <c r="M5" i="8" l="1"/>
  <c r="M8" i="8"/>
  <c r="M10" i="8" s="1"/>
  <c r="BP78" i="1"/>
  <c r="BO77" i="1"/>
  <c r="M9" i="8" l="1"/>
  <c r="BQ78" i="1"/>
  <c r="BP77" i="1"/>
  <c r="E40" i="12" l="1"/>
  <c r="BR78" i="1"/>
  <c r="BQ77" i="1"/>
  <c r="I40" i="12" l="1"/>
  <c r="H40" i="12"/>
  <c r="O40" i="12" s="1"/>
  <c r="BS78" i="1"/>
  <c r="BS77" i="1" s="1"/>
  <c r="BU78" i="1"/>
  <c r="BR77" i="1"/>
  <c r="O4" i="8"/>
  <c r="O8" i="8" s="1"/>
  <c r="O12" i="8" s="1"/>
  <c r="O20" i="8" l="1"/>
  <c r="O28" i="8"/>
  <c r="O10" i="8"/>
  <c r="O9" i="8"/>
  <c r="BV78" i="1"/>
  <c r="BU77" i="1"/>
  <c r="O6" i="8"/>
  <c r="O5" i="8"/>
  <c r="DX8" i="1" l="1"/>
  <c r="BW78" i="1"/>
  <c r="BV77" i="1"/>
  <c r="BX78" i="1" l="1"/>
  <c r="BW77" i="1"/>
  <c r="P4" i="8" l="1"/>
  <c r="P8" i="8" s="1"/>
  <c r="BY78" i="1"/>
  <c r="BX77" i="1"/>
  <c r="P9" i="8" l="1"/>
  <c r="P12" i="8"/>
  <c r="P6" i="8"/>
  <c r="P5" i="8"/>
  <c r="P10" i="8"/>
  <c r="BZ78" i="1"/>
  <c r="BY77" i="1"/>
  <c r="P28" i="8" l="1"/>
  <c r="P20" i="8"/>
  <c r="CA78" i="1"/>
  <c r="BZ77" i="1"/>
  <c r="Q4" i="8" l="1"/>
  <c r="Q8" i="8" s="1"/>
  <c r="Q10" i="8" s="1"/>
  <c r="CB78" i="1"/>
  <c r="CA77" i="1"/>
  <c r="Q9" i="8" l="1"/>
  <c r="Q6" i="8"/>
  <c r="Q5" i="8"/>
  <c r="Q12" i="8"/>
  <c r="Q20" i="8" s="1"/>
  <c r="CC78" i="1"/>
  <c r="CB77" i="1"/>
  <c r="Q28" i="8" l="1"/>
  <c r="R4" i="8"/>
  <c r="R8" i="8" s="1"/>
  <c r="CD78" i="1"/>
  <c r="CC77" i="1"/>
  <c r="R9" i="8" l="1"/>
  <c r="R12" i="8"/>
  <c r="R6" i="8"/>
  <c r="R5" i="8"/>
  <c r="R10" i="8"/>
  <c r="CE78" i="1"/>
  <c r="CD77" i="1"/>
  <c r="R28" i="8" l="1"/>
  <c r="R20" i="8"/>
  <c r="CF78" i="1"/>
  <c r="CI78" i="1" s="1"/>
  <c r="CE77" i="1"/>
  <c r="CI77" i="1" l="1"/>
  <c r="CJ78" i="1"/>
  <c r="S4" i="8"/>
  <c r="S8" i="8" s="1"/>
  <c r="CG78" i="1"/>
  <c r="CG77" i="1" s="1"/>
  <c r="CF77" i="1"/>
  <c r="CJ77" i="1" l="1"/>
  <c r="CK78" i="1"/>
  <c r="S9" i="8"/>
  <c r="S12" i="8"/>
  <c r="S6" i="8"/>
  <c r="S5" i="8"/>
  <c r="S10" i="8"/>
  <c r="CL78" i="1" l="1"/>
  <c r="CK77" i="1"/>
  <c r="S28" i="8"/>
  <c r="S20" i="8"/>
  <c r="CL77" i="1" l="1"/>
  <c r="CM78" i="1"/>
  <c r="T4" i="8"/>
  <c r="T8" i="8" s="1"/>
  <c r="CM77" i="1" l="1"/>
  <c r="CN78" i="1"/>
  <c r="T10" i="8"/>
  <c r="T12" i="8"/>
  <c r="T5" i="8"/>
  <c r="T9" i="8"/>
  <c r="T6" i="8"/>
  <c r="CN77" i="1" l="1"/>
  <c r="CO78" i="1"/>
  <c r="T28" i="8"/>
  <c r="T20" i="8"/>
  <c r="CP78" i="1" l="1"/>
  <c r="CO77" i="1"/>
  <c r="CQ78" i="1" l="1"/>
  <c r="CP77" i="1"/>
  <c r="CQ77" i="1" l="1"/>
  <c r="CR78" i="1"/>
  <c r="CR77" i="1" l="1"/>
  <c r="CS78" i="1"/>
  <c r="CT78" i="1" l="1"/>
  <c r="CW78" i="1" s="1"/>
  <c r="CS77" i="1"/>
  <c r="CW77" i="1" l="1"/>
  <c r="CX78" i="1"/>
  <c r="CU78" i="1"/>
  <c r="CU77" i="1" s="1"/>
  <c r="CT77" i="1"/>
  <c r="CX77" i="1" l="1"/>
  <c r="CY78" i="1"/>
  <c r="CZ78" i="1" l="1"/>
  <c r="CY77" i="1"/>
  <c r="CZ77" i="1" l="1"/>
  <c r="DA78" i="1"/>
  <c r="DA77" i="1" l="1"/>
  <c r="DB78" i="1"/>
  <c r="DC78" i="1" l="1"/>
  <c r="DB77" i="1"/>
  <c r="DD78" i="1" l="1"/>
  <c r="DC77" i="1"/>
  <c r="DE78" i="1" l="1"/>
  <c r="DD77" i="1"/>
  <c r="DE77" i="1" l="1"/>
  <c r="DF78" i="1"/>
  <c r="DF77" i="1" l="1"/>
  <c r="DG78" i="1"/>
  <c r="DH78" i="1" l="1"/>
  <c r="DK78" i="1" s="1"/>
  <c r="DG77" i="1"/>
  <c r="DK77" i="1" l="1"/>
  <c r="DL78" i="1"/>
  <c r="DI78" i="1"/>
  <c r="DI77" i="1" s="1"/>
  <c r="DH77" i="1"/>
  <c r="DM78" i="1" l="1"/>
  <c r="DL77" i="1"/>
  <c r="DN78" i="1" l="1"/>
  <c r="DM77" i="1"/>
  <c r="DO78" i="1" l="1"/>
  <c r="DN77" i="1"/>
  <c r="DO77" i="1" l="1"/>
  <c r="DP78" i="1"/>
  <c r="DP77" i="1" l="1"/>
  <c r="DQ78" i="1"/>
  <c r="DR78" i="1" l="1"/>
  <c r="DQ77" i="1"/>
  <c r="DS78" i="1" l="1"/>
  <c r="DR77" i="1"/>
  <c r="DZ54" i="1"/>
  <c r="DS77" i="1" l="1"/>
  <c r="DT78" i="1"/>
  <c r="DZ51" i="1"/>
  <c r="DT77" i="1" l="1"/>
  <c r="DU78" i="1"/>
  <c r="DV78" i="1" l="1"/>
  <c r="DU77" i="1"/>
  <c r="DW78" i="1" l="1"/>
  <c r="DW77" i="1" s="1"/>
  <c r="DV77" i="1"/>
  <c r="DY12" i="1" l="1"/>
  <c r="DX12" i="1"/>
  <c r="M10" i="12"/>
  <c r="DY13" i="1"/>
  <c r="M11" i="12"/>
  <c r="DX13" i="1"/>
  <c r="DY14" i="1"/>
  <c r="M12" i="12"/>
  <c r="DX14" i="1"/>
  <c r="Q11" i="12" l="1"/>
  <c r="P11" i="12"/>
  <c r="Q12" i="12"/>
  <c r="P12" i="12"/>
  <c r="Q10" i="12"/>
  <c r="P10" i="12"/>
  <c r="DY11" i="1"/>
  <c r="M9" i="12"/>
  <c r="DX11" i="1"/>
  <c r="Q9" i="12" l="1"/>
  <c r="M8" i="12"/>
  <c r="P9" i="12"/>
  <c r="DY10" i="1"/>
  <c r="DX10" i="1"/>
  <c r="DY48" i="1"/>
  <c r="M46" i="12"/>
  <c r="DX48" i="1"/>
  <c r="P46" i="12" l="1"/>
  <c r="Q46" i="12"/>
  <c r="D3" i="15"/>
  <c r="Q8" i="12"/>
  <c r="D15" i="15" s="1"/>
  <c r="P8" i="12"/>
  <c r="C15" i="15" s="1"/>
  <c r="M32" i="12" l="1"/>
  <c r="M36" i="12"/>
  <c r="M19" i="12"/>
  <c r="M26" i="12"/>
  <c r="M29" i="12"/>
  <c r="M27" i="12"/>
  <c r="M30" i="12"/>
  <c r="P36" i="12" l="1"/>
  <c r="Q36" i="12"/>
  <c r="P30" i="12"/>
  <c r="Q30" i="12"/>
  <c r="Q19" i="12"/>
  <c r="P19" i="12"/>
  <c r="Q29" i="12"/>
  <c r="P29" i="12"/>
  <c r="Q32" i="12"/>
  <c r="P32" i="12"/>
  <c r="Q26" i="12"/>
  <c r="P26" i="12"/>
  <c r="Q27" i="12"/>
  <c r="P27" i="12"/>
  <c r="M20" i="12"/>
  <c r="M24" i="12"/>
  <c r="M28" i="12"/>
  <c r="M37" i="12"/>
  <c r="M35" i="12"/>
  <c r="M22" i="12"/>
  <c r="M39" i="12"/>
  <c r="M21" i="12"/>
  <c r="M31" i="12"/>
  <c r="P20" i="12" l="1"/>
  <c r="Q20" i="12"/>
  <c r="Q31" i="12"/>
  <c r="P31" i="12"/>
  <c r="DY55" i="1"/>
  <c r="M53" i="12"/>
  <c r="DX55" i="1"/>
  <c r="M25" i="12"/>
  <c r="P35" i="12"/>
  <c r="Q35" i="12"/>
  <c r="M42" i="12"/>
  <c r="DX44" i="1"/>
  <c r="P21" i="12"/>
  <c r="Q21" i="12"/>
  <c r="M38" i="12"/>
  <c r="Q39" i="12"/>
  <c r="P39" i="12"/>
  <c r="Q24" i="12"/>
  <c r="P24" i="12"/>
  <c r="Q22" i="12"/>
  <c r="P22" i="12"/>
  <c r="Q37" i="12"/>
  <c r="P37" i="12"/>
  <c r="Q28" i="12"/>
  <c r="P28" i="12"/>
  <c r="DY52" i="1"/>
  <c r="DX52" i="1"/>
  <c r="M50" i="12"/>
  <c r="P50" i="12" l="1"/>
  <c r="Q50" i="12"/>
  <c r="Q38" i="12"/>
  <c r="P38" i="12"/>
  <c r="P53" i="12"/>
  <c r="Q53" i="12"/>
  <c r="M40" i="12"/>
  <c r="DX43" i="1"/>
  <c r="M41" i="12"/>
  <c r="Q25" i="12"/>
  <c r="P25" i="12"/>
  <c r="M18" i="12"/>
  <c r="P42" i="12"/>
  <c r="Q42" i="12"/>
  <c r="P40" i="12" l="1"/>
  <c r="Q40" i="12"/>
  <c r="Q18" i="12"/>
  <c r="P18" i="12"/>
  <c r="Q41" i="12"/>
  <c r="P41" i="12"/>
  <c r="DX17" i="1" l="1"/>
  <c r="DX45" i="1" l="1"/>
  <c r="DX49" i="1" l="1"/>
  <c r="DX47" i="1" l="1"/>
  <c r="E193" i="3" l="1"/>
  <c r="G193" i="3"/>
  <c r="L193" i="3"/>
  <c r="N193" i="3"/>
  <c r="J193" i="3"/>
  <c r="C193" i="3"/>
  <c r="M193" i="3"/>
  <c r="H193" i="3"/>
  <c r="D193" i="3"/>
  <c r="F193" i="3"/>
  <c r="K193" i="3"/>
  <c r="I193" i="3"/>
  <c r="BA193" i="3"/>
  <c r="AK193" i="3"/>
  <c r="AS193" i="3"/>
  <c r="AL193" i="3"/>
  <c r="AI193" i="3"/>
  <c r="AJ193" i="3"/>
  <c r="AH193" i="3"/>
  <c r="AW193" i="3"/>
  <c r="AZ193" i="3"/>
  <c r="BM193" i="3"/>
  <c r="BC193" i="3"/>
  <c r="BJ193" i="3"/>
  <c r="BG193" i="3"/>
  <c r="AF193" i="3"/>
  <c r="BE193" i="3"/>
  <c r="AV193" i="3"/>
  <c r="BO193" i="3"/>
  <c r="T193" i="3"/>
  <c r="Q193" i="3"/>
  <c r="W193" i="3"/>
  <c r="AT193" i="3"/>
  <c r="BT193" i="3"/>
  <c r="BK193" i="3"/>
  <c r="BV193" i="3"/>
  <c r="BL193" i="3"/>
  <c r="BN193" i="3"/>
  <c r="AQ193" i="3"/>
  <c r="AD193" i="3"/>
  <c r="AB193" i="3"/>
  <c r="AG193" i="3"/>
  <c r="P193" i="3"/>
  <c r="U193" i="3"/>
  <c r="BF193" i="3"/>
  <c r="BB193" i="3"/>
  <c r="AY193" i="3"/>
  <c r="BQ193" i="3"/>
  <c r="BH193" i="3"/>
  <c r="AC193" i="3"/>
  <c r="AO193" i="3"/>
  <c r="AE193" i="3"/>
  <c r="Y193" i="3"/>
  <c r="V193" i="3"/>
  <c r="BR193" i="3"/>
  <c r="BU193" i="3"/>
  <c r="BD193" i="3"/>
  <c r="AA193" i="3"/>
  <c r="AM193" i="3"/>
  <c r="AU193" i="3"/>
  <c r="AN193" i="3"/>
  <c r="AR193" i="3"/>
  <c r="AP193" i="3"/>
  <c r="BS193" i="3"/>
  <c r="BP193" i="3"/>
  <c r="Z193" i="3"/>
  <c r="AX193" i="3"/>
  <c r="BI193" i="3"/>
  <c r="R193" i="3"/>
  <c r="X193" i="3"/>
  <c r="O193" i="3"/>
  <c r="S193" i="3"/>
  <c r="BW193" i="3"/>
  <c r="CG193" i="3"/>
  <c r="CH193" i="3"/>
  <c r="CD193" i="3"/>
  <c r="CE193" i="3"/>
  <c r="BZ193" i="3"/>
  <c r="CF193" i="3"/>
  <c r="CC193" i="3"/>
  <c r="CA193" i="3"/>
  <c r="CB193" i="3"/>
  <c r="BY193" i="3"/>
  <c r="BX193" i="3"/>
  <c r="E34" i="12" l="1"/>
  <c r="I34" i="12" s="1"/>
  <c r="E23" i="12"/>
  <c r="U4" i="8"/>
  <c r="H34" i="12" l="1"/>
  <c r="M23" i="12"/>
  <c r="Q23" i="12" s="1"/>
  <c r="AV3" i="1"/>
  <c r="BJ3" i="1"/>
  <c r="BM3" i="1" s="1"/>
  <c r="CL3" i="1"/>
  <c r="CO3" i="1" s="1"/>
  <c r="M16" i="12"/>
  <c r="E33" i="12"/>
  <c r="I23" i="12"/>
  <c r="H23" i="12"/>
  <c r="E16" i="12"/>
  <c r="E17" i="12"/>
  <c r="M34" i="12"/>
  <c r="U8" i="8"/>
  <c r="U6" i="8"/>
  <c r="U5" i="8"/>
  <c r="V4" i="8"/>
  <c r="AY3" i="1" l="1"/>
  <c r="P23" i="12"/>
  <c r="M17" i="12"/>
  <c r="P17" i="12" s="1"/>
  <c r="BX3" i="1"/>
  <c r="CA3" i="1" s="1"/>
  <c r="EA17" i="1"/>
  <c r="I17" i="12"/>
  <c r="H17" i="12"/>
  <c r="O17" i="12" s="1"/>
  <c r="H33" i="12"/>
  <c r="O33" i="12" s="1"/>
  <c r="I33" i="12"/>
  <c r="H16" i="12"/>
  <c r="I16" i="12"/>
  <c r="E15" i="12"/>
  <c r="P34" i="12"/>
  <c r="Q34" i="12"/>
  <c r="Q16" i="12"/>
  <c r="P16" i="12"/>
  <c r="M33" i="12"/>
  <c r="M15" i="12" s="1"/>
  <c r="W4" i="8"/>
  <c r="V8" i="8"/>
  <c r="V5" i="8"/>
  <c r="V6" i="8"/>
  <c r="U10" i="8"/>
  <c r="U9" i="8"/>
  <c r="U12" i="8"/>
  <c r="EA45" i="1"/>
  <c r="Q17" i="12" l="1"/>
  <c r="AH3" i="1"/>
  <c r="AK3" i="1" s="1"/>
  <c r="I15" i="12"/>
  <c r="D29" i="15" s="1"/>
  <c r="D41" i="15"/>
  <c r="E43" i="12"/>
  <c r="H15" i="12"/>
  <c r="C29" i="15" s="1"/>
  <c r="M43" i="12"/>
  <c r="P15" i="12"/>
  <c r="C16" i="15" s="1"/>
  <c r="D4" i="15"/>
  <c r="Q15" i="12"/>
  <c r="D16" i="15" s="1"/>
  <c r="DZ17" i="1"/>
  <c r="DY17" i="1"/>
  <c r="Q33" i="12"/>
  <c r="P33" i="12"/>
  <c r="V12" i="8"/>
  <c r="V10" i="8"/>
  <c r="V9" i="8"/>
  <c r="W8" i="8"/>
  <c r="W6" i="8"/>
  <c r="W5" i="8"/>
  <c r="X4" i="8"/>
  <c r="U28" i="8"/>
  <c r="U20" i="8"/>
  <c r="I43" i="12" l="1"/>
  <c r="H43" i="12"/>
  <c r="DZ45" i="1"/>
  <c r="DY45" i="1"/>
  <c r="P43" i="12"/>
  <c r="Q43" i="12"/>
  <c r="X8" i="8"/>
  <c r="X5" i="8"/>
  <c r="X6" i="8"/>
  <c r="W12" i="8"/>
  <c r="W10" i="8"/>
  <c r="W9" i="8"/>
  <c r="V28" i="8"/>
  <c r="V20" i="8"/>
  <c r="Y4" i="8" l="1"/>
  <c r="W28" i="8"/>
  <c r="W20" i="8"/>
  <c r="X12" i="8"/>
  <c r="X10" i="8"/>
  <c r="X9" i="8"/>
  <c r="X28" i="8" l="1"/>
  <c r="X20" i="8"/>
  <c r="Y8" i="8"/>
  <c r="Y5" i="8"/>
  <c r="Y6" i="8"/>
  <c r="Y10" i="8" l="1"/>
  <c r="Y12" i="8"/>
  <c r="Y9" i="8"/>
  <c r="Z4" i="8"/>
  <c r="AB4" i="8" l="1"/>
  <c r="Z8" i="8"/>
  <c r="Z6" i="8"/>
  <c r="Z5" i="8"/>
  <c r="Y20" i="8"/>
  <c r="Y28" i="8"/>
  <c r="M52" i="12" l="1"/>
  <c r="DX54" i="1"/>
  <c r="DY54" i="1"/>
  <c r="AB5" i="8"/>
  <c r="AB8" i="8"/>
  <c r="AB6" i="8"/>
  <c r="Z12" i="8"/>
  <c r="Z9" i="8"/>
  <c r="Z10" i="8"/>
  <c r="DY8" i="1" l="1"/>
  <c r="DX51" i="1"/>
  <c r="DY51" i="1"/>
  <c r="AB10" i="8"/>
  <c r="AB9" i="8"/>
  <c r="O13" i="8"/>
  <c r="Z28" i="8"/>
  <c r="Z20" i="8"/>
  <c r="P52" i="12"/>
  <c r="Q52" i="12"/>
  <c r="M49" i="12"/>
  <c r="AF90" i="1" l="1"/>
  <c r="AE90" i="1"/>
  <c r="AC4" i="8"/>
  <c r="DX71" i="1"/>
  <c r="P49" i="12"/>
  <c r="Q49" i="12"/>
  <c r="D18" i="15" s="1"/>
  <c r="D6" i="15"/>
  <c r="O21" i="8"/>
  <c r="O29" i="8"/>
  <c r="AC8" i="8" l="1"/>
  <c r="AC9" i="8" s="1"/>
  <c r="AC6" i="8"/>
  <c r="AC5" i="8"/>
  <c r="C18" i="15"/>
  <c r="AD4" i="8"/>
  <c r="DX73" i="1"/>
  <c r="AC79" i="1"/>
  <c r="DX75" i="1"/>
  <c r="AC10" i="8" l="1"/>
  <c r="P13" i="8"/>
  <c r="P29" i="8" s="1"/>
  <c r="AD8" i="8"/>
  <c r="AD6" i="8"/>
  <c r="AD5" i="8"/>
  <c r="P21" i="8" l="1"/>
  <c r="AE4" i="8"/>
  <c r="AG90" i="1"/>
  <c r="AD10" i="8"/>
  <c r="Q13" i="8"/>
  <c r="AD9" i="8"/>
  <c r="Q29" i="8" l="1"/>
  <c r="Q21" i="8"/>
  <c r="AE5" i="8"/>
  <c r="AE6" i="8"/>
  <c r="AE8" i="8"/>
  <c r="AF4" i="8" l="1"/>
  <c r="AH90" i="1"/>
  <c r="AE10" i="8"/>
  <c r="R13" i="8"/>
  <c r="AE9" i="8"/>
  <c r="R21" i="8" l="1"/>
  <c r="R29" i="8"/>
  <c r="AF8" i="8"/>
  <c r="AF5" i="8"/>
  <c r="AF6" i="8"/>
  <c r="AF9" i="8" l="1"/>
  <c r="S13" i="8"/>
  <c r="AF10" i="8"/>
  <c r="AI90" i="1"/>
  <c r="AG4" i="8"/>
  <c r="AG6" i="8" l="1"/>
  <c r="AG8" i="8"/>
  <c r="AG5" i="8"/>
  <c r="S21" i="8"/>
  <c r="S29" i="8"/>
  <c r="AH4" i="8" l="1"/>
  <c r="AJ90" i="1"/>
  <c r="AG9" i="8"/>
  <c r="T13" i="8"/>
  <c r="AG10" i="8"/>
  <c r="T21" i="8" l="1"/>
  <c r="T29" i="8"/>
  <c r="AH5" i="8"/>
  <c r="AH8" i="8"/>
  <c r="AH6" i="8"/>
  <c r="AI4" i="8" l="1"/>
  <c r="AK90" i="1"/>
  <c r="U13" i="8"/>
  <c r="AH10" i="8"/>
  <c r="AH9" i="8"/>
  <c r="U21" i="8" l="1"/>
  <c r="U29" i="8"/>
  <c r="AI8" i="8"/>
  <c r="AI5" i="8"/>
  <c r="AI6" i="8"/>
  <c r="AL90" i="1" l="1"/>
  <c r="AJ4" i="8"/>
  <c r="V13" i="8"/>
  <c r="AI9" i="8"/>
  <c r="AI10" i="8"/>
  <c r="V21" i="8" l="1"/>
  <c r="V29" i="8"/>
  <c r="AJ5" i="8"/>
  <c r="AJ8" i="8"/>
  <c r="AJ6" i="8"/>
  <c r="AK4" i="8" l="1"/>
  <c r="AM90" i="1"/>
  <c r="W13" i="8"/>
  <c r="AJ10" i="8"/>
  <c r="AJ9" i="8"/>
  <c r="W21" i="8" l="1"/>
  <c r="W29" i="8"/>
  <c r="AK5" i="8"/>
  <c r="AK8" i="8"/>
  <c r="AK6" i="8"/>
  <c r="AN90" i="1" l="1"/>
  <c r="AL4" i="8"/>
  <c r="AK10" i="8"/>
  <c r="X13" i="8"/>
  <c r="AK9" i="8"/>
  <c r="AL5" i="8" l="1"/>
  <c r="AL6" i="8"/>
  <c r="AL8" i="8"/>
  <c r="X29" i="8"/>
  <c r="X21" i="8"/>
  <c r="Y13" i="8" l="1"/>
  <c r="AL9" i="8"/>
  <c r="AL10" i="8"/>
  <c r="AM4" i="8" l="1"/>
  <c r="AO90" i="1"/>
  <c r="Y21" i="8"/>
  <c r="Y29" i="8"/>
  <c r="AM5" i="8" l="1"/>
  <c r="AM8" i="8"/>
  <c r="AM6" i="8"/>
  <c r="Z13" i="8" l="1"/>
  <c r="AM9" i="8"/>
  <c r="AM10" i="8"/>
  <c r="AO4" i="8" l="1"/>
  <c r="AP90" i="1"/>
  <c r="DY49" i="1"/>
  <c r="Z21" i="8"/>
  <c r="Z29" i="8"/>
  <c r="DZ8" i="1" l="1"/>
  <c r="M6" i="12"/>
  <c r="DY47" i="1"/>
  <c r="AO8" i="8"/>
  <c r="AO6" i="8"/>
  <c r="AO5" i="8"/>
  <c r="P6" i="12" l="1"/>
  <c r="D2" i="15"/>
  <c r="Q6" i="12"/>
  <c r="D14" i="15" s="1"/>
  <c r="AO10" i="8"/>
  <c r="O14" i="8"/>
  <c r="AO9" i="8"/>
  <c r="AP4" i="8"/>
  <c r="DY71" i="1"/>
  <c r="C14" i="15" l="1"/>
  <c r="S63" i="12"/>
  <c r="T63" i="12" s="1"/>
  <c r="DY73" i="1"/>
  <c r="AQ79" i="1"/>
  <c r="DY75" i="1"/>
  <c r="O30" i="8"/>
  <c r="O22" i="8"/>
  <c r="AP6" i="8"/>
  <c r="AP8" i="8"/>
  <c r="AP5" i="8"/>
  <c r="P14" i="8" l="1"/>
  <c r="AP10" i="8"/>
  <c r="AP9" i="8"/>
  <c r="AQ4" i="8"/>
  <c r="AQ8" i="8" l="1"/>
  <c r="AQ5" i="8"/>
  <c r="AQ6" i="8"/>
  <c r="P30" i="8"/>
  <c r="P22" i="8"/>
  <c r="AR4" i="8" l="1"/>
  <c r="AQ10" i="8"/>
  <c r="Q14" i="8"/>
  <c r="AQ9" i="8"/>
  <c r="AR8" i="8" l="1"/>
  <c r="AR5" i="8"/>
  <c r="AR6" i="8"/>
  <c r="Q22" i="8"/>
  <c r="Q30" i="8"/>
  <c r="AS4" i="8" l="1"/>
  <c r="AS6" i="8" s="1"/>
  <c r="AR9" i="8"/>
  <c r="R14" i="8"/>
  <c r="AR10" i="8"/>
  <c r="AS8" i="8" l="1"/>
  <c r="S14" i="8" s="1"/>
  <c r="AS5" i="8"/>
  <c r="R30" i="8"/>
  <c r="R22" i="8"/>
  <c r="AS10" i="8" l="1"/>
  <c r="AS9" i="8"/>
  <c r="S22" i="8"/>
  <c r="S30" i="8"/>
  <c r="AT4" i="8"/>
  <c r="AT8" i="8" l="1"/>
  <c r="AT5" i="8"/>
  <c r="AT6" i="8"/>
  <c r="AU4" i="8" l="1"/>
  <c r="AT9" i="8"/>
  <c r="T14" i="8"/>
  <c r="AT10" i="8"/>
  <c r="AU6" i="8" l="1"/>
  <c r="AU8" i="8"/>
  <c r="AU5" i="8"/>
  <c r="T30" i="8"/>
  <c r="T22" i="8"/>
  <c r="AV4" i="8" l="1"/>
  <c r="AU9" i="8"/>
  <c r="U14" i="8"/>
  <c r="AU10" i="8"/>
  <c r="AV8" i="8" l="1"/>
  <c r="AV6" i="8"/>
  <c r="AV5" i="8"/>
  <c r="U30" i="8"/>
  <c r="U22" i="8"/>
  <c r="AZ79" i="1" l="1"/>
  <c r="AW4" i="8"/>
  <c r="AV10" i="8"/>
  <c r="V14" i="8"/>
  <c r="AV9" i="8"/>
  <c r="AW5" i="8" l="1"/>
  <c r="AW8" i="8"/>
  <c r="AW6" i="8"/>
  <c r="V30" i="8"/>
  <c r="V22" i="8"/>
  <c r="AX4" i="8" l="1"/>
  <c r="W14" i="8"/>
  <c r="AW10" i="8"/>
  <c r="AW9" i="8"/>
  <c r="AX6" i="8" l="1"/>
  <c r="AX5" i="8"/>
  <c r="AX8" i="8"/>
  <c r="W30" i="8"/>
  <c r="W22" i="8"/>
  <c r="AX9" i="8" l="1"/>
  <c r="X14" i="8"/>
  <c r="AX10" i="8"/>
  <c r="AY4" i="8" l="1"/>
  <c r="AY6" i="8" s="1"/>
  <c r="X22" i="8"/>
  <c r="X30" i="8"/>
  <c r="AY8" i="8" l="1"/>
  <c r="AY10" i="8" s="1"/>
  <c r="AY5" i="8"/>
  <c r="AY9" i="8" l="1"/>
  <c r="Y14" i="8"/>
  <c r="Y30" i="8" s="1"/>
  <c r="AZ4" i="8"/>
  <c r="Y22" i="8" l="1"/>
  <c r="AZ6" i="8"/>
  <c r="AZ8" i="8"/>
  <c r="Z14" i="8" s="1"/>
  <c r="AZ5" i="8"/>
  <c r="M47" i="12"/>
  <c r="AZ9" i="8" l="1"/>
  <c r="AZ10" i="8"/>
  <c r="Q47" i="12"/>
  <c r="P47" i="12"/>
  <c r="M45" i="12"/>
  <c r="E6" i="12"/>
  <c r="BB4" i="8"/>
  <c r="Z30" i="8"/>
  <c r="Z22" i="8"/>
  <c r="DZ49" i="1"/>
  <c r="D39" i="15" l="1"/>
  <c r="H6" i="12"/>
  <c r="C27" i="15" s="1"/>
  <c r="I6" i="12"/>
  <c r="D27" i="15" s="1"/>
  <c r="Q45" i="12"/>
  <c r="D17" i="15" s="1"/>
  <c r="P45" i="12"/>
  <c r="C17" i="15" s="1"/>
  <c r="D5" i="15"/>
  <c r="M69" i="12"/>
  <c r="E47" i="12"/>
  <c r="BB8" i="8"/>
  <c r="BB6" i="8"/>
  <c r="BB5" i="8"/>
  <c r="DZ47" i="1"/>
  <c r="I47" i="12" l="1"/>
  <c r="E45" i="12"/>
  <c r="H47" i="12"/>
  <c r="Q69" i="12"/>
  <c r="P69" i="12"/>
  <c r="DZ71" i="1"/>
  <c r="M71" i="12"/>
  <c r="BB10" i="8"/>
  <c r="O15" i="8"/>
  <c r="BB9" i="8"/>
  <c r="EA8" i="1"/>
  <c r="E71" i="12" l="1"/>
  <c r="I71" i="12" s="1"/>
  <c r="D34" i="15" s="1"/>
  <c r="I45" i="12"/>
  <c r="D30" i="15" s="1"/>
  <c r="D42" i="15"/>
  <c r="H45" i="12"/>
  <c r="C30" i="15" s="1"/>
  <c r="E69" i="12"/>
  <c r="P71" i="12"/>
  <c r="C21" i="15" s="1"/>
  <c r="D9" i="15"/>
  <c r="Q71" i="12"/>
  <c r="D21" i="15" s="1"/>
  <c r="BG83" i="1"/>
  <c r="BC4" i="8"/>
  <c r="O31" i="8"/>
  <c r="O23" i="8"/>
  <c r="DZ73" i="1"/>
  <c r="DZ75" i="1"/>
  <c r="H71" i="12" l="1"/>
  <c r="C34" i="15" s="1"/>
  <c r="D46" i="15"/>
  <c r="H69" i="12"/>
  <c r="I69" i="12"/>
  <c r="BC5" i="8"/>
  <c r="BC6" i="8"/>
  <c r="BC8" i="8"/>
  <c r="BC10" i="8" l="1"/>
  <c r="P15" i="8"/>
  <c r="BC9" i="8"/>
  <c r="P23" i="8" l="1"/>
  <c r="P31" i="8"/>
  <c r="BH83" i="1"/>
  <c r="BD4" i="8"/>
  <c r="BD5" i="8" l="1"/>
  <c r="BD8" i="8"/>
  <c r="BD6" i="8"/>
  <c r="Q15" i="8" l="1"/>
  <c r="BD10" i="8"/>
  <c r="BD9" i="8"/>
  <c r="Q31" i="8" l="1"/>
  <c r="Q23" i="8"/>
  <c r="BE4" i="8"/>
  <c r="BE5" i="8" l="1"/>
  <c r="BE8" i="8"/>
  <c r="BE6" i="8"/>
  <c r="R15" i="8" l="1"/>
  <c r="BE9" i="8"/>
  <c r="BE10" i="8"/>
  <c r="BF4" i="8" l="1"/>
  <c r="R31" i="8"/>
  <c r="R23" i="8"/>
  <c r="BF8" i="8" l="1"/>
  <c r="BF5" i="8"/>
  <c r="BF6" i="8"/>
  <c r="S15" i="8" l="1"/>
  <c r="BF10" i="8"/>
  <c r="BF9" i="8"/>
  <c r="BG4" i="8" l="1"/>
  <c r="S23" i="8"/>
  <c r="S31" i="8"/>
  <c r="BG5" i="8" l="1"/>
  <c r="BG8" i="8"/>
  <c r="BG6" i="8"/>
  <c r="BH4" i="8" l="1"/>
  <c r="BG9" i="8"/>
  <c r="T15" i="8"/>
  <c r="BG10" i="8"/>
  <c r="T31" i="8" l="1"/>
  <c r="T23" i="8"/>
  <c r="BH6" i="8"/>
  <c r="BH8" i="8"/>
  <c r="BH5" i="8"/>
  <c r="BI4" i="8" l="1"/>
  <c r="BH9" i="8"/>
  <c r="U15" i="8"/>
  <c r="BH10" i="8"/>
  <c r="U23" i="8" l="1"/>
  <c r="U31" i="8"/>
  <c r="BI6" i="8"/>
  <c r="BI8" i="8"/>
  <c r="BI5" i="8"/>
  <c r="BJ4" i="8" l="1"/>
  <c r="BI10" i="8"/>
  <c r="V15" i="8"/>
  <c r="BI9" i="8"/>
  <c r="BJ6" i="8" l="1"/>
  <c r="BJ8" i="8"/>
  <c r="BJ5" i="8"/>
  <c r="V31" i="8"/>
  <c r="V23" i="8"/>
  <c r="BJ10" i="8" l="1"/>
  <c r="W15" i="8"/>
  <c r="BJ9" i="8"/>
  <c r="W31" i="8" l="1"/>
  <c r="W23" i="8"/>
  <c r="AS90" i="1" l="1"/>
  <c r="AT90" i="1" l="1"/>
  <c r="AU90" i="1" l="1"/>
  <c r="AV90" i="1" l="1"/>
  <c r="AW90" i="1" l="1"/>
  <c r="AX90" i="1" l="1"/>
  <c r="AY90" i="1" l="1"/>
  <c r="AZ90" i="1" l="1"/>
  <c r="BA90" i="1" l="1"/>
  <c r="BB90" i="1" l="1"/>
  <c r="BC90" i="1" l="1"/>
  <c r="BC91" i="1" s="1"/>
  <c r="BD90" i="1" l="1"/>
  <c r="BG90" i="1" l="1"/>
  <c r="BG92" i="1" s="1"/>
  <c r="BH90" i="1" l="1"/>
  <c r="BI90" i="1" l="1"/>
  <c r="BJ90" i="1" l="1"/>
  <c r="BK90" i="1" l="1"/>
  <c r="BL90" i="1" l="1"/>
  <c r="BM90" i="1" l="1"/>
  <c r="BN90" i="1" l="1"/>
  <c r="BK4" i="8" l="1"/>
  <c r="BO90" i="1"/>
  <c r="BK6" i="8" l="1"/>
  <c r="BK8" i="8"/>
  <c r="BK5" i="8"/>
  <c r="X15" i="8" l="1"/>
  <c r="BK9" i="8"/>
  <c r="BK10" i="8"/>
  <c r="X23" i="8" l="1"/>
  <c r="X31" i="8"/>
  <c r="BL4" i="8"/>
  <c r="BP90" i="1"/>
  <c r="BL6" i="8" l="1"/>
  <c r="BL8" i="8"/>
  <c r="BL5" i="8"/>
  <c r="BL9" i="8" l="1"/>
  <c r="Y15" i="8"/>
  <c r="BL10" i="8"/>
  <c r="BM4" i="8" l="1"/>
  <c r="BQ90" i="1"/>
  <c r="Y23" i="8"/>
  <c r="Y31" i="8"/>
  <c r="BM8" i="8" l="1"/>
  <c r="BM5" i="8"/>
  <c r="BM6" i="8"/>
  <c r="EA47" i="1" l="1"/>
  <c r="Z15" i="8"/>
  <c r="BM9" i="8"/>
  <c r="BM10" i="8"/>
  <c r="Z31" i="8" l="1"/>
  <c r="Z23" i="8"/>
  <c r="BO4" i="8" l="1"/>
  <c r="BR90" i="1"/>
  <c r="EA51" i="1"/>
  <c r="BO5" i="8" l="1"/>
  <c r="BO8" i="8"/>
  <c r="BO6" i="8"/>
  <c r="EA71" i="1"/>
  <c r="EA73" i="1" l="1"/>
  <c r="BS79" i="1"/>
  <c r="O16" i="8"/>
  <c r="BO10" i="8"/>
  <c r="BO9" i="8"/>
  <c r="BP4" i="8" l="1"/>
  <c r="BU90" i="1"/>
  <c r="BU91" i="1" s="1"/>
  <c r="O32" i="8"/>
  <c r="O24" i="8"/>
  <c r="BP6" i="8" l="1"/>
  <c r="BP8" i="8"/>
  <c r="BP5" i="8"/>
  <c r="P16" i="8" l="1"/>
  <c r="BP10" i="8"/>
  <c r="BP9" i="8"/>
  <c r="BQ4" i="8" l="1"/>
  <c r="P32" i="8"/>
  <c r="P24" i="8"/>
  <c r="BQ6" i="8" l="1"/>
  <c r="BQ8" i="8"/>
  <c r="BQ5" i="8"/>
  <c r="Q16" i="8" l="1"/>
  <c r="BQ9" i="8"/>
  <c r="BQ10" i="8"/>
  <c r="BR4" i="8" l="1"/>
  <c r="Q32" i="8"/>
  <c r="Q24" i="8"/>
  <c r="BR6" i="8" l="1"/>
  <c r="BR8" i="8"/>
  <c r="BR5" i="8"/>
  <c r="R16" i="8" l="1"/>
  <c r="BR9" i="8"/>
  <c r="BR10" i="8"/>
  <c r="BS4" i="8" l="1"/>
  <c r="R32" i="8"/>
  <c r="R24" i="8"/>
  <c r="BS5" i="8" l="1"/>
  <c r="BS8" i="8"/>
  <c r="BS6" i="8"/>
  <c r="S16" i="8" l="1"/>
  <c r="BS9" i="8"/>
  <c r="BS10" i="8"/>
  <c r="S24" i="8" l="1"/>
  <c r="S32" i="8"/>
  <c r="BT4" i="8" l="1"/>
  <c r="BT8" i="8" l="1"/>
  <c r="BT6" i="8"/>
  <c r="BT5" i="8"/>
  <c r="BU4" i="8" l="1"/>
  <c r="T16" i="8"/>
  <c r="BT9" i="8"/>
  <c r="BT10" i="8"/>
  <c r="T24" i="8" l="1"/>
  <c r="T32" i="8"/>
  <c r="BU6" i="8"/>
  <c r="BU8" i="8"/>
  <c r="BU5" i="8"/>
  <c r="BV4" i="8" l="1"/>
  <c r="BU10" i="8"/>
  <c r="U16" i="8"/>
  <c r="BU9" i="8"/>
  <c r="U32" i="8" l="1"/>
  <c r="U24" i="8"/>
  <c r="BV6" i="8"/>
  <c r="BV8" i="8"/>
  <c r="BV5" i="8"/>
  <c r="V16" i="8" l="1"/>
  <c r="BV9" i="8"/>
  <c r="BV10" i="8"/>
  <c r="BW4" i="8"/>
  <c r="BW5" i="8" l="1"/>
  <c r="BW8" i="8"/>
  <c r="BW6" i="8"/>
  <c r="V24" i="8"/>
  <c r="V32" i="8"/>
  <c r="BX4" i="8" l="1"/>
  <c r="W16" i="8"/>
  <c r="BW9" i="8"/>
  <c r="BW10" i="8"/>
  <c r="W32" i="8" l="1"/>
  <c r="W24" i="8"/>
  <c r="BX6" i="8"/>
  <c r="BX8" i="8"/>
  <c r="BX5" i="8"/>
  <c r="X16" i="8" l="1"/>
  <c r="BX10" i="8"/>
  <c r="BX9" i="8"/>
  <c r="BY4" i="8"/>
  <c r="BY8" i="8" l="1"/>
  <c r="BY6" i="8"/>
  <c r="BY5" i="8"/>
  <c r="X24" i="8"/>
  <c r="X32" i="8"/>
  <c r="BZ4" i="8" l="1"/>
  <c r="Y16" i="8"/>
  <c r="BY10" i="8"/>
  <c r="BY9" i="8"/>
  <c r="Y32" i="8" l="1"/>
  <c r="Y24" i="8"/>
  <c r="BZ5" i="8"/>
  <c r="BZ8" i="8"/>
  <c r="BZ6" i="8"/>
  <c r="Z16" i="8" l="1"/>
  <c r="BZ10" i="8"/>
  <c r="BZ9" i="8"/>
  <c r="Z24" i="8" l="1"/>
  <c r="Z32" i="8"/>
  <c r="CB4" i="8"/>
  <c r="CG79" i="1"/>
  <c r="CB5" i="8" l="1"/>
  <c r="CB8" i="8"/>
  <c r="CB6" i="8"/>
  <c r="CB10" i="8" l="1"/>
  <c r="O33" i="8" s="1"/>
  <c r="CB9" i="8"/>
  <c r="O25" i="8" s="1"/>
  <c r="O17" i="8"/>
  <c r="CC4" i="8" l="1"/>
  <c r="CC6" i="8" l="1"/>
  <c r="CC8" i="8"/>
  <c r="CC5" i="8"/>
  <c r="CC10" i="8" l="1"/>
  <c r="P33" i="8" s="1"/>
  <c r="P17" i="8"/>
  <c r="CC9" i="8"/>
  <c r="P25" i="8" s="1"/>
  <c r="CD4" i="8" l="1"/>
  <c r="CD5" i="8" l="1"/>
  <c r="CD8" i="8"/>
  <c r="CD6" i="8"/>
  <c r="CD10" i="8" l="1"/>
  <c r="Q33" i="8" s="1"/>
  <c r="Q17" i="8"/>
  <c r="CD9" i="8"/>
  <c r="Q25" i="8" s="1"/>
  <c r="CE4" i="8" l="1"/>
  <c r="CE6" i="8" l="1"/>
  <c r="CE5" i="8"/>
  <c r="CE8" i="8"/>
  <c r="CE9" i="8" l="1"/>
  <c r="R25" i="8" s="1"/>
  <c r="R17" i="8"/>
  <c r="CE10" i="8"/>
  <c r="R33" i="8" s="1"/>
  <c r="CF4" i="8" l="1"/>
  <c r="CF5" i="8" l="1"/>
  <c r="CF8" i="8"/>
  <c r="CF6" i="8"/>
  <c r="CF9" i="8" l="1"/>
  <c r="S25" i="8" s="1"/>
  <c r="S17" i="8"/>
  <c r="CF10" i="8"/>
  <c r="S33" i="8" s="1"/>
  <c r="CG4" i="8" l="1"/>
  <c r="CG8" i="8" l="1"/>
  <c r="CG6" i="8"/>
  <c r="CG5" i="8"/>
  <c r="CH4" i="8" l="1"/>
  <c r="CG9" i="8"/>
  <c r="T25" i="8" s="1"/>
  <c r="T17" i="8"/>
  <c r="CG10" i="8"/>
  <c r="T33" i="8" s="1"/>
  <c r="CH5" i="8" l="1"/>
  <c r="CH6" i="8"/>
  <c r="CH8" i="8"/>
  <c r="CH9" i="8" l="1"/>
  <c r="U25" i="8" s="1"/>
  <c r="CH10" i="8"/>
  <c r="U33" i="8" s="1"/>
  <c r="U17" i="8"/>
  <c r="CI4" i="8"/>
  <c r="CI6" i="8" l="1"/>
  <c r="CI5" i="8"/>
  <c r="CI8" i="8"/>
  <c r="V17" i="8" l="1"/>
  <c r="CI10" i="8"/>
  <c r="V33" i="8" s="1"/>
  <c r="CI9" i="8"/>
  <c r="V25" i="8" s="1"/>
  <c r="CJ4" i="8"/>
  <c r="CJ6" i="8" l="1"/>
  <c r="CJ5" i="8"/>
  <c r="CJ8" i="8"/>
  <c r="CJ10" i="8" l="1"/>
  <c r="W33" i="8" s="1"/>
  <c r="CJ9" i="8"/>
  <c r="W25" i="8" s="1"/>
  <c r="W17" i="8"/>
  <c r="CK4" i="8"/>
  <c r="CK8" i="8" l="1"/>
  <c r="CK6" i="8"/>
  <c r="CK5" i="8"/>
  <c r="CL4" i="8" l="1"/>
  <c r="CK9" i="8"/>
  <c r="X25" i="8" s="1"/>
  <c r="X17" i="8"/>
  <c r="CK10" i="8"/>
  <c r="X33" i="8" s="1"/>
  <c r="CL6" i="8" l="1"/>
  <c r="CL5" i="8"/>
  <c r="CL8" i="8"/>
  <c r="CL10" i="8" l="1"/>
  <c r="Y33" i="8" s="1"/>
  <c r="Y17" i="8"/>
  <c r="CL9" i="8"/>
  <c r="Y25" i="8" s="1"/>
  <c r="CM4" i="8"/>
  <c r="CM5" i="8" l="1"/>
  <c r="CM8" i="8"/>
  <c r="CM6" i="8"/>
  <c r="CM9" i="8" l="1"/>
  <c r="Z25" i="8" s="1"/>
  <c r="Z17" i="8"/>
  <c r="CM10" i="8"/>
  <c r="Z33" i="8" s="1"/>
  <c r="CO4" i="8" l="1"/>
  <c r="CO8" i="8" l="1"/>
  <c r="CO6" i="8"/>
  <c r="CO5" i="8"/>
  <c r="O18" i="8" l="1"/>
  <c r="CO9" i="8"/>
  <c r="O26" i="8" s="1"/>
  <c r="CO10" i="8"/>
  <c r="O34" i="8" s="1"/>
  <c r="CP4" i="8" l="1"/>
  <c r="CP5" i="8" l="1"/>
  <c r="CP6" i="8"/>
  <c r="CP8" i="8"/>
  <c r="P18" i="8" l="1"/>
  <c r="CP10" i="8"/>
  <c r="P34" i="8" s="1"/>
  <c r="CP9" i="8"/>
  <c r="P26" i="8" s="1"/>
  <c r="CQ4" i="8" l="1"/>
  <c r="CQ5" i="8" l="1"/>
  <c r="CQ8" i="8"/>
  <c r="CQ6" i="8"/>
  <c r="Q18" i="8" l="1"/>
  <c r="CQ10" i="8"/>
  <c r="Q34" i="8" s="1"/>
  <c r="CQ9" i="8"/>
  <c r="Q26" i="8" s="1"/>
  <c r="CR4" i="8" l="1"/>
  <c r="CR6" i="8" l="1"/>
  <c r="CR8" i="8"/>
  <c r="CR5" i="8"/>
  <c r="R18" i="8" l="1"/>
  <c r="CR9" i="8"/>
  <c r="R26" i="8" s="1"/>
  <c r="CR10" i="8"/>
  <c r="R34" i="8" s="1"/>
  <c r="CS4" i="8" l="1"/>
  <c r="CS6" i="8" l="1"/>
  <c r="CS5" i="8"/>
  <c r="CS8" i="8"/>
  <c r="S18" i="8" l="1"/>
  <c r="CS10" i="8"/>
  <c r="S34" i="8" s="1"/>
  <c r="CS9" i="8"/>
  <c r="S26" i="8" s="1"/>
  <c r="CT4" i="8" l="1"/>
  <c r="CT6" i="8" l="1"/>
  <c r="CT8" i="8"/>
  <c r="CT5" i="8"/>
  <c r="T18" i="8" l="1"/>
  <c r="CT10" i="8"/>
  <c r="T34" i="8" s="1"/>
  <c r="CT9" i="8"/>
  <c r="T26" i="8" s="1"/>
  <c r="CU4" i="8"/>
  <c r="CU8" i="8" l="1"/>
  <c r="CU6" i="8"/>
  <c r="CU5" i="8"/>
  <c r="CU10" i="8" l="1"/>
  <c r="U34" i="8" s="1"/>
  <c r="U18" i="8"/>
  <c r="CU9" i="8"/>
  <c r="U26" i="8" s="1"/>
  <c r="CV4" i="8"/>
  <c r="CV6" i="8" l="1"/>
  <c r="CV5" i="8"/>
  <c r="CV8" i="8"/>
  <c r="V18" i="8" l="1"/>
  <c r="CV9" i="8"/>
  <c r="V26" i="8" s="1"/>
  <c r="CV10" i="8"/>
  <c r="V34" i="8" s="1"/>
  <c r="CW4" i="8"/>
  <c r="CW8" i="8" l="1"/>
  <c r="CW5" i="8"/>
  <c r="CW6" i="8"/>
  <c r="CW9" i="8" l="1"/>
  <c r="W26" i="8" s="1"/>
  <c r="W18" i="8"/>
  <c r="CW10" i="8"/>
  <c r="W34" i="8" s="1"/>
  <c r="CX4" i="8"/>
  <c r="CX6" i="8" l="1"/>
  <c r="CX5" i="8"/>
  <c r="CX8" i="8"/>
  <c r="CX9" i="8" l="1"/>
  <c r="X26" i="8" s="1"/>
  <c r="CX10" i="8"/>
  <c r="X34" i="8" s="1"/>
  <c r="X18" i="8"/>
  <c r="CY4" i="8"/>
  <c r="CY6" i="8" l="1"/>
  <c r="CY5" i="8"/>
  <c r="CY8" i="8"/>
  <c r="CY10" i="8" l="1"/>
  <c r="Y34" i="8" s="1"/>
  <c r="Y18" i="8"/>
  <c r="CY9" i="8"/>
  <c r="Y26" i="8" s="1"/>
  <c r="CZ4" i="8"/>
  <c r="CZ5" i="8" l="1"/>
  <c r="CZ6" i="8"/>
  <c r="CZ8" i="8"/>
  <c r="Z18" i="8" l="1"/>
  <c r="CZ9" i="8"/>
  <c r="Z26" i="8" s="1"/>
  <c r="CZ10" i="8"/>
  <c r="Z34" i="8" s="1"/>
  <c r="DB4" i="8"/>
  <c r="DB8" i="8" l="1"/>
  <c r="DB5" i="8"/>
  <c r="DB6" i="8"/>
  <c r="DB10" i="8" l="1"/>
  <c r="DB9" i="8"/>
  <c r="DC4" i="8" l="1"/>
  <c r="DC6" i="8" l="1"/>
  <c r="DC8" i="8"/>
  <c r="DC5" i="8"/>
  <c r="DC9" i="8" l="1"/>
  <c r="DC10" i="8"/>
  <c r="DD4" i="8"/>
  <c r="DD8" i="8" l="1"/>
  <c r="DD5" i="8"/>
  <c r="DD6" i="8"/>
  <c r="DD9" i="8" l="1"/>
  <c r="DD10" i="8"/>
  <c r="DE4" i="8"/>
  <c r="DE8" i="8" l="1"/>
  <c r="DE6" i="8"/>
  <c r="DE5" i="8"/>
  <c r="DE10" i="8" l="1"/>
  <c r="DE9" i="8"/>
  <c r="DF4" i="8" l="1"/>
  <c r="DF5" i="8" l="1"/>
  <c r="DF6" i="8"/>
  <c r="DF8" i="8"/>
  <c r="DF9" i="8" l="1"/>
  <c r="DF10" i="8"/>
  <c r="DG4" i="8" l="1"/>
  <c r="DG8" i="8" l="1"/>
  <c r="DG5" i="8"/>
  <c r="DG6" i="8"/>
  <c r="DG10" i="8" l="1"/>
  <c r="DG9" i="8"/>
  <c r="DH4" i="8" l="1"/>
  <c r="DH5" i="8" l="1"/>
  <c r="DH6" i="8"/>
  <c r="DH8" i="8"/>
  <c r="DH9" i="8" l="1"/>
  <c r="DH10" i="8"/>
  <c r="DI4" i="8"/>
  <c r="DI5" i="8" l="1"/>
  <c r="DI6" i="8"/>
  <c r="DI8" i="8"/>
  <c r="DI9" i="8"/>
  <c r="DI10" i="8"/>
  <c r="DJ4" i="8" l="1"/>
  <c r="DJ5" i="8" l="1"/>
  <c r="DJ6" i="8"/>
  <c r="DJ8" i="8"/>
  <c r="DJ10" i="8" s="1"/>
  <c r="DJ9" i="8"/>
  <c r="DK4" i="8" l="1"/>
  <c r="DK5" i="8" l="1"/>
  <c r="DK6" i="8"/>
  <c r="DK8" i="8"/>
  <c r="DK9" i="8" s="1"/>
  <c r="DK10" i="8"/>
  <c r="DL4" i="8" l="1"/>
  <c r="DL5" i="8" l="1"/>
  <c r="DL6" i="8"/>
  <c r="DL8" i="8"/>
  <c r="DL9" i="8"/>
  <c r="DL10" i="8"/>
  <c r="DM4" i="8" l="1"/>
  <c r="DM8" i="8" l="1"/>
  <c r="DM6" i="8"/>
  <c r="DM5" i="8"/>
  <c r="DM10" i="8" l="1"/>
  <c r="DM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Giovanni Bocci Petean</author>
    <author>tc={3565734E-1C66-43D3-8F40-1D84D293D56A}</author>
  </authors>
  <commentList>
    <comment ref="AL34" authorId="0" shapeId="0" xr:uid="{9FCBCD99-B099-4139-AD5C-30A903B54853}">
      <text>
        <r>
          <rPr>
            <b/>
            <sz val="9"/>
            <color indexed="81"/>
            <rFont val="Tahoma"/>
            <family val="2"/>
          </rPr>
          <t>Giovanni Bocci Petean:</t>
        </r>
        <r>
          <rPr>
            <sz val="9"/>
            <color indexed="81"/>
            <rFont val="Tahoma"/>
            <family val="2"/>
          </rPr>
          <t xml:space="preserve">
11031010104
21065010101 (Planilha Sergio)</t>
        </r>
      </text>
    </comment>
    <comment ref="S62" authorId="1" shapeId="0" xr:uid="{3565734E-1C66-43D3-8F40-1D84D293D56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Numero do Rafael Bonani</t>
      </text>
    </comment>
    <comment ref="V67" authorId="0" shapeId="0" xr:uid="{D66100A7-AAB1-41EF-910B-68E28A4CDE56}">
      <text>
        <r>
          <rPr>
            <b/>
            <sz val="9"/>
            <color indexed="81"/>
            <rFont val="Tahoma"/>
            <family val="2"/>
          </rPr>
          <t>Giovanni Bocci Petean:</t>
        </r>
        <r>
          <rPr>
            <sz val="9"/>
            <color indexed="81"/>
            <rFont val="Tahoma"/>
            <family val="2"/>
          </rPr>
          <t xml:space="preserve">
Full JCP 2019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Marchi, Danilo Parise Tadeu</author>
  </authors>
  <commentList>
    <comment ref="B2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Marchi, Danilo Parise Tadeu:</t>
        </r>
        <r>
          <rPr>
            <sz val="9"/>
            <color indexed="81"/>
            <rFont val="Tahoma"/>
            <family val="2"/>
          </rPr>
          <t xml:space="preserve">
Checar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<sst xmlns="http://schemas.openxmlformats.org/spreadsheetml/2006/main" count="3848" uniqueCount="1391">
  <si>
    <t xml:space="preserve"> R$ '000</t>
  </si>
  <si>
    <t>Cash Flow</t>
  </si>
  <si>
    <t>Actual</t>
  </si>
  <si>
    <t>Forecast</t>
  </si>
  <si>
    <t>YTD BDGT 2018</t>
  </si>
  <si>
    <t>Open Balance</t>
  </si>
  <si>
    <t>Total Operational Inflows</t>
  </si>
  <si>
    <t>Other Inflows</t>
  </si>
  <si>
    <t>Advanced received from Energy Sales</t>
  </si>
  <si>
    <t>Total Opex and Operational Outflows</t>
  </si>
  <si>
    <t>Total Operational Costs</t>
  </si>
  <si>
    <t>Operational Costs</t>
  </si>
  <si>
    <t>HR Costs</t>
  </si>
  <si>
    <t>Rental Vehicle, Office and Condominium</t>
  </si>
  <si>
    <t>Cleaning, Security &amp; Canteen Services</t>
  </si>
  <si>
    <t>Travel Expenses - Operation</t>
  </si>
  <si>
    <t>3rd Party Services</t>
  </si>
  <si>
    <t>Other Operational Costs</t>
  </si>
  <si>
    <t>Environmental Programs</t>
  </si>
  <si>
    <t>TUST (Transmissions Costs)</t>
  </si>
  <si>
    <t>CFUHR</t>
  </si>
  <si>
    <t>UBP</t>
  </si>
  <si>
    <t>CCT</t>
  </si>
  <si>
    <t>Aneel Inspection Fee</t>
  </si>
  <si>
    <t>P&amp;D Projects</t>
  </si>
  <si>
    <t>Energy Purchase</t>
  </si>
  <si>
    <t>GSF</t>
  </si>
  <si>
    <t>Total Administrative Expenses</t>
  </si>
  <si>
    <t>HR Expenses</t>
  </si>
  <si>
    <t>Other Administrative Expenses</t>
  </si>
  <si>
    <t>Travel Expenses</t>
  </si>
  <si>
    <t>3rd Party Services (Others)</t>
  </si>
  <si>
    <t>Admin Center Cost Sharing</t>
  </si>
  <si>
    <t>Total Legal Contingencies</t>
  </si>
  <si>
    <t>Total Taxes</t>
  </si>
  <si>
    <t>Taxes from Revenue</t>
  </si>
  <si>
    <t>Income and Social Contribution (I'RC'J/CSLL)</t>
  </si>
  <si>
    <t>Operating Activities</t>
  </si>
  <si>
    <t>Inflows - Financing Activities</t>
  </si>
  <si>
    <t>Capex Fundraising</t>
  </si>
  <si>
    <t>Financial Income</t>
  </si>
  <si>
    <t>Outflows - Financing Activities</t>
  </si>
  <si>
    <t>Loan Amortization</t>
  </si>
  <si>
    <t>SBLC</t>
  </si>
  <si>
    <t>Other Charges/Financing</t>
  </si>
  <si>
    <t>Loan Interest</t>
  </si>
  <si>
    <t>Outflows - Investments</t>
  </si>
  <si>
    <t>Outflows - Capex</t>
  </si>
  <si>
    <t>Others</t>
  </si>
  <si>
    <t>Cash Flow - Shareholders</t>
  </si>
  <si>
    <t>IR withholding JCP (15%)</t>
  </si>
  <si>
    <t>Equity Interest (85%)</t>
  </si>
  <si>
    <t>Capital Decrease</t>
  </si>
  <si>
    <t>Dividends Paid</t>
  </si>
  <si>
    <t>Cash Flow Balance</t>
  </si>
  <si>
    <t>CF Accumulated Balance for period</t>
  </si>
  <si>
    <t>Cash Accumulated Available</t>
  </si>
  <si>
    <t>Cash Accumulated Unavailable</t>
  </si>
  <si>
    <t>CCEE Guarantee</t>
  </si>
  <si>
    <t>Reais</t>
  </si>
  <si>
    <t>Actual_Forecast</t>
  </si>
  <si>
    <t>NA_Tipo_Gasto</t>
  </si>
  <si>
    <t>NA_Natureza</t>
  </si>
  <si>
    <t>2018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</si>
  <si>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</si>
  <si>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</si>
  <si>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</si>
  <si>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</si>
  <si>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</si>
  <si>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</si>
  <si>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</si>
  <si>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</si>
  <si>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</si>
  <si>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</si>
  <si>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</si>
  <si>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</si>
  <si>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INCOME TAX AND SOCIAL CONTRIBUTION_</t>
  </si>
  <si>
    <t>BILATERAL CONTRACTS_</t>
  </si>
  <si>
    <t>AUCTION AND QUOTES CONTRACTS_</t>
  </si>
  <si>
    <t>MCP REVENUES_</t>
  </si>
  <si>
    <t>MRE REVENUES_</t>
  </si>
  <si>
    <t>OTHER OPERATION REVENUE_</t>
  </si>
  <si>
    <t>GROSS REVENUES_</t>
  </si>
  <si>
    <t>61011080201 - (-) AMORTIZACAO DE OUTORGA</t>
  </si>
  <si>
    <t>61011300101 - PIS SOBRE FATURAMENTO</t>
  </si>
  <si>
    <t>61011300201 - COFINS SOBRE FATURAMENTO</t>
  </si>
  <si>
    <t>61011300401 - ICMS SOBRE FATURAMENTO</t>
  </si>
  <si>
    <t>61015300101 - PIS SOBRE FATURAMENTO</t>
  </si>
  <si>
    <t>61015300201 - COFINS SOBRE FATURAMENTO</t>
  </si>
  <si>
    <t>SALES TAXES (PIS/COFINS/ICMS)_</t>
  </si>
  <si>
    <t>61111300601 - ISS</t>
  </si>
  <si>
    <t>SALES TAXES (ISS)_</t>
  </si>
  <si>
    <t>61011310101 - PESQUISA E DESENVOLVIMENTO - P&amp;D</t>
  </si>
  <si>
    <t>R&amp;D_</t>
  </si>
  <si>
    <t>REVENUE DEDUCTIONS_</t>
  </si>
  <si>
    <t>NET REVENUES_</t>
  </si>
  <si>
    <t>61051010101 - ENERGIA ELET COMP PARA REV - SUPRIDORAS</t>
  </si>
  <si>
    <t>61055010101 - ENERGIA ELET COMP PARA REV - SUPRIDORAS</t>
  </si>
  <si>
    <t>61051010103 - RVESA - RIO VERDE ENERGIA SA</t>
  </si>
  <si>
    <t>61051010104 - RCESA - RIO CANOAS ENERGIA SA</t>
  </si>
  <si>
    <t>61051010106 - CTGBNE - CTG BRASIL NEG DE ENERGIA SA</t>
  </si>
  <si>
    <t>61055010104 - RCESA - RIO CANOAS ENERGIA SA</t>
  </si>
  <si>
    <t>61051010109 - RPESA - RIO PARANA ENERGIA S.A</t>
  </si>
  <si>
    <t>61055010105 - EMPRESA DE ENERGIA SÃO MANOEL</t>
  </si>
  <si>
    <t>BILATERAL PURCHASE_</t>
  </si>
  <si>
    <t>61051010105 - COMPRA ENERGIA ELETRICA DE CURTO PRAZO - MCP</t>
  </si>
  <si>
    <t>61051010107 - PROVISÃO DE ENERGIA ELETRICA DE CURTO PRAZO - MCP</t>
  </si>
  <si>
    <t>Energy Purchase. - FCST</t>
  </si>
  <si>
    <t>MCP PURCHASE_</t>
  </si>
  <si>
    <t>61051010102 - ENERGIA ELETRICA DE CURTO PRAZO - CCEE</t>
  </si>
  <si>
    <t>61055010102 - ENERGIA ELETRICA DE CURTO PRAZO - CCEE</t>
  </si>
  <si>
    <t>61051010108 - PROVISÃO DE ENERGIA ELETRICA DE CURTO PRAZO - MRE</t>
  </si>
  <si>
    <t>MRE PURCHASE_</t>
  </si>
  <si>
    <t>61051011001 - (-) CREDITOS DE PIS - COMPRA DE ENERG</t>
  </si>
  <si>
    <t>61051011002 - (-) CREDITOS DE COFINS - COMPRA DE ENERG</t>
  </si>
  <si>
    <t>61055011001 - (-) CREDITOS DE PIS - COMPRA DE ENERG</t>
  </si>
  <si>
    <t>61055011002 - (-) CREDITOS DE COFINS - COMPRA DE ENERG</t>
  </si>
  <si>
    <t>PIS_COFINS CREDIT_</t>
  </si>
  <si>
    <t>61051100106 - SEGUROS - REPACT DE RISCO HIDROLOGICO</t>
  </si>
  <si>
    <t>61051120601 - PROVISAO PARA LITIGIOS REGULATORIOS</t>
  </si>
  <si>
    <t>GSF_</t>
  </si>
  <si>
    <t>ENERGY PURCHASE_</t>
  </si>
  <si>
    <t>GROSS MARGIN_</t>
  </si>
  <si>
    <t>ROYALTIES_</t>
  </si>
  <si>
    <t>61051020103 - ENCARGOS CONEXÃO - CCT</t>
  </si>
  <si>
    <t>61051021001 - (-) CREDITOS DE PIS - TUST E TUSD</t>
  </si>
  <si>
    <t>61051021002 - (-) CREDITOS DE COFINS - TUST E TUSD</t>
  </si>
  <si>
    <t>TUSD AND TUST_</t>
  </si>
  <si>
    <t>61011310501 - TAXA DE FISC DOS SERV DE EN ELET - TFSEE</t>
  </si>
  <si>
    <t>INSPECTION FEE_</t>
  </si>
  <si>
    <t>61051120602 - PROVISAO DE PESQUISA E DESENVOLVIMENTO</t>
  </si>
  <si>
    <t>61051199909 - MENSALIDADES E ANUIDADES - ONS E CCEE</t>
  </si>
  <si>
    <t>61051199910 - OUTROS</t>
  </si>
  <si>
    <t>61051199901 - UBP - USO DO BEM PUBLICO</t>
  </si>
  <si>
    <t>OTHERS NON CONTROLLABLE_</t>
  </si>
  <si>
    <t>NON CONTROLLABLE_</t>
  </si>
  <si>
    <t>61051050101 - SALARIO BASE</t>
  </si>
  <si>
    <t>61051050102 - DECIMO TERCEIRO SALARIO</t>
  </si>
  <si>
    <t>61051050103 - FERIAS</t>
  </si>
  <si>
    <t>61051050104 - HORA EXTRA / ADICIONAL NOTURNO</t>
  </si>
  <si>
    <t>61051050105 - PERICULOSIDADE / INSALUBRIDADE</t>
  </si>
  <si>
    <t>61051050106 - CURSOS E TREINAMENTOS</t>
  </si>
  <si>
    <t>61051050107 - MEDICINA E SEGURANCA DO TRABALHO</t>
  </si>
  <si>
    <t>61051050108 - AUXILIO MORADIA</t>
  </si>
  <si>
    <t>61051050109 - TRANSPORTE DE PESSOAL</t>
  </si>
  <si>
    <t>61051050110 - PLANO DE SAUDE - ASS MEDICA</t>
  </si>
  <si>
    <t>61051050111 - PLANO DE SAUDE - ASS ODONTOLOGICA</t>
  </si>
  <si>
    <t>61051050113 - SEGURO DE VIDA</t>
  </si>
  <si>
    <t>61051050114 - INDENIZACAO - PROCESSOS TRABALHISTAS</t>
  </si>
  <si>
    <t>61051050115 - INDENIZACAO - SALDO DE FGTS</t>
  </si>
  <si>
    <t>61051050116 - SOBREAVISO</t>
  </si>
  <si>
    <t>61051050117 - VALE ALIMENTACAO</t>
  </si>
  <si>
    <t>61051050118 - VALE REFEICAO</t>
  </si>
  <si>
    <t>61051050119 - GRATIFICACAO</t>
  </si>
  <si>
    <t>61051050120 - PENSAO ALIMENTICIA</t>
  </si>
  <si>
    <t>61051050121 - AJUDA DE CUSTO</t>
  </si>
  <si>
    <t>61051050122 - INDENIZACOES</t>
  </si>
  <si>
    <t>61051050123 - AUXILIO CRECHE</t>
  </si>
  <si>
    <t>61051050124 - CURSOS E TREINAMENTOS - CORPORATIVO</t>
  </si>
  <si>
    <t>61051050125 - CURSOS E TREINAMENTOS - TECNICO</t>
  </si>
  <si>
    <t>61051050126 - CURSOS E TREINAMENTOS - GERENCIAL</t>
  </si>
  <si>
    <t>61051050128 - CURSOS E TREINAMENTOS - BOLSA AUXILIO</t>
  </si>
  <si>
    <t>61051050201 - INSS SOBRE SALARIOS</t>
  </si>
  <si>
    <t>61051050202 - FGTS SOBRE SALARIOS</t>
  </si>
  <si>
    <t>61051050203 - INSS SOBRE 13º SALARIOS</t>
  </si>
  <si>
    <t>61051050204 - FGTS SOBRE 13º SALARIOS</t>
  </si>
  <si>
    <t>61051050205 - INSS SOBRE FERIAS</t>
  </si>
  <si>
    <t>61051050206 - FGTS SOBRE FERIAS</t>
  </si>
  <si>
    <t>61051050301 - PREVIDENCIA PRIVADA - EMPREGADOS</t>
  </si>
  <si>
    <t>61051050601 - DESPESAS RESCISORIAS</t>
  </si>
  <si>
    <t>61051050701 - PLR - EMPREGADOS</t>
  </si>
  <si>
    <t>61051050801 - OUTROS BENEFICIOS - CORRENTE</t>
  </si>
  <si>
    <t>61051050802 - VALE COMBUSTIVEL</t>
  </si>
  <si>
    <t>61051050803 - GIFT PASS</t>
  </si>
  <si>
    <t>61051059901 - (-) TRANSFERENCIA PARA ATIVO</t>
  </si>
  <si>
    <t>COST PERSONNEL_</t>
  </si>
  <si>
    <t>61051070101 - MAT MANUT RESERV BARRAG E ADUTORAS</t>
  </si>
  <si>
    <t>61051070102 - MAT MANUT EDIF OBRAS CIVIS BENFEITORIAS</t>
  </si>
  <si>
    <t>61051070103 - MAT MANUT MAQUINAS E EQUIPAMENTOS</t>
  </si>
  <si>
    <t>61051070104 - MAT MANUT MOVEIS E UTENSILIOS</t>
  </si>
  <si>
    <t>61051070105 - MAT MANUT DE VEICULOS</t>
  </si>
  <si>
    <t>61051070106 - MAT MANUT DE LT/SE DE CONEXAO</t>
  </si>
  <si>
    <t>61051070107 - MATERIAIS E FERRAMENTAS DE TRABALHO</t>
  </si>
  <si>
    <t>61051070108 - MATERIAL DE LIMPEZA E CONSERVACAO</t>
  </si>
  <si>
    <t>61051070109 - MATERIAL PARA MEIO AMBIENTE</t>
  </si>
  <si>
    <t>61051070110 - MATERIAL DE ESCRITORIO</t>
  </si>
  <si>
    <t>61051070111 - MATERIAL DE INFORMATICA</t>
  </si>
  <si>
    <t>61051070112 - MATERIAL DE COPA E COZINHA</t>
  </si>
  <si>
    <t>61051070113 - MATERIAL DE SEGURANCA (EPI E UNIFORMES)</t>
  </si>
  <si>
    <t>61051070114 - COMBUSTIVEIS E LUBRIFICANTES</t>
  </si>
  <si>
    <t>61051070115 - BENS DE NATUREZA PERMANENTE</t>
  </si>
  <si>
    <t>61051070116 - COMBUSTIVEIS E LUBRIFICANTES - OPERACAO</t>
  </si>
  <si>
    <t>61051070117 - MATERIAL DE USO E CONSUMO</t>
  </si>
  <si>
    <t>61051070118 - MATERIAL - SUCATA</t>
  </si>
  <si>
    <t>61051071001 - (-) CREDITOS DE PIS</t>
  </si>
  <si>
    <t>61051071002 - (-) CREDITOS DE COFINS</t>
  </si>
  <si>
    <t>COST MATERIAL_</t>
  </si>
  <si>
    <t>61051080101 - SERV MANUT RESERV BARRAG E ADUTORAS</t>
  </si>
  <si>
    <t>61051080102 - SERV MANUT EDIF OBRAS CIVIS BENFEITORIAS</t>
  </si>
  <si>
    <t>61051080103 - SERV MANUT MAQUINAS E EQUIPAMENTOS</t>
  </si>
  <si>
    <t>61051080104 - SERV MANUT MOVEIS E UTENSILIOS</t>
  </si>
  <si>
    <t>61051080105 - SERV MANUT DE VEICULOS</t>
  </si>
  <si>
    <t>61051080106 - SERV MANUT  DE LT/SE DE CONEXAO</t>
  </si>
  <si>
    <t>61051080107 - SERVICOS DE OPERACAO E MANUT DA USINA</t>
  </si>
  <si>
    <t>61051080108 - SERVICOS DE VIGILANCIA E SEGURANCA</t>
  </si>
  <si>
    <t>61051080109 - SERVICOS PARA MEIO AMBIENTE</t>
  </si>
  <si>
    <t>61051080110 - SERV TELEMETRICOS E METEREOLOGICOS</t>
  </si>
  <si>
    <t>61051080111 - SERVICOS DE LIMPEZA E CONS PREDIAL</t>
  </si>
  <si>
    <t>61051080112 - AUDITORIA</t>
  </si>
  <si>
    <t>61051080113 - CONSULTORIA JURIDICA</t>
  </si>
  <si>
    <t>61051080114 - CONSULTORIA E ASSESSORIA</t>
  </si>
  <si>
    <t>61051080115 - VIAGENS - HOSPEDAGENS</t>
  </si>
  <si>
    <t>61051080117 - VIAGENS - PASSAGENS</t>
  </si>
  <si>
    <t>61051080118 - TAXI PEDAGIO E ESTACIONAMENTO</t>
  </si>
  <si>
    <t>61051080119 - FRETES E CARRETOS</t>
  </si>
  <si>
    <t>61051080120 - CORREIOS E MALOTES</t>
  </si>
  <si>
    <t>61051080121 - COMUNICACAO - LINKS INTERNET E TV</t>
  </si>
  <si>
    <t>61051080122 - LICENC DE USO E ATUAL E MANUT DE SOFT</t>
  </si>
  <si>
    <t>61051080123 - PUBLICACOES LEGAIS</t>
  </si>
  <si>
    <t>61051080124 - CUSTAS JUDICIAIS</t>
  </si>
  <si>
    <t>61051080125 - CARTORIOS</t>
  </si>
  <si>
    <t>61051080126 - TELEFONIA - FIXA E MOVEL</t>
  </si>
  <si>
    <t>61051080127 - AGUA E ESGOTO</t>
  </si>
  <si>
    <t>61051080128 - SERV PREST A REMANEJADOS</t>
  </si>
  <si>
    <t>61051080129 - SERVICOS GERAIS</t>
  </si>
  <si>
    <t>61051080130 - TAXAS E INSCRICOES</t>
  </si>
  <si>
    <t>61051080131 - LICENCIAMENTO DE VEICULOS</t>
  </si>
  <si>
    <t>61051080132 - BENEFICIOS INTERMEDIARIOS</t>
  </si>
  <si>
    <t>61051080134 - CONSULTORIA CONTABIL E TRIBUTARIA</t>
  </si>
  <si>
    <t>61051080135 - CONSULTORIA DE RECURSOS HUMANOS</t>
  </si>
  <si>
    <t>61051080136 - CONSULTORIA DE TI</t>
  </si>
  <si>
    <t>61051080137 - SERVICOS ADMINISTRATIVOS TERCEIRIZADOS</t>
  </si>
  <si>
    <t>61051080138 - CONSULTORIA E ASSESSORIA DE PROJETOS</t>
  </si>
  <si>
    <t>61051080139 - CONSULTORIA E ASSESSORIA TEC EM ENG</t>
  </si>
  <si>
    <t>61051080140 - CERTIFICACAO DIGITAL</t>
  </si>
  <si>
    <t>61051081001 - (-) CREDITOS DE PIS</t>
  </si>
  <si>
    <t>61051081002 - (-) CREDITOS DE COFINS</t>
  </si>
  <si>
    <t>COST THIRD PART SERVICES_</t>
  </si>
  <si>
    <t>61051090201 - ALUGUEL DE IMOVEIS</t>
  </si>
  <si>
    <t>61051090202 - ALUGUEL DE MAQUINAS E EQUIPAMENTOS</t>
  </si>
  <si>
    <t>61051090203 - ALUGUEL DE VEICULOS</t>
  </si>
  <si>
    <t>61051090204 - CONDOMINIOS</t>
  </si>
  <si>
    <t>61051091001 - (-) CREDITOS DE PIS</t>
  </si>
  <si>
    <t>61051091002 - (-) CREDITOS DE COFINS</t>
  </si>
  <si>
    <t>61051100101 - SEGUROS - RESPONSABILIDADE CIVIL</t>
  </si>
  <si>
    <t>61051100102 - SEGUROS - RISCOS OPERACIONAIS</t>
  </si>
  <si>
    <t>61051100105 - SEGUROS - VEICULOS</t>
  </si>
  <si>
    <t>61051100107 - SEGUROS - DANOS AMBIENTAIS</t>
  </si>
  <si>
    <t>61051100108 - SEGUROS - IMOVEL</t>
  </si>
  <si>
    <t>61051100110 - SEGUROS - OUTROS</t>
  </si>
  <si>
    <t>61051100111 - SEGUROS - TERRORISMO</t>
  </si>
  <si>
    <t>61051100112 - SEGUROS - COND METEOROLOGICAS</t>
  </si>
  <si>
    <t>61051100113 - SEGUROS - RISCOS DE CREDITO</t>
  </si>
  <si>
    <t>61051100114 - SEGUROS - RISCOS POLITICOS</t>
  </si>
  <si>
    <t>61051110106 - DOACOES DIVERSAS</t>
  </si>
  <si>
    <t>61051140101 - PERDAS NA ALIENACAO E DESATIVACAO</t>
  </si>
  <si>
    <t>61051120301 - PROVISAO PARA LITIGIOS CIVEIS</t>
  </si>
  <si>
    <t>61051120501 - PROVISAO PARA LITIGIOS AMBIENTAIS</t>
  </si>
  <si>
    <t>61051150101 - RECUPERACAO DE DESPESAS</t>
  </si>
  <si>
    <t>61051160101 - ITR - IMPOSTO TERRITORIAL URBANO</t>
  </si>
  <si>
    <t>61051160102 - IPVA - IMPOSTO SOBRE VEIC AUTOMATIZADOS</t>
  </si>
  <si>
    <t>61051160103 - IPTU - IMPOSTO PREDIAL TERRIT URBANO</t>
  </si>
  <si>
    <t>61051160105 - ALVARAS DE FUNCIONAMENTO</t>
  </si>
  <si>
    <t>61051160106 - TAXAS E EMOLUMENTOS</t>
  </si>
  <si>
    <t>61051190102 - INDENIZACOES AMBIENTAIS</t>
  </si>
  <si>
    <t>61051190201 - ENERGIA ELETRICA</t>
  </si>
  <si>
    <t>61051191001 - (-) CREDITOS DE PIS</t>
  </si>
  <si>
    <t>61051191002 - (-) CREDITOS DE COFINS</t>
  </si>
  <si>
    <t>61051199902 - ESTAGIARIOS E BOLSISTAS</t>
  </si>
  <si>
    <t>61051199903 - PROPAGANDA E PUBLICIDADE</t>
  </si>
  <si>
    <t>61051199904 - ASSINATURAS DE JORNAIS E REVISTAS</t>
  </si>
  <si>
    <t>61051199905 - ASSOCIACOES DE CLASSE E SINDICATOS</t>
  </si>
  <si>
    <t>61051199906 - AUTOS DE INFRACAO</t>
  </si>
  <si>
    <t>61051199907 - DESPESAS COM BRINDES</t>
  </si>
  <si>
    <t>61051199908 - DESPESAS COM EVENTOS</t>
  </si>
  <si>
    <t>COST OTHERS_</t>
  </si>
  <si>
    <t>CONTROLLABLE_</t>
  </si>
  <si>
    <t>COSTS OF ENERGY PRODUCTION_</t>
  </si>
  <si>
    <t>GROSS PROFIT_</t>
  </si>
  <si>
    <t>61054050101 - SALARIO BASE</t>
  </si>
  <si>
    <t>61054050102 - DECIMO TERCEIRO SALARIO</t>
  </si>
  <si>
    <t>61054050103 - FERIAS</t>
  </si>
  <si>
    <t>61054050104 - HORA EXTRA / ADICIONAL NOTURNO</t>
  </si>
  <si>
    <t>61054050105 - PERICULOSIDADE / INSALUBRIDADE</t>
  </si>
  <si>
    <t>61054050106 - CURSOS E TREINAMENTOS</t>
  </si>
  <si>
    <t>61054050107 - MEDICINA E SEGURANCA DO TRABALHO</t>
  </si>
  <si>
    <t>61054050108 - AUXILIO MORADIA</t>
  </si>
  <si>
    <t>61054050109 - TRANSPORTE DE PESSOAL</t>
  </si>
  <si>
    <t>61054050110 - PLANO DE SAUDE - ASS MEDICA</t>
  </si>
  <si>
    <t>61054050111 - PLANO DE SAUDE - ASS ODONTOLOGICA</t>
  </si>
  <si>
    <t>61054050112 - AUXILIO EDUCACAO (BOLSA DE ESTUDOS)</t>
  </si>
  <si>
    <t>61054050113 - SEGURO DE VIDA</t>
  </si>
  <si>
    <t>61054050114 - INDENIZACAO - PROCESSOS TRABALHISTAS</t>
  </si>
  <si>
    <t>61054050115 - INDENIZACAO - SALDO DE FGTS</t>
  </si>
  <si>
    <t>61054050116 - SOBREAVISO</t>
  </si>
  <si>
    <t>61054050117 - VALE ALIMENTACAO</t>
  </si>
  <si>
    <t>61054050118 - VALE REFEICAO</t>
  </si>
  <si>
    <t>61054050119 - GRATIFICACAO</t>
  </si>
  <si>
    <t>61054050120 - PENSAO ALIMENTICIA</t>
  </si>
  <si>
    <t>61054050121 - AJUDA DE CUSTO</t>
  </si>
  <si>
    <t>61054050122 - INDENIZACOES</t>
  </si>
  <si>
    <t>61054050123 - AUXILIO CRECHE</t>
  </si>
  <si>
    <t>61054050124 - CURSOS E TREINAMENTOS - CORPORATIVO</t>
  </si>
  <si>
    <t>61054050125 - CURSOS E TREINAMENTOS - TECNICO</t>
  </si>
  <si>
    <t>61054050126 - CURSOS E TREINAMENTOS - GERENCIAL</t>
  </si>
  <si>
    <t>61054050127 - CURSOS E TREINAMENTOS - IDIOMAS</t>
  </si>
  <si>
    <t>61054050128 - CURSOS E TREINAMENTOS - BOLSA AUXILIO</t>
  </si>
  <si>
    <t>61054050201 - INSS SOBRE SALARIOS</t>
  </si>
  <si>
    <t>61054050202 - FGTS SOBRE SALARIOS</t>
  </si>
  <si>
    <t>61054050203 - INSS SOBRE 13º SALARIOS</t>
  </si>
  <si>
    <t>61054050204 - FGTS SOBRE 13º SALARIOS</t>
  </si>
  <si>
    <t>61054050205 - INSS SOBRE FERIAS</t>
  </si>
  <si>
    <t>61054050206 - FGTS SOBRE FERIAS</t>
  </si>
  <si>
    <t>61054050301 - PREVIDENCIA PRIVADA - EMPREGADOS</t>
  </si>
  <si>
    <t>61054050601 - DESPESAS RESCISORIAS</t>
  </si>
  <si>
    <t>61054050701 - PLR - EMPREGADOS</t>
  </si>
  <si>
    <t>61054050801 - OUTROS BENEFICIOS - CORRENTE</t>
  </si>
  <si>
    <t>61054050802 - VALE COMBUSTIVEL</t>
  </si>
  <si>
    <t>61054050803 - GIFT PASS</t>
  </si>
  <si>
    <t>61054050804 - ALUGUEL DE VEICULOS</t>
  </si>
  <si>
    <t>61054059901 - (-) TRANSFERENCIA PARA ATIVO</t>
  </si>
  <si>
    <t>61054060101 - HONORARIOS DE ADMINISTRADORES</t>
  </si>
  <si>
    <t>61054060102 - INSS SOBRE HON DE ADMINISTRADORES</t>
  </si>
  <si>
    <t>61054060103 - FGTS SOBRE HON DE ADMINISTRADORES</t>
  </si>
  <si>
    <t>61054060104 - FERIAS DE ADMINISTRADORES</t>
  </si>
  <si>
    <t>61054060105 - INSS SOBRE FERIAS DE ADMINISTRADORES</t>
  </si>
  <si>
    <t>61054060106 - FGTS SOBRE FERIAS DE ADMINISTRADORES</t>
  </si>
  <si>
    <t>61054060107 - DECIMO TERCEIRO DE ADMINISTRADORES</t>
  </si>
  <si>
    <t>61054060108 - INSS SOBRE 13º DE ADMINISTRADORES</t>
  </si>
  <si>
    <t>61054060109 - FGTS SOBRE 13º DE ADMINISTRADORES</t>
  </si>
  <si>
    <t>61054060110 - GRATIFICACAO DE ADMINISTRADORES</t>
  </si>
  <si>
    <t>61054060111 - INSS SOBRE GRAT DE ADMINISTRADORES</t>
  </si>
  <si>
    <t>61054060112 - FGTS SOBRE GRAT DE ADMINISTRADORES</t>
  </si>
  <si>
    <t>61054060201 - PARTICIPACAO NOS LUCROS E RESUL - PLR</t>
  </si>
  <si>
    <t>61054060202 - PREVIDENCIA PRIVADA - ADMINISTRADORES</t>
  </si>
  <si>
    <t>61054060203 - PLANO DE SAUDE - ASS MEDICA</t>
  </si>
  <si>
    <t>61054060204 - PLANO DE SAUDE - ASS ODONTOLOGICA</t>
  </si>
  <si>
    <t>61054060205 - VALE COMBUSTIVEL</t>
  </si>
  <si>
    <t>61054060206 - BONUS PARA ADMINISTRADORES</t>
  </si>
  <si>
    <t>61054060207 - OUTROS BENEFICIOS - ADMINISTRADORES</t>
  </si>
  <si>
    <t>61054060208 - ALUGUEL DE VEICULOS</t>
  </si>
  <si>
    <t>61054060209 - VALE ALIMENTACAO</t>
  </si>
  <si>
    <t>61054060210 - VALE REFEICAO</t>
  </si>
  <si>
    <t>61054060211 - SEGURO DE VIDA</t>
  </si>
  <si>
    <t>61054060212 - GIFT PASS</t>
  </si>
  <si>
    <t>61054060213 - AUXILIO MORADIA</t>
  </si>
  <si>
    <t>61055050101 - SALARIO BASE</t>
  </si>
  <si>
    <t>61055050102 - DECIMO TERCEIRO SALARIO</t>
  </si>
  <si>
    <t>61055050103 - FERIAS</t>
  </si>
  <si>
    <t>61055050104 - HORA EXTRA / ADICIONAL NOTURNO</t>
  </si>
  <si>
    <t>61055050106 - CURSOS E TREINAMENTOS</t>
  </si>
  <si>
    <t>61055050107 - MEDICINA E SEGURANCA DO TRABALHO</t>
  </si>
  <si>
    <t>61055050111 - PLANO DE SAUDE - ASS MEDICA</t>
  </si>
  <si>
    <t>61055050112 - PLANO DE SAUDE - ASS ODONTOLOGICA</t>
  </si>
  <si>
    <t>61055050113 - AUXILIO EDUCACAO (BOLSA DE ESTUDOS)</t>
  </si>
  <si>
    <t>61055050114 - SEGURO DE VIDA</t>
  </si>
  <si>
    <t>61055050116 - INDENIZACAO - SALDO DE FGTS</t>
  </si>
  <si>
    <t>61055050124 - CURSOS E TREINAMENTOS - CORPORATIVO</t>
  </si>
  <si>
    <t>61055050125 - CURSOS E TREINAMENTOS - TECNICO</t>
  </si>
  <si>
    <t>61055050126 - CURSOS E TREINAMENTOS - GERENCIAL</t>
  </si>
  <si>
    <t>61055050127 - CURSOS E TREINAMENTOS - IDIOMAS</t>
  </si>
  <si>
    <t>61055050128 - CURSOS E TREINAMENTOS - BOLSA AUXILIO</t>
  </si>
  <si>
    <t>61055050201 - INSS SOBRE SALARIOS</t>
  </si>
  <si>
    <t>61055050202 - FGTS SOBRE SALARIOS</t>
  </si>
  <si>
    <t>61055050203 - INSS SOBRE 13º SALARIOS</t>
  </si>
  <si>
    <t>61055050204 - FGTS SOBRE 13º SALARIOS</t>
  </si>
  <si>
    <t>61055050205 - INSS SOBRE FERIAS</t>
  </si>
  <si>
    <t>61055050206 - FGTS SOBRE FERIAS</t>
  </si>
  <si>
    <t>61055050601 - DESPESAS RESCISORIAS</t>
  </si>
  <si>
    <t>61055050701 - PLR - EMPREGADOS</t>
  </si>
  <si>
    <t>ADM PERSONNEL_</t>
  </si>
  <si>
    <t>61054070102 - MAT MANUT EDIF OBRAS CIVIS BENFEITORIAS</t>
  </si>
  <si>
    <t>61054070103 - MAT MANUT MAQUINAS E EQUIPAMENTOS</t>
  </si>
  <si>
    <t>61054070104 - MAT MANUT MOVEIS E UTENSILIOS</t>
  </si>
  <si>
    <t>61054070105 - MAT MANUT DE VEICULOS</t>
  </si>
  <si>
    <t>61054070108 - MATERIAL DE LIMPEZA E CONSERVACAO</t>
  </si>
  <si>
    <t>61054070110 - MATERIAL DE ESCRITORIO</t>
  </si>
  <si>
    <t>61054070111 - MATERIAL DE INFORMATICA</t>
  </si>
  <si>
    <t>61054070112 - MATERIAL DE COPA E COZINHA</t>
  </si>
  <si>
    <t>61054070113 - MATERIAL DE SEGURANCA (EPI E UNIFORMES)</t>
  </si>
  <si>
    <t>61054070114 - COMBUSTIVEIS E LUBRIFICANTES</t>
  </si>
  <si>
    <t>61054070115 - BENS DE NATUREZA PERMANENTE</t>
  </si>
  <si>
    <t>61054070116 - MATERIAIS AUXILIARES DE CONSUMO</t>
  </si>
  <si>
    <t>61055070110 - MATERIAL DE ESCRITORIO</t>
  </si>
  <si>
    <t>ADM MATERIAL_</t>
  </si>
  <si>
    <t>61054080102 - SERV MANUT EDIF OBRAS CIVIS BENFEITORIAS</t>
  </si>
  <si>
    <t>61054080103 - SERV MANUT MAQUINAS E EQUIPAMENTOS</t>
  </si>
  <si>
    <t>61054080104 - SERV MANUT MOVEIS E UTENSILIOS</t>
  </si>
  <si>
    <t>61054080108 - SERVICOS DE VIGILANCIA E SEGURANCA</t>
  </si>
  <si>
    <t>61054080105 - SERV MANUT DE VEICULOS</t>
  </si>
  <si>
    <t>61054080111 - SERVICOS DE LIMPEZA E CONS PREDIAL</t>
  </si>
  <si>
    <t>61054080112 - AUDITORIA</t>
  </si>
  <si>
    <t>61054080113 - CONSULTORIA JURIDICA</t>
  </si>
  <si>
    <t>61054080114 - CONSULTORIA E ASSESSORIA</t>
  </si>
  <si>
    <t>61054080115 - VIAGENS - HOSPEDAGENS</t>
  </si>
  <si>
    <t>61054080116 - ALIMENTACAO</t>
  </si>
  <si>
    <t>61054080117 - VIAGENS - PASSAGENS</t>
  </si>
  <si>
    <t>61054080118 - TAXI PEDAGIO E ESTACIONAMENTO</t>
  </si>
  <si>
    <t>61054080119 - FRETES E CARRETOS</t>
  </si>
  <si>
    <t>61054080120 - CORREIOS E MALOTES</t>
  </si>
  <si>
    <t>61054080121 - COMUNICACAO - LINKS INTERNET E TV</t>
  </si>
  <si>
    <t>61054080122 - LICENC DE USO E ATUAL E MANUT DE SOFT</t>
  </si>
  <si>
    <t>61054080123 - PUBLICACOES LEGAIS</t>
  </si>
  <si>
    <t>61054080124 - CUSTAS JUDICIAIS</t>
  </si>
  <si>
    <t>61054080125 - CARTORIOS</t>
  </si>
  <si>
    <t>61054080126 - TELEFONIA - FIXA E MOVEL</t>
  </si>
  <si>
    <t>61054080129 - SERVICOS GERAIS</t>
  </si>
  <si>
    <t>61054080130 - LICENCIAMENTO DE VEICULOS</t>
  </si>
  <si>
    <t>61054080131 - COMPARTILHAMENTO DE INFRAESTRUTURA</t>
  </si>
  <si>
    <t>61054080132 - CONSULTORIA FINANCEIRA</t>
  </si>
  <si>
    <t>61054080133 - CONSULTORIA CONTABIL E TRIBUTARIA</t>
  </si>
  <si>
    <t>61054080134 - CONSULTORIA DE RECURSOS HUMANOS</t>
  </si>
  <si>
    <t>61054080135 - CONSULTORIA DE TI</t>
  </si>
  <si>
    <t>61054080136 - SERVICOS ADMINISTRATIVOS TERCEIRIZADOS</t>
  </si>
  <si>
    <t>61054080137 - CONSULTORIA E ASSESSORIA DE PROJETOS</t>
  </si>
  <si>
    <t>61054080138 - CONSULTORIA E ASSESSORIA TEC EM ENG</t>
  </si>
  <si>
    <t>61054080139 - CERTIFICACAO DIGITAL</t>
  </si>
  <si>
    <t>61054150101 - RECUPERACAO DE DESPESAS</t>
  </si>
  <si>
    <t>61055080113 - CONSULTORIA JURIDICA</t>
  </si>
  <si>
    <t>61055080114 - CONSULTORIA E ASSESSORIA</t>
  </si>
  <si>
    <t>61055080115 - VIAGENS - HOSPEDAGENS</t>
  </si>
  <si>
    <t>61055080116 - ALIMENTACAO</t>
  </si>
  <si>
    <t>61055080117 - VIAGENS - PASSAGENS</t>
  </si>
  <si>
    <t>61055080122 - LICENC DE USO E ATUAL E MANUT DE SOFT</t>
  </si>
  <si>
    <t>61055080123 - PUBLICACOES LEGAIS</t>
  </si>
  <si>
    <t>61055080124 - CUSTAS JUDICIAIS</t>
  </si>
  <si>
    <t>61055080136 - SERVICOS ADMINISTRATIVOS TERCEIRIZADOS</t>
  </si>
  <si>
    <t>61054120401 - PROVISAO PARA LITIGIOS FISCAIS - ICMS</t>
  </si>
  <si>
    <t>ADM THIRD PART SERVICES_</t>
  </si>
  <si>
    <t>61054090201 - ALUGUEL DE IMOVEIS</t>
  </si>
  <si>
    <t>61054090202 - ALUGUEL DE MAQUINAS E EQUIPAMENTOS</t>
  </si>
  <si>
    <t>61054090203 - ALUGUEL DE VEICULOS</t>
  </si>
  <si>
    <t>61054090204 - CONDOMINIOS</t>
  </si>
  <si>
    <t>61054090205 - ALUGUEL DE MOVEIS E UTENSILIOS</t>
  </si>
  <si>
    <t>61054091001 - (-) CREDITO DE PIS</t>
  </si>
  <si>
    <t>61054091002 - (-) CREDITOS DE COFINS</t>
  </si>
  <si>
    <t>61054100101 - SEGUROS - RESPONSABILIDADE CIVIL</t>
  </si>
  <si>
    <t>61054100102 - SEGUROS - RISCOS OPERACIONAIS</t>
  </si>
  <si>
    <t>61054100105 - SEGUROS - VEICULOS</t>
  </si>
  <si>
    <t>61054100106 - SEGUROS - IMOVEL</t>
  </si>
  <si>
    <t>61054100108 - SEGUROS - OUTROS</t>
  </si>
  <si>
    <t>61054100113 - SEGUROS - FIANCA LOCATICIA</t>
  </si>
  <si>
    <t>61054110101 - DOACOES - PROG LEI ROUANET / AUDIOVISUAL</t>
  </si>
  <si>
    <t>61054110103 - DOACOES - PROG DE ESPORTES</t>
  </si>
  <si>
    <t>61054110104 - DOACOES - PROG CULTURAL E ARTISTICO</t>
  </si>
  <si>
    <t>61054110106 - DOACOES DIVERSAS</t>
  </si>
  <si>
    <t>61054140101 - PERDAS NA ALIENACAO E DESATIVACAO</t>
  </si>
  <si>
    <t>61054160102 - IPVA - IMPOSTO SOBRE VEIC AUTOMATIZADOS</t>
  </si>
  <si>
    <t>61054160103 - IPTU - IMPOSTO PREDIAL TERRIT URBANO</t>
  </si>
  <si>
    <t>61054160104 - IMPOSTO SINDICAL</t>
  </si>
  <si>
    <t>61054160105 - ALVARAS DE FUNCIONAMENTO</t>
  </si>
  <si>
    <t>61054160106 - TAXAS E EMOLUMENTOS</t>
  </si>
  <si>
    <t>61054160107 - IOF - IMPOSTO SOBRE OPER FINANCEIRAS</t>
  </si>
  <si>
    <t>61054190201 - ENERGIA ELETRICA</t>
  </si>
  <si>
    <t>61054191001 - (-) CREDITOS DE PIS</t>
  </si>
  <si>
    <t>61054191002 - (-) CREDITOS DE COFINS</t>
  </si>
  <si>
    <t>61054199901 - MENSALIDADES E ANUIDADES - ONS E CCEE</t>
  </si>
  <si>
    <t>61054199902 - ESTAGIARIOS E BOLSISTAS</t>
  </si>
  <si>
    <t>61054199903 - PROPAGANDA E PUBLICIDADE</t>
  </si>
  <si>
    <t>61054199904 - ASSINATURAS DE JORNAIS E REVISTAS</t>
  </si>
  <si>
    <t>61054199905 - ASSOCIACOES DE CLASSE E SINDICATOS</t>
  </si>
  <si>
    <t>61054199906 - AUTOS DE INFRACAO</t>
  </si>
  <si>
    <t>61054199907 - DESPESAS COM BRINDES</t>
  </si>
  <si>
    <t>61054199908 - DESPESAS COM EVENTOS</t>
  </si>
  <si>
    <t>61054199910 - DESPESAS INDEDUTIVEIS</t>
  </si>
  <si>
    <t>61054199911 - OUTROS</t>
  </si>
  <si>
    <t>61055100101 - SEGUROS - RESPONSABILIDADE CIVIL</t>
  </si>
  <si>
    <t>61055160106 - TAXAS E EMOLUMENTOS</t>
  </si>
  <si>
    <t>61055199901 - MENSALIDADES E ANUIDADES - ONS E CCEE</t>
  </si>
  <si>
    <t>61151140101 - PERDAS NA ALIENACAO E DESATIVACAO</t>
  </si>
  <si>
    <t>Holding Expenses Ratio - FCST</t>
  </si>
  <si>
    <t>Payroll - 3rd Party Services - Others. - FCST</t>
  </si>
  <si>
    <t>ADM OTHERS_</t>
  </si>
  <si>
    <t>ADM EXPENSES / OVERHEAD_</t>
  </si>
  <si>
    <t>EBITDA_</t>
  </si>
  <si>
    <t>61051170101 - DEPRECIACAO - TERRENOS</t>
  </si>
  <si>
    <t>61051170102 - DEPRECIACAO - RESERVAT BARRAG E ADUTORAS</t>
  </si>
  <si>
    <t>61051170103 - DEPRECIACAO - EDIF OBRAS CIVIS E BENFEIT</t>
  </si>
  <si>
    <t>61051170104 - DEPRECIACAO - MAQUINAS E EQUIPAMENTOS</t>
  </si>
  <si>
    <t>61051170105 - DEPRECIACAO - MOVEIS E UTENSILIOS</t>
  </si>
  <si>
    <t>61051170106 - DEPRECIACAO - VEICULOS</t>
  </si>
  <si>
    <t>61051170107 - DEPRECIACAO - REAV - TERRENOS</t>
  </si>
  <si>
    <t>61051170108 - DEPRECIACAO - REAV - RESERV BAR E ADUT</t>
  </si>
  <si>
    <t>61051170109 - DEPRECIACAO - REAV - EDIF OBR CIV E BENF</t>
  </si>
  <si>
    <t>61051170110 - DEPRECIACAO - REAV - MAQ E EQUIPAMENTOS</t>
  </si>
  <si>
    <t>61051170113 - DEPRECIACAO - CONC - TERRENOS</t>
  </si>
  <si>
    <t>61051170114 - DEPRECIACAO - CONC - RESERV BAR E ADUT</t>
  </si>
  <si>
    <t>61051170115 - DEPRECIACAO - CONC - EDIF OBR CIV E BENF</t>
  </si>
  <si>
    <t>61051170116 - DEPRECIACAO - CONC - MAQ E EQUIPAMENTOS</t>
  </si>
  <si>
    <t>61051170117 - DEPRECIACAO - CONC - MOVEIS E UTENSILIOS</t>
  </si>
  <si>
    <t>61051170121 - DEPRECIACAO - IN - EDIF OBR CIV E BENF</t>
  </si>
  <si>
    <t>61051170122 - DEPRECIACAO - IN - MAQ E EQUIPAMENTOS</t>
  </si>
  <si>
    <t>61051170123 - DEPRECIACAO - IN - MOVEIS E UTENSILIOS</t>
  </si>
  <si>
    <t>61051170124 - DEPRECIACAO - IN - VEICULOS</t>
  </si>
  <si>
    <t>61051170125 - DEPRECIACAO - CONC LTC -  MAQUINAS E EQU</t>
  </si>
  <si>
    <t>61051170204 - DEPRECIACAO - MAQUINAS E EQUIPAMENTOS</t>
  </si>
  <si>
    <t>61051170210 - DEPRECIACAO - CONC - MAQ E EQUIPAMENTOS</t>
  </si>
  <si>
    <t>61054170103 - DEPRECIACAO - EDIF OBRAS CIVIS E BENFEIT</t>
  </si>
  <si>
    <t>61054170104 - DEPRECIACAO - MAQUINAS E EQUIPAMENTOS</t>
  </si>
  <si>
    <t>61054170105 - DEPRECIACAO - MOVEIS E UTENSILIOS</t>
  </si>
  <si>
    <t>61054170106 - DEPRECIACAO - VEICULOS</t>
  </si>
  <si>
    <t>Depreciação - Adm - FCST</t>
  </si>
  <si>
    <t>Depreciação - Oper - FCST</t>
  </si>
  <si>
    <t>DEPRECIATION_</t>
  </si>
  <si>
    <t>61051180102 - AMORTIZACAO - USO DO BEM PUBLICO</t>
  </si>
  <si>
    <t>61051180103 - AMORTIZACAO - SOFTWARES</t>
  </si>
  <si>
    <t>61051180104 - AMORTIZACAO - REPACT - EXT DA CONCESSAO</t>
  </si>
  <si>
    <t>61051180105 - AMORTIZACAO - BONIFICACAO DE OUTORGA</t>
  </si>
  <si>
    <t>61051180106 - AMORTIZACAO - SOFTWARES - IN</t>
  </si>
  <si>
    <t>61054180101 - AMORTIZACAO - AGIO</t>
  </si>
  <si>
    <t>61054180102 - AMORTIZACAO - SOFTWARES</t>
  </si>
  <si>
    <t>61054180104 - AMORTIZAÇÃO - MAIS VALIA</t>
  </si>
  <si>
    <t>63014120101 - AGIO SOBRE INVESTIMENTOS</t>
  </si>
  <si>
    <t>63054120101 - DESAGIO SOBRE INVESTIMENTOS</t>
  </si>
  <si>
    <t>Amortização - Adm - FCST</t>
  </si>
  <si>
    <t>Amortização - Oper - FCST</t>
  </si>
  <si>
    <t>AMORTIZATION_</t>
  </si>
  <si>
    <t>DEPRECIATION AND AMORTIZATION_</t>
  </si>
  <si>
    <t>EBIT_</t>
  </si>
  <si>
    <t>63011040101 - AJUSTE A VALOR PRESENTE - UBP</t>
  </si>
  <si>
    <t>63011050101 - ATIVO REGULATORIO - OUTORGA</t>
  </si>
  <si>
    <t>63014010101 - RECEITA COM APLICACOES FINANCEIRAS</t>
  </si>
  <si>
    <t>63014020101 - JUROS SOBRE DEPOSITOS VINCULADOS</t>
  </si>
  <si>
    <t>63014030102 - MULTAS E ACRESCIMOS MORATORIOS - IMP</t>
  </si>
  <si>
    <t>63014110104 - PIS - DIFERIMENTO DA CONTRIBUICAO</t>
  </si>
  <si>
    <t>63014110105 - COFINS - DIFERIMENTO DA CONTRIBUICAO</t>
  </si>
  <si>
    <t>63014990104 - JR - EMPR DE ENERGIA CACH CALDEIRAO SA</t>
  </si>
  <si>
    <t>63014990201 - DESCONTOS OBTIDOS</t>
  </si>
  <si>
    <t>63014990202 - OUTRAS RECEITAS FINANCEIRAS</t>
  </si>
  <si>
    <t>63014990301 - DEBENTURES - SAO MANOEL</t>
  </si>
  <si>
    <t>63015990201 - DESCONTOS OBTIDOS</t>
  </si>
  <si>
    <t>63014090101 - JSCP - RVESA - RIO VERDE ENERGIA SA</t>
  </si>
  <si>
    <t>63014090107 - JSCP - ELEBRAS</t>
  </si>
  <si>
    <t>63014090108 - JCSP - RIO PARANA</t>
  </si>
  <si>
    <t>FINANCIAL REVENUE_</t>
  </si>
  <si>
    <t>61054190401 - DIVERSAS - DOC TED TAR MANUT</t>
  </si>
  <si>
    <t>61054190402 - TAXA ESCROW</t>
  </si>
  <si>
    <t>61054190601 - PENALIDADES CONTRATUAIS E REGULATORIAS</t>
  </si>
  <si>
    <t>63011030102 - MULTAS E ACRESCIMOS MORATORIOS - IMP</t>
  </si>
  <si>
    <t>63014030101 - MULTAS E ACRESCIMOS MORATORIOS - INFR</t>
  </si>
  <si>
    <t>63051010104 - JUROS - UBP</t>
  </si>
  <si>
    <t>63051010109 - JUROS - OUTROS</t>
  </si>
  <si>
    <t>63051010301 - IOF COMISSOES E TAXAS - BNDES</t>
  </si>
  <si>
    <t>63051010309 - IOF COMISSOES E TAXAS - OUTROS</t>
  </si>
  <si>
    <t>63051030102 - MTL E ACRESC MOR - TRIBUTOS</t>
  </si>
  <si>
    <t>63051030103 - MTL E ACRESC MOR - OUTROS</t>
  </si>
  <si>
    <t>63051040101 - AJUSTE A VALOR PRESENTE - UBP</t>
  </si>
  <si>
    <t>63051990101 - ATUALIZACAO SELIC - PROJETO P&amp;D</t>
  </si>
  <si>
    <t>63054010101 - JUROS - BNDES</t>
  </si>
  <si>
    <t>63054010102 - JUROS - DEBENTURES</t>
  </si>
  <si>
    <t>63054010109 - JUROS - OUTROS</t>
  </si>
  <si>
    <t>63054010209 - VARIACAO MONETARIA - OUTROS</t>
  </si>
  <si>
    <t>63054010301 - IOF COMISSOES E TAXAS - BNDES</t>
  </si>
  <si>
    <t>63054010302 - IOF COMISSOES E TAXAS - DEBENTURES</t>
  </si>
  <si>
    <t>63054010304 - IOF COMISSOES E TAXAS - ARREND MERCANTIL</t>
  </si>
  <si>
    <t>63054010305 - IOF COMISSOES E TAXAS - BANCO BTG</t>
  </si>
  <si>
    <t>63054010309 - IOF COMISSOES E TAXAS - OUTROS</t>
  </si>
  <si>
    <t>63054020101 - JUROS - IND AND COMM BANK OF CHINA</t>
  </si>
  <si>
    <t>63054020103 - JUROS - TOKYO-MITSUBISHI UFJ BRASIL</t>
  </si>
  <si>
    <t>63054020104 - JUROS - CTG (LUX) ENERGY SARL</t>
  </si>
  <si>
    <t>63054020309 - IOF COMISSOES E TAXAS - OUTROS</t>
  </si>
  <si>
    <t>63054030101 - MTL E ACRESC MOR - FORNECEDORES</t>
  </si>
  <si>
    <t>63054030102 - MTL E ACRESC MOR - TRIBUTOS</t>
  </si>
  <si>
    <t>63054990101 - ATUALIZACAO SELIC - PROJETO P&amp;D</t>
  </si>
  <si>
    <t>63054990102 - DESCONTOS CONCEDIDOS</t>
  </si>
  <si>
    <t>63054990103 - DESPESAS FINANCEIRAS - CARTA FIANCA</t>
  </si>
  <si>
    <t>63054990104 - OUTRAS DESPESAS FINANCEIRAS</t>
  </si>
  <si>
    <t>63054990105 - PENALIDADES FINANCEIRAS</t>
  </si>
  <si>
    <t>63054090107 - JSCP - CHINA THREE GORGES (LUX) POWER</t>
  </si>
  <si>
    <t>63056990104 - OUTRAS DESPESAS FINANCEIRAS</t>
  </si>
  <si>
    <t>77016010101 - REVERSAO DOS JSCP</t>
  </si>
  <si>
    <t>Comissions and Banking Expenses - FCST</t>
  </si>
  <si>
    <t>Fine Paid or Incurred. - FCST</t>
  </si>
  <si>
    <t>FINANCIAL EXPENSES_</t>
  </si>
  <si>
    <t>63014110102 - (-) PIS SOBRE RECEITAS FINANCEIRAS</t>
  </si>
  <si>
    <t>63014110103 - (-) COFINS SOBRE RECEITAS FINANCEIRAS</t>
  </si>
  <si>
    <t>PIS and COFINS on Financial Revenue - FCST</t>
  </si>
  <si>
    <t>PIS/COFINS ON FINANCIAL REVENUE_</t>
  </si>
  <si>
    <t>NET FINANCIAL RESULT_</t>
  </si>
  <si>
    <t>62015010101 - GAN EQ PATRIMONIAL - JARI</t>
  </si>
  <si>
    <t>62015020101 - PER EQ PATRIMONIAL - JARI</t>
  </si>
  <si>
    <t>62015010102 - GAN EQ PATRIMONIAL - CACH DO CALDEIRAO</t>
  </si>
  <si>
    <t>62015020102 - PER EQ PATRIMONIAL - CACH DO CALDEIRAO</t>
  </si>
  <si>
    <t>62015010103 - GAN EQ PATRIMONIAL - SAO MANOEL</t>
  </si>
  <si>
    <t>62015020103 - PER EQ PATRIMONIAL - SAO MANOEL</t>
  </si>
  <si>
    <t>62015010105 - GAN EQ PATRIMONIAL - RIO VERDE</t>
  </si>
  <si>
    <t>62015020105 - PER EQ PATRIMONIAL - RIO VERDE</t>
  </si>
  <si>
    <t>62015010106 - GAN EQ PATRIMONIAL - RIO CANOAS</t>
  </si>
  <si>
    <t>62015020106 - PER EQ PATRIMONIAL - RIO CANOAS</t>
  </si>
  <si>
    <t>62015010107 - GAN EQ PATRIMONIAL - CTGBNE</t>
  </si>
  <si>
    <t>62015020107 - PER EQ PATRIMONIAL - CTGBNE</t>
  </si>
  <si>
    <t>62015010108 - GAN EQ PATRIMONIAL - RIO PARANA</t>
  </si>
  <si>
    <t>62015020108 - PER EQ PATRIMONIAL - RIO PARANA</t>
  </si>
  <si>
    <t>62015010109 - GAN EQ PATRIMONIAL - C.E. AVENTURA</t>
  </si>
  <si>
    <t>62015020109 - PER EQ PATRIMONIAL - C.E. AVENTURA</t>
  </si>
  <si>
    <t>62015010110 - GAN EQ PATRIMONIAL - C.E. BX DO FJAO I</t>
  </si>
  <si>
    <t>62015020110 - PER EQ PATRIMONIAL - C.E. BX DO FJAO I</t>
  </si>
  <si>
    <t>62015010111 - GAN EQ PATRIMONIAL - C.E. BX DO FJAO III</t>
  </si>
  <si>
    <t>62015020111 - PER EQ PATRIMONIAL - C.E. BX DO FJAO III</t>
  </si>
  <si>
    <t>62015010112 - GAN EQ PATRIMONIAL - C.E. BX DO FJAO IV</t>
  </si>
  <si>
    <t>62015020112 - PER EQ PATRIMONIAL - C.E. BX DO FJAO IV</t>
  </si>
  <si>
    <t>62015010113 - GAN EQ PATRIMONIAL - PR ECLUSAS</t>
  </si>
  <si>
    <t>62015020113 - PER EQ PATRIMONIAL - PR ECLUSAS</t>
  </si>
  <si>
    <t>62015010114 - GAN EQ PATRIMONIAL - JAU</t>
  </si>
  <si>
    <t>62015020114 - PER EQ PATRIMONIAL - JAU</t>
  </si>
  <si>
    <t>62015010115 - GAN EQ PATRIMONIAL - CENAEEL</t>
  </si>
  <si>
    <t>62015020115 - PER EQ PATRIMONIAL - CENAEEL</t>
  </si>
  <si>
    <t>62015010116 - GAN EQ PATRIMONIAL - ELEBRAS</t>
  </si>
  <si>
    <t>62015020116 - PER EQ PATRIMONIAL - ELEBRAS</t>
  </si>
  <si>
    <t>62015010117 - GAN EQ PATRIMONIAL - C.E. BX DO FJAO II</t>
  </si>
  <si>
    <t>62015020117 - PER EQ PATRIMONIAL - C.E. BX DO FJAO II</t>
  </si>
  <si>
    <t>Elebrás - FCST</t>
  </si>
  <si>
    <t>Cachoeira Caldeirão - FCST</t>
  </si>
  <si>
    <t>CEJA - FCST</t>
  </si>
  <si>
    <t>São Manoel - FCST</t>
  </si>
  <si>
    <t>EQUITY METHOD_</t>
  </si>
  <si>
    <t>63054020203 - VARIACAO CAMBIAL PASSIVA NAO REALIZADA</t>
  </si>
  <si>
    <t>63014060107 - VAR MONET - CTG (LUX) ENERGY SARL</t>
  </si>
  <si>
    <t>63054020201 - VAR MONET - IND AND COMM BANK OF CHINA</t>
  </si>
  <si>
    <t>63054020202 - VAR MONET - HUIKAI CLEAN ENERGY SARL</t>
  </si>
  <si>
    <t>63054020205 - VAR MONET - CTG (LUX) ENERGY SARL</t>
  </si>
  <si>
    <t>Gain or Loss with Exchange Variation. - FCST</t>
  </si>
  <si>
    <t>GAIN OR LOSS WITH EXCHANGE VARIATION_</t>
  </si>
  <si>
    <t>OTHER REVENUES/EXPENSES_</t>
  </si>
  <si>
    <t>EBT_</t>
  </si>
  <si>
    <t>75011010101 - CSLL - CONTRIB SOC SOBRE LUCRO LIQUIDO</t>
  </si>
  <si>
    <t>75011020101 - IRPJ - IMPOSTO DE RENDA PESSOA JURIDICA</t>
  </si>
  <si>
    <t>75014010101 - CSLL - CONTRIB SOC SOBRE LUCRO LIQUIDO</t>
  </si>
  <si>
    <t>75014020101 - IRPJ - IMPOSTO DE RENDA PESSOA JURIDICA</t>
  </si>
  <si>
    <t>75015010101 - CSLL - CONTRIB SOC SOBRE LUCRO LIQUIDO</t>
  </si>
  <si>
    <t>75015020101 - IRPJ - IMPOSTO DE RENDA PESSOA JURIDICA</t>
  </si>
  <si>
    <t>CURRENT_</t>
  </si>
  <si>
    <t>75011030101 - CSLL - CONTRIBUICAO SOCIAL - DIFERIDA</t>
  </si>
  <si>
    <t>75014030101 - CSLL - CONTRIBUICAO SOCIAL - DIFERIDA</t>
  </si>
  <si>
    <t>75011040101 - IRPJ - IMP DE RENDA PES JUR - DIFERIDO</t>
  </si>
  <si>
    <t>75014040101 - IRPJ - IMP DE RENDA PES JUR - DIFERIDO</t>
  </si>
  <si>
    <t>75015030101 - CSLL - CONTRIBUICAO SOCIAL - DIFERIDA</t>
  </si>
  <si>
    <t>75015040101 - IRPJ - IMP DE RENDA PES JUR - DIFERIDO</t>
  </si>
  <si>
    <t>IRPJ and CSLL - Deferred. - FCST</t>
  </si>
  <si>
    <t>DEFFERED_</t>
  </si>
  <si>
    <t>NET INCOME FOR THE PERIOD_</t>
  </si>
  <si>
    <t>Salários</t>
  </si>
  <si>
    <t>13º Salário</t>
  </si>
  <si>
    <t>Férias</t>
  </si>
  <si>
    <t>Horas Extras</t>
  </si>
  <si>
    <t>Encargos Sociais</t>
  </si>
  <si>
    <t>Benefícios</t>
  </si>
  <si>
    <t>Treinamento</t>
  </si>
  <si>
    <t>Saúde e Segurança</t>
  </si>
  <si>
    <t>Bônus</t>
  </si>
  <si>
    <t>Outros Folha</t>
  </si>
  <si>
    <t>Dados planilha externa</t>
  </si>
  <si>
    <t>PRAZO</t>
  </si>
  <si>
    <t>Sem Valor projetado</t>
  </si>
  <si>
    <t>Seguros</t>
  </si>
  <si>
    <t>PLANILHA EXTERNA</t>
  </si>
  <si>
    <t>FATMA</t>
  </si>
  <si>
    <t>TAC</t>
  </si>
  <si>
    <t>OUTROS</t>
  </si>
  <si>
    <t>30 dias</t>
  </si>
  <si>
    <t>no mês</t>
  </si>
  <si>
    <t>2019</t>
  </si>
  <si>
    <t>Direto DRE</t>
  </si>
  <si>
    <t>Total Capex</t>
  </si>
  <si>
    <t>61015010201 - RECEITA DE COMERCIALIZACAO DE ENERGIA</t>
  </si>
  <si>
    <t>61011010202 - SUPRIMENTO - GERACAO PROPRIA - ACL</t>
  </si>
  <si>
    <t>61011010203 - RVESA - RIO VERDE ENERGIA SA</t>
  </si>
  <si>
    <t>61011010204 - RCESA - RIO CANOAS ENERGIA SA</t>
  </si>
  <si>
    <t>61011010205 - RPESA - RIO PARANA ENERGIA SA</t>
  </si>
  <si>
    <t>61011010206 - CTGBNE - CTG BRASIL NEG DE ENERGIA SA</t>
  </si>
  <si>
    <t>61015010202 - RVESA - RIO VERDE ENERGIA SA</t>
  </si>
  <si>
    <t>61015010203 - RCESA - RIO CANOAS ENERGIA SA</t>
  </si>
  <si>
    <t>61015010204 - RPESA - RIO PARANA ENERGIA SA</t>
  </si>
  <si>
    <t>61011010201 - SUPRIMENTO - GERACAO PROPRIA - ACR</t>
  </si>
  <si>
    <t>61011010303 - ENERGIA ELETRICA DE CURTO PRAZO - MCP</t>
  </si>
  <si>
    <t>61011010304 - PROVISAO DE ENERGIA ELETRICA DE CURTO PRAZO - MCP</t>
  </si>
  <si>
    <t>61011010301 - ENERGIA ELETRICA DE CURTO PRAZO - MRE</t>
  </si>
  <si>
    <t>61011010302 - PROVISAO DE ENERGIA ELETRICA DE CP - MRE</t>
  </si>
  <si>
    <t>61011010300 - (-) AMORTIZACAO OUTORGA - ANEEL</t>
  </si>
  <si>
    <t>61111200501 - SERVICOS DE OPERACAO E MANUTENCAO</t>
  </si>
  <si>
    <t>61111210301 - GANHOS NA ALIENACAO E DESATIVACAO</t>
  </si>
  <si>
    <t>Ver pagamento de dividendos</t>
  </si>
  <si>
    <t>CDI rate</t>
  </si>
  <si>
    <t>Receita Financeira</t>
  </si>
  <si>
    <t>Pis/Cofins Receita</t>
  </si>
  <si>
    <t>IR/Receita Financeira</t>
  </si>
  <si>
    <t>ACR (Quotas/Auction)</t>
  </si>
  <si>
    <t>ACL (Bilateral)</t>
  </si>
  <si>
    <t>Spot / MRE (CCEE)</t>
  </si>
  <si>
    <t>Monetary Variation</t>
  </si>
  <si>
    <t>Capital Increase</t>
  </si>
  <si>
    <t>Modernization</t>
  </si>
  <si>
    <t>2020</t>
  </si>
  <si>
    <t>2021</t>
  </si>
  <si>
    <t>2022</t>
  </si>
  <si>
    <t>2023</t>
  </si>
  <si>
    <t>YTD BDGT 2023</t>
  </si>
  <si>
    <t>YTD BDGT 2022</t>
  </si>
  <si>
    <t>YTD BDGT 2021</t>
  </si>
  <si>
    <t>YTD BDGT 2020</t>
  </si>
  <si>
    <t>YTD BDGT 2019</t>
  </si>
  <si>
    <t>19-18</t>
  </si>
  <si>
    <t>20-19</t>
  </si>
  <si>
    <t>21-20</t>
  </si>
  <si>
    <t>22-21</t>
  </si>
  <si>
    <t>CASH FLOW - Rio Paraná</t>
  </si>
  <si>
    <t>RIO PARANA ENERGIA</t>
  </si>
  <si>
    <t>FREE CLIENTS_</t>
  </si>
  <si>
    <t>61051010101 - ENERGIA ELET COMP PARA REV - SUPRIDORAS - Volume</t>
  </si>
  <si>
    <t>61055010101 - ENERGIA ELET COMP PARA REV - SUPRIDORAS - Volume</t>
  </si>
  <si>
    <t>61051010103 - RVESA - RIO VERDE ENERGIA SA - Volume</t>
  </si>
  <si>
    <t>61051010104 - RCESA - RIO CANOAS ENERGIA SA - Volume</t>
  </si>
  <si>
    <t>61051010106 - CTGBNE - CTG BRASIL NEG DE ENERGIA SA - Volume</t>
  </si>
  <si>
    <t>61055010104 - RCESA - RIO CANOAS ENERGIA SA - Volume</t>
  </si>
  <si>
    <t>61051010109 - RPESA - RIO PARANA ENERGIA S.A - Volume</t>
  </si>
  <si>
    <t>61051100103 - SEGUROS - RISCOS DE ENGENHARIA</t>
  </si>
  <si>
    <t>61051120201 - PROVISAO PARA LITIGIOS TRABALHISTAS</t>
  </si>
  <si>
    <t>61111219901 - VENDA DE SUCATA</t>
  </si>
  <si>
    <t>61055080125 - CARTORIOS</t>
  </si>
  <si>
    <t>61055080140 - CERTIFICACAO DIGITAL</t>
  </si>
  <si>
    <t>61054100103 - SEGUROS - RISCOS DE ENGENHARIA</t>
  </si>
  <si>
    <t>61054100109 - SEGUROS - TERRORISMO</t>
  </si>
  <si>
    <t>61054100110 - SEGUROS - COND METEOROLOGICAS</t>
  </si>
  <si>
    <t>61054100111 - SEGUROS - RISCOS DE CREDITO</t>
  </si>
  <si>
    <t>61054100112 - SEGUROS - RISCOS POLITICOS</t>
  </si>
  <si>
    <t>61054120201 - PROVISAO PARA LITIGIOS TRABALHISTAS</t>
  </si>
  <si>
    <t>61055100102 - SEGUROS - RISCOS OPERACIONAIS</t>
  </si>
  <si>
    <t>61055100103 - SEGUROS - RISCOS DE ENGENHARIA</t>
  </si>
  <si>
    <t>61055100105 - SEGUROS - VEICULOS</t>
  </si>
  <si>
    <t>61055160104 - IMPOSTO SINDICAL</t>
  </si>
  <si>
    <t>61055120101 - PROVISAO PARA DEVEDORES DUVIDOSOS</t>
  </si>
  <si>
    <t>61055199905 - ASSOCIACOES DE CLASSE E SINDICATOS</t>
  </si>
  <si>
    <t>61055199909 - MENSALIDADES E ANUIDADES - ONS E CCEE</t>
  </si>
  <si>
    <t>64019010101 - OUTRAS RECEITAS</t>
  </si>
  <si>
    <t>63011030101 - MULTAS E ACRESCIMOS MORATORIOS - INFR</t>
  </si>
  <si>
    <t>63011040103 - (-) AVP - UBP</t>
  </si>
  <si>
    <t>63051010204 - VARIACAO MONETARIA - UBP</t>
  </si>
  <si>
    <t>63054060101 - VARIACAO MONETARIA - OUTROS</t>
  </si>
  <si>
    <t>63051990102 - DESCONTOS CONCEDIDOS</t>
  </si>
  <si>
    <t>Ajustar pagamento imposto em janeiro (2019 em diante)</t>
  </si>
  <si>
    <t>61011010202F - FREE CLIENTS</t>
  </si>
  <si>
    <t>CAPEX_TOTAL_</t>
  </si>
  <si>
    <t>RP1401010000 - ADMINISTRAÇÃO - MATRIZ</t>
  </si>
  <si>
    <t>RP1401010101 - Aquisição da embarcação - Barrageiro</t>
  </si>
  <si>
    <t>RP1401010201 - Frota Executiva - RP</t>
  </si>
  <si>
    <t>RP1401050101 - Desenvolvimento do Banco De Dados Energético (BDE/FIE) - RP</t>
  </si>
  <si>
    <t>RP1401050201 - Implantação de novo ERP - RP</t>
  </si>
  <si>
    <t>RP1401050301 - Compra de licenças de Softwares - RP</t>
  </si>
  <si>
    <t>RP1401050401 - Implantação de solução Web contratada - RP</t>
  </si>
  <si>
    <t>RP1401050501 - Aquisição renovação equip de microinformática - RP</t>
  </si>
  <si>
    <t>RP1401050601 - Implant módulo Processos SSB e fluxos no SGT2 - RP</t>
  </si>
  <si>
    <t>RP1402010101 - Juros Capt dos Emp de Modern - RP</t>
  </si>
  <si>
    <t>RP1405010000 - DIRETORIA DE CAPEX E ENGENHARIA</t>
  </si>
  <si>
    <t>RP1405020000 - GERÊNCIA DE CAPEX</t>
  </si>
  <si>
    <t>RP1405030000 - GERÊNCIA DE ENGENHARIA</t>
  </si>
  <si>
    <t>RP1405010001 - CFTV para HQ - RPM</t>
  </si>
  <si>
    <t>RP1405010101 - Temporary Gateway Project - Real time data to CTG HQ - RP</t>
  </si>
  <si>
    <t>JP1501010000 - ADMINISTRATIVO</t>
  </si>
  <si>
    <t>JP1501020000 - TI</t>
  </si>
  <si>
    <t>JP1501030000 - LOGÍSTICA</t>
  </si>
  <si>
    <t>JP1501060000 - COMUNICAÇÃO</t>
  </si>
  <si>
    <t>JP1501010101 - Construção e aparelhamento de refeitório - JP</t>
  </si>
  <si>
    <t>JP1501010111 - Construção de portaria e recepção - JP</t>
  </si>
  <si>
    <t>JP1501010121 - Construção e reforma de barracões no almoxarifado - JP</t>
  </si>
  <si>
    <t>JP1501010131 - Ampliação e modernização do (CFTV) - JP</t>
  </si>
  <si>
    <t>JP1501010141 - Aquisição de veículos para a frota - JP</t>
  </si>
  <si>
    <t>JP1501010151 - Impl de Catracas e Sist Eletr de Controle de Acesso - JP</t>
  </si>
  <si>
    <t>JP1501010171 - Aquisição de Arq deslizantes e mapotecas arquivo geral - JP</t>
  </si>
  <si>
    <t>JP1501010181 - Aquisição de componentes spare parts oriundos da CESP - JP</t>
  </si>
  <si>
    <t>JP1501020101 - Desenvolvimento de Sistema - PIO-S - JP</t>
  </si>
  <si>
    <t>JP1501020201 - Adequação dos Sistemas de Segurança de Barragens - JP</t>
  </si>
  <si>
    <t>JP1501020301 - Consultoria para Adequação de Livros Eletrônicos - JP</t>
  </si>
  <si>
    <t>JP1501020401 - Aquisição de computadores ou subst de equip - JP</t>
  </si>
  <si>
    <t>JP1501020501 - Aquisição de equipamentos de Telecom - JP</t>
  </si>
  <si>
    <t>JP1501020601 - Implantação de novo ERP - JP</t>
  </si>
  <si>
    <t>JP1501020701 - Troca de servidores locais - JP</t>
  </si>
  <si>
    <t>JP1501020801 - Compra de solução Credant Software de Criptografia - JP</t>
  </si>
  <si>
    <t>JP1501020901 - Compra de licenças de Softwares - JP</t>
  </si>
  <si>
    <t>JP1501021001 - Wi-FI e Nobreak - JP</t>
  </si>
  <si>
    <t>JP1501030001 - Constr de barracão para almoxarifado - JP</t>
  </si>
  <si>
    <t>JP1501030011 - Aquis de caminhão 3_4 para a frota - JP</t>
  </si>
  <si>
    <t>JP1501060101 - Implantação da TV Corporativa - JP</t>
  </si>
  <si>
    <t>JP1501010231 - Construção e aparelhamento de refeitório - JP</t>
  </si>
  <si>
    <t>JP1501010241 - Construção de portaria e recepção - JP</t>
  </si>
  <si>
    <t>JP1501010261 - Móveis e eletroeletrônicos - JP</t>
  </si>
  <si>
    <t>JP1501023001 - Implantação de novo sistema de Billing - JP</t>
  </si>
  <si>
    <t>JP1501024001 - Servidores e Storage - JP</t>
  </si>
  <si>
    <t>JP1501025001 - Implantação do sistema SISOP Fase 2 - JP</t>
  </si>
  <si>
    <t>JP1501021101 - Aquisição renovação equip de microinformática - JP</t>
  </si>
  <si>
    <t>JP1501021201 - Aquisição de novos coletores de dados - JP</t>
  </si>
  <si>
    <t>JP1502001101 - Aquisição de 1 medidor de nível e 4 relógios comparador - JP</t>
  </si>
  <si>
    <t>JP1502001201 - Instalação de Sist de Monit e Alerta a Jusante - JP</t>
  </si>
  <si>
    <t>JP1502001301 - Sinalização náutica de proteção - JP</t>
  </si>
  <si>
    <t>JP1502001901 - Aquisição de novos coletores de dados - JP</t>
  </si>
  <si>
    <t>JP1503010000 - MANUTENÇÃO GERAL</t>
  </si>
  <si>
    <t>JP1503020502 - MECANICA</t>
  </si>
  <si>
    <t>JP1503230101 - ELETRICA</t>
  </si>
  <si>
    <t>JP1503230301 - ELETRICA</t>
  </si>
  <si>
    <t>JP1503000101 - Aquisição de Instrumentos - JP</t>
  </si>
  <si>
    <t>JP1503001401 - Aquisição de Equipamento Especial - JP</t>
  </si>
  <si>
    <t>JP1503001501 - Equipamentos de segurança - JP</t>
  </si>
  <si>
    <t>JP1503001601 - Ar condicionado - JP</t>
  </si>
  <si>
    <t>JP1503001701 - Tratamento de óleo lubrificante - JP</t>
  </si>
  <si>
    <t>JP1503001801 - Ferramentas especiais - JP</t>
  </si>
  <si>
    <t>JP1503001901 - Equipamentos de reserva estratégica - JP</t>
  </si>
  <si>
    <t>JP1503002001 - Trocadores de calor - JP</t>
  </si>
  <si>
    <t>JP1503000901 - Moto bomba - JP</t>
  </si>
  <si>
    <t>JP1503001001 - Pólo de Operação - JP</t>
  </si>
  <si>
    <t>JP1503002101 - Sistema de Excitação e Regulação de Velocidade - JP</t>
  </si>
  <si>
    <t>JP1503002201 - Instalação de  Sist de Monit e Alerta a jusante - JP</t>
  </si>
  <si>
    <t>JP1503003601 - Modernização Sistema Manutenção Preditiva - JP</t>
  </si>
  <si>
    <t>JP1503003801 - Aquisição de 09 pára-raio de 440kv - JP</t>
  </si>
  <si>
    <t>JP1503003901 - Aquisição de material reserva para SDSC - da UG Aux 01 e 02 - JP</t>
  </si>
  <si>
    <t>JP1503004001 - Reforma e Modernização do Pórtico Limpa Grades Lado MS - JP</t>
  </si>
  <si>
    <t>JP1503005501 - Aquis Arm, Banc e prateleiras para as oficinas e ferram - JP</t>
  </si>
  <si>
    <t>JP1503005601 - Aquis Equip e mob para adeq da sala de arquivo técnico - JP</t>
  </si>
  <si>
    <t>JP1503005701 - Gestão e controle da manutenção preditiva - MDM - JP</t>
  </si>
  <si>
    <t>JP1504010000 - ENGENHARIA E CAPEX</t>
  </si>
  <si>
    <t>JP1504000101 - Modernização Primeiro Lote - JP</t>
  </si>
  <si>
    <t>JP1504000201 - Modernização Segundo Lote - Pacote 01 Contrato EPC - JP</t>
  </si>
  <si>
    <t>JP1504000301 - Modernização Segundo Lote - Pacote 02 Automação - JP</t>
  </si>
  <si>
    <t>JP1504000701 - Elevadores - JP</t>
  </si>
  <si>
    <t>JP1504000801 - Modernização Primeiro Lote - Engenharia do Proprietario - JP</t>
  </si>
  <si>
    <t>JP1504000901 - Modern Segundo e Terceiro Lotes - Engenharia do Propr - JP</t>
  </si>
  <si>
    <t>JP1504001001 - Plantas Aquaticas - JP</t>
  </si>
  <si>
    <t>JP1504001201 - Temporary Gateway Project - Real time data to CTG HQ - JP</t>
  </si>
  <si>
    <t>JP1504001401 - Aquis Software para medidor de fat - JP</t>
  </si>
  <si>
    <t>JP1505000101 - Aquisição de Equipamentos de Segurança e Emergência - JP</t>
  </si>
  <si>
    <t>JP1505000501 - Aquisição de mascara autonoma - JP</t>
  </si>
  <si>
    <t>JP1505000701 - Aquisição de maquina fotografica - JP</t>
  </si>
  <si>
    <t>JP1505000801 - Aquisição medidor gases espaços confinados - JP</t>
  </si>
  <si>
    <t>JP1506000201 - Reflorestamento das margens do Rio Sucuriú - JP</t>
  </si>
  <si>
    <t>JP1506000301 - Recuperação de área degradada - JP</t>
  </si>
  <si>
    <t>JP1506000401 - Compra de Equipamentos para Salvamento de Peixes - JP</t>
  </si>
  <si>
    <t>JP1506000501 - Aquisição de GPS - JP</t>
  </si>
  <si>
    <t>JP1506000901 - Reforma do Arquivo Técnico de Jupiá - JP</t>
  </si>
  <si>
    <t>JP1506001001 - Aquisição Câmera Fotográfica Trabalhos de Campo - JP</t>
  </si>
  <si>
    <t>JP1506001301 - Controle e gestão de condicionantes - JP</t>
  </si>
  <si>
    <t>JP1506001501 - Aquisição de novas licenças AutoCAD - JP</t>
  </si>
  <si>
    <t>JP1509020203 - MANAGEMENT PROJECT (2016) - LIMITED COST</t>
  </si>
  <si>
    <t>JP1509040101 - P&amp;D Management Project 2017 - Limited costs</t>
  </si>
  <si>
    <t>JP1509040111 - P&amp;D Management Project 2017 - Permited costs</t>
  </si>
  <si>
    <t>JP1509040131 - P&amp;D Macrophyte monitor and control</t>
  </si>
  <si>
    <t>JP1509040181 - P&amp;D -  Intelligent Aeration System in Francis Turbines</t>
  </si>
  <si>
    <t>JP1509040201 - P&amp;D - Mexilhão Dourado - Elevação temperatura</t>
  </si>
  <si>
    <t>JP1509040991 - P&amp;D projects (Future)</t>
  </si>
  <si>
    <t>Jupia_Input</t>
  </si>
  <si>
    <t>ILS1501010000 - ADMINISTRATIVO</t>
  </si>
  <si>
    <t>ILS1501020000 - TI</t>
  </si>
  <si>
    <t>ILS1501030000 - LOGÍSTICA</t>
  </si>
  <si>
    <t>ILS1501010101 - Construção e aparelhamento de refeitório - ILS</t>
  </si>
  <si>
    <t>ILS1501010141 - Aquisição de veículos para a frota - ILS</t>
  </si>
  <si>
    <t>ILS1501010181 - Aquisição de componentes spare parts oriundos da CESP - ILS</t>
  </si>
  <si>
    <t>ILS1501010191 - Plano diretor de armazenagem - ILS</t>
  </si>
  <si>
    <t>ILS1501010201 - Aquisição de móveis e eletr - ILS</t>
  </si>
  <si>
    <t>ILS1501020101 - Desenvolvimento de Sistema - PIO-S - ILS</t>
  </si>
  <si>
    <t>ILS1501020201 - Adequação dos Sistemas de Segurança de Barragens - ILS</t>
  </si>
  <si>
    <t>ILS1501020301 - Consultoria para Adequação de Livros Eletrônicos - ILS</t>
  </si>
  <si>
    <t>ILS1501020401 - Aquisição de computadores ou subst de equip - ILS</t>
  </si>
  <si>
    <t>ILS1501020501 - Aquisição de equipamentos de Telecom - ILS</t>
  </si>
  <si>
    <t>ILS1501020601 - Implantação de novo ERP - ILS</t>
  </si>
  <si>
    <t>ILS1501020701 - Troca de servidores locais - ILS</t>
  </si>
  <si>
    <t>ILS1501020801 - Compra de solução Credant Software de Criptografia - ILS</t>
  </si>
  <si>
    <t>ILS1501020901 - Compra de licenças de Softwares - ILS</t>
  </si>
  <si>
    <t>ILS1501021001 - Wi-FI e Nobreak - ILS</t>
  </si>
  <si>
    <t>ILS1501030001 - Constr de barracão para almoxarifado - ILS</t>
  </si>
  <si>
    <t>ILS1501030011 - Aquis de caminhão 3_4 para a frota - ILS</t>
  </si>
  <si>
    <t>ILS1501060101 - Implantação da TV Corporativa - ILS</t>
  </si>
  <si>
    <t>ILS1501010231 - Construção e aparelhamento de refeitório - ILS</t>
  </si>
  <si>
    <t>ILS1501010261 - Móveis e eletroeletrônicos - ILS</t>
  </si>
  <si>
    <t>ILS1501023001 - Implantação de novo sistema de Billing - ILS</t>
  </si>
  <si>
    <t>ILS1501024001 - Servidores e Storage - ILS</t>
  </si>
  <si>
    <t>ILS1501025001 - Implantação do sistema SISOP Fase 2 - ILS</t>
  </si>
  <si>
    <t>ILS1501021101 - Aquisição renovação equip de microinformática - ILS</t>
  </si>
  <si>
    <t>ILS1502000901 - Aquisição de 1 medidor de nível e 4 relógios comparador - ILS</t>
  </si>
  <si>
    <t>ILS1502001401 - Sinalização náutica de proteção - ILS</t>
  </si>
  <si>
    <t>ILS1503010000 - MANUTENÇÃO GERAL</t>
  </si>
  <si>
    <t>ILS1503440001 - ELETRICA</t>
  </si>
  <si>
    <t>ILS1503003401 - Móveis e utensílios - ILS</t>
  </si>
  <si>
    <t>ILS1503000101 - Aquisição de Instrumentos - ILS</t>
  </si>
  <si>
    <t>ILS1503000201 - Aquisição de Instrumentos para aferição - ILS</t>
  </si>
  <si>
    <t>ILS1503000301 - Analisador de Rede - ILS</t>
  </si>
  <si>
    <t>ILS1503000401 - Ventiladores - ILS</t>
  </si>
  <si>
    <t>ILS1503000501 - Ferramentas - ILS</t>
  </si>
  <si>
    <t>ILS1503000601 - Sistema de frenagem da Unidade Geradora - ILS</t>
  </si>
  <si>
    <t>ILS1503000701 - Tratamento de óleo - ILS</t>
  </si>
  <si>
    <t>ILS1503000801 - Rebocador Elétrico - ILS</t>
  </si>
  <si>
    <t>ILS1503001201 - Regulador de Tensão e Velocidade - ILS</t>
  </si>
  <si>
    <t>ILS1503001301 - Sistema de Proteção de Barras - ILS</t>
  </si>
  <si>
    <t>ILS1503003701 - Modernização Sistema Manutenção Preditiva - ILS</t>
  </si>
  <si>
    <t>ILS1503004801 - Aquisição de Equip e Instr para Sala e Lab de Lub - ILS</t>
  </si>
  <si>
    <t>ILS1503004901 - Aquisição de BPM's - Bem Patrimonias Moveis - ILS</t>
  </si>
  <si>
    <t>ILS1503005701 - Gestão e controle da manutenção preditiva - MDM - ILS</t>
  </si>
  <si>
    <t>ILS1504010000 - ENGENHARIA E CAPEX</t>
  </si>
  <si>
    <t>ILS1504000101 - Modern Primeiro Lote - ILS</t>
  </si>
  <si>
    <t>ILS1504000201 - Modern Segundo Lote - Pacote 01 Contrato EPC  - ILS</t>
  </si>
  <si>
    <t>ILS1504000301 - Modern Segundo Lote - Pacote 02 Automação e COG - ILS</t>
  </si>
  <si>
    <t>ILS1504000401 - Modern Segundo Lote - Pacote 03 Transformadores Elev - ILS</t>
  </si>
  <si>
    <t>ILS1504000601 - Sistema de Esgoto - ILS</t>
  </si>
  <si>
    <t>ILS1504000701 - Elevadores - ILS</t>
  </si>
  <si>
    <t>ILS1504000801 - Modern Primeiro Lote - Engenharia do Proprietario - ILS</t>
  </si>
  <si>
    <t>ILS1504000901 - Modern Segundo e Terceiro Lotes - Eng do Propr - ILS</t>
  </si>
  <si>
    <t>ILS1504001501 - Reforma das CCLs (Subestação) - ILS</t>
  </si>
  <si>
    <t>ILS1505000101 - Aquisição de Equipamentos de Segurança e Emergência - ILS</t>
  </si>
  <si>
    <t>ILS1505000501 - Aquisição de mascara autonoma - ILS</t>
  </si>
  <si>
    <t>ILS1505000701 - Aquisição de maquina fotografica - ILS</t>
  </si>
  <si>
    <t>ILS1505000801 - Aquisição medidor gases espaços confinados - ILS</t>
  </si>
  <si>
    <t>ILS1506000101 - Diag Amb Para Implantação do Corredor Ecológico Sucuriú - ILS</t>
  </si>
  <si>
    <t>ILS1506000201 - Reflorestamento - ILS</t>
  </si>
  <si>
    <t>ILS1506000301 - Recuperação de área degradada - ILS</t>
  </si>
  <si>
    <t>ILS1506000401 - Compra de Equipamentos para Salvamento de Peixes - ILS</t>
  </si>
  <si>
    <t>ILS1506000601 - Câmera fotográfica - ILS</t>
  </si>
  <si>
    <t>ILS1506000701 - Equipamento multiparâmetro análise de água - ILS</t>
  </si>
  <si>
    <t>ILS1506000801 - Aquisição GPS Execução de Trabalhos de Campo - ILS</t>
  </si>
  <si>
    <t>ILS1506001301 - Controle e gestão de condicionantes - ILS</t>
  </si>
  <si>
    <t>ILS1509010000 - PESQUISA E DESENVOLVIMENTO</t>
  </si>
  <si>
    <t>ILS1509020203 - MANAGEMENT PROJECT (2016) - LIMITED COST</t>
  </si>
  <si>
    <t>ILS1509040101 - P&amp;D Management Project 2017 - Limited costs</t>
  </si>
  <si>
    <t>ILS1509040111 - P&amp;D Management Project 2017 - Permited costs</t>
  </si>
  <si>
    <t>ILS1509040121 - P&amp;D Macrophyte monitor (Satellite)</t>
  </si>
  <si>
    <t>ILS1509040141 - P&amp;D Stay Vanes</t>
  </si>
  <si>
    <t>ILS1509040151 - P&amp;D Seasonalization</t>
  </si>
  <si>
    <t>ILS1509040181 - P&amp;D -  Intelligent Aeration System in Francis Turbines</t>
  </si>
  <si>
    <t>ILS1509040991 - P&amp;D projects (Future)</t>
  </si>
  <si>
    <t>Ilha Solteira_Input</t>
  </si>
  <si>
    <t>Rio Parana_Input</t>
  </si>
  <si>
    <t>Other</t>
  </si>
  <si>
    <t>Jan2018</t>
  </si>
  <si>
    <t>Feb2018</t>
  </si>
  <si>
    <t>Mar2018</t>
  </si>
  <si>
    <t>Apr2018</t>
  </si>
  <si>
    <t>May2018</t>
  </si>
  <si>
    <t>Jun2018</t>
  </si>
  <si>
    <t>Jul2018</t>
  </si>
  <si>
    <t>Aug2018</t>
  </si>
  <si>
    <t>Sep2018</t>
  </si>
  <si>
    <t>Oct2018</t>
  </si>
  <si>
    <t>Nov2018</t>
  </si>
  <si>
    <t>Dec2018</t>
  </si>
  <si>
    <t>FY2018</t>
  </si>
  <si>
    <t>Jan2019</t>
  </si>
  <si>
    <t>Feb2019</t>
  </si>
  <si>
    <t>Mar2019</t>
  </si>
  <si>
    <t>Apr2019</t>
  </si>
  <si>
    <t>May2019</t>
  </si>
  <si>
    <t>Jun2019</t>
  </si>
  <si>
    <t>Jul2019</t>
  </si>
  <si>
    <t>Aug2019</t>
  </si>
  <si>
    <t>Sep2019</t>
  </si>
  <si>
    <t>Oct2019</t>
  </si>
  <si>
    <t>Nov2019</t>
  </si>
  <si>
    <t>Dec2019</t>
  </si>
  <si>
    <t>Jan2020</t>
  </si>
  <si>
    <t>Feb2020</t>
  </si>
  <si>
    <t>Mar2020</t>
  </si>
  <si>
    <t>Apr2020</t>
  </si>
  <si>
    <t>May2020</t>
  </si>
  <si>
    <t>Jun2020</t>
  </si>
  <si>
    <t>Jul2020</t>
  </si>
  <si>
    <t>Aug2020</t>
  </si>
  <si>
    <t>Sep2020</t>
  </si>
  <si>
    <t>Oct2020</t>
  </si>
  <si>
    <t>Nov2020</t>
  </si>
  <si>
    <t>Dec2020</t>
  </si>
  <si>
    <t>Jan2021</t>
  </si>
  <si>
    <t>Feb2021</t>
  </si>
  <si>
    <t>Mar2021</t>
  </si>
  <si>
    <t>Apr2021</t>
  </si>
  <si>
    <t>May2021</t>
  </si>
  <si>
    <t>Jun2021</t>
  </si>
  <si>
    <t>Jul2021</t>
  </si>
  <si>
    <t>Aug2021</t>
  </si>
  <si>
    <t>Sep2021</t>
  </si>
  <si>
    <t>Oct2021</t>
  </si>
  <si>
    <t>Nov2021</t>
  </si>
  <si>
    <t>Dec2021</t>
  </si>
  <si>
    <t>Jan2022</t>
  </si>
  <si>
    <t>Feb2022</t>
  </si>
  <si>
    <t>Mar2022</t>
  </si>
  <si>
    <t>Apr2022</t>
  </si>
  <si>
    <t>May2022</t>
  </si>
  <si>
    <t>Jun2022</t>
  </si>
  <si>
    <t>Jul2022</t>
  </si>
  <si>
    <t>Aug2022</t>
  </si>
  <si>
    <t>Sep2022</t>
  </si>
  <si>
    <t>Oct2022</t>
  </si>
  <si>
    <t>Nov2022</t>
  </si>
  <si>
    <t>Dec2022</t>
  </si>
  <si>
    <t>Jan2023</t>
  </si>
  <si>
    <t>Feb2023</t>
  </si>
  <si>
    <t>Mar2023</t>
  </si>
  <si>
    <t>Apr2023</t>
  </si>
  <si>
    <t>May2023</t>
  </si>
  <si>
    <t>Jun2023</t>
  </si>
  <si>
    <t>Jul2023</t>
  </si>
  <si>
    <t>Aug2023</t>
  </si>
  <si>
    <t>Sep2023</t>
  </si>
  <si>
    <t>Oct2023</t>
  </si>
  <si>
    <t>Nov2023</t>
  </si>
  <si>
    <t>Dec2023</t>
  </si>
  <si>
    <t>CASH FLOW - Rio Parana</t>
  </si>
  <si>
    <t>Daqui pra frente não esta ajustado</t>
  </si>
  <si>
    <t>Select calendar year (CY) &gt;&gt;</t>
  </si>
  <si>
    <t>Select actual month &gt;&gt;</t>
  </si>
  <si>
    <t>Ocultar</t>
  </si>
  <si>
    <t>Forecast vs Budget</t>
  </si>
  <si>
    <t>Actual vs Bugdet</t>
  </si>
  <si>
    <t>Actual vs Forecast</t>
  </si>
  <si>
    <t>Old Forecast vs Budget FY</t>
  </si>
  <si>
    <t>New Forecast vs Bugdet FY</t>
  </si>
  <si>
    <t>RP1401050701 - Implantação Gestão Documento - ECM</t>
  </si>
  <si>
    <t>JP1501010291 - Viagem e Hospedagem Chineses - JP</t>
  </si>
  <si>
    <t>JP1503900000 - DEPRECIAÇÃO ATIVOS LEGADOS</t>
  </si>
  <si>
    <t>JP1503003501 - Aquisição de Caçamba - JP</t>
  </si>
  <si>
    <t>JP1504001801 - Modernização 3º Lote - Pacote 01 Contrato EPC - JP</t>
  </si>
  <si>
    <t>JP1504001901 - Modernização 3º Lote - Engenharia do Proprietário - JP</t>
  </si>
  <si>
    <t>JP1508010000 - COMPRA DE ENERGIA</t>
  </si>
  <si>
    <t>ILS1501010291 - Viagem e Hospedagem Chineses - ILS</t>
  </si>
  <si>
    <t>ILS1504001801 - Modernização 3º Lote - Pacote 01 Contrato EPC  - ILS</t>
  </si>
  <si>
    <t>ILS1504001901 - Modernização 3º Lote - Engenharia do Proprietário - ILS</t>
  </si>
  <si>
    <t>ILS1509040401 - P&amp;D - Reserva de potencia EDP CTG</t>
  </si>
  <si>
    <t>Modern</t>
  </si>
  <si>
    <t>Description</t>
  </si>
  <si>
    <t>Shareholders</t>
  </si>
  <si>
    <t>Budget FY (Aug 2018)</t>
  </si>
  <si>
    <t>Old Forecast FY (Aug 2018)</t>
  </si>
  <si>
    <t>New Forecast FY (Aug 2018)</t>
  </si>
  <si>
    <t>Old Forecast vs New Forecast FY</t>
  </si>
  <si>
    <t>Vezes -1</t>
  </si>
  <si>
    <t>Budget (Aug 2018)</t>
  </si>
  <si>
    <t>Monthly Forecast (Aug 2018)</t>
  </si>
  <si>
    <t>Actual (Aug 2018)</t>
  </si>
  <si>
    <t>Open 
Balance</t>
  </si>
  <si>
    <t>Operational 
Inflows</t>
  </si>
  <si>
    <t>Operational 
Outflows</t>
  </si>
  <si>
    <t>Financial 
Inflows</t>
  </si>
  <si>
    <t>Financial 
Outflows</t>
  </si>
  <si>
    <t>Capex 
Outflows</t>
  </si>
  <si>
    <t>End 
Balance</t>
  </si>
  <si>
    <t>JP1501010161 - Aquisição guindaste Aranha modelo 5000 Cobra - JP</t>
  </si>
  <si>
    <t>YTD 2018</t>
  </si>
  <si>
    <t>Pis</t>
  </si>
  <si>
    <t>Cofins</t>
  </si>
  <si>
    <t>Receita</t>
  </si>
  <si>
    <t>YTD 2019</t>
  </si>
  <si>
    <t>FY2019</t>
  </si>
  <si>
    <t>Ad Hock Dividends</t>
  </si>
  <si>
    <t>YTD BDGT 2024</t>
  </si>
  <si>
    <t>JP1501010301 - Projeto Apoio Modernização - Suprimentos</t>
  </si>
  <si>
    <t>JP1501010401 - Projeto Apoio Modernização - EXPAT DELEGAÇÃO</t>
  </si>
  <si>
    <t>JP1503005901 - Plataforma de elevação de carga da CF</t>
  </si>
  <si>
    <t>JP1503006001 - Projeto Apoio Modernização - Manutenção</t>
  </si>
  <si>
    <t>JP1505000901 - Projeto Apoio Modernização - Saúde e Segurança</t>
  </si>
  <si>
    <t>JP1509040701 - P&amp;D - BIOCOMBUSTÍVEL a partir de macrófitas</t>
  </si>
  <si>
    <t>JP1509040901 - P&amp;D - Midia Social Fase 2</t>
  </si>
  <si>
    <t>JP1509041101 - P&amp;D Projeto de Gestão 2019-2020</t>
  </si>
  <si>
    <t>ILS1501010301 - Projeto Apoio Modernização - Suprimentos</t>
  </si>
  <si>
    <t>ILS1502001201 - Instalação de Sist de Monit e Alerta a Jusante - ILS</t>
  </si>
  <si>
    <t>ILS1503006001 - Projeto Apoio Modernização - Manutenção</t>
  </si>
  <si>
    <t>ILS1505000901 - Projeto Apoio Modernização - Saúde e Segurança</t>
  </si>
  <si>
    <t>ILS1509040601 - P&amp;D Chuva Vazão Horário</t>
  </si>
  <si>
    <t>ILS1509041101 - P&amp;D Projeto de Gestão 2019-2020</t>
  </si>
  <si>
    <t>ILS1509041201 - P&amp;D Digitalization LAB</t>
  </si>
  <si>
    <t>ILS1509041301 - P&amp;D Turismo Sustentável</t>
  </si>
  <si>
    <t>2024</t>
  </si>
  <si>
    <t xml:space="preserve"> </t>
  </si>
  <si>
    <t>FY20</t>
  </si>
  <si>
    <t>FY21</t>
  </si>
  <si>
    <t>FY22</t>
  </si>
  <si>
    <t>FY23</t>
  </si>
  <si>
    <t>FY24</t>
  </si>
  <si>
    <t>Rio Canoas_Input</t>
  </si>
  <si>
    <t>Principal E1 - CDI</t>
  </si>
  <si>
    <t>Principal E1 - IPCA</t>
  </si>
  <si>
    <t>Principal MUFG 1st Contract</t>
  </si>
  <si>
    <t>Principal MUFG 2nd Contract</t>
  </si>
  <si>
    <t>Principal IC Loan</t>
  </si>
  <si>
    <t>Principal E2 - CDI</t>
  </si>
  <si>
    <t>Principal E3 - CDI</t>
  </si>
  <si>
    <t>Principal E4 - CDI</t>
  </si>
  <si>
    <t>Principal E5 - CDI</t>
  </si>
  <si>
    <t>-PRINCIPAL TOTAL</t>
  </si>
  <si>
    <t>Interest E1 - CDI</t>
  </si>
  <si>
    <t>Interest E1 - IPCA</t>
  </si>
  <si>
    <t>Interest MUFG 1st Contract</t>
  </si>
  <si>
    <t>Interest MUFG 2nd Contract</t>
  </si>
  <si>
    <t>Interest IC Loan</t>
  </si>
  <si>
    <t>Interest E2 - CDI</t>
  </si>
  <si>
    <t>Interest E3 - CDI</t>
  </si>
  <si>
    <t>Interest E4 - CDI</t>
  </si>
  <si>
    <t>Interest E5 - CDI</t>
  </si>
  <si>
    <t>-JUROS TOTAL</t>
  </si>
  <si>
    <t>Monetary Variation E1 - IPCA</t>
  </si>
  <si>
    <t>-CORREÇÃO MONETARIA TOTAL</t>
  </si>
  <si>
    <t>WHT MUFG 1st Contract</t>
  </si>
  <si>
    <t>WHT IC Loan</t>
  </si>
  <si>
    <t>WHT MUFG 2nd Contract</t>
  </si>
  <si>
    <t>-WTH TOTAL</t>
  </si>
  <si>
    <t>Captação</t>
  </si>
  <si>
    <t>Desp. financ. Emissão - debentures</t>
  </si>
  <si>
    <t>Rio Verde_Input</t>
  </si>
  <si>
    <t>ECLUSA_Input</t>
  </si>
  <si>
    <t>HOLDING_Input</t>
  </si>
  <si>
    <t>Fiança.</t>
  </si>
  <si>
    <t>NE_Input</t>
  </si>
  <si>
    <t>CSC_Input</t>
  </si>
  <si>
    <t>Seguros.</t>
  </si>
  <si>
    <t>JP1504002001 - Modernização 4º Lote - Contrato EPC - JUP</t>
  </si>
  <si>
    <t>ILS1504002001 - Modernização 4º Lote - Contrato EPC - ILS</t>
  </si>
  <si>
    <t>JP1504002101 - Modernização 4º Lote - Engenharia do Proprietário - JUP</t>
  </si>
  <si>
    <t>ILS1504002101 - Modernização 4º Lote - Engenharia do Proprietário - ILS</t>
  </si>
  <si>
    <t>Principal - BNDES</t>
  </si>
  <si>
    <t>RP1401010301 - Reforma 4º Andar</t>
  </si>
  <si>
    <t>RP1401050801 - Aquisição de Tablets</t>
  </si>
  <si>
    <t>RP1401050901 - Licenças Oracle</t>
  </si>
  <si>
    <t>RP1407030000 - Administrativo CSC</t>
  </si>
  <si>
    <t>JP1501030101 - Aquis de Veículo para Frota</t>
  </si>
  <si>
    <t>JP1501030201 - Aquis de Caminhão Guindaste</t>
  </si>
  <si>
    <t>JP1501030301 - Aquis de Caminhão Munck</t>
  </si>
  <si>
    <t>JP1501030401 - Aquis de Empilhadeira</t>
  </si>
  <si>
    <t>JP1501030601 - Fornc e Instal de Balança Rodoviária</t>
  </si>
  <si>
    <t>JP1501030701 - Aquisição de plataforma elevatória</t>
  </si>
  <si>
    <t>JP1501030801 - Readequação do Sist Anti-Incêndio do Almox</t>
  </si>
  <si>
    <t>JP1501021601 - Software de Segurança de Barragens - check-list</t>
  </si>
  <si>
    <t>JP1501021701 - Licenças Oracle</t>
  </si>
  <si>
    <t>JP1502020101 - Automação parcial do sistema de auscultação</t>
  </si>
  <si>
    <t>JP1502020201 - Instal de novos instrumentos de auscultação</t>
  </si>
  <si>
    <t>JP1502020301 - Aquis de Estações Telemétricas da Rede Hidrométrica</t>
  </si>
  <si>
    <t>JP1503010001 - Aquis Motobomba Anti Incêndio dos Transformadores</t>
  </si>
  <si>
    <t>JP1503010101 - Adequação e Reforma de Sala de Bateriais</t>
  </si>
  <si>
    <t>JP1503010201 - Tratamento de óleo isolante</t>
  </si>
  <si>
    <t>JP1503010301 - Reforma das Salas do Piso de Borracha</t>
  </si>
  <si>
    <t>JP1503010401 - Sistema de injeção de cloro</t>
  </si>
  <si>
    <t>JP1503011701 - Ponte Rolante para Oficina Mecanica</t>
  </si>
  <si>
    <t>JP1513080301 - Aquis 3 TC - Transformadores de Corrente 138 kV - UG13</t>
  </si>
  <si>
    <t>JP1513080601 - Aquis Relés de Proteção para 4 Ugs</t>
  </si>
  <si>
    <t>JP1513080701 - Filtragem Contínua RV</t>
  </si>
  <si>
    <t>JP1513080801 - Sala Monitoramento e Preditiva</t>
  </si>
  <si>
    <t>JP1513080901 - Aquis 02 unidades de motobombas do Reg Vel - UG 09</t>
  </si>
  <si>
    <t>JP1513081001 - Modern Sistema de Resfriamento - UG 09</t>
  </si>
  <si>
    <t>JP1513081101 - Modern Sistema de Manut Preditiva - Segunda Parte</t>
  </si>
  <si>
    <t>JP1513081201 - Subst do Reg de Veloc e Tensão</t>
  </si>
  <si>
    <t>JP1505010000 - SAÚDE E SEGURANÇA</t>
  </si>
  <si>
    <t>JP1506001801 - Implantação da sala do Centro de Monitoramento</t>
  </si>
  <si>
    <t>JP1501050200 - Administrativo CSC</t>
  </si>
  <si>
    <t>ILS1501030101 - Aquis de Veículo para Frota</t>
  </si>
  <si>
    <t>ILS1501030501 - Construção Depósito de Resíduos</t>
  </si>
  <si>
    <t>ILS1501011001 - Reforma do Estaleiro</t>
  </si>
  <si>
    <t>ILS1501021501 - Wi-FI e Nobreak</t>
  </si>
  <si>
    <t>ILS1501021601 - Software de Segurança de Barragens - check-list</t>
  </si>
  <si>
    <t>ILS1501021701 - Licenças Oracle</t>
  </si>
  <si>
    <t>ILS1502020101 - Automação parcial do sistema de auscultação</t>
  </si>
  <si>
    <t>ILS1502020201 - Instal de novos instrumentos de auscultação</t>
  </si>
  <si>
    <t>ILS1502020301 - Aquis de Estações Telemétricas da Rede Hidrométrica</t>
  </si>
  <si>
    <t>ILS1503010801 - Aquis Compressores para o Regulador de Velociadade</t>
  </si>
  <si>
    <t>ILS1503010901 - Aquis Motobombas para o Regulador de Velocidade</t>
  </si>
  <si>
    <t>ILS1503011001 - Aquis Compr Sist Pneumatico do Rebocador Urubupunga</t>
  </si>
  <si>
    <t>ILS1503011101 - Aquis de Elevador de Cargas</t>
  </si>
  <si>
    <t>ILS1503011201 - Aquis de 03 Bombas Submersiveis</t>
  </si>
  <si>
    <t>ILS1503011801 - Sist Redundante de Prot de Barras e Falha Disjuntor</t>
  </si>
  <si>
    <t>ILS1513080401 - Aquis Disjuntor para Substituição do 52-6</t>
  </si>
  <si>
    <t>ILS1513080501 - Aquis Relés de Proteção para 8 Ugs</t>
  </si>
  <si>
    <t>ILS1513081101 - Modern Sistema de Manut Preditiva - Segunda Parte</t>
  </si>
  <si>
    <t>ILS1505010000 - SAÚDE E SEGURANÇA</t>
  </si>
  <si>
    <t>ILS1506010000 - MEIO AMBIENTE</t>
  </si>
  <si>
    <t>ILS1509040801 - P&amp;D Mexilhão Dourado F3</t>
  </si>
  <si>
    <t>ILS1501050200 - Administrativo CSC</t>
  </si>
  <si>
    <t>RP1401030000 - DEPRECIAÇÃO - MATRIZ</t>
  </si>
  <si>
    <t>JP1501130000 - EXPAT - DELEGAÇÃO O&amp;M</t>
  </si>
  <si>
    <t>JP1501010501 - Construção Refeitório</t>
  </si>
  <si>
    <t>JP1501011101 - Construção de portaria e reforma do hall de entrada</t>
  </si>
  <si>
    <t>JP1503011801 - Sist Redundante de Prot de Barras e Falha Disjuntor</t>
  </si>
  <si>
    <t>JP1505060000 - EQUIPAMENTOS DE SAÚDE E SEGURANÇA</t>
  </si>
  <si>
    <t>JP1506050100 - TOPOGRAFIA</t>
  </si>
  <si>
    <t>JP1506001901 - Aquisição de Drones - Meio Ambiente</t>
  </si>
  <si>
    <t>JP1506002001 - Aquisição de Drones - Patrimonio</t>
  </si>
  <si>
    <t>ILS1501010501 - Construção Refeitório</t>
  </si>
  <si>
    <t>ILS1501010601 - Adequação do Estacionamento</t>
  </si>
  <si>
    <t>ILS1501010901 - Reforma e ampliação da portaria</t>
  </si>
  <si>
    <t>ILS1503020502 - MECANICA</t>
  </si>
  <si>
    <t>ILS1503200801 - ELETRICA</t>
  </si>
  <si>
    <t>ILS1503900000 - DEPRECIAÇÃO ATIVOS LEGADOS</t>
  </si>
  <si>
    <t>ILS1513080701 - Filtragem Contínua RV</t>
  </si>
  <si>
    <t>ILS1505060000 - EQUIPAMENTOS DE SAÚDE E SEGURANÇA</t>
  </si>
  <si>
    <t>ILS1509020202 - MANAGEMENT PROJECT (2014-2015)- PERMITTE</t>
  </si>
  <si>
    <t>JP1509041401 - P&amp;D Macrofitas Fase II</t>
  </si>
  <si>
    <t>61051020101 - TUST - USO DA REDE DE TRANSMISSÃO</t>
  </si>
  <si>
    <t>61051020104 - TUST - ACR - USO DA REDE DE TRANSMISSÃO</t>
  </si>
  <si>
    <t>61051020102 - TUSD - ENC USO DA REDE DE DISTRIB</t>
  </si>
  <si>
    <t>61051020105 - TUSD - ACR - ENC USO DA REDE DE DISTRIB</t>
  </si>
  <si>
    <t>61011310901 - (-) CFURH-COMP FINAN PELA UTIL.R.H.</t>
  </si>
  <si>
    <t>61011310902 - (-) CFURH -ACR-COMP FINAN PELA UTIL.R.H.</t>
  </si>
  <si>
    <t>61051020103 - CCT - ENCARGOS DE CONEXÃO</t>
  </si>
  <si>
    <t>61051020106 - CCT - ACR - ENCARGOS DE CONEXÃO</t>
  </si>
  <si>
    <t>61011310502 - (-) TFSEE - ACR - TAXA DE FISC SERV.E.E.</t>
  </si>
  <si>
    <t>61011010305 - MRE/MCP - RECONTABILIZAÇÃO CCEE -SUMARIO</t>
  </si>
  <si>
    <t>61051010110 - MRE/MCP - RECONTABILIZAÇÃO CCEE -SUMARIO</t>
  </si>
  <si>
    <t>Clai</t>
  </si>
  <si>
    <t>CTG BR</t>
  </si>
  <si>
    <t>FY2020</t>
  </si>
  <si>
    <t>IR/CSSL.</t>
  </si>
  <si>
    <t>ILS1509041501 - P&amp;D Electrical Mobility HPPs</t>
  </si>
  <si>
    <t>FY25</t>
  </si>
  <si>
    <t>Interest - BNDES</t>
  </si>
  <si>
    <t/>
  </si>
  <si>
    <t>61051050127 - LICENÇA MATERNIDADE / PATERNIDADE</t>
  </si>
  <si>
    <t>61051050209 - INSS SOBRE LICENÇA MATERNID. / PATERNID</t>
  </si>
  <si>
    <t>61051050210 - FGTS SOBRE LICENÇA MATERNID. / PATERNID</t>
  </si>
  <si>
    <t>61054050127 - LICENÇA MATERNIDADE / PATERNIDADE</t>
  </si>
  <si>
    <t>61054050209 - INSS SOBRE LICENÇA MATERNID. / PATERNID</t>
  </si>
  <si>
    <t>61054050210 - FGTS SOBRE LICENÇA MATERNID. / PATERNID</t>
  </si>
  <si>
    <t>Cash Distribution 2019</t>
  </si>
  <si>
    <t>Total</t>
  </si>
  <si>
    <t>Pagamento</t>
  </si>
  <si>
    <t>net</t>
  </si>
  <si>
    <t>Tipo_Gasto</t>
  </si>
  <si>
    <t>NA_Tipo_Gastpo</t>
  </si>
  <si>
    <t>ILS1509041601 - P&amp;D KIT COVID-19</t>
  </si>
  <si>
    <t>ILS1509041701 - P&amp;D Segurança 4.0</t>
  </si>
  <si>
    <t>ILS1509041801 - P&amp;D PV Research Center - Phase I</t>
  </si>
  <si>
    <t>JP1505040101 - CAPEX - Ações Prevenção Coronavírus</t>
  </si>
  <si>
    <t>ILS1501010401 - Projeto Apoio Modernização - EXPAT DELEGAÇÃO</t>
  </si>
  <si>
    <t>ILS1505040101 - CAPEX - Ações Prevenção Coronavírus</t>
  </si>
  <si>
    <t>61051050112 - PROGRAMA DE SUBSÍDIOS</t>
  </si>
  <si>
    <t>61051080116 - VIAGENS - ALIMENTACAO</t>
  </si>
  <si>
    <t>ILS1503012001 - Aquisição de 60 x Transformadores de Corrente (CTs)</t>
  </si>
  <si>
    <t>2025</t>
  </si>
  <si>
    <t>YTD BDGT 2025</t>
  </si>
  <si>
    <t>Principal E6 - CDI</t>
  </si>
  <si>
    <t>Interest E6 - CDI</t>
  </si>
  <si>
    <t>Lucro Acumulado 2ITR 2020</t>
  </si>
  <si>
    <t>JP1501022201 - Aquis e Renovação dos Equip de TI - 2021</t>
  </si>
  <si>
    <t>JP1502021701 - SISTEMA COLETA DE SISNAIS DIGITAIS ANALOGICOS P ANALISE DE FALTA</t>
  </si>
  <si>
    <t>JP1502022101 - SISTEMA MONITORAMENTO BUCHAS AT TRANSF 04_08_09_11_14</t>
  </si>
  <si>
    <t>JP1503014801 - COMPRESSORES FREIO 8 UGS</t>
  </si>
  <si>
    <t>JP1503014901 - MOTOBOM PW DRENAGEM ÁGUA TAMBA TURBINA</t>
  </si>
  <si>
    <t>JP1503015001 - MOTOBOMBA REGULACAO UGS AUXILIARES</t>
  </si>
  <si>
    <t>JP1505001101 - Aquis de Equips de Higiene Ocupacional - Monitor de gases</t>
  </si>
  <si>
    <t>ILS1501022201 - Aquis e Renovação dos Equip de TI - 2021</t>
  </si>
  <si>
    <t>ILS1502023501 - Aquis Barras do Estator Sobress Geradores Modelo BBC</t>
  </si>
  <si>
    <t>ILS1503012301 - CAÇAMBAS</t>
  </si>
  <si>
    <t>ILS1503012701 - INSTALAÇÃO ESCADAS CARACOL BY-PASS</t>
  </si>
  <si>
    <t>ILS1503012801 - INSTALAÇÃO DE ESCADAS ETA</t>
  </si>
  <si>
    <t>ILS1503013301 - MODERNIZAÇÃO POÇO D</t>
  </si>
  <si>
    <t>ILS1503013801 - ESTRUTURAÇÃO SALA DE DISPOSITIVOS</t>
  </si>
  <si>
    <t>ILS1503014101 - INVERSOR SOFTSTARTER</t>
  </si>
  <si>
    <t>ILS1503014201 - MOTORES ELÉTRICOS</t>
  </si>
  <si>
    <t>ILS1503014301 - SUBSTITUIR INSTAL. SISTEMA SUPERV. TERMPERATURA UG</t>
  </si>
  <si>
    <t>ILS1503014401 - MEDIDORES DE FATURAMENTO UG</t>
  </si>
  <si>
    <t>ILS1503014501 - SISTEMA SUPERVISAO FLUXO UGS</t>
  </si>
  <si>
    <t>ILS1503015501 - Aquis de lâmpadas e refletores led</t>
  </si>
  <si>
    <t>ILS1505001101 - Aquis de Equips de Higiene Ocupacional - Monitor de gases</t>
  </si>
  <si>
    <t>ILS1505001201 - Aquis de Equips de Proteção Coletiva - Exaustor Portátil</t>
  </si>
  <si>
    <t>Opex Medio</t>
  </si>
  <si>
    <t>Capex Medio</t>
  </si>
  <si>
    <t>Jan'21 Tax</t>
  </si>
  <si>
    <t>KPI</t>
  </si>
  <si>
    <t>JP1501030901 - Ref Ampl e Aparelh do Almox - Fase 2</t>
  </si>
  <si>
    <t>JP1501011201 - Projeto Apoio Modernização - Administrativo</t>
  </si>
  <si>
    <t>JP1501011401 - Instalação de CFTV</t>
  </si>
  <si>
    <t>JP1501011501 - Constr portaria e ref de amb para ctrl de acesso</t>
  </si>
  <si>
    <t>JP1501011801 - Melhoria da ilum de pontos sensíveis à seg patr</t>
  </si>
  <si>
    <t>JP1502021601 - SECCIONADORAS 440KV</t>
  </si>
  <si>
    <t>JP1502021301 - POLOS DO ROTOR RESERVA - SOBRESSALENTES</t>
  </si>
  <si>
    <t>JP1502021901 - REGULADOR VELOCIDADE E TENSÃO E TRANS. EXCITAÇÃO UG9</t>
  </si>
  <si>
    <t>JP1502022001 - CONJUNTO STOPLOS TOMADA D'ÁGUA</t>
  </si>
  <si>
    <t>JP1502022201 - TRANSFORMADOR ALIMENTADOR CM UG 08 - MPP2</t>
  </si>
  <si>
    <t>JP1502022301 - SISTEMA DE CLORO</t>
  </si>
  <si>
    <t>JP1503014701 - FABR MONT PISO PLATAF GUARDA CORPO POÇO TURBINA BASE DISJ 2 UGS</t>
  </si>
  <si>
    <t>JP1503015101 - EQUIPAMENTO OSCILOGRAFIA DE DISJUNTOR DE ALTA TENSÃO</t>
  </si>
  <si>
    <t>JP1503015201 - MAT. SERV. INSTALAÇÃO JANELAS INSP. TERMOVISOR PANÉIS</t>
  </si>
  <si>
    <t>JP1505001201 - Aquis de Equips de Proteção Coletiva - Exaustor Portátil</t>
  </si>
  <si>
    <t>ILS1501011301 - Reforma do Prédio Administrativo - Piso Térreo</t>
  </si>
  <si>
    <t>ILS1501011401 - Instalação de CFTV</t>
  </si>
  <si>
    <t>ILS1501011601 - Reforma de portaria</t>
  </si>
  <si>
    <t>ILS1501011701 - Constr de central de segurança corporativa</t>
  </si>
  <si>
    <t>ILS1501011801 - Melhoria da ilum de pontos sensíveis à seg patr</t>
  </si>
  <si>
    <t>ILS1501031001 - Aquis de Guindaste Aranha</t>
  </si>
  <si>
    <t>ILS1501031101 - Aquis de Plataforma para trabalho em altura (PTA)</t>
  </si>
  <si>
    <t>ILS1502021301 - POLOS DO ROTOR RESERVA - SOBRESSALENTES</t>
  </si>
  <si>
    <t>ILS1502021501 - TRSAs</t>
  </si>
  <si>
    <t>ILS1502023401 - Modern Sist de Superv Comportas, temp e Anun</t>
  </si>
  <si>
    <t>ILS1503012401 - COMPRESSOR MÓVEL</t>
  </si>
  <si>
    <t>ILS1503012501 - COMPRESSOR RV</t>
  </si>
  <si>
    <t>ILS1503012901 - INSTALCAO GUINCHO AUX PONTE 01 E 03 DE 35 TON</t>
  </si>
  <si>
    <t>ILS1503013001 - INSTALAÇÃO  SISTEMA DE FILTRAGEM AR</t>
  </si>
  <si>
    <t>ILS1503013101 - INSTALAÇÃO TROCADOR DE CALOR</t>
  </si>
  <si>
    <t>ILS1503013201 - MODERN. SISTEMA HIDRÁULICO PNEUMÁTICO REBORADOR</t>
  </si>
  <si>
    <t>ILS1503013401 - PLATAFORMA FLUTUANTE</t>
  </si>
  <si>
    <t>ILS1503013501 - VÁLVULA SISTEMA REGULAÇÃO</t>
  </si>
  <si>
    <t>ILS1503013601 - JANELAS DE INSPECAO TERMOGRÁFICAS</t>
  </si>
  <si>
    <t>ILS1503013901 - CONEXÕES FLEXÍVEIS TRANSFORMADOR ELEVADOR</t>
  </si>
  <si>
    <t>ILS1503014001 - INSTRUMENTO ENSAIOS BAKER</t>
  </si>
  <si>
    <t>ILS1503014601 - INSTRUMENTO ENSAIO GERADOR</t>
  </si>
  <si>
    <t>ILS1503015301 - Melhoria no equipamento de ar seco</t>
  </si>
  <si>
    <t>ILS1503015401 - Aquis Máquina de trat de óleo isolante</t>
  </si>
  <si>
    <t>ILS1505001001 - Aquis de Equip de recarga de cilindro de máscara autônoma</t>
  </si>
  <si>
    <t>ILS1506070000 - Zoológico</t>
  </si>
  <si>
    <t>ILS1509041901 - P&amp;D Anál Eficácia do túnel de desinfecção água ozonizada</t>
  </si>
  <si>
    <t>ILS1501021901 - Data Network Update</t>
  </si>
  <si>
    <t>ILS1502021401 - BARRAS DO ESTATOR RESERVA - MITSUBISHI-ALSTOM</t>
  </si>
  <si>
    <t>ILS1503012601 - CONTRU. BARRACÃO ESTALEIRO ARMAZENAGEM</t>
  </si>
  <si>
    <t>ILS1503013701 - ESTRUTURACAO LAB PREDITIVA</t>
  </si>
  <si>
    <t>JP1501022101 - Instal Antena Repetidora Celular - Casa de Força</t>
  </si>
  <si>
    <t>ILS1501022101 - Instal Antena Repetidora Celular - Casa de Força</t>
  </si>
  <si>
    <t>JP1502021801 - REGULADOR VELOCIDADE TENSÃO UG07</t>
  </si>
  <si>
    <t>YTD  2020</t>
  </si>
  <si>
    <t>FY2021</t>
  </si>
  <si>
    <t>FY26</t>
  </si>
  <si>
    <t>RP1409010001 - P&amp;D Electrical Mobility HPPs</t>
  </si>
  <si>
    <t>ILS1509042201 - P&amp;D Robô Autônomo</t>
  </si>
  <si>
    <t>JP1503014801 - COMPRESSOR FREIO UG</t>
  </si>
  <si>
    <t>ILS1502023601 - Ampliação e Substituição do PowerCC</t>
  </si>
  <si>
    <t>YTD 2021</t>
  </si>
  <si>
    <t>Budget</t>
  </si>
  <si>
    <t>1st Half</t>
  </si>
  <si>
    <t>2nd Half</t>
  </si>
  <si>
    <t>Forecast 6&amp;6 CTG</t>
  </si>
  <si>
    <t xml:space="preserve">                    RP1401050701 - Implantação Gestão Documento - ECM</t>
  </si>
  <si>
    <t xml:space="preserve">                         JP1501010301 - Projeto Apoio Modernização - Suprimentos</t>
  </si>
  <si>
    <t xml:space="preserve">                         JP1501010401 - Projeto Apoio Modernização - EXPAT DELEGAÇÃO</t>
  </si>
  <si>
    <t xml:space="preserve">                         JP1501011201 - Projeto Apoio Modernização - Administrativo</t>
  </si>
  <si>
    <t xml:space="preserve">                         JP1502020101 - Automação parcial do sistema de auscultação</t>
  </si>
  <si>
    <t xml:space="preserve">                         JP1502021301 - POLOS DO ROTOR RESERVA - SOBRESSALENTES</t>
  </si>
  <si>
    <t xml:space="preserve">                         JP1502021901 - REGULADOR VELOCIDADE E TENSÃO E TRANS. EXCITAÇÃO UG9</t>
  </si>
  <si>
    <t xml:space="preserve">                         JP1502022001 - CONJUNTO STOPLOS TOMADA D'ÁGUA</t>
  </si>
  <si>
    <t xml:space="preserve">                         JP1502022201 - TRANSFORMADOR ALIMENTADOR CM UG 08 - MPP2</t>
  </si>
  <si>
    <t xml:space="preserve">                         JP1502022301 - SISTEMA DE CLORO</t>
  </si>
  <si>
    <t xml:space="preserve">                         JP1503001901 - Equipamentos de reserva estratégica - JP</t>
  </si>
  <si>
    <t xml:space="preserve">                         JP1503010001 - Aquis Motobomba Anti Incêndio dos Transformadores</t>
  </si>
  <si>
    <t xml:space="preserve">                         JP1503010101 - Adequação e Reforma de Sala de Bateriais</t>
  </si>
  <si>
    <t xml:space="preserve">                         JP1504000201 - Modernização Segundo Lote - Pacote 01 Contrato EPC - JP</t>
  </si>
  <si>
    <t xml:space="preserve">                         JP1504000301 - Modernização Segundo Lote - Pacote 02 Automação - JP</t>
  </si>
  <si>
    <t xml:space="preserve">                         JP1504000901 - Modern Segundo e Terceiro Lotes - Engenharia do Propr - JP</t>
  </si>
  <si>
    <t xml:space="preserve">                         JP1505000901 - Projeto Apoio Modernização - Saúde e Segurança</t>
  </si>
  <si>
    <t xml:space="preserve">                         JP1506000401 - Compra de Equipamentos para Salvamento de Peixes - JP</t>
  </si>
  <si>
    <t xml:space="preserve">                    JP1509040181 - P&amp;D -  Intelligent Aeration System in Francis Turbines</t>
  </si>
  <si>
    <t xml:space="preserve">                    JP1509040701 - P&amp;D - BIOCOMBUSTÍVEL a partir de macrófitas</t>
  </si>
  <si>
    <t xml:space="preserve">                    JP1509041401 - P&amp;D Macrofitas Fase II</t>
  </si>
  <si>
    <t xml:space="preserve">                    JP1509040991 - P&amp;D projects (Future)</t>
  </si>
  <si>
    <t xml:space="preserve">                         ILS1501010301 - Projeto Apoio Modernização - Suprimentos</t>
  </si>
  <si>
    <t xml:space="preserve">                         ILS1501010401 - Projeto Apoio Modernização - EXPAT DELEGAÇÃO</t>
  </si>
  <si>
    <t xml:space="preserve">                         ILS1501011301 - Reforma do Prédio Administrativo - Piso Térreo</t>
  </si>
  <si>
    <t xml:space="preserve">                         ILS1501021901 - Data Network Update</t>
  </si>
  <si>
    <t xml:space="preserve">                         ILS1502020101 - Automação parcial do sistema de auscultação</t>
  </si>
  <si>
    <t xml:space="preserve">                         ILS1502021401 - BARRAS DO ESTATOR RESERVA - MITSUBISHI-ALSTOM</t>
  </si>
  <si>
    <t xml:space="preserve">                         ILS1502023601 - Ampliação e Substituição do PowerCC</t>
  </si>
  <si>
    <t xml:space="preserve">                    ILS1503010000 - MANUTENÇÃO GERAL</t>
  </si>
  <si>
    <t xml:space="preserve">                         ILS1503011101 - Aquis de Elevador de Cargas</t>
  </si>
  <si>
    <t xml:space="preserve">                         ILS1503011801 - Sist Redundante de Prot de Barras e Falha Disjuntor</t>
  </si>
  <si>
    <t xml:space="preserve">                         ILS1513080401 - Aquis Disjuntor para Substituição do 52-6</t>
  </si>
  <si>
    <t xml:space="preserve">                         ILS1513080701 - Filtragem Contínua RV</t>
  </si>
  <si>
    <t xml:space="preserve">                         ILS1503012601 - CONTRU. BARRACÃO ESTALEIRO ARMAZENAGEM</t>
  </si>
  <si>
    <t xml:space="preserve">                         ILS1503012901 - INSTALCAO GUINCHO AUX PONTE 01 E 03 DE 35 TON</t>
  </si>
  <si>
    <t xml:space="preserve">                         ILS1503013501 - VÁLVULA SISTEMA REGULAÇÃO</t>
  </si>
  <si>
    <t xml:space="preserve">                         ILS1503013601 - JANELAS DE INSPECAO TERMOGRÁFICAS</t>
  </si>
  <si>
    <t xml:space="preserve">                         ILS1503013801 - ESTRUTURAÇÃO SALA DE DISPOSITIVOS</t>
  </si>
  <si>
    <t xml:space="preserve">                         ILS1503013901 - CONEXÕES FLEXÍVEIS TRANSFORMADOR ELEVADOR</t>
  </si>
  <si>
    <t xml:space="preserve">                         ILS1503014301 - SUBSTITUIR INSTAL. SISTEMA SUPERV. TERMPERATURA UG</t>
  </si>
  <si>
    <t xml:space="preserve">                         ILS1503014401 - MEDIDORES DE FATURAMENTO UG</t>
  </si>
  <si>
    <t xml:space="preserve">                         ILS1503015301 - Melhoria no equipamento de ar seco</t>
  </si>
  <si>
    <t xml:space="preserve">                         ILS1503015401 - Aquis Máquina de trat de óleo isolante</t>
  </si>
  <si>
    <t xml:space="preserve">                         ILS1503015501 - Aquis de lâmpadas e refletores led</t>
  </si>
  <si>
    <t xml:space="preserve">                         ILS1504000201 - Modern Segundo Lote - Pacote 01 Contrato EPC  - ILS</t>
  </si>
  <si>
    <t xml:space="preserve">                         ILS1504000301 - Modern Segundo Lote - Pacote 02 Automação e COG - ILS</t>
  </si>
  <si>
    <t xml:space="preserve">                         ILS1504000401 - Modern Segundo Lote - Pacote 03 Transformadores Elev - ILS</t>
  </si>
  <si>
    <t xml:space="preserve">                         ILS1504000901 - Modern Segundo e Terceiro Lotes - Eng do Propr - ILS</t>
  </si>
  <si>
    <t xml:space="preserve">                         ILS1505000901 - Projeto Apoio Modernização - Saúde e Segurança</t>
  </si>
  <si>
    <t xml:space="preserve">                         ILS1506000401 - Compra de Equipamentos para Salvamento de Peixes - ILS</t>
  </si>
  <si>
    <t xml:space="preserve">                    ILS1509040181 - P&amp;D -  Intelligent Aeration System in Francis Turbines</t>
  </si>
  <si>
    <t xml:space="preserve">                    ILS1509040801 - P&amp;D Mexilhão Dourado F3</t>
  </si>
  <si>
    <t xml:space="preserve">                    ILS1509041301 - P&amp;D Turismo Sustentável</t>
  </si>
  <si>
    <t xml:space="preserve">                    ILS1509041501 - P&amp;D Electrical Mobility HPPs</t>
  </si>
  <si>
    <t xml:space="preserve">                    ILS1509041701 - P&amp;D Segurança 4.0</t>
  </si>
  <si>
    <t xml:space="preserve">                    ILS1509041801 - P&amp;D PV Research Center - Phase I</t>
  </si>
  <si>
    <t xml:space="preserve">                    ILS1509042201 - P&amp;D Robô Autônomo</t>
  </si>
  <si>
    <t xml:space="preserve">                    ILS1509040991 - P&amp;D projects (Future)</t>
  </si>
  <si>
    <t>YTD BDGT 2026</t>
  </si>
  <si>
    <t>2026</t>
  </si>
  <si>
    <t>6105105207 - INSS SOBRE BONUS</t>
  </si>
  <si>
    <t>6105105208 - FGTS SOBRE BONUS</t>
  </si>
  <si>
    <t>Forecast 8&amp;4 vs Bugdet FY</t>
  </si>
  <si>
    <t>Forecast 7&amp;5 vs Budget</t>
  </si>
  <si>
    <t xml:space="preserve"> Forecast 7&amp;5 vs Forecast 8&amp;4</t>
  </si>
  <si>
    <t>GFOM</t>
  </si>
  <si>
    <t>Lucro 2021</t>
  </si>
  <si>
    <t>Lucro 2022</t>
  </si>
  <si>
    <t>Lucro 2023</t>
  </si>
  <si>
    <t>Lucro 2024</t>
  </si>
  <si>
    <t>Resultado Acumulado 25/11/2021</t>
  </si>
  <si>
    <t>FY2022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</si>
</sst>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* #,##0.00_);_(* \(#,##0.00\);_(* &quot;-&quot;??_);_(@_)"/>
    <numFmt numFmtId="165" formatCode="[$-409]mmm\-yy;@"/>
    <numFmt numFmtId="166" formatCode="#,##0;[Red]\-#,##0;&quot;-&quot;_-;_-@_-"/>
    <numFmt numFmtId="167" formatCode="_-* #,##0_-;\-* #,##0_-;_-* &quot;-&quot;??_-;_-@_-"/>
    <numFmt numFmtId="168" formatCode="0.000_)"/>
    <numFmt numFmtId="169" formatCode="mmmm\ yyyy"/>
    <numFmt numFmtId="170" formatCode="0.00_)"/>
    <numFmt numFmtId="171" formatCode="#,##0.000;[Red]\-#,##0.000;&quot;-&quot;_-;_-@_-"/>
    <numFmt numFmtId="172" formatCode="#,##0_ ;[Red]\-#,##0\ "/>
    <numFmt numFmtId="173" formatCode="_-* #,##0.0_-;\-* #,##0.0_-;_-* &quot;-&quot;??_-;_-@_-"/>
  </numFmts>
  <fonts count="4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TG Sans"/>
      <family val="3"/>
    </font>
    <font>
      <b/>
      <i/>
      <sz val="14"/>
      <color theme="1"/>
      <name val="CTG Sans"/>
      <family val="3"/>
    </font>
    <font>
      <sz val="10"/>
      <name val="Arial"/>
      <family val="2"/>
    </font>
    <font>
      <b/>
      <i/>
      <sz val="18"/>
      <color theme="0"/>
      <name val="CTG Sans"/>
      <family val="3"/>
    </font>
    <font>
      <b/>
      <sz val="11"/>
      <color theme="0"/>
      <name val="CTG Sans"/>
      <family val="3"/>
    </font>
    <font>
      <b/>
      <sz val="11"/>
      <name val="CTG Sans"/>
      <family val="3"/>
    </font>
    <font>
      <b/>
      <sz val="12"/>
      <name val="CTG Sans"/>
      <family val="3"/>
    </font>
    <font>
      <sz val="11"/>
      <name val="CTG Sans"/>
      <family val="3"/>
    </font>
    <font>
      <sz val="12"/>
      <name val="CTG Sans"/>
      <family val="3"/>
    </font>
    <font>
      <sz val="8"/>
      <name val="Courier New"/>
      <family val="3"/>
    </font>
    <font>
      <sz val="11"/>
      <name val="Calibri"/>
      <family val="2"/>
      <scheme val="minor"/>
    </font>
    <font>
      <b/>
      <sz val="10"/>
      <color indexed="18"/>
      <name val="Segoe UI"/>
      <family val="2"/>
    </font>
    <font>
      <sz val="11"/>
      <color indexed="20"/>
      <name val="Calibri"/>
      <family val="2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Arial"/>
      <family val="2"/>
    </font>
    <font>
      <sz val="11"/>
      <name val="Tms Rmn"/>
      <family val="1"/>
    </font>
    <font>
      <b/>
      <sz val="12"/>
      <name val="Times New Roman"/>
      <family val="1"/>
    </font>
    <font>
      <b/>
      <sz val="14"/>
      <name val="Times New Roman"/>
      <family val="1"/>
    </font>
    <font>
      <sz val="7"/>
      <name val="Small Fonts"/>
      <family val="2"/>
    </font>
    <font>
      <b/>
      <i/>
      <sz val="16"/>
      <name val="Helv"/>
    </font>
    <font>
      <sz val="10"/>
      <name val="MS Sans Serif"/>
      <family val="2"/>
    </font>
    <font>
      <b/>
      <sz val="10"/>
      <name val="Arial Unicode MS"/>
      <family val="2"/>
    </font>
    <font>
      <b/>
      <sz val="11"/>
      <color theme="1"/>
      <name val="CTG Sans"/>
      <family val="3"/>
    </font>
    <font>
      <sz val="10"/>
      <name val="Segoe UI"/>
      <family val="2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TG Sans Regular"/>
      <family val="3"/>
    </font>
    <font>
      <b/>
      <sz val="10"/>
      <color theme="1"/>
      <name val="CTG Sans Regular"/>
      <family val="3"/>
    </font>
    <font>
      <b/>
      <sz val="12"/>
      <name val="CTG Sans Regular"/>
      <family val="3"/>
    </font>
    <font>
      <b/>
      <sz val="11"/>
      <name val="CTG Sans Regular"/>
      <family val="3"/>
    </font>
    <font>
      <sz val="10"/>
      <color theme="1"/>
      <name val="CTG Sans Regular"/>
      <family val="3"/>
    </font>
    <font>
      <sz val="11"/>
      <name val="CTG Sans Regular"/>
      <family val="3"/>
    </font>
    <font>
      <sz val="8"/>
      <name val="Calibri"/>
      <family val="2"/>
      <scheme val="minor"/>
    </font>
    <font>
      <sz val="12"/>
      <color theme="1"/>
      <name val="Times New Roman"/>
      <family val="1"/>
    </font>
  </fonts>
  <fills count="42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BEDAFF"/>
        <bgColor indexed="64"/>
      </patternFill>
    </fill>
    <fill>
      <patternFill patternType="solid">
        <fgColor rgb="FFD6D6D6"/>
        <bgColor indexed="64"/>
      </patternFill>
    </fill>
    <fill>
      <patternFill patternType="solid">
        <fgColor rgb="FFFFFFDC"/>
        <bgColor indexed="64"/>
      </patternFill>
    </fill>
    <fill>
      <patternFill patternType="solid">
        <fgColor theme="6"/>
        <bgColor indexed="64"/>
      </patternFill>
    </fill>
  </fills>
  <borders count="2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59">
    <xf numFmtId="0" fontId="0" fillId="0" borderId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5" fillId="0" borderId="0"/>
    <xf numFmtId="0" fontId="1" fillId="0" borderId="0"/>
    <xf numFmtId="0" fontId="1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19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 applyBorder="0"/>
    <xf numFmtId="168" fontId="22" fillId="0" borderId="0"/>
    <xf numFmtId="168" fontId="22" fillId="0" borderId="0"/>
    <xf numFmtId="168" fontId="22" fillId="0" borderId="0"/>
    <xf numFmtId="168" fontId="22" fillId="0" borderId="0"/>
    <xf numFmtId="168" fontId="22" fillId="0" borderId="0"/>
    <xf numFmtId="168" fontId="22" fillId="0" borderId="0"/>
    <xf numFmtId="168" fontId="22" fillId="0" borderId="0"/>
    <xf numFmtId="168" fontId="22" fillId="0" borderId="0"/>
    <xf numFmtId="169" fontId="23" fillId="0" borderId="0">
      <alignment horizontal="left"/>
    </xf>
    <xf numFmtId="0" fontId="24" fillId="0" borderId="0">
      <alignment horizontal="centerContinuous"/>
    </xf>
    <xf numFmtId="37" fontId="25" fillId="0" borderId="0"/>
    <xf numFmtId="170" fontId="26" fillId="0" borderId="0"/>
    <xf numFmtId="0" fontId="5" fillId="0" borderId="0"/>
    <xf numFmtId="0" fontId="1" fillId="0" borderId="0"/>
    <xf numFmtId="0" fontId="5" fillId="0" borderId="0"/>
    <xf numFmtId="0" fontId="27" fillId="0" borderId="0"/>
    <xf numFmtId="0" fontId="1" fillId="0" borderId="0"/>
    <xf numFmtId="0" fontId="5" fillId="0" borderId="0"/>
    <xf numFmtId="0" fontId="5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5" fillId="0" borderId="0"/>
    <xf numFmtId="0" fontId="5" fillId="0" borderId="0"/>
    <xf numFmtId="0" fontId="1" fillId="17" borderId="1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23" fillId="0" borderId="0">
      <alignment horizontal="left"/>
    </xf>
    <xf numFmtId="164" fontId="28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0">
    <xf numFmtId="0" fontId="0" fillId="0" borderId="0" xfId="0"/>
    <xf numFmtId="0" fontId="3" fillId="0" borderId="0" xfId="0" applyFont="1"/>
    <xf numFmtId="0" fontId="4" fillId="0" borderId="0" xfId="0" applyFont="1"/>
    <xf numFmtId="0" fontId="7" fillId="3" borderId="0" xfId="0" applyFont="1" applyFill="1" applyAlignment="1">
      <alignment horizontal="center" vertical="center"/>
    </xf>
    <xf numFmtId="165" fontId="7" fillId="4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38" fontId="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left" vertical="center"/>
    </xf>
    <xf numFmtId="166" fontId="9" fillId="5" borderId="0" xfId="0" applyNumberFormat="1" applyFont="1" applyFill="1" applyAlignment="1">
      <alignment horizontal="right" vertical="center"/>
    </xf>
    <xf numFmtId="166" fontId="0" fillId="0" borderId="0" xfId="0" applyNumberFormat="1"/>
    <xf numFmtId="166" fontId="8" fillId="0" borderId="0" xfId="0" applyNumberFormat="1" applyFont="1" applyAlignment="1">
      <alignment horizontal="center" vertical="center"/>
    </xf>
    <xf numFmtId="0" fontId="8" fillId="6" borderId="0" xfId="0" applyFont="1" applyFill="1" applyAlignment="1">
      <alignment horizontal="left" vertical="center" indent="1"/>
    </xf>
    <xf numFmtId="166" fontId="8" fillId="6" borderId="0" xfId="1" applyNumberFormat="1" applyFont="1" applyFill="1" applyAlignment="1">
      <alignment vertical="center"/>
    </xf>
    <xf numFmtId="0" fontId="8" fillId="0" borderId="0" xfId="0" applyFont="1" applyAlignment="1">
      <alignment horizontal="left" vertical="center" indent="1"/>
    </xf>
    <xf numFmtId="166" fontId="8" fillId="0" borderId="0" xfId="1" applyNumberFormat="1" applyFont="1" applyAlignment="1">
      <alignment vertical="center"/>
    </xf>
    <xf numFmtId="0" fontId="8" fillId="7" borderId="0" xfId="0" applyFont="1" applyFill="1" applyAlignment="1">
      <alignment horizontal="left" vertical="center" indent="1"/>
    </xf>
    <xf numFmtId="166" fontId="8" fillId="7" borderId="0" xfId="1" applyNumberFormat="1" applyFont="1" applyFill="1" applyAlignment="1">
      <alignment vertical="center"/>
    </xf>
    <xf numFmtId="0" fontId="10" fillId="8" borderId="0" xfId="0" applyFont="1" applyFill="1" applyAlignment="1">
      <alignment horizontal="left" vertical="center" indent="4"/>
    </xf>
    <xf numFmtId="166" fontId="10" fillId="8" borderId="0" xfId="1" applyNumberFormat="1" applyFont="1" applyFill="1" applyAlignment="1">
      <alignment vertical="center"/>
    </xf>
    <xf numFmtId="0" fontId="10" fillId="0" borderId="0" xfId="0" applyFont="1" applyAlignment="1">
      <alignment vertical="center"/>
    </xf>
    <xf numFmtId="166" fontId="10" fillId="0" borderId="0" xfId="0" applyNumberFormat="1" applyFont="1" applyAlignment="1">
      <alignment vertical="center"/>
    </xf>
    <xf numFmtId="0" fontId="8" fillId="0" borderId="0" xfId="0" applyFont="1" applyAlignment="1">
      <alignment horizontal="left" vertical="center" indent="2"/>
    </xf>
    <xf numFmtId="0" fontId="10" fillId="8" borderId="0" xfId="0" applyFont="1" applyFill="1" applyAlignment="1">
      <alignment horizontal="left" vertical="center" indent="2"/>
    </xf>
    <xf numFmtId="0" fontId="9" fillId="9" borderId="0" xfId="0" applyFont="1" applyFill="1" applyAlignment="1">
      <alignment horizontal="left" vertical="center" indent="1"/>
    </xf>
    <xf numFmtId="166" fontId="9" fillId="9" borderId="0" xfId="0" applyNumberFormat="1" applyFont="1" applyFill="1" applyAlignment="1">
      <alignment vertical="center"/>
    </xf>
    <xf numFmtId="0" fontId="10" fillId="0" borderId="0" xfId="0" applyFont="1" applyAlignment="1">
      <alignment horizontal="left" vertical="center" indent="2"/>
    </xf>
    <xf numFmtId="166" fontId="10" fillId="0" borderId="0" xfId="1" applyNumberFormat="1" applyFont="1" applyAlignment="1">
      <alignment vertical="center"/>
    </xf>
    <xf numFmtId="0" fontId="8" fillId="9" borderId="0" xfId="0" applyFont="1" applyFill="1" applyAlignment="1">
      <alignment horizontal="left" vertical="center" indent="1"/>
    </xf>
    <xf numFmtId="166" fontId="8" fillId="9" borderId="0" xfId="1" applyNumberFormat="1" applyFont="1" applyFill="1" applyAlignment="1">
      <alignment vertical="center"/>
    </xf>
    <xf numFmtId="0" fontId="8" fillId="0" borderId="0" xfId="0" applyFont="1" applyAlignment="1">
      <alignment vertical="center"/>
    </xf>
    <xf numFmtId="0" fontId="9" fillId="10" borderId="0" xfId="0" applyFont="1" applyFill="1" applyAlignment="1">
      <alignment horizontal="left" vertical="center" indent="1"/>
    </xf>
    <xf numFmtId="166" fontId="9" fillId="10" borderId="0" xfId="1" applyNumberFormat="1" applyFont="1" applyFill="1" applyAlignment="1">
      <alignment vertical="center"/>
    </xf>
    <xf numFmtId="0" fontId="8" fillId="11" borderId="0" xfId="0" applyFont="1" applyFill="1" applyAlignment="1">
      <alignment horizontal="left" vertical="center" indent="1"/>
    </xf>
    <xf numFmtId="166" fontId="8" fillId="11" borderId="0" xfId="1" applyNumberFormat="1" applyFont="1" applyFill="1" applyAlignment="1">
      <alignment vertical="center"/>
    </xf>
    <xf numFmtId="0" fontId="13" fillId="0" borderId="0" xfId="0" applyFont="1"/>
    <xf numFmtId="0" fontId="14" fillId="0" borderId="0" xfId="0" quotePrefix="1" applyFont="1"/>
    <xf numFmtId="0" fontId="13" fillId="0" borderId="0" xfId="0" quotePrefix="1" applyFont="1"/>
    <xf numFmtId="0" fontId="15" fillId="0" borderId="0" xfId="0" quotePrefix="1" applyFont="1"/>
    <xf numFmtId="0" fontId="2" fillId="0" borderId="0" xfId="0" applyFont="1"/>
    <xf numFmtId="0" fontId="16" fillId="12" borderId="0" xfId="0" applyFont="1" applyFill="1" applyAlignment="1">
      <alignment horizontal="left" indent="1"/>
    </xf>
    <xf numFmtId="0" fontId="16" fillId="0" borderId="0" xfId="0" applyFont="1"/>
    <xf numFmtId="0" fontId="2" fillId="13" borderId="0" xfId="0" applyFont="1" applyFill="1" applyAlignment="1">
      <alignment horizontal="left" indent="1"/>
    </xf>
    <xf numFmtId="0" fontId="17" fillId="14" borderId="0" xfId="0" applyFont="1" applyFill="1"/>
    <xf numFmtId="0" fontId="2" fillId="0" borderId="0" xfId="0" applyFont="1" applyAlignment="1">
      <alignment horizontal="center" vertical="center"/>
    </xf>
    <xf numFmtId="38" fontId="16" fillId="12" borderId="0" xfId="0" applyNumberFormat="1" applyFont="1" applyFill="1"/>
    <xf numFmtId="38" fontId="2" fillId="13" borderId="0" xfId="1" applyNumberFormat="1" applyFont="1" applyFill="1"/>
    <xf numFmtId="38" fontId="0" fillId="0" borderId="0" xfId="1" applyNumberFormat="1" applyFont="1"/>
    <xf numFmtId="38" fontId="0" fillId="0" borderId="0" xfId="0" applyNumberFormat="1"/>
    <xf numFmtId="9" fontId="0" fillId="0" borderId="0" xfId="0" applyNumberFormat="1"/>
    <xf numFmtId="0" fontId="15" fillId="15" borderId="0" xfId="0" applyFont="1" applyFill="1"/>
    <xf numFmtId="0" fontId="0" fillId="15" borderId="0" xfId="0" applyFill="1"/>
    <xf numFmtId="0" fontId="8" fillId="16" borderId="0" xfId="0" applyFont="1" applyFill="1" applyAlignment="1">
      <alignment horizontal="left" vertical="center" indent="2"/>
    </xf>
    <xf numFmtId="167" fontId="8" fillId="0" borderId="0" xfId="1" applyNumberFormat="1" applyFont="1" applyAlignment="1">
      <alignment vertical="center"/>
    </xf>
    <xf numFmtId="0" fontId="0" fillId="14" borderId="0" xfId="0" applyFill="1"/>
    <xf numFmtId="0" fontId="15" fillId="15" borderId="0" xfId="0" quotePrefix="1" applyFont="1" applyFill="1"/>
    <xf numFmtId="0" fontId="15" fillId="16" borderId="0" xfId="0" quotePrefix="1" applyFont="1" applyFill="1"/>
    <xf numFmtId="0" fontId="0" fillId="16" borderId="0" xfId="0" applyFill="1"/>
    <xf numFmtId="0" fontId="18" fillId="0" borderId="0" xfId="0" quotePrefix="1" applyFont="1"/>
    <xf numFmtId="0" fontId="15" fillId="0" borderId="0" xfId="0" applyFont="1"/>
    <xf numFmtId="167" fontId="0" fillId="0" borderId="0" xfId="1" applyNumberFormat="1" applyFont="1"/>
    <xf numFmtId="167" fontId="13" fillId="0" borderId="0" xfId="1" quotePrefix="1" applyNumberFormat="1" applyFont="1"/>
    <xf numFmtId="167" fontId="13" fillId="0" borderId="0" xfId="1" applyNumberFormat="1" applyFont="1"/>
    <xf numFmtId="165" fontId="29" fillId="30" borderId="0" xfId="0" applyNumberFormat="1" applyFont="1" applyFill="1" applyAlignment="1">
      <alignment horizontal="center" vertical="center"/>
    </xf>
    <xf numFmtId="165" fontId="29" fillId="7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/>
    <xf numFmtId="0" fontId="0" fillId="7" borderId="0" xfId="0" applyFill="1"/>
    <xf numFmtId="9" fontId="0" fillId="0" borderId="0" xfId="0" applyNumberFormat="1" applyAlignment="1">
      <alignment horizontal="center" vertical="center"/>
    </xf>
    <xf numFmtId="43" fontId="0" fillId="0" borderId="0" xfId="1" applyFont="1"/>
    <xf numFmtId="43" fontId="0" fillId="7" borderId="0" xfId="1" applyFont="1" applyFill="1"/>
    <xf numFmtId="38" fontId="0" fillId="15" borderId="0" xfId="1" applyNumberFormat="1" applyFont="1" applyFill="1"/>
    <xf numFmtId="0" fontId="11" fillId="16" borderId="0" xfId="0" applyFont="1" applyFill="1" applyAlignment="1">
      <alignment horizontal="left" vertical="center" indent="2"/>
    </xf>
    <xf numFmtId="166" fontId="10" fillId="16" borderId="0" xfId="1" applyNumberFormat="1" applyFont="1" applyFill="1" applyAlignment="1">
      <alignment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66" fontId="0" fillId="16" borderId="0" xfId="0" applyNumberFormat="1" applyFill="1"/>
    <xf numFmtId="0" fontId="30" fillId="0" borderId="0" xfId="0" quotePrefix="1" applyFont="1"/>
    <xf numFmtId="167" fontId="2" fillId="0" borderId="0" xfId="1" applyNumberFormat="1" applyFont="1"/>
    <xf numFmtId="38" fontId="13" fillId="0" borderId="0" xfId="1" quotePrefix="1" applyNumberFormat="1" applyFont="1"/>
    <xf numFmtId="38" fontId="13" fillId="0" borderId="0" xfId="1" applyNumberFormat="1" applyFont="1"/>
    <xf numFmtId="38" fontId="0" fillId="14" borderId="0" xfId="1" applyNumberFormat="1" applyFont="1" applyFill="1"/>
    <xf numFmtId="0" fontId="18" fillId="14" borderId="0" xfId="0" applyFont="1" applyFill="1"/>
    <xf numFmtId="0" fontId="18" fillId="0" borderId="0" xfId="0" applyFont="1"/>
    <xf numFmtId="38" fontId="0" fillId="16" borderId="0" xfId="1" applyNumberFormat="1" applyFont="1" applyFill="1"/>
    <xf numFmtId="0" fontId="7" fillId="31" borderId="0" xfId="0" applyFont="1" applyFill="1" applyAlignment="1">
      <alignment horizontal="center" vertical="center"/>
    </xf>
    <xf numFmtId="165" fontId="7" fillId="31" borderId="0" xfId="0" applyNumberFormat="1" applyFont="1" applyFill="1" applyAlignment="1">
      <alignment horizontal="center" vertical="center"/>
    </xf>
    <xf numFmtId="166" fontId="9" fillId="5" borderId="13" xfId="0" applyNumberFormat="1" applyFont="1" applyFill="1" applyBorder="1" applyAlignment="1">
      <alignment horizontal="right" vertical="center"/>
    </xf>
    <xf numFmtId="166" fontId="8" fillId="0" borderId="13" xfId="0" applyNumberFormat="1" applyFont="1" applyBorder="1" applyAlignment="1">
      <alignment horizontal="center" vertical="center"/>
    </xf>
    <xf numFmtId="166" fontId="8" fillId="6" borderId="13" xfId="1" applyNumberFormat="1" applyFont="1" applyFill="1" applyBorder="1" applyAlignment="1">
      <alignment vertical="center"/>
    </xf>
    <xf numFmtId="166" fontId="8" fillId="0" borderId="13" xfId="1" applyNumberFormat="1" applyFont="1" applyBorder="1" applyAlignment="1">
      <alignment vertical="center"/>
    </xf>
    <xf numFmtId="166" fontId="8" fillId="7" borderId="13" xfId="1" applyNumberFormat="1" applyFont="1" applyFill="1" applyBorder="1" applyAlignment="1">
      <alignment vertical="center"/>
    </xf>
    <xf numFmtId="166" fontId="10" fillId="8" borderId="13" xfId="1" applyNumberFormat="1" applyFont="1" applyFill="1" applyBorder="1" applyAlignment="1">
      <alignment vertical="center"/>
    </xf>
    <xf numFmtId="166" fontId="10" fillId="0" borderId="13" xfId="0" applyNumberFormat="1" applyFont="1" applyBorder="1" applyAlignment="1">
      <alignment vertical="center"/>
    </xf>
    <xf numFmtId="166" fontId="9" fillId="9" borderId="13" xfId="0" applyNumberFormat="1" applyFont="1" applyFill="1" applyBorder="1" applyAlignment="1">
      <alignment vertical="center"/>
    </xf>
    <xf numFmtId="166" fontId="10" fillId="0" borderId="13" xfId="1" applyNumberFormat="1" applyFont="1" applyBorder="1" applyAlignment="1">
      <alignment vertical="center"/>
    </xf>
    <xf numFmtId="167" fontId="0" fillId="0" borderId="0" xfId="0" applyNumberFormat="1"/>
    <xf numFmtId="9" fontId="13" fillId="0" borderId="0" xfId="58" applyFont="1"/>
    <xf numFmtId="38" fontId="0" fillId="3" borderId="0" xfId="1" applyNumberFormat="1" applyFont="1" applyFill="1"/>
    <xf numFmtId="0" fontId="18" fillId="0" borderId="0" xfId="0" quotePrefix="1" applyFont="1" applyProtection="1">
      <protection locked="0"/>
    </xf>
    <xf numFmtId="164" fontId="13" fillId="0" borderId="0" xfId="11" quotePrefix="1" applyFont="1" applyProtection="1">
      <protection locked="0"/>
    </xf>
    <xf numFmtId="164" fontId="13" fillId="0" borderId="0" xfId="11" applyFont="1" applyProtection="1">
      <protection locked="0"/>
    </xf>
    <xf numFmtId="38" fontId="13" fillId="0" borderId="0" xfId="11" quotePrefix="1" applyNumberFormat="1" applyFont="1" applyProtection="1">
      <protection locked="0"/>
    </xf>
    <xf numFmtId="38" fontId="13" fillId="0" borderId="0" xfId="0" applyNumberFormat="1" applyFont="1"/>
    <xf numFmtId="167" fontId="13" fillId="15" borderId="0" xfId="1" quotePrefix="1" applyNumberFormat="1" applyFont="1" applyFill="1"/>
    <xf numFmtId="167" fontId="8" fillId="0" borderId="13" xfId="1" applyNumberFormat="1" applyFont="1" applyBorder="1" applyAlignment="1">
      <alignment vertical="center"/>
    </xf>
    <xf numFmtId="165" fontId="31" fillId="0" borderId="0" xfId="0" applyNumberFormat="1" applyFont="1"/>
    <xf numFmtId="0" fontId="31" fillId="0" borderId="0" xfId="0" applyFont="1"/>
    <xf numFmtId="0" fontId="0" fillId="32" borderId="0" xfId="0" applyFill="1"/>
    <xf numFmtId="0" fontId="7" fillId="33" borderId="0" xfId="0" applyFont="1" applyFill="1" applyAlignment="1">
      <alignment horizontal="center" vertical="center"/>
    </xf>
    <xf numFmtId="165" fontId="7" fillId="33" borderId="0" xfId="0" applyNumberFormat="1" applyFont="1" applyFill="1" applyAlignment="1">
      <alignment horizontal="center" vertical="center"/>
    </xf>
    <xf numFmtId="171" fontId="10" fillId="8" borderId="0" xfId="1" applyNumberFormat="1" applyFont="1" applyFill="1" applyAlignment="1">
      <alignment vertical="center"/>
    </xf>
    <xf numFmtId="0" fontId="32" fillId="6" borderId="0" xfId="0" applyFont="1" applyFill="1" applyAlignment="1">
      <alignment horizontal="right" vertical="center"/>
    </xf>
    <xf numFmtId="0" fontId="32" fillId="6" borderId="0" xfId="0" applyFont="1" applyFill="1" applyAlignment="1">
      <alignment horizontal="center" vertical="center"/>
    </xf>
    <xf numFmtId="0" fontId="32" fillId="34" borderId="0" xfId="0" applyFont="1" applyFill="1" applyAlignment="1">
      <alignment horizontal="right" vertical="center"/>
    </xf>
    <xf numFmtId="0" fontId="32" fillId="34" borderId="0" xfId="0" applyFont="1" applyFill="1" applyAlignment="1">
      <alignment horizontal="center" vertical="center"/>
    </xf>
    <xf numFmtId="0" fontId="33" fillId="35" borderId="0" xfId="0" applyFont="1" applyFill="1"/>
    <xf numFmtId="0" fontId="34" fillId="33" borderId="0" xfId="0" applyFont="1" applyFill="1" applyAlignment="1">
      <alignment horizontal="center" vertical="center" wrapText="1"/>
    </xf>
    <xf numFmtId="172" fontId="34" fillId="6" borderId="14" xfId="0" applyNumberFormat="1" applyFont="1" applyFill="1" applyBorder="1" applyAlignment="1">
      <alignment horizontal="center" vertical="center"/>
    </xf>
    <xf numFmtId="172" fontId="0" fillId="7" borderId="0" xfId="0" applyNumberFormat="1" applyFill="1"/>
    <xf numFmtId="172" fontId="33" fillId="0" borderId="15" xfId="0" applyNumberFormat="1" applyFont="1" applyBorder="1" applyAlignment="1">
      <alignment horizontal="center" vertical="center"/>
    </xf>
    <xf numFmtId="172" fontId="33" fillId="0" borderId="16" xfId="0" applyNumberFormat="1" applyFont="1" applyBorder="1" applyAlignment="1">
      <alignment horizontal="center" vertical="center"/>
    </xf>
    <xf numFmtId="172" fontId="34" fillId="9" borderId="14" xfId="0" applyNumberFormat="1" applyFont="1" applyFill="1" applyBorder="1" applyAlignment="1">
      <alignment horizontal="center" vertical="center"/>
    </xf>
    <xf numFmtId="172" fontId="34" fillId="10" borderId="14" xfId="0" applyNumberFormat="1" applyFont="1" applyFill="1" applyBorder="1" applyAlignment="1">
      <alignment horizontal="center" vertical="center"/>
    </xf>
    <xf numFmtId="20" fontId="0" fillId="0" borderId="0" xfId="0" applyNumberFormat="1"/>
    <xf numFmtId="0" fontId="0" fillId="0" borderId="17" xfId="0" applyBorder="1" applyProtection="1">
      <protection locked="0"/>
    </xf>
    <xf numFmtId="38" fontId="13" fillId="16" borderId="0" xfId="0" applyNumberFormat="1" applyFont="1" applyFill="1"/>
    <xf numFmtId="38" fontId="0" fillId="16" borderId="0" xfId="0" applyNumberFormat="1" applyFill="1"/>
    <xf numFmtId="43" fontId="0" fillId="0" borderId="17" xfId="1" applyFont="1" applyBorder="1" applyProtection="1">
      <protection locked="0"/>
    </xf>
    <xf numFmtId="43" fontId="0" fillId="0" borderId="17" xfId="0" applyNumberFormat="1" applyBorder="1" applyProtection="1">
      <protection locked="0"/>
    </xf>
    <xf numFmtId="0" fontId="9" fillId="7" borderId="0" xfId="0" applyFont="1" applyFill="1" applyAlignment="1">
      <alignment horizontal="left" vertical="center"/>
    </xf>
    <xf numFmtId="167" fontId="0" fillId="0" borderId="17" xfId="1" applyNumberFormat="1" applyFont="1" applyBorder="1" applyProtection="1">
      <protection locked="0"/>
    </xf>
    <xf numFmtId="173" fontId="0" fillId="0" borderId="0" xfId="1" applyNumberFormat="1" applyFont="1"/>
    <xf numFmtId="49" fontId="15" fillId="0" borderId="0" xfId="0" quotePrefix="1" applyNumberFormat="1" applyFont="1"/>
    <xf numFmtId="0" fontId="0" fillId="0" borderId="0" xfId="0" applyAlignment="1">
      <alignment wrapText="1"/>
    </xf>
    <xf numFmtId="167" fontId="0" fillId="0" borderId="17" xfId="0" applyNumberFormat="1" applyBorder="1" applyProtection="1">
      <protection locked="0"/>
    </xf>
    <xf numFmtId="43" fontId="0" fillId="0" borderId="0" xfId="0" applyNumberFormat="1"/>
    <xf numFmtId="0" fontId="0" fillId="0" borderId="19" xfId="0" applyBorder="1"/>
    <xf numFmtId="166" fontId="9" fillId="5" borderId="19" xfId="0" applyNumberFormat="1" applyFont="1" applyFill="1" applyBorder="1" applyAlignment="1">
      <alignment horizontal="right" vertical="center"/>
    </xf>
    <xf numFmtId="166" fontId="8" fillId="0" borderId="19" xfId="0" applyNumberFormat="1" applyFont="1" applyBorder="1" applyAlignment="1">
      <alignment horizontal="center" vertical="center"/>
    </xf>
    <xf numFmtId="166" fontId="8" fillId="6" borderId="19" xfId="1" applyNumberFormat="1" applyFont="1" applyFill="1" applyBorder="1" applyAlignment="1">
      <alignment vertical="center"/>
    </xf>
    <xf numFmtId="166" fontId="8" fillId="0" borderId="19" xfId="1" applyNumberFormat="1" applyFont="1" applyBorder="1" applyAlignment="1">
      <alignment vertical="center"/>
    </xf>
    <xf numFmtId="166" fontId="10" fillId="8" borderId="19" xfId="1" applyNumberFormat="1" applyFont="1" applyFill="1" applyBorder="1" applyAlignment="1">
      <alignment vertical="center"/>
    </xf>
    <xf numFmtId="166" fontId="10" fillId="0" borderId="19" xfId="0" applyNumberFormat="1" applyFont="1" applyBorder="1" applyAlignment="1">
      <alignment vertical="center"/>
    </xf>
    <xf numFmtId="166" fontId="9" fillId="9" borderId="19" xfId="0" applyNumberFormat="1" applyFont="1" applyFill="1" applyBorder="1" applyAlignment="1">
      <alignment vertical="center"/>
    </xf>
    <xf numFmtId="166" fontId="10" fillId="0" borderId="19" xfId="1" applyNumberFormat="1" applyFont="1" applyBorder="1" applyAlignment="1">
      <alignment vertical="center"/>
    </xf>
    <xf numFmtId="166" fontId="8" fillId="9" borderId="19" xfId="1" applyNumberFormat="1" applyFont="1" applyFill="1" applyBorder="1" applyAlignment="1">
      <alignment vertical="center"/>
    </xf>
    <xf numFmtId="166" fontId="9" fillId="10" borderId="19" xfId="1" applyNumberFormat="1" applyFont="1" applyFill="1" applyBorder="1" applyAlignment="1">
      <alignment vertical="center"/>
    </xf>
    <xf numFmtId="0" fontId="35" fillId="7" borderId="0" xfId="0" applyFont="1" applyFill="1"/>
    <xf numFmtId="0" fontId="36" fillId="33" borderId="0" xfId="0" applyFont="1" applyFill="1" applyAlignment="1">
      <alignment horizontal="center" vertical="center" wrapText="1"/>
    </xf>
    <xf numFmtId="0" fontId="37" fillId="5" borderId="14" xfId="0" applyFont="1" applyFill="1" applyBorder="1" applyAlignment="1">
      <alignment horizontal="left" vertical="center"/>
    </xf>
    <xf numFmtId="172" fontId="36" fillId="10" borderId="14" xfId="0" applyNumberFormat="1" applyFont="1" applyFill="1" applyBorder="1" applyAlignment="1">
      <alignment horizontal="center" vertical="center"/>
    </xf>
    <xf numFmtId="0" fontId="37" fillId="7" borderId="0" xfId="0" applyFont="1" applyFill="1" applyAlignment="1">
      <alignment horizontal="left" vertical="center"/>
    </xf>
    <xf numFmtId="0" fontId="38" fillId="6" borderId="14" xfId="0" applyFont="1" applyFill="1" applyBorder="1" applyAlignment="1">
      <alignment horizontal="left" vertical="center" indent="1"/>
    </xf>
    <xf numFmtId="172" fontId="36" fillId="6" borderId="14" xfId="0" applyNumberFormat="1" applyFont="1" applyFill="1" applyBorder="1" applyAlignment="1">
      <alignment horizontal="center" vertical="center"/>
    </xf>
    <xf numFmtId="172" fontId="35" fillId="7" borderId="0" xfId="0" applyNumberFormat="1" applyFont="1" applyFill="1"/>
    <xf numFmtId="0" fontId="38" fillId="0" borderId="0" xfId="0" applyFont="1" applyAlignment="1">
      <alignment horizontal="left" vertical="center" indent="1"/>
    </xf>
    <xf numFmtId="172" fontId="39" fillId="0" borderId="15" xfId="0" applyNumberFormat="1" applyFont="1" applyBorder="1" applyAlignment="1">
      <alignment horizontal="center" vertical="center"/>
    </xf>
    <xf numFmtId="172" fontId="39" fillId="0" borderId="16" xfId="0" applyNumberFormat="1" applyFont="1" applyBorder="1" applyAlignment="1">
      <alignment horizontal="center" vertical="center"/>
    </xf>
    <xf numFmtId="0" fontId="38" fillId="7" borderId="0" xfId="0" applyFont="1" applyFill="1" applyAlignment="1">
      <alignment horizontal="left" vertical="center" indent="1"/>
    </xf>
    <xf numFmtId="0" fontId="40" fillId="8" borderId="0" xfId="0" applyFont="1" applyFill="1" applyAlignment="1">
      <alignment horizontal="left" vertical="center" indent="4"/>
    </xf>
    <xf numFmtId="0" fontId="40" fillId="0" borderId="0" xfId="0" applyFont="1" applyAlignment="1">
      <alignment vertical="center"/>
    </xf>
    <xf numFmtId="0" fontId="38" fillId="0" borderId="0" xfId="0" applyFont="1" applyAlignment="1">
      <alignment horizontal="left" vertical="center" indent="2"/>
    </xf>
    <xf numFmtId="0" fontId="40" fillId="8" borderId="0" xfId="0" applyFont="1" applyFill="1" applyAlignment="1">
      <alignment horizontal="left" vertical="center" indent="2"/>
    </xf>
    <xf numFmtId="0" fontId="37" fillId="9" borderId="0" xfId="0" applyFont="1" applyFill="1" applyAlignment="1">
      <alignment horizontal="left" vertical="center" indent="1"/>
    </xf>
    <xf numFmtId="172" fontId="36" fillId="9" borderId="14" xfId="0" applyNumberFormat="1" applyFont="1" applyFill="1" applyBorder="1" applyAlignment="1">
      <alignment horizontal="center" vertical="center"/>
    </xf>
    <xf numFmtId="0" fontId="40" fillId="0" borderId="0" xfId="0" applyFont="1" applyAlignment="1">
      <alignment horizontal="left" vertical="center" indent="2"/>
    </xf>
    <xf numFmtId="0" fontId="38" fillId="9" borderId="0" xfId="0" applyFont="1" applyFill="1" applyAlignment="1">
      <alignment horizontal="left" vertical="center" indent="1"/>
    </xf>
    <xf numFmtId="0" fontId="37" fillId="10" borderId="18" xfId="0" applyFont="1" applyFill="1" applyBorder="1" applyAlignment="1">
      <alignment horizontal="left" vertical="center" indent="1"/>
    </xf>
    <xf numFmtId="166" fontId="8" fillId="11" borderId="19" xfId="1" applyNumberFormat="1" applyFont="1" applyFill="1" applyBorder="1" applyAlignment="1">
      <alignment vertical="center"/>
    </xf>
    <xf numFmtId="166" fontId="10" fillId="16" borderId="19" xfId="1" applyNumberFormat="1" applyFont="1" applyFill="1" applyBorder="1" applyAlignment="1">
      <alignment vertical="center"/>
    </xf>
    <xf numFmtId="0" fontId="0" fillId="0" borderId="0" xfId="0" applyProtection="1">
      <protection locked="0"/>
    </xf>
    <xf numFmtId="0" fontId="0" fillId="38" borderId="17" xfId="0" applyNumberFormat="1" applyFill="1" applyBorder="1" applyProtection="1"/>
    <xf numFmtId="1" fontId="0" fillId="39" borderId="17" xfId="0" applyNumberFormat="1" applyFill="1" applyBorder="1" applyProtection="1"/>
    <xf numFmtId="49" fontId="0" fillId="38" borderId="17" xfId="0" applyNumberFormat="1" applyFill="1" applyBorder="1" applyAlignment="1" applyProtection="1">
      <alignment vertical="top"/>
    </xf>
    <xf numFmtId="0" fontId="42" fillId="0" borderId="0" xfId="0" applyFont="1" applyAlignment="1">
      <alignment vertical="center" wrapText="1"/>
    </xf>
    <xf numFmtId="0" fontId="33" fillId="0" borderId="0" xfId="0" applyFont="1" applyAlignment="1">
      <alignment vertical="center"/>
    </xf>
    <xf numFmtId="49" fontId="0" fillId="38" borderId="17" xfId="0" applyNumberFormat="1" applyFill="1" applyBorder="1" applyProtection="1"/>
    <xf numFmtId="0" fontId="0" fillId="39" borderId="17" xfId="0" applyNumberFormat="1" applyFill="1" applyBorder="1" applyProtection="1"/>
    <xf numFmtId="49" fontId="0" fillId="38" borderId="17" xfId="0" applyNumberFormat="1" applyFill="1" applyBorder="1" applyAlignment="1" applyProtection="1">
      <alignment horizontal="left" indent="1"/>
    </xf>
    <xf numFmtId="0" fontId="0" fillId="16" borderId="0" xfId="0" applyFill="1" applyProtection="1">
      <protection locked="0"/>
    </xf>
    <xf numFmtId="49" fontId="0" fillId="38" borderId="17" xfId="0" applyNumberFormat="1" applyFill="1" applyBorder="1" applyAlignment="1" applyProtection="1"/>
    <xf numFmtId="38" fontId="0" fillId="0" borderId="17" xfId="0" applyNumberFormat="1" applyBorder="1" applyProtection="1">
      <protection locked="0"/>
    </xf>
    <xf numFmtId="0" fontId="0" fillId="0" borderId="17" xfId="0" applyNumberFormat="1" applyFill="1" applyBorder="1" applyProtection="1">
      <protection locked="0"/>
    </xf>
    <xf numFmtId="4" fontId="0" fillId="0" borderId="17" xfId="0" applyNumberFormat="1" applyFill="1" applyBorder="1" applyProtection="1">
      <protection locked="0"/>
    </xf>
    <xf numFmtId="4" fontId="0" fillId="0" borderId="17" xfId="0" quotePrefix="1" applyNumberFormat="1" applyFill="1" applyBorder="1" applyProtection="1">
      <protection locked="0"/>
    </xf>
    <xf numFmtId="1" fontId="0" fillId="40" borderId="17" xfId="0" applyNumberFormat="1" applyFill="1" applyBorder="1" applyProtection="1">
      <protection locked="0"/>
    </xf>
    <xf numFmtId="0" fontId="0" fillId="0" borderId="17" xfId="0" quotePrefix="1" applyNumberFormat="1" applyFill="1" applyBorder="1" applyProtection="1">
      <protection locked="0"/>
    </xf>
    <xf numFmtId="0" fontId="14" fillId="41" borderId="0" xfId="0" quotePrefix="1" applyFont="1" applyFill="1"/>
    <xf numFmtId="167" fontId="13" fillId="41" borderId="0" xfId="1" applyNumberFormat="1" applyFont="1" applyFill="1"/>
    <xf numFmtId="167" fontId="0" fillId="41" borderId="0" xfId="1" applyNumberFormat="1" applyFont="1" applyFill="1"/>
    <xf numFmtId="0" fontId="0" fillId="41" borderId="0" xfId="0" applyFill="1"/>
    <xf numFmtId="167" fontId="13" fillId="41" borderId="0" xfId="1" quotePrefix="1" applyNumberFormat="1" applyFont="1" applyFill="1"/>
    <xf numFmtId="0" fontId="15" fillId="41" borderId="0" xfId="0" quotePrefix="1" applyFont="1" applyFill="1"/>
    <xf numFmtId="0" fontId="16" fillId="41" borderId="0" xfId="0" applyFont="1" applyFill="1"/>
    <xf numFmtId="0" fontId="16" fillId="41" borderId="0" xfId="0" applyFont="1" applyFill="1" applyAlignment="1">
      <alignment horizontal="left" indent="1"/>
    </xf>
    <xf numFmtId="38" fontId="16" fillId="41" borderId="0" xfId="0" applyNumberFormat="1" applyFont="1" applyFill="1"/>
    <xf numFmtId="38" fontId="0" fillId="41" borderId="0" xfId="1" applyNumberFormat="1" applyFont="1" applyFill="1"/>
    <xf numFmtId="38" fontId="13" fillId="41" borderId="0" xfId="1" quotePrefix="1" applyNumberFormat="1" applyFont="1" applyFill="1"/>
    <xf numFmtId="38" fontId="13" fillId="41" borderId="0" xfId="1" applyNumberFormat="1" applyFont="1" applyFill="1"/>
    <xf numFmtId="0" fontId="2" fillId="41" borderId="0" xfId="0" applyFont="1" applyFill="1" applyAlignment="1">
      <alignment horizontal="left" indent="1"/>
    </xf>
    <xf numFmtId="38" fontId="2" fillId="41" borderId="0" xfId="1" applyNumberFormat="1" applyFont="1" applyFill="1"/>
    <xf numFmtId="166" fontId="9" fillId="5" borderId="0" xfId="0" applyNumberFormat="1" applyFont="1" applyFill="1" applyBorder="1" applyAlignment="1">
      <alignment horizontal="right" vertical="center"/>
    </xf>
    <xf numFmtId="0" fontId="0" fillId="0" borderId="0" xfId="0" applyBorder="1"/>
    <xf numFmtId="166" fontId="8" fillId="0" borderId="0" xfId="0" applyNumberFormat="1" applyFont="1" applyBorder="1" applyAlignment="1">
      <alignment horizontal="center" vertical="center"/>
    </xf>
    <xf numFmtId="166" fontId="8" fillId="6" borderId="0" xfId="1" applyNumberFormat="1" applyFont="1" applyFill="1" applyBorder="1" applyAlignment="1">
      <alignment vertical="center"/>
    </xf>
    <xf numFmtId="167" fontId="8" fillId="41" borderId="0" xfId="1" applyNumberFormat="1" applyFont="1" applyFill="1" applyBorder="1" applyAlignment="1">
      <alignment vertical="center"/>
    </xf>
    <xf numFmtId="167" fontId="8" fillId="0" borderId="0" xfId="1" applyNumberFormat="1" applyFont="1" applyBorder="1" applyAlignment="1">
      <alignment vertical="center"/>
    </xf>
    <xf numFmtId="166" fontId="8" fillId="0" borderId="0" xfId="1" applyNumberFormat="1" applyFont="1" applyBorder="1" applyAlignment="1">
      <alignment vertical="center"/>
    </xf>
    <xf numFmtId="166" fontId="8" fillId="7" borderId="0" xfId="1" applyNumberFormat="1" applyFont="1" applyFill="1" applyBorder="1" applyAlignment="1">
      <alignment vertical="center"/>
    </xf>
    <xf numFmtId="166" fontId="10" fillId="8" borderId="0" xfId="1" applyNumberFormat="1" applyFont="1" applyFill="1" applyBorder="1" applyAlignment="1">
      <alignment vertical="center"/>
    </xf>
    <xf numFmtId="166" fontId="10" fillId="0" borderId="0" xfId="0" applyNumberFormat="1" applyFont="1" applyBorder="1" applyAlignment="1">
      <alignment vertical="center"/>
    </xf>
    <xf numFmtId="166" fontId="10" fillId="41" borderId="0" xfId="1" applyNumberFormat="1" applyFont="1" applyFill="1" applyBorder="1" applyAlignment="1">
      <alignment vertical="center"/>
    </xf>
    <xf numFmtId="166" fontId="8" fillId="16" borderId="0" xfId="1" applyNumberFormat="1" applyFont="1" applyFill="1" applyBorder="1" applyAlignment="1">
      <alignment vertical="center"/>
    </xf>
    <xf numFmtId="166" fontId="9" fillId="9" borderId="0" xfId="0" applyNumberFormat="1" applyFont="1" applyFill="1" applyBorder="1" applyAlignment="1">
      <alignment vertical="center"/>
    </xf>
    <xf numFmtId="166" fontId="10" fillId="0" borderId="0" xfId="1" applyNumberFormat="1" applyFont="1" applyBorder="1" applyAlignment="1">
      <alignment vertical="center"/>
    </xf>
    <xf numFmtId="166" fontId="8" fillId="9" borderId="0" xfId="1" applyNumberFormat="1" applyFont="1" applyFill="1" applyBorder="1" applyAlignment="1">
      <alignment vertical="center"/>
    </xf>
    <xf numFmtId="166" fontId="9" fillId="10" borderId="0" xfId="1" applyNumberFormat="1" applyFont="1" applyFill="1" applyBorder="1" applyAlignment="1">
      <alignment vertical="center"/>
    </xf>
    <xf numFmtId="166" fontId="8" fillId="11" borderId="0" xfId="1" applyNumberFormat="1" applyFont="1" applyFill="1" applyBorder="1" applyAlignment="1">
      <alignment vertical="center"/>
    </xf>
    <xf numFmtId="166" fontId="10" fillId="16" borderId="0" xfId="1" applyNumberFormat="1" applyFont="1" applyFill="1" applyBorder="1" applyAlignment="1">
      <alignment vertical="center"/>
    </xf>
    <xf numFmtId="0" fontId="0" fillId="16" borderId="0" xfId="0" applyFill="1" applyBorder="1"/>
    <xf numFmtId="171" fontId="0" fillId="0" borderId="0" xfId="0" applyNumberFormat="1"/>
    <xf numFmtId="0" fontId="6" fillId="2" borderId="0" xfId="2" applyFont="1" applyFill="1" applyAlignment="1">
      <alignment horizontal="center" vertical="center"/>
    </xf>
    <xf numFmtId="165" fontId="7" fillId="36" borderId="19" xfId="0" applyNumberFormat="1" applyFont="1" applyFill="1" applyBorder="1" applyAlignment="1">
      <alignment horizontal="center" vertical="center" wrapText="1"/>
    </xf>
    <xf numFmtId="165" fontId="7" fillId="3" borderId="0" xfId="0" applyNumberFormat="1" applyFont="1" applyFill="1" applyAlignment="1">
      <alignment horizontal="center" vertical="center" wrapText="1"/>
    </xf>
    <xf numFmtId="165" fontId="7" fillId="37" borderId="19" xfId="0" applyNumberFormat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49" fontId="0" fillId="38" borderId="20" xfId="0" applyNumberFormat="1" applyFill="1" applyBorder="1" applyAlignment="1" applyProtection="1">
      <alignment vertical="center"/>
    </xf>
    <xf numFmtId="49" fontId="0" fillId="38" borderId="21" xfId="0" applyNumberFormat="1" applyFill="1" applyBorder="1" applyAlignment="1" applyProtection="1">
      <alignment vertical="center"/>
    </xf>
    <xf numFmtId="49" fontId="0" fillId="38" borderId="22" xfId="0" applyNumberFormat="1" applyFill="1" applyBorder="1" applyAlignment="1" applyProtection="1">
      <alignment vertical="center"/>
    </xf>
    <xf numFmtId="49" fontId="0" fillId="38" borderId="23" xfId="0" applyNumberFormat="1" applyFill="1" applyBorder="1" applyAlignment="1" applyProtection="1">
      <alignment horizontal="center" vertical="top"/>
    </xf>
    <xf numFmtId="49" fontId="0" fillId="38" borderId="24" xfId="0" applyNumberFormat="1" applyFill="1" applyBorder="1" applyAlignment="1" applyProtection="1">
      <alignment horizontal="center" vertical="top"/>
    </xf>
    <xf numFmtId="49" fontId="0" fillId="38" borderId="25" xfId="0" applyNumberFormat="1" applyFill="1" applyBorder="1" applyAlignment="1" applyProtection="1">
      <alignment horizontal="center" vertical="top"/>
    </xf>
  </cellXfs>
  <cellStyles count="59">
    <cellStyle name="20% - Ênfase1 2" xfId="15" xr:uid="{00000000-0005-0000-0000-000000000000}"/>
    <cellStyle name="20% - Ênfase2 2" xfId="16" xr:uid="{00000000-0005-0000-0000-000001000000}"/>
    <cellStyle name="20% - Ênfase3 2" xfId="17" xr:uid="{00000000-0005-0000-0000-000002000000}"/>
    <cellStyle name="20% - Ênfase4 2" xfId="18" xr:uid="{00000000-0005-0000-0000-000003000000}"/>
    <cellStyle name="20% - Ênfase5 2" xfId="19" xr:uid="{00000000-0005-0000-0000-000004000000}"/>
    <cellStyle name="20% - Ênfase6 2" xfId="20" xr:uid="{00000000-0005-0000-0000-000005000000}"/>
    <cellStyle name="40% - Ênfase1 2" xfId="21" xr:uid="{00000000-0005-0000-0000-000006000000}"/>
    <cellStyle name="40% - Ênfase2 2" xfId="22" xr:uid="{00000000-0005-0000-0000-000007000000}"/>
    <cellStyle name="40% - Ênfase3 2" xfId="23" xr:uid="{00000000-0005-0000-0000-000008000000}"/>
    <cellStyle name="40% - Ênfase4 2" xfId="24" xr:uid="{00000000-0005-0000-0000-000009000000}"/>
    <cellStyle name="40% - Ênfase5 2" xfId="25" xr:uid="{00000000-0005-0000-0000-00000A000000}"/>
    <cellStyle name="40% - Ênfase6 2" xfId="26" xr:uid="{00000000-0005-0000-0000-00000B000000}"/>
    <cellStyle name="column1" xfId="27" xr:uid="{00000000-0005-0000-0000-00000C000000}"/>
    <cellStyle name="Comma  - Style1" xfId="28" xr:uid="{00000000-0005-0000-0000-00000D000000}"/>
    <cellStyle name="Comma  - Style2" xfId="29" xr:uid="{00000000-0005-0000-0000-00000E000000}"/>
    <cellStyle name="Comma  - Style3" xfId="30" xr:uid="{00000000-0005-0000-0000-00000F000000}"/>
    <cellStyle name="Comma  - Style4" xfId="31" xr:uid="{00000000-0005-0000-0000-000010000000}"/>
    <cellStyle name="Comma  - Style5" xfId="32" xr:uid="{00000000-0005-0000-0000-000011000000}"/>
    <cellStyle name="Comma  - Style6" xfId="33" xr:uid="{00000000-0005-0000-0000-000012000000}"/>
    <cellStyle name="Comma  - Style7" xfId="34" xr:uid="{00000000-0005-0000-0000-000013000000}"/>
    <cellStyle name="Comma  - Style8" xfId="35" xr:uid="{00000000-0005-0000-0000-000014000000}"/>
    <cellStyle name="Comma 2" xfId="3" xr:uid="{00000000-0005-0000-0000-000015000000}"/>
    <cellStyle name="Comma 2 2" xfId="4" xr:uid="{00000000-0005-0000-0000-000016000000}"/>
    <cellStyle name="Currency 2" xfId="5" xr:uid="{00000000-0005-0000-0000-000017000000}"/>
    <cellStyle name="DateHeading" xfId="36" xr:uid="{00000000-0005-0000-0000-000018000000}"/>
    <cellStyle name="Heading" xfId="37" xr:uid="{00000000-0005-0000-0000-000019000000}"/>
    <cellStyle name="no dec" xfId="38" xr:uid="{00000000-0005-0000-0000-00001A000000}"/>
    <cellStyle name="Normal" xfId="0" builtinId="0"/>
    <cellStyle name="Normal - Style1" xfId="39" xr:uid="{00000000-0005-0000-0000-00001C000000}"/>
    <cellStyle name="Normal 108" xfId="40" xr:uid="{00000000-0005-0000-0000-00001D000000}"/>
    <cellStyle name="Normal 11" xfId="41" xr:uid="{00000000-0005-0000-0000-00001E000000}"/>
    <cellStyle name="Normal 13" xfId="42" xr:uid="{00000000-0005-0000-0000-00001F000000}"/>
    <cellStyle name="Normal 2" xfId="6" xr:uid="{00000000-0005-0000-0000-000020000000}"/>
    <cellStyle name="Normal 2 2" xfId="7" xr:uid="{00000000-0005-0000-0000-000021000000}"/>
    <cellStyle name="Normal 2 2 2" xfId="43" xr:uid="{00000000-0005-0000-0000-000022000000}"/>
    <cellStyle name="Normal 2 3" xfId="8" xr:uid="{00000000-0005-0000-0000-000023000000}"/>
    <cellStyle name="Normal 3" xfId="9" xr:uid="{00000000-0005-0000-0000-000024000000}"/>
    <cellStyle name="Normal 3 2" xfId="44" xr:uid="{00000000-0005-0000-0000-000025000000}"/>
    <cellStyle name="Normal 3 3" xfId="45" xr:uid="{00000000-0005-0000-0000-000026000000}"/>
    <cellStyle name="Normal 4" xfId="46" xr:uid="{00000000-0005-0000-0000-000027000000}"/>
    <cellStyle name="Normal 40" xfId="47" xr:uid="{00000000-0005-0000-0000-000028000000}"/>
    <cellStyle name="Normal 41" xfId="48" xr:uid="{00000000-0005-0000-0000-000029000000}"/>
    <cellStyle name="Normal 5" xfId="49" xr:uid="{00000000-0005-0000-0000-00002A000000}"/>
    <cellStyle name="Normal 6" xfId="2" xr:uid="{00000000-0005-0000-0000-00002B000000}"/>
    <cellStyle name="Normal 8" xfId="50" xr:uid="{00000000-0005-0000-0000-00002C000000}"/>
    <cellStyle name="Nota 2" xfId="51" xr:uid="{00000000-0005-0000-0000-00002D000000}"/>
    <cellStyle name="Porcentagem" xfId="58" builtinId="5"/>
    <cellStyle name="Porcentagem 2" xfId="52" xr:uid="{00000000-0005-0000-0000-00002F000000}"/>
    <cellStyle name="Porcentagem 2 2" xfId="53" xr:uid="{00000000-0005-0000-0000-000030000000}"/>
    <cellStyle name="Separador de milhares 2" xfId="54" xr:uid="{00000000-0005-0000-0000-000031000000}"/>
    <cellStyle name="Separador de milhares 2 2" xfId="55" xr:uid="{00000000-0005-0000-0000-000032000000}"/>
    <cellStyle name="Subheading" xfId="56" xr:uid="{00000000-0005-0000-0000-000033000000}"/>
    <cellStyle name="Vírgula" xfId="1" builtinId="3"/>
    <cellStyle name="Vírgula 2" xfId="10" xr:uid="{00000000-0005-0000-0000-000035000000}"/>
    <cellStyle name="Vírgula 2 2" xfId="11" xr:uid="{00000000-0005-0000-0000-000036000000}"/>
    <cellStyle name="Vírgula 2 3" xfId="12" xr:uid="{00000000-0005-0000-0000-000037000000}"/>
    <cellStyle name="Vírgula 3" xfId="13" xr:uid="{00000000-0005-0000-0000-000038000000}"/>
    <cellStyle name="Vírgula 3 2" xfId="14" xr:uid="{00000000-0005-0000-0000-000039000000}"/>
    <cellStyle name="Vírgula 5" xfId="57" xr:uid="{00000000-0005-0000-0000-00003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2.xml"/><Relationship Id="rId21" Type="http://schemas.openxmlformats.org/officeDocument/2006/relationships/externalLink" Target="externalLinks/externalLink6.xml"/><Relationship Id="rId42" Type="http://schemas.openxmlformats.org/officeDocument/2006/relationships/externalLink" Target="externalLinks/externalLink27.xml"/><Relationship Id="rId63" Type="http://schemas.openxmlformats.org/officeDocument/2006/relationships/externalLink" Target="externalLinks/externalLink48.xml"/><Relationship Id="rId84" Type="http://schemas.openxmlformats.org/officeDocument/2006/relationships/externalLink" Target="externalLinks/externalLink69.xml"/><Relationship Id="rId138" Type="http://schemas.openxmlformats.org/officeDocument/2006/relationships/externalLink" Target="externalLinks/externalLink123.xml"/><Relationship Id="rId107" Type="http://schemas.openxmlformats.org/officeDocument/2006/relationships/externalLink" Target="externalLinks/externalLink92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7.xml"/><Relationship Id="rId53" Type="http://schemas.openxmlformats.org/officeDocument/2006/relationships/externalLink" Target="externalLinks/externalLink38.xml"/><Relationship Id="rId74" Type="http://schemas.openxmlformats.org/officeDocument/2006/relationships/externalLink" Target="externalLinks/externalLink59.xml"/><Relationship Id="rId128" Type="http://schemas.openxmlformats.org/officeDocument/2006/relationships/externalLink" Target="externalLinks/externalLink113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5.xml"/><Relationship Id="rId95" Type="http://schemas.openxmlformats.org/officeDocument/2006/relationships/externalLink" Target="externalLinks/externalLink80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43" Type="http://schemas.openxmlformats.org/officeDocument/2006/relationships/externalLink" Target="externalLinks/externalLink28.xml"/><Relationship Id="rId48" Type="http://schemas.openxmlformats.org/officeDocument/2006/relationships/externalLink" Target="externalLinks/externalLink33.xml"/><Relationship Id="rId64" Type="http://schemas.openxmlformats.org/officeDocument/2006/relationships/externalLink" Target="externalLinks/externalLink49.xml"/><Relationship Id="rId69" Type="http://schemas.openxmlformats.org/officeDocument/2006/relationships/externalLink" Target="externalLinks/externalLink54.xml"/><Relationship Id="rId113" Type="http://schemas.openxmlformats.org/officeDocument/2006/relationships/externalLink" Target="externalLinks/externalLink98.xml"/><Relationship Id="rId118" Type="http://schemas.openxmlformats.org/officeDocument/2006/relationships/externalLink" Target="externalLinks/externalLink103.xml"/><Relationship Id="rId134" Type="http://schemas.openxmlformats.org/officeDocument/2006/relationships/externalLink" Target="externalLinks/externalLink119.xml"/><Relationship Id="rId139" Type="http://schemas.openxmlformats.org/officeDocument/2006/relationships/externalLink" Target="externalLinks/externalLink124.xml"/><Relationship Id="rId80" Type="http://schemas.openxmlformats.org/officeDocument/2006/relationships/externalLink" Target="externalLinks/externalLink65.xml"/><Relationship Id="rId85" Type="http://schemas.openxmlformats.org/officeDocument/2006/relationships/externalLink" Target="externalLinks/externalLink70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59" Type="http://schemas.openxmlformats.org/officeDocument/2006/relationships/externalLink" Target="externalLinks/externalLink44.xml"/><Relationship Id="rId103" Type="http://schemas.openxmlformats.org/officeDocument/2006/relationships/externalLink" Target="externalLinks/externalLink88.xml"/><Relationship Id="rId108" Type="http://schemas.openxmlformats.org/officeDocument/2006/relationships/externalLink" Target="externalLinks/externalLink93.xml"/><Relationship Id="rId124" Type="http://schemas.openxmlformats.org/officeDocument/2006/relationships/externalLink" Target="externalLinks/externalLink109.xml"/><Relationship Id="rId129" Type="http://schemas.openxmlformats.org/officeDocument/2006/relationships/externalLink" Target="externalLinks/externalLink114.xml"/><Relationship Id="rId54" Type="http://schemas.openxmlformats.org/officeDocument/2006/relationships/externalLink" Target="externalLinks/externalLink39.xml"/><Relationship Id="rId70" Type="http://schemas.openxmlformats.org/officeDocument/2006/relationships/externalLink" Target="externalLinks/externalLink55.xml"/><Relationship Id="rId75" Type="http://schemas.openxmlformats.org/officeDocument/2006/relationships/externalLink" Target="externalLinks/externalLink60.xml"/><Relationship Id="rId91" Type="http://schemas.openxmlformats.org/officeDocument/2006/relationships/externalLink" Target="externalLinks/externalLink76.xml"/><Relationship Id="rId96" Type="http://schemas.openxmlformats.org/officeDocument/2006/relationships/externalLink" Target="externalLinks/externalLink81.xml"/><Relationship Id="rId140" Type="http://schemas.openxmlformats.org/officeDocument/2006/relationships/theme" Target="theme/theme1.xml"/><Relationship Id="rId145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49" Type="http://schemas.openxmlformats.org/officeDocument/2006/relationships/externalLink" Target="externalLinks/externalLink34.xml"/><Relationship Id="rId114" Type="http://schemas.openxmlformats.org/officeDocument/2006/relationships/externalLink" Target="externalLinks/externalLink99.xml"/><Relationship Id="rId119" Type="http://schemas.openxmlformats.org/officeDocument/2006/relationships/externalLink" Target="externalLinks/externalLink104.xml"/><Relationship Id="rId44" Type="http://schemas.openxmlformats.org/officeDocument/2006/relationships/externalLink" Target="externalLinks/externalLink29.xml"/><Relationship Id="rId60" Type="http://schemas.openxmlformats.org/officeDocument/2006/relationships/externalLink" Target="externalLinks/externalLink45.xml"/><Relationship Id="rId65" Type="http://schemas.openxmlformats.org/officeDocument/2006/relationships/externalLink" Target="externalLinks/externalLink50.xml"/><Relationship Id="rId81" Type="http://schemas.openxmlformats.org/officeDocument/2006/relationships/externalLink" Target="externalLinks/externalLink66.xml"/><Relationship Id="rId86" Type="http://schemas.openxmlformats.org/officeDocument/2006/relationships/externalLink" Target="externalLinks/externalLink71.xml"/><Relationship Id="rId130" Type="http://schemas.openxmlformats.org/officeDocument/2006/relationships/externalLink" Target="externalLinks/externalLink115.xml"/><Relationship Id="rId135" Type="http://schemas.openxmlformats.org/officeDocument/2006/relationships/externalLink" Target="externalLinks/externalLink120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9" Type="http://schemas.openxmlformats.org/officeDocument/2006/relationships/externalLink" Target="externalLinks/externalLink24.xml"/><Relationship Id="rId109" Type="http://schemas.openxmlformats.org/officeDocument/2006/relationships/externalLink" Target="externalLinks/externalLink94.xml"/><Relationship Id="rId34" Type="http://schemas.openxmlformats.org/officeDocument/2006/relationships/externalLink" Target="externalLinks/externalLink19.xml"/><Relationship Id="rId50" Type="http://schemas.openxmlformats.org/officeDocument/2006/relationships/externalLink" Target="externalLinks/externalLink35.xml"/><Relationship Id="rId55" Type="http://schemas.openxmlformats.org/officeDocument/2006/relationships/externalLink" Target="externalLinks/externalLink40.xml"/><Relationship Id="rId76" Type="http://schemas.openxmlformats.org/officeDocument/2006/relationships/externalLink" Target="externalLinks/externalLink61.xml"/><Relationship Id="rId97" Type="http://schemas.openxmlformats.org/officeDocument/2006/relationships/externalLink" Target="externalLinks/externalLink82.xml"/><Relationship Id="rId104" Type="http://schemas.openxmlformats.org/officeDocument/2006/relationships/externalLink" Target="externalLinks/externalLink89.xml"/><Relationship Id="rId120" Type="http://schemas.openxmlformats.org/officeDocument/2006/relationships/externalLink" Target="externalLinks/externalLink105.xml"/><Relationship Id="rId125" Type="http://schemas.openxmlformats.org/officeDocument/2006/relationships/externalLink" Target="externalLinks/externalLink110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6.xml"/><Relationship Id="rId92" Type="http://schemas.openxmlformats.org/officeDocument/2006/relationships/externalLink" Target="externalLinks/externalLink77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4.xml"/><Relationship Id="rId24" Type="http://schemas.openxmlformats.org/officeDocument/2006/relationships/externalLink" Target="externalLinks/externalLink9.xml"/><Relationship Id="rId40" Type="http://schemas.openxmlformats.org/officeDocument/2006/relationships/externalLink" Target="externalLinks/externalLink25.xml"/><Relationship Id="rId45" Type="http://schemas.openxmlformats.org/officeDocument/2006/relationships/externalLink" Target="externalLinks/externalLink30.xml"/><Relationship Id="rId66" Type="http://schemas.openxmlformats.org/officeDocument/2006/relationships/externalLink" Target="externalLinks/externalLink51.xml"/><Relationship Id="rId87" Type="http://schemas.openxmlformats.org/officeDocument/2006/relationships/externalLink" Target="externalLinks/externalLink72.xml"/><Relationship Id="rId110" Type="http://schemas.openxmlformats.org/officeDocument/2006/relationships/externalLink" Target="externalLinks/externalLink95.xml"/><Relationship Id="rId115" Type="http://schemas.openxmlformats.org/officeDocument/2006/relationships/externalLink" Target="externalLinks/externalLink100.xml"/><Relationship Id="rId131" Type="http://schemas.openxmlformats.org/officeDocument/2006/relationships/externalLink" Target="externalLinks/externalLink116.xml"/><Relationship Id="rId136" Type="http://schemas.openxmlformats.org/officeDocument/2006/relationships/externalLink" Target="externalLinks/externalLink121.xml"/><Relationship Id="rId61" Type="http://schemas.openxmlformats.org/officeDocument/2006/relationships/externalLink" Target="externalLinks/externalLink46.xml"/><Relationship Id="rId82" Type="http://schemas.openxmlformats.org/officeDocument/2006/relationships/externalLink" Target="externalLinks/externalLink67.xml"/><Relationship Id="rId19" Type="http://schemas.openxmlformats.org/officeDocument/2006/relationships/externalLink" Target="externalLinks/externalLink4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56" Type="http://schemas.openxmlformats.org/officeDocument/2006/relationships/externalLink" Target="externalLinks/externalLink41.xml"/><Relationship Id="rId77" Type="http://schemas.openxmlformats.org/officeDocument/2006/relationships/externalLink" Target="externalLinks/externalLink62.xml"/><Relationship Id="rId100" Type="http://schemas.openxmlformats.org/officeDocument/2006/relationships/externalLink" Target="externalLinks/externalLink85.xml"/><Relationship Id="rId105" Type="http://schemas.openxmlformats.org/officeDocument/2006/relationships/externalLink" Target="externalLinks/externalLink90.xml"/><Relationship Id="rId126" Type="http://schemas.openxmlformats.org/officeDocument/2006/relationships/externalLink" Target="externalLinks/externalLink11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6.xml"/><Relationship Id="rId72" Type="http://schemas.openxmlformats.org/officeDocument/2006/relationships/externalLink" Target="externalLinks/externalLink57.xml"/><Relationship Id="rId93" Type="http://schemas.openxmlformats.org/officeDocument/2006/relationships/externalLink" Target="externalLinks/externalLink78.xml"/><Relationship Id="rId98" Type="http://schemas.openxmlformats.org/officeDocument/2006/relationships/externalLink" Target="externalLinks/externalLink83.xml"/><Relationship Id="rId121" Type="http://schemas.openxmlformats.org/officeDocument/2006/relationships/externalLink" Target="externalLinks/externalLink106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0.xml"/><Relationship Id="rId46" Type="http://schemas.openxmlformats.org/officeDocument/2006/relationships/externalLink" Target="externalLinks/externalLink31.xml"/><Relationship Id="rId67" Type="http://schemas.openxmlformats.org/officeDocument/2006/relationships/externalLink" Target="externalLinks/externalLink52.xml"/><Relationship Id="rId116" Type="http://schemas.openxmlformats.org/officeDocument/2006/relationships/externalLink" Target="externalLinks/externalLink101.xml"/><Relationship Id="rId137" Type="http://schemas.openxmlformats.org/officeDocument/2006/relationships/externalLink" Target="externalLinks/externalLink122.xml"/><Relationship Id="rId20" Type="http://schemas.openxmlformats.org/officeDocument/2006/relationships/externalLink" Target="externalLinks/externalLink5.xml"/><Relationship Id="rId41" Type="http://schemas.openxmlformats.org/officeDocument/2006/relationships/externalLink" Target="externalLinks/externalLink26.xml"/><Relationship Id="rId62" Type="http://schemas.openxmlformats.org/officeDocument/2006/relationships/externalLink" Target="externalLinks/externalLink47.xml"/><Relationship Id="rId83" Type="http://schemas.openxmlformats.org/officeDocument/2006/relationships/externalLink" Target="externalLinks/externalLink68.xml"/><Relationship Id="rId88" Type="http://schemas.openxmlformats.org/officeDocument/2006/relationships/externalLink" Target="externalLinks/externalLink73.xml"/><Relationship Id="rId111" Type="http://schemas.openxmlformats.org/officeDocument/2006/relationships/externalLink" Target="externalLinks/externalLink96.xml"/><Relationship Id="rId132" Type="http://schemas.openxmlformats.org/officeDocument/2006/relationships/externalLink" Target="externalLinks/externalLink117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21.xml"/><Relationship Id="rId57" Type="http://schemas.openxmlformats.org/officeDocument/2006/relationships/externalLink" Target="externalLinks/externalLink42.xml"/><Relationship Id="rId106" Type="http://schemas.openxmlformats.org/officeDocument/2006/relationships/externalLink" Target="externalLinks/externalLink91.xml"/><Relationship Id="rId127" Type="http://schemas.openxmlformats.org/officeDocument/2006/relationships/externalLink" Target="externalLinks/externalLink112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6.xml"/><Relationship Id="rId52" Type="http://schemas.openxmlformats.org/officeDocument/2006/relationships/externalLink" Target="externalLinks/externalLink37.xml"/><Relationship Id="rId73" Type="http://schemas.openxmlformats.org/officeDocument/2006/relationships/externalLink" Target="externalLinks/externalLink58.xml"/><Relationship Id="rId78" Type="http://schemas.openxmlformats.org/officeDocument/2006/relationships/externalLink" Target="externalLinks/externalLink63.xml"/><Relationship Id="rId94" Type="http://schemas.openxmlformats.org/officeDocument/2006/relationships/externalLink" Target="externalLinks/externalLink79.xml"/><Relationship Id="rId99" Type="http://schemas.openxmlformats.org/officeDocument/2006/relationships/externalLink" Target="externalLinks/externalLink84.xml"/><Relationship Id="rId101" Type="http://schemas.openxmlformats.org/officeDocument/2006/relationships/externalLink" Target="externalLinks/externalLink86.xml"/><Relationship Id="rId122" Type="http://schemas.openxmlformats.org/officeDocument/2006/relationships/externalLink" Target="externalLinks/externalLink107.xml"/><Relationship Id="rId143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1.xml"/><Relationship Id="rId47" Type="http://schemas.openxmlformats.org/officeDocument/2006/relationships/externalLink" Target="externalLinks/externalLink32.xml"/><Relationship Id="rId68" Type="http://schemas.openxmlformats.org/officeDocument/2006/relationships/externalLink" Target="externalLinks/externalLink53.xml"/><Relationship Id="rId89" Type="http://schemas.openxmlformats.org/officeDocument/2006/relationships/externalLink" Target="externalLinks/externalLink74.xml"/><Relationship Id="rId112" Type="http://schemas.openxmlformats.org/officeDocument/2006/relationships/externalLink" Target="externalLinks/externalLink97.xml"/><Relationship Id="rId133" Type="http://schemas.openxmlformats.org/officeDocument/2006/relationships/externalLink" Target="externalLinks/externalLink118.xml"/><Relationship Id="rId16" Type="http://schemas.openxmlformats.org/officeDocument/2006/relationships/externalLink" Target="externalLinks/externalLink1.xml"/><Relationship Id="rId37" Type="http://schemas.openxmlformats.org/officeDocument/2006/relationships/externalLink" Target="externalLinks/externalLink22.xml"/><Relationship Id="rId58" Type="http://schemas.openxmlformats.org/officeDocument/2006/relationships/externalLink" Target="externalLinks/externalLink43.xml"/><Relationship Id="rId79" Type="http://schemas.openxmlformats.org/officeDocument/2006/relationships/externalLink" Target="externalLinks/externalLink64.xml"/><Relationship Id="rId102" Type="http://schemas.openxmlformats.org/officeDocument/2006/relationships/externalLink" Target="externalLinks/externalLink87.xml"/><Relationship Id="rId123" Type="http://schemas.openxmlformats.org/officeDocument/2006/relationships/externalLink" Target="externalLinks/externalLink108.xml"/><Relationship Id="rId144" Type="http://schemas.microsoft.com/office/2017/10/relationships/person" Target="persons/perso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_xlchart.v1.9</cx:f>
      </cx:numDim>
    </cx:data>
  </cx:chartData>
  <cx:chart>
    <cx:title pos="t" align="ctr" overlay="0">
      <cx:tx>
        <cx:txData>
          <cx:v>Forecast 1&amp;11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atin typeface="CTG Sans Regular" panose="02000503050000020004" pitchFamily="50" charset="0"/>
              <a:ea typeface="CTG Sans Regular" panose="02000503050000020004" pitchFamily="50" charset="0"/>
              <a:cs typeface="CTG Sans Regular" panose="02000503050000020004" pitchFamily="50" charset="0"/>
            </a:defRPr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TG Sans Regular" panose="02000503050000020004" pitchFamily="50" charset="0"/>
            </a:rPr>
            <a:t>Forecast 1&amp;11</a:t>
          </a:r>
        </a:p>
      </cx:txPr>
    </cx:title>
    <cx:plotArea>
      <cx:plotAreaRegion>
        <cx:series layoutId="waterfall" uniqueId="{C1055D36-4881-4301-B037-8A892E5AA7D1}">
          <cx:dataPt idx="0">
            <cx:spPr>
              <a:solidFill>
                <a:srgbClr val="FFC000"/>
              </a:solidFill>
            </cx:spPr>
          </cx:dataPt>
          <cx:dataPt idx="7">
            <cx:spPr>
              <a:solidFill>
                <a:srgbClr val="FFC000"/>
              </a:solidFill>
            </cx:spPr>
          </cx:dataPt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700" b="1">
                    <a:solidFill>
                      <a:srgbClr val="595959"/>
                    </a:solidFill>
                    <a:latin typeface="CTG Sans Regular" panose="02000503050000020004" pitchFamily="50" charset="0"/>
                    <a:ea typeface="CTG Sans Regular" panose="02000503050000020004" pitchFamily="50" charset="0"/>
                    <a:cs typeface="CTG Sans Regular" panose="02000503050000020004" pitchFamily="50" charset="0"/>
                  </a:defRPr>
                </a:pPr>
                <a:endParaRPr lang="en-US" sz="700" b="1">
                  <a:latin typeface="CTG Sans Regular" panose="02000503050000020004" pitchFamily="50" charset="0"/>
                </a:endParaRPr>
              </a:p>
            </cx:txPr>
            <cx:visibility seriesName="0" categoryName="0" value="1"/>
            <cx:dataLabelHidden idx="7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  <cx:txPr>
          <a:bodyPr vertOverflow="overflow" horzOverflow="overflow" wrap="square" lIns="0" tIns="0" rIns="0" bIns="0"/>
          <a:lstStyle/>
          <a:p>
            <a:pPr algn="ctr" rtl="0">
              <a:defRPr sz="700" b="0">
                <a:solidFill>
                  <a:srgbClr val="595959"/>
                </a:solidFill>
                <a:latin typeface="CTG Sans Regular" panose="02000503050000020004" pitchFamily="50" charset="0"/>
                <a:ea typeface="CTG Sans Regular" panose="02000503050000020004" pitchFamily="50" charset="0"/>
                <a:cs typeface="CTG Sans Regular" panose="02000503050000020004" pitchFamily="50" charset="0"/>
              </a:defRPr>
            </a:pPr>
            <a:endParaRPr lang="en-US" sz="700">
              <a:latin typeface="CTG Sans Regular" panose="02000503050000020004" pitchFamily="50" charset="0"/>
            </a:endParaRPr>
          </a:p>
        </cx:txPr>
      </cx:axis>
      <cx:axis id="1" hidden="1">
        <cx:val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rgbClr val="595959"/>
                </a:solidFill>
                <a:latin typeface="CTG Sans Regular" panose="02000503050000020004" pitchFamily="50" charset="0"/>
                <a:ea typeface="CTG Sans Regular" panose="02000503050000020004" pitchFamily="50" charset="0"/>
                <a:cs typeface="CTG Sans Regular" panose="02000503050000020004" pitchFamily="50" charset="0"/>
              </a:defRPr>
            </a:pPr>
            <a:endParaRPr lang="en-US">
              <a:latin typeface="CTG Sans Regular" panose="02000503050000020004" pitchFamily="50" charset="0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Forecast 1&amp;11 vs Forecast 0&amp;12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atin typeface="CTG Sans Regular" panose="02000503050000020004" pitchFamily="50" charset="0"/>
              <a:ea typeface="CTG Sans Regular" panose="02000503050000020004" pitchFamily="50" charset="0"/>
              <a:cs typeface="CTG Sans Regular" panose="02000503050000020004" pitchFamily="50" charset="0"/>
            </a:defRPr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TG Sans Regular" panose="02000503050000020004" pitchFamily="50" charset="0"/>
            </a:rPr>
            <a:t>Forecast 1&amp;11 vs Forecast 0&amp;12</a:t>
          </a:r>
        </a:p>
      </cx:txPr>
    </cx:title>
    <cx:plotArea>
      <cx:plotAreaRegion>
        <cx:series layoutId="waterfall" uniqueId="{00000000-418A-4846-BC9D-ACBD4A91904B}">
          <cx:tx>
            <cx:txData>
              <cx:f>_xlchart.v1.0</cx:f>
              <cx:v>Open 
Balance Operational 
Inflows Operational 
Outflows Financial 
Inflows Financial 
Outflows Capex 
Outflows Shareholders End 
Balance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700" b="1">
                    <a:solidFill>
                      <a:srgbClr val="595959"/>
                    </a:solidFill>
                    <a:latin typeface="CTG Sans Regular" panose="02000503050000020004" pitchFamily="50" charset="0"/>
                    <a:ea typeface="CTG Sans Regular" panose="02000503050000020004" pitchFamily="50" charset="0"/>
                    <a:cs typeface="CTG Sans Regular" panose="02000503050000020004" pitchFamily="50" charset="0"/>
                  </a:defRPr>
                </a:pPr>
                <a:endParaRPr lang="en-US" sz="700" b="1">
                  <a:latin typeface="CTG Sans Regular" panose="02000503050000020004" pitchFamily="50" charset="0"/>
                </a:endParaRPr>
              </a:p>
            </cx:txPr>
            <cx:dataLabelHidden idx="7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  <cx:txPr>
          <a:bodyPr vertOverflow="overflow" horzOverflow="overflow" wrap="square" lIns="0" tIns="0" rIns="0" bIns="0"/>
          <a:lstStyle/>
          <a:p>
            <a:pPr algn="ctr" rtl="0">
              <a:defRPr sz="700" b="0">
                <a:solidFill>
                  <a:srgbClr val="595959"/>
                </a:solidFill>
                <a:latin typeface="CTG Sans Regular" panose="02000503050000020004" pitchFamily="50" charset="0"/>
                <a:ea typeface="CTG Sans Regular" panose="02000503050000020004" pitchFamily="50" charset="0"/>
                <a:cs typeface="CTG Sans Regular" panose="02000503050000020004" pitchFamily="50" charset="0"/>
              </a:defRPr>
            </a:pPr>
            <a:endParaRPr lang="en-US" sz="700">
              <a:latin typeface="CTG Sans Regular" panose="02000503050000020004" pitchFamily="50" charset="0"/>
            </a:endParaRPr>
          </a:p>
        </cx:txPr>
      </cx:axis>
      <cx:axis id="1" hidden="1">
        <cx:val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rgbClr val="595959"/>
                </a:solidFill>
                <a:latin typeface="CTG Sans Regular" panose="02000503050000020004" pitchFamily="50" charset="0"/>
                <a:ea typeface="CTG Sans Regular" panose="02000503050000020004" pitchFamily="50" charset="0"/>
                <a:cs typeface="CTG Sans Regular" panose="02000503050000020004" pitchFamily="50" charset="0"/>
              </a:defRPr>
            </a:pPr>
            <a:endParaRPr lang="en-US">
              <a:latin typeface="CTG Sans Regular" panose="02000503050000020004" pitchFamily="50" charset="0"/>
            </a:endParaRPr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>
        <cx:txData>
          <cx:v>Actual vs Forecast 4&amp;8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atin typeface="CTG Sans Regular" panose="02000503050000020004" pitchFamily="50" charset="0"/>
              <a:ea typeface="CTG Sans Regular" panose="02000503050000020004" pitchFamily="50" charset="0"/>
              <a:cs typeface="CTG Sans Regular" panose="02000503050000020004" pitchFamily="50" charset="0"/>
            </a:defRPr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TG Sans Regular" panose="02000503050000020004" pitchFamily="50" charset="0"/>
            </a:rPr>
            <a:t>Actual vs Forecast 4&amp;8</a:t>
          </a:r>
        </a:p>
      </cx:txPr>
    </cx:title>
    <cx:plotArea>
      <cx:plotAreaRegion>
        <cx:series layoutId="waterfall" uniqueId="{00000000-E959-4436-B3F3-B60C6EDF0E5B}">
          <cx:tx>
            <cx:txData>
              <cx:f>_xlchart.v1.4</cx:f>
              <cx:v>Open 
Balance Operational 
Inflows Operational 
Outflows Financial 
Inflows Financial 
Outflows Capex 
Outflows Shareholders End 
Balance</cx:v>
            </cx:txData>
          </cx:tx>
          <cx:dataPt idx="7">
            <cx:spPr>
              <a:solidFill>
                <a:srgbClr val="00B050"/>
              </a:solidFill>
            </cx:spPr>
          </cx:dataPt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>
                    <a:solidFill>
                      <a:srgbClr val="595959"/>
                    </a:solidFill>
                    <a:latin typeface="CTG Sans Regular" panose="02000503050000020004" pitchFamily="50" charset="0"/>
                    <a:ea typeface="CTG Sans Regular" panose="02000503050000020004" pitchFamily="50" charset="0"/>
                    <a:cs typeface="CTG Sans Regular" panose="02000503050000020004" pitchFamily="50" charset="0"/>
                  </a:defRPr>
                </a:pPr>
                <a:endParaRPr lang="en-US">
                  <a:latin typeface="CTG Sans Regular" panose="02000503050000020004" pitchFamily="50" charset="0"/>
                </a:endParaRPr>
              </a:p>
            </cx:txPr>
          </cx:dataLabels>
          <cx:dataId val="0"/>
          <cx:layoutPr>
            <cx:subtotals/>
          </cx:layoutPr>
        </cx:series>
      </cx:plotAreaRegion>
      <cx:axis id="0">
        <cx:catScaling gapWidth="0.5"/>
        <cx:tickLabels/>
        <cx:txPr>
          <a:bodyPr vertOverflow="overflow" horzOverflow="overflow" wrap="square" lIns="0" tIns="0" rIns="0" bIns="0"/>
          <a:lstStyle/>
          <a:p>
            <a:pPr algn="ctr" rtl="0">
              <a:defRPr sz="700" b="0">
                <a:solidFill>
                  <a:srgbClr val="595959"/>
                </a:solidFill>
                <a:latin typeface="CTG Sans Regular" panose="02000503050000020004" pitchFamily="50" charset="0"/>
                <a:ea typeface="CTG Sans Regular" panose="02000503050000020004" pitchFamily="50" charset="0"/>
                <a:cs typeface="CTG Sans Regular" panose="02000503050000020004" pitchFamily="50" charset="0"/>
              </a:defRPr>
            </a:pPr>
            <a:endParaRPr lang="en-US" sz="700">
              <a:latin typeface="CTG Sans Regular" panose="02000503050000020004" pitchFamily="50" charset="0"/>
            </a:endParaRPr>
          </a:p>
        </cx:txPr>
      </cx:axis>
      <cx:axis id="1" hidden="1">
        <cx:val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rgbClr val="595959"/>
                </a:solidFill>
                <a:latin typeface="CTG Sans Regular" panose="02000503050000020004" pitchFamily="50" charset="0"/>
                <a:ea typeface="CTG Sans Regular" panose="02000503050000020004" pitchFamily="50" charset="0"/>
                <a:cs typeface="CTG Sans Regular" panose="02000503050000020004" pitchFamily="50" charset="0"/>
              </a:defRPr>
            </a:pPr>
            <a:endParaRPr lang="en-US">
              <a:latin typeface="CTG Sans Regular" panose="02000503050000020004" pitchFamily="50" charset="0"/>
            </a:endParaRPr>
          </a:p>
        </cx:txPr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title pos="t" align="ctr" overlay="0">
      <cx:tx>
        <cx:txData>
          <cx:v>Actual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atin typeface="CTG Sans Regular" panose="02000503050000020004" pitchFamily="50" charset="0"/>
              <a:ea typeface="CTG Sans Regular" panose="02000503050000020004" pitchFamily="50" charset="0"/>
              <a:cs typeface="CTG Sans Regular" panose="02000503050000020004" pitchFamily="50" charset="0"/>
            </a:defRPr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TG Sans Regular" panose="02000503050000020004" pitchFamily="50" charset="0"/>
            </a:rPr>
            <a:t>Actual</a:t>
          </a:r>
        </a:p>
      </cx:txPr>
    </cx:title>
    <cx:plotArea>
      <cx:plotAreaRegion>
        <cx:series layoutId="waterfall" uniqueId="{021AE3A4-13B6-4867-B345-A0E4B6B925A8}">
          <cx:dataPt idx="0">
            <cx:spPr>
              <a:solidFill>
                <a:srgbClr val="FFC000"/>
              </a:solidFill>
            </cx:spPr>
          </cx:dataPt>
          <cx:dataPt idx="7">
            <cx:spPr>
              <a:solidFill>
                <a:srgbClr val="FFC000"/>
              </a:solidFill>
            </cx:spPr>
          </cx:dataPt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700" b="0">
                    <a:solidFill>
                      <a:srgbClr val="595959"/>
                    </a:solidFill>
                    <a:latin typeface="CTG Sans Regular" panose="02000503050000020004" pitchFamily="50" charset="0"/>
                    <a:ea typeface="CTG Sans Regular" panose="02000503050000020004" pitchFamily="50" charset="0"/>
                    <a:cs typeface="CTG Sans Regular" panose="02000503050000020004" pitchFamily="50" charset="0"/>
                  </a:defRPr>
                </a:pPr>
                <a:endParaRPr lang="en-US" sz="700">
                  <a:latin typeface="CTG Sans Regular" panose="02000503050000020004" pitchFamily="50" charset="0"/>
                </a:endParaRPr>
              </a:p>
            </cx:txPr>
            <cx:visibility seriesName="0" categoryName="0" value="1"/>
            <cx:dataLabelHidden idx="7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  <cx:txPr>
          <a:bodyPr vertOverflow="overflow" horzOverflow="overflow" wrap="square" lIns="0" tIns="0" rIns="0" bIns="0"/>
          <a:lstStyle/>
          <a:p>
            <a:pPr algn="ctr" rtl="0">
              <a:defRPr sz="700" b="0">
                <a:solidFill>
                  <a:srgbClr val="595959"/>
                </a:solidFill>
                <a:latin typeface="CTG Sans Regular" panose="02000503050000020004" pitchFamily="50" charset="0"/>
                <a:ea typeface="CTG Sans Regular" panose="02000503050000020004" pitchFamily="50" charset="0"/>
                <a:cs typeface="CTG Sans Regular" panose="02000503050000020004" pitchFamily="50" charset="0"/>
              </a:defRPr>
            </a:pPr>
            <a:endParaRPr lang="en-US" sz="700">
              <a:latin typeface="CTG Sans Regular" panose="02000503050000020004" pitchFamily="50" charset="0"/>
            </a:endParaRPr>
          </a:p>
        </cx:txPr>
      </cx:axis>
      <cx:axis id="1" hidden="1">
        <cx:val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rgbClr val="595959"/>
                </a:solidFill>
                <a:latin typeface="CTG Sans Regular" panose="02000503050000020004" pitchFamily="50" charset="0"/>
                <a:ea typeface="CTG Sans Regular" panose="02000503050000020004" pitchFamily="50" charset="0"/>
                <a:cs typeface="CTG Sans Regular" panose="02000503050000020004" pitchFamily="50" charset="0"/>
              </a:defRPr>
            </a:pPr>
            <a:endParaRPr lang="en-US">
              <a:latin typeface="CTG Sans Regular" panose="02000503050000020004" pitchFamily="50" charset="0"/>
            </a:endParaRPr>
          </a:p>
        </cx:txPr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txData>
          <cx:v>Forecast 1&amp;11 vs Budget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>
              <a:solidFill>
                <a:srgbClr val="595959"/>
              </a:solidFill>
              <a:latin typeface="CTG Sans Regular" panose="02000503050000020004" pitchFamily="50" charset="0"/>
              <a:ea typeface="CTG Sans Regular" panose="02000503050000020004" pitchFamily="50" charset="0"/>
              <a:cs typeface="CTG Sans Regular" panose="02000503050000020004" pitchFamily="50" charset="0"/>
            </a:defRPr>
          </a:pPr>
          <a:r>
            <a:rPr lang="en-US">
              <a:latin typeface="CTG Sans Regular" panose="02000503050000020004" pitchFamily="50" charset="0"/>
            </a:rPr>
            <a:t>Forecast 1&amp;11 vs Budget</a:t>
          </a:r>
        </a:p>
      </cx:txPr>
    </cx:title>
    <cx:plotArea>
      <cx:plotAreaRegion>
        <cx:series layoutId="waterfall" uniqueId="{557088C8-1C56-4859-8FE4-4BFE32FD27C3}"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700" b="1">
                    <a:solidFill>
                      <a:srgbClr val="595959"/>
                    </a:solidFill>
                    <a:latin typeface="CTG Sans Regular" panose="02000503050000020004" pitchFamily="50" charset="0"/>
                    <a:ea typeface="CTG Sans Regular" panose="02000503050000020004" pitchFamily="50" charset="0"/>
                    <a:cs typeface="CTG Sans Regular" panose="02000503050000020004" pitchFamily="50" charset="0"/>
                  </a:defRPr>
                </a:pPr>
                <a:endParaRPr lang="en-US" sz="700" b="1">
                  <a:latin typeface="CTG Sans Regular" panose="02000503050000020004" pitchFamily="50" charset="0"/>
                </a:endParaRPr>
              </a:p>
            </cx:txPr>
            <cx:visibility seriesName="0" categoryName="0" value="1"/>
            <cx:dataLabelHidden idx="7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  <cx:txPr>
          <a:bodyPr vertOverflow="overflow" horzOverflow="overflow" wrap="square" lIns="0" tIns="0" rIns="0" bIns="0"/>
          <a:lstStyle/>
          <a:p>
            <a:pPr algn="ctr" rtl="0">
              <a:defRPr sz="700" b="0">
                <a:solidFill>
                  <a:srgbClr val="595959"/>
                </a:solidFill>
                <a:latin typeface="CTG Sans Regular" panose="02000503050000020004" pitchFamily="50" charset="0"/>
                <a:ea typeface="CTG Sans Regular" panose="02000503050000020004" pitchFamily="50" charset="0"/>
                <a:cs typeface="CTG Sans Regular" panose="02000503050000020004" pitchFamily="50" charset="0"/>
              </a:defRPr>
            </a:pPr>
            <a:endParaRPr lang="en-US" sz="700">
              <a:latin typeface="CTG Sans Regular" panose="02000503050000020004" pitchFamily="50" charset="0"/>
            </a:endParaRPr>
          </a:p>
        </cx:txPr>
      </cx:axis>
      <cx:axis id="1" hidden="1">
        <cx:val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rgbClr val="595959"/>
                </a:solidFill>
                <a:latin typeface="CTG Sans Regular" panose="02000503050000020004" pitchFamily="50" charset="0"/>
                <a:ea typeface="CTG Sans Regular" panose="02000503050000020004" pitchFamily="50" charset="0"/>
                <a:cs typeface="CTG Sans Regular" panose="02000503050000020004" pitchFamily="50" charset="0"/>
              </a:defRPr>
            </a:pPr>
            <a:endParaRPr lang="en-US">
              <a:latin typeface="CTG Sans Regular" panose="02000503050000020004" pitchFamily="50" charset="0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9525</xdr:rowOff>
    </xdr:from>
    <xdr:ext cx="3474797" cy="374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12A95F2-EF89-44BF-8F2F-710AE98D7D89}"/>
            </a:ext>
          </a:extLst>
        </xdr:cNvPr>
        <xdr:cNvSpPr txBox="1"/>
      </xdr:nvSpPr>
      <xdr:spPr>
        <a:xfrm>
          <a:off x="4038600" y="247650"/>
          <a:ext cx="347479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800" b="1">
              <a:solidFill>
                <a:schemeClr val="accent3">
                  <a:lumMod val="50000"/>
                </a:schemeClr>
              </a:solidFill>
            </a:rPr>
            <a:t>Treasury Cash Forecast - Summary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506014</xdr:colOff>
      <xdr:row>0</xdr:row>
      <xdr:rowOff>116681</xdr:rowOff>
    </xdr:from>
    <xdr:to>
      <xdr:col>19</xdr:col>
      <xdr:colOff>23812</xdr:colOff>
      <xdr:row>15</xdr:row>
      <xdr:rowOff>2381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6E3CCB4-A455-4532-BEDE-CA75E98AF6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68864" y="116681"/>
              <a:ext cx="8661798" cy="4305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4</xdr:col>
      <xdr:colOff>482203</xdr:colOff>
      <xdr:row>15</xdr:row>
      <xdr:rowOff>140494</xdr:rowOff>
    </xdr:from>
    <xdr:to>
      <xdr:col>19</xdr:col>
      <xdr:colOff>35718</xdr:colOff>
      <xdr:row>30</xdr:row>
      <xdr:rowOff>26194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30A095A-0AB7-49AB-9327-CFC4B0773D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45053" y="4560094"/>
              <a:ext cx="8697515" cy="4305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4</xdr:col>
      <xdr:colOff>482201</xdr:colOff>
      <xdr:row>30</xdr:row>
      <xdr:rowOff>142875</xdr:rowOff>
    </xdr:from>
    <xdr:to>
      <xdr:col>19</xdr:col>
      <xdr:colOff>174624</xdr:colOff>
      <xdr:row>46</xdr:row>
      <xdr:rowOff>2381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F6618F6-B856-41CB-A331-DDFE3D908D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45051" y="8982075"/>
              <a:ext cx="8836423" cy="46474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5</xdr:col>
      <xdr:colOff>85328</xdr:colOff>
      <xdr:row>46</xdr:row>
      <xdr:rowOff>176212</xdr:rowOff>
    </xdr:from>
    <xdr:to>
      <xdr:col>19</xdr:col>
      <xdr:colOff>230187</xdr:colOff>
      <xdr:row>61</xdr:row>
      <xdr:rowOff>61912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7687197-16A1-4CD0-BD94-C31302C113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57778" y="13803312"/>
              <a:ext cx="8679259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19</xdr:col>
      <xdr:colOff>333375</xdr:colOff>
      <xdr:row>15</xdr:row>
      <xdr:rowOff>136524</xdr:rowOff>
    </xdr:from>
    <xdr:to>
      <xdr:col>36</xdr:col>
      <xdr:colOff>587375</xdr:colOff>
      <xdr:row>30</xdr:row>
      <xdr:rowOff>63499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B3A8B30C-BE07-4376-A0AD-93EDF6477D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040225" y="4556124"/>
              <a:ext cx="10617200" cy="4346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00.22\sys\User\diplan\soraya\DIPLAN\PA%202005\3&#186;%20Vers&#227;o\Economico\DRE%202005%20CONSOLIDAD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stratos\Local%20Settings\Temporary%20Internet%20Files\OLK118\Braskem_August_2004_calculation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DOCUME~1\TERRA1~1.SP-\CONFIG~1\Temp\Braskem_August200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_RJ\GESTU$\DEPTO\GESTU\EMPREEND\90722\Acomp\Acomp_0799\OP07990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cjssa01\dados\WINDOWS\TEMP\~ME0B7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cjssa01\dados\Gasun\DOC_EXCE\ESTATIST\E_ac_01\Difn\E_ac_00\Difn\FRQDFN9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cjssa01\dados\WINDOWS\TEMP\~ME0726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btfileserver\DOCUME~1\kubo1\CONFIG~1\Temp\Gizele%20v20%20(MEq8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ABELAS\TAB2000\ATUAL\ALTO_BO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AIXA_98\JUNHO\REPORT_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sbenini\Meus%20documentos\Odebrecht\DIPLAN\Est%20Lancament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btfileserver\Documents%20and%20Settings\christini\Meus%20documentos\Braskem\Projeto%20Crescimento\Valuation%20Projeto%20Crescimento%20%20vs.22_pie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E%202007-2011\Documents%20and%20Settings\azor\Configura&#231;&#245;es%20locais\Temporary%20Internet%20Files\OLK3\RIC%20-%20Nov2002\windows\TEMP\windows\TEMP\Apresenta&#231;&#227;o%20Projetos%20Flot.%20Will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mfs2vmspa\controladoria$\Posi&#231;&#245;es%20Cont&#225;beis\Balan&#231;os%20da%20CNT\2005\Balan&#231;o%20da%20CNT%202005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marcelaca\Desktop\Budget%202011\final%202011\Rig%20Budget%202011%20-%20Norbe%20VI%20-%20Rev%20F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frannomi.ODEBRECHT\Configura&#231;&#245;es%20locais\Temporary%20Internet%20Files\OLK43\User\DS_Saneamento\OII%20-%20Modelo%20de%20Acompanhamento%20Saneamento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\Diplan\Negocios%20E&amp;C\12.ODB\02.Apresenta&#231;&#227;o\02.%20Book\01.2008\Final\Relat&#243;rio%202008%20v10_06_03_2009_b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btfileserver\Or&#231;amento\Or&#231;amentos\Orc2001\Quadros\PO-2001a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Or&#231;amento\Or&#231;amentos\Orc2001\Quadros\PO-2001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\mz%20consult\Or&#231;amento\Or&#231;amentos\Orc2001\Quadros\PO-2001a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enarios\PA_Novo_06abr09\PLAN_09-13\Teste%2009022008%20v01\Painel_Controle_v01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PA_CNO9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ABELAS\TAB2000\ATUAL\ALTO_BO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rpsilva\Meus%20documentos\Vivo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FCONST\TRAB\ESTUDOS\TAB96\JUN\COLIN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btfileserver\Documents%20and%20Settings\Christini\Meus%20documentos\BRASKEM\Ciclo%202005_backup%2015_04_05\Boletim%20Petroqu&#237;mico\arquivos%20intranet\Comparativo%20Longo%20Prazo\Comparativo%20Longo%20Prazo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\mz%20consult\Documents%20and%20Settings\Christini\Meus%20documentos\BRASKEM\Ciclo%202005_backup%2015_04_05\Boletim%20Petroqu&#237;mico\arquivos%20intranet\Comparativo%20Longo%20Prazo\Comparativo%20Longo%20Prazo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Ciclo%20de%20Planejamento\Or&#231;amento\2002\Operacional\S%20D%20O\Planilhas%20SDO\EBTIDA_atua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nd%202009\2\Recebidos\Copy%20of%20Mod_Fin_ELOS_Poc_Caia_010609_BAFO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\mz%20consult\Documents%20and%20Settings\christini\Meus%20documentos\Braskem\Projeto%20Crescimento\Valuation%20Projeto%20Crescimento%20%20vs.22_piero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oedas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\mz%20consult\Documents%20and%20Settings\nonaka1\Configura&#231;&#245;es%20locais\Temporary%20Internet%20Files\OLK1D\WACC%20PN%202004-2008_Rev%2025%20nov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BRAPDC\USERS\Geral\Economia\dados\Bloomberg\dados%20Bradies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esc01\gplan2\Ciclo%20de%20Planejamento\Ciclo%20Plan%202004\Plano%20de%20Neg&#243;cio\Book\08%20-%20Custo%20de%20Capital\WACC%20PN%202004-2008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oeda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wst214\Documentos\Mis%20Documentos\Costos04\Cierre'04\Cospro12%2003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EconFin\Banco%20de%20Dados\Control\Plan\PA\2011\Arquivos%20para%20rodar%20novo%20modelo\final\Anexo%203%20-%20Perfura&#231;&#227;o%20-%20Cleber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eus%20documentos\pasta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christini\Meus%20documentos\Braskem\Projeto%20Crescimento\Valuation%20Projeto%20Crescimento%20%20vs.22_piero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eus%20documentos\Teste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WINDOWS\TEMP\SDO%20atual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kubo1\Meus%20documentos\Poliolefinas\Poliolefinas\Ciclo%202006-2012\MEQ\Rodada%208\MEQ_rodada%2008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btfileserver\Documents%20and%20Settings\PAULAA1\Configura&#231;&#245;es%20locais\Temporary%20Internet%20Files\OLKAD\Macroequa&#231;&#227;o_operacional_revatua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iclo%20de%20Planejamento\2005\Simula&#231;&#227;o%20JCG\Vers&#227;o%2002\Simula&#231;&#227;o%20JCG_vs01_base.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iclo%20de%20Planejamento\Or&#231;amento\PN2007%20FINAL\Macroequa&#231;&#227;o\Consolidado\Modelo%20de%20Proje&#231;&#227;o\ME_Resultado1_Paul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Windows\Configura&#231;&#245;es%20locais\Temp\Master%20v15%20PN05%20Planejamento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btfileserver\Ciclo%20de%20Planejamento\2005\Simula&#231;&#227;o%20JCG\Vers&#227;o%2002\Simula&#231;&#227;o%20JCG_vs01_base.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btfileserver\Ciclo%20de%20Planejamento\2005\Premissas\Comparativo%20Premissas\Premissas%2026ago05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\mz%20consult\DOCUME~1\kubo1\CONFIG~1\Temp\Gizele%20v20%20(MEq8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iclo%20de%20Planejamento\Or&#231;amento\2005PN\Macroequa&#231;&#227;o\Consolidado\Modelo%20de%20Proje&#231;&#227;o\MacroOperacional2005_01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\mz%20consult\Ciclo%20de%20Planejamento\Or&#231;amento\2005PN\Macroequa&#231;&#227;o\Consolidado\Modelo%20de%20Proje&#231;&#227;o\MacroOperacional2005_01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\mz%20consult\Ciclo%20de%20Planejamento\2005\Simula&#231;&#227;o%20JCG\Vers&#227;o%2002\Simula&#231;&#227;o%20JCG_vs01_base.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ontabilidade\2011\2012.01\Consolidado%20_Janeiro2012-Safra_v6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\DS_Saneamento\OII%20-%20Modelo%20de%20Acompanhamento%20Saneamento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2011\Consolida&#231;&#227;o\Novo%20Consolidado\09.2011\1&#186;%20Vers&#227;o\C&#243;pia%20de%20Modelo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vandrojanini\Desktop\Relatorios%20Gerenciais\VPAR%202005\Banco%20de%20dados%202005\TEMP\BALAN&#199;O%20TEST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kubo1\CONFIG~1\Temp\Gizele%20v20%20(MEq8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mfs2vmspa\controladoria$\Controle%20de%20Gest&#227;o\Acompanhamento\Banco%20de%20Dados%20200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udget-2007\Rig%20Budget%20Detail-Template-XX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\diplan\pub\Fechamento%20LE\Fechto_LE_Mensal_2008\09%20-%20Setembro\Informa&#231;&#245;es%20Contratos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CRISGIA1\Configura&#231;&#245;es%20locais\Temporary%20Internet%20Files\OLK36\Braskem_Scenarios\BASE\L\CALmdWLD_maste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Ecaldeira\Desktop\Resultado%20e%20GLCx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-FS-CTG01\Departments$\Finance\007_CashManagement\Fechamento_mensal\CDB's%20-%20CWEI%20(Brasil)_April.xlsm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_2_Malleiros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btfileserver\PN%202005_2009\arquivos%20de%20apoio\Indicadores%20MEQ_vs30112004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mfs2cmmbs\publico$\Vicente%2014-06-04\Unec-Corisco\Gr&#225;ficos%20de%20Produ&#231;&#227;o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MFS1VMSPA\CONTROLADORIA$\Orcamento\CMM\Apresenta&#231;&#227;o\Apresenta&#231;&#227;o%20Or&#231;amento%202002%20CMM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lanejamento%202005\Premissas\Petroquimicas\comparativo%20CMAI%20x%20Chemsyst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FCONST\TRAB\ESTUDOS\COMPRA\QUELUZ\GAF100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RDPEGPro\My%20Documents\EDP\P%20Nacionais\Solvay\Solvay31072000\Solvay31072000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00.22\sys\User\diplan\pub\Brasil\Exercicio%202005\04\JP\1Fechamento_Mensal_DSJP_04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-FS-CTG01\Departments$\Invested%20Companies\Sao%20Manoel\Financial%20Model%20SM\SPE%20Financial%20Models%20-%20Baseline\Modelo%20-%20UHE%20Sao%20Manoel%20-%20BP%20-%2028072015_New%20Bridge.xlsm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is%20Documentos\Gisella\Concesionaria\CHAGLLA\MODELOS\ModeloChaglla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ueva%20carpeta\Copia%20de%20Tendencia%20IIRSA%20Sur%20T2%20(Feb%202009)A1%20Carlitos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CP%20-%20Acompanhamento%20PA%202011_12\DRE%20-%20Demonstrativo%20de%20Resultado\Material%20de%20Apoio\2011.09\Araguaia_Base_Captura_at&#233;_setembro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urso%20de%20DecisionToos%20Suite%205.0\Otros%20modelos\Modelo%20b&#225;sico%20de%20flujo%20de%20caj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07.10_Imobiliario_VRSA\00%20-%20Business_%20Plan_VRSA\7_BusPlan_MasterPlan_Jul09\01_BusiPlan_VRSA_CB_MP_Jul09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Miguel\Desktop\New%20Folder\Anexo%205%20-%20Caso%20Base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07.10_Imobiliario_VRSA\00%20-%20Business_%20Plan_VRSA\7_BusPlan_MasterPlan_Jul09\Clientes\Brisa\Douro%20Litoral\Financial%20Close\Modelo%2024.12.2007\AEDL%20Financial%20Close%20Lenders%20Base%20Case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btfileserver\Planejamento%202005\hist-proje&#231;&#245;es%20CMA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cmassei\My%20Documents\OD1\Ferramenta%20-%20Portugal%20-%20060426%20V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\mz%20consult\Planejamento%202005\hist-proje&#231;&#245;es%20CMAI%202005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btfileserver\cno$\Users\marcoslopes\AppData\Local\Microsoft\Windows\Temporary%20Internet%20Files\Content.Outlook\PCVII2AA\Highlights_%20tend&#234;ncia_base%20agosto_1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EconFin\Banco%20de%20Dados\Control\Plan\PA\2010\Consol\OP%20-%20Consol%20-%20PA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\Diplan\Negocios%20E&amp;C\16.OEA\Fechamento\2008\08.Ago\Gerencial\Fechamento%202008_OEA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EconFin\Banco%20de%20Dados\Control\Acomp\2010\201007\4.%20An&#225;lises\Capex\Capex%20Norbe%20VIII%20-%20jul10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btfileserver\oea$\File%20Server\1.Controladoria\Fechamento\2008\11.Nov\Outros\Mascara%20Relatorio%202008%20-%20VERMELHA_nov08_v2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sergio.monteiro\Configura&#231;&#245;es%20locais\Temporary%20Internet%20Files\Content.Outlook\NNCDS5GA\CEC1.xlsm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btfileserver\Documents%20and%20Settings\Windows\Configura&#231;&#245;es%20locais\Temp\Master%20v15%20PN05%20Planejamento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\diplan\pub\Investimentos\1%20-%20Vis&#227;o%20E&amp;C\Neg&#243;cio\3.OEA\2007\Macroindicadores\Macroindicadores_OEA_2007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inance\000_Budget\2016\12_Actual16\004_P&amp;L%20Templates\P&amp;L%20v2\P&amp;L_Holding_v2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-FS-CTG01\Departments$\Finance\000_Budget\2016\12_Actual16\006_P&amp;L%20Templates\P&amp;L_Holding2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\mz%20consult\Documents%20and%20Settings\Windows\Configura&#231;&#245;es%20locais\Temp\Master%20v15%20PN05%20Planejamento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no$\Planejamento%20e%20Proje&#231;&#245;es\Ciclo%20de%20Planejamento%202010-2016\Macroequa&#231;&#227;o\PN%202010-16\Informa&#231;&#245;es%20enviadas\Gr&#225;ficos%20Book%20OLD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roject%20Finance\Copene\Prices\Stochastic%20Scenario%20V6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FCONST\TRAB\ESTUDOS\IVO\BOUQUET\VERA\PRIN-JUR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\diplan\soraya\DIPLAN\PA%202005\3&#186;%20Vers&#227;o\Economico\DRE%202005%20CONSOLIDADO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dministrator\Desktop\EBDay_T41a\Documents%20and%20Settings\rfaleiro\Local%20Settings\Temp\VOT-HOB%20-VM%20-%20Modelo%20A&#231;o%20-%20Cen&#225;r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CO\Or&#231;amento\Flash\PLANOS\SPantAgo\S&#227;o%20Paulo\Construcap\Lote12\CC12_FIN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ulo_oscar\compartilhad\Paulo%20Oscar\Base%20de%20Dados\Comparativos\Blindados%20m&#233;dios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GF%202005\Relatorio%20de%20Gest&#227;o%20Financeira%20v.II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\diplan\pub\Investimentos\&#211;leo&amp;G&#225;s\Sonda\OOG%20-%20Modelo%20de%20Acompanhamento%20Sonda%20v8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FCONST\TRAB\ESTUDOS\ECONOMIC\EDINBURG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00.22\sys\User\diplan\pub\Brasil\Exercicio%202005\03\JP\Fechamento_Mensal_DSJP_0305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data\INVESTIMENTOS\Documents%20and%20Settings\e705452\Configura&#231;&#245;es%20locais\Temporary%20Internet%20Files\OLK1C\Or&#231;amento%20Via%20Parque_BNB_240407_corrigido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\Diplan\Negocios%20E&amp;C\12.ODB\01.Fechamento\03.2010\06.%20Junho\Base%20Relat&#243;rio%20Junho_2010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FCONST\TRAB\ESTUDOS\ACOMP\ABR98\SP4_ABV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ESC01\CPOLI\Resultado\Agosto_02\Resultado%2008_02%20Comercial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spfs05\bpo\Data\Clientes\Unipar\2002\Imobilizado%20DQ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(C)%201602%20Revis&#227;o%20anal&#237;tica%202o%20ITR%20-%2030%2006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spfs05\bpo\Data\Clientes\Biosint&#233;tica\31.12.03\Administra&#231;&#227;o%20do%20JOB\Comparativo%20dez02%20x%20dez03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610%20Imobilizado%20Combined%20Leadsheet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inance\000_Budget\2018\16_Mapeamento%20Caixa%20Direto\DCF\CF_Fcst_5&amp;7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/Budget%20&amp;%20Forecast/2020/Cash%20Flow%20Forecast/Forecast%2010&amp;2/DCF%20-%20RP'20%2010&amp;2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BS_Review\2021\09_Sep\Rio%20Paran&#225;\Fcst%209&amp;3\Balan&#231;o_Paran&#225;_Set21_5anos_SAP_PRD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Budget%20&amp;%20Forecast/2020/Cash%20Flow%20Forecast/Forecast%201&amp;11/DCF%20-%20RP'19%201&amp;11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BPetean\Documents\Posi&#231;&#245;es%20em%20Dez19%20e%20Jun20%20-%20CTG%20BR,%20RPESA,Participa&#231;&#245;es,RCESA%20e%20RVESA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-FS-CTG01\Corporate%20Finance$\Budget%20&amp;%20Forecast\2018\Forecast%208&amp;4\DCF%20-%20RC'18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-FS-CTG01\Corporate%20Finance$\Budget%20&amp;%20Forecast\2018\Forecast%208&amp;4\CF%20Corp%20Finance\CF_Fcst_7&amp;5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Budget%20&amp;%20Forecast/2018/Budget%202018%20-%20VF/CF_budget%202018%20VF_11.12.17_sv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inance\000_Budget\2018\16_Mapeamento%20Caixa%20Direto\DCF\Debt_Insurance\05.09.18%20Insurance%20-%20envio%20Giovani.xlsx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DRE/RP%20-%20Fcst%208&amp;04%20-%202022@2026.xlsx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inance\000_Budget\2018\16_Mapeamento%20Caixa%20Direto\DCF\CF%20Corp%20Finance\CF_Fcst_7&amp;5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Budget%20&amp;%20Forecast/2018/Forecast%207&amp;5/Premissas%20Macroecon&#244;micas_Fcst_7&amp;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 DRE por ue"/>
      <sheetName val="CONSOL DRE GERAL"/>
      <sheetName val="consol le mensal R$"/>
      <sheetName val="Consolidado Brasil"/>
      <sheetName val="Consol Exterior R$"/>
      <sheetName val="Contratos_Exercicio"/>
      <sheetName val="DRE 2005 CONSOLIDADO"/>
      <sheetName val="CONSOL_DRE_por_ue"/>
      <sheetName val="CONSOL_DRE_GERAL"/>
      <sheetName val="consol_le_mensal_R$"/>
      <sheetName val="Consolidado_Brasil"/>
      <sheetName val="Consol_Exterior_R$"/>
      <sheetName val="DRE_2005_CONSOLIDADO"/>
      <sheetName val="#REF"/>
      <sheetName val="Plan1"/>
      <sheetName val="EDC"/>
      <sheetName val="Parametros"/>
      <sheetName val="Calculo_Resultado"/>
      <sheetName val="listas"/>
      <sheetName val="AEN_-_Auxiliar"/>
      <sheetName val="CMAI_spreads_2005"/>
      <sheetName val="comparativo_hist-projeções"/>
      <sheetName val="CONTROLE"/>
      <sheetName val="LT_12131415"/>
      <sheetName val="CMAI_04_08_04"/>
      <sheetName val="Chemsystem"/>
      <sheetName val="WorkSpace"/>
      <sheetName val="CONSOL_DRE_por_ue1"/>
      <sheetName val="CONSOL_DRE_GERAL1"/>
      <sheetName val="consol_le_mensal_R$1"/>
      <sheetName val="Consolidado_Brasil1"/>
      <sheetName val="Consol_Exterior_R$1"/>
      <sheetName val="DRE_2005_CONSOLIDADO1"/>
      <sheetName val="FUNDO"/>
      <sheetName val="CMAI 04_08_04"/>
      <sheetName val="OP079907"/>
      <sheetName val="CONSOL_DRE_por_ue2"/>
      <sheetName val="CONSOL_DRE_GERAL2"/>
      <sheetName val="consol_le_mensal_R$2"/>
      <sheetName val="Consolidado_Brasil2"/>
      <sheetName val="Consol_Exterior_R$2"/>
      <sheetName val="DRE_2005_CONSOLIDADO2"/>
      <sheetName val="abr08"/>
      <sheetName val="ago08"/>
      <sheetName val="fev08"/>
      <sheetName val="jan08"/>
      <sheetName val="jul08"/>
      <sheetName val="jun08"/>
      <sheetName val="mai08"/>
      <sheetName val="mar08"/>
      <sheetName val="out08"/>
      <sheetName val="set08"/>
      <sheetName val="custo"/>
      <sheetName val="Plan4"/>
      <sheetName val="CANT_OBRAS"/>
      <sheetName val="Códigos"/>
      <sheetName val="Direto"/>
      <sheetName val="AQU_TERRENO-"/>
      <sheetName val="custo_direto"/>
      <sheetName val="ESTA_ELEVATÓRIA_"/>
      <sheetName val="EMISSÁRIO_"/>
      <sheetName val="custo_indireto"/>
      <sheetName val="ligação_predial"/>
      <sheetName val="REDE_COLETORA"/>
      <sheetName val="AVANCE"/>
      <sheetName val="Dados"/>
      <sheetName val="Summary Information"/>
      <sheetName val="CONSOL_DRE_por_ue3"/>
      <sheetName val="CONSOL_DRE_GERAL3"/>
      <sheetName val="consol_le_mensal_R$3"/>
      <sheetName val="Consolidado_Brasil3"/>
      <sheetName val="Consol_Exterior_R$3"/>
      <sheetName val="DRE_2005_CONSOLIDADO3"/>
      <sheetName val="CMAI_04_08_041"/>
      <sheetName val="Acomp_Vlrs_(6a)"/>
      <sheetName val="Variáveis_de_Suporte"/>
      <sheetName val="9"/>
      <sheetName val="BASE_DE_DADOS"/>
      <sheetName val="CONTROL"/>
      <sheetName val="FCD"/>
      <sheetName val="Ref"/>
      <sheetName val="6"/>
      <sheetName val="Quadro_de_Aportes"/>
      <sheetName val="Macro_Indicadores_Consolidados"/>
      <sheetName val="POS_FINANC_MÊS-13"/>
      <sheetName val="DATOS_DE_POTENCIA"/>
      <sheetName val="INPUTS"/>
      <sheetName val="POLO GO REAL 11_12"/>
      <sheetName val="Summary_Information"/>
      <sheetName val="CONSOL_DRE_por_ue5"/>
      <sheetName val="CONSOL_DRE_GERAL5"/>
      <sheetName val="consol_le_mensal_R$5"/>
      <sheetName val="Consolidado_Brasil5"/>
      <sheetName val="Consol_Exterior_R$5"/>
      <sheetName val="DRE_2005_CONSOLIDADO5"/>
      <sheetName val="CMAI_04_08_043"/>
      <sheetName val="Summary_Information1"/>
      <sheetName val="POLO_GO_REAL_11_12"/>
      <sheetName val="CONSOL_DRE_por_ue4"/>
      <sheetName val="CONSOL_DRE_GERAL4"/>
      <sheetName val="consol_le_mensal_R$4"/>
      <sheetName val="Consolidado_Brasil4"/>
      <sheetName val="Consol_Exterior_R$4"/>
      <sheetName val="DRE_2005_CONSOLIDADO4"/>
      <sheetName val="CMAI_04_08_042"/>
      <sheetName val="LT_011011"/>
      <sheetName val="MES"/>
      <sheetName val="Riscos"/>
      <sheetName val="Plan2"/>
      <sheetName val="CONSOL_DRE_por_ue6"/>
      <sheetName val="CONSOL_DRE_GERAL6"/>
      <sheetName val="consol_le_mensal_R$6"/>
      <sheetName val="Consolidado_Brasil6"/>
      <sheetName val="Consol_Exterior_R$6"/>
      <sheetName val="DRE_2005_CONSOLIDADO6"/>
      <sheetName val="CMAI_04_08_044"/>
      <sheetName val="Summary_Information2"/>
      <sheetName val="POLO_GO_REAL_11_121"/>
      <sheetName val="Unamon"/>
      <sheetName val="Impostos_(Fiscal)"/>
      <sheetName val="PALOMINO_(2)"/>
      <sheetName val="O"/>
      <sheetName val="BAIXADOS"/>
      <sheetName val="Cons"/>
      <sheetName val="DRE_OUTPUT"/>
      <sheetName val="Summary_CMAI_(PIRA)"/>
      <sheetName val="IR_e_CS_LR1"/>
      <sheetName val="IR_e_CS_Est1"/>
      <sheetName val="DIF_FAT_FEV_011"/>
      <sheetName val="PLAN_DE_APOIO"/>
      <sheetName val="Suporte"/>
      <sheetName val="Sumário_E&amp;C"/>
      <sheetName val="PricesTons"/>
      <sheetName val="DIAS"/>
      <sheetName val="Finos"/>
      <sheetName val="Variables"/>
      <sheetName val="Tres_Gerações1"/>
      <sheetName val="Plan3"/>
      <sheetName val="Tabelas"/>
      <sheetName val="DP"/>
      <sheetName val="Assump_Ger"/>
      <sheetName val="In-Ger"/>
      <sheetName val="AEN_-_Auxiliar1"/>
      <sheetName val="AEN_-_Auxiliar3"/>
      <sheetName val="CMAI_spreads_20051"/>
      <sheetName val="comparativo_hist-projeções1"/>
      <sheetName val="Consolidado_SPE"/>
      <sheetName val="Pg13__Fig6_LE_BRK1"/>
      <sheetName val="@RISK_Correlations1"/>
      <sheetName val="Balancete_Contabil"/>
      <sheetName val="Capa"/>
      <sheetName val="PLATTS_2005"/>
      <sheetName val="Summary"/>
      <sheetName val="In-Inv"/>
      <sheetName val="Acomp"/>
      <sheetName val="SP"/>
      <sheetName val="Pilot"/>
      <sheetName val="CANT_LC"/>
      <sheetName val="@RISK_Correlations"/>
      <sheetName val="Contratos100%"/>
      <sheetName val="Summary_CMAI_(PIRA)1"/>
      <sheetName val="PLATTS_20051"/>
      <sheetName val="CONSOL_DRE_por_ue8"/>
      <sheetName val="CONSOL_DRE_GERAL8"/>
      <sheetName val="consol_le_mensal_R$8"/>
      <sheetName val="Consolidado_Brasil8"/>
      <sheetName val="Consol_Exterior_R$8"/>
      <sheetName val="DRE_2005_CONSOLIDADO8"/>
      <sheetName val="CMAI_04_08_046"/>
      <sheetName val="Summary_Information4"/>
      <sheetName val="POLO_GO_REAL_11_123"/>
      <sheetName val="CONSOL_DRE_por_ue7"/>
      <sheetName val="CONSOL_DRE_GERAL7"/>
      <sheetName val="consol_le_mensal_R$7"/>
      <sheetName val="Consolidado_Brasil7"/>
      <sheetName val="Consol_Exterior_R$7"/>
      <sheetName val="DRE_2005_CONSOLIDADO7"/>
      <sheetName val="CMAI_04_08_045"/>
      <sheetName val="Summary_Information3"/>
      <sheetName val="POLO_GO_REAL_11_122"/>
      <sheetName val="TAXAS"/>
      <sheetName val="DRE 2005 CONSOLIDADO.xls"/>
      <sheetName val="APOIO"/>
      <sheetName val="Bal032002"/>
      <sheetName val="Base"/>
      <sheetName val="Controls"/>
      <sheetName val="IDC_FEES"/>
      <sheetName val="DFs 100% (R$)"/>
      <sheetName val="Grafico pizza 3D"/>
      <sheetName val="Lista Base"/>
      <sheetName val="UOs"/>
    </sheetNames>
    <sheetDataSet>
      <sheetData sheetId="0" refreshError="1"/>
      <sheetData sheetId="1" refreshError="1">
        <row r="2">
          <cell r="B2" t="str">
            <v>8 - ORÇAMENTO</v>
          </cell>
        </row>
        <row r="4">
          <cell r="B4" t="str">
            <v>8.1 - RESULTADO</v>
          </cell>
        </row>
        <row r="7">
          <cell r="D7" t="str">
            <v>DEMONSTRATIVO  DE  RESULTADOS - 2005</v>
          </cell>
          <cell r="K7" t="str">
            <v xml:space="preserve">CONSOLIDADO GERAL LE E DS´S </v>
          </cell>
        </row>
        <row r="10">
          <cell r="B10" t="str">
            <v>MENSAL</v>
          </cell>
          <cell r="D10" t="str">
            <v>JANEIRO</v>
          </cell>
          <cell r="E10" t="str">
            <v>FEVEREIRO</v>
          </cell>
          <cell r="F10" t="str">
            <v>MARÇO</v>
          </cell>
          <cell r="G10" t="str">
            <v>ABRIL</v>
          </cell>
          <cell r="H10" t="str">
            <v>MAIO</v>
          </cell>
          <cell r="I10" t="str">
            <v>JUNHO</v>
          </cell>
          <cell r="J10" t="str">
            <v>JULHO</v>
          </cell>
          <cell r="K10" t="str">
            <v>AGOSTO</v>
          </cell>
          <cell r="L10" t="str">
            <v>SETEMBRO</v>
          </cell>
        </row>
        <row r="12">
          <cell r="B12" t="str">
            <v>RECEITA BRUTA DE OPERAÇÕES</v>
          </cell>
          <cell r="C12">
            <v>0</v>
          </cell>
          <cell r="D12">
            <v>406977.44339999999</v>
          </cell>
          <cell r="E12">
            <v>441345.39500000008</v>
          </cell>
          <cell r="F12">
            <v>487510.40890999994</v>
          </cell>
          <cell r="G12">
            <v>484999.72693999996</v>
          </cell>
          <cell r="H12">
            <v>524225.48418999999</v>
          </cell>
          <cell r="I12">
            <v>563323.6219599999</v>
          </cell>
          <cell r="J12">
            <v>576414.21812000033</v>
          </cell>
          <cell r="K12">
            <v>622388.39853999997</v>
          </cell>
          <cell r="L12">
            <v>609790.42719000019</v>
          </cell>
        </row>
        <row r="13">
          <cell r="B13" t="str">
            <v xml:space="preserve">          -  Brasil</v>
          </cell>
          <cell r="D13">
            <v>171732</v>
          </cell>
          <cell r="E13">
            <v>180807</v>
          </cell>
          <cell r="F13">
            <v>201394</v>
          </cell>
          <cell r="G13">
            <v>193301</v>
          </cell>
          <cell r="H13">
            <v>210163</v>
          </cell>
          <cell r="I13">
            <v>213107</v>
          </cell>
          <cell r="J13">
            <v>220887</v>
          </cell>
          <cell r="K13">
            <v>233144</v>
          </cell>
          <cell r="L13">
            <v>225462</v>
          </cell>
        </row>
        <row r="14">
          <cell r="B14" t="str">
            <v xml:space="preserve">          -  Outros Países</v>
          </cell>
          <cell r="D14">
            <v>235245.44339999999</v>
          </cell>
          <cell r="E14">
            <v>260538.39500000008</v>
          </cell>
          <cell r="F14">
            <v>286116.40890999994</v>
          </cell>
          <cell r="G14">
            <v>291698.72693999996</v>
          </cell>
          <cell r="H14">
            <v>314062.48418999999</v>
          </cell>
          <cell r="I14">
            <v>350216.6219599999</v>
          </cell>
          <cell r="J14">
            <v>355527.21812000033</v>
          </cell>
          <cell r="K14">
            <v>389244.39853999997</v>
          </cell>
          <cell r="L14">
            <v>384328.42719000019</v>
          </cell>
        </row>
        <row r="16">
          <cell r="B16" t="str">
            <v xml:space="preserve"> . Impostos e Taxas</v>
          </cell>
          <cell r="D16">
            <v>-7759</v>
          </cell>
          <cell r="E16">
            <v>-7949</v>
          </cell>
          <cell r="F16">
            <v>-9222</v>
          </cell>
          <cell r="G16">
            <v>-9015</v>
          </cell>
          <cell r="H16">
            <v>-8970</v>
          </cell>
          <cell r="I16">
            <v>-9582</v>
          </cell>
          <cell r="J16">
            <v>-10042</v>
          </cell>
          <cell r="K16">
            <v>-10282</v>
          </cell>
          <cell r="L16">
            <v>-10253</v>
          </cell>
        </row>
        <row r="17">
          <cell r="B17" t="str">
            <v xml:space="preserve"> . Outras Deduções sobre a Receita</v>
          </cell>
        </row>
        <row r="19">
          <cell r="B19" t="str">
            <v>RECEITA LÍQUIDA DE OPERAÇÕES</v>
          </cell>
          <cell r="D19">
            <v>399218.44339999999</v>
          </cell>
          <cell r="E19">
            <v>433396.39500000008</v>
          </cell>
          <cell r="F19">
            <v>478288.40890999994</v>
          </cell>
          <cell r="G19">
            <v>475984.72693999996</v>
          </cell>
          <cell r="H19">
            <v>515255.48418999999</v>
          </cell>
          <cell r="I19">
            <v>553741.6219599999</v>
          </cell>
          <cell r="J19">
            <v>566372.21812000033</v>
          </cell>
          <cell r="K19">
            <v>612106.39853999997</v>
          </cell>
          <cell r="L19">
            <v>599537.42719000019</v>
          </cell>
        </row>
        <row r="20">
          <cell r="B20" t="str">
            <v xml:space="preserve">          -  Brasil</v>
          </cell>
          <cell r="D20">
            <v>163973</v>
          </cell>
          <cell r="E20">
            <v>172858</v>
          </cell>
          <cell r="F20">
            <v>192172</v>
          </cell>
          <cell r="G20">
            <v>184286</v>
          </cell>
          <cell r="H20">
            <v>201193</v>
          </cell>
          <cell r="I20">
            <v>203525</v>
          </cell>
          <cell r="J20">
            <v>210845</v>
          </cell>
          <cell r="K20">
            <v>222862</v>
          </cell>
          <cell r="L20">
            <v>215209</v>
          </cell>
        </row>
        <row r="21">
          <cell r="B21" t="str">
            <v xml:space="preserve">          -  Outros Países</v>
          </cell>
          <cell r="D21">
            <v>235245.44339999999</v>
          </cell>
          <cell r="E21">
            <v>260538.39500000008</v>
          </cell>
          <cell r="F21">
            <v>286116.40890999994</v>
          </cell>
          <cell r="G21">
            <v>291698.72693999996</v>
          </cell>
          <cell r="H21">
            <v>314062.48418999999</v>
          </cell>
          <cell r="I21">
            <v>350216.6219599999</v>
          </cell>
          <cell r="J21">
            <v>355527.21812000033</v>
          </cell>
          <cell r="K21">
            <v>389244.39853999997</v>
          </cell>
          <cell r="L21">
            <v>384328.42719000019</v>
          </cell>
        </row>
        <row r="23">
          <cell r="B23" t="str">
            <v xml:space="preserve"> . Custo de Produção</v>
          </cell>
          <cell r="D23">
            <v>-367702.42497499997</v>
          </cell>
          <cell r="E23">
            <v>-388511.23426499998</v>
          </cell>
          <cell r="F23">
            <v>-434446.30562249996</v>
          </cell>
          <cell r="G23">
            <v>-428011.77690833347</v>
          </cell>
          <cell r="H23">
            <v>-460580.96028416662</v>
          </cell>
          <cell r="I23">
            <v>-480297.63117833325</v>
          </cell>
          <cell r="J23">
            <v>-489564.4661224999</v>
          </cell>
          <cell r="K23">
            <v>-538979.98276916635</v>
          </cell>
          <cell r="L23">
            <v>-524867.07054583402</v>
          </cell>
        </row>
        <row r="25">
          <cell r="B25" t="str">
            <v>LUCRO BRUTO</v>
          </cell>
          <cell r="D25">
            <v>31516.018425000017</v>
          </cell>
          <cell r="E25">
            <v>44885.1607350001</v>
          </cell>
          <cell r="F25">
            <v>43842.10328749998</v>
          </cell>
          <cell r="G25">
            <v>47972.950031666493</v>
          </cell>
          <cell r="H25">
            <v>54674.523905833368</v>
          </cell>
          <cell r="I25">
            <v>73443.990781666653</v>
          </cell>
          <cell r="J25">
            <v>76807.751997500425</v>
          </cell>
          <cell r="K25">
            <v>73126.415770833613</v>
          </cell>
          <cell r="L25">
            <v>74670.356644166168</v>
          </cell>
        </row>
        <row r="26">
          <cell r="B26" t="str">
            <v>Margem Bruta - %</v>
          </cell>
          <cell r="D26">
            <v>7.8944294648787799E-2</v>
          </cell>
          <cell r="E26">
            <v>0.10356606850640761</v>
          </cell>
          <cell r="F26">
            <v>9.1664574074488595E-2</v>
          </cell>
          <cell r="G26">
            <v>0.10078674233955767</v>
          </cell>
          <cell r="H26">
            <v>0.10611148368810411</v>
          </cell>
          <cell r="I26">
            <v>0.13263223833835622</v>
          </cell>
          <cell r="J26">
            <v>0.13561355861072047</v>
          </cell>
          <cell r="K26">
            <v>0.11946683770216289</v>
          </cell>
          <cell r="L26">
            <v>0.12454661420245626</v>
          </cell>
        </row>
        <row r="28">
          <cell r="B28" t="str">
            <v xml:space="preserve"> . Despesas Gerais e Administrativas</v>
          </cell>
          <cell r="D28">
            <v>-27799.848333333335</v>
          </cell>
          <cell r="E28">
            <v>-26967.909319999999</v>
          </cell>
          <cell r="F28">
            <v>-27386.158556666662</v>
          </cell>
          <cell r="G28">
            <v>-27243.261456666674</v>
          </cell>
          <cell r="H28">
            <v>-64781.166786666654</v>
          </cell>
          <cell r="I28">
            <v>-28795.811146666667</v>
          </cell>
          <cell r="J28">
            <v>-26818.426006666676</v>
          </cell>
          <cell r="K28">
            <v>-26803.692479999991</v>
          </cell>
          <cell r="L28">
            <v>-26625.198863333342</v>
          </cell>
        </row>
        <row r="29">
          <cell r="B29" t="str">
            <v xml:space="preserve"> . Supervisão </v>
          </cell>
          <cell r="D29">
            <v>-22776.642433333334</v>
          </cell>
          <cell r="E29">
            <v>-21557.614739999997</v>
          </cell>
          <cell r="F29">
            <v>-21249.515536666662</v>
          </cell>
          <cell r="G29">
            <v>-22135.423456666671</v>
          </cell>
          <cell r="H29">
            <v>-59525.567546666658</v>
          </cell>
          <cell r="I29">
            <v>-24409.671886666663</v>
          </cell>
          <cell r="J29">
            <v>-23777.009046666677</v>
          </cell>
          <cell r="K29">
            <v>-21496.979199999991</v>
          </cell>
          <cell r="L29">
            <v>-21557.151433333336</v>
          </cell>
        </row>
        <row r="30">
          <cell r="B30" t="str">
            <v xml:space="preserve"> . Mercado</v>
          </cell>
          <cell r="D30">
            <v>-5023.2058999999999</v>
          </cell>
          <cell r="E30">
            <v>-5410.2945799999998</v>
          </cell>
          <cell r="F30">
            <v>-6136.6430199999986</v>
          </cell>
          <cell r="G30">
            <v>-5107.8380000000016</v>
          </cell>
          <cell r="H30">
            <v>-5255.5992399999996</v>
          </cell>
          <cell r="I30">
            <v>-4386.1392600000017</v>
          </cell>
          <cell r="J30">
            <v>-3041.4169599999987</v>
          </cell>
          <cell r="K30">
            <v>-5306.7132799999999</v>
          </cell>
          <cell r="L30">
            <v>-5068.047430000006</v>
          </cell>
        </row>
        <row r="32">
          <cell r="B32" t="str">
            <v xml:space="preserve"> . Outras Receitas (Desp.) Operacionais</v>
          </cell>
          <cell r="D32">
            <v>682.26289999999995</v>
          </cell>
          <cell r="E32">
            <v>105.43421999999998</v>
          </cell>
          <cell r="F32">
            <v>-463.49036000000012</v>
          </cell>
          <cell r="G32">
            <v>-823.63050999999973</v>
          </cell>
          <cell r="H32">
            <v>-1305.7012500000001</v>
          </cell>
          <cell r="I32">
            <v>-1270.8577999999998</v>
          </cell>
          <cell r="J32">
            <v>-1007.8158100000001</v>
          </cell>
          <cell r="K32">
            <v>-1175.2890100000004</v>
          </cell>
          <cell r="L32">
            <v>-1037.3985899999989</v>
          </cell>
        </row>
        <row r="33">
          <cell r="B33" t="str">
            <v xml:space="preserve"> . TAC DO LE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5">
          <cell r="B35" t="str">
            <v>LUCRO OPERACIONAL</v>
          </cell>
          <cell r="D35">
            <v>4398.4329916666811</v>
          </cell>
          <cell r="E35">
            <v>18022.6856350001</v>
          </cell>
          <cell r="F35">
            <v>15992.454370833319</v>
          </cell>
          <cell r="G35">
            <v>19906.058064999819</v>
          </cell>
          <cell r="H35">
            <v>-11412.344130833286</v>
          </cell>
          <cell r="I35">
            <v>43377.321834999988</v>
          </cell>
          <cell r="J35">
            <v>48981.510180833749</v>
          </cell>
          <cell r="K35">
            <v>45147.434280833622</v>
          </cell>
          <cell r="L35">
            <v>47007.759190832832</v>
          </cell>
        </row>
        <row r="36">
          <cell r="B36" t="str">
            <v>Margem Operacional - %</v>
          </cell>
          <cell r="D36">
            <v>1.1017609693096361E-2</v>
          </cell>
          <cell r="E36">
            <v>4.1584761301487284E-2</v>
          </cell>
          <cell r="F36">
            <v>3.3436842860732251E-2</v>
          </cell>
          <cell r="G36">
            <v>4.1820791589199602E-2</v>
          </cell>
          <cell r="H36">
            <v>-2.2148903759411503E-2</v>
          </cell>
          <cell r="I36">
            <v>7.833494921596014E-2</v>
          </cell>
          <cell r="J36">
            <v>8.6482896960273878E-2</v>
          </cell>
          <cell r="K36">
            <v>7.3757494429921938E-2</v>
          </cell>
          <cell r="L36">
            <v>7.8406713340909651E-2</v>
          </cell>
        </row>
        <row r="38">
          <cell r="B38" t="str">
            <v>Efeito Financeiro Líquido</v>
          </cell>
          <cell r="D38">
            <v>-21980.599175000207</v>
          </cell>
          <cell r="E38">
            <v>-13927.63974129003</v>
          </cell>
          <cell r="F38">
            <v>-12425.5159704405</v>
          </cell>
          <cell r="G38">
            <v>-8994.4348284809766</v>
          </cell>
          <cell r="H38">
            <v>-9614.6830634312282</v>
          </cell>
          <cell r="I38">
            <v>-8960.1651856450044</v>
          </cell>
          <cell r="J38">
            <v>-7232.5680726825412</v>
          </cell>
          <cell r="K38">
            <v>-6920.0455179398095</v>
          </cell>
          <cell r="L38">
            <v>-6953.9634823536426</v>
          </cell>
        </row>
        <row r="39">
          <cell r="B39" t="str">
            <v xml:space="preserve"> . Receitas Financeiras </v>
          </cell>
          <cell r="D39">
            <v>17317</v>
          </cell>
          <cell r="E39">
            <v>9501</v>
          </cell>
          <cell r="F39">
            <v>7279</v>
          </cell>
          <cell r="G39">
            <v>10065</v>
          </cell>
          <cell r="H39">
            <v>13894</v>
          </cell>
          <cell r="I39">
            <v>10588</v>
          </cell>
          <cell r="J39">
            <v>6966</v>
          </cell>
          <cell r="K39">
            <v>7062</v>
          </cell>
          <cell r="L39">
            <v>7090</v>
          </cell>
        </row>
        <row r="40">
          <cell r="B40" t="str">
            <v xml:space="preserve"> . Despesas Financeiras</v>
          </cell>
          <cell r="D40">
            <v>-39297.599175000207</v>
          </cell>
          <cell r="E40">
            <v>-23428.63974129003</v>
          </cell>
          <cell r="F40">
            <v>-19696.325970440499</v>
          </cell>
          <cell r="G40">
            <v>-19048.374828480977</v>
          </cell>
          <cell r="H40">
            <v>-23494.573063431228</v>
          </cell>
          <cell r="I40">
            <v>-19525.525185645005</v>
          </cell>
          <cell r="J40">
            <v>-14161.838072682542</v>
          </cell>
          <cell r="K40">
            <v>-13942.235517939809</v>
          </cell>
          <cell r="L40">
            <v>-13964.253482353643</v>
          </cell>
        </row>
        <row r="41">
          <cell r="B41" t="str">
            <v xml:space="preserve"> . Juros Internos</v>
          </cell>
          <cell r="D41">
            <v>0</v>
          </cell>
          <cell r="E41">
            <v>0</v>
          </cell>
          <cell r="F41">
            <v>-8.19</v>
          </cell>
          <cell r="G41">
            <v>-11.06</v>
          </cell>
          <cell r="H41">
            <v>-14.11</v>
          </cell>
          <cell r="I41">
            <v>-22.64</v>
          </cell>
          <cell r="J41">
            <v>-36.730000000000004</v>
          </cell>
          <cell r="K41">
            <v>-39.809999999999988</v>
          </cell>
          <cell r="L41">
            <v>-79.710000000000008</v>
          </cell>
        </row>
        <row r="43">
          <cell r="B43" t="str">
            <v>LUCRO OPERACIONAL após efeitos financeiros</v>
          </cell>
          <cell r="D43">
            <v>-17582.166183333524</v>
          </cell>
          <cell r="E43">
            <v>4095.0458937100702</v>
          </cell>
          <cell r="F43">
            <v>3566.9384003928189</v>
          </cell>
          <cell r="G43">
            <v>10911.623236518843</v>
          </cell>
          <cell r="H43">
            <v>-21027.027194264512</v>
          </cell>
          <cell r="I43">
            <v>34417.156649354984</v>
          </cell>
          <cell r="J43">
            <v>41748.942108151212</v>
          </cell>
          <cell r="K43">
            <v>38227.38876289381</v>
          </cell>
          <cell r="L43">
            <v>40053.795708479192</v>
          </cell>
        </row>
        <row r="45">
          <cell r="B45" t="str">
            <v xml:space="preserve"> . Participações Societárias </v>
          </cell>
          <cell r="D45">
            <v>2596.8290000000002</v>
          </cell>
          <cell r="E45">
            <v>3462.165</v>
          </cell>
          <cell r="F45">
            <v>3587.4409999999998</v>
          </cell>
          <cell r="G45">
            <v>6136.9369999999999</v>
          </cell>
          <cell r="H45">
            <v>4965.1659999999965</v>
          </cell>
          <cell r="I45">
            <v>3962.7180000000003</v>
          </cell>
          <cell r="J45">
            <v>4113.3280000000013</v>
          </cell>
          <cell r="K45">
            <v>4196.7409999999991</v>
          </cell>
          <cell r="L45">
            <v>4506.859000000004</v>
          </cell>
        </row>
        <row r="46">
          <cell r="B46" t="str">
            <v xml:space="preserve"> . Receitas (Despesas) não Operacionais</v>
          </cell>
          <cell r="D46">
            <v>996.5</v>
          </cell>
          <cell r="E46">
            <v>149.26</v>
          </cell>
          <cell r="F46">
            <v>136.08999999999997</v>
          </cell>
          <cell r="G46">
            <v>50.400000000000006</v>
          </cell>
          <cell r="H46">
            <v>35.249999999999972</v>
          </cell>
          <cell r="I46">
            <v>62.299999999999983</v>
          </cell>
          <cell r="J46">
            <v>68.400000000000034</v>
          </cell>
          <cell r="K46">
            <v>43.5</v>
          </cell>
          <cell r="L46">
            <v>57.29000000000002</v>
          </cell>
        </row>
        <row r="48">
          <cell r="B48" t="str">
            <v>RESULTADO ANTES DO I.R. E CS</v>
          </cell>
          <cell r="D48">
            <v>-13988.837183333524</v>
          </cell>
          <cell r="E48">
            <v>7706.4708937100704</v>
          </cell>
          <cell r="F48">
            <v>7290.4694003928189</v>
          </cell>
          <cell r="G48">
            <v>17098.960236518844</v>
          </cell>
          <cell r="H48">
            <v>-16026.611194264515</v>
          </cell>
          <cell r="I48">
            <v>38442.174649354987</v>
          </cell>
          <cell r="J48">
            <v>45930.670108151215</v>
          </cell>
          <cell r="K48">
            <v>42467.629762893812</v>
          </cell>
          <cell r="L48">
            <v>44617.944708479197</v>
          </cell>
        </row>
        <row r="50">
          <cell r="B50" t="str">
            <v xml:space="preserve"> . Provisão I.Renda e Cont. Social</v>
          </cell>
          <cell r="D50">
            <v>-1074.6000000000001</v>
          </cell>
          <cell r="E50">
            <v>-1253.72</v>
          </cell>
          <cell r="F50">
            <v>-1411.7799999999997</v>
          </cell>
          <cell r="G50">
            <v>-1154.9000000000001</v>
          </cell>
          <cell r="H50">
            <v>-1182.08</v>
          </cell>
          <cell r="I50">
            <v>-1102.1199999999999</v>
          </cell>
          <cell r="J50">
            <v>-1017.5700000000006</v>
          </cell>
          <cell r="K50">
            <v>-1196.6499999999996</v>
          </cell>
          <cell r="L50">
            <v>-2025.6299999999992</v>
          </cell>
        </row>
        <row r="51">
          <cell r="B51" t="str">
            <v xml:space="preserve"> . Participação dos Administradores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3">
          <cell r="B53" t="str">
            <v>RESULTADO LÍQUIDO APÓS I.R.</v>
          </cell>
          <cell r="D53">
            <v>-15063.437183333524</v>
          </cell>
          <cell r="E53">
            <v>6452.7508937100702</v>
          </cell>
          <cell r="F53">
            <v>5878.6894003928192</v>
          </cell>
          <cell r="G53">
            <v>15944.060236518844</v>
          </cell>
          <cell r="H53">
            <v>-17208.691194264517</v>
          </cell>
          <cell r="I53">
            <v>37340.054649354985</v>
          </cell>
          <cell r="J53">
            <v>44913.100108151215</v>
          </cell>
          <cell r="K53">
            <v>41270.97976289381</v>
          </cell>
          <cell r="L53">
            <v>42592.3147084792</v>
          </cell>
        </row>
        <row r="55">
          <cell r="B55" t="str">
            <v xml:space="preserve"> . Participação de Minoritários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7">
          <cell r="B57" t="str">
            <v>RESULTADO LÍQUIDO DO EXERCÍCIO</v>
          </cell>
          <cell r="C57">
            <v>0</v>
          </cell>
          <cell r="D57">
            <v>-15063.437183333524</v>
          </cell>
          <cell r="E57">
            <v>6452.7508937100702</v>
          </cell>
          <cell r="F57">
            <v>5878.6894003928192</v>
          </cell>
          <cell r="G57">
            <v>15944.060236518844</v>
          </cell>
          <cell r="H57">
            <v>-17208.691194264517</v>
          </cell>
          <cell r="I57">
            <v>37340.054649354985</v>
          </cell>
          <cell r="J57">
            <v>44913.100108151215</v>
          </cell>
          <cell r="K57">
            <v>41270.97976289381</v>
          </cell>
          <cell r="L57">
            <v>42592.3147084792</v>
          </cell>
        </row>
        <row r="58">
          <cell r="B58" t="str">
            <v>Margem  Líquida - %</v>
          </cell>
          <cell r="C58" t="e">
            <v>#DIV/0!</v>
          </cell>
          <cell r="D58">
            <v>-3.773231781338468E-2</v>
          </cell>
          <cell r="E58">
            <v>1.4888796880071116E-2</v>
          </cell>
          <cell r="F58">
            <v>1.2291097360670137E-2</v>
          </cell>
          <cell r="G58">
            <v>3.3496999660093431E-2</v>
          </cell>
          <cell r="H58">
            <v>-3.3398365902533173E-2</v>
          </cell>
          <cell r="I58">
            <v>6.7432270157312249E-2</v>
          </cell>
          <cell r="J58">
            <v>7.9299617232699848E-2</v>
          </cell>
          <cell r="K58">
            <v>6.7424519432134039E-2</v>
          </cell>
          <cell r="L58">
            <v>7.1041961313586532E-2</v>
          </cell>
        </row>
        <row r="61">
          <cell r="B61" t="str">
            <v>Teste</v>
          </cell>
        </row>
        <row r="62">
          <cell r="B62" t="str">
            <v>LE</v>
          </cell>
          <cell r="D62">
            <v>-36935.499750000206</v>
          </cell>
          <cell r="E62">
            <v>-31133.994272956694</v>
          </cell>
          <cell r="F62">
            <v>-23727.188236273829</v>
          </cell>
          <cell r="G62">
            <v>-24068.037310147643</v>
          </cell>
          <cell r="H62">
            <v>-63522.373450931234</v>
          </cell>
          <cell r="I62">
            <v>-21597.405577311671</v>
          </cell>
          <cell r="J62">
            <v>-20879.895088515877</v>
          </cell>
          <cell r="K62">
            <v>-22175.474853773143</v>
          </cell>
          <cell r="L62">
            <v>-19186.550038186975</v>
          </cell>
        </row>
        <row r="63">
          <cell r="B63" t="str">
            <v>Brasil</v>
          </cell>
          <cell r="D63">
            <v>10303.48866666667</v>
          </cell>
          <cell r="E63">
            <v>16014.308666666664</v>
          </cell>
          <cell r="F63">
            <v>17625.123166666657</v>
          </cell>
          <cell r="G63">
            <v>20416.454166666648</v>
          </cell>
          <cell r="H63">
            <v>25062.570666666674</v>
          </cell>
          <cell r="I63">
            <v>29665.643666666649</v>
          </cell>
          <cell r="J63">
            <v>33840.184166666659</v>
          </cell>
          <cell r="K63">
            <v>31969.311666666668</v>
          </cell>
          <cell r="L63">
            <v>31549.699666666649</v>
          </cell>
        </row>
        <row r="64">
          <cell r="B64" t="str">
            <v>Exterior</v>
          </cell>
          <cell r="D64">
            <v>11568.573900000001</v>
          </cell>
          <cell r="E64">
            <v>21572.436500000065</v>
          </cell>
          <cell r="F64">
            <v>11980.754469999985</v>
          </cell>
          <cell r="G64">
            <v>19595.643379999856</v>
          </cell>
          <cell r="H64">
            <v>21251.111590000059</v>
          </cell>
          <cell r="I64">
            <v>29271.816559999988</v>
          </cell>
          <cell r="J64">
            <v>31952.81103000039</v>
          </cell>
          <cell r="K64">
            <v>31477.142950000256</v>
          </cell>
          <cell r="L64">
            <v>30229.165079999497</v>
          </cell>
        </row>
        <row r="65">
          <cell r="D65">
            <v>-15063.437183333534</v>
          </cell>
          <cell r="E65">
            <v>6452.7508937100356</v>
          </cell>
          <cell r="F65">
            <v>5878.6894003928137</v>
          </cell>
          <cell r="G65">
            <v>15944.060236518861</v>
          </cell>
          <cell r="H65">
            <v>-17208.691194264502</v>
          </cell>
          <cell r="I65">
            <v>37340.054649354963</v>
          </cell>
          <cell r="J65">
            <v>44913.100108151171</v>
          </cell>
          <cell r="K65">
            <v>41270.979762893781</v>
          </cell>
          <cell r="L65">
            <v>42592.314708479171</v>
          </cell>
        </row>
        <row r="66">
          <cell r="B66" t="str">
            <v>Diferença</v>
          </cell>
          <cell r="D66">
            <v>0</v>
          </cell>
          <cell r="E66">
            <v>3.4560798667371273E-11</v>
          </cell>
          <cell r="F66">
            <v>0</v>
          </cell>
          <cell r="G66">
            <v>-1.6370904631912708E-11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8">
          <cell r="D68" t="str">
            <v>DEMONSTRATIVO  DE  RESULTADOS - 2005</v>
          </cell>
          <cell r="K68" t="str">
            <v xml:space="preserve">CONSOLIDADO GERAL LE E DS´S </v>
          </cell>
        </row>
        <row r="71">
          <cell r="B71" t="str">
            <v>Em R$ acumulados</v>
          </cell>
          <cell r="D71" t="str">
            <v>JANEIRO</v>
          </cell>
          <cell r="E71" t="str">
            <v>FEVEREIRO</v>
          </cell>
          <cell r="F71" t="str">
            <v>MARÇO</v>
          </cell>
          <cell r="G71" t="str">
            <v>ABRIL</v>
          </cell>
          <cell r="H71" t="str">
            <v>MAIO</v>
          </cell>
          <cell r="I71" t="str">
            <v>JUNHO</v>
          </cell>
          <cell r="J71" t="str">
            <v>JULHO</v>
          </cell>
          <cell r="K71" t="str">
            <v>AGOSTO</v>
          </cell>
          <cell r="L71" t="str">
            <v>SETEMBRO</v>
          </cell>
        </row>
        <row r="73">
          <cell r="B73" t="str">
            <v>RECEITA BRUTA DE OPERAÇÕES</v>
          </cell>
          <cell r="C73">
            <v>0</v>
          </cell>
          <cell r="D73">
            <v>406977.44339999999</v>
          </cell>
          <cell r="E73">
            <v>848322.83840000001</v>
          </cell>
          <cell r="F73">
            <v>1335833.24731</v>
          </cell>
          <cell r="G73">
            <v>1820832.97425</v>
          </cell>
          <cell r="H73">
            <v>2345058.4584400002</v>
          </cell>
          <cell r="I73">
            <v>2908382.0803999999</v>
          </cell>
          <cell r="J73">
            <v>3484796.2985200002</v>
          </cell>
          <cell r="K73">
            <v>4107184.6970600002</v>
          </cell>
          <cell r="L73">
            <v>4716975.1242500003</v>
          </cell>
        </row>
        <row r="74">
          <cell r="B74" t="str">
            <v xml:space="preserve">          -  Brasil</v>
          </cell>
          <cell r="D74">
            <v>171732</v>
          </cell>
          <cell r="E74">
            <v>352539</v>
          </cell>
          <cell r="F74">
            <v>553933</v>
          </cell>
          <cell r="G74">
            <v>747234</v>
          </cell>
          <cell r="H74">
            <v>957397</v>
          </cell>
          <cell r="I74">
            <v>1170504</v>
          </cell>
          <cell r="J74">
            <v>1391391</v>
          </cell>
          <cell r="K74">
            <v>1624535</v>
          </cell>
          <cell r="L74">
            <v>1849997</v>
          </cell>
        </row>
        <row r="75">
          <cell r="B75" t="str">
            <v xml:space="preserve">          -  Outros Países</v>
          </cell>
          <cell r="D75">
            <v>235245.44339999999</v>
          </cell>
          <cell r="E75">
            <v>495783.83840000007</v>
          </cell>
          <cell r="F75">
            <v>781900.24731000001</v>
          </cell>
          <cell r="G75">
            <v>1073598.97425</v>
          </cell>
          <cell r="H75">
            <v>1387661.45844</v>
          </cell>
          <cell r="I75">
            <v>1737878.0803999999</v>
          </cell>
          <cell r="J75">
            <v>2093405.2985200002</v>
          </cell>
          <cell r="K75">
            <v>2482649.6970600002</v>
          </cell>
          <cell r="L75">
            <v>2866978.1242500003</v>
          </cell>
        </row>
        <row r="77">
          <cell r="B77" t="str">
            <v xml:space="preserve"> . Impostos e Taxas</v>
          </cell>
          <cell r="D77">
            <v>-7759</v>
          </cell>
          <cell r="E77">
            <v>-15708</v>
          </cell>
          <cell r="F77">
            <v>-24930</v>
          </cell>
          <cell r="G77">
            <v>-33945</v>
          </cell>
          <cell r="H77">
            <v>-42915</v>
          </cell>
          <cell r="I77">
            <v>-52497</v>
          </cell>
          <cell r="J77">
            <v>-62539</v>
          </cell>
          <cell r="K77">
            <v>-72821</v>
          </cell>
          <cell r="L77">
            <v>-83074</v>
          </cell>
        </row>
        <row r="78">
          <cell r="B78" t="str">
            <v xml:space="preserve"> . Outras Deduções sobre a Receita</v>
          </cell>
        </row>
        <row r="80">
          <cell r="B80" t="str">
            <v>RECEITA LÍQUIDA DE OPERAÇÕES</v>
          </cell>
          <cell r="D80">
            <v>399218.44339999999</v>
          </cell>
          <cell r="E80">
            <v>832614.83840000001</v>
          </cell>
          <cell r="F80">
            <v>1310903.24731</v>
          </cell>
          <cell r="G80">
            <v>1786887.97425</v>
          </cell>
          <cell r="H80">
            <v>2302143.4584400002</v>
          </cell>
          <cell r="I80">
            <v>2855885.0803999999</v>
          </cell>
          <cell r="J80">
            <v>3422257.2985200002</v>
          </cell>
          <cell r="K80">
            <v>4034363.6970600002</v>
          </cell>
          <cell r="L80">
            <v>4633901.1242500003</v>
          </cell>
        </row>
        <row r="81">
          <cell r="B81" t="str">
            <v xml:space="preserve">          -  Brasil</v>
          </cell>
          <cell r="D81">
            <v>163973</v>
          </cell>
          <cell r="E81">
            <v>336831</v>
          </cell>
          <cell r="F81">
            <v>529003</v>
          </cell>
          <cell r="G81">
            <v>713289</v>
          </cell>
          <cell r="H81">
            <v>914482</v>
          </cell>
          <cell r="I81">
            <v>1118007</v>
          </cell>
          <cell r="J81">
            <v>1328852</v>
          </cell>
          <cell r="K81">
            <v>1551714</v>
          </cell>
          <cell r="L81">
            <v>1766923</v>
          </cell>
        </row>
        <row r="82">
          <cell r="B82" t="str">
            <v xml:space="preserve">          -  Outros Países</v>
          </cell>
          <cell r="D82">
            <v>235245.44339999999</v>
          </cell>
          <cell r="E82">
            <v>495783.83840000007</v>
          </cell>
          <cell r="F82">
            <v>781900.24731000001</v>
          </cell>
          <cell r="G82">
            <v>1073598.97425</v>
          </cell>
          <cell r="H82">
            <v>1387661.45844</v>
          </cell>
          <cell r="I82">
            <v>1737878.0803999999</v>
          </cell>
          <cell r="J82">
            <v>2093405.2985200002</v>
          </cell>
          <cell r="K82">
            <v>2482649.6970600002</v>
          </cell>
          <cell r="L82">
            <v>2866978.1242500003</v>
          </cell>
        </row>
        <row r="84">
          <cell r="B84" t="str">
            <v xml:space="preserve"> . Custo de Produção</v>
          </cell>
          <cell r="D84">
            <v>-367702.42497499997</v>
          </cell>
          <cell r="E84">
            <v>-756213.65923999995</v>
          </cell>
          <cell r="F84">
            <v>-1190659.9648624999</v>
          </cell>
          <cell r="G84">
            <v>-1618671.7417708333</v>
          </cell>
          <cell r="H84">
            <v>-2079252.7020549998</v>
          </cell>
          <cell r="I84">
            <v>-2559550.3332333332</v>
          </cell>
          <cell r="J84">
            <v>-3049114.7993558329</v>
          </cell>
          <cell r="K84">
            <v>-3588094.782124999</v>
          </cell>
          <cell r="L84">
            <v>-4112961.852670833</v>
          </cell>
        </row>
        <row r="86">
          <cell r="B86" t="str">
            <v>LUCRO BRUTO</v>
          </cell>
          <cell r="D86">
            <v>31516.018425000017</v>
          </cell>
          <cell r="E86">
            <v>76401.179160000058</v>
          </cell>
          <cell r="F86">
            <v>120243.28244750015</v>
          </cell>
          <cell r="G86">
            <v>168216.23247916671</v>
          </cell>
          <cell r="H86">
            <v>222890.75638500042</v>
          </cell>
          <cell r="I86">
            <v>296334.74716666667</v>
          </cell>
          <cell r="J86">
            <v>373142.49916416733</v>
          </cell>
          <cell r="K86">
            <v>446268.91493500117</v>
          </cell>
          <cell r="L86">
            <v>520939.27157916734</v>
          </cell>
        </row>
        <row r="87">
          <cell r="B87" t="str">
            <v>Margem Bruta - %</v>
          </cell>
          <cell r="D87">
            <v>7.8944294648787799E-2</v>
          </cell>
          <cell r="E87">
            <v>9.1760530363375351E-2</v>
          </cell>
          <cell r="F87">
            <v>9.1725520319094339E-2</v>
          </cell>
          <cell r="G87">
            <v>9.4139215722111022E-2</v>
          </cell>
          <cell r="H87">
            <v>9.6818795356931289E-2</v>
          </cell>
          <cell r="I87">
            <v>0.10376284017883575</v>
          </cell>
          <cell r="J87">
            <v>0.10903402830802279</v>
          </cell>
          <cell r="K87">
            <v>0.11061692709068717</v>
          </cell>
          <cell r="L87">
            <v>0.11241915992833829</v>
          </cell>
        </row>
        <row r="89">
          <cell r="B89" t="str">
            <v xml:space="preserve"> . Despesas Gerais e Administrativas</v>
          </cell>
          <cell r="D89">
            <v>-27799.848333333335</v>
          </cell>
          <cell r="E89">
            <v>-54767.757653333334</v>
          </cell>
          <cell r="F89">
            <v>-82153.916209999996</v>
          </cell>
          <cell r="G89">
            <v>-109397.17766666666</v>
          </cell>
          <cell r="H89">
            <v>-174178.34445333332</v>
          </cell>
          <cell r="I89">
            <v>-202974.15559999997</v>
          </cell>
          <cell r="J89">
            <v>-229792.58160666664</v>
          </cell>
          <cell r="K89">
            <v>-256596.27408666664</v>
          </cell>
          <cell r="L89">
            <v>-283221.47294999997</v>
          </cell>
        </row>
        <row r="90">
          <cell r="B90" t="str">
            <v xml:space="preserve"> . Supervisão </v>
          </cell>
          <cell r="D90">
            <v>-22776.642433333334</v>
          </cell>
          <cell r="E90">
            <v>-44334.257173333332</v>
          </cell>
          <cell r="F90">
            <v>-65583.77270999999</v>
          </cell>
          <cell r="G90">
            <v>-87719.196166666661</v>
          </cell>
          <cell r="H90">
            <v>-147244.76371333332</v>
          </cell>
          <cell r="I90">
            <v>-171654.43559999997</v>
          </cell>
          <cell r="J90">
            <v>-195431.44464666664</v>
          </cell>
          <cell r="K90">
            <v>-216928.42384666664</v>
          </cell>
          <cell r="L90">
            <v>-238485.57527999999</v>
          </cell>
        </row>
        <row r="91">
          <cell r="B91" t="str">
            <v xml:space="preserve"> . Mercado</v>
          </cell>
          <cell r="D91">
            <v>-5023.2058999999999</v>
          </cell>
          <cell r="E91">
            <v>-10433.500479999999</v>
          </cell>
          <cell r="F91">
            <v>-16570.143499999998</v>
          </cell>
          <cell r="G91">
            <v>-21677.981500000002</v>
          </cell>
          <cell r="H91">
            <v>-26933.580740000001</v>
          </cell>
          <cell r="I91">
            <v>-31319.72</v>
          </cell>
          <cell r="J91">
            <v>-34361.136960000003</v>
          </cell>
          <cell r="K91">
            <v>-39667.85024</v>
          </cell>
          <cell r="L91">
            <v>-44735.897670000006</v>
          </cell>
        </row>
        <row r="93">
          <cell r="B93" t="str">
            <v xml:space="preserve"> . Outras Receitas (Desp.) Operacionais</v>
          </cell>
          <cell r="D93">
            <v>682.26289999999995</v>
          </cell>
          <cell r="E93">
            <v>787.69711999999993</v>
          </cell>
          <cell r="F93">
            <v>324.2067599999998</v>
          </cell>
          <cell r="G93">
            <v>-499.42374999999993</v>
          </cell>
          <cell r="H93">
            <v>-1805.125</v>
          </cell>
          <cell r="I93">
            <v>-3075.9827999999998</v>
          </cell>
          <cell r="J93">
            <v>-4083.7986099999998</v>
          </cell>
          <cell r="K93">
            <v>-5259.0876200000002</v>
          </cell>
          <cell r="L93">
            <v>-6296.4862099999991</v>
          </cell>
        </row>
        <row r="94">
          <cell r="B94" t="str">
            <v xml:space="preserve"> . TAC DO LE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6">
          <cell r="B96" t="str">
            <v>LUCRO OPERACIONAL</v>
          </cell>
          <cell r="D96">
            <v>4398.4329916666811</v>
          </cell>
          <cell r="E96">
            <v>22421.118626666725</v>
          </cell>
          <cell r="F96">
            <v>38413.57299750016</v>
          </cell>
          <cell r="G96">
            <v>58319.631062500048</v>
          </cell>
          <cell r="H96">
            <v>46907.286931667099</v>
          </cell>
          <cell r="I96">
            <v>90284.608766666701</v>
          </cell>
          <cell r="J96">
            <v>139266.11894750068</v>
          </cell>
          <cell r="K96">
            <v>184413.55322833452</v>
          </cell>
          <cell r="L96">
            <v>231421.31241916737</v>
          </cell>
        </row>
        <row r="97">
          <cell r="B97" t="str">
            <v>Margem Operacional - %</v>
          </cell>
          <cell r="D97">
            <v>1.1017609693096361E-2</v>
          </cell>
          <cell r="E97">
            <v>2.6928559992700132E-2</v>
          </cell>
          <cell r="F97">
            <v>2.9303133603738939E-2</v>
          </cell>
          <cell r="G97">
            <v>3.2637541862118251E-2</v>
          </cell>
          <cell r="H97">
            <v>2.0375483882074337E-2</v>
          </cell>
          <cell r="I97">
            <v>3.1613530035326666E-2</v>
          </cell>
          <cell r="J97">
            <v>4.0694228048758385E-2</v>
          </cell>
          <cell r="K97">
            <v>4.5710691220705743E-2</v>
          </cell>
          <cell r="L97">
            <v>4.9940925844986182E-2</v>
          </cell>
        </row>
        <row r="99">
          <cell r="B99" t="str">
            <v>Efeito Financeiro Líquido</v>
          </cell>
          <cell r="D99">
            <v>-21980.599175000207</v>
          </cell>
          <cell r="E99">
            <v>-35908.23891629024</v>
          </cell>
          <cell r="F99">
            <v>-48333.754886730749</v>
          </cell>
          <cell r="G99">
            <v>-57328.189715211716</v>
          </cell>
          <cell r="H99">
            <v>-66942.872778642937</v>
          </cell>
          <cell r="I99">
            <v>-75903.037964287942</v>
          </cell>
          <cell r="J99">
            <v>-83135.606036970465</v>
          </cell>
          <cell r="K99">
            <v>-90055.651554910277</v>
          </cell>
          <cell r="L99">
            <v>-97009.615037263924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>
        <row r="2">
          <cell r="B2" t="str">
            <v>8 - ORÇAMENTO</v>
          </cell>
        </row>
      </sheetData>
      <sheetData sheetId="92">
        <row r="2">
          <cell r="B2" t="str">
            <v>8 - ORÇAMENTO</v>
          </cell>
        </row>
      </sheetData>
      <sheetData sheetId="93">
        <row r="2">
          <cell r="B2" t="str">
            <v>8 - ORÇAMENTO</v>
          </cell>
        </row>
      </sheetData>
      <sheetData sheetId="94">
        <row r="2">
          <cell r="B2" t="str">
            <v>8 - ORÇAMENTO</v>
          </cell>
        </row>
      </sheetData>
      <sheetData sheetId="95">
        <row r="2">
          <cell r="B2" t="str">
            <v>8 - ORÇAMENTO</v>
          </cell>
        </row>
      </sheetData>
      <sheetData sheetId="96">
        <row r="2">
          <cell r="B2" t="str">
            <v>8 - ORÇAMENTO</v>
          </cell>
        </row>
      </sheetData>
      <sheetData sheetId="97">
        <row r="2">
          <cell r="B2" t="str">
            <v>8 - ORÇAMENTO</v>
          </cell>
        </row>
      </sheetData>
      <sheetData sheetId="98">
        <row r="2">
          <cell r="B2" t="str">
            <v>8 - ORÇAMENTO</v>
          </cell>
        </row>
      </sheetData>
      <sheetData sheetId="99">
        <row r="2">
          <cell r="B2" t="str">
            <v>8 - ORÇAMENTO</v>
          </cell>
        </row>
      </sheetData>
      <sheetData sheetId="100">
        <row r="2">
          <cell r="B2" t="str">
            <v>8 - ORÇAMENTO</v>
          </cell>
        </row>
      </sheetData>
      <sheetData sheetId="101">
        <row r="2">
          <cell r="B2" t="str">
            <v>8 - ORÇAMENTO</v>
          </cell>
        </row>
      </sheetData>
      <sheetData sheetId="102">
        <row r="2">
          <cell r="B2" t="str">
            <v>8 - ORÇAMENTO</v>
          </cell>
        </row>
      </sheetData>
      <sheetData sheetId="103">
        <row r="2">
          <cell r="B2" t="str">
            <v>8 - ORÇAMENTO</v>
          </cell>
        </row>
      </sheetData>
      <sheetData sheetId="104">
        <row r="2">
          <cell r="B2" t="str">
            <v>8 - ORÇAMENTO</v>
          </cell>
        </row>
      </sheetData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Cycle"/>
      <sheetName val="High Cycle"/>
      <sheetName val="Summary Current$"/>
      <sheetName val="Summary 2004$"/>
      <sheetName val="Supply Demand"/>
      <sheetName val="Presentation"/>
      <sheetName val="DS Angola"/>
      <sheetName val="DS Peru"/>
      <sheetName val="DS RDominicana"/>
      <sheetName val="DS Panamá"/>
      <sheetName val="DS México"/>
      <sheetName val="DS Equador"/>
      <sheetName val="Consolidado Total"/>
      <sheetName val="CONSOL DRE GERAL"/>
      <sheetName val="Braskem_August_2004_calculation"/>
      <sheetName val="Base_Cycle"/>
      <sheetName val="High_Cycle"/>
      <sheetName val="Summary_Current$"/>
      <sheetName val="Summary_2004$"/>
      <sheetName val="Supply_Demand"/>
      <sheetName val="DS_Angola"/>
      <sheetName val="DS_Peru"/>
      <sheetName val="DS_RDominicana"/>
      <sheetName val="DS_Panamá"/>
      <sheetName val="DS_México"/>
      <sheetName val="DS_Equador"/>
      <sheetName val="Consolidado_Total"/>
      <sheetName val="CONSOL_DRE_GERAL"/>
      <sheetName val="CONSOL_DRE_GERAL3"/>
      <sheetName val="Participações"/>
      <sheetName val="Suzano"/>
      <sheetName val="Apo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Cycle"/>
      <sheetName val="Base Trend"/>
      <sheetName val="Summary Current$"/>
      <sheetName val="Summary 2002$"/>
      <sheetName val="Regressions"/>
      <sheetName val="Trend Regressions"/>
      <sheetName val="PX Regressions"/>
      <sheetName val="Summary 2004$"/>
      <sheetName val="Base_Cycle"/>
      <sheetName val="Base_Trend"/>
      <sheetName val="Summary_Current$"/>
      <sheetName val="Summary_2002$"/>
      <sheetName val="Trend_Regressions"/>
      <sheetName val="PX_Regressions"/>
      <sheetName val="Summary_2004$"/>
      <sheetName val="tabela"/>
      <sheetName val="Listas"/>
      <sheetName val="CONSOL DRE GERAL"/>
      <sheetName val="VARPEL"/>
      <sheetName val="INPUTS"/>
      <sheetName val="Plan1"/>
    </sheetNames>
    <sheetDataSet>
      <sheetData sheetId="0" refreshError="1"/>
      <sheetData sheetId="1" refreshError="1"/>
      <sheetData sheetId="2" refreshError="1"/>
      <sheetData sheetId="3" refreshError="1">
        <row r="12">
          <cell r="C12">
            <v>209.46814532827543</v>
          </cell>
          <cell r="D12">
            <v>202.8697007121857</v>
          </cell>
          <cell r="E12">
            <v>210.71533762202884</v>
          </cell>
          <cell r="F12">
            <v>188.61774647800689</v>
          </cell>
          <cell r="G12">
            <v>178.39805893133823</v>
          </cell>
          <cell r="H12">
            <v>133.04559744402846</v>
          </cell>
          <cell r="I12">
            <v>218.41874596631428</v>
          </cell>
          <cell r="J12">
            <v>184.53096388894409</v>
          </cell>
          <cell r="K12">
            <v>149.87322635506771</v>
          </cell>
          <cell r="L12">
            <v>219.93180997473797</v>
          </cell>
          <cell r="M12">
            <v>307.67768673083179</v>
          </cell>
          <cell r="N12">
            <v>252.6593782279931</v>
          </cell>
          <cell r="O12">
            <v>191.138813858681</v>
          </cell>
          <cell r="P12">
            <v>246.87958453850578</v>
          </cell>
          <cell r="Q12">
            <v>176.69609797330267</v>
          </cell>
          <cell r="R12">
            <v>172.57745350152697</v>
          </cell>
          <cell r="S12">
            <v>169.99219235064223</v>
          </cell>
          <cell r="T12">
            <v>167.44658391871369</v>
          </cell>
          <cell r="U12">
            <v>164.94002295003301</v>
          </cell>
          <cell r="V12">
            <v>162.4719133458793</v>
          </cell>
          <cell r="W12">
            <v>160.04166834894838</v>
          </cell>
          <cell r="X12">
            <v>157.64633539271318</v>
          </cell>
        </row>
        <row r="15">
          <cell r="C15">
            <v>642.99354713425691</v>
          </cell>
          <cell r="D15">
            <v>527.6868973444756</v>
          </cell>
          <cell r="E15">
            <v>459.55941450118632</v>
          </cell>
          <cell r="F15">
            <v>450.0923973245558</v>
          </cell>
          <cell r="G15">
            <v>522.76813942430078</v>
          </cell>
          <cell r="H15">
            <v>630.92123932267987</v>
          </cell>
          <cell r="I15">
            <v>531.0871564340506</v>
          </cell>
          <cell r="J15">
            <v>599.58719907207308</v>
          </cell>
          <cell r="K15">
            <v>446.17841566277997</v>
          </cell>
          <cell r="L15">
            <v>520.54556411326371</v>
          </cell>
          <cell r="M15">
            <v>697.91020064180384</v>
          </cell>
          <cell r="N15">
            <v>615.02309493151574</v>
          </cell>
          <cell r="O15">
            <v>493.27825000000001</v>
          </cell>
          <cell r="P15">
            <v>486.60850740050336</v>
          </cell>
          <cell r="Q15">
            <v>494.93561195846939</v>
          </cell>
          <cell r="R15">
            <v>542.91509812544075</v>
          </cell>
          <cell r="S15">
            <v>456.1819844650455</v>
          </cell>
          <cell r="T15">
            <v>425.20854384380254</v>
          </cell>
          <cell r="U15">
            <v>393.73134596063915</v>
          </cell>
          <cell r="V15">
            <v>355.49579659527012</v>
          </cell>
          <cell r="W15">
            <v>384.59974076326557</v>
          </cell>
          <cell r="X15">
            <v>431.70227593041648</v>
          </cell>
        </row>
        <row r="16">
          <cell r="C16">
            <v>799.36697723317923</v>
          </cell>
          <cell r="D16">
            <v>670.69641279519021</v>
          </cell>
          <cell r="E16">
            <v>542.14035408978646</v>
          </cell>
          <cell r="F16">
            <v>462.10025780103621</v>
          </cell>
          <cell r="G16">
            <v>500.0662657159242</v>
          </cell>
          <cell r="H16">
            <v>704.50351167544795</v>
          </cell>
          <cell r="I16">
            <v>608.82012959637427</v>
          </cell>
          <cell r="J16">
            <v>627.15261001902638</v>
          </cell>
          <cell r="K16">
            <v>506.95268719322064</v>
          </cell>
          <cell r="L16">
            <v>477.67656415500772</v>
          </cell>
          <cell r="M16">
            <v>637.33940300442089</v>
          </cell>
          <cell r="N16">
            <v>563.38434476021939</v>
          </cell>
          <cell r="O16">
            <v>489.23659195986698</v>
          </cell>
          <cell r="P16">
            <v>482.989425671481</v>
          </cell>
          <cell r="Q16">
            <v>512.16160000519949</v>
          </cell>
          <cell r="R16">
            <v>541.10600857040686</v>
          </cell>
          <cell r="S16">
            <v>473.08832273535933</v>
          </cell>
          <cell r="T16">
            <v>457.51933666532682</v>
          </cell>
          <cell r="U16">
            <v>383.7949443296032</v>
          </cell>
          <cell r="V16">
            <v>347.02155298100018</v>
          </cell>
          <cell r="W16">
            <v>376.14186861097238</v>
          </cell>
          <cell r="X16">
            <v>438.41924173296991</v>
          </cell>
        </row>
        <row r="17">
          <cell r="C17">
            <v>747.0190611245489</v>
          </cell>
          <cell r="D17">
            <v>624.13080586602791</v>
          </cell>
          <cell r="E17">
            <v>525.14493730522929</v>
          </cell>
          <cell r="F17">
            <v>479.8252144438008</v>
          </cell>
          <cell r="G17">
            <v>534.6474156841432</v>
          </cell>
          <cell r="H17">
            <v>690.45436933590702</v>
          </cell>
          <cell r="I17">
            <v>592.25364979946801</v>
          </cell>
          <cell r="J17">
            <v>635.25417391807855</v>
          </cell>
          <cell r="K17">
            <v>498.15297196778494</v>
          </cell>
          <cell r="L17">
            <v>520.39460328240705</v>
          </cell>
          <cell r="M17">
            <v>688.46859361959741</v>
          </cell>
          <cell r="N17">
            <v>609.59986867642772</v>
          </cell>
          <cell r="O17">
            <v>511.2574209799335</v>
          </cell>
          <cell r="P17">
            <v>504.36096163556829</v>
          </cell>
          <cell r="Q17">
            <v>522.64032514515532</v>
          </cell>
          <cell r="R17">
            <v>560.63662082849214</v>
          </cell>
          <cell r="S17">
            <v>482.80692675004849</v>
          </cell>
          <cell r="T17">
            <v>459.09249942582221</v>
          </cell>
          <cell r="U17">
            <v>406.05930043553184</v>
          </cell>
          <cell r="V17">
            <v>368.13297262631323</v>
          </cell>
          <cell r="W17">
            <v>396.83353429075493</v>
          </cell>
          <cell r="X17">
            <v>451.12195844452106</v>
          </cell>
        </row>
        <row r="19">
          <cell r="P19">
            <v>486.60850740050336</v>
          </cell>
          <cell r="Q19">
            <v>479.99734841624013</v>
          </cell>
          <cell r="R19">
            <v>470.4526523019158</v>
          </cell>
          <cell r="S19">
            <v>460.90795618759512</v>
          </cell>
          <cell r="T19">
            <v>451.36326007327079</v>
          </cell>
          <cell r="U19">
            <v>441.81856395894647</v>
          </cell>
          <cell r="V19">
            <v>432.27386784462578</v>
          </cell>
          <cell r="W19">
            <v>422.72917173030146</v>
          </cell>
          <cell r="X19">
            <v>413.18447561598077</v>
          </cell>
        </row>
        <row r="20">
          <cell r="P20">
            <v>482.989425671481</v>
          </cell>
          <cell r="Q20">
            <v>497.43954005824344</v>
          </cell>
          <cell r="R20">
            <v>484.19873077518787</v>
          </cell>
          <cell r="S20">
            <v>470.9579214921323</v>
          </cell>
          <cell r="T20">
            <v>457.71711220907673</v>
          </cell>
          <cell r="U20">
            <v>444.47630292602116</v>
          </cell>
          <cell r="V20">
            <v>431.23549364296559</v>
          </cell>
          <cell r="W20">
            <v>417.99468435991002</v>
          </cell>
          <cell r="X20">
            <v>404.75387507685446</v>
          </cell>
        </row>
        <row r="21">
          <cell r="P21">
            <v>504.36096163556829</v>
          </cell>
          <cell r="Q21">
            <v>507.81016340056266</v>
          </cell>
          <cell r="R21">
            <v>495.95175901912017</v>
          </cell>
          <cell r="S21">
            <v>484.10471198970981</v>
          </cell>
          <cell r="T21">
            <v>472.26874531243124</v>
          </cell>
          <cell r="U21">
            <v>460.44358873289451</v>
          </cell>
          <cell r="V21">
            <v>448.62897858197368</v>
          </cell>
          <cell r="W21">
            <v>436.82465764874172</v>
          </cell>
          <cell r="X21">
            <v>425.03037495924548</v>
          </cell>
        </row>
        <row r="25">
          <cell r="C25">
            <v>506.77575580891533</v>
          </cell>
          <cell r="D25">
            <v>498.27168608328327</v>
          </cell>
          <cell r="E25">
            <v>395.5531790316154</v>
          </cell>
          <cell r="F25">
            <v>357.95522053677411</v>
          </cell>
          <cell r="G25">
            <v>408.6886850458896</v>
          </cell>
          <cell r="H25">
            <v>563.04722499999627</v>
          </cell>
          <cell r="I25">
            <v>457.83375554659568</v>
          </cell>
          <cell r="J25">
            <v>494.52977593954876</v>
          </cell>
          <cell r="K25">
            <v>353.47245616225922</v>
          </cell>
          <cell r="L25">
            <v>349.49380316597768</v>
          </cell>
          <cell r="M25">
            <v>554.3072786990449</v>
          </cell>
          <cell r="N25">
            <v>423.4677387327763</v>
          </cell>
          <cell r="O25">
            <v>429.91841666666602</v>
          </cell>
          <cell r="P25">
            <v>415.83474401031214</v>
          </cell>
          <cell r="Q25">
            <v>427.73321438966769</v>
          </cell>
          <cell r="R25">
            <v>466.87221381668689</v>
          </cell>
          <cell r="S25">
            <v>395.24870568702886</v>
          </cell>
          <cell r="T25">
            <v>361.3265028812487</v>
          </cell>
          <cell r="U25">
            <v>334.29789873915757</v>
          </cell>
          <cell r="V25">
            <v>305.13435285965073</v>
          </cell>
          <cell r="W25">
            <v>334.94427049402253</v>
          </cell>
          <cell r="X25">
            <v>378.95509960276149</v>
          </cell>
        </row>
        <row r="26">
          <cell r="C26">
            <v>558.43705763894889</v>
          </cell>
          <cell r="D26">
            <v>529.27598290179264</v>
          </cell>
          <cell r="E26">
            <v>432.99585234293841</v>
          </cell>
          <cell r="F26">
            <v>334.80073858750495</v>
          </cell>
          <cell r="G26">
            <v>358.55034762290387</v>
          </cell>
          <cell r="H26">
            <v>593.18023472412142</v>
          </cell>
          <cell r="I26">
            <v>427.31848224773586</v>
          </cell>
          <cell r="J26">
            <v>510.40872205616176</v>
          </cell>
          <cell r="K26">
            <v>346.89556196281154</v>
          </cell>
          <cell r="L26">
            <v>341.77195062675315</v>
          </cell>
          <cell r="M26">
            <v>524.80196498101861</v>
          </cell>
          <cell r="N26">
            <v>421.74320466951775</v>
          </cell>
          <cell r="O26">
            <v>418.956727842151</v>
          </cell>
          <cell r="P26">
            <v>396.33669876251309</v>
          </cell>
          <cell r="Q26">
            <v>423.81387489804592</v>
          </cell>
          <cell r="R26">
            <v>449.20006948727035</v>
          </cell>
          <cell r="S26">
            <v>392.34359710233082</v>
          </cell>
          <cell r="T26">
            <v>385.97177716084741</v>
          </cell>
          <cell r="U26">
            <v>322.15840448728522</v>
          </cell>
          <cell r="V26">
            <v>300.67599930116836</v>
          </cell>
          <cell r="W26">
            <v>326.31885297303262</v>
          </cell>
          <cell r="X26">
            <v>380.10638911448814</v>
          </cell>
        </row>
        <row r="27">
          <cell r="C27">
            <v>558.44520566476297</v>
          </cell>
          <cell r="D27">
            <v>538.71298528873297</v>
          </cell>
          <cell r="E27">
            <v>438.56956869701969</v>
          </cell>
          <cell r="F27">
            <v>370.10686644314433</v>
          </cell>
          <cell r="G27">
            <v>406.84972944842752</v>
          </cell>
          <cell r="H27">
            <v>600.8557236989019</v>
          </cell>
          <cell r="I27">
            <v>464.87612568142134</v>
          </cell>
          <cell r="J27">
            <v>524.35351837038411</v>
          </cell>
          <cell r="K27">
            <v>371.77142960231998</v>
          </cell>
          <cell r="L27">
            <v>366.91641604463683</v>
          </cell>
          <cell r="M27">
            <v>560.39841363651681</v>
          </cell>
          <cell r="N27">
            <v>443.00162053170715</v>
          </cell>
          <cell r="O27">
            <v>444.43757225440851</v>
          </cell>
          <cell r="P27">
            <v>425.64771648598861</v>
          </cell>
          <cell r="Q27">
            <v>444.8652638071776</v>
          </cell>
          <cell r="R27">
            <v>476.66220913254693</v>
          </cell>
          <cell r="S27">
            <v>411.96792454452589</v>
          </cell>
          <cell r="T27">
            <v>391.37769919230556</v>
          </cell>
          <cell r="U27">
            <v>345.52430690363207</v>
          </cell>
          <cell r="V27">
            <v>319.7794739185876</v>
          </cell>
          <cell r="W27">
            <v>347.0942913371635</v>
          </cell>
          <cell r="X27">
            <v>395.59194397145274</v>
          </cell>
        </row>
        <row r="29">
          <cell r="P29">
            <v>415.83474401031214</v>
          </cell>
          <cell r="Q29">
            <v>411.94867367147708</v>
          </cell>
          <cell r="R29">
            <v>404.33154323261442</v>
          </cell>
          <cell r="S29">
            <v>396.71441279374994</v>
          </cell>
          <cell r="T29">
            <v>389.09728235488728</v>
          </cell>
          <cell r="U29">
            <v>381.48015191602462</v>
          </cell>
          <cell r="V29">
            <v>373.86302147716015</v>
          </cell>
          <cell r="W29">
            <v>366.24589103829749</v>
          </cell>
          <cell r="X29">
            <v>358.62876059943483</v>
          </cell>
        </row>
        <row r="30">
          <cell r="P30">
            <v>396.33669876251309</v>
          </cell>
          <cell r="Q30">
            <v>412.35811921870845</v>
          </cell>
          <cell r="R30">
            <v>403.0553565399423</v>
          </cell>
          <cell r="S30">
            <v>393.75259386117614</v>
          </cell>
          <cell r="T30">
            <v>384.44983118240998</v>
          </cell>
          <cell r="U30">
            <v>375.14706850364382</v>
          </cell>
          <cell r="V30">
            <v>365.84430582487767</v>
          </cell>
          <cell r="W30">
            <v>356.54154314610787</v>
          </cell>
          <cell r="X30">
            <v>347.23878046734171</v>
          </cell>
        </row>
        <row r="31">
          <cell r="P31">
            <v>425.64771648598861</v>
          </cell>
          <cell r="Q31">
            <v>431.24511560841353</v>
          </cell>
          <cell r="R31">
            <v>422.3195173668467</v>
          </cell>
          <cell r="S31">
            <v>413.40527647730909</v>
          </cell>
          <cell r="T31">
            <v>404.5021159399061</v>
          </cell>
          <cell r="U31">
            <v>395.60976550024492</v>
          </cell>
          <cell r="V31">
            <v>386.72796148919696</v>
          </cell>
          <cell r="W31">
            <v>377.85644669583866</v>
          </cell>
          <cell r="X31">
            <v>368.99497014621613</v>
          </cell>
        </row>
        <row r="35">
          <cell r="C35">
            <v>761.83698347612471</v>
          </cell>
          <cell r="D35">
            <v>426.10820051260077</v>
          </cell>
          <cell r="E35">
            <v>444.16042479616374</v>
          </cell>
          <cell r="F35">
            <v>435.96774850542027</v>
          </cell>
          <cell r="G35">
            <v>469.44143600274242</v>
          </cell>
          <cell r="H35">
            <v>601.65331255565013</v>
          </cell>
          <cell r="I35">
            <v>478.27751807965262</v>
          </cell>
          <cell r="J35">
            <v>514.63261215882721</v>
          </cell>
          <cell r="K35">
            <v>406.5181124449137</v>
          </cell>
          <cell r="L35">
            <v>357.80298079366634</v>
          </cell>
          <cell r="M35">
            <v>566.77201232367702</v>
          </cell>
          <cell r="N35">
            <v>502.15831933084928</v>
          </cell>
          <cell r="O35">
            <v>477.75</v>
          </cell>
          <cell r="P35">
            <v>497.14142012353176</v>
          </cell>
          <cell r="Q35">
            <v>519.96904672046924</v>
          </cell>
          <cell r="R35">
            <v>578.68129168080691</v>
          </cell>
          <cell r="S35">
            <v>489.54134449203644</v>
          </cell>
          <cell r="T35">
            <v>421.92652549266552</v>
          </cell>
          <cell r="U35">
            <v>337.27383424107757</v>
          </cell>
          <cell r="V35">
            <v>352.43478760812656</v>
          </cell>
          <cell r="W35">
            <v>404.73831676983838</v>
          </cell>
          <cell r="X35">
            <v>455.58168474718445</v>
          </cell>
        </row>
        <row r="36">
          <cell r="C36">
            <v>681.66576943199243</v>
          </cell>
          <cell r="D36">
            <v>367.68559369655537</v>
          </cell>
          <cell r="E36">
            <v>362.79398378914101</v>
          </cell>
          <cell r="F36">
            <v>342.43289647914042</v>
          </cell>
          <cell r="G36">
            <v>363.00289843296446</v>
          </cell>
          <cell r="H36">
            <v>546.22605748076001</v>
          </cell>
          <cell r="I36">
            <v>467.73163531201499</v>
          </cell>
          <cell r="J36">
            <v>447.11429398143474</v>
          </cell>
          <cell r="K36">
            <v>372.55953077512282</v>
          </cell>
          <cell r="L36">
            <v>310.78706944160461</v>
          </cell>
          <cell r="M36">
            <v>459.96902839678029</v>
          </cell>
          <cell r="N36">
            <v>439.17821623319975</v>
          </cell>
          <cell r="O36">
            <v>407.478709270335</v>
          </cell>
          <cell r="P36">
            <v>371.67794843028315</v>
          </cell>
          <cell r="Q36">
            <v>389.89826980200047</v>
          </cell>
          <cell r="R36">
            <v>431.45729556970633</v>
          </cell>
          <cell r="S36">
            <v>363.16399844918692</v>
          </cell>
          <cell r="T36">
            <v>307.41413058608248</v>
          </cell>
          <cell r="U36">
            <v>249.90569993192625</v>
          </cell>
          <cell r="V36">
            <v>273.79495562979008</v>
          </cell>
          <cell r="W36">
            <v>311.2811144636816</v>
          </cell>
          <cell r="X36">
            <v>368.5956037390352</v>
          </cell>
        </row>
        <row r="37">
          <cell r="C37">
            <v>721.75137645405869</v>
          </cell>
          <cell r="D37">
            <v>396.8968971045781</v>
          </cell>
          <cell r="E37">
            <v>403.4772042926524</v>
          </cell>
          <cell r="F37">
            <v>389.20032249228035</v>
          </cell>
          <cell r="G37">
            <v>416.2221672178535</v>
          </cell>
          <cell r="H37">
            <v>573.93968501820507</v>
          </cell>
          <cell r="I37">
            <v>473.0045766958338</v>
          </cell>
          <cell r="J37">
            <v>480.87345307013095</v>
          </cell>
          <cell r="K37">
            <v>389.53882161001826</v>
          </cell>
          <cell r="L37">
            <v>334.29502511763553</v>
          </cell>
          <cell r="M37">
            <v>513.37052036022862</v>
          </cell>
          <cell r="N37">
            <v>470.66826778202454</v>
          </cell>
          <cell r="O37">
            <v>442.6143546351675</v>
          </cell>
          <cell r="P37">
            <v>434.40968427690746</v>
          </cell>
          <cell r="Q37">
            <v>454.93365826123488</v>
          </cell>
          <cell r="R37">
            <v>505.06929362525659</v>
          </cell>
          <cell r="S37">
            <v>426.35267147061165</v>
          </cell>
          <cell r="T37">
            <v>364.670328039374</v>
          </cell>
          <cell r="U37">
            <v>293.58976708650192</v>
          </cell>
          <cell r="V37">
            <v>313.11487161895832</v>
          </cell>
          <cell r="W37">
            <v>358.00971561675999</v>
          </cell>
          <cell r="X37">
            <v>412.0886442431098</v>
          </cell>
        </row>
        <row r="39">
          <cell r="P39">
            <v>497.14142012353176</v>
          </cell>
          <cell r="Q39">
            <v>510.25349183098297</v>
          </cell>
          <cell r="R39">
            <v>495.03282528322597</v>
          </cell>
          <cell r="S39">
            <v>479.81215873547262</v>
          </cell>
          <cell r="T39">
            <v>464.59149218771563</v>
          </cell>
          <cell r="U39">
            <v>449.37082563995864</v>
          </cell>
          <cell r="V39">
            <v>434.15015909220165</v>
          </cell>
          <cell r="W39">
            <v>418.92949254444466</v>
          </cell>
          <cell r="X39">
            <v>403.70882599668766</v>
          </cell>
        </row>
        <row r="40">
          <cell r="P40">
            <v>371.67794843028315</v>
          </cell>
          <cell r="Q40">
            <v>373.38445683965801</v>
          </cell>
          <cell r="R40">
            <v>365.41305636894322</v>
          </cell>
          <cell r="S40">
            <v>357.44165589822842</v>
          </cell>
          <cell r="T40">
            <v>349.47025542751362</v>
          </cell>
          <cell r="U40">
            <v>341.49885495679882</v>
          </cell>
          <cell r="V40">
            <v>333.52745448608403</v>
          </cell>
          <cell r="W40">
            <v>325.55605401537105</v>
          </cell>
          <cell r="X40">
            <v>317.58465354465625</v>
          </cell>
        </row>
        <row r="41">
          <cell r="P41">
            <v>434.40968427690746</v>
          </cell>
          <cell r="Q41">
            <v>441.81897433532055</v>
          </cell>
          <cell r="R41">
            <v>430.2229408260846</v>
          </cell>
          <cell r="S41">
            <v>418.62690731685052</v>
          </cell>
          <cell r="T41">
            <v>407.03087380761463</v>
          </cell>
          <cell r="U41">
            <v>395.43484029837873</v>
          </cell>
          <cell r="V41">
            <v>383.83880678914289</v>
          </cell>
          <cell r="W41">
            <v>372.24277327990785</v>
          </cell>
          <cell r="X41">
            <v>360.64673977067196</v>
          </cell>
        </row>
        <row r="45">
          <cell r="C45">
            <v>579.46036180868361</v>
          </cell>
          <cell r="D45">
            <v>455.92454544232703</v>
          </cell>
          <cell r="E45">
            <v>403.19095336256629</v>
          </cell>
          <cell r="F45">
            <v>346.49738972963019</v>
          </cell>
          <cell r="G45">
            <v>369.65566601115199</v>
          </cell>
          <cell r="H45">
            <v>324.3979502909674</v>
          </cell>
          <cell r="I45">
            <v>325.6101260779833</v>
          </cell>
          <cell r="J45">
            <v>327.73032711219025</v>
          </cell>
          <cell r="K45">
            <v>259.9860810804106</v>
          </cell>
          <cell r="L45">
            <v>275.97054272720345</v>
          </cell>
          <cell r="M45">
            <v>428.94671807817707</v>
          </cell>
          <cell r="N45">
            <v>315.60085123502358</v>
          </cell>
          <cell r="O45">
            <v>356.51499999999902</v>
          </cell>
          <cell r="P45">
            <v>317.92264082481557</v>
          </cell>
          <cell r="Q45">
            <v>288.41905177551081</v>
          </cell>
          <cell r="R45">
            <v>292.72223247879816</v>
          </cell>
          <cell r="S45">
            <v>282.76183619078063</v>
          </cell>
          <cell r="T45">
            <v>281.59255287501048</v>
          </cell>
          <cell r="U45">
            <v>277.67396415815114</v>
          </cell>
          <cell r="V45">
            <v>274.8680869379566</v>
          </cell>
          <cell r="W45">
            <v>273.98890421388751</v>
          </cell>
          <cell r="X45">
            <v>269.9802525867035</v>
          </cell>
        </row>
        <row r="46">
          <cell r="C46">
            <v>621.40848480283842</v>
          </cell>
          <cell r="D46">
            <v>446.10126169861945</v>
          </cell>
          <cell r="E46">
            <v>419.65457823198994</v>
          </cell>
          <cell r="F46">
            <v>344.87446282389504</v>
          </cell>
          <cell r="G46">
            <v>372.42142035887758</v>
          </cell>
          <cell r="H46">
            <v>354.72924396137358</v>
          </cell>
          <cell r="I46">
            <v>308.64042557267146</v>
          </cell>
          <cell r="J46">
            <v>333.36302638199669</v>
          </cell>
          <cell r="K46">
            <v>269.5078938890544</v>
          </cell>
          <cell r="L46">
            <v>266.99949011712749</v>
          </cell>
          <cell r="M46">
            <v>392.4803392498884</v>
          </cell>
          <cell r="N46">
            <v>304.61071965887771</v>
          </cell>
          <cell r="O46">
            <v>341.65592658970297</v>
          </cell>
          <cell r="P46">
            <v>334.4320963733814</v>
          </cell>
          <cell r="Q46">
            <v>302.3087166667238</v>
          </cell>
          <cell r="R46">
            <v>289.00671448219367</v>
          </cell>
          <cell r="S46">
            <v>282.37602746857493</v>
          </cell>
          <cell r="T46">
            <v>290.69319453081073</v>
          </cell>
          <cell r="U46">
            <v>287.80300096900106</v>
          </cell>
          <cell r="V46">
            <v>281.15566606092125</v>
          </cell>
          <cell r="W46">
            <v>278.93739337615733</v>
          </cell>
          <cell r="X46">
            <v>282.48097573941669</v>
          </cell>
        </row>
        <row r="47">
          <cell r="C47">
            <v>600.43442330576102</v>
          </cell>
          <cell r="D47">
            <v>451.01290357047321</v>
          </cell>
          <cell r="E47">
            <v>411.42276579727815</v>
          </cell>
          <cell r="F47">
            <v>345.6859262767627</v>
          </cell>
          <cell r="G47">
            <v>371.03854318501482</v>
          </cell>
          <cell r="H47">
            <v>339.56359712617052</v>
          </cell>
          <cell r="I47">
            <v>317.12527582532738</v>
          </cell>
          <cell r="J47">
            <v>330.5466767470935</v>
          </cell>
          <cell r="K47">
            <v>264.74698748473247</v>
          </cell>
          <cell r="L47">
            <v>271.48501642216547</v>
          </cell>
          <cell r="M47">
            <v>410.71352866403276</v>
          </cell>
          <cell r="N47">
            <v>310.10578544695068</v>
          </cell>
          <cell r="O47">
            <v>349.08546329485102</v>
          </cell>
          <cell r="P47">
            <v>326.17736859909849</v>
          </cell>
          <cell r="Q47">
            <v>295.3638842211173</v>
          </cell>
          <cell r="R47">
            <v>290.86447348049592</v>
          </cell>
          <cell r="S47">
            <v>282.56893182967781</v>
          </cell>
          <cell r="T47">
            <v>286.14287370291061</v>
          </cell>
          <cell r="U47">
            <v>282.7384825635761</v>
          </cell>
          <cell r="V47">
            <v>278.01187649943893</v>
          </cell>
          <cell r="W47">
            <v>276.46314879502239</v>
          </cell>
          <cell r="X47">
            <v>276.23061416306007</v>
          </cell>
        </row>
        <row r="51">
          <cell r="C51">
            <v>1129.8030359867548</v>
          </cell>
          <cell r="D51">
            <v>910.65736958684522</v>
          </cell>
          <cell r="E51">
            <v>850.29204023383795</v>
          </cell>
          <cell r="F51">
            <v>797.78109071038455</v>
          </cell>
          <cell r="G51">
            <v>870.64005586217138</v>
          </cell>
          <cell r="H51">
            <v>1109.2982950244814</v>
          </cell>
          <cell r="I51">
            <v>987.87776634483464</v>
          </cell>
          <cell r="J51">
            <v>1105.65600291585</v>
          </cell>
          <cell r="K51">
            <v>878.67402657856769</v>
          </cell>
          <cell r="L51">
            <v>946.26874416874671</v>
          </cell>
          <cell r="M51">
            <v>1020.5380987980035</v>
          </cell>
          <cell r="N51">
            <v>852.48128943774748</v>
          </cell>
          <cell r="O51">
            <v>725.69411985860904</v>
          </cell>
          <cell r="P51">
            <v>881.89265785931343</v>
          </cell>
          <cell r="Q51">
            <v>918.43341082254517</v>
          </cell>
          <cell r="R51">
            <v>992.65503018153777</v>
          </cell>
          <cell r="S51">
            <v>835.44948902751923</v>
          </cell>
          <cell r="T51">
            <v>754.05601744754483</v>
          </cell>
          <cell r="U51">
            <v>667.85624684981849</v>
          </cell>
          <cell r="V51">
            <v>650.14661802607145</v>
          </cell>
          <cell r="W51">
            <v>725.39755390345795</v>
          </cell>
          <cell r="X51">
            <v>822.87536434145682</v>
          </cell>
        </row>
        <row r="52">
          <cell r="C52">
            <v>1532.3490739269705</v>
          </cell>
          <cell r="D52">
            <v>1266.9780283284524</v>
          </cell>
          <cell r="E52">
            <v>1434.7482148411179</v>
          </cell>
          <cell r="F52">
            <v>1184.2956556490331</v>
          </cell>
          <cell r="G52">
            <v>1222.5371443592692</v>
          </cell>
          <cell r="H52">
            <v>1335.9009150024735</v>
          </cell>
          <cell r="I52">
            <v>1229.5235552604556</v>
          </cell>
          <cell r="J52">
            <v>1240.5534018410713</v>
          </cell>
          <cell r="K52">
            <v>1081.7506998310839</v>
          </cell>
          <cell r="L52">
            <v>903.48623684411984</v>
          </cell>
          <cell r="M52">
            <v>1065.1177608003834</v>
          </cell>
          <cell r="N52">
            <v>936.18323132271041</v>
          </cell>
          <cell r="O52">
            <v>745</v>
          </cell>
          <cell r="P52">
            <v>822.22857280560652</v>
          </cell>
          <cell r="Q52">
            <v>961.41831237537065</v>
          </cell>
          <cell r="R52">
            <v>1033.4213593530726</v>
          </cell>
          <cell r="S52">
            <v>923.42186423262069</v>
          </cell>
          <cell r="T52">
            <v>858.88436203522735</v>
          </cell>
          <cell r="U52">
            <v>774.27913257862599</v>
          </cell>
          <cell r="V52">
            <v>739.91112515225427</v>
          </cell>
          <cell r="W52">
            <v>790.98171515934325</v>
          </cell>
          <cell r="X52">
            <v>881.96731357414831</v>
          </cell>
        </row>
        <row r="53">
          <cell r="C53">
            <v>1122.0498440055778</v>
          </cell>
          <cell r="D53">
            <v>1023.4057630928739</v>
          </cell>
          <cell r="E53">
            <v>914.87746145596805</v>
          </cell>
          <cell r="F53">
            <v>778.23333692545543</v>
          </cell>
          <cell r="G53">
            <v>851.5601544781839</v>
          </cell>
          <cell r="H53">
            <v>1046.9687482092315</v>
          </cell>
          <cell r="I53">
            <v>961.06060488021615</v>
          </cell>
          <cell r="J53">
            <v>973.5764337103758</v>
          </cell>
          <cell r="K53">
            <v>677.60514471801844</v>
          </cell>
          <cell r="L53">
            <v>706.5617689012463</v>
          </cell>
          <cell r="M53">
            <v>768.75233362760832</v>
          </cell>
          <cell r="N53">
            <v>620.55991017157851</v>
          </cell>
          <cell r="O53">
            <v>588.972222225</v>
          </cell>
          <cell r="P53">
            <v>680.0542646691456</v>
          </cell>
          <cell r="Q53">
            <v>787.75699712623339</v>
          </cell>
          <cell r="R53">
            <v>901.1517058873045</v>
          </cell>
          <cell r="S53">
            <v>753.72527401029424</v>
          </cell>
          <cell r="T53">
            <v>661.28586327316179</v>
          </cell>
          <cell r="U53">
            <v>511.44909926718128</v>
          </cell>
          <cell r="V53">
            <v>488.29152500248807</v>
          </cell>
          <cell r="W53">
            <v>588.11829561577247</v>
          </cell>
          <cell r="X53">
            <v>706.32530103957242</v>
          </cell>
        </row>
        <row r="54">
          <cell r="P54">
            <v>881.89265785931343</v>
          </cell>
          <cell r="Q54">
            <v>868.70008265166689</v>
          </cell>
          <cell r="R54">
            <v>854.12696087826043</v>
          </cell>
          <cell r="S54">
            <v>839.55383910485034</v>
          </cell>
          <cell r="T54">
            <v>824.98071733144388</v>
          </cell>
          <cell r="U54">
            <v>810.40759555803379</v>
          </cell>
          <cell r="V54">
            <v>795.83447378462733</v>
          </cell>
          <cell r="W54">
            <v>781.26135201121724</v>
          </cell>
          <cell r="X54">
            <v>766.68823023781079</v>
          </cell>
        </row>
        <row r="55">
          <cell r="P55">
            <v>822.22857280560652</v>
          </cell>
          <cell r="Q55">
            <v>938.59405472178571</v>
          </cell>
          <cell r="R55">
            <v>925.36373569574175</v>
          </cell>
          <cell r="S55">
            <v>912.15897071177051</v>
          </cell>
          <cell r="T55">
            <v>898.97913652009981</v>
          </cell>
          <cell r="U55">
            <v>885.82362504834362</v>
          </cell>
          <cell r="V55">
            <v>872.69184304097382</v>
          </cell>
          <cell r="W55">
            <v>859.5832117734036</v>
          </cell>
          <cell r="X55">
            <v>846.49716655423902</v>
          </cell>
        </row>
        <row r="56">
          <cell r="P56">
            <v>680.0542646691456</v>
          </cell>
          <cell r="Q56">
            <v>754.24862361709893</v>
          </cell>
          <cell r="R56">
            <v>739.82678055447468</v>
          </cell>
          <cell r="S56">
            <v>725.40493749185407</v>
          </cell>
          <cell r="T56">
            <v>710.98309442922982</v>
          </cell>
          <cell r="U56">
            <v>696.56125136660921</v>
          </cell>
          <cell r="V56">
            <v>682.13940830398496</v>
          </cell>
          <cell r="W56">
            <v>667.71756524136435</v>
          </cell>
          <cell r="X56">
            <v>653.29572217874011</v>
          </cell>
        </row>
        <row r="59">
          <cell r="C59">
            <v>1096.5496598503546</v>
          </cell>
          <cell r="D59">
            <v>886.58225625788316</v>
          </cell>
          <cell r="E59">
            <v>763.25427233588584</v>
          </cell>
          <cell r="F59">
            <v>695.31199487897663</v>
          </cell>
          <cell r="G59">
            <v>793.81887446256826</v>
          </cell>
          <cell r="H59">
            <v>1038.2906696989021</v>
          </cell>
          <cell r="I59">
            <v>893.58654611205463</v>
          </cell>
          <cell r="J59">
            <v>948.83377620206534</v>
          </cell>
          <cell r="K59">
            <v>735.69863224670814</v>
          </cell>
          <cell r="L59">
            <v>801.59129141217954</v>
          </cell>
          <cell r="M59">
            <v>882.67929373295624</v>
          </cell>
          <cell r="N59">
            <v>702.59447018773301</v>
          </cell>
          <cell r="O59">
            <v>633.83436398509605</v>
          </cell>
          <cell r="P59">
            <v>718.57471239576591</v>
          </cell>
          <cell r="Q59">
            <v>766.61717294903679</v>
          </cell>
          <cell r="R59">
            <v>846.8566973151926</v>
          </cell>
          <cell r="S59">
            <v>731.91771021006093</v>
          </cell>
          <cell r="T59">
            <v>665.6406540076315</v>
          </cell>
          <cell r="U59">
            <v>577.78040742789801</v>
          </cell>
          <cell r="V59">
            <v>543.70456789591788</v>
          </cell>
          <cell r="W59">
            <v>601.15017712010194</v>
          </cell>
          <cell r="X59">
            <v>701.31826487280136</v>
          </cell>
        </row>
        <row r="60">
          <cell r="C60">
            <v>1479.2880644198128</v>
          </cell>
          <cell r="D60">
            <v>1299.525125054364</v>
          </cell>
          <cell r="E60">
            <v>1189.2428448269095</v>
          </cell>
          <cell r="F60">
            <v>1117.6305720953276</v>
          </cell>
          <cell r="G60">
            <v>1166.1566983243431</v>
          </cell>
          <cell r="H60">
            <v>1325.858240687955</v>
          </cell>
          <cell r="I60">
            <v>1232.0753748301227</v>
          </cell>
          <cell r="J60">
            <v>1165.3373440871594</v>
          </cell>
          <cell r="K60">
            <v>1056.7042354224563</v>
          </cell>
          <cell r="L60">
            <v>910.9354755460148</v>
          </cell>
          <cell r="M60">
            <v>1018.2192292582922</v>
          </cell>
          <cell r="N60">
            <v>809.7271085732375</v>
          </cell>
          <cell r="O60">
            <v>725</v>
          </cell>
          <cell r="P60">
            <v>750.85200431006638</v>
          </cell>
          <cell r="Q60">
            <v>918.46194425789872</v>
          </cell>
          <cell r="R60">
            <v>991.51270752179403</v>
          </cell>
          <cell r="S60">
            <v>882.53537464546707</v>
          </cell>
          <cell r="T60">
            <v>818.99510389989803</v>
          </cell>
          <cell r="U60">
            <v>735.36278317520191</v>
          </cell>
          <cell r="V60">
            <v>701.94395501635358</v>
          </cell>
          <cell r="W60">
            <v>753.94057355116229</v>
          </cell>
          <cell r="X60">
            <v>845.82961444528553</v>
          </cell>
        </row>
        <row r="61">
          <cell r="C61">
            <v>1126.4639722010331</v>
          </cell>
          <cell r="D61">
            <v>1016.7380040223732</v>
          </cell>
          <cell r="E61">
            <v>833.67462109056896</v>
          </cell>
          <cell r="F61">
            <v>680.10450263629912</v>
          </cell>
          <cell r="G61">
            <v>771.74317025469577</v>
          </cell>
          <cell r="H61">
            <v>985.51798569592779</v>
          </cell>
          <cell r="I61">
            <v>866.61852754350514</v>
          </cell>
          <cell r="J61">
            <v>832.10375066254846</v>
          </cell>
          <cell r="K61">
            <v>587.14785615661197</v>
          </cell>
          <cell r="L61">
            <v>642.28991474412294</v>
          </cell>
          <cell r="M61">
            <v>706.18477108803825</v>
          </cell>
          <cell r="N61">
            <v>577.99711347436278</v>
          </cell>
          <cell r="O61">
            <v>532.88888889166606</v>
          </cell>
          <cell r="P61">
            <v>636.90953710674535</v>
          </cell>
          <cell r="Q61">
            <v>713.45588568884568</v>
          </cell>
          <cell r="R61">
            <v>816.09259524146808</v>
          </cell>
          <cell r="S61">
            <v>691.15993692788413</v>
          </cell>
          <cell r="T61">
            <v>619.72890302544477</v>
          </cell>
          <cell r="U61">
            <v>498.99799584099958</v>
          </cell>
          <cell r="V61">
            <v>461.51759120501492</v>
          </cell>
          <cell r="W61">
            <v>533.7898707107654</v>
          </cell>
          <cell r="X61">
            <v>641.50778229500645</v>
          </cell>
        </row>
        <row r="62">
          <cell r="P62">
            <v>718.57471239576591</v>
          </cell>
          <cell r="Q62">
            <v>736.63586700820451</v>
          </cell>
          <cell r="R62">
            <v>726.36039236258148</v>
          </cell>
          <cell r="S62">
            <v>716.08491771696208</v>
          </cell>
          <cell r="T62">
            <v>705.80944307134268</v>
          </cell>
          <cell r="U62">
            <v>695.53396842571965</v>
          </cell>
          <cell r="V62">
            <v>685.25849378010025</v>
          </cell>
          <cell r="W62">
            <v>674.98301913447722</v>
          </cell>
          <cell r="X62">
            <v>664.70754448885782</v>
          </cell>
        </row>
        <row r="63">
          <cell r="P63">
            <v>750.85200431006638</v>
          </cell>
          <cell r="Q63">
            <v>895.63768660431379</v>
          </cell>
          <cell r="R63">
            <v>883.45508386446318</v>
          </cell>
          <cell r="S63">
            <v>871.27248112461677</v>
          </cell>
          <cell r="T63">
            <v>859.08987838477037</v>
          </cell>
          <cell r="U63">
            <v>846.90727564491976</v>
          </cell>
          <cell r="V63">
            <v>834.72467290507336</v>
          </cell>
          <cell r="W63">
            <v>822.54207016522264</v>
          </cell>
          <cell r="X63">
            <v>810.35946742537635</v>
          </cell>
        </row>
        <row r="64">
          <cell r="P64">
            <v>636.90953710674535</v>
          </cell>
          <cell r="Q64">
            <v>690.02623610190494</v>
          </cell>
          <cell r="R64">
            <v>677.81463020035517</v>
          </cell>
          <cell r="S64">
            <v>665.60302429880539</v>
          </cell>
          <cell r="T64">
            <v>653.39141839725562</v>
          </cell>
          <cell r="U64">
            <v>641.17981249570585</v>
          </cell>
          <cell r="V64">
            <v>628.96820659415607</v>
          </cell>
          <cell r="W64">
            <v>616.7566006926063</v>
          </cell>
          <cell r="X64">
            <v>604.54499479105652</v>
          </cell>
        </row>
        <row r="67">
          <cell r="C67">
            <v>1132.2026907529155</v>
          </cell>
          <cell r="D67">
            <v>941.33257867332611</v>
          </cell>
          <cell r="E67">
            <v>772.15890551313748</v>
          </cell>
          <cell r="F67">
            <v>738.9283872973233</v>
          </cell>
          <cell r="G67">
            <v>883.44358609543804</v>
          </cell>
          <cell r="H67">
            <v>1090.4339567870588</v>
          </cell>
          <cell r="I67">
            <v>888.2290007008678</v>
          </cell>
          <cell r="J67">
            <v>991.06983532010122</v>
          </cell>
          <cell r="K67">
            <v>826.91733036168591</v>
          </cell>
          <cell r="L67">
            <v>899.3463271219174</v>
          </cell>
          <cell r="M67">
            <v>971.71310533746623</v>
          </cell>
          <cell r="N67">
            <v>749.43410130875179</v>
          </cell>
          <cell r="O67">
            <v>663.22982727426302</v>
          </cell>
          <cell r="P67">
            <v>750.19443548087554</v>
          </cell>
          <cell r="Q67">
            <v>802.7460576925273</v>
          </cell>
          <cell r="R67">
            <v>886.2114781160916</v>
          </cell>
          <cell r="S67">
            <v>794.94395695094454</v>
          </cell>
          <cell r="T67">
            <v>724.77548046439563</v>
          </cell>
          <cell r="U67">
            <v>631.60729577298332</v>
          </cell>
          <cell r="V67">
            <v>576.97562951605164</v>
          </cell>
          <cell r="W67">
            <v>620.23724826096782</v>
          </cell>
          <cell r="X67">
            <v>722.77414427612791</v>
          </cell>
        </row>
        <row r="68">
          <cell r="C68">
            <v>1691.1493906773765</v>
          </cell>
          <cell r="D68">
            <v>1264.4149453670843</v>
          </cell>
          <cell r="E68">
            <v>1161.3035338657053</v>
          </cell>
          <cell r="F68">
            <v>1147.2916806965836</v>
          </cell>
          <cell r="G68">
            <v>1211.455613896703</v>
          </cell>
          <cell r="H68">
            <v>1445.2537083313816</v>
          </cell>
          <cell r="I68">
            <v>1268.8703860241444</v>
          </cell>
          <cell r="J68">
            <v>1151.1125689950159</v>
          </cell>
          <cell r="K68">
            <v>1108.5140447179392</v>
          </cell>
          <cell r="L68">
            <v>899.22952901446558</v>
          </cell>
          <cell r="M68">
            <v>1016.1348500786437</v>
          </cell>
          <cell r="N68">
            <v>853.57882855894184</v>
          </cell>
          <cell r="O68">
            <v>745</v>
          </cell>
          <cell r="P68">
            <v>819.63951808437048</v>
          </cell>
          <cell r="Q68">
            <v>924.774308217103</v>
          </cell>
          <cell r="R68">
            <v>1012.2090747646696</v>
          </cell>
          <cell r="S68">
            <v>918.46712905400943</v>
          </cell>
          <cell r="T68">
            <v>846.57819950366127</v>
          </cell>
          <cell r="U68">
            <v>750.82334185123159</v>
          </cell>
          <cell r="V68">
            <v>695.00086918097566</v>
          </cell>
          <cell r="W68">
            <v>740.64952260868108</v>
          </cell>
          <cell r="X68">
            <v>847.73249370796577</v>
          </cell>
        </row>
        <row r="69">
          <cell r="C69">
            <v>1167.9675429566782</v>
          </cell>
          <cell r="D69">
            <v>1015.2312636617688</v>
          </cell>
          <cell r="E69">
            <v>779.97243100028379</v>
          </cell>
          <cell r="F69">
            <v>615.22082757105159</v>
          </cell>
          <cell r="G69">
            <v>799.46732340290191</v>
          </cell>
          <cell r="H69">
            <v>957.51690578431464</v>
          </cell>
          <cell r="I69">
            <v>870.00998690861104</v>
          </cell>
          <cell r="J69">
            <v>829.20104549187056</v>
          </cell>
          <cell r="K69">
            <v>560.9281349593316</v>
          </cell>
          <cell r="L69">
            <v>629.63064302155772</v>
          </cell>
          <cell r="M69">
            <v>683.77045748200544</v>
          </cell>
          <cell r="N69">
            <v>570.77347743020641</v>
          </cell>
          <cell r="O69">
            <v>530.38194444166595</v>
          </cell>
          <cell r="P69">
            <v>632.90403268418299</v>
          </cell>
          <cell r="Q69">
            <v>690.84819708602629</v>
          </cell>
          <cell r="R69">
            <v>788.32429624679253</v>
          </cell>
          <cell r="S69">
            <v>688.08935381602669</v>
          </cell>
          <cell r="T69">
            <v>623.39156424368718</v>
          </cell>
          <cell r="U69">
            <v>517.60712577261529</v>
          </cell>
          <cell r="V69">
            <v>469.06495246712132</v>
          </cell>
          <cell r="W69">
            <v>519.21738507415239</v>
          </cell>
          <cell r="X69">
            <v>618.65625609019878</v>
          </cell>
        </row>
        <row r="70">
          <cell r="P70">
            <v>750.19443548087554</v>
          </cell>
          <cell r="Q70">
            <v>781.48101232023691</v>
          </cell>
          <cell r="R70">
            <v>770.65391640979942</v>
          </cell>
          <cell r="S70">
            <v>759.82682049936193</v>
          </cell>
          <cell r="T70">
            <v>748.99972458892807</v>
          </cell>
          <cell r="U70">
            <v>738.17262867849058</v>
          </cell>
          <cell r="V70">
            <v>727.34553276805309</v>
          </cell>
          <cell r="W70">
            <v>716.5184368576156</v>
          </cell>
          <cell r="X70">
            <v>705.69134094717811</v>
          </cell>
        </row>
        <row r="71">
          <cell r="P71">
            <v>819.63951808437048</v>
          </cell>
          <cell r="Q71">
            <v>916.16958584062058</v>
          </cell>
          <cell r="R71">
            <v>903.33298092920597</v>
          </cell>
          <cell r="S71">
            <v>890.49637601779125</v>
          </cell>
          <cell r="T71">
            <v>877.65977110638096</v>
          </cell>
          <cell r="U71">
            <v>864.82316619496623</v>
          </cell>
          <cell r="V71">
            <v>851.98656128355151</v>
          </cell>
          <cell r="W71">
            <v>839.14995637213678</v>
          </cell>
          <cell r="X71">
            <v>826.31335146072206</v>
          </cell>
        </row>
        <row r="72">
          <cell r="P72">
            <v>632.90403268418299</v>
          </cell>
          <cell r="Q72">
            <v>677.28429664638679</v>
          </cell>
          <cell r="R72">
            <v>666.06725986397578</v>
          </cell>
          <cell r="S72">
            <v>654.85022308156476</v>
          </cell>
          <cell r="T72">
            <v>643.63318629915375</v>
          </cell>
          <cell r="U72">
            <v>632.41614951674273</v>
          </cell>
          <cell r="V72">
            <v>621.19911273433172</v>
          </cell>
          <cell r="W72">
            <v>609.98207595192071</v>
          </cell>
          <cell r="X72">
            <v>598.76503916950969</v>
          </cell>
        </row>
        <row r="75">
          <cell r="C75">
            <v>1065.674576568249</v>
          </cell>
          <cell r="D75">
            <v>971.34342459533343</v>
          </cell>
          <cell r="E75">
            <v>848.08261997181239</v>
          </cell>
          <cell r="F75">
            <v>719.31081949296993</v>
          </cell>
          <cell r="G75">
            <v>810.91158732397912</v>
          </cell>
          <cell r="H75">
            <v>1092.5648122690272</v>
          </cell>
          <cell r="I75">
            <v>1000.086666697591</v>
          </cell>
          <cell r="J75">
            <v>902.61735547280784</v>
          </cell>
          <cell r="K75">
            <v>642.49691855440312</v>
          </cell>
          <cell r="L75">
            <v>591.41796525209929</v>
          </cell>
          <cell r="M75">
            <v>784.071953233047</v>
          </cell>
          <cell r="N75">
            <v>668.86993508362605</v>
          </cell>
          <cell r="O75">
            <v>681.601778448966</v>
          </cell>
          <cell r="P75">
            <v>715.59455117152049</v>
          </cell>
          <cell r="Q75">
            <v>773.0231393156065</v>
          </cell>
          <cell r="R75">
            <v>858.95293317125027</v>
          </cell>
          <cell r="S75">
            <v>703.27018975525505</v>
          </cell>
          <cell r="T75">
            <v>668.39123899428557</v>
          </cell>
          <cell r="U75">
            <v>591.88199714190648</v>
          </cell>
          <cell r="V75">
            <v>531.54837766858645</v>
          </cell>
          <cell r="W75">
            <v>594.07849230385921</v>
          </cell>
          <cell r="X75">
            <v>690.12796770214277</v>
          </cell>
        </row>
        <row r="76">
          <cell r="C76">
            <v>1422.4258816927361</v>
          </cell>
          <cell r="D76">
            <v>1193.3383655979287</v>
          </cell>
          <cell r="E76">
            <v>1308.2886045746493</v>
          </cell>
          <cell r="F76">
            <v>1173.3934562656889</v>
          </cell>
          <cell r="G76">
            <v>1220.7476991423152</v>
          </cell>
          <cell r="H76">
            <v>1521.439387684806</v>
          </cell>
          <cell r="I76">
            <v>1327.9654040024218</v>
          </cell>
          <cell r="J76">
            <v>1151.1125689950159</v>
          </cell>
          <cell r="K76">
            <v>972.5132953172963</v>
          </cell>
          <cell r="L76">
            <v>809.83866459172577</v>
          </cell>
          <cell r="M76">
            <v>943.18157879094622</v>
          </cell>
          <cell r="N76">
            <v>787.2913448596214</v>
          </cell>
          <cell r="O76">
            <v>700</v>
          </cell>
          <cell r="P76">
            <v>753.74044161569373</v>
          </cell>
          <cell r="Q76">
            <v>897.50881655759702</v>
          </cell>
          <cell r="R76">
            <v>985.28714921793198</v>
          </cell>
          <cell r="S76">
            <v>827.46204471556678</v>
          </cell>
          <cell r="T76">
            <v>792.42056081770397</v>
          </cell>
          <cell r="U76">
            <v>715.05291532591002</v>
          </cell>
          <cell r="V76">
            <v>654.11756524609132</v>
          </cell>
          <cell r="W76">
            <v>718.06044836814669</v>
          </cell>
          <cell r="X76">
            <v>816.0655596356562</v>
          </cell>
        </row>
        <row r="77">
          <cell r="C77">
            <v>1088.5311798275884</v>
          </cell>
          <cell r="D77">
            <v>957.35165118893394</v>
          </cell>
          <cell r="E77">
            <v>732.75735750163994</v>
          </cell>
          <cell r="F77">
            <v>595.69393107522512</v>
          </cell>
          <cell r="G77">
            <v>855.19217985958085</v>
          </cell>
          <cell r="H77">
            <v>1080.3236725032677</v>
          </cell>
          <cell r="I77">
            <v>890.11096524298864</v>
          </cell>
          <cell r="J77">
            <v>771.93720730041946</v>
          </cell>
          <cell r="K77">
            <v>501.36784203649739</v>
          </cell>
          <cell r="L77">
            <v>562.63922552586519</v>
          </cell>
          <cell r="M77">
            <v>622.6214307875033</v>
          </cell>
          <cell r="N77">
            <v>522.22639401579988</v>
          </cell>
          <cell r="O77">
            <v>566.14583333333303</v>
          </cell>
          <cell r="P77">
            <v>627.20679590840678</v>
          </cell>
          <cell r="Q77">
            <v>679.31711386607503</v>
          </cell>
          <cell r="R77">
            <v>785.99066982425961</v>
          </cell>
          <cell r="S77">
            <v>676.90620738028497</v>
          </cell>
          <cell r="T77">
            <v>619.39482614707833</v>
          </cell>
          <cell r="U77">
            <v>523.24745513305834</v>
          </cell>
          <cell r="V77">
            <v>458.07946686538344</v>
          </cell>
          <cell r="W77">
            <v>511.2472536790255</v>
          </cell>
          <cell r="X77">
            <v>603.90411448319139</v>
          </cell>
        </row>
        <row r="78">
          <cell r="P78">
            <v>715.59455117152049</v>
          </cell>
          <cell r="Q78">
            <v>742.90459297088455</v>
          </cell>
          <cell r="R78">
            <v>730.06284319257247</v>
          </cell>
          <cell r="S78">
            <v>717.22109341425676</v>
          </cell>
          <cell r="T78">
            <v>704.37934363594104</v>
          </cell>
          <cell r="U78">
            <v>691.53759385762532</v>
          </cell>
          <cell r="V78">
            <v>678.69584407930961</v>
          </cell>
          <cell r="W78">
            <v>665.85409430099753</v>
          </cell>
          <cell r="X78">
            <v>653.01234452268181</v>
          </cell>
        </row>
        <row r="79">
          <cell r="P79">
            <v>753.74044161569373</v>
          </cell>
          <cell r="Q79">
            <v>881.0371240014681</v>
          </cell>
          <cell r="R79">
            <v>865.81194546430129</v>
          </cell>
          <cell r="S79">
            <v>850.58676692713016</v>
          </cell>
          <cell r="T79">
            <v>835.36158838995902</v>
          </cell>
          <cell r="U79">
            <v>820.13640985278789</v>
          </cell>
          <cell r="V79">
            <v>804.91123131561676</v>
          </cell>
          <cell r="W79">
            <v>789.68605277844995</v>
          </cell>
          <cell r="X79">
            <v>774.46087424127882</v>
          </cell>
        </row>
        <row r="80">
          <cell r="P80">
            <v>627.20679590840678</v>
          </cell>
          <cell r="Q80">
            <v>672.23237573095321</v>
          </cell>
          <cell r="R80">
            <v>660.4362152673275</v>
          </cell>
          <cell r="S80">
            <v>648.64005480370179</v>
          </cell>
          <cell r="T80">
            <v>636.84389434007608</v>
          </cell>
          <cell r="U80">
            <v>625.04773387645037</v>
          </cell>
          <cell r="V80">
            <v>613.25157341282829</v>
          </cell>
          <cell r="W80">
            <v>601.45541294920258</v>
          </cell>
          <cell r="X80">
            <v>589.65925248557687</v>
          </cell>
        </row>
        <row r="83">
          <cell r="C83">
            <v>694.26213561007739</v>
          </cell>
          <cell r="D83">
            <v>572.15334988183952</v>
          </cell>
          <cell r="E83">
            <v>554.02886873504042</v>
          </cell>
          <cell r="F83">
            <v>549.29189852190416</v>
          </cell>
          <cell r="G83">
            <v>617.7703337551427</v>
          </cell>
          <cell r="H83">
            <v>918.14802384794586</v>
          </cell>
          <cell r="I83">
            <v>715.94137612319969</v>
          </cell>
          <cell r="J83">
            <v>518.65317964391693</v>
          </cell>
          <cell r="K83">
            <v>407.50961963867235</v>
          </cell>
          <cell r="L83">
            <v>406.17217256161678</v>
          </cell>
          <cell r="M83">
            <v>531.33081118820371</v>
          </cell>
          <cell r="N83">
            <v>548.02368630801243</v>
          </cell>
          <cell r="O83">
            <v>462.97300000000001</v>
          </cell>
          <cell r="P83">
            <v>549.58178213443</v>
          </cell>
          <cell r="Q83">
            <v>619.26504683367455</v>
          </cell>
          <cell r="R83">
            <v>620.2373491567389</v>
          </cell>
          <cell r="S83">
            <v>557.96000209123758</v>
          </cell>
          <cell r="T83">
            <v>448.45798846146272</v>
          </cell>
          <cell r="U83">
            <v>411.82332765738403</v>
          </cell>
          <cell r="V83">
            <v>437.7549356447297</v>
          </cell>
          <cell r="W83">
            <v>459.08517090613549</v>
          </cell>
          <cell r="X83">
            <v>547.00242986739386</v>
          </cell>
        </row>
        <row r="84">
          <cell r="C84" t="e">
            <v>#N/A</v>
          </cell>
          <cell r="D84" t="e">
            <v>#N/A</v>
          </cell>
          <cell r="E84" t="e">
            <v>#N/A</v>
          </cell>
          <cell r="F84" t="e">
            <v>#N/A</v>
          </cell>
          <cell r="G84">
            <v>617.92366883321756</v>
          </cell>
          <cell r="H84">
            <v>951.75244207188541</v>
          </cell>
          <cell r="I84">
            <v>716.94521811381799</v>
          </cell>
          <cell r="J84">
            <v>481.45392619563398</v>
          </cell>
          <cell r="K84">
            <v>359.43055198741359</v>
          </cell>
          <cell r="L84">
            <v>393.7454742430204</v>
          </cell>
          <cell r="M84">
            <v>515.88384696300375</v>
          </cell>
          <cell r="N84">
            <v>495.6264165826114</v>
          </cell>
          <cell r="O84">
            <v>525.63951093749995</v>
          </cell>
          <cell r="P84">
            <v>671.32098704064754</v>
          </cell>
          <cell r="Q84">
            <v>735.07691305999003</v>
          </cell>
          <cell r="R84">
            <v>737.10425311831648</v>
          </cell>
          <cell r="S84">
            <v>671.74652541799594</v>
          </cell>
          <cell r="T84">
            <v>556.07092667667939</v>
          </cell>
          <cell r="U84">
            <v>517.97603318653933</v>
          </cell>
          <cell r="V84">
            <v>546.49175206631799</v>
          </cell>
          <cell r="W84">
            <v>570.08509295928968</v>
          </cell>
          <cell r="X84">
            <v>664.57223263345111</v>
          </cell>
        </row>
        <row r="86">
          <cell r="P86">
            <v>549.58178213443</v>
          </cell>
          <cell r="Q86">
            <v>570.57874066728255</v>
          </cell>
          <cell r="R86">
            <v>557.9642374093055</v>
          </cell>
          <cell r="S86">
            <v>545.34973415132845</v>
          </cell>
          <cell r="T86">
            <v>532.73523089335504</v>
          </cell>
          <cell r="U86">
            <v>520.12072763537799</v>
          </cell>
          <cell r="V86">
            <v>507.50622437740094</v>
          </cell>
          <cell r="W86">
            <v>494.89172111942389</v>
          </cell>
          <cell r="X86">
            <v>482.27721786145048</v>
          </cell>
        </row>
        <row r="87">
          <cell r="P87">
            <v>671.32098704064754</v>
          </cell>
          <cell r="Q87">
            <v>683.2259969927826</v>
          </cell>
          <cell r="R87">
            <v>670.78338910729985</v>
          </cell>
          <cell r="S87">
            <v>658.31659006199277</v>
          </cell>
          <cell r="T87">
            <v>645.82618986664465</v>
          </cell>
          <cell r="U87">
            <v>633.31276416310288</v>
          </cell>
          <cell r="V87">
            <v>620.77687456661272</v>
          </cell>
          <cell r="W87">
            <v>608.21906893644177</v>
          </cell>
          <cell r="X87">
            <v>595.63988184712139</v>
          </cell>
        </row>
        <row r="99">
          <cell r="C99">
            <v>444.4434910316279</v>
          </cell>
          <cell r="D99">
            <v>339.83853398076565</v>
          </cell>
          <cell r="E99">
            <v>315.15441534850726</v>
          </cell>
          <cell r="F99">
            <v>272.08925882828123</v>
          </cell>
          <cell r="G99">
            <v>286.04038955188503</v>
          </cell>
          <cell r="H99">
            <v>263.86019315966564</v>
          </cell>
          <cell r="I99">
            <v>259.12050383135306</v>
          </cell>
          <cell r="J99">
            <v>276.02173037291965</v>
          </cell>
          <cell r="K99">
            <v>193.12825995575892</v>
          </cell>
          <cell r="L99">
            <v>224.23982120966176</v>
          </cell>
          <cell r="M99">
            <v>320.56796442536557</v>
          </cell>
          <cell r="N99">
            <v>286.54889427867749</v>
          </cell>
          <cell r="O99">
            <v>289.88641666666598</v>
          </cell>
          <cell r="P99">
            <v>263.33182587036498</v>
          </cell>
          <cell r="Q99">
            <v>255.51311823594193</v>
          </cell>
          <cell r="R99">
            <v>257.22285867500187</v>
          </cell>
          <cell r="S99">
            <v>245.18890631092572</v>
          </cell>
          <cell r="T99">
            <v>235.6268207411386</v>
          </cell>
          <cell r="U99">
            <v>231.9584364565404</v>
          </cell>
          <cell r="V99">
            <v>229.87251412346296</v>
          </cell>
          <cell r="W99">
            <v>230.48114756557371</v>
          </cell>
          <cell r="X99">
            <v>232.461117934199</v>
          </cell>
        </row>
        <row r="100">
          <cell r="C100">
            <v>465.13713913336579</v>
          </cell>
          <cell r="D100">
            <v>366.51199488858015</v>
          </cell>
          <cell r="E100">
            <v>332.24699743473752</v>
          </cell>
          <cell r="F100">
            <v>284.69028646571439</v>
          </cell>
          <cell r="G100">
            <v>291.97474107697383</v>
          </cell>
          <cell r="H100">
            <v>274.47028086763027</v>
          </cell>
          <cell r="I100">
            <v>273.04128306642571</v>
          </cell>
          <cell r="J100">
            <v>301.80322338287334</v>
          </cell>
          <cell r="K100">
            <v>223.69964534351794</v>
          </cell>
          <cell r="L100">
            <v>266.58696960167202</v>
          </cell>
          <cell r="M100">
            <v>373.62858666584691</v>
          </cell>
          <cell r="N100">
            <v>318.10131159978641</v>
          </cell>
          <cell r="O100">
            <v>316.85000000000002</v>
          </cell>
          <cell r="P100">
            <v>279.46190847728843</v>
          </cell>
          <cell r="Q100">
            <v>257.63472590305446</v>
          </cell>
          <cell r="R100">
            <v>267.60427583974746</v>
          </cell>
          <cell r="S100">
            <v>253.21895894124037</v>
          </cell>
          <cell r="T100">
            <v>244.75867109334536</v>
          </cell>
          <cell r="U100">
            <v>241.59972959960044</v>
          </cell>
          <cell r="V100">
            <v>249.82557819326834</v>
          </cell>
          <cell r="W100">
            <v>251.57274960264118</v>
          </cell>
          <cell r="X100">
            <v>245.94561205231437</v>
          </cell>
        </row>
        <row r="102">
          <cell r="C102">
            <v>419.4434910316279</v>
          </cell>
          <cell r="D102">
            <v>314.83853398076565</v>
          </cell>
          <cell r="E102">
            <v>290.15441534850726</v>
          </cell>
          <cell r="F102">
            <v>247.08925882828123</v>
          </cell>
          <cell r="G102">
            <v>261.04038955188503</v>
          </cell>
          <cell r="H102">
            <v>238.86019315966564</v>
          </cell>
          <cell r="I102">
            <v>234.12050383135306</v>
          </cell>
          <cell r="J102">
            <v>251.02173037291965</v>
          </cell>
          <cell r="K102">
            <v>168.12825995575892</v>
          </cell>
          <cell r="L102">
            <v>199.23982120966176</v>
          </cell>
          <cell r="M102">
            <v>295.56796442536557</v>
          </cell>
          <cell r="N102">
            <v>261.54889427867749</v>
          </cell>
          <cell r="O102">
            <v>264.88641666666598</v>
          </cell>
          <cell r="P102">
            <v>238.33182587036498</v>
          </cell>
          <cell r="Q102">
            <v>230.51311823594193</v>
          </cell>
          <cell r="R102">
            <v>232.22285867500187</v>
          </cell>
          <cell r="S102">
            <v>220.18890631092572</v>
          </cell>
          <cell r="T102">
            <v>210.6268207411386</v>
          </cell>
          <cell r="U102">
            <v>206.9584364565404</v>
          </cell>
          <cell r="V102">
            <v>204.87251412346296</v>
          </cell>
          <cell r="W102">
            <v>205.48114756557371</v>
          </cell>
          <cell r="X102">
            <v>207.461117934199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079907"/>
      <sheetName val="Acom"/>
      <sheetName val="Foto 3x4"/>
      <sheetName val="Resumo"/>
      <sheetName val="Est R$"/>
      <sheetName val="Lançamento"/>
      <sheetName val="Fluxo Sc"/>
      <sheetName val="Resumo Sc"/>
      <sheetName val="Fluxo Gafisa"/>
      <sheetName val="Fluxo_Real_(UFG)"/>
      <sheetName val="Fluxo_Nominal_(Reais)"/>
      <sheetName val="Fluxo_Real_(R$)"/>
      <sheetName val="Fiscal"/>
      <sheetName val="Societario"/>
      <sheetName val="Societario Anual"/>
      <sheetName val="Impostos"/>
      <sheetName val="Giro"/>
      <sheetName val="EVAGraf"/>
      <sheetName val="Mód.1"/>
      <sheetName val="AEN - Auxiliar"/>
      <sheetName val="Summary 2002$"/>
      <sheetName val="CONSOL DRE GERAL"/>
      <sheetName val="Foto_3x4"/>
      <sheetName val="Est_R$"/>
      <sheetName val="Fluxo_Sc"/>
      <sheetName val="Resumo_Sc"/>
      <sheetName val="Fluxo_Gafisa"/>
      <sheetName val="Societario_Anual"/>
      <sheetName val="Mód_1"/>
      <sheetName val="AEN_-_Auxiliar"/>
      <sheetName val="Summary_2002$"/>
      <sheetName val="CONSOL_DRE_GERAL"/>
      <sheetName val="CONSOL_DRE_GERAL3"/>
      <sheetName val="Summary Information"/>
      <sheetName val="APOIO"/>
      <sheetName val="Unibanco_CDB1"/>
      <sheetName val="Unibanco_CDB10"/>
      <sheetName val="Unibanco_CDB11"/>
      <sheetName val="Unibanco_CDB12"/>
      <sheetName val="Unibanco_CDB13"/>
      <sheetName val="Unibanco_CDB14"/>
      <sheetName val="Unibanco_CDB15"/>
      <sheetName val="Unibanco_CDB16"/>
      <sheetName val="Unibanco_CDB17"/>
      <sheetName val="Unibanco_CDB18"/>
      <sheetName val="Unibanco_CDB19"/>
      <sheetName val="Unibanco_CDB2"/>
      <sheetName val="Unibanco_CDB20"/>
      <sheetName val="Unibanco_CDB21"/>
      <sheetName val="Unibanco_CDB22"/>
      <sheetName val="Unibanco_CDB23"/>
      <sheetName val="Unibanco_CDB24"/>
      <sheetName val="Unibanco_CDB25"/>
      <sheetName val="Unibanco_CDB26"/>
      <sheetName val="Unibanco_CDB27"/>
      <sheetName val="Unibanco_CDB28"/>
      <sheetName val="Unibanco_CDB29"/>
      <sheetName val="Unibanco_CDB3"/>
      <sheetName val="Unibanco_CDB30"/>
      <sheetName val="Unibanco_CDB31"/>
      <sheetName val="Unibanco_CDB32"/>
      <sheetName val="Unibanco_CDB4"/>
      <sheetName val="Unibanco_CDB5"/>
      <sheetName val="Unibanco_CDB6"/>
      <sheetName val="Unibanco_CDB7"/>
      <sheetName val="Unibanco_CDB8"/>
      <sheetName val="Unibanco_CDB9"/>
      <sheetName val="ACUMULADO"/>
      <sheetName val="Lista 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ECCT01"/>
      <sheetName val="Emp Contr."/>
      <sheetName val="GEMIN"/>
      <sheetName val="TFTG"/>
      <sheetName val="GABINETE"/>
      <sheetName val="GAJAN"/>
      <sheetName val="GAMAN"/>
      <sheetName val="GAMEN"/>
      <sheetName val="GAMIN"/>
      <sheetName val="GAMUN"/>
      <sheetName val="GAMON"/>
      <sheetName val="Emp_Contr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A"/>
      <sheetName val="TRAJESTÁGIOSENAI"/>
      <sheetName val="EST99TOTAL"/>
      <sheetName val="ESTFRQ99"/>
      <sheetName val="estgg"/>
      <sheetName val="GCorpo"/>
      <sheetName val="PARTE"/>
      <sheetName val="HORA"/>
      <sheetName val="DIA"/>
      <sheetName val="DIA SEMANA"/>
      <sheetName val="MÊS"/>
      <sheetName val="ATIVIDADE"/>
      <sheetName val="GER.GERAL"/>
      <sheetName val="GER.ÁREA"/>
      <sheetName val="."/>
      <sheetName val="TIPO"/>
      <sheetName val="IDADE"/>
      <sheetName val="LESÕES"/>
      <sheetName val="GRAVIDADE"/>
      <sheetName val="TEMPO"/>
      <sheetName val="HORAS T"/>
      <sheetName val="JORNADA"/>
      <sheetName val="DIA_SEMANA"/>
      <sheetName val="GER_GERAL"/>
      <sheetName val="GER_ÁREA"/>
      <sheetName val="_"/>
      <sheetName val="HORAS_T"/>
      <sheetName val="DEPTO"/>
      <sheetName val="GERÊNCIA"/>
      <sheetName val="EAIGESEN"/>
      <sheetName val="Anexo II - Calculad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."/>
      <sheetName val="RAECCT01"/>
      <sheetName val="GEMIN"/>
      <sheetName val="TFTG"/>
      <sheetName val="JAN"/>
      <sheetName val="MAN"/>
      <sheetName val="MEN"/>
      <sheetName val="MIN"/>
      <sheetName val="MON"/>
      <sheetName val="MUN"/>
      <sheetName val="S_Leste"/>
      <sheetName val="E_S_Leste"/>
      <sheetName val="Trajeto"/>
      <sheetName val="CONTA"/>
      <sheetName val="CC"/>
      <sheetName val="Contr_"/>
      <sheetName val="CAD-_LINHAS"/>
      <sheetName val="Validações"/>
      <sheetName val="BD"/>
      <sheetName val="Principal"/>
      <sheetName val="COD"/>
      <sheetName val="Base_"/>
      <sheetName val="CC_RESP"/>
      <sheetName val="MêsBase"/>
      <sheetName val="Relatório"/>
      <sheetName val="SET95"/>
      <sheetName val="Bdgastos"/>
      <sheetName val="Plan1"/>
      <sheetName val="#REF"/>
      <sheetName val="HISTORICO"/>
      <sheetName val="PROJ_2004"/>
      <sheetName val="Empresas"/>
      <sheetName val="Sispec"/>
      <sheetName val="Sispec99"/>
      <sheetName val="SispecPSAP"/>
      <sheetName val="Tabelas"/>
      <sheetName val="TIPIFICAÇÃO"/>
      <sheetName val="APOIO"/>
      <sheetName val="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ides Apresentação"/>
      <sheetName val="Ind Empresas"/>
      <sheetName val="Cover"/>
      <sheetName val="Consolidado"/>
      <sheetName val="Aquisição"/>
      <sheetName val="Volumes"/>
      <sheetName val="Prices"/>
      <sheetName val="Outros Inputs"/>
      <sheetName val="Petroflex"/>
      <sheetName val="Braskem"/>
      <sheetName val="Copesul"/>
      <sheetName val="Ipiranga"/>
      <sheetName val="Triunfo"/>
      <sheetName val="Politeno"/>
      <sheetName val="Paulinia"/>
      <sheetName val="PPCam"/>
      <sheetName val="Sinergias"/>
      <sheetName val="Gasbol"/>
      <sheetName val="Petroken"/>
      <sheetName val="PPVen"/>
      <sheetName val="PTA"/>
      <sheetName val="QUEBRAS"/>
      <sheetName val="Pinnacle"/>
      <sheetName val="Huntsman"/>
      <sheetName val="BP"/>
      <sheetName val="EDC"/>
      <sheetName val="Innova"/>
      <sheetName val="Petco"/>
      <sheetName val="Indelpro"/>
      <sheetName val="Primex"/>
      <sheetName val="PVCVen"/>
      <sheetName val="Basell"/>
      <sheetName val="2005"/>
      <sheetName val="2006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2024"/>
      <sheetName val="2025"/>
      <sheetName val="Output CB"/>
      <sheetName val="Outputs"/>
      <sheetName val="Análise Receita e Custo MP"/>
      <sheetName val="OP079907"/>
      <sheetName val="Gizele v20 (MEq8)"/>
      <sheetName val="BASE DE DADOS"/>
      <sheetName val="05"/>
      <sheetName val="03"/>
      <sheetName val="01"/>
      <sheetName val="Unamon"/>
      <sheetName val="Plan1"/>
      <sheetName val="Summary CMAI (PIRA)"/>
      <sheetName val="Prods_mês"/>
      <sheetName val="FLUXO_ENDIVIDAMENTO"/>
      <sheetName val="Slides_Apresentação"/>
      <sheetName val="Ind_Empresas"/>
      <sheetName val="Outros_Inputs"/>
      <sheetName val="Output_CB"/>
      <sheetName val="Análise_Receita_e_Custo_MP"/>
      <sheetName val="Summary_CMAI_(PIRA)"/>
      <sheetName val="dados premissas"/>
      <sheetName val="Summary"/>
      <sheetName val="LISTAGEM"/>
      <sheetName val="Calculo_Resulta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FERENCIAL"/>
      <sheetName val="DIF"/>
      <sheetName val="FINANC"/>
      <sheetName val="FINANC_SFH"/>
      <sheetName val="FINANC NOVA"/>
      <sheetName val="Módulo1"/>
      <sheetName val="CANT_LC"/>
      <sheetName val="EDC"/>
      <sheetName val="CONSOL DRE GERAL"/>
      <sheetName val="#REF"/>
      <sheetName val="Preços"/>
      <sheetName val="Controle"/>
      <sheetName val="FINANC_NOVA"/>
      <sheetName val="CONSOL_DRE_GERAL"/>
      <sheetName val="VP_AÇÃO"/>
      <sheetName val="VP AÇÃO"/>
      <sheetName val="LeapMerg"/>
      <sheetName val="ARG"/>
      <sheetName val="AGAA"/>
      <sheetName val="AI"/>
      <sheetName val="APD"/>
      <sheetName val="BOC"/>
      <sheetName val="GWW"/>
      <sheetName val="MSM"/>
      <sheetName val="PX"/>
      <sheetName val="VAL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FLUXO_CX "/>
      <sheetName val="COMP_CX"/>
      <sheetName val="COMP_ENDIVIDAMENTO"/>
      <sheetName val="FLUXO_ENDIVIDAMENTO"/>
      <sheetName val="GRÁFICOS"/>
      <sheetName val="CONSOL DRE GERAL"/>
      <sheetName val="REPORT_2"/>
      <sheetName val="DIFERENCIAL"/>
      <sheetName val="FLUXO_CX_"/>
      <sheetName val="CONSOL_DRE_GERAL"/>
      <sheetName val="Pg 3"/>
      <sheetName val="FLUXO_CX_1"/>
      <sheetName val="CONSOL_DRE_GERAL1"/>
      <sheetName val="Pg_3"/>
      <sheetName val="Plan1"/>
      <sheetName val="Criterios"/>
      <sheetName val="Consolidate"/>
      <sheetName val="Tabela de Parâmet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F"/>
      <sheetName val="Quadro"/>
      <sheetName val="Resumo Sc"/>
      <sheetName val="Fluxo Sc"/>
      <sheetName val="Fluxo_UFG"/>
      <sheetName val="Resumo"/>
      <sheetName val="Fluxo_Reais"/>
      <sheetName val="tabelas"/>
      <sheetName val="Orçamento"/>
      <sheetName val="PlanoContas"/>
      <sheetName val="Sensibilidade"/>
      <sheetName val="Gastos Passados"/>
      <sheetName val="Giro"/>
      <sheetName val="Fiscal"/>
      <sheetName val="Societario"/>
      <sheetName val="Societario Anual"/>
      <sheetName val="Impostos (Fiscal)"/>
      <sheetName val="Impostos (CVM)"/>
      <sheetName val="Saída GPS"/>
      <sheetName val="Mód.1"/>
      <sheetName val="FLUXO_ENDIVIDAMENTO"/>
      <sheetName val="Resumo_Sc"/>
      <sheetName val="Fluxo_Sc"/>
      <sheetName val="Gastos_Passados"/>
      <sheetName val="Societario_Anual"/>
      <sheetName val="Impostos_(Fiscal)"/>
      <sheetName val="Impostos_(CVM)"/>
      <sheetName val="Saída_GPS"/>
      <sheetName val="Mód_1"/>
      <sheetName val="#REF"/>
      <sheetName val="MES"/>
      <sheetName val="BP"/>
      <sheetName val="Movimentação Imobilizado"/>
      <sheetName val="Old Lead"/>
      <sheetName val="BS"/>
      <sheetName val="ATIV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97">
          <cell r="E97">
            <v>8.2000000000000007E-3</v>
          </cell>
        </row>
        <row r="98">
          <cell r="E98">
            <v>3.78E-2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economics"/>
      <sheetName val=" CMAI References"/>
      <sheetName val="BRK MEQ data"/>
      <sheetName val="WACC "/>
      <sheetName val="Sales Prices"/>
      <sheetName val="Raw Material Prices"/>
      <sheetName val="Regras CPS"/>
      <sheetName val="Other inputs"/>
      <sheetName val="Propilco"/>
      <sheetName val="SxD_PEAD"/>
      <sheetName val="SxD_PEBD"/>
      <sheetName val="SxD_EVA"/>
      <sheetName val="SxD_PEBDL"/>
      <sheetName val="SxD_PP"/>
      <sheetName val="SxD_SRs"/>
      <sheetName val="Volumes"/>
      <sheetName val="Dow Argentina"/>
      <sheetName val="Propeno"/>
      <sheetName val="Plan1"/>
      <sheetName val="Cover"/>
      <sheetName val="Summary"/>
      <sheetName val="Consolidado"/>
      <sheetName val="Braskem"/>
      <sheetName val="Copesul"/>
      <sheetName val="Ipiranga"/>
      <sheetName val="Triunfo"/>
      <sheetName val="Petroflex"/>
      <sheetName val="RioPol"/>
      <sheetName val="Suzano"/>
      <sheetName val="PP_Paulinia"/>
      <sheetName val="PP_Venezuela"/>
      <sheetName val="Jose"/>
      <sheetName val="PP_Camaçari"/>
      <sheetName val="PTA"/>
      <sheetName val="Peru"/>
      <sheetName val="Gasbol"/>
      <sheetName val="Pinnacle"/>
      <sheetName val="Huntsman"/>
      <sheetName val="Petroken"/>
      <sheetName val="Nova Chem"/>
      <sheetName val="Petco"/>
      <sheetName val="Empresa 3"/>
      <sheetName val="Empresa 4"/>
      <sheetName val="Empresa 5"/>
      <sheetName val="Impostos (Fiscal)"/>
      <sheetName val="Fin"/>
      <sheetName val="Sum"/>
      <sheetName val="Pasta7"/>
      <sheetName val="Plan2"/>
      <sheetName val="_CMAI_References"/>
      <sheetName val="BRK_MEQ_data"/>
      <sheetName val="WACC_"/>
      <sheetName val="Sales_Prices"/>
      <sheetName val="Raw_Material_Prices"/>
      <sheetName val="Regras_CPS"/>
      <sheetName val="Other_inputs"/>
      <sheetName val="Dow_Argentina"/>
      <sheetName val="Nova_Chem"/>
      <sheetName val="Empresa_3"/>
      <sheetName val="Empresa_4"/>
      <sheetName val="Empresa_5"/>
      <sheetName val="Impostos_(Fiscal)"/>
      <sheetName val="Alteracoes"/>
      <sheetName val="A_Capa"/>
      <sheetName val="A_Sumario"/>
      <sheetName val="C_Graficos"/>
      <sheetName val="A_Inp-Vert"/>
      <sheetName val="Tendencia_17-09-2014"/>
      <sheetName val="A_Inp-Tempo"/>
      <sheetName val="C_Timeline &amp; Macroec"/>
      <sheetName val="C_Rev"/>
      <sheetName val="C_Opex"/>
      <sheetName val="C_Capex"/>
      <sheetName val="C_WCapital"/>
      <sheetName val="Mutuo Brasil 12-09-14"/>
      <sheetName val="C_Debt"/>
      <sheetName val="C_Impostos"/>
      <sheetName val="C_Distrib"/>
      <sheetName val="C_DRE"/>
      <sheetName val="R01_Audit"/>
      <sheetName val="R02_DCF-Anual"/>
      <sheetName val="R03_U&amp;F_Anual"/>
      <sheetName val="R04_DRE-Anual"/>
      <sheetName val="R05_BS-Anual-Safra"/>
      <sheetName val="R06_BS-Anual-Fiscal"/>
      <sheetName val="R07_Racios"/>
      <sheetName val="R08_Acionista"/>
      <sheetName val="Verificar_Opex"/>
      <sheetName val="Analise_Rev-Tend-Set14"/>
      <sheetName val="Analise_Rev-Precos-Tend-Set14"/>
      <sheetName val="C_CF"/>
      <sheetName val="Bancos_DCF-Anual Civil"/>
      <sheetName val="Bancos_DRE-Anual-Civil"/>
      <sheetName val="C_BS"/>
      <sheetName val="Bancos_BS-Anual-Civil"/>
      <sheetName val="Bancos_Racios"/>
      <sheetName val="R08_Acionista-Ban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A1" t="str">
            <v>mkt share = capacity share</v>
          </cell>
          <cell r="C1" t="str">
            <v>SIM</v>
          </cell>
          <cell r="F1" t="str">
            <v>Base</v>
          </cell>
          <cell r="G1" t="str">
            <v>Low</v>
          </cell>
          <cell r="I1" t="str">
            <v>Braskem</v>
          </cell>
          <cell r="L1" t="str">
            <v>PN 07</v>
          </cell>
          <cell r="N1">
            <v>1</v>
          </cell>
        </row>
        <row r="2">
          <cell r="A2" t="str">
            <v>mkt share arbitrado</v>
          </cell>
          <cell r="C2" t="str">
            <v>NÃO</v>
          </cell>
          <cell r="F2" t="str">
            <v>Slurry</v>
          </cell>
          <cell r="G2" t="str">
            <v>High</v>
          </cell>
          <cell r="I2" t="str">
            <v>Pequiven</v>
          </cell>
          <cell r="L2" t="str">
            <v>CMAI original</v>
          </cell>
          <cell r="N2">
            <v>2</v>
          </cell>
        </row>
        <row r="3">
          <cell r="F3" t="str">
            <v>LDPE</v>
          </cell>
          <cell r="L3" t="str">
            <v>CMAI Novo</v>
          </cell>
        </row>
        <row r="4">
          <cell r="F4" t="str">
            <v>Base +30%</v>
          </cell>
        </row>
        <row r="5">
          <cell r="F5" t="str">
            <v xml:space="preserve">NoPVC </v>
          </cell>
        </row>
        <row r="6">
          <cell r="F6" t="str">
            <v>Baseb</v>
          </cell>
        </row>
        <row r="7">
          <cell r="F7" t="str">
            <v>LDPEb</v>
          </cell>
        </row>
        <row r="8">
          <cell r="F8" t="str">
            <v>MVC</v>
          </cell>
        </row>
        <row r="9">
          <cell r="F9" t="str">
            <v>SELECTION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 Projeto (Até 100.000) (1)"/>
      <sheetName val=" Projeto (Acima 100.000) (2)"/>
      <sheetName val="Fluxo Caixa (3)"/>
      <sheetName val="Cálculos (tir vpl p&amp;b) (4)"/>
      <sheetName val="Resumo Projeto (5)"/>
      <sheetName val="Rel Controle (6)"/>
      <sheetName val="Acomp Vlrs (6a)"/>
      <sheetName val="Resumo Horas Proj (6b Subs) "/>
      <sheetName val="Resumo Horas Proj (6b)"/>
      <sheetName val="Acom Horas Proj (6c Subs)"/>
      <sheetName val="Acom Horas Proj (6c)"/>
      <sheetName val="Rel Encerramento (7)"/>
      <sheetName val="Rel Projetos (Categ) (8)"/>
      <sheetName val=" Projeto (Anal Pós Invest)"/>
      <sheetName val="Pla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C2" t="str">
            <v>COMPANHIA MINEIRA DE METAIS</v>
          </cell>
        </row>
        <row r="3">
          <cell r="C3" t="str">
            <v>Grupo Votorantim</v>
          </cell>
        </row>
        <row r="4">
          <cell r="C4" t="str">
            <v>ACOMPANHAMENTO DOS DESEMBOLSOS P/INVESTIMENTO (ORÇADO X REALIZADO) - US$</v>
          </cell>
        </row>
        <row r="6">
          <cell r="B6" t="str">
            <v>Data de Início:</v>
          </cell>
          <cell r="C6">
            <v>35431</v>
          </cell>
        </row>
        <row r="8">
          <cell r="B8" t="str">
            <v>NOME DO PROJETO:</v>
          </cell>
        </row>
        <row r="9">
          <cell r="Q9" t="str">
            <v>Anexo 6a</v>
          </cell>
        </row>
        <row r="10">
          <cell r="B10" t="str">
            <v>TIPO</v>
          </cell>
          <cell r="C10">
            <v>35796</v>
          </cell>
          <cell r="D10">
            <v>35827</v>
          </cell>
          <cell r="E10">
            <v>35855</v>
          </cell>
          <cell r="F10">
            <v>35886</v>
          </cell>
          <cell r="G10">
            <v>35916</v>
          </cell>
          <cell r="H10">
            <v>35947</v>
          </cell>
          <cell r="I10">
            <v>35977</v>
          </cell>
          <cell r="J10">
            <v>36008</v>
          </cell>
          <cell r="K10">
            <v>36039</v>
          </cell>
          <cell r="L10">
            <v>36069</v>
          </cell>
          <cell r="M10">
            <v>36100</v>
          </cell>
          <cell r="N10">
            <v>36130</v>
          </cell>
          <cell r="O10" t="str">
            <v>ACUMULADO</v>
          </cell>
          <cell r="Q10" t="str">
            <v>DIFERENÇA</v>
          </cell>
        </row>
        <row r="11">
          <cell r="O11" t="str">
            <v>REALIZADO</v>
          </cell>
          <cell r="P11" t="str">
            <v>ORÇADO</v>
          </cell>
        </row>
        <row r="12">
          <cell r="B12" t="str">
            <v>Projeto</v>
          </cell>
          <cell r="O12">
            <v>0</v>
          </cell>
          <cell r="Q12">
            <v>0</v>
          </cell>
        </row>
        <row r="13">
          <cell r="B13" t="str">
            <v>Obras Civis</v>
          </cell>
          <cell r="O13">
            <v>0</v>
          </cell>
          <cell r="Q13">
            <v>0</v>
          </cell>
        </row>
        <row r="14">
          <cell r="B14" t="str">
            <v>Equipamentos</v>
          </cell>
          <cell r="O14">
            <v>0</v>
          </cell>
          <cell r="Q14">
            <v>0</v>
          </cell>
        </row>
        <row r="15">
          <cell r="B15" t="str">
            <v>Materiais e Peças</v>
          </cell>
          <cell r="O15">
            <v>0</v>
          </cell>
          <cell r="Q15">
            <v>0</v>
          </cell>
        </row>
        <row r="16">
          <cell r="B16" t="str">
            <v>Instalações</v>
          </cell>
          <cell r="O16">
            <v>0</v>
          </cell>
          <cell r="Q16">
            <v>0</v>
          </cell>
        </row>
        <row r="17">
          <cell r="B17" t="str">
            <v>Mão de Obra - Própria</v>
          </cell>
          <cell r="O17">
            <v>0</v>
          </cell>
          <cell r="Q17">
            <v>0</v>
          </cell>
        </row>
        <row r="18">
          <cell r="B18" t="str">
            <v>Serviços de Terceiros</v>
          </cell>
          <cell r="O18">
            <v>0</v>
          </cell>
          <cell r="Q18">
            <v>0</v>
          </cell>
        </row>
        <row r="19">
          <cell r="B19" t="str">
            <v>Outros</v>
          </cell>
          <cell r="O19">
            <v>0</v>
          </cell>
          <cell r="Q19">
            <v>0</v>
          </cell>
        </row>
        <row r="20">
          <cell r="O20">
            <v>0</v>
          </cell>
          <cell r="Q20">
            <v>0</v>
          </cell>
        </row>
        <row r="21">
          <cell r="O21">
            <v>0</v>
          </cell>
          <cell r="Q21">
            <v>0</v>
          </cell>
        </row>
        <row r="22">
          <cell r="O22">
            <v>0</v>
          </cell>
          <cell r="Q22">
            <v>0</v>
          </cell>
        </row>
        <row r="23">
          <cell r="B23" t="str">
            <v>TOTAL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5">
          <cell r="B25" t="str">
            <v>NOME DO RESPONSÁVEL PELO PROJETO:</v>
          </cell>
        </row>
        <row r="27">
          <cell r="B27" t="str">
            <v>Comentários:</v>
          </cell>
        </row>
        <row r="41">
          <cell r="B41" t="str">
            <v>Chefia - UGB</v>
          </cell>
          <cell r="E41" t="str">
            <v>Gerência</v>
          </cell>
          <cell r="I41" t="str">
            <v>Controladoria</v>
          </cell>
          <cell r="M41" t="str">
            <v>Diretor Superintendente</v>
          </cell>
        </row>
        <row r="43">
          <cell r="B43" t="str">
            <v>___/___/____</v>
          </cell>
          <cell r="E43" t="str">
            <v>___/___/____</v>
          </cell>
          <cell r="I43" t="str">
            <v>___/___/____</v>
          </cell>
          <cell r="M43" t="str">
            <v>___/___/____</v>
          </cell>
        </row>
      </sheetData>
      <sheetData sheetId="8" refreshError="1">
        <row r="2">
          <cell r="C2" t="str">
            <v>COMPANHIA MINEIRA DE METAIS</v>
          </cell>
        </row>
        <row r="3">
          <cell r="C3" t="str">
            <v>Grupo Votorantim</v>
          </cell>
        </row>
        <row r="4">
          <cell r="C4" t="str">
            <v>RESUMO DAS HORAS TRABALHADAS - POR PROJETO</v>
          </cell>
        </row>
        <row r="9">
          <cell r="H9" t="str">
            <v>Anexo 6b</v>
          </cell>
        </row>
        <row r="10">
          <cell r="B10" t="str">
            <v>UNIDADE:</v>
          </cell>
          <cell r="E10" t="str">
            <v>HORAS TRABALHADAS (ACUMULADAS) ATÉ:</v>
          </cell>
        </row>
        <row r="12">
          <cell r="B12" t="str">
            <v>OT</v>
          </cell>
          <cell r="D12" t="str">
            <v>Horas</v>
          </cell>
          <cell r="E12" t="str">
            <v>Ciente do</v>
          </cell>
          <cell r="G12" t="str">
            <v>Observações</v>
          </cell>
        </row>
        <row r="13">
          <cell r="B13" t="str">
            <v>Nº</v>
          </cell>
          <cell r="C13" t="str">
            <v>DESCRIÇÃO</v>
          </cell>
          <cell r="D13" t="str">
            <v>Acumuladas</v>
          </cell>
          <cell r="E13" t="str">
            <v>Chapa</v>
          </cell>
          <cell r="F13" t="str">
            <v>Assinatura</v>
          </cell>
        </row>
        <row r="56">
          <cell r="B56" t="str">
            <v>TOTAL</v>
          </cell>
        </row>
        <row r="58">
          <cell r="B58" t="str">
            <v>Data:  ___/___/___</v>
          </cell>
          <cell r="D58" t="str">
            <v>Assinatura:  ________________</v>
          </cell>
        </row>
      </sheetData>
      <sheetData sheetId="9" refreshError="1"/>
      <sheetData sheetId="10" refreshError="1">
        <row r="2">
          <cell r="C2" t="str">
            <v>COMPANHIA MINEIRA DE METAIS</v>
          </cell>
        </row>
        <row r="3">
          <cell r="C3" t="str">
            <v>Grupo Votorantim</v>
          </cell>
        </row>
        <row r="4">
          <cell r="C4" t="str">
            <v>RELATÓRIO DE ACOMPANHAMENTO DE PROJETO - HORAS TRABALHADAS</v>
          </cell>
        </row>
        <row r="9">
          <cell r="I9" t="str">
            <v>Anexo 6c</v>
          </cell>
        </row>
        <row r="10">
          <cell r="B10" t="str">
            <v>LOCAL:</v>
          </cell>
          <cell r="F10" t="str">
            <v>OT: Nº</v>
          </cell>
          <cell r="I10" t="str">
            <v>DESCRIÇÃO:</v>
          </cell>
        </row>
        <row r="12">
          <cell r="B12" t="str">
            <v>DATA</v>
          </cell>
          <cell r="C12" t="str">
            <v>Nº CHAPA</v>
          </cell>
          <cell r="D12" t="str">
            <v>HORAS</v>
          </cell>
          <cell r="G12" t="str">
            <v>ATIVIDADES</v>
          </cell>
        </row>
        <row r="13">
          <cell r="B13" t="str">
            <v>DD/MM/AA</v>
          </cell>
          <cell r="C13" t="str">
            <v>Colaborador</v>
          </cell>
          <cell r="D13" t="str">
            <v>INÍCIO</v>
          </cell>
          <cell r="E13" t="str">
            <v>TÉRMINO</v>
          </cell>
          <cell r="F13" t="str">
            <v>TOTAL</v>
          </cell>
          <cell r="G13" t="str">
            <v>DESENVOLVIDAS</v>
          </cell>
        </row>
        <row r="73">
          <cell r="B73" t="str">
            <v>TOTAL</v>
          </cell>
        </row>
      </sheetData>
      <sheetData sheetId="11" refreshError="1"/>
      <sheetData sheetId="12" refreshError="1">
        <row r="2">
          <cell r="C2" t="str">
            <v>COMPANHIA MINEIRA DE METAIS</v>
          </cell>
        </row>
        <row r="3">
          <cell r="C3" t="str">
            <v>Grupo Votorantim</v>
          </cell>
        </row>
        <row r="4">
          <cell r="C4" t="str">
            <v>RELATÓRIO DE ENCERRAMENTO DO PROJETO</v>
          </cell>
        </row>
        <row r="7">
          <cell r="E7" t="str">
            <v>Anexo 7</v>
          </cell>
        </row>
        <row r="8">
          <cell r="B8" t="str">
            <v>EMPRESA:</v>
          </cell>
          <cell r="D8" t="str">
            <v>Unidade de Negócios:</v>
          </cell>
          <cell r="E8" t="str">
            <v>UGB:</v>
          </cell>
        </row>
        <row r="11">
          <cell r="B11" t="str">
            <v>PROJETO</v>
          </cell>
        </row>
        <row r="13">
          <cell r="B13" t="str">
            <v>NOME:</v>
          </cell>
          <cell r="E13" t="str">
            <v xml:space="preserve">Nº </v>
          </cell>
        </row>
        <row r="14">
          <cell r="B14" t="str">
            <v>GESTOR:</v>
          </cell>
          <cell r="D14" t="str">
            <v>PATROCINADOR:</v>
          </cell>
        </row>
        <row r="16">
          <cell r="B16" t="str">
            <v>DESCRIÇÃO SUSCINTA:</v>
          </cell>
        </row>
        <row r="18">
          <cell r="B18" t="str">
            <v>APROVADO</v>
          </cell>
          <cell r="D18" t="str">
            <v>FINAL</v>
          </cell>
        </row>
        <row r="19">
          <cell r="B19" t="str">
            <v>Valor Total:</v>
          </cell>
          <cell r="D19" t="str">
            <v>Valor Total:</v>
          </cell>
        </row>
        <row r="20">
          <cell r="B20" t="str">
            <v>VPL:</v>
          </cell>
          <cell r="D20" t="str">
            <v>VPL:</v>
          </cell>
        </row>
        <row r="21">
          <cell r="B21" t="str">
            <v>TIR</v>
          </cell>
          <cell r="D21" t="str">
            <v>TIR</v>
          </cell>
        </row>
        <row r="22">
          <cell r="B22" t="str">
            <v>Payback:</v>
          </cell>
          <cell r="D22" t="str">
            <v>Payback:</v>
          </cell>
        </row>
        <row r="24">
          <cell r="B24" t="str">
            <v>GASTOS TOTAIS ACUMULADOS</v>
          </cell>
        </row>
        <row r="25">
          <cell r="B25" t="str">
            <v>Aprovado:</v>
          </cell>
          <cell r="D25" t="str">
            <v>Final:</v>
          </cell>
        </row>
        <row r="27">
          <cell r="B27" t="str">
            <v>Justificativa da diferença:</v>
          </cell>
        </row>
        <row r="31">
          <cell r="B31" t="str">
            <v>CRONOGRAMA</v>
          </cell>
        </row>
        <row r="32">
          <cell r="B32" t="str">
            <v>Conclusão</v>
          </cell>
          <cell r="D32" t="str">
            <v>Operacionalização</v>
          </cell>
        </row>
        <row r="33">
          <cell r="B33" t="str">
            <v xml:space="preserve"> - Aprovado:</v>
          </cell>
          <cell r="D33" t="str">
            <v xml:space="preserve"> - Aprovado:</v>
          </cell>
        </row>
        <row r="34">
          <cell r="B34" t="str">
            <v xml:space="preserve"> - Final:</v>
          </cell>
          <cell r="D34" t="str">
            <v xml:space="preserve"> - Final:</v>
          </cell>
        </row>
        <row r="35">
          <cell r="B35" t="str">
            <v>Justificativa da diferença:</v>
          </cell>
        </row>
        <row r="42">
          <cell r="B42" t="str">
            <v>Próximos Passos:</v>
          </cell>
        </row>
        <row r="49">
          <cell r="B49" t="str">
            <v>Comentários:</v>
          </cell>
        </row>
        <row r="58">
          <cell r="B58" t="str">
            <v>APROVAÇÃO</v>
          </cell>
        </row>
        <row r="61">
          <cell r="B61" t="str">
            <v>Data: ___/___/___</v>
          </cell>
          <cell r="C61" t="str">
            <v>Data: ___/___/___</v>
          </cell>
          <cell r="D61" t="str">
            <v>Data: ___/___/___</v>
          </cell>
          <cell r="E61" t="str">
            <v>Data: ___/___/___</v>
          </cell>
        </row>
        <row r="62">
          <cell r="B62" t="str">
            <v>Assinatura:</v>
          </cell>
          <cell r="C62" t="str">
            <v>Assinatura:</v>
          </cell>
          <cell r="D62" t="str">
            <v>Assinatura:</v>
          </cell>
          <cell r="E62" t="str">
            <v>Assinatura:</v>
          </cell>
        </row>
      </sheetData>
      <sheetData sheetId="13" refreshError="1">
        <row r="2">
          <cell r="C2" t="str">
            <v>COMPANHIA MINEIRA DE METAIS</v>
          </cell>
        </row>
        <row r="3">
          <cell r="C3" t="str">
            <v>Grupo Votorantim</v>
          </cell>
        </row>
        <row r="4">
          <cell r="C4" t="str">
            <v>RESUMO DOS PROJETOS DE INVESTIMENTOS</v>
          </cell>
        </row>
        <row r="9">
          <cell r="B9" t="str">
            <v>Empresa:</v>
          </cell>
        </row>
        <row r="10">
          <cell r="B10" t="str">
            <v>Unidade de Negócios:</v>
          </cell>
          <cell r="J10" t="str">
            <v>Anexo 8</v>
          </cell>
          <cell r="K10" t="str">
            <v>Quadro 8</v>
          </cell>
        </row>
        <row r="11">
          <cell r="E11" t="str">
            <v>VALOR</v>
          </cell>
          <cell r="F11" t="str">
            <v>INVESTIDO</v>
          </cell>
          <cell r="G11" t="str">
            <v>INVESTIDO</v>
          </cell>
          <cell r="H11" t="str">
            <v xml:space="preserve">VALOR </v>
          </cell>
          <cell r="I11" t="str">
            <v>TOTAL</v>
          </cell>
          <cell r="J11" t="str">
            <v>CONCLUSÃO</v>
          </cell>
          <cell r="K11" t="str">
            <v xml:space="preserve">% </v>
          </cell>
        </row>
        <row r="12">
          <cell r="B12" t="str">
            <v>PROJETOS</v>
          </cell>
          <cell r="E12" t="str">
            <v>APROVADO</v>
          </cell>
          <cell r="F12" t="str">
            <v>ATÉ</v>
          </cell>
          <cell r="G12" t="str">
            <v>NO ANO</v>
          </cell>
          <cell r="H12" t="str">
            <v xml:space="preserve">A </v>
          </cell>
          <cell r="I12" t="str">
            <v>DO</v>
          </cell>
          <cell r="J12" t="str">
            <v>DA OBRA</v>
          </cell>
        </row>
        <row r="13">
          <cell r="F13" t="str">
            <v>ANO ANTERIOR</v>
          </cell>
          <cell r="G13" t="str">
            <v>ATIVADO</v>
          </cell>
          <cell r="H13" t="str">
            <v>INVESTIR</v>
          </cell>
          <cell r="I13" t="str">
            <v>PROJETO</v>
          </cell>
          <cell r="J13" t="str">
            <v>%</v>
          </cell>
        </row>
        <row r="14">
          <cell r="B14" t="str">
            <v xml:space="preserve">Nº </v>
          </cell>
          <cell r="C14" t="str">
            <v>NOME</v>
          </cell>
          <cell r="D14" t="str">
            <v>CATEGORIA</v>
          </cell>
          <cell r="E14" t="str">
            <v>(A)</v>
          </cell>
          <cell r="F14" t="str">
            <v>(B)</v>
          </cell>
          <cell r="G14" t="str">
            <v>(C)</v>
          </cell>
          <cell r="H14" t="str">
            <v>(D)</v>
          </cell>
          <cell r="I14" t="str">
            <v>(E)=(B+C+D)</v>
          </cell>
          <cell r="J14" t="str">
            <v>(F)=(E/A)</v>
          </cell>
          <cell r="K14" t="str">
            <v>TIR</v>
          </cell>
        </row>
        <row r="15">
          <cell r="I15">
            <v>0</v>
          </cell>
          <cell r="J15">
            <v>0</v>
          </cell>
        </row>
        <row r="16">
          <cell r="I16">
            <v>0</v>
          </cell>
          <cell r="J16">
            <v>0</v>
          </cell>
        </row>
        <row r="17">
          <cell r="I17">
            <v>0</v>
          </cell>
          <cell r="J17">
            <v>0</v>
          </cell>
        </row>
        <row r="18">
          <cell r="I18">
            <v>0</v>
          </cell>
          <cell r="J18">
            <v>0</v>
          </cell>
        </row>
        <row r="19">
          <cell r="I19">
            <v>0</v>
          </cell>
          <cell r="J19">
            <v>0</v>
          </cell>
        </row>
        <row r="20">
          <cell r="I20">
            <v>0</v>
          </cell>
          <cell r="J20">
            <v>0</v>
          </cell>
        </row>
        <row r="21">
          <cell r="I21">
            <v>0</v>
          </cell>
          <cell r="J21">
            <v>0</v>
          </cell>
        </row>
        <row r="22">
          <cell r="I22">
            <v>0</v>
          </cell>
          <cell r="J22">
            <v>0</v>
          </cell>
        </row>
        <row r="23">
          <cell r="I23">
            <v>0</v>
          </cell>
          <cell r="J23">
            <v>0</v>
          </cell>
        </row>
        <row r="24">
          <cell r="I24">
            <v>0</v>
          </cell>
          <cell r="J24">
            <v>0</v>
          </cell>
        </row>
        <row r="25">
          <cell r="I25">
            <v>0</v>
          </cell>
          <cell r="J25">
            <v>0</v>
          </cell>
        </row>
        <row r="26">
          <cell r="I26">
            <v>0</v>
          </cell>
          <cell r="J26">
            <v>0</v>
          </cell>
        </row>
        <row r="27">
          <cell r="I27">
            <v>0</v>
          </cell>
          <cell r="J27">
            <v>0</v>
          </cell>
        </row>
        <row r="28">
          <cell r="I28">
            <v>0</v>
          </cell>
          <cell r="J28">
            <v>0</v>
          </cell>
        </row>
        <row r="30">
          <cell r="B30" t="str">
            <v>TOTAL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</row>
      </sheetData>
      <sheetData sheetId="14" refreshError="1"/>
      <sheetData sheetId="1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ço (2)"/>
      <sheetName val="DRE (2)"/>
      <sheetName val="Dados"/>
      <sheetName val="Entrada"/>
      <sheetName val="Balanço"/>
      <sheetName val="Balanço (Mês a Mês)"/>
      <sheetName val="DRE"/>
      <sheetName val="DRE (Mês a Mês)"/>
      <sheetName val="IR e CS LR"/>
      <sheetName val="IR e CS Est"/>
      <sheetName val="IR e CS LP"/>
      <sheetName val="IR e CS LP EFETIVO"/>
      <sheetName val="PIS &amp; Cofins"/>
      <sheetName val="PIS - E.E. dez 2002"/>
      <sheetName val="IR e CS Dif"/>
      <sheetName val="IR e CS Dif (2)"/>
      <sheetName val="PIS MP66"/>
      <sheetName val="A"/>
      <sheetName val="B"/>
      <sheetName val="E"/>
      <sheetName val="H"/>
      <sheetName val="I"/>
      <sheetName val="J"/>
      <sheetName val="Crédito Presumido IPI"/>
      <sheetName val="K 2"/>
      <sheetName val="K"/>
      <sheetName val="M"/>
      <sheetName val="O"/>
      <sheetName val="S"/>
      <sheetName val="T"/>
      <sheetName val="K."/>
      <sheetName val="K1"/>
      <sheetName val="K2"/>
      <sheetName val="Rec"/>
      <sheetName val="Perdas"/>
      <sheetName val="Mutações"/>
      <sheetName val="Pos. Acion."/>
      <sheetName val="DOAR "/>
      <sheetName val="LALUR B"/>
      <sheetName val="LALUR A"/>
      <sheetName val="O (2)"/>
      <sheetName val="Pos. Acion. Sint."/>
      <sheetName val="Balanço KGiro"/>
      <sheetName val="Balancete_Agro"/>
      <sheetName val="Dados Agro"/>
      <sheetName val="Balanço KGiro agro"/>
      <sheetName val="Balanço KGiro SEM AGRO"/>
      <sheetName val="Fat.Ativo"/>
      <sheetName val="EBITDA-DRE (Mês a Mês)"/>
      <sheetName val="IR e CS LP COM BASE AUDITORIA"/>
      <sheetName val="Acomp Vlrs (6a)"/>
      <sheetName val="Resumo Horas Proj (6b Subs) "/>
      <sheetName val="Acom Horas Proj (6c Subs)"/>
      <sheetName val="Rel Encerramento (7)"/>
      <sheetName val="Rel Projetos (Categ) (8)"/>
      <sheetName val="Balanço_(2)"/>
      <sheetName val="DRE_(2)"/>
      <sheetName val="Balanço_(Mês_a_Mês)"/>
      <sheetName val="DRE_(Mês_a_Mês)"/>
      <sheetName val="IR_e_CS_LR"/>
      <sheetName val="IR_e_CS_Est"/>
      <sheetName val="IR_e_CS_LP"/>
      <sheetName val="IR_e_CS_LP_EFETIVO"/>
      <sheetName val="PIS_&amp;_Cofins"/>
      <sheetName val="PIS_-_E_E__dez_2002"/>
      <sheetName val="IR_e_CS_Dif"/>
      <sheetName val="IR_e_CS_Dif_(2)"/>
      <sheetName val="PIS_MP66"/>
      <sheetName val="Crédito_Presumido_IPI"/>
      <sheetName val="K_2"/>
      <sheetName val="K_"/>
      <sheetName val="Pos__Acion_"/>
      <sheetName val="DOAR_"/>
      <sheetName val="LALUR_B"/>
      <sheetName val="LALUR_A"/>
      <sheetName val="O_(2)"/>
      <sheetName val="Pos__Acion__Sint_"/>
      <sheetName val="Balanço_KGiro"/>
      <sheetName val="Dados_Agro"/>
      <sheetName val="Balanço_KGiro_agro"/>
      <sheetName val="Balanço_KGiro_SEM_AGRO"/>
      <sheetName val="Fat_Ativo"/>
      <sheetName val="EBITDA-DRE_(Mês_a_Mês)"/>
      <sheetName val="IR_e_CS_LP_COM_BASE_AUDITORIA"/>
      <sheetName val="Acomp_Vlrs_(6a)"/>
      <sheetName val="Resumo_Horas_Proj_(6b_Subs)_"/>
      <sheetName val="Acom_Horas_Proj_(6c_Subs)"/>
      <sheetName val="Rel_Encerramento_(7)"/>
      <sheetName val="Rel_Projetos_(Categ)_(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4">
          <cell r="D4" t="str">
            <v xml:space="preserve">   Controladoria</v>
          </cell>
        </row>
        <row r="5">
          <cell r="D5" t="str">
            <v xml:space="preserve">   DEMONSTRAÇÕES FINANCEIRAS - 2.005</v>
          </cell>
        </row>
        <row r="8">
          <cell r="C8" t="str">
            <v>DEMONSTRAÇÃO DOS IMPOSTOS - LUCRO REAL</v>
          </cell>
          <cell r="M8" t="str">
            <v>Valores em Reais</v>
          </cell>
        </row>
        <row r="10">
          <cell r="I10" t="str">
            <v>Atividade Rural</v>
          </cell>
          <cell r="K10" t="str">
            <v>Contribuição Social</v>
          </cell>
          <cell r="M10" t="str">
            <v>Imposto de Renda</v>
          </cell>
        </row>
        <row r="13">
          <cell r="C13" t="str">
            <v>Lucro (Prejuízo) em:</v>
          </cell>
          <cell r="G13">
            <v>38443</v>
          </cell>
          <cell r="K13">
            <v>34613466.670000017</v>
          </cell>
          <cell r="M13">
            <v>33470448.470000017</v>
          </cell>
        </row>
        <row r="15">
          <cell r="C15" t="str">
            <v>Adições:</v>
          </cell>
          <cell r="I15">
            <v>0</v>
          </cell>
          <cell r="K15">
            <v>828382.6</v>
          </cell>
          <cell r="M15">
            <v>3704539.7413000022</v>
          </cell>
        </row>
        <row r="16">
          <cell r="C16" t="str">
            <v>RIR99-344§6º</v>
          </cell>
          <cell r="D16" t="str">
            <v xml:space="preserve">Contribuição Social </v>
          </cell>
          <cell r="M16">
            <v>2849324.0013000015</v>
          </cell>
        </row>
        <row r="17">
          <cell r="C17" t="str">
            <v>RIR99-353/4</v>
          </cell>
          <cell r="D17" t="str">
            <v>A - Assistência Técnica &amp; Royalties</v>
          </cell>
          <cell r="K17">
            <v>0</v>
          </cell>
          <cell r="M17">
            <v>0</v>
          </cell>
        </row>
        <row r="18">
          <cell r="C18" t="str">
            <v>RIR99-335</v>
          </cell>
          <cell r="D18" t="str">
            <v>B - Provisões Diversas</v>
          </cell>
          <cell r="K18">
            <v>-13812.51</v>
          </cell>
          <cell r="M18">
            <v>-13812.51</v>
          </cell>
        </row>
        <row r="19">
          <cell r="C19" t="str">
            <v>RIR99-344§5º</v>
          </cell>
          <cell r="D19" t="str">
            <v>Multas</v>
          </cell>
          <cell r="M19">
            <v>0</v>
          </cell>
        </row>
        <row r="20">
          <cell r="C20" t="str">
            <v>RIR99-365</v>
          </cell>
          <cell r="D20" t="str">
            <v>Contribuições e Doações</v>
          </cell>
          <cell r="K20">
            <v>64684.97</v>
          </cell>
          <cell r="M20">
            <v>64684.97</v>
          </cell>
        </row>
        <row r="21">
          <cell r="C21" t="str">
            <v>RIR99-344§2º</v>
          </cell>
          <cell r="D21" t="str">
            <v>Imposto de Renda</v>
          </cell>
          <cell r="M21">
            <v>26833.14</v>
          </cell>
        </row>
        <row r="22">
          <cell r="C22" t="str">
            <v>RIR99-361</v>
          </cell>
          <cell r="D22" t="str">
            <v>Benefícios Previdenciários (Excessos)</v>
          </cell>
          <cell r="K22">
            <v>557139.65</v>
          </cell>
          <cell r="M22">
            <v>557139.65</v>
          </cell>
        </row>
        <row r="23">
          <cell r="C23" t="str">
            <v>RIR99-389</v>
          </cell>
          <cell r="D23" t="str">
            <v>E - Equivalência Patrimonial Negativa</v>
          </cell>
          <cell r="K23">
            <v>0</v>
          </cell>
          <cell r="M23">
            <v>0</v>
          </cell>
        </row>
        <row r="24">
          <cell r="C24" t="str">
            <v>RIR99-429</v>
          </cell>
          <cell r="D24" t="str">
            <v>E - Prejuízo na alienação de partic. Incentivadas</v>
          </cell>
        </row>
        <row r="25">
          <cell r="C25" t="str">
            <v>RIR99-335</v>
          </cell>
          <cell r="D25" t="str">
            <v>E - Provisão de perdas em Investimentos</v>
          </cell>
          <cell r="K25">
            <v>0</v>
          </cell>
        </row>
        <row r="26">
          <cell r="C26" t="str">
            <v>RIR99-391</v>
          </cell>
          <cell r="D26" t="str">
            <v>E - Amortização de ágio em Investimentos</v>
          </cell>
          <cell r="K26">
            <v>0</v>
          </cell>
          <cell r="M26">
            <v>0</v>
          </cell>
        </row>
        <row r="27">
          <cell r="C27" t="str">
            <v>RIR99-303-463</v>
          </cell>
          <cell r="D27" t="str">
            <v>Gratificação e 13º a Dirigentes</v>
          </cell>
          <cell r="M27">
            <v>0</v>
          </cell>
        </row>
        <row r="28">
          <cell r="B28">
            <v>4</v>
          </cell>
          <cell r="C28" t="str">
            <v>RIR99-341</v>
          </cell>
          <cell r="D28" t="str">
            <v>Provisão para Devedores Duvidosos</v>
          </cell>
          <cell r="K28">
            <v>-10478</v>
          </cell>
          <cell r="M28">
            <v>-10478</v>
          </cell>
        </row>
        <row r="29">
          <cell r="C29" t="str">
            <v>RIR99-249</v>
          </cell>
          <cell r="D29" t="str">
            <v>H - Brindes e Outras Despesas</v>
          </cell>
          <cell r="K29">
            <v>0</v>
          </cell>
          <cell r="M29">
            <v>0</v>
          </cell>
        </row>
        <row r="30">
          <cell r="C30" t="str">
            <v>RIR99-301</v>
          </cell>
          <cell r="D30" t="str">
            <v>L - Dedução de Bens de Natureza Permamente</v>
          </cell>
          <cell r="M30">
            <v>0</v>
          </cell>
        </row>
        <row r="31">
          <cell r="C31" t="str">
            <v>RIR99-428</v>
          </cell>
          <cell r="D31" t="str">
            <v>M - Perda Variação Percentual em Participações</v>
          </cell>
          <cell r="M31">
            <v>0</v>
          </cell>
        </row>
        <row r="32">
          <cell r="C32" t="str">
            <v>MP00-2113-30</v>
          </cell>
          <cell r="D32" t="str">
            <v>N - Variação Cambial de Direitos e Obrigações (Reversão)</v>
          </cell>
          <cell r="K32">
            <v>0</v>
          </cell>
        </row>
        <row r="33">
          <cell r="C33" t="str">
            <v>MP00-2113-30</v>
          </cell>
          <cell r="D33" t="str">
            <v>N - Variações Cambiais Ativas (Operações Liquidadas)</v>
          </cell>
        </row>
        <row r="34">
          <cell r="C34" t="str">
            <v>RIR99-335</v>
          </cell>
          <cell r="D34" t="str">
            <v>O - Provisão de perdas em Investimentos</v>
          </cell>
        </row>
        <row r="35">
          <cell r="C35" t="str">
            <v>RIR99-335</v>
          </cell>
          <cell r="D35" t="str">
            <v>O - Provisão para Contingências</v>
          </cell>
          <cell r="K35">
            <v>-13812.51</v>
          </cell>
          <cell r="M35">
            <v>-13812.51</v>
          </cell>
        </row>
        <row r="36">
          <cell r="C36" t="str">
            <v>RIR99-303-463</v>
          </cell>
          <cell r="D36" t="str">
            <v>O - Provisão Participação nos Lucros ou Resultados</v>
          </cell>
          <cell r="K36">
            <v>244661</v>
          </cell>
          <cell r="M36">
            <v>244661</v>
          </cell>
        </row>
        <row r="37">
          <cell r="C37" t="str">
            <v>RIR99-314</v>
          </cell>
          <cell r="D37" t="str">
            <v>Q - Depreciação Incentivada - Rural - Devolução</v>
          </cell>
        </row>
        <row r="38">
          <cell r="C38" t="str">
            <v>RIR99-435</v>
          </cell>
          <cell r="D38" t="str">
            <v>Realização de Reserva de Reavaliação</v>
          </cell>
        </row>
        <row r="39">
          <cell r="C39" t="str">
            <v>RIR99-347</v>
          </cell>
          <cell r="D39" t="str">
            <v>S - Juros s/Capital Próprio (Excessos)</v>
          </cell>
          <cell r="K39">
            <v>0</v>
          </cell>
        </row>
        <row r="40">
          <cell r="C40" t="str">
            <v>Sentença</v>
          </cell>
          <cell r="D40" t="str">
            <v>U - Adições existentes parte B LALUR - Expurgo 1994</v>
          </cell>
        </row>
        <row r="42">
          <cell r="C42" t="str">
            <v>Exclusões:</v>
          </cell>
          <cell r="I42">
            <v>0</v>
          </cell>
          <cell r="K42">
            <v>3782693.7</v>
          </cell>
          <cell r="M42">
            <v>3782693.7</v>
          </cell>
        </row>
        <row r="43">
          <cell r="C43" t="str">
            <v>RIR99-335</v>
          </cell>
          <cell r="D43" t="str">
            <v>B - Reversões de Provisões Diversas</v>
          </cell>
          <cell r="K43">
            <v>0</v>
          </cell>
          <cell r="M43">
            <v>0</v>
          </cell>
        </row>
        <row r="44">
          <cell r="C44" t="str">
            <v>RIR99-389</v>
          </cell>
          <cell r="D44" t="str">
            <v>E - Equivalência Patrimonial Positiva</v>
          </cell>
          <cell r="K44">
            <v>0</v>
          </cell>
        </row>
        <row r="45">
          <cell r="C45" t="str">
            <v>RIR99-335</v>
          </cell>
          <cell r="D45" t="str">
            <v>E - Reversão Provisão de perdas em Investimentos</v>
          </cell>
          <cell r="K45">
            <v>0</v>
          </cell>
        </row>
        <row r="46">
          <cell r="C46" t="str">
            <v>RIR99-341</v>
          </cell>
          <cell r="D46" t="str">
            <v>Reversão da Provisão para Devedores Duvidosos</v>
          </cell>
          <cell r="K46">
            <v>0</v>
          </cell>
          <cell r="M46">
            <v>0</v>
          </cell>
        </row>
        <row r="47">
          <cell r="C47" t="str">
            <v>RIR99-383</v>
          </cell>
          <cell r="D47" t="str">
            <v>Dividendos Recebidos</v>
          </cell>
          <cell r="K47">
            <v>0</v>
          </cell>
        </row>
        <row r="48">
          <cell r="C48" t="str">
            <v>RIR99-428</v>
          </cell>
          <cell r="D48" t="str">
            <v>M - Ganho na Variação Percentual em Participações</v>
          </cell>
          <cell r="M48">
            <v>0</v>
          </cell>
        </row>
        <row r="49">
          <cell r="C49" t="str">
            <v>MP00-2113-30</v>
          </cell>
          <cell r="D49" t="str">
            <v>N - Variações Cambiais Ativas</v>
          </cell>
          <cell r="K49">
            <v>148694.76999999999</v>
          </cell>
          <cell r="M49">
            <v>148694.76999999999</v>
          </cell>
        </row>
        <row r="50">
          <cell r="C50" t="str">
            <v>MP00-2113-30</v>
          </cell>
          <cell r="D50" t="str">
            <v>N - Variações Cambiais Passivas (Operações Liquidadas)</v>
          </cell>
          <cell r="K50">
            <v>1846511.12</v>
          </cell>
          <cell r="M50">
            <v>1846511.12</v>
          </cell>
        </row>
        <row r="51">
          <cell r="C51" t="str">
            <v>RIR99-359</v>
          </cell>
          <cell r="D51" t="str">
            <v>O - Pagamento Participação nos Lucros ou Resultados</v>
          </cell>
          <cell r="K51">
            <v>0</v>
          </cell>
        </row>
        <row r="52">
          <cell r="C52" t="str">
            <v>RIR99-335</v>
          </cell>
          <cell r="D52" t="str">
            <v>O - Reversão Provisão para Contingências</v>
          </cell>
          <cell r="K52">
            <v>0</v>
          </cell>
          <cell r="M52">
            <v>0</v>
          </cell>
        </row>
        <row r="53">
          <cell r="C53" t="str">
            <v>RIR99-314</v>
          </cell>
          <cell r="D53" t="str">
            <v>Q - Depreciação Incentivada - Rural - Dedução</v>
          </cell>
          <cell r="K53">
            <v>0</v>
          </cell>
        </row>
        <row r="54">
          <cell r="C54" t="str">
            <v>Sentença</v>
          </cell>
          <cell r="D54" t="str">
            <v>U - Exclusões existentes parte B LALUR - Expurgo 1994</v>
          </cell>
        </row>
        <row r="55">
          <cell r="C55" t="str">
            <v>Sentença</v>
          </cell>
          <cell r="D55" t="str">
            <v>U - Depreciação/Amortização/Exaustão/Baixas - Expurgo 1994</v>
          </cell>
          <cell r="K55">
            <v>1787487.8099999998</v>
          </cell>
          <cell r="M55">
            <v>1787487.8099999998</v>
          </cell>
        </row>
        <row r="57">
          <cell r="C57" t="str">
            <v>Base de Cálculo / Lucro Real: antes das compensações</v>
          </cell>
          <cell r="I57">
            <v>0</v>
          </cell>
          <cell r="K57">
            <v>31659155.570000019</v>
          </cell>
          <cell r="M57">
            <v>33392294.511300024</v>
          </cell>
        </row>
        <row r="58">
          <cell r="C58" t="str">
            <v>T - Resultado Não Operacional:</v>
          </cell>
        </row>
        <row r="59">
          <cell r="C59" t="str">
            <v>P - Comp. de Base Neg/Prejuízos de anos anteriores: (30%)</v>
          </cell>
          <cell r="K59">
            <v>0</v>
          </cell>
          <cell r="M59">
            <v>0</v>
          </cell>
        </row>
        <row r="60">
          <cell r="C60" t="str">
            <v>P - Compensação de Prej. Não Oper.anos anteriores: (30%)</v>
          </cell>
          <cell r="M60">
            <v>0</v>
          </cell>
        </row>
        <row r="61">
          <cell r="C61" t="str">
            <v>Base de Cálculo:</v>
          </cell>
          <cell r="K61">
            <v>31659155.570000019</v>
          </cell>
          <cell r="M61">
            <v>33392294.511300024</v>
          </cell>
        </row>
        <row r="64">
          <cell r="C64" t="str">
            <v>CÁLCULO DA CONTRIBUIÇÃO SOCIAL (2484)</v>
          </cell>
        </row>
        <row r="65">
          <cell r="C65">
            <v>0.09</v>
          </cell>
          <cell r="D65" t="str">
            <v>Alíquota da Contribuição</v>
          </cell>
          <cell r="K65">
            <v>2849324.0013000015</v>
          </cell>
        </row>
        <row r="67">
          <cell r="C67" t="str">
            <v>CÁLCULO DO IMPOSTO DE RENDA (2362)</v>
          </cell>
        </row>
        <row r="68">
          <cell r="C68">
            <v>0.15</v>
          </cell>
          <cell r="D68" t="str">
            <v>Alíquota do Imposto</v>
          </cell>
          <cell r="M68">
            <v>5008844.1766950032</v>
          </cell>
        </row>
        <row r="69">
          <cell r="C69">
            <v>0.1</v>
          </cell>
          <cell r="D69" t="str">
            <v>Adicional s/excedente mensal de:</v>
          </cell>
          <cell r="H69">
            <v>20000</v>
          </cell>
          <cell r="K69" t="str">
            <v>RIR99-542-543</v>
          </cell>
          <cell r="M69">
            <v>3335229.4511300027</v>
          </cell>
        </row>
        <row r="70">
          <cell r="D70" t="str">
            <v>Imposto devido</v>
          </cell>
          <cell r="M70">
            <v>8344073.6278250059</v>
          </cell>
        </row>
        <row r="71">
          <cell r="B71" t="str">
            <v>Limites</v>
          </cell>
          <cell r="C71">
            <v>0.04</v>
          </cell>
          <cell r="D71" t="str">
            <v>Patrocínio de Caráter Cultural e Artístico</v>
          </cell>
          <cell r="K71" t="str">
            <v>RIR99-371-478</v>
          </cell>
          <cell r="M71">
            <v>333762.94511300023</v>
          </cell>
        </row>
        <row r="72">
          <cell r="C72">
            <v>0.03</v>
          </cell>
          <cell r="D72" t="str">
            <v>Atividade Audiovisual</v>
          </cell>
          <cell r="K72" t="str">
            <v>RIR99-484-489</v>
          </cell>
          <cell r="M72">
            <v>250322.20883475017</v>
          </cell>
        </row>
        <row r="73">
          <cell r="C73">
            <v>0.01</v>
          </cell>
          <cell r="D73" t="str">
            <v>Fundos dos Direitos da Criança e do Adolescente</v>
          </cell>
          <cell r="K73" t="str">
            <v>RIR99-591</v>
          </cell>
          <cell r="M73">
            <v>83440.736278250057</v>
          </cell>
        </row>
        <row r="74">
          <cell r="C74">
            <v>0.04</v>
          </cell>
          <cell r="D74" t="str">
            <v>J - Programa Alimentação ao Trabalhador</v>
          </cell>
          <cell r="K74" t="str">
            <v>RIR99-369-581</v>
          </cell>
          <cell r="M74">
            <v>333762.94511300023</v>
          </cell>
        </row>
        <row r="75">
          <cell r="D75" t="str">
            <v>(=) Total dos Deduções:</v>
          </cell>
          <cell r="M75">
            <v>1001288.8353390007</v>
          </cell>
        </row>
        <row r="76">
          <cell r="D76" t="str">
            <v>Total do imposto</v>
          </cell>
          <cell r="M76">
            <v>7342784.7924860055</v>
          </cell>
        </row>
        <row r="77">
          <cell r="D77" t="str">
            <v>K - (-) I.R. Retido na Fonte anos anteriores (02)</v>
          </cell>
        </row>
        <row r="78">
          <cell r="D78" t="str">
            <v>K - (-) Compensação de Impostos anos anteriores (02)</v>
          </cell>
        </row>
        <row r="79">
          <cell r="D79" t="str">
            <v>(-) Provisões de Contingências CSLL e IR até Nov-03</v>
          </cell>
        </row>
        <row r="80">
          <cell r="D80" t="str">
            <v>I - (-) I.R. Retido na Fonte em 2.003</v>
          </cell>
          <cell r="M80">
            <v>742310.67999999993</v>
          </cell>
        </row>
        <row r="81">
          <cell r="D81" t="str">
            <v>Impostos a Recolher (a compensar):</v>
          </cell>
          <cell r="K81">
            <v>2849324.0013000015</v>
          </cell>
          <cell r="M81">
            <v>6600474.1124860058</v>
          </cell>
        </row>
        <row r="83">
          <cell r="C83" t="str">
            <v>IRPJ - 2004 / Ano-Calendário 2003</v>
          </cell>
          <cell r="K83">
            <v>38476.442467824076</v>
          </cell>
          <cell r="M83">
            <v>38476.442467824076</v>
          </cell>
        </row>
      </sheetData>
      <sheetData sheetId="9" refreshError="1">
        <row r="4">
          <cell r="E4" t="str">
            <v>Controladoria</v>
          </cell>
        </row>
        <row r="5">
          <cell r="E5" t="str">
            <v>DEMONSTRAÇÕES FINANCEIRAS - 2.003</v>
          </cell>
        </row>
        <row r="8">
          <cell r="K8" t="str">
            <v>Valores em Reais</v>
          </cell>
        </row>
        <row r="9">
          <cell r="C9" t="str">
            <v>CÁLCULO DOS IMPOSTOS POR ESTIMATIVA</v>
          </cell>
          <cell r="J9">
            <v>38443</v>
          </cell>
        </row>
        <row r="11">
          <cell r="C11" t="str">
            <v>3110501 - Vendas Brutas</v>
          </cell>
          <cell r="J11">
            <v>100687367.66999999</v>
          </cell>
        </row>
        <row r="12">
          <cell r="C12" t="str">
            <v>31155 - Revendas de Mercadorias</v>
          </cell>
          <cell r="J12">
            <v>0</v>
          </cell>
        </row>
        <row r="13">
          <cell r="C13" t="str">
            <v>31165 - Serviços Prestados</v>
          </cell>
          <cell r="J13">
            <v>0</v>
          </cell>
        </row>
        <row r="14">
          <cell r="C14" t="str">
            <v>31170 - Vendas Diversas</v>
          </cell>
          <cell r="J14">
            <v>283125.87</v>
          </cell>
        </row>
        <row r="15">
          <cell r="C15" t="str">
            <v>31310 - Devolução de Vendas</v>
          </cell>
          <cell r="J15">
            <v>-14.78</v>
          </cell>
        </row>
        <row r="16">
          <cell r="C16" t="str">
            <v>3450205 - Juros Ativos (inlcui rendimento do mútuo)</v>
          </cell>
          <cell r="J16">
            <v>1169.02</v>
          </cell>
        </row>
        <row r="17">
          <cell r="C17" t="str">
            <v>3450210 - Variações Monetárias Ativas</v>
          </cell>
          <cell r="J17">
            <v>1309502.8799999999</v>
          </cell>
        </row>
        <row r="18">
          <cell r="C18" t="str">
            <v>3450215001 - Descontos Obtidos</v>
          </cell>
          <cell r="J18">
            <v>17644.68</v>
          </cell>
        </row>
        <row r="19">
          <cell r="C19" t="str">
            <v>3450215002 - Rendimento de Aplicações Financeiras</v>
          </cell>
          <cell r="J19">
            <v>3843521.01</v>
          </cell>
        </row>
        <row r="20">
          <cell r="C20" t="str">
            <v>3450215003 - Outras Receitas Financeiras</v>
          </cell>
          <cell r="J20">
            <v>0</v>
          </cell>
        </row>
        <row r="21">
          <cell r="C21" t="str">
            <v>3491001 - Outras Receitas Operacionais</v>
          </cell>
          <cell r="J21">
            <v>2504131.0499999998</v>
          </cell>
        </row>
        <row r="22">
          <cell r="C22" t="str">
            <v>T - 3522001&amp;2 - Ganhos de Capitais (Lucro em Perm.+Inv)</v>
          </cell>
          <cell r="J22">
            <v>0</v>
          </cell>
        </row>
        <row r="23">
          <cell r="C23" t="str">
            <v>3524005 - Outras Receitas ñ Operacionais</v>
          </cell>
          <cell r="J23">
            <v>16414.38</v>
          </cell>
        </row>
        <row r="24">
          <cell r="C24" t="str">
            <v>(-) Rendimentos de Aplic. Financ. De Renda Fixa</v>
          </cell>
          <cell r="J24">
            <v>-3843521.01</v>
          </cell>
        </row>
        <row r="25">
          <cell r="C25" t="str">
            <v>Realização de Valores cuja Tributação Tenha sido Diferida</v>
          </cell>
          <cell r="J25">
            <v>0</v>
          </cell>
        </row>
        <row r="26">
          <cell r="C26" t="str">
            <v>Ajuste de Métodos - Preço de Transferência</v>
          </cell>
          <cell r="J26">
            <v>0</v>
          </cell>
        </row>
        <row r="27">
          <cell r="C27" t="str">
            <v>3412013999 - Recuperação de Créditos Duvidosos</v>
          </cell>
          <cell r="J27">
            <v>0</v>
          </cell>
        </row>
        <row r="31">
          <cell r="C31" t="str">
            <v>IMPOSTO DE RENDA - BASE DE CÁLCULO</v>
          </cell>
          <cell r="J31">
            <v>11926500.309999999</v>
          </cell>
        </row>
        <row r="33">
          <cell r="C33">
            <v>0.08</v>
          </cell>
          <cell r="D33" t="str">
            <v>Vendas Brutas</v>
          </cell>
          <cell r="J33">
            <v>8054989.4100000001</v>
          </cell>
        </row>
        <row r="34">
          <cell r="C34">
            <v>0.08</v>
          </cell>
          <cell r="D34" t="str">
            <v>Revenda de Mercadorias</v>
          </cell>
          <cell r="J34">
            <v>0</v>
          </cell>
        </row>
        <row r="35">
          <cell r="C35">
            <v>0.32</v>
          </cell>
          <cell r="D35" t="str">
            <v>Serviços Prestados</v>
          </cell>
          <cell r="J35">
            <v>0</v>
          </cell>
        </row>
        <row r="36">
          <cell r="C36">
            <v>0.08</v>
          </cell>
          <cell r="D36" t="str">
            <v>Vendas Diversas</v>
          </cell>
          <cell r="J36">
            <v>22650.07</v>
          </cell>
        </row>
        <row r="37">
          <cell r="C37">
            <v>0.08</v>
          </cell>
          <cell r="D37" t="str">
            <v>Devolução de Vendas</v>
          </cell>
          <cell r="J37">
            <v>-1.18</v>
          </cell>
        </row>
        <row r="38">
          <cell r="C38">
            <v>1</v>
          </cell>
          <cell r="D38" t="str">
            <v>Juros Ativos</v>
          </cell>
          <cell r="J38">
            <v>1169.02</v>
          </cell>
        </row>
        <row r="39">
          <cell r="C39">
            <v>1</v>
          </cell>
          <cell r="D39" t="str">
            <v>Variações Monetárias Ativas</v>
          </cell>
          <cell r="J39">
            <v>1309502.8799999999</v>
          </cell>
        </row>
        <row r="40">
          <cell r="C40">
            <v>1</v>
          </cell>
          <cell r="D40" t="str">
            <v>Descontos Obtidos</v>
          </cell>
          <cell r="J40">
            <v>17644.68</v>
          </cell>
        </row>
        <row r="41">
          <cell r="C41">
            <v>1</v>
          </cell>
          <cell r="D41" t="str">
            <v>Rendimento de Aplicações Financeiras</v>
          </cell>
          <cell r="J41">
            <v>3843521.01</v>
          </cell>
        </row>
        <row r="42">
          <cell r="C42">
            <v>1</v>
          </cell>
          <cell r="D42" t="str">
            <v>Outras Receitas Financeiras</v>
          </cell>
          <cell r="J42">
            <v>0</v>
          </cell>
        </row>
        <row r="43">
          <cell r="C43">
            <v>1</v>
          </cell>
          <cell r="D43" t="str">
            <v>Outras Receitas Operacionais</v>
          </cell>
          <cell r="J43">
            <v>2504131.0499999998</v>
          </cell>
        </row>
        <row r="44">
          <cell r="C44">
            <v>1</v>
          </cell>
          <cell r="D44" t="str">
            <v>Ganhos de Capitais (Lucro em Perm.)</v>
          </cell>
          <cell r="J44">
            <v>0</v>
          </cell>
        </row>
        <row r="45">
          <cell r="C45">
            <v>1</v>
          </cell>
          <cell r="D45" t="str">
            <v>Outras Receitas ñ Operacionais</v>
          </cell>
          <cell r="J45">
            <v>16414.38</v>
          </cell>
        </row>
        <row r="46">
          <cell r="C46">
            <v>1</v>
          </cell>
          <cell r="D46" t="str">
            <v>(-) Rendimento de Aplic. Financ. De Renda Fixa</v>
          </cell>
          <cell r="J46">
            <v>-3843521.01</v>
          </cell>
        </row>
        <row r="47">
          <cell r="C47">
            <v>1</v>
          </cell>
          <cell r="D47" t="str">
            <v>Real. Valores cuja Tributação Diferida (VCA LalurB)</v>
          </cell>
          <cell r="J47">
            <v>0</v>
          </cell>
        </row>
        <row r="48">
          <cell r="C48">
            <v>1</v>
          </cell>
          <cell r="D48" t="str">
            <v>Ajuste de Métodos - Preço de Transferência</v>
          </cell>
          <cell r="J48">
            <v>0</v>
          </cell>
        </row>
        <row r="49">
          <cell r="C49">
            <v>1</v>
          </cell>
          <cell r="D49" t="str">
            <v>Recuperação de Créditos Duvidosos</v>
          </cell>
          <cell r="J49">
            <v>0</v>
          </cell>
        </row>
        <row r="51">
          <cell r="C51" t="str">
            <v>IMPOSTO DE RENDA - 2362</v>
          </cell>
        </row>
        <row r="53">
          <cell r="C53">
            <v>0.15</v>
          </cell>
          <cell r="D53" t="str">
            <v>Alíquota do Imposto</v>
          </cell>
          <cell r="J53">
            <v>1788975.05</v>
          </cell>
        </row>
        <row r="54">
          <cell r="C54">
            <v>0.1</v>
          </cell>
          <cell r="D54" t="str">
            <v>Adicional s/excedente de:</v>
          </cell>
          <cell r="H54">
            <v>20000</v>
          </cell>
          <cell r="J54">
            <v>1190650.031</v>
          </cell>
        </row>
        <row r="55">
          <cell r="D55" t="str">
            <v>Imposto devido</v>
          </cell>
          <cell r="J55">
            <v>2979625.08</v>
          </cell>
        </row>
        <row r="56">
          <cell r="D56" t="str">
            <v>Patrocínio de Caráter Cultural e Artístico (limite 4% al.15%)</v>
          </cell>
        </row>
        <row r="57">
          <cell r="D57" t="str">
            <v>J - (-) PAT (limitado a 4% da alíquota de 15%)</v>
          </cell>
          <cell r="J57">
            <v>0</v>
          </cell>
        </row>
        <row r="58">
          <cell r="D58" t="str">
            <v>Imposto de Renda a Recolher</v>
          </cell>
          <cell r="J58">
            <v>2979625.08</v>
          </cell>
        </row>
        <row r="62">
          <cell r="C62" t="str">
            <v>CONTRIBUIÇÃO SOCIAL - BASE DE CÁLCULO</v>
          </cell>
          <cell r="J62">
            <v>19808840.469999999</v>
          </cell>
        </row>
        <row r="64">
          <cell r="C64">
            <v>0.12</v>
          </cell>
          <cell r="D64" t="str">
            <v>Vendas Brutas</v>
          </cell>
          <cell r="J64">
            <v>12082484.119999999</v>
          </cell>
        </row>
        <row r="65">
          <cell r="C65">
            <v>0.12</v>
          </cell>
          <cell r="D65" t="str">
            <v>Revenda de Mercadoria</v>
          </cell>
          <cell r="J65">
            <v>0</v>
          </cell>
        </row>
        <row r="66">
          <cell r="C66">
            <v>0.12</v>
          </cell>
          <cell r="D66" t="str">
            <v>Serviços Prestados</v>
          </cell>
          <cell r="J66">
            <v>0</v>
          </cell>
        </row>
        <row r="67">
          <cell r="C67">
            <v>0.12</v>
          </cell>
          <cell r="D67" t="str">
            <v>Vendas Diversas</v>
          </cell>
          <cell r="J67">
            <v>33975.1</v>
          </cell>
        </row>
        <row r="68">
          <cell r="C68">
            <v>0.12</v>
          </cell>
          <cell r="D68" t="str">
            <v>Devolução de Vendas</v>
          </cell>
          <cell r="J68">
            <v>-1.77</v>
          </cell>
        </row>
        <row r="69">
          <cell r="C69">
            <v>1</v>
          </cell>
          <cell r="D69" t="str">
            <v>Juros Ativos</v>
          </cell>
          <cell r="J69">
            <v>1169.02</v>
          </cell>
        </row>
        <row r="70">
          <cell r="C70">
            <v>1</v>
          </cell>
          <cell r="D70" t="str">
            <v>Variações Monetárias Ativas</v>
          </cell>
          <cell r="J70">
            <v>1309502.8799999999</v>
          </cell>
        </row>
        <row r="71">
          <cell r="C71">
            <v>1</v>
          </cell>
          <cell r="D71" t="str">
            <v>Descontos Obtidos</v>
          </cell>
          <cell r="J71">
            <v>17644.68</v>
          </cell>
        </row>
        <row r="72">
          <cell r="C72">
            <v>1</v>
          </cell>
          <cell r="D72" t="str">
            <v>Rendimento de Aplicações Financeiras</v>
          </cell>
          <cell r="J72">
            <v>3843521.01</v>
          </cell>
        </row>
        <row r="73">
          <cell r="C73">
            <v>1</v>
          </cell>
          <cell r="D73" t="str">
            <v>Outras Receitas Financeiras</v>
          </cell>
          <cell r="J73">
            <v>0</v>
          </cell>
        </row>
        <row r="74">
          <cell r="C74">
            <v>1</v>
          </cell>
          <cell r="D74" t="str">
            <v>Outras Receitas Operacionais</v>
          </cell>
          <cell r="J74">
            <v>2504131.0499999998</v>
          </cell>
        </row>
        <row r="75">
          <cell r="C75">
            <v>1</v>
          </cell>
          <cell r="D75" t="str">
            <v>Ganhos de Capitais (Lucro em Imobilizados)</v>
          </cell>
          <cell r="J75">
            <v>0</v>
          </cell>
        </row>
        <row r="76">
          <cell r="C76">
            <v>1</v>
          </cell>
          <cell r="D76" t="str">
            <v>Outras Receitas ñ Operacionais</v>
          </cell>
          <cell r="J76">
            <v>16414.38</v>
          </cell>
        </row>
        <row r="77">
          <cell r="C77">
            <v>0</v>
          </cell>
          <cell r="D77" t="str">
            <v>(-) Rendimentos de Aplic. Financ. De Renda Fixa</v>
          </cell>
          <cell r="J77">
            <v>0</v>
          </cell>
        </row>
        <row r="78">
          <cell r="C78">
            <v>0</v>
          </cell>
          <cell r="D78" t="str">
            <v>Real. Valores cuja Tributação Diferida (VCA LalurB)</v>
          </cell>
          <cell r="J78">
            <v>0</v>
          </cell>
        </row>
        <row r="79">
          <cell r="C79">
            <v>1</v>
          </cell>
          <cell r="D79" t="str">
            <v>Ajuste de Métodos - Preço de Transferência</v>
          </cell>
          <cell r="J79">
            <v>0</v>
          </cell>
        </row>
        <row r="80">
          <cell r="C80">
            <v>1</v>
          </cell>
          <cell r="D80" t="str">
            <v>Recuperação de Créditos Duvidosos</v>
          </cell>
          <cell r="J80">
            <v>0</v>
          </cell>
        </row>
        <row r="82">
          <cell r="C82" t="str">
            <v>CONTRIBUIÇÃO SOCIAL - 2484</v>
          </cell>
        </row>
        <row r="84">
          <cell r="C84">
            <v>0.09</v>
          </cell>
          <cell r="D84" t="str">
            <v>Alíquota da Contribuição</v>
          </cell>
          <cell r="J84">
            <v>1782795.64</v>
          </cell>
        </row>
        <row r="85">
          <cell r="D85" t="str">
            <v>Compensação - IPI ano 1997</v>
          </cell>
        </row>
        <row r="86">
          <cell r="D86" t="str">
            <v>Contribuição Social a Recolher</v>
          </cell>
          <cell r="J86">
            <v>1782795.64</v>
          </cell>
        </row>
        <row r="89">
          <cell r="C89" t="str">
            <v>NOTA:</v>
          </cell>
        </row>
        <row r="90">
          <cell r="B90" t="str">
            <v>IRPJ - 2004 / Ano-Calendário 2003</v>
          </cell>
          <cell r="H90">
            <v>38476.442467824076</v>
          </cell>
          <cell r="J90">
            <v>38476.442467824076</v>
          </cell>
        </row>
        <row r="92">
          <cell r="D92" t="str">
            <v>Cálculo  CSLL pelo real</v>
          </cell>
          <cell r="H92">
            <v>2849324.0013000015</v>
          </cell>
        </row>
        <row r="93">
          <cell r="D93" t="str">
            <v>Cálculo  IRPJ pelo real</v>
          </cell>
          <cell r="H93">
            <v>6600474.1124860058</v>
          </cell>
        </row>
        <row r="94">
          <cell r="D94" t="str">
            <v>Total</v>
          </cell>
          <cell r="H94">
            <v>9449798.1137860082</v>
          </cell>
          <cell r="J94" t="str">
            <v>Conclusão:</v>
          </cell>
        </row>
        <row r="95">
          <cell r="J95" t="str">
            <v>recolher pelo estimado</v>
          </cell>
        </row>
        <row r="96">
          <cell r="D96" t="str">
            <v>Cálculo  CSLL pelo estimado</v>
          </cell>
          <cell r="H96">
            <v>1782795.64</v>
          </cell>
        </row>
        <row r="97">
          <cell r="D97" t="str">
            <v>Cálculo  IRPJ pelo estimado</v>
          </cell>
          <cell r="H97">
            <v>2979625.08</v>
          </cell>
        </row>
        <row r="98">
          <cell r="D98" t="str">
            <v>Total</v>
          </cell>
          <cell r="H98">
            <v>4762420.72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4">
          <cell r="D4" t="str">
            <v>Controladoria</v>
          </cell>
        </row>
        <row r="5">
          <cell r="D5" t="str">
            <v>DEMONSTRAÇÕES FINANCEIRAS - 2.004</v>
          </cell>
          <cell r="H5" t="str">
            <v>Anexo O</v>
          </cell>
        </row>
        <row r="6">
          <cell r="B6">
            <v>38443</v>
          </cell>
        </row>
        <row r="8">
          <cell r="G8" t="str">
            <v>Valores em Reais</v>
          </cell>
        </row>
        <row r="11">
          <cell r="C11" t="str">
            <v>CONTINGÊNCIAS</v>
          </cell>
          <cell r="F11" t="str">
            <v>Valor</v>
          </cell>
          <cell r="G11" t="str">
            <v>Valor</v>
          </cell>
        </row>
        <row r="12">
          <cell r="F12" t="str">
            <v>da</v>
          </cell>
          <cell r="G12" t="str">
            <v>pago</v>
          </cell>
        </row>
        <row r="13">
          <cell r="C13" t="str">
            <v>Conta</v>
          </cell>
          <cell r="D13" t="str">
            <v>Histórico</v>
          </cell>
          <cell r="E13" t="str">
            <v>Data</v>
          </cell>
          <cell r="F13" t="str">
            <v>Provisão</v>
          </cell>
          <cell r="G13" t="str">
            <v>Reversão</v>
          </cell>
        </row>
        <row r="15">
          <cell r="C15">
            <v>3432013008</v>
          </cell>
          <cell r="D15" t="str">
            <v>Trabalhista</v>
          </cell>
        </row>
        <row r="16">
          <cell r="F16" t="e">
            <v>#REF!</v>
          </cell>
        </row>
        <row r="19">
          <cell r="C19">
            <v>3432013007</v>
          </cell>
          <cell r="D19" t="str">
            <v>Fiscais</v>
          </cell>
        </row>
        <row r="24">
          <cell r="C24">
            <v>3432013008</v>
          </cell>
        </row>
        <row r="29">
          <cell r="C29">
            <v>3432013007</v>
          </cell>
          <cell r="D29" t="str">
            <v>Cíveis</v>
          </cell>
        </row>
        <row r="33">
          <cell r="C33" t="str">
            <v>370100 e 370200</v>
          </cell>
          <cell r="D33" t="str">
            <v>Imposto de Renda e Contr. Social</v>
          </cell>
        </row>
        <row r="39">
          <cell r="C39">
            <v>3450105007</v>
          </cell>
          <cell r="D39" t="str">
            <v>Juros Selic s/ Contingências Fiscais</v>
          </cell>
        </row>
        <row r="43">
          <cell r="D43" t="str">
            <v xml:space="preserve">Total das contingências contas 343 e 345 </v>
          </cell>
          <cell r="F43" t="e">
            <v>#REF!</v>
          </cell>
          <cell r="G43">
            <v>0</v>
          </cell>
        </row>
        <row r="45">
          <cell r="C45" t="str">
            <v>PARTICIPAÇÃO NOS LUCROS E RESULTADOS</v>
          </cell>
          <cell r="F45" t="str">
            <v>Valor a</v>
          </cell>
          <cell r="G45" t="str">
            <v>Valor</v>
          </cell>
        </row>
        <row r="46">
          <cell r="F46" t="str">
            <v>pagar</v>
          </cell>
          <cell r="G46" t="str">
            <v>pago</v>
          </cell>
        </row>
        <row r="47">
          <cell r="C47" t="str">
            <v>Conta</v>
          </cell>
          <cell r="D47" t="str">
            <v>Histórico</v>
          </cell>
          <cell r="E47" t="str">
            <v>Mês</v>
          </cell>
          <cell r="F47" t="str">
            <v>Provisão</v>
          </cell>
          <cell r="G47" t="str">
            <v>Reversão</v>
          </cell>
        </row>
        <row r="49">
          <cell r="C49">
            <v>3810501057</v>
          </cell>
          <cell r="D49" t="str">
            <v>Vr. Ref. Provisão/Reversão do mês</v>
          </cell>
          <cell r="E49" t="str">
            <v>Janeiro</v>
          </cell>
        </row>
        <row r="50">
          <cell r="D50" t="str">
            <v>Vr. Ref. Provisão/Reversão do mês</v>
          </cell>
          <cell r="E50" t="str">
            <v>Fevereiro</v>
          </cell>
        </row>
        <row r="51">
          <cell r="D51" t="str">
            <v>Vr. Ref. Provisão do mês</v>
          </cell>
          <cell r="E51" t="str">
            <v>Março</v>
          </cell>
        </row>
        <row r="52">
          <cell r="D52" t="str">
            <v>Vr. Ref. Provisão do mês</v>
          </cell>
          <cell r="E52" t="str">
            <v>Abril</v>
          </cell>
        </row>
        <row r="53">
          <cell r="D53" t="str">
            <v>Vr. Ref. Provisão do mês</v>
          </cell>
          <cell r="E53" t="str">
            <v>Maio</v>
          </cell>
        </row>
        <row r="54">
          <cell r="D54" t="str">
            <v>Vr. Ref. Provisão do mês</v>
          </cell>
          <cell r="E54" t="str">
            <v>Junho</v>
          </cell>
        </row>
        <row r="55">
          <cell r="D55" t="str">
            <v>Vr. Ref. Provisão do mês</v>
          </cell>
          <cell r="E55" t="str">
            <v>Julho</v>
          </cell>
        </row>
        <row r="56">
          <cell r="D56" t="str">
            <v>Vr. Ref. Provisão do mês</v>
          </cell>
          <cell r="E56" t="str">
            <v>Agosto</v>
          </cell>
        </row>
        <row r="57">
          <cell r="D57" t="str">
            <v>Vr. Ref. Provisão do mês</v>
          </cell>
          <cell r="E57" t="str">
            <v>Setembro</v>
          </cell>
        </row>
        <row r="58">
          <cell r="D58" t="str">
            <v>Vr. Ref. Provisão do mês</v>
          </cell>
          <cell r="E58" t="str">
            <v>Outubro</v>
          </cell>
        </row>
        <row r="59">
          <cell r="D59" t="str">
            <v>Vr. Ref. Provisão do mês</v>
          </cell>
          <cell r="E59" t="str">
            <v>Novembro</v>
          </cell>
        </row>
        <row r="60">
          <cell r="D60" t="str">
            <v>Vr. Ref. Provisão do mês</v>
          </cell>
          <cell r="E60" t="str">
            <v>Dezembro</v>
          </cell>
        </row>
        <row r="61">
          <cell r="E61" t="str">
            <v>Totais</v>
          </cell>
          <cell r="F61">
            <v>0</v>
          </cell>
          <cell r="G61">
            <v>0</v>
          </cell>
        </row>
        <row r="63">
          <cell r="C63" t="str">
            <v>IRPJ - 2004 / Ano-Calendário 2003</v>
          </cell>
          <cell r="F63">
            <v>38476.442467824076</v>
          </cell>
          <cell r="G63">
            <v>38476.442467824076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z logistica"/>
      <sheetName val="Resumo"/>
      <sheetName val="Tabela de Encargos Media"/>
      <sheetName val="Rig Info"/>
      <sheetName val="Rig Summary"/>
      <sheetName val="Revenue"/>
      <sheetName val="Crew List"/>
      <sheetName val="Sheet1"/>
      <sheetName val="HeadCount"/>
      <sheetName val="NAT PAY"/>
      <sheetName val="NAT OEC"/>
      <sheetName val="Crew Change"/>
      <sheetName val="Catering"/>
      <sheetName val="SEÇÂO 1- STCW-NR-CERTIFICAÇÂO"/>
      <sheetName val="SEÇÂO 2 - MARINE - DRILLING "/>
      <sheetName val="SEÇÂO 3 MAINTENANCE"/>
      <sheetName val="SEÇÂO 4 - OJT"/>
      <sheetName val="SEÇÃO 5 -PROFISSIONAL SERIES "/>
      <sheetName val="R&amp;M"/>
      <sheetName val="Fuel"/>
      <sheetName val="COMM-PROF FEES"/>
      <sheetName val="OTHER"/>
      <sheetName val="Resumo HB"/>
    </sheetNames>
    <sheetDataSet>
      <sheetData sheetId="0" refreshError="1"/>
      <sheetData sheetId="1" refreshError="1"/>
      <sheetData sheetId="2" refreshError="1"/>
      <sheetData sheetId="3">
        <row r="13">
          <cell r="D13">
            <v>365</v>
          </cell>
        </row>
        <row r="14">
          <cell r="D14">
            <v>360</v>
          </cell>
        </row>
        <row r="15">
          <cell r="D15">
            <v>30</v>
          </cell>
        </row>
        <row r="16">
          <cell r="D16">
            <v>160.47999999999999</v>
          </cell>
        </row>
        <row r="17">
          <cell r="D17">
            <v>48.9</v>
          </cell>
        </row>
        <row r="18">
          <cell r="D18">
            <v>5.9800000000000001E-3</v>
          </cell>
        </row>
        <row r="19">
          <cell r="D19">
            <v>1150</v>
          </cell>
        </row>
        <row r="20">
          <cell r="D20">
            <v>0.08</v>
          </cell>
        </row>
      </sheetData>
      <sheetData sheetId="4">
        <row r="1">
          <cell r="C1" t="str">
            <v>Rig Budget Request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cipal"/>
      <sheetName val="Variáveis de Suporte"/>
      <sheetName val="Ent - Premissas"/>
      <sheetName val="Rel - Premissas"/>
      <sheetName val="CONS - Ent - Estratégia"/>
      <sheetName val="CONS - Rel - Estratégia"/>
      <sheetName val="CONS - Rel - Estratégia (DS)"/>
      <sheetName val="ADL - Ent - Balanco"/>
      <sheetName val="ADL - Ent - Fluxo Caixa"/>
      <sheetName val="ADL - Ent - DRE"/>
      <sheetName val="ADL - Rel - Des EF (2)"/>
      <sheetName val="ADL - Rel - VE e RR"/>
      <sheetName val="ADL - Rel - TIR"/>
      <sheetName val="ADL - Rel - CR VAL"/>
      <sheetName val="ADL Criação de Valor"/>
      <sheetName val="ADL TIR Tendência"/>
      <sheetName val="ADL - Rel - Alav Val"/>
      <sheetName val="ADL - Ent - Alav Val"/>
      <sheetName val="ADL - Rel - Partes Relacionadas"/>
      <sheetName val="ADL - Ent - Partes Relacionadas"/>
      <sheetName val="Plan1"/>
      <sheetName val="O"/>
      <sheetName val="IR e CS LR"/>
      <sheetName val="IR e CS Est"/>
    </sheetNames>
    <sheetDataSet>
      <sheetData sheetId="0" refreshError="1"/>
      <sheetData sheetId="1">
        <row r="3">
          <cell r="D3">
            <v>39234</v>
          </cell>
          <cell r="F3" t="str">
            <v>Janeiro</v>
          </cell>
        </row>
        <row r="4">
          <cell r="F4" t="str">
            <v>Fevereiro</v>
          </cell>
        </row>
        <row r="5">
          <cell r="D5">
            <v>2007</v>
          </cell>
          <cell r="F5" t="str">
            <v>Março</v>
          </cell>
        </row>
        <row r="6">
          <cell r="F6" t="str">
            <v>Abril</v>
          </cell>
        </row>
        <row r="7">
          <cell r="F7" t="str">
            <v>Maio</v>
          </cell>
        </row>
        <row r="8">
          <cell r="D8" t="b">
            <v>1</v>
          </cell>
          <cell r="F8" t="str">
            <v>Junho</v>
          </cell>
        </row>
        <row r="9">
          <cell r="F9" t="str">
            <v>Julho</v>
          </cell>
        </row>
        <row r="10">
          <cell r="F10" t="str">
            <v>Agosto</v>
          </cell>
        </row>
        <row r="11">
          <cell r="F11" t="str">
            <v>Setembro</v>
          </cell>
        </row>
        <row r="12">
          <cell r="F12" t="str">
            <v>Outubro</v>
          </cell>
        </row>
        <row r="13">
          <cell r="F13" t="str">
            <v>Novembro</v>
          </cell>
        </row>
        <row r="14">
          <cell r="D14">
            <v>39234</v>
          </cell>
          <cell r="F14" t="str">
            <v>Dezembro</v>
          </cell>
        </row>
        <row r="17">
          <cell r="D17">
            <v>39083</v>
          </cell>
        </row>
        <row r="18">
          <cell r="D18">
            <v>39263</v>
          </cell>
        </row>
        <row r="20">
          <cell r="D20">
            <v>39173</v>
          </cell>
        </row>
        <row r="21">
          <cell r="D21">
            <v>39263</v>
          </cell>
        </row>
        <row r="23">
          <cell r="D23">
            <v>38808</v>
          </cell>
        </row>
        <row r="24">
          <cell r="D24">
            <v>38898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Gráfico de GOC"/>
      <sheetName val="Gráfico RL Gerencial"/>
      <sheetName val="14"/>
      <sheetName val="15"/>
      <sheetName val="16"/>
      <sheetName val="18"/>
      <sheetName val="19"/>
      <sheetName val="20"/>
      <sheetName val="21"/>
      <sheetName val="Teia Resultado - E&amp;C"/>
      <sheetName val="Teia GLCx - E&amp;C"/>
      <sheetName val="22"/>
      <sheetName val="23"/>
      <sheetName val="25"/>
      <sheetName val="24"/>
      <sheetName val="26 (2)"/>
      <sheetName val="27 (2)"/>
      <sheetName val="26"/>
      <sheetName val="27"/>
      <sheetName val="28"/>
      <sheetName val="OEA - Resultado"/>
      <sheetName val="29"/>
      <sheetName val="30"/>
      <sheetName val="31"/>
      <sheetName val="32"/>
      <sheetName val="33"/>
      <sheetName val="34"/>
      <sheetName val="BP Ger"/>
      <sheetName val="BP Ger (2)"/>
      <sheetName val="DRE Ger"/>
      <sheetName val="FCD Ger"/>
      <sheetName val="Mascara"/>
      <sheetName val="Variáveis de Suporte"/>
      <sheetName val="Controle_Input_Filhas"/>
    </sheetNames>
    <sheetDataSet>
      <sheetData sheetId="0"/>
      <sheetData sheetId="1"/>
      <sheetData sheetId="2"/>
      <sheetData sheetId="3">
        <row r="6">
          <cell r="E6">
            <v>43042.761675901515</v>
          </cell>
        </row>
      </sheetData>
      <sheetData sheetId="4">
        <row r="10">
          <cell r="G10">
            <v>-195.10211477000001</v>
          </cell>
        </row>
      </sheetData>
      <sheetData sheetId="5">
        <row r="10">
          <cell r="E10">
            <v>1276.3551201237442</v>
          </cell>
        </row>
      </sheetData>
      <sheetData sheetId="6">
        <row r="10">
          <cell r="G10">
            <v>-195.10211477000001</v>
          </cell>
        </row>
        <row r="40">
          <cell r="C40" t="str">
            <v>Total Prévia Real 2008*: R$ 37.662 MM</v>
          </cell>
          <cell r="D40" t="str">
            <v>Total PA 2008*: R$ 30.471 MM</v>
          </cell>
        </row>
      </sheetData>
      <sheetData sheetId="7"/>
      <sheetData sheetId="8"/>
      <sheetData sheetId="9">
        <row r="14">
          <cell r="B14" t="str">
            <v>Total 2008: R$ 1.688 MM</v>
          </cell>
        </row>
      </sheetData>
      <sheetData sheetId="10"/>
      <sheetData sheetId="11"/>
      <sheetData sheetId="12">
        <row r="18">
          <cell r="O18">
            <v>1198.4370200000001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1">
          <cell r="D11">
            <v>371.64271480739677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UXO-MES (2)"/>
      <sheetName val="Premissas"/>
      <sheetName val="Deprec"/>
      <sheetName val="Preços"/>
      <sheetName val="Fat."/>
      <sheetName val="C.Var.Total"/>
      <sheetName val="C.Fixo"/>
      <sheetName val="Vendas"/>
      <sheetName val="Prod"/>
      <sheetName val="C.Prod.Caxias"/>
      <sheetName val="C.Prod.Triunfo"/>
      <sheetName val="C.Prod.Cabo"/>
      <sheetName val="C.Var."/>
      <sheetName val="Preços-MP"/>
      <sheetName val="Util-Caxias"/>
      <sheetName val="Util-Cabo"/>
      <sheetName val="DRE-ANO GERENCIAL"/>
      <sheetName val="DRE-ANO CONVENCIONAL"/>
      <sheetName val="DRE-MES"/>
      <sheetName val="FLUXO-ANO"/>
      <sheetName val="FLUXO-MES"/>
      <sheetName val="BP-MES"/>
      <sheetName val="DIVIDA1"/>
      <sheetName val="PROD-ANO"/>
      <sheetName val="PROD-MES"/>
      <sheetName val="INV-ANO"/>
      <sheetName val="INV-MES"/>
      <sheetName val="CF-MES"/>
      <sheetName val="ÍNDICE"/>
      <sheetName val="PO-2001a"/>
      <sheetName val="#REF"/>
      <sheetName val="9"/>
      <sheetName val="6"/>
      <sheetName val="Plan1"/>
      <sheetName val="Macro Indicadores Consolidados"/>
      <sheetName val="FLUXO-MES_(2)"/>
      <sheetName val="Fat_"/>
      <sheetName val="C_Var_Total"/>
      <sheetName val="C_Fixo"/>
      <sheetName val="C_Prod_Caxias"/>
      <sheetName val="C_Prod_Triunfo"/>
      <sheetName val="C_Prod_Cabo"/>
      <sheetName val="C_Var_"/>
      <sheetName val="DRE-ANO_GERENCIAL"/>
      <sheetName val="DRE-ANO_CONVENCIONAL"/>
      <sheetName val="CONSOL DRE GER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UXO-MES (2)"/>
      <sheetName val="Premissas"/>
      <sheetName val="Deprec"/>
      <sheetName val="Preços"/>
      <sheetName val="Fat."/>
      <sheetName val="C.Var.Total"/>
      <sheetName val="C.Fixo"/>
      <sheetName val="Vendas"/>
      <sheetName val="Prod"/>
      <sheetName val="C.Prod.Caxias"/>
      <sheetName val="C.Prod.Triunfo"/>
      <sheetName val="C.Prod.Cabo"/>
      <sheetName val="C.Var."/>
      <sheetName val="Preços-MP"/>
      <sheetName val="Util-Caxias"/>
      <sheetName val="Util-Cabo"/>
      <sheetName val="DRE-ANO GERENCIAL"/>
      <sheetName val="DRE-ANO CONVENCIONAL"/>
      <sheetName val="DRE-MES"/>
      <sheetName val="FLUXO-ANO"/>
      <sheetName val="FLUXO-MES"/>
      <sheetName val="BP-MES"/>
      <sheetName val="DIVIDA1"/>
      <sheetName val="PROD-ANO"/>
      <sheetName val="PROD-MES"/>
      <sheetName val="INV-ANO"/>
      <sheetName val="INV-MES"/>
      <sheetName val="CF-MES"/>
      <sheetName val="ÍNDICE"/>
      <sheetName val="PO-2001a"/>
      <sheetName val="#REF"/>
      <sheetName val="9"/>
      <sheetName val="6"/>
      <sheetName val="Plan1"/>
      <sheetName val="Macro Indicadores Consolidados"/>
      <sheetName val="FLUXO-MES_(2)"/>
      <sheetName val="Fat_"/>
      <sheetName val="C_Var_Total"/>
      <sheetName val="C_Fixo"/>
      <sheetName val="C_Prod_Caxias"/>
      <sheetName val="C_Prod_Triunfo"/>
      <sheetName val="C_Prod_Cabo"/>
      <sheetName val="C_Var_"/>
      <sheetName val="DRE-ANO_GERENCIAL"/>
      <sheetName val="DRE-ANO_CONVENCIONAL"/>
      <sheetName val="POS FINANC MÊS-1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UXO-MES (2)"/>
      <sheetName val="Premissas"/>
      <sheetName val="Deprec"/>
      <sheetName val="Preços"/>
      <sheetName val="Fat."/>
      <sheetName val="C.Var.Total"/>
      <sheetName val="C.Fixo"/>
      <sheetName val="Vendas"/>
      <sheetName val="Prod"/>
      <sheetName val="C.Prod.Caxias"/>
      <sheetName val="C.Prod.Triunfo"/>
      <sheetName val="C.Prod.Cabo"/>
      <sheetName val="C.Var."/>
      <sheetName val="Preços-MP"/>
      <sheetName val="Util-Caxias"/>
      <sheetName val="Util-Cabo"/>
      <sheetName val="DRE-ANO GERENCIAL"/>
      <sheetName val="DRE-ANO CONVENCIONAL"/>
      <sheetName val="DRE-MES"/>
      <sheetName val="FLUXO-ANO"/>
      <sheetName val="FLUXO-MES"/>
      <sheetName val="BP-MES"/>
      <sheetName val="DIVIDA1"/>
      <sheetName val="PROD-ANO"/>
      <sheetName val="PROD-MES"/>
      <sheetName val="INV-ANO"/>
      <sheetName val="INV-MES"/>
      <sheetName val="CF-MES"/>
      <sheetName val="ÍNDICE"/>
      <sheetName val="PO-2001a"/>
      <sheetName val="#REF"/>
      <sheetName val="FLUXO-MES_(2)"/>
      <sheetName val="Fat_"/>
      <sheetName val="C_Var_Total"/>
      <sheetName val="C_Fixo"/>
      <sheetName val="C_Prod_Caxias"/>
      <sheetName val="C_Prod_Triunfo"/>
      <sheetName val="C_Prod_Cabo"/>
      <sheetName val="C_Var_"/>
      <sheetName val="DRE-ANO_GERENCIAL"/>
      <sheetName val="DRE-ANO_CONVENCIONAL"/>
      <sheetName val="9"/>
      <sheetName val="6"/>
      <sheetName val="Plan1"/>
      <sheetName val="CONSOL DRE GERAL"/>
      <sheetName val="Macro Indicadores Consolidad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torio"/>
      <sheetName val="Controle"/>
      <sheetName val="Plan1"/>
      <sheetName val="destino"/>
      <sheetName val="#REF"/>
      <sheetName val="Preç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MES"/>
      <sheetName val="ACUM"/>
      <sheetName val="Variáveis de Suporte"/>
      <sheetName val="CANT_LC"/>
      <sheetName val="FLUXO_ENDIVIDAMENTO"/>
      <sheetName val="@RISK Correlations"/>
      <sheetName val="DADOS GERAIS"/>
      <sheetName val="MAPA_CNO99"/>
      <sheetName val="ÍNDICE"/>
      <sheetName val="Fer E CDI"/>
      <sheetName val="AEN - Auxiliar"/>
      <sheetName val="O1-5-1 Prov.Incobrab"/>
      <sheetName val="tabela"/>
      <sheetName val="CONTROLE"/>
      <sheetName val="DEX"/>
      <sheetName val="VAL"/>
      <sheetName val="NTN_NBCE_SWAP"/>
      <sheetName val="CUSTO ORÇADO"/>
      <sheetName val="Lead"/>
      <sheetName val="Tabela de parâmet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FERENCIAL"/>
      <sheetName val="DIF"/>
      <sheetName val="FINANC"/>
      <sheetName val="FINANC_SFH"/>
      <sheetName val="FINANC NOVA"/>
      <sheetName val="Módulo1"/>
      <sheetName val="CANT_LC"/>
      <sheetName val="EDC"/>
      <sheetName val="#REF"/>
      <sheetName val="CONSOL DRE GERAL"/>
      <sheetName val="Preços"/>
      <sheetName val="Controle"/>
      <sheetName val="FINANC_NOVA"/>
      <sheetName val="CONSOL_DRE_GERAL"/>
      <sheetName val="VP_AÇÃO"/>
      <sheetName val="VP AÇÃO"/>
      <sheetName val="COP"/>
      <sheetName val="SOS"/>
      <sheetName val="M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Plan2"/>
      <sheetName val="Plan3"/>
      <sheetName val="#REF"/>
      <sheetName val="Equiv. Patrim."/>
      <sheetName val="BS"/>
      <sheetName val="MES"/>
      <sheetName val="Vivo"/>
      <sheetName val="ATIVO"/>
      <sheetName val="Movimentação Imobilizado"/>
      <sheetName val="Old Lead"/>
      <sheetName val="BP"/>
      <sheetName val="DadosBP"/>
      <sheetName val="Relatório"/>
      <sheetName val="BALCONS"/>
      <sheetName val="DRECONS"/>
      <sheetName val="DadosDRE"/>
      <sheetName val="Pilot"/>
      <sheetName val="DIFERENCIAL"/>
      <sheetName val="Preços"/>
      <sheetName val="FLUXO_ENDIVIDAMENTO"/>
      <sheetName val="Consolidate"/>
      <sheetName val="Equiv__Patrim_"/>
      <sheetName val="Movimentação_Imobilizado"/>
      <sheetName val="Old_Lead"/>
      <sheetName val="TAXAS"/>
      <sheetName val="Perfil Dívida-Hedge "/>
      <sheetName val="Passivos Financei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_12131415"/>
      <sheetName val="LT_011011"/>
      <sheetName val="Variações"/>
      <sheetName val="LT_02030405"/>
      <sheetName val="LT_0607"/>
      <sheetName val="LT_0809"/>
      <sheetName val="DIFERENCIAL"/>
      <sheetName val="#REF"/>
      <sheetName val="Movimentação Imobilizado"/>
      <sheetName val="Old Lead"/>
      <sheetName val="BS"/>
      <sheetName val="ATIVO"/>
      <sheetName val="CONSOL DRE GERAL"/>
      <sheetName val="Controle_Input_Filhas"/>
      <sheetName val="A4.4-MARFLEX"/>
      <sheetName val="Movimentação_Imobilizado"/>
      <sheetName val="Old_Lead"/>
      <sheetName val="CONSOL_DRE_GERAL"/>
      <sheetName val="A4_4-MARFLEX"/>
      <sheetName val="Preços"/>
      <sheetName val="Orçamento"/>
      <sheetName val="Fluxo_UFG"/>
      <sheetName val="Estudo"/>
      <sheetName val="COMERCIAL"/>
      <sheetName val="A4.2-FLEXIBRAS"/>
      <sheetName val="MACROINDICADORES"/>
      <sheetName val="MES"/>
      <sheetName val="SUMM"/>
      <sheetName val="BEV DEBT"/>
    </sheetNames>
    <sheetDataSet>
      <sheetData sheetId="0" refreshError="1">
        <row r="21">
          <cell r="C21">
            <v>0.16</v>
          </cell>
          <cell r="E21">
            <v>0.255</v>
          </cell>
        </row>
      </sheetData>
      <sheetData sheetId="1" refreshError="1">
        <row r="21">
          <cell r="C21">
            <v>0.16</v>
          </cell>
        </row>
        <row r="34">
          <cell r="E34">
            <v>0.3</v>
          </cell>
        </row>
        <row r="36">
          <cell r="E36">
            <v>0.55000000000000004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ços e Spread"/>
      <sheetName val="comparativo CMAI atual vs PN-05"/>
      <sheetName val="comparativo longo prazo"/>
      <sheetName val="Pertróleo"/>
      <sheetName val="PE's"/>
      <sheetName val="preços mercados"/>
      <sheetName val="Summary CMAI T1"/>
      <sheetName val="Summary"/>
      <sheetName val="dados premissas"/>
      <sheetName val="Plan1"/>
      <sheetName val="eteno n-1"/>
      <sheetName val="Spread "/>
      <sheetName val="Energy&amp;Base Feed"/>
      <sheetName val="Olefins"/>
      <sheetName val="Polyolefins"/>
      <sheetName val="Aromatics"/>
      <sheetName val="ChlorAlkaliVinyls"/>
      <sheetName val="Others"/>
      <sheetName val="LT_011011"/>
      <sheetName val="LT_12131415"/>
      <sheetName val="Preços_e_Spread"/>
      <sheetName val="comparativo_CMAI_atual_vs_PN-05"/>
      <sheetName val="comparativo_longo_prazo"/>
      <sheetName val="preços_mercados"/>
      <sheetName val="Summary_CMAI_T1"/>
      <sheetName val="dados_premissas"/>
      <sheetName val="eteno_n-1"/>
      <sheetName val="Spread_"/>
      <sheetName val="Energy&amp;Base_Fe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4">
          <cell r="C4" t="str">
            <v>Benzene - North America, Contract-Market, FOB  US Gulf Coast</v>
          </cell>
        </row>
        <row r="92">
          <cell r="C92" t="str">
            <v>Benzene - média Europa e USG</v>
          </cell>
        </row>
        <row r="93">
          <cell r="C93" t="str">
            <v>Ethylene - West Europe, Contract-Market, Delivered  W. Europe</v>
          </cell>
        </row>
        <row r="94">
          <cell r="C94" t="str">
            <v>Mtbe (Methyl Tertiary Butyl Ether) - North America, Spot, Delivered  US Gulf Coast</v>
          </cell>
        </row>
        <row r="95">
          <cell r="C95" t="str">
            <v>Naphtha - West Europe, Spot, Avg., CIF  NW Europe</v>
          </cell>
        </row>
        <row r="96">
          <cell r="C96" t="str">
            <v>Paraxylene - North America, Contract-Market, Delivered  North America</v>
          </cell>
        </row>
        <row r="97">
          <cell r="C97" t="str">
            <v>Polyethylene, High Density -Média Blow Molding/ HMW Film</v>
          </cell>
        </row>
        <row r="98">
          <cell r="C98" t="str">
            <v>Polyethylene, Low Density - Northeast Asia, Spot,  - GP- Film</v>
          </cell>
        </row>
        <row r="99">
          <cell r="C99" t="str">
            <v>Polyethylene, Linear Low Density - Northeast Asia, Spot,  - Butene, Film</v>
          </cell>
        </row>
        <row r="100">
          <cell r="C100" t="str">
            <v>Polypropylene - Northeast Asia, Spot,  - GP- Homopolymer</v>
          </cell>
        </row>
        <row r="101">
          <cell r="C101" t="str">
            <v>Polyvinyl Chloride - Cesta Asia, Colômbia, Venezuela e Europa</v>
          </cell>
        </row>
        <row r="102">
          <cell r="C102" t="str">
            <v xml:space="preserve">Propylene, Contained Value - West Europe, Contract, </v>
          </cell>
        </row>
        <row r="103">
          <cell r="C103" t="str">
            <v>Caustic Soda - North America, Contract-Market, FOB  US Gulf Coast</v>
          </cell>
        </row>
        <row r="104">
          <cell r="C104" t="str">
            <v>Crude Oil, Brent - West Europe, Spot, Avg., FOB  North Sea</v>
          </cell>
        </row>
      </sheetData>
      <sheetData sheetId="8" refreshError="1">
        <row r="111">
          <cell r="B111" t="str">
            <v>North America</v>
          </cell>
        </row>
        <row r="112">
          <cell r="B112" t="str">
            <v>Northeast Asia</v>
          </cell>
        </row>
        <row r="113">
          <cell r="B113" t="str">
            <v>Southeast Asia</v>
          </cell>
        </row>
        <row r="114">
          <cell r="B114" t="str">
            <v>West Europe</v>
          </cell>
        </row>
      </sheetData>
      <sheetData sheetId="9" refreshError="1">
        <row r="1">
          <cell r="A1" t="str">
            <v>Crude Oil, Brent - West Europe, Spot, Avg., FOB  North Sea</v>
          </cell>
        </row>
        <row r="2">
          <cell r="A2" t="str">
            <v>Naphtha - West Europe, Spot, Avg., CIF  NW Europe</v>
          </cell>
        </row>
        <row r="3">
          <cell r="A3" t="str">
            <v>Ethylene - West Europe, Contract-Market, Delivered  W. Europe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ços e Spread"/>
      <sheetName val="comparativo CMAI atual vs PN-05"/>
      <sheetName val="comparativo longo prazo"/>
      <sheetName val="Pertróleo"/>
      <sheetName val="PE's"/>
      <sheetName val="preços mercados"/>
      <sheetName val="Summary CMAI T1"/>
      <sheetName val="Summary"/>
      <sheetName val="dados premissas"/>
      <sheetName val="Plan1"/>
      <sheetName val="eteno n-1"/>
      <sheetName val="Spread "/>
      <sheetName val="Energy&amp;Base Feed"/>
      <sheetName val="Olefins"/>
      <sheetName val="Polyolefins"/>
      <sheetName val="Aromatics"/>
      <sheetName val="ChlorAlkaliVinyls"/>
      <sheetName val="Others"/>
      <sheetName val="Preços_e_Spread"/>
      <sheetName val="comparativo_CMAI_atual_vs_PN-05"/>
      <sheetName val="comparativo_longo_prazo"/>
      <sheetName val="preços_mercados"/>
      <sheetName val="Summary_CMAI_T1"/>
      <sheetName val="dados_premissas"/>
      <sheetName val="eteno_n-1"/>
      <sheetName val="Spread_"/>
      <sheetName val="Energy&amp;Base_Feed"/>
      <sheetName val="LT_011011"/>
      <sheetName val="LT_1213141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9">
          <cell r="C89" t="str">
            <v>Benzene - média Europa e USG</v>
          </cell>
        </row>
        <row r="90">
          <cell r="C90" t="str">
            <v>Ethylene - West Europe</v>
          </cell>
        </row>
        <row r="91">
          <cell r="C91" t="str">
            <v>Mtbe (Methyl Tertiary Butyl Ether) - North America</v>
          </cell>
        </row>
        <row r="92">
          <cell r="C92" t="str">
            <v>Naphtha - West Europe</v>
          </cell>
        </row>
        <row r="93">
          <cell r="C93" t="str">
            <v>Paraxylene - North America</v>
          </cell>
        </row>
        <row r="94">
          <cell r="C94" t="str">
            <v>Propylene - West Europe</v>
          </cell>
        </row>
        <row r="95">
          <cell r="C95" t="str">
            <v>Polyethylene, High Density -Média Blow Molding/ HMW Film</v>
          </cell>
        </row>
        <row r="96">
          <cell r="C96" t="str">
            <v>Polyethylene , Low Density - Northeast Asia</v>
          </cell>
        </row>
        <row r="97">
          <cell r="C97" t="str">
            <v>Polyethylene , Linear Low Density - Northeast Asia</v>
          </cell>
        </row>
        <row r="98">
          <cell r="C98" t="str">
            <v>Polypropylene - Northeast Asia</v>
          </cell>
        </row>
        <row r="99">
          <cell r="C99" t="str">
            <v>Polyvinyl Chloride - Cesta Asia, Colômbia, Venezuela e Europa</v>
          </cell>
        </row>
        <row r="100">
          <cell r="C100" t="str">
            <v>Caustic Soda - North America</v>
          </cell>
        </row>
        <row r="101">
          <cell r="C101" t="str">
            <v>Crude Oil , Brent - West Europe</v>
          </cell>
        </row>
      </sheetData>
      <sheetData sheetId="7" refreshError="1">
        <row r="4">
          <cell r="C4" t="str">
            <v>Benzene - North America, Contract-Market, FOB  US Gulf Coast</v>
          </cell>
        </row>
        <row r="5">
          <cell r="C5" t="str">
            <v>Benzene - West Europe, Contract-Market, FOB/CIF  W. Europe</v>
          </cell>
        </row>
        <row r="6">
          <cell r="C6" t="str">
            <v>Benzene - média Europa e USG</v>
          </cell>
        </row>
        <row r="8">
          <cell r="C8" t="str">
            <v>Butadiene - North America, Contract-Market, FOB  US Gulf Coast</v>
          </cell>
        </row>
        <row r="9">
          <cell r="C9" t="str">
            <v>Butadieno Braskem</v>
          </cell>
        </row>
        <row r="11">
          <cell r="C11" t="str">
            <v>Butene-1 - North America, Contract-Market, FOB  United States</v>
          </cell>
        </row>
        <row r="12">
          <cell r="C12" t="str">
            <v>Butene-1 - Ref. Braskem</v>
          </cell>
        </row>
        <row r="14">
          <cell r="C14" t="str">
            <v xml:space="preserve">Diesel - North America, 15 ppm S Diesel, </v>
          </cell>
        </row>
        <row r="15">
          <cell r="C15" t="str">
            <v xml:space="preserve">Diesel - West Europe, Diesel, EN 590, </v>
          </cell>
        </row>
        <row r="22">
          <cell r="C22" t="str">
            <v>Ethylene - West Europe, Contract-Market, Delivered  W. Europe</v>
          </cell>
        </row>
        <row r="25">
          <cell r="C25" t="str">
            <v>ButaneNorth AmericaSpot, low</v>
          </cell>
        </row>
        <row r="26">
          <cell r="C26" t="str">
            <v>PropaneNorth AmericaSpot, low</v>
          </cell>
        </row>
        <row r="27">
          <cell r="C27" t="str">
            <v>GLP - Média Butano Propano</v>
          </cell>
        </row>
        <row r="29">
          <cell r="C29" t="str">
            <v>Mtbe (Methyl Tertiary Butyl Ether) - North America, Spot, Delivered  US Gulf Coast</v>
          </cell>
        </row>
        <row r="33">
          <cell r="C33" t="str">
            <v>Naphtha - West Europe, Spot, Avg., CIF  NW Europe</v>
          </cell>
        </row>
        <row r="36">
          <cell r="C36" t="str">
            <v>Orthoxylene - North America, Spot, FOB  United States</v>
          </cell>
        </row>
        <row r="37">
          <cell r="C37" t="str">
            <v>Orthoxylene - West Europe, Contract - Market, Delivered W. Europe</v>
          </cell>
        </row>
        <row r="38">
          <cell r="C38" t="str">
            <v>Orthoxylene - média Europa e USG</v>
          </cell>
        </row>
        <row r="40">
          <cell r="C40" t="str">
            <v>Paraxylene - North America, Contract-Market, Delivered  North America</v>
          </cell>
        </row>
        <row r="43">
          <cell r="C43" t="str">
            <v xml:space="preserve">Propylene, Contained Value - West Europe, Contract, </v>
          </cell>
        </row>
        <row r="49">
          <cell r="C49" t="str">
            <v>Toluene, Nitration Grade - North America, Spot, FOB  US Gulf Coast</v>
          </cell>
        </row>
        <row r="51">
          <cell r="C51" t="str">
            <v xml:space="preserve">Mixed Xylenes - North America, Spot, </v>
          </cell>
        </row>
        <row r="54">
          <cell r="C54" t="str">
            <v>Polyethylene, High Density - Northeast Asia, Spot,  - Blow Molding</v>
          </cell>
        </row>
        <row r="55">
          <cell r="C55" t="str">
            <v>Polyethylene, High Density - Northeast Asia, Spot,  - HMW Film</v>
          </cell>
        </row>
        <row r="56">
          <cell r="C56" t="str">
            <v>Polyethylene, High Density -Média Blow Molding/ HMW Film</v>
          </cell>
        </row>
        <row r="58">
          <cell r="C58" t="str">
            <v>Polyethylene, Low Density - Northeast Asia, Spot,  - GP- Film</v>
          </cell>
        </row>
        <row r="61">
          <cell r="C61" t="str">
            <v>Polyethylene, Linear Low Density - Northeast Asia, Spot,  - Butene, Film</v>
          </cell>
        </row>
        <row r="64">
          <cell r="C64" t="str">
            <v>Polypropylene - Northeast Asia, Spot,  - GP- Homopolymer</v>
          </cell>
        </row>
        <row r="67">
          <cell r="C67" t="str">
            <v>Polyvinyl Chloride - Northeast Asia, Spot, CFR  NE Asia</v>
          </cell>
        </row>
        <row r="68">
          <cell r="C68" t="str">
            <v>Polyvinyl Chloride - West Europe, Contract-Market, Delivered  Continental Europe</v>
          </cell>
        </row>
        <row r="69">
          <cell r="C69" t="str">
            <v>Polyvinyl Chloride - Cesta Asia, Colômbia, Venezuela e Europa</v>
          </cell>
        </row>
        <row r="71">
          <cell r="C71" t="str">
            <v>Caustic Soda - North America, Contract-Market, FOB  US Gulf Coast</v>
          </cell>
        </row>
        <row r="74">
          <cell r="C74" t="str">
            <v>Caprolactam - Northeast Asia, Contract-Market, CFR  Far East</v>
          </cell>
        </row>
        <row r="77">
          <cell r="C77" t="str">
            <v>Dmt - Northeast Asia, Contract-Market, FOB  NE Asia</v>
          </cell>
        </row>
        <row r="80">
          <cell r="C80" t="str">
            <v>Pet, Polyethylene Terephthalate,  Bottle Resin, (n - Northeast Asia, Spot, FOB  NE Asia</v>
          </cell>
        </row>
        <row r="83">
          <cell r="C83" t="str">
            <v>Crude Oil, Brent - West Europe, Spot, Avg., FOB  North Sea</v>
          </cell>
        </row>
        <row r="92">
          <cell r="C92" t="str">
            <v>Benzene - média Europa e USG</v>
          </cell>
        </row>
        <row r="93">
          <cell r="C93" t="str">
            <v>Ethylene - West Europe, Contract-Market, Delivered  W. Europe</v>
          </cell>
        </row>
        <row r="94">
          <cell r="C94" t="str">
            <v>Mtbe (Methyl Tertiary Butyl Ether) - North America, Spot, Delivered  US Gulf Coast</v>
          </cell>
        </row>
        <row r="95">
          <cell r="C95" t="str">
            <v>Naphtha - West Europe, Spot, Avg., CIF  NW Europe</v>
          </cell>
        </row>
        <row r="96">
          <cell r="C96" t="str">
            <v>Paraxylene - North America, Contract-Market, Delivered  North America</v>
          </cell>
        </row>
        <row r="97">
          <cell r="C97" t="str">
            <v>Polyethylene, High Density -Média Blow Molding/ HMW Film</v>
          </cell>
        </row>
        <row r="98">
          <cell r="C98" t="str">
            <v>Polyethylene, Low Density - Northeast Asia, Spot,  - GP- Film</v>
          </cell>
        </row>
        <row r="99">
          <cell r="C99" t="str">
            <v>Polyethylene, Linear Low Density - Northeast Asia, Spot,  - Butene, Film</v>
          </cell>
        </row>
        <row r="100">
          <cell r="C100" t="str">
            <v>Polypropylene - Northeast Asia, Spot,  - GP- Homopolymer</v>
          </cell>
        </row>
        <row r="101">
          <cell r="C101" t="str">
            <v>Polyvinyl Chloride - Cesta Asia, Colômbia, Venezuela e Europa</v>
          </cell>
        </row>
        <row r="102">
          <cell r="C102" t="str">
            <v xml:space="preserve">Propylene, Contained Value - West Europe, Contract, </v>
          </cell>
        </row>
        <row r="103">
          <cell r="C103" t="str">
            <v>Caustic Soda - North America, Contract-Market, FOB  US Gulf Coast</v>
          </cell>
        </row>
        <row r="104">
          <cell r="C104" t="str">
            <v>Crude Oil, Brent - West Europe, Spot, Avg., FOB  North Sea</v>
          </cell>
        </row>
      </sheetData>
      <sheetData sheetId="8" refreshError="1">
        <row r="111">
          <cell r="B111" t="str">
            <v>North America</v>
          </cell>
        </row>
        <row r="118">
          <cell r="B118" t="str">
            <v>Benzene</v>
          </cell>
        </row>
        <row r="119">
          <cell r="B119" t="str">
            <v>Caustic Soda</v>
          </cell>
        </row>
        <row r="120">
          <cell r="B120" t="str">
            <v>Crude Oil , Brent</v>
          </cell>
        </row>
        <row r="121">
          <cell r="B121" t="str">
            <v>Crude Oil , WTI</v>
          </cell>
        </row>
        <row r="122">
          <cell r="B122" t="str">
            <v>Ethylene</v>
          </cell>
        </row>
        <row r="123">
          <cell r="B123" t="str">
            <v>Mtbe (Methyl Tertiary Butyl Ether)</v>
          </cell>
        </row>
        <row r="124">
          <cell r="B124" t="str">
            <v>Naphtha</v>
          </cell>
        </row>
        <row r="125">
          <cell r="B125" t="str">
            <v>Paraxylene</v>
          </cell>
        </row>
        <row r="126">
          <cell r="B126" t="str">
            <v>Polyethylene , High Density -Blow Mld</v>
          </cell>
        </row>
        <row r="127">
          <cell r="B127" t="str">
            <v>Polyethylene , High Density HMV Film</v>
          </cell>
        </row>
        <row r="128">
          <cell r="B128" t="str">
            <v>Polyethylene , Linear Low Density</v>
          </cell>
        </row>
        <row r="129">
          <cell r="B129" t="str">
            <v>Polyethylene , Low Density</v>
          </cell>
        </row>
        <row r="130">
          <cell r="B130" t="str">
            <v>Polypropylene</v>
          </cell>
        </row>
        <row r="131">
          <cell r="B131" t="str">
            <v>Polyvinyl Chloride , Suspension, Pipe Grade Resin</v>
          </cell>
        </row>
        <row r="132">
          <cell r="B132" t="str">
            <v>Propylene</v>
          </cell>
        </row>
      </sheetData>
      <sheetData sheetId="9" refreshError="1">
        <row r="1">
          <cell r="A1" t="str">
            <v>Crude Oil, Brent - West Europe, Spot, Avg., FOB  North Sea</v>
          </cell>
          <cell r="B1" t="str">
            <v>Naphtha - West Europe, Spot, Avg., CIF  NW Europe</v>
          </cell>
        </row>
        <row r="2">
          <cell r="B2" t="str">
            <v>Ethylene - West Europe, Contract-Market, Delivered  W. Europe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ValCombos"/>
      <sheetName val="Indices"/>
      <sheetName val="Resultado"/>
      <sheetName val="ResultTon"/>
      <sheetName val="Volume"/>
      <sheetName val="Margem"/>
      <sheetName val="Resultado AVP"/>
      <sheetName val="Calculos"/>
      <sheetName val="ModuloVen"/>
      <sheetName val="Plan1"/>
      <sheetName val="Summary CMAI T1"/>
      <sheetName val="dados premissas"/>
      <sheetName val="Summary"/>
      <sheetName val="Resultado_AVP"/>
      <sheetName val="Summary_CMAI_T1"/>
      <sheetName val="dados_premissas"/>
      <sheetName val="EDC"/>
    </sheetNames>
    <sheetDataSet>
      <sheetData sheetId="0" refreshError="1">
        <row r="12">
          <cell r="B12" t="str">
            <v>R$</v>
          </cell>
        </row>
        <row r="13">
          <cell r="B13" t="str">
            <v>US$ Planejamento</v>
          </cell>
        </row>
        <row r="14">
          <cell r="B14" t="str">
            <v>UMC</v>
          </cell>
        </row>
        <row r="15">
          <cell r="B15" t="str">
            <v>R$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parador"/>
      <sheetName val="Capa"/>
      <sheetName val="Indice"/>
      <sheetName val="Sum"/>
      <sheetName val="Graficos"/>
      <sheetName val="Pres. Modelo"/>
      <sheetName val="Pres. Gerais"/>
      <sheetName val="Investimento"/>
      <sheetName val="Custos"/>
      <sheetName val="Remuneração"/>
      <sheetName val="Amortizações"/>
      <sheetName val="Impostos"/>
      <sheetName val="F. Maneio"/>
      <sheetName val="Fin"/>
      <sheetName val="Mensal"/>
      <sheetName val="Distrib"/>
      <sheetName val="BS"/>
      <sheetName val="PL"/>
      <sheetName val="CF"/>
      <sheetName val="VAL"/>
      <sheetName val="Tabelas"/>
      <sheetName val="Apoio"/>
      <sheetName val="16.2.(i)_Proposta Remuneração"/>
      <sheetName val="16.2.(ii-b)_Quadro 1"/>
      <sheetName val="16.2.(ii-b)_Quadro 2"/>
      <sheetName val="16.2.(ii-b)_Quadro 3"/>
      <sheetName val="16.2.(ii-b)_Quadro 4"/>
      <sheetName val="16.2.(ii-b)_Quadro 5"/>
      <sheetName val="16.2.(ii-b)_Quadro 6"/>
      <sheetName val="16.2.(ii-b)_Quadro 6.1"/>
      <sheetName val="16.2.(ii-b)_Quadro 6.2"/>
      <sheetName val="16.2.(ii-b)_Quadro 6.3"/>
      <sheetName val="16.2.(ii-b)_Quadro 7"/>
      <sheetName val="Trad"/>
      <sheetName val="Parametr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economics"/>
      <sheetName val=" CMAI References"/>
      <sheetName val="BRK MEQ data"/>
      <sheetName val="WACC "/>
      <sheetName val="Sales Prices"/>
      <sheetName val="Raw Material Prices"/>
      <sheetName val="Regras CPS"/>
      <sheetName val="Other inputs"/>
      <sheetName val="Propilco"/>
      <sheetName val="SxD_PEAD"/>
      <sheetName val="SxD_PEBD"/>
      <sheetName val="SxD_EVA"/>
      <sheetName val="SxD_PEBDL"/>
      <sheetName val="SxD_PP"/>
      <sheetName val="SxD_SRs"/>
      <sheetName val="Volumes"/>
      <sheetName val="Dow Argentina"/>
      <sheetName val="Propeno"/>
      <sheetName val="Plan1"/>
      <sheetName val="Cover"/>
      <sheetName val="Summary"/>
      <sheetName val="Consolidado"/>
      <sheetName val="Braskem"/>
      <sheetName val="Copesul"/>
      <sheetName val="Ipiranga"/>
      <sheetName val="Triunfo"/>
      <sheetName val="Petroflex"/>
      <sheetName val="RioPol"/>
      <sheetName val="Suzano"/>
      <sheetName val="PP_Paulinia"/>
      <sheetName val="PP_Venezuela"/>
      <sheetName val="Jose"/>
      <sheetName val="PP_Camaçari"/>
      <sheetName val="PTA"/>
      <sheetName val="Peru"/>
      <sheetName val="Gasbol"/>
      <sheetName val="Pinnacle"/>
      <sheetName val="Huntsman"/>
      <sheetName val="Petroken"/>
      <sheetName val="Nova Chem"/>
      <sheetName val="Petco"/>
      <sheetName val="Empresa 3"/>
      <sheetName val="Empresa 4"/>
      <sheetName val="Empresa 5"/>
      <sheetName val="Fin"/>
      <sheetName val="Sum"/>
      <sheetName val="_CMAI_References"/>
      <sheetName val="BRK_MEQ_data"/>
      <sheetName val="WACC_"/>
      <sheetName val="Sales_Prices"/>
      <sheetName val="Raw_Material_Prices"/>
      <sheetName val="Regras_CPS"/>
      <sheetName val="Other_inputs"/>
      <sheetName val="Dow_Argentina"/>
      <sheetName val="Nova_Chem"/>
      <sheetName val="Empresa_3"/>
      <sheetName val="Empresa_4"/>
      <sheetName val="Empresa_5"/>
      <sheetName val="Impostos_(Fiscal)"/>
      <sheetName val="Impostos (Fiscal)"/>
      <sheetName val="Pasta7"/>
      <sheetName val="Plan2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A1" t="str">
            <v>mkt share = capacity share</v>
          </cell>
          <cell r="K1" t="str">
            <v>S</v>
          </cell>
        </row>
        <row r="2">
          <cell r="K2" t="str">
            <v>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edas"/>
      <sheetName val="Tropical Beta active days"/>
      <sheetName val="Bloomberg bonds"/>
      <sheetName val="Série EMBI"/>
      <sheetName val="Tropical_Beta_active_days"/>
      <sheetName val="Bloomberg_bonds"/>
      <sheetName val="Série_EMB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ond over UST10y"/>
      <sheetName val="Custo da Dívida"/>
      <sheetName val="Série EMBI"/>
      <sheetName val="Impostos"/>
      <sheetName val="BRASKEM CONSOLIDADA"/>
      <sheetName val="BRASKEM PN 2003-2007"/>
      <sheetName val="Parametros"/>
      <sheetName val="Bloomberg bonds"/>
      <sheetName val="Tropical Beta active days"/>
      <sheetName val="CBond_over_UST10y"/>
      <sheetName val="Custo_da_Dívida"/>
      <sheetName val="Série_EMBI"/>
      <sheetName val="BRASKEM_CONSOLIDADA"/>
      <sheetName val="BRASKEM_PN_2003-2007"/>
      <sheetName val="Bloomberg_bonds"/>
      <sheetName val="Tropical_Beta_active_days"/>
      <sheetName val="CDI"/>
      <sheetName val="ATIVO"/>
      <sheetName val="Plan1"/>
      <sheetName val="Fin"/>
      <sheetName val="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oomberg"/>
      <sheetName val="Bloomberg bonds"/>
      <sheetName val="Tropical Beta active days"/>
      <sheetName val="Série EMBI"/>
      <sheetName val="Plan1"/>
      <sheetName val="Bloomberg_bonds"/>
      <sheetName val="Tropical_Beta_active_days"/>
      <sheetName val="Série_EMBI"/>
      <sheetName val="Classificação"/>
      <sheetName val="#REF"/>
    </sheetNames>
    <sheetDataSet>
      <sheetData sheetId="0" refreshError="1">
        <row r="4">
          <cell r="A4">
            <v>37138</v>
          </cell>
          <cell r="C4">
            <v>37138</v>
          </cell>
          <cell r="E4">
            <v>35065</v>
          </cell>
          <cell r="G4">
            <v>35065</v>
          </cell>
          <cell r="I4">
            <v>37137</v>
          </cell>
          <cell r="K4">
            <v>35173</v>
          </cell>
          <cell r="M4">
            <v>37137</v>
          </cell>
          <cell r="O4">
            <v>37137</v>
          </cell>
          <cell r="Q4">
            <v>37138</v>
          </cell>
          <cell r="S4">
            <v>37138</v>
          </cell>
          <cell r="U4">
            <v>37174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ASKEM PN 2004-2008"/>
      <sheetName val="CBond over UST10y"/>
      <sheetName val="Custo da Dívida"/>
      <sheetName val="Série EMBI"/>
      <sheetName val="Plan3"/>
      <sheetName val="BRASKEM CONSOLIDADA"/>
      <sheetName val="BRASKEM PN 2003-2007"/>
      <sheetName val="Bloomberg"/>
      <sheetName val="BRASKEM_PN_2004-2008"/>
      <sheetName val="CBond_over_UST10y"/>
      <sheetName val="Custo_da_Dívida"/>
      <sheetName val="Série_EMBI"/>
      <sheetName val="BRASKEM_CONSOLIDADA"/>
      <sheetName val="BRASKEM_PN_2003-2007"/>
    </sheetNames>
    <sheetDataSet>
      <sheetData sheetId="0" refreshError="1"/>
      <sheetData sheetId="1" refreshError="1"/>
      <sheetData sheetId="2" refreshError="1"/>
      <sheetData sheetId="3" refreshError="1">
        <row r="3">
          <cell r="B3" t="e">
            <v>#NAME?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edas"/>
      <sheetName val="Tropical Beta active days"/>
      <sheetName val="Bloomberg bonds"/>
      <sheetName val="Série EMBI"/>
      <sheetName val="Tropical_Beta_active_days"/>
      <sheetName val="Bloomberg_bonds"/>
      <sheetName val="Série_EMB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ss-ieqsa"/>
      <sheetName val="Macro Print"/>
      <sheetName val="DIS"/>
      <sheetName val="COS"/>
      <sheetName val="X Secciones"/>
      <sheetName val="KARDEX ZN"/>
      <sheetName val="PRODZN"/>
      <sheetName val="CANA"/>
      <sheetName val="MOPE"/>
      <sheetName val="Statements"/>
      <sheetName val="AN1,2,10...12"/>
      <sheetName val="AN-1.2"/>
      <sheetName val="AN-3"/>
      <sheetName val="AN-4"/>
      <sheetName val="AN-5"/>
      <sheetName val="AN-7.2"/>
      <sheetName val="MR.Good"/>
      <sheetName val="EE-9"/>
      <sheetName val="Desval. Existencias"/>
      <sheetName val="Extorno Mód Comercial"/>
      <sheetName val="BD Ing. Aparicio"/>
      <sheetName val="Otros Statement"/>
      <sheetName val="AN-2"/>
      <sheetName val="AN-6"/>
      <sheetName val="AN-7"/>
      <sheetName val="COSACUM"/>
      <sheetName val="GRAF-COS"/>
      <sheetName val="GRAF-COSACUM"/>
      <sheetName val="AN-15"/>
      <sheetName val="AN-X"/>
      <sheetName val="CVTACUM"/>
      <sheetName val="COMENT"/>
      <sheetName val="Série EMBI"/>
      <sheetName val="Mgmt Summ 8"/>
      <sheetName val="Macro_Print"/>
      <sheetName val="X_Secciones"/>
      <sheetName val="KARDEX_ZN"/>
      <sheetName val="AN1,2,10___12"/>
      <sheetName val="AN-1_2"/>
      <sheetName val="AN-7_2"/>
      <sheetName val="MR_Good"/>
      <sheetName val="Desval__Existencias"/>
      <sheetName val="Extorno_Mód_Comercial"/>
      <sheetName val="BD_Ing__Aparicio"/>
      <sheetName val="Otros_Statement"/>
      <sheetName val="Série_EMBI"/>
      <sheetName val="BACKUP"/>
      <sheetName val="FG20"/>
      <sheetName val="0_Home"/>
      <sheetName val="Model"/>
      <sheetName val="Exportación"/>
      <sheetName val="mayor"/>
      <sheetName val="clientes"/>
      <sheetName val="Cash basis Ago-02"/>
      <sheetName val="ACUMULADO"/>
      <sheetName val="Data"/>
      <sheetName val="Input"/>
      <sheetName val="Bas"/>
      <sheetName val="Secund"/>
      <sheetName val="PN-1.4"/>
      <sheetName val="Rep"/>
    </sheetNames>
    <sheetDataSet>
      <sheetData sheetId="0" refreshError="1"/>
      <sheetData sheetId="1" refreshError="1"/>
      <sheetData sheetId="2" refreshError="1">
        <row r="1">
          <cell r="AA1" t="str">
            <v>DISTRIBUCION DE COSTOS DE TRATAMIENTO - EN US$</v>
          </cell>
          <cell r="AU1" t="str">
            <v>COMPROBANTES DE DIARIO</v>
          </cell>
          <cell r="AX1" t="str">
            <v>MES:</v>
          </cell>
          <cell r="AY1" t="str">
            <v>DICIEMBRE 2003</v>
          </cell>
        </row>
        <row r="3">
          <cell r="DU3" t="str">
            <v>COSTOS DE PRODUCCION E INVENTARIOS-CONCENTRADO DE PLATA</v>
          </cell>
          <cell r="EF3" t="str">
            <v>CONCENTRADOS DE PLATA</v>
          </cell>
        </row>
        <row r="4">
          <cell r="EC4" t="str">
            <v>DICIEMBRE 2003</v>
          </cell>
          <cell r="EH4" t="str">
            <v>DICIEMBRE 2003</v>
          </cell>
        </row>
        <row r="5">
          <cell r="AU5" t="str">
            <v>CUENTA</v>
          </cell>
          <cell r="AV5" t="str">
            <v>CTA.CTE.</v>
          </cell>
          <cell r="AX5" t="str">
            <v>DESCRIPCION</v>
          </cell>
          <cell r="BA5" t="str">
            <v>DEBE</v>
          </cell>
          <cell r="BB5" t="str">
            <v>HABER</v>
          </cell>
        </row>
        <row r="6">
          <cell r="BA6" t="str">
            <v>$</v>
          </cell>
          <cell r="BB6" t="str">
            <v>$</v>
          </cell>
          <cell r="DU6" t="str">
            <v>MATERIA PRIMA</v>
          </cell>
          <cell r="DW6" t="str">
            <v xml:space="preserve">      TOSTACION</v>
          </cell>
          <cell r="DY6" t="str">
            <v xml:space="preserve">        LIX.PURIF.</v>
          </cell>
          <cell r="EA6" t="str">
            <v xml:space="preserve">     FLOT.PB AG</v>
          </cell>
          <cell r="EC6" t="str">
            <v>TOTAL</v>
          </cell>
          <cell r="EF6" t="str">
            <v>TRATAMIENTO</v>
          </cell>
          <cell r="EH6" t="str">
            <v>FLOT.PB AG</v>
          </cell>
        </row>
        <row r="7">
          <cell r="AU7" t="str">
            <v>5201.9127.9700</v>
          </cell>
          <cell r="AW7" t="str">
            <v>Distrib.Ger.y Superint.</v>
          </cell>
          <cell r="AX7" t="str">
            <v>Ger.prod</v>
          </cell>
          <cell r="BA7">
            <v>2069.0766581426092</v>
          </cell>
        </row>
        <row r="8">
          <cell r="AU8" t="str">
            <v>5202.9127.9700</v>
          </cell>
          <cell r="AW8" t="str">
            <v>Distrib.Ger.y Superint.</v>
          </cell>
          <cell r="AX8" t="str">
            <v>Ger.prod</v>
          </cell>
          <cell r="BA8">
            <v>7165.5633418573898</v>
          </cell>
          <cell r="DU8" t="str">
            <v>UNIDADES Oz Ag</v>
          </cell>
          <cell r="EF8" t="str">
            <v>UNIDADES Oz Ag</v>
          </cell>
        </row>
        <row r="9">
          <cell r="AU9" t="str">
            <v>5203.9127.9700</v>
          </cell>
          <cell r="AW9" t="str">
            <v>Distrib.Ger.y Superint.</v>
          </cell>
          <cell r="AX9" t="str">
            <v>Ger.prod</v>
          </cell>
          <cell r="BA9">
            <v>7336.61</v>
          </cell>
        </row>
        <row r="10">
          <cell r="AU10" t="str">
            <v>5301.9127.9700</v>
          </cell>
          <cell r="AW10" t="str">
            <v>Distrib.Ger.y Superint.</v>
          </cell>
          <cell r="AX10" t="str">
            <v>Ger.prod</v>
          </cell>
          <cell r="BA10">
            <v>13519.93</v>
          </cell>
          <cell r="DU10" t="str">
            <v>En circuito inicial</v>
          </cell>
          <cell r="DW10">
            <v>1890.692</v>
          </cell>
          <cell r="DY10">
            <v>12427.803</v>
          </cell>
          <cell r="EA10">
            <v>1026.154</v>
          </cell>
          <cell r="EC10">
            <v>15344.648999999999</v>
          </cell>
          <cell r="EF10" t="str">
            <v>En circuito inicial</v>
          </cell>
          <cell r="EH10">
            <v>1026.154</v>
          </cell>
        </row>
        <row r="11">
          <cell r="AU11" t="str">
            <v>5302.9127.9700</v>
          </cell>
          <cell r="AW11" t="str">
            <v>Distrib.Ger.y Superint.</v>
          </cell>
          <cell r="AX11" t="str">
            <v>Ger.prod</v>
          </cell>
          <cell r="BA11">
            <v>1175.06</v>
          </cell>
          <cell r="DU11" t="str">
            <v>Ag en Concentrados</v>
          </cell>
          <cell r="DW11">
            <v>190153.81899999999</v>
          </cell>
          <cell r="EC11">
            <v>190153.81899999999</v>
          </cell>
          <cell r="EF11" t="str">
            <v>Ag en Concentrados</v>
          </cell>
        </row>
        <row r="12">
          <cell r="AU12" t="str">
            <v>5303.9127.9700</v>
          </cell>
          <cell r="AW12" t="str">
            <v>Distrib.Ger.y Superint.</v>
          </cell>
          <cell r="AX12" t="str">
            <v>Ger.prod</v>
          </cell>
          <cell r="BA12">
            <v>4060.54</v>
          </cell>
          <cell r="DU12" t="str">
            <v>Residuo Pb Ag</v>
          </cell>
          <cell r="EA12">
            <v>0</v>
          </cell>
          <cell r="EC12">
            <v>0</v>
          </cell>
          <cell r="EF12" t="str">
            <v>Residuo Pb Ag</v>
          </cell>
          <cell r="EH12">
            <v>0</v>
          </cell>
        </row>
        <row r="13">
          <cell r="AU13" t="str">
            <v>5304.9127.9700</v>
          </cell>
          <cell r="AW13" t="str">
            <v>Distrib.Ger.y Superint.</v>
          </cell>
          <cell r="AX13" t="str">
            <v>Ger.prod</v>
          </cell>
          <cell r="BA13">
            <v>1186.18</v>
          </cell>
          <cell r="DU13" t="str">
            <v>Recibido dpto.anterior</v>
          </cell>
          <cell r="DW13">
            <v>0</v>
          </cell>
          <cell r="DY13">
            <v>183884.27500000002</v>
          </cell>
          <cell r="EA13">
            <v>134558.24600000004</v>
          </cell>
          <cell r="EC13">
            <v>0</v>
          </cell>
          <cell r="EF13" t="str">
            <v>Recibido dpto.anterior</v>
          </cell>
          <cell r="EH13">
            <v>134558.24600000004</v>
          </cell>
        </row>
        <row r="14">
          <cell r="AU14" t="str">
            <v>5401.9127.9700</v>
          </cell>
          <cell r="AW14" t="str">
            <v>Distrib.Ger.y Superint.</v>
          </cell>
          <cell r="AX14" t="str">
            <v>Ger.prod</v>
          </cell>
          <cell r="BA14">
            <v>14066.19</v>
          </cell>
        </row>
        <row r="15">
          <cell r="AU15" t="str">
            <v>5406.9127.9700</v>
          </cell>
          <cell r="AW15" t="str">
            <v>Distrib.Ger.y Superint.</v>
          </cell>
          <cell r="AX15" t="str">
            <v>Ger.prod</v>
          </cell>
          <cell r="BA15">
            <v>9968.3836666100433</v>
          </cell>
          <cell r="DU15" t="str">
            <v>Total Disponible</v>
          </cell>
          <cell r="DW15">
            <v>192044.511</v>
          </cell>
          <cell r="DY15">
            <v>196312.07800000004</v>
          </cell>
          <cell r="EA15">
            <v>135584.40000000005</v>
          </cell>
          <cell r="EC15">
            <v>205498.46799999999</v>
          </cell>
          <cell r="EF15" t="str">
            <v>Total Disponible</v>
          </cell>
          <cell r="EH15">
            <v>135584.40000000005</v>
          </cell>
        </row>
        <row r="16">
          <cell r="AU16" t="str">
            <v>5407.9127.9700</v>
          </cell>
          <cell r="AW16" t="str">
            <v>Distrib.Ger.y Superint.</v>
          </cell>
          <cell r="AX16" t="str">
            <v>Ger.prod</v>
          </cell>
          <cell r="BA16">
            <v>139.05633338995756</v>
          </cell>
        </row>
        <row r="17">
          <cell r="AU17" t="str">
            <v>5408.9127.9700</v>
          </cell>
          <cell r="AW17" t="str">
            <v>Distrib.Ger.y Superint.</v>
          </cell>
          <cell r="AX17" t="str">
            <v>Ger.prod</v>
          </cell>
          <cell r="BA17">
            <v>1185.73</v>
          </cell>
          <cell r="DU17" t="str">
            <v>Produccion</v>
          </cell>
          <cell r="DW17">
            <v>189630.986</v>
          </cell>
          <cell r="DY17">
            <v>134558.24600000004</v>
          </cell>
          <cell r="EF17" t="str">
            <v>Produccion</v>
          </cell>
        </row>
        <row r="18">
          <cell r="AU18" t="str">
            <v>5409.9127.9700</v>
          </cell>
          <cell r="AW18" t="str">
            <v>Distrib.Ger.y Superint.</v>
          </cell>
          <cell r="AX18" t="str">
            <v>Ger.prod</v>
          </cell>
          <cell r="BA18">
            <v>1178.2299999999959</v>
          </cell>
          <cell r="DU18" t="str">
            <v>PRODUCCION TERMINADA</v>
          </cell>
          <cell r="EF18" t="str">
            <v>PRODUCCION TERMINADA</v>
          </cell>
        </row>
        <row r="19">
          <cell r="AU19" t="str">
            <v>5100.9127.9900</v>
          </cell>
          <cell r="AW19" t="str">
            <v>Distrib.Ger.y Superint.</v>
          </cell>
          <cell r="AX19" t="str">
            <v>Ger.prod</v>
          </cell>
          <cell r="BB19">
            <v>48876.480000000003</v>
          </cell>
          <cell r="DU19" t="str">
            <v>Concentrado de Plata</v>
          </cell>
          <cell r="EA19">
            <v>104852.98100000006</v>
          </cell>
          <cell r="EB19" t="str">
            <v xml:space="preserve"> </v>
          </cell>
          <cell r="EC19">
            <v>104852.98100000006</v>
          </cell>
          <cell r="EF19" t="str">
            <v>Concentrado de Plata</v>
          </cell>
          <cell r="EH19">
            <v>104852.98100000006</v>
          </cell>
        </row>
        <row r="20">
          <cell r="AU20" t="str">
            <v>5700.9127.9900</v>
          </cell>
          <cell r="AW20" t="str">
            <v>Distrib.Ger.y Superint.</v>
          </cell>
          <cell r="AX20" t="str">
            <v>Ger.prod</v>
          </cell>
          <cell r="BB20">
            <v>14174.07</v>
          </cell>
          <cell r="DU20" t="str">
            <v>PRODUCCION EN PROCESO</v>
          </cell>
          <cell r="EF20" t="str">
            <v>PRODUCCION EN PROCESO</v>
          </cell>
        </row>
        <row r="21">
          <cell r="DU21" t="str">
            <v>En circuito final</v>
          </cell>
          <cell r="DW21">
            <v>2159.3420000000001</v>
          </cell>
          <cell r="DY21">
            <v>20198.004000000001</v>
          </cell>
          <cell r="EA21">
            <v>2033.0360000000001</v>
          </cell>
          <cell r="EC21">
            <v>24390.382000000001</v>
          </cell>
          <cell r="ED21" t="str">
            <v>En circuito final</v>
          </cell>
          <cell r="EF21" t="str">
            <v>En circuito final</v>
          </cell>
          <cell r="EH21">
            <v>2033.0360000000001</v>
          </cell>
        </row>
        <row r="22">
          <cell r="AU22" t="str">
            <v>5201.9127.9700</v>
          </cell>
          <cell r="AW22" t="str">
            <v>Distrib.Ger.y Superint.</v>
          </cell>
          <cell r="AX22" t="str">
            <v>Super Tostac.</v>
          </cell>
          <cell r="BA22">
            <v>3760.7533610107948</v>
          </cell>
          <cell r="DU22" t="str">
            <v>Sol.PJ/Sumidero recicl</v>
          </cell>
          <cell r="DY22">
            <v>0</v>
          </cell>
          <cell r="EC22">
            <v>0</v>
          </cell>
          <cell r="EF22" t="str">
            <v>Sol.PJ/Sumidero recicl</v>
          </cell>
          <cell r="EH22">
            <v>0</v>
          </cell>
        </row>
        <row r="23">
          <cell r="AU23" t="str">
            <v>5202.9127.9700</v>
          </cell>
          <cell r="AW23" t="str">
            <v>Distrib.Ger.y Superint.</v>
          </cell>
          <cell r="AX23" t="str">
            <v>Super Tostac.</v>
          </cell>
          <cell r="BA23">
            <v>13024.126638989206</v>
          </cell>
          <cell r="DU23" t="str">
            <v>Perdidas (Ganancias)</v>
          </cell>
          <cell r="DW23">
            <v>254.18299999999999</v>
          </cell>
          <cell r="DY23">
            <v>41555.828000000001</v>
          </cell>
          <cell r="EA23">
            <v>28698.383000000002</v>
          </cell>
          <cell r="EC23">
            <v>70508.394</v>
          </cell>
          <cell r="EF23" t="str">
            <v>Perdidas (Ganancias)</v>
          </cell>
          <cell r="EH23">
            <v>28698.383000000002</v>
          </cell>
        </row>
        <row r="24">
          <cell r="AU24" t="str">
            <v>5203.9127.9700</v>
          </cell>
          <cell r="AW24" t="str">
            <v>Distrib.Ger.y Superint.</v>
          </cell>
          <cell r="AX24" t="str">
            <v>Super Tostac.</v>
          </cell>
          <cell r="BA24">
            <v>13335.029999999999</v>
          </cell>
        </row>
        <row r="25">
          <cell r="AU25" t="str">
            <v>5200.9127.9900</v>
          </cell>
          <cell r="AW25" t="str">
            <v>Distrib.Ger.y Superint.</v>
          </cell>
          <cell r="AX25" t="str">
            <v>Super Tostac.</v>
          </cell>
          <cell r="BB25">
            <v>30119.91</v>
          </cell>
          <cell r="DU25" t="str">
            <v>Total</v>
          </cell>
          <cell r="DW25">
            <v>192044.511</v>
          </cell>
          <cell r="DY25">
            <v>196312.07800000007</v>
          </cell>
          <cell r="EA25">
            <v>135584.40000000005</v>
          </cell>
          <cell r="EF25" t="str">
            <v>Total</v>
          </cell>
          <cell r="EH25">
            <v>135584.40000000005</v>
          </cell>
        </row>
        <row r="27">
          <cell r="AU27" t="str">
            <v>5301.9127.9700</v>
          </cell>
          <cell r="AW27" t="str">
            <v>Distrib.Ger.y Superint.</v>
          </cell>
          <cell r="AX27" t="str">
            <v>Super Hidrom.</v>
          </cell>
          <cell r="BA27">
            <v>30940.6</v>
          </cell>
          <cell r="DU27" t="str">
            <v>TERMINADOS Y EN MANO</v>
          </cell>
          <cell r="EF27" t="str">
            <v>TERMINADOS Y EN MANO</v>
          </cell>
        </row>
        <row r="28">
          <cell r="AU28" t="str">
            <v>5302.9127.9700</v>
          </cell>
          <cell r="AW28" t="str">
            <v>Distrib.Ger.y Superint.</v>
          </cell>
          <cell r="AX28" t="str">
            <v>Super Hidrom.</v>
          </cell>
          <cell r="BA28">
            <v>2689.15</v>
          </cell>
          <cell r="DU28" t="str">
            <v>Saldo Inicial</v>
          </cell>
          <cell r="DW28">
            <v>36940.771000000001</v>
          </cell>
          <cell r="EC28">
            <v>-36940.771000000001</v>
          </cell>
          <cell r="EF28" t="str">
            <v>Saldo Inicial</v>
          </cell>
        </row>
        <row r="29">
          <cell r="AU29" t="str">
            <v>5303.9127.9700</v>
          </cell>
          <cell r="AW29" t="str">
            <v>Distrib.Ger.y Superint.</v>
          </cell>
          <cell r="AX29" t="str">
            <v>Super Hidrom.</v>
          </cell>
          <cell r="BA29">
            <v>9292.6200000000008</v>
          </cell>
          <cell r="DU29" t="str">
            <v>Recepcion</v>
          </cell>
          <cell r="DW29">
            <v>189630.986</v>
          </cell>
          <cell r="EF29" t="str">
            <v>Recepcion</v>
          </cell>
        </row>
        <row r="30">
          <cell r="AU30" t="str">
            <v>5304.9127.9700</v>
          </cell>
          <cell r="AW30" t="str">
            <v>Distrib.Ger.y Superint.</v>
          </cell>
          <cell r="AX30" t="str">
            <v>Super Hidrom.</v>
          </cell>
          <cell r="BA30">
            <v>2714.5899999999965</v>
          </cell>
          <cell r="DU30" t="str">
            <v>Otros</v>
          </cell>
          <cell r="DW30">
            <v>0</v>
          </cell>
          <cell r="EC30">
            <v>0</v>
          </cell>
          <cell r="EF30" t="str">
            <v>Otros</v>
          </cell>
        </row>
        <row r="31">
          <cell r="AU31" t="str">
            <v>5300.9127.9900</v>
          </cell>
          <cell r="AW31" t="str">
            <v>Distrib.Ger.y Superint.</v>
          </cell>
          <cell r="AX31" t="str">
            <v>Super Hidrom.</v>
          </cell>
          <cell r="BB31">
            <v>45636.959999999999</v>
          </cell>
        </row>
        <row r="32">
          <cell r="DU32" t="str">
            <v>Disponible</v>
          </cell>
          <cell r="DW32">
            <v>226571.75700000001</v>
          </cell>
          <cell r="EF32" t="str">
            <v>Disponible</v>
          </cell>
        </row>
        <row r="33">
          <cell r="AU33" t="str">
            <v>5401.9127.9700</v>
          </cell>
          <cell r="AW33" t="str">
            <v>Distrib.Ger.y Superint.</v>
          </cell>
          <cell r="AX33" t="str">
            <v>Super Electrom.F.y M.</v>
          </cell>
          <cell r="BA33">
            <v>11866.34</v>
          </cell>
          <cell r="DU33" t="str">
            <v>Despachos</v>
          </cell>
          <cell r="DW33">
            <v>0</v>
          </cell>
          <cell r="EF33" t="str">
            <v>Despachos</v>
          </cell>
        </row>
        <row r="34">
          <cell r="AU34" t="str">
            <v>5406.9127.9700</v>
          </cell>
          <cell r="AW34" t="str">
            <v>Distrib.Ger.y Superint.</v>
          </cell>
          <cell r="AX34" t="str">
            <v>Super Electrom.F.y M.</v>
          </cell>
          <cell r="BA34">
            <v>8409.4010643566035</v>
          </cell>
          <cell r="DU34" t="str">
            <v>Saldo Final</v>
          </cell>
          <cell r="DW34">
            <v>42687.482000000004</v>
          </cell>
          <cell r="EC34">
            <v>42687.482000000004</v>
          </cell>
          <cell r="ED34" t="str">
            <v>Saldo Final</v>
          </cell>
          <cell r="EF34" t="str">
            <v>Saldo Final</v>
          </cell>
        </row>
        <row r="35">
          <cell r="AU35" t="str">
            <v>5407.9127.9700</v>
          </cell>
          <cell r="AW35" t="str">
            <v>Distrib.Ger.y Superint.</v>
          </cell>
          <cell r="AX35" t="str">
            <v>Super Electrom.F.y M.</v>
          </cell>
          <cell r="BA35">
            <v>117.30893564339584</v>
          </cell>
        </row>
        <row r="36">
          <cell r="AU36" t="str">
            <v>5408.9127.9700</v>
          </cell>
          <cell r="AW36" t="str">
            <v>Distrib.Ger.y Superint.</v>
          </cell>
          <cell r="AX36" t="str">
            <v>Super Electrom.F.y M.</v>
          </cell>
          <cell r="BA36">
            <v>1000.29</v>
          </cell>
          <cell r="DU36" t="str">
            <v>Transf.al dpto.sgte</v>
          </cell>
          <cell r="DW36">
            <v>183884.27500000002</v>
          </cell>
          <cell r="EC36">
            <v>205498.46800000005</v>
          </cell>
          <cell r="ED36">
            <v>0</v>
          </cell>
          <cell r="EF36" t="str">
            <v>Transf.al dpto.sgte</v>
          </cell>
        </row>
        <row r="37">
          <cell r="AU37" t="str">
            <v>5409.9127.9700</v>
          </cell>
          <cell r="AW37" t="str">
            <v>Distrib.Ger.y Superint.</v>
          </cell>
          <cell r="AX37" t="str">
            <v>Super Electrom.F.y M.</v>
          </cell>
          <cell r="BA37">
            <v>993.96</v>
          </cell>
        </row>
        <row r="38">
          <cell r="AU38" t="str">
            <v>5400.9127.9900</v>
          </cell>
          <cell r="AW38" t="str">
            <v>Distrib.Ger.y Superint.</v>
          </cell>
          <cell r="AX38" t="str">
            <v>Super Electrom.F.y M.</v>
          </cell>
          <cell r="BB38">
            <v>22387.3</v>
          </cell>
          <cell r="DU38" t="str">
            <v>COSTOS CARGADOS $</v>
          </cell>
          <cell r="DW38" t="str">
            <v>COSTO TOTAL</v>
          </cell>
          <cell r="DX38" t="str">
            <v>C/U</v>
          </cell>
          <cell r="DY38" t="str">
            <v>COSTO TOTAL</v>
          </cell>
          <cell r="DZ38" t="str">
            <v>C/U</v>
          </cell>
          <cell r="EA38" t="str">
            <v>COSTO TOTAL</v>
          </cell>
          <cell r="EB38" t="str">
            <v>C/U</v>
          </cell>
          <cell r="EC38" t="str">
            <v>TOTAL</v>
          </cell>
          <cell r="EF38" t="str">
            <v>COSTOS CARGADOS $</v>
          </cell>
          <cell r="EH38" t="str">
            <v>COSTO TOTAL</v>
          </cell>
          <cell r="EI38" t="str">
            <v>C/U</v>
          </cell>
        </row>
        <row r="41">
          <cell r="BA41">
            <v>161194.72</v>
          </cell>
          <cell r="BB41">
            <v>161194.72</v>
          </cell>
          <cell r="DU41" t="str">
            <v>En circuito inicial</v>
          </cell>
          <cell r="DW41">
            <v>3157.1399999999267</v>
          </cell>
          <cell r="DX41">
            <v>1.6439626299999999E-2</v>
          </cell>
          <cell r="DY41">
            <v>35661.879999999888</v>
          </cell>
          <cell r="DZ41">
            <v>0.18165912340000001</v>
          </cell>
          <cell r="EA41">
            <v>3775.12</v>
          </cell>
          <cell r="EB41">
            <v>2.78433212E-2</v>
          </cell>
          <cell r="EC41">
            <v>42594.139999999818</v>
          </cell>
          <cell r="EF41" t="str">
            <v>En circuito inicial</v>
          </cell>
          <cell r="EH41">
            <v>168.37</v>
          </cell>
          <cell r="EI41">
            <v>1.2511900999999999E-3</v>
          </cell>
        </row>
        <row r="42">
          <cell r="BB42">
            <v>0</v>
          </cell>
          <cell r="DU42" t="str">
            <v>Recibido dpto.anterior</v>
          </cell>
          <cell r="DY42">
            <v>277014.59999999998</v>
          </cell>
          <cell r="DZ42">
            <v>1.4110930047000001</v>
          </cell>
          <cell r="EA42">
            <v>271867.53000000003</v>
          </cell>
          <cell r="EB42">
            <v>2.0051534690000001</v>
          </cell>
          <cell r="EF42" t="str">
            <v>Recibido dpto.anterior</v>
          </cell>
        </row>
        <row r="43">
          <cell r="AW43" t="str">
            <v>Para contabilizar la Distribucion de los Costos de la Ger.y Superint.</v>
          </cell>
          <cell r="DU43" t="str">
            <v>Residuo Pb Ag</v>
          </cell>
          <cell r="EA43">
            <v>0</v>
          </cell>
          <cell r="EB43">
            <v>0</v>
          </cell>
          <cell r="EC43">
            <v>0</v>
          </cell>
          <cell r="EF43" t="str">
            <v>Residuo Pb Ag</v>
          </cell>
        </row>
        <row r="44">
          <cell r="DU44" t="str">
            <v>Costos del Mes</v>
          </cell>
          <cell r="DW44">
            <v>276055.08</v>
          </cell>
          <cell r="DX44">
            <v>1.4374536328</v>
          </cell>
          <cell r="EC44">
            <v>276055.08</v>
          </cell>
          <cell r="EF44" t="str">
            <v>Costos del Mes</v>
          </cell>
          <cell r="EH44">
            <v>32553.38</v>
          </cell>
          <cell r="EI44">
            <v>0.2419104731</v>
          </cell>
        </row>
        <row r="45">
          <cell r="DU45" t="str">
            <v>Ajuste Cons.Int.y Perdidas</v>
          </cell>
          <cell r="DX45">
            <v>1.9268695000000946E-3</v>
          </cell>
          <cell r="DZ45">
            <v>0.42769279739999999</v>
          </cell>
          <cell r="EB45">
            <v>0.54584988910000032</v>
          </cell>
          <cell r="EF45" t="str">
            <v>Ajuste Cons.Int.y Perdidas</v>
          </cell>
          <cell r="EI45">
            <v>6.5914608099999994E-2</v>
          </cell>
        </row>
        <row r="47">
          <cell r="DU47" t="str">
            <v>Total</v>
          </cell>
          <cell r="DW47">
            <v>279212.21999999997</v>
          </cell>
          <cell r="DX47">
            <v>1.4558201287000001</v>
          </cell>
          <cell r="DY47">
            <v>312676.47999999986</v>
          </cell>
          <cell r="DZ47">
            <v>2.0204449255000001</v>
          </cell>
          <cell r="EA47">
            <v>275642.65000000002</v>
          </cell>
          <cell r="EB47">
            <v>2.5788466793000002</v>
          </cell>
          <cell r="EC47">
            <v>318649.21999999986</v>
          </cell>
          <cell r="EF47" t="str">
            <v>Total</v>
          </cell>
          <cell r="EH47">
            <v>32721.75</v>
          </cell>
          <cell r="EI47">
            <v>0.30907627129999998</v>
          </cell>
        </row>
        <row r="49">
          <cell r="DU49" t="str">
            <v>DISTRIBUCION DE LOS COSTOS :</v>
          </cell>
          <cell r="DW49" t="str">
            <v>COSTO TOTAL</v>
          </cell>
          <cell r="DX49" t="str">
            <v>C/U</v>
          </cell>
          <cell r="DY49" t="str">
            <v>COSTO TOTAL</v>
          </cell>
          <cell r="DZ49" t="str">
            <v>C/U</v>
          </cell>
          <cell r="EA49" t="str">
            <v>COSTO TOTAL</v>
          </cell>
          <cell r="EB49" t="str">
            <v>C/U</v>
          </cell>
          <cell r="EC49" t="str">
            <v>TOTAL</v>
          </cell>
          <cell r="EF49" t="str">
            <v>DISTRIBUCION DE LOS COSTOS :</v>
          </cell>
          <cell r="EH49" t="str">
            <v>COSTO TOTAL</v>
          </cell>
          <cell r="EI49" t="str">
            <v>C/U</v>
          </cell>
        </row>
        <row r="51">
          <cell r="DU51" t="str">
            <v>Produccion</v>
          </cell>
          <cell r="DW51">
            <v>276068.61</v>
          </cell>
          <cell r="DX51">
            <v>1.4558199999999999</v>
          </cell>
          <cell r="DY51">
            <v>271867.53000000003</v>
          </cell>
          <cell r="DZ51">
            <v>2.020445</v>
          </cell>
          <cell r="EF51" t="str">
            <v>Produccion</v>
          </cell>
        </row>
        <row r="52">
          <cell r="DU52" t="str">
            <v>PRODUCCION TERMINADA</v>
          </cell>
          <cell r="EF52" t="str">
            <v>PRODUCCION TERMINADA</v>
          </cell>
        </row>
        <row r="53">
          <cell r="DU53" t="str">
            <v>Concentrado de Plata</v>
          </cell>
          <cell r="EA53">
            <v>270399.76186655619</v>
          </cell>
          <cell r="EB53">
            <v>0</v>
          </cell>
          <cell r="EC53">
            <v>270399.76186655619</v>
          </cell>
          <cell r="EF53" t="str">
            <v>Concentrado de Plata</v>
          </cell>
          <cell r="EH53">
            <v>32407.568406805723</v>
          </cell>
          <cell r="EI53">
            <v>0.30907600000000002</v>
          </cell>
        </row>
        <row r="54">
          <cell r="DU54" t="str">
            <v>PRODUCCION EN PROCESO</v>
          </cell>
          <cell r="EF54" t="str">
            <v>PRODUCCION EN PROCESO</v>
          </cell>
        </row>
        <row r="55">
          <cell r="DU55" t="str">
            <v>En circuito final</v>
          </cell>
          <cell r="DW55">
            <v>3143.609999999986</v>
          </cell>
          <cell r="DX55">
            <v>1.4558180000000001</v>
          </cell>
          <cell r="DY55">
            <v>40808.949999999837</v>
          </cell>
          <cell r="DZ55">
            <v>2.020445</v>
          </cell>
          <cell r="EA55">
            <v>5242.8881334438338</v>
          </cell>
          <cell r="EB55">
            <v>0</v>
          </cell>
          <cell r="EC55">
            <v>49195.448133443657</v>
          </cell>
          <cell r="EF55" t="str">
            <v>En circuito final</v>
          </cell>
          <cell r="EH55">
            <v>314.1815931942765</v>
          </cell>
          <cell r="EI55">
            <v>0.15453800000000001</v>
          </cell>
        </row>
        <row r="57">
          <cell r="DU57" t="str">
            <v>Total</v>
          </cell>
          <cell r="DW57">
            <v>279212.21999999997</v>
          </cell>
          <cell r="DY57">
            <v>312676.47999999986</v>
          </cell>
          <cell r="EA57">
            <v>275642.65000000002</v>
          </cell>
          <cell r="EF57" t="str">
            <v>Total</v>
          </cell>
          <cell r="EH57">
            <v>32721.75</v>
          </cell>
        </row>
        <row r="59">
          <cell r="DU59" t="str">
            <v>TERMINADOS Y EN MANO:</v>
          </cell>
          <cell r="EF59" t="str">
            <v>TERMINADOS Y EN MANO:</v>
          </cell>
        </row>
        <row r="60">
          <cell r="DU60" t="str">
            <v>Saldo Inicial</v>
          </cell>
          <cell r="DW60">
            <v>65253.04</v>
          </cell>
          <cell r="DX60">
            <v>1.7664233375</v>
          </cell>
          <cell r="EC60">
            <v>-65253.04</v>
          </cell>
          <cell r="EF60" t="str">
            <v>Saldo Inicial</v>
          </cell>
        </row>
        <row r="61">
          <cell r="DU61" t="str">
            <v>Recepcion</v>
          </cell>
          <cell r="DW61">
            <v>276068.61</v>
          </cell>
          <cell r="DX61">
            <v>1.4558201475000001</v>
          </cell>
          <cell r="EF61" t="str">
            <v>Recepcion</v>
          </cell>
        </row>
        <row r="62">
          <cell r="DU62" t="str">
            <v>Otros</v>
          </cell>
          <cell r="EF62" t="str">
            <v>Otros</v>
          </cell>
        </row>
        <row r="64">
          <cell r="DU64" t="str">
            <v>Disponible</v>
          </cell>
          <cell r="DW64">
            <v>341321.64999999997</v>
          </cell>
          <cell r="DX64">
            <v>1.5064615931000001</v>
          </cell>
          <cell r="EF64" t="str">
            <v>Disponible</v>
          </cell>
        </row>
        <row r="65">
          <cell r="DU65" t="str">
            <v>Despachos</v>
          </cell>
          <cell r="DW65">
            <v>0</v>
          </cell>
          <cell r="DX65">
            <v>0</v>
          </cell>
          <cell r="EF65" t="str">
            <v>Despachos</v>
          </cell>
        </row>
        <row r="66">
          <cell r="DU66" t="str">
            <v>Saldo Final</v>
          </cell>
          <cell r="DW66">
            <v>64307.05</v>
          </cell>
          <cell r="DX66">
            <v>1.5064615429999999</v>
          </cell>
          <cell r="EC66">
            <v>64307.05</v>
          </cell>
          <cell r="EF66" t="str">
            <v>Saldo Final</v>
          </cell>
        </row>
        <row r="68">
          <cell r="DU68" t="str">
            <v>Transf.al dpto.sgte</v>
          </cell>
          <cell r="DW68">
            <v>277014.59999999998</v>
          </cell>
          <cell r="DX68">
            <v>1.5064616046999999</v>
          </cell>
          <cell r="EC68">
            <v>318649.21999999986</v>
          </cell>
          <cell r="ED68">
            <v>0</v>
          </cell>
          <cell r="EF68" t="str">
            <v>Transf.al dpto.sgte</v>
          </cell>
        </row>
        <row r="70">
          <cell r="DU70" t="str">
            <v>% Equiv.</v>
          </cell>
          <cell r="EF70" t="str">
            <v>% Equiv.</v>
          </cell>
          <cell r="EH70">
            <v>0.5</v>
          </cell>
        </row>
        <row r="71">
          <cell r="DU71" t="str">
            <v>% Produc.Equiv.</v>
          </cell>
          <cell r="EF71" t="str">
            <v>% Produc.Equiv.</v>
          </cell>
          <cell r="EH71">
            <v>1016.518</v>
          </cell>
        </row>
        <row r="72">
          <cell r="DU72" t="str">
            <v>Tonelaje Equiv.</v>
          </cell>
          <cell r="DW72">
            <v>191790.32800000001</v>
          </cell>
          <cell r="DY72">
            <v>154756.25000000006</v>
          </cell>
          <cell r="EA72">
            <v>106886.01700000005</v>
          </cell>
          <cell r="EF72" t="str">
            <v>Tonelaje Equiv.</v>
          </cell>
          <cell r="EH72">
            <v>105869.49900000005</v>
          </cell>
        </row>
        <row r="73">
          <cell r="DW73">
            <v>192044.511</v>
          </cell>
          <cell r="DY73">
            <v>196312.07800000007</v>
          </cell>
          <cell r="EA73">
            <v>135584.40000000005</v>
          </cell>
          <cell r="EH73">
            <v>134567.88200000004</v>
          </cell>
        </row>
        <row r="76">
          <cell r="DU76" t="str">
            <v>Desp.Acum.a la Fecha</v>
          </cell>
          <cell r="DW76">
            <v>0</v>
          </cell>
          <cell r="DY76">
            <v>0</v>
          </cell>
        </row>
      </sheetData>
      <sheetData sheetId="3" refreshError="1">
        <row r="1">
          <cell r="BQ1" t="str">
            <v xml:space="preserve">COSTOS   DE   PRODUCCION  E   INVENTARIOS  </v>
          </cell>
        </row>
        <row r="2">
          <cell r="G2" t="str">
            <v>ZINC REFINADO</v>
          </cell>
          <cell r="AK2" t="str">
            <v>ZINC REFINADO</v>
          </cell>
        </row>
        <row r="3">
          <cell r="G3" t="str">
            <v xml:space="preserve">COSTOS   DE   PRODUCCION  E   INVENTARIOS  </v>
          </cell>
          <cell r="AK3" t="str">
            <v xml:space="preserve">COSTOS   DE   PRODUCCION  E   INVENTARIOS  </v>
          </cell>
        </row>
        <row r="4">
          <cell r="R4" t="str">
            <v>MES DE :</v>
          </cell>
          <cell r="S4" t="str">
            <v>DICIEMBRE 2003</v>
          </cell>
          <cell r="AS4" t="str">
            <v>MES DE :</v>
          </cell>
          <cell r="AT4" t="str">
            <v>DICIEMBRE 2003</v>
          </cell>
          <cell r="CW4" t="str">
            <v>KARDEX DE PRODUCCION TERMINADA, SUBPRODUCTOS Y RESIDUOS</v>
          </cell>
        </row>
        <row r="5">
          <cell r="DB5" t="str">
            <v>MES:</v>
          </cell>
          <cell r="DC5" t="str">
            <v>DICIEMBRE 2003</v>
          </cell>
        </row>
        <row r="6">
          <cell r="T6" t="str">
            <v>TOTAL</v>
          </cell>
          <cell r="CW6" t="str">
            <v>ZINC REFINADO (Barras y Jumbos SHG) - 31. 2111/2 (Cód. 25137 y 25139)</v>
          </cell>
        </row>
        <row r="7">
          <cell r="G7" t="str">
            <v>TRATAMIENTO</v>
          </cell>
          <cell r="J7" t="str">
            <v>TOSTACION</v>
          </cell>
          <cell r="L7" t="str">
            <v>LIX.PURIF.Y CD</v>
          </cell>
          <cell r="N7" t="str">
            <v>ELECTROLISIS</v>
          </cell>
          <cell r="P7" t="str">
            <v>FUSION Y MOLDEO</v>
          </cell>
          <cell r="R7" t="str">
            <v>ACIDO SULFURICO</v>
          </cell>
          <cell r="T7" t="str">
            <v>GENERAL</v>
          </cell>
          <cell r="AK7" t="str">
            <v>MATERIA PRIMA</v>
          </cell>
          <cell r="AM7" t="str">
            <v>TOSTACION</v>
          </cell>
          <cell r="AO7" t="str">
            <v>LIX.PURIF.Y CD</v>
          </cell>
          <cell r="AQ7" t="str">
            <v>ELECTROLISIS</v>
          </cell>
          <cell r="AS7" t="str">
            <v>FUSION Y MOLDEO</v>
          </cell>
          <cell r="AU7" t="str">
            <v>TOTAL</v>
          </cell>
          <cell r="CW7" t="str">
            <v>DETALLE</v>
          </cell>
          <cell r="CX7" t="str">
            <v>MENSUAL</v>
          </cell>
          <cell r="DA7" t="str">
            <v>ANO A LA FECHA</v>
          </cell>
          <cell r="DD7" t="str">
            <v>MENSUAL</v>
          </cell>
        </row>
        <row r="9">
          <cell r="CW9" t="str">
            <v xml:space="preserve">  </v>
          </cell>
          <cell r="CX9" t="str">
            <v>T.M.</v>
          </cell>
          <cell r="CY9" t="str">
            <v>COST.UNIT.</v>
          </cell>
          <cell r="CZ9" t="str">
            <v>TOTAL $</v>
          </cell>
          <cell r="DA9" t="str">
            <v>T.M.</v>
          </cell>
          <cell r="DB9" t="str">
            <v>COST.UNIT.</v>
          </cell>
          <cell r="DC9" t="str">
            <v>TOTAL $</v>
          </cell>
          <cell r="DD9" t="str">
            <v>Material $</v>
          </cell>
          <cell r="DE9" t="str">
            <v>Tratamiento $</v>
          </cell>
        </row>
        <row r="10">
          <cell r="G10" t="str">
            <v>UNIDADES T.M.Zn</v>
          </cell>
          <cell r="J10" t="str">
            <v xml:space="preserve">  </v>
          </cell>
          <cell r="K10" t="str">
            <v>Consist.</v>
          </cell>
          <cell r="R10" t="str">
            <v xml:space="preserve">  </v>
          </cell>
          <cell r="AK10" t="str">
            <v>UNIDADES T.M.Zn</v>
          </cell>
          <cell r="AM10" t="str">
            <v xml:space="preserve">  </v>
          </cell>
          <cell r="AN10" t="str">
            <v xml:space="preserve">  </v>
          </cell>
          <cell r="AO10" t="str">
            <v xml:space="preserve">  </v>
          </cell>
          <cell r="AP10" t="str">
            <v xml:space="preserve">  </v>
          </cell>
          <cell r="AQ10" t="str">
            <v xml:space="preserve">  </v>
          </cell>
          <cell r="AR10" t="str">
            <v xml:space="preserve">  </v>
          </cell>
          <cell r="AS10" t="str">
            <v xml:space="preserve">  </v>
          </cell>
          <cell r="AT10" t="str">
            <v xml:space="preserve">  </v>
          </cell>
          <cell r="AU10" t="str">
            <v xml:space="preserve">   </v>
          </cell>
        </row>
        <row r="11">
          <cell r="CW11" t="str">
            <v>Saldo Inic.</v>
          </cell>
          <cell r="CX11">
            <v>2706.462</v>
          </cell>
          <cell r="CY11">
            <v>711.519452</v>
          </cell>
          <cell r="CZ11">
            <v>1925700.36</v>
          </cell>
          <cell r="DA11">
            <v>3208.070000000007</v>
          </cell>
          <cell r="DB11">
            <v>578.70940499999995</v>
          </cell>
          <cell r="DC11">
            <v>1856540.2800000161</v>
          </cell>
          <cell r="DD11">
            <v>1238890.0100000012</v>
          </cell>
          <cell r="DE11">
            <v>686810.35999999964</v>
          </cell>
        </row>
        <row r="12">
          <cell r="G12" t="str">
            <v>En circuito inicial</v>
          </cell>
          <cell r="J12">
            <v>337.81299999999999</v>
          </cell>
          <cell r="L12">
            <v>1369.4010000000001</v>
          </cell>
          <cell r="N12">
            <v>835.37599999999998</v>
          </cell>
          <cell r="P12">
            <v>151</v>
          </cell>
          <cell r="R12">
            <v>203.92</v>
          </cell>
          <cell r="T12">
            <v>2897.51</v>
          </cell>
          <cell r="AK12" t="str">
            <v>En circuito inicial</v>
          </cell>
          <cell r="AM12">
            <v>337.81299999999999</v>
          </cell>
          <cell r="AO12">
            <v>1369.4010000000001</v>
          </cell>
          <cell r="AQ12">
            <v>835.37599999999998</v>
          </cell>
          <cell r="AS12">
            <v>151</v>
          </cell>
          <cell r="AU12">
            <v>2693.59</v>
          </cell>
          <cell r="AV12" t="str">
            <v>En circuito inicial</v>
          </cell>
          <cell r="CW12" t="str">
            <v>Compra</v>
          </cell>
          <cell r="CX12">
            <v>0</v>
          </cell>
          <cell r="CY12">
            <v>0</v>
          </cell>
          <cell r="CZ12">
            <v>0</v>
          </cell>
          <cell r="DA12">
            <v>100.008</v>
          </cell>
          <cell r="DB12">
            <v>798.99608000000001</v>
          </cell>
          <cell r="DC12">
            <v>79906</v>
          </cell>
          <cell r="DD12">
            <v>0</v>
          </cell>
          <cell r="DE12">
            <v>0</v>
          </cell>
        </row>
        <row r="13">
          <cell r="G13" t="str">
            <v>Zn en Concentrados</v>
          </cell>
          <cell r="J13">
            <v>12063.725</v>
          </cell>
          <cell r="K13">
            <v>0</v>
          </cell>
          <cell r="T13">
            <v>12063.725</v>
          </cell>
          <cell r="AK13" t="str">
            <v>Zn en Concentrados</v>
          </cell>
          <cell r="AM13">
            <v>12063.725</v>
          </cell>
          <cell r="AU13">
            <v>12063.725</v>
          </cell>
          <cell r="AV13" t="str">
            <v>Zn en Concentrados</v>
          </cell>
        </row>
        <row r="14">
          <cell r="G14" t="str">
            <v>Recibido dpto.anterior</v>
          </cell>
          <cell r="L14">
            <v>11590.918999999998</v>
          </cell>
          <cell r="N14">
            <v>11917.607999999998</v>
          </cell>
          <cell r="P14">
            <v>12014.264999999999</v>
          </cell>
          <cell r="AK14" t="str">
            <v>Recibido dpto.anterior</v>
          </cell>
          <cell r="AO14">
            <v>11590.918999999998</v>
          </cell>
          <cell r="AQ14">
            <v>11917.607999999998</v>
          </cell>
          <cell r="AS14">
            <v>12014.264999999999</v>
          </cell>
          <cell r="CW14" t="str">
            <v>Produccion</v>
          </cell>
          <cell r="CX14">
            <v>7913.125</v>
          </cell>
          <cell r="CY14">
            <v>756.18119799999999</v>
          </cell>
          <cell r="CZ14">
            <v>5983756.3399999999</v>
          </cell>
          <cell r="DA14">
            <v>98854.58</v>
          </cell>
          <cell r="DB14">
            <v>669.653819</v>
          </cell>
          <cell r="DC14">
            <v>66198347</v>
          </cell>
          <cell r="DD14">
            <v>3995354.82</v>
          </cell>
          <cell r="DE14">
            <v>1988401.52</v>
          </cell>
        </row>
        <row r="15">
          <cell r="G15" t="str">
            <v>Polvo de Zinc</v>
          </cell>
          <cell r="L15">
            <v>689.93600000000004</v>
          </cell>
          <cell r="T15">
            <v>689.93600000000004</v>
          </cell>
          <cell r="AK15" t="str">
            <v>Polvo de Zinc</v>
          </cell>
          <cell r="AO15">
            <v>689.93600000000004</v>
          </cell>
          <cell r="AU15">
            <v>689.93600000000004</v>
          </cell>
          <cell r="AV15" t="str">
            <v>Polvo de Zinc</v>
          </cell>
        </row>
        <row r="16">
          <cell r="G16" t="str">
            <v>Sol.PJ/Sumidero 70</v>
          </cell>
          <cell r="L16">
            <v>0</v>
          </cell>
          <cell r="T16">
            <v>0</v>
          </cell>
          <cell r="AK16" t="str">
            <v>Sol.PJ/Sumidero 70</v>
          </cell>
          <cell r="AO16">
            <v>0</v>
          </cell>
          <cell r="AU16">
            <v>0</v>
          </cell>
          <cell r="AV16" t="str">
            <v>Sol.PJ/Sumidero 70</v>
          </cell>
        </row>
        <row r="17">
          <cell r="G17" t="str">
            <v>Dross,Bloq.emerg.,Des.Cat.,Espumado</v>
          </cell>
          <cell r="J17">
            <v>184.27500000000001</v>
          </cell>
          <cell r="P17">
            <v>0</v>
          </cell>
          <cell r="T17">
            <v>184.27500000000001</v>
          </cell>
          <cell r="AK17" t="str">
            <v>Dross</v>
          </cell>
          <cell r="AM17">
            <v>184.27500000000001</v>
          </cell>
          <cell r="AS17">
            <v>0</v>
          </cell>
          <cell r="AU17">
            <v>184.27500000000001</v>
          </cell>
          <cell r="AV17" t="str">
            <v>Dross</v>
          </cell>
          <cell r="CW17" t="str">
            <v>Disponible</v>
          </cell>
          <cell r="CX17">
            <v>10619.587</v>
          </cell>
          <cell r="CY17">
            <v>744.79889800000001</v>
          </cell>
          <cell r="CZ17">
            <v>7909456.7000000002</v>
          </cell>
          <cell r="DA17">
            <v>102162.65800000001</v>
          </cell>
          <cell r="DB17">
            <v>666.92463399999997</v>
          </cell>
          <cell r="DC17">
            <v>68134793.280000016</v>
          </cell>
          <cell r="DD17">
            <v>5234244.830000001</v>
          </cell>
          <cell r="DE17">
            <v>2675211.88</v>
          </cell>
        </row>
        <row r="18">
          <cell r="G18" t="str">
            <v>Polvo Filtro Manga</v>
          </cell>
          <cell r="J18">
            <v>2.14</v>
          </cell>
          <cell r="AK18" t="str">
            <v>Polvo Filtro Manga</v>
          </cell>
          <cell r="AM18">
            <v>2.14</v>
          </cell>
          <cell r="CW18" t="str">
            <v>Ventas</v>
          </cell>
          <cell r="CX18">
            <v>9008.3000000000011</v>
          </cell>
          <cell r="CY18">
            <v>744.79889900000001</v>
          </cell>
          <cell r="CZ18">
            <v>6709371.9199999999</v>
          </cell>
          <cell r="DA18">
            <v>100551.371</v>
          </cell>
          <cell r="DB18">
            <v>665.676737</v>
          </cell>
          <cell r="DC18">
            <v>66934708.500000007</v>
          </cell>
          <cell r="DD18">
            <v>4440064.17</v>
          </cell>
          <cell r="DE18">
            <v>2269307.7599999998</v>
          </cell>
        </row>
        <row r="20">
          <cell r="G20" t="str">
            <v>Total Disponible</v>
          </cell>
          <cell r="J20">
            <v>12587.953</v>
          </cell>
          <cell r="L20">
            <v>13650.255999999998</v>
          </cell>
          <cell r="N20">
            <v>12752.983999999999</v>
          </cell>
          <cell r="P20">
            <v>12165.264999999999</v>
          </cell>
          <cell r="R20">
            <v>203.92</v>
          </cell>
          <cell r="T20">
            <v>15835.446</v>
          </cell>
          <cell r="AK20" t="str">
            <v>Total Disponible</v>
          </cell>
          <cell r="AM20">
            <v>12587.953</v>
          </cell>
          <cell r="AO20">
            <v>13650.255999999998</v>
          </cell>
          <cell r="AQ20">
            <v>12752.983999999999</v>
          </cell>
          <cell r="AS20">
            <v>12165.264999999999</v>
          </cell>
          <cell r="AU20">
            <v>15631.526</v>
          </cell>
          <cell r="CW20" t="str">
            <v>Barras extraviadas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</row>
        <row r="22">
          <cell r="G22" t="str">
            <v>Produccion</v>
          </cell>
          <cell r="J22">
            <v>12269.368999999999</v>
          </cell>
          <cell r="L22">
            <v>12104.807999999997</v>
          </cell>
          <cell r="N22">
            <v>11918.745999999999</v>
          </cell>
          <cell r="AK22" t="str">
            <v>Produccion</v>
          </cell>
          <cell r="AM22">
            <v>12269.368999999999</v>
          </cell>
          <cell r="AO22">
            <v>12104.807999999997</v>
          </cell>
          <cell r="AQ22">
            <v>11918.745999999999</v>
          </cell>
          <cell r="CW22" t="str">
            <v>Saldo Final</v>
          </cell>
          <cell r="CX22">
            <v>1611.2869999999984</v>
          </cell>
          <cell r="CY22">
            <v>744.79889700000001</v>
          </cell>
          <cell r="CZ22">
            <v>1200084.7800000003</v>
          </cell>
          <cell r="DA22">
            <v>1611.2870000000112</v>
          </cell>
          <cell r="DB22">
            <v>744.79889700000001</v>
          </cell>
          <cell r="DC22">
            <v>1200084.7800000086</v>
          </cell>
          <cell r="DD22">
            <v>794180.66000000108</v>
          </cell>
          <cell r="DE22">
            <v>405904.12000000011</v>
          </cell>
        </row>
        <row r="23">
          <cell r="G23" t="str">
            <v>Cat.a Polvo,P.Filtro M.</v>
          </cell>
          <cell r="N23">
            <v>55.853999999999999</v>
          </cell>
          <cell r="P23">
            <v>2.14</v>
          </cell>
          <cell r="T23">
            <v>55.853999999999999</v>
          </cell>
          <cell r="AK23" t="str">
            <v>Cat.a Polvo,P.Filtro M.</v>
          </cell>
          <cell r="AQ23">
            <v>55.853999999999999</v>
          </cell>
          <cell r="AS23">
            <v>2.14</v>
          </cell>
          <cell r="AU23">
            <v>55.853999999999999</v>
          </cell>
          <cell r="AV23" t="str">
            <v>Cat.a Polvo,P.Filtro M.</v>
          </cell>
          <cell r="CW23" t="str">
            <v>Barras SHG (S.Final)</v>
          </cell>
          <cell r="CX23">
            <v>651.62699999999131</v>
          </cell>
          <cell r="CZ23">
            <v>485331.07071369066</v>
          </cell>
          <cell r="DA23">
            <v>-1.2732925824820995E-11</v>
          </cell>
          <cell r="DC23">
            <v>-8.3819031715393066E-9</v>
          </cell>
          <cell r="DD23">
            <v>321177.76717233757</v>
          </cell>
          <cell r="DE23">
            <v>164153.30354135347</v>
          </cell>
        </row>
        <row r="24">
          <cell r="G24" t="str">
            <v>Spent Reciclado</v>
          </cell>
          <cell r="N24">
            <v>0</v>
          </cell>
          <cell r="AK24" t="str">
            <v>Spent Reciclado</v>
          </cell>
          <cell r="AQ24">
            <v>0</v>
          </cell>
          <cell r="CW24" t="str">
            <v>Jumbos SHG (S.Final)</v>
          </cell>
          <cell r="CX24">
            <v>959.66</v>
          </cell>
          <cell r="CY24">
            <v>-7.2759576141834259E-12</v>
          </cell>
          <cell r="CZ24">
            <v>714753.70928630419</v>
          </cell>
          <cell r="DA24">
            <v>-5.3551048040390015E-9</v>
          </cell>
          <cell r="DC24">
            <v>-3.4924596548080444E-9</v>
          </cell>
          <cell r="DD24">
            <v>473002.89282765996</v>
          </cell>
          <cell r="DE24">
            <v>241750.81645864484</v>
          </cell>
        </row>
        <row r="25">
          <cell r="G25" t="str">
            <v>Zinc Refinado a Polvo</v>
          </cell>
          <cell r="P25">
            <v>587.86699999999996</v>
          </cell>
          <cell r="T25">
            <v>587.86699999999996</v>
          </cell>
          <cell r="AK25" t="str">
            <v>Zinc Refinado a Polvo</v>
          </cell>
          <cell r="AS25">
            <v>587.86699999999996</v>
          </cell>
          <cell r="AU25">
            <v>587.86699999999996</v>
          </cell>
          <cell r="AV25" t="str">
            <v>Zinc Refinado a Polvo</v>
          </cell>
        </row>
        <row r="26">
          <cell r="G26" t="str">
            <v>Zinc Ref.a Planta Aleac.Barras</v>
          </cell>
          <cell r="P26">
            <v>726.91300000000001</v>
          </cell>
          <cell r="T26">
            <v>726.91300000000001</v>
          </cell>
          <cell r="AK26" t="str">
            <v>Zinc Ref.a Planta Aleac.Barras</v>
          </cell>
          <cell r="AS26">
            <v>726.91300000000001</v>
          </cell>
          <cell r="AU26">
            <v>726.91300000000001</v>
          </cell>
          <cell r="AV26" t="str">
            <v>Zinc Ref.a Planta Aleac.Barras</v>
          </cell>
          <cell r="CW26" t="str">
            <v>Barras SHG (C.Vtas.)</v>
          </cell>
          <cell r="CX26">
            <v>8359.27</v>
          </cell>
          <cell r="CZ26">
            <v>6225975.0907161618</v>
          </cell>
          <cell r="DA26">
            <v>91822.762999999992</v>
          </cell>
          <cell r="DC26">
            <v>61230371.026219457</v>
          </cell>
          <cell r="DD26">
            <v>4120166.4258912224</v>
          </cell>
          <cell r="DE26">
            <v>2105808.6741044591</v>
          </cell>
        </row>
        <row r="27">
          <cell r="G27" t="str">
            <v>Zinc Ref.a Planta Aleac.Jumbos</v>
          </cell>
          <cell r="P27">
            <v>2511.23</v>
          </cell>
          <cell r="T27">
            <v>2511.23</v>
          </cell>
          <cell r="AK27" t="str">
            <v>Zinc Ref.a Planta Aleac.Jumbos</v>
          </cell>
          <cell r="AS27">
            <v>2511.23</v>
          </cell>
          <cell r="AU27">
            <v>2511.23</v>
          </cell>
          <cell r="AV27" t="str">
            <v>Zinc Ref.a Planta Aleac.Jumbos</v>
          </cell>
          <cell r="CW27" t="str">
            <v>Jumbos SHG (C.Vtas.)</v>
          </cell>
          <cell r="CX27">
            <v>649.03000000000009</v>
          </cell>
          <cell r="CY27">
            <v>0</v>
          </cell>
          <cell r="CZ27">
            <v>483396.82928383828</v>
          </cell>
          <cell r="DA27">
            <v>8728.608000000002</v>
          </cell>
          <cell r="DC27">
            <v>5704337.4737805286</v>
          </cell>
          <cell r="DD27">
            <v>319897.74410877749</v>
          </cell>
          <cell r="DE27">
            <v>163499.08589554077</v>
          </cell>
        </row>
        <row r="28">
          <cell r="G28" t="str">
            <v>Dross</v>
          </cell>
          <cell r="P28">
            <v>259.82799999999997</v>
          </cell>
          <cell r="T28">
            <v>259.82799999999997</v>
          </cell>
          <cell r="AK28" t="str">
            <v>Dross</v>
          </cell>
          <cell r="AS28">
            <v>259.82799999999997</v>
          </cell>
          <cell r="AU28">
            <v>259.82799999999997</v>
          </cell>
          <cell r="AV28" t="str">
            <v>Dross</v>
          </cell>
          <cell r="CZ28">
            <v>0</v>
          </cell>
          <cell r="DA28">
            <v>0</v>
          </cell>
          <cell r="DC28">
            <v>0</v>
          </cell>
        </row>
        <row r="29">
          <cell r="G29" t="str">
            <v>PRODUCCION TERMINADA</v>
          </cell>
          <cell r="AK29" t="str">
            <v>PRODUCCION TERMINADA</v>
          </cell>
          <cell r="CW29" t="str">
            <v>Barras SHG (Prod..)</v>
          </cell>
          <cell r="CX29">
            <v>7913.125</v>
          </cell>
          <cell r="CZ29">
            <v>5983756.3399999999</v>
          </cell>
        </row>
        <row r="30">
          <cell r="G30" t="str">
            <v>Zinc Refinado</v>
          </cell>
          <cell r="P30">
            <v>7913.1249999999991</v>
          </cell>
          <cell r="T30">
            <v>7913.1249999999991</v>
          </cell>
          <cell r="AK30" t="str">
            <v>Zinc Refinado</v>
          </cell>
          <cell r="AS30">
            <v>7913.1249999999991</v>
          </cell>
          <cell r="AU30">
            <v>7913.1249999999991</v>
          </cell>
          <cell r="AV30" t="str">
            <v>Zinc Refinado</v>
          </cell>
          <cell r="CW30" t="str">
            <v>Jumbos SHG (Prod.)</v>
          </cell>
          <cell r="CX30">
            <v>0</v>
          </cell>
          <cell r="CY30">
            <v>0</v>
          </cell>
          <cell r="CZ30">
            <v>0</v>
          </cell>
        </row>
        <row r="31">
          <cell r="G31" t="str">
            <v>Acido Sulfurico</v>
          </cell>
          <cell r="R31">
            <v>20409.745999999999</v>
          </cell>
        </row>
        <row r="32">
          <cell r="G32" t="str">
            <v>PRODUCCION EN PROCESO</v>
          </cell>
          <cell r="AK32" t="str">
            <v>PRODUCCION EN PROCESO</v>
          </cell>
          <cell r="CW32" t="str">
            <v>ALEACIONES DE Zn en Barras  31. 2114 (Cód. Varios)</v>
          </cell>
        </row>
        <row r="33">
          <cell r="G33" t="str">
            <v>Polv.Filtro Manga,Dross,etc.</v>
          </cell>
          <cell r="J33">
            <v>0</v>
          </cell>
          <cell r="L33">
            <v>31.809000000000001</v>
          </cell>
          <cell r="P33">
            <v>0</v>
          </cell>
          <cell r="T33">
            <v>31.809000000000001</v>
          </cell>
          <cell r="AK33" t="str">
            <v>Polv.Filtro Manga,Dross,etc.</v>
          </cell>
          <cell r="AM33">
            <v>0</v>
          </cell>
          <cell r="AO33">
            <v>31.809000000000001</v>
          </cell>
          <cell r="AS33">
            <v>0</v>
          </cell>
          <cell r="AU33">
            <v>31.809000000000001</v>
          </cell>
          <cell r="AV33" t="str">
            <v>En Proceso Final</v>
          </cell>
          <cell r="CW33" t="str">
            <v>DETALLE</v>
          </cell>
          <cell r="CX33" t="str">
            <v>MENSUAL</v>
          </cell>
          <cell r="DB33" t="str">
            <v xml:space="preserve">  ANO A LA FECHA</v>
          </cell>
          <cell r="DD33" t="str">
            <v>MENSUAL</v>
          </cell>
        </row>
        <row r="34">
          <cell r="G34" t="str">
            <v>En circuito final</v>
          </cell>
          <cell r="J34">
            <v>302.68</v>
          </cell>
          <cell r="L34">
            <v>1159.925</v>
          </cell>
          <cell r="N34">
            <v>765.38400000000001</v>
          </cell>
          <cell r="P34">
            <v>164</v>
          </cell>
          <cell r="R34">
            <v>203.92</v>
          </cell>
          <cell r="T34">
            <v>2595.9090000000001</v>
          </cell>
          <cell r="AK34" t="str">
            <v>En circuito final</v>
          </cell>
          <cell r="AM34">
            <v>302.68</v>
          </cell>
          <cell r="AO34">
            <v>1159.925</v>
          </cell>
          <cell r="AQ34">
            <v>765.38400000000001</v>
          </cell>
          <cell r="AS34">
            <v>164</v>
          </cell>
          <cell r="AU34">
            <v>2391.989</v>
          </cell>
          <cell r="AV34" t="str">
            <v>En circuito final</v>
          </cell>
        </row>
        <row r="35">
          <cell r="G35" t="str">
            <v>Perdidas (Ganancias)</v>
          </cell>
          <cell r="J35">
            <v>15.904</v>
          </cell>
          <cell r="L35">
            <v>353.714</v>
          </cell>
          <cell r="N35">
            <v>13</v>
          </cell>
          <cell r="P35">
            <v>0.16200000000000001</v>
          </cell>
          <cell r="R35">
            <v>0</v>
          </cell>
          <cell r="T35">
            <v>382.78</v>
          </cell>
          <cell r="AK35" t="str">
            <v>Perdidas (Ganancias)</v>
          </cell>
          <cell r="AM35">
            <v>15.904</v>
          </cell>
          <cell r="AO35">
            <v>353.714</v>
          </cell>
          <cell r="AQ35">
            <v>13</v>
          </cell>
          <cell r="AS35">
            <v>0.16200000000000001</v>
          </cell>
          <cell r="AU35">
            <v>382.78</v>
          </cell>
          <cell r="AV35" t="str">
            <v>Perdidas(Ganancias)</v>
          </cell>
          <cell r="CX35" t="str">
            <v>T.M.</v>
          </cell>
          <cell r="CY35" t="str">
            <v>COST.UNIT.</v>
          </cell>
          <cell r="CZ35" t="str">
            <v>TOTAL $</v>
          </cell>
          <cell r="DA35" t="str">
            <v>T.M.</v>
          </cell>
          <cell r="DB35" t="str">
            <v>COST.UNIT.</v>
          </cell>
          <cell r="DC35" t="str">
            <v>TOTAL $</v>
          </cell>
          <cell r="DD35" t="str">
            <v>Material $</v>
          </cell>
          <cell r="DE35" t="str">
            <v>Tratamiento $</v>
          </cell>
        </row>
        <row r="37">
          <cell r="G37" t="str">
            <v>Total</v>
          </cell>
          <cell r="J37">
            <v>12587.953</v>
          </cell>
          <cell r="L37">
            <v>13650.255999999999</v>
          </cell>
          <cell r="N37">
            <v>12752.984</v>
          </cell>
          <cell r="P37">
            <v>12165.264999999999</v>
          </cell>
          <cell r="R37">
            <v>203.92</v>
          </cell>
          <cell r="AK37" t="str">
            <v>Total</v>
          </cell>
          <cell r="AM37">
            <v>12587.953</v>
          </cell>
          <cell r="AO37">
            <v>13650.255999999999</v>
          </cell>
          <cell r="AQ37">
            <v>12752.984</v>
          </cell>
          <cell r="AS37">
            <v>12165.264999999999</v>
          </cell>
          <cell r="CW37" t="str">
            <v>Saldo Inic.</v>
          </cell>
          <cell r="CX37">
            <v>1431.4639999999999</v>
          </cell>
          <cell r="CY37">
            <v>707.63405899999998</v>
          </cell>
          <cell r="CZ37">
            <v>1012952.68</v>
          </cell>
          <cell r="DA37">
            <v>506.73299999999921</v>
          </cell>
          <cell r="DB37">
            <v>588.94665599999996</v>
          </cell>
          <cell r="DC37">
            <v>298438.70593699993</v>
          </cell>
          <cell r="DD37">
            <v>611133.27775740938</v>
          </cell>
          <cell r="DE37">
            <v>401819.40000000014</v>
          </cell>
        </row>
        <row r="38">
          <cell r="AW38" t="str">
            <v>Catodos (Cód.27098)</v>
          </cell>
          <cell r="CW38" t="str">
            <v>Produccion</v>
          </cell>
          <cell r="CX38">
            <v>749.88400000000001</v>
          </cell>
          <cell r="CY38">
            <v>827.58939999999996</v>
          </cell>
          <cell r="CZ38">
            <v>620596.04999999993</v>
          </cell>
          <cell r="DA38">
            <v>8576.9940000000006</v>
          </cell>
          <cell r="DB38">
            <v>695.31874800000003</v>
          </cell>
          <cell r="DC38">
            <v>5963744.7299999986</v>
          </cell>
          <cell r="DD38">
            <v>408515.72</v>
          </cell>
          <cell r="DE38">
            <v>212080.33</v>
          </cell>
        </row>
        <row r="39">
          <cell r="G39" t="str">
            <v>TERMINADOS Y EN MANO</v>
          </cell>
          <cell r="AK39" t="str">
            <v>TERMINADOS Y EN MANO</v>
          </cell>
          <cell r="AW39" t="str">
            <v>Total TM</v>
          </cell>
          <cell r="CW39" t="str">
            <v>Ajuste (Reciclado)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</row>
        <row r="40">
          <cell r="G40" t="str">
            <v>Saldo Inicial</v>
          </cell>
          <cell r="J40">
            <v>3704.643</v>
          </cell>
          <cell r="L40">
            <v>229.21600000000001</v>
          </cell>
          <cell r="N40">
            <v>105.5</v>
          </cell>
          <cell r="P40">
            <v>0</v>
          </cell>
          <cell r="T40">
            <v>-4039.3589999999999</v>
          </cell>
          <cell r="AK40" t="str">
            <v>Saldo Inicial</v>
          </cell>
          <cell r="AM40">
            <v>3704.643</v>
          </cell>
          <cell r="AO40">
            <v>229.21600000000001</v>
          </cell>
          <cell r="AQ40">
            <v>105.5</v>
          </cell>
          <cell r="AS40">
            <v>0</v>
          </cell>
          <cell r="AU40">
            <v>-4039.3589999999999</v>
          </cell>
          <cell r="AV40" t="str">
            <v>Saldo Inicial</v>
          </cell>
          <cell r="AW40">
            <v>105.5</v>
          </cell>
        </row>
        <row r="41">
          <cell r="G41" t="str">
            <v>Recepcion</v>
          </cell>
          <cell r="J41">
            <v>12269.368999999999</v>
          </cell>
          <cell r="L41">
            <v>12104.807999999997</v>
          </cell>
          <cell r="N41">
            <v>11918.745999999999</v>
          </cell>
          <cell r="AK41" t="str">
            <v>Recepcion</v>
          </cell>
          <cell r="AM41">
            <v>12269.368999999999</v>
          </cell>
          <cell r="AO41">
            <v>12104.807999999997</v>
          </cell>
          <cell r="AQ41">
            <v>11918.745999999999</v>
          </cell>
          <cell r="AW41">
            <v>11918.745999999999</v>
          </cell>
          <cell r="CW41" t="str">
            <v>Disponible</v>
          </cell>
          <cell r="CX41">
            <v>2181.348</v>
          </cell>
          <cell r="CY41">
            <v>748.871216</v>
          </cell>
          <cell r="CZ41">
            <v>1633548.73</v>
          </cell>
          <cell r="DA41">
            <v>9083.726999999999</v>
          </cell>
          <cell r="DB41">
            <v>689.38481300000001</v>
          </cell>
          <cell r="DC41">
            <v>6262183.4359369986</v>
          </cell>
          <cell r="DD41">
            <v>1019648.9977574094</v>
          </cell>
          <cell r="DE41">
            <v>613899.7300000001</v>
          </cell>
        </row>
        <row r="42">
          <cell r="G42" t="str">
            <v>Otros</v>
          </cell>
          <cell r="J42">
            <v>0</v>
          </cell>
          <cell r="T42">
            <v>0</v>
          </cell>
          <cell r="AK42" t="str">
            <v>Otros</v>
          </cell>
          <cell r="AM42">
            <v>0</v>
          </cell>
          <cell r="AU42">
            <v>0</v>
          </cell>
          <cell r="AV42">
            <v>0</v>
          </cell>
          <cell r="CW42" t="str">
            <v>Ventas</v>
          </cell>
          <cell r="CX42">
            <v>772.39700000000005</v>
          </cell>
          <cell r="CY42">
            <v>748.87121500000001</v>
          </cell>
          <cell r="CZ42">
            <v>578425.88</v>
          </cell>
          <cell r="DA42">
            <v>7674.7759999999998</v>
          </cell>
          <cell r="DB42">
            <v>678.46417799999995</v>
          </cell>
          <cell r="DC42">
            <v>5207060.59</v>
          </cell>
          <cell r="DD42">
            <v>361049.14</v>
          </cell>
          <cell r="DE42">
            <v>217376.74</v>
          </cell>
        </row>
        <row r="43">
          <cell r="CW43" t="str">
            <v>Otros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571.48680975609761</v>
          </cell>
          <cell r="DC43">
            <v>0</v>
          </cell>
          <cell r="DD43">
            <v>0</v>
          </cell>
          <cell r="DE43">
            <v>0</v>
          </cell>
        </row>
        <row r="44">
          <cell r="G44" t="str">
            <v>Disponible</v>
          </cell>
          <cell r="J44">
            <v>15974.011999999999</v>
          </cell>
          <cell r="L44">
            <v>12334.023999999998</v>
          </cell>
          <cell r="N44">
            <v>12024.245999999999</v>
          </cell>
          <cell r="P44">
            <v>0</v>
          </cell>
          <cell r="AK44" t="str">
            <v>Disponible</v>
          </cell>
          <cell r="AM44">
            <v>15974.011999999999</v>
          </cell>
          <cell r="AO44">
            <v>12334.023999999998</v>
          </cell>
          <cell r="AQ44">
            <v>12024.245999999999</v>
          </cell>
          <cell r="AS44">
            <v>0</v>
          </cell>
          <cell r="AW44">
            <v>12024.245999999999</v>
          </cell>
        </row>
        <row r="45">
          <cell r="G45" t="str">
            <v>Despachos</v>
          </cell>
          <cell r="J45">
            <v>0</v>
          </cell>
          <cell r="N45">
            <v>0</v>
          </cell>
          <cell r="T45">
            <v>0</v>
          </cell>
          <cell r="AK45" t="str">
            <v>Despachos</v>
          </cell>
          <cell r="AM45">
            <v>0</v>
          </cell>
          <cell r="AQ45">
            <v>0</v>
          </cell>
          <cell r="AU45">
            <v>0</v>
          </cell>
          <cell r="AW45">
            <v>0</v>
          </cell>
          <cell r="CW45" t="str">
            <v>Saldo Final</v>
          </cell>
          <cell r="CX45">
            <v>1408.951</v>
          </cell>
          <cell r="CY45">
            <v>748.871217</v>
          </cell>
          <cell r="CZ45">
            <v>1055122.8500000001</v>
          </cell>
          <cell r="DA45">
            <v>1408.9509999999991</v>
          </cell>
          <cell r="DB45">
            <v>748.87121400000001</v>
          </cell>
          <cell r="DC45">
            <v>1055122.8459369987</v>
          </cell>
          <cell r="DD45">
            <v>658599.85775740934</v>
          </cell>
          <cell r="DE45">
            <v>396522.99000000011</v>
          </cell>
        </row>
        <row r="46">
          <cell r="G46" t="str">
            <v>Retencion</v>
          </cell>
          <cell r="AK46" t="str">
            <v>Retencion</v>
          </cell>
        </row>
        <row r="47">
          <cell r="G47" t="str">
            <v>Saldo Final</v>
          </cell>
          <cell r="J47">
            <v>4383.0929999999998</v>
          </cell>
          <cell r="L47">
            <v>416.416</v>
          </cell>
          <cell r="N47">
            <v>9.9809999999999999</v>
          </cell>
          <cell r="P47">
            <v>0</v>
          </cell>
          <cell r="T47">
            <v>4809.49</v>
          </cell>
          <cell r="AK47" t="str">
            <v>Saldo Final</v>
          </cell>
          <cell r="AM47">
            <v>4383.0929999999998</v>
          </cell>
          <cell r="AO47">
            <v>416.416</v>
          </cell>
          <cell r="AQ47">
            <v>9.9809999999999999</v>
          </cell>
          <cell r="AS47">
            <v>0</v>
          </cell>
          <cell r="AU47">
            <v>4809.49</v>
          </cell>
          <cell r="AV47" t="str">
            <v>Saldo Final</v>
          </cell>
          <cell r="AW47">
            <v>9.9809999999999999</v>
          </cell>
          <cell r="DA47">
            <v>0</v>
          </cell>
          <cell r="DC47">
            <v>4.0630013681948185E-3</v>
          </cell>
          <cell r="DE47">
            <v>1.8204106017947197E-3</v>
          </cell>
        </row>
        <row r="49">
          <cell r="G49" t="str">
            <v>Transf.al dpto.sgte</v>
          </cell>
          <cell r="J49">
            <v>11590.918999999998</v>
          </cell>
          <cell r="L49">
            <v>11917.607999999998</v>
          </cell>
          <cell r="N49">
            <v>12014.264999999999</v>
          </cell>
          <cell r="P49">
            <v>0</v>
          </cell>
          <cell r="T49">
            <v>15835.445999999998</v>
          </cell>
          <cell r="AK49" t="str">
            <v>Transf.al dpto.sgte</v>
          </cell>
          <cell r="AM49">
            <v>11590.918999999998</v>
          </cell>
          <cell r="AO49">
            <v>11917.607999999998</v>
          </cell>
          <cell r="AQ49">
            <v>12014.264999999999</v>
          </cell>
          <cell r="AS49">
            <v>0</v>
          </cell>
          <cell r="AU49">
            <v>15631.525999999998</v>
          </cell>
          <cell r="AV49">
            <v>0</v>
          </cell>
          <cell r="AW49">
            <v>12014.264999999999</v>
          </cell>
        </row>
        <row r="51">
          <cell r="G51" t="str">
            <v>COSTOS CARGADOS $</v>
          </cell>
          <cell r="J51" t="str">
            <v>COSTO TOTAL</v>
          </cell>
          <cell r="K51" t="str">
            <v>C.U.</v>
          </cell>
          <cell r="L51" t="str">
            <v>COSTO TOTAL</v>
          </cell>
          <cell r="M51" t="str">
            <v>C.U.</v>
          </cell>
          <cell r="N51" t="str">
            <v xml:space="preserve">COSTO TOTAL </v>
          </cell>
          <cell r="O51" t="str">
            <v>C.U.</v>
          </cell>
          <cell r="P51" t="str">
            <v>COSTO TOTAL</v>
          </cell>
          <cell r="Q51" t="str">
            <v>C.U.</v>
          </cell>
          <cell r="R51" t="str">
            <v>COSTO TOTAL</v>
          </cell>
          <cell r="S51" t="str">
            <v>C.U.</v>
          </cell>
          <cell r="T51" t="str">
            <v>PROPIO</v>
          </cell>
          <cell r="AK51" t="str">
            <v>COSTOS CARGADOS $</v>
          </cell>
          <cell r="AM51" t="str">
            <v>COSTO TOTAL</v>
          </cell>
          <cell r="AN51" t="str">
            <v>C/U</v>
          </cell>
          <cell r="AO51" t="str">
            <v>COSTO TOTAL</v>
          </cell>
          <cell r="AP51" t="str">
            <v>C/U</v>
          </cell>
          <cell r="AQ51" t="str">
            <v>COSTO TOTAL</v>
          </cell>
          <cell r="AR51" t="str">
            <v>C/U</v>
          </cell>
          <cell r="AS51" t="str">
            <v>COSTO TOTAL</v>
          </cell>
          <cell r="AT51" t="str">
            <v>C/U</v>
          </cell>
          <cell r="AU51" t="str">
            <v>TOTAL</v>
          </cell>
        </row>
        <row r="54">
          <cell r="G54" t="str">
            <v>En circuito inicial</v>
          </cell>
          <cell r="J54">
            <v>3494.61</v>
          </cell>
          <cell r="K54">
            <v>0.2809937079</v>
          </cell>
          <cell r="L54">
            <v>42712.639999999999</v>
          </cell>
          <cell r="M54">
            <v>3.2758897985000002</v>
          </cell>
          <cell r="N54">
            <v>90806.74</v>
          </cell>
          <cell r="O54">
            <v>7.3740060244999999</v>
          </cell>
          <cell r="P54">
            <v>18958.010000000009</v>
          </cell>
          <cell r="Q54">
            <v>1.6876421537999999</v>
          </cell>
          <cell r="R54">
            <v>1180.95</v>
          </cell>
          <cell r="S54">
            <v>5.75744407E-2</v>
          </cell>
          <cell r="T54">
            <v>157152.95000000001</v>
          </cell>
          <cell r="AK54" t="str">
            <v>En circuito inicial</v>
          </cell>
          <cell r="AM54">
            <v>159542.46999999415</v>
          </cell>
          <cell r="AN54">
            <v>12.674218755</v>
          </cell>
          <cell r="AO54">
            <v>588711.3499999959</v>
          </cell>
          <cell r="AP54">
            <v>43.228963625600002</v>
          </cell>
          <cell r="AQ54">
            <v>367674.0900000073</v>
          </cell>
          <cell r="AR54">
            <v>28.957259632700001</v>
          </cell>
          <cell r="AS54">
            <v>69443.729999996256</v>
          </cell>
          <cell r="AT54">
            <v>6.1370827269000001</v>
          </cell>
          <cell r="AU54">
            <v>1185371.6399999936</v>
          </cell>
          <cell r="AV54" t="str">
            <v>En circuito inicial</v>
          </cell>
        </row>
        <row r="55">
          <cell r="G55" t="str">
            <v>Recibido dpto.anterior</v>
          </cell>
          <cell r="L55">
            <v>240981.24</v>
          </cell>
          <cell r="M55">
            <v>18.4823037339</v>
          </cell>
          <cell r="N55">
            <v>724852.43</v>
          </cell>
          <cell r="O55">
            <v>58.861998411899997</v>
          </cell>
          <cell r="P55">
            <v>2507182.63</v>
          </cell>
          <cell r="Q55">
            <v>223.1894114264</v>
          </cell>
          <cell r="AK55" t="str">
            <v>Recibido dpto.anterior</v>
          </cell>
          <cell r="AO55">
            <v>5644722.2899999991</v>
          </cell>
          <cell r="AP55">
            <v>414.49089532750003</v>
          </cell>
          <cell r="AQ55">
            <v>5593978.7800000003</v>
          </cell>
          <cell r="AR55">
            <v>440.57033203570001</v>
          </cell>
          <cell r="AS55">
            <v>5643660.8300000001</v>
          </cell>
          <cell r="AT55">
            <v>498.75796412509999</v>
          </cell>
          <cell r="CW55" t="str">
            <v>ALEACIONES DE Zn en Jumbos  -  31. 2113 (Cód. Varios)</v>
          </cell>
        </row>
        <row r="56">
          <cell r="G56" t="str">
            <v>Costos del Mes</v>
          </cell>
          <cell r="J56">
            <v>251483.36</v>
          </cell>
          <cell r="K56">
            <v>20.2212097458</v>
          </cell>
          <cell r="L56">
            <v>487040.83999999997</v>
          </cell>
          <cell r="M56">
            <v>37.354097504400002</v>
          </cell>
          <cell r="N56">
            <v>1750502.37</v>
          </cell>
          <cell r="O56">
            <v>142.1504067015</v>
          </cell>
          <cell r="P56">
            <v>296542.84000000003</v>
          </cell>
          <cell r="Q56">
            <v>26.398245237699999</v>
          </cell>
          <cell r="R56">
            <v>199795.08</v>
          </cell>
          <cell r="S56">
            <v>9.7405393778999994</v>
          </cell>
          <cell r="T56">
            <v>2985364.49</v>
          </cell>
          <cell r="AK56" t="str">
            <v>Costos del Mes</v>
          </cell>
          <cell r="AM56">
            <v>6068623.7300000004</v>
          </cell>
          <cell r="AN56">
            <v>482.097742977</v>
          </cell>
          <cell r="AU56">
            <v>6068623.7300000004</v>
          </cell>
          <cell r="AV56" t="str">
            <v>Costos del Mes</v>
          </cell>
          <cell r="CW56" t="str">
            <v>DETALLE</v>
          </cell>
          <cell r="CX56" t="str">
            <v>MENSUAL</v>
          </cell>
          <cell r="DB56" t="str">
            <v xml:space="preserve">  ANO A LA FECHA</v>
          </cell>
          <cell r="DD56" t="str">
            <v>MENSUAL</v>
          </cell>
        </row>
        <row r="57">
          <cell r="AK57" t="str">
            <v>Dross</v>
          </cell>
        </row>
        <row r="58">
          <cell r="G58" t="str">
            <v>Ajuste Cons.Int.y Perdidas</v>
          </cell>
          <cell r="K58">
            <v>2.6251886600000773E-2</v>
          </cell>
          <cell r="M58">
            <v>1.6483423242000015</v>
          </cell>
          <cell r="O58">
            <v>0.22022005430000036</v>
          </cell>
          <cell r="Q58">
            <v>3.6237539000012475E-3</v>
          </cell>
          <cell r="S58">
            <v>0</v>
          </cell>
          <cell r="AK58" t="str">
            <v>Ajuste Cons.Int.y Perdidas</v>
          </cell>
          <cell r="AN58">
            <v>0.62590062120000312</v>
          </cell>
          <cell r="AP58">
            <v>12.205441465700005</v>
          </cell>
          <cell r="AR58">
            <v>0.48122013029995969</v>
          </cell>
          <cell r="AT58">
            <v>7.2285515000203304E-3</v>
          </cell>
          <cell r="CX58" t="str">
            <v>T.M.</v>
          </cell>
          <cell r="CY58" t="str">
            <v>COST.UNIT.</v>
          </cell>
          <cell r="CZ58" t="str">
            <v>TOTAL $</v>
          </cell>
          <cell r="DA58" t="str">
            <v>T.M.</v>
          </cell>
          <cell r="DB58" t="str">
            <v>COST.UNIT.</v>
          </cell>
          <cell r="DC58" t="str">
            <v>TOTAL $</v>
          </cell>
          <cell r="DD58" t="str">
            <v>Material $</v>
          </cell>
          <cell r="DE58" t="str">
            <v>Tratamiento $</v>
          </cell>
        </row>
        <row r="60">
          <cell r="CW60" t="str">
            <v>Saldo Inic.</v>
          </cell>
          <cell r="CX60">
            <v>2289.7359999999999</v>
          </cell>
          <cell r="CY60">
            <v>717.69572100000005</v>
          </cell>
          <cell r="CZ60">
            <v>1643333.73</v>
          </cell>
          <cell r="DA60">
            <v>2324.4699999999998</v>
          </cell>
          <cell r="DB60">
            <v>588.34077600000001</v>
          </cell>
          <cell r="DC60">
            <v>1367580.483461</v>
          </cell>
          <cell r="DD60">
            <v>1056269.7924972489</v>
          </cell>
          <cell r="DE60">
            <v>587063.93000000028</v>
          </cell>
        </row>
        <row r="61">
          <cell r="G61" t="str">
            <v>Total</v>
          </cell>
          <cell r="J61">
            <v>254977.96999999997</v>
          </cell>
          <cell r="K61">
            <v>20.528455340200001</v>
          </cell>
          <cell r="L61">
            <v>770734.72</v>
          </cell>
          <cell r="M61">
            <v>60.760633361099998</v>
          </cell>
          <cell r="N61">
            <v>2566161.54</v>
          </cell>
          <cell r="O61">
            <v>208.60663119220001</v>
          </cell>
          <cell r="P61">
            <v>2822683.4799999995</v>
          </cell>
          <cell r="Q61">
            <v>251.2789225718</v>
          </cell>
          <cell r="R61">
            <v>200976.03</v>
          </cell>
          <cell r="S61">
            <v>9.7981138184999992</v>
          </cell>
          <cell r="T61">
            <v>3142517.4400000004</v>
          </cell>
          <cell r="AK61" t="str">
            <v>Total</v>
          </cell>
          <cell r="AM61">
            <v>6228166.1999999946</v>
          </cell>
          <cell r="AN61">
            <v>495.39786235320003</v>
          </cell>
          <cell r="AO61">
            <v>6233433.639999995</v>
          </cell>
          <cell r="AP61">
            <v>469.92530041880002</v>
          </cell>
          <cell r="AQ61">
            <v>5961652.8700000076</v>
          </cell>
          <cell r="AR61">
            <v>470.00881179869998</v>
          </cell>
          <cell r="AS61">
            <v>5713104.5599999968</v>
          </cell>
          <cell r="AT61">
            <v>504.90227540350003</v>
          </cell>
          <cell r="AU61">
            <v>7253995.3699999936</v>
          </cell>
          <cell r="CW61" t="str">
            <v>Produccion</v>
          </cell>
          <cell r="CX61">
            <v>2495.2199999999998</v>
          </cell>
          <cell r="CY61">
            <v>771.92536500000006</v>
          </cell>
          <cell r="CZ61">
            <v>1926123.6099999999</v>
          </cell>
          <cell r="DA61">
            <v>22053.171000000002</v>
          </cell>
          <cell r="DB61">
            <v>671.748515</v>
          </cell>
          <cell r="DC61">
            <v>14814184.859999998</v>
          </cell>
          <cell r="DD61">
            <v>1298882.23</v>
          </cell>
          <cell r="DE61">
            <v>627241.38</v>
          </cell>
        </row>
        <row r="62">
          <cell r="CW62" t="str">
            <v>Ajuste (Reciclado)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-1.4457814722845796E-4</v>
          </cell>
          <cell r="DD62">
            <v>0</v>
          </cell>
        </row>
        <row r="63">
          <cell r="G63" t="str">
            <v>DISTRIBUCION DE LOS COSTOS :</v>
          </cell>
          <cell r="J63" t="str">
            <v>COSTO TOTAL</v>
          </cell>
          <cell r="K63" t="str">
            <v>C.U.</v>
          </cell>
          <cell r="L63" t="str">
            <v>COSTO TOTAL</v>
          </cell>
          <cell r="M63" t="str">
            <v>C.U.</v>
          </cell>
          <cell r="N63" t="str">
            <v xml:space="preserve">COSTO TOTAL </v>
          </cell>
          <cell r="O63" t="str">
            <v>C.U.</v>
          </cell>
          <cell r="P63" t="str">
            <v>COSTO TOTAL</v>
          </cell>
          <cell r="Q63" t="str">
            <v>C.U.</v>
          </cell>
          <cell r="R63" t="str">
            <v>COSTO TOTAL</v>
          </cell>
          <cell r="S63" t="str">
            <v>C.U.</v>
          </cell>
          <cell r="T63" t="str">
            <v>TOTAL</v>
          </cell>
          <cell r="AK63" t="str">
            <v>DISTRIBUCION DE LOS COSTOS :</v>
          </cell>
          <cell r="AM63" t="str">
            <v>COSTO TOTAL</v>
          </cell>
          <cell r="AN63" t="str">
            <v>C/U</v>
          </cell>
          <cell r="AO63" t="str">
            <v>COSTO TOTAL</v>
          </cell>
          <cell r="AP63" t="str">
            <v>C/U</v>
          </cell>
          <cell r="AQ63" t="str">
            <v>COSTO TOTAL</v>
          </cell>
          <cell r="AR63" t="str">
            <v>C/U</v>
          </cell>
          <cell r="AS63" t="str">
            <v>COSTO TOTAL</v>
          </cell>
          <cell r="AT63" t="str">
            <v>C/U</v>
          </cell>
          <cell r="AU63" t="str">
            <v>TOTAL</v>
          </cell>
        </row>
        <row r="64">
          <cell r="AK64" t="str">
            <v>$</v>
          </cell>
          <cell r="CW64" t="str">
            <v>Disponible</v>
          </cell>
          <cell r="CX64">
            <v>4784.9560000000001</v>
          </cell>
          <cell r="CY64">
            <v>745.97495600000002</v>
          </cell>
          <cell r="CZ64">
            <v>3569457.34</v>
          </cell>
          <cell r="DA64">
            <v>24377.641000000003</v>
          </cell>
          <cell r="DB64">
            <v>663.79537500000004</v>
          </cell>
          <cell r="DC64">
            <v>16181765.343316419</v>
          </cell>
          <cell r="DD64">
            <v>2355152.0224972488</v>
          </cell>
          <cell r="DE64">
            <v>1214305.3100000003</v>
          </cell>
        </row>
        <row r="65">
          <cell r="G65" t="str">
            <v>Produccion</v>
          </cell>
          <cell r="J65">
            <v>251871.19</v>
          </cell>
          <cell r="K65">
            <v>20.5284550493</v>
          </cell>
          <cell r="L65">
            <v>735495.8</v>
          </cell>
          <cell r="M65">
            <v>60.7606332955</v>
          </cell>
          <cell r="N65">
            <v>2486329.4500000002</v>
          </cell>
          <cell r="O65">
            <v>208.60663110030001</v>
          </cell>
          <cell r="AK65" t="str">
            <v>Produccion</v>
          </cell>
          <cell r="AM65">
            <v>6078219.1799999997</v>
          </cell>
          <cell r="AN65">
            <v>495.39786275889998</v>
          </cell>
          <cell r="AO65">
            <v>5688355.54</v>
          </cell>
          <cell r="AP65">
            <v>469.92530075650001</v>
          </cell>
          <cell r="AQ65">
            <v>5601915.6500000004</v>
          </cell>
          <cell r="AR65">
            <v>470.00881216869999</v>
          </cell>
          <cell r="CW65" t="str">
            <v>Ventas</v>
          </cell>
          <cell r="CX65">
            <v>3066.895</v>
          </cell>
          <cell r="CY65">
            <v>745.97495500000002</v>
          </cell>
          <cell r="CZ65">
            <v>2287826.86</v>
          </cell>
          <cell r="DA65">
            <v>22659.58</v>
          </cell>
          <cell r="DB65">
            <v>657.56447600000001</v>
          </cell>
          <cell r="DC65">
            <v>14900134.859999999</v>
          </cell>
          <cell r="DD65">
            <v>1509523.59</v>
          </cell>
          <cell r="DE65">
            <v>778303.27</v>
          </cell>
          <cell r="EF65" t="str">
            <v>BALANCE METALURGICO</v>
          </cell>
          <cell r="EJ65">
            <v>38027.591752777778</v>
          </cell>
        </row>
        <row r="66">
          <cell r="G66" t="str">
            <v>PRODUCCION TERMINADA</v>
          </cell>
          <cell r="AK66" t="str">
            <v>PRODUCCION TERMINADA</v>
          </cell>
          <cell r="AS66" t="str">
            <v xml:space="preserve"> </v>
          </cell>
          <cell r="AU66" t="str">
            <v xml:space="preserve">  </v>
          </cell>
          <cell r="CW66" t="str">
            <v>Otros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EJ66">
            <v>38027.591752777778</v>
          </cell>
        </row>
        <row r="67">
          <cell r="G67" t="str">
            <v>Zinc Ref.a Planta Aleac.Barras</v>
          </cell>
          <cell r="P67">
            <v>182657.92000000001</v>
          </cell>
          <cell r="Q67">
            <v>251.2789288402</v>
          </cell>
          <cell r="T67">
            <v>182657.92000000001</v>
          </cell>
          <cell r="AK67" t="str">
            <v>Zinc Ref.a Planta Aleac.Barras</v>
          </cell>
          <cell r="AS67">
            <v>367020.03</v>
          </cell>
          <cell r="AT67">
            <v>504.9022785395</v>
          </cell>
          <cell r="AU67">
            <v>367020.03</v>
          </cell>
          <cell r="AV67" t="str">
            <v>Zinc Ref.a Planta Aleac.Barras</v>
          </cell>
          <cell r="EF67" t="str">
            <v xml:space="preserve">     EN US$</v>
          </cell>
        </row>
        <row r="68">
          <cell r="G68" t="str">
            <v>Zinc Ref.a Planta Aleac.Jumbos</v>
          </cell>
          <cell r="P68">
            <v>631019.17000000004</v>
          </cell>
          <cell r="Q68">
            <v>251.2789230775</v>
          </cell>
          <cell r="T68">
            <v>631019.17000000004</v>
          </cell>
          <cell r="AK68" t="str">
            <v>Zinc Ref.a Planta Aleac.Jumbos</v>
          </cell>
          <cell r="AS68">
            <v>1267925.74</v>
          </cell>
          <cell r="AT68">
            <v>504.90227498079997</v>
          </cell>
          <cell r="AU68">
            <v>1267925.74</v>
          </cell>
          <cell r="AV68" t="str">
            <v>Zinc Ref.a Planta Aleac.Jumbos</v>
          </cell>
          <cell r="CW68" t="str">
            <v>Saldo Final</v>
          </cell>
          <cell r="CX68">
            <v>1718.0609999999999</v>
          </cell>
          <cell r="CY68">
            <v>745.97495700000002</v>
          </cell>
          <cell r="CZ68">
            <v>1281630.48</v>
          </cell>
          <cell r="DA68">
            <v>1718.0610000000015</v>
          </cell>
          <cell r="DB68">
            <v>745.97495900000001</v>
          </cell>
          <cell r="DC68">
            <v>1281630.4833164196</v>
          </cell>
          <cell r="DD68">
            <v>845628.43249724875</v>
          </cell>
          <cell r="DE68">
            <v>436002.04000000027</v>
          </cell>
        </row>
        <row r="69">
          <cell r="G69" t="str">
            <v>Zinc Refinado</v>
          </cell>
          <cell r="P69">
            <v>1988401.52</v>
          </cell>
          <cell r="Q69">
            <v>251.2789220441</v>
          </cell>
          <cell r="T69">
            <v>1988401.52</v>
          </cell>
          <cell r="AK69" t="str">
            <v>Zinc Refinado</v>
          </cell>
          <cell r="AS69">
            <v>3995354.82</v>
          </cell>
          <cell r="AT69">
            <v>504.90227564960003</v>
          </cell>
          <cell r="AU69">
            <v>3995354.82</v>
          </cell>
          <cell r="AV69" t="str">
            <v>Zinc Refinado</v>
          </cell>
          <cell r="DQ69" t="str">
            <v>Comprobante No.</v>
          </cell>
          <cell r="DR69">
            <v>7190</v>
          </cell>
          <cell r="DX69">
            <v>38027.591752777778</v>
          </cell>
          <cell r="EE69" t="str">
            <v>HABER</v>
          </cell>
          <cell r="EG69" t="str">
            <v>DICIEMBRE 2003</v>
          </cell>
          <cell r="EH69" t="str">
            <v>ACUMULADO</v>
          </cell>
          <cell r="EJ69" t="str">
            <v>CUENTA</v>
          </cell>
        </row>
        <row r="70">
          <cell r="G70" t="str">
            <v>Ac.Sulfurico</v>
          </cell>
          <cell r="R70">
            <v>199977.01</v>
          </cell>
          <cell r="S70">
            <v>9.798114</v>
          </cell>
          <cell r="T70">
            <v>199977.01</v>
          </cell>
        </row>
        <row r="71">
          <cell r="G71" t="str">
            <v>PRODUCCION EN PROCESO</v>
          </cell>
          <cell r="AK71" t="str">
            <v>PRODUCCION EN PROCESO</v>
          </cell>
          <cell r="DQ71" t="str">
            <v>CUENTA</v>
          </cell>
          <cell r="DR71" t="str">
            <v>CTA.CTE.</v>
          </cell>
          <cell r="DS71" t="str">
            <v>DESCRIPCION</v>
          </cell>
          <cell r="DW71" t="str">
            <v>DEBE</v>
          </cell>
          <cell r="DX71" t="str">
            <v>HABER</v>
          </cell>
          <cell r="ED71" t="str">
            <v>STOCK FINAL</v>
          </cell>
          <cell r="EE71" t="str">
            <v>MATERIA PRIMA</v>
          </cell>
        </row>
        <row r="72">
          <cell r="G72" t="str">
            <v>En circuito final</v>
          </cell>
          <cell r="J72">
            <v>3106.7799999999697</v>
          </cell>
          <cell r="K72">
            <v>10.264239460800001</v>
          </cell>
          <cell r="L72">
            <v>35238.919999999925</v>
          </cell>
          <cell r="M72">
            <v>30.380343556700002</v>
          </cell>
          <cell r="N72">
            <v>79832.089999999851</v>
          </cell>
          <cell r="O72">
            <v>104.30331702780001</v>
          </cell>
          <cell r="P72">
            <v>20604.869999999646</v>
          </cell>
          <cell r="Q72">
            <v>125.6394512195</v>
          </cell>
          <cell r="R72">
            <v>999.01999999998952</v>
          </cell>
          <cell r="S72">
            <v>4.8990780697999998</v>
          </cell>
          <cell r="T72">
            <v>139781.68</v>
          </cell>
          <cell r="AK72" t="str">
            <v>En circuito final</v>
          </cell>
          <cell r="AM72">
            <v>149947.0199999949</v>
          </cell>
          <cell r="AN72">
            <v>495.39784590990001</v>
          </cell>
          <cell r="AO72">
            <v>545078.09999999497</v>
          </cell>
          <cell r="AP72">
            <v>469.92529689420002</v>
          </cell>
          <cell r="AQ72">
            <v>359737.22000000719</v>
          </cell>
          <cell r="AR72">
            <v>470.00880603719997</v>
          </cell>
          <cell r="AS72">
            <v>82803.96999999648</v>
          </cell>
          <cell r="AT72">
            <v>504.90225609750001</v>
          </cell>
          <cell r="AU72">
            <v>1137566.3099999935</v>
          </cell>
          <cell r="AV72" t="str">
            <v>En circuito final</v>
          </cell>
          <cell r="EE72" t="str">
            <v xml:space="preserve">  Concentrado de Zinc</v>
          </cell>
          <cell r="EG72">
            <v>1811625.58</v>
          </cell>
          <cell r="EH72">
            <v>1811625.58</v>
          </cell>
          <cell r="EJ72" t="str">
            <v>31. 2411</v>
          </cell>
        </row>
        <row r="73">
          <cell r="DQ73" t="str">
            <v>32.6981.001</v>
          </cell>
          <cell r="DR73" t="str">
            <v>C.Mat.Pri.</v>
          </cell>
          <cell r="DS73" t="str">
            <v xml:space="preserve">  Concent.de Zinc</v>
          </cell>
          <cell r="DT73">
            <v>0</v>
          </cell>
          <cell r="DV73" t="str">
            <v>T.M.</v>
          </cell>
          <cell r="DW73">
            <v>0</v>
          </cell>
          <cell r="EE73" t="str">
            <v xml:space="preserve">  Plata en Concentrados</v>
          </cell>
          <cell r="EG73">
            <v>72234.53</v>
          </cell>
          <cell r="EH73">
            <v>72234.53</v>
          </cell>
          <cell r="EJ73" t="str">
            <v>31. 2412</v>
          </cell>
        </row>
        <row r="74">
          <cell r="G74" t="str">
            <v>Total</v>
          </cell>
          <cell r="J74">
            <v>254977.97</v>
          </cell>
          <cell r="L74">
            <v>770734.72</v>
          </cell>
          <cell r="N74">
            <v>2566161.54</v>
          </cell>
          <cell r="P74">
            <v>2822683.48</v>
          </cell>
          <cell r="R74">
            <v>200976.03</v>
          </cell>
          <cell r="AK74" t="str">
            <v>Total</v>
          </cell>
          <cell r="AM74">
            <v>6228166.1999999946</v>
          </cell>
          <cell r="AO74">
            <v>6233433.639999995</v>
          </cell>
          <cell r="AQ74">
            <v>5961652.8700000076</v>
          </cell>
          <cell r="AS74">
            <v>5713104.5599999968</v>
          </cell>
          <cell r="DQ74" t="str">
            <v>31.2411.004</v>
          </cell>
          <cell r="DS74" t="str">
            <v>Conten de Zn</v>
          </cell>
          <cell r="DT74">
            <v>0</v>
          </cell>
          <cell r="DV74" t="str">
            <v>TmZn</v>
          </cell>
          <cell r="DX74">
            <v>0</v>
          </cell>
          <cell r="EE74" t="str">
            <v xml:space="preserve">  Cadmio en Concentrados</v>
          </cell>
          <cell r="EG74">
            <v>0</v>
          </cell>
          <cell r="EH74">
            <v>0</v>
          </cell>
          <cell r="EJ74" t="str">
            <v>31. 2413</v>
          </cell>
        </row>
        <row r="75">
          <cell r="AW75" t="str">
            <v>Catodos (Cód.27098)</v>
          </cell>
          <cell r="DQ75" t="str">
            <v>31.2412.004</v>
          </cell>
          <cell r="DS75" t="str">
            <v>Conten de Ag</v>
          </cell>
          <cell r="DT75">
            <v>0</v>
          </cell>
          <cell r="DV75" t="str">
            <v>OT</v>
          </cell>
          <cell r="DX75">
            <v>0</v>
          </cell>
          <cell r="EE75" t="str">
            <v xml:space="preserve">  Aluminio</v>
          </cell>
          <cell r="EG75">
            <v>40379.81</v>
          </cell>
          <cell r="EH75">
            <v>40379.81</v>
          </cell>
          <cell r="EJ75" t="str">
            <v>31. 2421</v>
          </cell>
        </row>
        <row r="76">
          <cell r="G76" t="str">
            <v>TERMINADOS Y EN MANO:</v>
          </cell>
          <cell r="AK76" t="str">
            <v>TERMINADOS Y EN MANO:</v>
          </cell>
          <cell r="AW76" t="str">
            <v>Total $</v>
          </cell>
          <cell r="EE76" t="str">
            <v xml:space="preserve">  Plomo</v>
          </cell>
          <cell r="EG76">
            <v>579.58000000000004</v>
          </cell>
          <cell r="EH76">
            <v>579.58000000000004</v>
          </cell>
          <cell r="EJ76" t="str">
            <v>31. 2421</v>
          </cell>
        </row>
        <row r="77">
          <cell r="G77" t="str">
            <v>Saldo Inicial</v>
          </cell>
          <cell r="J77">
            <v>80236.84</v>
          </cell>
          <cell r="K77">
            <v>21.658453999500001</v>
          </cell>
          <cell r="L77">
            <v>14683.87</v>
          </cell>
          <cell r="M77">
            <v>64.061278444799996</v>
          </cell>
          <cell r="N77">
            <v>22936.05</v>
          </cell>
          <cell r="O77">
            <v>217.40331753550001</v>
          </cell>
          <cell r="P77">
            <v>0</v>
          </cell>
          <cell r="Q77">
            <v>0</v>
          </cell>
          <cell r="T77">
            <v>-117856.76</v>
          </cell>
          <cell r="AK77" t="str">
            <v>Saldo Inicial</v>
          </cell>
          <cell r="AM77">
            <v>1701048.51</v>
          </cell>
          <cell r="AN77">
            <v>459.16664844629997</v>
          </cell>
          <cell r="AO77">
            <v>101083.79</v>
          </cell>
          <cell r="AP77">
            <v>440.99796698310001</v>
          </cell>
          <cell r="AQ77">
            <v>46433.72</v>
          </cell>
          <cell r="AR77">
            <v>440.13004739339999</v>
          </cell>
          <cell r="AS77">
            <v>0</v>
          </cell>
          <cell r="AT77">
            <v>0</v>
          </cell>
          <cell r="AU77">
            <v>-1848566.02</v>
          </cell>
          <cell r="AV77" t="str">
            <v>Saldo Inicial</v>
          </cell>
          <cell r="AW77">
            <v>69369.77</v>
          </cell>
          <cell r="DQ77" t="str">
            <v>32.6941.001</v>
          </cell>
          <cell r="DR77" t="str">
            <v>C.Mat.Pri.</v>
          </cell>
          <cell r="DS77" t="str">
            <v xml:space="preserve">  Cátodos Zn Int.</v>
          </cell>
          <cell r="DT77">
            <v>0</v>
          </cell>
          <cell r="DW77">
            <v>0</v>
          </cell>
          <cell r="EE77" t="str">
            <v xml:space="preserve">  Magnesio y AL alta pureza</v>
          </cell>
          <cell r="EG77">
            <v>135029.73000000001</v>
          </cell>
          <cell r="EH77">
            <v>135029.73000000001</v>
          </cell>
          <cell r="EJ77" t="str">
            <v>31. 2421</v>
          </cell>
        </row>
        <row r="78">
          <cell r="G78" t="str">
            <v>Recepcion</v>
          </cell>
          <cell r="J78">
            <v>251871.19</v>
          </cell>
          <cell r="K78">
            <v>20.5284550493</v>
          </cell>
          <cell r="L78">
            <v>735495.8</v>
          </cell>
          <cell r="M78">
            <v>60.7606332955</v>
          </cell>
          <cell r="N78">
            <v>2486329.4500000002</v>
          </cell>
          <cell r="O78">
            <v>208.60663110030001</v>
          </cell>
          <cell r="AK78" t="str">
            <v>Recepcion</v>
          </cell>
          <cell r="AM78">
            <v>6078219.1799999997</v>
          </cell>
          <cell r="AN78">
            <v>495.39786275889998</v>
          </cell>
          <cell r="AO78">
            <v>5688355.54</v>
          </cell>
          <cell r="AP78">
            <v>469.92530075650001</v>
          </cell>
          <cell r="AQ78">
            <v>5601915.6500000004</v>
          </cell>
          <cell r="AR78">
            <v>470.00881216869999</v>
          </cell>
          <cell r="AW78">
            <v>8088245.1000000006</v>
          </cell>
          <cell r="DQ78" t="str">
            <v>32.6971.001</v>
          </cell>
          <cell r="DR78" t="str">
            <v>C.Trat.</v>
          </cell>
          <cell r="DW78">
            <v>0</v>
          </cell>
        </row>
        <row r="79">
          <cell r="G79" t="str">
            <v>Otros</v>
          </cell>
          <cell r="AK79" t="str">
            <v>Otros</v>
          </cell>
          <cell r="DQ79" t="str">
            <v>33.7130</v>
          </cell>
          <cell r="DS79" t="str">
            <v xml:space="preserve">  Variac.Prod.Proc.</v>
          </cell>
          <cell r="DT79">
            <v>0</v>
          </cell>
          <cell r="DX79">
            <v>0</v>
          </cell>
          <cell r="EG79">
            <v>2059849.2300000002</v>
          </cell>
          <cell r="EH79">
            <v>2059849.2300000002</v>
          </cell>
        </row>
        <row r="81">
          <cell r="G81" t="str">
            <v>Disponible</v>
          </cell>
          <cell r="J81">
            <v>332108.03000000003</v>
          </cell>
          <cell r="K81">
            <v>20.790520878500001</v>
          </cell>
          <cell r="L81">
            <v>750179.67</v>
          </cell>
          <cell r="M81">
            <v>60.8219726182</v>
          </cell>
          <cell r="N81">
            <v>2509265.5</v>
          </cell>
          <cell r="O81">
            <v>208.68381268979999</v>
          </cell>
          <cell r="P81">
            <v>0</v>
          </cell>
          <cell r="Q81">
            <v>0</v>
          </cell>
          <cell r="AK81" t="str">
            <v>Disponible</v>
          </cell>
          <cell r="AM81">
            <v>7779267.6899999995</v>
          </cell>
          <cell r="AN81">
            <v>486.9952326316</v>
          </cell>
          <cell r="AO81">
            <v>5789439.3300000001</v>
          </cell>
          <cell r="AP81">
            <v>469.38771401769998</v>
          </cell>
          <cell r="AQ81">
            <v>5648349.3700000001</v>
          </cell>
          <cell r="AR81">
            <v>469.74665771140002</v>
          </cell>
          <cell r="AS81">
            <v>0</v>
          </cell>
          <cell r="AT81">
            <v>0</v>
          </cell>
          <cell r="AW81">
            <v>8157614.8700000001</v>
          </cell>
          <cell r="DQ81" t="str">
            <v>32.6921.001</v>
          </cell>
          <cell r="DR81" t="str">
            <v>C.Mat.Pri.</v>
          </cell>
          <cell r="DS81" t="str">
            <v xml:space="preserve">  Zinc Ref.(Barras SHG)</v>
          </cell>
          <cell r="DT81">
            <v>8359.27</v>
          </cell>
          <cell r="DW81">
            <v>4120166.4258912224</v>
          </cell>
          <cell r="EE81" t="str">
            <v>PRODUCCION EN PROCESO</v>
          </cell>
        </row>
        <row r="82">
          <cell r="G82" t="str">
            <v>Despachos</v>
          </cell>
          <cell r="J82">
            <v>0</v>
          </cell>
          <cell r="K82">
            <v>0</v>
          </cell>
          <cell r="N82">
            <v>0</v>
          </cell>
          <cell r="O82">
            <v>0</v>
          </cell>
          <cell r="T82">
            <v>0</v>
          </cell>
          <cell r="AK82" t="str">
            <v>Despachos</v>
          </cell>
          <cell r="AM82">
            <v>0</v>
          </cell>
          <cell r="AN82">
            <v>0</v>
          </cell>
          <cell r="AQ82">
            <v>0</v>
          </cell>
          <cell r="AR82">
            <v>0</v>
          </cell>
          <cell r="AU82">
            <v>0</v>
          </cell>
          <cell r="AV82" t="str">
            <v>Despachos</v>
          </cell>
          <cell r="AW82">
            <v>0</v>
          </cell>
          <cell r="DQ82" t="str">
            <v>32.6951.001</v>
          </cell>
          <cell r="DR82" t="str">
            <v>C.Trat.</v>
          </cell>
          <cell r="DW82">
            <v>2105808.6741044591</v>
          </cell>
          <cell r="EE82" t="str">
            <v xml:space="preserve">  Zinc en Circuitos</v>
          </cell>
          <cell r="EG82">
            <v>1417766.569745335</v>
          </cell>
          <cell r="EH82">
            <v>1417766.569745335</v>
          </cell>
          <cell r="EJ82" t="str">
            <v>31. 2311</v>
          </cell>
        </row>
        <row r="83">
          <cell r="G83" t="str">
            <v>Retencion</v>
          </cell>
          <cell r="AK83" t="str">
            <v>Retencion</v>
          </cell>
          <cell r="DQ83" t="str">
            <v>31.2111</v>
          </cell>
          <cell r="DS83" t="str">
            <v xml:space="preserve">  Zinc Ref.(Barras SHG)</v>
          </cell>
          <cell r="DT83">
            <v>8359.27</v>
          </cell>
          <cell r="DV83" t="str">
            <v>T.M.</v>
          </cell>
          <cell r="DX83">
            <v>6225975.0907161618</v>
          </cell>
          <cell r="EE83" t="str">
            <v xml:space="preserve">  Zinc en Calcina</v>
          </cell>
          <cell r="EG83">
            <v>2225672.19</v>
          </cell>
          <cell r="EH83">
            <v>2225672.19</v>
          </cell>
          <cell r="EJ83" t="str">
            <v>31. 2312</v>
          </cell>
        </row>
        <row r="84">
          <cell r="G84" t="str">
            <v>Saldo Final</v>
          </cell>
          <cell r="J84">
            <v>91126.79</v>
          </cell>
          <cell r="K84">
            <v>20.7905216704</v>
          </cell>
          <cell r="L84">
            <v>25327.24</v>
          </cell>
          <cell r="M84">
            <v>60.821966494999998</v>
          </cell>
          <cell r="N84">
            <v>2082.87</v>
          </cell>
          <cell r="O84">
            <v>208.6834986474</v>
          </cell>
          <cell r="P84">
            <v>0</v>
          </cell>
          <cell r="Q84">
            <v>0</v>
          </cell>
          <cell r="T84">
            <v>118536.9</v>
          </cell>
          <cell r="AK84" t="str">
            <v>Saldo Final</v>
          </cell>
          <cell r="AM84">
            <v>2134545.4</v>
          </cell>
          <cell r="AN84">
            <v>486.99523373109997</v>
          </cell>
          <cell r="AO84">
            <v>195460.55</v>
          </cell>
          <cell r="AP84">
            <v>469.38770364250001</v>
          </cell>
          <cell r="AQ84">
            <v>4688.54</v>
          </cell>
          <cell r="AR84">
            <v>469.74651838490001</v>
          </cell>
          <cell r="AS84">
            <v>0</v>
          </cell>
          <cell r="AT84">
            <v>0</v>
          </cell>
          <cell r="AU84">
            <v>2334694.4899999998</v>
          </cell>
          <cell r="AV84" t="str">
            <v>Saldo Final</v>
          </cell>
          <cell r="AW84">
            <v>6771.41</v>
          </cell>
          <cell r="EE84" t="str">
            <v xml:space="preserve">  Zinc en Sol.Pura</v>
          </cell>
          <cell r="EG84">
            <v>220787.79</v>
          </cell>
          <cell r="EH84">
            <v>220787.79</v>
          </cell>
          <cell r="EJ84" t="str">
            <v>31. 2313</v>
          </cell>
        </row>
        <row r="85">
          <cell r="DQ85" t="str">
            <v>32.6921.002</v>
          </cell>
          <cell r="DR85" t="str">
            <v>C.Mat.Pri.</v>
          </cell>
          <cell r="DS85" t="str">
            <v xml:space="preserve">  Zinc Ref.(Jumbos SHG)</v>
          </cell>
          <cell r="DT85">
            <v>649.03000000000009</v>
          </cell>
          <cell r="DW85">
            <v>319897.74410877749</v>
          </cell>
          <cell r="EE85" t="str">
            <v xml:space="preserve">  Zinc Catódico</v>
          </cell>
          <cell r="EG85">
            <v>6771.41</v>
          </cell>
          <cell r="EH85">
            <v>6771.41</v>
          </cell>
          <cell r="EJ85" t="str">
            <v>31. 2314</v>
          </cell>
        </row>
        <row r="86">
          <cell r="G86" t="str">
            <v>Transf.al dpto.sgte</v>
          </cell>
          <cell r="J86">
            <v>240981.24000000005</v>
          </cell>
          <cell r="K86">
            <v>20.790520579100001</v>
          </cell>
          <cell r="L86">
            <v>724852.43</v>
          </cell>
          <cell r="M86">
            <v>60.821972832100002</v>
          </cell>
          <cell r="N86">
            <v>2507182.63</v>
          </cell>
          <cell r="O86">
            <v>208.6838129507</v>
          </cell>
          <cell r="P86">
            <v>0</v>
          </cell>
          <cell r="Q86">
            <v>0</v>
          </cell>
          <cell r="T86">
            <v>3142517.4400000004</v>
          </cell>
          <cell r="AK86" t="str">
            <v>Transf.al dpto.sgte</v>
          </cell>
          <cell r="AM86">
            <v>5644722.2899999991</v>
          </cell>
          <cell r="AN86">
            <v>486.9952322158</v>
          </cell>
          <cell r="AO86">
            <v>5593978.7800000003</v>
          </cell>
          <cell r="AP86">
            <v>469.3877143803</v>
          </cell>
          <cell r="AQ86">
            <v>5643660.8300000001</v>
          </cell>
          <cell r="AR86">
            <v>469.74665782720001</v>
          </cell>
          <cell r="AS86">
            <v>0</v>
          </cell>
          <cell r="AT86">
            <v>0</v>
          </cell>
          <cell r="AU86">
            <v>7253995.3699999936</v>
          </cell>
          <cell r="AV86">
            <v>0</v>
          </cell>
          <cell r="AW86">
            <v>8150843.46</v>
          </cell>
          <cell r="DQ86" t="str">
            <v>32.6951.002</v>
          </cell>
          <cell r="DR86" t="str">
            <v>C.Trat.</v>
          </cell>
          <cell r="DW86">
            <v>163499.08589554077</v>
          </cell>
          <cell r="EE86" t="str">
            <v xml:space="preserve">  Acido Sulfurico</v>
          </cell>
          <cell r="EG86">
            <v>999.02</v>
          </cell>
          <cell r="EH86">
            <v>999.02</v>
          </cell>
          <cell r="EJ86" t="str">
            <v>31. 2321</v>
          </cell>
        </row>
        <row r="87">
          <cell r="DQ87" t="str">
            <v>31.2112</v>
          </cell>
          <cell r="DS87" t="str">
            <v xml:space="preserve">  Zinc Ref.(Jumbos SHG)</v>
          </cell>
          <cell r="DT87">
            <v>649.03000000000009</v>
          </cell>
          <cell r="DV87" t="str">
            <v>T.M.</v>
          </cell>
          <cell r="DX87">
            <v>483396.82928383828</v>
          </cell>
          <cell r="EE87" t="str">
            <v xml:space="preserve">  Concent.de Ag.</v>
          </cell>
          <cell r="EG87">
            <v>113816.67972663793</v>
          </cell>
          <cell r="EH87">
            <v>113816.67972663793</v>
          </cell>
          <cell r="EJ87" t="str">
            <v>31. 2322</v>
          </cell>
        </row>
        <row r="88">
          <cell r="G88" t="str">
            <v>% Equiv.</v>
          </cell>
          <cell r="J88">
            <v>0.5</v>
          </cell>
          <cell r="L88">
            <v>0.5</v>
          </cell>
          <cell r="N88">
            <v>0.5</v>
          </cell>
          <cell r="P88">
            <v>0.5</v>
          </cell>
          <cell r="R88">
            <v>0.5</v>
          </cell>
          <cell r="AK88" t="str">
            <v>% Equiv.</v>
          </cell>
          <cell r="EE88" t="str">
            <v xml:space="preserve">  Cadmio Refinado</v>
          </cell>
          <cell r="EG88">
            <v>13697.33</v>
          </cell>
          <cell r="EH88">
            <v>13697.33</v>
          </cell>
          <cell r="EJ88" t="str">
            <v>31. 2323</v>
          </cell>
        </row>
        <row r="89">
          <cell r="G89" t="str">
            <v>% Produc.Equiv.</v>
          </cell>
          <cell r="J89">
            <v>151.34</v>
          </cell>
          <cell r="L89">
            <v>579.96299999999997</v>
          </cell>
          <cell r="N89">
            <v>382.69200000000001</v>
          </cell>
          <cell r="P89">
            <v>82</v>
          </cell>
          <cell r="R89">
            <v>101.96</v>
          </cell>
          <cell r="AK89" t="str">
            <v>% Produc.Equiv.</v>
          </cell>
          <cell r="DQ89" t="str">
            <v>32.6921.003</v>
          </cell>
          <cell r="DR89" t="str">
            <v>C.Mat.Pri.</v>
          </cell>
          <cell r="DS89" t="str">
            <v xml:space="preserve">  Aleac. de Zn Jumbo</v>
          </cell>
          <cell r="DT89">
            <v>3066.895</v>
          </cell>
          <cell r="DW89">
            <v>1509523.59</v>
          </cell>
          <cell r="EG89" t="str">
            <v xml:space="preserve"> </v>
          </cell>
        </row>
        <row r="90">
          <cell r="G90" t="str">
            <v>Tonelaje Equiv.</v>
          </cell>
          <cell r="J90">
            <v>12420.709000000001</v>
          </cell>
          <cell r="L90">
            <v>12684.771000000001</v>
          </cell>
          <cell r="N90">
            <v>12301.438</v>
          </cell>
          <cell r="P90">
            <v>11233.268</v>
          </cell>
          <cell r="R90">
            <v>20511.705999999998</v>
          </cell>
          <cell r="AK90" t="str">
            <v>Tonelaje Equiv.</v>
          </cell>
          <cell r="AM90">
            <v>12572.048999999999</v>
          </cell>
          <cell r="AO90">
            <v>13264.732999999997</v>
          </cell>
          <cell r="AQ90">
            <v>12684.13</v>
          </cell>
          <cell r="AS90">
            <v>11315.267999999998</v>
          </cell>
          <cell r="DQ90" t="str">
            <v>32.6951.003</v>
          </cell>
          <cell r="DR90" t="str">
            <v>C.Trat.</v>
          </cell>
          <cell r="DW90">
            <v>778303.27</v>
          </cell>
          <cell r="EG90">
            <v>3999510.9894719734</v>
          </cell>
          <cell r="EH90">
            <v>3999510.9894719734</v>
          </cell>
        </row>
        <row r="91">
          <cell r="J91">
            <v>12436.613000000001</v>
          </cell>
          <cell r="L91">
            <v>13038.485000000001</v>
          </cell>
          <cell r="N91">
            <v>12314.438</v>
          </cell>
          <cell r="P91">
            <v>11233.43</v>
          </cell>
          <cell r="R91">
            <v>20511.705999999998</v>
          </cell>
          <cell r="AM91">
            <v>12587.953</v>
          </cell>
          <cell r="AO91">
            <v>13618.446999999996</v>
          </cell>
          <cell r="AQ91">
            <v>12697.13</v>
          </cell>
          <cell r="AS91">
            <v>11315.429999999998</v>
          </cell>
          <cell r="DQ91" t="str">
            <v>31.2113</v>
          </cell>
          <cell r="DS91" t="str">
            <v xml:space="preserve">  Aleac. de Zn Jumbo</v>
          </cell>
          <cell r="DT91">
            <v>3066.895</v>
          </cell>
          <cell r="DV91" t="str">
            <v>T.M.</v>
          </cell>
          <cell r="DX91">
            <v>2287826.86</v>
          </cell>
        </row>
        <row r="92">
          <cell r="EE92" t="str">
            <v>PRODUCCION TERMINADA</v>
          </cell>
        </row>
        <row r="93">
          <cell r="DQ93" t="str">
            <v>32.6921.004</v>
          </cell>
          <cell r="DR93" t="str">
            <v>C.Mat.Pri.</v>
          </cell>
          <cell r="DS93" t="str">
            <v xml:space="preserve">  Aleac. de Zn Barra</v>
          </cell>
          <cell r="DT93">
            <v>772.39700000000005</v>
          </cell>
          <cell r="DW93">
            <v>361049.14</v>
          </cell>
          <cell r="EE93" t="str">
            <v xml:space="preserve">  Zinc Ref.(Barras SHG)</v>
          </cell>
          <cell r="EG93">
            <v>485331.07</v>
          </cell>
          <cell r="EH93">
            <v>485331.07</v>
          </cell>
          <cell r="EJ93" t="str">
            <v>31. 2111</v>
          </cell>
        </row>
        <row r="94">
          <cell r="G94" t="str">
            <v>Despachos Acumulados</v>
          </cell>
          <cell r="M94" t="str">
            <v>TMZn</v>
          </cell>
          <cell r="N94">
            <v>4.819</v>
          </cell>
          <cell r="AK94" t="str">
            <v>Despachos Acumulados</v>
          </cell>
          <cell r="AP94" t="str">
            <v>TMZn</v>
          </cell>
          <cell r="AQ94">
            <v>4.819</v>
          </cell>
          <cell r="DQ94" t="str">
            <v>32.6951.004</v>
          </cell>
          <cell r="DR94" t="str">
            <v>C.Trat.</v>
          </cell>
          <cell r="DW94">
            <v>217376.74</v>
          </cell>
          <cell r="EE94" t="str">
            <v xml:space="preserve">  Zinc Ref.(Jumbos SHG)</v>
          </cell>
          <cell r="EG94">
            <v>714753.71</v>
          </cell>
          <cell r="EH94">
            <v>714753.71</v>
          </cell>
          <cell r="EJ94" t="str">
            <v>31. 2112</v>
          </cell>
        </row>
        <row r="95">
          <cell r="M95" t="str">
            <v>$</v>
          </cell>
          <cell r="N95">
            <v>1018.77</v>
          </cell>
          <cell r="AP95" t="str">
            <v>$</v>
          </cell>
          <cell r="AQ95">
            <v>1731.37</v>
          </cell>
          <cell r="DQ95" t="str">
            <v>31.2114</v>
          </cell>
          <cell r="DS95" t="str">
            <v xml:space="preserve">  Aleac. de Zn Barra</v>
          </cell>
          <cell r="DT95">
            <v>772.39700000000005</v>
          </cell>
          <cell r="DV95" t="str">
            <v>T.M.</v>
          </cell>
          <cell r="DX95">
            <v>578425.88</v>
          </cell>
          <cell r="EE95" t="str">
            <v xml:space="preserve">  Aleac.Zn (Jumbos)</v>
          </cell>
          <cell r="EG95">
            <v>1281630.48</v>
          </cell>
          <cell r="EH95">
            <v>1281630.48</v>
          </cell>
          <cell r="EJ95" t="str">
            <v>31. 2113</v>
          </cell>
        </row>
        <row r="96">
          <cell r="EE96" t="str">
            <v xml:space="preserve">  Aleac.Zn (Barras)</v>
          </cell>
          <cell r="EG96">
            <v>1055122.8500000001</v>
          </cell>
          <cell r="EH96">
            <v>1055122.8500000001</v>
          </cell>
          <cell r="EJ96" t="str">
            <v>31. 2114</v>
          </cell>
        </row>
        <row r="97">
          <cell r="DQ97" t="str">
            <v>32.6922.001</v>
          </cell>
          <cell r="DR97" t="str">
            <v>C.Mat.Pri.</v>
          </cell>
        </row>
        <row r="98">
          <cell r="DQ98" t="str">
            <v>32.6952.001</v>
          </cell>
          <cell r="DR98" t="str">
            <v>C.Trat.</v>
          </cell>
          <cell r="DS98" t="str">
            <v xml:space="preserve">  Acido Sulfurico</v>
          </cell>
          <cell r="DT98">
            <v>21736.809000000001</v>
          </cell>
          <cell r="DW98">
            <v>258648.14</v>
          </cell>
          <cell r="EE98" t="str">
            <v xml:space="preserve">  Acido Sulfurico</v>
          </cell>
          <cell r="EG98">
            <v>104234.17</v>
          </cell>
          <cell r="EH98">
            <v>104234.17</v>
          </cell>
          <cell r="EJ98" t="str">
            <v>31. 2121</v>
          </cell>
        </row>
        <row r="99">
          <cell r="DQ99" t="str">
            <v>31.2121</v>
          </cell>
          <cell r="DS99" t="str">
            <v xml:space="preserve">  Acido Sulfurico</v>
          </cell>
          <cell r="DT99">
            <v>21736.809000000001</v>
          </cell>
          <cell r="DV99" t="str">
            <v>T.M.</v>
          </cell>
          <cell r="DX99">
            <v>258648.14</v>
          </cell>
          <cell r="EE99" t="str">
            <v xml:space="preserve">  Concent.de Ag.</v>
          </cell>
          <cell r="EG99">
            <v>28475.94</v>
          </cell>
          <cell r="EH99">
            <v>28475.94</v>
          </cell>
          <cell r="EJ99" t="str">
            <v>31. 2122</v>
          </cell>
        </row>
        <row r="100">
          <cell r="EE100" t="str">
            <v xml:space="preserve">  Cadmio Refinado</v>
          </cell>
          <cell r="EG100">
            <v>58859.45</v>
          </cell>
          <cell r="EH100">
            <v>58859.45</v>
          </cell>
          <cell r="EJ100" t="str">
            <v>31. 2123</v>
          </cell>
        </row>
        <row r="101">
          <cell r="DQ101" t="str">
            <v>32.6922.002</v>
          </cell>
          <cell r="DR101" t="str">
            <v>C.Mat.Pri.</v>
          </cell>
          <cell r="DS101" t="str">
            <v xml:space="preserve">  Concent.de Ag.</v>
          </cell>
          <cell r="DT101">
            <v>232.22300000000001</v>
          </cell>
          <cell r="DW101">
            <v>329591.28999999998</v>
          </cell>
          <cell r="EE101" t="str">
            <v xml:space="preserve">  Pigm.Cd Se</v>
          </cell>
          <cell r="EG101">
            <v>22684.2</v>
          </cell>
          <cell r="EH101">
            <v>22684.2</v>
          </cell>
          <cell r="EJ101" t="str">
            <v>31. 2212</v>
          </cell>
        </row>
        <row r="102">
          <cell r="DQ102" t="str">
            <v>32.6952.002</v>
          </cell>
          <cell r="DR102" t="str">
            <v>C.Trat.</v>
          </cell>
          <cell r="DW102">
            <v>37621.53</v>
          </cell>
          <cell r="EE102" t="str">
            <v xml:space="preserve">  Residuo Plata</v>
          </cell>
          <cell r="EG102">
            <v>0</v>
          </cell>
          <cell r="EH102">
            <v>0</v>
          </cell>
          <cell r="EJ102" t="str">
            <v>31. 2211</v>
          </cell>
        </row>
        <row r="103">
          <cell r="DQ103" t="str">
            <v>31.2122</v>
          </cell>
          <cell r="DS103" t="str">
            <v xml:space="preserve">  Concent.de Ag.</v>
          </cell>
          <cell r="DT103">
            <v>232.22300000000001</v>
          </cell>
          <cell r="DV103" t="str">
            <v>T.M.</v>
          </cell>
          <cell r="DX103">
            <v>367212.82</v>
          </cell>
        </row>
        <row r="104">
          <cell r="EG104">
            <v>3751091.87</v>
          </cell>
          <cell r="EH104">
            <v>3751091.87</v>
          </cell>
        </row>
        <row r="105">
          <cell r="DQ105" t="str">
            <v>32.6922.003</v>
          </cell>
          <cell r="DR105" t="str">
            <v>C.Mat.Pri.</v>
          </cell>
          <cell r="DS105" t="str">
            <v xml:space="preserve">  Cadmio Refinado</v>
          </cell>
          <cell r="DT105">
            <v>0.3</v>
          </cell>
          <cell r="DW105">
            <v>3.746937043595362E-14</v>
          </cell>
        </row>
        <row r="106">
          <cell r="DQ106" t="str">
            <v>32.6952.003</v>
          </cell>
          <cell r="DR106" t="str">
            <v>C.Trat.</v>
          </cell>
          <cell r="DW106">
            <v>321.04999999999995</v>
          </cell>
          <cell r="ED106" t="str">
            <v>MOV.MES</v>
          </cell>
          <cell r="EE106" t="str">
            <v>VENTAS</v>
          </cell>
        </row>
        <row r="107">
          <cell r="DQ107" t="str">
            <v>31.2123</v>
          </cell>
          <cell r="DS107" t="str">
            <v xml:space="preserve">  Cadmio Refinado</v>
          </cell>
          <cell r="DT107">
            <v>0.3</v>
          </cell>
          <cell r="DV107" t="str">
            <v>T.M.</v>
          </cell>
          <cell r="DX107">
            <v>321.05</v>
          </cell>
          <cell r="EE107" t="str">
            <v xml:space="preserve">  Cátodos de Zinc</v>
          </cell>
          <cell r="EG107">
            <v>0</v>
          </cell>
          <cell r="EH107">
            <v>2750.14</v>
          </cell>
        </row>
        <row r="108">
          <cell r="EE108" t="str">
            <v xml:space="preserve">  Zinc Ref.(Barras SHG)</v>
          </cell>
          <cell r="EG108">
            <v>6225975.0899999999</v>
          </cell>
          <cell r="EH108">
            <v>61230371.026219457</v>
          </cell>
        </row>
        <row r="109">
          <cell r="DQ109" t="str">
            <v>32.6931.001</v>
          </cell>
          <cell r="DR109" t="str">
            <v>C.Mat.Pri.</v>
          </cell>
          <cell r="DS109" t="str">
            <v xml:space="preserve">  Subprod.</v>
          </cell>
          <cell r="DT109">
            <v>66.539999999999964</v>
          </cell>
          <cell r="DW109">
            <v>0</v>
          </cell>
          <cell r="EE109" t="str">
            <v xml:space="preserve">  Zinc Ref.(Jumbos SHG)</v>
          </cell>
          <cell r="EG109">
            <v>483396.83</v>
          </cell>
          <cell r="EH109">
            <v>5704337.4737805286</v>
          </cell>
        </row>
        <row r="110">
          <cell r="DQ110" t="str">
            <v>32.6961.001</v>
          </cell>
          <cell r="DR110" t="str">
            <v>C.Trat.</v>
          </cell>
          <cell r="EE110" t="str">
            <v xml:space="preserve">  Aleac.Zn (Jumbos)</v>
          </cell>
          <cell r="EG110">
            <v>2287826.86</v>
          </cell>
          <cell r="EH110">
            <v>14900134.859999999</v>
          </cell>
        </row>
        <row r="111">
          <cell r="DQ111" t="str">
            <v>31.2211</v>
          </cell>
          <cell r="DS111" t="str">
            <v>Res.Pb.Ag.</v>
          </cell>
          <cell r="DT111">
            <v>-570.61</v>
          </cell>
          <cell r="DV111" t="str">
            <v>T.M.</v>
          </cell>
          <cell r="DX111">
            <v>0</v>
          </cell>
          <cell r="EE111" t="str">
            <v xml:space="preserve">  Aleac.Zn (Barras)</v>
          </cell>
          <cell r="EG111">
            <v>578425.88</v>
          </cell>
          <cell r="EH111">
            <v>5207060.59</v>
          </cell>
        </row>
        <row r="112">
          <cell r="DS112" t="str">
            <v>Cem Cu/Co</v>
          </cell>
          <cell r="DT112">
            <v>637.15</v>
          </cell>
          <cell r="EE112" t="str">
            <v xml:space="preserve">  Zamak</v>
          </cell>
        </row>
        <row r="113">
          <cell r="DQ113" t="str">
            <v>Otros  : Dross (Óxido Zn) / Polvo Zn (Tm)</v>
          </cell>
          <cell r="DT113">
            <v>21</v>
          </cell>
          <cell r="EE113" t="str">
            <v xml:space="preserve">  Acido Sulfurico</v>
          </cell>
          <cell r="EG113">
            <v>258648.14</v>
          </cell>
          <cell r="EH113">
            <v>2358177.3400000003</v>
          </cell>
        </row>
        <row r="114">
          <cell r="DQ114" t="str">
            <v>Otros  : Dross (Óxido Zn) / Polvo Zn (Tm)</v>
          </cell>
          <cell r="DT114">
            <v>21</v>
          </cell>
          <cell r="DV114" t="str">
            <v>T.M.</v>
          </cell>
          <cell r="EE114" t="str">
            <v xml:space="preserve">  Concent.de Ag.</v>
          </cell>
          <cell r="EG114">
            <v>367212.82</v>
          </cell>
          <cell r="EH114">
            <v>3155320.48</v>
          </cell>
        </row>
        <row r="115">
          <cell r="DT115">
            <v>69808.927999999985</v>
          </cell>
          <cell r="DW115">
            <v>10201806.680000002</v>
          </cell>
          <cell r="DX115">
            <v>10201806.670000002</v>
          </cell>
          <cell r="EE115" t="str">
            <v xml:space="preserve">  Cadmio Refinado</v>
          </cell>
          <cell r="EG115">
            <v>321.05</v>
          </cell>
          <cell r="EH115">
            <v>323241.75999999995</v>
          </cell>
        </row>
        <row r="116">
          <cell r="EE116" t="str">
            <v xml:space="preserve">  Pigm.Cd Se</v>
          </cell>
        </row>
        <row r="117">
          <cell r="DQ117" t="str">
            <v xml:space="preserve">GLOSA :    Costos de Ventas </v>
          </cell>
          <cell r="DS117" t="str">
            <v>DICIEMBRE 2003</v>
          </cell>
          <cell r="DT117" t="str">
            <v xml:space="preserve"> segun sumario de ventas</v>
          </cell>
          <cell r="DX117">
            <v>9.9999997764825821E-3</v>
          </cell>
          <cell r="EE117" t="str">
            <v xml:space="preserve">  Residuo Plata</v>
          </cell>
          <cell r="EG117">
            <v>0</v>
          </cell>
          <cell r="EH117">
            <v>0</v>
          </cell>
        </row>
        <row r="119">
          <cell r="EE119" t="str">
            <v>Concentrado de Zinc</v>
          </cell>
          <cell r="EG119">
            <v>0</v>
          </cell>
          <cell r="EH119">
            <v>2677037.58</v>
          </cell>
        </row>
        <row r="121">
          <cell r="DQ121" t="str">
            <v>Comprobante No.</v>
          </cell>
          <cell r="DR121">
            <v>7192</v>
          </cell>
          <cell r="EG121">
            <v>10201806.670000002</v>
          </cell>
          <cell r="EH121">
            <v>95558431.25</v>
          </cell>
        </row>
        <row r="123">
          <cell r="DQ123" t="str">
            <v>CUENTA</v>
          </cell>
          <cell r="DR123" t="str">
            <v>CTA.CTE.</v>
          </cell>
          <cell r="DS123" t="str">
            <v>DESCRIPCION</v>
          </cell>
          <cell r="DW123" t="str">
            <v>DEBE</v>
          </cell>
          <cell r="DX123" t="str">
            <v>HABER</v>
          </cell>
          <cell r="EE123" t="str">
            <v>DIVERSOS</v>
          </cell>
        </row>
        <row r="124">
          <cell r="DW124" t="str">
            <v>$</v>
          </cell>
          <cell r="DX124" t="str">
            <v>$</v>
          </cell>
          <cell r="EE124" t="str">
            <v xml:space="preserve">  Barras extrav.Zn.</v>
          </cell>
          <cell r="EG124">
            <v>0</v>
          </cell>
          <cell r="EH124">
            <v>0</v>
          </cell>
          <cell r="EJ124" t="str">
            <v>31. 2111</v>
          </cell>
        </row>
        <row r="125">
          <cell r="DQ125">
            <v>33.767000000000003</v>
          </cell>
          <cell r="DS125" t="str">
            <v>Dif.Inv.</v>
          </cell>
          <cell r="DW125">
            <v>0</v>
          </cell>
          <cell r="DX125">
            <v>0</v>
          </cell>
          <cell r="EE125" t="str">
            <v xml:space="preserve">  Otros Zn</v>
          </cell>
          <cell r="EG125">
            <v>0</v>
          </cell>
          <cell r="EH125">
            <v>-79906</v>
          </cell>
          <cell r="EJ125" t="str">
            <v>31. 2111</v>
          </cell>
        </row>
        <row r="126">
          <cell r="DQ126" t="str">
            <v>32.6690</v>
          </cell>
          <cell r="DS126" t="str">
            <v>Dif.Inv.</v>
          </cell>
          <cell r="DW126">
            <v>0</v>
          </cell>
          <cell r="EE126" t="str">
            <v xml:space="preserve">  Otros Aleac.Jumbo</v>
          </cell>
          <cell r="EG126">
            <v>0</v>
          </cell>
          <cell r="EH126">
            <v>0</v>
          </cell>
          <cell r="EJ126">
            <v>31.211300000000001</v>
          </cell>
        </row>
        <row r="127">
          <cell r="DQ127" t="str">
            <v>33.7910</v>
          </cell>
          <cell r="DS127" t="str">
            <v>Dif.Inv.</v>
          </cell>
          <cell r="DX127">
            <v>0</v>
          </cell>
          <cell r="EE127" t="str">
            <v xml:space="preserve">  Otros Aleac.Barra</v>
          </cell>
          <cell r="EG127">
            <v>0</v>
          </cell>
          <cell r="EH127">
            <v>0</v>
          </cell>
          <cell r="EJ127">
            <v>31.211400000000001</v>
          </cell>
        </row>
        <row r="128">
          <cell r="DQ128" t="str">
            <v>33.7690</v>
          </cell>
          <cell r="DS128" t="str">
            <v>Dif.Inv.</v>
          </cell>
          <cell r="DX128">
            <v>13.14</v>
          </cell>
          <cell r="EE128" t="str">
            <v xml:space="preserve">  Shots de Aluminio</v>
          </cell>
          <cell r="EG128">
            <v>0</v>
          </cell>
          <cell r="EH128">
            <v>0</v>
          </cell>
          <cell r="EJ128" t="str">
            <v>31. 2421</v>
          </cell>
        </row>
        <row r="129">
          <cell r="DQ129" t="str">
            <v>35.9950.010</v>
          </cell>
          <cell r="DS129" t="str">
            <v>Merma</v>
          </cell>
          <cell r="EE129" t="str">
            <v xml:space="preserve">  Granalla de Plomo</v>
          </cell>
          <cell r="EG129">
            <v>0</v>
          </cell>
          <cell r="EH129">
            <v>0</v>
          </cell>
          <cell r="EJ129" t="str">
            <v>31. 2421</v>
          </cell>
        </row>
        <row r="130">
          <cell r="DQ130" t="str">
            <v>31.2111</v>
          </cell>
          <cell r="DS130" t="str">
            <v>Robo Barras Zn.</v>
          </cell>
          <cell r="DT130">
            <v>0</v>
          </cell>
          <cell r="DV130" t="str">
            <v>T.M.</v>
          </cell>
          <cell r="DX130">
            <v>0</v>
          </cell>
          <cell r="EE130" t="str">
            <v>Magnesio en Barras</v>
          </cell>
          <cell r="EG130">
            <v>-0.03</v>
          </cell>
          <cell r="EH130">
            <v>-0.03</v>
          </cell>
        </row>
        <row r="131">
          <cell r="CW131" t="str">
            <v>PIGMENTOS CADMIO SELENIO  -  31. 2212 (Cód. 27235)</v>
          </cell>
          <cell r="DQ131" t="str">
            <v>31.2111</v>
          </cell>
          <cell r="DS131" t="str">
            <v>Zn Ref.Otros</v>
          </cell>
          <cell r="DT131">
            <v>0</v>
          </cell>
          <cell r="DV131" t="str">
            <v>T.M.</v>
          </cell>
          <cell r="DW131">
            <v>0</v>
          </cell>
          <cell r="EE131" t="str">
            <v xml:space="preserve">  Otros Ac.Sulf.</v>
          </cell>
          <cell r="EG131">
            <v>0</v>
          </cell>
          <cell r="EH131">
            <v>-55.48</v>
          </cell>
          <cell r="EJ131" t="str">
            <v>31. 2121</v>
          </cell>
        </row>
        <row r="132">
          <cell r="CW132" t="str">
            <v>DETALLE</v>
          </cell>
          <cell r="CX132" t="str">
            <v>MENSUAL</v>
          </cell>
          <cell r="DB132" t="str">
            <v xml:space="preserve">    ANO A LA FECHA</v>
          </cell>
          <cell r="DQ132" t="str">
            <v>31.2113</v>
          </cell>
          <cell r="DS132" t="str">
            <v>Aleac. Jumbo-Otros</v>
          </cell>
          <cell r="DT132">
            <v>0</v>
          </cell>
          <cell r="DV132" t="str">
            <v>T.M.</v>
          </cell>
          <cell r="DX132">
            <v>0</v>
          </cell>
          <cell r="EE132" t="str">
            <v xml:space="preserve">  Ajust.Inv. Ac.Sulf.</v>
          </cell>
          <cell r="EG132">
            <v>-13.14</v>
          </cell>
          <cell r="EH132">
            <v>882.84999999999968</v>
          </cell>
          <cell r="EJ132" t="str">
            <v>31. 2121</v>
          </cell>
        </row>
        <row r="133">
          <cell r="DQ133" t="str">
            <v>31.2114</v>
          </cell>
          <cell r="DS133" t="str">
            <v>Aleac. Barras-Otros</v>
          </cell>
          <cell r="DT133">
            <v>0</v>
          </cell>
          <cell r="DV133" t="str">
            <v>T.M.</v>
          </cell>
          <cell r="DX133">
            <v>0</v>
          </cell>
          <cell r="EE133" t="str">
            <v xml:space="preserve">  Compra Ac.Sulf.</v>
          </cell>
          <cell r="EG133">
            <v>0</v>
          </cell>
          <cell r="EH133">
            <v>0</v>
          </cell>
          <cell r="EJ133" t="str">
            <v>31. 2121</v>
          </cell>
        </row>
        <row r="134">
          <cell r="CX134" t="str">
            <v>Kg.</v>
          </cell>
          <cell r="CY134" t="str">
            <v>COST.UNIT.</v>
          </cell>
          <cell r="CZ134" t="str">
            <v>TOTAL $</v>
          </cell>
          <cell r="DA134" t="str">
            <v>Kg.</v>
          </cell>
          <cell r="DB134" t="str">
            <v>COST.UNIT.</v>
          </cell>
          <cell r="DC134" t="str">
            <v>TOTAL $</v>
          </cell>
          <cell r="DQ134" t="str">
            <v>31.2121</v>
          </cell>
          <cell r="DS134" t="str">
            <v>Ac.Sulf.Dif.Inv.</v>
          </cell>
          <cell r="DT134">
            <v>1.1040000000000001</v>
          </cell>
          <cell r="DV134" t="str">
            <v>T.M.</v>
          </cell>
          <cell r="DW134">
            <v>13.14</v>
          </cell>
          <cell r="EE134" t="str">
            <v xml:space="preserve">  Otros Conc.Ag</v>
          </cell>
          <cell r="EG134">
            <v>0</v>
          </cell>
          <cell r="EH134">
            <v>0</v>
          </cell>
          <cell r="EJ134" t="str">
            <v>31. 2122</v>
          </cell>
        </row>
        <row r="135">
          <cell r="DQ135" t="str">
            <v>31.2121</v>
          </cell>
          <cell r="DS135" t="str">
            <v>Ac.Sulf.Otros</v>
          </cell>
          <cell r="DT135">
            <v>0</v>
          </cell>
          <cell r="DV135" t="str">
            <v>T.M.</v>
          </cell>
          <cell r="DW135">
            <v>0</v>
          </cell>
          <cell r="EE135" t="str">
            <v xml:space="preserve">  Dif.Inv.Conc.Ag</v>
          </cell>
          <cell r="EG135">
            <v>0</v>
          </cell>
          <cell r="EH135">
            <v>0</v>
          </cell>
          <cell r="EJ135" t="str">
            <v>31. 2122</v>
          </cell>
        </row>
        <row r="136">
          <cell r="CW136" t="str">
            <v>Saldo Inic.</v>
          </cell>
          <cell r="CX136">
            <v>1620.3</v>
          </cell>
          <cell r="CY136">
            <v>14</v>
          </cell>
          <cell r="CZ136">
            <v>22684.2</v>
          </cell>
          <cell r="DA136">
            <v>1620.3</v>
          </cell>
          <cell r="DB136">
            <v>14</v>
          </cell>
          <cell r="DC136">
            <v>22684.2</v>
          </cell>
          <cell r="DQ136" t="str">
            <v>31.2122</v>
          </cell>
          <cell r="DS136" t="str">
            <v>Conc.Ag Dif.inv.</v>
          </cell>
          <cell r="DT136">
            <v>0</v>
          </cell>
          <cell r="DV136" t="str">
            <v>T.M.</v>
          </cell>
          <cell r="DX136">
            <v>0</v>
          </cell>
          <cell r="EE136" t="str">
            <v xml:space="preserve">  Otros Cd</v>
          </cell>
          <cell r="EG136">
            <v>0</v>
          </cell>
          <cell r="EH136">
            <v>-1.04</v>
          </cell>
          <cell r="EJ136" t="str">
            <v>31. 2123</v>
          </cell>
        </row>
        <row r="137">
          <cell r="CW137" t="str">
            <v>Produccion</v>
          </cell>
          <cell r="DQ137" t="str">
            <v>31.2122</v>
          </cell>
          <cell r="DS137" t="str">
            <v>Conc Ag-Otros</v>
          </cell>
          <cell r="DT137">
            <v>0</v>
          </cell>
          <cell r="DV137" t="str">
            <v>T.M.</v>
          </cell>
          <cell r="DX137">
            <v>0</v>
          </cell>
          <cell r="EE137" t="str">
            <v xml:space="preserve">  Vta.Pigm.Cd Se</v>
          </cell>
          <cell r="EG137">
            <v>0</v>
          </cell>
          <cell r="EH137">
            <v>0</v>
          </cell>
          <cell r="EJ137" t="str">
            <v>31. 2212</v>
          </cell>
        </row>
        <row r="138">
          <cell r="DQ138" t="str">
            <v>31.2123</v>
          </cell>
          <cell r="DS138" t="str">
            <v>Cd Ref.Otros</v>
          </cell>
          <cell r="DT138">
            <v>0</v>
          </cell>
          <cell r="DV138" t="str">
            <v>T.M.</v>
          </cell>
          <cell r="DW138">
            <v>0</v>
          </cell>
          <cell r="EE138" t="str">
            <v xml:space="preserve">  Otros Pigm.Cd Se</v>
          </cell>
          <cell r="EG138">
            <v>0</v>
          </cell>
          <cell r="EH138">
            <v>0</v>
          </cell>
          <cell r="EJ138" t="str">
            <v>31. 2212</v>
          </cell>
        </row>
        <row r="139">
          <cell r="DQ139" t="str">
            <v>31.2212</v>
          </cell>
          <cell r="DS139" t="str">
            <v>Pigm.Cd Otros</v>
          </cell>
          <cell r="DT139">
            <v>0</v>
          </cell>
          <cell r="DV139" t="str">
            <v>T.M.</v>
          </cell>
          <cell r="DX139">
            <v>0</v>
          </cell>
          <cell r="EE139" t="str">
            <v xml:space="preserve">  Otros.Res.Pb Ag</v>
          </cell>
          <cell r="EG139">
            <v>0</v>
          </cell>
          <cell r="EH139">
            <v>0</v>
          </cell>
          <cell r="EJ139" t="str">
            <v>31. 2211</v>
          </cell>
        </row>
        <row r="140">
          <cell r="CW140" t="str">
            <v>Disponible</v>
          </cell>
          <cell r="CX140">
            <v>1620.3</v>
          </cell>
          <cell r="CY140">
            <v>14</v>
          </cell>
          <cell r="CZ140">
            <v>22684.2</v>
          </cell>
          <cell r="DA140">
            <v>1620.3</v>
          </cell>
          <cell r="DB140">
            <v>14</v>
          </cell>
          <cell r="DC140">
            <v>22684.2</v>
          </cell>
          <cell r="DQ140" t="str">
            <v>31.2211</v>
          </cell>
          <cell r="DS140" t="str">
            <v>Res.Pb Ag Dif.Inv.</v>
          </cell>
          <cell r="DT140">
            <v>-570.61</v>
          </cell>
          <cell r="DV140" t="str">
            <v>T.M.</v>
          </cell>
          <cell r="DW140">
            <v>0</v>
          </cell>
        </row>
        <row r="141">
          <cell r="CW141" t="str">
            <v>Ventas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Q141" t="str">
            <v>33.7110</v>
          </cell>
          <cell r="DS141" t="str">
            <v>Reciclaje de Aleac.Zn</v>
          </cell>
          <cell r="DW141">
            <v>0</v>
          </cell>
          <cell r="EG141">
            <v>-13.17</v>
          </cell>
          <cell r="EH141">
            <v>-79079.699999999983</v>
          </cell>
        </row>
        <row r="142">
          <cell r="CW142" t="str">
            <v>Otros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Q142" t="str">
            <v>31.2113</v>
          </cell>
          <cell r="DS142" t="str">
            <v>Reciclaje de Jumbos Aleac.</v>
          </cell>
          <cell r="DT142">
            <v>0</v>
          </cell>
          <cell r="DV142" t="str">
            <v>T.M.</v>
          </cell>
          <cell r="DX142">
            <v>0</v>
          </cell>
        </row>
        <row r="143">
          <cell r="CW143" t="str">
            <v>Cons.Interno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Q143" t="str">
            <v>31.2114</v>
          </cell>
          <cell r="DS143" t="str">
            <v>Reciclaje de Barras Aleac.</v>
          </cell>
          <cell r="DT143">
            <v>0</v>
          </cell>
          <cell r="DV143" t="str">
            <v>T.M.</v>
          </cell>
          <cell r="DX143">
            <v>0</v>
          </cell>
          <cell r="EF143" t="str">
            <v>TOTAL HABER</v>
          </cell>
          <cell r="EG143">
            <v>20012245.589471973</v>
          </cell>
          <cell r="EH143">
            <v>105289803.63947196</v>
          </cell>
        </row>
        <row r="145">
          <cell r="CW145" t="str">
            <v>Saldo Final</v>
          </cell>
          <cell r="CX145">
            <v>1620.3</v>
          </cell>
          <cell r="CY145">
            <v>14</v>
          </cell>
          <cell r="CZ145">
            <v>22684.2</v>
          </cell>
          <cell r="DA145">
            <v>1620.3</v>
          </cell>
          <cell r="DB145">
            <v>14</v>
          </cell>
          <cell r="DC145">
            <v>22684.2</v>
          </cell>
          <cell r="DQ145" t="str">
            <v>32.6160</v>
          </cell>
          <cell r="DS145" t="str">
            <v>Pigm.Cd Se Cons.Int.</v>
          </cell>
          <cell r="DW145">
            <v>0</v>
          </cell>
        </row>
        <row r="146">
          <cell r="DQ146" t="str">
            <v>33.7910</v>
          </cell>
          <cell r="DS146" t="str">
            <v>Pigm.Cd Se Cons.Int.</v>
          </cell>
          <cell r="DX146">
            <v>0</v>
          </cell>
        </row>
        <row r="147">
          <cell r="DA147">
            <v>0</v>
          </cell>
          <cell r="DC147">
            <v>0</v>
          </cell>
          <cell r="DQ147" t="str">
            <v>5XXX.9122.1900</v>
          </cell>
          <cell r="DS147" t="str">
            <v>Pigm.Cd Se Cons.Int.</v>
          </cell>
          <cell r="DW147">
            <v>0</v>
          </cell>
        </row>
        <row r="148">
          <cell r="CW148" t="str">
            <v>PLANCHA DE ALUMINIO</v>
          </cell>
          <cell r="DQ148" t="str">
            <v>31.2212</v>
          </cell>
          <cell r="DS148" t="str">
            <v>Pigm.Cd Se Cons.Int.</v>
          </cell>
          <cell r="DT148">
            <v>0</v>
          </cell>
          <cell r="DV148" t="str">
            <v>Kg.</v>
          </cell>
          <cell r="DX148">
            <v>0</v>
          </cell>
        </row>
        <row r="149">
          <cell r="CW149" t="str">
            <v>DETALLE</v>
          </cell>
          <cell r="CX149" t="str">
            <v>MENSUAL</v>
          </cell>
          <cell r="DA149" t="str">
            <v>ANO A LA FECHA</v>
          </cell>
        </row>
        <row r="150">
          <cell r="DQ150" t="str">
            <v>31.2121</v>
          </cell>
          <cell r="DW150">
            <v>0</v>
          </cell>
        </row>
        <row r="151">
          <cell r="CX151" t="str">
            <v>T.M.</v>
          </cell>
          <cell r="CY151" t="str">
            <v>COST.UNIT.</v>
          </cell>
          <cell r="CZ151" t="str">
            <v>TOTAL $</v>
          </cell>
          <cell r="DA151" t="str">
            <v>T.M.</v>
          </cell>
          <cell r="DB151" t="str">
            <v>COST.UNIT.</v>
          </cell>
          <cell r="DC151" t="str">
            <v>TOTAL $</v>
          </cell>
          <cell r="DQ151" t="str">
            <v>31.4261.001  (10189 A)</v>
          </cell>
          <cell r="DR151" t="str">
            <v>Doe Run</v>
          </cell>
          <cell r="DS151" t="str">
            <v>Ac. Sulf.comprado</v>
          </cell>
          <cell r="DT151">
            <v>0</v>
          </cell>
          <cell r="DX151">
            <v>0</v>
          </cell>
        </row>
        <row r="153">
          <cell r="CW153" t="str">
            <v>Saldo Inic.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</row>
        <row r="154">
          <cell r="DW154">
            <v>13.14</v>
          </cell>
          <cell r="DX154">
            <v>13.14</v>
          </cell>
        </row>
        <row r="155">
          <cell r="CW155" t="str">
            <v>Recepcion</v>
          </cell>
          <cell r="CX155">
            <v>0</v>
          </cell>
          <cell r="DA155">
            <v>0</v>
          </cell>
          <cell r="DQ155" t="str">
            <v>GLOSA :</v>
          </cell>
          <cell r="DR155" t="str">
            <v xml:space="preserve">Para contabilizar las operaciones que dieron movimiento en </v>
          </cell>
        </row>
        <row r="156">
          <cell r="DR156" t="str">
            <v>DICIEMBRE 2003</v>
          </cell>
          <cell r="DS156" t="str">
            <v>al Kardex de Produccion Terminada.</v>
          </cell>
          <cell r="DX156">
            <v>0</v>
          </cell>
        </row>
        <row r="157">
          <cell r="CW157" t="str">
            <v>Disponible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</row>
        <row r="158">
          <cell r="CW158" t="str">
            <v>Vta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</row>
        <row r="159">
          <cell r="CW159" t="str">
            <v>Desp.Oroya-Sofesa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</row>
        <row r="160">
          <cell r="CW160" t="str">
            <v>Otros-Reingr-Ajustes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</row>
        <row r="161">
          <cell r="CW161" t="str">
            <v>Zamac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</row>
        <row r="162">
          <cell r="CW162" t="str">
            <v>Saldo Final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</row>
        <row r="167">
          <cell r="CW167" t="str">
            <v>KARDEX DE MATERIA PRIMA</v>
          </cell>
        </row>
        <row r="168">
          <cell r="DB168" t="str">
            <v xml:space="preserve">        MES:</v>
          </cell>
          <cell r="DC168" t="str">
            <v>DICIEMBRE 2003</v>
          </cell>
        </row>
        <row r="169">
          <cell r="CW169" t="str">
            <v>CONCENTRADOS DE ZINC  - 31. 2411</v>
          </cell>
        </row>
        <row r="170">
          <cell r="CW170" t="str">
            <v>DETALLE</v>
          </cell>
          <cell r="CX170" t="str">
            <v>MENSUAL</v>
          </cell>
          <cell r="DA170" t="str">
            <v>ANO A LA FECHA</v>
          </cell>
        </row>
        <row r="172">
          <cell r="CX172" t="str">
            <v>T.M.Zn</v>
          </cell>
          <cell r="CY172" t="str">
            <v>COST.UNIT.</v>
          </cell>
          <cell r="CZ172" t="str">
            <v>TOTAL $</v>
          </cell>
          <cell r="DA172" t="str">
            <v>T.M.Zn</v>
          </cell>
          <cell r="DB172" t="str">
            <v>COST.UNIT.</v>
          </cell>
          <cell r="DC172" t="str">
            <v>TOTAL $</v>
          </cell>
        </row>
        <row r="174">
          <cell r="CW174" t="str">
            <v>Saldo Inic.</v>
          </cell>
          <cell r="CX174">
            <v>3759.1239999999998</v>
          </cell>
          <cell r="CY174">
            <v>480.40706599999999</v>
          </cell>
          <cell r="CZ174">
            <v>1805909.73</v>
          </cell>
          <cell r="DA174">
            <v>4517.6479999999938</v>
          </cell>
          <cell r="DB174">
            <v>338.87609700000002</v>
          </cell>
          <cell r="DC174">
            <v>1530922.9199999929</v>
          </cell>
        </row>
        <row r="175">
          <cell r="CW175" t="str">
            <v>Compras</v>
          </cell>
          <cell r="CX175">
            <v>11798.924999999999</v>
          </cell>
          <cell r="CY175">
            <v>496.507767</v>
          </cell>
          <cell r="CZ175">
            <v>5858257.9000000004</v>
          </cell>
          <cell r="DA175">
            <v>138453.44999999998</v>
          </cell>
          <cell r="DB175">
            <v>408.458462</v>
          </cell>
          <cell r="DC175">
            <v>56552483.299999997</v>
          </cell>
        </row>
        <row r="176">
          <cell r="CW176" t="str">
            <v>Ajustes</v>
          </cell>
          <cell r="CX176">
            <v>106.979</v>
          </cell>
          <cell r="CZ176">
            <v>216081.68</v>
          </cell>
          <cell r="DA176">
            <v>18.681000000000012</v>
          </cell>
          <cell r="DC176">
            <v>1006981.58</v>
          </cell>
        </row>
        <row r="178">
          <cell r="CW178" t="str">
            <v>Disponible</v>
          </cell>
          <cell r="CX178">
            <v>15665.027999999998</v>
          </cell>
          <cell r="CY178">
            <v>503.04725300000001</v>
          </cell>
          <cell r="CZ178">
            <v>7880249.3100000005</v>
          </cell>
          <cell r="DA178">
            <v>142989.77899999998</v>
          </cell>
          <cell r="DB178">
            <v>413.249032</v>
          </cell>
          <cell r="DC178">
            <v>59090387.79999999</v>
          </cell>
        </row>
        <row r="179">
          <cell r="CW179" t="str">
            <v>Tratado</v>
          </cell>
          <cell r="CX179">
            <v>12063.725</v>
          </cell>
          <cell r="CY179">
            <v>503.04725400000001</v>
          </cell>
          <cell r="CZ179">
            <v>6068623.7300000004</v>
          </cell>
          <cell r="DA179">
            <v>133545.79300000001</v>
          </cell>
          <cell r="DB179">
            <v>408.86143600000003</v>
          </cell>
          <cell r="DC179">
            <v>54601724.640000001</v>
          </cell>
        </row>
        <row r="180">
          <cell r="CW180" t="str">
            <v>Ventas</v>
          </cell>
          <cell r="CX180">
            <v>0</v>
          </cell>
          <cell r="CY180">
            <v>0</v>
          </cell>
          <cell r="CZ180">
            <v>0</v>
          </cell>
          <cell r="DA180">
            <v>5842.683</v>
          </cell>
          <cell r="DB180">
            <v>458.18634700000001</v>
          </cell>
          <cell r="DC180">
            <v>2677037.58</v>
          </cell>
        </row>
        <row r="182">
          <cell r="CW182" t="str">
            <v>Saldo Final</v>
          </cell>
          <cell r="CX182">
            <v>3601.3029999999981</v>
          </cell>
          <cell r="CY182">
            <v>503.04725300000001</v>
          </cell>
          <cell r="CZ182">
            <v>1811625.58</v>
          </cell>
          <cell r="DA182">
            <v>3601.3029999999753</v>
          </cell>
          <cell r="DB182">
            <v>503.04725300000001</v>
          </cell>
          <cell r="DC182">
            <v>1811625.5799999889</v>
          </cell>
        </row>
        <row r="183">
          <cell r="CW183" t="str">
            <v>En el Callao</v>
          </cell>
          <cell r="CX183">
            <v>0</v>
          </cell>
        </row>
        <row r="184">
          <cell r="CW184" t="str">
            <v>DROSS IEQSA</v>
          </cell>
          <cell r="CZ184">
            <v>0</v>
          </cell>
          <cell r="DC184">
            <v>0</v>
          </cell>
        </row>
        <row r="185">
          <cell r="DA185">
            <v>2.2737367544323206E-11</v>
          </cell>
          <cell r="DC185">
            <v>1.1175870895385742E-8</v>
          </cell>
        </row>
        <row r="187">
          <cell r="CW187" t="str">
            <v>CONTENIDO DE CADMIO - 31. 2413</v>
          </cell>
        </row>
        <row r="188">
          <cell r="CW188">
            <v>0</v>
          </cell>
          <cell r="CX188" t="str">
            <v>MENSUAL</v>
          </cell>
          <cell r="DA188" t="str">
            <v>ANO A LA FECHA</v>
          </cell>
        </row>
        <row r="190">
          <cell r="CX190" t="str">
            <v>T.M.Cd</v>
          </cell>
          <cell r="CY190" t="str">
            <v>COST.UNIT.</v>
          </cell>
          <cell r="CZ190" t="str">
            <v>TOTAL $</v>
          </cell>
          <cell r="DA190" t="str">
            <v>T.M.Cd</v>
          </cell>
          <cell r="DB190" t="str">
            <v>COST.UNIT.</v>
          </cell>
          <cell r="DC190" t="str">
            <v>TOTAL $</v>
          </cell>
        </row>
        <row r="192">
          <cell r="CW192" t="str">
            <v>Saldo Inic.</v>
          </cell>
          <cell r="CX192">
            <v>10.811</v>
          </cell>
          <cell r="CY192">
            <v>0</v>
          </cell>
          <cell r="CZ192">
            <v>0</v>
          </cell>
          <cell r="DA192">
            <v>14.576000000000079</v>
          </cell>
          <cell r="DB192">
            <v>0</v>
          </cell>
          <cell r="DC192">
            <v>0</v>
          </cell>
        </row>
        <row r="193">
          <cell r="CW193" t="str">
            <v>Compras</v>
          </cell>
          <cell r="CX193">
            <v>37.159999999999997</v>
          </cell>
          <cell r="CY193">
            <v>0</v>
          </cell>
          <cell r="CZ193">
            <v>0</v>
          </cell>
          <cell r="DA193">
            <v>477.375</v>
          </cell>
          <cell r="DB193">
            <v>0</v>
          </cell>
          <cell r="DC193">
            <v>0</v>
          </cell>
        </row>
        <row r="194">
          <cell r="CW194" t="str">
            <v>Ajustes</v>
          </cell>
          <cell r="CX194">
            <v>0.40799999999999997</v>
          </cell>
          <cell r="CY194">
            <v>0</v>
          </cell>
          <cell r="CZ194">
            <v>0</v>
          </cell>
          <cell r="DA194">
            <v>0.37599999999999989</v>
          </cell>
          <cell r="DB194">
            <v>0</v>
          </cell>
          <cell r="DC194">
            <v>0</v>
          </cell>
        </row>
        <row r="196">
          <cell r="CW196" t="str">
            <v>Disponible</v>
          </cell>
          <cell r="CX196">
            <v>48.378999999999998</v>
          </cell>
          <cell r="CY196">
            <v>0</v>
          </cell>
          <cell r="CZ196">
            <v>0</v>
          </cell>
          <cell r="DA196">
            <v>492.32700000000006</v>
          </cell>
          <cell r="DB196">
            <v>0</v>
          </cell>
          <cell r="DC196">
            <v>0</v>
          </cell>
        </row>
        <row r="197">
          <cell r="CW197" t="str">
            <v>Tratado</v>
          </cell>
          <cell r="CX197">
            <v>38.502000000000002</v>
          </cell>
          <cell r="CY197">
            <v>0</v>
          </cell>
          <cell r="CZ197">
            <v>0</v>
          </cell>
          <cell r="DA197">
            <v>461.09000000000003</v>
          </cell>
          <cell r="DB197">
            <v>0</v>
          </cell>
          <cell r="DC197">
            <v>0</v>
          </cell>
        </row>
        <row r="198">
          <cell r="CW198" t="str">
            <v>Venta</v>
          </cell>
          <cell r="CX198">
            <v>0</v>
          </cell>
          <cell r="CY198">
            <v>0</v>
          </cell>
          <cell r="CZ198">
            <v>0</v>
          </cell>
          <cell r="DA198">
            <v>21.360000000000003</v>
          </cell>
          <cell r="DB198">
            <v>0</v>
          </cell>
          <cell r="DC198">
            <v>0</v>
          </cell>
        </row>
        <row r="200">
          <cell r="CW200" t="str">
            <v>Saldo Final</v>
          </cell>
          <cell r="CX200">
            <v>9.8769999999999953</v>
          </cell>
          <cell r="CY200">
            <v>0</v>
          </cell>
          <cell r="CZ200">
            <v>0</v>
          </cell>
          <cell r="DA200">
            <v>9.8770000000000202</v>
          </cell>
          <cell r="DB200">
            <v>0</v>
          </cell>
          <cell r="DC200">
            <v>0</v>
          </cell>
        </row>
        <row r="233">
          <cell r="EF233" t="str">
            <v>BALANCE METALURGICO</v>
          </cell>
          <cell r="EH233" t="str">
            <v>DICIEMBRE 2003</v>
          </cell>
          <cell r="EJ233">
            <v>38027.591752777778</v>
          </cell>
        </row>
        <row r="234">
          <cell r="EJ234">
            <v>38027.591752777778</v>
          </cell>
        </row>
        <row r="235">
          <cell r="EF235" t="str">
            <v xml:space="preserve">     EN US$</v>
          </cell>
        </row>
        <row r="237">
          <cell r="EE237" t="str">
            <v>HABER</v>
          </cell>
          <cell r="EG237" t="str">
            <v>MATERIALES</v>
          </cell>
          <cell r="EH237" t="str">
            <v>TRATAMIENTO</v>
          </cell>
          <cell r="EI237" t="str">
            <v>TOTAL</v>
          </cell>
          <cell r="EJ237" t="str">
            <v>CUENTA</v>
          </cell>
        </row>
        <row r="239">
          <cell r="ED239" t="str">
            <v>STOCK FINAL</v>
          </cell>
          <cell r="EE239" t="str">
            <v>MATERIA PRIMA</v>
          </cell>
        </row>
        <row r="240">
          <cell r="EE240" t="str">
            <v xml:space="preserve">  Concentrado de Zinc</v>
          </cell>
          <cell r="EG240">
            <v>1811625.58</v>
          </cell>
          <cell r="EI240">
            <v>1811625.58</v>
          </cell>
          <cell r="EJ240" t="str">
            <v>31. 2411</v>
          </cell>
        </row>
        <row r="241">
          <cell r="EE241" t="str">
            <v xml:space="preserve">  Plata en Concentrados</v>
          </cell>
          <cell r="EG241">
            <v>72234.53</v>
          </cell>
          <cell r="EI241">
            <v>72234.53</v>
          </cell>
          <cell r="EJ241" t="str">
            <v>31. 2412</v>
          </cell>
        </row>
        <row r="242">
          <cell r="EE242" t="str">
            <v xml:space="preserve">  Cadmio en Concentrados</v>
          </cell>
          <cell r="EG242">
            <v>0</v>
          </cell>
          <cell r="EI242">
            <v>0</v>
          </cell>
          <cell r="EJ242" t="str">
            <v>31. 2413</v>
          </cell>
        </row>
        <row r="243">
          <cell r="EE243" t="str">
            <v xml:space="preserve">  Aluminio</v>
          </cell>
          <cell r="EG243">
            <v>40379.81</v>
          </cell>
          <cell r="EI243">
            <v>40379.81</v>
          </cell>
          <cell r="EJ243" t="str">
            <v>31. 2421</v>
          </cell>
        </row>
        <row r="244">
          <cell r="EE244" t="str">
            <v xml:space="preserve">  Plomo</v>
          </cell>
          <cell r="EG244">
            <v>579.58000000000004</v>
          </cell>
          <cell r="EI244">
            <v>579.58000000000004</v>
          </cell>
          <cell r="EJ244" t="str">
            <v>31. 2421</v>
          </cell>
        </row>
        <row r="245">
          <cell r="EE245" t="str">
            <v xml:space="preserve">  Magnesio y AL alta pureza</v>
          </cell>
          <cell r="EG245">
            <v>135029.73000000001</v>
          </cell>
          <cell r="EI245">
            <v>135029.73000000001</v>
          </cell>
          <cell r="EJ245" t="str">
            <v>31. 2421</v>
          </cell>
        </row>
        <row r="247">
          <cell r="EG247">
            <v>2059849.2300000002</v>
          </cell>
          <cell r="EH247">
            <v>0</v>
          </cell>
          <cell r="EI247">
            <v>2059849.2300000002</v>
          </cell>
        </row>
        <row r="249">
          <cell r="EE249" t="str">
            <v>PRODUCCION EN PROCESO</v>
          </cell>
        </row>
        <row r="250">
          <cell r="EE250" t="str">
            <v xml:space="preserve">  Zinc en Circuitos</v>
          </cell>
          <cell r="EG250">
            <v>1247113.1497453353</v>
          </cell>
          <cell r="EH250">
            <v>170653.4200000001</v>
          </cell>
          <cell r="EI250">
            <v>1417766.5697453355</v>
          </cell>
          <cell r="EJ250" t="str">
            <v>31. 2311</v>
          </cell>
        </row>
        <row r="251">
          <cell r="EE251" t="str">
            <v xml:space="preserve">  Zinc en Calcina</v>
          </cell>
          <cell r="EG251">
            <v>2134545.4</v>
          </cell>
          <cell r="EH251">
            <v>91126.79</v>
          </cell>
          <cell r="EI251">
            <v>2225672.19</v>
          </cell>
          <cell r="EJ251" t="str">
            <v>31. 2312</v>
          </cell>
        </row>
        <row r="252">
          <cell r="EE252" t="str">
            <v xml:space="preserve">  Zinc en Sol.Pura</v>
          </cell>
          <cell r="EG252">
            <v>195460.55</v>
          </cell>
          <cell r="EH252">
            <v>25327.24</v>
          </cell>
          <cell r="EI252">
            <v>220787.78999999998</v>
          </cell>
          <cell r="EJ252" t="str">
            <v>31. 2313</v>
          </cell>
        </row>
        <row r="253">
          <cell r="EE253" t="str">
            <v xml:space="preserve">  Zinc Catódico</v>
          </cell>
          <cell r="EG253">
            <v>4688.54</v>
          </cell>
          <cell r="EH253">
            <v>2082.87</v>
          </cell>
          <cell r="EI253">
            <v>6771.41</v>
          </cell>
          <cell r="EJ253" t="str">
            <v>31. 2314</v>
          </cell>
        </row>
        <row r="254">
          <cell r="EE254" t="str">
            <v xml:space="preserve">  Acido Sulfurico</v>
          </cell>
          <cell r="EG254">
            <v>0</v>
          </cell>
          <cell r="EH254">
            <v>999.01999999998952</v>
          </cell>
          <cell r="EI254">
            <v>999.01999999998952</v>
          </cell>
          <cell r="EJ254" t="str">
            <v>31. 2321</v>
          </cell>
        </row>
        <row r="255">
          <cell r="EE255" t="str">
            <v xml:space="preserve">  Concent.de Ag.</v>
          </cell>
          <cell r="EG255">
            <v>113502.49813344366</v>
          </cell>
          <cell r="EH255">
            <v>314.1815931942765</v>
          </cell>
          <cell r="EI255">
            <v>113816.67972663793</v>
          </cell>
          <cell r="EJ255" t="str">
            <v>31. 2322</v>
          </cell>
        </row>
        <row r="256">
          <cell r="EE256" t="str">
            <v xml:space="preserve">  Cadmio Refinado</v>
          </cell>
          <cell r="EG256">
            <v>1.7300050281221502E-13</v>
          </cell>
          <cell r="EH256">
            <v>13697.33</v>
          </cell>
          <cell r="EI256">
            <v>13697.33</v>
          </cell>
          <cell r="EJ256" t="str">
            <v>31. 2323</v>
          </cell>
        </row>
        <row r="258">
          <cell r="EG258">
            <v>3695310.1378787789</v>
          </cell>
          <cell r="EH258">
            <v>304200.85159319435</v>
          </cell>
          <cell r="EI258">
            <v>3999510.9894719734</v>
          </cell>
        </row>
        <row r="260">
          <cell r="EE260" t="str">
            <v>PRODUCCION TERMINADA</v>
          </cell>
        </row>
        <row r="261">
          <cell r="EE261" t="str">
            <v xml:space="preserve">  Zinc Ref.(Barras SHG)</v>
          </cell>
          <cell r="EG261">
            <v>321177.76717233757</v>
          </cell>
          <cell r="EH261">
            <v>164153.30354135347</v>
          </cell>
          <cell r="EI261">
            <v>485331.07071369106</v>
          </cell>
          <cell r="EJ261" t="str">
            <v>31. 2111</v>
          </cell>
        </row>
        <row r="262">
          <cell r="EE262" t="str">
            <v xml:space="preserve">  Zinc Ref.(Jumbos SHG)</v>
          </cell>
          <cell r="EG262">
            <v>473002.89282765996</v>
          </cell>
          <cell r="EH262">
            <v>241750.81645864484</v>
          </cell>
          <cell r="EI262">
            <v>714753.70928630477</v>
          </cell>
          <cell r="EJ262" t="str">
            <v>31. 2112</v>
          </cell>
        </row>
        <row r="263">
          <cell r="EE263" t="str">
            <v xml:space="preserve">  Aleac.Zn (Jumbos)</v>
          </cell>
          <cell r="EG263">
            <v>845628.43249724875</v>
          </cell>
          <cell r="EH263">
            <v>436002.04000000027</v>
          </cell>
          <cell r="EI263">
            <v>1281630.472497249</v>
          </cell>
          <cell r="EJ263" t="str">
            <v>31. 2113</v>
          </cell>
        </row>
        <row r="264">
          <cell r="EE264" t="str">
            <v xml:space="preserve">  Aleac.Zn (Barras)</v>
          </cell>
          <cell r="EG264">
            <v>658599.85775740934</v>
          </cell>
          <cell r="EH264">
            <v>396522.99000000011</v>
          </cell>
          <cell r="EI264">
            <v>1055122.8477574093</v>
          </cell>
          <cell r="EJ264" t="str">
            <v>31. 2114</v>
          </cell>
        </row>
        <row r="266">
          <cell r="EE266" t="str">
            <v xml:space="preserve">  Acido Sulfurico</v>
          </cell>
          <cell r="EH266">
            <v>104234.16999999997</v>
          </cell>
          <cell r="EI266">
            <v>104234.16999999997</v>
          </cell>
          <cell r="EJ266" t="str">
            <v>31. 2121</v>
          </cell>
        </row>
        <row r="267">
          <cell r="EE267" t="str">
            <v xml:space="preserve">  Concent.de Ag.</v>
          </cell>
          <cell r="EG267">
            <v>25558.53298658214</v>
          </cell>
          <cell r="EH267">
            <v>2917.4043252188931</v>
          </cell>
          <cell r="EI267">
            <v>28475.937311801034</v>
          </cell>
          <cell r="EJ267" t="str">
            <v>31. 2122</v>
          </cell>
        </row>
        <row r="268">
          <cell r="EE268" t="str">
            <v xml:space="preserve">  Cadmio Refinado</v>
          </cell>
          <cell r="EG268">
            <v>6.8694176474271616E-12</v>
          </cell>
          <cell r="EH268">
            <v>58859.44999999999</v>
          </cell>
          <cell r="EI268">
            <v>58859.45</v>
          </cell>
          <cell r="EJ268" t="str">
            <v>31. 2123</v>
          </cell>
        </row>
        <row r="269">
          <cell r="EE269" t="str">
            <v xml:space="preserve">  Pigm.Cd Se</v>
          </cell>
          <cell r="EG269">
            <v>22684.2</v>
          </cell>
          <cell r="EI269">
            <v>22684.2</v>
          </cell>
          <cell r="EJ269" t="str">
            <v>31. 2212</v>
          </cell>
        </row>
        <row r="270">
          <cell r="EE270" t="str">
            <v xml:space="preserve">  Residuo Plata</v>
          </cell>
          <cell r="EG270">
            <v>0</v>
          </cell>
          <cell r="EI270">
            <v>0</v>
          </cell>
          <cell r="EJ270" t="str">
            <v>31. 2211</v>
          </cell>
        </row>
        <row r="272">
          <cell r="EG272">
            <v>2346651.6832412379</v>
          </cell>
          <cell r="EH272">
            <v>1404440.1743252173</v>
          </cell>
          <cell r="EI272">
            <v>3751091.8575664554</v>
          </cell>
        </row>
        <row r="274">
          <cell r="ED274" t="str">
            <v>MOV.MES</v>
          </cell>
          <cell r="EE274" t="str">
            <v>VENTAS</v>
          </cell>
        </row>
        <row r="275">
          <cell r="EE275" t="str">
            <v xml:space="preserve">  Cátodos de Zinc</v>
          </cell>
          <cell r="EG275">
            <v>0</v>
          </cell>
          <cell r="EH275">
            <v>0</v>
          </cell>
          <cell r="EI275">
            <v>0</v>
          </cell>
        </row>
        <row r="276">
          <cell r="EE276" t="str">
            <v xml:space="preserve">  Zinc Ref.(Barras SHG)</v>
          </cell>
          <cell r="EG276">
            <v>4120166.4258912224</v>
          </cell>
          <cell r="EH276">
            <v>2105808.6741044591</v>
          </cell>
          <cell r="EI276">
            <v>6225975.099995682</v>
          </cell>
        </row>
        <row r="277">
          <cell r="EE277" t="str">
            <v xml:space="preserve">  Zinc Ref.(Jumbos SHG)</v>
          </cell>
          <cell r="EG277">
            <v>319897.74410877749</v>
          </cell>
          <cell r="EH277">
            <v>163499.08589554077</v>
          </cell>
          <cell r="EI277">
            <v>483396.83000431827</v>
          </cell>
        </row>
        <row r="278">
          <cell r="EE278" t="str">
            <v xml:space="preserve">  Aleac.Zn (Jumbos)</v>
          </cell>
          <cell r="EG278">
            <v>1509523.59</v>
          </cell>
          <cell r="EH278">
            <v>778303.27</v>
          </cell>
          <cell r="EI278">
            <v>2287826.8600000003</v>
          </cell>
        </row>
        <row r="279">
          <cell r="EE279" t="str">
            <v xml:space="preserve">  Aleac.Zn (Barras)</v>
          </cell>
          <cell r="EG279">
            <v>361049.14</v>
          </cell>
          <cell r="EH279">
            <v>217376.74</v>
          </cell>
          <cell r="EI279">
            <v>578425.88</v>
          </cell>
        </row>
        <row r="280">
          <cell r="EE280" t="str">
            <v xml:space="preserve">  Zamak</v>
          </cell>
        </row>
        <row r="281">
          <cell r="EE281" t="str">
            <v xml:space="preserve">  Acido Sulfurico</v>
          </cell>
          <cell r="EH281">
            <v>258648.14</v>
          </cell>
          <cell r="EI281">
            <v>258648.14</v>
          </cell>
        </row>
        <row r="282">
          <cell r="EE282" t="str">
            <v xml:space="preserve">  Concent.de Ag.</v>
          </cell>
          <cell r="EG282">
            <v>329591.28999999998</v>
          </cell>
          <cell r="EH282">
            <v>37621.53</v>
          </cell>
          <cell r="EI282">
            <v>367212.81999999995</v>
          </cell>
        </row>
        <row r="283">
          <cell r="EE283" t="str">
            <v xml:space="preserve">  Cadmio Refinado</v>
          </cell>
          <cell r="EG283">
            <v>3.746937043595362E-14</v>
          </cell>
          <cell r="EH283">
            <v>321.04999999999995</v>
          </cell>
          <cell r="EI283">
            <v>321.05</v>
          </cell>
        </row>
        <row r="284">
          <cell r="EE284" t="str">
            <v xml:space="preserve">  Pigm.Cd Se</v>
          </cell>
          <cell r="EI284">
            <v>0</v>
          </cell>
        </row>
        <row r="285">
          <cell r="EE285" t="str">
            <v xml:space="preserve">  Residuo Plata</v>
          </cell>
          <cell r="EG285">
            <v>0</v>
          </cell>
          <cell r="EI285">
            <v>0</v>
          </cell>
        </row>
        <row r="287">
          <cell r="EE287" t="str">
            <v>Concentrado de Zinc</v>
          </cell>
          <cell r="EG287">
            <v>0</v>
          </cell>
          <cell r="EI287">
            <v>0</v>
          </cell>
        </row>
        <row r="289">
          <cell r="EG289">
            <v>6640228.1899999995</v>
          </cell>
          <cell r="EH289">
            <v>3561578.4899999993</v>
          </cell>
          <cell r="EI289">
            <v>10201806.680000003</v>
          </cell>
        </row>
        <row r="291">
          <cell r="EE291" t="str">
            <v>DIVERSOS</v>
          </cell>
        </row>
        <row r="292">
          <cell r="EE292" t="str">
            <v xml:space="preserve">  Barras extrav.Zn.</v>
          </cell>
          <cell r="EG292">
            <v>0</v>
          </cell>
          <cell r="EH292">
            <v>0</v>
          </cell>
          <cell r="EI292">
            <v>0</v>
          </cell>
          <cell r="EJ292" t="str">
            <v>31. 2111</v>
          </cell>
        </row>
        <row r="293">
          <cell r="EE293" t="str">
            <v xml:space="preserve">  Otros Zn</v>
          </cell>
          <cell r="EG293">
            <v>0</v>
          </cell>
          <cell r="EH293">
            <v>0</v>
          </cell>
          <cell r="EI293">
            <v>0</v>
          </cell>
          <cell r="EJ293" t="str">
            <v>31. 2111</v>
          </cell>
        </row>
        <row r="294">
          <cell r="EE294" t="str">
            <v xml:space="preserve">  Otros Aleac.Jumbo</v>
          </cell>
          <cell r="EG294">
            <v>0</v>
          </cell>
          <cell r="EH294">
            <v>0</v>
          </cell>
          <cell r="EI294">
            <v>0</v>
          </cell>
          <cell r="EJ294">
            <v>31.211300000000001</v>
          </cell>
        </row>
        <row r="295">
          <cell r="EE295" t="str">
            <v xml:space="preserve">  Otros Aleac.Barra</v>
          </cell>
          <cell r="EG295">
            <v>0</v>
          </cell>
          <cell r="EH295">
            <v>0</v>
          </cell>
          <cell r="EI295">
            <v>0</v>
          </cell>
          <cell r="EJ295">
            <v>31.211400000000001</v>
          </cell>
        </row>
        <row r="296">
          <cell r="EE296" t="str">
            <v xml:space="preserve">  Shots de Aluminio</v>
          </cell>
          <cell r="EG296">
            <v>0</v>
          </cell>
          <cell r="EI296">
            <v>0</v>
          </cell>
          <cell r="EJ296" t="str">
            <v>31. 2421</v>
          </cell>
        </row>
        <row r="297">
          <cell r="EE297" t="str">
            <v xml:space="preserve">  Granalla de Plomo</v>
          </cell>
          <cell r="EG297">
            <v>0</v>
          </cell>
          <cell r="EI297">
            <v>0</v>
          </cell>
          <cell r="EJ297" t="str">
            <v>31. 2421</v>
          </cell>
        </row>
        <row r="298">
          <cell r="EE298" t="str">
            <v xml:space="preserve">  Magnesio en Barras</v>
          </cell>
          <cell r="EG298">
            <v>-0.03</v>
          </cell>
          <cell r="EI298">
            <v>-0.03</v>
          </cell>
          <cell r="EJ298" t="str">
            <v>31. 2421</v>
          </cell>
        </row>
        <row r="299">
          <cell r="EE299" t="str">
            <v xml:space="preserve">  Otros Ac.Sulf.</v>
          </cell>
          <cell r="EH299">
            <v>0</v>
          </cell>
          <cell r="EI299">
            <v>0</v>
          </cell>
          <cell r="EJ299" t="str">
            <v>31. 2121</v>
          </cell>
        </row>
        <row r="300">
          <cell r="EE300" t="str">
            <v xml:space="preserve">  Ajust.Inv. Ac.Sulf.</v>
          </cell>
          <cell r="EH300">
            <v>-13.14</v>
          </cell>
          <cell r="EI300">
            <v>-13.14</v>
          </cell>
          <cell r="EJ300" t="str">
            <v>31. 2121</v>
          </cell>
        </row>
        <row r="301">
          <cell r="EE301" t="str">
            <v xml:space="preserve">  Compra Ac.Sulf.</v>
          </cell>
          <cell r="EH301">
            <v>0</v>
          </cell>
          <cell r="EI301">
            <v>0</v>
          </cell>
          <cell r="EJ301" t="str">
            <v>31. 2121</v>
          </cell>
        </row>
        <row r="302">
          <cell r="EE302" t="str">
            <v xml:space="preserve">  Otros Conc.Ag</v>
          </cell>
          <cell r="EG302">
            <v>0</v>
          </cell>
          <cell r="EH302">
            <v>0</v>
          </cell>
          <cell r="EI302">
            <v>0</v>
          </cell>
          <cell r="EJ302" t="str">
            <v>31. 2122</v>
          </cell>
        </row>
        <row r="303">
          <cell r="EE303" t="str">
            <v xml:space="preserve">  Dif.Inv.Conc.Ag</v>
          </cell>
          <cell r="EG303">
            <v>0</v>
          </cell>
          <cell r="EH303">
            <v>0</v>
          </cell>
          <cell r="EI303">
            <v>0</v>
          </cell>
          <cell r="EJ303" t="str">
            <v>31. 2122</v>
          </cell>
        </row>
        <row r="304">
          <cell r="EE304" t="str">
            <v xml:space="preserve">  Otros Cd</v>
          </cell>
          <cell r="EG304">
            <v>0</v>
          </cell>
          <cell r="EH304">
            <v>0</v>
          </cell>
          <cell r="EI304">
            <v>0</v>
          </cell>
          <cell r="EJ304" t="str">
            <v>31. 2123</v>
          </cell>
        </row>
        <row r="305">
          <cell r="EE305" t="str">
            <v xml:space="preserve">  Vta.Pigm.Cd Se</v>
          </cell>
          <cell r="EG305">
            <v>0</v>
          </cell>
          <cell r="EI305">
            <v>0</v>
          </cell>
          <cell r="EJ305" t="str">
            <v>31. 2212</v>
          </cell>
        </row>
        <row r="306">
          <cell r="EE306" t="str">
            <v xml:space="preserve">  Otros Pigm.Cd Se</v>
          </cell>
          <cell r="EG306">
            <v>0</v>
          </cell>
          <cell r="EI306">
            <v>0</v>
          </cell>
          <cell r="EJ306" t="str">
            <v>31. 2212</v>
          </cell>
        </row>
        <row r="307">
          <cell r="EE307" t="str">
            <v xml:space="preserve">  Otros.Res.Pb Ag</v>
          </cell>
          <cell r="EG307">
            <v>0</v>
          </cell>
          <cell r="EI307">
            <v>0</v>
          </cell>
          <cell r="EJ307" t="str">
            <v>31. 2211</v>
          </cell>
        </row>
        <row r="309">
          <cell r="EG309">
            <v>-0.03</v>
          </cell>
          <cell r="EH309">
            <v>-13.14</v>
          </cell>
          <cell r="EI309">
            <v>-13.17</v>
          </cell>
        </row>
        <row r="312">
          <cell r="EF312" t="str">
            <v>TOTAL HABER</v>
          </cell>
          <cell r="EG312">
            <v>14742039.211120017</v>
          </cell>
          <cell r="EH312">
            <v>5270206.3759184116</v>
          </cell>
          <cell r="EI312">
            <v>20012245.587038431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missas"/>
      <sheetName val="Aportes"/>
      <sheetName val="Dividendos"/>
      <sheetName val="MEQ e U&amp;F"/>
      <sheetName val="Macroindicadores"/>
      <sheetName val="TAC"/>
      <sheetName val="SG&amp;A"/>
      <sheetName val="Diferido"/>
      <sheetName val="Resultado"/>
      <sheetName val="Resumo Opex"/>
      <sheetName val="Resumo Capex"/>
      <sheetName val="Resumo Desp Adm"/>
      <sheetName val="Teia Resultado"/>
      <sheetName val="Teia Caixa"/>
      <sheetName val="Lucro Econômico"/>
      <sheetName val="Headcount"/>
      <sheetName val="Indices de Cobertura"/>
      <sheetName val="Higidez"/>
      <sheetName val="Detalhados ==&gt;"/>
      <sheetName val="Capex"/>
      <sheetName val="Opex"/>
      <sheetName val="Uptime e Bonus"/>
      <sheetName val="Desp Adm"/>
      <sheetName val="DFs"/>
    </sheetNames>
    <sheetDataSet>
      <sheetData sheetId="0"/>
      <sheetData sheetId="1">
        <row r="7">
          <cell r="I7">
            <v>98.515308897892425</v>
          </cell>
        </row>
      </sheetData>
      <sheetData sheetId="2"/>
      <sheetData sheetId="3">
        <row r="32">
          <cell r="K32">
            <v>515.12983329049655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4">
          <cell r="C4" t="str">
            <v># of eligible days</v>
          </cell>
          <cell r="F4">
            <v>31</v>
          </cell>
          <cell r="G4">
            <v>28</v>
          </cell>
          <cell r="H4">
            <v>31</v>
          </cell>
          <cell r="I4">
            <v>30</v>
          </cell>
          <cell r="J4">
            <v>31</v>
          </cell>
          <cell r="K4">
            <v>30</v>
          </cell>
          <cell r="L4">
            <v>31</v>
          </cell>
          <cell r="M4">
            <v>31</v>
          </cell>
          <cell r="N4">
            <v>30</v>
          </cell>
          <cell r="O4">
            <v>31</v>
          </cell>
          <cell r="P4">
            <v>30</v>
          </cell>
          <cell r="Q4">
            <v>31</v>
          </cell>
          <cell r="R4">
            <v>31</v>
          </cell>
          <cell r="S4">
            <v>28</v>
          </cell>
          <cell r="T4">
            <v>31</v>
          </cell>
          <cell r="U4">
            <v>30</v>
          </cell>
          <cell r="V4">
            <v>31</v>
          </cell>
          <cell r="W4">
            <v>30</v>
          </cell>
          <cell r="X4">
            <v>31</v>
          </cell>
          <cell r="Y4">
            <v>31</v>
          </cell>
          <cell r="Z4">
            <v>30</v>
          </cell>
          <cell r="AA4">
            <v>31</v>
          </cell>
          <cell r="AB4">
            <v>30</v>
          </cell>
          <cell r="AC4">
            <v>31</v>
          </cell>
          <cell r="AD4">
            <v>31</v>
          </cell>
          <cell r="AE4">
            <v>29</v>
          </cell>
          <cell r="AF4">
            <v>31</v>
          </cell>
          <cell r="AG4">
            <v>30</v>
          </cell>
          <cell r="AH4">
            <v>31</v>
          </cell>
          <cell r="AI4">
            <v>30</v>
          </cell>
          <cell r="AJ4">
            <v>31</v>
          </cell>
          <cell r="AK4">
            <v>31</v>
          </cell>
          <cell r="AL4">
            <v>30</v>
          </cell>
          <cell r="AM4">
            <v>31</v>
          </cell>
          <cell r="AN4">
            <v>30</v>
          </cell>
          <cell r="AO4">
            <v>31</v>
          </cell>
          <cell r="AP4">
            <v>31</v>
          </cell>
          <cell r="AQ4">
            <v>28</v>
          </cell>
          <cell r="AR4">
            <v>31</v>
          </cell>
          <cell r="AS4">
            <v>30</v>
          </cell>
          <cell r="AT4">
            <v>31</v>
          </cell>
          <cell r="AU4">
            <v>30</v>
          </cell>
          <cell r="AV4">
            <v>31</v>
          </cell>
          <cell r="AW4">
            <v>31</v>
          </cell>
          <cell r="AX4">
            <v>30</v>
          </cell>
          <cell r="AY4">
            <v>31</v>
          </cell>
          <cell r="AZ4">
            <v>30</v>
          </cell>
          <cell r="BA4">
            <v>31</v>
          </cell>
          <cell r="BB4">
            <v>31</v>
          </cell>
          <cell r="BC4">
            <v>28</v>
          </cell>
          <cell r="BD4">
            <v>31</v>
          </cell>
          <cell r="BE4">
            <v>30</v>
          </cell>
          <cell r="BF4">
            <v>31</v>
          </cell>
          <cell r="BG4">
            <v>30</v>
          </cell>
          <cell r="BH4">
            <v>31</v>
          </cell>
          <cell r="BI4">
            <v>31</v>
          </cell>
          <cell r="BJ4">
            <v>30</v>
          </cell>
          <cell r="BK4">
            <v>31</v>
          </cell>
          <cell r="BL4">
            <v>30</v>
          </cell>
          <cell r="BM4">
            <v>31</v>
          </cell>
          <cell r="BN4">
            <v>31</v>
          </cell>
          <cell r="BO4">
            <v>28</v>
          </cell>
          <cell r="BP4">
            <v>31</v>
          </cell>
          <cell r="BQ4">
            <v>30</v>
          </cell>
          <cell r="BR4">
            <v>31</v>
          </cell>
          <cell r="BS4">
            <v>30</v>
          </cell>
          <cell r="BT4">
            <v>31</v>
          </cell>
          <cell r="BU4">
            <v>31</v>
          </cell>
          <cell r="BV4">
            <v>30</v>
          </cell>
          <cell r="BW4">
            <v>31</v>
          </cell>
          <cell r="BX4">
            <v>30</v>
          </cell>
          <cell r="BY4">
            <v>31</v>
          </cell>
          <cell r="BZ4">
            <v>31</v>
          </cell>
          <cell r="CA4">
            <v>29</v>
          </cell>
          <cell r="CB4">
            <v>31</v>
          </cell>
          <cell r="CC4">
            <v>30</v>
          </cell>
          <cell r="CD4">
            <v>31</v>
          </cell>
          <cell r="CE4">
            <v>30</v>
          </cell>
          <cell r="CF4">
            <v>31</v>
          </cell>
          <cell r="CG4">
            <v>31</v>
          </cell>
          <cell r="CH4">
            <v>30</v>
          </cell>
          <cell r="CI4">
            <v>31</v>
          </cell>
          <cell r="CJ4">
            <v>30</v>
          </cell>
          <cell r="CK4">
            <v>31</v>
          </cell>
        </row>
        <row r="43">
          <cell r="D43">
            <v>0.15</v>
          </cell>
        </row>
        <row r="46">
          <cell r="E46">
            <v>6.5699999999999995E-2</v>
          </cell>
        </row>
        <row r="47">
          <cell r="D47">
            <v>6.5699999999999995E-2</v>
          </cell>
          <cell r="E47">
            <v>9.8599999999999993E-2</v>
          </cell>
        </row>
        <row r="50">
          <cell r="B50" t="str">
            <v>Unavailability Index</v>
          </cell>
          <cell r="D50" t="str">
            <v>PI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</row>
        <row r="52">
          <cell r="C52" t="str">
            <v># of days in Force Major</v>
          </cell>
          <cell r="D52" t="str">
            <v>NFM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</row>
        <row r="53">
          <cell r="C53" t="str">
            <v># of days in Repair</v>
          </cell>
          <cell r="D53" t="str">
            <v>NREP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</row>
        <row r="54">
          <cell r="C54" t="str">
            <v># of days in Payment Exemption</v>
          </cell>
          <cell r="D54" t="str">
            <v>NIPG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</row>
        <row r="55">
          <cell r="C55" t="str">
            <v># of days in Reduced Operation</v>
          </cell>
          <cell r="D55" t="str">
            <v>NTOR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</row>
        <row r="56">
          <cell r="C56" t="str">
            <v># of days in Paid Docking</v>
          </cell>
          <cell r="D56" t="str">
            <v>NDOC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</row>
      </sheetData>
      <sheetData sheetId="22"/>
      <sheetData sheetId="23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ndas UN Vinil"/>
      <sheetName val="Margem UN Vinil"/>
      <sheetName val="Preço UN Vinil"/>
      <sheetName val="Produção UN Vinil"/>
      <sheetName val="Vendas UN Poliol"/>
      <sheetName val="Margem UN Poliol"/>
      <sheetName val="Preço UN Poliol"/>
      <sheetName val="Produção UN Poliol"/>
      <sheetName val="Vendas UN Insumos"/>
      <sheetName val="Preços UN Insumos"/>
      <sheetName val="Produção UN Insumos"/>
      <sheetName val="Vendas UN DesNeg"/>
      <sheetName val="Margem UN NovNeg"/>
      <sheetName val="Preço UN DesNeg"/>
      <sheetName val="Produção UN DesNeg"/>
      <sheetName val="Preços MP"/>
      <sheetName val="Preços Internacionais"/>
      <sheetName val="Plan1"/>
      <sheetName val="Plan2"/>
      <sheetName val="Plan3"/>
      <sheetName val="OPP"/>
      <sheetName val="#REF"/>
      <sheetName val="relatório"/>
      <sheetName val="Pasta7"/>
      <sheetName val="TRIKEM"/>
      <sheetName val="CAIXA"/>
      <sheetName val="relat - fl1"/>
      <sheetName val="BALANÇO OPP Cons"/>
      <sheetName val="Série EMBI"/>
      <sheetName val="COS"/>
      <sheetName val="DIS"/>
      <sheetName val="Resultado"/>
      <sheetName val="Vendas_UN_Vinil"/>
      <sheetName val="Margem_UN_Vinil"/>
      <sheetName val="Preço_UN_Vinil"/>
      <sheetName val="Produção_UN_Vinil"/>
      <sheetName val="Vendas_UN_Poliol"/>
      <sheetName val="Margem_UN_Poliol"/>
      <sheetName val="Preço_UN_Poliol"/>
      <sheetName val="Produção_UN_Poliol"/>
      <sheetName val="Vendas_UN_Insumos"/>
      <sheetName val="Preços_UN_Insumos"/>
      <sheetName val="Produção_UN_Insumos"/>
      <sheetName val="Vendas_UN_DesNeg"/>
      <sheetName val="Margem_UN_NovNeg"/>
      <sheetName val="Preço_UN_DesNeg"/>
      <sheetName val="Produção_UN_DesNeg"/>
      <sheetName val="Preços_MP"/>
      <sheetName val="Preços_Internacionais"/>
      <sheetName val="relat_-_fl1"/>
      <sheetName val="BALANÇO_OPP_Cons"/>
      <sheetName val="Série_EMB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economics"/>
      <sheetName val=" CMAI References"/>
      <sheetName val="BRK MEQ data"/>
      <sheetName val="WACC "/>
      <sheetName val="Sales Prices"/>
      <sheetName val="Raw Material Prices"/>
      <sheetName val="Regras CPS"/>
      <sheetName val="Other inputs"/>
      <sheetName val="Propilco"/>
      <sheetName val="SxD_PEAD"/>
      <sheetName val="SxD_PEBD"/>
      <sheetName val="SxD_EVA"/>
      <sheetName val="SxD_PEBDL"/>
      <sheetName val="SxD_PP"/>
      <sheetName val="SxD_SRs"/>
      <sheetName val="Volumes"/>
      <sheetName val="Dow Argentina"/>
      <sheetName val="Propeno"/>
      <sheetName val="Plan1"/>
      <sheetName val="Cover"/>
      <sheetName val="Summary"/>
      <sheetName val="Consolidado"/>
      <sheetName val="Braskem"/>
      <sheetName val="Copesul"/>
      <sheetName val="Ipiranga"/>
      <sheetName val="Triunfo"/>
      <sheetName val="Petroflex"/>
      <sheetName val="RioPol"/>
      <sheetName val="Suzano"/>
      <sheetName val="PP_Paulinia"/>
      <sheetName val="PP_Venezuela"/>
      <sheetName val="Jose"/>
      <sheetName val="PP_Camaçari"/>
      <sheetName val="PTA"/>
      <sheetName val="Peru"/>
      <sheetName val="Gasbol"/>
      <sheetName val="Pinnacle"/>
      <sheetName val="Huntsman"/>
      <sheetName val="Petroken"/>
      <sheetName val="Nova Chem"/>
      <sheetName val="Petco"/>
      <sheetName val="Empresa 3"/>
      <sheetName val="Empresa 4"/>
      <sheetName val="Empresa 5"/>
      <sheetName val="Impostos (Fiscal)"/>
      <sheetName val="Fin"/>
      <sheetName val="Sum"/>
      <sheetName val="Pasta7"/>
      <sheetName val="Plan2"/>
      <sheetName val="_CMAI_References"/>
      <sheetName val="BRK_MEQ_data"/>
      <sheetName val="WACC_"/>
      <sheetName val="Sales_Prices"/>
      <sheetName val="Raw_Material_Prices"/>
      <sheetName val="Regras_CPS"/>
      <sheetName val="Other_inputs"/>
      <sheetName val="Dow_Argentina"/>
      <sheetName val="Nova_Chem"/>
      <sheetName val="Empresa_3"/>
      <sheetName val="Empresa_4"/>
      <sheetName val="Empresa_5"/>
      <sheetName val="Impostos_(Fiscal)"/>
      <sheetName val="Balancete"/>
      <sheetName val="Alteracoes"/>
      <sheetName val="A_Capa"/>
      <sheetName val="A_Sumario"/>
      <sheetName val="C_Graficos"/>
      <sheetName val="A_Inp-Vert"/>
      <sheetName val="Tendencia_17-09-2014"/>
      <sheetName val="A_Inp-Tempo"/>
      <sheetName val="C_Timeline &amp; Macroec"/>
      <sheetName val="C_Rev"/>
      <sheetName val="C_Opex"/>
      <sheetName val="C_Capex"/>
      <sheetName val="C_WCapital"/>
      <sheetName val="Mutuo Brasil 12-09-14"/>
      <sheetName val="C_Debt"/>
      <sheetName val="C_Impostos"/>
      <sheetName val="C_Distrib"/>
      <sheetName val="C_CF"/>
      <sheetName val="C_DRE"/>
      <sheetName val="C_BS"/>
      <sheetName val="R01_Audit"/>
      <sheetName val="R02_DCF-Anual"/>
      <sheetName val="R03_U&amp;F_Anual"/>
      <sheetName val="R04_DRE-Anual"/>
      <sheetName val="R05_BS-Anual-Safra"/>
      <sheetName val="R06_BS-Anual-Fiscal"/>
      <sheetName val="R07_Racios"/>
      <sheetName val="R08_Acionista"/>
      <sheetName val="R08_Acionista-Bancos"/>
      <sheetName val="Bancos_DCF-Anual Civil"/>
      <sheetName val="Bancos_DRE-Anual-Civil"/>
      <sheetName val="Bancos_BS-Anual-Civil"/>
      <sheetName val="Bancos_Racios"/>
      <sheetName val="Verificar_Opex"/>
      <sheetName val="Analise_Rev-Tend-Set14"/>
      <sheetName val="Analise_Rev-Precos-Tend-Set1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A1" t="str">
            <v>mkt share = capacity share</v>
          </cell>
          <cell r="H1" t="str">
            <v>Actual</v>
          </cell>
          <cell r="O1" t="str">
            <v>Jose 450kta</v>
          </cell>
        </row>
        <row r="2">
          <cell r="H2" t="str">
            <v>PChem Law</v>
          </cell>
          <cell r="O2" t="str">
            <v>Inv -10%</v>
          </cell>
        </row>
        <row r="3">
          <cell r="O3" t="str">
            <v>Inv -5%</v>
          </cell>
        </row>
        <row r="4">
          <cell r="O4" t="str">
            <v>Paulinia II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e"/>
      <sheetName val="relatório"/>
      <sheetName val="#REF"/>
      <sheetName val="Cons"/>
      <sheetName val="Variables"/>
      <sheetName val="Pasta7"/>
      <sheetName val="Plan2"/>
      <sheetName val="NORBEVI - Ent - Alav Val"/>
      <sheetName val="NORBEVI - Rel - Des EF (2)"/>
      <sheetName val="Plan1"/>
      <sheetName val="NORBEVI_-_Ent_-_Alav_Val"/>
      <sheetName val="NORBEVI_-_Rel_-_Des_EF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ValCombos"/>
      <sheetName val="Indices"/>
      <sheetName val="Resultado"/>
      <sheetName val="ResultTon"/>
      <sheetName val="Volume"/>
      <sheetName val="Margem"/>
      <sheetName val="Resultado AVP"/>
      <sheetName val="Calculos"/>
      <sheetName val="ModuloVen"/>
      <sheetName val="Cons"/>
      <sheetName val="Variables"/>
      <sheetName val="Resultado_AVP"/>
    </sheetNames>
    <sheetDataSet>
      <sheetData sheetId="0" refreshError="1">
        <row r="3">
          <cell r="C3" t="str">
            <v>Orçamento</v>
          </cell>
        </row>
        <row r="4">
          <cell r="B4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rutura"/>
      <sheetName val="Parametros"/>
      <sheetName val="Menu"/>
      <sheetName val="Resumo"/>
      <sheetName val="Comparações"/>
      <sheetName val="análises"/>
      <sheetName val="Indicadores_ME"/>
      <sheetName val="Ref_Internacional"/>
      <sheetName val="Custo_Internacao"/>
      <sheetName val="Preços export"/>
      <sheetName val="Preco_Venda"/>
      <sheetName val="Preco_Venda R$"/>
      <sheetName val="Volume_Venda"/>
      <sheetName val="Market_Share"/>
      <sheetName val="Taxa_Ocupacao"/>
      <sheetName val="Coef_Tecnico"/>
      <sheetName val="Margin_Sharing"/>
      <sheetName val="Custos"/>
      <sheetName val="Calculo_Custos"/>
      <sheetName val="Consumos"/>
      <sheetName val="Calculo_Consumo"/>
      <sheetName val="Producao"/>
      <sheetName val="Sobra_Producao"/>
      <sheetName val="Co_Produtos"/>
      <sheetName val="Credito IPI aliq zero"/>
      <sheetName val="Credito_MP"/>
      <sheetName val="Resumo_Receita"/>
      <sheetName val="Despesas_Custos"/>
      <sheetName val="Calculo_Resultado"/>
      <sheetName val="Margem Unitária U$"/>
      <sheetName val="Resultado"/>
      <sheetName val="Margem"/>
      <sheetName val="Indicadores_Roce"/>
      <sheetName val="DRE, Roce, TD &amp; LE"/>
      <sheetName val="DRE, Roce, TD &amp; L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rutura"/>
      <sheetName val="Parametros"/>
      <sheetName val="Menu"/>
      <sheetName val="Indicadores_ME"/>
      <sheetName val="Indicadores_Roce"/>
      <sheetName val="Volume_Venda"/>
      <sheetName val="Market_Share"/>
      <sheetName val="Taxa_Ocupacao"/>
      <sheetName val="Ref_Internacional"/>
      <sheetName val="Custo_Internacao"/>
      <sheetName val="Preco_Venda"/>
      <sheetName val="Margin_Sharing"/>
      <sheetName val="Credito_MP"/>
      <sheetName val="Coef_Tecnico"/>
      <sheetName val="Custos"/>
      <sheetName val="Consumos"/>
      <sheetName val="Producao"/>
      <sheetName val="Sobra_Producao"/>
      <sheetName val="Co_Produtos"/>
      <sheetName val="Calculo_Custos"/>
      <sheetName val="Calculo_Consumo"/>
      <sheetName val="Resumo_Receita"/>
      <sheetName val="Despesas_Custos"/>
      <sheetName val="Calculo_Resultado"/>
      <sheetName val="Resultado"/>
      <sheetName val="Margem"/>
      <sheetName val="DRE_Braskem"/>
      <sheetName val="DRE_Poliolefinas"/>
      <sheetName val="DRE_Vinílicos"/>
      <sheetName val="DRE_Insumos Básicos"/>
      <sheetName val="DRE_PET"/>
      <sheetName val="DRE_CPL"/>
      <sheetName val="DRE, Roce, TD &amp; LE"/>
      <sheetName val="DRE_Insumos_Básicos"/>
      <sheetName val="DRE,_Roce,_TD_&amp;_LE"/>
    </sheetNames>
    <sheetDataSet>
      <sheetData sheetId="0" refreshError="1"/>
      <sheetData sheetId="1" refreshError="1">
        <row r="7">
          <cell r="B7" t="str">
            <v>US$</v>
          </cell>
        </row>
        <row r="13">
          <cell r="C13" t="str">
            <v>R$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ações"/>
      <sheetName val="análises"/>
      <sheetName val="Resultado"/>
      <sheetName val="Cenários"/>
      <sheetName val="INPUT"/>
      <sheetName val="Parametros"/>
      <sheetName val="Plan1"/>
      <sheetName val="Indicadores_ME"/>
      <sheetName val="Preco_Venda"/>
      <sheetName val="Internação"/>
      <sheetName val="Proj Mercosul"/>
      <sheetName val="Proj Overseas"/>
      <sheetName val="Custos"/>
      <sheetName val="Calculo_Custos"/>
      <sheetName val="Despesas_Custos"/>
      <sheetName val="MgSharing"/>
      <sheetName val="Volume_Venda"/>
      <sheetName val="Consumos"/>
      <sheetName val="Calculo_Consumo"/>
      <sheetName val="Producao"/>
      <sheetName val="Co_Relacao"/>
      <sheetName val="Sobra_Producao"/>
      <sheetName val="Créditos Copesul"/>
      <sheetName val="Coef_Tecnico"/>
      <sheetName val="Créditos UNIB"/>
      <sheetName val="Calculo_Resultado"/>
      <sheetName val="Resumo_Receita"/>
      <sheetName val="Margem"/>
      <sheetName val="DRE_Des.Negócios"/>
      <sheetName val="DRE_Insumos Básicos"/>
      <sheetName val="DRE_Poliolefinas"/>
      <sheetName val="DRE_Vinílicos"/>
      <sheetName val="DRE_Consolidado"/>
      <sheetName val="Menu"/>
      <sheetName val="DRE_OUTPUT"/>
      <sheetName val="CONTROLE"/>
      <sheetName val="Proj_Mercosul"/>
      <sheetName val="Proj_Overseas"/>
      <sheetName val="Créditos_Copesul"/>
      <sheetName val="Créditos_UNIB"/>
      <sheetName val="DRE_Des_Negócios"/>
      <sheetName val="DRE_Insumos_Básicos"/>
      <sheetName val="Resumo"/>
      <sheetName val="Dad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H1" t="str">
            <v>Insumos Básicos</v>
          </cell>
        </row>
        <row r="26">
          <cell r="B26">
            <v>6</v>
          </cell>
        </row>
        <row r="27">
          <cell r="B27" t="str">
            <v>DRE_Des.Negócios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rutura"/>
      <sheetName val="Parametros"/>
      <sheetName val="Menu"/>
      <sheetName val="Indicadores_ME"/>
      <sheetName val="Indicadores_Roce"/>
      <sheetName val="Volume_Venda"/>
      <sheetName val="Market_Share"/>
      <sheetName val="Taxa_Ocupacao"/>
      <sheetName val="Ref_Internacional"/>
      <sheetName val="Custo_Internacao"/>
      <sheetName val="Preco_Venda"/>
      <sheetName val="Margin_Sharing"/>
      <sheetName val="Credito_MP"/>
      <sheetName val="Coef_Tecnico"/>
      <sheetName val="Custos"/>
      <sheetName val="Credito_Impostos"/>
      <sheetName val="Consumos"/>
      <sheetName val="Producao"/>
      <sheetName val="Sobra_Producao"/>
      <sheetName val="Co_Produtos"/>
      <sheetName val="Calculo_Custos"/>
      <sheetName val="Calculo_Consumo"/>
      <sheetName val="Resumo_Receita"/>
      <sheetName val="Despesas_Custos"/>
      <sheetName val="Calculo_Resultado"/>
      <sheetName val="Resultado"/>
      <sheetName val="Margem"/>
      <sheetName val="DRE, Roce, TD &amp; LE"/>
      <sheetName val="DRE - Vinílicos"/>
      <sheetName val="DRE - Poliolefinas"/>
      <sheetName val="DRE - PET"/>
      <sheetName val="DRE - Insumos Básicos"/>
      <sheetName val="DRE - Caprolactama"/>
      <sheetName val="Plan1"/>
    </sheetNames>
    <sheetDataSet>
      <sheetData sheetId="0" refreshError="1"/>
      <sheetData sheetId="1" refreshError="1">
        <row r="11">
          <cell r="B11">
            <v>2006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A"/>
      <sheetName val="CONTROLE"/>
      <sheetName val="DRE_USD"/>
      <sheetName val="DRE_OUTPUT"/>
      <sheetName val="DRE_BRL_INPUT"/>
      <sheetName val="REL_EBITDA"/>
      <sheetName val="RESULT"/>
      <sheetName val="RESULT2"/>
      <sheetName val="MSCen"/>
      <sheetName val="MSBase"/>
      <sheetName val="BUFFER"/>
      <sheetName val="B2"/>
      <sheetName val="B3"/>
      <sheetName val="DECAY"/>
      <sheetName val="GOC_OUTPUT"/>
      <sheetName val="DIV_NOVA"/>
      <sheetName val="DIV"/>
      <sheetName val="HEDGE"/>
      <sheetName val="CAIXA"/>
      <sheetName val="FLUXO"/>
      <sheetName val="REL_CAIXA"/>
      <sheetName val="SENSIB"/>
      <sheetName val="AUX"/>
      <sheetName val="Parametros"/>
      <sheetName val="Quadro de Aportes"/>
      <sheetName val="AEN - Auxiliar"/>
      <sheetName val="Consolidado SPE"/>
      <sheetName val="CMAI spreads 2005"/>
      <sheetName val="comparativo hist-projeções"/>
      <sheetName val="PLATTS 2005"/>
      <sheetName val="Fechamento_AdL_2007"/>
    </sheetNames>
    <sheetDataSet>
      <sheetData sheetId="0" refreshError="1"/>
      <sheetData sheetId="1" refreshError="1"/>
      <sheetData sheetId="2" refreshError="1"/>
      <sheetData sheetId="3" refreshError="1">
        <row r="1">
          <cell r="A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ações"/>
      <sheetName val="análises"/>
      <sheetName val="Resultado"/>
      <sheetName val="Cenários"/>
      <sheetName val="INPUT"/>
      <sheetName val="Parametros"/>
      <sheetName val="Plan1"/>
      <sheetName val="Indicadores_ME"/>
      <sheetName val="Preco_Venda"/>
      <sheetName val="Internação"/>
      <sheetName val="Proj Mercosul"/>
      <sheetName val="Proj Overseas"/>
      <sheetName val="Custos"/>
      <sheetName val="Calculo_Custos"/>
      <sheetName val="Despesas_Custos"/>
      <sheetName val="MgSharing"/>
      <sheetName val="Volume_Venda"/>
      <sheetName val="Consumos"/>
      <sheetName val="Calculo_Consumo"/>
      <sheetName val="Producao"/>
      <sheetName val="Co_Relacao"/>
      <sheetName val="Sobra_Producao"/>
      <sheetName val="Créditos Copesul"/>
      <sheetName val="Coef_Tecnico"/>
      <sheetName val="Créditos UNIB"/>
      <sheetName val="Calculo_Resultado"/>
      <sheetName val="Resumo_Receita"/>
      <sheetName val="Margem"/>
      <sheetName val="DRE_Des.Negócios"/>
      <sheetName val="DRE_Insumos Básicos"/>
      <sheetName val="DRE_Poliolefinas"/>
      <sheetName val="DRE_Vinílicos"/>
      <sheetName val="DRE_Consolidado"/>
      <sheetName val="Menu"/>
      <sheetName val="DRE_OUTPUT"/>
      <sheetName val="CONTROLE"/>
      <sheetName val="Resumo"/>
      <sheetName val="Dados"/>
      <sheetName val="Proj_Mercosul"/>
      <sheetName val="Proj_Overseas"/>
      <sheetName val="Créditos_Copesul"/>
      <sheetName val="Créditos_UNIB"/>
      <sheetName val="DRE_Des_Negócios"/>
      <sheetName val="DRE_Insumos_Bás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H1" t="str">
            <v>Insumos Básicos</v>
          </cell>
          <cell r="J1" t="str">
            <v>Análise de Sensibilidade em relação à variação cambial</v>
          </cell>
        </row>
        <row r="2">
          <cell r="H2" t="str">
            <v>Poliolefinas</v>
          </cell>
          <cell r="J2" t="str">
            <v>Análise de Sensibilidade em relação à variação das premissas petroquímicas</v>
          </cell>
        </row>
        <row r="3">
          <cell r="H3" t="str">
            <v>Vinílicos</v>
          </cell>
          <cell r="J3" t="str">
            <v>Análise de Sensibilidade combinada: variação das premissas petroquímicas + dólar</v>
          </cell>
        </row>
        <row r="4">
          <cell r="H4" t="str">
            <v>Desenv. Negócios</v>
          </cell>
        </row>
        <row r="5">
          <cell r="H5" t="str">
            <v>Braskem</v>
          </cell>
        </row>
        <row r="12">
          <cell r="H12" t="str">
            <v>CMAI - Petróleo Braskem</v>
          </cell>
        </row>
        <row r="13">
          <cell r="H13" t="str">
            <v>CMAI - Petróleo Purvin &amp; Gertz</v>
          </cell>
        </row>
        <row r="14">
          <cell r="H14" t="str">
            <v>Chem Systems- Petróleo Braskem</v>
          </cell>
        </row>
        <row r="15">
          <cell r="H15" t="str">
            <v>Chem Systems- Petróleo Chem Systems</v>
          </cell>
        </row>
        <row r="16">
          <cell r="H16" t="str">
            <v>CMAI - site</v>
          </cell>
        </row>
        <row r="17">
          <cell r="H17" t="str">
            <v>Chem Systems- Petróleo Chem Systems</v>
          </cell>
        </row>
      </sheetData>
      <sheetData sheetId="6" refreshError="1">
        <row r="26">
          <cell r="R26" t="str">
            <v>Receita Líquida</v>
          </cell>
        </row>
        <row r="27">
          <cell r="R27" t="str">
            <v>Custos Variáveis</v>
          </cell>
        </row>
        <row r="28">
          <cell r="R28" t="str">
            <v>Margem de Contribuição</v>
          </cell>
        </row>
        <row r="29">
          <cell r="R29" t="str">
            <v>GFD</v>
          </cell>
        </row>
        <row r="30">
          <cell r="R30" t="str">
            <v>Lucro Bruto</v>
          </cell>
        </row>
        <row r="31">
          <cell r="R31" t="str">
            <v>Lucro Operacional</v>
          </cell>
        </row>
        <row r="32">
          <cell r="R32" t="str">
            <v>EBITDA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ólar"/>
      <sheetName val="Petr Longo prazo"/>
      <sheetName val="Propeno-Eteno"/>
      <sheetName val="Spread  CMAI 2005-09 site"/>
      <sheetName val="Summary site 01.09.05"/>
      <sheetName val="CMAI PRICE OUTPUT 01.09.05"/>
      <sheetName val="Nafta-Petróleo"/>
      <sheetName val="Petróleo"/>
      <sheetName val="Spread  Chemsystem 2005-10 cycl"/>
      <sheetName val="Cycle Price Forecasts Constant"/>
      <sheetName val="Trend Price Forecasts Const"/>
      <sheetName val="Spread  CMAI 2005-12 (PIRA)"/>
      <sheetName val="Plan1"/>
      <sheetName val="Spread CMAI (PIRA) "/>
      <sheetName val="Spread CMAI mensal (PIRA)"/>
      <sheetName val="Summary CMAI-mensal (PIRA)"/>
      <sheetName val="Summary CMAI (PIRA)"/>
      <sheetName val="WE(PIRA)"/>
      <sheetName val="NA(PIRA)"/>
      <sheetName val="ASIA(PIRA)"/>
      <sheetName val="Spread  Chemsystem cycle"/>
      <sheetName val="Spread  Chemsystem trend"/>
      <sheetName val="Summary Chemsystem-cycle"/>
      <sheetName val="Summary Chemsystem-trend"/>
      <sheetName val="Comparativo Chemsys-CMAI"/>
      <sheetName val="WE (Barclays)"/>
      <sheetName val="NA (Barclays)"/>
      <sheetName val="ASIA (Barclays)"/>
      <sheetName val="Summary CMAI (Barclays)"/>
      <sheetName val="Summary CMAI-mensal (Barclays)"/>
      <sheetName val="Spread  CMAI 2005-12 (Barclays)"/>
      <sheetName val="Spread CMAI (Barclays)"/>
      <sheetName val="Spread CMAI mensal (Barclays)"/>
      <sheetName val="Spread 2005-2012 ChemSys"/>
      <sheetName val="Summary ChemSystem"/>
      <sheetName val="USGC"/>
      <sheetName val="NW EUROPE"/>
      <sheetName val="SE ASIA"/>
      <sheetName val="Trend Price Forecasts Const new"/>
      <sheetName val="Cycle Forecasts Const (final)"/>
      <sheetName val="Cycle Price Forecasts Const new"/>
      <sheetName val="Spread  Chemsystem 2005-12 tren"/>
      <sheetName val="Trend Forecast Const (final)"/>
      <sheetName val="Tab Chem Sys"/>
      <sheetName val="TAB CMAI"/>
      <sheetName val="Parametros"/>
      <sheetName val="DRE_OUTPUT"/>
      <sheetName val="CONTROLE"/>
      <sheetName val="Petr_Longo_prazo"/>
      <sheetName val="Spread__CMAI_2005-09_site"/>
      <sheetName val="Summary_site_01_09_05"/>
      <sheetName val="CMAI_PRICE_OUTPUT_01_09_05"/>
      <sheetName val="Spread__Chemsystem_2005-10_cycl"/>
      <sheetName val="Cycle_Price_Forecasts_Constant"/>
      <sheetName val="Trend_Price_Forecasts_Const"/>
      <sheetName val="Spread__CMAI_2005-12_(PIRA)"/>
      <sheetName val="Spread_CMAI_(PIRA)_"/>
      <sheetName val="Spread_CMAI_mensal_(PIRA)"/>
      <sheetName val="Summary_CMAI-mensal_(PIRA)"/>
      <sheetName val="Summary_CMAI_(PIRA)"/>
      <sheetName val="Spread__Chemsystem_cycle"/>
      <sheetName val="Spread__Chemsystem_trend"/>
      <sheetName val="Summary_Chemsystem-cycle"/>
      <sheetName val="Summary_Chemsystem-trend"/>
      <sheetName val="Comparativo_Chemsys-CMAI"/>
      <sheetName val="WE_(Barclays)"/>
      <sheetName val="NA_(Barclays)"/>
      <sheetName val="ASIA_(Barclays)"/>
      <sheetName val="Summary_CMAI_(Barclays)"/>
      <sheetName val="Summary_CMAI-mensal_(Barclays)"/>
      <sheetName val="Spread__CMAI_2005-12_(Barclays)"/>
      <sheetName val="Spread_CMAI_(Barclays)"/>
      <sheetName val="Spread_CMAI_mensal_(Barclays)"/>
      <sheetName val="Spread_2005-2012_ChemSys"/>
      <sheetName val="Summary_ChemSystem"/>
      <sheetName val="NW_EUROPE"/>
      <sheetName val="SE_ASIA"/>
      <sheetName val="Trend_Price_Forecasts_Const_new"/>
      <sheetName val="Cycle_Forecasts_Const_(final)"/>
      <sheetName val="Cycle_Price_Forecasts_Const_new"/>
      <sheetName val="Spread__Chemsystem_2005-12_tren"/>
      <sheetName val="Trend_Forecast_Const_(final)"/>
      <sheetName val="Tab_Chem_Sys"/>
      <sheetName val="TAB_CM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4">
          <cell r="C4" t="str">
            <v>47
Benzene
North America
Contract-Market   Domestic
Cents / Gallon
FOB / US Gulf Coast</v>
          </cell>
        </row>
        <row r="5">
          <cell r="C5" t="str">
            <v>54
Benzene
West Europe
Contract-Market
Euro / Metric Ton
FOB/CIF / W. Europe</v>
          </cell>
        </row>
        <row r="6">
          <cell r="C6" t="str">
            <v>39
Benzene
Northeast Asia
Contract-Market
US$ / Metric Ton
C&amp;F / S. Korea</v>
          </cell>
        </row>
        <row r="9">
          <cell r="C9" t="str">
            <v>2217
Butadiene
North America
Contract-Net Transaction
Cents / Lb
FOB / US Gulf Coast</v>
          </cell>
        </row>
        <row r="10">
          <cell r="C10" t="str">
            <v xml:space="preserve">2218
Butadiene
West Europe
Contract-Net Transaction
Euro / Metric Ton
Delivered / </v>
          </cell>
        </row>
        <row r="11">
          <cell r="C11" t="str">
            <v>1580
Butadiene
Northeast Asia
Contract-Market
US$ / Metric Ton
CIF / Taiwan</v>
          </cell>
        </row>
        <row r="14">
          <cell r="C14" t="str">
            <v>35
Butene-1
North America
Contract-Market
Cents / Lb
FOB / United States</v>
          </cell>
        </row>
        <row r="15">
          <cell r="C15" t="str">
            <v xml:space="preserve">
Butene-1
West Europe
US$ / Metric Ton
Estimate</v>
          </cell>
        </row>
        <row r="16">
          <cell r="C16" t="str">
            <v>Butene -1              Asia                        US$ / Metric Ton      Estimate</v>
          </cell>
        </row>
        <row r="27">
          <cell r="C27" t="str">
            <v>110
Ethylene
North America
Contract-Net Transaction   Pipeline
Cents / Lb
Delivered / US Gulf Coast</v>
          </cell>
        </row>
        <row r="28">
          <cell r="C28" t="str">
            <v>1744
Ethylene
West Europe
Contract-Market   Pipeline
Euro / Metric Ton
Delivered / W. Europe</v>
          </cell>
        </row>
        <row r="29">
          <cell r="C29" t="str">
            <v>4583
Ethylene
Southeast Asia
Contract-Market   Monthly
US$ / Metric Ton
Delivered / Thailand</v>
          </cell>
        </row>
        <row r="31">
          <cell r="C31" t="str">
            <v>243
Butane , N-, non Tet
North America
Spot, low
Cents / Gallon
FOB / Mont Belvieu, TX</v>
          </cell>
        </row>
        <row r="32">
          <cell r="C32" t="str">
            <v>246
Butane , Mixed-
West Europe
Spot
US$ / Metric Ton
CIF / NW Europe</v>
          </cell>
        </row>
        <row r="33">
          <cell r="C33" t="str">
            <v>242
Butane , Mixed-
Northeast Asia
Spot
US$ / Metric Ton
CIF / Japan</v>
          </cell>
        </row>
        <row r="36">
          <cell r="C36" t="str">
            <v>219
Mtbe (Methyl Tertiary Butyl Ether)
North America
Spot
Cents / Gallon
Delivered / US Gulf Coast</v>
          </cell>
        </row>
        <row r="37">
          <cell r="C37" t="str">
            <v>1503
Mtbe (Methyl Tertiary Butyl Ether)
West Europe
Spot
US$ / Metric Ton
Delivered / Rotterdam</v>
          </cell>
        </row>
        <row r="38">
          <cell r="C38" t="str">
            <v>1504
Mtbe (Methyl Tertiary Butyl Ether)
Southeast Asia
Spot
US$ / Metric Ton
Delivered / Singapore</v>
          </cell>
        </row>
        <row r="41">
          <cell r="C41" t="str">
            <v>249
Natural Gasoline (Light Naphtha) , non-Warren
North America
Spot   81 API
Cents / Gallon
FOB / Mont Belvieu, TX</v>
          </cell>
        </row>
        <row r="42">
          <cell r="C42" t="str">
            <v>1935
Naphtha
West Europe
Spot, Avg.
US$ / Metric Ton
CIF / NW Europe</v>
          </cell>
        </row>
        <row r="43">
          <cell r="C43" t="str">
            <v>252
Naphtha
Southeast Asia
Spot, Avg.
US$ / Barrel
FOB / Singapore</v>
          </cell>
        </row>
        <row r="46">
          <cell r="C46" t="str">
            <v>264
Orthoxylene
North America
Contract-Market   Domestic
Cents / Lb
FOB / United States</v>
          </cell>
        </row>
        <row r="47">
          <cell r="C47" t="str">
            <v>271
Orthoxylene
West Europe
Contract-Market
Euro / Metric Ton
Delivered / W. Europe</v>
          </cell>
        </row>
        <row r="48">
          <cell r="C48" t="str">
            <v>261
Orthoxylene
Northeast Asia
Spot
US$ / Metric Ton
C&amp;F / NE Asia</v>
          </cell>
        </row>
        <row r="51">
          <cell r="C51" t="str">
            <v>399
Paraxylene
North America
Contract-Market   Domestic
Cents / Lb
Delivered / North America</v>
          </cell>
        </row>
        <row r="52">
          <cell r="C52" t="str">
            <v>404
Paraxylene
West Europe
Spot
US$ / Metric Ton
Delivered / W. Europe</v>
          </cell>
        </row>
        <row r="53">
          <cell r="C53" t="str">
            <v>395
Paraxylene
Northeast Asia
Contract-Market
US$ / Metric Ton
C&amp;F / NE Asia</v>
          </cell>
        </row>
        <row r="56">
          <cell r="C56" t="str">
            <v>339
Propylene , Polymer Grade
North America
Contract-Benchmark   Stream Value
Cents / Lb
Delivered / United States</v>
          </cell>
        </row>
        <row r="57">
          <cell r="C57" t="str">
            <v>1445
Propylene , Contained Value
West Europe
Contract-Market
Euro / Metric Ton
Delivered / W. Europe</v>
          </cell>
        </row>
        <row r="58">
          <cell r="C58" t="str">
            <v>2224
Propylene , Polymer Grade
Southeast Asia
Contract-Market
US$ / Metric Ton
Delivered / Thailand</v>
          </cell>
        </row>
        <row r="59">
          <cell r="C59" t="str">
            <v>339
Propylene , Polymer Grade
North America
Contract-Benchmark   Stream Value
Cents / Lb
Delivered / United States</v>
          </cell>
        </row>
        <row r="60">
          <cell r="C60" t="str">
            <v>1567
Propylene , Polymer Grade
North America
Spot
Cents / Lb
Delivered / US Gulf Coast</v>
          </cell>
        </row>
        <row r="68">
          <cell r="C68" t="str">
            <v>446
Toluene , Nitration Grade
North America
Spot
Cents / Gallon
FOB / US Gulf Coast</v>
          </cell>
        </row>
        <row r="69">
          <cell r="C69" t="str">
            <v>449
Toluene , Nitration Grade
West Europe
Spot
US$ / Metric Ton
FOB / W. Europe</v>
          </cell>
        </row>
        <row r="70">
          <cell r="C70" t="str">
            <v>443
Toluene
Northeast Asia
Spot
US$ / Metric Ton
FOB / S. Korea</v>
          </cell>
        </row>
        <row r="73">
          <cell r="C73" t="str">
            <v>231
Mixed Xylenes , Isomer Grade
North America
Contract-Market   Domestic
Cents / Gallon
FOB / Houston, TX</v>
          </cell>
        </row>
        <row r="74">
          <cell r="C74" t="str">
            <v>238
Mixed Xylenes
West Europe
Spot
US$ / Metric Ton
FOB / Rotterdam</v>
          </cell>
        </row>
        <row r="75">
          <cell r="C75" t="str">
            <v>226
Mixed Xylenes
Northeast Asia
Contract-Market
US$ / Metric Ton
FOB / S. Korea</v>
          </cell>
        </row>
        <row r="79">
          <cell r="C79" t="str">
            <v xml:space="preserve">1992
Polyethylene , High Density
North America
Domestic Market (Contract)   Injection Molding
Cents / Lb
Delivered / </v>
          </cell>
        </row>
        <row r="80">
          <cell r="C80" t="str">
            <v xml:space="preserve">136
Polyethylene , High Density
North America
Domestic Market (Contract)   Blow Molding
Cents / Lb
Delivered / </v>
          </cell>
        </row>
        <row r="81">
          <cell r="C81" t="str">
            <v xml:space="preserve">1994
Polyethylene , High Density
North America
Domestic Market (Contract)   HMW Film
Cents / Lb
Delivered / </v>
          </cell>
        </row>
        <row r="83">
          <cell r="C83" t="str">
            <v>2009
Polyethylene , High Density
West Europe
Domestic Market (Contract)   Injection Molding
Euro / Metric Ton
Delivered / W. Europe</v>
          </cell>
        </row>
        <row r="84">
          <cell r="C84" t="str">
            <v>2007
Polyethylene , High Density
West Europe
Domestic Market (Contract)   Blow Molding
Euro / Metric Ton
Delivered / W. Europe</v>
          </cell>
        </row>
        <row r="85">
          <cell r="C85" t="str">
            <v>2011
Polyethylene , High Density
West Europe
Domestic Market (Contract)   HMW Film
Euro / Metric Ton
Delivered / W. Europe</v>
          </cell>
        </row>
        <row r="87">
          <cell r="C87" t="str">
            <v>2034
Polyethylene , High Density
Southeast Asia
Spot/Export   Injection Molding
US$ / Metric Ton
FOB / Singapore</v>
          </cell>
        </row>
        <row r="88">
          <cell r="C88" t="str">
            <v>2033
Polyethylene , High Density
Southeast Asia
Spot/Export   Blow Molding
US$ / Metric Ton
FOB / Singapore</v>
          </cell>
        </row>
        <row r="89">
          <cell r="C89" t="str">
            <v>2035
Polyethylene , High Density
Southeast Asia
Spot/Export   HMW Film
US$ / Metric Ton
FOB / Singapore</v>
          </cell>
        </row>
        <row r="92">
          <cell r="C92" t="str">
            <v xml:space="preserve">152
Polyethylene , Low Density
North America
Domestic Market (Contract)   GP- Film
Cents / Lb
Delivered / </v>
          </cell>
        </row>
        <row r="93">
          <cell r="C93" t="str">
            <v>1997
Polyethylene , Low Density
West Europe
Domestic Market (Contract)   GP- Film
Euro / Metric Ton
Delivered / W. Europe</v>
          </cell>
        </row>
        <row r="94">
          <cell r="C94" t="str">
            <v>2028
Polyethylene , Low Density
Southeast Asia
Spot/Export   GP- Film
US$ / Metric Ton
FOB / Singapore</v>
          </cell>
        </row>
        <row r="97">
          <cell r="C97" t="str">
            <v xml:space="preserve">163
Polyethylene , Linear Low Density
North America
Domestic Market (Contract)   Butene, Film
Cents / Lb
Delivered / </v>
          </cell>
        </row>
        <row r="98">
          <cell r="C98" t="str">
            <v>2001
Polyethylene , Linear Low Density
West Europe
Domestic Market (Contract)   Butene, Film
Euro / Metric Ton
Delivered / W. Europe</v>
          </cell>
        </row>
        <row r="99">
          <cell r="C99" t="str">
            <v>2030
Polyethylene , Linear Low Density
Southeast Asia
Spot/Export   Butene, Film
US$ / Metric Ton
FOB / Singapore</v>
          </cell>
        </row>
        <row r="102">
          <cell r="C102" t="str">
            <v xml:space="preserve">313
Polypropylene
North America
Domestic Market (Contract)   GP- Homopolymer
Cents / Lb
Delivered / </v>
          </cell>
        </row>
        <row r="103">
          <cell r="C103" t="str">
            <v>1968
Polypropylene , Homopolymer
West Europe
Contract-Market
Euro / Metric Ton
Delivered / W. Europe</v>
          </cell>
        </row>
        <row r="104">
          <cell r="C104" t="str">
            <v>1978
Polypropylene , Homopolymer
Southeast Asia
Spot   Export
US$ / Metric Ton
FOB / Singapore</v>
          </cell>
        </row>
        <row r="107">
          <cell r="C107" t="str">
            <v>381
Polyvinyl Chloride , Suspension, Pipe Grade Resin
North America
Contract-Market
Cents / Lb
Delivered / United States</v>
          </cell>
        </row>
        <row r="108">
          <cell r="C108" t="str">
            <v>2065
Polyvinyl Chloride , Suspension, Pipe Grade Resin
West Europe
Contract-Market
Euro / Metric Ton
Delivered / Continental Europe</v>
          </cell>
        </row>
        <row r="109">
          <cell r="C109" t="str">
            <v>1539
Polyvinyl Chloride , Suspension, Pipe Grade Resin
Northeast Asia
Spot
US$ / Metric Ton
CFR / NE Asia</v>
          </cell>
        </row>
        <row r="112">
          <cell r="C112" t="str">
            <v xml:space="preserve">4730
Caustic Soda
North America
Contract-Market Avg   Net Paids to Seller
US$ / Dry Metric
 / </v>
          </cell>
        </row>
        <row r="113">
          <cell r="C113" t="str">
            <v>1545
Caustic Soda
West Europe
Contract-Market   Avg
Euro / Dry Metric
Delivered / Continental Europe</v>
          </cell>
        </row>
        <row r="114">
          <cell r="C114" t="str">
            <v xml:space="preserve">4732
Caustic Soda
Northeast Asia
Contract-Market Avg   Net Paids to Seller
US$ / Dry Metric
 / </v>
          </cell>
        </row>
        <row r="117">
          <cell r="C117" t="str">
            <v>2248
Caprolactam
North America
Estimate or Calculation
US$ / Metric Ton
FOB / US Gulf Coast</v>
          </cell>
        </row>
        <row r="118">
          <cell r="C118" t="str">
            <v>2232
Caprolactam
West Europe
Domestic
Euro / Metric Ton
Delivered / W. Europe</v>
          </cell>
        </row>
        <row r="119">
          <cell r="C119" t="str">
            <v>2233
Caprolactam
Northeast Asia
Spot
US$ / Metric Ton
CFR / Far East</v>
          </cell>
        </row>
        <row r="122">
          <cell r="C122" t="str">
            <v>83
DMT , (molten)
North America
Contract-Market   Domestic
Cents / Lb
Delivered / United States</v>
          </cell>
        </row>
        <row r="123">
          <cell r="C123" t="str">
            <v>89
DMT
West Europe
Contract-Market
Euro / Metric Ton
FOB / W. Europe</v>
          </cell>
        </row>
        <row r="124">
          <cell r="C124" t="str">
            <v>82
DMT
Northeast Asia
Contract-Market
US$ / Metric Ton
FOB / NE Asia</v>
          </cell>
        </row>
        <row r="127">
          <cell r="C127" t="str">
            <v>295
PET, Polyethylene Terephthalate,  Bottle Resin
North America
Contract-Market   avg small/large buyer
Cents / Lb
Delivered / United States</v>
          </cell>
        </row>
        <row r="128">
          <cell r="C128" t="str">
            <v>297
PET, Polyethylene Terephthalate,  Bottle Resin
West Europe
Contract-Market
Euro / Metric Ton
DDP / W. Europe</v>
          </cell>
        </row>
        <row r="129">
          <cell r="C129" t="str">
            <v>294
PET, Polyethylene Terephthalate,  Bottle Resin , (not Coke approved)
Northeast Asia
Spot
US$ / Metric Ton
FOB / NE Asia</v>
          </cell>
        </row>
        <row r="132">
          <cell r="C132" t="str">
            <v>485
Crude Oil , WTI
North America
Spot, low   1st Month
US$ / Barrel
FOB / Cushing, OK</v>
          </cell>
        </row>
        <row r="133">
          <cell r="C133" t="str">
            <v>19
Crude Oil , Brent
West Europe
Spot, Avg.   1st Month
US$ / Barrel
FOB / North Sea</v>
          </cell>
        </row>
        <row r="134">
          <cell r="C134" t="str">
            <v>93
Crude Oil , Dubai
Middle East
Spot, Avg.   1st Month
US$ / Barrel
FOB / Persian Gulf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ides Apresentação"/>
      <sheetName val="Ind Empresas"/>
      <sheetName val="Cover"/>
      <sheetName val="Consolidado"/>
      <sheetName val="Aquisição"/>
      <sheetName val="Volumes"/>
      <sheetName val="Prices"/>
      <sheetName val="Outros Inputs"/>
      <sheetName val="Petroflex"/>
      <sheetName val="Braskem"/>
      <sheetName val="Copesul"/>
      <sheetName val="Ipiranga"/>
      <sheetName val="Triunfo"/>
      <sheetName val="Politeno"/>
      <sheetName val="Paulinia"/>
      <sheetName val="PPCam"/>
      <sheetName val="Sinergias"/>
      <sheetName val="Gasbol"/>
      <sheetName val="Petroken"/>
      <sheetName val="PPVen"/>
      <sheetName val="PTA"/>
      <sheetName val="QUEBRAS"/>
      <sheetName val="Pinnacle"/>
      <sheetName val="Huntsman"/>
      <sheetName val="BP"/>
      <sheetName val="EDC"/>
      <sheetName val="Innova"/>
      <sheetName val="Petco"/>
      <sheetName val="Indelpro"/>
      <sheetName val="Primex"/>
      <sheetName val="PVCVen"/>
      <sheetName val="Basell"/>
      <sheetName val="2005"/>
      <sheetName val="2006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2024"/>
      <sheetName val="2025"/>
      <sheetName val="Output CB"/>
      <sheetName val="Outputs"/>
      <sheetName val="Análise Receita e Custo MP"/>
      <sheetName val="Plan1"/>
      <sheetName val="Summary CMAI (PIRA)"/>
      <sheetName val="Prods_mês"/>
      <sheetName val="FLUXO_ENDIVIDAMENTO"/>
      <sheetName val="Slides_Apresentação"/>
      <sheetName val="Ind_Empresas"/>
      <sheetName val="Outros_Inputs"/>
      <sheetName val="Output_CB"/>
      <sheetName val="Análise_Receita_e_Custo_MP"/>
      <sheetName val="Summary_CMAI_(PIRA)"/>
      <sheetName val="Gizele v20 (MEq8)"/>
      <sheetName val="dados premissas"/>
      <sheetName val="Summary"/>
      <sheetName val="OP079907"/>
      <sheetName val="BASE DE DADOS"/>
      <sheetName val="Unamon"/>
      <sheetName val="05"/>
      <sheetName val="03"/>
      <sheetName val="01"/>
      <sheetName val="Calculo_Resulta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Menu"/>
      <sheetName val="Indicadores_ME"/>
      <sheetName val="Volume_Venda"/>
      <sheetName val="Preco_Venda"/>
      <sheetName val="Custos"/>
      <sheetName val="Coef_Tecnico"/>
      <sheetName val="Calculo_Custos"/>
      <sheetName val="Resumo_Receita"/>
      <sheetName val="Despesas_Custos"/>
      <sheetName val="Calculo_Resultado"/>
      <sheetName val="Resultado"/>
      <sheetName val="Margem"/>
      <sheetName val="DRE_Des.Negócios"/>
      <sheetName val="DRE_Insumos Básicos"/>
      <sheetName val="DRE_Poliolefinas"/>
      <sheetName val="DRE_Vinílicos"/>
      <sheetName val="DRE_Consolidado"/>
      <sheetName val="EDC"/>
      <sheetName val="Summary CMAI (PIRA)"/>
      <sheetName val="DRE_Des_Negócios"/>
      <sheetName val="DRE_Insumos_Básicos"/>
      <sheetName val="Summary_CMAI_(PIRA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0">
          <cell r="K10" t="str">
            <v>Ano</v>
          </cell>
        </row>
        <row r="11">
          <cell r="K11">
            <v>2005</v>
          </cell>
        </row>
        <row r="12">
          <cell r="K12">
            <v>2006</v>
          </cell>
        </row>
        <row r="13">
          <cell r="K13">
            <v>2007</v>
          </cell>
        </row>
        <row r="14">
          <cell r="K14">
            <v>2008</v>
          </cell>
        </row>
        <row r="15">
          <cell r="K15">
            <v>2009</v>
          </cell>
        </row>
        <row r="16">
          <cell r="K16">
            <v>2005</v>
          </cell>
        </row>
        <row r="17">
          <cell r="K17">
            <v>2006</v>
          </cell>
        </row>
        <row r="18">
          <cell r="K18">
            <v>2007</v>
          </cell>
        </row>
        <row r="19">
          <cell r="K19">
            <v>2008</v>
          </cell>
        </row>
        <row r="20">
          <cell r="K20">
            <v>2009</v>
          </cell>
        </row>
        <row r="21">
          <cell r="K21">
            <v>2005</v>
          </cell>
        </row>
        <row r="22">
          <cell r="K22">
            <v>2006</v>
          </cell>
        </row>
        <row r="23">
          <cell r="K23">
            <v>2007</v>
          </cell>
        </row>
        <row r="24">
          <cell r="K24">
            <v>2008</v>
          </cell>
        </row>
        <row r="25">
          <cell r="K25">
            <v>2009</v>
          </cell>
        </row>
        <row r="26">
          <cell r="K26">
            <v>2005</v>
          </cell>
        </row>
        <row r="27">
          <cell r="K27">
            <v>2006</v>
          </cell>
        </row>
        <row r="28">
          <cell r="K28">
            <v>2007</v>
          </cell>
        </row>
        <row r="29">
          <cell r="K29">
            <v>2008</v>
          </cell>
        </row>
        <row r="30">
          <cell r="K30">
            <v>2009</v>
          </cell>
        </row>
        <row r="31">
          <cell r="K31">
            <v>2005</v>
          </cell>
        </row>
        <row r="32">
          <cell r="K32">
            <v>2006</v>
          </cell>
        </row>
        <row r="33">
          <cell r="K33">
            <v>2007</v>
          </cell>
        </row>
        <row r="34">
          <cell r="K34">
            <v>2008</v>
          </cell>
        </row>
        <row r="35">
          <cell r="K35">
            <v>2009</v>
          </cell>
        </row>
        <row r="36">
          <cell r="K36">
            <v>2005</v>
          </cell>
        </row>
        <row r="37">
          <cell r="K37">
            <v>2006</v>
          </cell>
        </row>
        <row r="38">
          <cell r="K38">
            <v>2007</v>
          </cell>
        </row>
        <row r="39">
          <cell r="K39">
            <v>2008</v>
          </cell>
        </row>
        <row r="40">
          <cell r="K40">
            <v>2009</v>
          </cell>
        </row>
        <row r="41">
          <cell r="K41">
            <v>2005</v>
          </cell>
        </row>
        <row r="42">
          <cell r="K42">
            <v>2006</v>
          </cell>
        </row>
        <row r="43">
          <cell r="K43">
            <v>2007</v>
          </cell>
        </row>
        <row r="44">
          <cell r="K44">
            <v>2008</v>
          </cell>
        </row>
        <row r="45">
          <cell r="K45">
            <v>2009</v>
          </cell>
        </row>
        <row r="46">
          <cell r="K46">
            <v>2005</v>
          </cell>
        </row>
        <row r="47">
          <cell r="K47">
            <v>2006</v>
          </cell>
        </row>
        <row r="48">
          <cell r="K48">
            <v>2007</v>
          </cell>
        </row>
        <row r="49">
          <cell r="K49">
            <v>2008</v>
          </cell>
        </row>
        <row r="50">
          <cell r="K50">
            <v>2009</v>
          </cell>
        </row>
        <row r="51">
          <cell r="K51">
            <v>2005</v>
          </cell>
        </row>
        <row r="52">
          <cell r="K52">
            <v>2006</v>
          </cell>
        </row>
        <row r="53">
          <cell r="K53">
            <v>2007</v>
          </cell>
        </row>
        <row r="54">
          <cell r="K54">
            <v>2008</v>
          </cell>
        </row>
        <row r="55">
          <cell r="K55">
            <v>2009</v>
          </cell>
        </row>
        <row r="56">
          <cell r="K56">
            <v>2005</v>
          </cell>
        </row>
        <row r="57">
          <cell r="K57">
            <v>2006</v>
          </cell>
        </row>
        <row r="58">
          <cell r="K58">
            <v>2007</v>
          </cell>
        </row>
        <row r="59">
          <cell r="K59">
            <v>2008</v>
          </cell>
        </row>
        <row r="60">
          <cell r="K60">
            <v>2009</v>
          </cell>
        </row>
        <row r="61">
          <cell r="K61">
            <v>2005</v>
          </cell>
        </row>
        <row r="62">
          <cell r="K62">
            <v>2006</v>
          </cell>
        </row>
        <row r="63">
          <cell r="K63">
            <v>2007</v>
          </cell>
        </row>
        <row r="64">
          <cell r="K64">
            <v>2008</v>
          </cell>
        </row>
        <row r="65">
          <cell r="K65">
            <v>2009</v>
          </cell>
        </row>
        <row r="66">
          <cell r="K66">
            <v>2005</v>
          </cell>
        </row>
        <row r="67">
          <cell r="K67">
            <v>2006</v>
          </cell>
        </row>
        <row r="68">
          <cell r="K68">
            <v>2007</v>
          </cell>
        </row>
        <row r="69">
          <cell r="K69">
            <v>2008</v>
          </cell>
        </row>
        <row r="70">
          <cell r="K70">
            <v>2009</v>
          </cell>
        </row>
        <row r="71">
          <cell r="K71">
            <v>2005</v>
          </cell>
        </row>
        <row r="72">
          <cell r="K72">
            <v>2006</v>
          </cell>
        </row>
        <row r="73">
          <cell r="K73">
            <v>2007</v>
          </cell>
        </row>
        <row r="74">
          <cell r="K74">
            <v>2008</v>
          </cell>
        </row>
        <row r="75">
          <cell r="K75">
            <v>2009</v>
          </cell>
        </row>
        <row r="76">
          <cell r="K76">
            <v>2005</v>
          </cell>
        </row>
        <row r="77">
          <cell r="K77">
            <v>2006</v>
          </cell>
        </row>
        <row r="78">
          <cell r="K78">
            <v>2007</v>
          </cell>
        </row>
        <row r="79">
          <cell r="K79">
            <v>2008</v>
          </cell>
        </row>
        <row r="80">
          <cell r="K80">
            <v>2009</v>
          </cell>
        </row>
        <row r="81">
          <cell r="K81">
            <v>2005</v>
          </cell>
        </row>
        <row r="82">
          <cell r="K82">
            <v>2006</v>
          </cell>
        </row>
        <row r="83">
          <cell r="K83">
            <v>2007</v>
          </cell>
        </row>
        <row r="84">
          <cell r="K84">
            <v>2008</v>
          </cell>
        </row>
        <row r="85">
          <cell r="K85">
            <v>2009</v>
          </cell>
        </row>
        <row r="86">
          <cell r="K86">
            <v>2005</v>
          </cell>
        </row>
        <row r="87">
          <cell r="K87">
            <v>2006</v>
          </cell>
        </row>
        <row r="88">
          <cell r="K88">
            <v>2007</v>
          </cell>
        </row>
        <row r="89">
          <cell r="K89">
            <v>2008</v>
          </cell>
        </row>
        <row r="90">
          <cell r="K90">
            <v>2009</v>
          </cell>
        </row>
        <row r="91">
          <cell r="K91">
            <v>2005</v>
          </cell>
        </row>
        <row r="92">
          <cell r="K92">
            <v>2006</v>
          </cell>
        </row>
        <row r="93">
          <cell r="K93">
            <v>2007</v>
          </cell>
        </row>
        <row r="94">
          <cell r="K94">
            <v>2008</v>
          </cell>
        </row>
        <row r="95">
          <cell r="K95">
            <v>2009</v>
          </cell>
        </row>
        <row r="96">
          <cell r="K96">
            <v>2005</v>
          </cell>
        </row>
        <row r="97">
          <cell r="K97">
            <v>2006</v>
          </cell>
        </row>
        <row r="98">
          <cell r="K98">
            <v>2007</v>
          </cell>
        </row>
        <row r="99">
          <cell r="K99">
            <v>2008</v>
          </cell>
        </row>
        <row r="100">
          <cell r="K100">
            <v>2009</v>
          </cell>
        </row>
        <row r="101">
          <cell r="K101">
            <v>2005</v>
          </cell>
        </row>
        <row r="102">
          <cell r="K102">
            <v>2006</v>
          </cell>
        </row>
        <row r="103">
          <cell r="K103">
            <v>2007</v>
          </cell>
        </row>
        <row r="104">
          <cell r="K104">
            <v>2008</v>
          </cell>
        </row>
        <row r="105">
          <cell r="K105">
            <v>2009</v>
          </cell>
        </row>
        <row r="106">
          <cell r="K106">
            <v>2005</v>
          </cell>
        </row>
        <row r="107">
          <cell r="K107">
            <v>2006</v>
          </cell>
        </row>
        <row r="108">
          <cell r="K108">
            <v>2007</v>
          </cell>
        </row>
        <row r="109">
          <cell r="K109">
            <v>2008</v>
          </cell>
        </row>
        <row r="110">
          <cell r="K110">
            <v>2009</v>
          </cell>
        </row>
        <row r="111">
          <cell r="K111">
            <v>2005</v>
          </cell>
        </row>
        <row r="112">
          <cell r="K112">
            <v>2006</v>
          </cell>
        </row>
        <row r="113">
          <cell r="K113">
            <v>2007</v>
          </cell>
        </row>
        <row r="114">
          <cell r="K114">
            <v>2008</v>
          </cell>
        </row>
        <row r="115">
          <cell r="K115">
            <v>2009</v>
          </cell>
        </row>
        <row r="116">
          <cell r="K116">
            <v>2005</v>
          </cell>
        </row>
        <row r="117">
          <cell r="K117">
            <v>2006</v>
          </cell>
        </row>
        <row r="118">
          <cell r="K118">
            <v>2007</v>
          </cell>
        </row>
        <row r="119">
          <cell r="K119">
            <v>2008</v>
          </cell>
        </row>
        <row r="120">
          <cell r="K120">
            <v>2009</v>
          </cell>
        </row>
        <row r="121">
          <cell r="K121">
            <v>2005</v>
          </cell>
        </row>
        <row r="122">
          <cell r="K122">
            <v>2006</v>
          </cell>
        </row>
        <row r="123">
          <cell r="K123">
            <v>2007</v>
          </cell>
        </row>
        <row r="124">
          <cell r="K124">
            <v>2008</v>
          </cell>
        </row>
        <row r="125">
          <cell r="K125">
            <v>2009</v>
          </cell>
        </row>
        <row r="126">
          <cell r="K126">
            <v>2005</v>
          </cell>
        </row>
        <row r="127">
          <cell r="K127">
            <v>2006</v>
          </cell>
        </row>
        <row r="128">
          <cell r="K128">
            <v>2007</v>
          </cell>
        </row>
        <row r="129">
          <cell r="K129">
            <v>2008</v>
          </cell>
        </row>
        <row r="130">
          <cell r="K130">
            <v>2009</v>
          </cell>
        </row>
        <row r="131">
          <cell r="K131">
            <v>2005</v>
          </cell>
        </row>
        <row r="132">
          <cell r="K132">
            <v>2006</v>
          </cell>
        </row>
        <row r="133">
          <cell r="K133">
            <v>2007</v>
          </cell>
        </row>
        <row r="134">
          <cell r="K134">
            <v>2008</v>
          </cell>
        </row>
        <row r="135">
          <cell r="K135">
            <v>2009</v>
          </cell>
        </row>
        <row r="136">
          <cell r="K136">
            <v>2005</v>
          </cell>
        </row>
        <row r="137">
          <cell r="K137">
            <v>2006</v>
          </cell>
        </row>
        <row r="138">
          <cell r="K138">
            <v>2007</v>
          </cell>
        </row>
        <row r="139">
          <cell r="K139">
            <v>2008</v>
          </cell>
        </row>
        <row r="140">
          <cell r="K140">
            <v>2009</v>
          </cell>
        </row>
        <row r="141">
          <cell r="K141">
            <v>2005</v>
          </cell>
        </row>
        <row r="142">
          <cell r="K142">
            <v>2006</v>
          </cell>
        </row>
        <row r="143">
          <cell r="K143">
            <v>2007</v>
          </cell>
        </row>
        <row r="144">
          <cell r="K144">
            <v>2008</v>
          </cell>
        </row>
        <row r="145">
          <cell r="K145">
            <v>2009</v>
          </cell>
        </row>
        <row r="146">
          <cell r="K146">
            <v>2005</v>
          </cell>
        </row>
        <row r="147">
          <cell r="K147">
            <v>2006</v>
          </cell>
        </row>
        <row r="148">
          <cell r="K148">
            <v>2007</v>
          </cell>
        </row>
        <row r="149">
          <cell r="K149">
            <v>2008</v>
          </cell>
        </row>
        <row r="150">
          <cell r="K150">
            <v>2009</v>
          </cell>
        </row>
        <row r="151">
          <cell r="K151">
            <v>2005</v>
          </cell>
        </row>
        <row r="152">
          <cell r="K152">
            <v>2006</v>
          </cell>
        </row>
        <row r="153">
          <cell r="K153">
            <v>2007</v>
          </cell>
        </row>
        <row r="154">
          <cell r="K154">
            <v>2008</v>
          </cell>
        </row>
        <row r="155">
          <cell r="K155">
            <v>2009</v>
          </cell>
        </row>
        <row r="156">
          <cell r="K156">
            <v>2005</v>
          </cell>
        </row>
        <row r="157">
          <cell r="K157">
            <v>2006</v>
          </cell>
        </row>
        <row r="158">
          <cell r="K158">
            <v>2007</v>
          </cell>
        </row>
        <row r="159">
          <cell r="K159">
            <v>2008</v>
          </cell>
        </row>
        <row r="160">
          <cell r="K160">
            <v>2009</v>
          </cell>
        </row>
        <row r="161">
          <cell r="K161">
            <v>2005</v>
          </cell>
        </row>
        <row r="162">
          <cell r="K162">
            <v>2006</v>
          </cell>
        </row>
        <row r="163">
          <cell r="K163">
            <v>2007</v>
          </cell>
        </row>
        <row r="164">
          <cell r="K164">
            <v>2008</v>
          </cell>
        </row>
        <row r="165">
          <cell r="K165">
            <v>2009</v>
          </cell>
        </row>
        <row r="166">
          <cell r="K166">
            <v>2005</v>
          </cell>
        </row>
        <row r="167">
          <cell r="K167">
            <v>2006</v>
          </cell>
        </row>
        <row r="168">
          <cell r="K168">
            <v>2007</v>
          </cell>
        </row>
        <row r="169">
          <cell r="K169">
            <v>2008</v>
          </cell>
        </row>
        <row r="170">
          <cell r="K170">
            <v>2009</v>
          </cell>
        </row>
        <row r="171">
          <cell r="K171">
            <v>2005</v>
          </cell>
        </row>
        <row r="172">
          <cell r="K172">
            <v>2006</v>
          </cell>
        </row>
        <row r="173">
          <cell r="K173">
            <v>2007</v>
          </cell>
        </row>
        <row r="174">
          <cell r="K174">
            <v>2008</v>
          </cell>
        </row>
        <row r="175">
          <cell r="K175">
            <v>2009</v>
          </cell>
        </row>
        <row r="176">
          <cell r="K176">
            <v>2005</v>
          </cell>
        </row>
        <row r="177">
          <cell r="K177">
            <v>2006</v>
          </cell>
        </row>
        <row r="178">
          <cell r="K178">
            <v>2007</v>
          </cell>
        </row>
        <row r="179">
          <cell r="K179">
            <v>2008</v>
          </cell>
        </row>
        <row r="180">
          <cell r="K180">
            <v>2009</v>
          </cell>
        </row>
        <row r="181">
          <cell r="K181">
            <v>2005</v>
          </cell>
        </row>
        <row r="182">
          <cell r="K182">
            <v>2006</v>
          </cell>
        </row>
        <row r="183">
          <cell r="K183">
            <v>2007</v>
          </cell>
        </row>
        <row r="184">
          <cell r="K184">
            <v>2008</v>
          </cell>
        </row>
        <row r="185">
          <cell r="K185">
            <v>2009</v>
          </cell>
        </row>
        <row r="186">
          <cell r="K186">
            <v>2005</v>
          </cell>
        </row>
        <row r="187">
          <cell r="K187">
            <v>2006</v>
          </cell>
        </row>
        <row r="188">
          <cell r="K188">
            <v>2007</v>
          </cell>
        </row>
        <row r="189">
          <cell r="K189">
            <v>2008</v>
          </cell>
        </row>
        <row r="190">
          <cell r="K190">
            <v>2009</v>
          </cell>
        </row>
        <row r="191">
          <cell r="K191">
            <v>2005</v>
          </cell>
        </row>
        <row r="192">
          <cell r="K192">
            <v>2006</v>
          </cell>
        </row>
        <row r="193">
          <cell r="K193">
            <v>2007</v>
          </cell>
        </row>
        <row r="194">
          <cell r="K194">
            <v>2008</v>
          </cell>
        </row>
        <row r="195">
          <cell r="K195">
            <v>2009</v>
          </cell>
        </row>
        <row r="196">
          <cell r="K196">
            <v>2005</v>
          </cell>
        </row>
        <row r="197">
          <cell r="K197">
            <v>2006</v>
          </cell>
        </row>
        <row r="198">
          <cell r="K198">
            <v>2007</v>
          </cell>
        </row>
        <row r="199">
          <cell r="K199">
            <v>2008</v>
          </cell>
        </row>
        <row r="200">
          <cell r="K200">
            <v>2009</v>
          </cell>
        </row>
        <row r="201">
          <cell r="K201">
            <v>2005</v>
          </cell>
        </row>
        <row r="202">
          <cell r="K202">
            <v>2006</v>
          </cell>
        </row>
        <row r="203">
          <cell r="K203">
            <v>2007</v>
          </cell>
        </row>
        <row r="204">
          <cell r="K204">
            <v>2008</v>
          </cell>
        </row>
        <row r="205">
          <cell r="K205">
            <v>2009</v>
          </cell>
        </row>
        <row r="206">
          <cell r="K206">
            <v>2005</v>
          </cell>
        </row>
        <row r="207">
          <cell r="K207">
            <v>2006</v>
          </cell>
        </row>
        <row r="208">
          <cell r="K208">
            <v>2007</v>
          </cell>
        </row>
        <row r="209">
          <cell r="K209">
            <v>2008</v>
          </cell>
        </row>
        <row r="210">
          <cell r="K210">
            <v>2009</v>
          </cell>
        </row>
        <row r="211">
          <cell r="K211">
            <v>2005</v>
          </cell>
        </row>
        <row r="212">
          <cell r="K212">
            <v>2006</v>
          </cell>
        </row>
        <row r="213">
          <cell r="K213">
            <v>2007</v>
          </cell>
        </row>
        <row r="214">
          <cell r="K214">
            <v>2008</v>
          </cell>
        </row>
        <row r="215">
          <cell r="K215">
            <v>2009</v>
          </cell>
        </row>
        <row r="216">
          <cell r="K216">
            <v>2005</v>
          </cell>
        </row>
        <row r="217">
          <cell r="K217">
            <v>2006</v>
          </cell>
        </row>
        <row r="218">
          <cell r="K218">
            <v>2007</v>
          </cell>
        </row>
        <row r="219">
          <cell r="K219">
            <v>2008</v>
          </cell>
        </row>
        <row r="220">
          <cell r="K220">
            <v>2009</v>
          </cell>
        </row>
        <row r="221">
          <cell r="K221">
            <v>2005</v>
          </cell>
        </row>
        <row r="222">
          <cell r="K222">
            <v>2006</v>
          </cell>
        </row>
        <row r="223">
          <cell r="K223">
            <v>2007</v>
          </cell>
        </row>
        <row r="224">
          <cell r="K224">
            <v>2008</v>
          </cell>
        </row>
        <row r="225">
          <cell r="K225">
            <v>2009</v>
          </cell>
        </row>
        <row r="226">
          <cell r="K226">
            <v>2005</v>
          </cell>
        </row>
        <row r="227">
          <cell r="K227">
            <v>2006</v>
          </cell>
        </row>
        <row r="228">
          <cell r="K228">
            <v>2007</v>
          </cell>
        </row>
        <row r="229">
          <cell r="K229">
            <v>2008</v>
          </cell>
        </row>
        <row r="230">
          <cell r="K230">
            <v>2009</v>
          </cell>
        </row>
        <row r="231">
          <cell r="K231">
            <v>2005</v>
          </cell>
        </row>
        <row r="232">
          <cell r="K232">
            <v>2006</v>
          </cell>
        </row>
        <row r="233">
          <cell r="K233">
            <v>2007</v>
          </cell>
        </row>
        <row r="234">
          <cell r="K234">
            <v>2008</v>
          </cell>
        </row>
        <row r="235">
          <cell r="K235">
            <v>2009</v>
          </cell>
        </row>
        <row r="236">
          <cell r="K236">
            <v>2005</v>
          </cell>
        </row>
        <row r="237">
          <cell r="K237">
            <v>2006</v>
          </cell>
        </row>
        <row r="238">
          <cell r="K238">
            <v>2007</v>
          </cell>
        </row>
        <row r="239">
          <cell r="K239">
            <v>2008</v>
          </cell>
        </row>
        <row r="240">
          <cell r="K240">
            <v>2009</v>
          </cell>
        </row>
        <row r="241">
          <cell r="K241">
            <v>2005</v>
          </cell>
        </row>
        <row r="242">
          <cell r="K242">
            <v>2006</v>
          </cell>
        </row>
        <row r="243">
          <cell r="K243">
            <v>2007</v>
          </cell>
        </row>
        <row r="244">
          <cell r="K244">
            <v>2008</v>
          </cell>
        </row>
        <row r="245">
          <cell r="K245">
            <v>2009</v>
          </cell>
        </row>
        <row r="246">
          <cell r="K246">
            <v>2005</v>
          </cell>
        </row>
        <row r="247">
          <cell r="K247">
            <v>2006</v>
          </cell>
        </row>
        <row r="248">
          <cell r="K248">
            <v>2007</v>
          </cell>
        </row>
        <row r="249">
          <cell r="K249">
            <v>2008</v>
          </cell>
        </row>
        <row r="250">
          <cell r="K250">
            <v>2009</v>
          </cell>
        </row>
        <row r="251">
          <cell r="K251">
            <v>2005</v>
          </cell>
        </row>
        <row r="252">
          <cell r="K252">
            <v>2006</v>
          </cell>
        </row>
        <row r="253">
          <cell r="K253">
            <v>2007</v>
          </cell>
        </row>
        <row r="254">
          <cell r="K254">
            <v>2008</v>
          </cell>
        </row>
        <row r="255">
          <cell r="K255">
            <v>2009</v>
          </cell>
        </row>
        <row r="256">
          <cell r="K256">
            <v>2005</v>
          </cell>
        </row>
        <row r="257">
          <cell r="K257">
            <v>2006</v>
          </cell>
        </row>
        <row r="258">
          <cell r="K258">
            <v>2007</v>
          </cell>
        </row>
        <row r="259">
          <cell r="K259">
            <v>2008</v>
          </cell>
        </row>
        <row r="260">
          <cell r="K260">
            <v>2009</v>
          </cell>
        </row>
        <row r="261">
          <cell r="K261">
            <v>2005</v>
          </cell>
        </row>
        <row r="262">
          <cell r="K262">
            <v>2006</v>
          </cell>
        </row>
        <row r="263">
          <cell r="K263">
            <v>2007</v>
          </cell>
        </row>
        <row r="264">
          <cell r="K264">
            <v>2008</v>
          </cell>
        </row>
        <row r="265">
          <cell r="K265">
            <v>2009</v>
          </cell>
        </row>
        <row r="266">
          <cell r="K266">
            <v>2005</v>
          </cell>
        </row>
        <row r="267">
          <cell r="K267">
            <v>2006</v>
          </cell>
        </row>
        <row r="268">
          <cell r="K268">
            <v>2007</v>
          </cell>
        </row>
        <row r="269">
          <cell r="K269">
            <v>2008</v>
          </cell>
        </row>
        <row r="270">
          <cell r="K270">
            <v>2009</v>
          </cell>
        </row>
        <row r="271">
          <cell r="K271">
            <v>2005</v>
          </cell>
        </row>
        <row r="272">
          <cell r="K272">
            <v>2006</v>
          </cell>
        </row>
        <row r="273">
          <cell r="K273">
            <v>2007</v>
          </cell>
        </row>
        <row r="274">
          <cell r="K274">
            <v>2008</v>
          </cell>
        </row>
        <row r="275">
          <cell r="K275">
            <v>2009</v>
          </cell>
        </row>
        <row r="276">
          <cell r="K276">
            <v>2005</v>
          </cell>
        </row>
        <row r="277">
          <cell r="K277">
            <v>2006</v>
          </cell>
        </row>
        <row r="278">
          <cell r="K278">
            <v>2007</v>
          </cell>
        </row>
        <row r="279">
          <cell r="K279">
            <v>2008</v>
          </cell>
        </row>
        <row r="280">
          <cell r="K280">
            <v>2009</v>
          </cell>
        </row>
        <row r="281">
          <cell r="K281">
            <v>2005</v>
          </cell>
        </row>
        <row r="282">
          <cell r="K282">
            <v>2006</v>
          </cell>
        </row>
        <row r="283">
          <cell r="K283">
            <v>2007</v>
          </cell>
        </row>
        <row r="284">
          <cell r="K284">
            <v>2008</v>
          </cell>
        </row>
        <row r="285">
          <cell r="K285">
            <v>2009</v>
          </cell>
        </row>
        <row r="286">
          <cell r="K286">
            <v>2005</v>
          </cell>
        </row>
        <row r="287">
          <cell r="K287">
            <v>2006</v>
          </cell>
        </row>
        <row r="288">
          <cell r="K288">
            <v>2007</v>
          </cell>
        </row>
        <row r="289">
          <cell r="K289">
            <v>2008</v>
          </cell>
        </row>
        <row r="290">
          <cell r="K290">
            <v>2009</v>
          </cell>
        </row>
        <row r="291">
          <cell r="K291">
            <v>2005</v>
          </cell>
        </row>
        <row r="292">
          <cell r="K292">
            <v>2006</v>
          </cell>
        </row>
        <row r="293">
          <cell r="K293">
            <v>2007</v>
          </cell>
        </row>
        <row r="294">
          <cell r="K294">
            <v>2008</v>
          </cell>
        </row>
        <row r="295">
          <cell r="K295">
            <v>2009</v>
          </cell>
        </row>
        <row r="296">
          <cell r="K296">
            <v>2005</v>
          </cell>
        </row>
        <row r="297">
          <cell r="K297">
            <v>2006</v>
          </cell>
        </row>
        <row r="298">
          <cell r="K298">
            <v>2007</v>
          </cell>
        </row>
        <row r="299">
          <cell r="K299">
            <v>2008</v>
          </cell>
        </row>
        <row r="300">
          <cell r="K300">
            <v>2009</v>
          </cell>
        </row>
        <row r="301">
          <cell r="K301">
            <v>2005</v>
          </cell>
        </row>
        <row r="302">
          <cell r="K302">
            <v>2006</v>
          </cell>
        </row>
        <row r="303">
          <cell r="K303">
            <v>2007</v>
          </cell>
        </row>
        <row r="304">
          <cell r="K304">
            <v>2008</v>
          </cell>
        </row>
        <row r="305">
          <cell r="K305">
            <v>2009</v>
          </cell>
        </row>
        <row r="306">
          <cell r="K306">
            <v>2005</v>
          </cell>
        </row>
        <row r="307">
          <cell r="K307">
            <v>2006</v>
          </cell>
        </row>
        <row r="308">
          <cell r="K308">
            <v>2007</v>
          </cell>
        </row>
        <row r="309">
          <cell r="K309">
            <v>2008</v>
          </cell>
        </row>
        <row r="310">
          <cell r="K310">
            <v>2009</v>
          </cell>
        </row>
        <row r="311">
          <cell r="K311">
            <v>2005</v>
          </cell>
        </row>
        <row r="312">
          <cell r="K312">
            <v>2006</v>
          </cell>
        </row>
        <row r="313">
          <cell r="K313">
            <v>2007</v>
          </cell>
        </row>
        <row r="314">
          <cell r="K314">
            <v>2008</v>
          </cell>
        </row>
        <row r="315">
          <cell r="K315">
            <v>2009</v>
          </cell>
        </row>
        <row r="316">
          <cell r="K316">
            <v>2005</v>
          </cell>
        </row>
        <row r="317">
          <cell r="K317">
            <v>2006</v>
          </cell>
        </row>
        <row r="318">
          <cell r="K318">
            <v>2007</v>
          </cell>
        </row>
        <row r="319">
          <cell r="K319">
            <v>2008</v>
          </cell>
        </row>
        <row r="320">
          <cell r="K320">
            <v>2009</v>
          </cell>
        </row>
        <row r="321">
          <cell r="K321">
            <v>2005</v>
          </cell>
        </row>
        <row r="322">
          <cell r="K322">
            <v>2006</v>
          </cell>
        </row>
        <row r="323">
          <cell r="K323">
            <v>2007</v>
          </cell>
        </row>
        <row r="324">
          <cell r="K324">
            <v>2008</v>
          </cell>
        </row>
        <row r="325">
          <cell r="K325">
            <v>2009</v>
          </cell>
        </row>
        <row r="326">
          <cell r="K326">
            <v>2005</v>
          </cell>
        </row>
        <row r="327">
          <cell r="K327">
            <v>2006</v>
          </cell>
        </row>
        <row r="328">
          <cell r="K328">
            <v>2007</v>
          </cell>
        </row>
        <row r="329">
          <cell r="K329">
            <v>2008</v>
          </cell>
        </row>
        <row r="330">
          <cell r="K330">
            <v>2009</v>
          </cell>
        </row>
        <row r="331">
          <cell r="K331">
            <v>2005</v>
          </cell>
        </row>
        <row r="332">
          <cell r="K332">
            <v>2006</v>
          </cell>
        </row>
        <row r="333">
          <cell r="K333">
            <v>2007</v>
          </cell>
        </row>
        <row r="334">
          <cell r="K334">
            <v>2008</v>
          </cell>
        </row>
        <row r="335">
          <cell r="K335">
            <v>2009</v>
          </cell>
        </row>
        <row r="336">
          <cell r="K336">
            <v>2005</v>
          </cell>
        </row>
        <row r="337">
          <cell r="K337">
            <v>2006</v>
          </cell>
        </row>
        <row r="338">
          <cell r="K338">
            <v>2007</v>
          </cell>
        </row>
        <row r="339">
          <cell r="K339">
            <v>2008</v>
          </cell>
        </row>
        <row r="340">
          <cell r="K340">
            <v>2009</v>
          </cell>
        </row>
        <row r="341">
          <cell r="K341">
            <v>2005</v>
          </cell>
        </row>
        <row r="342">
          <cell r="K342">
            <v>2006</v>
          </cell>
        </row>
        <row r="343">
          <cell r="K343">
            <v>2007</v>
          </cell>
        </row>
        <row r="344">
          <cell r="K344">
            <v>2008</v>
          </cell>
        </row>
        <row r="345">
          <cell r="K345">
            <v>2009</v>
          </cell>
        </row>
        <row r="346">
          <cell r="K346">
            <v>2005</v>
          </cell>
        </row>
        <row r="347">
          <cell r="K347">
            <v>2006</v>
          </cell>
        </row>
        <row r="348">
          <cell r="K348">
            <v>2007</v>
          </cell>
        </row>
        <row r="349">
          <cell r="K349">
            <v>2008</v>
          </cell>
        </row>
        <row r="350">
          <cell r="K350">
            <v>2009</v>
          </cell>
        </row>
        <row r="351">
          <cell r="K351">
            <v>2005</v>
          </cell>
        </row>
        <row r="352">
          <cell r="K352">
            <v>2006</v>
          </cell>
        </row>
        <row r="353">
          <cell r="K353">
            <v>2007</v>
          </cell>
        </row>
        <row r="354">
          <cell r="K354">
            <v>2008</v>
          </cell>
        </row>
        <row r="355">
          <cell r="K355">
            <v>2009</v>
          </cell>
        </row>
        <row r="356">
          <cell r="K356">
            <v>2005</v>
          </cell>
        </row>
        <row r="357">
          <cell r="K357">
            <v>2006</v>
          </cell>
        </row>
        <row r="358">
          <cell r="K358">
            <v>2007</v>
          </cell>
        </row>
        <row r="359">
          <cell r="K359">
            <v>2008</v>
          </cell>
        </row>
        <row r="360">
          <cell r="K360">
            <v>2009</v>
          </cell>
        </row>
        <row r="361">
          <cell r="K361">
            <v>2005</v>
          </cell>
        </row>
        <row r="362">
          <cell r="K362">
            <v>2006</v>
          </cell>
        </row>
        <row r="363">
          <cell r="K363">
            <v>2007</v>
          </cell>
        </row>
        <row r="364">
          <cell r="K364">
            <v>2008</v>
          </cell>
        </row>
        <row r="365">
          <cell r="K365">
            <v>2009</v>
          </cell>
        </row>
        <row r="366">
          <cell r="K366">
            <v>2005</v>
          </cell>
        </row>
        <row r="367">
          <cell r="K367">
            <v>2006</v>
          </cell>
        </row>
        <row r="368">
          <cell r="K368">
            <v>2007</v>
          </cell>
        </row>
        <row r="369">
          <cell r="K369">
            <v>2008</v>
          </cell>
        </row>
        <row r="370">
          <cell r="K370">
            <v>2009</v>
          </cell>
        </row>
        <row r="371">
          <cell r="K371">
            <v>2005</v>
          </cell>
        </row>
        <row r="372">
          <cell r="K372">
            <v>2006</v>
          </cell>
        </row>
        <row r="373">
          <cell r="K373">
            <v>2007</v>
          </cell>
        </row>
        <row r="374">
          <cell r="K374">
            <v>2008</v>
          </cell>
        </row>
        <row r="375">
          <cell r="K375">
            <v>2009</v>
          </cell>
        </row>
        <row r="376">
          <cell r="K376">
            <v>2005</v>
          </cell>
        </row>
        <row r="377">
          <cell r="K377">
            <v>2006</v>
          </cell>
        </row>
        <row r="378">
          <cell r="K378">
            <v>2007</v>
          </cell>
        </row>
        <row r="379">
          <cell r="K379">
            <v>2008</v>
          </cell>
        </row>
        <row r="380">
          <cell r="K380">
            <v>2009</v>
          </cell>
        </row>
        <row r="381">
          <cell r="K381">
            <v>2005</v>
          </cell>
        </row>
        <row r="382">
          <cell r="K382">
            <v>2006</v>
          </cell>
        </row>
        <row r="383">
          <cell r="K383">
            <v>2007</v>
          </cell>
        </row>
        <row r="384">
          <cell r="K384">
            <v>2008</v>
          </cell>
        </row>
        <row r="385">
          <cell r="K385">
            <v>2009</v>
          </cell>
        </row>
        <row r="386">
          <cell r="K386">
            <v>2005</v>
          </cell>
        </row>
        <row r="387">
          <cell r="K387">
            <v>2006</v>
          </cell>
        </row>
        <row r="388">
          <cell r="K388">
            <v>2007</v>
          </cell>
        </row>
        <row r="389">
          <cell r="K389">
            <v>2008</v>
          </cell>
        </row>
        <row r="390">
          <cell r="K390">
            <v>2009</v>
          </cell>
        </row>
        <row r="391">
          <cell r="K391">
            <v>2005</v>
          </cell>
        </row>
        <row r="392">
          <cell r="K392">
            <v>2006</v>
          </cell>
        </row>
        <row r="393">
          <cell r="K393">
            <v>2007</v>
          </cell>
        </row>
        <row r="394">
          <cell r="K394">
            <v>2008</v>
          </cell>
        </row>
        <row r="395">
          <cell r="K395">
            <v>2009</v>
          </cell>
        </row>
        <row r="396">
          <cell r="K396">
            <v>2005</v>
          </cell>
        </row>
        <row r="397">
          <cell r="K397">
            <v>2006</v>
          </cell>
        </row>
        <row r="398">
          <cell r="K398">
            <v>2007</v>
          </cell>
        </row>
        <row r="399">
          <cell r="K399">
            <v>2008</v>
          </cell>
        </row>
        <row r="400">
          <cell r="K400">
            <v>2009</v>
          </cell>
        </row>
        <row r="401">
          <cell r="K401">
            <v>2005</v>
          </cell>
        </row>
        <row r="402">
          <cell r="K402">
            <v>2006</v>
          </cell>
        </row>
        <row r="403">
          <cell r="K403">
            <v>2007</v>
          </cell>
        </row>
        <row r="404">
          <cell r="K404">
            <v>2008</v>
          </cell>
        </row>
        <row r="405">
          <cell r="K405">
            <v>2009</v>
          </cell>
        </row>
        <row r="406">
          <cell r="K406">
            <v>2005</v>
          </cell>
        </row>
        <row r="407">
          <cell r="K407">
            <v>2006</v>
          </cell>
        </row>
        <row r="408">
          <cell r="K408">
            <v>2007</v>
          </cell>
        </row>
        <row r="409">
          <cell r="K409">
            <v>2008</v>
          </cell>
        </row>
        <row r="410">
          <cell r="K410">
            <v>2009</v>
          </cell>
        </row>
        <row r="411">
          <cell r="K411">
            <v>2005</v>
          </cell>
        </row>
        <row r="412">
          <cell r="K412">
            <v>2006</v>
          </cell>
        </row>
        <row r="413">
          <cell r="K413">
            <v>2007</v>
          </cell>
        </row>
        <row r="414">
          <cell r="K414">
            <v>2008</v>
          </cell>
        </row>
        <row r="415">
          <cell r="K415">
            <v>2009</v>
          </cell>
        </row>
        <row r="416">
          <cell r="K416">
            <v>2005</v>
          </cell>
        </row>
        <row r="417">
          <cell r="K417">
            <v>2006</v>
          </cell>
        </row>
        <row r="418">
          <cell r="K418">
            <v>2007</v>
          </cell>
        </row>
        <row r="419">
          <cell r="K419">
            <v>2008</v>
          </cell>
        </row>
        <row r="420">
          <cell r="K420">
            <v>2009</v>
          </cell>
        </row>
        <row r="421">
          <cell r="K421">
            <v>2005</v>
          </cell>
        </row>
        <row r="422">
          <cell r="K422">
            <v>2006</v>
          </cell>
        </row>
        <row r="423">
          <cell r="K423">
            <v>2007</v>
          </cell>
        </row>
        <row r="424">
          <cell r="K424">
            <v>2008</v>
          </cell>
        </row>
        <row r="425">
          <cell r="K425">
            <v>2009</v>
          </cell>
        </row>
        <row r="426">
          <cell r="K426">
            <v>2005</v>
          </cell>
        </row>
        <row r="427">
          <cell r="K427">
            <v>2006</v>
          </cell>
        </row>
        <row r="428">
          <cell r="K428">
            <v>2007</v>
          </cell>
        </row>
        <row r="429">
          <cell r="K429">
            <v>2008</v>
          </cell>
        </row>
        <row r="430">
          <cell r="K430">
            <v>2009</v>
          </cell>
        </row>
        <row r="431">
          <cell r="K431">
            <v>2005</v>
          </cell>
        </row>
        <row r="432">
          <cell r="K432">
            <v>2006</v>
          </cell>
        </row>
        <row r="433">
          <cell r="K433">
            <v>2007</v>
          </cell>
        </row>
        <row r="434">
          <cell r="K434">
            <v>2008</v>
          </cell>
        </row>
        <row r="435">
          <cell r="K435">
            <v>2009</v>
          </cell>
        </row>
        <row r="436">
          <cell r="K436">
            <v>2005</v>
          </cell>
        </row>
        <row r="437">
          <cell r="K437">
            <v>2006</v>
          </cell>
        </row>
        <row r="438">
          <cell r="K438">
            <v>2007</v>
          </cell>
        </row>
        <row r="439">
          <cell r="K439">
            <v>2008</v>
          </cell>
        </row>
        <row r="440">
          <cell r="K440">
            <v>2009</v>
          </cell>
        </row>
        <row r="441">
          <cell r="K441">
            <v>2005</v>
          </cell>
        </row>
        <row r="442">
          <cell r="K442">
            <v>2006</v>
          </cell>
        </row>
        <row r="443">
          <cell r="K443">
            <v>2007</v>
          </cell>
        </row>
        <row r="444">
          <cell r="K444">
            <v>2008</v>
          </cell>
        </row>
        <row r="445">
          <cell r="K445">
            <v>2009</v>
          </cell>
        </row>
        <row r="446">
          <cell r="K446">
            <v>2005</v>
          </cell>
        </row>
        <row r="447">
          <cell r="K447">
            <v>2006</v>
          </cell>
        </row>
        <row r="448">
          <cell r="K448">
            <v>2007</v>
          </cell>
        </row>
        <row r="449">
          <cell r="K449">
            <v>2008</v>
          </cell>
        </row>
        <row r="450">
          <cell r="K450">
            <v>2009</v>
          </cell>
        </row>
        <row r="451">
          <cell r="K451">
            <v>2005</v>
          </cell>
        </row>
        <row r="452">
          <cell r="K452">
            <v>2006</v>
          </cell>
        </row>
        <row r="453">
          <cell r="K453">
            <v>2007</v>
          </cell>
        </row>
        <row r="454">
          <cell r="K454">
            <v>2008</v>
          </cell>
        </row>
        <row r="455">
          <cell r="K455">
            <v>2009</v>
          </cell>
        </row>
        <row r="456">
          <cell r="K456">
            <v>2005</v>
          </cell>
        </row>
        <row r="457">
          <cell r="K457">
            <v>2006</v>
          </cell>
        </row>
        <row r="458">
          <cell r="K458">
            <v>2007</v>
          </cell>
        </row>
        <row r="459">
          <cell r="K459">
            <v>2008</v>
          </cell>
        </row>
        <row r="460">
          <cell r="K460">
            <v>2009</v>
          </cell>
        </row>
        <row r="461">
          <cell r="K461">
            <v>2005</v>
          </cell>
        </row>
        <row r="462">
          <cell r="K462">
            <v>2006</v>
          </cell>
        </row>
        <row r="463">
          <cell r="K463">
            <v>2007</v>
          </cell>
        </row>
        <row r="464">
          <cell r="K464">
            <v>2008</v>
          </cell>
        </row>
        <row r="465">
          <cell r="K465">
            <v>2009</v>
          </cell>
        </row>
        <row r="466">
          <cell r="K466">
            <v>2005</v>
          </cell>
        </row>
        <row r="467">
          <cell r="K467">
            <v>2006</v>
          </cell>
        </row>
        <row r="468">
          <cell r="K468">
            <v>2007</v>
          </cell>
        </row>
        <row r="469">
          <cell r="K469">
            <v>2008</v>
          </cell>
        </row>
        <row r="470">
          <cell r="K470">
            <v>2009</v>
          </cell>
        </row>
        <row r="471">
          <cell r="K471">
            <v>2005</v>
          </cell>
        </row>
        <row r="472">
          <cell r="K472">
            <v>2006</v>
          </cell>
        </row>
        <row r="473">
          <cell r="K473">
            <v>2007</v>
          </cell>
        </row>
        <row r="474">
          <cell r="K474">
            <v>2008</v>
          </cell>
        </row>
        <row r="475">
          <cell r="K475">
            <v>2009</v>
          </cell>
        </row>
        <row r="476">
          <cell r="K476">
            <v>2005</v>
          </cell>
        </row>
        <row r="477">
          <cell r="K477">
            <v>2006</v>
          </cell>
        </row>
        <row r="478">
          <cell r="K478">
            <v>2007</v>
          </cell>
        </row>
        <row r="479">
          <cell r="K479">
            <v>2008</v>
          </cell>
        </row>
        <row r="480">
          <cell r="K480">
            <v>2009</v>
          </cell>
        </row>
        <row r="481">
          <cell r="K481">
            <v>2005</v>
          </cell>
        </row>
        <row r="482">
          <cell r="K482">
            <v>2006</v>
          </cell>
        </row>
        <row r="483">
          <cell r="K483">
            <v>2007</v>
          </cell>
        </row>
        <row r="484">
          <cell r="K484">
            <v>2008</v>
          </cell>
        </row>
        <row r="485">
          <cell r="K485">
            <v>2009</v>
          </cell>
        </row>
        <row r="486">
          <cell r="K486">
            <v>2005</v>
          </cell>
        </row>
        <row r="487">
          <cell r="K487">
            <v>2006</v>
          </cell>
        </row>
        <row r="488">
          <cell r="K488">
            <v>2007</v>
          </cell>
        </row>
        <row r="489">
          <cell r="K489">
            <v>2008</v>
          </cell>
        </row>
        <row r="490">
          <cell r="K490">
            <v>2009</v>
          </cell>
        </row>
        <row r="491">
          <cell r="K491">
            <v>2005</v>
          </cell>
        </row>
        <row r="492">
          <cell r="K492">
            <v>2006</v>
          </cell>
        </row>
        <row r="493">
          <cell r="K493">
            <v>2007</v>
          </cell>
        </row>
        <row r="494">
          <cell r="K494">
            <v>2008</v>
          </cell>
        </row>
        <row r="495">
          <cell r="K495">
            <v>2009</v>
          </cell>
        </row>
        <row r="496">
          <cell r="K496">
            <v>2005</v>
          </cell>
        </row>
        <row r="497">
          <cell r="K497">
            <v>2006</v>
          </cell>
        </row>
        <row r="498">
          <cell r="K498">
            <v>2007</v>
          </cell>
        </row>
        <row r="499">
          <cell r="K499">
            <v>2008</v>
          </cell>
        </row>
        <row r="500">
          <cell r="K500">
            <v>2009</v>
          </cell>
        </row>
        <row r="501">
          <cell r="K501">
            <v>2005</v>
          </cell>
        </row>
        <row r="502">
          <cell r="K502">
            <v>2006</v>
          </cell>
        </row>
        <row r="503">
          <cell r="K503">
            <v>2007</v>
          </cell>
        </row>
        <row r="504">
          <cell r="K504">
            <v>2008</v>
          </cell>
        </row>
        <row r="505">
          <cell r="K505">
            <v>2009</v>
          </cell>
        </row>
        <row r="506">
          <cell r="K506">
            <v>2005</v>
          </cell>
        </row>
        <row r="507">
          <cell r="K507">
            <v>2006</v>
          </cell>
        </row>
        <row r="508">
          <cell r="K508">
            <v>2007</v>
          </cell>
        </row>
        <row r="509">
          <cell r="K509">
            <v>2008</v>
          </cell>
        </row>
        <row r="510">
          <cell r="K510">
            <v>2009</v>
          </cell>
        </row>
        <row r="511">
          <cell r="K511">
            <v>2005</v>
          </cell>
        </row>
        <row r="512">
          <cell r="K512">
            <v>2006</v>
          </cell>
        </row>
        <row r="513">
          <cell r="K513">
            <v>2007</v>
          </cell>
        </row>
        <row r="514">
          <cell r="K514">
            <v>2008</v>
          </cell>
        </row>
        <row r="515">
          <cell r="K515">
            <v>2009</v>
          </cell>
        </row>
        <row r="516">
          <cell r="K516">
            <v>2005</v>
          </cell>
        </row>
        <row r="517">
          <cell r="K517">
            <v>2006</v>
          </cell>
        </row>
        <row r="518">
          <cell r="K518">
            <v>2007</v>
          </cell>
        </row>
        <row r="519">
          <cell r="K519">
            <v>2008</v>
          </cell>
        </row>
        <row r="520">
          <cell r="K520">
            <v>2009</v>
          </cell>
        </row>
        <row r="521">
          <cell r="K521">
            <v>2005</v>
          </cell>
        </row>
        <row r="522">
          <cell r="K522">
            <v>2006</v>
          </cell>
        </row>
        <row r="523">
          <cell r="K523">
            <v>2007</v>
          </cell>
        </row>
        <row r="524">
          <cell r="K524">
            <v>2008</v>
          </cell>
        </row>
        <row r="525">
          <cell r="K525">
            <v>2009</v>
          </cell>
        </row>
        <row r="526">
          <cell r="K526">
            <v>2005</v>
          </cell>
        </row>
        <row r="527">
          <cell r="K527">
            <v>2006</v>
          </cell>
        </row>
        <row r="528">
          <cell r="K528">
            <v>2007</v>
          </cell>
        </row>
        <row r="529">
          <cell r="K529">
            <v>2008</v>
          </cell>
        </row>
        <row r="530">
          <cell r="K530">
            <v>2009</v>
          </cell>
        </row>
        <row r="531">
          <cell r="K531">
            <v>2005</v>
          </cell>
        </row>
        <row r="532">
          <cell r="K532">
            <v>2006</v>
          </cell>
        </row>
        <row r="533">
          <cell r="K533">
            <v>2007</v>
          </cell>
        </row>
        <row r="534">
          <cell r="K534">
            <v>2008</v>
          </cell>
        </row>
        <row r="535">
          <cell r="K535">
            <v>2009</v>
          </cell>
        </row>
        <row r="536">
          <cell r="K536">
            <v>2005</v>
          </cell>
        </row>
        <row r="537">
          <cell r="K537">
            <v>2006</v>
          </cell>
        </row>
        <row r="538">
          <cell r="K538">
            <v>2007</v>
          </cell>
        </row>
        <row r="539">
          <cell r="K539">
            <v>2008</v>
          </cell>
        </row>
        <row r="540">
          <cell r="K540">
            <v>2009</v>
          </cell>
        </row>
        <row r="541">
          <cell r="K541">
            <v>2005</v>
          </cell>
        </row>
        <row r="542">
          <cell r="K542">
            <v>2006</v>
          </cell>
        </row>
        <row r="543">
          <cell r="K543">
            <v>2007</v>
          </cell>
        </row>
        <row r="544">
          <cell r="K544">
            <v>2008</v>
          </cell>
        </row>
        <row r="545">
          <cell r="K545">
            <v>2009</v>
          </cell>
        </row>
        <row r="546">
          <cell r="K546">
            <v>2005</v>
          </cell>
        </row>
        <row r="547">
          <cell r="K547">
            <v>2006</v>
          </cell>
        </row>
        <row r="548">
          <cell r="K548">
            <v>2007</v>
          </cell>
        </row>
        <row r="549">
          <cell r="K549">
            <v>2008</v>
          </cell>
        </row>
        <row r="550">
          <cell r="K550">
            <v>2009</v>
          </cell>
        </row>
        <row r="551">
          <cell r="K551">
            <v>2005</v>
          </cell>
        </row>
        <row r="552">
          <cell r="K552">
            <v>2006</v>
          </cell>
        </row>
        <row r="553">
          <cell r="K553">
            <v>2007</v>
          </cell>
        </row>
        <row r="554">
          <cell r="K554">
            <v>2008</v>
          </cell>
        </row>
        <row r="555">
          <cell r="K555">
            <v>2009</v>
          </cell>
        </row>
        <row r="556">
          <cell r="K556">
            <v>2005</v>
          </cell>
        </row>
        <row r="557">
          <cell r="K557">
            <v>2006</v>
          </cell>
        </row>
        <row r="558">
          <cell r="K558">
            <v>2007</v>
          </cell>
        </row>
        <row r="559">
          <cell r="K559">
            <v>2008</v>
          </cell>
        </row>
        <row r="560">
          <cell r="K560">
            <v>2009</v>
          </cell>
        </row>
        <row r="561">
          <cell r="K561">
            <v>2005</v>
          </cell>
        </row>
        <row r="562">
          <cell r="K562">
            <v>2006</v>
          </cell>
        </row>
        <row r="563">
          <cell r="K563">
            <v>2007</v>
          </cell>
        </row>
        <row r="564">
          <cell r="K564">
            <v>2008</v>
          </cell>
        </row>
        <row r="565">
          <cell r="K565">
            <v>2009</v>
          </cell>
        </row>
        <row r="566">
          <cell r="K566">
            <v>2005</v>
          </cell>
        </row>
        <row r="567">
          <cell r="K567">
            <v>2006</v>
          </cell>
        </row>
        <row r="568">
          <cell r="K568">
            <v>2007</v>
          </cell>
        </row>
        <row r="569">
          <cell r="K569">
            <v>2008</v>
          </cell>
        </row>
        <row r="570">
          <cell r="K570">
            <v>2009</v>
          </cell>
        </row>
        <row r="571">
          <cell r="K571">
            <v>2005</v>
          </cell>
        </row>
        <row r="572">
          <cell r="K572">
            <v>2006</v>
          </cell>
        </row>
        <row r="573">
          <cell r="K573">
            <v>2007</v>
          </cell>
        </row>
        <row r="574">
          <cell r="K574">
            <v>2008</v>
          </cell>
        </row>
        <row r="575">
          <cell r="K575">
            <v>2009</v>
          </cell>
        </row>
        <row r="576">
          <cell r="K576">
            <v>2005</v>
          </cell>
        </row>
        <row r="577">
          <cell r="K577">
            <v>2006</v>
          </cell>
        </row>
        <row r="578">
          <cell r="K578">
            <v>2007</v>
          </cell>
        </row>
        <row r="579">
          <cell r="K579">
            <v>2008</v>
          </cell>
        </row>
        <row r="580">
          <cell r="K580">
            <v>2009</v>
          </cell>
        </row>
        <row r="581">
          <cell r="K581">
            <v>2005</v>
          </cell>
        </row>
        <row r="582">
          <cell r="K582">
            <v>2006</v>
          </cell>
        </row>
        <row r="583">
          <cell r="K583">
            <v>2007</v>
          </cell>
        </row>
        <row r="584">
          <cell r="K584">
            <v>2008</v>
          </cell>
        </row>
        <row r="585">
          <cell r="K585">
            <v>2009</v>
          </cell>
        </row>
        <row r="586">
          <cell r="K586">
            <v>2005</v>
          </cell>
        </row>
        <row r="587">
          <cell r="K587">
            <v>2006</v>
          </cell>
        </row>
        <row r="588">
          <cell r="K588">
            <v>2007</v>
          </cell>
        </row>
        <row r="589">
          <cell r="K589">
            <v>2008</v>
          </cell>
        </row>
        <row r="590">
          <cell r="K590">
            <v>2009</v>
          </cell>
        </row>
        <row r="591">
          <cell r="K591">
            <v>2005</v>
          </cell>
        </row>
        <row r="592">
          <cell r="K592">
            <v>2006</v>
          </cell>
        </row>
        <row r="593">
          <cell r="K593">
            <v>2007</v>
          </cell>
        </row>
        <row r="594">
          <cell r="K594">
            <v>2008</v>
          </cell>
        </row>
        <row r="595">
          <cell r="K595">
            <v>2009</v>
          </cell>
        </row>
        <row r="596">
          <cell r="K596">
            <v>2005</v>
          </cell>
        </row>
        <row r="597">
          <cell r="K597">
            <v>2006</v>
          </cell>
        </row>
        <row r="598">
          <cell r="K598">
            <v>2007</v>
          </cell>
        </row>
        <row r="599">
          <cell r="K599">
            <v>2008</v>
          </cell>
        </row>
        <row r="600">
          <cell r="K600">
            <v>2009</v>
          </cell>
        </row>
        <row r="601">
          <cell r="K601">
            <v>2005</v>
          </cell>
        </row>
        <row r="602">
          <cell r="K602">
            <v>2006</v>
          </cell>
        </row>
        <row r="603">
          <cell r="K603">
            <v>2007</v>
          </cell>
        </row>
        <row r="604">
          <cell r="K604">
            <v>2008</v>
          </cell>
        </row>
        <row r="605">
          <cell r="K605">
            <v>2009</v>
          </cell>
        </row>
        <row r="606">
          <cell r="K606">
            <v>2005</v>
          </cell>
        </row>
        <row r="607">
          <cell r="K607">
            <v>2006</v>
          </cell>
        </row>
        <row r="608">
          <cell r="K608">
            <v>2007</v>
          </cell>
        </row>
        <row r="609">
          <cell r="K609">
            <v>2008</v>
          </cell>
        </row>
        <row r="610">
          <cell r="K610">
            <v>2009</v>
          </cell>
        </row>
        <row r="611">
          <cell r="K611">
            <v>2005</v>
          </cell>
        </row>
        <row r="612">
          <cell r="K612">
            <v>2006</v>
          </cell>
        </row>
        <row r="613">
          <cell r="K613">
            <v>2007</v>
          </cell>
        </row>
        <row r="614">
          <cell r="K614">
            <v>2008</v>
          </cell>
        </row>
        <row r="615">
          <cell r="K615">
            <v>2009</v>
          </cell>
        </row>
        <row r="616">
          <cell r="K616">
            <v>2005</v>
          </cell>
        </row>
        <row r="617">
          <cell r="K617">
            <v>2006</v>
          </cell>
        </row>
        <row r="618">
          <cell r="K618">
            <v>2007</v>
          </cell>
        </row>
        <row r="619">
          <cell r="K619">
            <v>2008</v>
          </cell>
        </row>
        <row r="620">
          <cell r="K620">
            <v>2009</v>
          </cell>
        </row>
        <row r="621">
          <cell r="K621">
            <v>2005</v>
          </cell>
        </row>
        <row r="622">
          <cell r="K622">
            <v>2006</v>
          </cell>
        </row>
        <row r="623">
          <cell r="K623">
            <v>2007</v>
          </cell>
        </row>
        <row r="624">
          <cell r="K624">
            <v>2008</v>
          </cell>
        </row>
        <row r="625">
          <cell r="K625">
            <v>2009</v>
          </cell>
        </row>
        <row r="626">
          <cell r="K626">
            <v>2005</v>
          </cell>
        </row>
        <row r="627">
          <cell r="K627">
            <v>2006</v>
          </cell>
        </row>
        <row r="628">
          <cell r="K628">
            <v>2007</v>
          </cell>
        </row>
        <row r="629">
          <cell r="K629">
            <v>2008</v>
          </cell>
        </row>
        <row r="630">
          <cell r="K630">
            <v>2009</v>
          </cell>
        </row>
        <row r="631">
          <cell r="K631">
            <v>2005</v>
          </cell>
        </row>
        <row r="632">
          <cell r="K632">
            <v>2006</v>
          </cell>
        </row>
        <row r="633">
          <cell r="K633">
            <v>2007</v>
          </cell>
        </row>
        <row r="634">
          <cell r="K634">
            <v>2008</v>
          </cell>
        </row>
        <row r="635">
          <cell r="K635">
            <v>2009</v>
          </cell>
        </row>
        <row r="636">
          <cell r="K636">
            <v>2005</v>
          </cell>
        </row>
        <row r="637">
          <cell r="K637">
            <v>2006</v>
          </cell>
        </row>
        <row r="638">
          <cell r="K638">
            <v>2007</v>
          </cell>
        </row>
        <row r="639">
          <cell r="K639">
            <v>2008</v>
          </cell>
        </row>
        <row r="640">
          <cell r="K640">
            <v>2009</v>
          </cell>
        </row>
        <row r="641">
          <cell r="K641">
            <v>2005</v>
          </cell>
        </row>
        <row r="642">
          <cell r="K642">
            <v>2006</v>
          </cell>
        </row>
        <row r="643">
          <cell r="K643">
            <v>2007</v>
          </cell>
        </row>
        <row r="644">
          <cell r="K644">
            <v>2008</v>
          </cell>
        </row>
        <row r="645">
          <cell r="K645">
            <v>2009</v>
          </cell>
        </row>
        <row r="646">
          <cell r="K646">
            <v>2005</v>
          </cell>
        </row>
        <row r="647">
          <cell r="K647">
            <v>2006</v>
          </cell>
        </row>
        <row r="648">
          <cell r="K648">
            <v>2007</v>
          </cell>
        </row>
        <row r="649">
          <cell r="K649">
            <v>2008</v>
          </cell>
        </row>
        <row r="650">
          <cell r="K650">
            <v>2009</v>
          </cell>
        </row>
        <row r="651">
          <cell r="K651">
            <v>2005</v>
          </cell>
        </row>
        <row r="652">
          <cell r="K652">
            <v>2006</v>
          </cell>
        </row>
        <row r="653">
          <cell r="K653">
            <v>2007</v>
          </cell>
        </row>
        <row r="654">
          <cell r="K654">
            <v>2008</v>
          </cell>
        </row>
        <row r="655">
          <cell r="K655">
            <v>2009</v>
          </cell>
        </row>
        <row r="656">
          <cell r="K656">
            <v>2005</v>
          </cell>
        </row>
        <row r="657">
          <cell r="K657">
            <v>2006</v>
          </cell>
        </row>
        <row r="658">
          <cell r="K658">
            <v>2007</v>
          </cell>
        </row>
        <row r="659">
          <cell r="K659">
            <v>2008</v>
          </cell>
        </row>
        <row r="660">
          <cell r="K660">
            <v>2009</v>
          </cell>
        </row>
        <row r="661">
          <cell r="K661">
            <v>2005</v>
          </cell>
        </row>
        <row r="662">
          <cell r="K662">
            <v>2006</v>
          </cell>
        </row>
        <row r="663">
          <cell r="K663">
            <v>2007</v>
          </cell>
        </row>
        <row r="664">
          <cell r="K664">
            <v>2008</v>
          </cell>
        </row>
        <row r="665">
          <cell r="K665">
            <v>2009</v>
          </cell>
        </row>
        <row r="666">
          <cell r="K666">
            <v>2005</v>
          </cell>
        </row>
        <row r="667">
          <cell r="K667">
            <v>2006</v>
          </cell>
        </row>
        <row r="668">
          <cell r="K668">
            <v>2007</v>
          </cell>
        </row>
        <row r="669">
          <cell r="K669">
            <v>2008</v>
          </cell>
        </row>
        <row r="670">
          <cell r="K670">
            <v>2009</v>
          </cell>
        </row>
        <row r="671">
          <cell r="K671">
            <v>2005</v>
          </cell>
        </row>
        <row r="672">
          <cell r="K672">
            <v>2006</v>
          </cell>
        </row>
        <row r="673">
          <cell r="K673">
            <v>2007</v>
          </cell>
        </row>
        <row r="674">
          <cell r="K674">
            <v>2008</v>
          </cell>
        </row>
        <row r="675">
          <cell r="K675">
            <v>2009</v>
          </cell>
        </row>
        <row r="676">
          <cell r="K676">
            <v>2005</v>
          </cell>
        </row>
        <row r="677">
          <cell r="K677">
            <v>2006</v>
          </cell>
        </row>
        <row r="678">
          <cell r="K678">
            <v>2007</v>
          </cell>
        </row>
        <row r="679">
          <cell r="K679">
            <v>2008</v>
          </cell>
        </row>
        <row r="680">
          <cell r="K680">
            <v>2009</v>
          </cell>
        </row>
        <row r="681">
          <cell r="K681">
            <v>2005</v>
          </cell>
        </row>
        <row r="682">
          <cell r="K682">
            <v>2006</v>
          </cell>
        </row>
        <row r="683">
          <cell r="K683">
            <v>2007</v>
          </cell>
        </row>
        <row r="684">
          <cell r="K684">
            <v>2008</v>
          </cell>
        </row>
        <row r="685">
          <cell r="K685">
            <v>2009</v>
          </cell>
        </row>
        <row r="686">
          <cell r="K686">
            <v>2005</v>
          </cell>
        </row>
        <row r="687">
          <cell r="K687">
            <v>2006</v>
          </cell>
        </row>
        <row r="688">
          <cell r="K688">
            <v>2007</v>
          </cell>
        </row>
        <row r="689">
          <cell r="K689">
            <v>2008</v>
          </cell>
        </row>
        <row r="690">
          <cell r="K690">
            <v>2009</v>
          </cell>
        </row>
        <row r="691">
          <cell r="K691">
            <v>2005</v>
          </cell>
        </row>
        <row r="692">
          <cell r="K692">
            <v>2006</v>
          </cell>
        </row>
        <row r="693">
          <cell r="K693">
            <v>2007</v>
          </cell>
        </row>
        <row r="694">
          <cell r="K694">
            <v>2008</v>
          </cell>
        </row>
        <row r="695">
          <cell r="K695">
            <v>2009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Menu"/>
      <sheetName val="Indicadores_ME"/>
      <sheetName val="Volume_Venda"/>
      <sheetName val="Preco_Venda"/>
      <sheetName val="Custos"/>
      <sheetName val="Coef_Tecnico"/>
      <sheetName val="Calculo_Custos"/>
      <sheetName val="Resumo_Receita"/>
      <sheetName val="Despesas_Custos"/>
      <sheetName val="Calculo_Resultado"/>
      <sheetName val="Resultado"/>
      <sheetName val="Margem"/>
      <sheetName val="DRE_Des.Negócios"/>
      <sheetName val="DRE_Insumos Básicos"/>
      <sheetName val="DRE_Poliolefinas"/>
      <sheetName val="DRE_Vinílicos"/>
      <sheetName val="DRE_Consolidado"/>
      <sheetName val="Summary CMAI (PIRA)"/>
      <sheetName val="EDC"/>
      <sheetName val="DRE_Des_Negócios"/>
      <sheetName val="DRE_Insumos_Básicos"/>
      <sheetName val="Summary_CMAI_(PIRA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0">
          <cell r="K10" t="str">
            <v>Ano</v>
          </cell>
          <cell r="V10" t="str">
            <v>Ano-Negócio</v>
          </cell>
          <cell r="Z10" t="str">
            <v>ROL_MI</v>
          </cell>
        </row>
        <row r="11">
          <cell r="V11" t="str">
            <v>2005-Desenvolvimento de Negócios</v>
          </cell>
          <cell r="Z11">
            <v>4007822</v>
          </cell>
        </row>
        <row r="12">
          <cell r="V12" t="str">
            <v>2006-Desenvolvimento de Negócios</v>
          </cell>
          <cell r="Z12">
            <v>3425968</v>
          </cell>
        </row>
        <row r="13">
          <cell r="V13" t="str">
            <v>2007-Desenvolvimento de Negócios</v>
          </cell>
          <cell r="Z13">
            <v>2789816</v>
          </cell>
        </row>
        <row r="14">
          <cell r="V14" t="str">
            <v>2008-Desenvolvimento de Negócios</v>
          </cell>
          <cell r="Z14">
            <v>2811168</v>
          </cell>
        </row>
        <row r="15">
          <cell r="V15" t="str">
            <v>2009-Desenvolvimento de Negócios</v>
          </cell>
          <cell r="Z15">
            <v>2991639</v>
          </cell>
        </row>
        <row r="16">
          <cell r="V16" t="str">
            <v>2005-Desenvolvimento de Negócios</v>
          </cell>
          <cell r="Z16">
            <v>88660998</v>
          </cell>
        </row>
        <row r="17">
          <cell r="V17" t="str">
            <v>2006-Desenvolvimento de Negócios</v>
          </cell>
          <cell r="Z17">
            <v>78010849.599999994</v>
          </cell>
        </row>
        <row r="18">
          <cell r="V18" t="str">
            <v>2007-Desenvolvimento de Negócios</v>
          </cell>
          <cell r="Z18">
            <v>66754160</v>
          </cell>
        </row>
        <row r="19">
          <cell r="V19" t="str">
            <v>2008-Desenvolvimento de Negócios</v>
          </cell>
          <cell r="Z19">
            <v>67245577.840000004</v>
          </cell>
        </row>
        <row r="20">
          <cell r="V20" t="str">
            <v>2009-Desenvolvimento de Negócios</v>
          </cell>
          <cell r="Z20">
            <v>70177060.799999997</v>
          </cell>
        </row>
        <row r="21">
          <cell r="V21" t="str">
            <v>2005-Desenvolvimento de Negócios</v>
          </cell>
          <cell r="Z21">
            <v>0</v>
          </cell>
        </row>
        <row r="22">
          <cell r="V22" t="str">
            <v>2006-Desenvolvimento de Negócios</v>
          </cell>
          <cell r="Z22">
            <v>0</v>
          </cell>
        </row>
        <row r="23">
          <cell r="V23" t="str">
            <v>2007-Desenvolvimento de Negócios</v>
          </cell>
          <cell r="Z23">
            <v>0</v>
          </cell>
        </row>
        <row r="24">
          <cell r="V24" t="str">
            <v>2008-Desenvolvimento de Negócios</v>
          </cell>
          <cell r="Z24">
            <v>0</v>
          </cell>
        </row>
        <row r="25">
          <cell r="V25" t="str">
            <v>2009-Desenvolvimento de Negócios</v>
          </cell>
          <cell r="Z25">
            <v>0</v>
          </cell>
        </row>
        <row r="26">
          <cell r="V26" t="str">
            <v>2005-Desenvolvimento de Negócios</v>
          </cell>
          <cell r="Z26">
            <v>7541584</v>
          </cell>
        </row>
        <row r="27">
          <cell r="V27" t="str">
            <v>2006-Desenvolvimento de Negócios</v>
          </cell>
          <cell r="Z27">
            <v>5005116</v>
          </cell>
        </row>
        <row r="28">
          <cell r="V28" t="str">
            <v>2007-Desenvolvimento de Negócios</v>
          </cell>
          <cell r="Z28">
            <v>4808438</v>
          </cell>
        </row>
        <row r="29">
          <cell r="V29" t="str">
            <v>2008-Desenvolvimento de Negócios</v>
          </cell>
          <cell r="Z29">
            <v>4754182</v>
          </cell>
        </row>
        <row r="30">
          <cell r="V30" t="str">
            <v>2009-Desenvolvimento de Negócios</v>
          </cell>
          <cell r="Z30">
            <v>4733836</v>
          </cell>
        </row>
        <row r="31">
          <cell r="V31" t="str">
            <v>2005-Desenvolvimento de Negócios</v>
          </cell>
          <cell r="Z31">
            <v>11717160</v>
          </cell>
        </row>
        <row r="32">
          <cell r="V32" t="str">
            <v>2006-Desenvolvimento de Negócios</v>
          </cell>
          <cell r="Z32">
            <v>11727960</v>
          </cell>
        </row>
        <row r="33">
          <cell r="V33" t="str">
            <v>2007-Desenvolvimento de Negócios</v>
          </cell>
          <cell r="Z33">
            <v>10693200</v>
          </cell>
        </row>
        <row r="34">
          <cell r="V34" t="str">
            <v>2008-Desenvolvimento de Negócios</v>
          </cell>
          <cell r="Z34">
            <v>10693200</v>
          </cell>
        </row>
        <row r="35">
          <cell r="V35" t="str">
            <v>2009-Desenvolvimento de Negócios</v>
          </cell>
          <cell r="Z35">
            <v>10693200</v>
          </cell>
        </row>
        <row r="36">
          <cell r="V36" t="str">
            <v>2005-Desenvolvimento de Negócios</v>
          </cell>
          <cell r="Z36">
            <v>0</v>
          </cell>
        </row>
        <row r="37">
          <cell r="V37" t="str">
            <v>2006-Desenvolvimento de Negócios</v>
          </cell>
          <cell r="Z37">
            <v>750.72</v>
          </cell>
        </row>
        <row r="38">
          <cell r="V38" t="str">
            <v>2007-Desenvolvimento de Negócios</v>
          </cell>
          <cell r="Z38">
            <v>0</v>
          </cell>
        </row>
        <row r="39">
          <cell r="V39" t="str">
            <v>2008-Desenvolvimento de Negócios</v>
          </cell>
          <cell r="Z39">
            <v>0</v>
          </cell>
        </row>
        <row r="40">
          <cell r="V40" t="str">
            <v>2009-Desenvolvimento de Negócios</v>
          </cell>
          <cell r="Z40">
            <v>0</v>
          </cell>
        </row>
        <row r="41">
          <cell r="V41" t="str">
            <v>2005-Desenvolvimento de Negócios</v>
          </cell>
          <cell r="Z41">
            <v>94116000</v>
          </cell>
        </row>
        <row r="42">
          <cell r="V42" t="str">
            <v>2006-Desenvolvimento de Negócios</v>
          </cell>
          <cell r="Z42">
            <v>83265600</v>
          </cell>
        </row>
        <row r="43">
          <cell r="V43" t="str">
            <v>2007-Desenvolvimento de Negócios</v>
          </cell>
          <cell r="Z43">
            <v>76060600</v>
          </cell>
        </row>
        <row r="44">
          <cell r="V44" t="str">
            <v>2008-Desenvolvimento de Negócios</v>
          </cell>
          <cell r="Z44">
            <v>66844800</v>
          </cell>
        </row>
        <row r="45">
          <cell r="V45" t="str">
            <v>2009-Desenvolvimento de Negócios</v>
          </cell>
          <cell r="Z45">
            <v>69841200</v>
          </cell>
        </row>
        <row r="46">
          <cell r="V46" t="str">
            <v>2005-Desenvolvimento de Negócios</v>
          </cell>
          <cell r="Z46">
            <v>0</v>
          </cell>
        </row>
        <row r="47">
          <cell r="V47" t="str">
            <v>2006-Desenvolvimento de Negócios</v>
          </cell>
          <cell r="Z47">
            <v>0</v>
          </cell>
        </row>
        <row r="48">
          <cell r="V48" t="str">
            <v>2007-Desenvolvimento de Negócios</v>
          </cell>
          <cell r="Z48">
            <v>0</v>
          </cell>
        </row>
        <row r="49">
          <cell r="V49" t="str">
            <v>2008-Desenvolvimento de Negócios</v>
          </cell>
          <cell r="Z49">
            <v>0</v>
          </cell>
        </row>
        <row r="50">
          <cell r="V50" t="str">
            <v>2009-Desenvolvimento de Negócios</v>
          </cell>
          <cell r="Z50">
            <v>0</v>
          </cell>
        </row>
        <row r="51">
          <cell r="V51" t="str">
            <v>2005-Desenvolvimento de Negócios</v>
          </cell>
          <cell r="Z51">
            <v>0</v>
          </cell>
        </row>
        <row r="52">
          <cell r="V52" t="str">
            <v>2006-Desenvolvimento de Negócios</v>
          </cell>
          <cell r="Z52">
            <v>0</v>
          </cell>
        </row>
        <row r="53">
          <cell r="V53" t="str">
            <v>2007-Desenvolvimento de Negócios</v>
          </cell>
          <cell r="Z53">
            <v>0</v>
          </cell>
        </row>
        <row r="54">
          <cell r="V54" t="str">
            <v>2008-Desenvolvimento de Negócios</v>
          </cell>
          <cell r="Z54">
            <v>0</v>
          </cell>
        </row>
        <row r="55">
          <cell r="V55" t="str">
            <v>2009-Desenvolvimento de Negócios</v>
          </cell>
          <cell r="Z55">
            <v>0</v>
          </cell>
        </row>
        <row r="56">
          <cell r="V56" t="str">
            <v>2005-Insumos Básicos</v>
          </cell>
          <cell r="Z56">
            <v>21965760</v>
          </cell>
        </row>
        <row r="57">
          <cell r="V57" t="str">
            <v>2006-Insumos Básicos</v>
          </cell>
          <cell r="Z57">
            <v>18139200</v>
          </cell>
        </row>
        <row r="58">
          <cell r="V58" t="str">
            <v>2007-Insumos Básicos</v>
          </cell>
          <cell r="Z58">
            <v>16961280</v>
          </cell>
        </row>
        <row r="59">
          <cell r="V59" t="str">
            <v>2008-Insumos Básicos</v>
          </cell>
          <cell r="Z59">
            <v>16573440</v>
          </cell>
        </row>
        <row r="60">
          <cell r="V60" t="str">
            <v>2009-Insumos Básicos</v>
          </cell>
          <cell r="Z60">
            <v>16478400</v>
          </cell>
        </row>
        <row r="61">
          <cell r="V61" t="str">
            <v>2005-Insumos Básicos</v>
          </cell>
          <cell r="Z61">
            <v>0</v>
          </cell>
        </row>
        <row r="62">
          <cell r="V62" t="str">
            <v>2006-Insumos Básicos</v>
          </cell>
          <cell r="Z62">
            <v>0</v>
          </cell>
        </row>
        <row r="63">
          <cell r="V63" t="str">
            <v>2007-Insumos Básicos</v>
          </cell>
          <cell r="Z63">
            <v>0</v>
          </cell>
        </row>
        <row r="64">
          <cell r="V64" t="str">
            <v>2008-Insumos Básicos</v>
          </cell>
          <cell r="Z64">
            <v>0</v>
          </cell>
        </row>
        <row r="65">
          <cell r="V65" t="str">
            <v>2009-Insumos Básicos</v>
          </cell>
          <cell r="Z65">
            <v>0</v>
          </cell>
        </row>
        <row r="66">
          <cell r="V66" t="str">
            <v>2005-Insumos Básicos</v>
          </cell>
          <cell r="Z66">
            <v>51530400</v>
          </cell>
        </row>
        <row r="67">
          <cell r="V67" t="str">
            <v>2006-Insumos Básicos</v>
          </cell>
          <cell r="Z67">
            <v>50388000</v>
          </cell>
        </row>
        <row r="68">
          <cell r="V68" t="str">
            <v>2007-Insumos Básicos</v>
          </cell>
          <cell r="Z68">
            <v>47114400</v>
          </cell>
        </row>
        <row r="69">
          <cell r="V69" t="str">
            <v>2008-Insumos Básicos</v>
          </cell>
          <cell r="Z69">
            <v>46036800</v>
          </cell>
        </row>
        <row r="70">
          <cell r="V70" t="str">
            <v>2009-Insumos Básicos</v>
          </cell>
          <cell r="Z70">
            <v>45775200</v>
          </cell>
        </row>
        <row r="71">
          <cell r="V71" t="str">
            <v>2005-Insumos Básicos</v>
          </cell>
          <cell r="Z71">
            <v>0</v>
          </cell>
        </row>
        <row r="72">
          <cell r="V72" t="str">
            <v>2006-Insumos Básicos</v>
          </cell>
          <cell r="Z72">
            <v>0</v>
          </cell>
        </row>
        <row r="73">
          <cell r="V73" t="str">
            <v>2007-Insumos Básicos</v>
          </cell>
          <cell r="Z73">
            <v>0</v>
          </cell>
        </row>
        <row r="74">
          <cell r="V74" t="str">
            <v>2008-Insumos Básicos</v>
          </cell>
          <cell r="Z74">
            <v>0</v>
          </cell>
        </row>
        <row r="75">
          <cell r="V75" t="str">
            <v>2009-Insumos Básicos</v>
          </cell>
          <cell r="Z75">
            <v>0</v>
          </cell>
        </row>
        <row r="76">
          <cell r="V76" t="str">
            <v>2005-Insumos Básicos</v>
          </cell>
          <cell r="Z76">
            <v>4992310</v>
          </cell>
        </row>
        <row r="77">
          <cell r="V77" t="str">
            <v>2006-Insumos Básicos</v>
          </cell>
          <cell r="Z77">
            <v>4755852</v>
          </cell>
        </row>
        <row r="78">
          <cell r="V78" t="str">
            <v>2007-Insumos Básicos</v>
          </cell>
          <cell r="Z78">
            <v>4540224</v>
          </cell>
        </row>
        <row r="79">
          <cell r="V79" t="str">
            <v>2008-Insumos Básicos</v>
          </cell>
          <cell r="Z79">
            <v>4525128</v>
          </cell>
        </row>
        <row r="80">
          <cell r="V80" t="str">
            <v>2009-Insumos Básicos</v>
          </cell>
          <cell r="Z80">
            <v>4589184</v>
          </cell>
        </row>
        <row r="81">
          <cell r="V81" t="str">
            <v>2005-Insumos Básicos</v>
          </cell>
          <cell r="Z81">
            <v>0</v>
          </cell>
        </row>
        <row r="82">
          <cell r="V82" t="str">
            <v>2006-Insumos Básicos</v>
          </cell>
          <cell r="Z82">
            <v>0</v>
          </cell>
        </row>
        <row r="83">
          <cell r="V83" t="str">
            <v>2007-Insumos Básicos</v>
          </cell>
          <cell r="Z83">
            <v>0</v>
          </cell>
        </row>
        <row r="84">
          <cell r="V84" t="str">
            <v>2008-Insumos Básicos</v>
          </cell>
          <cell r="Z84">
            <v>0</v>
          </cell>
        </row>
        <row r="85">
          <cell r="V85" t="str">
            <v>2009-Insumos Básicos</v>
          </cell>
          <cell r="Z85">
            <v>0</v>
          </cell>
        </row>
        <row r="86">
          <cell r="V86" t="str">
            <v>2005-Insumos Básicos</v>
          </cell>
          <cell r="Z86">
            <v>0</v>
          </cell>
        </row>
        <row r="87">
          <cell r="V87" t="str">
            <v>2006-Insumos Básicos</v>
          </cell>
          <cell r="Z87">
            <v>0</v>
          </cell>
        </row>
        <row r="88">
          <cell r="V88" t="str">
            <v>2007-Insumos Básicos</v>
          </cell>
          <cell r="Z88">
            <v>0</v>
          </cell>
        </row>
        <row r="89">
          <cell r="V89" t="str">
            <v>2008-Insumos Básicos</v>
          </cell>
          <cell r="Z89">
            <v>0</v>
          </cell>
        </row>
        <row r="90">
          <cell r="V90" t="str">
            <v>2009-Insumos Básicos</v>
          </cell>
          <cell r="Z90">
            <v>0</v>
          </cell>
        </row>
        <row r="91">
          <cell r="V91" t="str">
            <v>2005-Insumos Básicos</v>
          </cell>
          <cell r="Z91">
            <v>0</v>
          </cell>
        </row>
        <row r="92">
          <cell r="V92" t="str">
            <v>2006-Insumos Básicos</v>
          </cell>
          <cell r="Z92">
            <v>0</v>
          </cell>
        </row>
        <row r="93">
          <cell r="V93" t="str">
            <v>2007-Insumos Básicos</v>
          </cell>
          <cell r="Z93">
            <v>0</v>
          </cell>
        </row>
        <row r="94">
          <cell r="V94" t="str">
            <v>2008-Insumos Básicos</v>
          </cell>
          <cell r="Z94">
            <v>0</v>
          </cell>
        </row>
        <row r="95">
          <cell r="V95" t="str">
            <v>2009-Insumos Básicos</v>
          </cell>
          <cell r="Z95">
            <v>0</v>
          </cell>
        </row>
        <row r="96">
          <cell r="V96" t="str">
            <v>2005-Insumos Básicos</v>
          </cell>
          <cell r="Z96">
            <v>55790563.140000001</v>
          </cell>
        </row>
        <row r="97">
          <cell r="V97" t="str">
            <v>2006-Insumos Básicos</v>
          </cell>
          <cell r="Z97">
            <v>37382612.579999998</v>
          </cell>
        </row>
        <row r="98">
          <cell r="V98" t="str">
            <v>2007-Insumos Básicos</v>
          </cell>
          <cell r="Z98">
            <v>24830621.280000001</v>
          </cell>
        </row>
        <row r="99">
          <cell r="V99" t="str">
            <v>2008-Insumos Básicos</v>
          </cell>
          <cell r="Z99">
            <v>24422413.84</v>
          </cell>
        </row>
        <row r="100">
          <cell r="V100" t="str">
            <v>2009-Insumos Básicos</v>
          </cell>
          <cell r="Z100">
            <v>24310464.899999999</v>
          </cell>
        </row>
        <row r="101">
          <cell r="V101" t="str">
            <v>2005-Insumos Básicos</v>
          </cell>
          <cell r="Z101">
            <v>156854067.75999999</v>
          </cell>
        </row>
        <row r="102">
          <cell r="V102" t="str">
            <v>2006-Insumos Básicos</v>
          </cell>
          <cell r="Z102">
            <v>105650067.42</v>
          </cell>
        </row>
        <row r="103">
          <cell r="V103" t="str">
            <v>2007-Insumos Básicos</v>
          </cell>
          <cell r="Z103">
            <v>69881058.719999999</v>
          </cell>
        </row>
        <row r="104">
          <cell r="V104" t="str">
            <v>2008-Insumos Básicos</v>
          </cell>
          <cell r="Z104">
            <v>68424466.159999996</v>
          </cell>
        </row>
        <row r="105">
          <cell r="V105" t="str">
            <v>2009-Insumos Básicos</v>
          </cell>
          <cell r="Z105">
            <v>67782935.099999994</v>
          </cell>
        </row>
        <row r="106">
          <cell r="V106" t="str">
            <v>2005-Insumos Básicos</v>
          </cell>
          <cell r="Z106">
            <v>0</v>
          </cell>
        </row>
        <row r="107">
          <cell r="V107" t="str">
            <v>2006-Insumos Básicos</v>
          </cell>
          <cell r="Z107">
            <v>0</v>
          </cell>
        </row>
        <row r="108">
          <cell r="V108" t="str">
            <v>2007-Insumos Básicos</v>
          </cell>
          <cell r="Z108">
            <v>0</v>
          </cell>
        </row>
        <row r="109">
          <cell r="V109" t="str">
            <v>2008-Insumos Básicos</v>
          </cell>
          <cell r="Z109">
            <v>0</v>
          </cell>
        </row>
        <row r="110">
          <cell r="V110" t="str">
            <v>2009-Insumos Básicos</v>
          </cell>
          <cell r="Z110">
            <v>0</v>
          </cell>
        </row>
        <row r="111">
          <cell r="V111" t="str">
            <v>2005-Insumos Básicos</v>
          </cell>
          <cell r="Z111">
            <v>109511656</v>
          </cell>
        </row>
        <row r="112">
          <cell r="V112" t="str">
            <v>2006-Insumos Básicos</v>
          </cell>
          <cell r="Z112">
            <v>68914440</v>
          </cell>
        </row>
        <row r="113">
          <cell r="V113" t="str">
            <v>2007-Insumos Básicos</v>
          </cell>
          <cell r="Z113">
            <v>72388134</v>
          </cell>
        </row>
        <row r="114">
          <cell r="V114" t="str">
            <v>2008-Insumos Básicos</v>
          </cell>
          <cell r="Z114">
            <v>86190208</v>
          </cell>
        </row>
        <row r="115">
          <cell r="V115" t="str">
            <v>2009-Insumos Básicos</v>
          </cell>
          <cell r="Z115">
            <v>86427560</v>
          </cell>
        </row>
        <row r="116">
          <cell r="V116" t="str">
            <v>2005-Insumos Básicos</v>
          </cell>
          <cell r="Z116">
            <v>8084167</v>
          </cell>
        </row>
        <row r="117">
          <cell r="V117" t="str">
            <v>2006-Insumos Básicos</v>
          </cell>
          <cell r="Z117">
            <v>8629480.9199999999</v>
          </cell>
        </row>
        <row r="118">
          <cell r="V118" t="str">
            <v>2007-Insumos Básicos</v>
          </cell>
          <cell r="Z118">
            <v>8374233.5999999996</v>
          </cell>
        </row>
        <row r="119">
          <cell r="V119" t="str">
            <v>2008-Insumos Básicos</v>
          </cell>
          <cell r="Z119">
            <v>7177224.25</v>
          </cell>
        </row>
        <row r="120">
          <cell r="V120" t="str">
            <v>2009-Insumos Básicos</v>
          </cell>
          <cell r="Z120">
            <v>6687203.96</v>
          </cell>
        </row>
        <row r="121">
          <cell r="V121" t="str">
            <v>2005-Insumos Básicos</v>
          </cell>
          <cell r="Z121">
            <v>7523954.7000000002</v>
          </cell>
        </row>
        <row r="122">
          <cell r="V122" t="str">
            <v>2006-Insumos Básicos</v>
          </cell>
          <cell r="Z122">
            <v>505840.32</v>
          </cell>
        </row>
        <row r="123">
          <cell r="V123" t="str">
            <v>2007-Insumos Básicos</v>
          </cell>
          <cell r="Z123">
            <v>135801.60000000001</v>
          </cell>
        </row>
        <row r="124">
          <cell r="V124" t="str">
            <v>2008-Insumos Básicos</v>
          </cell>
          <cell r="Z124">
            <v>167794</v>
          </cell>
        </row>
        <row r="125">
          <cell r="V125" t="str">
            <v>2009-Insumos Básicos</v>
          </cell>
          <cell r="Z125">
            <v>146998.04</v>
          </cell>
        </row>
        <row r="126">
          <cell r="V126" t="str">
            <v>2005-Insumos Básicos</v>
          </cell>
          <cell r="Z126">
            <v>0</v>
          </cell>
        </row>
        <row r="127">
          <cell r="V127" t="str">
            <v>2006-Insumos Básicos</v>
          </cell>
          <cell r="Z127">
            <v>0</v>
          </cell>
        </row>
        <row r="128">
          <cell r="V128" t="str">
            <v>2007-Insumos Básicos</v>
          </cell>
          <cell r="Z128">
            <v>0</v>
          </cell>
        </row>
        <row r="129">
          <cell r="V129" t="str">
            <v>2008-Insumos Básicos</v>
          </cell>
          <cell r="Z129">
            <v>0</v>
          </cell>
        </row>
        <row r="130">
          <cell r="V130" t="str">
            <v>2009-Insumos Básicos</v>
          </cell>
          <cell r="Z130">
            <v>0</v>
          </cell>
        </row>
        <row r="131">
          <cell r="V131" t="str">
            <v>2005-Insumos Básicos</v>
          </cell>
          <cell r="Z131">
            <v>533448</v>
          </cell>
        </row>
        <row r="132">
          <cell r="V132" t="str">
            <v>2006-Insumos Básicos</v>
          </cell>
          <cell r="Z132">
            <v>405921.6</v>
          </cell>
        </row>
        <row r="133">
          <cell r="V133" t="str">
            <v>2007-Insumos Básicos</v>
          </cell>
          <cell r="Z133">
            <v>378100.8</v>
          </cell>
        </row>
        <row r="134">
          <cell r="V134" t="str">
            <v>2008-Insumos Básicos</v>
          </cell>
          <cell r="Z134">
            <v>326347.2</v>
          </cell>
        </row>
        <row r="135">
          <cell r="V135" t="str">
            <v>2009-Insumos Básicos</v>
          </cell>
          <cell r="Z135">
            <v>303652.8</v>
          </cell>
        </row>
        <row r="136">
          <cell r="V136" t="str">
            <v>2005-Insumos Básicos</v>
          </cell>
          <cell r="Z136">
            <v>0</v>
          </cell>
        </row>
        <row r="137">
          <cell r="V137" t="str">
            <v>2006-Insumos Básicos</v>
          </cell>
          <cell r="Z137">
            <v>0</v>
          </cell>
        </row>
        <row r="138">
          <cell r="V138" t="str">
            <v>2007-Insumos Básicos</v>
          </cell>
          <cell r="Z138">
            <v>0</v>
          </cell>
        </row>
        <row r="139">
          <cell r="V139" t="str">
            <v>2008-Insumos Básicos</v>
          </cell>
          <cell r="Z139">
            <v>0</v>
          </cell>
        </row>
        <row r="140">
          <cell r="V140" t="str">
            <v>2009-Insumos Básicos</v>
          </cell>
          <cell r="Z140">
            <v>0</v>
          </cell>
        </row>
        <row r="141">
          <cell r="V141" t="str">
            <v>2005-Insumos Básicos</v>
          </cell>
          <cell r="Z141">
            <v>0</v>
          </cell>
        </row>
        <row r="142">
          <cell r="V142" t="str">
            <v>2006-Insumos Básicos</v>
          </cell>
          <cell r="Z142">
            <v>0</v>
          </cell>
        </row>
        <row r="143">
          <cell r="V143" t="str">
            <v>2007-Insumos Básicos</v>
          </cell>
          <cell r="Z143">
            <v>0</v>
          </cell>
        </row>
        <row r="144">
          <cell r="V144" t="str">
            <v>2008-Insumos Básicos</v>
          </cell>
          <cell r="Z144">
            <v>0</v>
          </cell>
        </row>
        <row r="145">
          <cell r="V145" t="str">
            <v>2009-Insumos Básicos</v>
          </cell>
          <cell r="Z145">
            <v>0</v>
          </cell>
        </row>
        <row r="146">
          <cell r="V146" t="str">
            <v>2005-Insumos Básicos</v>
          </cell>
          <cell r="Z146">
            <v>1297920</v>
          </cell>
        </row>
        <row r="147">
          <cell r="V147" t="str">
            <v>2006-Insumos Básicos</v>
          </cell>
          <cell r="Z147">
            <v>1042608</v>
          </cell>
        </row>
        <row r="148">
          <cell r="V148" t="str">
            <v>2007-Insumos Básicos</v>
          </cell>
          <cell r="Z148">
            <v>1042608</v>
          </cell>
        </row>
        <row r="149">
          <cell r="V149" t="str">
            <v>2008-Insumos Básicos</v>
          </cell>
          <cell r="Z149">
            <v>1042608</v>
          </cell>
        </row>
        <row r="150">
          <cell r="V150" t="str">
            <v>2009-Insumos Básicos</v>
          </cell>
          <cell r="Z150">
            <v>1042608</v>
          </cell>
        </row>
        <row r="151">
          <cell r="V151" t="str">
            <v>2005-Insumos Básicos</v>
          </cell>
          <cell r="Z151">
            <v>0</v>
          </cell>
        </row>
        <row r="152">
          <cell r="V152" t="str">
            <v>2006-Insumos Básicos</v>
          </cell>
          <cell r="Z152">
            <v>0</v>
          </cell>
        </row>
        <row r="153">
          <cell r="V153" t="str">
            <v>2007-Insumos Básicos</v>
          </cell>
          <cell r="Z153">
            <v>0</v>
          </cell>
        </row>
        <row r="154">
          <cell r="V154" t="str">
            <v>2008-Insumos Básicos</v>
          </cell>
          <cell r="Z154">
            <v>0</v>
          </cell>
        </row>
        <row r="155">
          <cell r="V155" t="str">
            <v>2009-Insumos Básicos</v>
          </cell>
          <cell r="Z155">
            <v>0</v>
          </cell>
        </row>
        <row r="156">
          <cell r="V156" t="str">
            <v>2005-Insumos Básicos</v>
          </cell>
          <cell r="Z156">
            <v>0</v>
          </cell>
        </row>
        <row r="157">
          <cell r="V157" t="str">
            <v>2006-Insumos Básicos</v>
          </cell>
          <cell r="Z157">
            <v>0</v>
          </cell>
        </row>
        <row r="158">
          <cell r="V158" t="str">
            <v>2007-Insumos Básicos</v>
          </cell>
          <cell r="Z158">
            <v>0</v>
          </cell>
        </row>
        <row r="159">
          <cell r="V159" t="str">
            <v>2008-Insumos Básicos</v>
          </cell>
          <cell r="Z159">
            <v>0</v>
          </cell>
        </row>
        <row r="160">
          <cell r="V160" t="str">
            <v>2009-Insumos Básicos</v>
          </cell>
          <cell r="Z160">
            <v>0</v>
          </cell>
        </row>
        <row r="161">
          <cell r="V161" t="str">
            <v>2005-Insumos Básicos</v>
          </cell>
          <cell r="Z161">
            <v>415982838.66000003</v>
          </cell>
        </row>
        <row r="162">
          <cell r="V162" t="str">
            <v>2006-Insumos Básicos</v>
          </cell>
          <cell r="Z162">
            <v>394049867.89999998</v>
          </cell>
        </row>
        <row r="163">
          <cell r="V163" t="str">
            <v>2007-Insumos Básicos</v>
          </cell>
          <cell r="Z163">
            <v>381921173.73000002</v>
          </cell>
        </row>
        <row r="164">
          <cell r="V164" t="str">
            <v>2008-Insumos Básicos</v>
          </cell>
          <cell r="Z164">
            <v>337009598.95999998</v>
          </cell>
        </row>
        <row r="165">
          <cell r="V165" t="str">
            <v>2009-Insumos Básicos</v>
          </cell>
          <cell r="Z165">
            <v>317747013.22000003</v>
          </cell>
        </row>
        <row r="166">
          <cell r="V166" t="str">
            <v>2005-Insumos Básicos</v>
          </cell>
          <cell r="Z166">
            <v>446572716.95999998</v>
          </cell>
        </row>
        <row r="167">
          <cell r="V167" t="str">
            <v>2006-Insumos Básicos</v>
          </cell>
          <cell r="Z167">
            <v>377640901.44</v>
          </cell>
        </row>
        <row r="168">
          <cell r="V168" t="str">
            <v>2007-Insumos Básicos</v>
          </cell>
          <cell r="Z168">
            <v>330114150.83999997</v>
          </cell>
        </row>
        <row r="169">
          <cell r="V169" t="str">
            <v>2008-Insumos Básicos</v>
          </cell>
          <cell r="Z169">
            <v>317828497.06999999</v>
          </cell>
        </row>
        <row r="170">
          <cell r="V170" t="str">
            <v>2009-Insumos Básicos</v>
          </cell>
          <cell r="Z170">
            <v>304024276.36000001</v>
          </cell>
        </row>
        <row r="171">
          <cell r="V171" t="str">
            <v>2005-Insumos Básicos</v>
          </cell>
          <cell r="Z171">
            <v>179706.23999999999</v>
          </cell>
        </row>
        <row r="172">
          <cell r="V172" t="str">
            <v>2006-Insumos Básicos</v>
          </cell>
          <cell r="Z172">
            <v>177834.3</v>
          </cell>
        </row>
        <row r="173">
          <cell r="V173" t="str">
            <v>2007-Insumos Básicos</v>
          </cell>
          <cell r="Z173">
            <v>177834.3</v>
          </cell>
        </row>
        <row r="174">
          <cell r="V174" t="str">
            <v>2008-Insumos Básicos</v>
          </cell>
          <cell r="Z174">
            <v>177834.3</v>
          </cell>
        </row>
        <row r="175">
          <cell r="V175" t="str">
            <v>2009-Insumos Básicos</v>
          </cell>
          <cell r="Z175">
            <v>187194</v>
          </cell>
        </row>
        <row r="176">
          <cell r="V176" t="str">
            <v>2005-Insumos Básicos</v>
          </cell>
          <cell r="Z176">
            <v>2257823.2799999998</v>
          </cell>
        </row>
        <row r="177">
          <cell r="V177" t="str">
            <v>2006-Insumos Básicos</v>
          </cell>
          <cell r="Z177">
            <v>3723445.4</v>
          </cell>
        </row>
        <row r="178">
          <cell r="V178" t="str">
            <v>2007-Insumos Básicos</v>
          </cell>
          <cell r="Z178">
            <v>3723445.4</v>
          </cell>
        </row>
        <row r="179">
          <cell r="V179" t="str">
            <v>2008-Insumos Básicos</v>
          </cell>
          <cell r="Z179">
            <v>3723445.4</v>
          </cell>
        </row>
        <row r="180">
          <cell r="V180" t="str">
            <v>2009-Insumos Básicos</v>
          </cell>
          <cell r="Z180">
            <v>3714160</v>
          </cell>
        </row>
        <row r="181">
          <cell r="V181" t="str">
            <v>2005-Insumos Básicos</v>
          </cell>
          <cell r="Z181">
            <v>16414128</v>
          </cell>
        </row>
        <row r="182">
          <cell r="V182" t="str">
            <v>2006-Insumos Básicos</v>
          </cell>
          <cell r="Z182">
            <v>13627320</v>
          </cell>
        </row>
        <row r="183">
          <cell r="V183" t="str">
            <v>2007-Insumos Básicos</v>
          </cell>
          <cell r="Z183">
            <v>13627320</v>
          </cell>
        </row>
        <row r="184">
          <cell r="V184" t="str">
            <v>2008-Insumos Básicos</v>
          </cell>
          <cell r="Z184">
            <v>13627320</v>
          </cell>
        </row>
        <row r="185">
          <cell r="V185" t="str">
            <v>2009-Insumos Básicos</v>
          </cell>
          <cell r="Z185">
            <v>13627320</v>
          </cell>
        </row>
        <row r="186">
          <cell r="V186" t="str">
            <v>2005-Insumos Básicos</v>
          </cell>
          <cell r="Z186">
            <v>0</v>
          </cell>
        </row>
        <row r="187">
          <cell r="V187" t="str">
            <v>2006-Insumos Básicos</v>
          </cell>
          <cell r="Z187">
            <v>0</v>
          </cell>
        </row>
        <row r="188">
          <cell r="V188" t="str">
            <v>2007-Insumos Básicos</v>
          </cell>
          <cell r="Z188">
            <v>0</v>
          </cell>
        </row>
        <row r="189">
          <cell r="V189" t="str">
            <v>2008-Insumos Básicos</v>
          </cell>
          <cell r="Z189">
            <v>0</v>
          </cell>
        </row>
        <row r="190">
          <cell r="V190" t="str">
            <v>2009-Insumos Básicos</v>
          </cell>
          <cell r="Z190">
            <v>0</v>
          </cell>
        </row>
        <row r="191">
          <cell r="V191" t="str">
            <v>2005-Insumos Básicos</v>
          </cell>
          <cell r="Z191">
            <v>0</v>
          </cell>
        </row>
        <row r="192">
          <cell r="V192" t="str">
            <v>2006-Insumos Básicos</v>
          </cell>
          <cell r="Z192">
            <v>0</v>
          </cell>
        </row>
        <row r="193">
          <cell r="V193" t="str">
            <v>2007-Insumos Básicos</v>
          </cell>
          <cell r="Z193">
            <v>0</v>
          </cell>
        </row>
        <row r="194">
          <cell r="V194" t="str">
            <v>2008-Insumos Básicos</v>
          </cell>
          <cell r="Z194">
            <v>0</v>
          </cell>
        </row>
        <row r="195">
          <cell r="V195" t="str">
            <v>2009-Insumos Básicos</v>
          </cell>
          <cell r="Z195">
            <v>0</v>
          </cell>
        </row>
        <row r="196">
          <cell r="V196" t="str">
            <v>2005-Insumos Básicos</v>
          </cell>
          <cell r="Z196">
            <v>44539062</v>
          </cell>
        </row>
        <row r="197">
          <cell r="V197" t="str">
            <v>2006-Insumos Básicos</v>
          </cell>
          <cell r="Z197">
            <v>36600915</v>
          </cell>
        </row>
        <row r="198">
          <cell r="V198" t="str">
            <v>2007-Insumos Básicos</v>
          </cell>
          <cell r="Z198">
            <v>30330744</v>
          </cell>
        </row>
        <row r="199">
          <cell r="V199" t="str">
            <v>2008-Insumos Básicos</v>
          </cell>
          <cell r="Z199">
            <v>23905064</v>
          </cell>
        </row>
        <row r="200">
          <cell r="V200" t="str">
            <v>2009-Insumos Básicos</v>
          </cell>
          <cell r="Z200">
            <v>21314160</v>
          </cell>
        </row>
        <row r="201">
          <cell r="V201" t="str">
            <v>2005-Insumos Básicos</v>
          </cell>
          <cell r="Z201">
            <v>0</v>
          </cell>
        </row>
        <row r="202">
          <cell r="V202" t="str">
            <v>2006-Insumos Básicos</v>
          </cell>
          <cell r="Z202">
            <v>4665912.4800000004</v>
          </cell>
        </row>
        <row r="203">
          <cell r="V203" t="str">
            <v>2007-Insumos Básicos</v>
          </cell>
          <cell r="Z203">
            <v>4665912.4800000004</v>
          </cell>
        </row>
        <row r="204">
          <cell r="V204" t="str">
            <v>2008-Insumos Básicos</v>
          </cell>
          <cell r="Z204">
            <v>4665912.4800000004</v>
          </cell>
        </row>
        <row r="205">
          <cell r="V205" t="str">
            <v>2009-Insumos Básicos</v>
          </cell>
          <cell r="Z205">
            <v>4665912.4800000004</v>
          </cell>
        </row>
        <row r="206">
          <cell r="V206" t="str">
            <v>2005-Insumos Básicos</v>
          </cell>
          <cell r="Z206">
            <v>0</v>
          </cell>
        </row>
        <row r="207">
          <cell r="V207" t="str">
            <v>2006-Insumos Básicos</v>
          </cell>
          <cell r="Z207">
            <v>0</v>
          </cell>
        </row>
        <row r="208">
          <cell r="V208" t="str">
            <v>2007-Insumos Básicos</v>
          </cell>
          <cell r="Z208">
            <v>0</v>
          </cell>
        </row>
        <row r="209">
          <cell r="V209" t="str">
            <v>2008-Insumos Básicos</v>
          </cell>
          <cell r="Z209">
            <v>0</v>
          </cell>
        </row>
        <row r="210">
          <cell r="V210" t="str">
            <v>2009-Insumos Básicos</v>
          </cell>
          <cell r="Z210">
            <v>0</v>
          </cell>
        </row>
        <row r="211">
          <cell r="V211" t="str">
            <v>2005-Insumos Básicos</v>
          </cell>
          <cell r="Z211">
            <v>63872274.200000003</v>
          </cell>
        </row>
        <row r="212">
          <cell r="V212" t="str">
            <v>2006-Insumos Básicos</v>
          </cell>
          <cell r="Z212">
            <v>48428189.280000001</v>
          </cell>
        </row>
        <row r="213">
          <cell r="V213" t="str">
            <v>2007-Insumos Básicos</v>
          </cell>
          <cell r="Z213">
            <v>49487491.799999997</v>
          </cell>
        </row>
        <row r="214">
          <cell r="V214" t="str">
            <v>2008-Insumos Básicos</v>
          </cell>
          <cell r="Z214">
            <v>34884566.799999997</v>
          </cell>
        </row>
        <row r="215">
          <cell r="V215" t="str">
            <v>2009-Insumos Básicos</v>
          </cell>
          <cell r="Z215">
            <v>31083764.969999999</v>
          </cell>
        </row>
        <row r="216">
          <cell r="V216" t="str">
            <v>2005-Insumos Básicos</v>
          </cell>
          <cell r="Z216">
            <v>133951562.40000001</v>
          </cell>
        </row>
        <row r="217">
          <cell r="V217" t="str">
            <v>2006-Insumos Básicos</v>
          </cell>
          <cell r="Z217">
            <v>103357859.08</v>
          </cell>
        </row>
        <row r="218">
          <cell r="V218" t="str">
            <v>2007-Insumos Básicos</v>
          </cell>
          <cell r="Z218">
            <v>89650106.349999994</v>
          </cell>
        </row>
        <row r="219">
          <cell r="V219" t="str">
            <v>2008-Insumos Básicos</v>
          </cell>
          <cell r="Z219">
            <v>83506785.599999994</v>
          </cell>
        </row>
        <row r="220">
          <cell r="V220" t="str">
            <v>2009-Insumos Básicos</v>
          </cell>
          <cell r="Z220">
            <v>83310203.010000005</v>
          </cell>
        </row>
        <row r="221">
          <cell r="V221" t="str">
            <v>2005-Insumos Básicos</v>
          </cell>
          <cell r="Z221">
            <v>0</v>
          </cell>
        </row>
        <row r="222">
          <cell r="V222" t="str">
            <v>2006-Insumos Básicos</v>
          </cell>
          <cell r="Z222">
            <v>0</v>
          </cell>
        </row>
        <row r="223">
          <cell r="V223" t="str">
            <v>2007-Insumos Básicos</v>
          </cell>
          <cell r="Z223">
            <v>0</v>
          </cell>
        </row>
        <row r="224">
          <cell r="V224" t="str">
            <v>2008-Insumos Básicos</v>
          </cell>
          <cell r="Z224">
            <v>0</v>
          </cell>
        </row>
        <row r="225">
          <cell r="V225" t="str">
            <v>2009-Insumos Básicos</v>
          </cell>
          <cell r="Z225">
            <v>0</v>
          </cell>
        </row>
        <row r="226">
          <cell r="V226" t="str">
            <v>2005-Insumos Básicos</v>
          </cell>
          <cell r="Z226">
            <v>117524328</v>
          </cell>
        </row>
        <row r="227">
          <cell r="V227" t="str">
            <v>2006-Insumos Básicos</v>
          </cell>
          <cell r="Z227">
            <v>101796090</v>
          </cell>
        </row>
        <row r="228">
          <cell r="V228" t="str">
            <v>2007-Insumos Básicos</v>
          </cell>
          <cell r="Z228">
            <v>94010400</v>
          </cell>
        </row>
        <row r="229">
          <cell r="V229" t="str">
            <v>2008-Insumos Básicos</v>
          </cell>
          <cell r="Z229">
            <v>80078824</v>
          </cell>
        </row>
        <row r="230">
          <cell r="V230" t="str">
            <v>2009-Insumos Básicos</v>
          </cell>
          <cell r="Z230">
            <v>76692608</v>
          </cell>
        </row>
        <row r="231">
          <cell r="V231" t="str">
            <v>2005-Insumos Básicos</v>
          </cell>
          <cell r="Z231">
            <v>38793920.780000001</v>
          </cell>
        </row>
        <row r="232">
          <cell r="V232" t="str">
            <v>2006-Insumos Básicos</v>
          </cell>
          <cell r="Z232">
            <v>36318831.100000001</v>
          </cell>
        </row>
        <row r="233">
          <cell r="V233" t="str">
            <v>2007-Insumos Básicos</v>
          </cell>
          <cell r="Z233">
            <v>30104369.140000001</v>
          </cell>
        </row>
        <row r="234">
          <cell r="V234" t="str">
            <v>2008-Insumos Básicos</v>
          </cell>
          <cell r="Z234">
            <v>22381012.800000001</v>
          </cell>
        </row>
        <row r="235">
          <cell r="V235" t="str">
            <v>2009-Insumos Básicos</v>
          </cell>
          <cell r="Z235">
            <v>20942125.239999998</v>
          </cell>
        </row>
        <row r="236">
          <cell r="V236" t="str">
            <v>2005-Insumos Básicos</v>
          </cell>
          <cell r="Z236">
            <v>109481135.73999999</v>
          </cell>
        </row>
        <row r="237">
          <cell r="V237" t="str">
            <v>2006-Insumos Básicos</v>
          </cell>
          <cell r="Z237">
            <v>88281222.900000006</v>
          </cell>
        </row>
        <row r="238">
          <cell r="V238" t="str">
            <v>2007-Insumos Básicos</v>
          </cell>
          <cell r="Z238">
            <v>73212075.859999999</v>
          </cell>
        </row>
        <row r="239">
          <cell r="V239" t="str">
            <v>2008-Insumos Básicos</v>
          </cell>
          <cell r="Z239">
            <v>61351249.200000003</v>
          </cell>
        </row>
        <row r="240">
          <cell r="V240" t="str">
            <v>2009-Insumos Básicos</v>
          </cell>
          <cell r="Z240">
            <v>52355132.759999998</v>
          </cell>
        </row>
        <row r="241">
          <cell r="V241" t="str">
            <v>2005-Insumos Básicos</v>
          </cell>
          <cell r="Z241">
            <v>0</v>
          </cell>
        </row>
        <row r="242">
          <cell r="V242" t="str">
            <v>2006-Insumos Básicos</v>
          </cell>
          <cell r="Z242">
            <v>0</v>
          </cell>
        </row>
        <row r="243">
          <cell r="V243" t="str">
            <v>2007-Insumos Básicos</v>
          </cell>
          <cell r="Z243">
            <v>0</v>
          </cell>
        </row>
        <row r="244">
          <cell r="V244" t="str">
            <v>2008-Insumos Básicos</v>
          </cell>
          <cell r="Z244">
            <v>0</v>
          </cell>
        </row>
        <row r="245">
          <cell r="V245" t="str">
            <v>2009-Insumos Básicos</v>
          </cell>
          <cell r="Z245">
            <v>0</v>
          </cell>
        </row>
        <row r="246">
          <cell r="V246" t="str">
            <v>2005-Insumos Básicos</v>
          </cell>
          <cell r="Z246">
            <v>0</v>
          </cell>
        </row>
        <row r="247">
          <cell r="V247" t="str">
            <v>2006-Insumos Básicos</v>
          </cell>
          <cell r="Z247">
            <v>4308936</v>
          </cell>
        </row>
        <row r="248">
          <cell r="V248" t="str">
            <v>2007-Insumos Básicos</v>
          </cell>
          <cell r="Z248">
            <v>4270728</v>
          </cell>
        </row>
        <row r="249">
          <cell r="V249" t="str">
            <v>2008-Insumos Básicos</v>
          </cell>
          <cell r="Z249">
            <v>3966084</v>
          </cell>
        </row>
        <row r="250">
          <cell r="V250" t="str">
            <v>2009-Insumos Básicos</v>
          </cell>
          <cell r="Z250">
            <v>4137458</v>
          </cell>
        </row>
        <row r="251">
          <cell r="V251" t="str">
            <v>2005-Insumos Básicos</v>
          </cell>
          <cell r="Z251">
            <v>0</v>
          </cell>
        </row>
        <row r="252">
          <cell r="V252" t="str">
            <v>2006-Insumos Básicos</v>
          </cell>
          <cell r="Z252">
            <v>0</v>
          </cell>
        </row>
        <row r="253">
          <cell r="V253" t="str">
            <v>2007-Insumos Básicos</v>
          </cell>
          <cell r="Z253">
            <v>0</v>
          </cell>
        </row>
        <row r="254">
          <cell r="V254" t="str">
            <v>2008-Insumos Básicos</v>
          </cell>
          <cell r="Z254">
            <v>0</v>
          </cell>
        </row>
        <row r="255">
          <cell r="V255" t="str">
            <v>2009-Insumos Básicos</v>
          </cell>
          <cell r="Z255">
            <v>0</v>
          </cell>
        </row>
        <row r="256">
          <cell r="V256" t="str">
            <v>2005-Insumos Básicos</v>
          </cell>
          <cell r="Z256">
            <v>14550570</v>
          </cell>
        </row>
        <row r="257">
          <cell r="V257" t="str">
            <v>2006-Insumos Básicos</v>
          </cell>
          <cell r="Z257">
            <v>17517312</v>
          </cell>
        </row>
        <row r="258">
          <cell r="V258" t="str">
            <v>2007-Insumos Básicos</v>
          </cell>
          <cell r="Z258">
            <v>17334444</v>
          </cell>
        </row>
        <row r="259">
          <cell r="V259" t="str">
            <v>2008-Insumos Básicos</v>
          </cell>
          <cell r="Z259">
            <v>16044588</v>
          </cell>
        </row>
        <row r="260">
          <cell r="V260" t="str">
            <v>2009-Insumos Básicos</v>
          </cell>
          <cell r="Z260">
            <v>16723724</v>
          </cell>
        </row>
        <row r="261">
          <cell r="V261" t="str">
            <v>2005-Insumos Básicos</v>
          </cell>
          <cell r="Z261">
            <v>0</v>
          </cell>
        </row>
        <row r="262">
          <cell r="V262" t="str">
            <v>2006-Insumos Básicos</v>
          </cell>
          <cell r="Z262">
            <v>0</v>
          </cell>
        </row>
        <row r="263">
          <cell r="V263" t="str">
            <v>2007-Insumos Básicos</v>
          </cell>
          <cell r="Z263">
            <v>0</v>
          </cell>
        </row>
        <row r="264">
          <cell r="V264" t="str">
            <v>2008-Insumos Básicos</v>
          </cell>
          <cell r="Z264">
            <v>0</v>
          </cell>
        </row>
        <row r="265">
          <cell r="V265" t="str">
            <v>2009-Insumos Básicos</v>
          </cell>
          <cell r="Z265">
            <v>0</v>
          </cell>
        </row>
        <row r="266">
          <cell r="V266" t="str">
            <v>2005-Insumos Básicos</v>
          </cell>
          <cell r="Z266">
            <v>13991514</v>
          </cell>
        </row>
        <row r="267">
          <cell r="V267" t="str">
            <v>2006-Insumos Básicos</v>
          </cell>
          <cell r="Z267">
            <v>11325696</v>
          </cell>
        </row>
        <row r="268">
          <cell r="V268" t="str">
            <v>2007-Insumos Básicos</v>
          </cell>
          <cell r="Z268">
            <v>10945152</v>
          </cell>
        </row>
        <row r="269">
          <cell r="V269" t="str">
            <v>2008-Insumos Básicos</v>
          </cell>
          <cell r="Z269">
            <v>10525824</v>
          </cell>
        </row>
        <row r="270">
          <cell r="V270" t="str">
            <v>2009-Insumos Básicos</v>
          </cell>
          <cell r="Z270">
            <v>10525824</v>
          </cell>
        </row>
        <row r="271">
          <cell r="V271" t="str">
            <v>2005-Insumos Básicos</v>
          </cell>
          <cell r="Z271">
            <v>0</v>
          </cell>
        </row>
        <row r="272">
          <cell r="V272" t="str">
            <v>2006-Insumos Básicos</v>
          </cell>
          <cell r="Z272">
            <v>0</v>
          </cell>
        </row>
        <row r="273">
          <cell r="V273" t="str">
            <v>2007-Insumos Básicos</v>
          </cell>
          <cell r="Z273">
            <v>0</v>
          </cell>
        </row>
        <row r="274">
          <cell r="V274" t="str">
            <v>2008-Insumos Básicos</v>
          </cell>
          <cell r="Z274">
            <v>0</v>
          </cell>
        </row>
        <row r="275">
          <cell r="V275" t="str">
            <v>2009-Insumos Básicos</v>
          </cell>
          <cell r="Z275">
            <v>0</v>
          </cell>
        </row>
        <row r="276">
          <cell r="V276" t="str">
            <v>2005-Insumos Básicos</v>
          </cell>
          <cell r="Z276">
            <v>43345659</v>
          </cell>
        </row>
        <row r="277">
          <cell r="V277" t="str">
            <v>2006-Insumos Básicos</v>
          </cell>
          <cell r="Z277">
            <v>36674188</v>
          </cell>
        </row>
        <row r="278">
          <cell r="V278" t="str">
            <v>2007-Insumos Básicos</v>
          </cell>
          <cell r="Z278">
            <v>36268225</v>
          </cell>
        </row>
        <row r="279">
          <cell r="V279" t="str">
            <v>2008-Insumos Básicos</v>
          </cell>
          <cell r="Z279">
            <v>33584076</v>
          </cell>
        </row>
        <row r="280">
          <cell r="V280" t="str">
            <v>2009-Insumos Básicos</v>
          </cell>
          <cell r="Z280">
            <v>34956072</v>
          </cell>
        </row>
        <row r="281">
          <cell r="V281" t="str">
            <v>2005-Insumos Básicos</v>
          </cell>
          <cell r="Z281">
            <v>0</v>
          </cell>
        </row>
        <row r="282">
          <cell r="V282" t="str">
            <v>2006-Insumos Básicos</v>
          </cell>
          <cell r="Z282">
            <v>0</v>
          </cell>
        </row>
        <row r="283">
          <cell r="V283" t="str">
            <v>2007-Insumos Básicos</v>
          </cell>
          <cell r="Z283">
            <v>0</v>
          </cell>
        </row>
        <row r="284">
          <cell r="V284" t="str">
            <v>2008-Insumos Básicos</v>
          </cell>
          <cell r="Z284">
            <v>0</v>
          </cell>
        </row>
        <row r="285">
          <cell r="V285" t="str">
            <v>2009-Insumos Básicos</v>
          </cell>
          <cell r="Z285">
            <v>0</v>
          </cell>
        </row>
        <row r="286">
          <cell r="V286" t="str">
            <v>2005-Insumos Básicos</v>
          </cell>
          <cell r="Z286">
            <v>0</v>
          </cell>
        </row>
        <row r="287">
          <cell r="V287" t="str">
            <v>2006-Insumos Básicos</v>
          </cell>
          <cell r="Z287">
            <v>0</v>
          </cell>
        </row>
        <row r="288">
          <cell r="V288" t="str">
            <v>2007-Insumos Básicos</v>
          </cell>
          <cell r="Z288">
            <v>0</v>
          </cell>
        </row>
        <row r="289">
          <cell r="V289" t="str">
            <v>2008-Insumos Básicos</v>
          </cell>
          <cell r="Z289">
            <v>0</v>
          </cell>
        </row>
        <row r="290">
          <cell r="V290" t="str">
            <v>2009-Insumos Básicos</v>
          </cell>
          <cell r="Z290">
            <v>0</v>
          </cell>
        </row>
        <row r="291">
          <cell r="V291" t="str">
            <v>2005-Insumos Básicos</v>
          </cell>
          <cell r="Z291">
            <v>0</v>
          </cell>
        </row>
        <row r="292">
          <cell r="V292" t="str">
            <v>2006-Insumos Básicos</v>
          </cell>
          <cell r="Z292">
            <v>0</v>
          </cell>
        </row>
        <row r="293">
          <cell r="V293" t="str">
            <v>2007-Insumos Básicos</v>
          </cell>
          <cell r="Z293">
            <v>0</v>
          </cell>
        </row>
        <row r="294">
          <cell r="V294" t="str">
            <v>2008-Insumos Básicos</v>
          </cell>
          <cell r="Z294">
            <v>0</v>
          </cell>
        </row>
        <row r="295">
          <cell r="V295" t="str">
            <v>2009-Insumos Básicos</v>
          </cell>
          <cell r="Z295">
            <v>0</v>
          </cell>
        </row>
        <row r="296">
          <cell r="V296" t="str">
            <v>2005-Insumos Básicos</v>
          </cell>
          <cell r="Z296">
            <v>0</v>
          </cell>
        </row>
        <row r="297">
          <cell r="V297" t="str">
            <v>2006-Insumos Básicos</v>
          </cell>
          <cell r="Z297">
            <v>0</v>
          </cell>
        </row>
        <row r="298">
          <cell r="V298" t="str">
            <v>2007-Insumos Básicos</v>
          </cell>
          <cell r="Z298">
            <v>0</v>
          </cell>
        </row>
        <row r="299">
          <cell r="V299" t="str">
            <v>2008-Insumos Básicos</v>
          </cell>
          <cell r="Z299">
            <v>0</v>
          </cell>
        </row>
        <row r="300">
          <cell r="V300" t="str">
            <v>2009-Insumos Básicos</v>
          </cell>
          <cell r="Z300">
            <v>0</v>
          </cell>
        </row>
        <row r="301">
          <cell r="V301" t="str">
            <v>2005-Insumos Básicos</v>
          </cell>
          <cell r="Z301">
            <v>0</v>
          </cell>
        </row>
        <row r="302">
          <cell r="V302" t="str">
            <v>2006-Insumos Básicos</v>
          </cell>
          <cell r="Z302">
            <v>0</v>
          </cell>
        </row>
        <row r="303">
          <cell r="V303" t="str">
            <v>2007-Insumos Básicos</v>
          </cell>
          <cell r="Z303">
            <v>0</v>
          </cell>
        </row>
        <row r="304">
          <cell r="V304" t="str">
            <v>2008-Insumos Básicos</v>
          </cell>
          <cell r="Z304">
            <v>0</v>
          </cell>
        </row>
        <row r="305">
          <cell r="V305" t="str">
            <v>2009-Insumos Básicos</v>
          </cell>
          <cell r="Z305">
            <v>0</v>
          </cell>
        </row>
        <row r="306">
          <cell r="V306" t="str">
            <v>2005-Insumos Básicos</v>
          </cell>
          <cell r="Z306">
            <v>15343020</v>
          </cell>
        </row>
        <row r="307">
          <cell r="V307" t="str">
            <v>2006-Insumos Básicos</v>
          </cell>
          <cell r="Z307">
            <v>10189674</v>
          </cell>
        </row>
        <row r="308">
          <cell r="V308" t="str">
            <v>2007-Insumos Básicos</v>
          </cell>
          <cell r="Z308">
            <v>9967188</v>
          </cell>
        </row>
        <row r="309">
          <cell r="V309" t="str">
            <v>2008-Insumos Básicos</v>
          </cell>
          <cell r="Z309">
            <v>9610542</v>
          </cell>
        </row>
        <row r="310">
          <cell r="V310" t="str">
            <v>2009-Insumos Básicos</v>
          </cell>
          <cell r="Z310">
            <v>11008980</v>
          </cell>
        </row>
        <row r="311">
          <cell r="V311" t="str">
            <v>2005-Insumos Básicos</v>
          </cell>
          <cell r="Z311">
            <v>0</v>
          </cell>
        </row>
        <row r="312">
          <cell r="V312" t="str">
            <v>2006-Insumos Básicos</v>
          </cell>
          <cell r="Z312">
            <v>0</v>
          </cell>
        </row>
        <row r="313">
          <cell r="V313" t="str">
            <v>2007-Insumos Básicos</v>
          </cell>
          <cell r="Z313">
            <v>0</v>
          </cell>
        </row>
        <row r="314">
          <cell r="V314" t="str">
            <v>2008-Insumos Básicos</v>
          </cell>
          <cell r="Z314">
            <v>0</v>
          </cell>
        </row>
        <row r="315">
          <cell r="V315" t="str">
            <v>2009-Insumos Básicos</v>
          </cell>
          <cell r="Z315">
            <v>0</v>
          </cell>
        </row>
        <row r="316">
          <cell r="V316" t="str">
            <v>2005-Insumos Básicos</v>
          </cell>
          <cell r="Z316">
            <v>4113760</v>
          </cell>
        </row>
        <row r="317">
          <cell r="V317" t="str">
            <v>2006-Insumos Básicos</v>
          </cell>
          <cell r="Z317">
            <v>4129104</v>
          </cell>
        </row>
        <row r="318">
          <cell r="V318" t="str">
            <v>2007-Insumos Básicos</v>
          </cell>
          <cell r="Z318">
            <v>4010539</v>
          </cell>
        </row>
        <row r="319">
          <cell r="V319" t="str">
            <v>2008-Insumos Básicos</v>
          </cell>
          <cell r="Z319">
            <v>4035423</v>
          </cell>
        </row>
        <row r="320">
          <cell r="V320" t="str">
            <v>2009-Insumos Básicos</v>
          </cell>
          <cell r="Z320">
            <v>4377408</v>
          </cell>
        </row>
        <row r="321">
          <cell r="V321" t="str">
            <v>2005-Insumos Básicos</v>
          </cell>
          <cell r="Z321">
            <v>0</v>
          </cell>
        </row>
        <row r="322">
          <cell r="V322" t="str">
            <v>2006-Insumos Básicos</v>
          </cell>
          <cell r="Z322">
            <v>0</v>
          </cell>
        </row>
        <row r="323">
          <cell r="V323" t="str">
            <v>2007-Insumos Básicos</v>
          </cell>
          <cell r="Z323">
            <v>0</v>
          </cell>
        </row>
        <row r="324">
          <cell r="V324" t="str">
            <v>2008-Insumos Básicos</v>
          </cell>
          <cell r="Z324">
            <v>0</v>
          </cell>
        </row>
        <row r="325">
          <cell r="V325" t="str">
            <v>2009-Insumos Básicos</v>
          </cell>
          <cell r="Z325">
            <v>0</v>
          </cell>
        </row>
        <row r="326">
          <cell r="V326" t="str">
            <v>2005-Insumos Básicos</v>
          </cell>
          <cell r="Z326">
            <v>0</v>
          </cell>
        </row>
        <row r="327">
          <cell r="V327" t="str">
            <v>2006-Insumos Básicos</v>
          </cell>
          <cell r="Z327">
            <v>3228133</v>
          </cell>
        </row>
        <row r="328">
          <cell r="V328" t="str">
            <v>2007-Insumos Básicos</v>
          </cell>
          <cell r="Z328">
            <v>3294522</v>
          </cell>
        </row>
        <row r="329">
          <cell r="V329" t="str">
            <v>2008-Insumos Básicos</v>
          </cell>
          <cell r="Z329">
            <v>3255274</v>
          </cell>
        </row>
        <row r="330">
          <cell r="V330" t="str">
            <v>2009-Insumos Básicos</v>
          </cell>
          <cell r="Z330">
            <v>5521604</v>
          </cell>
        </row>
        <row r="331">
          <cell r="V331" t="str">
            <v>2005-Insumos Básicos</v>
          </cell>
          <cell r="Z331">
            <v>0</v>
          </cell>
        </row>
        <row r="332">
          <cell r="V332" t="str">
            <v>2006-Insumos Básicos</v>
          </cell>
          <cell r="Z332">
            <v>0</v>
          </cell>
        </row>
        <row r="333">
          <cell r="V333" t="str">
            <v>2007-Insumos Básicos</v>
          </cell>
          <cell r="Z333">
            <v>0</v>
          </cell>
        </row>
        <row r="334">
          <cell r="V334" t="str">
            <v>2008-Insumos Básicos</v>
          </cell>
          <cell r="Z334">
            <v>0</v>
          </cell>
        </row>
        <row r="335">
          <cell r="V335" t="str">
            <v>2009-Insumos Básicos</v>
          </cell>
          <cell r="Z335">
            <v>0</v>
          </cell>
        </row>
        <row r="336">
          <cell r="V336" t="str">
            <v>2005-Insumos Básicos</v>
          </cell>
          <cell r="Z336">
            <v>23646296</v>
          </cell>
        </row>
        <row r="337">
          <cell r="V337" t="str">
            <v>2006-Insumos Básicos</v>
          </cell>
          <cell r="Z337">
            <v>17955556.32</v>
          </cell>
        </row>
        <row r="338">
          <cell r="V338" t="str">
            <v>2007-Insumos Básicos</v>
          </cell>
          <cell r="Z338">
            <v>15187150.460000001</v>
          </cell>
        </row>
        <row r="339">
          <cell r="V339" t="str">
            <v>2008-Insumos Básicos</v>
          </cell>
          <cell r="Z339">
            <v>13074708.57</v>
          </cell>
        </row>
        <row r="340">
          <cell r="V340" t="str">
            <v>2009-Insumos Básicos</v>
          </cell>
          <cell r="Z340">
            <v>15978298</v>
          </cell>
        </row>
        <row r="341">
          <cell r="V341" t="str">
            <v>2005-Insumos Básicos</v>
          </cell>
          <cell r="Z341">
            <v>0</v>
          </cell>
        </row>
        <row r="342">
          <cell r="V342" t="str">
            <v>2006-Insumos Básicos</v>
          </cell>
          <cell r="Z342">
            <v>0</v>
          </cell>
        </row>
        <row r="343">
          <cell r="V343" t="str">
            <v>2007-Insumos Básicos</v>
          </cell>
          <cell r="Z343">
            <v>0</v>
          </cell>
        </row>
        <row r="344">
          <cell r="V344" t="str">
            <v>2008-Insumos Básicos</v>
          </cell>
          <cell r="Z344">
            <v>0</v>
          </cell>
        </row>
        <row r="345">
          <cell r="V345" t="str">
            <v>2009-Insumos Básicos</v>
          </cell>
          <cell r="Z345">
            <v>0</v>
          </cell>
        </row>
        <row r="346">
          <cell r="V346" t="str">
            <v>2005-Insumos Básicos</v>
          </cell>
          <cell r="Z346">
            <v>26373600</v>
          </cell>
        </row>
        <row r="347">
          <cell r="V347" t="str">
            <v>2006-Insumos Básicos</v>
          </cell>
          <cell r="Z347">
            <v>19984222.5</v>
          </cell>
        </row>
        <row r="348">
          <cell r="V348" t="str">
            <v>2007-Insumos Básicos</v>
          </cell>
          <cell r="Z348">
            <v>18843656</v>
          </cell>
        </row>
        <row r="349">
          <cell r="V349" t="str">
            <v>2008-Insumos Básicos</v>
          </cell>
          <cell r="Z349">
            <v>18592942.5</v>
          </cell>
        </row>
        <row r="350">
          <cell r="V350" t="str">
            <v>2009-Insumos Básicos</v>
          </cell>
          <cell r="Z350">
            <v>19355000</v>
          </cell>
        </row>
        <row r="351">
          <cell r="V351" t="str">
            <v>2005-Insumos Básicos</v>
          </cell>
          <cell r="Z351">
            <v>0</v>
          </cell>
        </row>
        <row r="352">
          <cell r="V352" t="str">
            <v>2006-Insumos Básicos</v>
          </cell>
          <cell r="Z352">
            <v>0</v>
          </cell>
        </row>
        <row r="353">
          <cell r="V353" t="str">
            <v>2007-Insumos Básicos</v>
          </cell>
          <cell r="Z353">
            <v>0</v>
          </cell>
        </row>
        <row r="354">
          <cell r="V354" t="str">
            <v>2008-Insumos Básicos</v>
          </cell>
          <cell r="Z354">
            <v>0</v>
          </cell>
        </row>
        <row r="355">
          <cell r="V355" t="str">
            <v>2009-Insumos Básicos</v>
          </cell>
          <cell r="Z355">
            <v>0</v>
          </cell>
        </row>
        <row r="356">
          <cell r="V356" t="str">
            <v>2005-Insumos Básicos</v>
          </cell>
          <cell r="Z356">
            <v>1533463.14</v>
          </cell>
        </row>
        <row r="357">
          <cell r="V357" t="str">
            <v>2006-Insumos Básicos</v>
          </cell>
          <cell r="Z357">
            <v>1618360.24</v>
          </cell>
        </row>
        <row r="358">
          <cell r="V358" t="str">
            <v>2007-Insumos Básicos</v>
          </cell>
          <cell r="Z358">
            <v>1623929.52</v>
          </cell>
        </row>
        <row r="359">
          <cell r="V359" t="str">
            <v>2008-Insumos Básicos</v>
          </cell>
          <cell r="Z359">
            <v>1631065.7</v>
          </cell>
        </row>
        <row r="360">
          <cell r="V360" t="str">
            <v>2009-Insumos Básicos</v>
          </cell>
          <cell r="Z360">
            <v>1639739.1</v>
          </cell>
        </row>
        <row r="361">
          <cell r="V361" t="str">
            <v>2005-Insumos Básicos</v>
          </cell>
          <cell r="Z361">
            <v>2904745.63</v>
          </cell>
        </row>
        <row r="362">
          <cell r="V362" t="str">
            <v>2006-Insumos Básicos</v>
          </cell>
          <cell r="Z362">
            <v>2935997.4</v>
          </cell>
        </row>
        <row r="363">
          <cell r="V363" t="str">
            <v>2007-Insumos Básicos</v>
          </cell>
          <cell r="Z363">
            <v>2937995.55</v>
          </cell>
        </row>
        <row r="364">
          <cell r="V364" t="str">
            <v>2008-Insumos Básicos</v>
          </cell>
          <cell r="Z364">
            <v>2924499.96</v>
          </cell>
        </row>
        <row r="365">
          <cell r="V365" t="str">
            <v>2009-Insumos Básicos</v>
          </cell>
          <cell r="Z365">
            <v>3159273.64</v>
          </cell>
        </row>
        <row r="366">
          <cell r="V366" t="str">
            <v>2005-Insumos Básicos</v>
          </cell>
          <cell r="Z366">
            <v>2224952.88</v>
          </cell>
        </row>
        <row r="367">
          <cell r="V367" t="str">
            <v>2006-Insumos Básicos</v>
          </cell>
          <cell r="Z367">
            <v>2301643.27</v>
          </cell>
        </row>
        <row r="368">
          <cell r="V368" t="str">
            <v>2007-Insumos Básicos</v>
          </cell>
          <cell r="Z368">
            <v>2379475.2799999998</v>
          </cell>
        </row>
        <row r="369">
          <cell r="V369" t="str">
            <v>2008-Insumos Básicos</v>
          </cell>
          <cell r="Z369">
            <v>2314721.0299999998</v>
          </cell>
        </row>
        <row r="370">
          <cell r="V370" t="str">
            <v>2009-Insumos Básicos</v>
          </cell>
          <cell r="Z370">
            <v>2399860.02</v>
          </cell>
        </row>
        <row r="371">
          <cell r="V371" t="str">
            <v>2005-Insumos Básicos</v>
          </cell>
          <cell r="Z371">
            <v>3367600.43</v>
          </cell>
        </row>
        <row r="372">
          <cell r="V372" t="str">
            <v>2006-Insumos Básicos</v>
          </cell>
          <cell r="Z372">
            <v>3583222.66</v>
          </cell>
        </row>
        <row r="373">
          <cell r="V373" t="str">
            <v>2007-Insumos Básicos</v>
          </cell>
          <cell r="Z373">
            <v>3515336.19</v>
          </cell>
        </row>
        <row r="374">
          <cell r="V374" t="str">
            <v>2008-Insumos Básicos</v>
          </cell>
          <cell r="Z374">
            <v>3571625.7</v>
          </cell>
        </row>
        <row r="375">
          <cell r="V375" t="str">
            <v>2009-Insumos Básicos</v>
          </cell>
          <cell r="Z375">
            <v>3806761.06</v>
          </cell>
        </row>
        <row r="376">
          <cell r="V376" t="str">
            <v>2005-Insumos Básicos</v>
          </cell>
          <cell r="Z376">
            <v>11678041.57</v>
          </cell>
        </row>
        <row r="377">
          <cell r="V377" t="str">
            <v>2006-Insumos Básicos</v>
          </cell>
          <cell r="Z377">
            <v>12470345.109999999</v>
          </cell>
        </row>
        <row r="378">
          <cell r="V378" t="str">
            <v>2007-Insumos Básicos</v>
          </cell>
          <cell r="Z378">
            <v>12908469.300000001</v>
          </cell>
        </row>
        <row r="379">
          <cell r="V379" t="str">
            <v>2008-Insumos Básicos</v>
          </cell>
          <cell r="Z379">
            <v>12444541.43</v>
          </cell>
        </row>
        <row r="380">
          <cell r="V380" t="str">
            <v>2009-Insumos Básicos</v>
          </cell>
          <cell r="Z380">
            <v>12799371.48</v>
          </cell>
        </row>
        <row r="381">
          <cell r="V381" t="str">
            <v>2005-Insumos Básicos</v>
          </cell>
          <cell r="Z381">
            <v>42483161.119999997</v>
          </cell>
        </row>
        <row r="382">
          <cell r="V382" t="str">
            <v>2006-Insumos Básicos</v>
          </cell>
          <cell r="Z382">
            <v>42043726.409999996</v>
          </cell>
        </row>
        <row r="383">
          <cell r="V383" t="str">
            <v>2007-Insumos Básicos</v>
          </cell>
          <cell r="Z383">
            <v>41539478.030000001</v>
          </cell>
        </row>
        <row r="384">
          <cell r="V384" t="str">
            <v>2008-Insumos Básicos</v>
          </cell>
          <cell r="Z384">
            <v>41849295.369999997</v>
          </cell>
        </row>
        <row r="385">
          <cell r="V385" t="str">
            <v>2009-Insumos Básicos</v>
          </cell>
          <cell r="Z385">
            <v>44500947.75</v>
          </cell>
        </row>
        <row r="386">
          <cell r="V386" t="str">
            <v>2005-Insumos Básicos</v>
          </cell>
          <cell r="Z386">
            <v>26593363.670000002</v>
          </cell>
        </row>
        <row r="387">
          <cell r="V387" t="str">
            <v>2006-Insumos Básicos</v>
          </cell>
          <cell r="Z387">
            <v>27945848.879999999</v>
          </cell>
        </row>
        <row r="388">
          <cell r="V388" t="str">
            <v>2007-Insumos Básicos</v>
          </cell>
          <cell r="Z388">
            <v>27634129.84</v>
          </cell>
        </row>
        <row r="389">
          <cell r="V389" t="str">
            <v>2008-Insumos Básicos</v>
          </cell>
          <cell r="Z389">
            <v>27618204.219999999</v>
          </cell>
        </row>
        <row r="390">
          <cell r="V390" t="str">
            <v>2009-Insumos Básicos</v>
          </cell>
          <cell r="Z390">
            <v>27676050.940000001</v>
          </cell>
        </row>
        <row r="391">
          <cell r="V391" t="str">
            <v>2005-Insumos Básicos</v>
          </cell>
          <cell r="Z391">
            <v>45347367.630000003</v>
          </cell>
        </row>
        <row r="392">
          <cell r="V392" t="str">
            <v>2006-Insumos Básicos</v>
          </cell>
          <cell r="Z392">
            <v>45103914.189999998</v>
          </cell>
        </row>
        <row r="393">
          <cell r="V393" t="str">
            <v>2007-Insumos Básicos</v>
          </cell>
          <cell r="Z393">
            <v>45440471.420000002</v>
          </cell>
        </row>
        <row r="394">
          <cell r="V394" t="str">
            <v>2008-Insumos Básicos</v>
          </cell>
          <cell r="Z394">
            <v>45275110.399999999</v>
          </cell>
        </row>
        <row r="395">
          <cell r="V395" t="str">
            <v>2009-Insumos Básicos</v>
          </cell>
          <cell r="Z395">
            <v>49063675.799999997</v>
          </cell>
        </row>
        <row r="396">
          <cell r="V396" t="str">
            <v>2005-Insumos Básicos</v>
          </cell>
          <cell r="Z396">
            <v>0</v>
          </cell>
        </row>
        <row r="397">
          <cell r="V397" t="str">
            <v>2006-Insumos Básicos</v>
          </cell>
          <cell r="Z397">
            <v>0</v>
          </cell>
        </row>
        <row r="398">
          <cell r="V398" t="str">
            <v>2007-Insumos Básicos</v>
          </cell>
          <cell r="Z398">
            <v>0</v>
          </cell>
        </row>
        <row r="399">
          <cell r="V399" t="str">
            <v>2008-Insumos Básicos</v>
          </cell>
          <cell r="Z399">
            <v>0</v>
          </cell>
        </row>
        <row r="400">
          <cell r="V400" t="str">
            <v>2009-Insumos Básicos</v>
          </cell>
          <cell r="Z400">
            <v>0</v>
          </cell>
        </row>
        <row r="401">
          <cell r="V401" t="str">
            <v>2005-Poliolefinas</v>
          </cell>
          <cell r="Z401">
            <v>20807030</v>
          </cell>
        </row>
        <row r="402">
          <cell r="V402" t="str">
            <v>2006-Poliolefinas</v>
          </cell>
          <cell r="Z402">
            <v>15646950</v>
          </cell>
        </row>
        <row r="403">
          <cell r="V403" t="str">
            <v>2007-Poliolefinas</v>
          </cell>
          <cell r="Z403">
            <v>10355431.68</v>
          </cell>
        </row>
        <row r="404">
          <cell r="V404" t="str">
            <v>2008-Poliolefinas</v>
          </cell>
          <cell r="Z404">
            <v>10718857.6</v>
          </cell>
        </row>
        <row r="405">
          <cell r="V405" t="str">
            <v>2009-Poliolefinas</v>
          </cell>
          <cell r="Z405">
            <v>11454539.880000001</v>
          </cell>
        </row>
        <row r="406">
          <cell r="V406" t="str">
            <v>2005-Poliolefinas</v>
          </cell>
          <cell r="Z406">
            <v>0</v>
          </cell>
        </row>
        <row r="407">
          <cell r="V407" t="str">
            <v>2006-Poliolefinas</v>
          </cell>
          <cell r="Z407">
            <v>0</v>
          </cell>
        </row>
        <row r="408">
          <cell r="V408" t="str">
            <v>2007-Poliolefinas</v>
          </cell>
          <cell r="Z408">
            <v>0</v>
          </cell>
        </row>
        <row r="409">
          <cell r="V409" t="str">
            <v>2008-Poliolefinas</v>
          </cell>
          <cell r="Z409">
            <v>0</v>
          </cell>
        </row>
        <row r="410">
          <cell r="V410" t="str">
            <v>2009-Poliolefinas</v>
          </cell>
          <cell r="Z410">
            <v>0</v>
          </cell>
        </row>
        <row r="411">
          <cell r="V411" t="str">
            <v>2005-Poliolefinas</v>
          </cell>
          <cell r="Z411">
            <v>0</v>
          </cell>
        </row>
        <row r="412">
          <cell r="V412" t="str">
            <v>2006-Poliolefinas</v>
          </cell>
          <cell r="Z412">
            <v>0</v>
          </cell>
        </row>
        <row r="413">
          <cell r="V413" t="str">
            <v>2007-Poliolefinas</v>
          </cell>
          <cell r="Z413">
            <v>0</v>
          </cell>
        </row>
        <row r="414">
          <cell r="V414" t="str">
            <v>2008-Poliolefinas</v>
          </cell>
          <cell r="Z414">
            <v>0</v>
          </cell>
        </row>
        <row r="415">
          <cell r="V415" t="str">
            <v>2009-Poliolefinas</v>
          </cell>
          <cell r="Z415">
            <v>0</v>
          </cell>
        </row>
        <row r="416">
          <cell r="V416" t="str">
            <v>2005-Poliolefinas</v>
          </cell>
          <cell r="Z416">
            <v>158062259.66</v>
          </cell>
        </row>
        <row r="417">
          <cell r="V417" t="str">
            <v>2006-Poliolefinas</v>
          </cell>
          <cell r="Z417">
            <v>169690531.91999999</v>
          </cell>
        </row>
        <row r="418">
          <cell r="V418" t="str">
            <v>2007-Poliolefinas</v>
          </cell>
          <cell r="Z418">
            <v>175067532.63999999</v>
          </cell>
        </row>
        <row r="419">
          <cell r="V419" t="str">
            <v>2008-Poliolefinas</v>
          </cell>
          <cell r="Z419">
            <v>165332185.91999999</v>
          </cell>
        </row>
        <row r="420">
          <cell r="V420" t="str">
            <v>2009-Poliolefinas</v>
          </cell>
          <cell r="Z420">
            <v>158735266.84999999</v>
          </cell>
        </row>
        <row r="421">
          <cell r="V421" t="str">
            <v>2005-Poliolefinas</v>
          </cell>
          <cell r="Z421">
            <v>0</v>
          </cell>
        </row>
        <row r="422">
          <cell r="V422" t="str">
            <v>2006-Poliolefinas</v>
          </cell>
          <cell r="Z422">
            <v>0</v>
          </cell>
        </row>
        <row r="423">
          <cell r="V423" t="str">
            <v>2007-Poliolefinas</v>
          </cell>
          <cell r="Z423">
            <v>0</v>
          </cell>
        </row>
        <row r="424">
          <cell r="V424" t="str">
            <v>2008-Poliolefinas</v>
          </cell>
          <cell r="Z424">
            <v>0</v>
          </cell>
        </row>
        <row r="425">
          <cell r="V425" t="str">
            <v>2009-Poliolefinas</v>
          </cell>
          <cell r="Z425">
            <v>0</v>
          </cell>
        </row>
        <row r="426">
          <cell r="V426" t="str">
            <v>2005-Poliolefinas</v>
          </cell>
          <cell r="Z426">
            <v>0</v>
          </cell>
        </row>
        <row r="427">
          <cell r="V427" t="str">
            <v>2006-Poliolefinas</v>
          </cell>
          <cell r="Z427">
            <v>0</v>
          </cell>
        </row>
        <row r="428">
          <cell r="V428" t="str">
            <v>2007-Poliolefinas</v>
          </cell>
          <cell r="Z428">
            <v>0</v>
          </cell>
        </row>
        <row r="429">
          <cell r="V429" t="str">
            <v>2008-Poliolefinas</v>
          </cell>
          <cell r="Z429">
            <v>0</v>
          </cell>
        </row>
        <row r="430">
          <cell r="V430" t="str">
            <v>2009-Poliolefinas</v>
          </cell>
          <cell r="Z430">
            <v>0</v>
          </cell>
        </row>
        <row r="431">
          <cell r="V431" t="str">
            <v>2005-Poliolefinas</v>
          </cell>
          <cell r="Z431">
            <v>51580603.969999999</v>
          </cell>
        </row>
        <row r="432">
          <cell r="V432" t="str">
            <v>2006-Poliolefinas</v>
          </cell>
          <cell r="Z432">
            <v>33188763.600000001</v>
          </cell>
        </row>
        <row r="433">
          <cell r="V433" t="str">
            <v>2007-Poliolefinas</v>
          </cell>
          <cell r="Z433">
            <v>49618294.68</v>
          </cell>
        </row>
        <row r="434">
          <cell r="V434" t="str">
            <v>2008-Poliolefinas</v>
          </cell>
          <cell r="Z434">
            <v>58867953.600000001</v>
          </cell>
        </row>
        <row r="435">
          <cell r="V435" t="str">
            <v>2009-Poliolefinas</v>
          </cell>
          <cell r="Z435">
            <v>67279477.439999998</v>
          </cell>
        </row>
        <row r="436">
          <cell r="V436" t="str">
            <v>2005-Poliolefinas</v>
          </cell>
          <cell r="Z436">
            <v>0</v>
          </cell>
        </row>
        <row r="437">
          <cell r="V437" t="str">
            <v>2006-Poliolefinas</v>
          </cell>
          <cell r="Z437">
            <v>0</v>
          </cell>
        </row>
        <row r="438">
          <cell r="V438" t="str">
            <v>2007-Poliolefinas</v>
          </cell>
          <cell r="Z438">
            <v>0</v>
          </cell>
        </row>
        <row r="439">
          <cell r="V439" t="str">
            <v>2008-Poliolefinas</v>
          </cell>
          <cell r="Z439">
            <v>0</v>
          </cell>
        </row>
        <row r="440">
          <cell r="V440" t="str">
            <v>2009-Poliolefinas</v>
          </cell>
          <cell r="Z440">
            <v>0</v>
          </cell>
        </row>
        <row r="441">
          <cell r="V441" t="str">
            <v>2005-Poliolefinas</v>
          </cell>
          <cell r="Z441">
            <v>0</v>
          </cell>
        </row>
        <row r="442">
          <cell r="V442" t="str">
            <v>2006-Poliolefinas</v>
          </cell>
          <cell r="Z442">
            <v>0</v>
          </cell>
        </row>
        <row r="443">
          <cell r="V443" t="str">
            <v>2007-Poliolefinas</v>
          </cell>
          <cell r="Z443">
            <v>0</v>
          </cell>
        </row>
        <row r="444">
          <cell r="V444" t="str">
            <v>2008-Poliolefinas</v>
          </cell>
          <cell r="Z444">
            <v>0</v>
          </cell>
        </row>
        <row r="445">
          <cell r="V445" t="str">
            <v>2009-Poliolefinas</v>
          </cell>
          <cell r="Z445">
            <v>0</v>
          </cell>
        </row>
        <row r="446">
          <cell r="V446" t="str">
            <v>2005-Poliolefinas</v>
          </cell>
          <cell r="Z446">
            <v>85241149.650000006</v>
          </cell>
        </row>
        <row r="447">
          <cell r="V447" t="str">
            <v>2006-Poliolefinas</v>
          </cell>
          <cell r="Z447">
            <v>81944695.799999997</v>
          </cell>
        </row>
        <row r="448">
          <cell r="V448" t="str">
            <v>2007-Poliolefinas</v>
          </cell>
          <cell r="Z448">
            <v>70007549.040000007</v>
          </cell>
        </row>
        <row r="449">
          <cell r="V449" t="str">
            <v>2008-Poliolefinas</v>
          </cell>
          <cell r="Z449">
            <v>55450816</v>
          </cell>
        </row>
        <row r="450">
          <cell r="V450" t="str">
            <v>2009-Poliolefinas</v>
          </cell>
          <cell r="Z450">
            <v>55836707.520000003</v>
          </cell>
        </row>
        <row r="451">
          <cell r="V451" t="str">
            <v>2005-Poliolefinas</v>
          </cell>
          <cell r="Z451">
            <v>0</v>
          </cell>
        </row>
        <row r="452">
          <cell r="V452" t="str">
            <v>2006-Poliolefinas</v>
          </cell>
          <cell r="Z452">
            <v>0</v>
          </cell>
        </row>
        <row r="453">
          <cell r="V453" t="str">
            <v>2007-Poliolefinas</v>
          </cell>
          <cell r="Z453">
            <v>0</v>
          </cell>
        </row>
        <row r="454">
          <cell r="V454" t="str">
            <v>2008-Poliolefinas</v>
          </cell>
          <cell r="Z454">
            <v>0</v>
          </cell>
        </row>
        <row r="455">
          <cell r="V455" t="str">
            <v>2009-Poliolefinas</v>
          </cell>
          <cell r="Z455">
            <v>0</v>
          </cell>
        </row>
        <row r="456">
          <cell r="V456" t="str">
            <v>2005-Poliolefinas</v>
          </cell>
          <cell r="Z456">
            <v>0</v>
          </cell>
        </row>
        <row r="457">
          <cell r="V457" t="str">
            <v>2006-Poliolefinas</v>
          </cell>
          <cell r="Z457">
            <v>0</v>
          </cell>
        </row>
        <row r="458">
          <cell r="V458" t="str">
            <v>2007-Poliolefinas</v>
          </cell>
          <cell r="Z458">
            <v>0</v>
          </cell>
        </row>
        <row r="459">
          <cell r="V459" t="str">
            <v>2008-Poliolefinas</v>
          </cell>
          <cell r="Z459">
            <v>0</v>
          </cell>
        </row>
        <row r="460">
          <cell r="V460" t="str">
            <v>2009-Poliolefinas</v>
          </cell>
          <cell r="Z460">
            <v>0</v>
          </cell>
        </row>
        <row r="461">
          <cell r="V461" t="str">
            <v>2005-Poliolefinas</v>
          </cell>
          <cell r="Z461">
            <v>99043000</v>
          </cell>
        </row>
        <row r="462">
          <cell r="V462" t="str">
            <v>2006-Poliolefinas</v>
          </cell>
          <cell r="Z462">
            <v>125604000</v>
          </cell>
        </row>
        <row r="463">
          <cell r="V463" t="str">
            <v>2007-Poliolefinas</v>
          </cell>
          <cell r="Z463">
            <v>118900800</v>
          </cell>
        </row>
        <row r="464">
          <cell r="V464" t="str">
            <v>2008-Poliolefinas</v>
          </cell>
          <cell r="Z464">
            <v>109785600</v>
          </cell>
        </row>
        <row r="465">
          <cell r="V465" t="str">
            <v>2009-Poliolefinas</v>
          </cell>
          <cell r="Z465">
            <v>101959200</v>
          </cell>
        </row>
        <row r="466">
          <cell r="V466" t="str">
            <v>2005-Poliolefinas</v>
          </cell>
          <cell r="Z466">
            <v>0</v>
          </cell>
        </row>
        <row r="467">
          <cell r="V467" t="str">
            <v>2006-Poliolefinas</v>
          </cell>
          <cell r="Z467">
            <v>0</v>
          </cell>
        </row>
        <row r="468">
          <cell r="V468" t="str">
            <v>2007-Poliolefinas</v>
          </cell>
          <cell r="Z468">
            <v>0</v>
          </cell>
        </row>
        <row r="469">
          <cell r="V469" t="str">
            <v>2008-Poliolefinas</v>
          </cell>
          <cell r="Z469">
            <v>0</v>
          </cell>
        </row>
        <row r="470">
          <cell r="V470" t="str">
            <v>2009-Poliolefinas</v>
          </cell>
          <cell r="Z470">
            <v>0</v>
          </cell>
        </row>
        <row r="471">
          <cell r="V471" t="str">
            <v>2005-Poliolefinas</v>
          </cell>
          <cell r="Z471">
            <v>0</v>
          </cell>
        </row>
        <row r="472">
          <cell r="V472" t="str">
            <v>2006-Poliolefinas</v>
          </cell>
          <cell r="Z472">
            <v>0</v>
          </cell>
        </row>
        <row r="473">
          <cell r="V473" t="str">
            <v>2007-Poliolefinas</v>
          </cell>
          <cell r="Z473">
            <v>0</v>
          </cell>
        </row>
        <row r="474">
          <cell r="V474" t="str">
            <v>2008-Poliolefinas</v>
          </cell>
          <cell r="Z474">
            <v>0</v>
          </cell>
        </row>
        <row r="475">
          <cell r="V475" t="str">
            <v>2009-Poliolefinas</v>
          </cell>
          <cell r="Z475">
            <v>0</v>
          </cell>
        </row>
        <row r="476">
          <cell r="V476" t="str">
            <v>2005-Poliolefinas</v>
          </cell>
          <cell r="Z476">
            <v>604726888.86000001</v>
          </cell>
        </row>
        <row r="477">
          <cell r="V477" t="str">
            <v>2006-Poliolefinas</v>
          </cell>
          <cell r="Z477">
            <v>633034901.75999999</v>
          </cell>
        </row>
        <row r="478">
          <cell r="V478" t="str">
            <v>2007-Poliolefinas</v>
          </cell>
          <cell r="Z478">
            <v>548850818.88</v>
          </cell>
        </row>
        <row r="479">
          <cell r="V479" t="str">
            <v>2008-Poliolefinas</v>
          </cell>
          <cell r="Z479">
            <v>494586036</v>
          </cell>
        </row>
        <row r="480">
          <cell r="V480" t="str">
            <v>2009-Poliolefinas</v>
          </cell>
          <cell r="Z480">
            <v>456402591.36000001</v>
          </cell>
        </row>
        <row r="481">
          <cell r="V481" t="str">
            <v>2005-Poliolefinas</v>
          </cell>
          <cell r="Z481">
            <v>0</v>
          </cell>
        </row>
        <row r="482">
          <cell r="V482" t="str">
            <v>2006-Poliolefinas</v>
          </cell>
          <cell r="Z482">
            <v>0</v>
          </cell>
        </row>
        <row r="483">
          <cell r="V483" t="str">
            <v>2007-Poliolefinas</v>
          </cell>
          <cell r="Z483">
            <v>0</v>
          </cell>
        </row>
        <row r="484">
          <cell r="V484" t="str">
            <v>2008-Poliolefinas</v>
          </cell>
          <cell r="Z484">
            <v>0</v>
          </cell>
        </row>
        <row r="485">
          <cell r="V485" t="str">
            <v>2009-Poliolefinas</v>
          </cell>
          <cell r="Z485">
            <v>0</v>
          </cell>
        </row>
        <row r="486">
          <cell r="V486" t="str">
            <v>2005-Poliolefinas</v>
          </cell>
          <cell r="Z486">
            <v>0</v>
          </cell>
        </row>
        <row r="487">
          <cell r="V487" t="str">
            <v>2006-Poliolefinas</v>
          </cell>
          <cell r="Z487">
            <v>0</v>
          </cell>
        </row>
        <row r="488">
          <cell r="V488" t="str">
            <v>2007-Poliolefinas</v>
          </cell>
          <cell r="Z488">
            <v>0</v>
          </cell>
        </row>
        <row r="489">
          <cell r="V489" t="str">
            <v>2008-Poliolefinas</v>
          </cell>
          <cell r="Z489">
            <v>0</v>
          </cell>
        </row>
        <row r="490">
          <cell r="V490" t="str">
            <v>2009-Poliolefinas</v>
          </cell>
          <cell r="Z490">
            <v>0</v>
          </cell>
        </row>
        <row r="491">
          <cell r="V491" t="str">
            <v>2005-Poliolefinas</v>
          </cell>
          <cell r="Z491">
            <v>0</v>
          </cell>
        </row>
        <row r="492">
          <cell r="V492" t="str">
            <v>2006-Poliolefinas</v>
          </cell>
          <cell r="Z492">
            <v>0</v>
          </cell>
        </row>
        <row r="493">
          <cell r="V493" t="str">
            <v>2007-Poliolefinas</v>
          </cell>
          <cell r="Z493">
            <v>117431867.28</v>
          </cell>
        </row>
        <row r="494">
          <cell r="V494" t="str">
            <v>2008-Poliolefinas</v>
          </cell>
          <cell r="Z494">
            <v>159358068</v>
          </cell>
        </row>
        <row r="495">
          <cell r="V495" t="str">
            <v>2009-Poliolefinas</v>
          </cell>
          <cell r="Z495">
            <v>238240483.19999999</v>
          </cell>
        </row>
        <row r="496">
          <cell r="V496" t="str">
            <v>2005-Poliolefinas</v>
          </cell>
          <cell r="Z496">
            <v>0</v>
          </cell>
        </row>
        <row r="497">
          <cell r="V497" t="str">
            <v>2006-Poliolefinas</v>
          </cell>
          <cell r="Z497">
            <v>0</v>
          </cell>
        </row>
        <row r="498">
          <cell r="V498" t="str">
            <v>2007-Poliolefinas</v>
          </cell>
          <cell r="Z498">
            <v>0</v>
          </cell>
        </row>
        <row r="499">
          <cell r="V499" t="str">
            <v>2008-Poliolefinas</v>
          </cell>
          <cell r="Z499">
            <v>0</v>
          </cell>
        </row>
        <row r="500">
          <cell r="V500" t="str">
            <v>2009-Poliolefinas</v>
          </cell>
          <cell r="Z500">
            <v>0</v>
          </cell>
        </row>
        <row r="501">
          <cell r="V501" t="str">
            <v>2005-Poliolefinas</v>
          </cell>
          <cell r="Z501">
            <v>0</v>
          </cell>
        </row>
        <row r="502">
          <cell r="V502" t="str">
            <v>2006-Poliolefinas</v>
          </cell>
          <cell r="Z502">
            <v>0</v>
          </cell>
        </row>
        <row r="503">
          <cell r="V503" t="str">
            <v>2007-Poliolefinas</v>
          </cell>
          <cell r="Z503">
            <v>0</v>
          </cell>
        </row>
        <row r="504">
          <cell r="V504" t="str">
            <v>2008-Poliolefinas</v>
          </cell>
          <cell r="Z504">
            <v>0</v>
          </cell>
        </row>
        <row r="505">
          <cell r="V505" t="str">
            <v>2009-Poliolefinas</v>
          </cell>
          <cell r="Z505">
            <v>0</v>
          </cell>
        </row>
        <row r="506">
          <cell r="V506" t="str">
            <v>2005-Poliolefinas</v>
          </cell>
          <cell r="Z506">
            <v>79288925</v>
          </cell>
        </row>
        <row r="507">
          <cell r="V507" t="str">
            <v>2006-Poliolefinas</v>
          </cell>
          <cell r="Z507">
            <v>87838740</v>
          </cell>
        </row>
        <row r="508">
          <cell r="V508" t="str">
            <v>2007-Poliolefinas</v>
          </cell>
          <cell r="Z508">
            <v>100643400</v>
          </cell>
        </row>
        <row r="509">
          <cell r="V509" t="str">
            <v>2008-Poliolefinas</v>
          </cell>
          <cell r="Z509">
            <v>99611680</v>
          </cell>
        </row>
        <row r="510">
          <cell r="V510" t="str">
            <v>2009-Poliolefinas</v>
          </cell>
          <cell r="Z510">
            <v>91177575</v>
          </cell>
        </row>
        <row r="511">
          <cell r="V511" t="str">
            <v>2005-Poliolefinas</v>
          </cell>
          <cell r="Z511">
            <v>0</v>
          </cell>
        </row>
        <row r="512">
          <cell r="V512" t="str">
            <v>2006-Poliolefinas</v>
          </cell>
          <cell r="Z512">
            <v>0</v>
          </cell>
        </row>
        <row r="513">
          <cell r="V513" t="str">
            <v>2007-Poliolefinas</v>
          </cell>
          <cell r="Z513">
            <v>0</v>
          </cell>
        </row>
        <row r="514">
          <cell r="V514" t="str">
            <v>2008-Poliolefinas</v>
          </cell>
          <cell r="Z514">
            <v>0</v>
          </cell>
        </row>
        <row r="515">
          <cell r="V515" t="str">
            <v>2009-Poliolefinas</v>
          </cell>
          <cell r="Z515">
            <v>0</v>
          </cell>
        </row>
        <row r="516">
          <cell r="V516" t="str">
            <v>2005-Poliolefinas</v>
          </cell>
          <cell r="Z516">
            <v>0</v>
          </cell>
        </row>
        <row r="517">
          <cell r="V517" t="str">
            <v>2006-Poliolefinas</v>
          </cell>
          <cell r="Z517">
            <v>0</v>
          </cell>
        </row>
        <row r="518">
          <cell r="V518" t="str">
            <v>2007-Poliolefinas</v>
          </cell>
          <cell r="Z518">
            <v>0</v>
          </cell>
        </row>
        <row r="519">
          <cell r="V519" t="str">
            <v>2008-Poliolefinas</v>
          </cell>
          <cell r="Z519">
            <v>0</v>
          </cell>
        </row>
        <row r="520">
          <cell r="V520" t="str">
            <v>2009-Poliolefinas</v>
          </cell>
          <cell r="Z520">
            <v>0</v>
          </cell>
        </row>
        <row r="521">
          <cell r="V521" t="str">
            <v>2005-Poliolefinas</v>
          </cell>
          <cell r="Z521">
            <v>2743860</v>
          </cell>
        </row>
        <row r="522">
          <cell r="V522" t="str">
            <v>2006-Poliolefinas</v>
          </cell>
          <cell r="Z522">
            <v>3241800</v>
          </cell>
        </row>
        <row r="523">
          <cell r="V523" t="str">
            <v>2007-Poliolefinas</v>
          </cell>
          <cell r="Z523">
            <v>3592900</v>
          </cell>
        </row>
        <row r="524">
          <cell r="V524" t="str">
            <v>2008-Poliolefinas</v>
          </cell>
          <cell r="Z524">
            <v>3771500</v>
          </cell>
        </row>
        <row r="525">
          <cell r="V525" t="str">
            <v>2009-Poliolefinas</v>
          </cell>
          <cell r="Z525">
            <v>3961500</v>
          </cell>
        </row>
        <row r="526">
          <cell r="V526" t="str">
            <v>2005-Poliolefinas</v>
          </cell>
          <cell r="Z526">
            <v>0</v>
          </cell>
        </row>
        <row r="527">
          <cell r="V527" t="str">
            <v>2006-Poliolefinas</v>
          </cell>
          <cell r="Z527">
            <v>0</v>
          </cell>
        </row>
        <row r="528">
          <cell r="V528" t="str">
            <v>2007-Poliolefinas</v>
          </cell>
          <cell r="Z528">
            <v>0</v>
          </cell>
        </row>
        <row r="529">
          <cell r="V529" t="str">
            <v>2008-Poliolefinas</v>
          </cell>
          <cell r="Z529">
            <v>0</v>
          </cell>
        </row>
        <row r="530">
          <cell r="V530" t="str">
            <v>2009-Poliolefinas</v>
          </cell>
          <cell r="Z530">
            <v>0</v>
          </cell>
        </row>
        <row r="531">
          <cell r="V531" t="str">
            <v>2005-Poliolefinas</v>
          </cell>
          <cell r="Z531">
            <v>0</v>
          </cell>
        </row>
        <row r="532">
          <cell r="V532" t="str">
            <v>2006-Poliolefinas</v>
          </cell>
          <cell r="Z532">
            <v>0</v>
          </cell>
        </row>
        <row r="533">
          <cell r="V533" t="str">
            <v>2007-Poliolefinas</v>
          </cell>
          <cell r="Z533">
            <v>0</v>
          </cell>
        </row>
        <row r="534">
          <cell r="V534" t="str">
            <v>2008-Poliolefinas</v>
          </cell>
          <cell r="Z534">
            <v>0</v>
          </cell>
        </row>
        <row r="535">
          <cell r="V535" t="str">
            <v>2009-Poliolefinas</v>
          </cell>
          <cell r="Z535">
            <v>0</v>
          </cell>
        </row>
        <row r="536">
          <cell r="V536" t="str">
            <v>2005-Vinílicos</v>
          </cell>
          <cell r="Z536">
            <v>0</v>
          </cell>
        </row>
        <row r="537">
          <cell r="V537" t="str">
            <v>2006-Vinílicos</v>
          </cell>
          <cell r="Z537">
            <v>0</v>
          </cell>
        </row>
        <row r="538">
          <cell r="V538" t="str">
            <v>2007-Vinílicos</v>
          </cell>
          <cell r="Z538">
            <v>0</v>
          </cell>
        </row>
        <row r="539">
          <cell r="V539" t="str">
            <v>2008-Vinílicos</v>
          </cell>
          <cell r="Z539">
            <v>0</v>
          </cell>
        </row>
        <row r="540">
          <cell r="V540" t="str">
            <v>2009-Vinílicos</v>
          </cell>
          <cell r="Z540">
            <v>0</v>
          </cell>
        </row>
        <row r="541">
          <cell r="V541" t="str">
            <v>2005-Vinílicos</v>
          </cell>
          <cell r="Z541">
            <v>0</v>
          </cell>
        </row>
        <row r="542">
          <cell r="V542" t="str">
            <v>2006-Vinílicos</v>
          </cell>
          <cell r="Z542">
            <v>0</v>
          </cell>
        </row>
        <row r="543">
          <cell r="V543" t="str">
            <v>2007-Vinílicos</v>
          </cell>
          <cell r="Z543">
            <v>0</v>
          </cell>
        </row>
        <row r="544">
          <cell r="V544" t="str">
            <v>2008-Vinílicos</v>
          </cell>
          <cell r="Z544">
            <v>0</v>
          </cell>
        </row>
        <row r="545">
          <cell r="V545" t="str">
            <v>2009-Vinílicos</v>
          </cell>
          <cell r="Z545">
            <v>0</v>
          </cell>
        </row>
        <row r="546">
          <cell r="V546" t="str">
            <v>2005-Vinílicos</v>
          </cell>
          <cell r="Z546">
            <v>285355.2</v>
          </cell>
        </row>
        <row r="547">
          <cell r="V547" t="str">
            <v>2006-Vinílicos</v>
          </cell>
          <cell r="Z547">
            <v>285355.2</v>
          </cell>
        </row>
        <row r="548">
          <cell r="V548" t="str">
            <v>2007-Vinílicos</v>
          </cell>
          <cell r="Z548">
            <v>285355.2</v>
          </cell>
        </row>
        <row r="549">
          <cell r="V549" t="str">
            <v>2008-Vinílicos</v>
          </cell>
          <cell r="Z549">
            <v>285355.2</v>
          </cell>
        </row>
        <row r="550">
          <cell r="V550" t="str">
            <v>2009-Vinílicos</v>
          </cell>
          <cell r="Z550">
            <v>285355.2</v>
          </cell>
        </row>
        <row r="551">
          <cell r="V551" t="str">
            <v>2005-Vinílicos</v>
          </cell>
          <cell r="Z551">
            <v>929240</v>
          </cell>
        </row>
        <row r="552">
          <cell r="V552" t="str">
            <v>2006-Vinílicos</v>
          </cell>
          <cell r="Z552">
            <v>929240</v>
          </cell>
        </row>
        <row r="553">
          <cell r="V553" t="str">
            <v>2007-Vinílicos</v>
          </cell>
          <cell r="Z553">
            <v>929240</v>
          </cell>
        </row>
        <row r="554">
          <cell r="V554" t="str">
            <v>2008-Vinílicos</v>
          </cell>
          <cell r="Z554">
            <v>929240</v>
          </cell>
        </row>
        <row r="555">
          <cell r="V555" t="str">
            <v>2009-Vinílicos</v>
          </cell>
          <cell r="Z555">
            <v>929240</v>
          </cell>
        </row>
        <row r="556">
          <cell r="V556" t="str">
            <v>2005-Vinílicos</v>
          </cell>
          <cell r="Z556">
            <v>139332300</v>
          </cell>
        </row>
        <row r="557">
          <cell r="V557" t="str">
            <v>2006-Vinílicos</v>
          </cell>
          <cell r="Z557">
            <v>132203549.23999999</v>
          </cell>
        </row>
        <row r="558">
          <cell r="V558" t="str">
            <v>2007-Vinílicos</v>
          </cell>
          <cell r="Z558">
            <v>123923461</v>
          </cell>
        </row>
        <row r="559">
          <cell r="V559" t="str">
            <v>2008-Vinílicos</v>
          </cell>
          <cell r="Z559">
            <v>112409929.59999999</v>
          </cell>
        </row>
        <row r="560">
          <cell r="V560" t="str">
            <v>2009-Vinílicos</v>
          </cell>
          <cell r="Z560">
            <v>115220342.59999999</v>
          </cell>
        </row>
        <row r="561">
          <cell r="V561" t="str">
            <v>2005-Vinílicos</v>
          </cell>
          <cell r="Z561">
            <v>13327838.4</v>
          </cell>
        </row>
        <row r="562">
          <cell r="V562" t="str">
            <v>2006-Vinílicos</v>
          </cell>
          <cell r="Z562">
            <v>13634800</v>
          </cell>
        </row>
        <row r="563">
          <cell r="V563" t="str">
            <v>2007-Vinílicos</v>
          </cell>
          <cell r="Z563">
            <v>13969693.6</v>
          </cell>
        </row>
        <row r="564">
          <cell r="V564" t="str">
            <v>2008-Vinílicos</v>
          </cell>
          <cell r="Z564">
            <v>14287654.800000001</v>
          </cell>
        </row>
        <row r="565">
          <cell r="V565" t="str">
            <v>2009-Vinílicos</v>
          </cell>
          <cell r="Z565">
            <v>14682510</v>
          </cell>
        </row>
        <row r="566">
          <cell r="V566" t="str">
            <v>2005-Vinílicos</v>
          </cell>
          <cell r="Z566">
            <v>164498.79999999999</v>
          </cell>
        </row>
        <row r="567">
          <cell r="V567" t="str">
            <v>2006-Vinílicos</v>
          </cell>
          <cell r="Z567">
            <v>164498.79999999999</v>
          </cell>
        </row>
        <row r="568">
          <cell r="V568" t="str">
            <v>2007-Vinílicos</v>
          </cell>
          <cell r="Z568">
            <v>164498.79999999999</v>
          </cell>
        </row>
        <row r="569">
          <cell r="V569" t="str">
            <v>2008-Vinílicos</v>
          </cell>
          <cell r="Z569">
            <v>164498.79999999999</v>
          </cell>
        </row>
        <row r="570">
          <cell r="V570" t="str">
            <v>2009-Vinílicos</v>
          </cell>
          <cell r="Z570">
            <v>164498.79999999999</v>
          </cell>
        </row>
        <row r="571">
          <cell r="V571" t="str">
            <v>2005-Vinílicos</v>
          </cell>
          <cell r="Z571">
            <v>112714</v>
          </cell>
        </row>
        <row r="572">
          <cell r="V572" t="str">
            <v>2006-Vinílicos</v>
          </cell>
          <cell r="Z572">
            <v>112714</v>
          </cell>
        </row>
        <row r="573">
          <cell r="V573" t="str">
            <v>2007-Vinílicos</v>
          </cell>
          <cell r="Z573">
            <v>112714</v>
          </cell>
        </row>
        <row r="574">
          <cell r="V574" t="str">
            <v>2008-Vinílicos</v>
          </cell>
          <cell r="Z574">
            <v>112714</v>
          </cell>
        </row>
        <row r="575">
          <cell r="V575" t="str">
            <v>2009-Vinílicos</v>
          </cell>
          <cell r="Z575">
            <v>112714</v>
          </cell>
        </row>
        <row r="576">
          <cell r="V576" t="str">
            <v>2005-Vinílicos</v>
          </cell>
          <cell r="Z576">
            <v>1445600</v>
          </cell>
        </row>
        <row r="577">
          <cell r="V577" t="str">
            <v>2006-Vinílicos</v>
          </cell>
          <cell r="Z577">
            <v>1445600</v>
          </cell>
        </row>
        <row r="578">
          <cell r="V578" t="str">
            <v>2007-Vinílicos</v>
          </cell>
          <cell r="Z578">
            <v>1445600</v>
          </cell>
        </row>
        <row r="579">
          <cell r="V579" t="str">
            <v>2008-Vinílicos</v>
          </cell>
          <cell r="Z579">
            <v>1445600</v>
          </cell>
        </row>
        <row r="580">
          <cell r="V580" t="str">
            <v>2009-Vinílicos</v>
          </cell>
          <cell r="Z580">
            <v>1445600</v>
          </cell>
        </row>
        <row r="581">
          <cell r="V581" t="str">
            <v>2005-Vinílicos</v>
          </cell>
          <cell r="Z581">
            <v>13185066.5</v>
          </cell>
        </row>
        <row r="582">
          <cell r="V582" t="str">
            <v>2006-Vinílicos</v>
          </cell>
          <cell r="Z582">
            <v>13491641.73</v>
          </cell>
        </row>
        <row r="583">
          <cell r="V583" t="str">
            <v>2007-Vinílicos</v>
          </cell>
          <cell r="Z583">
            <v>13819398.25</v>
          </cell>
        </row>
        <row r="584">
          <cell r="V584" t="str">
            <v>2008-Vinílicos</v>
          </cell>
          <cell r="Z584">
            <v>14141938.630000001</v>
          </cell>
        </row>
        <row r="585">
          <cell r="V585" t="str">
            <v>2009-Vinílicos</v>
          </cell>
          <cell r="Z585">
            <v>14537560.970000001</v>
          </cell>
        </row>
        <row r="586">
          <cell r="V586" t="str">
            <v>2005-Vinílicos</v>
          </cell>
          <cell r="Z586">
            <v>4500000</v>
          </cell>
        </row>
        <row r="587">
          <cell r="V587" t="str">
            <v>2006-Vinílicos</v>
          </cell>
          <cell r="Z587">
            <v>4476000</v>
          </cell>
        </row>
        <row r="588">
          <cell r="V588" t="str">
            <v>2007-Vinílicos</v>
          </cell>
          <cell r="Z588">
            <v>4584000</v>
          </cell>
        </row>
        <row r="589">
          <cell r="V589" t="str">
            <v>2008-Vinílicos</v>
          </cell>
          <cell r="Z589">
            <v>4140000</v>
          </cell>
        </row>
        <row r="590">
          <cell r="V590" t="str">
            <v>2009-Vinílicos</v>
          </cell>
          <cell r="Z590">
            <v>3660000</v>
          </cell>
        </row>
        <row r="591">
          <cell r="V591" t="str">
            <v>2005-Vinílicos</v>
          </cell>
          <cell r="Z591">
            <v>238945470.40000001</v>
          </cell>
        </row>
        <row r="592">
          <cell r="V592" t="str">
            <v>2006-Vinílicos</v>
          </cell>
          <cell r="Z592">
            <v>284912277.30000001</v>
          </cell>
        </row>
        <row r="593">
          <cell r="V593" t="str">
            <v>2007-Vinílicos</v>
          </cell>
          <cell r="Z593">
            <v>254404910.55000001</v>
          </cell>
        </row>
        <row r="594">
          <cell r="V594" t="str">
            <v>2008-Vinílicos</v>
          </cell>
          <cell r="Z594">
            <v>249872225.40000001</v>
          </cell>
        </row>
        <row r="595">
          <cell r="V595" t="str">
            <v>2009-Vinílicos</v>
          </cell>
          <cell r="Z595">
            <v>228103226.40000001</v>
          </cell>
        </row>
        <row r="596">
          <cell r="V596" t="str">
            <v>2005-Vinílicos</v>
          </cell>
          <cell r="Z596">
            <v>0</v>
          </cell>
        </row>
        <row r="597">
          <cell r="V597" t="str">
            <v>2006-Vinílicos</v>
          </cell>
          <cell r="Z597">
            <v>0</v>
          </cell>
        </row>
        <row r="598">
          <cell r="V598" t="str">
            <v>2007-Vinílicos</v>
          </cell>
          <cell r="Z598">
            <v>0</v>
          </cell>
        </row>
        <row r="599">
          <cell r="V599" t="str">
            <v>2008-Vinílicos</v>
          </cell>
          <cell r="Z599">
            <v>0</v>
          </cell>
        </row>
        <row r="600">
          <cell r="V600" t="str">
            <v>2009-Vinílicos</v>
          </cell>
          <cell r="Z600">
            <v>0</v>
          </cell>
        </row>
        <row r="601">
          <cell r="V601" t="str">
            <v>2005-Vinílicos</v>
          </cell>
          <cell r="Z601">
            <v>0</v>
          </cell>
        </row>
        <row r="602">
          <cell r="V602" t="str">
            <v>2006-Vinílicos</v>
          </cell>
          <cell r="Z602">
            <v>0</v>
          </cell>
        </row>
        <row r="603">
          <cell r="V603" t="str">
            <v>2007-Vinílicos</v>
          </cell>
          <cell r="Z603">
            <v>0</v>
          </cell>
        </row>
        <row r="604">
          <cell r="V604" t="str">
            <v>2008-Vinílicos</v>
          </cell>
          <cell r="Z604">
            <v>0</v>
          </cell>
        </row>
        <row r="605">
          <cell r="V605" t="str">
            <v>2009-Vinílicos</v>
          </cell>
          <cell r="Z605">
            <v>0</v>
          </cell>
        </row>
        <row r="606">
          <cell r="V606" t="str">
            <v>2005-Vinílicos</v>
          </cell>
          <cell r="Z606">
            <v>240377635.68000001</v>
          </cell>
        </row>
        <row r="607">
          <cell r="V607" t="str">
            <v>2006-Vinílicos</v>
          </cell>
          <cell r="Z607">
            <v>187658301.59999999</v>
          </cell>
        </row>
        <row r="608">
          <cell r="V608" t="str">
            <v>2007-Vinílicos</v>
          </cell>
          <cell r="Z608">
            <v>193388775.30000001</v>
          </cell>
        </row>
        <row r="609">
          <cell r="V609" t="str">
            <v>2008-Vinílicos</v>
          </cell>
          <cell r="Z609">
            <v>156572929.80000001</v>
          </cell>
        </row>
        <row r="610">
          <cell r="V610" t="str">
            <v>2009-Vinílicos</v>
          </cell>
          <cell r="Z610">
            <v>155085134.40000001</v>
          </cell>
        </row>
        <row r="611">
          <cell r="V611" t="str">
            <v>2005-Vinílicos</v>
          </cell>
          <cell r="Z611">
            <v>0</v>
          </cell>
        </row>
        <row r="612">
          <cell r="V612" t="str">
            <v>2006-Vinílicos</v>
          </cell>
          <cell r="Z612">
            <v>0</v>
          </cell>
        </row>
        <row r="613">
          <cell r="V613" t="str">
            <v>2007-Vinílicos</v>
          </cell>
          <cell r="Z613">
            <v>0</v>
          </cell>
        </row>
        <row r="614">
          <cell r="V614" t="str">
            <v>2008-Vinílicos</v>
          </cell>
          <cell r="Z614">
            <v>0</v>
          </cell>
        </row>
        <row r="615">
          <cell r="V615" t="str">
            <v>2009-Vinílicos</v>
          </cell>
          <cell r="Z615">
            <v>0</v>
          </cell>
        </row>
        <row r="616">
          <cell r="V616" t="str">
            <v>2005-Vinílicos</v>
          </cell>
          <cell r="Z616">
            <v>0</v>
          </cell>
        </row>
        <row r="617">
          <cell r="V617" t="str">
            <v>2006-Vinílicos</v>
          </cell>
          <cell r="Z617">
            <v>0</v>
          </cell>
        </row>
        <row r="618">
          <cell r="V618" t="str">
            <v>2007-Vinílicos</v>
          </cell>
          <cell r="Z618">
            <v>0</v>
          </cell>
        </row>
        <row r="619">
          <cell r="V619" t="str">
            <v>2008-Vinílicos</v>
          </cell>
          <cell r="Z619">
            <v>0</v>
          </cell>
        </row>
        <row r="620">
          <cell r="V620" t="str">
            <v>2009-Vinílicos</v>
          </cell>
          <cell r="Z620">
            <v>0</v>
          </cell>
        </row>
        <row r="621">
          <cell r="V621" t="str">
            <v>2005-Vinílicos</v>
          </cell>
          <cell r="Z621">
            <v>28387900</v>
          </cell>
        </row>
        <row r="622">
          <cell r="V622" t="str">
            <v>2006-Vinílicos</v>
          </cell>
          <cell r="Z622">
            <v>30779300</v>
          </cell>
        </row>
        <row r="623">
          <cell r="V623" t="str">
            <v>2007-Vinílicos</v>
          </cell>
          <cell r="Z623">
            <v>30779300</v>
          </cell>
        </row>
        <row r="624">
          <cell r="V624" t="str">
            <v>2008-Vinílicos</v>
          </cell>
          <cell r="Z624">
            <v>30779300</v>
          </cell>
        </row>
        <row r="625">
          <cell r="V625" t="str">
            <v>2009-Vinílicos</v>
          </cell>
          <cell r="Z625">
            <v>30779300</v>
          </cell>
        </row>
        <row r="626">
          <cell r="V626" t="str">
            <v>2005-Vinílicos</v>
          </cell>
          <cell r="Z626">
            <v>0</v>
          </cell>
        </row>
        <row r="627">
          <cell r="V627" t="str">
            <v>2006-Vinílicos</v>
          </cell>
          <cell r="Z627">
            <v>0</v>
          </cell>
        </row>
        <row r="628">
          <cell r="V628" t="str">
            <v>2007-Vinílicos</v>
          </cell>
          <cell r="Z628">
            <v>0</v>
          </cell>
        </row>
        <row r="629">
          <cell r="V629" t="str">
            <v>2008-Vinílicos</v>
          </cell>
          <cell r="Z629">
            <v>0</v>
          </cell>
        </row>
        <row r="630">
          <cell r="V630" t="str">
            <v>2009-Vinílicos</v>
          </cell>
          <cell r="Z630">
            <v>0</v>
          </cell>
        </row>
        <row r="631">
          <cell r="V631" t="str">
            <v>2005-Vinílicos</v>
          </cell>
          <cell r="Z631">
            <v>0</v>
          </cell>
        </row>
        <row r="632">
          <cell r="V632" t="str">
            <v>2006-Vinílicos</v>
          </cell>
          <cell r="Z632">
            <v>0</v>
          </cell>
        </row>
        <row r="633">
          <cell r="V633" t="str">
            <v>2007-Vinílicos</v>
          </cell>
          <cell r="Z633">
            <v>0</v>
          </cell>
        </row>
        <row r="634">
          <cell r="V634" t="str">
            <v>2008-Vinílicos</v>
          </cell>
          <cell r="Z634">
            <v>0</v>
          </cell>
        </row>
        <row r="635">
          <cell r="V635" t="str">
            <v>2009-Vinílicos</v>
          </cell>
          <cell r="Z635">
            <v>0</v>
          </cell>
        </row>
        <row r="636">
          <cell r="V636" t="str">
            <v>2005-Vinílicos</v>
          </cell>
          <cell r="Z636">
            <v>0</v>
          </cell>
        </row>
        <row r="637">
          <cell r="V637" t="str">
            <v>2006-Vinílicos</v>
          </cell>
          <cell r="Z637">
            <v>0</v>
          </cell>
        </row>
        <row r="638">
          <cell r="V638" t="str">
            <v>2007-Vinílicos</v>
          </cell>
          <cell r="Z638">
            <v>0</v>
          </cell>
        </row>
        <row r="639">
          <cell r="V639" t="str">
            <v>2008-Vinílicos</v>
          </cell>
          <cell r="Z639">
            <v>0</v>
          </cell>
        </row>
        <row r="640">
          <cell r="V640" t="str">
            <v>2009-Vinílicos</v>
          </cell>
          <cell r="Z640">
            <v>0</v>
          </cell>
        </row>
        <row r="641">
          <cell r="V641" t="str">
            <v>2005-Eliminações</v>
          </cell>
          <cell r="Z641">
            <v>-55790563.140000001</v>
          </cell>
        </row>
        <row r="642">
          <cell r="V642" t="str">
            <v>2006-Eliminações</v>
          </cell>
          <cell r="Z642">
            <v>-37382612.579999998</v>
          </cell>
        </row>
        <row r="643">
          <cell r="V643" t="str">
            <v>2007-Eliminações</v>
          </cell>
          <cell r="Z643">
            <v>-24830621.280000001</v>
          </cell>
        </row>
        <row r="644">
          <cell r="V644" t="str">
            <v>2008-Eliminações</v>
          </cell>
          <cell r="Z644">
            <v>-24422413.84</v>
          </cell>
        </row>
        <row r="645">
          <cell r="V645" t="str">
            <v>2009-Eliminações</v>
          </cell>
          <cell r="Z645">
            <v>-24310464.899999999</v>
          </cell>
        </row>
        <row r="646">
          <cell r="V646" t="str">
            <v>2005-Eliminações</v>
          </cell>
          <cell r="Z646">
            <v>-8084167</v>
          </cell>
        </row>
        <row r="647">
          <cell r="V647" t="str">
            <v>2006-Eliminações</v>
          </cell>
          <cell r="Z647">
            <v>-8629480.9199999999</v>
          </cell>
        </row>
        <row r="648">
          <cell r="V648" t="str">
            <v>2007-Eliminações</v>
          </cell>
          <cell r="Z648">
            <v>-8374233.5999999996</v>
          </cell>
        </row>
        <row r="649">
          <cell r="V649" t="str">
            <v>2008-Eliminações</v>
          </cell>
          <cell r="Z649">
            <v>-7177224.25</v>
          </cell>
        </row>
        <row r="650">
          <cell r="V650" t="str">
            <v>2009-Eliminações</v>
          </cell>
          <cell r="Z650">
            <v>-6687203.96</v>
          </cell>
        </row>
        <row r="651">
          <cell r="V651" t="str">
            <v>2005-Eliminações</v>
          </cell>
          <cell r="Z651">
            <v>-415982838.66000003</v>
          </cell>
        </row>
        <row r="652">
          <cell r="V652" t="str">
            <v>2006-Eliminações</v>
          </cell>
          <cell r="Z652">
            <v>-394049867.89999998</v>
          </cell>
        </row>
        <row r="653">
          <cell r="V653" t="str">
            <v>2007-Eliminações</v>
          </cell>
          <cell r="Z653">
            <v>-381921173.73000002</v>
          </cell>
        </row>
        <row r="654">
          <cell r="V654" t="str">
            <v>2008-Eliminações</v>
          </cell>
          <cell r="Z654">
            <v>-337009598.95999998</v>
          </cell>
        </row>
        <row r="655">
          <cell r="V655" t="str">
            <v>2009-Eliminações</v>
          </cell>
          <cell r="Z655">
            <v>-317747013.22000003</v>
          </cell>
        </row>
        <row r="656">
          <cell r="V656" t="str">
            <v>2005-Eliminações</v>
          </cell>
          <cell r="Z656">
            <v>-179706.23999999999</v>
          </cell>
        </row>
        <row r="657">
          <cell r="V657" t="str">
            <v>2006-Eliminações</v>
          </cell>
          <cell r="Z657">
            <v>-177834.3</v>
          </cell>
        </row>
        <row r="658">
          <cell r="V658" t="str">
            <v>2007-Eliminações</v>
          </cell>
          <cell r="Z658">
            <v>-177834.3</v>
          </cell>
        </row>
        <row r="659">
          <cell r="V659" t="str">
            <v>2008-Eliminações</v>
          </cell>
          <cell r="Z659">
            <v>-177834.3</v>
          </cell>
        </row>
        <row r="660">
          <cell r="V660" t="str">
            <v>2009-Eliminações</v>
          </cell>
          <cell r="Z660">
            <v>-187194</v>
          </cell>
        </row>
        <row r="661">
          <cell r="V661" t="str">
            <v>2005-Eliminações</v>
          </cell>
          <cell r="Z661">
            <v>-63872274.200000003</v>
          </cell>
        </row>
        <row r="662">
          <cell r="V662" t="str">
            <v>2006-Eliminações</v>
          </cell>
          <cell r="Z662">
            <v>-48428189.280000001</v>
          </cell>
        </row>
        <row r="663">
          <cell r="V663" t="str">
            <v>2007-Eliminações</v>
          </cell>
          <cell r="Z663">
            <v>-49487491.799999997</v>
          </cell>
        </row>
        <row r="664">
          <cell r="V664" t="str">
            <v>2008-Eliminações</v>
          </cell>
          <cell r="Z664">
            <v>-34884566.799999997</v>
          </cell>
        </row>
        <row r="665">
          <cell r="V665" t="str">
            <v>2009-Eliminações</v>
          </cell>
          <cell r="Z665">
            <v>-31083764.969999999</v>
          </cell>
        </row>
        <row r="666">
          <cell r="V666" t="str">
            <v>2005-Eliminações</v>
          </cell>
          <cell r="Z666">
            <v>-38793920.780000001</v>
          </cell>
        </row>
        <row r="667">
          <cell r="V667" t="str">
            <v>2006-Eliminações</v>
          </cell>
          <cell r="Z667">
            <v>-36318831.100000001</v>
          </cell>
        </row>
        <row r="668">
          <cell r="V668" t="str">
            <v>2007-Eliminações</v>
          </cell>
          <cell r="Z668">
            <v>-30104369.140000001</v>
          </cell>
        </row>
        <row r="669">
          <cell r="V669" t="str">
            <v>2008-Eliminações</v>
          </cell>
          <cell r="Z669">
            <v>-22381012.800000001</v>
          </cell>
        </row>
        <row r="670">
          <cell r="V670" t="str">
            <v>2009-Eliminações</v>
          </cell>
          <cell r="Z670">
            <v>-20942125.239999998</v>
          </cell>
        </row>
        <row r="671">
          <cell r="V671" t="str">
            <v>2005-Eliminações</v>
          </cell>
          <cell r="Z671">
            <v>-1533463.14</v>
          </cell>
        </row>
        <row r="672">
          <cell r="V672" t="str">
            <v>2006-Eliminações</v>
          </cell>
          <cell r="Z672">
            <v>-1618360.24</v>
          </cell>
        </row>
        <row r="673">
          <cell r="V673" t="str">
            <v>2007-Eliminações</v>
          </cell>
          <cell r="Z673">
            <v>-1623929.52</v>
          </cell>
        </row>
        <row r="674">
          <cell r="V674" t="str">
            <v>2008-Eliminações</v>
          </cell>
          <cell r="Z674">
            <v>-1631065.7</v>
          </cell>
        </row>
        <row r="675">
          <cell r="V675" t="str">
            <v>2009-Eliminações</v>
          </cell>
          <cell r="Z675">
            <v>-1639739.1</v>
          </cell>
        </row>
        <row r="676">
          <cell r="V676" t="str">
            <v>2005-Eliminações</v>
          </cell>
          <cell r="Z676">
            <v>-2224952.88</v>
          </cell>
        </row>
        <row r="677">
          <cell r="V677" t="str">
            <v>2006-Eliminações</v>
          </cell>
          <cell r="Z677">
            <v>-2301643.27</v>
          </cell>
        </row>
        <row r="678">
          <cell r="V678" t="str">
            <v>2007-Eliminações</v>
          </cell>
          <cell r="Z678">
            <v>-2379475.2799999998</v>
          </cell>
        </row>
        <row r="679">
          <cell r="V679" t="str">
            <v>2008-Eliminações</v>
          </cell>
          <cell r="Z679">
            <v>-2314721.0299999998</v>
          </cell>
        </row>
        <row r="680">
          <cell r="V680" t="str">
            <v>2009-Eliminações</v>
          </cell>
          <cell r="Z680">
            <v>-2399860.02</v>
          </cell>
        </row>
        <row r="681">
          <cell r="V681" t="str">
            <v>2005-Eliminações</v>
          </cell>
          <cell r="Z681">
            <v>-11678041.57</v>
          </cell>
        </row>
        <row r="682">
          <cell r="V682" t="str">
            <v>2006-Eliminações</v>
          </cell>
          <cell r="Z682">
            <v>-12470345.109999999</v>
          </cell>
        </row>
        <row r="683">
          <cell r="V683" t="str">
            <v>2007-Eliminações</v>
          </cell>
          <cell r="Z683">
            <v>-12908469.300000001</v>
          </cell>
        </row>
        <row r="684">
          <cell r="V684" t="str">
            <v>2008-Eliminações</v>
          </cell>
          <cell r="Z684">
            <v>-12444541.43</v>
          </cell>
        </row>
        <row r="685">
          <cell r="V685" t="str">
            <v>2009-Eliminações</v>
          </cell>
          <cell r="Z685">
            <v>-12799371.48</v>
          </cell>
        </row>
        <row r="686">
          <cell r="V686" t="str">
            <v>2005-Eliminações</v>
          </cell>
          <cell r="Z686">
            <v>-26593363.670000002</v>
          </cell>
        </row>
        <row r="687">
          <cell r="V687" t="str">
            <v>2006-Eliminações</v>
          </cell>
          <cell r="Z687">
            <v>-27945848.879999999</v>
          </cell>
        </row>
        <row r="688">
          <cell r="V688" t="str">
            <v>2007-Eliminações</v>
          </cell>
          <cell r="Z688">
            <v>-27634129.84</v>
          </cell>
        </row>
        <row r="689">
          <cell r="V689" t="str">
            <v>2008-Eliminações</v>
          </cell>
          <cell r="Z689">
            <v>-27618204.219999999</v>
          </cell>
        </row>
        <row r="690">
          <cell r="V690" t="str">
            <v>2009-Eliminações</v>
          </cell>
          <cell r="Z690">
            <v>-27676050.940000001</v>
          </cell>
        </row>
        <row r="691">
          <cell r="V691" t="str">
            <v>2005-Eliminações</v>
          </cell>
          <cell r="Z691">
            <v>0</v>
          </cell>
        </row>
        <row r="692">
          <cell r="V692" t="str">
            <v>2006-Eliminações</v>
          </cell>
          <cell r="Z692">
            <v>0</v>
          </cell>
        </row>
        <row r="693">
          <cell r="V693" t="str">
            <v>2007-Eliminações</v>
          </cell>
          <cell r="Z693">
            <v>0</v>
          </cell>
        </row>
        <row r="694">
          <cell r="V694" t="str">
            <v>2008-Eliminações</v>
          </cell>
          <cell r="Z694">
            <v>0</v>
          </cell>
        </row>
        <row r="695">
          <cell r="V695" t="str">
            <v>2009-Eliminações</v>
          </cell>
          <cell r="Z695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ações"/>
      <sheetName val="análises"/>
      <sheetName val="Resultado"/>
      <sheetName val="Cenários"/>
      <sheetName val="INPUT"/>
      <sheetName val="Parametros"/>
      <sheetName val="Plan1"/>
      <sheetName val="Indicadores_ME"/>
      <sheetName val="Preco_Venda"/>
      <sheetName val="Internação"/>
      <sheetName val="Proj Mercosul"/>
      <sheetName val="Proj Overseas"/>
      <sheetName val="Custos"/>
      <sheetName val="Calculo_Custos"/>
      <sheetName val="Despesas_Custos"/>
      <sheetName val="MgSharing"/>
      <sheetName val="Volume_Venda"/>
      <sheetName val="Consumos"/>
      <sheetName val="Calculo_Consumo"/>
      <sheetName val="Producao"/>
      <sheetName val="Co_Relacao"/>
      <sheetName val="Sobra_Producao"/>
      <sheetName val="Créditos Copesul"/>
      <sheetName val="Coef_Tecnico"/>
      <sheetName val="Créditos UNIB"/>
      <sheetName val="Calculo_Resultado"/>
      <sheetName val="Resumo_Receita"/>
      <sheetName val="Margem"/>
      <sheetName val="DRE_Des.Negócios"/>
      <sheetName val="DRE_Insumos Básicos"/>
      <sheetName val="DRE_Poliolefinas"/>
      <sheetName val="DRE_Vinílicos"/>
      <sheetName val="DRE_Consolidado"/>
      <sheetName val="Menu"/>
      <sheetName val="Proj_Mercosul"/>
      <sheetName val="Proj_Overseas"/>
      <sheetName val="Créditos_Copesul"/>
      <sheetName val="Créditos_UNIB"/>
      <sheetName val="DRE_Des_Negócios"/>
      <sheetName val="DRE_Insumos_Básicos"/>
      <sheetName val="DRE_OUTPUT"/>
      <sheetName val="CONTROLE"/>
      <sheetName val="Resumo"/>
      <sheetName val="Dad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H1" t="str">
            <v>Insumos Básicos</v>
          </cell>
          <cell r="M1" t="str">
            <v>BENZENO (Ton) -    Estados Unidos</v>
          </cell>
        </row>
        <row r="2">
          <cell r="M2" t="str">
            <v>BENZENO (Ton) -    Europa</v>
          </cell>
        </row>
        <row r="3">
          <cell r="J3" t="str">
            <v>Análise de Sensibilidade combinada: variação das premissas petroquímicas + dólar</v>
          </cell>
          <cell r="M3" t="str">
            <v>BUTADIENO (Ton) -    Estados Unidos</v>
          </cell>
        </row>
        <row r="4">
          <cell r="M4" t="str">
            <v>BUTENO1 (Ton) -    Estados Unidos</v>
          </cell>
        </row>
        <row r="5">
          <cell r="M5" t="str">
            <v>CPL-LIQUIDA (Ton) -    Asia</v>
          </cell>
        </row>
        <row r="6">
          <cell r="M6" t="str">
            <v>DMT (Ton) -     Asia</v>
          </cell>
        </row>
        <row r="7">
          <cell r="M7" t="str">
            <v>ETENO (Ton) -    Europa</v>
          </cell>
        </row>
        <row r="8">
          <cell r="M8" t="str">
            <v>MTBE (Ton) -    Estados Unidos</v>
          </cell>
        </row>
        <row r="9">
          <cell r="M9" t="str">
            <v>NAFTA (Ton) -    Europa</v>
          </cell>
        </row>
        <row r="10">
          <cell r="M10" t="str">
            <v>O-XILENO (Ton) -    Estados Unidos</v>
          </cell>
        </row>
        <row r="11">
          <cell r="M11" t="str">
            <v>O-XILENO (Ton) -    Europa</v>
          </cell>
        </row>
        <row r="12">
          <cell r="M12" t="str">
            <v>PEAD (Ton) -    Blow Molding</v>
          </cell>
        </row>
        <row r="13">
          <cell r="M13" t="str">
            <v>PEAD (Ton) -    HMW Film</v>
          </cell>
        </row>
        <row r="14">
          <cell r="M14" t="str">
            <v>PEBD (Ton) -    Asia</v>
          </cell>
        </row>
        <row r="15">
          <cell r="M15" t="str">
            <v>PEBDL (Ton) -    Asia</v>
          </cell>
        </row>
        <row r="16">
          <cell r="M16" t="str">
            <v>PET (Ton) -    Asia</v>
          </cell>
        </row>
        <row r="17">
          <cell r="M17" t="str">
            <v>PP (Ton) -    Asia</v>
          </cell>
        </row>
        <row r="18">
          <cell r="M18" t="str">
            <v>PROPENO-P (Ton) -    Europa</v>
          </cell>
        </row>
        <row r="19">
          <cell r="M19" t="str">
            <v>PROPENO-P (Ton) -    US Gulf</v>
          </cell>
        </row>
        <row r="20">
          <cell r="M20" t="str">
            <v>PVC-SUS (Ton) -    Asia</v>
          </cell>
        </row>
        <row r="21">
          <cell r="M21" t="str">
            <v>PVC-SUS (Ton) -    Europa</v>
          </cell>
        </row>
        <row r="22">
          <cell r="M22" t="str">
            <v>P-XILENO (Ton) -    Estados Unidos</v>
          </cell>
        </row>
        <row r="23">
          <cell r="M23" t="str">
            <v>SODA DF (Ton) -    Estados Unidos</v>
          </cell>
        </row>
        <row r="24">
          <cell r="M24" t="str">
            <v>TOLUENO-NIT (Ton) -     Estados Unidos</v>
          </cell>
        </row>
        <row r="25">
          <cell r="M25" t="str">
            <v>X-MISTO (Ton) -     Estados Unidos</v>
          </cell>
        </row>
      </sheetData>
      <sheetData sheetId="6" refreshError="1">
        <row r="26">
          <cell r="R26" t="str">
            <v>Receita Líquida</v>
          </cell>
          <cell r="V26" t="str">
            <v>M Contribuição / RL</v>
          </cell>
        </row>
        <row r="27">
          <cell r="V27" t="str">
            <v>EBITDA / RL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 Desp Coml"/>
      <sheetName val="Resultado"/>
      <sheetName val="Bal Cons"/>
      <sheetName val="Tabelas"/>
      <sheetName val="Brenco Par Incorp ok"/>
      <sheetName val="DATA"/>
      <sheetName val="1-D Comp Outras Ct.Rec "/>
      <sheetName val="CAPA Inv"/>
      <sheetName val="EBITDA Ajustado"/>
      <sheetName val="Ativo ETH Inv Ano safra"/>
      <sheetName val="Passivo ETh Inv ano safra"/>
      <sheetName val="Dre Inv"/>
      <sheetName val="Nota 2 Inv - CUSTOS"/>
      <sheetName val="Nota 1 Inv - Deduç.Rec.Fiscal"/>
      <sheetName val="Capa"/>
      <sheetName val="Informações adicionais"/>
      <sheetName val="Ativo e Passivo"/>
      <sheetName val="DRE nova"/>
      <sheetName val="DRE no mês"/>
      <sheetName val="DRE mês anterior"/>
      <sheetName val="Outras provisoes 2.1.9"/>
      <sheetName val="ELIMINAÇÕES I"/>
      <sheetName val="ELIMINAÇÃO II"/>
      <sheetName val="Eliminação 9"/>
      <sheetName val="ELIMINAÇÃO III e IV"/>
      <sheetName val="ELIMINAÇÕES DRE"/>
      <sheetName val="Prova do AAP"/>
      <sheetName val="Plan1"/>
      <sheetName val="DRE antiga"/>
      <sheetName val="PONTAL"/>
      <sheetName val="UCP"/>
      <sheetName val="ALCIDIA"/>
      <sheetName val="RCLARO"/>
      <sheetName val="SANTA LUZIA"/>
      <sheetName val="MALDEN"/>
      <sheetName val="ELDORADO"/>
      <sheetName val="ETH Bioeletricidade"/>
      <sheetName val="ETH BIOPAR"/>
      <sheetName val="ETH Bioenergia "/>
      <sheetName val="ETH INV"/>
      <sheetName val="COMBINACAO"/>
      <sheetName val="Indicadores"/>
      <sheetName val="CAPA Bio"/>
      <sheetName val="Indice Bio"/>
      <sheetName val="1 - Ativo ETH Bio Ano Safra"/>
      <sheetName val="2 - Passivo ETh Bio"/>
      <sheetName val="4 - DMPL BIO"/>
      <sheetName val="1-A Clientes"/>
      <sheetName val="1-B Estoques"/>
      <sheetName val="1-C Tributos a Recuperar"/>
      <sheetName val="MUTAÇÃO"/>
      <sheetName val="1-E Imobilizado"/>
      <sheetName val="1-2 A Comp Afac "/>
      <sheetName val="2 A Empr e Financtos"/>
      <sheetName val="2 B Processos"/>
      <sheetName val="3 A - Trib.sobre vendas"/>
      <sheetName val="3 - Dre e Ebitda ETh Bio"/>
      <sheetName val="Comentarios"/>
      <sheetName val="3-B Despesas Adm e Custos"/>
      <sheetName val="3-C R&amp;D financeiras"/>
      <sheetName val="1-2 B Comp  Notas DC"/>
      <sheetName val="Indice Inv"/>
      <sheetName val="DMPL INV ano fiscal"/>
      <sheetName val="CONCILIACAO PL X RESULTADO"/>
      <sheetName val="Balanço comparativo"/>
      <sheetName val="DRE MES ANTERIOR"/>
      <sheetName val="DRE MENSAL"/>
    </sheetNames>
    <sheetDataSet>
      <sheetData sheetId="0"/>
      <sheetData sheetId="1"/>
      <sheetData sheetId="2"/>
      <sheetData sheetId="3"/>
      <sheetData sheetId="4"/>
      <sheetData sheetId="5">
        <row r="109">
          <cell r="F109" t="str">
            <v>ETH PAR, ETH BIO E ETH INV - CONSOLIDADO</v>
          </cell>
        </row>
        <row r="129">
          <cell r="F129" t="str">
            <v>Incluir Dados</v>
          </cell>
        </row>
        <row r="130">
          <cell r="F130" t="str">
            <v>Legislação Societária - Ano Safra</v>
          </cell>
        </row>
        <row r="131">
          <cell r="F131" t="str">
            <v>Legislação Fiscal - Ano Fiscal</v>
          </cell>
        </row>
        <row r="134">
          <cell r="F134" t="str">
            <v>Incluir Dados</v>
          </cell>
        </row>
        <row r="135">
          <cell r="F135" t="str">
            <v>Agosto/2011</v>
          </cell>
        </row>
        <row r="136">
          <cell r="F136" t="str">
            <v>Setembro/2011</v>
          </cell>
        </row>
        <row r="137">
          <cell r="F137" t="str">
            <v>Outubro/2011</v>
          </cell>
        </row>
        <row r="138">
          <cell r="F138" t="str">
            <v>Novembro/2011</v>
          </cell>
        </row>
        <row r="139">
          <cell r="F139" t="str">
            <v>Dezembro/2011</v>
          </cell>
        </row>
        <row r="142">
          <cell r="F142" t="str">
            <v>Incluir Dados</v>
          </cell>
        </row>
        <row r="143">
          <cell r="F143" t="str">
            <v>1º Versão</v>
          </cell>
        </row>
        <row r="144">
          <cell r="F144" t="str">
            <v>2º Versão</v>
          </cell>
        </row>
        <row r="145">
          <cell r="F145" t="str">
            <v>3º Versão</v>
          </cell>
        </row>
        <row r="146">
          <cell r="F146" t="str">
            <v>4º Versão</v>
          </cell>
        </row>
        <row r="147">
          <cell r="F147" t="str">
            <v>Final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2">
          <cell r="D2" t="str">
            <v>ETH PAR, ETH BIO E ETH INV - CONSOLIDADO</v>
          </cell>
        </row>
      </sheetData>
      <sheetData sheetId="17"/>
      <sheetData sheetId="18">
        <row r="64">
          <cell r="AC64">
            <v>11509960.879999995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>
        <row r="5">
          <cell r="B5" t="str">
            <v>Conta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cipal"/>
      <sheetName val="Variáveis de Suporte"/>
      <sheetName val="Ent - Premissas"/>
      <sheetName val="Rel - Premissas"/>
      <sheetName val="CONS - Ent - Estratégia"/>
      <sheetName val="CONS - Rel - Estratégia"/>
      <sheetName val="CONS - Rel - Estratégia (DS)"/>
      <sheetName val="ADL - Ent - Balanco"/>
      <sheetName val="ADL - Ent - Fluxo Caixa"/>
      <sheetName val="ADL - Ent - DRE"/>
      <sheetName val="ADL - Rel - Des EF (2)"/>
      <sheetName val="ADL - Rel - VE e RR"/>
      <sheetName val="ADL - Rel - TIR"/>
      <sheetName val="ADL - Rel - CR VAL"/>
      <sheetName val="ADL Criação de Valor"/>
      <sheetName val="ADL TIR Tendência"/>
      <sheetName val="ADL - Rel - Alav Val"/>
      <sheetName val="ADL - Ent - Alav Val"/>
      <sheetName val="ADL - Rel - Partes Relacionadas"/>
      <sheetName val="ADL - Ent - Partes Relacionadas"/>
      <sheetName val="FLUXO_ENDIVIDAMENTO"/>
      <sheetName val="Impostos (Fiscal)"/>
      <sheetName val="CUSTO ORÇADO"/>
    </sheetNames>
    <sheetDataSet>
      <sheetData sheetId="0" refreshError="1"/>
      <sheetData sheetId="1">
        <row r="3">
          <cell r="D3">
            <v>39234</v>
          </cell>
        </row>
        <row r="4">
          <cell r="D4">
            <v>6</v>
          </cell>
        </row>
        <row r="6">
          <cell r="D6">
            <v>2</v>
          </cell>
        </row>
        <row r="15">
          <cell r="D15">
            <v>39263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Ativo e Passivo"/>
      <sheetName val="Eliminações Intercompany"/>
      <sheetName val="Polo Araguaia"/>
      <sheetName val="Teste - NC x ND"/>
      <sheetName val="ELIMINAÇÕES DRE"/>
      <sheetName val="ELIMINAÇÃO II"/>
      <sheetName val="ELIMINAÇÃO III e IV"/>
      <sheetName val="Outras provisoes 2.1.9"/>
      <sheetName val="Prova do AVP"/>
      <sheetName val="ETH BIOPAR"/>
      <sheetName val="MALDEN"/>
      <sheetName val="ETH Bioeletricidade"/>
      <sheetName val="ELDORADO"/>
      <sheetName val="ALCIDIA"/>
      <sheetName val="PONTAL"/>
      <sheetName val="RCLARO"/>
      <sheetName val="UCP"/>
      <sheetName val="SANTA LUZIA"/>
      <sheetName val="ETH Bioenergia "/>
      <sheetName val="ETH INV"/>
      <sheetName val="CAPA Bio"/>
      <sheetName val="Indice Bio"/>
      <sheetName val="1 - Ativo ETH Bio Ano Safra"/>
      <sheetName val="2 - Passivo ETh Bio"/>
      <sheetName val="4 - DMPL BIO"/>
      <sheetName val="1-A Clientes"/>
      <sheetName val="1-B Estoques"/>
      <sheetName val="1-C Tributos a Recuperar"/>
      <sheetName val="MUTAÇÃO"/>
      <sheetName val="1-E Imobilizado"/>
      <sheetName val="1-2 A Comp Afac "/>
      <sheetName val="2 A Empr e Financtos"/>
      <sheetName val="2 B Processos"/>
      <sheetName val="3 A - Trib.sobre vendas"/>
      <sheetName val="3 - Dre e Ebitda ETh Bio"/>
      <sheetName val="Comentarios"/>
      <sheetName val="3-B Despesas Adm e Custos"/>
      <sheetName val="3-C R&amp;D financeiras"/>
      <sheetName val="1-2 B Comp  Notas DC"/>
      <sheetName val="Indice Inv"/>
      <sheetName val="DMPL INV ano fiscal"/>
      <sheetName val="CONCILIACAO PL X RESULTADO"/>
      <sheetName val="Balanço comparativo"/>
    </sheetNames>
    <sheetDataSet>
      <sheetData sheetId="0" refreshError="1"/>
      <sheetData sheetId="1" refreshError="1"/>
      <sheetData sheetId="2" refreshError="1">
        <row r="3">
          <cell r="AD3" t="str">
            <v>1º Nível</v>
          </cell>
          <cell r="AE3" t="str">
            <v>AFAC ATIVO</v>
          </cell>
        </row>
        <row r="4">
          <cell r="AD4" t="str">
            <v>2º Nível</v>
          </cell>
          <cell r="AE4" t="str">
            <v>AFAC PASSIVO</v>
          </cell>
        </row>
        <row r="5">
          <cell r="AD5" t="str">
            <v>3º Nível</v>
          </cell>
          <cell r="AE5" t="str">
            <v>C/C</v>
          </cell>
        </row>
        <row r="6">
          <cell r="AD6" t="str">
            <v>Holding</v>
          </cell>
          <cell r="AE6" t="str">
            <v>C/C ESCRITURAL</v>
          </cell>
        </row>
        <row r="7">
          <cell r="AE7" t="str">
            <v>Preencher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DE DADOS"/>
      <sheetName val="BALANCETE"/>
      <sheetName val="BALANCETE (R$ mil)"/>
      <sheetName val="BALANCETE (R$ mil) (tri)"/>
      <sheetName val="bal 0500"/>
      <sheetName val="bal 0600"/>
      <sheetName val="Parametros"/>
      <sheetName val="Plan1"/>
      <sheetName val="Calculo_Resultado"/>
    </sheetNames>
    <sheetDataSet>
      <sheetData sheetId="0" refreshError="1">
        <row r="1">
          <cell r="A1" t="str">
            <v>1111200    Fundo fixo</v>
          </cell>
          <cell r="B1">
            <v>4005</v>
          </cell>
          <cell r="D1">
            <v>4005</v>
          </cell>
          <cell r="E1">
            <v>3893.4</v>
          </cell>
          <cell r="G1">
            <v>3893.4</v>
          </cell>
        </row>
        <row r="2">
          <cell r="A2" t="str">
            <v>1111300    Caixa central moeda estrangeira</v>
          </cell>
          <cell r="B2">
            <v>9261.18</v>
          </cell>
          <cell r="C2" t="str">
            <v>-</v>
          </cell>
          <cell r="D2">
            <v>-9261.18</v>
          </cell>
          <cell r="E2">
            <v>7027.24</v>
          </cell>
          <cell r="F2" t="str">
            <v>-</v>
          </cell>
          <cell r="G2">
            <v>-7027.24</v>
          </cell>
        </row>
        <row r="3">
          <cell r="A3" t="str">
            <v>1112001    Bahia 208437-2 KSR SA</v>
          </cell>
          <cell r="B3">
            <v>148.31</v>
          </cell>
          <cell r="D3">
            <v>148.31</v>
          </cell>
          <cell r="E3">
            <v>15.11</v>
          </cell>
          <cell r="G3">
            <v>15.11</v>
          </cell>
        </row>
        <row r="4">
          <cell r="A4" t="str">
            <v>1112011    Bandepe 201561-6 KSR RE</v>
          </cell>
          <cell r="B4">
            <v>378.32</v>
          </cell>
          <cell r="D4">
            <v>378.32</v>
          </cell>
          <cell r="E4">
            <v>346.55</v>
          </cell>
          <cell r="G4">
            <v>346.55</v>
          </cell>
        </row>
        <row r="5">
          <cell r="A5" t="str">
            <v>1112031    Banespa 4238-0 KSR CP</v>
          </cell>
          <cell r="B5">
            <v>130.79</v>
          </cell>
          <cell r="D5">
            <v>130.79</v>
          </cell>
          <cell r="E5">
            <v>130.79</v>
          </cell>
          <cell r="G5">
            <v>130.79</v>
          </cell>
        </row>
        <row r="6">
          <cell r="A6" t="str">
            <v>1112035    Banespa 13000182-6 LA</v>
          </cell>
          <cell r="B6">
            <v>1782.53</v>
          </cell>
          <cell r="D6">
            <v>1782.53</v>
          </cell>
          <cell r="E6">
            <v>833.95</v>
          </cell>
          <cell r="G6">
            <v>833.95</v>
          </cell>
        </row>
        <row r="7">
          <cell r="A7" t="str">
            <v>1112036    Banespa 003262-4 KSR SP</v>
          </cell>
          <cell r="B7">
            <v>0</v>
          </cell>
          <cell r="D7">
            <v>0</v>
          </cell>
          <cell r="E7">
            <v>282.83</v>
          </cell>
          <cell r="G7">
            <v>282.83</v>
          </cell>
        </row>
        <row r="8">
          <cell r="A8" t="str">
            <v>1112062    Banestado 043977-9 KSR CT</v>
          </cell>
          <cell r="B8">
            <v>6835.09</v>
          </cell>
          <cell r="D8">
            <v>6835.09</v>
          </cell>
          <cell r="E8">
            <v>4804.96</v>
          </cell>
          <cell r="G8">
            <v>4804.96</v>
          </cell>
        </row>
        <row r="9">
          <cell r="A9" t="str">
            <v>1112071    Banrisul 06033224-07 KSR POA</v>
          </cell>
          <cell r="B9">
            <v>3115.78</v>
          </cell>
          <cell r="D9">
            <v>3115.78</v>
          </cell>
          <cell r="E9">
            <v>23072.1</v>
          </cell>
          <cell r="G9">
            <v>23072.1</v>
          </cell>
        </row>
        <row r="10">
          <cell r="A10" t="str">
            <v>1112081    BASA 73699-0 KSR MN</v>
          </cell>
          <cell r="B10">
            <v>34.93</v>
          </cell>
          <cell r="D10">
            <v>34.93</v>
          </cell>
          <cell r="E10">
            <v>34.93</v>
          </cell>
          <cell r="G10">
            <v>34.93</v>
          </cell>
        </row>
        <row r="11">
          <cell r="A11" t="str">
            <v>1112111    BEMGE 115037-4 KSR BH</v>
          </cell>
          <cell r="B11">
            <v>325.45</v>
          </cell>
          <cell r="D11">
            <v>325.45</v>
          </cell>
          <cell r="E11">
            <v>1021.84</v>
          </cell>
          <cell r="G11">
            <v>1021.84</v>
          </cell>
        </row>
        <row r="12">
          <cell r="A12" t="str">
            <v>1112121    BESC 001247-0 KSR CT</v>
          </cell>
          <cell r="B12">
            <v>38.58</v>
          </cell>
          <cell r="D12">
            <v>38.58</v>
          </cell>
          <cell r="E12">
            <v>1356.62</v>
          </cell>
          <cell r="G12">
            <v>1356.62</v>
          </cell>
        </row>
        <row r="13">
          <cell r="A13" t="str">
            <v>1112133    BFB S/A 012767-8</v>
          </cell>
          <cell r="B13">
            <v>990.42</v>
          </cell>
          <cell r="D13">
            <v>990.42</v>
          </cell>
          <cell r="E13">
            <v>4673.43</v>
          </cell>
          <cell r="G13">
            <v>4673.43</v>
          </cell>
        </row>
        <row r="14">
          <cell r="A14" t="str">
            <v>1112141    BNB 61304-5 KSR FO</v>
          </cell>
          <cell r="B14">
            <v>0</v>
          </cell>
          <cell r="D14">
            <v>0</v>
          </cell>
          <cell r="E14">
            <v>128.56</v>
          </cell>
          <cell r="G14">
            <v>128.56</v>
          </cell>
        </row>
        <row r="15">
          <cell r="A15" t="str">
            <v>1112152    BNDES 10387-0 VCP</v>
          </cell>
          <cell r="B15">
            <v>2.99</v>
          </cell>
          <cell r="D15">
            <v>2.99</v>
          </cell>
          <cell r="E15">
            <v>2.99</v>
          </cell>
          <cell r="G15">
            <v>2.99</v>
          </cell>
        </row>
        <row r="16">
          <cell r="A16" t="str">
            <v>1112162    Bradesco 197200-6 - Al.Santos</v>
          </cell>
          <cell r="B16">
            <v>317204.7</v>
          </cell>
          <cell r="C16" t="str">
            <v>-</v>
          </cell>
          <cell r="D16">
            <v>-317204.7</v>
          </cell>
          <cell r="E16">
            <v>47735.67</v>
          </cell>
          <cell r="G16">
            <v>47735.67</v>
          </cell>
        </row>
        <row r="17">
          <cell r="A17" t="str">
            <v>1112163    Bradesco 000117-1 KSR MN</v>
          </cell>
          <cell r="B17">
            <v>33.61</v>
          </cell>
          <cell r="D17">
            <v>33.61</v>
          </cell>
          <cell r="E17">
            <v>40.33</v>
          </cell>
          <cell r="G17">
            <v>40.33</v>
          </cell>
        </row>
        <row r="18">
          <cell r="A18" t="str">
            <v>1112170    Bradesco 109003-8 KSR MTZ</v>
          </cell>
          <cell r="B18">
            <v>1312.87</v>
          </cell>
          <cell r="D18">
            <v>1312.87</v>
          </cell>
          <cell r="E18">
            <v>705.18</v>
          </cell>
          <cell r="G18">
            <v>705.18</v>
          </cell>
        </row>
        <row r="19">
          <cell r="A19" t="str">
            <v>1112171    Bradesco 114820-6 KSR MTZ</v>
          </cell>
          <cell r="B19">
            <v>30.91</v>
          </cell>
          <cell r="D19">
            <v>30.91</v>
          </cell>
          <cell r="E19">
            <v>40.93</v>
          </cell>
          <cell r="G19">
            <v>40.93</v>
          </cell>
        </row>
        <row r="20">
          <cell r="A20" t="str">
            <v>1112172    Bradesco 9895-7KSR BELÉM</v>
          </cell>
          <cell r="B20">
            <v>69.03</v>
          </cell>
          <cell r="D20">
            <v>69.03</v>
          </cell>
          <cell r="E20">
            <v>82.56</v>
          </cell>
          <cell r="G20">
            <v>82.56</v>
          </cell>
        </row>
        <row r="21">
          <cell r="A21" t="str">
            <v>1112173    Bradesco 234500-5 KSR MTZ</v>
          </cell>
          <cell r="B21">
            <v>13.98</v>
          </cell>
          <cell r="D21">
            <v>13.98</v>
          </cell>
          <cell r="E21">
            <v>20</v>
          </cell>
          <cell r="G21">
            <v>20</v>
          </cell>
        </row>
        <row r="22">
          <cell r="A22" t="str">
            <v>1112195    Brasil 155774-2 KSR SA</v>
          </cell>
          <cell r="B22">
            <v>81.23</v>
          </cell>
          <cell r="D22">
            <v>81.23</v>
          </cell>
          <cell r="E22">
            <v>0</v>
          </cell>
          <cell r="G22">
            <v>0</v>
          </cell>
        </row>
        <row r="23">
          <cell r="A23" t="str">
            <v>1112197    Brasil 1614-4 KSR BH</v>
          </cell>
          <cell r="B23">
            <v>7274.75</v>
          </cell>
          <cell r="D23">
            <v>7274.75</v>
          </cell>
          <cell r="E23">
            <v>11078.7</v>
          </cell>
          <cell r="G23">
            <v>11078.7</v>
          </cell>
        </row>
        <row r="24">
          <cell r="A24" t="str">
            <v>1112199    Brasil 35042-9 KSR GO</v>
          </cell>
          <cell r="B24">
            <v>15593.33</v>
          </cell>
          <cell r="D24">
            <v>15593.33</v>
          </cell>
          <cell r="E24">
            <v>20.6</v>
          </cell>
          <cell r="G24">
            <v>20.6</v>
          </cell>
        </row>
        <row r="25">
          <cell r="A25" t="str">
            <v>1112200    Brasil 408552-3</v>
          </cell>
          <cell r="B25">
            <v>0</v>
          </cell>
          <cell r="D25">
            <v>0</v>
          </cell>
          <cell r="E25">
            <v>16322.29</v>
          </cell>
          <cell r="G25">
            <v>16322.29</v>
          </cell>
        </row>
        <row r="26">
          <cell r="A26" t="str">
            <v>1112205    Brasil 003038-4 JAC</v>
          </cell>
          <cell r="B26">
            <v>7380.55</v>
          </cell>
          <cell r="D26">
            <v>7380.55</v>
          </cell>
          <cell r="E26">
            <v>229.06</v>
          </cell>
          <cell r="G26">
            <v>229.06</v>
          </cell>
        </row>
        <row r="27">
          <cell r="A27" t="str">
            <v>1112206    Brasil 006605-2 KSR MTZ</v>
          </cell>
          <cell r="B27">
            <v>2280</v>
          </cell>
          <cell r="D27">
            <v>2280</v>
          </cell>
          <cell r="E27">
            <v>158.06</v>
          </cell>
          <cell r="G27">
            <v>158.06</v>
          </cell>
        </row>
        <row r="28">
          <cell r="A28" t="str">
            <v>1112208    Brasil 000294-1 Mogi</v>
          </cell>
          <cell r="B28">
            <v>6658</v>
          </cell>
          <cell r="D28">
            <v>6658</v>
          </cell>
          <cell r="E28">
            <v>6568.36</v>
          </cell>
          <cell r="G28">
            <v>6568.36</v>
          </cell>
        </row>
        <row r="29">
          <cell r="A29" t="str">
            <v>1112209    Brasil 6998-1 KSR Matriz</v>
          </cell>
          <cell r="B29">
            <v>17.09</v>
          </cell>
          <cell r="D29">
            <v>17.09</v>
          </cell>
          <cell r="E29">
            <v>48.15</v>
          </cell>
          <cell r="G29">
            <v>48.15</v>
          </cell>
        </row>
        <row r="30">
          <cell r="A30" t="str">
            <v>1112241    Ceará 508790-0 KSR FO</v>
          </cell>
          <cell r="B30">
            <v>3944.73</v>
          </cell>
          <cell r="D30">
            <v>3944.73</v>
          </cell>
          <cell r="E30">
            <v>3947.74</v>
          </cell>
          <cell r="G30">
            <v>3947.74</v>
          </cell>
        </row>
        <row r="31">
          <cell r="A31" t="str">
            <v>1112252    CEF 27183-2 KSR SP</v>
          </cell>
          <cell r="B31">
            <v>60.16</v>
          </cell>
          <cell r="D31">
            <v>60.16</v>
          </cell>
          <cell r="E31">
            <v>60.16</v>
          </cell>
          <cell r="G31">
            <v>60.16</v>
          </cell>
        </row>
        <row r="32">
          <cell r="A32" t="str">
            <v>1112253    CEF 00655-0 LA</v>
          </cell>
          <cell r="B32" t="str">
            <v>(       2.591,84</v>
          </cell>
          <cell r="C32" t="str">
            <v>-</v>
          </cell>
          <cell r="D32" t="e">
            <v>#VALUE!</v>
          </cell>
          <cell r="E32">
            <v>477815.27</v>
          </cell>
          <cell r="G32">
            <v>477815.27</v>
          </cell>
        </row>
        <row r="33">
          <cell r="A33" t="str">
            <v>1112253    CEF 00655-0 LA</v>
          </cell>
          <cell r="B33">
            <v>2591.84</v>
          </cell>
          <cell r="C33" t="str">
            <v>-</v>
          </cell>
          <cell r="D33">
            <v>-2591.84</v>
          </cell>
          <cell r="E33" t="str">
            <v>(     477.815,27</v>
          </cell>
          <cell r="G33" t="str">
            <v>(     477.815,27</v>
          </cell>
        </row>
        <row r="34">
          <cell r="A34" t="str">
            <v>1112255    CEF 327086-0</v>
          </cell>
          <cell r="B34">
            <v>783.67</v>
          </cell>
          <cell r="D34">
            <v>783.67</v>
          </cell>
          <cell r="E34">
            <v>783.67</v>
          </cell>
          <cell r="G34">
            <v>783.67</v>
          </cell>
        </row>
        <row r="35">
          <cell r="A35" t="str">
            <v>1112256    CEF 327371-1 KSR Matriz</v>
          </cell>
          <cell r="B35">
            <v>20</v>
          </cell>
          <cell r="D35">
            <v>20</v>
          </cell>
          <cell r="E35">
            <v>20</v>
          </cell>
          <cell r="G35">
            <v>20</v>
          </cell>
        </row>
        <row r="36">
          <cell r="A36" t="str">
            <v>1112273    Citibank N/A 141528-0 CELPAV</v>
          </cell>
          <cell r="B36">
            <v>24296.55</v>
          </cell>
          <cell r="D36">
            <v>24296.55</v>
          </cell>
          <cell r="E36">
            <v>1130.3499999999999</v>
          </cell>
          <cell r="G36">
            <v>1130.3499999999999</v>
          </cell>
        </row>
        <row r="37">
          <cell r="A37" t="str">
            <v>1112281    HSBC 04430-53</v>
          </cell>
          <cell r="B37">
            <v>376.73</v>
          </cell>
          <cell r="D37">
            <v>376.73</v>
          </cell>
          <cell r="E37">
            <v>1078.29</v>
          </cell>
          <cell r="G37">
            <v>1078.29</v>
          </cell>
        </row>
        <row r="38">
          <cell r="A38" t="str">
            <v>1112311    Itaú 0912 00094-0 KSR MTZ</v>
          </cell>
          <cell r="B38">
            <v>0</v>
          </cell>
          <cell r="D38">
            <v>0</v>
          </cell>
          <cell r="E38">
            <v>6768.53</v>
          </cell>
          <cell r="G38">
            <v>6768.53</v>
          </cell>
        </row>
        <row r="39">
          <cell r="A39" t="str">
            <v>1112312    Itaú 01887-9 KSR MN</v>
          </cell>
          <cell r="B39">
            <v>33499.29</v>
          </cell>
          <cell r="D39">
            <v>33499.29</v>
          </cell>
          <cell r="E39">
            <v>27231.040000000001</v>
          </cell>
          <cell r="G39">
            <v>27231.040000000001</v>
          </cell>
        </row>
        <row r="40">
          <cell r="A40" t="str">
            <v>1112313    Itaú 04545-4 KSR GO</v>
          </cell>
          <cell r="B40">
            <v>39372.959999999999</v>
          </cell>
          <cell r="D40">
            <v>39372.959999999999</v>
          </cell>
          <cell r="E40">
            <v>49087.82</v>
          </cell>
          <cell r="G40">
            <v>49087.82</v>
          </cell>
        </row>
        <row r="41">
          <cell r="A41" t="str">
            <v>1112314    Itaú 09012-6 KSR BU</v>
          </cell>
          <cell r="B41">
            <v>11241.88</v>
          </cell>
          <cell r="D41">
            <v>11241.88</v>
          </cell>
          <cell r="E41">
            <v>225.5</v>
          </cell>
          <cell r="G41">
            <v>225.5</v>
          </cell>
        </row>
        <row r="42">
          <cell r="A42" t="str">
            <v>1112315    Itaú 09059-3 KSR BL</v>
          </cell>
          <cell r="B42">
            <v>4695.58</v>
          </cell>
          <cell r="D42">
            <v>4695.58</v>
          </cell>
          <cell r="E42">
            <v>7283.32</v>
          </cell>
          <cell r="G42">
            <v>7283.32</v>
          </cell>
        </row>
        <row r="43">
          <cell r="A43" t="str">
            <v>1112316    Itaú 12516-1 KSR FO</v>
          </cell>
          <cell r="B43">
            <v>0</v>
          </cell>
          <cell r="D43">
            <v>0</v>
          </cell>
          <cell r="E43">
            <v>11470.64</v>
          </cell>
          <cell r="G43">
            <v>11470.64</v>
          </cell>
        </row>
        <row r="44">
          <cell r="A44" t="str">
            <v>1112317    Itaú 16299-8 KSR CT</v>
          </cell>
          <cell r="B44">
            <v>41647.39</v>
          </cell>
          <cell r="D44">
            <v>41647.39</v>
          </cell>
          <cell r="E44">
            <v>6758.9</v>
          </cell>
          <cell r="G44">
            <v>6758.9</v>
          </cell>
        </row>
        <row r="45">
          <cell r="A45" t="str">
            <v>1112318    Itaú 17553-7 KSR SAL.</v>
          </cell>
          <cell r="B45">
            <v>7483.93</v>
          </cell>
          <cell r="D45">
            <v>7483.93</v>
          </cell>
          <cell r="E45">
            <v>69609.649999999994</v>
          </cell>
          <cell r="G45">
            <v>69609.649999999994</v>
          </cell>
        </row>
        <row r="46">
          <cell r="A46" t="str">
            <v>1112319    Itaú 22504-0 KSR RJ</v>
          </cell>
          <cell r="B46">
            <v>31267.31</v>
          </cell>
          <cell r="D46">
            <v>31267.31</v>
          </cell>
          <cell r="E46">
            <v>0</v>
          </cell>
          <cell r="G46">
            <v>0</v>
          </cell>
        </row>
        <row r="47">
          <cell r="A47" t="str">
            <v>1112320    Itaú 23100-1 KSR RE</v>
          </cell>
          <cell r="B47">
            <v>1254.42</v>
          </cell>
          <cell r="D47">
            <v>1254.42</v>
          </cell>
          <cell r="E47">
            <v>450</v>
          </cell>
          <cell r="G47">
            <v>450</v>
          </cell>
        </row>
        <row r="48">
          <cell r="A48" t="str">
            <v>1112322    Itaú 28012-0 KSR RP</v>
          </cell>
          <cell r="B48">
            <v>2728.01</v>
          </cell>
          <cell r="D48">
            <v>2728.01</v>
          </cell>
          <cell r="E48">
            <v>805.08</v>
          </cell>
          <cell r="G48">
            <v>805.08</v>
          </cell>
        </row>
        <row r="49">
          <cell r="A49" t="str">
            <v>1112323    Itaú 31064-0 KSR CP</v>
          </cell>
          <cell r="B49">
            <v>1903.06</v>
          </cell>
          <cell r="D49">
            <v>1903.06</v>
          </cell>
          <cell r="E49">
            <v>11924.21</v>
          </cell>
          <cell r="G49">
            <v>11924.21</v>
          </cell>
        </row>
        <row r="50">
          <cell r="A50" t="str">
            <v>1112324    Itaú 35633-3 KSR BH</v>
          </cell>
          <cell r="B50">
            <v>13710.95</v>
          </cell>
          <cell r="D50">
            <v>13710.95</v>
          </cell>
          <cell r="E50">
            <v>27824.54</v>
          </cell>
          <cell r="G50">
            <v>27824.54</v>
          </cell>
        </row>
        <row r="51">
          <cell r="A51" t="str">
            <v>1112325    Itaú 38513-3 PIRACICABA</v>
          </cell>
          <cell r="B51">
            <v>12546.73</v>
          </cell>
          <cell r="D51">
            <v>12546.73</v>
          </cell>
          <cell r="E51">
            <v>23919.759999999998</v>
          </cell>
          <cell r="G51">
            <v>23919.759999999998</v>
          </cell>
        </row>
        <row r="52">
          <cell r="A52" t="str">
            <v>1112326    Itaú 3373-7 SENAI PI</v>
          </cell>
          <cell r="B52">
            <v>2166.17</v>
          </cell>
          <cell r="D52">
            <v>2166.17</v>
          </cell>
          <cell r="E52">
            <v>5946.91</v>
          </cell>
          <cell r="G52">
            <v>5946.91</v>
          </cell>
        </row>
        <row r="53">
          <cell r="A53" t="str">
            <v>1112327    Itaú 63543-9 KSR SP</v>
          </cell>
          <cell r="B53">
            <v>53498.76</v>
          </cell>
          <cell r="D53">
            <v>53498.76</v>
          </cell>
          <cell r="E53">
            <v>71032.479999999996</v>
          </cell>
          <cell r="G53">
            <v>71032.479999999996</v>
          </cell>
        </row>
        <row r="54">
          <cell r="A54" t="str">
            <v>1112328    Itaú 01622-9</v>
          </cell>
          <cell r="B54">
            <v>28115.87</v>
          </cell>
          <cell r="D54">
            <v>28115.87</v>
          </cell>
          <cell r="E54">
            <v>377479.42</v>
          </cell>
          <cell r="F54" t="str">
            <v>-</v>
          </cell>
          <cell r="G54">
            <v>-377479.42</v>
          </cell>
        </row>
        <row r="55">
          <cell r="A55" t="str">
            <v>1112330    Itaú 000001-9 LA</v>
          </cell>
          <cell r="B55">
            <v>844548.06</v>
          </cell>
          <cell r="D55">
            <v>844548.06</v>
          </cell>
          <cell r="E55">
            <v>2432.8200000000002</v>
          </cell>
          <cell r="G55">
            <v>2432.8200000000002</v>
          </cell>
        </row>
        <row r="56">
          <cell r="A56" t="str">
            <v>1112337    Itaú 37242-5 JACAREÍ</v>
          </cell>
          <cell r="B56">
            <v>19042.38</v>
          </cell>
          <cell r="D56">
            <v>19042.38</v>
          </cell>
          <cell r="E56">
            <v>23850.41</v>
          </cell>
          <cell r="G56">
            <v>23850.41</v>
          </cell>
        </row>
        <row r="57">
          <cell r="A57" t="str">
            <v>1112341    Itaú 39566-0 KSR POA</v>
          </cell>
          <cell r="B57">
            <v>24763.65</v>
          </cell>
          <cell r="D57">
            <v>24763.65</v>
          </cell>
          <cell r="E57">
            <v>1105.3399999999999</v>
          </cell>
          <cell r="G57">
            <v>1105.3399999999999</v>
          </cell>
        </row>
        <row r="58">
          <cell r="A58" t="str">
            <v>1112342    Itaú 3737-5 SENAI LA</v>
          </cell>
          <cell r="B58">
            <v>7461.22</v>
          </cell>
          <cell r="D58">
            <v>7461.22</v>
          </cell>
          <cell r="E58">
            <v>6559.04</v>
          </cell>
          <cell r="G58">
            <v>6559.04</v>
          </cell>
        </row>
        <row r="59">
          <cell r="A59" t="str">
            <v>1112343    Itaú 1271-4 Mogi</v>
          </cell>
          <cell r="B59">
            <v>192.24</v>
          </cell>
          <cell r="D59">
            <v>192.24</v>
          </cell>
          <cell r="E59">
            <v>483.96</v>
          </cell>
          <cell r="G59">
            <v>483.96</v>
          </cell>
        </row>
        <row r="60">
          <cell r="A60" t="str">
            <v>1112471    Mercantil SP 4283333-7 CELPAV</v>
          </cell>
          <cell r="B60">
            <v>30173.08</v>
          </cell>
          <cell r="D60">
            <v>30173.08</v>
          </cell>
          <cell r="E60">
            <v>26067.58</v>
          </cell>
          <cell r="G60">
            <v>26067.58</v>
          </cell>
        </row>
        <row r="61">
          <cell r="A61" t="str">
            <v>1112493    Nossa Caixa 04001608-1 KSR SP</v>
          </cell>
          <cell r="B61">
            <v>16.079999999999998</v>
          </cell>
          <cell r="D61">
            <v>16.079999999999998</v>
          </cell>
          <cell r="E61">
            <v>0</v>
          </cell>
          <cell r="G61">
            <v>0</v>
          </cell>
        </row>
        <row r="62">
          <cell r="A62" t="str">
            <v>1112502    Real 7700313-3</v>
          </cell>
          <cell r="B62">
            <v>126160.38</v>
          </cell>
          <cell r="D62">
            <v>126160.38</v>
          </cell>
          <cell r="E62">
            <v>126277.22</v>
          </cell>
          <cell r="G62">
            <v>126277.22</v>
          </cell>
        </row>
        <row r="63">
          <cell r="A63" t="str">
            <v>1112521    Safra 000304-6</v>
          </cell>
          <cell r="B63">
            <v>2200.87</v>
          </cell>
          <cell r="D63">
            <v>2200.87</v>
          </cell>
          <cell r="E63">
            <v>2209.5</v>
          </cell>
          <cell r="G63">
            <v>2209.5</v>
          </cell>
        </row>
        <row r="64">
          <cell r="A64" t="str">
            <v>1112542    Sudameris 2499630-1 CELPAV</v>
          </cell>
          <cell r="B64">
            <v>3560.87</v>
          </cell>
          <cell r="D64">
            <v>3560.87</v>
          </cell>
          <cell r="E64">
            <v>3100.18</v>
          </cell>
          <cell r="G64">
            <v>3100.18</v>
          </cell>
        </row>
        <row r="65">
          <cell r="A65" t="str">
            <v>1112552    Unibanco 100299-0</v>
          </cell>
          <cell r="B65">
            <v>43657.5</v>
          </cell>
          <cell r="D65">
            <v>43657.5</v>
          </cell>
          <cell r="E65">
            <v>18413.84</v>
          </cell>
          <cell r="G65">
            <v>18413.84</v>
          </cell>
        </row>
        <row r="66">
          <cell r="A66" t="str">
            <v>1112611    BankBoston 293.518-05 CELPAV</v>
          </cell>
          <cell r="B66">
            <v>4523.12</v>
          </cell>
          <cell r="D66">
            <v>4523.12</v>
          </cell>
          <cell r="E66">
            <v>0</v>
          </cell>
          <cell r="G66">
            <v>0</v>
          </cell>
        </row>
        <row r="67">
          <cell r="A67" t="str">
            <v>1112900    Financiamento de importação</v>
          </cell>
          <cell r="B67">
            <v>446.83</v>
          </cell>
          <cell r="D67">
            <v>446.83</v>
          </cell>
          <cell r="E67">
            <v>447.19</v>
          </cell>
          <cell r="G67">
            <v>447.19</v>
          </cell>
        </row>
        <row r="68">
          <cell r="A68" t="str">
            <v>1112901    Conta Corrente Transf.entre Unidades</v>
          </cell>
          <cell r="B68">
            <v>5334.45</v>
          </cell>
          <cell r="D68">
            <v>5334.45</v>
          </cell>
          <cell r="E68">
            <v>0</v>
          </cell>
          <cell r="G68">
            <v>0</v>
          </cell>
        </row>
        <row r="69">
          <cell r="A69" t="str">
            <v>1114001    Aplicações financeiras</v>
          </cell>
          <cell r="B69">
            <v>1050.33</v>
          </cell>
          <cell r="D69">
            <v>1050.33</v>
          </cell>
          <cell r="E69">
            <v>1050.33</v>
          </cell>
          <cell r="G69">
            <v>1050.33</v>
          </cell>
        </row>
        <row r="70">
          <cell r="A70" t="str">
            <v>1114002    Aplicações Financeiras até 90 dias</v>
          </cell>
          <cell r="B70">
            <v>494379610.95999998</v>
          </cell>
          <cell r="D70">
            <v>494379610.95999998</v>
          </cell>
          <cell r="E70">
            <v>237622392.38999999</v>
          </cell>
          <cell r="G70">
            <v>237622392.38999999</v>
          </cell>
        </row>
        <row r="71">
          <cell r="A71" t="str">
            <v>1114003    Aplicações Financeiras acima de 90 dias</v>
          </cell>
          <cell r="B71">
            <v>444406975.56</v>
          </cell>
          <cell r="D71">
            <v>444406975.56</v>
          </cell>
          <cell r="E71">
            <v>444406975.56</v>
          </cell>
          <cell r="G71">
            <v>444406975.56</v>
          </cell>
        </row>
        <row r="72">
          <cell r="A72" t="str">
            <v>1114005    Ajuste SWAP - Aplicações Financeiras</v>
          </cell>
          <cell r="B72">
            <v>133345710.8</v>
          </cell>
          <cell r="D72">
            <v>133345710.8</v>
          </cell>
          <cell r="E72">
            <v>116738222.34</v>
          </cell>
          <cell r="G72">
            <v>116738222.34</v>
          </cell>
        </row>
        <row r="73">
          <cell r="A73" t="str">
            <v>1121001    Duplicatas a receber de terceiros</v>
          </cell>
          <cell r="B73">
            <v>125842925.87</v>
          </cell>
          <cell r="D73">
            <v>125842925.87</v>
          </cell>
          <cell r="E73">
            <v>123079222.08</v>
          </cell>
          <cell r="G73">
            <v>123079222.08</v>
          </cell>
        </row>
        <row r="74">
          <cell r="A74" t="str">
            <v>1121002    Recebimentos Realizados a Compensar</v>
          </cell>
          <cell r="B74">
            <v>36316.089999999997</v>
          </cell>
          <cell r="D74">
            <v>36316.089999999997</v>
          </cell>
          <cell r="E74">
            <v>138111.19</v>
          </cell>
          <cell r="F74" t="str">
            <v>-</v>
          </cell>
          <cell r="G74">
            <v>-138111.19</v>
          </cell>
        </row>
        <row r="75">
          <cell r="A75" t="str">
            <v>1121700    KSR - Duplicatas a receber de terceiros</v>
          </cell>
          <cell r="B75">
            <v>18483858.710000001</v>
          </cell>
          <cell r="D75">
            <v>18483858.710000001</v>
          </cell>
          <cell r="E75">
            <v>18762090.149999999</v>
          </cell>
          <cell r="G75">
            <v>18762090.149999999</v>
          </cell>
        </row>
        <row r="76">
          <cell r="A76" t="str">
            <v>1121999    Ajuste da variação cambial-ME</v>
          </cell>
          <cell r="B76">
            <v>108698.79</v>
          </cell>
          <cell r="D76">
            <v>108698.79</v>
          </cell>
          <cell r="E76">
            <v>96033.5</v>
          </cell>
          <cell r="F76" t="str">
            <v>-</v>
          </cell>
          <cell r="G76">
            <v>-96033.5</v>
          </cell>
        </row>
        <row r="77">
          <cell r="A77" t="str">
            <v>1122002    Duplicatas a receber de divisões</v>
          </cell>
          <cell r="B77">
            <v>12533196.08</v>
          </cell>
          <cell r="D77">
            <v>12533196.08</v>
          </cell>
          <cell r="E77">
            <v>16267031.119999999</v>
          </cell>
          <cell r="G77">
            <v>16267031.119999999</v>
          </cell>
        </row>
        <row r="78">
          <cell r="A78" t="str">
            <v>1123001    Operações c/vendor</v>
          </cell>
          <cell r="B78">
            <v>87466902.439999998</v>
          </cell>
          <cell r="D78">
            <v>87466902.439999998</v>
          </cell>
          <cell r="E78">
            <v>84898390.959999993</v>
          </cell>
          <cell r="G78">
            <v>84898390.959999993</v>
          </cell>
        </row>
        <row r="79">
          <cell r="A79" t="str">
            <v>1123700    KSR - CDG</v>
          </cell>
          <cell r="B79">
            <v>24016479.07</v>
          </cell>
          <cell r="D79">
            <v>24016479.07</v>
          </cell>
          <cell r="E79">
            <v>21125062.02</v>
          </cell>
          <cell r="G79">
            <v>21125062.02</v>
          </cell>
        </row>
        <row r="80">
          <cell r="A80" t="str">
            <v>1123999    Ajuste da variação cambial-ME</v>
          </cell>
          <cell r="B80">
            <v>652.91</v>
          </cell>
          <cell r="C80" t="str">
            <v>-</v>
          </cell>
          <cell r="D80">
            <v>-652.91</v>
          </cell>
          <cell r="E80">
            <v>652.91</v>
          </cell>
          <cell r="F80" t="str">
            <v>-</v>
          </cell>
          <cell r="G80">
            <v>-652.91</v>
          </cell>
        </row>
        <row r="81">
          <cell r="A81" t="str">
            <v>1125001    Devedores p/exportação</v>
          </cell>
          <cell r="B81">
            <v>171994486.19</v>
          </cell>
          <cell r="D81">
            <v>171994486.19</v>
          </cell>
          <cell r="E81">
            <v>170753138.55000001</v>
          </cell>
          <cell r="G81">
            <v>170753138.55000001</v>
          </cell>
        </row>
        <row r="82">
          <cell r="A82" t="str">
            <v>1125999    Ajuste da variação cambial-ME</v>
          </cell>
          <cell r="B82">
            <v>2661381.81</v>
          </cell>
          <cell r="D82">
            <v>2661381.81</v>
          </cell>
          <cell r="E82">
            <v>4761263.91</v>
          </cell>
          <cell r="F82" t="str">
            <v>-</v>
          </cell>
          <cell r="G82">
            <v>-4761263.91</v>
          </cell>
        </row>
        <row r="83">
          <cell r="A83" t="str">
            <v>1127001    Provisão p/devedores duvidosos (redutor</v>
          </cell>
          <cell r="B83">
            <v>10491664.310000001</v>
          </cell>
          <cell r="C83" t="str">
            <v>-</v>
          </cell>
          <cell r="D83">
            <v>-10491664.310000001</v>
          </cell>
          <cell r="E83">
            <v>10491664.310000001</v>
          </cell>
          <cell r="F83" t="str">
            <v>-</v>
          </cell>
          <cell r="G83">
            <v>-10491664.310000001</v>
          </cell>
        </row>
        <row r="84">
          <cell r="A84" t="str">
            <v>1131101    Encargos a receber de clientes(vendor)</v>
          </cell>
          <cell r="B84">
            <v>7318797.4000000004</v>
          </cell>
          <cell r="D84">
            <v>7318797.4000000004</v>
          </cell>
          <cell r="E84">
            <v>7286064.96</v>
          </cell>
          <cell r="G84">
            <v>7286064.96</v>
          </cell>
        </row>
        <row r="85">
          <cell r="A85" t="str">
            <v>1131102    Cheques devolvidos em cobrança</v>
          </cell>
          <cell r="B85">
            <v>48480.63</v>
          </cell>
          <cell r="D85">
            <v>48480.63</v>
          </cell>
          <cell r="E85">
            <v>43461.42</v>
          </cell>
          <cell r="G85">
            <v>43461.42</v>
          </cell>
        </row>
        <row r="86">
          <cell r="A86" t="str">
            <v>1131103    Serv. a fornec. (alim.,transp.,telef.,a</v>
          </cell>
          <cell r="B86">
            <v>27604.61</v>
          </cell>
          <cell r="D86">
            <v>27604.61</v>
          </cell>
          <cell r="E86">
            <v>30034.12</v>
          </cell>
          <cell r="G86">
            <v>30034.12</v>
          </cell>
        </row>
        <row r="87">
          <cell r="A87" t="str">
            <v>1131105    Juros a receber s/deposito ELETROBRAS</v>
          </cell>
          <cell r="B87">
            <v>436775.77</v>
          </cell>
          <cell r="D87">
            <v>436775.77</v>
          </cell>
          <cell r="E87">
            <v>409760.72</v>
          </cell>
          <cell r="G87">
            <v>409760.72</v>
          </cell>
        </row>
        <row r="88">
          <cell r="A88" t="str">
            <v>1131106    Títulos da dívida agrária</v>
          </cell>
          <cell r="B88">
            <v>69824.210000000006</v>
          </cell>
          <cell r="D88">
            <v>69824.210000000006</v>
          </cell>
          <cell r="E88">
            <v>69824.210000000006</v>
          </cell>
          <cell r="G88">
            <v>69824.210000000006</v>
          </cell>
        </row>
        <row r="89">
          <cell r="A89" t="str">
            <v>1131107    Nota Promissória a receber</v>
          </cell>
          <cell r="B89">
            <v>269319.59999999998</v>
          </cell>
          <cell r="D89">
            <v>269319.59999999998</v>
          </cell>
          <cell r="E89">
            <v>265773.96999999997</v>
          </cell>
          <cell r="G89">
            <v>265773.96999999997</v>
          </cell>
        </row>
        <row r="90">
          <cell r="A90" t="str">
            <v>1131108    Antecipação por conta de afastamento</v>
          </cell>
          <cell r="B90">
            <v>329823.46999999997</v>
          </cell>
          <cell r="D90">
            <v>329823.46999999997</v>
          </cell>
          <cell r="E90">
            <v>312760.61</v>
          </cell>
          <cell r="G90">
            <v>312760.61</v>
          </cell>
        </row>
        <row r="91">
          <cell r="A91" t="str">
            <v>1131109    Adiantamento por conta de Comissões</v>
          </cell>
          <cell r="B91">
            <v>85631.08</v>
          </cell>
          <cell r="D91">
            <v>85631.08</v>
          </cell>
          <cell r="E91">
            <v>50976.13</v>
          </cell>
          <cell r="G91">
            <v>50976.13</v>
          </cell>
        </row>
        <row r="92">
          <cell r="A92" t="str">
            <v>1131110    Juros a Receber de Clientes</v>
          </cell>
          <cell r="B92">
            <v>58956.28</v>
          </cell>
          <cell r="D92">
            <v>58956.28</v>
          </cell>
          <cell r="E92">
            <v>58065.11</v>
          </cell>
          <cell r="G92">
            <v>58065.11</v>
          </cell>
        </row>
        <row r="93">
          <cell r="A93" t="str">
            <v>1131111    Juros de clientes a compensar (red)</v>
          </cell>
          <cell r="B93">
            <v>65654.59</v>
          </cell>
          <cell r="C93" t="str">
            <v>-</v>
          </cell>
          <cell r="D93">
            <v>-65654.59</v>
          </cell>
          <cell r="E93">
            <v>64513.07</v>
          </cell>
          <cell r="F93" t="str">
            <v>-</v>
          </cell>
          <cell r="G93">
            <v>-64513.07</v>
          </cell>
        </row>
        <row r="94">
          <cell r="A94" t="str">
            <v>1131112    Adiantamento por conta de Serviços</v>
          </cell>
          <cell r="B94">
            <v>3398393.2</v>
          </cell>
          <cell r="D94">
            <v>3398393.2</v>
          </cell>
          <cell r="E94">
            <v>7030697.2800000003</v>
          </cell>
          <cell r="G94">
            <v>7030697.2800000003</v>
          </cell>
        </row>
        <row r="95">
          <cell r="A95" t="str">
            <v>1131113    Cheques devolvidos em Cobrança KSR</v>
          </cell>
          <cell r="B95">
            <v>157983.85</v>
          </cell>
          <cell r="D95">
            <v>157983.85</v>
          </cell>
          <cell r="E95">
            <v>200132.93</v>
          </cell>
          <cell r="G95">
            <v>200132.93</v>
          </cell>
        </row>
        <row r="96">
          <cell r="A96" t="str">
            <v>1131114    Titulos a receber - VCP Juridico</v>
          </cell>
          <cell r="B96">
            <v>635737.51</v>
          </cell>
          <cell r="D96">
            <v>635737.51</v>
          </cell>
          <cell r="E96">
            <v>635737.51</v>
          </cell>
          <cell r="G96">
            <v>635737.51</v>
          </cell>
        </row>
        <row r="97">
          <cell r="A97" t="str">
            <v>1131170    KSR-ENC.RECEBER CDG</v>
          </cell>
          <cell r="B97">
            <v>178605.52</v>
          </cell>
          <cell r="D97">
            <v>178605.52</v>
          </cell>
          <cell r="E97">
            <v>172551</v>
          </cell>
          <cell r="G97">
            <v>172551</v>
          </cell>
        </row>
        <row r="98">
          <cell r="A98" t="str">
            <v>1131701    Adiantamentos a fornecedores</v>
          </cell>
          <cell r="B98">
            <v>14045470.76</v>
          </cell>
          <cell r="D98">
            <v>14045470.76</v>
          </cell>
          <cell r="E98">
            <v>13510458.869999999</v>
          </cell>
          <cell r="G98">
            <v>13510458.869999999</v>
          </cell>
        </row>
        <row r="99">
          <cell r="A99" t="str">
            <v>1131702    Adiant.Fornecedores</v>
          </cell>
          <cell r="B99">
            <v>1179801.6100000001</v>
          </cell>
          <cell r="D99">
            <v>1179801.6100000001</v>
          </cell>
          <cell r="E99">
            <v>738449.15</v>
          </cell>
          <cell r="G99">
            <v>738449.15</v>
          </cell>
        </row>
        <row r="100">
          <cell r="A100" t="str">
            <v>1131799    Ajuste da variação cambial-ME</v>
          </cell>
          <cell r="B100">
            <v>136863.54</v>
          </cell>
          <cell r="D100">
            <v>136863.54</v>
          </cell>
          <cell r="E100">
            <v>121720.07</v>
          </cell>
          <cell r="G100">
            <v>121720.07</v>
          </cell>
        </row>
        <row r="101">
          <cell r="A101" t="str">
            <v>1131980    Adiant. a despachantes de importação-97</v>
          </cell>
          <cell r="B101">
            <v>497833.77</v>
          </cell>
          <cell r="D101">
            <v>497833.77</v>
          </cell>
          <cell r="E101">
            <v>497833.77</v>
          </cell>
          <cell r="G101">
            <v>497833.77</v>
          </cell>
        </row>
        <row r="102">
          <cell r="A102" t="str">
            <v>1132101    Adiantamentos para gastos de viagens</v>
          </cell>
          <cell r="B102">
            <v>99815.9</v>
          </cell>
          <cell r="D102">
            <v>99815.9</v>
          </cell>
          <cell r="E102">
            <v>86974.54</v>
          </cell>
          <cell r="G102">
            <v>86974.54</v>
          </cell>
        </row>
        <row r="103">
          <cell r="A103" t="str">
            <v>1132199    Ajuste da variação cambial-ME</v>
          </cell>
          <cell r="B103">
            <v>6444.19</v>
          </cell>
          <cell r="C103" t="str">
            <v>-</v>
          </cell>
          <cell r="D103">
            <v>-6444.19</v>
          </cell>
          <cell r="E103">
            <v>7854.55</v>
          </cell>
          <cell r="F103" t="str">
            <v>-</v>
          </cell>
          <cell r="G103">
            <v>-7854.55</v>
          </cell>
        </row>
        <row r="104">
          <cell r="A104" t="str">
            <v>1132301    Adiantamento a funcionários</v>
          </cell>
          <cell r="B104">
            <v>3403.66</v>
          </cell>
          <cell r="D104">
            <v>3403.66</v>
          </cell>
          <cell r="E104">
            <v>3584.25</v>
          </cell>
          <cell r="G104">
            <v>3584.25</v>
          </cell>
        </row>
        <row r="105">
          <cell r="A105" t="str">
            <v>1132302    Adiantamento de férias</v>
          </cell>
          <cell r="B105">
            <v>122974.85</v>
          </cell>
          <cell r="D105">
            <v>122974.85</v>
          </cell>
          <cell r="E105">
            <v>122434.17</v>
          </cell>
          <cell r="G105">
            <v>122434.17</v>
          </cell>
        </row>
        <row r="106">
          <cell r="A106" t="str">
            <v>1132303    Adiantamento do 13º salário</v>
          </cell>
          <cell r="B106">
            <v>1363784.2</v>
          </cell>
          <cell r="D106">
            <v>1363784.2</v>
          </cell>
          <cell r="E106">
            <v>1177713.1100000001</v>
          </cell>
          <cell r="G106">
            <v>1177713.1100000001</v>
          </cell>
        </row>
        <row r="107">
          <cell r="A107" t="str">
            <v>1132304    Antecipação de salário</v>
          </cell>
          <cell r="B107">
            <v>106406.9</v>
          </cell>
          <cell r="D107">
            <v>106406.9</v>
          </cell>
          <cell r="E107">
            <v>101233.88</v>
          </cell>
          <cell r="G107">
            <v>101233.88</v>
          </cell>
        </row>
        <row r="108">
          <cell r="A108" t="str">
            <v>1132306    Adiantamento de serviços médicos</v>
          </cell>
          <cell r="B108">
            <v>64808.31</v>
          </cell>
          <cell r="D108">
            <v>64808.31</v>
          </cell>
          <cell r="E108">
            <v>55667.75</v>
          </cell>
          <cell r="G108">
            <v>55667.75</v>
          </cell>
        </row>
        <row r="109">
          <cell r="A109" t="str">
            <v>1132307    Adiantamento de serviços odontológicos</v>
          </cell>
          <cell r="B109">
            <v>1552.34</v>
          </cell>
          <cell r="D109">
            <v>1552.34</v>
          </cell>
          <cell r="E109">
            <v>1691.91</v>
          </cell>
          <cell r="G109">
            <v>1691.91</v>
          </cell>
        </row>
        <row r="110">
          <cell r="A110" t="str">
            <v>1132308    Adiantamento de medicamentos</v>
          </cell>
          <cell r="B110">
            <v>9048.68</v>
          </cell>
          <cell r="D110">
            <v>9048.68</v>
          </cell>
          <cell r="E110">
            <v>5530.75</v>
          </cell>
          <cell r="G110">
            <v>5530.75</v>
          </cell>
        </row>
        <row r="111">
          <cell r="A111" t="str">
            <v>1132309    Adiantamento de serviços óticas</v>
          </cell>
          <cell r="B111">
            <v>0</v>
          </cell>
          <cell r="D111">
            <v>0</v>
          </cell>
          <cell r="E111">
            <v>20</v>
          </cell>
          <cell r="G111">
            <v>20</v>
          </cell>
        </row>
        <row r="112">
          <cell r="A112" t="str">
            <v>1132310    Adiantamento de material escolar</v>
          </cell>
          <cell r="B112">
            <v>17.190000000000001</v>
          </cell>
          <cell r="D112">
            <v>17.190000000000001</v>
          </cell>
          <cell r="E112">
            <v>0</v>
          </cell>
          <cell r="G112">
            <v>0</v>
          </cell>
        </row>
        <row r="113">
          <cell r="A113" t="str">
            <v>1132311    Adiantamento da participação nos result</v>
          </cell>
          <cell r="B113">
            <v>289.95999999999998</v>
          </cell>
          <cell r="D113">
            <v>289.95999999999998</v>
          </cell>
          <cell r="E113">
            <v>304076.58</v>
          </cell>
          <cell r="G113">
            <v>304076.58</v>
          </cell>
        </row>
        <row r="114">
          <cell r="A114" t="str">
            <v>1132501    Empréstimos a empregados</v>
          </cell>
          <cell r="B114">
            <v>307412.17</v>
          </cell>
          <cell r="D114">
            <v>307412.17</v>
          </cell>
          <cell r="E114">
            <v>285853.8</v>
          </cell>
          <cell r="G114">
            <v>285853.8</v>
          </cell>
        </row>
        <row r="115">
          <cell r="A115" t="str">
            <v>1132601    Bens do imobilizado destinados a venda</v>
          </cell>
          <cell r="B115">
            <v>34410.870000000003</v>
          </cell>
          <cell r="D115">
            <v>34410.870000000003</v>
          </cell>
          <cell r="E115">
            <v>26840.87</v>
          </cell>
          <cell r="G115">
            <v>26840.87</v>
          </cell>
        </row>
        <row r="116">
          <cell r="A116" t="str">
            <v>1132602    Contas a Receber Venda de Imobilizado</v>
          </cell>
          <cell r="B116">
            <v>70618.17</v>
          </cell>
          <cell r="D116">
            <v>70618.17</v>
          </cell>
          <cell r="E116">
            <v>118340.67</v>
          </cell>
          <cell r="G116">
            <v>118340.67</v>
          </cell>
        </row>
        <row r="117">
          <cell r="A117" t="str">
            <v>1132701    ICMS-Imposto s/circulação de mercadoria</v>
          </cell>
          <cell r="B117">
            <v>122930.8</v>
          </cell>
          <cell r="D117">
            <v>122930.8</v>
          </cell>
          <cell r="E117">
            <v>119825.64</v>
          </cell>
          <cell r="G117">
            <v>119825.64</v>
          </cell>
        </row>
        <row r="118">
          <cell r="A118" t="str">
            <v>1132703    Crédito prêmio de IPI</v>
          </cell>
          <cell r="B118">
            <v>114.1</v>
          </cell>
          <cell r="D118">
            <v>114.1</v>
          </cell>
          <cell r="E118">
            <v>114.1</v>
          </cell>
          <cell r="G118">
            <v>114.1</v>
          </cell>
        </row>
        <row r="119">
          <cell r="A119" t="str">
            <v>1132714    ICMS-transitoria s/remessa futura</v>
          </cell>
          <cell r="B119">
            <v>79438.95</v>
          </cell>
          <cell r="C119" t="str">
            <v>-</v>
          </cell>
          <cell r="D119">
            <v>-79438.95</v>
          </cell>
          <cell r="E119">
            <v>76044.88</v>
          </cell>
          <cell r="F119" t="str">
            <v>-</v>
          </cell>
          <cell r="G119">
            <v>-76044.88</v>
          </cell>
        </row>
        <row r="120">
          <cell r="A120" t="str">
            <v>1132780    ICMS-KSR</v>
          </cell>
          <cell r="B120">
            <v>1622019.94</v>
          </cell>
          <cell r="D120">
            <v>1622019.94</v>
          </cell>
          <cell r="E120">
            <v>1511987.45</v>
          </cell>
          <cell r="G120">
            <v>1511987.45</v>
          </cell>
        </row>
        <row r="121">
          <cell r="A121" t="str">
            <v>1132781    IPI-KSR</v>
          </cell>
          <cell r="B121">
            <v>177408.17</v>
          </cell>
          <cell r="D121">
            <v>177408.17</v>
          </cell>
          <cell r="E121">
            <v>54598.57</v>
          </cell>
          <cell r="G121">
            <v>54598.57</v>
          </cell>
        </row>
        <row r="122">
          <cell r="A122" t="str">
            <v>1133101    IRPJ/CSLL Antecipado</v>
          </cell>
          <cell r="B122">
            <v>15553050.27</v>
          </cell>
          <cell r="D122">
            <v>15553050.27</v>
          </cell>
          <cell r="E122">
            <v>12383925.039999999</v>
          </cell>
          <cell r="G122">
            <v>12383925.039999999</v>
          </cell>
        </row>
        <row r="123">
          <cell r="A123" t="str">
            <v>1133102    Contribuição social sobre o lucro</v>
          </cell>
          <cell r="B123">
            <v>2333821.61</v>
          </cell>
          <cell r="D123">
            <v>2333821.61</v>
          </cell>
          <cell r="E123">
            <v>0</v>
          </cell>
          <cell r="G123">
            <v>0</v>
          </cell>
        </row>
        <row r="124">
          <cell r="A124" t="str">
            <v>1133105    IRRF-Imposto de Renda Retido na Fonte</v>
          </cell>
          <cell r="B124">
            <v>13640934.01</v>
          </cell>
          <cell r="D124">
            <v>13640934.01</v>
          </cell>
          <cell r="E124">
            <v>11900217.25</v>
          </cell>
          <cell r="G124">
            <v>11900217.25</v>
          </cell>
        </row>
        <row r="125">
          <cell r="A125" t="str">
            <v>1133106    Imposto a restituir - processo judicial</v>
          </cell>
          <cell r="B125">
            <v>282152.08</v>
          </cell>
          <cell r="D125">
            <v>282152.08</v>
          </cell>
          <cell r="E125">
            <v>282152.08</v>
          </cell>
          <cell r="G125">
            <v>282152.08</v>
          </cell>
        </row>
        <row r="126">
          <cell r="A126" t="str">
            <v>1133107    Pis a compensar</v>
          </cell>
          <cell r="B126">
            <v>12454.33</v>
          </cell>
          <cell r="D126">
            <v>12454.33</v>
          </cell>
          <cell r="E126">
            <v>12454.33</v>
          </cell>
          <cell r="G126">
            <v>12454.33</v>
          </cell>
        </row>
        <row r="127">
          <cell r="A127" t="str">
            <v>1133108    Cofins a compensar s/Faturamento</v>
          </cell>
          <cell r="B127">
            <v>2192.61</v>
          </cell>
          <cell r="D127">
            <v>2192.61</v>
          </cell>
          <cell r="E127">
            <v>2192.61</v>
          </cell>
          <cell r="G127">
            <v>2192.61</v>
          </cell>
        </row>
        <row r="128">
          <cell r="A128" t="str">
            <v>1133109    Cofins a compensar s/Receita Financeira</v>
          </cell>
          <cell r="B128">
            <v>122274.66</v>
          </cell>
          <cell r="D128">
            <v>122274.66</v>
          </cell>
          <cell r="E128">
            <v>121155.51</v>
          </cell>
          <cell r="G128">
            <v>121155.51</v>
          </cell>
        </row>
        <row r="129">
          <cell r="A129" t="str">
            <v>1140010    Produtos acabados</v>
          </cell>
          <cell r="B129">
            <v>27438175.41</v>
          </cell>
          <cell r="D129">
            <v>27438175.41</v>
          </cell>
          <cell r="E129">
            <v>24817615.469999999</v>
          </cell>
          <cell r="G129">
            <v>24817615.469999999</v>
          </cell>
        </row>
        <row r="130">
          <cell r="A130" t="str">
            <v>1140011    Produtos acabados em transito</v>
          </cell>
          <cell r="B130">
            <v>5186830.72</v>
          </cell>
          <cell r="D130">
            <v>5186830.72</v>
          </cell>
          <cell r="E130">
            <v>3396774.05</v>
          </cell>
          <cell r="G130">
            <v>3396774.05</v>
          </cell>
        </row>
        <row r="131">
          <cell r="A131" t="str">
            <v>1140012    Produtos Acabados</v>
          </cell>
          <cell r="B131">
            <v>1528588.23</v>
          </cell>
          <cell r="D131">
            <v>1528588.23</v>
          </cell>
          <cell r="E131">
            <v>2675718.36</v>
          </cell>
          <cell r="G131">
            <v>2675718.36</v>
          </cell>
        </row>
        <row r="132">
          <cell r="A132" t="str">
            <v>1140020    Mercadorias para revenda MI</v>
          </cell>
          <cell r="B132">
            <v>16227088.58</v>
          </cell>
          <cell r="D132">
            <v>16227088.58</v>
          </cell>
          <cell r="E132">
            <v>13848479.779999999</v>
          </cell>
          <cell r="G132">
            <v>13848479.779999999</v>
          </cell>
        </row>
        <row r="133">
          <cell r="A133" t="str">
            <v>1140040    Produtos acabados em poder de terceiros</v>
          </cell>
          <cell r="B133">
            <v>38293.94</v>
          </cell>
          <cell r="D133">
            <v>38293.94</v>
          </cell>
          <cell r="E133">
            <v>38293.94</v>
          </cell>
          <cell r="G133">
            <v>38293.94</v>
          </cell>
        </row>
        <row r="134">
          <cell r="A134" t="str">
            <v>1140050    Produtos em elaboração</v>
          </cell>
          <cell r="B134">
            <v>7368872.3399999999</v>
          </cell>
          <cell r="D134">
            <v>7368872.3399999999</v>
          </cell>
          <cell r="E134">
            <v>8396587.7899999991</v>
          </cell>
          <cell r="G134">
            <v>8396587.7899999991</v>
          </cell>
        </row>
        <row r="135">
          <cell r="A135" t="str">
            <v>1140052    Produtos em Elaboração</v>
          </cell>
          <cell r="B135">
            <v>3068511.44</v>
          </cell>
          <cell r="D135">
            <v>3068511.44</v>
          </cell>
          <cell r="E135">
            <v>387725.81</v>
          </cell>
          <cell r="G135">
            <v>387725.81</v>
          </cell>
        </row>
        <row r="136">
          <cell r="A136" t="str">
            <v>1140060    Matérias primas</v>
          </cell>
          <cell r="B136">
            <v>15648525.41</v>
          </cell>
          <cell r="D136">
            <v>15648525.41</v>
          </cell>
          <cell r="E136">
            <v>17835210.350000001</v>
          </cell>
          <cell r="G136">
            <v>17835210.350000001</v>
          </cell>
        </row>
        <row r="137">
          <cell r="A137" t="str">
            <v>1140061    Estoque Material de Escritório</v>
          </cell>
          <cell r="B137">
            <v>126299.7</v>
          </cell>
          <cell r="D137">
            <v>126299.7</v>
          </cell>
          <cell r="E137">
            <v>132332.54</v>
          </cell>
          <cell r="G137">
            <v>132332.54</v>
          </cell>
        </row>
        <row r="138">
          <cell r="A138" t="str">
            <v>1140090    Meios Auxiliares de Produção</v>
          </cell>
          <cell r="B138">
            <v>7353337.96</v>
          </cell>
          <cell r="D138">
            <v>7353337.96</v>
          </cell>
          <cell r="E138">
            <v>6898283.0800000001</v>
          </cell>
          <cell r="G138">
            <v>6898283.0800000001</v>
          </cell>
        </row>
        <row r="139">
          <cell r="A139" t="str">
            <v>1140100    Materiais de embalagens</v>
          </cell>
          <cell r="B139">
            <v>2204847.08</v>
          </cell>
          <cell r="D139">
            <v>2204847.08</v>
          </cell>
          <cell r="E139">
            <v>1799007.57</v>
          </cell>
          <cell r="G139">
            <v>1799007.57</v>
          </cell>
        </row>
        <row r="140">
          <cell r="A140" t="str">
            <v>1140101    Materiais de Embalagens KSR</v>
          </cell>
          <cell r="B140">
            <v>13400.21</v>
          </cell>
          <cell r="D140">
            <v>13400.21</v>
          </cell>
          <cell r="E140">
            <v>13237.95</v>
          </cell>
          <cell r="G140">
            <v>13237.95</v>
          </cell>
        </row>
        <row r="141">
          <cell r="A141" t="str">
            <v>1140120    Materiais de manutenção</v>
          </cell>
          <cell r="B141">
            <v>26696677.579999998</v>
          </cell>
          <cell r="D141">
            <v>26696677.579999998</v>
          </cell>
          <cell r="E141">
            <v>26380217.960000001</v>
          </cell>
          <cell r="G141">
            <v>26380217.960000001</v>
          </cell>
        </row>
        <row r="142">
          <cell r="A142" t="str">
            <v>1140140    Importações em andamento</v>
          </cell>
          <cell r="B142">
            <v>6129158.3099999996</v>
          </cell>
          <cell r="D142">
            <v>6129158.3099999996</v>
          </cell>
          <cell r="E142">
            <v>6910883.5099999998</v>
          </cell>
          <cell r="G142">
            <v>6910883.5099999998</v>
          </cell>
        </row>
        <row r="143">
          <cell r="A143" t="str">
            <v>1140150    Madeira própria cortada no campo</v>
          </cell>
          <cell r="B143">
            <v>43.64</v>
          </cell>
          <cell r="D143">
            <v>43.64</v>
          </cell>
          <cell r="E143">
            <v>43.64</v>
          </cell>
          <cell r="G143">
            <v>43.64</v>
          </cell>
        </row>
        <row r="144">
          <cell r="A144" t="str">
            <v>1140151    Custo complementar de madeira</v>
          </cell>
          <cell r="B144">
            <v>1006383.45</v>
          </cell>
          <cell r="C144" t="str">
            <v>-</v>
          </cell>
          <cell r="D144">
            <v>-1006383.45</v>
          </cell>
          <cell r="E144">
            <v>987415.48</v>
          </cell>
          <cell r="F144" t="str">
            <v>-</v>
          </cell>
          <cell r="G144">
            <v>-987415.48</v>
          </cell>
        </row>
        <row r="145">
          <cell r="A145" t="str">
            <v>1140160    Insumos agrícolas</v>
          </cell>
          <cell r="B145">
            <v>1193494.8</v>
          </cell>
          <cell r="D145">
            <v>1193494.8</v>
          </cell>
          <cell r="E145">
            <v>1233538.45</v>
          </cell>
          <cell r="G145">
            <v>1233538.45</v>
          </cell>
        </row>
        <row r="146">
          <cell r="A146" t="str">
            <v>1140190    Materiais diversos</v>
          </cell>
          <cell r="B146">
            <v>234165.93</v>
          </cell>
          <cell r="D146">
            <v>234165.93</v>
          </cell>
          <cell r="E146">
            <v>234572</v>
          </cell>
          <cell r="G146">
            <v>234572</v>
          </cell>
        </row>
        <row r="147">
          <cell r="A147" t="str">
            <v>1140200    Materiais de terceiros em nosso poder</v>
          </cell>
          <cell r="B147">
            <v>420205.04</v>
          </cell>
          <cell r="C147" t="str">
            <v>-</v>
          </cell>
          <cell r="D147">
            <v>-420205.04</v>
          </cell>
          <cell r="E147">
            <v>487390.16</v>
          </cell>
          <cell r="F147" t="str">
            <v>-</v>
          </cell>
          <cell r="G147">
            <v>-487390.16</v>
          </cell>
        </row>
        <row r="148">
          <cell r="A148" t="str">
            <v>1140210    Materiais em poder de terceiros</v>
          </cell>
          <cell r="B148">
            <v>522723.52</v>
          </cell>
          <cell r="D148">
            <v>522723.52</v>
          </cell>
          <cell r="E148">
            <v>522723.52</v>
          </cell>
          <cell r="G148">
            <v>522723.52</v>
          </cell>
        </row>
        <row r="149">
          <cell r="A149" t="str">
            <v>1140230    Custos compl. frete/CTRC</v>
          </cell>
          <cell r="B149">
            <v>64545.61</v>
          </cell>
          <cell r="C149" t="str">
            <v>-</v>
          </cell>
          <cell r="D149">
            <v>-64545.61</v>
          </cell>
          <cell r="E149">
            <v>64475.61</v>
          </cell>
          <cell r="F149" t="str">
            <v>-</v>
          </cell>
          <cell r="G149">
            <v>-64475.61</v>
          </cell>
        </row>
        <row r="150">
          <cell r="A150" t="str">
            <v>1140231    Custos compl.importação</v>
          </cell>
          <cell r="B150">
            <v>77194.67</v>
          </cell>
          <cell r="C150" t="str">
            <v>-</v>
          </cell>
          <cell r="D150">
            <v>-77194.67</v>
          </cell>
          <cell r="E150">
            <v>47824.84</v>
          </cell>
          <cell r="F150" t="str">
            <v>-</v>
          </cell>
          <cell r="G150">
            <v>-47824.84</v>
          </cell>
        </row>
        <row r="151">
          <cell r="A151" t="str">
            <v>1140241    Transitória de recebimentos materiais b</v>
          </cell>
          <cell r="B151">
            <v>664070.16</v>
          </cell>
          <cell r="D151">
            <v>664070.16</v>
          </cell>
          <cell r="E151">
            <v>597037.09</v>
          </cell>
          <cell r="G151">
            <v>597037.09</v>
          </cell>
        </row>
        <row r="152">
          <cell r="A152" t="str">
            <v>1140242    Custos Complementares Frete KSR</v>
          </cell>
          <cell r="B152">
            <v>54.34</v>
          </cell>
          <cell r="D152">
            <v>54.34</v>
          </cell>
          <cell r="E152">
            <v>54.34</v>
          </cell>
          <cell r="G152">
            <v>54.34</v>
          </cell>
        </row>
        <row r="153">
          <cell r="A153" t="str">
            <v>1140290    Custo de Abastecimento a apropriar</v>
          </cell>
          <cell r="B153">
            <v>13044.4</v>
          </cell>
          <cell r="D153">
            <v>13044.4</v>
          </cell>
          <cell r="E153">
            <v>23687.07</v>
          </cell>
          <cell r="G153">
            <v>23687.07</v>
          </cell>
        </row>
        <row r="154">
          <cell r="A154" t="str">
            <v>1140291    Custos a Apropriar</v>
          </cell>
          <cell r="B154">
            <v>2371967.4</v>
          </cell>
          <cell r="D154">
            <v>2371967.4</v>
          </cell>
          <cell r="E154">
            <v>2015796.68</v>
          </cell>
          <cell r="G154">
            <v>2015796.68</v>
          </cell>
        </row>
        <row r="155">
          <cell r="A155" t="str">
            <v>1140800    Importaçao em andamento</v>
          </cell>
          <cell r="B155">
            <v>250413.91</v>
          </cell>
          <cell r="D155">
            <v>250413.91</v>
          </cell>
          <cell r="E155">
            <v>256489.74</v>
          </cell>
          <cell r="G155">
            <v>256489.74</v>
          </cell>
        </row>
        <row r="156">
          <cell r="A156" t="str">
            <v>1140990    Utilidades</v>
          </cell>
          <cell r="B156">
            <v>140001.25</v>
          </cell>
          <cell r="D156">
            <v>140001.25</v>
          </cell>
          <cell r="E156">
            <v>44397.13</v>
          </cell>
          <cell r="G156">
            <v>44397.13</v>
          </cell>
        </row>
        <row r="157">
          <cell r="A157" t="str">
            <v>1140991    Utilidades</v>
          </cell>
          <cell r="B157">
            <v>16879.25</v>
          </cell>
          <cell r="D157">
            <v>16879.25</v>
          </cell>
          <cell r="E157">
            <v>14518.21</v>
          </cell>
          <cell r="G157">
            <v>14518.21</v>
          </cell>
        </row>
        <row r="158">
          <cell r="A158" t="str">
            <v>1140998    Ajuste a valor presente (redutora)</v>
          </cell>
          <cell r="B158">
            <v>2726</v>
          </cell>
          <cell r="C158" t="str">
            <v>-</v>
          </cell>
          <cell r="D158">
            <v>-2726</v>
          </cell>
          <cell r="E158">
            <v>150</v>
          </cell>
          <cell r="F158" t="str">
            <v>-</v>
          </cell>
          <cell r="G158">
            <v>-150</v>
          </cell>
        </row>
        <row r="159">
          <cell r="A159" t="str">
            <v>1140999    Ajuste da variação cambial-ME</v>
          </cell>
          <cell r="B159">
            <v>352508.67</v>
          </cell>
          <cell r="D159">
            <v>352508.67</v>
          </cell>
          <cell r="E159">
            <v>125421.64</v>
          </cell>
          <cell r="G159">
            <v>125421.64</v>
          </cell>
        </row>
        <row r="160">
          <cell r="A160" t="str">
            <v>1150010    Prêmio de seguros a apropriar</v>
          </cell>
          <cell r="B160">
            <v>397123.47</v>
          </cell>
          <cell r="D160">
            <v>397123.47</v>
          </cell>
          <cell r="E160">
            <v>448787.71</v>
          </cell>
          <cell r="G160">
            <v>448787.71</v>
          </cell>
        </row>
        <row r="161">
          <cell r="A161" t="str">
            <v>1150030    Despesas a amortizar</v>
          </cell>
          <cell r="B161">
            <v>465302.23</v>
          </cell>
          <cell r="D161">
            <v>465302.23</v>
          </cell>
          <cell r="E161">
            <v>517715.13</v>
          </cell>
          <cell r="G161">
            <v>517715.13</v>
          </cell>
        </row>
        <row r="162">
          <cell r="A162" t="str">
            <v>1150040    Despesas Antecipadas KSR</v>
          </cell>
          <cell r="B162">
            <v>116487.63</v>
          </cell>
          <cell r="D162">
            <v>116487.63</v>
          </cell>
          <cell r="E162">
            <v>132560.45000000001</v>
          </cell>
          <cell r="G162">
            <v>132560.45000000001</v>
          </cell>
        </row>
        <row r="163">
          <cell r="A163" t="str">
            <v>1160001    3008-Saldo credor de ICMS</v>
          </cell>
          <cell r="B163">
            <v>9998.1200000000008</v>
          </cell>
          <cell r="D163">
            <v>9998.1200000000008</v>
          </cell>
          <cell r="E163">
            <v>0</v>
          </cell>
          <cell r="G163">
            <v>0</v>
          </cell>
        </row>
        <row r="164">
          <cell r="A164" t="str">
            <v>1160002    3010-Saldo credor de ICMS</v>
          </cell>
          <cell r="B164">
            <v>3599.34</v>
          </cell>
          <cell r="D164">
            <v>3599.34</v>
          </cell>
          <cell r="E164">
            <v>3599.34</v>
          </cell>
          <cell r="G164">
            <v>3599.34</v>
          </cell>
        </row>
        <row r="165">
          <cell r="A165" t="str">
            <v>1160021    3033-Saldo credor de ICMS</v>
          </cell>
          <cell r="B165">
            <v>18.59</v>
          </cell>
          <cell r="D165">
            <v>18.59</v>
          </cell>
          <cell r="E165">
            <v>18.59</v>
          </cell>
          <cell r="G165">
            <v>18.59</v>
          </cell>
        </row>
        <row r="166">
          <cell r="A166" t="str">
            <v>1160025    3041-Saldo credor de ICMS</v>
          </cell>
          <cell r="B166">
            <v>934.37</v>
          </cell>
          <cell r="D166">
            <v>934.37</v>
          </cell>
          <cell r="E166">
            <v>934.37</v>
          </cell>
          <cell r="G166">
            <v>934.37</v>
          </cell>
        </row>
        <row r="167">
          <cell r="A167" t="str">
            <v>1160027    3043-Saldo credor de ICMS</v>
          </cell>
          <cell r="B167">
            <v>148198.81</v>
          </cell>
          <cell r="D167">
            <v>148198.81</v>
          </cell>
          <cell r="E167">
            <v>136123.67000000001</v>
          </cell>
          <cell r="G167">
            <v>136123.67000000001</v>
          </cell>
        </row>
        <row r="168">
          <cell r="A168" t="str">
            <v>1160030    3046-Saldo credor de ICMS</v>
          </cell>
          <cell r="B168">
            <v>292.26</v>
          </cell>
          <cell r="D168">
            <v>292.26</v>
          </cell>
          <cell r="E168">
            <v>196.9</v>
          </cell>
          <cell r="G168">
            <v>196.9</v>
          </cell>
        </row>
        <row r="169">
          <cell r="A169" t="str">
            <v>1160031    3047-Saldo credor de ICMS</v>
          </cell>
          <cell r="B169">
            <v>1524.38</v>
          </cell>
          <cell r="D169">
            <v>1524.38</v>
          </cell>
          <cell r="E169">
            <v>1524.38</v>
          </cell>
          <cell r="G169">
            <v>1524.38</v>
          </cell>
        </row>
        <row r="170">
          <cell r="A170" t="str">
            <v>1160035    3051-Saldo credor de ICMS</v>
          </cell>
          <cell r="B170">
            <v>98.83</v>
          </cell>
          <cell r="D170">
            <v>98.83</v>
          </cell>
          <cell r="E170">
            <v>1109.83</v>
          </cell>
          <cell r="G170">
            <v>1109.83</v>
          </cell>
        </row>
        <row r="171">
          <cell r="A171" t="str">
            <v>1160039    3056-Saldo credor de ICMS</v>
          </cell>
          <cell r="B171">
            <v>2499.14</v>
          </cell>
          <cell r="D171">
            <v>2499.14</v>
          </cell>
          <cell r="E171">
            <v>2499.14</v>
          </cell>
          <cell r="G171">
            <v>2499.14</v>
          </cell>
        </row>
        <row r="172">
          <cell r="A172" t="str">
            <v>1160041    3058-Saldo credor de ICMS</v>
          </cell>
          <cell r="B172">
            <v>830.72</v>
          </cell>
          <cell r="D172">
            <v>830.72</v>
          </cell>
          <cell r="E172">
            <v>830.72</v>
          </cell>
          <cell r="G172">
            <v>830.72</v>
          </cell>
        </row>
        <row r="173">
          <cell r="A173" t="str">
            <v>1160050    3067-Saldo credor de ICMS</v>
          </cell>
          <cell r="B173">
            <v>67758</v>
          </cell>
          <cell r="D173">
            <v>67758</v>
          </cell>
          <cell r="E173">
            <v>67758</v>
          </cell>
          <cell r="G173">
            <v>67758</v>
          </cell>
        </row>
        <row r="174">
          <cell r="A174" t="str">
            <v>1160051    3068-Saldo credor de ICMS</v>
          </cell>
          <cell r="B174">
            <v>52.17</v>
          </cell>
          <cell r="D174">
            <v>52.17</v>
          </cell>
          <cell r="E174">
            <v>52.17</v>
          </cell>
          <cell r="G174">
            <v>52.17</v>
          </cell>
        </row>
        <row r="175">
          <cell r="A175" t="str">
            <v>1160058    3075-Saldo credor de ICMS</v>
          </cell>
          <cell r="B175">
            <v>12.95</v>
          </cell>
          <cell r="D175">
            <v>12.95</v>
          </cell>
          <cell r="E175">
            <v>0</v>
          </cell>
          <cell r="G175">
            <v>0</v>
          </cell>
        </row>
        <row r="176">
          <cell r="A176" t="str">
            <v>1160063    3080-Saldo credor de ICMS</v>
          </cell>
          <cell r="B176">
            <v>68990.78</v>
          </cell>
          <cell r="D176">
            <v>68990.78</v>
          </cell>
          <cell r="E176">
            <v>64478.26</v>
          </cell>
          <cell r="G176">
            <v>64478.26</v>
          </cell>
        </row>
        <row r="177">
          <cell r="A177" t="str">
            <v>1160068    3085-Saldo credor de ICMS</v>
          </cell>
          <cell r="B177">
            <v>16.100000000000001</v>
          </cell>
          <cell r="D177">
            <v>16.100000000000001</v>
          </cell>
          <cell r="E177">
            <v>0</v>
          </cell>
          <cell r="G177">
            <v>0</v>
          </cell>
        </row>
        <row r="178">
          <cell r="A178" t="str">
            <v>1160070    3087-Saldo credor de ICMS</v>
          </cell>
          <cell r="B178">
            <v>300.60000000000002</v>
          </cell>
          <cell r="D178">
            <v>300.60000000000002</v>
          </cell>
          <cell r="E178">
            <v>0</v>
          </cell>
          <cell r="G178">
            <v>0</v>
          </cell>
        </row>
        <row r="179">
          <cell r="A179" t="str">
            <v>1160071    3088-Saldo credor de ICMS</v>
          </cell>
          <cell r="B179">
            <v>5230.21</v>
          </cell>
          <cell r="D179">
            <v>5230.21</v>
          </cell>
          <cell r="E179">
            <v>5048.7</v>
          </cell>
          <cell r="G179">
            <v>5048.7</v>
          </cell>
        </row>
        <row r="180">
          <cell r="A180" t="str">
            <v>1160076    3093-Saldo credor de ICMS</v>
          </cell>
          <cell r="B180">
            <v>49665.86</v>
          </cell>
          <cell r="D180">
            <v>49665.86</v>
          </cell>
          <cell r="E180">
            <v>36141.56</v>
          </cell>
          <cell r="G180">
            <v>36141.56</v>
          </cell>
        </row>
        <row r="181">
          <cell r="A181" t="str">
            <v>1160077    3095-Saldo credor de ICMS</v>
          </cell>
          <cell r="B181">
            <v>21.86</v>
          </cell>
          <cell r="D181">
            <v>21.86</v>
          </cell>
          <cell r="E181">
            <v>21.86</v>
          </cell>
          <cell r="G181">
            <v>21.86</v>
          </cell>
        </row>
        <row r="182">
          <cell r="A182" t="str">
            <v>1160083    3101-Saldo credor de ICMS</v>
          </cell>
          <cell r="B182">
            <v>137.07</v>
          </cell>
          <cell r="D182">
            <v>137.07</v>
          </cell>
          <cell r="E182">
            <v>137.07</v>
          </cell>
          <cell r="G182">
            <v>137.07</v>
          </cell>
        </row>
        <row r="183">
          <cell r="A183" t="str">
            <v>1160085    3103-Saldo credor de ICMS</v>
          </cell>
          <cell r="B183">
            <v>217.62</v>
          </cell>
          <cell r="D183">
            <v>217.62</v>
          </cell>
          <cell r="E183">
            <v>217.62</v>
          </cell>
          <cell r="G183">
            <v>217.62</v>
          </cell>
        </row>
        <row r="184">
          <cell r="A184" t="str">
            <v>1160098    3020-ICMS outros créditos (M)</v>
          </cell>
          <cell r="B184">
            <v>63.56</v>
          </cell>
          <cell r="C184" t="str">
            <v>-</v>
          </cell>
          <cell r="D184">
            <v>-63.56</v>
          </cell>
          <cell r="E184">
            <v>63.56</v>
          </cell>
          <cell r="F184" t="str">
            <v>-</v>
          </cell>
          <cell r="G184">
            <v>-63.56</v>
          </cell>
        </row>
        <row r="185">
          <cell r="A185" t="str">
            <v>1160099    3021-ICMS outros créditos (M)</v>
          </cell>
          <cell r="B185">
            <v>1680.38</v>
          </cell>
          <cell r="C185" t="str">
            <v>-</v>
          </cell>
          <cell r="D185">
            <v>-1680.38</v>
          </cell>
          <cell r="E185">
            <v>1680.38</v>
          </cell>
          <cell r="F185" t="str">
            <v>-</v>
          </cell>
          <cell r="G185">
            <v>-1680.38</v>
          </cell>
        </row>
        <row r="186">
          <cell r="A186" t="str">
            <v>1211301    Empréstimos compulsórios s/energia elét</v>
          </cell>
          <cell r="B186">
            <v>102202.58</v>
          </cell>
          <cell r="D186">
            <v>102202.58</v>
          </cell>
          <cell r="E186">
            <v>102202.58</v>
          </cell>
          <cell r="G186">
            <v>102202.58</v>
          </cell>
        </row>
        <row r="187">
          <cell r="A187" t="str">
            <v>1211502    Banco do Brasil S/A</v>
          </cell>
          <cell r="B187">
            <v>503997.73</v>
          </cell>
          <cell r="D187">
            <v>503997.73</v>
          </cell>
          <cell r="E187">
            <v>486676.95</v>
          </cell>
          <cell r="G187">
            <v>486676.95</v>
          </cell>
        </row>
        <row r="188">
          <cell r="A188" t="str">
            <v>1211506    Caixa Econômica Federal S/A</v>
          </cell>
          <cell r="B188">
            <v>2705109.37</v>
          </cell>
          <cell r="D188">
            <v>2705109.37</v>
          </cell>
          <cell r="E188">
            <v>2638190.92</v>
          </cell>
          <cell r="G188">
            <v>2638190.92</v>
          </cell>
        </row>
        <row r="189">
          <cell r="A189" t="str">
            <v>1211513    Junta de conciliação e julgamento de Pi</v>
          </cell>
          <cell r="B189">
            <v>45027.83</v>
          </cell>
          <cell r="D189">
            <v>45027.83</v>
          </cell>
          <cell r="E189">
            <v>44449.98</v>
          </cell>
          <cell r="G189">
            <v>44449.98</v>
          </cell>
        </row>
        <row r="190">
          <cell r="A190" t="str">
            <v>1211514    Junta de conciliação e julg de São Paul</v>
          </cell>
          <cell r="B190">
            <v>3431468.98</v>
          </cell>
          <cell r="D190">
            <v>3431468.98</v>
          </cell>
          <cell r="E190">
            <v>3331972.5</v>
          </cell>
          <cell r="G190">
            <v>3331972.5</v>
          </cell>
        </row>
        <row r="191">
          <cell r="A191" t="str">
            <v>1212109    Cia de Cimento Portland Rio Branco</v>
          </cell>
          <cell r="B191">
            <v>92958478.980000004</v>
          </cell>
          <cell r="D191">
            <v>92958478.980000004</v>
          </cell>
          <cell r="E191">
            <v>89283389.810000002</v>
          </cell>
          <cell r="G191">
            <v>89283389.810000002</v>
          </cell>
        </row>
        <row r="192">
          <cell r="A192" t="str">
            <v>1212210    Planta Jacareí - transf. entre unidades</v>
          </cell>
          <cell r="B192">
            <v>207195756.84</v>
          </cell>
          <cell r="D192">
            <v>207195756.84</v>
          </cell>
          <cell r="E192">
            <v>187819165.74000001</v>
          </cell>
          <cell r="G192">
            <v>187819165.74000001</v>
          </cell>
        </row>
        <row r="193">
          <cell r="A193" t="str">
            <v>1212211    Planta Florestal Jacareí - transf. entr</v>
          </cell>
          <cell r="B193">
            <v>55140697.460000001</v>
          </cell>
          <cell r="D193">
            <v>55140697.460000001</v>
          </cell>
          <cell r="E193">
            <v>48662250.920000002</v>
          </cell>
          <cell r="G193">
            <v>48662250.920000002</v>
          </cell>
        </row>
        <row r="194">
          <cell r="A194" t="str">
            <v>1212220    Planta Luiz Antonio - transf. entre uni</v>
          </cell>
          <cell r="B194">
            <v>363493553.20999998</v>
          </cell>
          <cell r="D194">
            <v>363493553.20999998</v>
          </cell>
          <cell r="E194">
            <v>319817866.11000001</v>
          </cell>
          <cell r="G194">
            <v>319817866.11000001</v>
          </cell>
        </row>
        <row r="195">
          <cell r="A195" t="str">
            <v>1212221    Planta Florestal L.Antonio - transf.ent</v>
          </cell>
          <cell r="B195">
            <v>64835072.350000001</v>
          </cell>
          <cell r="D195">
            <v>64835072.350000001</v>
          </cell>
          <cell r="E195">
            <v>60374465.140000001</v>
          </cell>
          <cell r="G195">
            <v>60374465.140000001</v>
          </cell>
        </row>
        <row r="196">
          <cell r="A196" t="str">
            <v>1212230    Planta Mogi das Cruzes - transf. entre</v>
          </cell>
          <cell r="B196">
            <v>20315225.539999999</v>
          </cell>
          <cell r="D196">
            <v>20315225.539999999</v>
          </cell>
          <cell r="E196">
            <v>18340732.809999999</v>
          </cell>
          <cell r="G196">
            <v>18340732.809999999</v>
          </cell>
        </row>
        <row r="197">
          <cell r="A197" t="str">
            <v>1212240    Planta Piracicaba - transf. entre unida</v>
          </cell>
          <cell r="B197">
            <v>85320885.870000005</v>
          </cell>
          <cell r="D197">
            <v>85320885.870000005</v>
          </cell>
          <cell r="E197">
            <v>76231263.180000007</v>
          </cell>
          <cell r="G197">
            <v>76231263.180000007</v>
          </cell>
        </row>
        <row r="198">
          <cell r="A198" t="str">
            <v>1212250    Planta KSR - transf. entre unidades</v>
          </cell>
          <cell r="B198">
            <v>104567710</v>
          </cell>
          <cell r="D198">
            <v>104567710</v>
          </cell>
          <cell r="E198">
            <v>94199425.730000004</v>
          </cell>
          <cell r="G198">
            <v>94199425.730000004</v>
          </cell>
        </row>
        <row r="199">
          <cell r="A199" t="str">
            <v>1212260    Planta exportação Al.Santos - transf. e</v>
          </cell>
          <cell r="B199">
            <v>190412251.41</v>
          </cell>
          <cell r="D199">
            <v>190412251.41</v>
          </cell>
          <cell r="E199">
            <v>174036523.03999999</v>
          </cell>
          <cell r="G199">
            <v>174036523.03999999</v>
          </cell>
        </row>
        <row r="200">
          <cell r="A200" t="str">
            <v>1212290    Administração central - transf. entre u</v>
          </cell>
          <cell r="B200">
            <v>729504116.61000001</v>
          </cell>
          <cell r="D200">
            <v>729504116.61000001</v>
          </cell>
          <cell r="E200">
            <v>456473081.31</v>
          </cell>
          <cell r="G200">
            <v>456473081.31</v>
          </cell>
        </row>
        <row r="201">
          <cell r="A201" t="str">
            <v>1212291    Administração central - transf. entre u</v>
          </cell>
          <cell r="B201">
            <v>9450.7800000000007</v>
          </cell>
          <cell r="D201">
            <v>9450.7800000000007</v>
          </cell>
          <cell r="E201">
            <v>9450.7800000000007</v>
          </cell>
          <cell r="G201">
            <v>9450.7800000000007</v>
          </cell>
        </row>
        <row r="202">
          <cell r="A202" t="str">
            <v>1212298    Conta Corrente Unidades</v>
          </cell>
          <cell r="B202">
            <v>91881879.840000004</v>
          </cell>
          <cell r="D202">
            <v>91881879.840000004</v>
          </cell>
          <cell r="E202">
            <v>91881879.840000004</v>
          </cell>
          <cell r="G202">
            <v>91881879.840000004</v>
          </cell>
        </row>
        <row r="203">
          <cell r="A203" t="str">
            <v>1212299    Conta Corrente Unidades</v>
          </cell>
          <cell r="B203">
            <v>971110113.88</v>
          </cell>
          <cell r="D203">
            <v>971110113.88</v>
          </cell>
          <cell r="E203">
            <v>971110113.88</v>
          </cell>
          <cell r="G203">
            <v>971110113.88</v>
          </cell>
        </row>
        <row r="204">
          <cell r="A204" t="str">
            <v>1212701    IR/CSLL Diferidos</v>
          </cell>
          <cell r="B204">
            <v>17324733.73</v>
          </cell>
          <cell r="D204">
            <v>17324733.73</v>
          </cell>
          <cell r="E204">
            <v>17987433.550000001</v>
          </cell>
          <cell r="G204">
            <v>17987433.550000001</v>
          </cell>
        </row>
        <row r="205">
          <cell r="A205" t="str">
            <v>1221102    FINOR</v>
          </cell>
          <cell r="B205">
            <v>9.39</v>
          </cell>
          <cell r="D205">
            <v>9.39</v>
          </cell>
          <cell r="E205">
            <v>9.39</v>
          </cell>
          <cell r="G205">
            <v>9.39</v>
          </cell>
        </row>
        <row r="206">
          <cell r="A206" t="str">
            <v>1311105    Nitro Agro</v>
          </cell>
          <cell r="B206">
            <v>51743427.909999996</v>
          </cell>
          <cell r="D206">
            <v>51743427.909999996</v>
          </cell>
          <cell r="E206">
            <v>50728918.969999999</v>
          </cell>
          <cell r="G206">
            <v>50728918.969999999</v>
          </cell>
        </row>
        <row r="207">
          <cell r="A207" t="str">
            <v>1311106    Gordura Agro Florestal Ltda.</v>
          </cell>
          <cell r="B207">
            <v>12887832.32</v>
          </cell>
          <cell r="D207">
            <v>12887832.32</v>
          </cell>
          <cell r="E207">
            <v>12888884.35</v>
          </cell>
          <cell r="G207">
            <v>12888884.35</v>
          </cell>
        </row>
        <row r="208">
          <cell r="A208" t="str">
            <v>1311107    Boa Vista Agro Florestal Ltda.</v>
          </cell>
          <cell r="B208">
            <v>33114241.530000001</v>
          </cell>
          <cell r="D208">
            <v>33114241.530000001</v>
          </cell>
          <cell r="E208">
            <v>33114583.719999999</v>
          </cell>
          <cell r="G208">
            <v>33114583.719999999</v>
          </cell>
        </row>
        <row r="209">
          <cell r="A209" t="str">
            <v>1311108    Voto-Votorantim Overseas Trading Op</v>
          </cell>
          <cell r="B209">
            <v>786392.37</v>
          </cell>
          <cell r="D209">
            <v>786392.37</v>
          </cell>
          <cell r="E209">
            <v>760537.66</v>
          </cell>
          <cell r="G209">
            <v>760537.66</v>
          </cell>
        </row>
        <row r="210">
          <cell r="A210" t="str">
            <v>1311601    CELPAV Celulose e Papel Ltda</v>
          </cell>
          <cell r="B210">
            <v>174766902.55000001</v>
          </cell>
          <cell r="D210">
            <v>174766902.55000001</v>
          </cell>
          <cell r="E210">
            <v>176799101.41</v>
          </cell>
          <cell r="G210">
            <v>176799101.41</v>
          </cell>
        </row>
        <row r="211">
          <cell r="A211" t="str">
            <v>1312501    Lavra plantio de reflorestamento Ltda.</v>
          </cell>
          <cell r="B211">
            <v>5.45</v>
          </cell>
          <cell r="D211">
            <v>5.45</v>
          </cell>
          <cell r="E211">
            <v>5.45</v>
          </cell>
          <cell r="G211">
            <v>5.45</v>
          </cell>
        </row>
        <row r="212">
          <cell r="A212" t="str">
            <v>1312503    Centrais Elétricas Brasileiras S/A</v>
          </cell>
          <cell r="B212">
            <v>170589.12</v>
          </cell>
          <cell r="D212">
            <v>170589.12</v>
          </cell>
          <cell r="E212">
            <v>170589.12</v>
          </cell>
          <cell r="G212">
            <v>170589.12</v>
          </cell>
        </row>
        <row r="213">
          <cell r="A213" t="str">
            <v>1312507    TELEBRÁS</v>
          </cell>
          <cell r="B213">
            <v>998.18</v>
          </cell>
          <cell r="D213">
            <v>998.18</v>
          </cell>
          <cell r="E213">
            <v>998.18</v>
          </cell>
          <cell r="G213">
            <v>998.18</v>
          </cell>
        </row>
        <row r="214">
          <cell r="A214" t="str">
            <v>1312510    Cia. Riograndense Telecom</v>
          </cell>
          <cell r="B214">
            <v>18470.810000000001</v>
          </cell>
          <cell r="D214">
            <v>18470.810000000001</v>
          </cell>
          <cell r="E214">
            <v>18470.810000000001</v>
          </cell>
          <cell r="G214">
            <v>18470.810000000001</v>
          </cell>
        </row>
        <row r="215">
          <cell r="A215" t="str">
            <v>1312513    Centrais Elétricas Brasileiras S/A - IP</v>
          </cell>
          <cell r="B215">
            <v>60081.55</v>
          </cell>
          <cell r="D215">
            <v>60081.55</v>
          </cell>
          <cell r="E215">
            <v>60081.55</v>
          </cell>
          <cell r="G215">
            <v>60081.55</v>
          </cell>
        </row>
        <row r="216">
          <cell r="A216" t="str">
            <v>1312701    FINOR</v>
          </cell>
          <cell r="B216">
            <v>3818760.29</v>
          </cell>
          <cell r="D216">
            <v>3818760.29</v>
          </cell>
          <cell r="E216">
            <v>3818760.29</v>
          </cell>
          <cell r="G216">
            <v>3818760.29</v>
          </cell>
        </row>
        <row r="217">
          <cell r="A217" t="str">
            <v>1312702    EMBRAER</v>
          </cell>
          <cell r="B217">
            <v>4997.2299999999996</v>
          </cell>
          <cell r="D217">
            <v>4997.2299999999996</v>
          </cell>
          <cell r="E217">
            <v>4997.2299999999996</v>
          </cell>
          <cell r="G217">
            <v>4997.2299999999996</v>
          </cell>
        </row>
        <row r="218">
          <cell r="A218" t="str">
            <v>1312703    FISET</v>
          </cell>
          <cell r="B218">
            <v>315523.71999999997</v>
          </cell>
          <cell r="D218">
            <v>315523.71999999997</v>
          </cell>
          <cell r="E218">
            <v>315523.71999999997</v>
          </cell>
          <cell r="G218">
            <v>315523.71999999997</v>
          </cell>
        </row>
        <row r="219">
          <cell r="A219" t="str">
            <v>1312704    Parks Informática S/A.</v>
          </cell>
          <cell r="B219">
            <v>10785.58</v>
          </cell>
          <cell r="D219">
            <v>10785.58</v>
          </cell>
          <cell r="E219">
            <v>10785.58</v>
          </cell>
          <cell r="G219">
            <v>10785.58</v>
          </cell>
        </row>
        <row r="220">
          <cell r="A220" t="str">
            <v>1312705    NovaData Sistemas e Computadores S/A.</v>
          </cell>
          <cell r="B220">
            <v>41628.49</v>
          </cell>
          <cell r="D220">
            <v>41628.49</v>
          </cell>
          <cell r="E220">
            <v>41628.49</v>
          </cell>
          <cell r="G220">
            <v>41628.49</v>
          </cell>
        </row>
        <row r="221">
          <cell r="A221" t="str">
            <v>1312706    EMBRAER - IPC</v>
          </cell>
          <cell r="B221">
            <v>19.98</v>
          </cell>
          <cell r="D221">
            <v>19.98</v>
          </cell>
          <cell r="E221">
            <v>19.98</v>
          </cell>
          <cell r="G221">
            <v>19.98</v>
          </cell>
        </row>
        <row r="222">
          <cell r="A222" t="str">
            <v>1312707    FINOR - IPC</v>
          </cell>
          <cell r="B222">
            <v>139.82</v>
          </cell>
          <cell r="D222">
            <v>139.82</v>
          </cell>
          <cell r="E222">
            <v>139.82</v>
          </cell>
          <cell r="G222">
            <v>139.82</v>
          </cell>
        </row>
        <row r="223">
          <cell r="A223" t="str">
            <v>1312708    Parks Informática S/A. - IPC</v>
          </cell>
          <cell r="B223">
            <v>10836.61</v>
          </cell>
          <cell r="D223">
            <v>10836.61</v>
          </cell>
          <cell r="E223">
            <v>10836.61</v>
          </cell>
          <cell r="G223">
            <v>10836.61</v>
          </cell>
        </row>
        <row r="224">
          <cell r="A224" t="str">
            <v>1312709    NovaData Sistemas e Computadores S/A. -</v>
          </cell>
          <cell r="B224">
            <v>1040.42</v>
          </cell>
          <cell r="D224">
            <v>1040.42</v>
          </cell>
          <cell r="E224">
            <v>1040.42</v>
          </cell>
          <cell r="G224">
            <v>1040.42</v>
          </cell>
        </row>
        <row r="225">
          <cell r="A225" t="str">
            <v>1312790    Provisão para perdas permanentes</v>
          </cell>
          <cell r="B225">
            <v>3916107.06</v>
          </cell>
          <cell r="C225" t="str">
            <v>-</v>
          </cell>
          <cell r="D225">
            <v>-3916107.06</v>
          </cell>
          <cell r="E225">
            <v>3916107.06</v>
          </cell>
          <cell r="F225" t="str">
            <v>-</v>
          </cell>
          <cell r="G225">
            <v>-3916107.06</v>
          </cell>
        </row>
        <row r="226">
          <cell r="A226" t="str">
            <v>1312801    Empréstimos compulsórios ELETROBRÁS</v>
          </cell>
          <cell r="B226">
            <v>7409935.8200000003</v>
          </cell>
          <cell r="D226">
            <v>7409935.8200000003</v>
          </cell>
          <cell r="E226">
            <v>7409935.8200000003</v>
          </cell>
          <cell r="G226">
            <v>7409935.8200000003</v>
          </cell>
        </row>
        <row r="227">
          <cell r="A227" t="str">
            <v>1312802    Parks Informática S/A</v>
          </cell>
          <cell r="B227">
            <v>1677.02</v>
          </cell>
          <cell r="D227">
            <v>1677.02</v>
          </cell>
          <cell r="E227">
            <v>1677.02</v>
          </cell>
          <cell r="G227">
            <v>1677.02</v>
          </cell>
        </row>
        <row r="228">
          <cell r="A228" t="str">
            <v>1312803    CPFL</v>
          </cell>
          <cell r="B228">
            <v>2639.25</v>
          </cell>
          <cell r="D228">
            <v>2639.25</v>
          </cell>
          <cell r="E228">
            <v>2639.25</v>
          </cell>
          <cell r="G228">
            <v>2639.25</v>
          </cell>
        </row>
        <row r="229">
          <cell r="A229" t="str">
            <v>1312804    SUPERCENTRO</v>
          </cell>
          <cell r="B229">
            <v>37.36</v>
          </cell>
          <cell r="D229">
            <v>37.36</v>
          </cell>
          <cell r="E229">
            <v>37.36</v>
          </cell>
          <cell r="G229">
            <v>37.36</v>
          </cell>
        </row>
        <row r="230">
          <cell r="A230" t="str">
            <v>1312805    NORDISA</v>
          </cell>
          <cell r="B230">
            <v>214.41</v>
          </cell>
          <cell r="D230">
            <v>214.41</v>
          </cell>
          <cell r="E230">
            <v>214.41</v>
          </cell>
          <cell r="G230">
            <v>214.41</v>
          </cell>
        </row>
        <row r="231">
          <cell r="A231" t="str">
            <v>1312807    Fundo Brasasileiro p/Desenvolvimento Su</v>
          </cell>
          <cell r="B231">
            <v>156365.12</v>
          </cell>
          <cell r="D231">
            <v>156365.12</v>
          </cell>
          <cell r="E231">
            <v>156365.12</v>
          </cell>
          <cell r="G231">
            <v>156365.12</v>
          </cell>
        </row>
        <row r="232">
          <cell r="A232" t="str">
            <v>1312808    CM PART INVEST INC DEC 332/91</v>
          </cell>
          <cell r="B232">
            <v>4881.49</v>
          </cell>
          <cell r="D232">
            <v>4881.49</v>
          </cell>
          <cell r="E232">
            <v>4881.49</v>
          </cell>
          <cell r="G232">
            <v>4881.49</v>
          </cell>
        </row>
        <row r="233">
          <cell r="A233" t="str">
            <v>1312890    Provisão para perdas permanentes (redut</v>
          </cell>
          <cell r="B233">
            <v>4776968.72</v>
          </cell>
          <cell r="C233" t="str">
            <v>-</v>
          </cell>
          <cell r="D233">
            <v>-4776968.72</v>
          </cell>
          <cell r="E233">
            <v>4776968.72</v>
          </cell>
          <cell r="F233" t="str">
            <v>-</v>
          </cell>
          <cell r="G233">
            <v>-4776968.72</v>
          </cell>
        </row>
        <row r="234">
          <cell r="A234" t="str">
            <v>1323001    Importação em Andamento</v>
          </cell>
          <cell r="B234">
            <v>2759457</v>
          </cell>
          <cell r="D234">
            <v>2759457</v>
          </cell>
          <cell r="E234">
            <v>2759457</v>
          </cell>
          <cell r="G234">
            <v>2759457</v>
          </cell>
        </row>
        <row r="235">
          <cell r="A235" t="str">
            <v>1325001    Obras em andamento</v>
          </cell>
          <cell r="B235">
            <v>50066744</v>
          </cell>
          <cell r="D235">
            <v>50066744</v>
          </cell>
          <cell r="E235">
            <v>54708549.600000001</v>
          </cell>
          <cell r="G235">
            <v>54708549.600000001</v>
          </cell>
        </row>
        <row r="236">
          <cell r="A236" t="str">
            <v>1326110    Terrenos</v>
          </cell>
          <cell r="B236">
            <v>50873131.18</v>
          </cell>
          <cell r="D236">
            <v>50873131.18</v>
          </cell>
          <cell r="E236">
            <v>50875569.579999998</v>
          </cell>
          <cell r="G236">
            <v>50875569.579999998</v>
          </cell>
        </row>
        <row r="237">
          <cell r="A237" t="str">
            <v>1326111    Imóveis/Edifícios</v>
          </cell>
          <cell r="B237">
            <v>203294225.02000001</v>
          </cell>
          <cell r="D237">
            <v>203294225.02000001</v>
          </cell>
          <cell r="E237">
            <v>203857253.74000001</v>
          </cell>
          <cell r="G237">
            <v>203857253.74000001</v>
          </cell>
        </row>
        <row r="238">
          <cell r="A238" t="str">
            <v>1326112    Reavaliação Terrenos 85</v>
          </cell>
          <cell r="B238">
            <v>52361.75</v>
          </cell>
          <cell r="C238" t="str">
            <v>-</v>
          </cell>
          <cell r="D238">
            <v>-52361.75</v>
          </cell>
          <cell r="E238">
            <v>52361.75</v>
          </cell>
          <cell r="F238" t="str">
            <v>-</v>
          </cell>
          <cell r="G238">
            <v>-52361.75</v>
          </cell>
        </row>
        <row r="239">
          <cell r="A239" t="str">
            <v>1326113    Reavaliação Edifícios 85</v>
          </cell>
          <cell r="B239">
            <v>5698611.5099999998</v>
          </cell>
          <cell r="D239">
            <v>5698611.5099999998</v>
          </cell>
          <cell r="E239">
            <v>5698611.5099999998</v>
          </cell>
          <cell r="G239">
            <v>5698611.5099999998</v>
          </cell>
        </row>
        <row r="240">
          <cell r="A240" t="str">
            <v>1326114    Reavaliação Terrenos Cofie</v>
          </cell>
          <cell r="B240">
            <v>397249.83</v>
          </cell>
          <cell r="D240">
            <v>397249.83</v>
          </cell>
          <cell r="E240">
            <v>397249.83</v>
          </cell>
          <cell r="G240">
            <v>397249.83</v>
          </cell>
        </row>
        <row r="241">
          <cell r="A241" t="str">
            <v>1326115    Máquinas e equipamentos</v>
          </cell>
          <cell r="B241">
            <v>1096472533.1199999</v>
          </cell>
          <cell r="D241">
            <v>1096472533.1199999</v>
          </cell>
          <cell r="E241">
            <v>1093167354.6199999</v>
          </cell>
          <cell r="G241">
            <v>1093167354.6199999</v>
          </cell>
        </row>
        <row r="242">
          <cell r="A242" t="str">
            <v>1326116    Reavaliação Edifícios Cofie</v>
          </cell>
          <cell r="B242">
            <v>1868528.57</v>
          </cell>
          <cell r="D242">
            <v>1868528.57</v>
          </cell>
          <cell r="E242">
            <v>1868528.57</v>
          </cell>
          <cell r="G242">
            <v>1868528.57</v>
          </cell>
        </row>
        <row r="243">
          <cell r="A243" t="str">
            <v>1326117    Imóveis/Edifícios-IPC</v>
          </cell>
          <cell r="B243">
            <v>28084145.079999998</v>
          </cell>
          <cell r="D243">
            <v>28084145.079999998</v>
          </cell>
          <cell r="E243">
            <v>28246696.48</v>
          </cell>
          <cell r="G243">
            <v>28246696.48</v>
          </cell>
        </row>
        <row r="244">
          <cell r="A244" t="str">
            <v>1326118    Reavaliação Terrenos 85-IPC</v>
          </cell>
          <cell r="B244">
            <v>52615.99</v>
          </cell>
          <cell r="C244" t="str">
            <v>-</v>
          </cell>
          <cell r="D244">
            <v>-52615.99</v>
          </cell>
          <cell r="E244">
            <v>52615.99</v>
          </cell>
          <cell r="F244" t="str">
            <v>-</v>
          </cell>
          <cell r="G244">
            <v>-52615.99</v>
          </cell>
        </row>
        <row r="245">
          <cell r="A245" t="str">
            <v>1326119    Reavaliação Edifícios 85-IPC</v>
          </cell>
          <cell r="B245">
            <v>5726282.0499999998</v>
          </cell>
          <cell r="D245">
            <v>5726282.0499999998</v>
          </cell>
          <cell r="E245">
            <v>5726282.0499999998</v>
          </cell>
          <cell r="G245">
            <v>5726282.0499999998</v>
          </cell>
        </row>
        <row r="246">
          <cell r="A246" t="str">
            <v>1326120    Móveis e utensílios</v>
          </cell>
          <cell r="B246">
            <v>10824103.890000001</v>
          </cell>
          <cell r="D246">
            <v>10824103.890000001</v>
          </cell>
          <cell r="E246">
            <v>10558926.25</v>
          </cell>
          <cell r="G246">
            <v>10558926.25</v>
          </cell>
        </row>
        <row r="247">
          <cell r="A247" t="str">
            <v>1326121    Reavaliação Terrenos Cofie-IPC</v>
          </cell>
          <cell r="B247">
            <v>399178.7</v>
          </cell>
          <cell r="D247">
            <v>399178.7</v>
          </cell>
          <cell r="E247">
            <v>399178.7</v>
          </cell>
          <cell r="G247">
            <v>399178.7</v>
          </cell>
        </row>
        <row r="248">
          <cell r="A248" t="str">
            <v>1326122    Reavaliação Edifícios Cofie-IPC</v>
          </cell>
          <cell r="B248">
            <v>1877603.94</v>
          </cell>
          <cell r="D248">
            <v>1877603.94</v>
          </cell>
          <cell r="E248">
            <v>1877603.94</v>
          </cell>
          <cell r="G248">
            <v>1877603.94</v>
          </cell>
        </row>
        <row r="249">
          <cell r="A249" t="str">
            <v>1326123    Terrenos IPC</v>
          </cell>
          <cell r="B249">
            <v>23740432.48</v>
          </cell>
          <cell r="D249">
            <v>23740432.48</v>
          </cell>
          <cell r="E249">
            <v>23742882.579999998</v>
          </cell>
          <cell r="G249">
            <v>23742882.579999998</v>
          </cell>
        </row>
        <row r="250">
          <cell r="A250" t="str">
            <v>1326124    Máquinas e Equipamentos-IPC</v>
          </cell>
          <cell r="B250">
            <v>313154106.99000001</v>
          </cell>
          <cell r="D250">
            <v>313154106.99000001</v>
          </cell>
          <cell r="E250">
            <v>313482383.86000001</v>
          </cell>
          <cell r="G250">
            <v>313482383.86000001</v>
          </cell>
        </row>
        <row r="251">
          <cell r="A251" t="str">
            <v>1326125    Tratores e implementos agrícola</v>
          </cell>
          <cell r="B251">
            <v>23146332.309999999</v>
          </cell>
          <cell r="D251">
            <v>23146332.309999999</v>
          </cell>
          <cell r="E251">
            <v>22780607.829999998</v>
          </cell>
          <cell r="G251">
            <v>22780607.829999998</v>
          </cell>
        </row>
        <row r="252">
          <cell r="A252" t="str">
            <v>1326126    Móveis e utensílios-IPC</v>
          </cell>
          <cell r="B252">
            <v>2817240.23</v>
          </cell>
          <cell r="D252">
            <v>2817240.23</v>
          </cell>
          <cell r="E252">
            <v>2817457.13</v>
          </cell>
          <cell r="G252">
            <v>2817457.13</v>
          </cell>
        </row>
        <row r="253">
          <cell r="A253" t="str">
            <v>1326127    Tratores e implementos agrícola-IPC</v>
          </cell>
          <cell r="B253">
            <v>531782.38</v>
          </cell>
          <cell r="D253">
            <v>531782.38</v>
          </cell>
          <cell r="E253">
            <v>531782.38</v>
          </cell>
          <cell r="G253">
            <v>531782.38</v>
          </cell>
        </row>
        <row r="254">
          <cell r="A254" t="str">
            <v>1326128    Veículos-IPC</v>
          </cell>
          <cell r="B254">
            <v>1132003.44</v>
          </cell>
          <cell r="D254">
            <v>1132003.44</v>
          </cell>
          <cell r="E254">
            <v>1132003.44</v>
          </cell>
          <cell r="G254">
            <v>1132003.44</v>
          </cell>
        </row>
        <row r="255">
          <cell r="A255" t="str">
            <v>1326129    Instalações-IPC</v>
          </cell>
          <cell r="B255">
            <v>40245840.5</v>
          </cell>
          <cell r="D255">
            <v>40245840.5</v>
          </cell>
          <cell r="E255">
            <v>40246283.299999997</v>
          </cell>
          <cell r="G255">
            <v>40246283.299999997</v>
          </cell>
        </row>
        <row r="256">
          <cell r="A256" t="str">
            <v>1326130    Veículos</v>
          </cell>
          <cell r="B256">
            <v>8023362.0099999998</v>
          </cell>
          <cell r="D256">
            <v>8023362.0099999998</v>
          </cell>
          <cell r="E256">
            <v>7728010.9000000004</v>
          </cell>
          <cell r="G256">
            <v>7728010.9000000004</v>
          </cell>
        </row>
        <row r="257">
          <cell r="A257" t="str">
            <v>1326131    Obras de Arte</v>
          </cell>
          <cell r="B257">
            <v>11160.09</v>
          </cell>
          <cell r="D257">
            <v>11160.09</v>
          </cell>
          <cell r="E257">
            <v>11160.09</v>
          </cell>
          <cell r="G257">
            <v>11160.09</v>
          </cell>
        </row>
        <row r="258">
          <cell r="A258" t="str">
            <v>1326132    Obras de arte-IPC</v>
          </cell>
          <cell r="B258">
            <v>7382.15</v>
          </cell>
          <cell r="D258">
            <v>7382.15</v>
          </cell>
          <cell r="E258">
            <v>7382.15</v>
          </cell>
          <cell r="G258">
            <v>7382.15</v>
          </cell>
        </row>
        <row r="259">
          <cell r="A259" t="str">
            <v>1326135    Instalações</v>
          </cell>
          <cell r="B259">
            <v>395418399.48000002</v>
          </cell>
          <cell r="D259">
            <v>395418399.48000002</v>
          </cell>
          <cell r="E259">
            <v>391778098.50999999</v>
          </cell>
          <cell r="G259">
            <v>391778098.50999999</v>
          </cell>
        </row>
        <row r="260">
          <cell r="A260" t="str">
            <v>1326140    Equipamentos de informática</v>
          </cell>
          <cell r="B260">
            <v>11601974.449999999</v>
          </cell>
          <cell r="D260">
            <v>11601974.449999999</v>
          </cell>
          <cell r="E260">
            <v>11642430.42</v>
          </cell>
          <cell r="G260">
            <v>11642430.42</v>
          </cell>
        </row>
        <row r="261">
          <cell r="A261" t="str">
            <v>1326141    Equipamentos de Informática-IPC</v>
          </cell>
          <cell r="B261">
            <v>1216841.8899999999</v>
          </cell>
          <cell r="D261">
            <v>1216841.8899999999</v>
          </cell>
          <cell r="E261">
            <v>1216841.8899999999</v>
          </cell>
          <cell r="G261">
            <v>1216841.8899999999</v>
          </cell>
        </row>
        <row r="262">
          <cell r="A262" t="str">
            <v>1326145    Equipamentos de automação industrial</v>
          </cell>
          <cell r="B262">
            <v>17495976.129999999</v>
          </cell>
          <cell r="D262">
            <v>17495976.129999999</v>
          </cell>
          <cell r="E262">
            <v>17191252.5</v>
          </cell>
          <cell r="G262">
            <v>17191252.5</v>
          </cell>
        </row>
        <row r="263">
          <cell r="A263" t="str">
            <v>1326146    Equipamentos de Automação Industrial-IP</v>
          </cell>
          <cell r="B263">
            <v>817419.05</v>
          </cell>
          <cell r="D263">
            <v>817419.05</v>
          </cell>
          <cell r="E263">
            <v>817419.05</v>
          </cell>
          <cell r="G263">
            <v>817419.05</v>
          </cell>
        </row>
        <row r="264">
          <cell r="A264" t="str">
            <v>1326150    Equipamentos de laboratório</v>
          </cell>
          <cell r="B264">
            <v>3445539.22</v>
          </cell>
          <cell r="D264">
            <v>3445539.22</v>
          </cell>
          <cell r="E264">
            <v>3426119.1</v>
          </cell>
          <cell r="G264">
            <v>3426119.1</v>
          </cell>
        </row>
        <row r="265">
          <cell r="A265" t="str">
            <v>1326151    Equipamentos de Laboratório-IPC</v>
          </cell>
          <cell r="B265">
            <v>290876.94</v>
          </cell>
          <cell r="D265">
            <v>290876.94</v>
          </cell>
          <cell r="E265">
            <v>290876.94</v>
          </cell>
          <cell r="G265">
            <v>290876.94</v>
          </cell>
        </row>
        <row r="266">
          <cell r="A266" t="str">
            <v>1326155    Implantação de florestas próprias</v>
          </cell>
          <cell r="B266">
            <v>88540084.200000003</v>
          </cell>
          <cell r="D266">
            <v>88540084.200000003</v>
          </cell>
          <cell r="E266">
            <v>87671451.650000006</v>
          </cell>
          <cell r="G266">
            <v>87671451.650000006</v>
          </cell>
        </row>
        <row r="267">
          <cell r="A267" t="str">
            <v>1326160    Manutenção de florestas próprias</v>
          </cell>
          <cell r="B267">
            <v>257161797.75999999</v>
          </cell>
          <cell r="D267">
            <v>257161797.75999999</v>
          </cell>
          <cell r="E267">
            <v>254527219.68000001</v>
          </cell>
          <cell r="G267">
            <v>254527219.68000001</v>
          </cell>
        </row>
        <row r="268">
          <cell r="A268" t="str">
            <v>1326210    Direitos Adquiridos</v>
          </cell>
          <cell r="B268">
            <v>696607.71</v>
          </cell>
          <cell r="D268">
            <v>696607.71</v>
          </cell>
          <cell r="E268">
            <v>696934.89</v>
          </cell>
          <cell r="G268">
            <v>696934.89</v>
          </cell>
        </row>
        <row r="269">
          <cell r="A269" t="str">
            <v>1326211    Direitos adquiridos-IPC</v>
          </cell>
          <cell r="B269">
            <v>282275.39</v>
          </cell>
          <cell r="D269">
            <v>282275.39</v>
          </cell>
          <cell r="E269">
            <v>282275.39</v>
          </cell>
          <cell r="G269">
            <v>282275.39</v>
          </cell>
        </row>
        <row r="270">
          <cell r="A270" t="str">
            <v>1326220    Marcas e patentes</v>
          </cell>
          <cell r="B270">
            <v>13383.68</v>
          </cell>
          <cell r="D270">
            <v>13383.68</v>
          </cell>
          <cell r="E270">
            <v>13383.68</v>
          </cell>
          <cell r="G270">
            <v>13383.68</v>
          </cell>
        </row>
        <row r="271">
          <cell r="A271" t="str">
            <v>1326221    Marcas e Patentes-IPC</v>
          </cell>
          <cell r="B271">
            <v>8198.19</v>
          </cell>
          <cell r="D271">
            <v>8198.19</v>
          </cell>
          <cell r="E271">
            <v>8198.19</v>
          </cell>
          <cell r="G271">
            <v>8198.19</v>
          </cell>
        </row>
        <row r="272">
          <cell r="A272" t="str">
            <v>1327101    Imóveis/Edifícios</v>
          </cell>
          <cell r="B272">
            <v>52366858.920000002</v>
          </cell>
          <cell r="C272" t="str">
            <v>-</v>
          </cell>
          <cell r="D272">
            <v>-52366858.920000002</v>
          </cell>
          <cell r="E272">
            <v>51863370.520000003</v>
          </cell>
          <cell r="F272" t="str">
            <v>-</v>
          </cell>
          <cell r="G272">
            <v>-51863370.520000003</v>
          </cell>
        </row>
        <row r="273">
          <cell r="A273" t="str">
            <v>1327102    Máquinas e equipamentos</v>
          </cell>
          <cell r="B273">
            <v>390660278.11000001</v>
          </cell>
          <cell r="C273" t="str">
            <v>-</v>
          </cell>
          <cell r="D273">
            <v>-390660278.11000001</v>
          </cell>
          <cell r="E273">
            <v>387504303.06999999</v>
          </cell>
          <cell r="F273" t="str">
            <v>-</v>
          </cell>
          <cell r="G273">
            <v>-387504303.06999999</v>
          </cell>
        </row>
        <row r="274">
          <cell r="A274" t="str">
            <v>1327103    Móveis e utensílios</v>
          </cell>
          <cell r="B274">
            <v>6438632.7699999996</v>
          </cell>
          <cell r="C274" t="str">
            <v>-</v>
          </cell>
          <cell r="D274">
            <v>-6438632.7699999996</v>
          </cell>
          <cell r="E274">
            <v>6373093.5700000003</v>
          </cell>
          <cell r="F274" t="str">
            <v>-</v>
          </cell>
          <cell r="G274">
            <v>-6373093.5700000003</v>
          </cell>
        </row>
        <row r="275">
          <cell r="A275" t="str">
            <v>1327104    Tratores e implementos agrícola</v>
          </cell>
          <cell r="B275">
            <v>11140498.880000001</v>
          </cell>
          <cell r="C275" t="str">
            <v>-</v>
          </cell>
          <cell r="D275">
            <v>-11140498.880000001</v>
          </cell>
          <cell r="E275">
            <v>10826527.49</v>
          </cell>
          <cell r="F275" t="str">
            <v>-</v>
          </cell>
          <cell r="G275">
            <v>-10826527.49</v>
          </cell>
        </row>
        <row r="276">
          <cell r="A276" t="str">
            <v>1327105    Veículos</v>
          </cell>
          <cell r="B276">
            <v>6054151.79</v>
          </cell>
          <cell r="C276" t="str">
            <v>-</v>
          </cell>
          <cell r="D276">
            <v>-6054151.79</v>
          </cell>
          <cell r="E276">
            <v>6024502.7699999996</v>
          </cell>
          <cell r="F276" t="str">
            <v>-</v>
          </cell>
          <cell r="G276">
            <v>-6024502.7699999996</v>
          </cell>
        </row>
        <row r="277">
          <cell r="A277" t="str">
            <v>1327106    Instalações</v>
          </cell>
          <cell r="B277">
            <v>203893028.49000001</v>
          </cell>
          <cell r="C277" t="str">
            <v>-</v>
          </cell>
          <cell r="D277">
            <v>-203893028.49000001</v>
          </cell>
          <cell r="E277">
            <v>203007221.49000001</v>
          </cell>
          <cell r="F277" t="str">
            <v>-</v>
          </cell>
          <cell r="G277">
            <v>-203007221.49000001</v>
          </cell>
        </row>
        <row r="278">
          <cell r="A278" t="str">
            <v>1327107    Equipamentos de informática</v>
          </cell>
          <cell r="B278">
            <v>8105796.6799999997</v>
          </cell>
          <cell r="C278" t="str">
            <v>-</v>
          </cell>
          <cell r="D278">
            <v>-8105796.6799999997</v>
          </cell>
          <cell r="E278">
            <v>8144583.4800000004</v>
          </cell>
          <cell r="F278" t="str">
            <v>-</v>
          </cell>
          <cell r="G278">
            <v>-8144583.4800000004</v>
          </cell>
        </row>
        <row r="279">
          <cell r="A279" t="str">
            <v>1327108    Equipamentos de automação industrial</v>
          </cell>
          <cell r="B279">
            <v>11350942.65</v>
          </cell>
          <cell r="C279" t="str">
            <v>-</v>
          </cell>
          <cell r="D279">
            <v>-11350942.65</v>
          </cell>
          <cell r="E279">
            <v>11112497.380000001</v>
          </cell>
          <cell r="F279" t="str">
            <v>-</v>
          </cell>
          <cell r="G279">
            <v>-11112497.380000001</v>
          </cell>
        </row>
        <row r="280">
          <cell r="A280" t="str">
            <v>1327109    Equipamentos de laboratório</v>
          </cell>
          <cell r="B280">
            <v>1628659.14</v>
          </cell>
          <cell r="C280" t="str">
            <v>-</v>
          </cell>
          <cell r="D280">
            <v>-1628659.14</v>
          </cell>
          <cell r="E280">
            <v>1597722.09</v>
          </cell>
          <cell r="F280" t="str">
            <v>-</v>
          </cell>
          <cell r="G280">
            <v>-1597722.09</v>
          </cell>
        </row>
        <row r="281">
          <cell r="A281" t="str">
            <v>1327111    Reavaliação de Edifícios Cofie</v>
          </cell>
          <cell r="B281">
            <v>1234757.19</v>
          </cell>
          <cell r="C281" t="str">
            <v>-</v>
          </cell>
          <cell r="D281">
            <v>-1234757.19</v>
          </cell>
          <cell r="E281">
            <v>1232299.93</v>
          </cell>
          <cell r="F281" t="str">
            <v>-</v>
          </cell>
          <cell r="G281">
            <v>-1232299.93</v>
          </cell>
        </row>
        <row r="282">
          <cell r="A282" t="str">
            <v>1327112    Reavaliação de Edifícios 85</v>
          </cell>
          <cell r="B282">
            <v>2691864.05</v>
          </cell>
          <cell r="C282" t="str">
            <v>-</v>
          </cell>
          <cell r="D282">
            <v>-2691864.05</v>
          </cell>
          <cell r="E282">
            <v>2676730.69</v>
          </cell>
          <cell r="F282" t="str">
            <v>-</v>
          </cell>
          <cell r="G282">
            <v>-2676730.69</v>
          </cell>
        </row>
        <row r="283">
          <cell r="A283" t="str">
            <v>1327113    Imóveis e Edifícios-IPC</v>
          </cell>
          <cell r="B283">
            <v>11821233.960000001</v>
          </cell>
          <cell r="C283" t="str">
            <v>-</v>
          </cell>
          <cell r="D283">
            <v>-11821233.960000001</v>
          </cell>
          <cell r="E283">
            <v>11780695.439999999</v>
          </cell>
          <cell r="F283" t="str">
            <v>-</v>
          </cell>
          <cell r="G283">
            <v>-11780695.439999999</v>
          </cell>
        </row>
        <row r="284">
          <cell r="A284" t="str">
            <v>1327114    Reavaliação Edifícios 85-IPC</v>
          </cell>
          <cell r="B284">
            <v>2704932.38</v>
          </cell>
          <cell r="C284" t="str">
            <v>-</v>
          </cell>
          <cell r="D284">
            <v>-2704932.38</v>
          </cell>
          <cell r="E284">
            <v>2689725.51</v>
          </cell>
          <cell r="F284" t="str">
            <v>-</v>
          </cell>
          <cell r="G284">
            <v>-2689725.51</v>
          </cell>
        </row>
        <row r="285">
          <cell r="A285" t="str">
            <v>1327115    Reavaliação Edifícios Cofie-IPC</v>
          </cell>
          <cell r="B285">
            <v>1245234.33</v>
          </cell>
          <cell r="C285" t="str">
            <v>-</v>
          </cell>
          <cell r="D285">
            <v>-1245234.33</v>
          </cell>
          <cell r="E285">
            <v>1242765.1499999999</v>
          </cell>
          <cell r="F285" t="str">
            <v>-</v>
          </cell>
          <cell r="G285">
            <v>-1242765.1499999999</v>
          </cell>
        </row>
        <row r="286">
          <cell r="A286" t="str">
            <v>1327116    Máquinas e Equipamentos-IPC</v>
          </cell>
          <cell r="B286">
            <v>163727308.19999999</v>
          </cell>
          <cell r="C286" t="str">
            <v>-</v>
          </cell>
          <cell r="D286">
            <v>-163727308.19999999</v>
          </cell>
          <cell r="E286">
            <v>163071256.53999999</v>
          </cell>
          <cell r="F286" t="str">
            <v>-</v>
          </cell>
          <cell r="G286">
            <v>-163071256.53999999</v>
          </cell>
        </row>
        <row r="287">
          <cell r="A287" t="str">
            <v>1327117    Móveis e utensílios-IPC</v>
          </cell>
          <cell r="B287">
            <v>2690286.45</v>
          </cell>
          <cell r="C287" t="str">
            <v>-</v>
          </cell>
          <cell r="D287">
            <v>-2690286.45</v>
          </cell>
          <cell r="E287">
            <v>2685189.28</v>
          </cell>
          <cell r="F287" t="str">
            <v>-</v>
          </cell>
          <cell r="G287">
            <v>-2685189.28</v>
          </cell>
        </row>
        <row r="288">
          <cell r="A288" t="str">
            <v>1327118    Tratores e implementos agrícola-IPC</v>
          </cell>
          <cell r="B288">
            <v>525403.85</v>
          </cell>
          <cell r="C288" t="str">
            <v>-</v>
          </cell>
          <cell r="D288">
            <v>-525403.85</v>
          </cell>
          <cell r="E288">
            <v>525403.85</v>
          </cell>
          <cell r="F288" t="str">
            <v>-</v>
          </cell>
          <cell r="G288">
            <v>-525403.85</v>
          </cell>
        </row>
        <row r="289">
          <cell r="A289" t="str">
            <v>1327119    Veículos-IPC</v>
          </cell>
          <cell r="B289">
            <v>1122307.44</v>
          </cell>
          <cell r="C289" t="str">
            <v>-</v>
          </cell>
          <cell r="D289">
            <v>-1122307.44</v>
          </cell>
          <cell r="E289">
            <v>1122135.8899999999</v>
          </cell>
          <cell r="F289" t="str">
            <v>-</v>
          </cell>
          <cell r="G289">
            <v>-1122135.8899999999</v>
          </cell>
        </row>
        <row r="290">
          <cell r="A290" t="str">
            <v>1327120    Instalações-IPC</v>
          </cell>
          <cell r="B290">
            <v>32259723.170000002</v>
          </cell>
          <cell r="C290" t="str">
            <v>-</v>
          </cell>
          <cell r="D290">
            <v>-32259723.170000002</v>
          </cell>
          <cell r="E290">
            <v>32129264.34</v>
          </cell>
          <cell r="F290" t="str">
            <v>-</v>
          </cell>
          <cell r="G290">
            <v>-32129264.34</v>
          </cell>
        </row>
        <row r="291">
          <cell r="A291" t="str">
            <v>1327121    Equipamentos de Informática-IPC</v>
          </cell>
          <cell r="B291">
            <v>1197758.8999999999</v>
          </cell>
          <cell r="C291" t="str">
            <v>-</v>
          </cell>
          <cell r="D291">
            <v>-1197758.8999999999</v>
          </cell>
          <cell r="E291">
            <v>1197758.8999999999</v>
          </cell>
          <cell r="F291" t="str">
            <v>-</v>
          </cell>
          <cell r="G291">
            <v>-1197758.8999999999</v>
          </cell>
        </row>
        <row r="292">
          <cell r="A292" t="str">
            <v>1327122    Equipamentos de Automação Industrial-IP</v>
          </cell>
          <cell r="B292">
            <v>817419.05</v>
          </cell>
          <cell r="C292" t="str">
            <v>-</v>
          </cell>
          <cell r="D292">
            <v>-817419.05</v>
          </cell>
          <cell r="E292">
            <v>817419.05</v>
          </cell>
          <cell r="F292" t="str">
            <v>-</v>
          </cell>
          <cell r="G292">
            <v>-817419.05</v>
          </cell>
        </row>
        <row r="293">
          <cell r="A293" t="str">
            <v>1327123    Equipamentos de Laboratório-IPC</v>
          </cell>
          <cell r="B293">
            <v>262446.67</v>
          </cell>
          <cell r="C293" t="str">
            <v>-</v>
          </cell>
          <cell r="D293">
            <v>-262446.67</v>
          </cell>
          <cell r="E293">
            <v>262106.68</v>
          </cell>
          <cell r="F293" t="str">
            <v>-</v>
          </cell>
          <cell r="G293">
            <v>-262106.68</v>
          </cell>
        </row>
        <row r="294">
          <cell r="A294" t="str">
            <v>1328001    Exaustão da implantação de florestas</v>
          </cell>
          <cell r="B294">
            <v>49511541.689999998</v>
          </cell>
          <cell r="C294" t="str">
            <v>-</v>
          </cell>
          <cell r="D294">
            <v>-49511541.689999998</v>
          </cell>
          <cell r="E294">
            <v>49202411.240000002</v>
          </cell>
          <cell r="F294" t="str">
            <v>-</v>
          </cell>
          <cell r="G294">
            <v>-49202411.240000002</v>
          </cell>
        </row>
        <row r="295">
          <cell r="A295" t="str">
            <v>1329001    Exaustão da manutenção de florestas</v>
          </cell>
          <cell r="B295">
            <v>47075789.899999999</v>
          </cell>
          <cell r="C295" t="str">
            <v>-</v>
          </cell>
          <cell r="D295">
            <v>-47075789.899999999</v>
          </cell>
          <cell r="E295">
            <v>44755110.009999998</v>
          </cell>
          <cell r="F295" t="str">
            <v>-</v>
          </cell>
          <cell r="G295">
            <v>-44755110.009999998</v>
          </cell>
        </row>
        <row r="296">
          <cell r="A296" t="str">
            <v>1331001    Despesas pré-operacionais</v>
          </cell>
          <cell r="B296">
            <v>6050584.3099999996</v>
          </cell>
          <cell r="D296">
            <v>6050584.3099999996</v>
          </cell>
          <cell r="E296">
            <v>6050764.0599999996</v>
          </cell>
          <cell r="G296">
            <v>6050764.0599999996</v>
          </cell>
        </row>
        <row r="297">
          <cell r="A297" t="str">
            <v>1331002    Despesas com desenvolvimento de softwar</v>
          </cell>
          <cell r="B297">
            <v>5206925.04</v>
          </cell>
          <cell r="D297">
            <v>5206925.04</v>
          </cell>
          <cell r="E297">
            <v>5206925.04</v>
          </cell>
          <cell r="G297">
            <v>5206925.04</v>
          </cell>
        </row>
        <row r="298">
          <cell r="A298" t="str">
            <v>1331003    Gastos c/aterro p/depósito de redíduos</v>
          </cell>
          <cell r="B298">
            <v>745736.43</v>
          </cell>
          <cell r="D298">
            <v>745736.43</v>
          </cell>
          <cell r="E298">
            <v>745736.43</v>
          </cell>
          <cell r="G298">
            <v>745736.43</v>
          </cell>
        </row>
        <row r="299">
          <cell r="A299" t="str">
            <v>1331005    Programa de produtividade administrativ</v>
          </cell>
          <cell r="B299">
            <v>749424.77</v>
          </cell>
          <cell r="D299">
            <v>749424.77</v>
          </cell>
          <cell r="E299">
            <v>749424.77</v>
          </cell>
          <cell r="G299">
            <v>749424.77</v>
          </cell>
        </row>
        <row r="300">
          <cell r="A300" t="str">
            <v>1331006    Projeto 1000</v>
          </cell>
          <cell r="B300">
            <v>4273094.6399999997</v>
          </cell>
          <cell r="D300">
            <v>4273094.6399999997</v>
          </cell>
          <cell r="E300">
            <v>4273094.6399999997</v>
          </cell>
          <cell r="G300">
            <v>4273094.6399999997</v>
          </cell>
        </row>
        <row r="301">
          <cell r="A301" t="str">
            <v>1331008    Projeto JC2</v>
          </cell>
          <cell r="B301">
            <v>10678203.640000001</v>
          </cell>
          <cell r="D301">
            <v>10678203.640000001</v>
          </cell>
          <cell r="E301">
            <v>10623806.060000001</v>
          </cell>
          <cell r="G301">
            <v>10623806.060000001</v>
          </cell>
        </row>
        <row r="302">
          <cell r="A302" t="str">
            <v>1331009    P1000 fase I</v>
          </cell>
          <cell r="B302">
            <v>143935865.02000001</v>
          </cell>
          <cell r="D302">
            <v>143935865.02000001</v>
          </cell>
          <cell r="E302">
            <v>143935865.02000001</v>
          </cell>
          <cell r="G302">
            <v>143935865.02000001</v>
          </cell>
        </row>
        <row r="303">
          <cell r="A303" t="str">
            <v>1331010    Projeto ISO 9000</v>
          </cell>
          <cell r="B303">
            <v>699858.56</v>
          </cell>
          <cell r="D303">
            <v>699858.56</v>
          </cell>
          <cell r="E303">
            <v>699858.56</v>
          </cell>
          <cell r="G303">
            <v>699858.56</v>
          </cell>
        </row>
        <row r="304">
          <cell r="A304" t="str">
            <v>1331011    Treinamento CEPQS</v>
          </cell>
          <cell r="B304">
            <v>89648.99</v>
          </cell>
          <cell r="D304">
            <v>89648.99</v>
          </cell>
          <cell r="E304">
            <v>89648.99</v>
          </cell>
          <cell r="G304">
            <v>89648.99</v>
          </cell>
        </row>
        <row r="305">
          <cell r="A305" t="str">
            <v>1331012    Benfeitorias em bens de terceiros</v>
          </cell>
          <cell r="B305">
            <v>2090369.87</v>
          </cell>
          <cell r="D305">
            <v>2090369.87</v>
          </cell>
          <cell r="E305">
            <v>2090369.87</v>
          </cell>
          <cell r="G305">
            <v>2090369.87</v>
          </cell>
        </row>
        <row r="306">
          <cell r="A306" t="str">
            <v>1331013    Projeto máquina 1</v>
          </cell>
          <cell r="B306">
            <v>6964844.9500000002</v>
          </cell>
          <cell r="D306">
            <v>6964844.9500000002</v>
          </cell>
          <cell r="E306">
            <v>6964844.9500000002</v>
          </cell>
          <cell r="G306">
            <v>6964844.9500000002</v>
          </cell>
        </row>
        <row r="307">
          <cell r="A307" t="str">
            <v>1331014    Projeto JE2</v>
          </cell>
          <cell r="B307">
            <v>3910818.03</v>
          </cell>
          <cell r="D307">
            <v>3910818.03</v>
          </cell>
          <cell r="E307">
            <v>3910818.03</v>
          </cell>
          <cell r="G307">
            <v>3910818.03</v>
          </cell>
        </row>
        <row r="308">
          <cell r="A308" t="str">
            <v>1331015    Mantec/PDI</v>
          </cell>
          <cell r="B308">
            <v>1948980.81</v>
          </cell>
          <cell r="D308">
            <v>1948980.81</v>
          </cell>
          <cell r="E308">
            <v>1948980.81</v>
          </cell>
          <cell r="G308">
            <v>1948980.81</v>
          </cell>
        </row>
        <row r="309">
          <cell r="A309" t="str">
            <v>1331017    PROJETO CELULOSE ECF</v>
          </cell>
          <cell r="B309">
            <v>22410328.210000001</v>
          </cell>
          <cell r="D309">
            <v>22410328.210000001</v>
          </cell>
          <cell r="E309">
            <v>22410328.210000001</v>
          </cell>
          <cell r="G309">
            <v>22410328.210000001</v>
          </cell>
        </row>
        <row r="310">
          <cell r="A310" t="str">
            <v>1331018    CORTADEIRA 8 &amp; 9</v>
          </cell>
          <cell r="B310">
            <v>839705.16</v>
          </cell>
          <cell r="D310">
            <v>839705.16</v>
          </cell>
          <cell r="E310">
            <v>839705.16</v>
          </cell>
          <cell r="G310">
            <v>839705.16</v>
          </cell>
        </row>
        <row r="311">
          <cell r="A311" t="str">
            <v>1331019    LINHAS DE FIBRA A - PRE O2/BRANQUEAMENT</v>
          </cell>
          <cell r="B311">
            <v>681731.24</v>
          </cell>
          <cell r="D311">
            <v>681731.24</v>
          </cell>
          <cell r="E311">
            <v>681731.24</v>
          </cell>
          <cell r="G311">
            <v>681731.24</v>
          </cell>
        </row>
        <row r="312">
          <cell r="A312" t="str">
            <v>1331020    DESMANCHE DE AREAS DESATIVADAS</v>
          </cell>
          <cell r="B312">
            <v>197499.9</v>
          </cell>
          <cell r="D312">
            <v>197499.9</v>
          </cell>
          <cell r="E312">
            <v>197499.9</v>
          </cell>
          <cell r="G312">
            <v>197499.9</v>
          </cell>
        </row>
        <row r="313">
          <cell r="A313" t="str">
            <v>1331021    REBOBINEDEIRA JC2</v>
          </cell>
          <cell r="B313">
            <v>632931</v>
          </cell>
          <cell r="D313">
            <v>632931</v>
          </cell>
          <cell r="E313">
            <v>632931</v>
          </cell>
          <cell r="G313">
            <v>632931</v>
          </cell>
        </row>
        <row r="314">
          <cell r="A314" t="str">
            <v>1331022    DEPOSITO PRODUTOS ACABADOS</v>
          </cell>
          <cell r="B314">
            <v>445170.81</v>
          </cell>
          <cell r="D314">
            <v>445170.81</v>
          </cell>
          <cell r="E314">
            <v>445170.81</v>
          </cell>
          <cell r="G314">
            <v>445170.81</v>
          </cell>
        </row>
        <row r="315">
          <cell r="A315" t="str">
            <v>1331023    P1000 Fase 1 IPC</v>
          </cell>
          <cell r="B315">
            <v>3464323.43</v>
          </cell>
          <cell r="D315">
            <v>3464323.43</v>
          </cell>
          <cell r="E315">
            <v>3464323.43</v>
          </cell>
          <cell r="G315">
            <v>3464323.43</v>
          </cell>
        </row>
        <row r="316">
          <cell r="A316" t="str">
            <v>1331024    Vila residencial LA</v>
          </cell>
          <cell r="B316">
            <v>350108.67</v>
          </cell>
          <cell r="D316">
            <v>350108.67</v>
          </cell>
          <cell r="E316">
            <v>421759.91</v>
          </cell>
          <cell r="G316">
            <v>421759.91</v>
          </cell>
        </row>
        <row r="317">
          <cell r="A317" t="str">
            <v>1331025    PROJETO PC2</v>
          </cell>
          <cell r="B317">
            <v>1793616.22</v>
          </cell>
          <cell r="D317">
            <v>1793616.22</v>
          </cell>
          <cell r="E317">
            <v>1793616.22</v>
          </cell>
          <cell r="G317">
            <v>1793616.22</v>
          </cell>
        </row>
        <row r="318">
          <cell r="A318" t="str">
            <v>1331026    PROJETO P-2</v>
          </cell>
          <cell r="B318">
            <v>6179000.0599999996</v>
          </cell>
          <cell r="D318">
            <v>6179000.0599999996</v>
          </cell>
          <cell r="E318">
            <v>6179000.0599999996</v>
          </cell>
          <cell r="G318">
            <v>6179000.0599999996</v>
          </cell>
        </row>
        <row r="319">
          <cell r="A319" t="str">
            <v>1331028    Despesas c/Desenv.Software-IPC</v>
          </cell>
          <cell r="B319">
            <v>520981.29</v>
          </cell>
          <cell r="D319">
            <v>520981.29</v>
          </cell>
          <cell r="E319">
            <v>520981.29</v>
          </cell>
          <cell r="G319">
            <v>520981.29</v>
          </cell>
        </row>
        <row r="320">
          <cell r="A320" t="str">
            <v>1331029    Instrumentos de Viveiro</v>
          </cell>
          <cell r="B320">
            <v>62169.49</v>
          </cell>
          <cell r="D320">
            <v>62169.49</v>
          </cell>
          <cell r="E320">
            <v>63352.49</v>
          </cell>
          <cell r="G320">
            <v>63352.49</v>
          </cell>
        </row>
        <row r="321">
          <cell r="A321" t="str">
            <v>1331030    Benfeitoria em bens de terceiros - IPC</v>
          </cell>
          <cell r="B321">
            <v>361338.92</v>
          </cell>
          <cell r="D321">
            <v>361338.92</v>
          </cell>
          <cell r="E321">
            <v>361338.92</v>
          </cell>
          <cell r="G321">
            <v>361338.92</v>
          </cell>
        </row>
        <row r="322">
          <cell r="A322" t="str">
            <v>1331031    Desp.Pre-Operac.Cort.Bielomatics</v>
          </cell>
          <cell r="B322">
            <v>3109.89</v>
          </cell>
          <cell r="D322">
            <v>3109.89</v>
          </cell>
          <cell r="E322">
            <v>3109.89</v>
          </cell>
          <cell r="G322">
            <v>3109.89</v>
          </cell>
        </row>
        <row r="323">
          <cell r="A323" t="str">
            <v>1331032    Despesas a amortizar Projeto Celmar</v>
          </cell>
          <cell r="B323">
            <v>12952.85</v>
          </cell>
          <cell r="D323">
            <v>12952.85</v>
          </cell>
          <cell r="E323">
            <v>12952.85</v>
          </cell>
          <cell r="G323">
            <v>12952.85</v>
          </cell>
        </row>
        <row r="324">
          <cell r="A324" t="str">
            <v>1331034    Caldeira CBC 80</v>
          </cell>
          <cell r="B324">
            <v>234556.5</v>
          </cell>
          <cell r="D324">
            <v>234556.5</v>
          </cell>
          <cell r="E324">
            <v>234556.5</v>
          </cell>
          <cell r="G324">
            <v>234556.5</v>
          </cell>
        </row>
        <row r="325">
          <cell r="A325" t="str">
            <v>1331035    Projeto SII</v>
          </cell>
          <cell r="B325">
            <v>27423350</v>
          </cell>
          <cell r="D325">
            <v>27423350</v>
          </cell>
          <cell r="E325">
            <v>27423350</v>
          </cell>
          <cell r="G325">
            <v>27423350</v>
          </cell>
        </row>
        <row r="326">
          <cell r="A326" t="str">
            <v>1332001    Despesas pré-operacionais</v>
          </cell>
          <cell r="B326">
            <v>362551.63</v>
          </cell>
          <cell r="C326" t="str">
            <v>-</v>
          </cell>
          <cell r="D326">
            <v>-362551.63</v>
          </cell>
          <cell r="E326">
            <v>267519.24</v>
          </cell>
          <cell r="F326" t="str">
            <v>-</v>
          </cell>
          <cell r="G326">
            <v>-267519.24</v>
          </cell>
        </row>
        <row r="327">
          <cell r="A327" t="str">
            <v>1332002    Despesas com desenvolvimento de softwar</v>
          </cell>
          <cell r="B327">
            <v>2634989.2400000002</v>
          </cell>
          <cell r="C327" t="str">
            <v>-</v>
          </cell>
          <cell r="D327">
            <v>-2634989.2400000002</v>
          </cell>
          <cell r="E327">
            <v>2578895.16</v>
          </cell>
          <cell r="F327" t="str">
            <v>-</v>
          </cell>
          <cell r="G327">
            <v>-2578895.16</v>
          </cell>
        </row>
        <row r="328">
          <cell r="A328" t="str">
            <v>1332003    Gastos c/aterro p/depósito de redíduos</v>
          </cell>
          <cell r="B328">
            <v>343650.46</v>
          </cell>
          <cell r="C328" t="str">
            <v>-</v>
          </cell>
          <cell r="D328">
            <v>-343650.46</v>
          </cell>
          <cell r="E328">
            <v>336092.33</v>
          </cell>
          <cell r="F328" t="str">
            <v>-</v>
          </cell>
          <cell r="G328">
            <v>-336092.33</v>
          </cell>
        </row>
        <row r="329">
          <cell r="A329" t="str">
            <v>1332005    Programa de produtividade administrativ</v>
          </cell>
          <cell r="B329">
            <v>149884.95000000001</v>
          </cell>
          <cell r="C329" t="str">
            <v>-</v>
          </cell>
          <cell r="D329">
            <v>-149884.95000000001</v>
          </cell>
          <cell r="E329">
            <v>149884.95000000001</v>
          </cell>
          <cell r="F329" t="str">
            <v>-</v>
          </cell>
          <cell r="G329">
            <v>-149884.95000000001</v>
          </cell>
        </row>
        <row r="330">
          <cell r="A330" t="str">
            <v>1332006    Projeto 1000</v>
          </cell>
          <cell r="B330">
            <v>269581.40999999997</v>
          </cell>
          <cell r="C330" t="str">
            <v>-</v>
          </cell>
          <cell r="D330">
            <v>-269581.40999999997</v>
          </cell>
          <cell r="E330">
            <v>251736.22</v>
          </cell>
          <cell r="F330" t="str">
            <v>-</v>
          </cell>
          <cell r="G330">
            <v>-251736.22</v>
          </cell>
        </row>
        <row r="331">
          <cell r="A331" t="str">
            <v>1332008    Projeto JC2</v>
          </cell>
          <cell r="B331">
            <v>3444856.3</v>
          </cell>
          <cell r="C331" t="str">
            <v>-</v>
          </cell>
          <cell r="D331">
            <v>-3444856.3</v>
          </cell>
          <cell r="E331">
            <v>3356324.57</v>
          </cell>
          <cell r="F331" t="str">
            <v>-</v>
          </cell>
          <cell r="G331">
            <v>-3356324.57</v>
          </cell>
        </row>
        <row r="332">
          <cell r="A332" t="str">
            <v>1332009    P1000 fase I</v>
          </cell>
          <cell r="B332">
            <v>96296894.819999993</v>
          </cell>
          <cell r="C332" t="str">
            <v>-</v>
          </cell>
          <cell r="D332">
            <v>-96296894.819999993</v>
          </cell>
          <cell r="E332">
            <v>95097429.269999996</v>
          </cell>
          <cell r="F332" t="str">
            <v>-</v>
          </cell>
          <cell r="G332">
            <v>-95097429.269999996</v>
          </cell>
        </row>
        <row r="333">
          <cell r="A333" t="str">
            <v>1332010    Projeto ISO 9000</v>
          </cell>
          <cell r="B333">
            <v>196769.67</v>
          </cell>
          <cell r="C333" t="str">
            <v>-</v>
          </cell>
          <cell r="D333">
            <v>-196769.67</v>
          </cell>
          <cell r="E333">
            <v>185924.82</v>
          </cell>
          <cell r="F333" t="str">
            <v>-</v>
          </cell>
          <cell r="G333">
            <v>-185924.82</v>
          </cell>
        </row>
        <row r="334">
          <cell r="A334" t="str">
            <v>1332011    Treinamento CEPQS</v>
          </cell>
          <cell r="B334">
            <v>80684.08</v>
          </cell>
          <cell r="C334" t="str">
            <v>-</v>
          </cell>
          <cell r="D334">
            <v>-80684.08</v>
          </cell>
          <cell r="E334">
            <v>79189.929999999993</v>
          </cell>
          <cell r="F334" t="str">
            <v>-</v>
          </cell>
          <cell r="G334">
            <v>-79189.929999999993</v>
          </cell>
        </row>
        <row r="335">
          <cell r="A335" t="str">
            <v>1332012    Benfeitorias em bens de terceiros</v>
          </cell>
          <cell r="B335">
            <v>693068.17</v>
          </cell>
          <cell r="C335" t="str">
            <v>-</v>
          </cell>
          <cell r="D335">
            <v>-693068.17</v>
          </cell>
          <cell r="E335">
            <v>675947.61</v>
          </cell>
          <cell r="F335" t="str">
            <v>-</v>
          </cell>
          <cell r="G335">
            <v>-675947.61</v>
          </cell>
        </row>
        <row r="336">
          <cell r="A336" t="str">
            <v>1332013    Projeto máquina 1</v>
          </cell>
          <cell r="B336">
            <v>2363091.56</v>
          </cell>
          <cell r="C336" t="str">
            <v>-</v>
          </cell>
          <cell r="D336">
            <v>-2363091.56</v>
          </cell>
          <cell r="E336">
            <v>2305051.1800000002</v>
          </cell>
          <cell r="F336" t="str">
            <v>-</v>
          </cell>
          <cell r="G336">
            <v>-2305051.1800000002</v>
          </cell>
        </row>
        <row r="337">
          <cell r="A337" t="str">
            <v>1332014    Projeto JE2</v>
          </cell>
          <cell r="B337">
            <v>1303605.93</v>
          </cell>
          <cell r="C337" t="str">
            <v>-</v>
          </cell>
          <cell r="D337">
            <v>-1303605.93</v>
          </cell>
          <cell r="E337">
            <v>1271015.78</v>
          </cell>
          <cell r="F337" t="str">
            <v>-</v>
          </cell>
          <cell r="G337">
            <v>-1271015.78</v>
          </cell>
        </row>
        <row r="338">
          <cell r="A338" t="str">
            <v>1332015    Mantec/PDI</v>
          </cell>
          <cell r="B338">
            <v>216908.87</v>
          </cell>
          <cell r="C338" t="str">
            <v>-</v>
          </cell>
          <cell r="D338">
            <v>-216908.87</v>
          </cell>
          <cell r="E338">
            <v>189591.35</v>
          </cell>
          <cell r="F338" t="str">
            <v>-</v>
          </cell>
          <cell r="G338">
            <v>-189591.35</v>
          </cell>
        </row>
        <row r="339">
          <cell r="A339" t="str">
            <v>1332017    Projeto Celulose ECF</v>
          </cell>
          <cell r="B339">
            <v>5579820.3499999996</v>
          </cell>
          <cell r="C339" t="str">
            <v>-</v>
          </cell>
          <cell r="D339">
            <v>-5579820.3499999996</v>
          </cell>
          <cell r="E339">
            <v>5393067.6200000001</v>
          </cell>
          <cell r="F339" t="str">
            <v>-</v>
          </cell>
          <cell r="G339">
            <v>-5393067.6200000001</v>
          </cell>
        </row>
        <row r="340">
          <cell r="A340" t="str">
            <v>1332018    Desmanche Areas Desativadas</v>
          </cell>
          <cell r="B340">
            <v>51020.74</v>
          </cell>
          <cell r="C340" t="str">
            <v>-</v>
          </cell>
          <cell r="D340">
            <v>-51020.74</v>
          </cell>
          <cell r="E340">
            <v>49374.91</v>
          </cell>
          <cell r="F340" t="str">
            <v>-</v>
          </cell>
          <cell r="G340">
            <v>-49374.91</v>
          </cell>
        </row>
        <row r="341">
          <cell r="A341" t="str">
            <v>1332019    Projeto PC2</v>
          </cell>
          <cell r="B341">
            <v>844900.63</v>
          </cell>
          <cell r="C341" t="str">
            <v>-</v>
          </cell>
          <cell r="D341">
            <v>-844900.63</v>
          </cell>
          <cell r="E341">
            <v>844900.63</v>
          </cell>
          <cell r="F341" t="str">
            <v>-</v>
          </cell>
          <cell r="G341">
            <v>-844900.63</v>
          </cell>
        </row>
        <row r="342">
          <cell r="A342" t="str">
            <v>1332020    Projeto P-2</v>
          </cell>
          <cell r="B342">
            <v>1354340.86</v>
          </cell>
          <cell r="C342" t="str">
            <v>-</v>
          </cell>
          <cell r="D342">
            <v>-1354340.86</v>
          </cell>
          <cell r="E342">
            <v>1258583.3899999999</v>
          </cell>
          <cell r="F342" t="str">
            <v>-</v>
          </cell>
          <cell r="G342">
            <v>-1258583.3899999999</v>
          </cell>
        </row>
        <row r="343">
          <cell r="A343" t="str">
            <v>1332022    Despesas com desenvolvimento de softwar</v>
          </cell>
          <cell r="B343">
            <v>520981.13</v>
          </cell>
          <cell r="C343" t="str">
            <v>-</v>
          </cell>
          <cell r="D343">
            <v>-520981.13</v>
          </cell>
          <cell r="E343">
            <v>520981.13</v>
          </cell>
          <cell r="F343" t="str">
            <v>-</v>
          </cell>
          <cell r="G343">
            <v>-520981.13</v>
          </cell>
        </row>
        <row r="344">
          <cell r="A344" t="str">
            <v>1332023    P1000 Fase 1 - IPC</v>
          </cell>
          <cell r="B344">
            <v>2704564.24</v>
          </cell>
          <cell r="C344" t="str">
            <v>-</v>
          </cell>
          <cell r="D344">
            <v>-2704564.24</v>
          </cell>
          <cell r="E344">
            <v>2644713.21</v>
          </cell>
          <cell r="F344" t="str">
            <v>-</v>
          </cell>
          <cell r="G344">
            <v>-2644713.21</v>
          </cell>
        </row>
        <row r="345">
          <cell r="A345" t="str">
            <v>1332024    Vila residencial LA</v>
          </cell>
          <cell r="B345">
            <v>45524.78</v>
          </cell>
          <cell r="C345" t="str">
            <v>-</v>
          </cell>
          <cell r="D345">
            <v>-45524.78</v>
          </cell>
          <cell r="E345">
            <v>48025.8</v>
          </cell>
          <cell r="F345" t="str">
            <v>-</v>
          </cell>
          <cell r="G345">
            <v>-48025.8</v>
          </cell>
        </row>
        <row r="346">
          <cell r="A346" t="str">
            <v>1332025    Cortadeira 8&amp;9</v>
          </cell>
          <cell r="B346">
            <v>184521.22</v>
          </cell>
          <cell r="C346" t="str">
            <v>-</v>
          </cell>
          <cell r="D346">
            <v>-184521.22</v>
          </cell>
          <cell r="E346">
            <v>177523.68</v>
          </cell>
          <cell r="F346" t="str">
            <v>-</v>
          </cell>
          <cell r="G346">
            <v>-177523.68</v>
          </cell>
        </row>
        <row r="347">
          <cell r="A347" t="str">
            <v>1332026    Linhas de Fibra A - Pre 02/Branquamento</v>
          </cell>
          <cell r="B347">
            <v>202472.48</v>
          </cell>
          <cell r="C347" t="str">
            <v>-</v>
          </cell>
          <cell r="D347">
            <v>-202472.48</v>
          </cell>
          <cell r="E347">
            <v>166897.82999999999</v>
          </cell>
          <cell r="F347" t="str">
            <v>-</v>
          </cell>
          <cell r="G347">
            <v>-166897.82999999999</v>
          </cell>
        </row>
        <row r="348">
          <cell r="A348" t="str">
            <v>1332027    Rebobinadeira JC2</v>
          </cell>
          <cell r="B348">
            <v>135241.26</v>
          </cell>
          <cell r="C348" t="str">
            <v>-</v>
          </cell>
          <cell r="D348">
            <v>-135241.26</v>
          </cell>
          <cell r="E348">
            <v>129966.83</v>
          </cell>
          <cell r="F348" t="str">
            <v>-</v>
          </cell>
          <cell r="G348">
            <v>-129966.83</v>
          </cell>
        </row>
        <row r="349">
          <cell r="A349" t="str">
            <v>1332028    Desposito Produtos Acabados</v>
          </cell>
          <cell r="B349">
            <v>103090.75</v>
          </cell>
          <cell r="C349" t="str">
            <v>-</v>
          </cell>
          <cell r="D349">
            <v>-103090.75</v>
          </cell>
          <cell r="E349">
            <v>99381.01</v>
          </cell>
          <cell r="F349" t="str">
            <v>-</v>
          </cell>
          <cell r="G349">
            <v>-99381.01</v>
          </cell>
        </row>
        <row r="350">
          <cell r="A350" t="str">
            <v>1332029    Instrumentos de Viveiro</v>
          </cell>
          <cell r="B350">
            <v>28710.880000000001</v>
          </cell>
          <cell r="C350" t="str">
            <v>-</v>
          </cell>
          <cell r="D350">
            <v>-28710.880000000001</v>
          </cell>
          <cell r="E350">
            <v>27655</v>
          </cell>
          <cell r="F350" t="str">
            <v>-</v>
          </cell>
          <cell r="G350">
            <v>-27655</v>
          </cell>
        </row>
        <row r="351">
          <cell r="A351" t="str">
            <v>1332030    Benfeitorias em bens de terceiros - IPC</v>
          </cell>
          <cell r="B351">
            <v>235124.99</v>
          </cell>
          <cell r="C351" t="str">
            <v>-</v>
          </cell>
          <cell r="D351">
            <v>-235124.99</v>
          </cell>
          <cell r="E351">
            <v>234000.24</v>
          </cell>
          <cell r="F351" t="str">
            <v>-</v>
          </cell>
          <cell r="G351">
            <v>-234000.24</v>
          </cell>
        </row>
        <row r="352">
          <cell r="A352" t="str">
            <v>1332032    Caldeira CBC 80</v>
          </cell>
          <cell r="B352">
            <v>58645.37</v>
          </cell>
          <cell r="C352" t="str">
            <v>-</v>
          </cell>
          <cell r="D352">
            <v>-58645.37</v>
          </cell>
          <cell r="E352">
            <v>54736.1</v>
          </cell>
          <cell r="F352" t="str">
            <v>-</v>
          </cell>
          <cell r="G352">
            <v>-54736.1</v>
          </cell>
        </row>
        <row r="353">
          <cell r="A353" t="str">
            <v>1332033    Projeto SII</v>
          </cell>
          <cell r="B353">
            <v>1757159.49</v>
          </cell>
          <cell r="C353" t="str">
            <v>-</v>
          </cell>
          <cell r="D353">
            <v>-1757159.49</v>
          </cell>
          <cell r="E353">
            <v>1300103.6599999999</v>
          </cell>
          <cell r="F353" t="str">
            <v>-</v>
          </cell>
          <cell r="G353">
            <v>-1300103.6599999999</v>
          </cell>
        </row>
        <row r="354">
          <cell r="A354" t="str">
            <v>2111101    Forn. mat./serv. operac. MI</v>
          </cell>
          <cell r="B354">
            <v>32899780.629999999</v>
          </cell>
          <cell r="C354" t="str">
            <v>-</v>
          </cell>
          <cell r="D354">
            <v>-32899780.629999999</v>
          </cell>
          <cell r="E354">
            <v>29033149.73</v>
          </cell>
          <cell r="F354" t="str">
            <v>-</v>
          </cell>
          <cell r="G354">
            <v>-29033149.73</v>
          </cell>
        </row>
        <row r="355">
          <cell r="A355" t="str">
            <v>2111199    Ajuste da variação cambial-ME</v>
          </cell>
          <cell r="B355">
            <v>49411.62</v>
          </cell>
          <cell r="C355" t="str">
            <v>-</v>
          </cell>
          <cell r="D355">
            <v>-49411.62</v>
          </cell>
          <cell r="E355">
            <v>46967.94</v>
          </cell>
          <cell r="F355" t="str">
            <v>-</v>
          </cell>
          <cell r="G355">
            <v>-46967.94</v>
          </cell>
        </row>
        <row r="356">
          <cell r="A356" t="str">
            <v>2111201    Forn. mat./serv. operac. ME</v>
          </cell>
          <cell r="B356">
            <v>983387.89</v>
          </cell>
          <cell r="C356" t="str">
            <v>-</v>
          </cell>
          <cell r="D356">
            <v>-983387.89</v>
          </cell>
          <cell r="E356">
            <v>1666662.55</v>
          </cell>
          <cell r="F356" t="str">
            <v>-</v>
          </cell>
          <cell r="G356">
            <v>-1666662.55</v>
          </cell>
        </row>
        <row r="357">
          <cell r="A357" t="str">
            <v>2111299    Ajuste da variação cambial-ME</v>
          </cell>
          <cell r="B357">
            <v>1690.79</v>
          </cell>
          <cell r="C357" t="str">
            <v>-</v>
          </cell>
          <cell r="D357">
            <v>-1690.79</v>
          </cell>
          <cell r="E357">
            <v>49651.519999999997</v>
          </cell>
          <cell r="G357">
            <v>49651.519999999997</v>
          </cell>
        </row>
        <row r="358">
          <cell r="A358" t="str">
            <v>2111301    Forn. empresas ligadas</v>
          </cell>
          <cell r="B358">
            <v>137980.97</v>
          </cell>
          <cell r="D358">
            <v>137980.97</v>
          </cell>
          <cell r="E358">
            <v>3048.43</v>
          </cell>
          <cell r="F358" t="str">
            <v>-</v>
          </cell>
          <cell r="G358">
            <v>-3048.43</v>
          </cell>
        </row>
        <row r="359">
          <cell r="A359" t="str">
            <v>2111302    Fornecedores Divisões</v>
          </cell>
          <cell r="B359">
            <v>12671177.050000001</v>
          </cell>
          <cell r="C359" t="str">
            <v>-</v>
          </cell>
          <cell r="D359">
            <v>-12671177.050000001</v>
          </cell>
          <cell r="E359">
            <v>16263982.689999999</v>
          </cell>
          <cell r="F359" t="str">
            <v>-</v>
          </cell>
          <cell r="G359">
            <v>-16263982.689999999</v>
          </cell>
        </row>
        <row r="360">
          <cell r="A360" t="str">
            <v>2111501    Forn. Transitória de Recebimentos</v>
          </cell>
          <cell r="B360">
            <v>2063880.85</v>
          </cell>
          <cell r="C360" t="str">
            <v>-</v>
          </cell>
          <cell r="D360">
            <v>-2063880.85</v>
          </cell>
          <cell r="E360">
            <v>1834506.24</v>
          </cell>
          <cell r="F360" t="str">
            <v>-</v>
          </cell>
          <cell r="G360">
            <v>-1834506.24</v>
          </cell>
        </row>
        <row r="361">
          <cell r="A361" t="str">
            <v>2111502    Forn. Transitória de Recebimentos de co</v>
          </cell>
          <cell r="B361">
            <v>4051772.53</v>
          </cell>
          <cell r="C361" t="str">
            <v>-</v>
          </cell>
          <cell r="D361">
            <v>-4051772.53</v>
          </cell>
          <cell r="E361">
            <v>3917104.32</v>
          </cell>
          <cell r="F361" t="str">
            <v>-</v>
          </cell>
          <cell r="G361">
            <v>-3917104.32</v>
          </cell>
        </row>
        <row r="362">
          <cell r="A362" t="str">
            <v>2111503    Forn Trans de Receb madeira</v>
          </cell>
          <cell r="B362">
            <v>11875.65</v>
          </cell>
          <cell r="D362">
            <v>11875.65</v>
          </cell>
          <cell r="E362">
            <v>11875.65</v>
          </cell>
          <cell r="G362">
            <v>11875.65</v>
          </cell>
        </row>
        <row r="363">
          <cell r="A363" t="str">
            <v>2112101    Forn. mat./serv. não operac. MI</v>
          </cell>
          <cell r="B363">
            <v>7218628.2000000002</v>
          </cell>
          <cell r="C363" t="str">
            <v>-</v>
          </cell>
          <cell r="D363">
            <v>-7218628.2000000002</v>
          </cell>
          <cell r="E363">
            <v>9611557.7200000007</v>
          </cell>
          <cell r="F363" t="str">
            <v>-</v>
          </cell>
          <cell r="G363">
            <v>-9611557.7200000007</v>
          </cell>
        </row>
        <row r="364">
          <cell r="A364" t="str">
            <v>2112199    Ajuste da variação cambial-ME</v>
          </cell>
          <cell r="B364">
            <v>138.08000000000001</v>
          </cell>
          <cell r="D364">
            <v>138.08000000000001</v>
          </cell>
          <cell r="E364">
            <v>7786.01</v>
          </cell>
          <cell r="G364">
            <v>7786.01</v>
          </cell>
        </row>
        <row r="365">
          <cell r="A365" t="str">
            <v>2112201    Forn. Mat./Serv. não Operac. ME</v>
          </cell>
          <cell r="B365">
            <v>419006.87</v>
          </cell>
          <cell r="C365" t="str">
            <v>-</v>
          </cell>
          <cell r="D365">
            <v>-419006.87</v>
          </cell>
          <cell r="E365">
            <v>385187.72</v>
          </cell>
          <cell r="F365" t="str">
            <v>-</v>
          </cell>
          <cell r="G365">
            <v>-385187.72</v>
          </cell>
        </row>
        <row r="366">
          <cell r="A366" t="str">
            <v>2112299    Ajuste da variação cambial-ME</v>
          </cell>
          <cell r="B366">
            <v>115350.38</v>
          </cell>
          <cell r="C366" t="str">
            <v>-</v>
          </cell>
          <cell r="D366">
            <v>-115350.38</v>
          </cell>
          <cell r="E366">
            <v>127052.57</v>
          </cell>
          <cell r="F366" t="str">
            <v>-</v>
          </cell>
          <cell r="G366">
            <v>-127052.57</v>
          </cell>
        </row>
        <row r="367">
          <cell r="A367" t="str">
            <v>2113001    Associações de classes</v>
          </cell>
          <cell r="B367">
            <v>5584.77</v>
          </cell>
          <cell r="C367" t="str">
            <v>-</v>
          </cell>
          <cell r="D367">
            <v>-5584.77</v>
          </cell>
          <cell r="E367">
            <v>32752.77</v>
          </cell>
          <cell r="F367" t="str">
            <v>-</v>
          </cell>
          <cell r="G367">
            <v>-32752.77</v>
          </cell>
        </row>
        <row r="368">
          <cell r="A368" t="str">
            <v>2113002    Gastos c/viagens</v>
          </cell>
          <cell r="B368">
            <v>1316.41</v>
          </cell>
          <cell r="C368" t="str">
            <v>-</v>
          </cell>
          <cell r="D368">
            <v>-1316.41</v>
          </cell>
          <cell r="E368">
            <v>100</v>
          </cell>
          <cell r="F368" t="str">
            <v>-</v>
          </cell>
          <cell r="G368">
            <v>-100</v>
          </cell>
        </row>
        <row r="369">
          <cell r="A369" t="str">
            <v>2113004    Restaurante, Convenções</v>
          </cell>
          <cell r="B369">
            <v>13443.35</v>
          </cell>
          <cell r="C369" t="str">
            <v>-</v>
          </cell>
          <cell r="D369">
            <v>-13443.35</v>
          </cell>
          <cell r="E369">
            <v>1255.43</v>
          </cell>
          <cell r="F369" t="str">
            <v>-</v>
          </cell>
          <cell r="G369">
            <v>-1255.43</v>
          </cell>
        </row>
        <row r="370">
          <cell r="A370" t="str">
            <v>2113007    Contribuição sindical</v>
          </cell>
          <cell r="B370">
            <v>29684.02</v>
          </cell>
          <cell r="C370" t="str">
            <v>-</v>
          </cell>
          <cell r="D370">
            <v>-29684.02</v>
          </cell>
          <cell r="E370">
            <v>65726.960000000006</v>
          </cell>
          <cell r="F370" t="str">
            <v>-</v>
          </cell>
          <cell r="G370">
            <v>-65726.960000000006</v>
          </cell>
        </row>
        <row r="371">
          <cell r="A371" t="str">
            <v>2113008    Filmagens, Videos, Produções</v>
          </cell>
          <cell r="B371">
            <v>29844.32</v>
          </cell>
          <cell r="C371" t="str">
            <v>-</v>
          </cell>
          <cell r="D371">
            <v>-29844.32</v>
          </cell>
          <cell r="E371">
            <v>18561.8</v>
          </cell>
          <cell r="F371" t="str">
            <v>-</v>
          </cell>
          <cell r="G371">
            <v>-18561.8</v>
          </cell>
        </row>
        <row r="372">
          <cell r="A372" t="str">
            <v>2113011    Comissões a pagar</v>
          </cell>
          <cell r="B372">
            <v>18991.25</v>
          </cell>
          <cell r="C372" t="str">
            <v>-</v>
          </cell>
          <cell r="D372">
            <v>-18991.25</v>
          </cell>
          <cell r="E372">
            <v>18991.25</v>
          </cell>
          <cell r="F372" t="str">
            <v>-</v>
          </cell>
          <cell r="G372">
            <v>-18991.25</v>
          </cell>
        </row>
        <row r="373">
          <cell r="A373" t="str">
            <v>2113012    Assistência social aos funcionários</v>
          </cell>
          <cell r="B373">
            <v>9434.43</v>
          </cell>
          <cell r="C373" t="str">
            <v>-</v>
          </cell>
          <cell r="D373">
            <v>-9434.43</v>
          </cell>
          <cell r="E373">
            <v>0</v>
          </cell>
          <cell r="G373">
            <v>0</v>
          </cell>
        </row>
        <row r="374">
          <cell r="A374" t="str">
            <v>2113013    Processos judiciais</v>
          </cell>
          <cell r="B374">
            <v>0</v>
          </cell>
          <cell r="D374">
            <v>0</v>
          </cell>
          <cell r="E374">
            <v>3000</v>
          </cell>
          <cell r="F374" t="str">
            <v>-</v>
          </cell>
          <cell r="G374">
            <v>-3000</v>
          </cell>
        </row>
        <row r="375">
          <cell r="A375" t="str">
            <v>2113017    Honorários a pagar</v>
          </cell>
          <cell r="B375">
            <v>53495.25</v>
          </cell>
          <cell r="C375" t="str">
            <v>-</v>
          </cell>
          <cell r="D375">
            <v>-53495.25</v>
          </cell>
          <cell r="E375">
            <v>34541.32</v>
          </cell>
          <cell r="F375" t="str">
            <v>-</v>
          </cell>
          <cell r="G375">
            <v>-34541.32</v>
          </cell>
        </row>
        <row r="376">
          <cell r="A376" t="str">
            <v>2113019    Armazéns portuários p/contratos</v>
          </cell>
          <cell r="B376">
            <v>17213.36</v>
          </cell>
          <cell r="C376" t="str">
            <v>-</v>
          </cell>
          <cell r="D376">
            <v>-17213.36</v>
          </cell>
          <cell r="E376">
            <v>23426.27</v>
          </cell>
          <cell r="F376" t="str">
            <v>-</v>
          </cell>
          <cell r="G376">
            <v>-23426.27</v>
          </cell>
        </row>
        <row r="377">
          <cell r="A377" t="str">
            <v>2113020    Agência marítima</v>
          </cell>
          <cell r="B377">
            <v>23762.17</v>
          </cell>
          <cell r="D377">
            <v>23762.17</v>
          </cell>
          <cell r="E377">
            <v>21639.3</v>
          </cell>
          <cell r="G377">
            <v>21639.3</v>
          </cell>
        </row>
        <row r="378">
          <cell r="A378" t="str">
            <v>2113021    Despachantes aduaneiros</v>
          </cell>
          <cell r="B378">
            <v>4762.7299999999996</v>
          </cell>
          <cell r="C378" t="str">
            <v>-</v>
          </cell>
          <cell r="D378">
            <v>-4762.7299999999996</v>
          </cell>
          <cell r="E378">
            <v>8148.36</v>
          </cell>
          <cell r="F378" t="str">
            <v>-</v>
          </cell>
          <cell r="G378">
            <v>-8148.36</v>
          </cell>
        </row>
        <row r="379">
          <cell r="A379" t="str">
            <v>2113100    Fretes s/exportação</v>
          </cell>
          <cell r="B379">
            <v>213268.06</v>
          </cell>
          <cell r="C379" t="str">
            <v>-</v>
          </cell>
          <cell r="D379">
            <v>-213268.06</v>
          </cell>
          <cell r="E379">
            <v>457122.75</v>
          </cell>
          <cell r="F379" t="str">
            <v>-</v>
          </cell>
          <cell r="G379">
            <v>-457122.75</v>
          </cell>
        </row>
        <row r="380">
          <cell r="A380" t="str">
            <v>2113101    Prêmios de seguros s/ exportação</v>
          </cell>
          <cell r="B380">
            <v>1533.8</v>
          </cell>
          <cell r="C380" t="str">
            <v>-</v>
          </cell>
          <cell r="D380">
            <v>-1533.8</v>
          </cell>
          <cell r="E380">
            <v>1858.3</v>
          </cell>
          <cell r="F380" t="str">
            <v>-</v>
          </cell>
          <cell r="G380">
            <v>-1858.3</v>
          </cell>
        </row>
        <row r="381">
          <cell r="A381" t="str">
            <v>2113102    Provisão Comissões s/Exportação</v>
          </cell>
          <cell r="B381">
            <v>118884.88</v>
          </cell>
          <cell r="C381" t="str">
            <v>-</v>
          </cell>
          <cell r="D381">
            <v>-118884.88</v>
          </cell>
          <cell r="E381">
            <v>57459.22</v>
          </cell>
          <cell r="F381" t="str">
            <v>-</v>
          </cell>
          <cell r="G381">
            <v>-57459.22</v>
          </cell>
        </row>
        <row r="382">
          <cell r="A382" t="str">
            <v>2113103    Comissões s/venda MI</v>
          </cell>
          <cell r="B382">
            <v>159284.93</v>
          </cell>
          <cell r="C382" t="str">
            <v>-</v>
          </cell>
          <cell r="D382">
            <v>-159284.93</v>
          </cell>
          <cell r="E382">
            <v>235224.41</v>
          </cell>
          <cell r="F382" t="str">
            <v>-</v>
          </cell>
          <cell r="G382">
            <v>-235224.41</v>
          </cell>
        </row>
        <row r="383">
          <cell r="A383" t="str">
            <v>2113104    Comissões s/venda ME</v>
          </cell>
          <cell r="B383">
            <v>8528419.7100000009</v>
          </cell>
          <cell r="C383" t="str">
            <v>-</v>
          </cell>
          <cell r="D383">
            <v>-8528419.7100000009</v>
          </cell>
          <cell r="E383">
            <v>17093863.91</v>
          </cell>
          <cell r="F383" t="str">
            <v>-</v>
          </cell>
          <cell r="G383">
            <v>-17093863.91</v>
          </cell>
        </row>
        <row r="384">
          <cell r="A384" t="str">
            <v>2113105    Outras Contas a Pagar KSR</v>
          </cell>
          <cell r="B384">
            <v>18748.79</v>
          </cell>
          <cell r="C384" t="str">
            <v>-</v>
          </cell>
          <cell r="D384">
            <v>-18748.79</v>
          </cell>
          <cell r="E384">
            <v>18748.79</v>
          </cell>
          <cell r="F384" t="str">
            <v>-</v>
          </cell>
          <cell r="G384">
            <v>-18748.79</v>
          </cell>
        </row>
        <row r="385">
          <cell r="A385" t="str">
            <v>2113106    Fretes a Pagar-KSR</v>
          </cell>
          <cell r="B385">
            <v>323636.61</v>
          </cell>
          <cell r="C385" t="str">
            <v>-</v>
          </cell>
          <cell r="D385">
            <v>-323636.61</v>
          </cell>
          <cell r="E385">
            <v>339229.81</v>
          </cell>
          <cell r="F385" t="str">
            <v>-</v>
          </cell>
          <cell r="G385">
            <v>-339229.81</v>
          </cell>
        </row>
        <row r="386">
          <cell r="A386" t="str">
            <v>2113190    Outras Contas a Pagar</v>
          </cell>
          <cell r="B386">
            <v>802521.89</v>
          </cell>
          <cell r="C386" t="str">
            <v>-</v>
          </cell>
          <cell r="D386">
            <v>-802521.89</v>
          </cell>
          <cell r="E386">
            <v>1775264.8</v>
          </cell>
          <cell r="F386" t="str">
            <v>-</v>
          </cell>
          <cell r="G386">
            <v>-1775264.8</v>
          </cell>
        </row>
        <row r="387">
          <cell r="A387" t="str">
            <v>2113999    Ajuste da variação cambial-ME</v>
          </cell>
          <cell r="B387">
            <v>951021.48</v>
          </cell>
          <cell r="C387" t="str">
            <v>-</v>
          </cell>
          <cell r="D387">
            <v>-951021.48</v>
          </cell>
          <cell r="E387">
            <v>399252.99</v>
          </cell>
          <cell r="F387" t="str">
            <v>-</v>
          </cell>
          <cell r="G387">
            <v>-399252.99</v>
          </cell>
        </row>
        <row r="388">
          <cell r="A388" t="str">
            <v>2115003    Dividendos</v>
          </cell>
          <cell r="B388">
            <v>47117.919999999998</v>
          </cell>
          <cell r="C388" t="str">
            <v>-</v>
          </cell>
          <cell r="D388">
            <v>-47117.919999999998</v>
          </cell>
          <cell r="E388">
            <v>13137.79</v>
          </cell>
          <cell r="F388" t="str">
            <v>-</v>
          </cell>
          <cell r="G388">
            <v>-13137.79</v>
          </cell>
        </row>
        <row r="389">
          <cell r="A389" t="str">
            <v>2121003    BNDES (TJLP) - Principal CP</v>
          </cell>
          <cell r="B389">
            <v>43240322</v>
          </cell>
          <cell r="C389" t="str">
            <v>-</v>
          </cell>
          <cell r="D389">
            <v>-43240322</v>
          </cell>
          <cell r="E389">
            <v>44057165.380000003</v>
          </cell>
          <cell r="F389" t="str">
            <v>-</v>
          </cell>
          <cell r="G389">
            <v>-44057165.380000003</v>
          </cell>
        </row>
        <row r="390">
          <cell r="A390" t="str">
            <v>2121004    BNDES (TJLP) - Juros CP</v>
          </cell>
          <cell r="B390">
            <v>652259.42000000004</v>
          </cell>
          <cell r="C390" t="str">
            <v>-</v>
          </cell>
          <cell r="D390">
            <v>-652259.42000000004</v>
          </cell>
          <cell r="E390">
            <v>651204.56000000006</v>
          </cell>
          <cell r="F390" t="str">
            <v>-</v>
          </cell>
          <cell r="G390">
            <v>-651204.56000000006</v>
          </cell>
        </row>
        <row r="391">
          <cell r="A391" t="str">
            <v>2121006    BNDES (Cesta de Moedas) - Principal CP</v>
          </cell>
          <cell r="B391">
            <v>2680435.69</v>
          </cell>
          <cell r="C391" t="str">
            <v>-</v>
          </cell>
          <cell r="D391">
            <v>-2680435.69</v>
          </cell>
          <cell r="E391">
            <v>2632247.48</v>
          </cell>
          <cell r="F391" t="str">
            <v>-</v>
          </cell>
          <cell r="G391">
            <v>-2632247.48</v>
          </cell>
        </row>
        <row r="392">
          <cell r="A392" t="str">
            <v>2121007    BNDES (Cesta de Moedas) - Juros CP</v>
          </cell>
          <cell r="B392">
            <v>52059.360000000001</v>
          </cell>
          <cell r="C392" t="str">
            <v>-</v>
          </cell>
          <cell r="D392">
            <v>-52059.360000000001</v>
          </cell>
          <cell r="E392">
            <v>63778.36</v>
          </cell>
          <cell r="F392" t="str">
            <v>-</v>
          </cell>
          <cell r="G392">
            <v>-63778.36</v>
          </cell>
        </row>
        <row r="393">
          <cell r="A393" t="str">
            <v>2121009    Outros Financiamentos MI - Principal CP</v>
          </cell>
          <cell r="B393">
            <v>572718.30000000005</v>
          </cell>
          <cell r="C393" t="str">
            <v>-</v>
          </cell>
          <cell r="D393">
            <v>-572718.30000000005</v>
          </cell>
          <cell r="E393">
            <v>734959.59</v>
          </cell>
          <cell r="F393" t="str">
            <v>-</v>
          </cell>
          <cell r="G393">
            <v>-734959.59</v>
          </cell>
        </row>
        <row r="394">
          <cell r="A394" t="str">
            <v>2121010    Outros Financiamentos MI - Juros CP</v>
          </cell>
          <cell r="B394">
            <v>2797.03</v>
          </cell>
          <cell r="C394" t="str">
            <v>-</v>
          </cell>
          <cell r="D394">
            <v>-2797.03</v>
          </cell>
          <cell r="E394">
            <v>3670.87</v>
          </cell>
          <cell r="F394" t="str">
            <v>-</v>
          </cell>
          <cell r="G394">
            <v>-3670.87</v>
          </cell>
        </row>
        <row r="395">
          <cell r="A395" t="str">
            <v>2121700    KSR - CDG</v>
          </cell>
          <cell r="B395">
            <v>24016479.07</v>
          </cell>
          <cell r="C395" t="str">
            <v>-</v>
          </cell>
          <cell r="D395">
            <v>-24016479.07</v>
          </cell>
          <cell r="E395">
            <v>21125062.02</v>
          </cell>
          <cell r="F395" t="str">
            <v>-</v>
          </cell>
          <cell r="G395">
            <v>-21125062.02</v>
          </cell>
        </row>
        <row r="396">
          <cell r="A396" t="str">
            <v>2121890    Bancos conta movimento(Hot Money)</v>
          </cell>
          <cell r="B396">
            <v>788836.3</v>
          </cell>
          <cell r="C396" t="str">
            <v>-</v>
          </cell>
          <cell r="D396">
            <v>-788836.3</v>
          </cell>
          <cell r="E396">
            <v>97935.26</v>
          </cell>
          <cell r="F396" t="str">
            <v>-</v>
          </cell>
          <cell r="G396">
            <v>-97935.26</v>
          </cell>
        </row>
        <row r="397">
          <cell r="A397" t="str">
            <v>2121898    Vendor</v>
          </cell>
          <cell r="B397">
            <v>78567362.409999996</v>
          </cell>
          <cell r="C397" t="str">
            <v>-</v>
          </cell>
          <cell r="D397">
            <v>-78567362.409999996</v>
          </cell>
          <cell r="E397">
            <v>75094707.340000004</v>
          </cell>
          <cell r="F397" t="str">
            <v>-</v>
          </cell>
          <cell r="G397">
            <v>-75094707.340000004</v>
          </cell>
        </row>
        <row r="398">
          <cell r="A398" t="str">
            <v>2121901    Juros a pagar s/ Vendor</v>
          </cell>
          <cell r="B398">
            <v>7276930.75</v>
          </cell>
          <cell r="C398" t="str">
            <v>-</v>
          </cell>
          <cell r="D398">
            <v>-7276930.75</v>
          </cell>
          <cell r="E398">
            <v>7151601.5899999999</v>
          </cell>
          <cell r="F398" t="str">
            <v>-</v>
          </cell>
          <cell r="G398">
            <v>-7151601.5899999999</v>
          </cell>
        </row>
        <row r="399">
          <cell r="A399" t="str">
            <v>2121999    Ajuste da variação cambial-MN</v>
          </cell>
          <cell r="B399">
            <v>4400.1400000000003</v>
          </cell>
          <cell r="C399" t="str">
            <v>-</v>
          </cell>
          <cell r="D399">
            <v>-4400.1400000000003</v>
          </cell>
          <cell r="E399">
            <v>3975.43</v>
          </cell>
          <cell r="F399" t="str">
            <v>-</v>
          </cell>
          <cell r="G399">
            <v>-3975.43</v>
          </cell>
        </row>
        <row r="400">
          <cell r="A400" t="str">
            <v>2122002    Importação - Principal CP</v>
          </cell>
          <cell r="B400">
            <v>75545871.620000005</v>
          </cell>
          <cell r="C400" t="str">
            <v>-</v>
          </cell>
          <cell r="D400">
            <v>-75545871.620000005</v>
          </cell>
          <cell r="E400">
            <v>75703782.890000001</v>
          </cell>
          <cell r="F400" t="str">
            <v>-</v>
          </cell>
          <cell r="G400">
            <v>-75703782.890000001</v>
          </cell>
        </row>
        <row r="401">
          <cell r="A401" t="str">
            <v>2122003    Importação - Juros CP</v>
          </cell>
          <cell r="B401">
            <v>3770817.73</v>
          </cell>
          <cell r="C401" t="str">
            <v>-</v>
          </cell>
          <cell r="D401">
            <v>-3770817.73</v>
          </cell>
          <cell r="E401">
            <v>3438386.85</v>
          </cell>
          <cell r="F401" t="str">
            <v>-</v>
          </cell>
          <cell r="G401">
            <v>-3438386.85</v>
          </cell>
        </row>
        <row r="402">
          <cell r="A402" t="str">
            <v>2122998    Ajuste da Var.Cambial - Importação CP</v>
          </cell>
          <cell r="B402">
            <v>2122763</v>
          </cell>
          <cell r="D402">
            <v>2122763</v>
          </cell>
          <cell r="E402">
            <v>5073718.9800000004</v>
          </cell>
          <cell r="G402">
            <v>5073718.9800000004</v>
          </cell>
        </row>
        <row r="403">
          <cell r="A403" t="str">
            <v>2124003    Pré-Pagamento - Principal CP</v>
          </cell>
          <cell r="B403">
            <v>576947813.80999994</v>
          </cell>
          <cell r="C403" t="str">
            <v>-</v>
          </cell>
          <cell r="D403">
            <v>-576947813.80999994</v>
          </cell>
          <cell r="E403">
            <v>377527607.88999999</v>
          </cell>
          <cell r="F403" t="str">
            <v>-</v>
          </cell>
          <cell r="G403">
            <v>-377527607.88999999</v>
          </cell>
        </row>
        <row r="404">
          <cell r="A404" t="str">
            <v>2124004    Pré-Pagamento - Principal (Redutora) CP</v>
          </cell>
          <cell r="B404">
            <v>512290490.39999998</v>
          </cell>
          <cell r="D404">
            <v>512290490.39999998</v>
          </cell>
          <cell r="E404">
            <v>377527607.88999999</v>
          </cell>
          <cell r="G404">
            <v>377527607.88999999</v>
          </cell>
        </row>
        <row r="405">
          <cell r="A405" t="str">
            <v>2124005    Pré-Pagamento - Juros CP</v>
          </cell>
          <cell r="B405">
            <v>8513523</v>
          </cell>
          <cell r="C405" t="str">
            <v>-</v>
          </cell>
          <cell r="D405">
            <v>-8513523</v>
          </cell>
          <cell r="E405">
            <v>5298760.45</v>
          </cell>
          <cell r="F405" t="str">
            <v>-</v>
          </cell>
          <cell r="G405">
            <v>-5298760.45</v>
          </cell>
        </row>
        <row r="406">
          <cell r="A406" t="str">
            <v>2124998    Ajuste da Var.Cambial - Pré-Pagamento C</v>
          </cell>
          <cell r="B406">
            <v>3391908.88</v>
          </cell>
          <cell r="D406">
            <v>3391908.88</v>
          </cell>
          <cell r="E406">
            <v>81887.83</v>
          </cell>
          <cell r="G406">
            <v>81887.83</v>
          </cell>
        </row>
        <row r="407">
          <cell r="A407" t="str">
            <v>2125001    ACE - Principal CP</v>
          </cell>
          <cell r="B407">
            <v>171369286.40000001</v>
          </cell>
          <cell r="C407" t="str">
            <v>-</v>
          </cell>
          <cell r="D407">
            <v>-171369286.40000001</v>
          </cell>
          <cell r="E407">
            <v>170546888.33000001</v>
          </cell>
          <cell r="F407" t="str">
            <v>-</v>
          </cell>
          <cell r="G407">
            <v>-170546888.33000001</v>
          </cell>
        </row>
        <row r="408">
          <cell r="A408" t="str">
            <v>2125999    Ajuste da variação cambial-ACE</v>
          </cell>
          <cell r="B408">
            <v>2670217.0299999998</v>
          </cell>
          <cell r="C408" t="str">
            <v>-</v>
          </cell>
          <cell r="D408">
            <v>-2670217.0299999998</v>
          </cell>
          <cell r="E408">
            <v>4731357.1500000004</v>
          </cell>
          <cell r="G408">
            <v>4731357.1500000004</v>
          </cell>
        </row>
        <row r="409">
          <cell r="A409" t="str">
            <v>2126001    IFC - Principal CP</v>
          </cell>
          <cell r="B409">
            <v>9130807.4199999999</v>
          </cell>
          <cell r="C409" t="str">
            <v>-</v>
          </cell>
          <cell r="D409">
            <v>-9130807.4199999999</v>
          </cell>
          <cell r="E409">
            <v>9499468.9000000004</v>
          </cell>
          <cell r="F409" t="str">
            <v>-</v>
          </cell>
          <cell r="G409">
            <v>-9499468.9000000004</v>
          </cell>
        </row>
        <row r="410">
          <cell r="A410" t="str">
            <v>2126002    IFC - Juros CP</v>
          </cell>
          <cell r="B410">
            <v>46781.22</v>
          </cell>
          <cell r="C410" t="str">
            <v>-</v>
          </cell>
          <cell r="D410">
            <v>-46781.22</v>
          </cell>
          <cell r="E410">
            <v>753338.48</v>
          </cell>
          <cell r="F410" t="str">
            <v>-</v>
          </cell>
          <cell r="G410">
            <v>-753338.48</v>
          </cell>
        </row>
        <row r="411">
          <cell r="A411" t="str">
            <v>2126999    Ajuste da Var.Cambial - IFC CP</v>
          </cell>
          <cell r="B411">
            <v>354407.95</v>
          </cell>
          <cell r="D411">
            <v>354407.95</v>
          </cell>
          <cell r="E411">
            <v>1044786.75</v>
          </cell>
          <cell r="G411">
            <v>1044786.75</v>
          </cell>
        </row>
        <row r="412">
          <cell r="A412" t="str">
            <v>2127002    Eurobonds - Juros CP</v>
          </cell>
          <cell r="B412">
            <v>10347503.369999999</v>
          </cell>
          <cell r="C412" t="str">
            <v>-</v>
          </cell>
          <cell r="D412">
            <v>-10347503.369999999</v>
          </cell>
          <cell r="E412">
            <v>7798466.6799999997</v>
          </cell>
          <cell r="F412" t="str">
            <v>-</v>
          </cell>
          <cell r="G412">
            <v>-7798466.6799999997</v>
          </cell>
        </row>
        <row r="413">
          <cell r="A413" t="str">
            <v>2127999    Ajuste da Var.Cambial - Eurobonds CP</v>
          </cell>
          <cell r="B413">
            <v>146412.48000000001</v>
          </cell>
          <cell r="C413" t="str">
            <v>-</v>
          </cell>
          <cell r="D413">
            <v>-146412.48000000001</v>
          </cell>
          <cell r="E413">
            <v>124907.51</v>
          </cell>
          <cell r="G413">
            <v>124907.51</v>
          </cell>
        </row>
        <row r="414">
          <cell r="A414" t="str">
            <v>2140001    ICMS devido</v>
          </cell>
          <cell r="B414">
            <v>196280.56</v>
          </cell>
          <cell r="C414" t="str">
            <v>-</v>
          </cell>
          <cell r="D414">
            <v>-196280.56</v>
          </cell>
          <cell r="E414">
            <v>45465.13</v>
          </cell>
          <cell r="G414">
            <v>45465.13</v>
          </cell>
        </row>
        <row r="415">
          <cell r="A415" t="str">
            <v>2140002    IPI devido</v>
          </cell>
          <cell r="B415">
            <v>69472.95</v>
          </cell>
          <cell r="D415">
            <v>69472.95</v>
          </cell>
          <cell r="E415">
            <v>197514.37</v>
          </cell>
          <cell r="G415">
            <v>197514.37</v>
          </cell>
        </row>
        <row r="416">
          <cell r="A416" t="str">
            <v>2140003    IRRF a recolher</v>
          </cell>
          <cell r="B416">
            <v>4931.2700000000004</v>
          </cell>
          <cell r="C416" t="str">
            <v>-</v>
          </cell>
          <cell r="D416">
            <v>-4931.2700000000004</v>
          </cell>
          <cell r="E416">
            <v>3292.59</v>
          </cell>
          <cell r="F416" t="str">
            <v>-</v>
          </cell>
          <cell r="G416">
            <v>-3292.59</v>
          </cell>
        </row>
        <row r="417">
          <cell r="A417" t="str">
            <v>2140004    Impostos Municipais a Recolher</v>
          </cell>
          <cell r="B417">
            <v>6322.46</v>
          </cell>
          <cell r="D417">
            <v>6322.46</v>
          </cell>
          <cell r="E417">
            <v>6403.17</v>
          </cell>
          <cell r="G417">
            <v>6403.17</v>
          </cell>
        </row>
        <row r="418">
          <cell r="A418" t="str">
            <v>2140005    PIS a recolher</v>
          </cell>
          <cell r="B418">
            <v>95617.74</v>
          </cell>
          <cell r="C418" t="str">
            <v>-</v>
          </cell>
          <cell r="D418">
            <v>-95617.74</v>
          </cell>
          <cell r="E418">
            <v>115809.44</v>
          </cell>
          <cell r="F418" t="str">
            <v>-</v>
          </cell>
          <cell r="G418">
            <v>-115809.44</v>
          </cell>
        </row>
        <row r="419">
          <cell r="A419" t="str">
            <v>2140006    COFINS a recolher</v>
          </cell>
          <cell r="B419">
            <v>294208.27</v>
          </cell>
          <cell r="C419" t="str">
            <v>-</v>
          </cell>
          <cell r="D419">
            <v>-294208.27</v>
          </cell>
          <cell r="E419">
            <v>356336.55</v>
          </cell>
          <cell r="F419" t="str">
            <v>-</v>
          </cell>
          <cell r="G419">
            <v>-356336.55</v>
          </cell>
        </row>
        <row r="420">
          <cell r="A420" t="str">
            <v>2140007    IRPJ a recolher</v>
          </cell>
          <cell r="B420">
            <v>34008273.25</v>
          </cell>
          <cell r="C420" t="str">
            <v>-</v>
          </cell>
          <cell r="D420">
            <v>-34008273.25</v>
          </cell>
          <cell r="E420">
            <v>23759091.52</v>
          </cell>
          <cell r="F420" t="str">
            <v>-</v>
          </cell>
          <cell r="G420">
            <v>-23759091.52</v>
          </cell>
        </row>
        <row r="421">
          <cell r="A421" t="str">
            <v>2140014    ICMS/IPI - Transitório rem. em consigna</v>
          </cell>
          <cell r="B421">
            <v>1660447.41</v>
          </cell>
          <cell r="C421" t="str">
            <v>-</v>
          </cell>
          <cell r="D421">
            <v>-1660447.41</v>
          </cell>
          <cell r="E421">
            <v>1479623.06</v>
          </cell>
          <cell r="F421" t="str">
            <v>-</v>
          </cell>
          <cell r="G421">
            <v>-1479623.06</v>
          </cell>
        </row>
        <row r="422">
          <cell r="A422" t="str">
            <v>2140016    Impostos estaduais a pagar</v>
          </cell>
          <cell r="B422">
            <v>5020917.91</v>
          </cell>
          <cell r="C422" t="str">
            <v>-</v>
          </cell>
          <cell r="D422">
            <v>-5020917.91</v>
          </cell>
          <cell r="E422">
            <v>6043156.5</v>
          </cell>
          <cell r="F422" t="str">
            <v>-</v>
          </cell>
          <cell r="G422">
            <v>-6043156.5</v>
          </cell>
        </row>
        <row r="423">
          <cell r="A423" t="str">
            <v>2140017    Impostos federais a pagar</v>
          </cell>
          <cell r="B423">
            <v>4086097.1</v>
          </cell>
          <cell r="C423" t="str">
            <v>-</v>
          </cell>
          <cell r="D423">
            <v>-4086097.1</v>
          </cell>
          <cell r="E423">
            <v>4980753.9000000004</v>
          </cell>
          <cell r="F423" t="str">
            <v>-</v>
          </cell>
          <cell r="G423">
            <v>-4980753.9000000004</v>
          </cell>
        </row>
        <row r="424">
          <cell r="A424" t="str">
            <v>2140021    Impostos municipais a pagar</v>
          </cell>
          <cell r="B424">
            <v>826.87</v>
          </cell>
          <cell r="C424" t="str">
            <v>-</v>
          </cell>
          <cell r="D424">
            <v>-826.87</v>
          </cell>
          <cell r="E424">
            <v>9199.36</v>
          </cell>
          <cell r="F424" t="str">
            <v>-</v>
          </cell>
          <cell r="G424">
            <v>-9199.36</v>
          </cell>
        </row>
        <row r="425">
          <cell r="A425" t="str">
            <v>2140045    ICMS-estorno de débitos(m)(red)JACAFLO</v>
          </cell>
          <cell r="B425">
            <v>111.11</v>
          </cell>
          <cell r="D425">
            <v>111.11</v>
          </cell>
          <cell r="E425">
            <v>111.11</v>
          </cell>
          <cell r="G425">
            <v>111.11</v>
          </cell>
        </row>
        <row r="426">
          <cell r="A426" t="str">
            <v>2140080    ICMS-KSR devido</v>
          </cell>
          <cell r="B426">
            <v>407936.98</v>
          </cell>
          <cell r="C426" t="str">
            <v>-</v>
          </cell>
          <cell r="D426">
            <v>-407936.98</v>
          </cell>
          <cell r="E426">
            <v>655778.5</v>
          </cell>
          <cell r="F426" t="str">
            <v>-</v>
          </cell>
          <cell r="G426">
            <v>-655778.5</v>
          </cell>
        </row>
        <row r="427">
          <cell r="A427" t="str">
            <v>2140081    IPI-KSR devido</v>
          </cell>
          <cell r="B427">
            <v>80032.460000000006</v>
          </cell>
          <cell r="C427" t="str">
            <v>-</v>
          </cell>
          <cell r="D427">
            <v>-80032.460000000006</v>
          </cell>
          <cell r="E427">
            <v>331108.8</v>
          </cell>
          <cell r="F427" t="str">
            <v>-</v>
          </cell>
          <cell r="G427">
            <v>-331108.8</v>
          </cell>
        </row>
        <row r="428">
          <cell r="A428" t="str">
            <v>2140405    3086-ICMS estorno de débitos(M)(R)</v>
          </cell>
          <cell r="B428">
            <v>111.11</v>
          </cell>
          <cell r="C428" t="str">
            <v>-</v>
          </cell>
          <cell r="D428">
            <v>-111.11</v>
          </cell>
          <cell r="E428">
            <v>111.11</v>
          </cell>
          <cell r="F428" t="str">
            <v>-</v>
          </cell>
          <cell r="G428">
            <v>-111.11</v>
          </cell>
        </row>
        <row r="429">
          <cell r="A429" t="str">
            <v>2140449    IRRF a recolher Fopag</v>
          </cell>
          <cell r="B429">
            <v>528850.19999999995</v>
          </cell>
          <cell r="C429" t="str">
            <v>-</v>
          </cell>
          <cell r="D429">
            <v>-528850.19999999995</v>
          </cell>
          <cell r="E429">
            <v>358341.03</v>
          </cell>
          <cell r="F429" t="str">
            <v>-</v>
          </cell>
          <cell r="G429">
            <v>-358341.03</v>
          </cell>
        </row>
        <row r="430">
          <cell r="A430" t="str">
            <v>2140450    INSS s/Prestação Serviços</v>
          </cell>
          <cell r="B430">
            <v>39546.400000000001</v>
          </cell>
          <cell r="C430" t="str">
            <v>-</v>
          </cell>
          <cell r="D430">
            <v>-39546.400000000001</v>
          </cell>
          <cell r="E430">
            <v>41736.870000000003</v>
          </cell>
          <cell r="F430" t="str">
            <v>-</v>
          </cell>
          <cell r="G430">
            <v>-41736.870000000003</v>
          </cell>
        </row>
        <row r="431">
          <cell r="A431" t="str">
            <v>2140455    ISS a recolher</v>
          </cell>
          <cell r="B431">
            <v>8040.19</v>
          </cell>
          <cell r="C431" t="str">
            <v>-</v>
          </cell>
          <cell r="D431">
            <v>-8040.19</v>
          </cell>
          <cell r="E431">
            <v>8997.0499999999993</v>
          </cell>
          <cell r="F431" t="str">
            <v>-</v>
          </cell>
          <cell r="G431">
            <v>-8997.0499999999993</v>
          </cell>
        </row>
        <row r="432">
          <cell r="A432" t="str">
            <v>2140999    Ajuste da variação cambial-ME</v>
          </cell>
          <cell r="B432">
            <v>36.950000000000003</v>
          </cell>
          <cell r="D432">
            <v>36.950000000000003</v>
          </cell>
          <cell r="E432">
            <v>25517.55</v>
          </cell>
          <cell r="G432">
            <v>25517.55</v>
          </cell>
        </row>
        <row r="433">
          <cell r="A433" t="str">
            <v>2161101    SENAI-Serviço Nacional da Indústria</v>
          </cell>
          <cell r="B433">
            <v>78982.710000000006</v>
          </cell>
          <cell r="C433" t="str">
            <v>-</v>
          </cell>
          <cell r="D433">
            <v>-78982.710000000006</v>
          </cell>
          <cell r="E433">
            <v>80996.19</v>
          </cell>
          <cell r="F433" t="str">
            <v>-</v>
          </cell>
          <cell r="G433">
            <v>-80996.19</v>
          </cell>
        </row>
        <row r="434">
          <cell r="A434" t="str">
            <v>2161102    SEPACO</v>
          </cell>
          <cell r="B434">
            <v>0</v>
          </cell>
          <cell r="D434">
            <v>0</v>
          </cell>
          <cell r="E434">
            <v>76.36</v>
          </cell>
          <cell r="F434" t="str">
            <v>-</v>
          </cell>
          <cell r="G434">
            <v>-76.36</v>
          </cell>
        </row>
        <row r="435">
          <cell r="A435" t="str">
            <v>2161103    FGTS</v>
          </cell>
          <cell r="B435">
            <v>310649.61</v>
          </cell>
          <cell r="C435" t="str">
            <v>-</v>
          </cell>
          <cell r="D435">
            <v>-310649.61</v>
          </cell>
          <cell r="E435">
            <v>282900.57</v>
          </cell>
          <cell r="F435" t="str">
            <v>-</v>
          </cell>
          <cell r="G435">
            <v>-282900.57</v>
          </cell>
        </row>
        <row r="436">
          <cell r="A436" t="str">
            <v>2161105    INSS/Seg.Ac.Trab./Sal.Fam. e Matern.</v>
          </cell>
          <cell r="B436">
            <v>953375.99</v>
          </cell>
          <cell r="C436" t="str">
            <v>-</v>
          </cell>
          <cell r="D436">
            <v>-953375.99</v>
          </cell>
          <cell r="E436">
            <v>1009362.05</v>
          </cell>
          <cell r="F436" t="str">
            <v>-</v>
          </cell>
          <cell r="G436">
            <v>-1009362.05</v>
          </cell>
        </row>
        <row r="437">
          <cell r="A437" t="str">
            <v>2161106    FNDE-Salário educação</v>
          </cell>
          <cell r="B437">
            <v>77247.47</v>
          </cell>
          <cell r="C437" t="str">
            <v>-</v>
          </cell>
          <cell r="D437">
            <v>-77247.47</v>
          </cell>
          <cell r="E437">
            <v>77417.77</v>
          </cell>
          <cell r="F437" t="str">
            <v>-</v>
          </cell>
          <cell r="G437">
            <v>-77417.77</v>
          </cell>
        </row>
        <row r="438">
          <cell r="A438" t="str">
            <v>2161110    SESI</v>
          </cell>
          <cell r="B438">
            <v>229606.69</v>
          </cell>
          <cell r="C438" t="str">
            <v>-</v>
          </cell>
          <cell r="D438">
            <v>-229606.69</v>
          </cell>
          <cell r="E438">
            <v>253022.03</v>
          </cell>
          <cell r="F438" t="str">
            <v>-</v>
          </cell>
          <cell r="G438">
            <v>-253022.03</v>
          </cell>
        </row>
        <row r="439">
          <cell r="A439" t="str">
            <v>2161111    Contribuição sindical</v>
          </cell>
          <cell r="B439">
            <v>12931.36</v>
          </cell>
          <cell r="C439" t="str">
            <v>-</v>
          </cell>
          <cell r="D439">
            <v>-12931.36</v>
          </cell>
          <cell r="E439">
            <v>88381.5</v>
          </cell>
          <cell r="F439" t="str">
            <v>-</v>
          </cell>
          <cell r="G439">
            <v>-88381.5</v>
          </cell>
        </row>
        <row r="440">
          <cell r="A440" t="str">
            <v>2161113    Itaú seguradora S/A</v>
          </cell>
          <cell r="B440">
            <v>58053.75</v>
          </cell>
          <cell r="C440" t="str">
            <v>-</v>
          </cell>
          <cell r="D440">
            <v>-58053.75</v>
          </cell>
          <cell r="E440">
            <v>116116.7</v>
          </cell>
          <cell r="F440" t="str">
            <v>-</v>
          </cell>
          <cell r="G440">
            <v>-116116.7</v>
          </cell>
        </row>
        <row r="441">
          <cell r="A441" t="str">
            <v>2161114    Salários devidos</v>
          </cell>
          <cell r="B441">
            <v>291.52</v>
          </cell>
          <cell r="C441" t="str">
            <v>-</v>
          </cell>
          <cell r="D441">
            <v>-291.52</v>
          </cell>
          <cell r="E441">
            <v>5293.03</v>
          </cell>
          <cell r="F441" t="str">
            <v>-</v>
          </cell>
          <cell r="G441">
            <v>-5293.03</v>
          </cell>
        </row>
        <row r="442">
          <cell r="A442" t="str">
            <v>2161115    Pensão alimentícia devida</v>
          </cell>
          <cell r="B442">
            <v>478.44</v>
          </cell>
          <cell r="C442" t="str">
            <v>-</v>
          </cell>
          <cell r="D442">
            <v>-478.44</v>
          </cell>
          <cell r="E442">
            <v>478.44</v>
          </cell>
          <cell r="F442" t="str">
            <v>-</v>
          </cell>
          <cell r="G442">
            <v>-478.44</v>
          </cell>
        </row>
        <row r="443">
          <cell r="A443" t="str">
            <v>2161118    Previdência Privada a Pagar</v>
          </cell>
          <cell r="B443">
            <v>370579.32</v>
          </cell>
          <cell r="C443" t="str">
            <v>-</v>
          </cell>
          <cell r="D443">
            <v>-370579.32</v>
          </cell>
          <cell r="E443">
            <v>310568.61</v>
          </cell>
          <cell r="F443" t="str">
            <v>-</v>
          </cell>
          <cell r="G443">
            <v>-310568.61</v>
          </cell>
        </row>
        <row r="444">
          <cell r="A444" t="str">
            <v>2161130    Encargos sociais a pagar</v>
          </cell>
          <cell r="B444">
            <v>1745445.27</v>
          </cell>
          <cell r="C444" t="str">
            <v>-</v>
          </cell>
          <cell r="D444">
            <v>-1745445.27</v>
          </cell>
          <cell r="E444">
            <v>1810447.08</v>
          </cell>
          <cell r="F444" t="str">
            <v>-</v>
          </cell>
          <cell r="G444">
            <v>-1810447.08</v>
          </cell>
        </row>
        <row r="445">
          <cell r="A445" t="str">
            <v>2161140    Salários a pagar</v>
          </cell>
          <cell r="B445">
            <v>24.8</v>
          </cell>
          <cell r="C445" t="str">
            <v>-</v>
          </cell>
          <cell r="D445">
            <v>-24.8</v>
          </cell>
          <cell r="E445">
            <v>0</v>
          </cell>
          <cell r="G445">
            <v>0</v>
          </cell>
        </row>
        <row r="446">
          <cell r="A446" t="str">
            <v>2161150    Pensão alimentícia a pagar</v>
          </cell>
          <cell r="B446">
            <v>642.79</v>
          </cell>
          <cell r="C446" t="str">
            <v>-</v>
          </cell>
          <cell r="D446">
            <v>-642.79</v>
          </cell>
          <cell r="E446">
            <v>491.52</v>
          </cell>
          <cell r="F446" t="str">
            <v>-</v>
          </cell>
          <cell r="G446">
            <v>-491.52</v>
          </cell>
        </row>
        <row r="447">
          <cell r="A447" t="str">
            <v>2162001    Provisões do 13º salário</v>
          </cell>
          <cell r="B447">
            <v>2034841.46</v>
          </cell>
          <cell r="C447" t="str">
            <v>-</v>
          </cell>
          <cell r="D447">
            <v>-2034841.46</v>
          </cell>
          <cell r="E447">
            <v>1518605.98</v>
          </cell>
          <cell r="F447" t="str">
            <v>-</v>
          </cell>
          <cell r="G447">
            <v>-1518605.98</v>
          </cell>
        </row>
        <row r="448">
          <cell r="A448" t="str">
            <v>2162002    Prov.de férias e abonos inerentes</v>
          </cell>
          <cell r="B448">
            <v>6816692.29</v>
          </cell>
          <cell r="C448" t="str">
            <v>-</v>
          </cell>
          <cell r="D448">
            <v>-6816692.29</v>
          </cell>
          <cell r="E448">
            <v>6507765.04</v>
          </cell>
          <cell r="F448" t="str">
            <v>-</v>
          </cell>
          <cell r="G448">
            <v>-6507765.04</v>
          </cell>
        </row>
        <row r="449">
          <cell r="A449" t="str">
            <v>2162003    Prov.dos encargos s/ férias e 13º salár</v>
          </cell>
          <cell r="B449">
            <v>3251616.47</v>
          </cell>
          <cell r="C449" t="str">
            <v>-</v>
          </cell>
          <cell r="D449">
            <v>-3251616.47</v>
          </cell>
          <cell r="E449">
            <v>2947113.05</v>
          </cell>
          <cell r="F449" t="str">
            <v>-</v>
          </cell>
          <cell r="G449">
            <v>-2947113.05</v>
          </cell>
        </row>
        <row r="450">
          <cell r="A450" t="str">
            <v>2162004    Provisões s/participação nos resultados</v>
          </cell>
          <cell r="B450">
            <v>13745.74</v>
          </cell>
          <cell r="C450" t="str">
            <v>-</v>
          </cell>
          <cell r="D450">
            <v>-13745.74</v>
          </cell>
          <cell r="E450">
            <v>319857.55</v>
          </cell>
          <cell r="F450" t="str">
            <v>-</v>
          </cell>
          <cell r="G450">
            <v>-319857.55</v>
          </cell>
        </row>
        <row r="451">
          <cell r="A451" t="str">
            <v>2170001    Adiantamentos por conta de clientes</v>
          </cell>
          <cell r="B451">
            <v>1379542.97</v>
          </cell>
          <cell r="C451" t="str">
            <v>-</v>
          </cell>
          <cell r="D451">
            <v>-1379542.97</v>
          </cell>
          <cell r="E451">
            <v>2601551.42</v>
          </cell>
          <cell r="F451" t="str">
            <v>-</v>
          </cell>
          <cell r="G451">
            <v>-2601551.42</v>
          </cell>
        </row>
        <row r="452">
          <cell r="A452" t="str">
            <v>2170004    Manutenção Preventiva Anual Fábrica</v>
          </cell>
          <cell r="B452">
            <v>4272547.1399999997</v>
          </cell>
          <cell r="C452" t="str">
            <v>-</v>
          </cell>
          <cell r="D452">
            <v>-4272547.1399999997</v>
          </cell>
          <cell r="E452">
            <v>3727322.77</v>
          </cell>
          <cell r="F452" t="str">
            <v>-</v>
          </cell>
          <cell r="G452">
            <v>-3727322.77</v>
          </cell>
        </row>
        <row r="453">
          <cell r="A453" t="str">
            <v>2170005    Gastos com acordo tecnológico</v>
          </cell>
          <cell r="B453">
            <v>928296.6</v>
          </cell>
          <cell r="C453" t="str">
            <v>-</v>
          </cell>
          <cell r="D453">
            <v>-928296.6</v>
          </cell>
          <cell r="E453">
            <v>716186.12</v>
          </cell>
          <cell r="F453" t="str">
            <v>-</v>
          </cell>
          <cell r="G453">
            <v>-716186.12</v>
          </cell>
        </row>
        <row r="454">
          <cell r="A454" t="str">
            <v>2170006    Gastos com Utilidades</v>
          </cell>
          <cell r="B454">
            <v>456207.2</v>
          </cell>
          <cell r="C454" t="str">
            <v>-</v>
          </cell>
          <cell r="D454">
            <v>-456207.2</v>
          </cell>
          <cell r="E454">
            <v>0</v>
          </cell>
          <cell r="G454">
            <v>0</v>
          </cell>
        </row>
        <row r="455">
          <cell r="A455" t="str">
            <v>2170007    Adiantamento por conta de clientes-KSR</v>
          </cell>
          <cell r="B455">
            <v>262741.52</v>
          </cell>
          <cell r="C455" t="str">
            <v>-</v>
          </cell>
          <cell r="D455">
            <v>-262741.52</v>
          </cell>
          <cell r="E455">
            <v>228358.89</v>
          </cell>
          <cell r="F455" t="str">
            <v>-</v>
          </cell>
          <cell r="G455">
            <v>-228358.89</v>
          </cell>
        </row>
        <row r="456">
          <cell r="A456" t="str">
            <v>2170008    Adiantamento de Clientes-Florestal</v>
          </cell>
          <cell r="B456">
            <v>97572.01</v>
          </cell>
          <cell r="C456" t="str">
            <v>-</v>
          </cell>
          <cell r="D456">
            <v>-97572.01</v>
          </cell>
          <cell r="E456">
            <v>482083.2</v>
          </cell>
          <cell r="F456" t="str">
            <v>-</v>
          </cell>
          <cell r="G456">
            <v>-482083.2</v>
          </cell>
        </row>
        <row r="457">
          <cell r="A457" t="str">
            <v>2170010    Materiais de Operações</v>
          </cell>
          <cell r="B457">
            <v>11335.39</v>
          </cell>
          <cell r="C457" t="str">
            <v>-</v>
          </cell>
          <cell r="D457">
            <v>-11335.39</v>
          </cell>
          <cell r="E457">
            <v>129924.85</v>
          </cell>
          <cell r="F457" t="str">
            <v>-</v>
          </cell>
          <cell r="G457">
            <v>-129924.85</v>
          </cell>
        </row>
        <row r="458">
          <cell r="A458" t="str">
            <v>2170011    Outras Obrigações</v>
          </cell>
          <cell r="B458">
            <v>3947059.21</v>
          </cell>
          <cell r="C458" t="str">
            <v>-</v>
          </cell>
          <cell r="D458">
            <v>-3947059.21</v>
          </cell>
          <cell r="E458">
            <v>3328745.24</v>
          </cell>
          <cell r="F458" t="str">
            <v>-</v>
          </cell>
          <cell r="G458">
            <v>-3328745.24</v>
          </cell>
        </row>
        <row r="459">
          <cell r="A459" t="str">
            <v>2170999    Ajuste da variação cambial-ME</v>
          </cell>
          <cell r="B459">
            <v>900.16</v>
          </cell>
          <cell r="D459">
            <v>900.16</v>
          </cell>
          <cell r="E459">
            <v>2120.7199999999998</v>
          </cell>
          <cell r="F459" t="str">
            <v>-</v>
          </cell>
          <cell r="G459">
            <v>-2120.7199999999998</v>
          </cell>
        </row>
        <row r="460">
          <cell r="A460" t="str">
            <v>2180001    Acionistas ligados</v>
          </cell>
          <cell r="B460">
            <v>0</v>
          </cell>
          <cell r="D460">
            <v>0</v>
          </cell>
          <cell r="E460">
            <v>40614435.490000002</v>
          </cell>
          <cell r="F460" t="str">
            <v>-</v>
          </cell>
          <cell r="G460">
            <v>-40614435.490000002</v>
          </cell>
        </row>
        <row r="461">
          <cell r="A461" t="str">
            <v>2211002    BNDES (TJLP) - Principal LP</v>
          </cell>
          <cell r="B461">
            <v>89456256.870000005</v>
          </cell>
          <cell r="C461" t="str">
            <v>-</v>
          </cell>
          <cell r="D461">
            <v>-89456256.870000005</v>
          </cell>
          <cell r="E461">
            <v>92432406.230000004</v>
          </cell>
          <cell r="F461" t="str">
            <v>-</v>
          </cell>
          <cell r="G461">
            <v>-92432406.230000004</v>
          </cell>
        </row>
        <row r="462">
          <cell r="A462" t="str">
            <v>2211005    Financ.BNDES (Cesta de Moedas) - Princi</v>
          </cell>
          <cell r="B462">
            <v>8487873.6600000001</v>
          </cell>
          <cell r="C462" t="str">
            <v>-</v>
          </cell>
          <cell r="D462">
            <v>-8487873.6600000001</v>
          </cell>
          <cell r="E462">
            <v>8554708.8800000008</v>
          </cell>
          <cell r="F462" t="str">
            <v>-</v>
          </cell>
          <cell r="G462">
            <v>-8554708.8800000008</v>
          </cell>
        </row>
        <row r="463">
          <cell r="A463" t="str">
            <v>2214001    Pré-Pagamento - Principal LP</v>
          </cell>
          <cell r="B463">
            <v>512290490.39999998</v>
          </cell>
          <cell r="C463" t="str">
            <v>-</v>
          </cell>
          <cell r="D463">
            <v>-512290490.39999998</v>
          </cell>
          <cell r="E463">
            <v>377527607.88999999</v>
          </cell>
          <cell r="F463" t="str">
            <v>-</v>
          </cell>
          <cell r="G463">
            <v>-377527607.88999999</v>
          </cell>
        </row>
        <row r="464">
          <cell r="A464" t="str">
            <v>2214999    Ajuste da Var.Cambial - Pré-Pagamento L</v>
          </cell>
          <cell r="B464">
            <v>1632547.82</v>
          </cell>
          <cell r="D464">
            <v>1632547.82</v>
          </cell>
          <cell r="E464">
            <v>21504942.600000001</v>
          </cell>
          <cell r="G464">
            <v>21504942.600000001</v>
          </cell>
        </row>
        <row r="465">
          <cell r="A465" t="str">
            <v>2216001    IFC - Principal LP</v>
          </cell>
          <cell r="B465">
            <v>6361804.6200000001</v>
          </cell>
          <cell r="C465" t="str">
            <v>-</v>
          </cell>
          <cell r="D465">
            <v>-6361804.6200000001</v>
          </cell>
          <cell r="E465">
            <v>10749556.24</v>
          </cell>
          <cell r="F465" t="str">
            <v>-</v>
          </cell>
          <cell r="G465">
            <v>-10749556.24</v>
          </cell>
        </row>
        <row r="466">
          <cell r="A466" t="str">
            <v>2216999    Ajuste da Var.Cambial - IFC LP</v>
          </cell>
          <cell r="B466">
            <v>606275.93999999994</v>
          </cell>
          <cell r="C466" t="str">
            <v>-</v>
          </cell>
          <cell r="D466">
            <v>-606275.93999999994</v>
          </cell>
          <cell r="E466">
            <v>232923.18</v>
          </cell>
          <cell r="F466" t="str">
            <v>-</v>
          </cell>
          <cell r="G466">
            <v>-232923.18</v>
          </cell>
        </row>
        <row r="467">
          <cell r="A467" t="str">
            <v>2217001    Eurobonds - Principal LP</v>
          </cell>
          <cell r="B467">
            <v>230100000</v>
          </cell>
          <cell r="C467" t="str">
            <v>-</v>
          </cell>
          <cell r="D467">
            <v>-230100000</v>
          </cell>
          <cell r="E467">
            <v>230100000</v>
          </cell>
          <cell r="F467" t="str">
            <v>-</v>
          </cell>
          <cell r="G467">
            <v>-230100000</v>
          </cell>
        </row>
        <row r="468">
          <cell r="A468" t="str">
            <v>2217999    Ajuste da Var.Cambial - Eurobonds LP</v>
          </cell>
          <cell r="B468">
            <v>131240000</v>
          </cell>
          <cell r="C468" t="str">
            <v>-</v>
          </cell>
          <cell r="D468">
            <v>-131240000</v>
          </cell>
          <cell r="E468">
            <v>119360000</v>
          </cell>
          <cell r="F468" t="str">
            <v>-</v>
          </cell>
          <cell r="G468">
            <v>-119360000</v>
          </cell>
        </row>
        <row r="469">
          <cell r="A469" t="str">
            <v>2231008    Nitro Agro-Participações Ltda</v>
          </cell>
          <cell r="B469">
            <v>2408540.38</v>
          </cell>
          <cell r="C469" t="str">
            <v>-</v>
          </cell>
          <cell r="D469">
            <v>-2408540.38</v>
          </cell>
          <cell r="E469">
            <v>1301735.1200000001</v>
          </cell>
          <cell r="F469" t="str">
            <v>-</v>
          </cell>
          <cell r="G469">
            <v>-1301735.1200000001</v>
          </cell>
        </row>
        <row r="470">
          <cell r="A470" t="str">
            <v>2232310    Planta Jacareí - transf. entre unidades</v>
          </cell>
          <cell r="B470">
            <v>247283771.40000001</v>
          </cell>
          <cell r="C470" t="str">
            <v>-</v>
          </cell>
          <cell r="D470">
            <v>-247283771.40000001</v>
          </cell>
          <cell r="E470">
            <v>220319057.34999999</v>
          </cell>
          <cell r="F470" t="str">
            <v>-</v>
          </cell>
          <cell r="G470">
            <v>-220319057.34999999</v>
          </cell>
        </row>
        <row r="471">
          <cell r="A471" t="str">
            <v>2232311    Planta Florestal Jacareí-transf. entre</v>
          </cell>
          <cell r="B471">
            <v>45413427.909999996</v>
          </cell>
          <cell r="C471" t="str">
            <v>-</v>
          </cell>
          <cell r="D471">
            <v>-45413427.909999996</v>
          </cell>
          <cell r="E471">
            <v>39753372.18</v>
          </cell>
          <cell r="F471" t="str">
            <v>-</v>
          </cell>
          <cell r="G471">
            <v>-39753372.18</v>
          </cell>
        </row>
        <row r="472">
          <cell r="A472" t="str">
            <v>2232320    Planta Luiz Antonio - transf. entre uni</v>
          </cell>
          <cell r="B472">
            <v>505181018.55000001</v>
          </cell>
          <cell r="C472" t="str">
            <v>-</v>
          </cell>
          <cell r="D472">
            <v>-505181018.55000001</v>
          </cell>
          <cell r="E472">
            <v>452036389.56999999</v>
          </cell>
          <cell r="F472" t="str">
            <v>-</v>
          </cell>
          <cell r="G472">
            <v>-452036389.56999999</v>
          </cell>
        </row>
        <row r="473">
          <cell r="A473" t="str">
            <v>2232321    Planta Florestal LA - transf. entre uni</v>
          </cell>
          <cell r="B473">
            <v>30537222.109999999</v>
          </cell>
          <cell r="C473" t="str">
            <v>-</v>
          </cell>
          <cell r="D473">
            <v>-30537222.109999999</v>
          </cell>
          <cell r="E473">
            <v>22280210.170000002</v>
          </cell>
          <cell r="F473" t="str">
            <v>-</v>
          </cell>
          <cell r="G473">
            <v>-22280210.170000002</v>
          </cell>
        </row>
        <row r="474">
          <cell r="A474" t="str">
            <v>2232330    Planta Mogi das Cruzes - transf. entre</v>
          </cell>
          <cell r="B474">
            <v>27291099.870000001</v>
          </cell>
          <cell r="C474" t="str">
            <v>-</v>
          </cell>
          <cell r="D474">
            <v>-27291099.870000001</v>
          </cell>
          <cell r="E474">
            <v>23913280.960000001</v>
          </cell>
          <cell r="F474" t="str">
            <v>-</v>
          </cell>
          <cell r="G474">
            <v>-23913280.960000001</v>
          </cell>
        </row>
        <row r="475">
          <cell r="A475" t="str">
            <v>2232340    Planta Piracicaba - transf. entre unida</v>
          </cell>
          <cell r="B475">
            <v>106892810.98</v>
          </cell>
          <cell r="C475" t="str">
            <v>-</v>
          </cell>
          <cell r="D475">
            <v>-106892810.98</v>
          </cell>
          <cell r="E475">
            <v>91254977.599999994</v>
          </cell>
          <cell r="F475" t="str">
            <v>-</v>
          </cell>
          <cell r="G475">
            <v>-91254977.599999994</v>
          </cell>
        </row>
        <row r="476">
          <cell r="A476" t="str">
            <v>2232350    Planta KSR - transf. entre unidades</v>
          </cell>
          <cell r="B476">
            <v>105021658.65000001</v>
          </cell>
          <cell r="C476" t="str">
            <v>-</v>
          </cell>
          <cell r="D476">
            <v>-105021658.65000001</v>
          </cell>
          <cell r="E476">
            <v>95012059.810000002</v>
          </cell>
          <cell r="F476" t="str">
            <v>-</v>
          </cell>
          <cell r="G476">
            <v>-95012059.810000002</v>
          </cell>
        </row>
        <row r="477">
          <cell r="A477" t="str">
            <v>2232360    Planta Exportação Alameda Santos-transf</v>
          </cell>
          <cell r="B477">
            <v>293450433.07999998</v>
          </cell>
          <cell r="C477" t="str">
            <v>-</v>
          </cell>
          <cell r="D477">
            <v>-293450433.07999998</v>
          </cell>
          <cell r="E477">
            <v>69073896.930000007</v>
          </cell>
          <cell r="F477" t="str">
            <v>-</v>
          </cell>
          <cell r="G477">
            <v>-69073896.930000007</v>
          </cell>
        </row>
        <row r="478">
          <cell r="A478" t="str">
            <v>2232390    Administração central - transf. entre u</v>
          </cell>
          <cell r="B478">
            <v>459723277.51999998</v>
          </cell>
          <cell r="C478" t="str">
            <v>-</v>
          </cell>
          <cell r="D478">
            <v>-459723277.51999998</v>
          </cell>
          <cell r="E478">
            <v>422320980.19</v>
          </cell>
          <cell r="F478" t="str">
            <v>-</v>
          </cell>
          <cell r="G478">
            <v>-422320980.19</v>
          </cell>
        </row>
        <row r="479">
          <cell r="A479" t="str">
            <v>2232398    Conta Corrente Unidades</v>
          </cell>
          <cell r="B479">
            <v>91881879.840000004</v>
          </cell>
          <cell r="C479" t="str">
            <v>-</v>
          </cell>
          <cell r="D479">
            <v>-91881879.840000004</v>
          </cell>
          <cell r="E479">
            <v>91881879.840000004</v>
          </cell>
          <cell r="F479" t="str">
            <v>-</v>
          </cell>
          <cell r="G479">
            <v>-91881879.840000004</v>
          </cell>
        </row>
        <row r="480">
          <cell r="A480" t="str">
            <v>2232399    Conta Corrente Unidades</v>
          </cell>
          <cell r="B480">
            <v>971110113.88</v>
          </cell>
          <cell r="C480" t="str">
            <v>-</v>
          </cell>
          <cell r="D480">
            <v>-971110113.88</v>
          </cell>
          <cell r="E480">
            <v>971110113.88</v>
          </cell>
          <cell r="F480" t="str">
            <v>-</v>
          </cell>
          <cell r="G480">
            <v>-971110113.88</v>
          </cell>
        </row>
        <row r="481">
          <cell r="A481" t="str">
            <v>2250001    Imposto de Renda Diferido</v>
          </cell>
          <cell r="B481">
            <v>40987939.270000003</v>
          </cell>
          <cell r="C481" t="str">
            <v>-</v>
          </cell>
          <cell r="D481">
            <v>-40987939.270000003</v>
          </cell>
          <cell r="E481">
            <v>41014126</v>
          </cell>
          <cell r="F481" t="str">
            <v>-</v>
          </cell>
          <cell r="G481">
            <v>-41014126</v>
          </cell>
        </row>
        <row r="482">
          <cell r="A482" t="str">
            <v>2260001    Provisões para contingências trabalhist</v>
          </cell>
          <cell r="B482">
            <v>4036140.31</v>
          </cell>
          <cell r="C482" t="str">
            <v>-</v>
          </cell>
          <cell r="D482">
            <v>-4036140.31</v>
          </cell>
          <cell r="E482">
            <v>4036140.31</v>
          </cell>
          <cell r="F482" t="str">
            <v>-</v>
          </cell>
          <cell r="G482">
            <v>-4036140.31</v>
          </cell>
        </row>
        <row r="483">
          <cell r="A483" t="str">
            <v>2260002    Provisões para contingências fiscais</v>
          </cell>
          <cell r="B483">
            <v>22906491.030000001</v>
          </cell>
          <cell r="C483" t="str">
            <v>-</v>
          </cell>
          <cell r="D483">
            <v>-22906491.030000001</v>
          </cell>
          <cell r="E483">
            <v>22906491.030000001</v>
          </cell>
          <cell r="F483" t="str">
            <v>-</v>
          </cell>
          <cell r="G483">
            <v>-22906491.030000001</v>
          </cell>
        </row>
        <row r="484">
          <cell r="A484" t="str">
            <v>2260003    Provisões para contingências cíveis</v>
          </cell>
          <cell r="B484">
            <v>3925000</v>
          </cell>
          <cell r="C484" t="str">
            <v>-</v>
          </cell>
          <cell r="D484">
            <v>-3925000</v>
          </cell>
          <cell r="E484">
            <v>3925000</v>
          </cell>
          <cell r="F484" t="str">
            <v>-</v>
          </cell>
          <cell r="G484">
            <v>-3925000</v>
          </cell>
        </row>
        <row r="485">
          <cell r="A485" t="str">
            <v>2410001    Capital social realizado</v>
          </cell>
          <cell r="B485">
            <v>1701900122.76</v>
          </cell>
          <cell r="C485" t="str">
            <v>-</v>
          </cell>
          <cell r="D485">
            <v>-1701900122.76</v>
          </cell>
          <cell r="E485">
            <v>1701900122.76</v>
          </cell>
          <cell r="F485" t="str">
            <v>-</v>
          </cell>
          <cell r="G485">
            <v>-1701900122.76</v>
          </cell>
        </row>
        <row r="486">
          <cell r="A486" t="str">
            <v>2420002    Reserva de capital</v>
          </cell>
          <cell r="B486">
            <v>46819766.640000001</v>
          </cell>
          <cell r="C486" t="str">
            <v>-</v>
          </cell>
          <cell r="D486">
            <v>-46819766.640000001</v>
          </cell>
          <cell r="E486">
            <v>6478696</v>
          </cell>
          <cell r="F486" t="str">
            <v>-</v>
          </cell>
          <cell r="G486">
            <v>-6478696</v>
          </cell>
        </row>
        <row r="487">
          <cell r="A487" t="str">
            <v>2420004    AÇÕES EM TESOURARIA</v>
          </cell>
          <cell r="B487">
            <v>0</v>
          </cell>
          <cell r="D487">
            <v>0</v>
          </cell>
          <cell r="E487">
            <v>15908380.73</v>
          </cell>
          <cell r="G487">
            <v>15908380.73</v>
          </cell>
        </row>
        <row r="488">
          <cell r="A488" t="str">
            <v>2430001    Reavaliação dos bens imobilizado</v>
          </cell>
          <cell r="B488">
            <v>48079285.340000004</v>
          </cell>
          <cell r="C488" t="str">
            <v>-</v>
          </cell>
          <cell r="D488">
            <v>-48079285.340000004</v>
          </cell>
          <cell r="E488">
            <v>48394374.789999999</v>
          </cell>
          <cell r="F488" t="str">
            <v>-</v>
          </cell>
          <cell r="G488">
            <v>-48394374.789999999</v>
          </cell>
        </row>
        <row r="489">
          <cell r="A489" t="str">
            <v>2440001    Reserva legal</v>
          </cell>
          <cell r="B489">
            <v>11092770.619999999</v>
          </cell>
          <cell r="C489" t="str">
            <v>-</v>
          </cell>
          <cell r="D489">
            <v>-11092770.619999999</v>
          </cell>
          <cell r="E489">
            <v>11092770.619999999</v>
          </cell>
          <cell r="F489" t="str">
            <v>-</v>
          </cell>
          <cell r="G489">
            <v>-11092770.619999999</v>
          </cell>
        </row>
        <row r="490">
          <cell r="A490" t="str">
            <v>2440004    Retenção de lucros</v>
          </cell>
          <cell r="B490">
            <v>130785221.5</v>
          </cell>
          <cell r="C490" t="str">
            <v>-</v>
          </cell>
          <cell r="D490">
            <v>-130785221.5</v>
          </cell>
          <cell r="E490">
            <v>130785221.5</v>
          </cell>
          <cell r="F490" t="str">
            <v>-</v>
          </cell>
          <cell r="G490">
            <v>-130785221.5</v>
          </cell>
        </row>
        <row r="491">
          <cell r="A491" t="str">
            <v>2451000    Lucros/prejuízos acumulados</v>
          </cell>
          <cell r="B491">
            <v>102559112.70999999</v>
          </cell>
          <cell r="C491" t="str">
            <v>-</v>
          </cell>
          <cell r="D491">
            <v>-102559112.70999999</v>
          </cell>
          <cell r="E491">
            <v>102360606.34</v>
          </cell>
          <cell r="F491" t="str">
            <v>-</v>
          </cell>
          <cell r="G491">
            <v>-102360606.34</v>
          </cell>
        </row>
        <row r="492">
          <cell r="A492" t="str">
            <v>2460001    Conversão de estoques</v>
          </cell>
          <cell r="B492">
            <v>12491928.27</v>
          </cell>
          <cell r="C492" t="str">
            <v>-</v>
          </cell>
          <cell r="D492">
            <v>-12491928.27</v>
          </cell>
          <cell r="E492">
            <v>12491928.27</v>
          </cell>
          <cell r="F492" t="str">
            <v>-</v>
          </cell>
          <cell r="G492">
            <v>-12491928.27</v>
          </cell>
        </row>
        <row r="493">
          <cell r="A493" t="str">
            <v>2460002    Conversão de fornecedores - MI</v>
          </cell>
          <cell r="B493">
            <v>12030700.359999999</v>
          </cell>
          <cell r="D493">
            <v>12030700.359999999</v>
          </cell>
          <cell r="E493">
            <v>12030700.359999999</v>
          </cell>
          <cell r="G493">
            <v>12030700.359999999</v>
          </cell>
        </row>
        <row r="494">
          <cell r="A494" t="str">
            <v>2460004    Conversão de vendor</v>
          </cell>
          <cell r="B494">
            <v>1619233.24</v>
          </cell>
          <cell r="C494" t="str">
            <v>-</v>
          </cell>
          <cell r="D494">
            <v>-1619233.24</v>
          </cell>
          <cell r="E494">
            <v>1619233.24</v>
          </cell>
          <cell r="F494" t="str">
            <v>-</v>
          </cell>
          <cell r="G494">
            <v>-1619233.24</v>
          </cell>
        </row>
        <row r="495">
          <cell r="A495" t="str">
            <v>2460005    Conversão de dupl. a receber - MI</v>
          </cell>
          <cell r="B495">
            <v>8762949.0399999991</v>
          </cell>
          <cell r="C495" t="str">
            <v>-</v>
          </cell>
          <cell r="D495">
            <v>-8762949.0399999991</v>
          </cell>
          <cell r="E495">
            <v>8762949.0399999991</v>
          </cell>
          <cell r="F495" t="str">
            <v>-</v>
          </cell>
          <cell r="G495">
            <v>-8762949.0399999991</v>
          </cell>
        </row>
        <row r="496">
          <cell r="A496" t="str">
            <v>2460006    Conversão de moedas estrangeiras</v>
          </cell>
          <cell r="B496">
            <v>21760936.850000001</v>
          </cell>
          <cell r="D496">
            <v>21760936.850000001</v>
          </cell>
          <cell r="E496">
            <v>21760936.850000001</v>
          </cell>
          <cell r="G496">
            <v>21760936.850000001</v>
          </cell>
        </row>
        <row r="497">
          <cell r="A497" t="str">
            <v>2460007    Conversão de outros saldos</v>
          </cell>
          <cell r="B497">
            <v>512575390.88999999</v>
          </cell>
          <cell r="C497" t="str">
            <v>-</v>
          </cell>
          <cell r="D497">
            <v>-512575390.88999999</v>
          </cell>
          <cell r="E497">
            <v>512575390.88999999</v>
          </cell>
          <cell r="F497" t="str">
            <v>-</v>
          </cell>
          <cell r="G497">
            <v>-512575390.88999999</v>
          </cell>
        </row>
        <row r="498">
          <cell r="A498" t="str">
            <v>2460008    Conversão de financiamentos</v>
          </cell>
          <cell r="B498">
            <v>501657864.23000002</v>
          </cell>
          <cell r="D498">
            <v>501657864.23000002</v>
          </cell>
          <cell r="E498">
            <v>501657864.23000002</v>
          </cell>
          <cell r="G498">
            <v>501657864.23000002</v>
          </cell>
        </row>
        <row r="499">
          <cell r="A499" t="str">
            <v>3113101    ICMS-Imposto s/circulação de mercadoria</v>
          </cell>
          <cell r="B499">
            <v>43106136.549999997</v>
          </cell>
          <cell r="D499">
            <v>43106136.549999997</v>
          </cell>
          <cell r="E499">
            <v>32883979.030000001</v>
          </cell>
          <cell r="G499">
            <v>32883979.030000001</v>
          </cell>
        </row>
        <row r="500">
          <cell r="A500" t="str">
            <v>3113102    PIS - Programa de Integração Social</v>
          </cell>
          <cell r="B500">
            <v>2292086.88</v>
          </cell>
          <cell r="D500">
            <v>2292086.88</v>
          </cell>
          <cell r="E500">
            <v>1734297.31</v>
          </cell>
          <cell r="G500">
            <v>1734297.31</v>
          </cell>
        </row>
        <row r="501">
          <cell r="A501" t="str">
            <v>3113103    COFINS</v>
          </cell>
          <cell r="B501">
            <v>7052181.9800000004</v>
          </cell>
          <cell r="D501">
            <v>7052181.9800000004</v>
          </cell>
          <cell r="E501">
            <v>5335906.1100000003</v>
          </cell>
          <cell r="G501">
            <v>5335906.1100000003</v>
          </cell>
        </row>
        <row r="502">
          <cell r="A502" t="str">
            <v>3113107    ICMS s/Transferências</v>
          </cell>
          <cell r="B502">
            <v>12437189.25</v>
          </cell>
          <cell r="D502">
            <v>12437189.25</v>
          </cell>
          <cell r="E502">
            <v>8904682.1699999999</v>
          </cell>
          <cell r="G502">
            <v>8904682.1699999999</v>
          </cell>
        </row>
        <row r="503">
          <cell r="A503" t="str">
            <v>3114000    Devoluções s/vendas</v>
          </cell>
          <cell r="B503">
            <v>3763896.43</v>
          </cell>
          <cell r="D503">
            <v>3763896.43</v>
          </cell>
          <cell r="E503">
            <v>2844646.76</v>
          </cell>
          <cell r="G503">
            <v>2844646.76</v>
          </cell>
        </row>
        <row r="504">
          <cell r="A504" t="str">
            <v>3311250    Custo das mercadorias vendidas</v>
          </cell>
          <cell r="B504">
            <v>46554136.289999999</v>
          </cell>
          <cell r="D504">
            <v>46554136.289999999</v>
          </cell>
          <cell r="E504">
            <v>35462076.659999996</v>
          </cell>
          <cell r="G504">
            <v>35462076.659999996</v>
          </cell>
        </row>
        <row r="505">
          <cell r="A505" t="str">
            <v>3311300    Custo dos produtos transferidos entre u</v>
          </cell>
          <cell r="B505">
            <v>134535640.52000001</v>
          </cell>
          <cell r="D505">
            <v>134535640.52000001</v>
          </cell>
          <cell r="E505">
            <v>100545975.11</v>
          </cell>
          <cell r="G505">
            <v>100545975.11</v>
          </cell>
        </row>
        <row r="506">
          <cell r="A506" t="str">
            <v>3311400    Custo dos produtos vendidos</v>
          </cell>
          <cell r="B506">
            <v>173932814.06999999</v>
          </cell>
          <cell r="D506">
            <v>173932814.06999999</v>
          </cell>
          <cell r="E506">
            <v>127217757.23999999</v>
          </cell>
          <cell r="G506">
            <v>127217757.23999999</v>
          </cell>
        </row>
        <row r="507">
          <cell r="A507" t="str">
            <v>3311500    Custo dos serviços prestados</v>
          </cell>
          <cell r="B507">
            <v>12034383.720000001</v>
          </cell>
          <cell r="D507">
            <v>12034383.720000001</v>
          </cell>
          <cell r="E507">
            <v>9726253.0600000005</v>
          </cell>
          <cell r="G507">
            <v>9726253.0600000005</v>
          </cell>
        </row>
        <row r="508">
          <cell r="A508" t="str">
            <v>3311600    Recuperação s/crédito presumido do IPI</v>
          </cell>
          <cell r="B508">
            <v>200080.3</v>
          </cell>
          <cell r="C508" t="str">
            <v>-</v>
          </cell>
          <cell r="D508">
            <v>-200080.3</v>
          </cell>
          <cell r="E508">
            <v>129614.32</v>
          </cell>
          <cell r="F508" t="str">
            <v>-</v>
          </cell>
          <cell r="G508">
            <v>-129614.32</v>
          </cell>
        </row>
        <row r="509">
          <cell r="A509" t="str">
            <v>3311650    Ajuste Apuração-ICMS/IPI</v>
          </cell>
          <cell r="B509">
            <v>1221810.07</v>
          </cell>
          <cell r="D509">
            <v>1221810.07</v>
          </cell>
          <cell r="E509">
            <v>1029739.07</v>
          </cell>
          <cell r="G509">
            <v>1029739.07</v>
          </cell>
        </row>
        <row r="510">
          <cell r="A510" t="str">
            <v>3311700    Ajuste de inventário</v>
          </cell>
          <cell r="B510">
            <v>148506.73000000001</v>
          </cell>
          <cell r="D510">
            <v>148506.73000000001</v>
          </cell>
          <cell r="E510">
            <v>151.41999999999999</v>
          </cell>
          <cell r="F510" t="str">
            <v>-</v>
          </cell>
          <cell r="G510">
            <v>-151.41999999999999</v>
          </cell>
        </row>
        <row r="511">
          <cell r="A511" t="str">
            <v>3411101    Combustível energético</v>
          </cell>
          <cell r="B511">
            <v>11387853.32</v>
          </cell>
          <cell r="D511">
            <v>11387853.32</v>
          </cell>
          <cell r="E511">
            <v>8463607.1899999995</v>
          </cell>
          <cell r="G511">
            <v>8463607.1899999995</v>
          </cell>
        </row>
        <row r="512">
          <cell r="A512" t="str">
            <v>3411102    Insumos</v>
          </cell>
          <cell r="B512">
            <v>44621980.43</v>
          </cell>
          <cell r="D512">
            <v>44621980.43</v>
          </cell>
          <cell r="E512">
            <v>33435763.98</v>
          </cell>
          <cell r="G512">
            <v>33435763.98</v>
          </cell>
        </row>
        <row r="513">
          <cell r="A513" t="str">
            <v>3411103    Matérias primas</v>
          </cell>
          <cell r="B513">
            <v>41658869.090000004</v>
          </cell>
          <cell r="D513">
            <v>41658869.090000004</v>
          </cell>
          <cell r="E513">
            <v>36489652.409999996</v>
          </cell>
          <cell r="G513">
            <v>36489652.409999996</v>
          </cell>
        </row>
        <row r="514">
          <cell r="A514" t="str">
            <v>3411104    Materiais de embalagens</v>
          </cell>
          <cell r="B514">
            <v>10387914.16</v>
          </cell>
          <cell r="D514">
            <v>10387914.16</v>
          </cell>
          <cell r="E514">
            <v>7952293.1500000004</v>
          </cell>
          <cell r="G514">
            <v>7952293.1500000004</v>
          </cell>
        </row>
        <row r="515">
          <cell r="A515" t="str">
            <v>3411105    Pallets de movimentação e armazenamento</v>
          </cell>
          <cell r="B515">
            <v>48898.13</v>
          </cell>
          <cell r="D515">
            <v>48898.13</v>
          </cell>
          <cell r="E515">
            <v>18306.009999999998</v>
          </cell>
          <cell r="G515">
            <v>18306.009999999998</v>
          </cell>
        </row>
        <row r="516">
          <cell r="A516" t="str">
            <v>3411106    Produtos Intermediários</v>
          </cell>
          <cell r="B516">
            <v>552258301.78999996</v>
          </cell>
          <cell r="D516">
            <v>552258301.78999996</v>
          </cell>
          <cell r="E516">
            <v>408991326.19</v>
          </cell>
          <cell r="G516">
            <v>408991326.19</v>
          </cell>
        </row>
        <row r="517">
          <cell r="A517" t="str">
            <v>3411108    Revestimento nacional</v>
          </cell>
          <cell r="B517">
            <v>544957.49</v>
          </cell>
          <cell r="D517">
            <v>544957.49</v>
          </cell>
          <cell r="E517">
            <v>383041.08</v>
          </cell>
          <cell r="G517">
            <v>383041.08</v>
          </cell>
        </row>
        <row r="518">
          <cell r="A518" t="str">
            <v>3411109    Revestimento importado</v>
          </cell>
          <cell r="B518">
            <v>7563052.46</v>
          </cell>
          <cell r="D518">
            <v>7563052.46</v>
          </cell>
          <cell r="E518">
            <v>5683850.5199999996</v>
          </cell>
          <cell r="G518">
            <v>5683850.5199999996</v>
          </cell>
        </row>
        <row r="519">
          <cell r="A519" t="str">
            <v>3411110    Cargas</v>
          </cell>
          <cell r="B519">
            <v>7526273.4100000001</v>
          </cell>
          <cell r="D519">
            <v>7526273.4100000001</v>
          </cell>
          <cell r="E519">
            <v>5558952.7400000002</v>
          </cell>
          <cell r="G519">
            <v>5558952.7400000002</v>
          </cell>
        </row>
        <row r="520">
          <cell r="A520" t="str">
            <v>3411111    Utilidades</v>
          </cell>
          <cell r="B520">
            <v>15441312.609999999</v>
          </cell>
          <cell r="D520">
            <v>15441312.609999999</v>
          </cell>
          <cell r="E520">
            <v>11542033.66</v>
          </cell>
          <cell r="G520">
            <v>11542033.66</v>
          </cell>
        </row>
        <row r="521">
          <cell r="A521" t="str">
            <v>3411112    Licores</v>
          </cell>
          <cell r="B521">
            <v>11426003.640000001</v>
          </cell>
          <cell r="D521">
            <v>11426003.640000001</v>
          </cell>
          <cell r="E521">
            <v>8488310.7100000009</v>
          </cell>
          <cell r="G521">
            <v>8488310.7100000009</v>
          </cell>
        </row>
        <row r="522">
          <cell r="A522" t="str">
            <v>3411113    Crédito Sub Produtos</v>
          </cell>
          <cell r="B522">
            <v>5909723.3700000001</v>
          </cell>
          <cell r="C522" t="str">
            <v>-</v>
          </cell>
          <cell r="D522">
            <v>-5909723.3700000001</v>
          </cell>
          <cell r="E522">
            <v>4582805.8099999996</v>
          </cell>
          <cell r="F522" t="str">
            <v>-</v>
          </cell>
          <cell r="G522">
            <v>-4582805.8099999996</v>
          </cell>
        </row>
        <row r="523">
          <cell r="A523" t="str">
            <v>3412101    Encargos sociais</v>
          </cell>
          <cell r="B523">
            <v>8358661.2400000002</v>
          </cell>
          <cell r="D523">
            <v>8358661.2400000002</v>
          </cell>
          <cell r="E523">
            <v>6175389.8099999996</v>
          </cell>
          <cell r="G523">
            <v>6175389.8099999996</v>
          </cell>
        </row>
        <row r="524">
          <cell r="A524" t="str">
            <v>3412102    Encargos trabalhistas</v>
          </cell>
          <cell r="B524">
            <v>137671.16</v>
          </cell>
          <cell r="D524">
            <v>137671.16</v>
          </cell>
          <cell r="E524">
            <v>101509.92</v>
          </cell>
          <cell r="G524">
            <v>101509.92</v>
          </cell>
        </row>
        <row r="525">
          <cell r="A525" t="str">
            <v>3412103    Horas extras controláveis</v>
          </cell>
          <cell r="B525">
            <v>641416.71</v>
          </cell>
          <cell r="D525">
            <v>641416.71</v>
          </cell>
          <cell r="E525">
            <v>445031.52</v>
          </cell>
          <cell r="G525">
            <v>445031.52</v>
          </cell>
        </row>
        <row r="526">
          <cell r="A526" t="str">
            <v>3412104    Indenizações e gratificações</v>
          </cell>
          <cell r="B526">
            <v>784121.22</v>
          </cell>
          <cell r="D526">
            <v>784121.22</v>
          </cell>
          <cell r="E526">
            <v>593001.55000000005</v>
          </cell>
          <cell r="G526">
            <v>593001.55000000005</v>
          </cell>
        </row>
        <row r="527">
          <cell r="A527" t="str">
            <v>3412106    Salários e Abonos</v>
          </cell>
          <cell r="B527">
            <v>21263994.390000001</v>
          </cell>
          <cell r="D527">
            <v>21263994.390000001</v>
          </cell>
          <cell r="E527">
            <v>15684640.859999999</v>
          </cell>
          <cell r="G527">
            <v>15684640.859999999</v>
          </cell>
        </row>
        <row r="528">
          <cell r="A528" t="str">
            <v>3412107    Reclamações Trabalhistas</v>
          </cell>
          <cell r="B528">
            <v>53378.25</v>
          </cell>
          <cell r="D528">
            <v>53378.25</v>
          </cell>
          <cell r="E528">
            <v>38350.43</v>
          </cell>
          <cell r="G528">
            <v>38350.43</v>
          </cell>
        </row>
        <row r="529">
          <cell r="A529" t="str">
            <v>3412301    Alimentação/vale refeição</v>
          </cell>
          <cell r="B529">
            <v>1351154.55</v>
          </cell>
          <cell r="D529">
            <v>1351154.55</v>
          </cell>
          <cell r="E529">
            <v>1020619.43</v>
          </cell>
          <cell r="G529">
            <v>1020619.43</v>
          </cell>
        </row>
        <row r="530">
          <cell r="A530" t="str">
            <v>3412302    Assistência médica contratada/Unimed</v>
          </cell>
          <cell r="B530">
            <v>1631985.39</v>
          </cell>
          <cell r="D530">
            <v>1631985.39</v>
          </cell>
          <cell r="E530">
            <v>1190102.54</v>
          </cell>
          <cell r="G530">
            <v>1190102.54</v>
          </cell>
        </row>
        <row r="531">
          <cell r="A531" t="str">
            <v>3412303    Médicos e enfermeiros</v>
          </cell>
          <cell r="B531">
            <v>206519.89</v>
          </cell>
          <cell r="D531">
            <v>206519.89</v>
          </cell>
          <cell r="E531">
            <v>155021.73000000001</v>
          </cell>
          <cell r="G531">
            <v>155021.73000000001</v>
          </cell>
        </row>
        <row r="532">
          <cell r="A532" t="str">
            <v>3412304    Assistência social</v>
          </cell>
          <cell r="B532">
            <v>107665.58</v>
          </cell>
          <cell r="D532">
            <v>107665.58</v>
          </cell>
          <cell r="E532">
            <v>103172</v>
          </cell>
          <cell r="G532">
            <v>103172</v>
          </cell>
        </row>
        <row r="533">
          <cell r="A533" t="str">
            <v>3412305    Cesta básica/brinquedos</v>
          </cell>
          <cell r="B533">
            <v>379032.72</v>
          </cell>
          <cell r="D533">
            <v>379032.72</v>
          </cell>
          <cell r="E533">
            <v>295639.78999999998</v>
          </cell>
          <cell r="G533">
            <v>295639.78999999998</v>
          </cell>
        </row>
        <row r="534">
          <cell r="A534" t="str">
            <v>3412306    Exames ambulatoriais</v>
          </cell>
          <cell r="B534">
            <v>29117.86</v>
          </cell>
          <cell r="D534">
            <v>29117.86</v>
          </cell>
          <cell r="E534">
            <v>20262.64</v>
          </cell>
          <cell r="G534">
            <v>20262.64</v>
          </cell>
        </row>
        <row r="535">
          <cell r="A535" t="str">
            <v>3412307    Medicamentos</v>
          </cell>
          <cell r="B535">
            <v>38634.870000000003</v>
          </cell>
          <cell r="D535">
            <v>38634.870000000003</v>
          </cell>
          <cell r="E535">
            <v>21880.959999999999</v>
          </cell>
          <cell r="G535">
            <v>21880.959999999999</v>
          </cell>
        </row>
        <row r="536">
          <cell r="A536" t="str">
            <v>3412308    PAMD</v>
          </cell>
          <cell r="B536">
            <v>51197.18</v>
          </cell>
          <cell r="D536">
            <v>51197.18</v>
          </cell>
          <cell r="E536">
            <v>41707.99</v>
          </cell>
          <cell r="G536">
            <v>41707.99</v>
          </cell>
        </row>
        <row r="537">
          <cell r="A537" t="str">
            <v>3412309    Seguro de vida em grupo</v>
          </cell>
          <cell r="B537">
            <v>112072.53</v>
          </cell>
          <cell r="D537">
            <v>112072.53</v>
          </cell>
          <cell r="E537">
            <v>86421.61</v>
          </cell>
          <cell r="G537">
            <v>86421.61</v>
          </cell>
        </row>
        <row r="538">
          <cell r="A538" t="str">
            <v>3412311    Subsídio farmácia</v>
          </cell>
          <cell r="B538">
            <v>186681.16</v>
          </cell>
          <cell r="D538">
            <v>186681.16</v>
          </cell>
          <cell r="E538">
            <v>138599.39000000001</v>
          </cell>
          <cell r="G538">
            <v>138599.39000000001</v>
          </cell>
        </row>
        <row r="539">
          <cell r="A539" t="str">
            <v>3412312    Transporte dos colaboradores e vale tra</v>
          </cell>
          <cell r="B539">
            <v>1476572.95</v>
          </cell>
          <cell r="D539">
            <v>1476572.95</v>
          </cell>
          <cell r="E539">
            <v>1131094.02</v>
          </cell>
          <cell r="G539">
            <v>1131094.02</v>
          </cell>
        </row>
        <row r="540">
          <cell r="A540" t="str">
            <v>3412313    Despesas c/copa e refeitório</v>
          </cell>
          <cell r="B540">
            <v>152247.78</v>
          </cell>
          <cell r="D540">
            <v>152247.78</v>
          </cell>
          <cell r="E540">
            <v>117060.13</v>
          </cell>
          <cell r="G540">
            <v>117060.13</v>
          </cell>
        </row>
        <row r="541">
          <cell r="A541" t="str">
            <v>3412314    Despesas c/Previdência Privada</v>
          </cell>
          <cell r="B541">
            <v>366385.49</v>
          </cell>
          <cell r="D541">
            <v>366385.49</v>
          </cell>
          <cell r="E541">
            <v>154953.81</v>
          </cell>
          <cell r="G541">
            <v>154953.81</v>
          </cell>
        </row>
        <row r="542">
          <cell r="A542" t="str">
            <v>3412317    Eventos sociais</v>
          </cell>
          <cell r="B542">
            <v>110885</v>
          </cell>
          <cell r="D542">
            <v>110885</v>
          </cell>
          <cell r="E542">
            <v>93599.75</v>
          </cell>
          <cell r="G542">
            <v>93599.75</v>
          </cell>
        </row>
        <row r="543">
          <cell r="A543" t="str">
            <v>3412501    Encargos sociais sobre provisões</v>
          </cell>
          <cell r="B543">
            <v>1210609.56</v>
          </cell>
          <cell r="D543">
            <v>1210609.56</v>
          </cell>
          <cell r="E543">
            <v>826092.41</v>
          </cell>
          <cell r="G543">
            <v>826092.41</v>
          </cell>
        </row>
        <row r="544">
          <cell r="A544" t="str">
            <v>3412502    Provisão de férias e 13º salário</v>
          </cell>
          <cell r="B544">
            <v>4647041.29</v>
          </cell>
          <cell r="D544">
            <v>4647041.29</v>
          </cell>
          <cell r="E544">
            <v>3474395.07</v>
          </cell>
          <cell r="G544">
            <v>3474395.07</v>
          </cell>
        </row>
        <row r="545">
          <cell r="A545" t="str">
            <v>3412601    Bolsa de estudo</v>
          </cell>
          <cell r="B545">
            <v>21366.26</v>
          </cell>
          <cell r="D545">
            <v>21366.26</v>
          </cell>
          <cell r="E545">
            <v>16569.57</v>
          </cell>
          <cell r="G545">
            <v>16569.57</v>
          </cell>
        </row>
        <row r="546">
          <cell r="A546" t="str">
            <v>3412602    Logística de treinamento</v>
          </cell>
          <cell r="B546">
            <v>92942.399999999994</v>
          </cell>
          <cell r="D546">
            <v>92942.399999999994</v>
          </cell>
          <cell r="E546">
            <v>36612.080000000002</v>
          </cell>
          <cell r="G546">
            <v>36612.080000000002</v>
          </cell>
        </row>
        <row r="547">
          <cell r="A547" t="str">
            <v>3412603    Treinamentos e desenvolvimentos</v>
          </cell>
          <cell r="B547">
            <v>285483.03999999998</v>
          </cell>
          <cell r="D547">
            <v>285483.03999999998</v>
          </cell>
          <cell r="E547">
            <v>209120.91</v>
          </cell>
          <cell r="G547">
            <v>209120.91</v>
          </cell>
        </row>
        <row r="548">
          <cell r="A548" t="str">
            <v>3413001    Energia elétrica consumo</v>
          </cell>
          <cell r="B548">
            <v>9278461.8699999992</v>
          </cell>
          <cell r="D548">
            <v>9278461.8699999992</v>
          </cell>
          <cell r="E548">
            <v>6910338.5300000003</v>
          </cell>
          <cell r="G548">
            <v>6910338.5300000003</v>
          </cell>
        </row>
        <row r="549">
          <cell r="A549" t="str">
            <v>3413002    Energia elétrica demanda</v>
          </cell>
          <cell r="B549">
            <v>3179195.08</v>
          </cell>
          <cell r="D549">
            <v>3179195.08</v>
          </cell>
          <cell r="E549">
            <v>2360148.2999999998</v>
          </cell>
          <cell r="G549">
            <v>2360148.2999999998</v>
          </cell>
        </row>
        <row r="550">
          <cell r="A550" t="str">
            <v>3414001    Materiais de manutenção industrial</v>
          </cell>
          <cell r="B550">
            <v>5178935.8600000003</v>
          </cell>
          <cell r="D550">
            <v>5178935.8600000003</v>
          </cell>
          <cell r="E550">
            <v>3996695.22</v>
          </cell>
          <cell r="G550">
            <v>3996695.22</v>
          </cell>
        </row>
        <row r="551">
          <cell r="A551" t="str">
            <v>3414002    Alteração/Manutenção de software</v>
          </cell>
          <cell r="B551">
            <v>333920.84999999998</v>
          </cell>
          <cell r="D551">
            <v>333920.84999999998</v>
          </cell>
          <cell r="E551">
            <v>2050</v>
          </cell>
          <cell r="G551">
            <v>2050</v>
          </cell>
        </row>
        <row r="552">
          <cell r="A552" t="str">
            <v>3414003    Serviços de manutenção de terceiros</v>
          </cell>
          <cell r="B552">
            <v>5143771.25</v>
          </cell>
          <cell r="D552">
            <v>5143771.25</v>
          </cell>
          <cell r="E552">
            <v>3690008.1</v>
          </cell>
          <cell r="G552">
            <v>3690008.1</v>
          </cell>
        </row>
        <row r="553">
          <cell r="A553" t="str">
            <v>3414004    Manutenção da frota (Harvester, Feller,</v>
          </cell>
          <cell r="B553">
            <v>2440924.23</v>
          </cell>
          <cell r="D553">
            <v>2440924.23</v>
          </cell>
          <cell r="E553">
            <v>1897847.69</v>
          </cell>
          <cell r="G553">
            <v>1897847.69</v>
          </cell>
        </row>
        <row r="554">
          <cell r="A554" t="str">
            <v>3414005    Gastos com veículos</v>
          </cell>
          <cell r="B554">
            <v>252914.31</v>
          </cell>
          <cell r="D554">
            <v>252914.31</v>
          </cell>
          <cell r="E554">
            <v>201028.84</v>
          </cell>
          <cell r="G554">
            <v>201028.84</v>
          </cell>
        </row>
        <row r="555">
          <cell r="A555" t="str">
            <v>3414006    Combustíveis e lubrificantes</v>
          </cell>
          <cell r="B555">
            <v>1059517.8500000001</v>
          </cell>
          <cell r="D555">
            <v>1059517.8500000001</v>
          </cell>
          <cell r="E555">
            <v>791828.2</v>
          </cell>
          <cell r="G555">
            <v>791828.2</v>
          </cell>
        </row>
        <row r="556">
          <cell r="A556" t="str">
            <v>3414007    Alt/Manut.de software e hardware-Automa</v>
          </cell>
          <cell r="B556">
            <v>432271.37</v>
          </cell>
          <cell r="D556">
            <v>432271.37</v>
          </cell>
          <cell r="E556">
            <v>421331.37</v>
          </cell>
          <cell r="G556">
            <v>421331.37</v>
          </cell>
        </row>
        <row r="557">
          <cell r="A557" t="str">
            <v>3414008    Manutenção Parada Geral - Provisão</v>
          </cell>
          <cell r="B557">
            <v>2187848.41</v>
          </cell>
          <cell r="D557">
            <v>2187848.41</v>
          </cell>
          <cell r="E557">
            <v>1639275.94</v>
          </cell>
          <cell r="G557">
            <v>1639275.94</v>
          </cell>
        </row>
        <row r="558">
          <cell r="A558" t="str">
            <v>3414009    Materiais de manutenção parada geral -</v>
          </cell>
          <cell r="B558">
            <v>5595.65</v>
          </cell>
          <cell r="D558">
            <v>5595.65</v>
          </cell>
          <cell r="E558">
            <v>23528.33</v>
          </cell>
          <cell r="G558">
            <v>23528.33</v>
          </cell>
        </row>
        <row r="559">
          <cell r="A559" t="str">
            <v>3414010    Reversão manutenção/serviços parada ger</v>
          </cell>
          <cell r="B559">
            <v>63269.21</v>
          </cell>
          <cell r="D559">
            <v>63269.21</v>
          </cell>
          <cell r="E559">
            <v>5595.65</v>
          </cell>
          <cell r="F559" t="str">
            <v>-</v>
          </cell>
          <cell r="G559">
            <v>-5595.65</v>
          </cell>
        </row>
        <row r="560">
          <cell r="A560" t="str">
            <v>3415001    Materiais de operação</v>
          </cell>
          <cell r="B560">
            <v>7405566.1200000001</v>
          </cell>
          <cell r="D560">
            <v>7405566.1200000001</v>
          </cell>
          <cell r="E560">
            <v>5056260.3499999996</v>
          </cell>
          <cell r="G560">
            <v>5056260.3499999996</v>
          </cell>
        </row>
        <row r="561">
          <cell r="A561" t="str">
            <v>3415002    Serviços de retifica e revestimento de</v>
          </cell>
          <cell r="B561">
            <v>694018.5</v>
          </cell>
          <cell r="D561">
            <v>694018.5</v>
          </cell>
          <cell r="E561">
            <v>694018.5</v>
          </cell>
          <cell r="G561">
            <v>694018.5</v>
          </cell>
        </row>
        <row r="562">
          <cell r="A562" t="str">
            <v>3416001    Amortização</v>
          </cell>
          <cell r="B562">
            <v>9715159.9900000002</v>
          </cell>
          <cell r="D562">
            <v>9715159.9900000002</v>
          </cell>
          <cell r="E562">
            <v>7237532.8700000001</v>
          </cell>
          <cell r="G562">
            <v>7237532.8700000001</v>
          </cell>
        </row>
        <row r="563">
          <cell r="A563" t="str">
            <v>3416002    Depreciação</v>
          </cell>
          <cell r="B563">
            <v>29710335.059999999</v>
          </cell>
          <cell r="D563">
            <v>29710335.059999999</v>
          </cell>
          <cell r="E563">
            <v>22254372.050000001</v>
          </cell>
          <cell r="G563">
            <v>22254372.050000001</v>
          </cell>
        </row>
        <row r="564">
          <cell r="A564" t="str">
            <v>3417001    Produtos em testes(PD)</v>
          </cell>
          <cell r="B564">
            <v>8168.61</v>
          </cell>
          <cell r="D564">
            <v>8168.61</v>
          </cell>
          <cell r="E564">
            <v>8168.61</v>
          </cell>
          <cell r="G564">
            <v>8168.61</v>
          </cell>
        </row>
        <row r="565">
          <cell r="A565" t="str">
            <v>3417002    Materiais químicos/análises laboratoria</v>
          </cell>
          <cell r="B565">
            <v>296945.33</v>
          </cell>
          <cell r="D565">
            <v>296945.33</v>
          </cell>
          <cell r="E565">
            <v>222572.83</v>
          </cell>
          <cell r="G565">
            <v>222572.83</v>
          </cell>
        </row>
        <row r="566">
          <cell r="A566" t="str">
            <v>3417003    Anúncios e publicações</v>
          </cell>
          <cell r="B566">
            <v>147203.59</v>
          </cell>
          <cell r="D566">
            <v>147203.59</v>
          </cell>
          <cell r="E566">
            <v>138945.04</v>
          </cell>
          <cell r="G566">
            <v>138945.04</v>
          </cell>
        </row>
        <row r="567">
          <cell r="A567" t="str">
            <v>3417004    Assinatura de jornais, boletins e revis</v>
          </cell>
          <cell r="B567">
            <v>35293.519999999997</v>
          </cell>
          <cell r="D567">
            <v>35293.519999999997</v>
          </cell>
          <cell r="E567">
            <v>27482.080000000002</v>
          </cell>
          <cell r="G567">
            <v>27482.080000000002</v>
          </cell>
        </row>
        <row r="568">
          <cell r="A568" t="str">
            <v>3417005    Despesas com comunicação</v>
          </cell>
          <cell r="B568">
            <v>570537.44999999995</v>
          </cell>
          <cell r="D568">
            <v>570537.44999999995</v>
          </cell>
          <cell r="E568">
            <v>428380.5</v>
          </cell>
          <cell r="G568">
            <v>428380.5</v>
          </cell>
        </row>
        <row r="569">
          <cell r="A569" t="str">
            <v>3417006    Serviços temporários</v>
          </cell>
          <cell r="B569">
            <v>316872.21999999997</v>
          </cell>
          <cell r="D569">
            <v>316872.21999999997</v>
          </cell>
          <cell r="E569">
            <v>248824.35</v>
          </cell>
          <cell r="G569">
            <v>248824.35</v>
          </cell>
        </row>
        <row r="570">
          <cell r="A570" t="str">
            <v>3417007    Fretes e carretos</v>
          </cell>
          <cell r="B570">
            <v>805583.51</v>
          </cell>
          <cell r="D570">
            <v>805583.51</v>
          </cell>
          <cell r="E570">
            <v>738922.37</v>
          </cell>
          <cell r="G570">
            <v>738922.37</v>
          </cell>
        </row>
        <row r="571">
          <cell r="A571" t="str">
            <v>3417008    Fretes de resíduos</v>
          </cell>
          <cell r="B571">
            <v>1386092.59</v>
          </cell>
          <cell r="D571">
            <v>1386092.59</v>
          </cell>
          <cell r="E571">
            <v>1113427.02</v>
          </cell>
          <cell r="G571">
            <v>1113427.02</v>
          </cell>
        </row>
        <row r="572">
          <cell r="A572" t="str">
            <v>3417011    Serviço de limpeza (industrial)</v>
          </cell>
          <cell r="B572">
            <v>63884.81</v>
          </cell>
          <cell r="D572">
            <v>63884.81</v>
          </cell>
          <cell r="E572">
            <v>50019.6</v>
          </cell>
          <cell r="G572">
            <v>50019.6</v>
          </cell>
        </row>
        <row r="573">
          <cell r="A573" t="str">
            <v>3417012    Locação de máquinas e equipamentos</v>
          </cell>
          <cell r="B573">
            <v>109364.83</v>
          </cell>
          <cell r="D573">
            <v>109364.83</v>
          </cell>
          <cell r="E573">
            <v>73522.38</v>
          </cell>
          <cell r="G573">
            <v>73522.38</v>
          </cell>
        </row>
        <row r="574">
          <cell r="A574" t="str">
            <v>3417014    Aluguel de Software/Hardware</v>
          </cell>
          <cell r="B574">
            <v>81274.720000000001</v>
          </cell>
          <cell r="D574">
            <v>81274.720000000001</v>
          </cell>
          <cell r="E574">
            <v>53361.9</v>
          </cell>
          <cell r="G574">
            <v>53361.9</v>
          </cell>
        </row>
        <row r="575">
          <cell r="A575" t="str">
            <v>3417016    Materiais de escritório</v>
          </cell>
          <cell r="B575">
            <v>406510.72</v>
          </cell>
          <cell r="D575">
            <v>406510.72</v>
          </cell>
          <cell r="E575">
            <v>301451.81</v>
          </cell>
          <cell r="G575">
            <v>301451.81</v>
          </cell>
        </row>
        <row r="576">
          <cell r="A576" t="str">
            <v>3417017    Materiais de limpeza</v>
          </cell>
          <cell r="B576">
            <v>240768.98</v>
          </cell>
          <cell r="D576">
            <v>240768.98</v>
          </cell>
          <cell r="E576">
            <v>187798.35</v>
          </cell>
          <cell r="G576">
            <v>187798.35</v>
          </cell>
        </row>
        <row r="577">
          <cell r="A577" t="str">
            <v>3417018    Materiais de informática</v>
          </cell>
          <cell r="B577">
            <v>298988.36</v>
          </cell>
          <cell r="D577">
            <v>298988.36</v>
          </cell>
          <cell r="E577">
            <v>230126.77</v>
          </cell>
          <cell r="G577">
            <v>230126.77</v>
          </cell>
        </row>
        <row r="578">
          <cell r="A578" t="str">
            <v>3417019    Materiais e equipamentos de segurança</v>
          </cell>
          <cell r="B578">
            <v>242685.64</v>
          </cell>
          <cell r="D578">
            <v>242685.64</v>
          </cell>
          <cell r="E578">
            <v>188292.38</v>
          </cell>
          <cell r="G578">
            <v>188292.38</v>
          </cell>
        </row>
        <row r="579">
          <cell r="A579" t="str">
            <v>3417021    Refeições e lanches</v>
          </cell>
          <cell r="B579">
            <v>105827.89</v>
          </cell>
          <cell r="D579">
            <v>105827.89</v>
          </cell>
          <cell r="E579">
            <v>76706.78</v>
          </cell>
          <cell r="G579">
            <v>76706.78</v>
          </cell>
        </row>
        <row r="580">
          <cell r="A580" t="str">
            <v>3417022    Roupas profissionais e uniformes</v>
          </cell>
          <cell r="B580">
            <v>84853.53</v>
          </cell>
          <cell r="D580">
            <v>84853.53</v>
          </cell>
          <cell r="E580">
            <v>60291.79</v>
          </cell>
          <cell r="G580">
            <v>60291.79</v>
          </cell>
        </row>
        <row r="581">
          <cell r="A581" t="str">
            <v>3417023    Serviços de informática</v>
          </cell>
          <cell r="B581">
            <v>1333879.52</v>
          </cell>
          <cell r="D581">
            <v>1333879.52</v>
          </cell>
          <cell r="E581">
            <v>963848.07</v>
          </cell>
          <cell r="G581">
            <v>963848.07</v>
          </cell>
        </row>
        <row r="582">
          <cell r="A582" t="str">
            <v>3417024    Serviços de segurança</v>
          </cell>
          <cell r="B582">
            <v>836616.12</v>
          </cell>
          <cell r="D582">
            <v>836616.12</v>
          </cell>
          <cell r="E582">
            <v>649044.75</v>
          </cell>
          <cell r="G582">
            <v>649044.75</v>
          </cell>
        </row>
        <row r="583">
          <cell r="A583" t="str">
            <v>3417025    Serviços de terceiros</v>
          </cell>
          <cell r="B583">
            <v>4963408.03</v>
          </cell>
          <cell r="D583">
            <v>4963408.03</v>
          </cell>
          <cell r="E583">
            <v>3792846.31</v>
          </cell>
          <cell r="G583">
            <v>3792846.31</v>
          </cell>
        </row>
        <row r="584">
          <cell r="A584" t="str">
            <v>3417027    Viagens internacionais</v>
          </cell>
          <cell r="B584">
            <v>225653.64</v>
          </cell>
          <cell r="D584">
            <v>225653.64</v>
          </cell>
          <cell r="E584">
            <v>170393.52</v>
          </cell>
          <cell r="G584">
            <v>170393.52</v>
          </cell>
        </row>
        <row r="585">
          <cell r="A585" t="str">
            <v>3417029    Viagens nacionais/conduções</v>
          </cell>
          <cell r="B585">
            <v>1219873.78</v>
          </cell>
          <cell r="D585">
            <v>1219873.78</v>
          </cell>
          <cell r="E585">
            <v>867230.24</v>
          </cell>
          <cell r="G585">
            <v>867230.24</v>
          </cell>
        </row>
        <row r="586">
          <cell r="A586" t="str">
            <v>3417030    Xerox</v>
          </cell>
          <cell r="B586">
            <v>237100.68</v>
          </cell>
          <cell r="D586">
            <v>237100.68</v>
          </cell>
          <cell r="E586">
            <v>176757.21</v>
          </cell>
          <cell r="G586">
            <v>176757.21</v>
          </cell>
        </row>
        <row r="587">
          <cell r="A587" t="str">
            <v>3417031    Seguros</v>
          </cell>
          <cell r="B587">
            <v>324818.62</v>
          </cell>
          <cell r="D587">
            <v>324818.62</v>
          </cell>
          <cell r="E587">
            <v>236791.23</v>
          </cell>
          <cell r="G587">
            <v>236791.23</v>
          </cell>
        </row>
        <row r="588">
          <cell r="A588" t="str">
            <v>3417032    Locação de veículos</v>
          </cell>
          <cell r="B588">
            <v>197631.28</v>
          </cell>
          <cell r="D588">
            <v>197631.28</v>
          </cell>
          <cell r="E588">
            <v>144703.03</v>
          </cell>
          <cell r="G588">
            <v>144703.03</v>
          </cell>
        </row>
        <row r="589">
          <cell r="A589" t="str">
            <v>3417034    Serviços de limpeza (administrativo)</v>
          </cell>
          <cell r="B589">
            <v>602033.43000000005</v>
          </cell>
          <cell r="D589">
            <v>602033.43000000005</v>
          </cell>
          <cell r="E589">
            <v>435229.95</v>
          </cell>
          <cell r="G589">
            <v>435229.95</v>
          </cell>
        </row>
        <row r="590">
          <cell r="A590" t="str">
            <v>3417035    Manutenção de equipamentos de informáti</v>
          </cell>
          <cell r="B590">
            <v>97282.49</v>
          </cell>
          <cell r="D590">
            <v>97282.49</v>
          </cell>
          <cell r="E590">
            <v>76325.58</v>
          </cell>
          <cell r="G590">
            <v>76325.58</v>
          </cell>
        </row>
        <row r="591">
          <cell r="A591" t="str">
            <v>3417037    Mov.materiais e produtos internos</v>
          </cell>
          <cell r="B591">
            <v>1557184.63</v>
          </cell>
          <cell r="D591">
            <v>1557184.63</v>
          </cell>
          <cell r="E591">
            <v>1026858.25</v>
          </cell>
          <cell r="G591">
            <v>1026858.25</v>
          </cell>
        </row>
        <row r="592">
          <cell r="A592" t="str">
            <v>3417038    Serviços de Quarteirização</v>
          </cell>
          <cell r="B592">
            <v>310175.35999999999</v>
          </cell>
          <cell r="D592">
            <v>310175.35999999999</v>
          </cell>
          <cell r="E592">
            <v>212610.83</v>
          </cell>
          <cell r="G592">
            <v>212610.83</v>
          </cell>
        </row>
        <row r="593">
          <cell r="A593" t="str">
            <v>3417041    Carga de Madeira</v>
          </cell>
          <cell r="B593">
            <v>431051.3</v>
          </cell>
          <cell r="D593">
            <v>431051.3</v>
          </cell>
          <cell r="E593">
            <v>270767.90000000002</v>
          </cell>
          <cell r="G593">
            <v>270767.90000000002</v>
          </cell>
        </row>
        <row r="594">
          <cell r="A594" t="str">
            <v>3417042    Arranjamento de Madeira</v>
          </cell>
          <cell r="B594">
            <v>12545.02</v>
          </cell>
          <cell r="D594">
            <v>12545.02</v>
          </cell>
          <cell r="E594">
            <v>10114.06</v>
          </cell>
          <cell r="G594">
            <v>10114.06</v>
          </cell>
        </row>
        <row r="595">
          <cell r="A595" t="str">
            <v>3417043    Frete de Madeira</v>
          </cell>
          <cell r="B595">
            <v>6833069.4100000001</v>
          </cell>
          <cell r="D595">
            <v>6833069.4100000001</v>
          </cell>
          <cell r="E595">
            <v>4244871.5199999996</v>
          </cell>
          <cell r="G595">
            <v>4244871.5199999996</v>
          </cell>
        </row>
        <row r="596">
          <cell r="A596" t="str">
            <v>3419001    Transferência do custo de produção</v>
          </cell>
          <cell r="B596">
            <v>822545129.52999997</v>
          </cell>
          <cell r="C596" t="str">
            <v>-</v>
          </cell>
          <cell r="D596">
            <v>-822545129.52999997</v>
          </cell>
          <cell r="E596">
            <v>610114632.63999999</v>
          </cell>
          <cell r="F596" t="str">
            <v>-</v>
          </cell>
          <cell r="G596">
            <v>-610114632.63999999</v>
          </cell>
        </row>
        <row r="597">
          <cell r="A597" t="str">
            <v>3419004    Variações custos/preços</v>
          </cell>
          <cell r="B597">
            <v>0.01</v>
          </cell>
          <cell r="D597">
            <v>0.01</v>
          </cell>
          <cell r="E597">
            <v>0.01</v>
          </cell>
          <cell r="G597">
            <v>0.01</v>
          </cell>
        </row>
        <row r="598">
          <cell r="A598" t="str">
            <v>3419006    Variação de Preços Matéria Prima</v>
          </cell>
          <cell r="B598">
            <v>48870.73</v>
          </cell>
          <cell r="D598">
            <v>48870.73</v>
          </cell>
          <cell r="E598">
            <v>21755.119999999999</v>
          </cell>
          <cell r="G598">
            <v>21755.119999999999</v>
          </cell>
        </row>
        <row r="599">
          <cell r="A599" t="str">
            <v>3419999    Transferência para despesas</v>
          </cell>
          <cell r="B599">
            <v>55574987.020000003</v>
          </cell>
          <cell r="C599" t="str">
            <v>-</v>
          </cell>
          <cell r="D599">
            <v>-55574987.020000003</v>
          </cell>
          <cell r="E599">
            <v>42393876.560000002</v>
          </cell>
          <cell r="F599" t="str">
            <v>-</v>
          </cell>
          <cell r="G599">
            <v>-42393876.560000002</v>
          </cell>
        </row>
        <row r="600">
          <cell r="A600" t="str">
            <v>3421001    Adubos e fertilizantes</v>
          </cell>
          <cell r="B600">
            <v>5096103.7699999996</v>
          </cell>
          <cell r="D600">
            <v>5096103.7699999996</v>
          </cell>
          <cell r="E600">
            <v>2152323.04</v>
          </cell>
          <cell r="G600">
            <v>2152323.04</v>
          </cell>
        </row>
        <row r="601">
          <cell r="A601" t="str">
            <v>3421002    Herbicidas e aditivos</v>
          </cell>
          <cell r="B601">
            <v>1401183.87</v>
          </cell>
          <cell r="D601">
            <v>1401183.87</v>
          </cell>
          <cell r="E601">
            <v>1052299.06</v>
          </cell>
          <cell r="G601">
            <v>1052299.06</v>
          </cell>
        </row>
        <row r="602">
          <cell r="A602" t="str">
            <v>3421003    Formicidas</v>
          </cell>
          <cell r="B602">
            <v>173005.57</v>
          </cell>
          <cell r="D602">
            <v>173005.57</v>
          </cell>
          <cell r="E602">
            <v>113934.59</v>
          </cell>
          <cell r="G602">
            <v>113934.59</v>
          </cell>
        </row>
        <row r="603">
          <cell r="A603" t="str">
            <v>3421004    Corretivos</v>
          </cell>
          <cell r="B603">
            <v>56598.37</v>
          </cell>
          <cell r="D603">
            <v>56598.37</v>
          </cell>
          <cell r="E603">
            <v>35095.42</v>
          </cell>
          <cell r="G603">
            <v>35095.42</v>
          </cell>
        </row>
        <row r="604">
          <cell r="A604" t="str">
            <v>3421005    Substratos/Hormônios</v>
          </cell>
          <cell r="B604">
            <v>38507.519999999997</v>
          </cell>
          <cell r="D604">
            <v>38507.519999999997</v>
          </cell>
          <cell r="E604">
            <v>30481.08</v>
          </cell>
          <cell r="G604">
            <v>30481.08</v>
          </cell>
        </row>
        <row r="605">
          <cell r="A605" t="str">
            <v>3421006    Fungicidas e inseticidas</v>
          </cell>
          <cell r="B605">
            <v>3949</v>
          </cell>
          <cell r="D605">
            <v>3949</v>
          </cell>
          <cell r="E605">
            <v>2337.7199999999998</v>
          </cell>
          <cell r="G605">
            <v>2337.7199999999998</v>
          </cell>
        </row>
        <row r="606">
          <cell r="A606" t="str">
            <v>3421007    Mudas</v>
          </cell>
          <cell r="B606">
            <v>904065.8</v>
          </cell>
          <cell r="D606">
            <v>904065.8</v>
          </cell>
          <cell r="E606">
            <v>598204.68000000005</v>
          </cell>
          <cell r="G606">
            <v>598204.68000000005</v>
          </cell>
        </row>
        <row r="607">
          <cell r="A607" t="str">
            <v>3422002    Serviços por empreita</v>
          </cell>
          <cell r="B607">
            <v>4287605.95</v>
          </cell>
          <cell r="D607">
            <v>4287605.95</v>
          </cell>
          <cell r="E607">
            <v>3038252.91</v>
          </cell>
          <cell r="G607">
            <v>3038252.91</v>
          </cell>
        </row>
        <row r="608">
          <cell r="A608" t="str">
            <v>3422003    Serviços mecanizados</v>
          </cell>
          <cell r="B608">
            <v>3296520.83</v>
          </cell>
          <cell r="D608">
            <v>3296520.83</v>
          </cell>
          <cell r="E608">
            <v>2371646.66</v>
          </cell>
          <cell r="G608">
            <v>2371646.66</v>
          </cell>
        </row>
        <row r="609">
          <cell r="A609" t="str">
            <v>3425003    Exaustão</v>
          </cell>
          <cell r="B609">
            <v>8823830.1099999994</v>
          </cell>
          <cell r="D609">
            <v>8823830.1099999994</v>
          </cell>
          <cell r="E609">
            <v>6340905.1399999997</v>
          </cell>
          <cell r="G609">
            <v>6340905.1399999997</v>
          </cell>
        </row>
        <row r="610">
          <cell r="A610" t="str">
            <v>3425004    Arrendamento</v>
          </cell>
          <cell r="B610">
            <v>301991.15999999997</v>
          </cell>
          <cell r="D610">
            <v>301991.15999999997</v>
          </cell>
          <cell r="E610">
            <v>215561.13</v>
          </cell>
          <cell r="G610">
            <v>215561.13</v>
          </cell>
        </row>
        <row r="611">
          <cell r="A611" t="str">
            <v>3426007    Gastos com animais</v>
          </cell>
          <cell r="B611">
            <v>132</v>
          </cell>
          <cell r="D611">
            <v>132</v>
          </cell>
          <cell r="E611">
            <v>132</v>
          </cell>
          <cell r="G611">
            <v>132</v>
          </cell>
        </row>
        <row r="612">
          <cell r="A612" t="str">
            <v>3426010    Manutenção predial e instal.móveis e ut</v>
          </cell>
          <cell r="B612">
            <v>317426.45</v>
          </cell>
          <cell r="D612">
            <v>317426.45</v>
          </cell>
          <cell r="E612">
            <v>246614.42</v>
          </cell>
          <cell r="G612">
            <v>246614.42</v>
          </cell>
        </row>
        <row r="613">
          <cell r="A613" t="str">
            <v>3426030    Aluguel de imóveis</v>
          </cell>
          <cell r="B613">
            <v>465036.31</v>
          </cell>
          <cell r="D613">
            <v>465036.31</v>
          </cell>
          <cell r="E613">
            <v>324291.99</v>
          </cell>
          <cell r="G613">
            <v>324291.99</v>
          </cell>
        </row>
        <row r="614">
          <cell r="A614" t="str">
            <v>3429001    Transferência para projetos florestais</v>
          </cell>
          <cell r="B614">
            <v>11808398.869999999</v>
          </cell>
          <cell r="C614" t="str">
            <v>-</v>
          </cell>
          <cell r="D614">
            <v>-11808398.869999999</v>
          </cell>
          <cell r="E614">
            <v>11557147.279999999</v>
          </cell>
          <cell r="F614" t="str">
            <v>-</v>
          </cell>
          <cell r="G614">
            <v>-11557147.279999999</v>
          </cell>
        </row>
        <row r="615">
          <cell r="A615" t="str">
            <v>3431001    Engenharia</v>
          </cell>
          <cell r="B615">
            <v>7959823.96</v>
          </cell>
          <cell r="D615">
            <v>7959823.96</v>
          </cell>
          <cell r="E615">
            <v>7125708.3200000003</v>
          </cell>
          <cell r="G615">
            <v>7125708.3200000003</v>
          </cell>
        </row>
        <row r="616">
          <cell r="A616" t="str">
            <v>3431002    Suprir componentes</v>
          </cell>
          <cell r="B616">
            <v>8425799.1099999994</v>
          </cell>
          <cell r="D616">
            <v>8425799.1099999994</v>
          </cell>
          <cell r="E616">
            <v>5646252.5899999999</v>
          </cell>
          <cell r="G616">
            <v>5646252.5899999999</v>
          </cell>
        </row>
        <row r="617">
          <cell r="A617" t="str">
            <v>3431003    Construção civil</v>
          </cell>
          <cell r="B617">
            <v>2753340.02</v>
          </cell>
          <cell r="D617">
            <v>2753340.02</v>
          </cell>
          <cell r="E617">
            <v>2069029.85</v>
          </cell>
          <cell r="G617">
            <v>2069029.85</v>
          </cell>
        </row>
        <row r="618">
          <cell r="A618" t="str">
            <v>3431004    Montagem</v>
          </cell>
          <cell r="B618">
            <v>2718982.29</v>
          </cell>
          <cell r="D618">
            <v>2718982.29</v>
          </cell>
          <cell r="E618">
            <v>1764221.77</v>
          </cell>
          <cell r="G618">
            <v>1764221.77</v>
          </cell>
        </row>
        <row r="619">
          <cell r="A619" t="str">
            <v>3437001    Reclassificação contábil de investiment</v>
          </cell>
          <cell r="B619">
            <v>410517.52</v>
          </cell>
          <cell r="D619">
            <v>410517.52</v>
          </cell>
          <cell r="E619">
            <v>0</v>
          </cell>
          <cell r="G619">
            <v>0</v>
          </cell>
        </row>
        <row r="620">
          <cell r="A620" t="str">
            <v>3438001    Transferência p/obras em andamento</v>
          </cell>
          <cell r="B620">
            <v>35843097.100000001</v>
          </cell>
          <cell r="C620" t="str">
            <v>-</v>
          </cell>
          <cell r="D620">
            <v>-35843097.100000001</v>
          </cell>
          <cell r="E620">
            <v>26407856.899999999</v>
          </cell>
          <cell r="F620" t="str">
            <v>-</v>
          </cell>
          <cell r="G620">
            <v>-26407856.899999999</v>
          </cell>
        </row>
        <row r="621">
          <cell r="A621" t="str">
            <v>3513102    Comissão de agente-Papel/Filme</v>
          </cell>
          <cell r="B621">
            <v>1371807.14</v>
          </cell>
          <cell r="D621">
            <v>1371807.14</v>
          </cell>
          <cell r="E621">
            <v>1239593.29</v>
          </cell>
          <cell r="G621">
            <v>1239593.29</v>
          </cell>
        </row>
        <row r="622">
          <cell r="A622" t="str">
            <v>3513104    Despesas gerais com exportação-Papel/Fi</v>
          </cell>
          <cell r="B622">
            <v>878984.89</v>
          </cell>
          <cell r="D622">
            <v>878984.89</v>
          </cell>
          <cell r="E622">
            <v>591895.9</v>
          </cell>
          <cell r="G622">
            <v>591895.9</v>
          </cell>
        </row>
        <row r="623">
          <cell r="A623" t="str">
            <v>3513109    Seguro internacional-Papel/Filme</v>
          </cell>
          <cell r="B623">
            <v>3737.33</v>
          </cell>
          <cell r="D623">
            <v>3737.33</v>
          </cell>
          <cell r="E623">
            <v>2202.0500000000002</v>
          </cell>
          <cell r="G623">
            <v>2202.0500000000002</v>
          </cell>
        </row>
        <row r="624">
          <cell r="A624" t="str">
            <v>3513110    Transporte de ponta-Papel/Filme</v>
          </cell>
          <cell r="B624">
            <v>1073.5899999999999</v>
          </cell>
          <cell r="D624">
            <v>1073.5899999999999</v>
          </cell>
          <cell r="E624">
            <v>1073.5899999999999</v>
          </cell>
          <cell r="G624">
            <v>1073.5899999999999</v>
          </cell>
        </row>
        <row r="625">
          <cell r="A625" t="str">
            <v>3513112    Fretes s/Exportação - Papel</v>
          </cell>
          <cell r="B625">
            <v>5744257.7999999998</v>
          </cell>
          <cell r="D625">
            <v>5744257.7999999998</v>
          </cell>
          <cell r="E625">
            <v>3914261.89</v>
          </cell>
          <cell r="G625">
            <v>3914261.89</v>
          </cell>
        </row>
        <row r="626">
          <cell r="A626" t="str">
            <v>3513202    Comissão de agente-Celulose</v>
          </cell>
          <cell r="B626">
            <v>1476104.96</v>
          </cell>
          <cell r="D626">
            <v>1476104.96</v>
          </cell>
          <cell r="E626">
            <v>1470517.85</v>
          </cell>
          <cell r="G626">
            <v>1470517.85</v>
          </cell>
        </row>
        <row r="627">
          <cell r="A627" t="str">
            <v>3513204    Despesas gerais com exportação-Celulose</v>
          </cell>
          <cell r="B627">
            <v>1695737.26</v>
          </cell>
          <cell r="D627">
            <v>1695737.26</v>
          </cell>
          <cell r="E627">
            <v>1181803.69</v>
          </cell>
          <cell r="G627">
            <v>1181803.69</v>
          </cell>
        </row>
        <row r="628">
          <cell r="A628" t="str">
            <v>3513211    Fretes s/Exportação - Celulose</v>
          </cell>
          <cell r="B628">
            <v>6900684.7000000002</v>
          </cell>
          <cell r="D628">
            <v>6900684.7000000002</v>
          </cell>
          <cell r="E628">
            <v>5027407.83</v>
          </cell>
          <cell r="G628">
            <v>5027407.83</v>
          </cell>
        </row>
        <row r="629">
          <cell r="A629" t="str">
            <v>3513402    Bonificação</v>
          </cell>
          <cell r="B629">
            <v>874095</v>
          </cell>
          <cell r="D629">
            <v>874095</v>
          </cell>
          <cell r="E629">
            <v>640069.03</v>
          </cell>
          <cell r="G629">
            <v>640069.03</v>
          </cell>
        </row>
        <row r="630">
          <cell r="A630" t="str">
            <v>3513403    Comissões</v>
          </cell>
          <cell r="B630">
            <v>2172343.4300000002</v>
          </cell>
          <cell r="D630">
            <v>2172343.4300000002</v>
          </cell>
          <cell r="E630">
            <v>1648523.76</v>
          </cell>
          <cell r="G630">
            <v>1648523.76</v>
          </cell>
        </row>
        <row r="631">
          <cell r="A631" t="str">
            <v>3513404    Fretes e carretos Merc.Interno-Papel</v>
          </cell>
          <cell r="B631">
            <v>2824497.46</v>
          </cell>
          <cell r="D631">
            <v>2824497.46</v>
          </cell>
          <cell r="E631">
            <v>2255822.5699999998</v>
          </cell>
          <cell r="G631">
            <v>2255822.5699999998</v>
          </cell>
        </row>
        <row r="632">
          <cell r="A632" t="str">
            <v>3513410    Despesas c/Royalties</v>
          </cell>
          <cell r="B632">
            <v>867427.63</v>
          </cell>
          <cell r="D632">
            <v>867427.63</v>
          </cell>
          <cell r="E632">
            <v>655317.15</v>
          </cell>
          <cell r="G632">
            <v>655317.15</v>
          </cell>
        </row>
        <row r="633">
          <cell r="A633" t="str">
            <v>3513411    Premios s/Vendas - KSR</v>
          </cell>
          <cell r="B633">
            <v>199333.1</v>
          </cell>
          <cell r="D633">
            <v>199333.1</v>
          </cell>
          <cell r="E633">
            <v>136957.66</v>
          </cell>
          <cell r="G633">
            <v>136957.66</v>
          </cell>
        </row>
        <row r="634">
          <cell r="A634" t="str">
            <v>3513413    Fretes e carretos Merc.Interno-Celulose</v>
          </cell>
          <cell r="B634">
            <v>1387264.75</v>
          </cell>
          <cell r="D634">
            <v>1387264.75</v>
          </cell>
          <cell r="E634">
            <v>933458.27</v>
          </cell>
          <cell r="G634">
            <v>933458.27</v>
          </cell>
        </row>
        <row r="635">
          <cell r="A635" t="str">
            <v>3513416    Fretes s/devoluções de vendas-Papel/Fil</v>
          </cell>
          <cell r="B635">
            <v>37723.17</v>
          </cell>
          <cell r="D635">
            <v>37723.17</v>
          </cell>
          <cell r="E635">
            <v>30133.9</v>
          </cell>
          <cell r="G635">
            <v>30133.9</v>
          </cell>
        </row>
        <row r="636">
          <cell r="A636" t="str">
            <v>3513417    Fretes s/devoluções de vendas-Celulose</v>
          </cell>
          <cell r="B636">
            <v>5363.56</v>
          </cell>
          <cell r="D636">
            <v>5363.56</v>
          </cell>
          <cell r="E636">
            <v>5363.56</v>
          </cell>
          <cell r="G636">
            <v>5363.56</v>
          </cell>
        </row>
        <row r="637">
          <cell r="A637" t="str">
            <v>3513601    Amostras promocionais</v>
          </cell>
          <cell r="B637">
            <v>267168.03999999998</v>
          </cell>
          <cell r="D637">
            <v>267168.03999999998</v>
          </cell>
          <cell r="E637">
            <v>203547.24</v>
          </cell>
          <cell r="G637">
            <v>203547.24</v>
          </cell>
        </row>
        <row r="638">
          <cell r="A638" t="str">
            <v>3513602    Brindes</v>
          </cell>
          <cell r="B638">
            <v>26727.119999999999</v>
          </cell>
          <cell r="D638">
            <v>26727.119999999999</v>
          </cell>
          <cell r="E638">
            <v>19904.27</v>
          </cell>
          <cell r="G638">
            <v>19904.27</v>
          </cell>
        </row>
        <row r="639">
          <cell r="A639" t="str">
            <v>3513603    Desenvolvimento de embalagens</v>
          </cell>
          <cell r="B639">
            <v>180572.89</v>
          </cell>
          <cell r="D639">
            <v>180572.89</v>
          </cell>
          <cell r="E639">
            <v>167275.41</v>
          </cell>
          <cell r="G639">
            <v>167275.41</v>
          </cell>
        </row>
        <row r="640">
          <cell r="A640" t="str">
            <v>3513604    Feiras e exposições</v>
          </cell>
          <cell r="B640">
            <v>10434.780000000001</v>
          </cell>
          <cell r="D640">
            <v>10434.780000000001</v>
          </cell>
          <cell r="E640">
            <v>8333.11</v>
          </cell>
          <cell r="G640">
            <v>8333.11</v>
          </cell>
        </row>
        <row r="641">
          <cell r="A641" t="str">
            <v>3513605    Pesquisa de mercado</v>
          </cell>
          <cell r="B641">
            <v>17564</v>
          </cell>
          <cell r="D641">
            <v>17564</v>
          </cell>
          <cell r="E641">
            <v>5013</v>
          </cell>
          <cell r="G641">
            <v>5013</v>
          </cell>
        </row>
        <row r="642">
          <cell r="A642" t="str">
            <v>3513606    Promoção de vendas</v>
          </cell>
          <cell r="B642">
            <v>174579.84</v>
          </cell>
          <cell r="D642">
            <v>174579.84</v>
          </cell>
          <cell r="E642">
            <v>109056.32000000001</v>
          </cell>
          <cell r="G642">
            <v>109056.32000000001</v>
          </cell>
        </row>
        <row r="643">
          <cell r="A643" t="str">
            <v>3513607    Propaganda e publicidade</v>
          </cell>
          <cell r="B643">
            <v>670585.42000000004</v>
          </cell>
          <cell r="D643">
            <v>670585.42000000004</v>
          </cell>
          <cell r="E643">
            <v>614673.31000000006</v>
          </cell>
          <cell r="G643">
            <v>614673.31000000006</v>
          </cell>
        </row>
        <row r="644">
          <cell r="A644" t="str">
            <v>3513609    Testes gráficos</v>
          </cell>
          <cell r="B644">
            <v>7270</v>
          </cell>
          <cell r="D644">
            <v>7270</v>
          </cell>
          <cell r="E644">
            <v>4800</v>
          </cell>
          <cell r="G644">
            <v>4800</v>
          </cell>
        </row>
        <row r="645">
          <cell r="A645" t="str">
            <v>3513801    Constituição PDD</v>
          </cell>
          <cell r="B645">
            <v>3000000</v>
          </cell>
          <cell r="D645">
            <v>3000000</v>
          </cell>
          <cell r="E645">
            <v>3000000</v>
          </cell>
          <cell r="G645">
            <v>3000000</v>
          </cell>
        </row>
        <row r="646">
          <cell r="A646" t="str">
            <v>3518004    Despesas e multas não dedutíveis</v>
          </cell>
          <cell r="B646">
            <v>14431.55</v>
          </cell>
          <cell r="D646">
            <v>14431.55</v>
          </cell>
          <cell r="E646">
            <v>10106.17</v>
          </cell>
          <cell r="G646">
            <v>10106.17</v>
          </cell>
        </row>
        <row r="647">
          <cell r="A647" t="str">
            <v>3518005    Despesas e multas dedutíveis</v>
          </cell>
          <cell r="B647">
            <v>85429.72</v>
          </cell>
          <cell r="D647">
            <v>85429.72</v>
          </cell>
          <cell r="E647">
            <v>13010.59</v>
          </cell>
          <cell r="G647">
            <v>13010.59</v>
          </cell>
        </row>
        <row r="648">
          <cell r="A648" t="str">
            <v>3518012    Donativos e doações</v>
          </cell>
          <cell r="B648">
            <v>101977.26</v>
          </cell>
          <cell r="D648">
            <v>101977.26</v>
          </cell>
          <cell r="E648">
            <v>105992.39</v>
          </cell>
          <cell r="G648">
            <v>105992.39</v>
          </cell>
        </row>
        <row r="649">
          <cell r="A649" t="str">
            <v>3518018    Telefones</v>
          </cell>
          <cell r="B649">
            <v>513813.68</v>
          </cell>
          <cell r="D649">
            <v>513813.68</v>
          </cell>
          <cell r="E649">
            <v>344338.9</v>
          </cell>
          <cell r="G649">
            <v>344338.9</v>
          </cell>
        </row>
        <row r="650">
          <cell r="A650" t="str">
            <v>3519999    Despesas Comerciais</v>
          </cell>
          <cell r="B650">
            <v>38465734.270000003</v>
          </cell>
          <cell r="D650">
            <v>38465734.270000003</v>
          </cell>
          <cell r="E650">
            <v>29485087.829999998</v>
          </cell>
          <cell r="G650">
            <v>29485087.829999998</v>
          </cell>
        </row>
        <row r="651">
          <cell r="A651" t="str">
            <v>3521310    SEPACO</v>
          </cell>
          <cell r="B651">
            <v>302793.64</v>
          </cell>
          <cell r="D651">
            <v>302793.64</v>
          </cell>
          <cell r="E651">
            <v>238530.99</v>
          </cell>
          <cell r="G651">
            <v>238530.99</v>
          </cell>
        </row>
        <row r="652">
          <cell r="A652" t="str">
            <v>3522001    Diretoria/conselho</v>
          </cell>
          <cell r="B652">
            <v>1816778.96</v>
          </cell>
          <cell r="D652">
            <v>1816778.96</v>
          </cell>
          <cell r="E652">
            <v>1597802.61</v>
          </cell>
          <cell r="G652">
            <v>1597802.61</v>
          </cell>
        </row>
        <row r="653">
          <cell r="A653" t="str">
            <v>3524005    Auditoria</v>
          </cell>
          <cell r="B653">
            <v>137198.29999999999</v>
          </cell>
          <cell r="D653">
            <v>137198.29999999999</v>
          </cell>
          <cell r="E653">
            <v>133072.72</v>
          </cell>
          <cell r="G653">
            <v>133072.72</v>
          </cell>
        </row>
        <row r="654">
          <cell r="A654" t="str">
            <v>3524006    Honorários advocatícios - trib./trab.</v>
          </cell>
          <cell r="B654">
            <v>598835.21</v>
          </cell>
          <cell r="D654">
            <v>598835.21</v>
          </cell>
          <cell r="E654">
            <v>437740.38</v>
          </cell>
          <cell r="G654">
            <v>437740.38</v>
          </cell>
        </row>
        <row r="655">
          <cell r="A655" t="str">
            <v>3524015    Serviços prestados por pessoas físicas</v>
          </cell>
          <cell r="B655">
            <v>54065.4</v>
          </cell>
          <cell r="D655">
            <v>54065.4</v>
          </cell>
          <cell r="E655">
            <v>34794.26</v>
          </cell>
          <cell r="G655">
            <v>34794.26</v>
          </cell>
        </row>
        <row r="656">
          <cell r="A656" t="str">
            <v>3525001    Impostos, taxas e contribuições</v>
          </cell>
          <cell r="B656">
            <v>461203.54</v>
          </cell>
          <cell r="D656">
            <v>461203.54</v>
          </cell>
          <cell r="E656">
            <v>337856.89</v>
          </cell>
          <cell r="G656">
            <v>337856.89</v>
          </cell>
        </row>
        <row r="657">
          <cell r="A657" t="str">
            <v>3528005    Contrib. à assoc. classe, assistenc. e</v>
          </cell>
          <cell r="B657">
            <v>285214.64</v>
          </cell>
          <cell r="D657">
            <v>285214.64</v>
          </cell>
          <cell r="E657">
            <v>228231.71</v>
          </cell>
          <cell r="G657">
            <v>228231.71</v>
          </cell>
        </row>
        <row r="658">
          <cell r="A658" t="str">
            <v>3528006    Despesas legais e judiciais</v>
          </cell>
          <cell r="B658">
            <v>318977.09999999998</v>
          </cell>
          <cell r="D658">
            <v>318977.09999999998</v>
          </cell>
          <cell r="E658">
            <v>264203.76</v>
          </cell>
          <cell r="G658">
            <v>264203.76</v>
          </cell>
        </row>
        <row r="659">
          <cell r="A659" t="str">
            <v>3528011    Fretamento de Aeronaves</v>
          </cell>
          <cell r="B659">
            <v>473425.7</v>
          </cell>
          <cell r="D659">
            <v>473425.7</v>
          </cell>
          <cell r="E659">
            <v>378210.7</v>
          </cell>
          <cell r="G659">
            <v>378210.7</v>
          </cell>
        </row>
        <row r="660">
          <cell r="A660" t="str">
            <v>3528018    Publicidade institucional</v>
          </cell>
          <cell r="B660">
            <v>216337.59</v>
          </cell>
          <cell r="D660">
            <v>216337.59</v>
          </cell>
          <cell r="E660">
            <v>142424.4</v>
          </cell>
          <cell r="G660">
            <v>142424.4</v>
          </cell>
        </row>
        <row r="661">
          <cell r="A661" t="str">
            <v>3528027    Serviços de Manutenção</v>
          </cell>
          <cell r="B661">
            <v>180</v>
          </cell>
          <cell r="C661" t="str">
            <v>-</v>
          </cell>
          <cell r="D661">
            <v>-180</v>
          </cell>
          <cell r="E661">
            <v>0</v>
          </cell>
          <cell r="G661">
            <v>0</v>
          </cell>
        </row>
        <row r="662">
          <cell r="A662" t="str">
            <v>3529999    Despesas Administrativas</v>
          </cell>
          <cell r="B662">
            <v>16161225.720000001</v>
          </cell>
          <cell r="D662">
            <v>16161225.720000001</v>
          </cell>
          <cell r="E662">
            <v>12831630.970000001</v>
          </cell>
          <cell r="G662">
            <v>12831630.970000001</v>
          </cell>
        </row>
        <row r="663">
          <cell r="A663" t="str">
            <v>3530001    Juros de mora</v>
          </cell>
          <cell r="B663">
            <v>236094.81</v>
          </cell>
          <cell r="D663">
            <v>236094.81</v>
          </cell>
          <cell r="E663">
            <v>227618.84</v>
          </cell>
          <cell r="G663">
            <v>227618.84</v>
          </cell>
        </row>
        <row r="664">
          <cell r="A664" t="str">
            <v>3530002    Descontos concedidos</v>
          </cell>
          <cell r="B664">
            <v>1323326.18</v>
          </cell>
          <cell r="D664">
            <v>1323326.18</v>
          </cell>
          <cell r="E664">
            <v>514303.58</v>
          </cell>
          <cell r="G664">
            <v>514303.58</v>
          </cell>
        </row>
        <row r="665">
          <cell r="A665" t="str">
            <v>3530003    IOF</v>
          </cell>
          <cell r="B665">
            <v>386134.42</v>
          </cell>
          <cell r="D665">
            <v>386134.42</v>
          </cell>
          <cell r="E665">
            <v>286790.03000000003</v>
          </cell>
          <cell r="G665">
            <v>286790.03000000003</v>
          </cell>
        </row>
        <row r="666">
          <cell r="A666" t="str">
            <v>3530004    Juros e comissões s/financiamento nacio</v>
          </cell>
          <cell r="B666">
            <v>37315.360000000001</v>
          </cell>
          <cell r="D666">
            <v>37315.360000000001</v>
          </cell>
          <cell r="E666">
            <v>34598.089999999997</v>
          </cell>
          <cell r="G666">
            <v>34598.089999999997</v>
          </cell>
        </row>
        <row r="667">
          <cell r="A667" t="str">
            <v>3530006    CPMF</v>
          </cell>
          <cell r="B667">
            <v>3246512.7</v>
          </cell>
          <cell r="D667">
            <v>3246512.7</v>
          </cell>
          <cell r="E667">
            <v>1732017.56</v>
          </cell>
          <cell r="G667">
            <v>1732017.56</v>
          </cell>
        </row>
        <row r="668">
          <cell r="A668" t="str">
            <v>3530008    I.R. sobre remessa de receitas ao exter</v>
          </cell>
          <cell r="B668">
            <v>105702.14</v>
          </cell>
          <cell r="D668">
            <v>105702.14</v>
          </cell>
          <cell r="E668">
            <v>104213.47</v>
          </cell>
          <cell r="G668">
            <v>104213.47</v>
          </cell>
        </row>
        <row r="669">
          <cell r="A669" t="str">
            <v>3530009    Corretagem s/exportações/importação</v>
          </cell>
          <cell r="B669">
            <v>39955.32</v>
          </cell>
          <cell r="D669">
            <v>39955.32</v>
          </cell>
          <cell r="E669">
            <v>39955.32</v>
          </cell>
          <cell r="G669">
            <v>39955.32</v>
          </cell>
        </row>
        <row r="670">
          <cell r="A670" t="str">
            <v>3530010    Despesas bancárias com c/c</v>
          </cell>
          <cell r="B670">
            <v>211796.56</v>
          </cell>
          <cell r="D670">
            <v>211796.56</v>
          </cell>
          <cell r="E670">
            <v>150502</v>
          </cell>
          <cell r="G670">
            <v>150502</v>
          </cell>
        </row>
        <row r="671">
          <cell r="A671" t="str">
            <v>3530011    Perdas c/operações swap</v>
          </cell>
          <cell r="B671">
            <v>10459004.689999999</v>
          </cell>
          <cell r="D671">
            <v>10459004.689999999</v>
          </cell>
          <cell r="E671">
            <v>10459004.689999999</v>
          </cell>
          <cell r="G671">
            <v>10459004.689999999</v>
          </cell>
        </row>
        <row r="672">
          <cell r="A672" t="str">
            <v>3530012    Despesas de cobranças bancárias</v>
          </cell>
          <cell r="B672">
            <v>242311.54</v>
          </cell>
          <cell r="D672">
            <v>242311.54</v>
          </cell>
          <cell r="E672">
            <v>184633.65</v>
          </cell>
          <cell r="G672">
            <v>184633.65</v>
          </cell>
        </row>
        <row r="673">
          <cell r="A673" t="str">
            <v>3530015    Multas s/pagtos em atraso</v>
          </cell>
          <cell r="B673">
            <v>592.16</v>
          </cell>
          <cell r="D673">
            <v>592.16</v>
          </cell>
          <cell r="E673">
            <v>361.03</v>
          </cell>
          <cell r="G673">
            <v>361.03</v>
          </cell>
        </row>
        <row r="674">
          <cell r="A674" t="str">
            <v>3530016    Encargos s/Vendor</v>
          </cell>
          <cell r="B674">
            <v>325689.93</v>
          </cell>
          <cell r="D674">
            <v>325689.93</v>
          </cell>
          <cell r="E674">
            <v>265805.11</v>
          </cell>
          <cell r="G674">
            <v>265805.11</v>
          </cell>
        </row>
        <row r="675">
          <cell r="A675" t="str">
            <v>3530018    Comissões s/Fiança</v>
          </cell>
          <cell r="B675">
            <v>62574.98</v>
          </cell>
          <cell r="D675">
            <v>62574.98</v>
          </cell>
          <cell r="E675">
            <v>53948.07</v>
          </cell>
          <cell r="G675">
            <v>53948.07</v>
          </cell>
        </row>
        <row r="676">
          <cell r="A676" t="str">
            <v>3530019    Juros Passivos s/BNDES (TJLP) - CP</v>
          </cell>
          <cell r="B676">
            <v>4323829.16</v>
          </cell>
          <cell r="D676">
            <v>4323829.16</v>
          </cell>
          <cell r="E676">
            <v>3293568.19</v>
          </cell>
          <cell r="G676">
            <v>3293568.19</v>
          </cell>
        </row>
        <row r="677">
          <cell r="A677" t="str">
            <v>3530020    Juros Passivos s/BNDES (Cesta de Moedas</v>
          </cell>
          <cell r="B677">
            <v>498867.85</v>
          </cell>
          <cell r="D677">
            <v>498867.85</v>
          </cell>
          <cell r="E677">
            <v>378714.66</v>
          </cell>
          <cell r="G677">
            <v>378714.66</v>
          </cell>
        </row>
        <row r="678">
          <cell r="A678" t="str">
            <v>3530021    Juros Passivos s/Outros Financiamentos</v>
          </cell>
          <cell r="B678">
            <v>37848.129999999997</v>
          </cell>
          <cell r="D678">
            <v>37848.129999999997</v>
          </cell>
          <cell r="E678">
            <v>32347.43</v>
          </cell>
          <cell r="G678">
            <v>32347.43</v>
          </cell>
        </row>
        <row r="679">
          <cell r="A679" t="str">
            <v>3530023    Juros Passivos s/Importação - CP</v>
          </cell>
          <cell r="B679">
            <v>2067864.66</v>
          </cell>
          <cell r="D679">
            <v>2067864.66</v>
          </cell>
          <cell r="E679">
            <v>1537946.39</v>
          </cell>
          <cell r="G679">
            <v>1537946.39</v>
          </cell>
        </row>
        <row r="680">
          <cell r="A680" t="str">
            <v>3530024    Juros Passivos s/Importação - LP</v>
          </cell>
          <cell r="B680">
            <v>2559.98</v>
          </cell>
          <cell r="D680">
            <v>2559.98</v>
          </cell>
          <cell r="E680">
            <v>1295.49</v>
          </cell>
          <cell r="G680">
            <v>1295.49</v>
          </cell>
        </row>
        <row r="681">
          <cell r="A681" t="str">
            <v>3530027    Juros Passivos s/Pré-Pagamento - CP</v>
          </cell>
          <cell r="B681">
            <v>15192937.609999999</v>
          </cell>
          <cell r="D681">
            <v>15192937.609999999</v>
          </cell>
          <cell r="E681">
            <v>11562354.93</v>
          </cell>
          <cell r="G681">
            <v>11562354.93</v>
          </cell>
        </row>
        <row r="682">
          <cell r="A682" t="str">
            <v>3530028    Juros Passivos s/ACE - CP</v>
          </cell>
          <cell r="B682">
            <v>826743.63</v>
          </cell>
          <cell r="D682">
            <v>826743.63</v>
          </cell>
          <cell r="E682">
            <v>92624.89</v>
          </cell>
          <cell r="G682">
            <v>92624.89</v>
          </cell>
        </row>
        <row r="683">
          <cell r="A683" t="str">
            <v>3530029    Juros Passivos s/IFC - CP</v>
          </cell>
          <cell r="B683">
            <v>517171.69</v>
          </cell>
          <cell r="D683">
            <v>517171.69</v>
          </cell>
          <cell r="E683">
            <v>396050.54</v>
          </cell>
          <cell r="G683">
            <v>396050.54</v>
          </cell>
        </row>
        <row r="684">
          <cell r="A684" t="str">
            <v>3530030    Juros Passivos s/Eurobonds - CP</v>
          </cell>
          <cell r="B684">
            <v>10090095.029999999</v>
          </cell>
          <cell r="D684">
            <v>10090095.029999999</v>
          </cell>
          <cell r="E684">
            <v>7541058.3399999999</v>
          </cell>
          <cell r="G684">
            <v>7541058.3399999999</v>
          </cell>
        </row>
        <row r="685">
          <cell r="A685" t="str">
            <v>3540001    Variação cambial passiva</v>
          </cell>
          <cell r="B685">
            <v>1799003.56</v>
          </cell>
          <cell r="D685">
            <v>1799003.56</v>
          </cell>
          <cell r="E685">
            <v>1138519.6599999999</v>
          </cell>
          <cell r="G685">
            <v>1138519.6599999999</v>
          </cell>
        </row>
        <row r="686">
          <cell r="A686" t="str">
            <v>3540002    Variação monetária passiva (inclusive s</v>
          </cell>
          <cell r="B686">
            <v>868750.9</v>
          </cell>
          <cell r="D686">
            <v>868750.9</v>
          </cell>
          <cell r="E686">
            <v>749703.25</v>
          </cell>
          <cell r="G686">
            <v>749703.25</v>
          </cell>
        </row>
        <row r="687">
          <cell r="A687" t="str">
            <v>3540004    Var.Monetária Passiva s/BNDES (TJLP)-Pr</v>
          </cell>
          <cell r="B687">
            <v>810039.47</v>
          </cell>
          <cell r="D687">
            <v>810039.47</v>
          </cell>
          <cell r="E687">
            <v>638505.23</v>
          </cell>
          <cell r="G687">
            <v>638505.23</v>
          </cell>
        </row>
        <row r="688">
          <cell r="A688" t="str">
            <v>3540005    Var.Monetária Passiva s/BNDES (TJLP)-Pr</v>
          </cell>
          <cell r="B688">
            <v>1689349.49</v>
          </cell>
          <cell r="D688">
            <v>1689349.49</v>
          </cell>
          <cell r="E688">
            <v>1339593.48</v>
          </cell>
          <cell r="G688">
            <v>1339593.48</v>
          </cell>
        </row>
        <row r="689">
          <cell r="A689" t="str">
            <v>3540006    Var.Monetária Passiva s/BNDES (TJLP) -</v>
          </cell>
          <cell r="B689">
            <v>7438.57</v>
          </cell>
          <cell r="D689">
            <v>7438.57</v>
          </cell>
          <cell r="E689">
            <v>5561.01</v>
          </cell>
          <cell r="G689">
            <v>5561.01</v>
          </cell>
        </row>
        <row r="690">
          <cell r="A690" t="str">
            <v>3540007    Var.Monet.Passiva s/BNDES (C.Moedas)-Pr</v>
          </cell>
          <cell r="B690">
            <v>44834.04</v>
          </cell>
          <cell r="C690" t="str">
            <v>-</v>
          </cell>
          <cell r="D690">
            <v>-44834.04</v>
          </cell>
          <cell r="E690">
            <v>94040.17</v>
          </cell>
          <cell r="F690" t="str">
            <v>-</v>
          </cell>
          <cell r="G690">
            <v>-94040.17</v>
          </cell>
        </row>
        <row r="691">
          <cell r="A691" t="str">
            <v>3540008    Var.Monet.Passiva s/BNDES (C.Moedas)-Pr</v>
          </cell>
          <cell r="B691">
            <v>158008.04</v>
          </cell>
          <cell r="C691" t="str">
            <v>-</v>
          </cell>
          <cell r="D691">
            <v>-158008.04</v>
          </cell>
          <cell r="E691">
            <v>313745.71999999997</v>
          </cell>
          <cell r="F691" t="str">
            <v>-</v>
          </cell>
          <cell r="G691">
            <v>-313745.71999999997</v>
          </cell>
        </row>
        <row r="692">
          <cell r="A692" t="str">
            <v>3540009    Var.Monetária Passiva s/BNDES (C.Moedas</v>
          </cell>
          <cell r="B692">
            <v>236.8</v>
          </cell>
          <cell r="C692" t="str">
            <v>-</v>
          </cell>
          <cell r="D692">
            <v>-236.8</v>
          </cell>
          <cell r="E692">
            <v>2449.75</v>
          </cell>
          <cell r="F692" t="str">
            <v>-</v>
          </cell>
          <cell r="G692">
            <v>-2449.75</v>
          </cell>
        </row>
        <row r="693">
          <cell r="A693" t="str">
            <v>3540010    Var.Monet.Passiva s/Outros Financ.MI-Pr</v>
          </cell>
          <cell r="B693">
            <v>19681.009999999998</v>
          </cell>
          <cell r="D693">
            <v>19681.009999999998</v>
          </cell>
          <cell r="E693">
            <v>17224.39</v>
          </cell>
          <cell r="G693">
            <v>17224.39</v>
          </cell>
        </row>
        <row r="694">
          <cell r="A694" t="str">
            <v>3540012    Var.Monet.Passiva s/Outros Financ.MI -</v>
          </cell>
          <cell r="B694">
            <v>48.27</v>
          </cell>
          <cell r="D694">
            <v>48.27</v>
          </cell>
          <cell r="E694">
            <v>42.45</v>
          </cell>
          <cell r="G694">
            <v>42.45</v>
          </cell>
        </row>
        <row r="695">
          <cell r="A695" t="str">
            <v>3540014    Var.Cambial Passiva s/Importação - Prin</v>
          </cell>
          <cell r="B695">
            <v>796533.13</v>
          </cell>
          <cell r="D695">
            <v>796533.13</v>
          </cell>
          <cell r="E695">
            <v>1607434.33</v>
          </cell>
          <cell r="F695" t="str">
            <v>-</v>
          </cell>
          <cell r="G695">
            <v>-1607434.33</v>
          </cell>
        </row>
        <row r="696">
          <cell r="A696" t="str">
            <v>3540016    Var.Cambial Passiva s/Importação - Juro</v>
          </cell>
          <cell r="B696">
            <v>22666.61</v>
          </cell>
          <cell r="D696">
            <v>22666.61</v>
          </cell>
          <cell r="E696">
            <v>83843.98</v>
          </cell>
          <cell r="F696" t="str">
            <v>-</v>
          </cell>
          <cell r="G696">
            <v>-83843.98</v>
          </cell>
        </row>
        <row r="697">
          <cell r="A697" t="str">
            <v>3540022    Var.Cambial Passiva s/Pré-Pagamento - P</v>
          </cell>
          <cell r="B697">
            <v>2658295.2400000002</v>
          </cell>
          <cell r="C697" t="str">
            <v>-</v>
          </cell>
          <cell r="D697">
            <v>-2658295.2400000002</v>
          </cell>
          <cell r="E697">
            <v>166601.85</v>
          </cell>
          <cell r="G697">
            <v>166601.85</v>
          </cell>
        </row>
        <row r="698">
          <cell r="A698" t="str">
            <v>3540023    Var.Cambial Passiva s/Pré-Pagamento - P</v>
          </cell>
          <cell r="B698">
            <v>10446920.119999999</v>
          </cell>
          <cell r="D698">
            <v>10446920.119999999</v>
          </cell>
          <cell r="E698">
            <v>9425474.6600000001</v>
          </cell>
          <cell r="F698" t="str">
            <v>-</v>
          </cell>
          <cell r="G698">
            <v>-9425474.6600000001</v>
          </cell>
        </row>
        <row r="699">
          <cell r="A699" t="str">
            <v>3540024    Var.Cambial Passiva s/Pré-Pagamento - J</v>
          </cell>
          <cell r="B699">
            <v>7466.48</v>
          </cell>
          <cell r="D699">
            <v>7466.48</v>
          </cell>
          <cell r="E699">
            <v>161891.71</v>
          </cell>
          <cell r="F699" t="str">
            <v>-</v>
          </cell>
          <cell r="G699">
            <v>-161891.71</v>
          </cell>
        </row>
        <row r="700">
          <cell r="A700" t="str">
            <v>3540027    Var.Cambial Passiva s/IFC - Principal C</v>
          </cell>
          <cell r="B700">
            <v>21857.4</v>
          </cell>
          <cell r="D700">
            <v>21857.4</v>
          </cell>
          <cell r="E700">
            <v>202545.24</v>
          </cell>
          <cell r="F700" t="str">
            <v>-</v>
          </cell>
          <cell r="G700">
            <v>-202545.24</v>
          </cell>
        </row>
        <row r="701">
          <cell r="A701" t="str">
            <v>3540028    Var.Cambial Passiva s/IFC - Principal L</v>
          </cell>
          <cell r="B701">
            <v>111256.04</v>
          </cell>
          <cell r="D701">
            <v>111256.04</v>
          </cell>
          <cell r="E701">
            <v>262096.72</v>
          </cell>
          <cell r="F701" t="str">
            <v>-</v>
          </cell>
          <cell r="G701">
            <v>-262096.72</v>
          </cell>
        </row>
        <row r="702">
          <cell r="A702" t="str">
            <v>3540029    Var.Cambial Passiva s/IFC - Juros</v>
          </cell>
          <cell r="B702">
            <v>536.88</v>
          </cell>
          <cell r="D702">
            <v>536.88</v>
          </cell>
          <cell r="E702">
            <v>13977.02</v>
          </cell>
          <cell r="F702" t="str">
            <v>-</v>
          </cell>
          <cell r="G702">
            <v>-13977.02</v>
          </cell>
        </row>
        <row r="703">
          <cell r="A703" t="str">
            <v>3540031    Var.Cambial Passiva s/Eurobonds - Princ</v>
          </cell>
          <cell r="B703">
            <v>3540000</v>
          </cell>
          <cell r="D703">
            <v>3540000</v>
          </cell>
          <cell r="E703">
            <v>8340000</v>
          </cell>
          <cell r="F703" t="str">
            <v>-</v>
          </cell>
          <cell r="G703">
            <v>-8340000</v>
          </cell>
        </row>
        <row r="704">
          <cell r="A704" t="str">
            <v>3540032    Var.Cambial Passiva s/Eurobonds - Juros</v>
          </cell>
          <cell r="B704">
            <v>150379.15</v>
          </cell>
          <cell r="D704">
            <v>150379.15</v>
          </cell>
          <cell r="E704">
            <v>120940.84</v>
          </cell>
          <cell r="F704" t="str">
            <v>-</v>
          </cell>
          <cell r="G704">
            <v>-120940.84</v>
          </cell>
        </row>
        <row r="705">
          <cell r="A705" t="str">
            <v>3540037    Var.Cambial Passiva s/SWAP</v>
          </cell>
          <cell r="B705">
            <v>10805997.1</v>
          </cell>
          <cell r="D705">
            <v>10805997.1</v>
          </cell>
          <cell r="E705">
            <v>10805997.1</v>
          </cell>
          <cell r="G705">
            <v>10805997.1</v>
          </cell>
        </row>
        <row r="706">
          <cell r="A706" t="str">
            <v>3540038    Var.Cambial Passiva s/Mútuo</v>
          </cell>
          <cell r="B706">
            <v>2755000</v>
          </cell>
          <cell r="D706">
            <v>2755000</v>
          </cell>
          <cell r="E706">
            <v>2755000</v>
          </cell>
          <cell r="G706">
            <v>2755000</v>
          </cell>
        </row>
        <row r="707">
          <cell r="A707" t="str">
            <v>3551001    Resultado Equivalência Patrimonial</v>
          </cell>
          <cell r="B707">
            <v>997581.15</v>
          </cell>
          <cell r="C707" t="str">
            <v>-</v>
          </cell>
          <cell r="D707">
            <v>-997581.15</v>
          </cell>
          <cell r="E707">
            <v>41388.28</v>
          </cell>
          <cell r="G707">
            <v>41388.28</v>
          </cell>
        </row>
        <row r="708">
          <cell r="A708" t="str">
            <v>3551002    Dividendos</v>
          </cell>
          <cell r="B708">
            <v>0.75</v>
          </cell>
          <cell r="C708" t="str">
            <v>-</v>
          </cell>
          <cell r="D708">
            <v>-0.75</v>
          </cell>
          <cell r="E708">
            <v>0.75</v>
          </cell>
          <cell r="F708" t="str">
            <v>-</v>
          </cell>
          <cell r="G708">
            <v>-0.75</v>
          </cell>
        </row>
        <row r="709">
          <cell r="A709" t="str">
            <v>3551003    Amortização de ágio/deságio</v>
          </cell>
          <cell r="B709">
            <v>8128745.4400000004</v>
          </cell>
          <cell r="D709">
            <v>8128745.4400000004</v>
          </cell>
          <cell r="E709">
            <v>6096546.5800000001</v>
          </cell>
          <cell r="G709">
            <v>6096546.5800000001</v>
          </cell>
        </row>
        <row r="710">
          <cell r="A710" t="str">
            <v>3551007    Participação nos Resultados</v>
          </cell>
          <cell r="B710">
            <v>134853.29</v>
          </cell>
          <cell r="C710" t="str">
            <v>-</v>
          </cell>
          <cell r="D710">
            <v>-134853.29</v>
          </cell>
          <cell r="E710">
            <v>134853.29</v>
          </cell>
          <cell r="F710" t="str">
            <v>-</v>
          </cell>
          <cell r="G710">
            <v>-134853.29</v>
          </cell>
        </row>
        <row r="711">
          <cell r="A711" t="str">
            <v>3621003    Receita na Venda de Ativo Permanente</v>
          </cell>
          <cell r="B711">
            <v>1168180.73</v>
          </cell>
          <cell r="C711" t="str">
            <v>-</v>
          </cell>
          <cell r="D711">
            <v>-1168180.73</v>
          </cell>
          <cell r="E711">
            <v>605262.34</v>
          </cell>
          <cell r="F711" t="str">
            <v>-</v>
          </cell>
          <cell r="G711">
            <v>-605262.34</v>
          </cell>
        </row>
        <row r="712">
          <cell r="A712" t="str">
            <v>3621004    Custo da Baixa de Ativo Permanente</v>
          </cell>
          <cell r="B712">
            <v>4338357.8</v>
          </cell>
          <cell r="D712">
            <v>4338357.8</v>
          </cell>
          <cell r="E712">
            <v>2189127.66</v>
          </cell>
          <cell r="G712">
            <v>2189127.66</v>
          </cell>
        </row>
        <row r="713">
          <cell r="A713" t="str">
            <v>3711001    IRPJ/CSLL Diferidos</v>
          </cell>
          <cell r="B713">
            <v>34688051.07</v>
          </cell>
          <cell r="D713">
            <v>34688051.07</v>
          </cell>
          <cell r="E713">
            <v>23906715.359999999</v>
          </cell>
          <cell r="G713">
            <v>23906715.359999999</v>
          </cell>
        </row>
        <row r="714">
          <cell r="A714" t="str">
            <v>3721002    CSLL do Exercício</v>
          </cell>
          <cell r="B714">
            <v>3883376.13</v>
          </cell>
          <cell r="C714" t="str">
            <v>-</v>
          </cell>
          <cell r="D714">
            <v>-3883376.13</v>
          </cell>
          <cell r="E714">
            <v>0</v>
          </cell>
          <cell r="G714">
            <v>0</v>
          </cell>
        </row>
        <row r="715">
          <cell r="A715" t="str">
            <v>4111101    Vendas de produtos</v>
          </cell>
          <cell r="B715">
            <v>254887735.31999999</v>
          </cell>
          <cell r="C715" t="str">
            <v>-</v>
          </cell>
          <cell r="D715">
            <v>-254887735.31999999</v>
          </cell>
          <cell r="E715">
            <v>190122067.41</v>
          </cell>
          <cell r="F715" t="str">
            <v>-</v>
          </cell>
          <cell r="G715">
            <v>-190122067.41</v>
          </cell>
        </row>
        <row r="716">
          <cell r="A716" t="str">
            <v>4111102    Revendas de mercadorias</v>
          </cell>
          <cell r="B716">
            <v>65636129.670000002</v>
          </cell>
          <cell r="C716" t="str">
            <v>-</v>
          </cell>
          <cell r="D716">
            <v>-65636129.670000002</v>
          </cell>
          <cell r="E716">
            <v>50882571.939999998</v>
          </cell>
          <cell r="F716" t="str">
            <v>-</v>
          </cell>
          <cell r="G716">
            <v>-50882571.939999998</v>
          </cell>
        </row>
        <row r="717">
          <cell r="A717" t="str">
            <v>4111103    Beneficiamentos</v>
          </cell>
          <cell r="B717">
            <v>34874662.509999998</v>
          </cell>
          <cell r="C717" t="str">
            <v>-</v>
          </cell>
          <cell r="D717">
            <v>-34874662.509999998</v>
          </cell>
          <cell r="E717">
            <v>27821401.27</v>
          </cell>
          <cell r="F717" t="str">
            <v>-</v>
          </cell>
          <cell r="G717">
            <v>-27821401.27</v>
          </cell>
        </row>
        <row r="718">
          <cell r="A718" t="str">
            <v>4111104    Madeira e lenha</v>
          </cell>
          <cell r="B718">
            <v>528211.06999999995</v>
          </cell>
          <cell r="C718" t="str">
            <v>-</v>
          </cell>
          <cell r="D718">
            <v>-528211.06999999995</v>
          </cell>
          <cell r="E718">
            <v>396143.55</v>
          </cell>
          <cell r="F718" t="str">
            <v>-</v>
          </cell>
          <cell r="G718">
            <v>-396143.55</v>
          </cell>
        </row>
        <row r="719">
          <cell r="A719" t="str">
            <v>4111201    Vendas de produtos</v>
          </cell>
          <cell r="B719">
            <v>1587.23</v>
          </cell>
          <cell r="C719" t="str">
            <v>-</v>
          </cell>
          <cell r="D719">
            <v>-1587.23</v>
          </cell>
          <cell r="E719">
            <v>1587.23</v>
          </cell>
          <cell r="F719" t="str">
            <v>-</v>
          </cell>
          <cell r="G719">
            <v>-1587.23</v>
          </cell>
        </row>
        <row r="720">
          <cell r="A720" t="str">
            <v>4111205    Receita por transferência de produtos e</v>
          </cell>
          <cell r="B720">
            <v>161379416.53999999</v>
          </cell>
          <cell r="C720" t="str">
            <v>-</v>
          </cell>
          <cell r="D720">
            <v>-161379416.53999999</v>
          </cell>
          <cell r="E720">
            <v>117580595.86</v>
          </cell>
          <cell r="F720" t="str">
            <v>-</v>
          </cell>
          <cell r="G720">
            <v>-117580595.86</v>
          </cell>
        </row>
        <row r="721">
          <cell r="A721" t="str">
            <v>4112101    Vendas de produtos</v>
          </cell>
          <cell r="B721">
            <v>106220501.11</v>
          </cell>
          <cell r="C721" t="str">
            <v>-</v>
          </cell>
          <cell r="D721">
            <v>-106220501.11</v>
          </cell>
          <cell r="E721">
            <v>85043291.489999995</v>
          </cell>
          <cell r="F721" t="str">
            <v>-</v>
          </cell>
          <cell r="G721">
            <v>-85043291.489999995</v>
          </cell>
        </row>
        <row r="722">
          <cell r="A722" t="str">
            <v>4112201    Vendas de produtos</v>
          </cell>
          <cell r="B722">
            <v>35639514.32</v>
          </cell>
          <cell r="C722" t="str">
            <v>-</v>
          </cell>
          <cell r="D722">
            <v>-35639514.32</v>
          </cell>
          <cell r="E722">
            <v>15432807.380000001</v>
          </cell>
          <cell r="F722" t="str">
            <v>-</v>
          </cell>
          <cell r="G722">
            <v>-15432807.380000001</v>
          </cell>
        </row>
        <row r="723">
          <cell r="A723" t="str">
            <v>4112202    Revendas de mercadorias</v>
          </cell>
          <cell r="B723">
            <v>177.5</v>
          </cell>
          <cell r="C723" t="str">
            <v>-</v>
          </cell>
          <cell r="D723">
            <v>-177.5</v>
          </cell>
          <cell r="E723">
            <v>346.5</v>
          </cell>
          <cell r="F723" t="str">
            <v>-</v>
          </cell>
          <cell r="G723">
            <v>-346.5</v>
          </cell>
        </row>
        <row r="724">
          <cell r="A724" t="str">
            <v>4121001    Rendimento sobre aplicação financeira</v>
          </cell>
          <cell r="B724">
            <v>36234261.460000001</v>
          </cell>
          <cell r="C724" t="str">
            <v>-</v>
          </cell>
          <cell r="D724">
            <v>-36234261.460000001</v>
          </cell>
          <cell r="E724">
            <v>25389411.079999998</v>
          </cell>
          <cell r="F724" t="str">
            <v>-</v>
          </cell>
          <cell r="G724">
            <v>-25389411.079999998</v>
          </cell>
        </row>
        <row r="725">
          <cell r="A725" t="str">
            <v>4121002    Juros ativos</v>
          </cell>
          <cell r="B725">
            <v>1791222.18</v>
          </cell>
          <cell r="C725" t="str">
            <v>-</v>
          </cell>
          <cell r="D725">
            <v>-1791222.18</v>
          </cell>
          <cell r="E725">
            <v>1512183.95</v>
          </cell>
          <cell r="F725" t="str">
            <v>-</v>
          </cell>
          <cell r="G725">
            <v>-1512183.95</v>
          </cell>
        </row>
        <row r="726">
          <cell r="A726" t="str">
            <v>4121003    Juros sobre empréstimos à empregados</v>
          </cell>
          <cell r="B726">
            <v>4988.12</v>
          </cell>
          <cell r="C726" t="str">
            <v>-</v>
          </cell>
          <cell r="D726">
            <v>-4988.12</v>
          </cell>
          <cell r="E726">
            <v>4433.24</v>
          </cell>
          <cell r="F726" t="str">
            <v>-</v>
          </cell>
          <cell r="G726">
            <v>-4433.24</v>
          </cell>
        </row>
        <row r="727">
          <cell r="A727" t="str">
            <v>4121004    Descontos obtidos</v>
          </cell>
          <cell r="B727">
            <v>63460.06</v>
          </cell>
          <cell r="C727" t="str">
            <v>-</v>
          </cell>
          <cell r="D727">
            <v>-63460.06</v>
          </cell>
          <cell r="E727">
            <v>51490.13</v>
          </cell>
          <cell r="F727" t="str">
            <v>-</v>
          </cell>
          <cell r="G727">
            <v>-51490.13</v>
          </cell>
        </row>
        <row r="728">
          <cell r="A728" t="str">
            <v>4121005    Outras Receitas Financeiras</v>
          </cell>
          <cell r="B728">
            <v>2.63</v>
          </cell>
          <cell r="C728" t="str">
            <v>-</v>
          </cell>
          <cell r="D728">
            <v>-2.63</v>
          </cell>
          <cell r="E728">
            <v>1.23</v>
          </cell>
          <cell r="F728" t="str">
            <v>-</v>
          </cell>
          <cell r="G728">
            <v>-1.23</v>
          </cell>
        </row>
        <row r="729">
          <cell r="A729" t="str">
            <v>4121006    Ganhos c/operações swap</v>
          </cell>
          <cell r="B729">
            <v>3701203.12</v>
          </cell>
          <cell r="C729" t="str">
            <v>-</v>
          </cell>
          <cell r="D729">
            <v>-3701203.12</v>
          </cell>
          <cell r="E729">
            <v>0</v>
          </cell>
          <cell r="G729">
            <v>0</v>
          </cell>
        </row>
        <row r="730">
          <cell r="A730" t="str">
            <v>4121008    Receitas c/Vendor</v>
          </cell>
          <cell r="B730">
            <v>1090675.27</v>
          </cell>
          <cell r="C730" t="str">
            <v>-</v>
          </cell>
          <cell r="D730">
            <v>-1090675.27</v>
          </cell>
          <cell r="E730">
            <v>983345</v>
          </cell>
          <cell r="F730" t="str">
            <v>-</v>
          </cell>
          <cell r="G730">
            <v>-983345</v>
          </cell>
        </row>
        <row r="731">
          <cell r="A731" t="str">
            <v>4121011    Juros Ativos s/Mútuo</v>
          </cell>
          <cell r="B731">
            <v>3521872.9</v>
          </cell>
          <cell r="C731" t="str">
            <v>-</v>
          </cell>
          <cell r="D731">
            <v>-3521872.9</v>
          </cell>
          <cell r="E731">
            <v>2816783.73</v>
          </cell>
          <cell r="F731" t="str">
            <v>-</v>
          </cell>
          <cell r="G731">
            <v>-2816783.73</v>
          </cell>
        </row>
        <row r="732">
          <cell r="A732" t="str">
            <v>4122001    Variação cambial ativa</v>
          </cell>
          <cell r="B732">
            <v>86245.119999999995</v>
          </cell>
          <cell r="C732" t="str">
            <v>-</v>
          </cell>
          <cell r="D732">
            <v>-86245.119999999995</v>
          </cell>
          <cell r="E732">
            <v>237884.37</v>
          </cell>
          <cell r="G732">
            <v>237884.37</v>
          </cell>
        </row>
        <row r="733">
          <cell r="A733" t="str">
            <v>4122002    Variação monetária ativa</v>
          </cell>
          <cell r="B733">
            <v>1071189.1000000001</v>
          </cell>
          <cell r="C733" t="str">
            <v>-</v>
          </cell>
          <cell r="D733">
            <v>-1071189.1000000001</v>
          </cell>
          <cell r="E733">
            <v>1025681.62</v>
          </cell>
          <cell r="F733" t="str">
            <v>-</v>
          </cell>
          <cell r="G733">
            <v>-1025681.62</v>
          </cell>
        </row>
        <row r="734">
          <cell r="A734" t="str">
            <v>4122003    Variação cambial ativa - Vendor</v>
          </cell>
          <cell r="B734">
            <v>86257.35</v>
          </cell>
          <cell r="C734" t="str">
            <v>-</v>
          </cell>
          <cell r="D734">
            <v>-86257.35</v>
          </cell>
          <cell r="E734">
            <v>99532.13</v>
          </cell>
          <cell r="G734">
            <v>99532.13</v>
          </cell>
        </row>
        <row r="735">
          <cell r="A735" t="str">
            <v>4122004    Var.Cambial Ativa s/Aplicações Financei</v>
          </cell>
          <cell r="B735">
            <v>3120574.18</v>
          </cell>
          <cell r="C735" t="str">
            <v>-</v>
          </cell>
          <cell r="D735">
            <v>-3120574.18</v>
          </cell>
          <cell r="E735">
            <v>0</v>
          </cell>
          <cell r="G735">
            <v>0</v>
          </cell>
        </row>
        <row r="736">
          <cell r="A736" t="str">
            <v>4122007    Var.Cambial Ativa s/SWAP</v>
          </cell>
          <cell r="B736">
            <v>20953544</v>
          </cell>
          <cell r="C736" t="str">
            <v>-</v>
          </cell>
          <cell r="D736">
            <v>-20953544</v>
          </cell>
          <cell r="E736">
            <v>0</v>
          </cell>
          <cell r="G736">
            <v>0</v>
          </cell>
        </row>
        <row r="737">
          <cell r="A737" t="str">
            <v>4122008    Var.Cambial Ativa s/Mútuo</v>
          </cell>
          <cell r="B737">
            <v>3640000</v>
          </cell>
          <cell r="C737" t="str">
            <v>-</v>
          </cell>
          <cell r="D737">
            <v>-3640000</v>
          </cell>
          <cell r="E737">
            <v>670000</v>
          </cell>
          <cell r="F737" t="str">
            <v>-</v>
          </cell>
          <cell r="G737">
            <v>-670000</v>
          </cell>
        </row>
        <row r="738">
          <cell r="A738" t="str">
            <v>4140001    Aluguéis</v>
          </cell>
          <cell r="B738">
            <v>22124.93</v>
          </cell>
          <cell r="C738" t="str">
            <v>-</v>
          </cell>
          <cell r="D738">
            <v>-22124.93</v>
          </cell>
          <cell r="E738">
            <v>23227.66</v>
          </cell>
          <cell r="F738" t="str">
            <v>-</v>
          </cell>
          <cell r="G738">
            <v>-23227.66</v>
          </cell>
        </row>
        <row r="739">
          <cell r="A739" t="str">
            <v>4140002    Receitas diversas</v>
          </cell>
          <cell r="B739">
            <v>415003.95</v>
          </cell>
          <cell r="C739" t="str">
            <v>-</v>
          </cell>
          <cell r="D739">
            <v>-415003.95</v>
          </cell>
          <cell r="E739">
            <v>337889.01</v>
          </cell>
          <cell r="F739" t="str">
            <v>-</v>
          </cell>
          <cell r="G739">
            <v>-337889.01</v>
          </cell>
        </row>
        <row r="740">
          <cell r="A740" t="str">
            <v>4140003    Amostras</v>
          </cell>
          <cell r="B740">
            <v>50313.33</v>
          </cell>
          <cell r="C740" t="str">
            <v>-</v>
          </cell>
          <cell r="D740">
            <v>-50313.33</v>
          </cell>
          <cell r="E740" t="str">
            <v>(       1.481,90</v>
          </cell>
          <cell r="G740" t="str">
            <v>(       1.481,90</v>
          </cell>
        </row>
        <row r="741">
          <cell r="A741" t="str">
            <v>4140003    Amostras</v>
          </cell>
          <cell r="B741" t="str">
            <v>(      50.313,33</v>
          </cell>
          <cell r="C741" t="str">
            <v>-</v>
          </cell>
          <cell r="D741" t="e">
            <v>#VALUE!</v>
          </cell>
          <cell r="E741">
            <v>1481.9</v>
          </cell>
          <cell r="G741">
            <v>1481.9</v>
          </cell>
        </row>
        <row r="742">
          <cell r="A742" t="str">
            <v>4140005    Receitas eventuais</v>
          </cell>
          <cell r="B742">
            <v>68037.27</v>
          </cell>
          <cell r="C742" t="str">
            <v>-</v>
          </cell>
          <cell r="D742">
            <v>-68037.27</v>
          </cell>
          <cell r="E742">
            <v>66741.27</v>
          </cell>
          <cell r="F742" t="str">
            <v>-</v>
          </cell>
          <cell r="G742">
            <v>-66741.27</v>
          </cell>
        </row>
        <row r="743">
          <cell r="A743" t="str">
            <v>4150001    PIS s/Outras Receitas Operacionais</v>
          </cell>
          <cell r="B743">
            <v>1393.03</v>
          </cell>
          <cell r="D743">
            <v>1393.03</v>
          </cell>
          <cell r="E743">
            <v>1393.03</v>
          </cell>
          <cell r="G743">
            <v>1393.03</v>
          </cell>
        </row>
        <row r="744">
          <cell r="A744" t="str">
            <v>4150002    COFINS s/Outras Receitas Operacionais</v>
          </cell>
          <cell r="B744">
            <v>4286.18</v>
          </cell>
          <cell r="D744">
            <v>4286.18</v>
          </cell>
          <cell r="E744">
            <v>4286.18</v>
          </cell>
          <cell r="G744">
            <v>4286.18</v>
          </cell>
        </row>
        <row r="745">
          <cell r="A745" t="str">
            <v>ADIANTAMENTOS A DESPACHANTES</v>
          </cell>
          <cell r="B745">
            <v>497833.77</v>
          </cell>
          <cell r="D745">
            <v>497833.77</v>
          </cell>
          <cell r="E745">
            <v>497833.77</v>
          </cell>
          <cell r="G745">
            <v>497833.77</v>
          </cell>
        </row>
        <row r="746">
          <cell r="A746" t="str">
            <v>ADIANTAMENTOS A FORNECEDORES</v>
          </cell>
          <cell r="B746">
            <v>15362135.91</v>
          </cell>
          <cell r="D746">
            <v>15362135.91</v>
          </cell>
          <cell r="E746">
            <v>14370628.09</v>
          </cell>
          <cell r="G746">
            <v>14370628.09</v>
          </cell>
        </row>
        <row r="747">
          <cell r="A747" t="str">
            <v>ADIANTAMENTOS DE CAMBIAIS EMBARCADAS</v>
          </cell>
          <cell r="B747">
            <v>174039503.43000001</v>
          </cell>
          <cell r="C747" t="str">
            <v>-</v>
          </cell>
          <cell r="D747">
            <v>-174039503.43000001</v>
          </cell>
          <cell r="E747">
            <v>165815531.18000001</v>
          </cell>
          <cell r="F747" t="str">
            <v>-</v>
          </cell>
          <cell r="G747">
            <v>-165815531.18000001</v>
          </cell>
        </row>
        <row r="748">
          <cell r="A748" t="str">
            <v>ADIANTAMENTOS DE FOLHA</v>
          </cell>
          <cell r="B748">
            <v>1672286.09</v>
          </cell>
          <cell r="D748">
            <v>1672286.09</v>
          </cell>
          <cell r="E748">
            <v>1771952.4</v>
          </cell>
          <cell r="G748">
            <v>1771952.4</v>
          </cell>
        </row>
        <row r="749">
          <cell r="A749" t="str">
            <v>ADIANTAMENTOS P/ DESPESAS A FUNCION.</v>
          </cell>
          <cell r="B749">
            <v>93371.71</v>
          </cell>
          <cell r="D749">
            <v>93371.71</v>
          </cell>
          <cell r="E749">
            <v>79119.990000000005</v>
          </cell>
          <cell r="G749">
            <v>79119.990000000005</v>
          </cell>
        </row>
        <row r="750">
          <cell r="A750" t="str">
            <v>ÁGIO</v>
          </cell>
          <cell r="B750">
            <v>174766902.55000001</v>
          </cell>
          <cell r="D750">
            <v>174766902.55000001</v>
          </cell>
          <cell r="E750">
            <v>176799101.41</v>
          </cell>
          <cell r="G750">
            <v>176799101.41</v>
          </cell>
        </row>
        <row r="751">
          <cell r="A751" t="str">
            <v>AMORTIZAÇÃO ACUMULADA</v>
          </cell>
          <cell r="B751">
            <v>122162656.26000001</v>
          </cell>
          <cell r="C751" t="str">
            <v>-</v>
          </cell>
          <cell r="D751">
            <v>-122162656.26000001</v>
          </cell>
          <cell r="E751">
            <v>119694513.45</v>
          </cell>
          <cell r="F751" t="str">
            <v>-</v>
          </cell>
          <cell r="G751">
            <v>-119694513.45</v>
          </cell>
        </row>
        <row r="752">
          <cell r="A752" t="str">
            <v>AMORTIZAÇÃO DA MANUT. DAS FLORESTAS</v>
          </cell>
          <cell r="B752">
            <v>47075789.899999999</v>
          </cell>
          <cell r="C752" t="str">
            <v>-</v>
          </cell>
          <cell r="D752">
            <v>-47075789.899999999</v>
          </cell>
          <cell r="E752">
            <v>44755110.009999998</v>
          </cell>
          <cell r="F752" t="str">
            <v>-</v>
          </cell>
          <cell r="G752">
            <v>-44755110.009999998</v>
          </cell>
        </row>
        <row r="753">
          <cell r="A753" t="str">
            <v>AMORTIZAÇÃO/DEPRECIAÇÃO/EXAUSTÃO</v>
          </cell>
          <cell r="D753">
            <v>0</v>
          </cell>
          <cell r="G753">
            <v>0</v>
          </cell>
        </row>
        <row r="754">
          <cell r="A754" t="str">
            <v>APLICAÇÕES FINANCEIRAS</v>
          </cell>
          <cell r="B754">
            <v>1072133347.65</v>
          </cell>
          <cell r="D754">
            <v>1072133347.65</v>
          </cell>
          <cell r="E754">
            <v>798768640.62</v>
          </cell>
          <cell r="G754">
            <v>798768640.62</v>
          </cell>
        </row>
        <row r="755">
          <cell r="A755" t="str">
            <v>APOIO</v>
          </cell>
          <cell r="D755">
            <v>0</v>
          </cell>
          <cell r="G755">
            <v>0</v>
          </cell>
        </row>
        <row r="756">
          <cell r="A756" t="str">
            <v>ATIVO</v>
          </cell>
        </row>
        <row r="757">
          <cell r="A757" t="str">
            <v>ATIVO CIRCULANTE</v>
          </cell>
        </row>
        <row r="758">
          <cell r="A758" t="str">
            <v>ATIVO CIRCULANTE</v>
          </cell>
          <cell r="B758">
            <v>1399069353.99</v>
          </cell>
          <cell r="D758">
            <v>1399069353.99</v>
          </cell>
          <cell r="E758">
            <v>1112052453.0999999</v>
          </cell>
          <cell r="G758">
            <v>1112052453.0999999</v>
          </cell>
        </row>
        <row r="759">
          <cell r="A759" t="str">
            <v>ATIVO PERMANENTE</v>
          </cell>
          <cell r="D759">
            <v>0</v>
          </cell>
          <cell r="G759">
            <v>0</v>
          </cell>
        </row>
        <row r="760">
          <cell r="A760" t="str">
            <v>ATIVO PERMANENTE</v>
          </cell>
          <cell r="B760">
            <v>2044938899.22</v>
          </cell>
          <cell r="D760">
            <v>2044938899.22</v>
          </cell>
          <cell r="E760">
            <v>2051144555.03</v>
          </cell>
          <cell r="G760">
            <v>2051144555.03</v>
          </cell>
        </row>
        <row r="761">
          <cell r="A761" t="str">
            <v>ATIVO REALIZÁVEL A LONGO PRAZO</v>
          </cell>
          <cell r="D761">
            <v>0</v>
          </cell>
          <cell r="G761">
            <v>0</v>
          </cell>
        </row>
        <row r="762">
          <cell r="A762" t="str">
            <v>ATIVO REALIZÁVEL A LONGO PRAZO</v>
          </cell>
          <cell r="B762">
            <v>3013390938.46</v>
          </cell>
          <cell r="D762">
            <v>3013390938.46</v>
          </cell>
          <cell r="E762">
            <v>2629097575.2800002</v>
          </cell>
          <cell r="G762">
            <v>2629097575.2800002</v>
          </cell>
        </row>
        <row r="763">
          <cell r="A763" t="str">
            <v>BANCOS CONTAS MOVIMENTOS</v>
          </cell>
          <cell r="B763">
            <v>1164018.72</v>
          </cell>
          <cell r="D763">
            <v>1164018.72</v>
          </cell>
          <cell r="E763">
            <v>758396.07</v>
          </cell>
          <cell r="G763">
            <v>758396.07</v>
          </cell>
        </row>
        <row r="764">
          <cell r="A764" t="str">
            <v>BENS EM OPERAÇÃO</v>
          </cell>
          <cell r="B764">
            <v>2595209631.8200002</v>
          </cell>
          <cell r="D764">
            <v>2595209631.8200002</v>
          </cell>
          <cell r="E764">
            <v>2584610733.0799999</v>
          </cell>
          <cell r="G764">
            <v>2584610733.0799999</v>
          </cell>
        </row>
        <row r="765">
          <cell r="A765" t="str">
            <v>BENS IMOBILIZADO DESTINADO A VENDA</v>
          </cell>
          <cell r="B765">
            <v>105029.04</v>
          </cell>
          <cell r="D765">
            <v>105029.04</v>
          </cell>
          <cell r="E765">
            <v>145181.54</v>
          </cell>
          <cell r="G765">
            <v>145181.54</v>
          </cell>
        </row>
        <row r="766">
          <cell r="A766" t="str">
            <v>BENS INTANGÍVEIS</v>
          </cell>
          <cell r="B766">
            <v>1000464.97</v>
          </cell>
          <cell r="D766">
            <v>1000464.97</v>
          </cell>
          <cell r="E766">
            <v>1000792.15</v>
          </cell>
          <cell r="G766">
            <v>1000792.15</v>
          </cell>
        </row>
        <row r="767">
          <cell r="A767" t="str">
            <v>BENS TANGÍVEIS</v>
          </cell>
          <cell r="B767">
            <v>2594209166.8499999</v>
          </cell>
          <cell r="D767">
            <v>2594209166.8499999</v>
          </cell>
          <cell r="E767">
            <v>2583609940.9299998</v>
          </cell>
          <cell r="G767">
            <v>2583609940.9299998</v>
          </cell>
        </row>
        <row r="768">
          <cell r="A768" t="str">
            <v>CAIXA</v>
          </cell>
          <cell r="B768">
            <v>4005</v>
          </cell>
          <cell r="D768">
            <v>4005</v>
          </cell>
          <cell r="E768">
            <v>3893.4</v>
          </cell>
          <cell r="G768">
            <v>3893.4</v>
          </cell>
        </row>
        <row r="769">
          <cell r="A769" t="str">
            <v>Capital Social Realizado</v>
          </cell>
          <cell r="D769">
            <v>0</v>
          </cell>
          <cell r="G769">
            <v>0</v>
          </cell>
        </row>
        <row r="770">
          <cell r="A770" t="str">
            <v>Conta de Incorporação</v>
          </cell>
          <cell r="D770">
            <v>0</v>
          </cell>
          <cell r="G770">
            <v>0</v>
          </cell>
        </row>
        <row r="771">
          <cell r="A771" t="str">
            <v>CONTA TRANSITÓRIA DE RECEBIMENTOS</v>
          </cell>
          <cell r="B771">
            <v>6245518.0099999998</v>
          </cell>
          <cell r="C771" t="str">
            <v>-</v>
          </cell>
          <cell r="D771">
            <v>-6245518.0099999998</v>
          </cell>
          <cell r="E771">
            <v>5852035.3600000003</v>
          </cell>
          <cell r="F771" t="str">
            <v>-</v>
          </cell>
          <cell r="G771">
            <v>-5852035.3600000003</v>
          </cell>
        </row>
        <row r="772">
          <cell r="A772" t="str">
            <v>CONTRIBUIÇÃO SOCIAL SOBRE O LUCRO</v>
          </cell>
          <cell r="B772">
            <v>3883376.13</v>
          </cell>
          <cell r="C772" t="str">
            <v>-</v>
          </cell>
          <cell r="D772">
            <v>-3883376.13</v>
          </cell>
          <cell r="E772">
            <v>0</v>
          </cell>
          <cell r="G772">
            <v>0</v>
          </cell>
        </row>
        <row r="773">
          <cell r="A773" t="str">
            <v>Créditos Fiscais</v>
          </cell>
          <cell r="D773">
            <v>0</v>
          </cell>
          <cell r="G773">
            <v>0</v>
          </cell>
        </row>
        <row r="774">
          <cell r="A774" t="str">
            <v>CUSTOS</v>
          </cell>
          <cell r="D774">
            <v>0</v>
          </cell>
          <cell r="G774">
            <v>0</v>
          </cell>
        </row>
        <row r="775">
          <cell r="A775" t="str">
            <v>CUSTOS E DESPESAS</v>
          </cell>
          <cell r="D775">
            <v>0</v>
          </cell>
          <cell r="G775">
            <v>0</v>
          </cell>
        </row>
        <row r="776">
          <cell r="A776" t="str">
            <v>DEMONSTRAÇÃO DE RESULTADOS</v>
          </cell>
          <cell r="D776">
            <v>0</v>
          </cell>
          <cell r="G776">
            <v>0</v>
          </cell>
        </row>
        <row r="777">
          <cell r="A777" t="str">
            <v>Depósitos e Aplicações em Incentivos Fiscais</v>
          </cell>
          <cell r="D777">
            <v>0</v>
          </cell>
          <cell r="G777">
            <v>0</v>
          </cell>
        </row>
        <row r="778">
          <cell r="A778" t="str">
            <v>Depósitos p/ Recursos Judiciais</v>
          </cell>
          <cell r="D778">
            <v>0</v>
          </cell>
          <cell r="G778">
            <v>0</v>
          </cell>
        </row>
        <row r="779">
          <cell r="A779" t="str">
            <v>Depreciação acumulada</v>
          </cell>
          <cell r="D779">
            <v>0</v>
          </cell>
          <cell r="G779">
            <v>0</v>
          </cell>
        </row>
        <row r="780">
          <cell r="A780" t="str">
            <v>DESENVOLVIMENTO DE FUNCIONÁRIOS</v>
          </cell>
          <cell r="D780">
            <v>0</v>
          </cell>
          <cell r="G780">
            <v>0</v>
          </cell>
        </row>
        <row r="781">
          <cell r="A781" t="str">
            <v>DESPESAS (RECEITAS) OPERACIONAIS</v>
          </cell>
          <cell r="D781">
            <v>0</v>
          </cell>
          <cell r="G781">
            <v>0</v>
          </cell>
        </row>
        <row r="782">
          <cell r="A782" t="str">
            <v>DESPESAS ADMINISTRATIVAS</v>
          </cell>
          <cell r="D782">
            <v>0</v>
          </cell>
          <cell r="G782">
            <v>0</v>
          </cell>
        </row>
        <row r="783">
          <cell r="A783" t="str">
            <v>DESPESAS COMERCIAIS</v>
          </cell>
          <cell r="D783">
            <v>0</v>
          </cell>
          <cell r="G783">
            <v>0</v>
          </cell>
        </row>
        <row r="784">
          <cell r="A784" t="str">
            <v>DESPESAS COMERCIAIS VARIÁVEIS/FIXAS</v>
          </cell>
          <cell r="D784">
            <v>0</v>
          </cell>
          <cell r="G784">
            <v>0</v>
          </cell>
        </row>
        <row r="785">
          <cell r="A785" t="str">
            <v>DESPESAS DIFERIDAS</v>
          </cell>
          <cell r="B785">
            <v>252957228.69999999</v>
          </cell>
          <cell r="D785">
            <v>252957228.69999999</v>
          </cell>
          <cell r="E785">
            <v>252975845.11000001</v>
          </cell>
          <cell r="G785">
            <v>252975845.11000001</v>
          </cell>
        </row>
        <row r="786">
          <cell r="A786" t="str">
            <v>DESPESAS FINANCEIRAS</v>
          </cell>
          <cell r="B786">
            <v>50234928.530000001</v>
          </cell>
          <cell r="D786">
            <v>50234928.530000001</v>
          </cell>
          <cell r="E786">
            <v>38889712.299999997</v>
          </cell>
          <cell r="G786">
            <v>38889712.299999997</v>
          </cell>
        </row>
        <row r="787">
          <cell r="A787" t="str">
            <v>DEVEDORES DIVERSOS</v>
          </cell>
          <cell r="B787">
            <v>5631481.1399999997</v>
          </cell>
          <cell r="D787">
            <v>5631481.1399999997</v>
          </cell>
          <cell r="E787">
            <v>9215261.9399999995</v>
          </cell>
          <cell r="G787">
            <v>9215261.9399999995</v>
          </cell>
        </row>
        <row r="788">
          <cell r="A788" t="str">
            <v>DEVEDORES POR EXPORTAÇÃO</v>
          </cell>
          <cell r="B788">
            <v>174655868</v>
          </cell>
          <cell r="D788">
            <v>174655868</v>
          </cell>
          <cell r="E788">
            <v>165991874.63999999</v>
          </cell>
          <cell r="G788">
            <v>165991874.63999999</v>
          </cell>
        </row>
        <row r="789">
          <cell r="A789" t="str">
            <v>DIFERIDO</v>
          </cell>
          <cell r="D789">
            <v>0</v>
          </cell>
          <cell r="G789">
            <v>0</v>
          </cell>
        </row>
        <row r="790">
          <cell r="A790" t="str">
            <v>Divisão ****</v>
          </cell>
          <cell r="D790">
            <v>0</v>
          </cell>
          <cell r="G790">
            <v>0</v>
          </cell>
        </row>
        <row r="791">
          <cell r="A791" t="str">
            <v>Divisão ****</v>
          </cell>
          <cell r="D791">
            <v>0</v>
          </cell>
          <cell r="G791">
            <v>0</v>
          </cell>
        </row>
        <row r="792">
          <cell r="A792" t="str">
            <v>Divisão ****</v>
          </cell>
          <cell r="D792">
            <v>0</v>
          </cell>
          <cell r="G792">
            <v>0</v>
          </cell>
        </row>
        <row r="793">
          <cell r="A793" t="str">
            <v>Divisão ****</v>
          </cell>
          <cell r="D793">
            <v>0</v>
          </cell>
          <cell r="G793">
            <v>0</v>
          </cell>
        </row>
        <row r="794">
          <cell r="A794" t="str">
            <v>Divisão ****</v>
          </cell>
          <cell r="D794">
            <v>0</v>
          </cell>
          <cell r="G794">
            <v>0</v>
          </cell>
        </row>
        <row r="795">
          <cell r="A795" t="str">
            <v>DRE</v>
          </cell>
          <cell r="D795">
            <v>0</v>
          </cell>
          <cell r="G795">
            <v>0</v>
          </cell>
        </row>
        <row r="796">
          <cell r="A796" t="str">
            <v>DUPLICATAS A RECEBER DE TERCEIROS</v>
          </cell>
          <cell r="B796">
            <v>144471799.46000001</v>
          </cell>
          <cell r="D796">
            <v>144471799.46000001</v>
          </cell>
          <cell r="E796">
            <v>141607167.53999999</v>
          </cell>
          <cell r="G796">
            <v>141607167.53999999</v>
          </cell>
        </row>
        <row r="797">
          <cell r="A797" t="str">
            <v>EMPRÉSTIMOS A EMPREGADOS</v>
          </cell>
          <cell r="B797">
            <v>307412.17</v>
          </cell>
          <cell r="D797">
            <v>307412.17</v>
          </cell>
          <cell r="E797">
            <v>285853.8</v>
          </cell>
          <cell r="G797">
            <v>285853.8</v>
          </cell>
        </row>
        <row r="798">
          <cell r="A798" t="str">
            <v>Empréstimos Compulsórios</v>
          </cell>
          <cell r="D798">
            <v>0</v>
          </cell>
          <cell r="G798">
            <v>0</v>
          </cell>
        </row>
        <row r="799">
          <cell r="A799" t="str">
            <v>ENERGIA ELÉTRICA</v>
          </cell>
          <cell r="D799">
            <v>0</v>
          </cell>
          <cell r="G799">
            <v>0</v>
          </cell>
        </row>
        <row r="800">
          <cell r="A800" t="str">
            <v>ESTRUTURA</v>
          </cell>
          <cell r="D800">
            <v>0</v>
          </cell>
          <cell r="G800">
            <v>0</v>
          </cell>
        </row>
        <row r="801">
          <cell r="A801" t="str">
            <v>EXAUSTÃO DA IMPLANTAÇÃO DE FLORESTAS</v>
          </cell>
          <cell r="B801">
            <v>49511541.689999998</v>
          </cell>
          <cell r="C801" t="str">
            <v>-</v>
          </cell>
          <cell r="D801">
            <v>-49511541.689999998</v>
          </cell>
          <cell r="E801">
            <v>49202411.240000002</v>
          </cell>
          <cell r="F801" t="str">
            <v>-</v>
          </cell>
          <cell r="G801">
            <v>-49202411.240000002</v>
          </cell>
        </row>
        <row r="802">
          <cell r="A802" t="str">
            <v>EXPEDIENTE</v>
          </cell>
          <cell r="D802">
            <v>0</v>
          </cell>
          <cell r="G802">
            <v>0</v>
          </cell>
        </row>
        <row r="803">
          <cell r="A803" t="str">
            <v>FORNECEDORES</v>
          </cell>
          <cell r="B803">
            <v>61020730.630000003</v>
          </cell>
          <cell r="C803" t="str">
            <v>-</v>
          </cell>
          <cell r="D803">
            <v>-61020730.630000003</v>
          </cell>
          <cell r="E803">
            <v>68818510.930000007</v>
          </cell>
          <cell r="F803" t="str">
            <v>-</v>
          </cell>
          <cell r="G803">
            <v>-68818510.930000007</v>
          </cell>
        </row>
        <row r="804">
          <cell r="A804" t="str">
            <v>IMOBILIZADO</v>
          </cell>
          <cell r="D804">
            <v>0</v>
          </cell>
          <cell r="G804">
            <v>0</v>
          </cell>
        </row>
        <row r="805">
          <cell r="A805" t="str">
            <v>IMOBILIZADO</v>
          </cell>
          <cell r="B805">
            <v>3170177.07</v>
          </cell>
          <cell r="D805">
            <v>3170177.07</v>
          </cell>
          <cell r="E805">
            <v>1583865.32</v>
          </cell>
          <cell r="G805">
            <v>1583865.32</v>
          </cell>
        </row>
        <row r="806">
          <cell r="A806" t="str">
            <v>Importação/Exportação</v>
          </cell>
          <cell r="D806">
            <v>0</v>
          </cell>
          <cell r="G806">
            <v>0</v>
          </cell>
        </row>
        <row r="807">
          <cell r="A807" t="str">
            <v>IMPOSTO DE RENDA</v>
          </cell>
          <cell r="B807">
            <v>34688051.07</v>
          </cell>
          <cell r="D807">
            <v>34688051.07</v>
          </cell>
          <cell r="E807">
            <v>23906715.359999999</v>
          </cell>
          <cell r="G807">
            <v>23906715.359999999</v>
          </cell>
        </row>
        <row r="808">
          <cell r="A808" t="str">
            <v>Imposto de Renda Diferido</v>
          </cell>
          <cell r="D808">
            <v>0</v>
          </cell>
          <cell r="G808">
            <v>0</v>
          </cell>
        </row>
        <row r="809">
          <cell r="A809" t="str">
            <v>IMPOSTOS A RECUPERAR</v>
          </cell>
          <cell r="B809">
            <v>2281126.85</v>
          </cell>
          <cell r="D809">
            <v>2281126.85</v>
          </cell>
          <cell r="E809">
            <v>2005474</v>
          </cell>
          <cell r="G809">
            <v>2005474</v>
          </cell>
        </row>
        <row r="810">
          <cell r="A810" t="str">
            <v>IMPOSTOS DIRETOS ANTEC. A COMPENSAR</v>
          </cell>
          <cell r="B810">
            <v>31946879.57</v>
          </cell>
          <cell r="D810">
            <v>31946879.57</v>
          </cell>
          <cell r="E810">
            <v>24702096.82</v>
          </cell>
          <cell r="G810">
            <v>24702096.82</v>
          </cell>
        </row>
        <row r="811">
          <cell r="A811" t="str">
            <v>INVESTIMENTOS</v>
          </cell>
          <cell r="D811">
            <v>0</v>
          </cell>
          <cell r="G811">
            <v>0</v>
          </cell>
        </row>
        <row r="812">
          <cell r="A812" t="str">
            <v>L E PAPEL SA                  Estrutura de Balanço</v>
          </cell>
          <cell r="B812" t="str">
            <v>e DRE da VCP ANO</v>
          </cell>
          <cell r="D812" t="str">
            <v>e DRE da VCP ANO</v>
          </cell>
          <cell r="E812">
            <v>0</v>
          </cell>
          <cell r="G812">
            <v>0</v>
          </cell>
        </row>
        <row r="813">
          <cell r="A813" t="str">
            <v>L E PAPEL SA                  Estrutura de Balanço</v>
          </cell>
          <cell r="B813" t="str">
            <v>e DRE da VCP ANO</v>
          </cell>
          <cell r="D813" t="str">
            <v>e DRE da VCP ANO</v>
          </cell>
          <cell r="E813">
            <v>0</v>
          </cell>
          <cell r="G813">
            <v>0</v>
          </cell>
        </row>
        <row r="814">
          <cell r="A814" t="str">
            <v>L E PAPEL SA                  Estrutura de Balanço</v>
          </cell>
          <cell r="B814" t="str">
            <v>e DRE da VCP ANO</v>
          </cell>
          <cell r="D814" t="str">
            <v>e DRE da VCP ANO</v>
          </cell>
          <cell r="E814">
            <v>0</v>
          </cell>
          <cell r="G814">
            <v>0</v>
          </cell>
        </row>
        <row r="815">
          <cell r="A815" t="str">
            <v>L E PAPEL SA                  Estrutura de Balanço</v>
          </cell>
          <cell r="B815" t="str">
            <v>e DRE da VCP ANO</v>
          </cell>
          <cell r="D815" t="str">
            <v>e DRE da VCP ANO</v>
          </cell>
          <cell r="E815">
            <v>0</v>
          </cell>
          <cell r="G815">
            <v>0</v>
          </cell>
        </row>
        <row r="816">
          <cell r="A816" t="str">
            <v>L E PAPEL SA                  Estrutura de Balanço</v>
          </cell>
          <cell r="B816" t="str">
            <v>e DRE da VCP ANO</v>
          </cell>
          <cell r="D816" t="str">
            <v>e DRE da VCP ANO</v>
          </cell>
          <cell r="E816">
            <v>0</v>
          </cell>
          <cell r="G816">
            <v>0</v>
          </cell>
        </row>
        <row r="817">
          <cell r="A817" t="str">
            <v>LUCRO (PREJUÍZO) BRUTO</v>
          </cell>
          <cell r="B817">
            <v>222284318.25</v>
          </cell>
          <cell r="C817" t="str">
            <v>-</v>
          </cell>
          <cell r="D817">
            <v>-222284318.25</v>
          </cell>
          <cell r="E817">
            <v>161723873.21000001</v>
          </cell>
          <cell r="F817" t="str">
            <v>-</v>
          </cell>
          <cell r="G817">
            <v>-161723873.21000001</v>
          </cell>
        </row>
        <row r="818">
          <cell r="A818" t="str">
            <v>LUCRO (PREJUÍZO) DO EXERCICIO</v>
          </cell>
          <cell r="B818">
            <v>121375013.17</v>
          </cell>
          <cell r="C818" t="str">
            <v>-</v>
          </cell>
          <cell r="D818">
            <v>-121375013.17</v>
          </cell>
          <cell r="E818">
            <v>84573564.540000007</v>
          </cell>
          <cell r="F818" t="str">
            <v>-</v>
          </cell>
          <cell r="G818">
            <v>-84573564.540000007</v>
          </cell>
        </row>
        <row r="819">
          <cell r="A819" t="str">
            <v>Lucro (prejuízo) do exercício</v>
          </cell>
          <cell r="B819">
            <v>121375013.17</v>
          </cell>
          <cell r="C819" t="str">
            <v>-</v>
          </cell>
          <cell r="D819">
            <v>-121375013.17</v>
          </cell>
          <cell r="E819">
            <v>84573564.540000007</v>
          </cell>
          <cell r="F819" t="str">
            <v>-</v>
          </cell>
          <cell r="G819">
            <v>-84573564.540000007</v>
          </cell>
        </row>
        <row r="820">
          <cell r="A820" t="str">
            <v>LUCRO (PREJUÍZO) OPERACIONAL</v>
          </cell>
          <cell r="B820">
            <v>155349865.18000001</v>
          </cell>
          <cell r="C820" t="str">
            <v>-</v>
          </cell>
          <cell r="D820">
            <v>-155349865.18000001</v>
          </cell>
          <cell r="E820">
            <v>110064145.22</v>
          </cell>
          <cell r="F820" t="str">
            <v>-</v>
          </cell>
          <cell r="G820">
            <v>-110064145.22</v>
          </cell>
        </row>
        <row r="821">
          <cell r="A821" t="str">
            <v>LUCRO ACUMULADO</v>
          </cell>
          <cell r="D821">
            <v>0</v>
          </cell>
          <cell r="G821">
            <v>0</v>
          </cell>
        </row>
        <row r="822">
          <cell r="A822" t="str">
            <v>LUCRO ANTES DA CONTR. SOCIAL E IMP. DE RENDA</v>
          </cell>
          <cell r="B822">
            <v>152179688.11000001</v>
          </cell>
          <cell r="C822" t="str">
            <v>-</v>
          </cell>
          <cell r="D822">
            <v>-152179688.11000001</v>
          </cell>
          <cell r="E822">
            <v>108480279.90000001</v>
          </cell>
          <cell r="F822" t="str">
            <v>-</v>
          </cell>
          <cell r="G822">
            <v>-108480279.90000001</v>
          </cell>
        </row>
        <row r="823">
          <cell r="A823" t="str">
            <v>Lucros (Prejuízos) Acumulados</v>
          </cell>
          <cell r="D823">
            <v>0</v>
          </cell>
          <cell r="G823">
            <v>0</v>
          </cell>
        </row>
        <row r="824">
          <cell r="A824" t="str">
            <v>Lucros Acumulados</v>
          </cell>
          <cell r="D824">
            <v>0</v>
          </cell>
          <cell r="G824">
            <v>0</v>
          </cell>
        </row>
        <row r="825">
          <cell r="A825" t="str">
            <v>MANUTENÇÃO</v>
          </cell>
          <cell r="D825">
            <v>0</v>
          </cell>
          <cell r="G825">
            <v>0</v>
          </cell>
        </row>
        <row r="826">
          <cell r="A826" t="str">
            <v>MÃO-DE-OBRA</v>
          </cell>
          <cell r="D826">
            <v>0</v>
          </cell>
          <cell r="G826">
            <v>0</v>
          </cell>
        </row>
        <row r="827">
          <cell r="A827" t="str">
            <v>MATÉRIA PRIMA E INSUMOS</v>
          </cell>
          <cell r="D827">
            <v>0</v>
          </cell>
          <cell r="G827">
            <v>0</v>
          </cell>
        </row>
        <row r="828">
          <cell r="A828" t="str">
            <v>MERCADO EXTERNO</v>
          </cell>
          <cell r="B828">
            <v>985078.68</v>
          </cell>
          <cell r="C828" t="str">
            <v>-</v>
          </cell>
          <cell r="D828">
            <v>-985078.68</v>
          </cell>
          <cell r="E828">
            <v>1617011.03</v>
          </cell>
          <cell r="F828" t="str">
            <v>-</v>
          </cell>
          <cell r="G828">
            <v>-1617011.03</v>
          </cell>
        </row>
        <row r="829">
          <cell r="A829" t="str">
            <v>MERCADO EXTERNO NÃO OPERACIONAL</v>
          </cell>
          <cell r="B829">
            <v>534357.25</v>
          </cell>
          <cell r="C829" t="str">
            <v>-</v>
          </cell>
          <cell r="D829">
            <v>-534357.25</v>
          </cell>
          <cell r="E829">
            <v>512240.29</v>
          </cell>
          <cell r="F829" t="str">
            <v>-</v>
          </cell>
          <cell r="G829">
            <v>-512240.29</v>
          </cell>
        </row>
        <row r="830">
          <cell r="A830" t="str">
            <v>MERCADO INTERNO</v>
          </cell>
          <cell r="B830">
            <v>34689078.609999999</v>
          </cell>
          <cell r="C830" t="str">
            <v>-</v>
          </cell>
          <cell r="D830">
            <v>-34689078.609999999</v>
          </cell>
          <cell r="E830">
            <v>30635785.609999999</v>
          </cell>
          <cell r="F830" t="str">
            <v>-</v>
          </cell>
          <cell r="G830">
            <v>-30635785.609999999</v>
          </cell>
        </row>
        <row r="831">
          <cell r="A831" t="str">
            <v>MERCADO INTERNO NÃO OPERACIONAL</v>
          </cell>
          <cell r="B831">
            <v>7218490.1200000001</v>
          </cell>
          <cell r="C831" t="str">
            <v>-</v>
          </cell>
          <cell r="D831">
            <v>-7218490.1200000001</v>
          </cell>
          <cell r="E831">
            <v>9603771.7100000009</v>
          </cell>
          <cell r="F831" t="str">
            <v>-</v>
          </cell>
          <cell r="G831">
            <v>-9603771.7100000009</v>
          </cell>
        </row>
        <row r="832">
          <cell r="A832" t="str">
            <v>MOEDA ESTRANGEIRA</v>
          </cell>
          <cell r="B832">
            <v>96511022.890000001</v>
          </cell>
          <cell r="C832" t="str">
            <v>-</v>
          </cell>
          <cell r="D832">
            <v>-96511022.890000001</v>
          </cell>
          <cell r="E832">
            <v>90950030.560000002</v>
          </cell>
          <cell r="F832" t="str">
            <v>-</v>
          </cell>
          <cell r="G832">
            <v>-90950030.560000002</v>
          </cell>
        </row>
        <row r="833">
          <cell r="A833" t="str">
            <v>MOEDA ESTRANGEIRA</v>
          </cell>
          <cell r="B833">
            <v>368308080.56</v>
          </cell>
          <cell r="C833" t="str">
            <v>-</v>
          </cell>
          <cell r="D833">
            <v>-368308080.56</v>
          </cell>
          <cell r="E833">
            <v>360442479.42000002</v>
          </cell>
          <cell r="F833" t="str">
            <v>-</v>
          </cell>
          <cell r="G833">
            <v>-360442479.42000002</v>
          </cell>
        </row>
        <row r="834">
          <cell r="A834" t="str">
            <v>MOEDA NACIONAL</v>
          </cell>
          <cell r="B834">
            <v>47989428.100000001</v>
          </cell>
          <cell r="C834" t="str">
            <v>-</v>
          </cell>
          <cell r="D834">
            <v>-47989428.100000001</v>
          </cell>
          <cell r="E834">
            <v>48240961.5</v>
          </cell>
          <cell r="F834" t="str">
            <v>-</v>
          </cell>
          <cell r="G834">
            <v>-48240961.5</v>
          </cell>
        </row>
        <row r="835">
          <cell r="A835" t="str">
            <v>MOEDA NACIONAL</v>
          </cell>
          <cell r="B835">
            <v>97944130.530000001</v>
          </cell>
          <cell r="C835" t="str">
            <v>-</v>
          </cell>
          <cell r="D835">
            <v>-97944130.530000001</v>
          </cell>
          <cell r="E835">
            <v>100987115.11</v>
          </cell>
          <cell r="F835" t="str">
            <v>-</v>
          </cell>
          <cell r="G835">
            <v>-100987115.11</v>
          </cell>
        </row>
        <row r="836">
          <cell r="A836" t="str">
            <v>OBRAS EM ANDAMENTO</v>
          </cell>
          <cell r="B836">
            <v>50066744</v>
          </cell>
          <cell r="D836">
            <v>50066744</v>
          </cell>
          <cell r="E836">
            <v>54708549.600000001</v>
          </cell>
          <cell r="G836">
            <v>54708549.600000001</v>
          </cell>
        </row>
        <row r="837">
          <cell r="A837" t="str">
            <v>OBRAS EM ANDAMENTO</v>
          </cell>
          <cell r="D837">
            <v>0</v>
          </cell>
          <cell r="G837">
            <v>0</v>
          </cell>
        </row>
        <row r="838">
          <cell r="A838" t="str">
            <v>OPERACIONAIS</v>
          </cell>
          <cell r="D838">
            <v>0</v>
          </cell>
          <cell r="G838">
            <v>0</v>
          </cell>
        </row>
        <row r="839">
          <cell r="A839" t="str">
            <v>OPERAÇÕES COM VENDOR</v>
          </cell>
          <cell r="B839">
            <v>8936353.6300000008</v>
          </cell>
          <cell r="D839">
            <v>8936353.6300000008</v>
          </cell>
          <cell r="E839">
            <v>9933518.6500000004</v>
          </cell>
          <cell r="G839">
            <v>9933518.6500000004</v>
          </cell>
        </row>
        <row r="840">
          <cell r="A840" t="str">
            <v>OUTRAS</v>
          </cell>
          <cell r="D840">
            <v>0</v>
          </cell>
          <cell r="G840">
            <v>0</v>
          </cell>
        </row>
        <row r="841">
          <cell r="A841" t="str">
            <v>OUTRAS DESPESAS (RECEITAS) OPERAC.</v>
          </cell>
          <cell r="D841">
            <v>0</v>
          </cell>
          <cell r="G841">
            <v>0</v>
          </cell>
        </row>
        <row r="842">
          <cell r="A842" t="str">
            <v>OUTRAS RECEITAS</v>
          </cell>
          <cell r="B842">
            <v>555479.48</v>
          </cell>
          <cell r="C842" t="str">
            <v>-</v>
          </cell>
          <cell r="D842">
            <v>-555479.48</v>
          </cell>
          <cell r="E842">
            <v>427857.94</v>
          </cell>
          <cell r="F842" t="str">
            <v>-</v>
          </cell>
          <cell r="G842">
            <v>-427857.94</v>
          </cell>
        </row>
        <row r="843">
          <cell r="A843" t="str">
            <v>OUTROS INVESTIMENTOS</v>
          </cell>
          <cell r="B843">
            <v>2798781.75</v>
          </cell>
          <cell r="D843">
            <v>2798781.75</v>
          </cell>
          <cell r="E843">
            <v>2798781.75</v>
          </cell>
          <cell r="G843">
            <v>2798781.75</v>
          </cell>
        </row>
        <row r="844">
          <cell r="A844" t="str">
            <v>OUTROS MATERIAIS E SERVIÇOS</v>
          </cell>
          <cell r="D844">
            <v>0</v>
          </cell>
          <cell r="G844">
            <v>0</v>
          </cell>
        </row>
        <row r="845">
          <cell r="A845" t="str">
            <v>PARTICIPAÇÕES EM INCENTIVOS FISCAIS</v>
          </cell>
          <cell r="B845">
            <v>287625.08</v>
          </cell>
          <cell r="D845">
            <v>287625.08</v>
          </cell>
          <cell r="E845">
            <v>287625.08</v>
          </cell>
          <cell r="G845">
            <v>287625.08</v>
          </cell>
        </row>
        <row r="846">
          <cell r="A846" t="str">
            <v>PARTICIPAÇÕES EM OUTRAS EMPRESAS</v>
          </cell>
          <cell r="B846">
            <v>250145.11</v>
          </cell>
          <cell r="D846">
            <v>250145.11</v>
          </cell>
          <cell r="E846">
            <v>250145.11</v>
          </cell>
          <cell r="G846">
            <v>250145.11</v>
          </cell>
        </row>
        <row r="847">
          <cell r="A847" t="str">
            <v>PASSIVO</v>
          </cell>
          <cell r="D847">
            <v>0</v>
          </cell>
          <cell r="G847">
            <v>0</v>
          </cell>
        </row>
        <row r="848">
          <cell r="A848" t="str">
            <v>PASSIVO  EXIGÍVEL A LONGO PRAZO</v>
          </cell>
          <cell r="D848">
            <v>0</v>
          </cell>
          <cell r="G848">
            <v>0</v>
          </cell>
        </row>
        <row r="849">
          <cell r="A849" t="str">
            <v>PASSIVO CIRCULANTE</v>
          </cell>
          <cell r="D849">
            <v>0</v>
          </cell>
          <cell r="G849">
            <v>0</v>
          </cell>
        </row>
        <row r="850">
          <cell r="A850" t="str">
            <v>PASSIVO CIRCULANTE</v>
          </cell>
          <cell r="B850">
            <v>347305453.55000001</v>
          </cell>
          <cell r="C850" t="str">
            <v>-</v>
          </cell>
          <cell r="D850">
            <v>-347305453.55000001</v>
          </cell>
          <cell r="E850">
            <v>316774699.67000002</v>
          </cell>
          <cell r="F850" t="str">
            <v>-</v>
          </cell>
          <cell r="G850">
            <v>-316774699.67000002</v>
          </cell>
        </row>
        <row r="851">
          <cell r="A851" t="str">
            <v>PASSIVO EXIGÍVEL A LONGO PRAZO</v>
          </cell>
          <cell r="B851">
            <v>3947494174.5300002</v>
          </cell>
          <cell r="C851" t="str">
            <v>-</v>
          </cell>
          <cell r="D851">
            <v>-3947494174.5300002</v>
          </cell>
          <cell r="E851">
            <v>3405859001.8800001</v>
          </cell>
          <cell r="F851" t="str">
            <v>-</v>
          </cell>
          <cell r="G851">
            <v>-3405859001.8800001</v>
          </cell>
        </row>
        <row r="852">
          <cell r="A852" t="str">
            <v>PATRIMÔNIO LÍQUIDO</v>
          </cell>
          <cell r="D852">
            <v>0</v>
          </cell>
          <cell r="G852">
            <v>0</v>
          </cell>
        </row>
        <row r="853">
          <cell r="A853" t="str">
            <v>PATRIMÔNIO LÍQUIDO</v>
          </cell>
          <cell r="B853">
            <v>2041236279.5699999</v>
          </cell>
          <cell r="C853" t="str">
            <v>-</v>
          </cell>
          <cell r="D853">
            <v>-2041236279.5699999</v>
          </cell>
          <cell r="E853">
            <v>1985103411.28</v>
          </cell>
          <cell r="F853" t="str">
            <v>-</v>
          </cell>
          <cell r="G853">
            <v>-1985103411.28</v>
          </cell>
        </row>
        <row r="854">
          <cell r="A854" t="str">
            <v>PRÉ-PAGAMENTOS DE EXPORTAÇÃO</v>
          </cell>
          <cell r="B854">
            <v>69778937.530000001</v>
          </cell>
          <cell r="C854" t="str">
            <v>-</v>
          </cell>
          <cell r="D854">
            <v>-69778937.530000001</v>
          </cell>
          <cell r="E854">
            <v>5216872.62</v>
          </cell>
          <cell r="F854" t="str">
            <v>-</v>
          </cell>
          <cell r="G854">
            <v>-5216872.62</v>
          </cell>
        </row>
        <row r="855">
          <cell r="A855" t="str">
            <v>PROVISÃO P/ DEVEDORES DUVIDOSOS</v>
          </cell>
          <cell r="B855">
            <v>10491664.310000001</v>
          </cell>
          <cell r="C855" t="str">
            <v>-</v>
          </cell>
          <cell r="D855">
            <v>-10491664.310000001</v>
          </cell>
          <cell r="E855">
            <v>10491664.310000001</v>
          </cell>
          <cell r="F855" t="str">
            <v>-</v>
          </cell>
          <cell r="G855">
            <v>-10491664.310000001</v>
          </cell>
        </row>
        <row r="856">
          <cell r="A856" t="str">
            <v>Provisões para Contingências</v>
          </cell>
          <cell r="D856">
            <v>0</v>
          </cell>
          <cell r="G856">
            <v>0</v>
          </cell>
        </row>
        <row r="857">
          <cell r="A857" t="str">
            <v>PROVISÕES S/ A FOLHA DE PAGAMENTO</v>
          </cell>
          <cell r="B857">
            <v>12116895.960000001</v>
          </cell>
          <cell r="C857" t="str">
            <v>-</v>
          </cell>
          <cell r="D857">
            <v>-12116895.960000001</v>
          </cell>
          <cell r="E857">
            <v>11293341.619999999</v>
          </cell>
          <cell r="F857" t="str">
            <v>-</v>
          </cell>
          <cell r="G857">
            <v>-11293341.619999999</v>
          </cell>
        </row>
        <row r="858">
          <cell r="A858" t="str">
            <v>Receita Bruta de Vendas</v>
          </cell>
          <cell r="D858">
            <v>0</v>
          </cell>
          <cell r="G858">
            <v>0</v>
          </cell>
        </row>
        <row r="859">
          <cell r="A859" t="str">
            <v>RECEITA LÍQUIDA DE VENDAS</v>
          </cell>
          <cell r="B859">
            <v>590516444.17999995</v>
          </cell>
          <cell r="C859" t="str">
            <v>-</v>
          </cell>
          <cell r="D859">
            <v>-590516444.17999995</v>
          </cell>
          <cell r="E859">
            <v>435577301.25</v>
          </cell>
          <cell r="F859" t="str">
            <v>-</v>
          </cell>
          <cell r="G859">
            <v>-435577301.25</v>
          </cell>
        </row>
        <row r="860">
          <cell r="A860" t="str">
            <v>RECEITAS (DESPESAS) FINANCEIRAS</v>
          </cell>
          <cell r="D860">
            <v>0</v>
          </cell>
          <cell r="G860">
            <v>0</v>
          </cell>
        </row>
        <row r="861">
          <cell r="A861" t="str">
            <v>RECEITAS FINANCEIRAS (REDUTORA)</v>
          </cell>
          <cell r="B861">
            <v>46407685.740000002</v>
          </cell>
          <cell r="C861" t="str">
            <v>-</v>
          </cell>
          <cell r="D861">
            <v>-46407685.740000002</v>
          </cell>
          <cell r="E861">
            <v>30757648.359999999</v>
          </cell>
          <cell r="F861" t="str">
            <v>-</v>
          </cell>
          <cell r="G861">
            <v>-30757648.359999999</v>
          </cell>
        </row>
        <row r="862">
          <cell r="A862" t="str">
            <v>REMUNERAÇÃO INDIRETA</v>
          </cell>
          <cell r="D862">
            <v>0</v>
          </cell>
          <cell r="G862">
            <v>0</v>
          </cell>
        </row>
        <row r="863">
          <cell r="A863" t="str">
            <v>Reserva de Reavaliação</v>
          </cell>
          <cell r="D863">
            <v>0</v>
          </cell>
          <cell r="G863">
            <v>0</v>
          </cell>
        </row>
        <row r="864">
          <cell r="A864" t="str">
            <v>Reservas de Capital</v>
          </cell>
          <cell r="D864">
            <v>0</v>
          </cell>
          <cell r="G864">
            <v>0</v>
          </cell>
        </row>
        <row r="865">
          <cell r="A865" t="str">
            <v>Reservas de Lucros</v>
          </cell>
          <cell r="D865">
            <v>0</v>
          </cell>
          <cell r="G865">
            <v>0</v>
          </cell>
        </row>
        <row r="866">
          <cell r="A866" t="str">
            <v>RESULTADO DA PARTIC. EM SOCIEDADES</v>
          </cell>
          <cell r="B866">
            <v>6996310.25</v>
          </cell>
          <cell r="D866">
            <v>6996310.25</v>
          </cell>
          <cell r="E866">
            <v>6003080.8200000003</v>
          </cell>
          <cell r="G866">
            <v>6003080.8200000003</v>
          </cell>
        </row>
        <row r="867">
          <cell r="A867" t="str">
            <v>RESULTADOS NÃO OPERACIONAIS</v>
          </cell>
          <cell r="D867">
            <v>0</v>
          </cell>
          <cell r="G867">
            <v>0</v>
          </cell>
        </row>
        <row r="868">
          <cell r="A868" t="str">
            <v>SALÁRIOS E ENCARGOS SOCIAIS</v>
          </cell>
          <cell r="B868">
            <v>3838309.72</v>
          </cell>
          <cell r="C868" t="str">
            <v>-</v>
          </cell>
          <cell r="D868">
            <v>-3838309.72</v>
          </cell>
          <cell r="E868">
            <v>4035551.85</v>
          </cell>
          <cell r="F868" t="str">
            <v>-</v>
          </cell>
          <cell r="G868">
            <v>-4035551.85</v>
          </cell>
        </row>
        <row r="869">
          <cell r="A869" t="str">
            <v>SALDOS A REGULARIZAR</v>
          </cell>
          <cell r="D869">
            <v>0</v>
          </cell>
          <cell r="G869">
            <v>0</v>
          </cell>
        </row>
        <row r="870">
          <cell r="A870" t="str">
            <v>SOCIEDADES CONTROLADAS</v>
          </cell>
          <cell r="B870">
            <v>98531894.129999995</v>
          </cell>
          <cell r="D870">
            <v>98531894.129999995</v>
          </cell>
          <cell r="E870">
            <v>97492924.700000003</v>
          </cell>
          <cell r="G870">
            <v>97492924.700000003</v>
          </cell>
        </row>
        <row r="871">
          <cell r="A871" t="str">
            <v>Texto.............................................</v>
          </cell>
          <cell r="B871" t="str">
            <v>..Período apurad</v>
          </cell>
          <cell r="C871" t="str">
            <v>o</v>
          </cell>
          <cell r="D871" t="e">
            <v>#VALUE!</v>
          </cell>
          <cell r="E871" t="str">
            <v>PeriodoCompara</v>
          </cell>
          <cell r="F871" t="str">
            <v>ç</v>
          </cell>
          <cell r="G871" t="e">
            <v>#VALUE!</v>
          </cell>
        </row>
        <row r="872">
          <cell r="A872" t="str">
            <v>Texto.............................................</v>
          </cell>
          <cell r="B872" t="str">
            <v>..Período apurad</v>
          </cell>
          <cell r="C872" t="str">
            <v>o</v>
          </cell>
          <cell r="D872" t="e">
            <v>#VALUE!</v>
          </cell>
          <cell r="E872" t="str">
            <v>PeriodoCompara</v>
          </cell>
          <cell r="F872" t="str">
            <v>ç</v>
          </cell>
          <cell r="G872" t="e">
            <v>#VALUE!</v>
          </cell>
        </row>
        <row r="873">
          <cell r="A873" t="str">
            <v>Texto.............................................</v>
          </cell>
          <cell r="B873" t="str">
            <v>..Período apurad</v>
          </cell>
          <cell r="C873" t="str">
            <v>o</v>
          </cell>
          <cell r="D873" t="e">
            <v>#VALUE!</v>
          </cell>
          <cell r="E873" t="str">
            <v>PeriodoCompara</v>
          </cell>
          <cell r="F873" t="str">
            <v>ç</v>
          </cell>
          <cell r="G873" t="e">
            <v>#VALUE!</v>
          </cell>
        </row>
        <row r="874">
          <cell r="A874" t="str">
            <v>Texto.............................................</v>
          </cell>
          <cell r="B874" t="str">
            <v>..Período apurad</v>
          </cell>
          <cell r="C874" t="str">
            <v>o</v>
          </cell>
          <cell r="D874" t="e">
            <v>#VALUE!</v>
          </cell>
          <cell r="E874" t="str">
            <v>PeriodoCompara</v>
          </cell>
          <cell r="F874" t="str">
            <v>ç</v>
          </cell>
          <cell r="G874" t="e">
            <v>#VALUE!</v>
          </cell>
        </row>
        <row r="875">
          <cell r="A875" t="str">
            <v>Texto.............................................</v>
          </cell>
          <cell r="B875" t="str">
            <v>..Período apurad</v>
          </cell>
          <cell r="C875" t="str">
            <v>o</v>
          </cell>
          <cell r="D875" t="e">
            <v>#VALUE!</v>
          </cell>
          <cell r="E875" t="str">
            <v>PeriodoCompara</v>
          </cell>
          <cell r="F875" t="str">
            <v>ç</v>
          </cell>
          <cell r="G875" t="e">
            <v>#VALUE!</v>
          </cell>
        </row>
        <row r="876">
          <cell r="A876" t="str">
            <v>Títulos a Pagar à Companhias Ligadas</v>
          </cell>
          <cell r="D876">
            <v>0</v>
          </cell>
          <cell r="G876">
            <v>0</v>
          </cell>
        </row>
        <row r="877">
          <cell r="A877" t="str">
            <v>TOTAL DA CONTA DE INCORPORAÇÃO</v>
          </cell>
          <cell r="B877">
            <v>0</v>
          </cell>
          <cell r="D877">
            <v>0</v>
          </cell>
          <cell r="E877">
            <v>0</v>
          </cell>
          <cell r="G877">
            <v>0</v>
          </cell>
        </row>
        <row r="878">
          <cell r="A878" t="str">
            <v>TOTAL DA DEPRECIAÇÃO ACUMULADA</v>
          </cell>
          <cell r="B878">
            <v>913939523.07000005</v>
          </cell>
          <cell r="C878" t="str">
            <v>-</v>
          </cell>
          <cell r="D878">
            <v>-913939523.07000005</v>
          </cell>
          <cell r="E878">
            <v>907886573.11000001</v>
          </cell>
          <cell r="F878" t="str">
            <v>-</v>
          </cell>
          <cell r="G878">
            <v>-907886573.11000001</v>
          </cell>
        </row>
        <row r="879">
          <cell r="A879" t="str">
            <v>TOTAL DAS DESPESAS (RECEITAS) OPERACIONAIS</v>
          </cell>
          <cell r="B879">
            <v>66934453.07</v>
          </cell>
          <cell r="D879">
            <v>66934453.07</v>
          </cell>
          <cell r="E879">
            <v>51659727.990000002</v>
          </cell>
          <cell r="G879">
            <v>51659727.990000002</v>
          </cell>
        </row>
        <row r="880">
          <cell r="A880" t="str">
            <v>TOTAL DE AMORTIZAÇÃO/DEPRECIAÇÃO/EXAUSTÃO</v>
          </cell>
          <cell r="B880">
            <v>48249325.159999996</v>
          </cell>
          <cell r="D880">
            <v>48249325.159999996</v>
          </cell>
          <cell r="E880">
            <v>35832810.060000002</v>
          </cell>
          <cell r="G880">
            <v>35832810.060000002</v>
          </cell>
        </row>
        <row r="881">
          <cell r="A881" t="str">
            <v>TOTAL DE APOIO</v>
          </cell>
          <cell r="B881">
            <v>6109847.3899999997</v>
          </cell>
          <cell r="D881">
            <v>6109847.3899999997</v>
          </cell>
          <cell r="E881">
            <v>4654740.46</v>
          </cell>
          <cell r="G881">
            <v>4654740.46</v>
          </cell>
        </row>
        <row r="882">
          <cell r="A882" t="str">
            <v>TOTAL DE BENS TANGÍVEIS</v>
          </cell>
          <cell r="B882">
            <v>913939523.07000005</v>
          </cell>
          <cell r="C882" t="str">
            <v>-</v>
          </cell>
          <cell r="D882">
            <v>-913939523.07000005</v>
          </cell>
          <cell r="E882">
            <v>907886573.11000001</v>
          </cell>
          <cell r="F882" t="str">
            <v>-</v>
          </cell>
          <cell r="G882">
            <v>-907886573.11000001</v>
          </cell>
        </row>
        <row r="883">
          <cell r="A883" t="str">
            <v>TOTAL DE CAPITAL SOCIAL REALIZADO</v>
          </cell>
          <cell r="B883">
            <v>1701900122.76</v>
          </cell>
          <cell r="C883" t="str">
            <v>-</v>
          </cell>
          <cell r="D883">
            <v>-1701900122.76</v>
          </cell>
          <cell r="E883">
            <v>1701900122.76</v>
          </cell>
          <cell r="F883" t="str">
            <v>-</v>
          </cell>
          <cell r="G883">
            <v>-1701900122.76</v>
          </cell>
        </row>
        <row r="884">
          <cell r="A884" t="str">
            <v>TOTAL DE CONTAS A PAGAR</v>
          </cell>
          <cell r="B884">
            <v>11301090.039999999</v>
          </cell>
          <cell r="C884" t="str">
            <v>-</v>
          </cell>
          <cell r="D884">
            <v>-11301090.039999999</v>
          </cell>
          <cell r="E884">
            <v>20584529.140000001</v>
          </cell>
          <cell r="F884" t="str">
            <v>-</v>
          </cell>
          <cell r="G884">
            <v>-20584529.140000001</v>
          </cell>
        </row>
        <row r="885">
          <cell r="A885" t="str">
            <v>TOTAL DE CRÉDITOS E VALORES</v>
          </cell>
          <cell r="B885">
            <v>3013390929.0700002</v>
          </cell>
          <cell r="D885">
            <v>3013390929.0700002</v>
          </cell>
          <cell r="E885">
            <v>2629097565.8899999</v>
          </cell>
          <cell r="G885">
            <v>2629097565.8899999</v>
          </cell>
        </row>
        <row r="886">
          <cell r="A886" t="str">
            <v>TOTAL DE CRÉDITOS FISCAIS</v>
          </cell>
          <cell r="B886">
            <v>17324733.73</v>
          </cell>
          <cell r="D886">
            <v>17324733.73</v>
          </cell>
          <cell r="E886">
            <v>17987433.550000001</v>
          </cell>
          <cell r="G886">
            <v>17987433.550000001</v>
          </cell>
        </row>
        <row r="887">
          <cell r="A887" t="str">
            <v>TOTAL DE CREDORES DIVERSOS</v>
          </cell>
          <cell r="B887">
            <v>47117.919999999998</v>
          </cell>
          <cell r="C887" t="str">
            <v>-</v>
          </cell>
          <cell r="D887">
            <v>-47117.919999999998</v>
          </cell>
          <cell r="E887">
            <v>13137.79</v>
          </cell>
          <cell r="F887" t="str">
            <v>-</v>
          </cell>
          <cell r="G887">
            <v>-13137.79</v>
          </cell>
        </row>
        <row r="888">
          <cell r="A888" t="str">
            <v>TOTAL DE CUSTOS E DESPESAS</v>
          </cell>
          <cell r="B888">
            <v>4914.83</v>
          </cell>
          <cell r="D888">
            <v>4914.83</v>
          </cell>
          <cell r="E888">
            <v>1392.64</v>
          </cell>
          <cell r="G888">
            <v>1392.64</v>
          </cell>
        </row>
        <row r="889">
          <cell r="A889" t="str">
            <v>TOTAL DE DEDUÇÕES DA RECEITA BRUTA</v>
          </cell>
          <cell r="B889">
            <v>68651491.090000004</v>
          </cell>
          <cell r="D889">
            <v>68651491.090000004</v>
          </cell>
          <cell r="E889">
            <v>51703511.380000003</v>
          </cell>
          <cell r="G889">
            <v>51703511.380000003</v>
          </cell>
        </row>
        <row r="890">
          <cell r="A890" t="str">
            <v>TOTAL DE DEPÓS./APLIC. EM INCENTIVOS FISCAIS</v>
          </cell>
          <cell r="B890">
            <v>9.39</v>
          </cell>
          <cell r="D890">
            <v>9.39</v>
          </cell>
          <cell r="E890">
            <v>9.39</v>
          </cell>
          <cell r="G890">
            <v>9.39</v>
          </cell>
        </row>
        <row r="891">
          <cell r="A891" t="str">
            <v>TOTAL DE DEPÓSITOS P/ RECURSOS JUDICIAIS</v>
          </cell>
          <cell r="B891">
            <v>6685603.9100000001</v>
          </cell>
          <cell r="D891">
            <v>6685603.9100000001</v>
          </cell>
          <cell r="E891">
            <v>6501290.3499999996</v>
          </cell>
          <cell r="G891">
            <v>6501290.3499999996</v>
          </cell>
        </row>
        <row r="892">
          <cell r="A892" t="str">
            <v>TOTAL DE DESENVOLVIMENTO DE FUNCIONÁRIOS</v>
          </cell>
          <cell r="B892">
            <v>399791.7</v>
          </cell>
          <cell r="D892">
            <v>399791.7</v>
          </cell>
          <cell r="E892">
            <v>262302.56</v>
          </cell>
          <cell r="G892">
            <v>262302.56</v>
          </cell>
        </row>
        <row r="893">
          <cell r="A893" t="str">
            <v>TOTAL DE DESPESAS ADMINISTRATIVAS</v>
          </cell>
          <cell r="B893">
            <v>16161225.720000001</v>
          </cell>
          <cell r="D893">
            <v>16161225.720000001</v>
          </cell>
          <cell r="E893">
            <v>12831630.970000001</v>
          </cell>
          <cell r="G893">
            <v>12831630.970000001</v>
          </cell>
        </row>
        <row r="894">
          <cell r="A894" t="str">
            <v>TOTAL DE DESPESAS COMERCIAIS</v>
          </cell>
          <cell r="B894">
            <v>38465734.270000003</v>
          </cell>
          <cell r="D894">
            <v>38465734.270000003</v>
          </cell>
          <cell r="E894">
            <v>29485087.829999998</v>
          </cell>
          <cell r="G894">
            <v>29485087.829999998</v>
          </cell>
        </row>
        <row r="895">
          <cell r="A895" t="str">
            <v>TOTAL DE DESPESAS COMERCIAIS VARIÁVEIS/FIXAS</v>
          </cell>
          <cell r="B895">
            <v>31401588.27</v>
          </cell>
          <cell r="D895">
            <v>31401588.27</v>
          </cell>
          <cell r="E895">
            <v>24468969.359999999</v>
          </cell>
          <cell r="G895">
            <v>24468969.359999999</v>
          </cell>
        </row>
        <row r="896">
          <cell r="A896" t="str">
            <v>TOTAL DE DESPESAS DO EXERCÍCIO SEGUINTE</v>
          </cell>
          <cell r="B896">
            <v>978913.33</v>
          </cell>
          <cell r="D896">
            <v>978913.33</v>
          </cell>
          <cell r="E896">
            <v>1099063.29</v>
          </cell>
          <cell r="G896">
            <v>1099063.29</v>
          </cell>
        </row>
        <row r="897">
          <cell r="A897" t="str">
            <v>TOTAL DE DIVIDENDOS A PAGAR</v>
          </cell>
          <cell r="B897">
            <v>47117.919999999998</v>
          </cell>
          <cell r="C897" t="str">
            <v>-</v>
          </cell>
          <cell r="D897">
            <v>-47117.919999999998</v>
          </cell>
          <cell r="E897">
            <v>13137.79</v>
          </cell>
          <cell r="F897" t="str">
            <v>-</v>
          </cell>
          <cell r="G897">
            <v>-13137.79</v>
          </cell>
        </row>
        <row r="898">
          <cell r="A898" t="str">
            <v>TOTAL DE DIVIDENDOS PROPOSTOS</v>
          </cell>
          <cell r="B898">
            <v>0</v>
          </cell>
          <cell r="D898">
            <v>0</v>
          </cell>
          <cell r="E898">
            <v>40614435.490000002</v>
          </cell>
          <cell r="F898" t="str">
            <v>-</v>
          </cell>
          <cell r="G898">
            <v>-40614435.490000002</v>
          </cell>
        </row>
        <row r="899">
          <cell r="A899" t="str">
            <v>TOTAL DE DUPLICATAS A RECEBER DE CLIENTES</v>
          </cell>
          <cell r="B899">
            <v>143532853.34999999</v>
          </cell>
          <cell r="D899">
            <v>143532853.34999999</v>
          </cell>
          <cell r="E899">
            <v>141225365.34</v>
          </cell>
          <cell r="G899">
            <v>141225365.34</v>
          </cell>
        </row>
        <row r="900">
          <cell r="A900" t="str">
            <v>TOTAL DE EMPRÉSTIMOS COMPULSÓRIOS</v>
          </cell>
          <cell r="B900">
            <v>102202.58</v>
          </cell>
          <cell r="D900">
            <v>102202.58</v>
          </cell>
          <cell r="E900">
            <v>102202.58</v>
          </cell>
          <cell r="G900">
            <v>102202.58</v>
          </cell>
        </row>
        <row r="901">
          <cell r="A901" t="str">
            <v>TOTAL DE EMPRÉSTIMOS E FINANCIAMENTOS</v>
          </cell>
          <cell r="B901">
            <v>214279388.52000001</v>
          </cell>
          <cell r="C901" t="str">
            <v>-</v>
          </cell>
          <cell r="D901">
            <v>-214279388.52000001</v>
          </cell>
          <cell r="E901">
            <v>144407864.68000001</v>
          </cell>
          <cell r="F901" t="str">
            <v>-</v>
          </cell>
          <cell r="G901">
            <v>-144407864.68000001</v>
          </cell>
        </row>
        <row r="902">
          <cell r="A902" t="str">
            <v>TOTAL DE EMPRÉSTIMOS E FINANCIAMENTOS</v>
          </cell>
          <cell r="B902">
            <v>976910153.66999996</v>
          </cell>
          <cell r="C902" t="str">
            <v>-</v>
          </cell>
          <cell r="D902">
            <v>-976910153.66999996</v>
          </cell>
          <cell r="E902">
            <v>817452259.82000005</v>
          </cell>
          <cell r="F902" t="str">
            <v>-</v>
          </cell>
          <cell r="G902">
            <v>-817452259.82000005</v>
          </cell>
        </row>
        <row r="903">
          <cell r="A903" t="str">
            <v>TOTAL DE ENERGIA ELÉTRICA</v>
          </cell>
          <cell r="B903">
            <v>12457656.949999999</v>
          </cell>
          <cell r="D903">
            <v>12457656.949999999</v>
          </cell>
          <cell r="E903">
            <v>9270486.8300000001</v>
          </cell>
          <cell r="G903">
            <v>9270486.8300000001</v>
          </cell>
        </row>
        <row r="904">
          <cell r="A904" t="str">
            <v>TOTAL DE ESTOQUES</v>
          </cell>
          <cell r="B904">
            <v>123358659.69</v>
          </cell>
          <cell r="D904">
            <v>123358659.69</v>
          </cell>
          <cell r="E904">
            <v>117123692.03</v>
          </cell>
          <cell r="G904">
            <v>117123692.03</v>
          </cell>
        </row>
        <row r="905">
          <cell r="A905" t="str">
            <v>TOTAL DE ESTRUTURA</v>
          </cell>
          <cell r="B905">
            <v>4882755.26</v>
          </cell>
          <cell r="D905">
            <v>4882755.26</v>
          </cell>
          <cell r="E905">
            <v>3619228.2</v>
          </cell>
          <cell r="G905">
            <v>3619228.2</v>
          </cell>
        </row>
        <row r="906">
          <cell r="A906" t="str">
            <v>TOTAL DE EXPEDIENTE</v>
          </cell>
          <cell r="B906">
            <v>6552696.0099999998</v>
          </cell>
          <cell r="D906">
            <v>6552696.0099999998</v>
          </cell>
          <cell r="E906">
            <v>4855103.72</v>
          </cell>
          <cell r="G906">
            <v>4855103.72</v>
          </cell>
        </row>
        <row r="907">
          <cell r="A907" t="str">
            <v>TOTAL DE EXPORTAÇÕES EMPRESAS DO GRUPO</v>
          </cell>
          <cell r="B907">
            <v>106220501.11</v>
          </cell>
          <cell r="C907" t="str">
            <v>-</v>
          </cell>
          <cell r="D907">
            <v>-106220501.11</v>
          </cell>
          <cell r="E907">
            <v>85043291.489999995</v>
          </cell>
          <cell r="F907" t="str">
            <v>-</v>
          </cell>
          <cell r="G907">
            <v>-85043291.489999995</v>
          </cell>
        </row>
        <row r="908">
          <cell r="A908" t="str">
            <v>TOTAL DE FORNECEDORES DE MAT e SERV NÃO OPER.</v>
          </cell>
          <cell r="B908">
            <v>7752847.3700000001</v>
          </cell>
          <cell r="C908" t="str">
            <v>-</v>
          </cell>
          <cell r="D908">
            <v>-7752847.3700000001</v>
          </cell>
          <cell r="E908">
            <v>10116012</v>
          </cell>
          <cell r="F908" t="str">
            <v>-</v>
          </cell>
          <cell r="G908">
            <v>-10116012</v>
          </cell>
        </row>
        <row r="909">
          <cell r="A909" t="str">
            <v>TOTAL DE IMPOSTO DE RENDA DIFERIDO</v>
          </cell>
          <cell r="B909">
            <v>40987939.270000003</v>
          </cell>
          <cell r="C909" t="str">
            <v>-</v>
          </cell>
          <cell r="D909">
            <v>-40987939.270000003</v>
          </cell>
          <cell r="E909">
            <v>41014126</v>
          </cell>
          <cell r="F909" t="str">
            <v>-</v>
          </cell>
          <cell r="G909">
            <v>-41014126</v>
          </cell>
        </row>
        <row r="910">
          <cell r="A910" t="str">
            <v>TOTAL DE IMPOSTOS A PAGAR</v>
          </cell>
          <cell r="B910">
            <v>44695726.840000004</v>
          </cell>
          <cell r="C910" t="str">
            <v>-</v>
          </cell>
          <cell r="D910">
            <v>-44695726.840000004</v>
          </cell>
          <cell r="E910">
            <v>36388701.890000001</v>
          </cell>
          <cell r="F910" t="str">
            <v>-</v>
          </cell>
          <cell r="G910">
            <v>-36388701.890000001</v>
          </cell>
        </row>
        <row r="911">
          <cell r="A911" t="str">
            <v>TOTAL DE INVESTIMENTOS</v>
          </cell>
          <cell r="B911">
            <v>276635348.62</v>
          </cell>
          <cell r="D911">
            <v>276635348.62</v>
          </cell>
          <cell r="E911">
            <v>277628578.05000001</v>
          </cell>
          <cell r="G911">
            <v>277628578.05000001</v>
          </cell>
        </row>
        <row r="912">
          <cell r="A912" t="str">
            <v>TOTAL DE INVESTIMENTOS TEMPORÁRIOS</v>
          </cell>
          <cell r="B912">
            <v>9.39</v>
          </cell>
          <cell r="D912">
            <v>9.39</v>
          </cell>
          <cell r="E912">
            <v>9.39</v>
          </cell>
          <cell r="G912">
            <v>9.39</v>
          </cell>
        </row>
        <row r="913">
          <cell r="A913" t="str">
            <v>TOTAL DE LUCROS ACUMULADOS</v>
          </cell>
          <cell r="B913">
            <v>102559112.70999999</v>
          </cell>
          <cell r="C913" t="str">
            <v>-</v>
          </cell>
          <cell r="D913">
            <v>-102559112.70999999</v>
          </cell>
          <cell r="E913">
            <v>102360606.34</v>
          </cell>
          <cell r="F913" t="str">
            <v>-</v>
          </cell>
          <cell r="G913">
            <v>-102360606.34</v>
          </cell>
        </row>
        <row r="914">
          <cell r="A914" t="str">
            <v>TOTAL DE MANUTENÇÃO</v>
          </cell>
          <cell r="B914">
            <v>17163481.129999999</v>
          </cell>
          <cell r="D914">
            <v>17163481.129999999</v>
          </cell>
          <cell r="E914">
            <v>12703583.619999999</v>
          </cell>
          <cell r="G914">
            <v>12703583.619999999</v>
          </cell>
        </row>
        <row r="915">
          <cell r="A915" t="str">
            <v>TOTAL DE MÃO-DE-OBRA</v>
          </cell>
          <cell r="B915">
            <v>39113005.880000003</v>
          </cell>
          <cell r="D915">
            <v>39113005.880000003</v>
          </cell>
          <cell r="E915">
            <v>29073171.84</v>
          </cell>
          <cell r="G915">
            <v>29073171.84</v>
          </cell>
        </row>
        <row r="916">
          <cell r="A916" t="str">
            <v>TOTAL DE MATÉRIA PRIMA E INSUMOS</v>
          </cell>
          <cell r="B916">
            <v>711985775.04999995</v>
          </cell>
          <cell r="D916">
            <v>711985775.04999995</v>
          </cell>
          <cell r="E916">
            <v>531446961.75999999</v>
          </cell>
          <cell r="G916">
            <v>531446961.75999999</v>
          </cell>
        </row>
        <row r="917">
          <cell r="A917" t="str">
            <v>TOTAL DE OBRAS EM ANDAMENTO</v>
          </cell>
          <cell r="B917">
            <v>13574634.199999999</v>
          </cell>
          <cell r="C917" t="str">
            <v>-</v>
          </cell>
          <cell r="D917">
            <v>-13574634.199999999</v>
          </cell>
          <cell r="E917">
            <v>9802644.3699999992</v>
          </cell>
          <cell r="F917" t="str">
            <v>-</v>
          </cell>
          <cell r="G917">
            <v>-9802644.3699999992</v>
          </cell>
        </row>
        <row r="918">
          <cell r="A918" t="str">
            <v>TOTAL DE OPERACIONAIS</v>
          </cell>
          <cell r="B918">
            <v>9361112.0700000003</v>
          </cell>
          <cell r="D918">
            <v>9361112.0700000003</v>
          </cell>
          <cell r="E918">
            <v>5925201.1600000001</v>
          </cell>
          <cell r="G918">
            <v>5925201.1600000001</v>
          </cell>
        </row>
        <row r="919">
          <cell r="A919" t="str">
            <v>TOTAL DE OUTRAS</v>
          </cell>
          <cell r="B919">
            <v>889185626.17999995</v>
          </cell>
          <cell r="C919" t="str">
            <v>-</v>
          </cell>
          <cell r="D919">
            <v>-889185626.17999995</v>
          </cell>
          <cell r="E919">
            <v>663349882.85000002</v>
          </cell>
          <cell r="F919" t="str">
            <v>-</v>
          </cell>
          <cell r="G919">
            <v>-663349882.85000002</v>
          </cell>
        </row>
        <row r="920">
          <cell r="A920" t="str">
            <v>TOTAL DE OUTRAS DESPESAS (RECEITAS) OPERAC.</v>
          </cell>
          <cell r="B920">
            <v>6446509.9800000004</v>
          </cell>
          <cell r="D920">
            <v>6446509.9800000004</v>
          </cell>
          <cell r="E920">
            <v>5580902.0899999999</v>
          </cell>
          <cell r="G920">
            <v>5580902.0899999999</v>
          </cell>
        </row>
        <row r="921">
          <cell r="A921" t="str">
            <v>TOTAL DE OUTRAS OBRIGAÇÕES</v>
          </cell>
          <cell r="B921">
            <v>11354401.880000001</v>
          </cell>
          <cell r="C921" t="str">
            <v>-</v>
          </cell>
          <cell r="D921">
            <v>-11354401.880000001</v>
          </cell>
          <cell r="E921">
            <v>11216293.210000001</v>
          </cell>
          <cell r="F921" t="str">
            <v>-</v>
          </cell>
          <cell r="G921">
            <v>-11216293.210000001</v>
          </cell>
        </row>
        <row r="922">
          <cell r="A922" t="str">
            <v>TOTAL DE OUTROS CRÉDITOS</v>
          </cell>
          <cell r="B922">
            <v>57897556.25</v>
          </cell>
          <cell r="D922">
            <v>57897556.25</v>
          </cell>
          <cell r="E922">
            <v>53073402.350000001</v>
          </cell>
          <cell r="G922">
            <v>53073402.350000001</v>
          </cell>
        </row>
        <row r="923">
          <cell r="A923" t="str">
            <v>TOTAL DE OUTROS MATERIAIS E SERVIÇOS</v>
          </cell>
          <cell r="B923">
            <v>8970351.3699999992</v>
          </cell>
          <cell r="D923">
            <v>8970351.3699999992</v>
          </cell>
          <cell r="E923">
            <v>6523458.5899999999</v>
          </cell>
          <cell r="G923">
            <v>6523458.5899999999</v>
          </cell>
        </row>
        <row r="924">
          <cell r="A924" t="str">
            <v>TOTAL DE PARTIC. AVALIADAS AO MÉTODO DE CUSTO</v>
          </cell>
          <cell r="B924">
            <v>3336551.94</v>
          </cell>
          <cell r="D924">
            <v>3336551.94</v>
          </cell>
          <cell r="E924">
            <v>3336551.94</v>
          </cell>
          <cell r="G924">
            <v>3336551.94</v>
          </cell>
        </row>
        <row r="925">
          <cell r="A925" t="str">
            <v>TOTAL DE PARTICIPAÇÕES AVALIADAS PELO MEP</v>
          </cell>
          <cell r="B925">
            <v>273298796.68000001</v>
          </cell>
          <cell r="D925">
            <v>273298796.68000001</v>
          </cell>
          <cell r="E925">
            <v>274292026.11000001</v>
          </cell>
          <cell r="G925">
            <v>274292026.11000001</v>
          </cell>
        </row>
        <row r="926">
          <cell r="A926" t="str">
            <v>TOTAL DE PROVISÃO P/  IR  E  CSSL</v>
          </cell>
          <cell r="B926">
            <v>30804674.940000001</v>
          </cell>
          <cell r="D926">
            <v>30804674.940000001</v>
          </cell>
          <cell r="E926">
            <v>23906715.359999999</v>
          </cell>
          <cell r="G926">
            <v>23906715.359999999</v>
          </cell>
        </row>
        <row r="927">
          <cell r="A927" t="str">
            <v>TOTAL DE PROVISÕES PARA CONTINGÊNCIAS</v>
          </cell>
          <cell r="B927">
            <v>30867631.34</v>
          </cell>
          <cell r="C927" t="str">
            <v>-</v>
          </cell>
          <cell r="D927">
            <v>-30867631.34</v>
          </cell>
          <cell r="E927">
            <v>30867631.34</v>
          </cell>
          <cell r="F927" t="str">
            <v>-</v>
          </cell>
          <cell r="G927">
            <v>-30867631.34</v>
          </cell>
        </row>
        <row r="928">
          <cell r="A928" t="str">
            <v>TOTAL DE RECEITAS (DESPESAS) FINANCEIRAS</v>
          </cell>
          <cell r="B928">
            <v>5860983.0999999996</v>
          </cell>
          <cell r="D928">
            <v>5860983.0999999996</v>
          </cell>
          <cell r="E928">
            <v>3762107.1</v>
          </cell>
          <cell r="G928">
            <v>3762107.1</v>
          </cell>
        </row>
        <row r="929">
          <cell r="A929" t="str">
            <v>TOTAL DE RECEITAS EMPRESAS DO GRUPO</v>
          </cell>
          <cell r="B929">
            <v>161381003.77000001</v>
          </cell>
          <cell r="C929" t="str">
            <v>-</v>
          </cell>
          <cell r="D929">
            <v>-161381003.77000001</v>
          </cell>
          <cell r="E929">
            <v>117582183.09</v>
          </cell>
          <cell r="F929" t="str">
            <v>-</v>
          </cell>
          <cell r="G929">
            <v>-117582183.09</v>
          </cell>
        </row>
        <row r="930">
          <cell r="A930" t="str">
            <v>TOTAL DE RECEITAS MI</v>
          </cell>
          <cell r="B930">
            <v>355926738.56999999</v>
          </cell>
          <cell r="C930" t="str">
            <v>-</v>
          </cell>
          <cell r="D930">
            <v>-355926738.56999999</v>
          </cell>
          <cell r="E930">
            <v>269222184.17000002</v>
          </cell>
          <cell r="F930" t="str">
            <v>-</v>
          </cell>
          <cell r="G930">
            <v>-269222184.17000002</v>
          </cell>
        </row>
        <row r="931">
          <cell r="A931" t="str">
            <v>TOTAL DE REMUNERAÇÃO INDIRETA</v>
          </cell>
          <cell r="B931">
            <v>6117788.9699999997</v>
          </cell>
          <cell r="D931">
            <v>6117788.9699999997</v>
          </cell>
          <cell r="E931">
            <v>4517901.7</v>
          </cell>
          <cell r="G931">
            <v>4517901.7</v>
          </cell>
        </row>
        <row r="932">
          <cell r="A932" t="str">
            <v>TOTAL DE RESERVA DE REAVALIZAÇÃO</v>
          </cell>
          <cell r="B932">
            <v>48079285.340000004</v>
          </cell>
          <cell r="C932" t="str">
            <v>-</v>
          </cell>
          <cell r="D932">
            <v>-48079285.340000004</v>
          </cell>
          <cell r="E932">
            <v>48394374.789999999</v>
          </cell>
          <cell r="F932" t="str">
            <v>-</v>
          </cell>
          <cell r="G932">
            <v>-48394374.789999999</v>
          </cell>
        </row>
        <row r="933">
          <cell r="A933" t="str">
            <v>TOTAL DE RESERVAS DE CAPITAL</v>
          </cell>
          <cell r="B933">
            <v>46819766.640000001</v>
          </cell>
          <cell r="C933" t="str">
            <v>-</v>
          </cell>
          <cell r="D933">
            <v>-46819766.640000001</v>
          </cell>
          <cell r="E933">
            <v>9429684.7300000004</v>
          </cell>
          <cell r="G933">
            <v>9429684.7300000004</v>
          </cell>
        </row>
        <row r="934">
          <cell r="A934" t="str">
            <v>TOTAL DE RESERVAS DE LUCROS</v>
          </cell>
          <cell r="B934">
            <v>141877992.12</v>
          </cell>
          <cell r="C934" t="str">
            <v>-</v>
          </cell>
          <cell r="D934">
            <v>-141877992.12</v>
          </cell>
          <cell r="E934">
            <v>141877992.12</v>
          </cell>
          <cell r="F934" t="str">
            <v>-</v>
          </cell>
          <cell r="G934">
            <v>-141877992.12</v>
          </cell>
        </row>
        <row r="935">
          <cell r="A935" t="str">
            <v>TOTAL DE RESULTADOS NÃO OPERACIONAIS</v>
          </cell>
          <cell r="B935">
            <v>3170177.07</v>
          </cell>
          <cell r="D935">
            <v>3170177.07</v>
          </cell>
          <cell r="E935">
            <v>1583865.32</v>
          </cell>
          <cell r="G935">
            <v>1583865.32</v>
          </cell>
        </row>
        <row r="936">
          <cell r="A936" t="str">
            <v>TOTAL DE SAL./ENC. SOCIAIS E PROVISÕES S/F.P.</v>
          </cell>
          <cell r="B936">
            <v>15955205.68</v>
          </cell>
          <cell r="C936" t="str">
            <v>-</v>
          </cell>
          <cell r="D936">
            <v>-15955205.68</v>
          </cell>
          <cell r="E936">
            <v>15328893.470000001</v>
          </cell>
          <cell r="F936" t="str">
            <v>-</v>
          </cell>
          <cell r="G936">
            <v>-15328893.470000001</v>
          </cell>
        </row>
        <row r="937">
          <cell r="A937" t="str">
            <v>TOTAL DE TÍTULOS A PAGAR À CIAS LIGADAS</v>
          </cell>
          <cell r="B937">
            <v>2898728450.25</v>
          </cell>
          <cell r="C937" t="str">
            <v>-</v>
          </cell>
          <cell r="D937">
            <v>-2898728450.25</v>
          </cell>
          <cell r="E937">
            <v>2516524984.7199998</v>
          </cell>
          <cell r="F937" t="str">
            <v>-</v>
          </cell>
          <cell r="G937">
            <v>-2516524984.7199998</v>
          </cell>
        </row>
        <row r="938">
          <cell r="A938" t="str">
            <v>TOTAL DE VALORES A RECEBER DE CIAS LIGADAS</v>
          </cell>
          <cell r="B938">
            <v>92958478.980000004</v>
          </cell>
          <cell r="D938">
            <v>92958478.980000004</v>
          </cell>
          <cell r="E938">
            <v>89283389.810000002</v>
          </cell>
          <cell r="G938">
            <v>89283389.810000002</v>
          </cell>
        </row>
        <row r="939">
          <cell r="A939" t="str">
            <v>TOTAL DE VENDAS</v>
          </cell>
          <cell r="B939">
            <v>659167935.26999998</v>
          </cell>
          <cell r="C939" t="str">
            <v>-</v>
          </cell>
          <cell r="D939">
            <v>-659167935.26999998</v>
          </cell>
          <cell r="E939">
            <v>487280812.63</v>
          </cell>
          <cell r="F939" t="str">
            <v>-</v>
          </cell>
          <cell r="G939">
            <v>-487280812.63</v>
          </cell>
        </row>
        <row r="940">
          <cell r="A940" t="str">
            <v>TOTAL DO ATIVO</v>
          </cell>
          <cell r="B940">
            <v>6457399191.6700001</v>
          </cell>
          <cell r="D940">
            <v>6457399191.6700001</v>
          </cell>
          <cell r="E940">
            <v>5792294583.4099998</v>
          </cell>
          <cell r="G940">
            <v>5792294583.4099998</v>
          </cell>
        </row>
        <row r="941">
          <cell r="A941" t="str">
            <v>TOTAL DO CUSTO DOS PRODUTOS E SERV. VENDIDOS</v>
          </cell>
          <cell r="B941">
            <v>368232125.93000001</v>
          </cell>
          <cell r="D941">
            <v>368232125.93000001</v>
          </cell>
          <cell r="E941">
            <v>273853428.04000002</v>
          </cell>
          <cell r="G941">
            <v>273853428.04000002</v>
          </cell>
        </row>
        <row r="942">
          <cell r="A942" t="str">
            <v>TOTAL DO DIFERIDO</v>
          </cell>
          <cell r="B942">
            <v>130794572.44</v>
          </cell>
          <cell r="D942">
            <v>130794572.44</v>
          </cell>
          <cell r="E942">
            <v>133281331.66</v>
          </cell>
          <cell r="G942">
            <v>133281331.66</v>
          </cell>
        </row>
        <row r="943">
          <cell r="A943" t="str">
            <v>TOTAL DO DISPONÍVEL</v>
          </cell>
          <cell r="B943">
            <v>1073301371.37</v>
          </cell>
          <cell r="D943">
            <v>1073301371.37</v>
          </cell>
          <cell r="E943">
            <v>799530930.09000003</v>
          </cell>
          <cell r="G943">
            <v>799530930.09000003</v>
          </cell>
        </row>
        <row r="944">
          <cell r="A944" t="str">
            <v>TOTAL DO DRE</v>
          </cell>
          <cell r="B944">
            <v>121375013.17</v>
          </cell>
          <cell r="D944">
            <v>121375013.17</v>
          </cell>
          <cell r="E944">
            <v>84573564.540000007</v>
          </cell>
          <cell r="G944">
            <v>84573564.540000007</v>
          </cell>
        </row>
        <row r="945">
          <cell r="A945" t="str">
            <v>TOTAL DO IMOBILIZADO</v>
          </cell>
          <cell r="B945">
            <v>1637508978.1600001</v>
          </cell>
          <cell r="D945">
            <v>1637508978.1600001</v>
          </cell>
          <cell r="E945">
            <v>1640234645.3199999</v>
          </cell>
          <cell r="G945">
            <v>1640234645.3199999</v>
          </cell>
        </row>
        <row r="946">
          <cell r="A946" t="str">
            <v>TOTAL DO LUCRO ACUMULADO</v>
          </cell>
          <cell r="B946">
            <v>121363284.02</v>
          </cell>
          <cell r="C946" t="str">
            <v>-</v>
          </cell>
          <cell r="D946">
            <v>-121363284.02</v>
          </cell>
          <cell r="E946">
            <v>84557470.579999998</v>
          </cell>
          <cell r="F946" t="str">
            <v>-</v>
          </cell>
          <cell r="G946">
            <v>-84557470.579999998</v>
          </cell>
        </row>
        <row r="947">
          <cell r="A947" t="str">
            <v>TOTAL DO MERCADO EXTERNO</v>
          </cell>
          <cell r="B947">
            <v>141860192.93000001</v>
          </cell>
          <cell r="C947" t="str">
            <v>-</v>
          </cell>
          <cell r="D947">
            <v>-141860192.93000001</v>
          </cell>
          <cell r="E947">
            <v>100476445.37</v>
          </cell>
          <cell r="F947" t="str">
            <v>-</v>
          </cell>
          <cell r="G947">
            <v>-100476445.37</v>
          </cell>
        </row>
        <row r="948">
          <cell r="A948" t="str">
            <v>TOTAL DO MERCADO INTERNO</v>
          </cell>
          <cell r="B948">
            <v>517307742.33999997</v>
          </cell>
          <cell r="C948" t="str">
            <v>-</v>
          </cell>
          <cell r="D948">
            <v>-517307742.33999997</v>
          </cell>
          <cell r="E948">
            <v>386804367.25999999</v>
          </cell>
          <cell r="F948" t="str">
            <v>-</v>
          </cell>
          <cell r="G948">
            <v>-386804367.25999999</v>
          </cell>
        </row>
        <row r="949">
          <cell r="A949" t="str">
            <v>TOTAL DO PASSIVO</v>
          </cell>
          <cell r="B949">
            <v>6336035907.6499996</v>
          </cell>
          <cell r="C949" t="str">
            <v>-</v>
          </cell>
          <cell r="D949">
            <v>-6336035907.6499996</v>
          </cell>
          <cell r="E949">
            <v>5707737112.8299999</v>
          </cell>
          <cell r="F949" t="str">
            <v>-</v>
          </cell>
          <cell r="G949">
            <v>-5707737112.8299999</v>
          </cell>
        </row>
        <row r="950">
          <cell r="A950" t="str">
            <v>TOTAL DOS CUSTOS DOS PROD. VENDIDOS E SERVIÇ.</v>
          </cell>
          <cell r="B950">
            <v>368227211.10000002</v>
          </cell>
          <cell r="D950">
            <v>368227211.10000002</v>
          </cell>
          <cell r="E950">
            <v>273852035.39999998</v>
          </cell>
          <cell r="G950">
            <v>273852035.39999998</v>
          </cell>
        </row>
        <row r="951">
          <cell r="A951" t="str">
            <v>TOTAL DOS LUCROS (PREJUÍZOS) ACUMULADOS</v>
          </cell>
          <cell r="B951">
            <v>102559112.70999999</v>
          </cell>
          <cell r="C951" t="str">
            <v>-</v>
          </cell>
          <cell r="D951">
            <v>-102559112.70999999</v>
          </cell>
          <cell r="E951">
            <v>102360606.34</v>
          </cell>
          <cell r="F951" t="str">
            <v>-</v>
          </cell>
          <cell r="G951">
            <v>-102360606.34</v>
          </cell>
        </row>
        <row r="952">
          <cell r="A952" t="str">
            <v>TOTAL DOS SALDOS A REGULARIZAR</v>
          </cell>
          <cell r="B952">
            <v>11729.15</v>
          </cell>
          <cell r="D952">
            <v>11729.15</v>
          </cell>
          <cell r="E952">
            <v>16093.96</v>
          </cell>
          <cell r="G952">
            <v>16093.96</v>
          </cell>
        </row>
        <row r="953">
          <cell r="A953" t="str">
            <v>TOTAL EXPORTAÇÕES PARA TERCEIROS</v>
          </cell>
          <cell r="B953">
            <v>35639691.82</v>
          </cell>
          <cell r="C953" t="str">
            <v>-</v>
          </cell>
          <cell r="D953">
            <v>-35639691.82</v>
          </cell>
          <cell r="E953">
            <v>15433153.880000001</v>
          </cell>
          <cell r="F953" t="str">
            <v>-</v>
          </cell>
          <cell r="G953">
            <v>-15433153.880000001</v>
          </cell>
        </row>
        <row r="954">
          <cell r="A954" t="str">
            <v>TOTAL FORNECEDORES DE MAT e SERV OPERACIONAIS</v>
          </cell>
          <cell r="B954">
            <v>41919675.299999997</v>
          </cell>
          <cell r="C954" t="str">
            <v>-</v>
          </cell>
          <cell r="D954">
            <v>-41919675.299999997</v>
          </cell>
          <cell r="E954">
            <v>38104832</v>
          </cell>
          <cell r="F954" t="str">
            <v>-</v>
          </cell>
          <cell r="G954">
            <v>-38104832</v>
          </cell>
        </row>
        <row r="955">
          <cell r="A955" t="str">
            <v>Valores a Receber de Companhias ligadas</v>
          </cell>
          <cell r="D955">
            <v>0</v>
          </cell>
          <cell r="G955">
            <v>0</v>
          </cell>
        </row>
        <row r="956">
          <cell r="A956" t="str">
            <v>VARIAÇÕES MONETÁRIAS ATIVAS</v>
          </cell>
          <cell r="B956">
            <v>28957809.75</v>
          </cell>
          <cell r="C956" t="str">
            <v>-</v>
          </cell>
          <cell r="D956">
            <v>-28957809.75</v>
          </cell>
          <cell r="E956">
            <v>1358265.12</v>
          </cell>
          <cell r="F956" t="str">
            <v>-</v>
          </cell>
          <cell r="G956">
            <v>-1358265.12</v>
          </cell>
        </row>
        <row r="957">
          <cell r="A957" t="str">
            <v>VARIAÇÕES MONETÁRIAS PASSIVAS</v>
          </cell>
          <cell r="B957">
            <v>30991550.059999999</v>
          </cell>
          <cell r="D957">
            <v>30991550.059999999</v>
          </cell>
          <cell r="E957">
            <v>3011691.72</v>
          </cell>
          <cell r="F957" t="str">
            <v>-</v>
          </cell>
          <cell r="G957">
            <v>-3011691.72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ides Apresentação"/>
      <sheetName val="Ind Empresas"/>
      <sheetName val="Cover"/>
      <sheetName val="Consolidado"/>
      <sheetName val="Aquisição"/>
      <sheetName val="Volumes"/>
      <sheetName val="Prices"/>
      <sheetName val="Outros Inputs"/>
      <sheetName val="Petroflex"/>
      <sheetName val="Braskem"/>
      <sheetName val="Copesul"/>
      <sheetName val="Ipiranga"/>
      <sheetName val="Triunfo"/>
      <sheetName val="Politeno"/>
      <sheetName val="Paulinia"/>
      <sheetName val="PPCam"/>
      <sheetName val="Sinergias"/>
      <sheetName val="Gasbol"/>
      <sheetName val="Petroken"/>
      <sheetName val="PPVen"/>
      <sheetName val="PTA"/>
      <sheetName val="QUEBRAS"/>
      <sheetName val="Pinnacle"/>
      <sheetName val="Huntsman"/>
      <sheetName val="BP"/>
      <sheetName val="EDC"/>
      <sheetName val="Innova"/>
      <sheetName val="Petco"/>
      <sheetName val="Indelpro"/>
      <sheetName val="Primex"/>
      <sheetName val="PVCVen"/>
      <sheetName val="Basell"/>
      <sheetName val="2005"/>
      <sheetName val="2006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2024"/>
      <sheetName val="2025"/>
      <sheetName val="Output CB"/>
      <sheetName val="Outputs"/>
      <sheetName val="Análise Receita e Custo MP"/>
      <sheetName val="OP079907"/>
      <sheetName val="BASE DE DADOS"/>
      <sheetName val="Gizele v20 (MEq8)"/>
      <sheetName val="Unamon"/>
      <sheetName val="05"/>
      <sheetName val="03"/>
      <sheetName val="01"/>
      <sheetName val="Plan1"/>
      <sheetName val="Summary CMAI (PIRA)"/>
      <sheetName val="Prods_mês"/>
      <sheetName val="FLUXO_ENDIVIDAMENTO"/>
      <sheetName val="Slides_Apresentação"/>
      <sheetName val="Ind_Empresas"/>
      <sheetName val="Outros_Inputs"/>
      <sheetName val="Output_CB"/>
      <sheetName val="Análise_Receita_e_Custo_MP"/>
      <sheetName val="Summary_CMAI_(PIRA)"/>
      <sheetName val="dados premissas"/>
      <sheetName val="Summary"/>
      <sheetName val="LISTAGEM"/>
      <sheetName val="Calculo_Resulta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-Cálculo"/>
      <sheetName val="Indicadores Econômicos"/>
      <sheetName val="Produções"/>
      <sheetName val="Rendimentos"/>
      <sheetName val="Consumos Específicos"/>
      <sheetName val="Energia Elétrica"/>
      <sheetName val="Preços Insumos"/>
      <sheetName val="Vendas"/>
      <sheetName val="Vendas US$"/>
      <sheetName val="Custos &amp; Despesas"/>
      <sheetName val="Custos &amp; Despesas US$"/>
      <sheetName val="Economicos"/>
      <sheetName val="Financeiros"/>
      <sheetName val="DRE"/>
      <sheetName val="DIF FAT FEV 01"/>
      <sheetName val="DRE- 2000"/>
      <sheetName val="EDC"/>
      <sheetName val="BASE DE DADOS"/>
      <sheetName val="Banco de Dados 2001"/>
      <sheetName val="Indicadores_Econômicos"/>
      <sheetName val="Consumos_Específicos"/>
      <sheetName val="Energia_Elétrica"/>
      <sheetName val="Preços_Insumos"/>
      <sheetName val="Vendas_US$"/>
      <sheetName val="Custos_&amp;_Despesas"/>
      <sheetName val="Custos_&amp;_Despesas_US$"/>
      <sheetName val="DIF_FAT_FEV_01"/>
      <sheetName val="DRE-_2000"/>
      <sheetName val="BASE_DE_DADOS"/>
      <sheetName val="Pasta7"/>
      <sheetName val="Pla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F3">
            <v>36923</v>
          </cell>
        </row>
        <row r="22">
          <cell r="B22" t="str">
            <v>(+) ENCARGOS FIN. SUBTRAÍDOS</v>
          </cell>
          <cell r="C22">
            <v>79</v>
          </cell>
          <cell r="G22">
            <v>1321</v>
          </cell>
        </row>
        <row r="24">
          <cell r="B24" t="str">
            <v>FAT. LÍQUIDO SOCIETÁRIO</v>
          </cell>
          <cell r="C24">
            <v>14472</v>
          </cell>
          <cell r="G24">
            <v>275737</v>
          </cell>
        </row>
        <row r="25">
          <cell r="C25">
            <v>-8168</v>
          </cell>
        </row>
        <row r="26">
          <cell r="C26">
            <v>0</v>
          </cell>
          <cell r="G26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 Info"/>
      <sheetName val="Summary"/>
      <sheetName val="Variance Explanations"/>
      <sheetName val="Rev"/>
      <sheetName val="Per"/>
      <sheetName val="Exp Pay"/>
      <sheetName val="TCN Pay"/>
      <sheetName val="Nat Pay"/>
      <sheetName val="Exp OEC"/>
      <sheetName val="TCN OEC"/>
      <sheetName val="Nat OEC"/>
      <sheetName val="Exp Train"/>
      <sheetName val="TCN Train"/>
      <sheetName val="Nat Train"/>
      <sheetName val="Cat"/>
      <sheetName val="Rig Maint"/>
      <sheetName val="Rig Maint Explanations"/>
      <sheetName val="PRM"/>
      <sheetName val="PRM Detail"/>
      <sheetName val="Exp Trav"/>
      <sheetName val="TCN Trav"/>
      <sheetName val="Nat Trav"/>
      <sheetName val="FRT &amp; Surveys"/>
      <sheetName val="Other"/>
    </sheetNames>
    <sheetDataSet>
      <sheetData sheetId="0">
        <row r="9">
          <cell r="B9">
            <v>39083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s BKL"/>
      <sheetName val="BKL Segmento"/>
      <sheetName val="BKL Segmento ANGOLA"/>
      <sheetName val="BKL DS"/>
      <sheetName val="Bases para Gráficos_Sumário"/>
      <sheetName val="listas"/>
      <sheetName val="Bases para Gráficos"/>
      <sheetName val="ECONOMICO"/>
      <sheetName val="Informações Contratos"/>
      <sheetName val="Sumário E&amp;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Bancos Comerciais</v>
          </cell>
          <cell r="D9" t="str">
            <v>Estatal</v>
          </cell>
          <cell r="J9" t="str">
            <v>CNO</v>
          </cell>
        </row>
        <row r="10">
          <cell r="A10" t="str">
            <v>CEF/BNDES</v>
          </cell>
          <cell r="D10" t="str">
            <v>Privado</v>
          </cell>
          <cell r="J10" t="str">
            <v>CBPO</v>
          </cell>
        </row>
        <row r="11">
          <cell r="A11" t="str">
            <v>Estatal</v>
          </cell>
          <cell r="D11" t="str">
            <v>Federal</v>
          </cell>
          <cell r="J11" t="str">
            <v>BPC</v>
          </cell>
        </row>
        <row r="12">
          <cell r="A12" t="str">
            <v>Mercado de Capitais</v>
          </cell>
          <cell r="D12" t="str">
            <v>Estadual</v>
          </cell>
          <cell r="J12" t="str">
            <v>OSEL</v>
          </cell>
        </row>
        <row r="13">
          <cell r="A13" t="str">
            <v>Multilaterais</v>
          </cell>
          <cell r="D13" t="str">
            <v>Municipal</v>
          </cell>
          <cell r="J13" t="str">
            <v>OAL</v>
          </cell>
        </row>
        <row r="14">
          <cell r="A14" t="str">
            <v>Privado</v>
          </cell>
          <cell r="D14" t="str">
            <v>PPP/ Concessão</v>
          </cell>
        </row>
        <row r="15">
          <cell r="A15" t="str">
            <v>PROEX/BNDES</v>
          </cell>
        </row>
        <row r="16">
          <cell r="A16" t="str">
            <v>Público</v>
          </cell>
        </row>
        <row r="18">
          <cell r="D18" t="str">
            <v>Público</v>
          </cell>
        </row>
        <row r="19">
          <cell r="D19" t="str">
            <v>Privado</v>
          </cell>
        </row>
        <row r="20">
          <cell r="D20" t="str">
            <v>PPP/ Concessão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 PRICES"/>
      <sheetName val="CAUSTIC PRICES"/>
      <sheetName val="CMR PrcFst New"/>
      <sheetName val="Exchange rates for CMR"/>
      <sheetName val="Summary MT"/>
      <sheetName val="Summary ST"/>
      <sheetName val="Forecast"/>
      <sheetName val="ForecastNAM"/>
      <sheetName val="Chart1"/>
      <sheetName val="Chart2"/>
      <sheetName val="Chart3"/>
      <sheetName val="Chart4"/>
      <sheetName val="Chart5"/>
      <sheetName val="ForecastWEP"/>
      <sheetName val="Cycle Forecast"/>
      <sheetName val="ForecastNEA"/>
      <sheetName val="ECU"/>
      <sheetName val="Freights"/>
      <sheetName val="NetPaids"/>
      <sheetName val="Index"/>
      <sheetName val="Yields"/>
      <sheetName val="TFI"/>
      <sheetName val="Prices"/>
      <sheetName val="PricesTons"/>
      <sheetName val="BASIS"/>
      <sheetName val="OpRates"/>
      <sheetName val="DO_HUB"/>
      <sheetName val="Addtnl price DB info"/>
      <sheetName val="DI_Base"/>
      <sheetName val="DI_Other"/>
      <sheetName val="INFO"/>
      <sheetName val="Reg Price Tbl"/>
      <sheetName val="DI_NAM"/>
      <sheetName val="DI_WEP"/>
      <sheetName val="DI_NEA"/>
      <sheetName val="DI_FRGT"/>
      <sheetName val="WorkSpace"/>
      <sheetName val="Caustic US vs WE"/>
      <sheetName val="Regional pwoer costs 90-30"/>
      <sheetName val="Regional ECU margin 90-30"/>
      <sheetName val="Regional ECU 90-30"/>
      <sheetName val="Regional CAU 90-30"/>
      <sheetName val="Regional CAU 90-30 (2)"/>
      <sheetName val="Regional CHL 90-30"/>
      <sheetName val="Regional CAU 97-07"/>
      <sheetName val="Asia Prcfst 90-30_trend"/>
      <sheetName val="WEP Prcfst 90-30_trend"/>
      <sheetName val="US Prcfst 80-10"/>
      <sheetName val="US Prcfst 90-30_trend"/>
      <sheetName val="NEA Prcfst 96-06"/>
      <sheetName val="Cau vs Chl qtr prc"/>
      <sheetName val="US CHL qtr 97-03"/>
      <sheetName val="Regional CAU Qtr"/>
      <sheetName val="US &amp; WE 96-06"/>
      <sheetName val="US Prcfst 00-04 qtr "/>
      <sheetName val="US Prcfst 97-07"/>
      <sheetName val="WE Prcfst Qtr 00-04 EURO"/>
      <sheetName val="WE Prcfst 97-07 EURO"/>
      <sheetName val="WE Prcfst 96-06"/>
      <sheetName val="WE Prcfst Qtr 99-03"/>
      <sheetName val="US Prcfst 90-03 qtr"/>
      <sheetName val="US Prcfst 90-07"/>
      <sheetName val="US_NEA Cau qtr g"/>
      <sheetName val="U.S. ECU Cash Cost g"/>
      <sheetName val="WE ECU Margin g"/>
      <sheetName val="listas"/>
      <sheetName val="ECONOMICO"/>
      <sheetName val="PRODUCT_PRICES"/>
      <sheetName val="CAUSTIC_PRICES"/>
      <sheetName val="CMR_PrcFst_New"/>
      <sheetName val="Exchange_rates_for_CMR"/>
      <sheetName val="Summary_MT"/>
      <sheetName val="Summary_ST"/>
      <sheetName val="Cycle_Forecast"/>
      <sheetName val="Addtnl_price_DB_info"/>
      <sheetName val="Reg_Price_Tbl"/>
      <sheetName val="Caustic_US_vs_WE"/>
      <sheetName val="Regional_pwoer_costs_90-30"/>
      <sheetName val="Regional_ECU_margin_90-30"/>
      <sheetName val="Regional_ECU_90-30"/>
      <sheetName val="Regional_CAU_90-30"/>
      <sheetName val="Regional_CAU_90-30_(2)"/>
      <sheetName val="Regional_CHL_90-30"/>
      <sheetName val="Regional_CAU_97-07"/>
      <sheetName val="Asia_Prcfst_90-30_trend"/>
      <sheetName val="WEP_Prcfst_90-30_trend"/>
      <sheetName val="US_Prcfst_80-10"/>
      <sheetName val="US_Prcfst_90-30_trend"/>
      <sheetName val="NEA_Prcfst_96-06"/>
      <sheetName val="Cau_vs_Chl_qtr_prc"/>
      <sheetName val="US_CHL_qtr_97-03"/>
      <sheetName val="Regional_CAU_Qtr"/>
      <sheetName val="US_&amp;_WE_96-06"/>
      <sheetName val="US_Prcfst_00-04_qtr_"/>
      <sheetName val="US_Prcfst_97-07"/>
      <sheetName val="WE_Prcfst_Qtr_00-04_EURO"/>
      <sheetName val="WE_Prcfst_97-07_EURO"/>
      <sheetName val="WE_Prcfst_96-06"/>
      <sheetName val="WE_Prcfst_Qtr_99-03"/>
      <sheetName val="US_Prcfst_90-03_qtr"/>
      <sheetName val="US_Prcfst_90-07"/>
      <sheetName val="US_NEA_Cau_qtr_g"/>
      <sheetName val="U_S__ECU_Cash_Cost_g"/>
      <sheetName val="WE_ECU_Margin_g"/>
      <sheetName val="Datastream"/>
      <sheetName val="TTT (2)"/>
      <sheetName val="Plan1"/>
      <sheetName val="CMAI 04_08_04"/>
      <sheetName val="Chemsystem"/>
      <sheetName val="Tend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15">
          <cell r="D15">
            <v>0.92927299407412722</v>
          </cell>
        </row>
        <row r="16">
          <cell r="D16">
            <v>1.1555196515034536</v>
          </cell>
        </row>
        <row r="17">
          <cell r="D17">
            <v>1.2411610416038206</v>
          </cell>
        </row>
        <row r="18">
          <cell r="D18">
            <v>1.3050725267533478</v>
          </cell>
        </row>
        <row r="19">
          <cell r="D19">
            <v>1.4533471723002511</v>
          </cell>
        </row>
        <row r="20">
          <cell r="D20">
            <v>1.5057545901228637</v>
          </cell>
        </row>
        <row r="21">
          <cell r="D21">
            <v>1.1137641478724292</v>
          </cell>
        </row>
        <row r="22">
          <cell r="D22">
            <v>0.91911106793535235</v>
          </cell>
        </row>
        <row r="23">
          <cell r="D23">
            <v>0.89774332806702706</v>
          </cell>
        </row>
        <row r="24">
          <cell r="D24">
            <v>0.95986529163236733</v>
          </cell>
        </row>
        <row r="25">
          <cell r="D25">
            <v>0.82488423499656571</v>
          </cell>
        </row>
        <row r="26">
          <cell r="D26">
            <v>0.84874452278572265</v>
          </cell>
        </row>
        <row r="27">
          <cell r="D27">
            <v>0.79851009545819418</v>
          </cell>
        </row>
        <row r="28">
          <cell r="D28">
            <v>0.84514010027397113</v>
          </cell>
        </row>
        <row r="29">
          <cell r="D29">
            <v>0.82957107724086454</v>
          </cell>
        </row>
        <row r="30">
          <cell r="D30">
            <v>0.72991176806436819</v>
          </cell>
        </row>
        <row r="31">
          <cell r="D31">
            <v>0.76928124291647715</v>
          </cell>
        </row>
        <row r="32">
          <cell r="D32">
            <v>0.88619665308334572</v>
          </cell>
        </row>
        <row r="33">
          <cell r="D33">
            <v>0.89949024199444738</v>
          </cell>
        </row>
        <row r="34">
          <cell r="D34">
            <v>0.93844848444147944</v>
          </cell>
        </row>
        <row r="35">
          <cell r="D35">
            <v>1.0867710667684498</v>
          </cell>
        </row>
        <row r="36">
          <cell r="D36">
            <v>1.1166346393519797</v>
          </cell>
        </row>
        <row r="37">
          <cell r="D37">
            <v>1.0608213548557057</v>
          </cell>
        </row>
        <row r="38">
          <cell r="D38">
            <v>0.88312647505597808</v>
          </cell>
        </row>
        <row r="39">
          <cell r="D39">
            <v>0.8245022272327831</v>
          </cell>
        </row>
        <row r="40">
          <cell r="D40">
            <v>0.86773299620720179</v>
          </cell>
        </row>
        <row r="41">
          <cell r="D41">
            <v>0.95238095238095233</v>
          </cell>
        </row>
        <row r="42">
          <cell r="D42">
            <v>0.95238095238095233</v>
          </cell>
        </row>
        <row r="43">
          <cell r="D43">
            <v>0.95238095238095233</v>
          </cell>
        </row>
        <row r="44">
          <cell r="D44">
            <v>0.95238095238095233</v>
          </cell>
        </row>
        <row r="45">
          <cell r="D45">
            <v>0.95238095238095233</v>
          </cell>
        </row>
        <row r="46">
          <cell r="D46">
            <v>0.95238095238095233</v>
          </cell>
        </row>
        <row r="47">
          <cell r="D47">
            <v>0.95238095238095233</v>
          </cell>
        </row>
        <row r="48">
          <cell r="D48">
            <v>0.95238095238095233</v>
          </cell>
        </row>
        <row r="49">
          <cell r="D49">
            <v>0.95238095238095233</v>
          </cell>
        </row>
        <row r="50">
          <cell r="D50">
            <v>0.95238095238095233</v>
          </cell>
        </row>
        <row r="51">
          <cell r="D51">
            <v>0.95238095238095233</v>
          </cell>
        </row>
        <row r="52">
          <cell r="D52">
            <v>0.95238095238095233</v>
          </cell>
        </row>
        <row r="53">
          <cell r="D53">
            <v>0.95238095238095233</v>
          </cell>
        </row>
        <row r="54">
          <cell r="D54">
            <v>0.95238095238095233</v>
          </cell>
        </row>
        <row r="55">
          <cell r="D55">
            <v>0.95238095238095233</v>
          </cell>
        </row>
        <row r="56">
          <cell r="D56">
            <v>0.95238095238095233</v>
          </cell>
        </row>
        <row r="57">
          <cell r="D57">
            <v>0.95238095238095233</v>
          </cell>
        </row>
        <row r="58">
          <cell r="D58">
            <v>0.95238095238095233</v>
          </cell>
        </row>
        <row r="59">
          <cell r="D59">
            <v>0.95238095238095233</v>
          </cell>
        </row>
        <row r="60">
          <cell r="D60">
            <v>0.95238095238095233</v>
          </cell>
        </row>
        <row r="61">
          <cell r="D61">
            <v>0.95238095238095233</v>
          </cell>
        </row>
        <row r="62">
          <cell r="D62">
            <v>0.95238095238095233</v>
          </cell>
        </row>
        <row r="63">
          <cell r="D63">
            <v>0.95238095238095233</v>
          </cell>
        </row>
        <row r="64">
          <cell r="D64">
            <v>0.95238095238095233</v>
          </cell>
        </row>
        <row r="65">
          <cell r="D65">
            <v>0.95238095238095233</v>
          </cell>
        </row>
        <row r="81">
          <cell r="D81">
            <v>0.90498662971730681</v>
          </cell>
        </row>
        <row r="82">
          <cell r="D82">
            <v>0.92543830496515556</v>
          </cell>
        </row>
        <row r="83">
          <cell r="D83">
            <v>0.91009954852926889</v>
          </cell>
        </row>
        <row r="84">
          <cell r="D84">
            <v>0.9765674930847773</v>
          </cell>
        </row>
        <row r="85">
          <cell r="D85">
            <v>1.0634871128881345</v>
          </cell>
        </row>
        <row r="86">
          <cell r="D86">
            <v>1.165745489127378</v>
          </cell>
        </row>
        <row r="87">
          <cell r="D87">
            <v>1.2424392713068109</v>
          </cell>
        </row>
        <row r="88">
          <cell r="D88">
            <v>1.1504067326914915</v>
          </cell>
        </row>
        <row r="89">
          <cell r="D89">
            <v>1.2015359208111134</v>
          </cell>
        </row>
        <row r="90">
          <cell r="D90">
            <v>1.216874677247</v>
          </cell>
        </row>
        <row r="91">
          <cell r="D91">
            <v>1.2680038653666219</v>
          </cell>
        </row>
        <row r="92">
          <cell r="D92">
            <v>1.2782297029905463</v>
          </cell>
        </row>
        <row r="93">
          <cell r="D93">
            <v>1.2322134336828867</v>
          </cell>
        </row>
        <row r="94">
          <cell r="D94">
            <v>1.2680038653666219</v>
          </cell>
        </row>
        <row r="95">
          <cell r="D95">
            <v>1.3498105663580169</v>
          </cell>
        </row>
        <row r="96">
          <cell r="D96">
            <v>1.3702622416058656</v>
          </cell>
        </row>
        <row r="97">
          <cell r="D97">
            <v>1.3804880792297898</v>
          </cell>
        </row>
        <row r="98">
          <cell r="D98">
            <v>1.3856009980417519</v>
          </cell>
        </row>
        <row r="99">
          <cell r="D99">
            <v>1.4929722930929579</v>
          </cell>
        </row>
        <row r="100">
          <cell r="D100">
            <v>1.5543273188365039</v>
          </cell>
        </row>
        <row r="101">
          <cell r="D101">
            <v>1.6668115326996722</v>
          </cell>
        </row>
        <row r="102">
          <cell r="D102">
            <v>1.5798919128963151</v>
          </cell>
        </row>
        <row r="103">
          <cell r="D103">
            <v>1.4571818614092227</v>
          </cell>
        </row>
        <row r="104">
          <cell r="D104">
            <v>1.3191330534862438</v>
          </cell>
        </row>
        <row r="105">
          <cell r="D105">
            <v>1.1998316145404593</v>
          </cell>
        </row>
        <row r="106">
          <cell r="D106">
            <v>1.1640411828567241</v>
          </cell>
        </row>
        <row r="107">
          <cell r="D107">
            <v>1.0668957254294424</v>
          </cell>
        </row>
        <row r="108">
          <cell r="D108">
            <v>1.0242880686630911</v>
          </cell>
        </row>
        <row r="109">
          <cell r="D109">
            <v>0.94001012357924774</v>
          </cell>
        </row>
        <row r="110">
          <cell r="D110">
            <v>0.92373399869450135</v>
          </cell>
        </row>
        <row r="111">
          <cell r="D111">
            <v>0.94179964516343462</v>
          </cell>
        </row>
        <row r="112">
          <cell r="D112">
            <v>0.87090050430422539</v>
          </cell>
        </row>
        <row r="113">
          <cell r="D113">
            <v>0.85726605413899293</v>
          </cell>
        </row>
        <row r="114">
          <cell r="D114">
            <v>0.87260481057487949</v>
          </cell>
        </row>
        <row r="115">
          <cell r="D115">
            <v>0.95509323407453606</v>
          </cell>
        </row>
        <row r="116">
          <cell r="D116">
            <v>0.9060092134796992</v>
          </cell>
        </row>
        <row r="117">
          <cell r="D117">
            <v>0.9448673964506118</v>
          </cell>
        </row>
        <row r="118">
          <cell r="D118">
            <v>0.98474816318391678</v>
          </cell>
        </row>
        <row r="119">
          <cell r="D119">
            <v>0.98338471816739348</v>
          </cell>
        </row>
        <row r="120">
          <cell r="D120">
            <v>0.92646088872754795</v>
          </cell>
        </row>
        <row r="121">
          <cell r="D121">
            <v>0.86237897295095511</v>
          </cell>
        </row>
        <row r="122">
          <cell r="D122">
            <v>0.85726605413899293</v>
          </cell>
        </row>
        <row r="123">
          <cell r="D123">
            <v>0.81465839737264145</v>
          </cell>
        </row>
        <row r="124">
          <cell r="D124">
            <v>0.76523351552367369</v>
          </cell>
        </row>
        <row r="125">
          <cell r="D125">
            <v>0.78398088450086834</v>
          </cell>
        </row>
        <row r="126">
          <cell r="D126">
            <v>0.88623926074011194</v>
          </cell>
        </row>
        <row r="127">
          <cell r="D127">
            <v>0.88964787328142025</v>
          </cell>
        </row>
        <row r="128">
          <cell r="D128">
            <v>0.8351100726204902</v>
          </cell>
        </row>
        <row r="129">
          <cell r="D129">
            <v>0.82829284753787402</v>
          </cell>
        </row>
        <row r="130">
          <cell r="D130">
            <v>0.82573638813189287</v>
          </cell>
        </row>
        <row r="131">
          <cell r="D131">
            <v>0.74819045281713314</v>
          </cell>
        </row>
        <row r="132">
          <cell r="D132">
            <v>0.79182069334587712</v>
          </cell>
        </row>
        <row r="133">
          <cell r="D133">
            <v>0.83654243089056601</v>
          </cell>
        </row>
        <row r="134">
          <cell r="D134">
            <v>0.82846327816493937</v>
          </cell>
        </row>
        <row r="135">
          <cell r="D135">
            <v>0.85556174786833894</v>
          </cell>
        </row>
        <row r="136">
          <cell r="D136">
            <v>0.85999294417203942</v>
          </cell>
        </row>
        <row r="137">
          <cell r="D137">
            <v>0.88112634192814987</v>
          </cell>
        </row>
        <row r="138">
          <cell r="D138">
            <v>0.85044882905637664</v>
          </cell>
        </row>
        <row r="139">
          <cell r="D139">
            <v>0.79761533466610091</v>
          </cell>
        </row>
        <row r="140">
          <cell r="D140">
            <v>0.78909380331283063</v>
          </cell>
        </row>
        <row r="141">
          <cell r="D141">
            <v>0.75756413730573036</v>
          </cell>
        </row>
        <row r="142">
          <cell r="D142">
            <v>0.70217418350947336</v>
          </cell>
        </row>
        <row r="143">
          <cell r="D143">
            <v>0.73199954324591943</v>
          </cell>
        </row>
        <row r="144">
          <cell r="D144">
            <v>0.72790920819634974</v>
          </cell>
        </row>
        <row r="145">
          <cell r="D145">
            <v>0.75057648159604884</v>
          </cell>
        </row>
        <row r="146">
          <cell r="D146">
            <v>0.77818624318064444</v>
          </cell>
        </row>
        <row r="147">
          <cell r="D147">
            <v>0.76540394615073915</v>
          </cell>
        </row>
        <row r="148">
          <cell r="D148">
            <v>0.78295830073847583</v>
          </cell>
        </row>
        <row r="149">
          <cell r="D149">
            <v>0.84755150839626492</v>
          </cell>
        </row>
        <row r="150">
          <cell r="D150">
            <v>0.87635428437031848</v>
          </cell>
        </row>
        <row r="151">
          <cell r="D151">
            <v>0.92339313744037066</v>
          </cell>
        </row>
        <row r="152">
          <cell r="D152">
            <v>0.89748768212642893</v>
          </cell>
        </row>
        <row r="153">
          <cell r="D153">
            <v>0.92986950126885615</v>
          </cell>
        </row>
        <row r="154">
          <cell r="D154">
            <v>0.91674634298481983</v>
          </cell>
        </row>
        <row r="155">
          <cell r="D155">
            <v>0.90089629466773691</v>
          </cell>
        </row>
        <row r="156">
          <cell r="D156">
            <v>0.85044882905637686</v>
          </cell>
        </row>
        <row r="157">
          <cell r="D157">
            <v>0.89081907704176899</v>
          </cell>
        </row>
        <row r="158">
          <cell r="D158">
            <v>0.94594390840124198</v>
          </cell>
        </row>
        <row r="159">
          <cell r="D159">
            <v>0.95307760665738483</v>
          </cell>
        </row>
        <row r="160">
          <cell r="D160">
            <v>0.96395334566552171</v>
          </cell>
        </row>
        <row r="161">
          <cell r="D161">
            <v>1.0156592382250498</v>
          </cell>
        </row>
        <row r="162">
          <cell r="D162">
            <v>1.073236299713263</v>
          </cell>
        </row>
        <row r="163">
          <cell r="D163">
            <v>1.1056044894417392</v>
          </cell>
        </row>
        <row r="164">
          <cell r="D164">
            <v>1.1525842396937476</v>
          </cell>
        </row>
        <row r="165">
          <cell r="D165">
            <v>1.0839815228691763</v>
          </cell>
        </row>
        <row r="166">
          <cell r="D166">
            <v>1.145422106198895</v>
          </cell>
        </row>
        <row r="167">
          <cell r="D167">
            <v>1.1226031091100426</v>
          </cell>
        </row>
        <row r="168">
          <cell r="D168">
            <v>1.1145318192298059</v>
          </cell>
        </row>
        <row r="169">
          <cell r="D169">
            <v>1.1403072898857165</v>
          </cell>
        </row>
        <row r="170">
          <cell r="D170">
            <v>1.0884685608459534</v>
          </cell>
        </row>
        <row r="171">
          <cell r="D171">
            <v>1.0156008727648473</v>
          </cell>
        </row>
        <row r="172">
          <cell r="D172">
            <v>0.9989086959263056</v>
          </cell>
        </row>
        <row r="173">
          <cell r="D173">
            <v>0.93144425022584654</v>
          </cell>
        </row>
        <row r="174">
          <cell r="D174">
            <v>0.87625448434185538</v>
          </cell>
        </row>
        <row r="175">
          <cell r="D175">
            <v>0.8881512374575613</v>
          </cell>
        </row>
        <row r="176">
          <cell r="D176">
            <v>0.83665592819864909</v>
          </cell>
        </row>
        <row r="177">
          <cell r="D177">
            <v>0.80076717052672652</v>
          </cell>
        </row>
        <row r="178">
          <cell r="D178">
            <v>0.83057507173773926</v>
          </cell>
        </row>
        <row r="179">
          <cell r="D179">
            <v>0.83333333333333337</v>
          </cell>
        </row>
        <row r="180">
          <cell r="D180">
            <v>0.83333333333333337</v>
          </cell>
        </row>
        <row r="181">
          <cell r="D181">
            <v>0.83800186741363214</v>
          </cell>
        </row>
        <row r="182">
          <cell r="D182">
            <v>0.85474248244558015</v>
          </cell>
        </row>
        <row r="183">
          <cell r="D183">
            <v>0.87723798401994468</v>
          </cell>
        </row>
        <row r="184">
          <cell r="D184">
            <v>0.90094965094965085</v>
          </cell>
        </row>
        <row r="201">
          <cell r="D201">
            <v>0.90498662971730681</v>
          </cell>
        </row>
        <row r="202">
          <cell r="D202">
            <v>0.90498662971730681</v>
          </cell>
        </row>
        <row r="203">
          <cell r="D203">
            <v>0.90498662971730681</v>
          </cell>
        </row>
        <row r="204">
          <cell r="D204">
            <v>0.92543830496515556</v>
          </cell>
        </row>
        <row r="205">
          <cell r="D205">
            <v>0.92543830496515556</v>
          </cell>
        </row>
        <row r="206">
          <cell r="D206">
            <v>0.92543830496515556</v>
          </cell>
        </row>
        <row r="207">
          <cell r="D207">
            <v>0.91009954852926889</v>
          </cell>
        </row>
        <row r="208">
          <cell r="D208">
            <v>0.91009954852926889</v>
          </cell>
        </row>
        <row r="209">
          <cell r="D209">
            <v>0.91009954852926889</v>
          </cell>
        </row>
        <row r="210">
          <cell r="D210">
            <v>0.9765674930847773</v>
          </cell>
        </row>
        <row r="211">
          <cell r="D211">
            <v>0.9765674930847773</v>
          </cell>
        </row>
        <row r="212">
          <cell r="D212">
            <v>0.9765674930847773</v>
          </cell>
        </row>
        <row r="213">
          <cell r="D213">
            <v>1.0634871128881345</v>
          </cell>
        </row>
        <row r="214">
          <cell r="D214">
            <v>1.0634871128881345</v>
          </cell>
        </row>
        <row r="215">
          <cell r="D215">
            <v>1.0634871128881345</v>
          </cell>
        </row>
        <row r="216">
          <cell r="D216">
            <v>1.165745489127378</v>
          </cell>
        </row>
        <row r="217">
          <cell r="D217">
            <v>1.165745489127378</v>
          </cell>
        </row>
        <row r="218">
          <cell r="D218">
            <v>1.165745489127378</v>
          </cell>
        </row>
        <row r="219">
          <cell r="D219">
            <v>1.2424392713068109</v>
          </cell>
        </row>
        <row r="220">
          <cell r="D220">
            <v>1.2424392713068109</v>
          </cell>
        </row>
        <row r="221">
          <cell r="D221">
            <v>1.2424392713068109</v>
          </cell>
        </row>
        <row r="222">
          <cell r="D222">
            <v>1.1504067326914915</v>
          </cell>
        </row>
        <row r="223">
          <cell r="D223">
            <v>1.1504067326914915</v>
          </cell>
        </row>
        <row r="224">
          <cell r="D224">
            <v>1.1504067326914915</v>
          </cell>
        </row>
        <row r="225">
          <cell r="D225">
            <v>1.2015359208111134</v>
          </cell>
        </row>
        <row r="226">
          <cell r="D226">
            <v>1.2015359208111134</v>
          </cell>
        </row>
        <row r="227">
          <cell r="D227">
            <v>1.2015359208111134</v>
          </cell>
        </row>
        <row r="228">
          <cell r="D228">
            <v>1.216874677247</v>
          </cell>
        </row>
        <row r="229">
          <cell r="D229">
            <v>1.216874677247</v>
          </cell>
        </row>
        <row r="230">
          <cell r="D230">
            <v>1.216874677247</v>
          </cell>
        </row>
        <row r="231">
          <cell r="D231">
            <v>1.2680038653666219</v>
          </cell>
        </row>
        <row r="232">
          <cell r="D232">
            <v>1.2680038653666219</v>
          </cell>
        </row>
        <row r="233">
          <cell r="D233">
            <v>1.2680038653666219</v>
          </cell>
        </row>
        <row r="234">
          <cell r="D234">
            <v>1.2782297029905463</v>
          </cell>
        </row>
        <row r="235">
          <cell r="D235">
            <v>1.2782297029905463</v>
          </cell>
        </row>
        <row r="236">
          <cell r="D236">
            <v>1.2782297029905463</v>
          </cell>
        </row>
        <row r="237">
          <cell r="D237">
            <v>1.2322134336828867</v>
          </cell>
        </row>
        <row r="238">
          <cell r="D238">
            <v>1.2322134336828867</v>
          </cell>
        </row>
        <row r="239">
          <cell r="D239">
            <v>1.2322134336828867</v>
          </cell>
        </row>
        <row r="240">
          <cell r="D240">
            <v>1.2680038653666219</v>
          </cell>
        </row>
        <row r="241">
          <cell r="D241">
            <v>1.2680038653666219</v>
          </cell>
        </row>
        <row r="242">
          <cell r="D242">
            <v>1.2680038653666219</v>
          </cell>
        </row>
        <row r="243">
          <cell r="D243">
            <v>1.3498105663580169</v>
          </cell>
        </row>
        <row r="244">
          <cell r="D244">
            <v>1.3498105663580169</v>
          </cell>
        </row>
        <row r="245">
          <cell r="D245">
            <v>1.3498105663580169</v>
          </cell>
        </row>
        <row r="246">
          <cell r="D246">
            <v>1.3702622416058656</v>
          </cell>
        </row>
        <row r="247">
          <cell r="D247">
            <v>1.3702622416058656</v>
          </cell>
        </row>
        <row r="248">
          <cell r="D248">
            <v>1.3702622416058656</v>
          </cell>
        </row>
        <row r="249">
          <cell r="D249">
            <v>1.38048807922979</v>
          </cell>
        </row>
        <row r="250">
          <cell r="D250">
            <v>1.38048807922979</v>
          </cell>
        </row>
        <row r="251">
          <cell r="D251">
            <v>1.38048807922979</v>
          </cell>
        </row>
        <row r="252">
          <cell r="D252">
            <v>1.3856009980417521</v>
          </cell>
        </row>
        <row r="253">
          <cell r="D253">
            <v>1.3856009980417521</v>
          </cell>
        </row>
        <row r="254">
          <cell r="D254">
            <v>1.3856009980417521</v>
          </cell>
        </row>
        <row r="255">
          <cell r="D255">
            <v>1.4929722930929579</v>
          </cell>
        </row>
        <row r="256">
          <cell r="D256">
            <v>1.4929722930929579</v>
          </cell>
        </row>
        <row r="257">
          <cell r="D257">
            <v>1.4929722930929579</v>
          </cell>
        </row>
        <row r="258">
          <cell r="D258">
            <v>1.5543273188365041</v>
          </cell>
        </row>
        <row r="259">
          <cell r="D259">
            <v>1.5543273188365041</v>
          </cell>
        </row>
        <row r="260">
          <cell r="D260">
            <v>1.5543273188365041</v>
          </cell>
        </row>
        <row r="261">
          <cell r="D261">
            <v>1.6668115326996722</v>
          </cell>
        </row>
        <row r="262">
          <cell r="D262">
            <v>1.6668115326996722</v>
          </cell>
        </row>
        <row r="263">
          <cell r="D263">
            <v>1.6668115326996722</v>
          </cell>
        </row>
        <row r="264">
          <cell r="D264">
            <v>1.5798919128963151</v>
          </cell>
        </row>
        <row r="265">
          <cell r="D265">
            <v>1.5798919128963151</v>
          </cell>
        </row>
        <row r="266">
          <cell r="D266">
            <v>1.5798919128963151</v>
          </cell>
        </row>
        <row r="267">
          <cell r="D267">
            <v>1.4571818614092229</v>
          </cell>
        </row>
        <row r="268">
          <cell r="D268">
            <v>1.4571818614092229</v>
          </cell>
        </row>
        <row r="269">
          <cell r="D269">
            <v>1.4571818614092229</v>
          </cell>
        </row>
        <row r="270">
          <cell r="D270">
            <v>1.3191330534862438</v>
          </cell>
        </row>
        <row r="271">
          <cell r="D271">
            <v>1.3191330534862438</v>
          </cell>
        </row>
        <row r="272">
          <cell r="D272">
            <v>1.3191330534862438</v>
          </cell>
        </row>
        <row r="273">
          <cell r="D273">
            <v>1.2475521901187732</v>
          </cell>
        </row>
        <row r="274">
          <cell r="D274">
            <v>1.1913100831871892</v>
          </cell>
        </row>
        <row r="275">
          <cell r="D275">
            <v>1.1606325703154161</v>
          </cell>
        </row>
        <row r="276">
          <cell r="D276">
            <v>1.165745489127378</v>
          </cell>
        </row>
        <row r="277">
          <cell r="D277">
            <v>1.1350679762556051</v>
          </cell>
        </row>
        <row r="278">
          <cell r="D278">
            <v>1.1913100831871892</v>
          </cell>
        </row>
        <row r="279">
          <cell r="D279">
            <v>1.0992775445718699</v>
          </cell>
        </row>
        <row r="280">
          <cell r="D280">
            <v>1.0532612752642101</v>
          </cell>
        </row>
        <row r="281">
          <cell r="D281">
            <v>1.0481483564522478</v>
          </cell>
        </row>
        <row r="282">
          <cell r="D282">
            <v>1.022583762392437</v>
          </cell>
        </row>
        <row r="283">
          <cell r="D283">
            <v>1.0328096000163614</v>
          </cell>
        </row>
        <row r="284">
          <cell r="D284">
            <v>1.0174708435804747</v>
          </cell>
        </row>
        <row r="285">
          <cell r="D285">
            <v>0.94946902338137773</v>
          </cell>
        </row>
        <row r="286">
          <cell r="D286">
            <v>0.93208509942070628</v>
          </cell>
        </row>
        <row r="287">
          <cell r="D287">
            <v>0.93847624793565909</v>
          </cell>
        </row>
        <row r="288">
          <cell r="D288">
            <v>0.92543830496515556</v>
          </cell>
        </row>
        <row r="289">
          <cell r="D289">
            <v>0.91521246734123107</v>
          </cell>
        </row>
        <row r="290">
          <cell r="D290">
            <v>0.93055122377711774</v>
          </cell>
        </row>
        <row r="291">
          <cell r="D291">
            <v>0.9448673964506118</v>
          </cell>
        </row>
        <row r="292">
          <cell r="D292">
            <v>0.94998031526257409</v>
          </cell>
        </row>
        <row r="293">
          <cell r="D293">
            <v>0.93055122377711774</v>
          </cell>
        </row>
        <row r="294">
          <cell r="D294">
            <v>0.92032538615319326</v>
          </cell>
        </row>
        <row r="295">
          <cell r="D295">
            <v>0.85897036040964703</v>
          </cell>
        </row>
        <row r="296">
          <cell r="D296">
            <v>0.8334057663498361</v>
          </cell>
        </row>
        <row r="297">
          <cell r="D297">
            <v>0.84363160397376047</v>
          </cell>
        </row>
        <row r="298">
          <cell r="D298">
            <v>0.8691961980335714</v>
          </cell>
        </row>
        <row r="299">
          <cell r="D299">
            <v>0.85897036040964703</v>
          </cell>
        </row>
        <row r="300">
          <cell r="D300">
            <v>0.85385744159768484</v>
          </cell>
        </row>
        <row r="301">
          <cell r="D301">
            <v>0.86408327922160932</v>
          </cell>
        </row>
        <row r="302">
          <cell r="D302">
            <v>0.89987371090534451</v>
          </cell>
        </row>
        <row r="303">
          <cell r="D303">
            <v>0.9428222289258269</v>
          </cell>
        </row>
        <row r="304">
          <cell r="D304">
            <v>0.96634165546085293</v>
          </cell>
        </row>
        <row r="305">
          <cell r="D305">
            <v>0.95611581783692867</v>
          </cell>
        </row>
        <row r="306">
          <cell r="D306">
            <v>0.93055122377711774</v>
          </cell>
        </row>
        <row r="307">
          <cell r="D307">
            <v>0.88964787328142025</v>
          </cell>
        </row>
        <row r="308">
          <cell r="D308">
            <v>0.89782854338055973</v>
          </cell>
        </row>
        <row r="309">
          <cell r="D309">
            <v>0.93515285070788357</v>
          </cell>
        </row>
        <row r="310">
          <cell r="D310">
            <v>0.94588998021300419</v>
          </cell>
        </row>
        <row r="311">
          <cell r="D311">
            <v>0.95355935843094752</v>
          </cell>
        </row>
        <row r="312">
          <cell r="D312">
            <v>0.95253677466855513</v>
          </cell>
        </row>
        <row r="313">
          <cell r="D313">
            <v>0.9944627089266449</v>
          </cell>
        </row>
        <row r="314">
          <cell r="D314">
            <v>1.0072450059565505</v>
          </cell>
        </row>
        <row r="315">
          <cell r="D315">
            <v>0.96634165546085293</v>
          </cell>
        </row>
        <row r="316">
          <cell r="D316">
            <v>0.98679333070870168</v>
          </cell>
        </row>
        <row r="317">
          <cell r="D317">
            <v>0.99701916833262594</v>
          </cell>
        </row>
        <row r="318">
          <cell r="D318">
            <v>0.95407065031214378</v>
          </cell>
        </row>
        <row r="319">
          <cell r="D319">
            <v>0.93566414258907982</v>
          </cell>
        </row>
        <row r="320">
          <cell r="D320">
            <v>0.88964787328142025</v>
          </cell>
        </row>
        <row r="321">
          <cell r="D321">
            <v>0.86408327922160932</v>
          </cell>
        </row>
        <row r="322">
          <cell r="D322">
            <v>0.85385744159768484</v>
          </cell>
        </row>
        <row r="323">
          <cell r="D323">
            <v>0.8691961980335714</v>
          </cell>
        </row>
        <row r="324">
          <cell r="D324">
            <v>0.86408327922160932</v>
          </cell>
        </row>
        <row r="325">
          <cell r="D325">
            <v>0.84874452278572277</v>
          </cell>
        </row>
        <row r="326">
          <cell r="D326">
            <v>0.85897036040964703</v>
          </cell>
        </row>
        <row r="327">
          <cell r="D327">
            <v>0.83851868516179828</v>
          </cell>
        </row>
        <row r="328">
          <cell r="D328">
            <v>0.80272825347806309</v>
          </cell>
        </row>
        <row r="329">
          <cell r="D329">
            <v>0.80272825347806309</v>
          </cell>
        </row>
        <row r="330">
          <cell r="D330">
            <v>0.77716365941825205</v>
          </cell>
        </row>
        <row r="331">
          <cell r="D331">
            <v>0.75671198417040342</v>
          </cell>
        </row>
        <row r="332">
          <cell r="D332">
            <v>0.7618249029823656</v>
          </cell>
        </row>
        <row r="333">
          <cell r="D333">
            <v>0.77205074060628986</v>
          </cell>
        </row>
        <row r="334">
          <cell r="D334">
            <v>0.75671198417040342</v>
          </cell>
        </row>
        <row r="335">
          <cell r="D335">
            <v>0.82317992872591184</v>
          </cell>
        </row>
        <row r="336">
          <cell r="D336">
            <v>0.8691961980335714</v>
          </cell>
        </row>
        <row r="337">
          <cell r="D337">
            <v>0.87942203565749577</v>
          </cell>
        </row>
        <row r="338">
          <cell r="D338">
            <v>0.91009954852926889</v>
          </cell>
        </row>
        <row r="339">
          <cell r="D339">
            <v>0.91521246734123107</v>
          </cell>
        </row>
        <row r="340">
          <cell r="D340">
            <v>0.88964787328142025</v>
          </cell>
        </row>
        <row r="341">
          <cell r="D341">
            <v>0.86408327922160932</v>
          </cell>
        </row>
        <row r="342">
          <cell r="D342">
            <v>0.86408327922160932</v>
          </cell>
        </row>
        <row r="343">
          <cell r="D343">
            <v>0.8334057663498361</v>
          </cell>
        </row>
        <row r="344">
          <cell r="D344">
            <v>0.80784117229002528</v>
          </cell>
        </row>
        <row r="345">
          <cell r="D345">
            <v>0.80784117229002528</v>
          </cell>
        </row>
        <row r="346">
          <cell r="D346">
            <v>0.82829284753787402</v>
          </cell>
        </row>
        <row r="347">
          <cell r="D347">
            <v>0.84874452278572277</v>
          </cell>
        </row>
        <row r="348">
          <cell r="D348">
            <v>0.84363160397376047</v>
          </cell>
        </row>
        <row r="349">
          <cell r="D349">
            <v>0.82829284753787402</v>
          </cell>
        </row>
        <row r="350">
          <cell r="D350">
            <v>0.80528471288404413</v>
          </cell>
        </row>
        <row r="351">
          <cell r="D351">
            <v>0.7618249029823656</v>
          </cell>
        </row>
        <row r="352">
          <cell r="D352">
            <v>0.74137322773451675</v>
          </cell>
        </row>
        <row r="353">
          <cell r="D353">
            <v>0.74137322773451675</v>
          </cell>
        </row>
        <row r="354">
          <cell r="D354">
            <v>0.75671198417040342</v>
          </cell>
        </row>
        <row r="355">
          <cell r="D355">
            <v>0.81295409110198735</v>
          </cell>
        </row>
        <row r="356">
          <cell r="D356">
            <v>0.80579600476524038</v>
          </cell>
        </row>
        <row r="357">
          <cell r="D357">
            <v>0.82527622543881629</v>
          </cell>
        </row>
        <row r="358">
          <cell r="D358">
            <v>0.84260902021136808</v>
          </cell>
        </row>
        <row r="359">
          <cell r="D359">
            <v>0.84174204702151367</v>
          </cell>
        </row>
        <row r="360">
          <cell r="D360">
            <v>0.82011217743873455</v>
          </cell>
        </row>
        <row r="361">
          <cell r="D361">
            <v>0.82011217743873455</v>
          </cell>
        </row>
        <row r="362">
          <cell r="D362">
            <v>0.84516547961734922</v>
          </cell>
        </row>
        <row r="363">
          <cell r="D363">
            <v>0.87430911684553358</v>
          </cell>
        </row>
        <row r="364">
          <cell r="D364">
            <v>0.86408327922160932</v>
          </cell>
        </row>
        <row r="365">
          <cell r="D365">
            <v>0.82829284753787402</v>
          </cell>
        </row>
        <row r="366">
          <cell r="D366">
            <v>0.83647351763701339</v>
          </cell>
        </row>
        <row r="367">
          <cell r="D367">
            <v>0.8691961980335714</v>
          </cell>
        </row>
        <row r="368">
          <cell r="D368">
            <v>0.87430911684553358</v>
          </cell>
        </row>
        <row r="369">
          <cell r="D369">
            <v>0.89067045704381265</v>
          </cell>
        </row>
        <row r="370">
          <cell r="D370">
            <v>0.88862528951902775</v>
          </cell>
        </row>
        <row r="371">
          <cell r="D371">
            <v>0.86408327922160932</v>
          </cell>
        </row>
        <row r="372">
          <cell r="D372">
            <v>0.8691961980335714</v>
          </cell>
        </row>
        <row r="373">
          <cell r="D373">
            <v>0.84874452278572277</v>
          </cell>
        </row>
        <row r="374">
          <cell r="D374">
            <v>0.8334057663498361</v>
          </cell>
        </row>
        <row r="375">
          <cell r="D375">
            <v>0.80272825347806309</v>
          </cell>
        </row>
        <row r="376">
          <cell r="D376">
            <v>0.79761533466610091</v>
          </cell>
        </row>
        <row r="377">
          <cell r="D377">
            <v>0.79250241585413872</v>
          </cell>
        </row>
        <row r="378">
          <cell r="D378">
            <v>0.77716365941825205</v>
          </cell>
        </row>
        <row r="379">
          <cell r="D379">
            <v>0.78738949704217653</v>
          </cell>
        </row>
        <row r="380">
          <cell r="D380">
            <v>0.80272825347806309</v>
          </cell>
        </row>
        <row r="381">
          <cell r="D381">
            <v>0.78278787011141049</v>
          </cell>
        </row>
        <row r="382">
          <cell r="D382">
            <v>0.76847169743791632</v>
          </cell>
        </row>
        <row r="383">
          <cell r="D383">
            <v>0.72143284436786426</v>
          </cell>
        </row>
        <row r="384">
          <cell r="D384">
            <v>0.6713262400106349</v>
          </cell>
        </row>
        <row r="385">
          <cell r="D385">
            <v>0.71887638496188311</v>
          </cell>
        </row>
        <row r="386">
          <cell r="D386">
            <v>0.71631992555590207</v>
          </cell>
        </row>
        <row r="387">
          <cell r="D387">
            <v>0.70967313110035124</v>
          </cell>
        </row>
        <row r="388">
          <cell r="D388">
            <v>0.73881676832853582</v>
          </cell>
        </row>
        <row r="389">
          <cell r="D389">
            <v>0.74750873030887144</v>
          </cell>
        </row>
        <row r="390">
          <cell r="D390">
            <v>0.7229667200114529</v>
          </cell>
        </row>
        <row r="391">
          <cell r="D391">
            <v>0.72450059565504166</v>
          </cell>
        </row>
        <row r="392">
          <cell r="D392">
            <v>0.73626030892255456</v>
          </cell>
        </row>
        <row r="393">
          <cell r="D393">
            <v>0.7469974384276753</v>
          </cell>
        </row>
        <row r="394">
          <cell r="D394">
            <v>0.74955389783365634</v>
          </cell>
        </row>
        <row r="395">
          <cell r="D395">
            <v>0.75517810852681477</v>
          </cell>
        </row>
        <row r="396">
          <cell r="D396">
            <v>0.76949428120030872</v>
          </cell>
        </row>
        <row r="397">
          <cell r="D397">
            <v>0.78381045387380288</v>
          </cell>
        </row>
        <row r="398">
          <cell r="D398">
            <v>0.78125399446782184</v>
          </cell>
        </row>
        <row r="399">
          <cell r="D399">
            <v>0.76847169743791632</v>
          </cell>
        </row>
        <row r="400">
          <cell r="D400">
            <v>0.75773456793279581</v>
          </cell>
        </row>
        <row r="401">
          <cell r="D401">
            <v>0.77000557308150508</v>
          </cell>
        </row>
        <row r="402">
          <cell r="D402">
            <v>0.78125399446782184</v>
          </cell>
        </row>
        <row r="403">
          <cell r="D403">
            <v>0.77307332436868237</v>
          </cell>
        </row>
        <row r="404">
          <cell r="D404">
            <v>0.79454758337892362</v>
          </cell>
        </row>
        <row r="405">
          <cell r="D405">
            <v>0.81908959367634204</v>
          </cell>
        </row>
        <row r="406">
          <cell r="D406">
            <v>0.85590260912246985</v>
          </cell>
        </row>
        <row r="407">
          <cell r="D407">
            <v>0.86766232238998287</v>
          </cell>
        </row>
        <row r="408">
          <cell r="D408">
            <v>0.87482040872672995</v>
          </cell>
        </row>
        <row r="409">
          <cell r="D409">
            <v>0.8712413655583563</v>
          </cell>
        </row>
        <row r="410">
          <cell r="D410">
            <v>0.88300107882586931</v>
          </cell>
        </row>
        <row r="411">
          <cell r="D411">
            <v>0.91572375922242732</v>
          </cell>
        </row>
        <row r="412">
          <cell r="D412">
            <v>0.94026576951984586</v>
          </cell>
        </row>
        <row r="413">
          <cell r="D413">
            <v>0.91418988357883868</v>
          </cell>
        </row>
        <row r="414">
          <cell r="D414">
            <v>0.89782854338055973</v>
          </cell>
        </row>
        <row r="415">
          <cell r="D415">
            <v>0.88555753823185035</v>
          </cell>
        </row>
        <row r="416">
          <cell r="D416">
            <v>0.90907696476687649</v>
          </cell>
        </row>
        <row r="417">
          <cell r="D417">
            <v>0.92850605625233285</v>
          </cell>
        </row>
        <row r="418">
          <cell r="D418">
            <v>0.9269721806087442</v>
          </cell>
        </row>
        <row r="419">
          <cell r="D419">
            <v>0.93413026694549128</v>
          </cell>
        </row>
        <row r="420">
          <cell r="D420">
            <v>0.9269721806087442</v>
          </cell>
        </row>
        <row r="421">
          <cell r="D421">
            <v>0.9070317972420916</v>
          </cell>
        </row>
        <row r="422">
          <cell r="D422">
            <v>0.91623505110362347</v>
          </cell>
        </row>
        <row r="423">
          <cell r="D423">
            <v>0.91930280239080076</v>
          </cell>
        </row>
        <row r="424">
          <cell r="D424">
            <v>0.91418988357883868</v>
          </cell>
        </row>
        <row r="425">
          <cell r="D425">
            <v>0.8691961980335714</v>
          </cell>
        </row>
        <row r="426">
          <cell r="D426">
            <v>0.83800739328060214</v>
          </cell>
        </row>
        <row r="427">
          <cell r="D427">
            <v>0.85999294417203942</v>
          </cell>
        </row>
        <row r="428">
          <cell r="D428">
            <v>0.8533461497164887</v>
          </cell>
        </row>
        <row r="429">
          <cell r="D429">
            <v>0.86132644272179149</v>
          </cell>
        </row>
        <row r="430">
          <cell r="D430">
            <v>0.89285714285714279</v>
          </cell>
        </row>
        <row r="431">
          <cell r="D431">
            <v>0.91827364554637281</v>
          </cell>
        </row>
        <row r="432">
          <cell r="D432">
            <v>0.93370681605975725</v>
          </cell>
        </row>
        <row r="433">
          <cell r="D433">
            <v>0.94073377234242717</v>
          </cell>
        </row>
        <row r="434">
          <cell r="D434">
            <v>0.96339113680154143</v>
          </cell>
        </row>
        <row r="435">
          <cell r="D435">
            <v>0.96525096525096521</v>
          </cell>
        </row>
        <row r="436">
          <cell r="D436">
            <v>0.94250706880301605</v>
          </cell>
        </row>
        <row r="437">
          <cell r="D437">
            <v>0.95147478591817325</v>
          </cell>
        </row>
        <row r="438">
          <cell r="D438">
            <v>0.93370681605975725</v>
          </cell>
        </row>
        <row r="439">
          <cell r="D439">
            <v>0.96805421103581812</v>
          </cell>
        </row>
        <row r="440">
          <cell r="D440">
            <v>0.99009900990099009</v>
          </cell>
        </row>
        <row r="441">
          <cell r="D441">
            <v>0.98716683119447202</v>
          </cell>
        </row>
        <row r="442">
          <cell r="D442">
            <v>1.0235414534288638</v>
          </cell>
        </row>
        <row r="443">
          <cell r="D443">
            <v>1.0362694300518136</v>
          </cell>
        </row>
        <row r="444">
          <cell r="D444">
            <v>1.0559662090813096</v>
          </cell>
        </row>
        <row r="445">
          <cell r="D445">
            <v>1.1111111111111112</v>
          </cell>
        </row>
        <row r="446">
          <cell r="D446">
            <v>1.0526315789473684</v>
          </cell>
        </row>
        <row r="447">
          <cell r="D447">
            <v>1.0638297872340425</v>
          </cell>
        </row>
        <row r="448">
          <cell r="D448">
            <v>1.1061946902654867</v>
          </cell>
        </row>
        <row r="449">
          <cell r="D449">
            <v>1.1467889908256881</v>
          </cell>
        </row>
        <row r="450">
          <cell r="D450">
            <v>1.1709601873536299</v>
          </cell>
        </row>
        <row r="451">
          <cell r="D451">
            <v>1.1682242990654206</v>
          </cell>
        </row>
        <row r="452">
          <cell r="D452">
            <v>1.1185682326621924</v>
          </cell>
        </row>
        <row r="453">
          <cell r="D453">
            <v>1.0672358591248665</v>
          </cell>
        </row>
        <row r="454">
          <cell r="D454">
            <v>1.0845986984815619</v>
          </cell>
        </row>
        <row r="455">
          <cell r="D455">
            <v>1.1001100110011002</v>
          </cell>
        </row>
        <row r="456">
          <cell r="D456">
            <v>1.1210762331838564</v>
          </cell>
        </row>
        <row r="457">
          <cell r="D457">
            <v>1.1428571428571428</v>
          </cell>
        </row>
        <row r="458">
          <cell r="D458">
            <v>1.1723329425556859</v>
          </cell>
        </row>
        <row r="459">
          <cell r="D459">
            <v>1.1614401858304297</v>
          </cell>
        </row>
        <row r="460">
          <cell r="D460">
            <v>1.1098779134295227</v>
          </cell>
        </row>
        <row r="461">
          <cell r="D461">
            <v>1.0964912280701753</v>
          </cell>
        </row>
        <row r="462">
          <cell r="D462">
            <v>1.0989010989010988</v>
          </cell>
        </row>
        <row r="463">
          <cell r="D463">
            <v>1.1261261261261262</v>
          </cell>
        </row>
        <row r="464">
          <cell r="D464">
            <v>1.1185682326621924</v>
          </cell>
        </row>
        <row r="465">
          <cell r="D465">
            <v>1.1312217194570136</v>
          </cell>
        </row>
        <row r="466">
          <cell r="D466">
            <v>1.1507479861910241</v>
          </cell>
        </row>
        <row r="467">
          <cell r="D467">
            <v>1.1389521640091116</v>
          </cell>
        </row>
        <row r="468">
          <cell r="D468">
            <v>1.1286681715575622</v>
          </cell>
        </row>
        <row r="469">
          <cell r="D469">
            <v>1.0928961748633879</v>
          </cell>
        </row>
        <row r="470">
          <cell r="D470">
            <v>1.0438413361169103</v>
          </cell>
        </row>
        <row r="471">
          <cell r="D471">
            <v>1.0080645161290323</v>
          </cell>
        </row>
        <row r="472">
          <cell r="D472">
            <v>1.0204081632653061</v>
          </cell>
        </row>
        <row r="473">
          <cell r="D473">
            <v>1.0183299389002036</v>
          </cell>
        </row>
        <row r="474">
          <cell r="D474">
            <v>1.0183299389002036</v>
          </cell>
        </row>
        <row r="475">
          <cell r="D475">
            <v>0.99800399201596801</v>
          </cell>
        </row>
        <row r="476">
          <cell r="D476">
            <v>0.98039215686274506</v>
          </cell>
        </row>
        <row r="477">
          <cell r="D477">
            <v>0.94161958568738224</v>
          </cell>
        </row>
        <row r="478">
          <cell r="D478">
            <v>0.92764378478664189</v>
          </cell>
        </row>
        <row r="479">
          <cell r="D479">
            <v>0.92506938020351526</v>
          </cell>
        </row>
        <row r="480">
          <cell r="D480">
            <v>0.92081031307550643</v>
          </cell>
        </row>
        <row r="481">
          <cell r="D481">
            <v>0.85178875638841567</v>
          </cell>
        </row>
        <row r="482">
          <cell r="D482">
            <v>0.85616438356164393</v>
          </cell>
        </row>
        <row r="483">
          <cell r="D483">
            <v>0.87950747581354438</v>
          </cell>
        </row>
        <row r="484">
          <cell r="D484">
            <v>0.8960573476702508</v>
          </cell>
        </row>
        <row r="485">
          <cell r="D485">
            <v>0.88888888888888884</v>
          </cell>
        </row>
        <row r="486">
          <cell r="D486">
            <v>0.84033613445378152</v>
          </cell>
        </row>
        <row r="487">
          <cell r="D487">
            <v>0.85397096498719038</v>
          </cell>
        </row>
        <row r="488">
          <cell r="D488">
            <v>0.81566068515497558</v>
          </cell>
        </row>
        <row r="489">
          <cell r="D489">
            <v>0.79491255961844198</v>
          </cell>
        </row>
        <row r="490">
          <cell r="D490">
            <v>0.79239302694136293</v>
          </cell>
        </row>
        <row r="491">
          <cell r="D491">
            <v>0.81499592502037488</v>
          </cell>
        </row>
        <row r="492">
          <cell r="D492">
            <v>0.83263946711074099</v>
          </cell>
        </row>
        <row r="493">
          <cell r="D493">
            <v>0.83263946711074099</v>
          </cell>
        </row>
        <row r="494">
          <cell r="D494">
            <v>0.82644628099173556</v>
          </cell>
        </row>
        <row r="495">
          <cell r="D495">
            <v>0.83333333333333337</v>
          </cell>
        </row>
        <row r="496">
          <cell r="D496">
            <v>0.83333333333333337</v>
          </cell>
        </row>
        <row r="497">
          <cell r="D497">
            <v>0.83333333333333337</v>
          </cell>
        </row>
        <row r="498">
          <cell r="D498">
            <v>0.83333333333333337</v>
          </cell>
        </row>
        <row r="499">
          <cell r="D499">
            <v>0.83333333333333337</v>
          </cell>
        </row>
        <row r="500">
          <cell r="D500">
            <v>0.83333333333333337</v>
          </cell>
        </row>
        <row r="501">
          <cell r="D501">
            <v>0.83333333333333337</v>
          </cell>
        </row>
        <row r="502">
          <cell r="D502">
            <v>0.84033613445378152</v>
          </cell>
        </row>
        <row r="503">
          <cell r="D503">
            <v>0.84033613445378152</v>
          </cell>
        </row>
        <row r="504">
          <cell r="D504">
            <v>0.84745762711864414</v>
          </cell>
        </row>
        <row r="505">
          <cell r="D505">
            <v>0.85470085470085477</v>
          </cell>
        </row>
        <row r="506">
          <cell r="D506">
            <v>0.86206896551724144</v>
          </cell>
        </row>
        <row r="507">
          <cell r="D507">
            <v>0.86956521739130443</v>
          </cell>
        </row>
        <row r="508">
          <cell r="D508">
            <v>0.87719298245614041</v>
          </cell>
        </row>
        <row r="509">
          <cell r="D509">
            <v>0.88495575221238942</v>
          </cell>
        </row>
        <row r="510">
          <cell r="D510">
            <v>0.89285714285714279</v>
          </cell>
        </row>
        <row r="511">
          <cell r="D511">
            <v>0.9009009009009008</v>
          </cell>
        </row>
        <row r="512">
          <cell r="D512">
            <v>0.90909090909090906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>
        <row r="4">
          <cell r="B4">
            <v>2</v>
          </cell>
        </row>
      </sheetData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. Resultado Líquido"/>
      <sheetName val="Gráf. Ger. Líquida de Cx"/>
      <sheetName val="Resultado e GLCx"/>
      <sheetName val="PricesTons"/>
      <sheetName val="WorkSpace"/>
      <sheetName val="listas"/>
      <sheetName val="Resultado e GLCx.xlsx"/>
      <sheetName val="Resultado%20e%20GLCx.xlsx"/>
    </sheetNames>
    <definedNames>
      <definedName name="ExpandVPeriods" refersTo="#REF!"/>
      <definedName name="ExportFile" refersTo="#REF!"/>
      <definedName name="NB" refersTo="#REF!"/>
      <definedName name="ProImportExport.ImportFile" refersTo="#REF!"/>
      <definedName name="ProImportExport.SaveNewFile" refersTo="#REF!"/>
      <definedName name="RES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ted Cash"/>
      <sheetName val="CDB Release"/>
      <sheetName val="CWEI (Brasil)"/>
      <sheetName val="Resumo"/>
      <sheetName val="Resgates"/>
      <sheetName val="Liquidated"/>
      <sheetName val="DI"/>
      <sheetName val="Data"/>
      <sheetName val="Explanations"/>
      <sheetName val="Sheet1"/>
      <sheetName val="LDC Armazéns Gerais"/>
      <sheetName val="Sheet3"/>
    </sheetNames>
    <sheetDataSet>
      <sheetData sheetId="0">
        <row r="14">
          <cell r="G14">
            <v>243022062.06035742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4">
          <cell r="A4">
            <v>39178</v>
          </cell>
        </row>
        <row r="5">
          <cell r="A5">
            <v>39193</v>
          </cell>
        </row>
        <row r="6">
          <cell r="A6">
            <v>39203</v>
          </cell>
        </row>
        <row r="7">
          <cell r="A7">
            <v>39240</v>
          </cell>
        </row>
        <row r="8">
          <cell r="A8">
            <v>39332</v>
          </cell>
        </row>
        <row r="9">
          <cell r="A9">
            <v>39367</v>
          </cell>
        </row>
        <row r="10">
          <cell r="A10">
            <v>39388</v>
          </cell>
        </row>
        <row r="11">
          <cell r="A11">
            <v>39401</v>
          </cell>
        </row>
        <row r="12">
          <cell r="A12">
            <v>39441</v>
          </cell>
        </row>
        <row r="13">
          <cell r="A13">
            <v>39448</v>
          </cell>
        </row>
        <row r="14">
          <cell r="A14">
            <v>39482</v>
          </cell>
        </row>
        <row r="15">
          <cell r="A15">
            <v>39483</v>
          </cell>
        </row>
        <row r="16">
          <cell r="A16">
            <v>39528</v>
          </cell>
        </row>
        <row r="17">
          <cell r="A17">
            <v>39559</v>
          </cell>
        </row>
        <row r="18">
          <cell r="A18">
            <v>39569</v>
          </cell>
        </row>
        <row r="19">
          <cell r="A19">
            <v>39590</v>
          </cell>
        </row>
        <row r="20">
          <cell r="A20">
            <v>39698</v>
          </cell>
        </row>
        <row r="21">
          <cell r="A21">
            <v>39733</v>
          </cell>
        </row>
        <row r="22">
          <cell r="A22">
            <v>39754</v>
          </cell>
        </row>
        <row r="23">
          <cell r="A23">
            <v>39767</v>
          </cell>
        </row>
        <row r="24">
          <cell r="A24">
            <v>39807</v>
          </cell>
        </row>
        <row r="25">
          <cell r="A25">
            <v>39814</v>
          </cell>
        </row>
        <row r="26">
          <cell r="A26">
            <v>39867</v>
          </cell>
        </row>
        <row r="27">
          <cell r="A27">
            <v>39868</v>
          </cell>
        </row>
        <row r="28">
          <cell r="A28">
            <v>39913</v>
          </cell>
        </row>
        <row r="29">
          <cell r="A29">
            <v>39924</v>
          </cell>
        </row>
        <row r="30">
          <cell r="A30">
            <v>39934</v>
          </cell>
        </row>
        <row r="31">
          <cell r="A31">
            <v>39975</v>
          </cell>
        </row>
        <row r="32">
          <cell r="A32">
            <v>40063</v>
          </cell>
        </row>
        <row r="33">
          <cell r="A33">
            <v>40098</v>
          </cell>
        </row>
        <row r="34">
          <cell r="A34">
            <v>40119</v>
          </cell>
        </row>
        <row r="35">
          <cell r="A35">
            <v>40119</v>
          </cell>
        </row>
        <row r="36">
          <cell r="A36">
            <v>40132</v>
          </cell>
        </row>
        <row r="37">
          <cell r="A37">
            <v>40132</v>
          </cell>
        </row>
        <row r="38">
          <cell r="A38">
            <v>40137</v>
          </cell>
        </row>
        <row r="39">
          <cell r="A39">
            <v>40172</v>
          </cell>
        </row>
        <row r="40">
          <cell r="A40">
            <v>40179</v>
          </cell>
        </row>
        <row r="41">
          <cell r="A41">
            <v>40224</v>
          </cell>
        </row>
        <row r="42">
          <cell r="A42">
            <v>40225</v>
          </cell>
        </row>
        <row r="43">
          <cell r="A43">
            <v>40270</v>
          </cell>
        </row>
        <row r="44">
          <cell r="A44">
            <v>40289</v>
          </cell>
        </row>
        <row r="45">
          <cell r="A45">
            <v>40299</v>
          </cell>
        </row>
        <row r="46">
          <cell r="A46">
            <v>40332</v>
          </cell>
        </row>
        <row r="47">
          <cell r="A47">
            <v>40428</v>
          </cell>
        </row>
        <row r="48">
          <cell r="A48">
            <v>40463</v>
          </cell>
        </row>
        <row r="49">
          <cell r="A49">
            <v>40484</v>
          </cell>
        </row>
        <row r="50">
          <cell r="A50">
            <v>40497</v>
          </cell>
        </row>
        <row r="51">
          <cell r="A51">
            <v>40497</v>
          </cell>
        </row>
        <row r="52">
          <cell r="A52">
            <v>40502</v>
          </cell>
        </row>
        <row r="53">
          <cell r="A53">
            <v>40537</v>
          </cell>
        </row>
        <row r="54">
          <cell r="A54">
            <v>40544</v>
          </cell>
        </row>
        <row r="55">
          <cell r="A55">
            <v>40609</v>
          </cell>
        </row>
        <row r="56">
          <cell r="A56">
            <v>40610</v>
          </cell>
        </row>
        <row r="57">
          <cell r="A57">
            <v>40654</v>
          </cell>
        </row>
        <row r="58">
          <cell r="A58">
            <v>40655</v>
          </cell>
        </row>
        <row r="59">
          <cell r="A59">
            <v>40664</v>
          </cell>
        </row>
        <row r="60">
          <cell r="A60">
            <v>40717</v>
          </cell>
        </row>
        <row r="61">
          <cell r="A61">
            <v>40793</v>
          </cell>
        </row>
        <row r="62">
          <cell r="A62">
            <v>40828</v>
          </cell>
        </row>
        <row r="63">
          <cell r="A63">
            <v>40849</v>
          </cell>
        </row>
        <row r="64">
          <cell r="A64">
            <v>40862</v>
          </cell>
        </row>
        <row r="65">
          <cell r="A65">
            <v>40867</v>
          </cell>
        </row>
        <row r="66">
          <cell r="A66">
            <v>40902</v>
          </cell>
        </row>
        <row r="67">
          <cell r="A67">
            <v>40909</v>
          </cell>
        </row>
        <row r="68">
          <cell r="A68">
            <v>40959</v>
          </cell>
        </row>
        <row r="69">
          <cell r="A69">
            <v>40960</v>
          </cell>
        </row>
        <row r="70">
          <cell r="A70">
            <v>41005</v>
          </cell>
        </row>
        <row r="71">
          <cell r="A71">
            <v>41020</v>
          </cell>
        </row>
        <row r="72">
          <cell r="A72">
            <v>41030</v>
          </cell>
        </row>
        <row r="73">
          <cell r="A73">
            <v>41067</v>
          </cell>
        </row>
        <row r="74">
          <cell r="A74">
            <v>41159</v>
          </cell>
        </row>
        <row r="75">
          <cell r="A75">
            <v>41194</v>
          </cell>
        </row>
        <row r="76">
          <cell r="A76">
            <v>41215</v>
          </cell>
        </row>
        <row r="77">
          <cell r="A77">
            <v>41228</v>
          </cell>
        </row>
        <row r="78">
          <cell r="A78">
            <v>41233</v>
          </cell>
        </row>
        <row r="79">
          <cell r="A79">
            <v>41268</v>
          </cell>
        </row>
        <row r="80">
          <cell r="A80">
            <v>41275</v>
          </cell>
        </row>
        <row r="81">
          <cell r="A81">
            <v>41316</v>
          </cell>
        </row>
        <row r="82">
          <cell r="A82">
            <v>41317</v>
          </cell>
        </row>
        <row r="83">
          <cell r="A83">
            <v>41362</v>
          </cell>
        </row>
        <row r="84">
          <cell r="A84">
            <v>41385</v>
          </cell>
        </row>
        <row r="85">
          <cell r="A85">
            <v>41395</v>
          </cell>
        </row>
        <row r="86">
          <cell r="A86">
            <v>41424</v>
          </cell>
        </row>
        <row r="87">
          <cell r="A87">
            <v>41524</v>
          </cell>
        </row>
        <row r="88">
          <cell r="A88">
            <v>41559</v>
          </cell>
        </row>
        <row r="89">
          <cell r="A89">
            <v>41580</v>
          </cell>
        </row>
        <row r="90">
          <cell r="A90">
            <v>41593</v>
          </cell>
        </row>
        <row r="91">
          <cell r="A91">
            <v>41598</v>
          </cell>
        </row>
        <row r="92">
          <cell r="A92">
            <v>41633</v>
          </cell>
        </row>
        <row r="93">
          <cell r="A93">
            <v>41640</v>
          </cell>
        </row>
        <row r="94">
          <cell r="A94">
            <v>41701</v>
          </cell>
        </row>
        <row r="95">
          <cell r="A95">
            <v>41702</v>
          </cell>
        </row>
        <row r="96">
          <cell r="A96">
            <v>41747</v>
          </cell>
        </row>
        <row r="97">
          <cell r="A97">
            <v>41750</v>
          </cell>
        </row>
        <row r="98">
          <cell r="A98">
            <v>41760</v>
          </cell>
        </row>
        <row r="99">
          <cell r="A99">
            <v>41809</v>
          </cell>
        </row>
        <row r="100">
          <cell r="A100">
            <v>41889</v>
          </cell>
        </row>
        <row r="101">
          <cell r="A101">
            <v>41924</v>
          </cell>
        </row>
        <row r="102">
          <cell r="A102">
            <v>41945</v>
          </cell>
        </row>
        <row r="103">
          <cell r="A103">
            <v>41958</v>
          </cell>
        </row>
        <row r="104">
          <cell r="A104">
            <v>41963</v>
          </cell>
        </row>
        <row r="105">
          <cell r="A105">
            <v>41998</v>
          </cell>
        </row>
        <row r="106">
          <cell r="A106">
            <v>42005</v>
          </cell>
        </row>
        <row r="107">
          <cell r="A107">
            <v>42051</v>
          </cell>
        </row>
        <row r="108">
          <cell r="A108">
            <v>42052</v>
          </cell>
        </row>
        <row r="109">
          <cell r="A109">
            <v>42097</v>
          </cell>
        </row>
        <row r="110">
          <cell r="A110">
            <v>42115</v>
          </cell>
        </row>
        <row r="111">
          <cell r="A111">
            <v>42125</v>
          </cell>
        </row>
        <row r="112">
          <cell r="A112">
            <v>42159</v>
          </cell>
        </row>
        <row r="113">
          <cell r="A113">
            <v>42254</v>
          </cell>
        </row>
        <row r="114">
          <cell r="A114">
            <v>42289</v>
          </cell>
        </row>
        <row r="115">
          <cell r="A115">
            <v>42310</v>
          </cell>
        </row>
        <row r="116">
          <cell r="A116">
            <v>42323</v>
          </cell>
        </row>
        <row r="117">
          <cell r="A117">
            <v>42328</v>
          </cell>
        </row>
        <row r="118">
          <cell r="A118">
            <v>42363</v>
          </cell>
        </row>
        <row r="119">
          <cell r="A119">
            <v>42370</v>
          </cell>
        </row>
        <row r="120">
          <cell r="A120">
            <v>42408</v>
          </cell>
        </row>
        <row r="121">
          <cell r="A121">
            <v>42409</v>
          </cell>
        </row>
        <row r="122">
          <cell r="A122">
            <v>42454</v>
          </cell>
        </row>
        <row r="123">
          <cell r="A123">
            <v>42481</v>
          </cell>
        </row>
        <row r="124">
          <cell r="A124">
            <v>42491</v>
          </cell>
        </row>
        <row r="125">
          <cell r="A125">
            <v>42516</v>
          </cell>
        </row>
        <row r="126">
          <cell r="A126">
            <v>42620</v>
          </cell>
        </row>
        <row r="127">
          <cell r="A127">
            <v>42655</v>
          </cell>
        </row>
        <row r="128">
          <cell r="A128">
            <v>42676</v>
          </cell>
        </row>
        <row r="129">
          <cell r="A129">
            <v>42689</v>
          </cell>
        </row>
        <row r="130">
          <cell r="A130">
            <v>42694</v>
          </cell>
        </row>
        <row r="131">
          <cell r="A131">
            <v>42729</v>
          </cell>
        </row>
        <row r="132">
          <cell r="A132">
            <v>42736</v>
          </cell>
        </row>
        <row r="133">
          <cell r="A133">
            <v>42793</v>
          </cell>
        </row>
        <row r="134">
          <cell r="A134">
            <v>42794</v>
          </cell>
        </row>
        <row r="135">
          <cell r="A135">
            <v>42839</v>
          </cell>
        </row>
        <row r="136">
          <cell r="A136">
            <v>42846</v>
          </cell>
        </row>
        <row r="137">
          <cell r="A137">
            <v>42856</v>
          </cell>
        </row>
        <row r="138">
          <cell r="A138">
            <v>42901</v>
          </cell>
        </row>
        <row r="139">
          <cell r="A139">
            <v>42985</v>
          </cell>
        </row>
        <row r="140">
          <cell r="A140">
            <v>43020</v>
          </cell>
        </row>
        <row r="141">
          <cell r="A141">
            <v>43041</v>
          </cell>
        </row>
        <row r="142">
          <cell r="A142">
            <v>43054</v>
          </cell>
        </row>
        <row r="143">
          <cell r="A143">
            <v>43059</v>
          </cell>
        </row>
        <row r="144">
          <cell r="A144">
            <v>43094</v>
          </cell>
        </row>
        <row r="145">
          <cell r="A145">
            <v>43101</v>
          </cell>
        </row>
        <row r="146">
          <cell r="A146">
            <v>43143</v>
          </cell>
        </row>
        <row r="147">
          <cell r="A147">
            <v>43144</v>
          </cell>
        </row>
        <row r="148">
          <cell r="A148">
            <v>43189</v>
          </cell>
        </row>
        <row r="149">
          <cell r="A149">
            <v>43211</v>
          </cell>
        </row>
        <row r="150">
          <cell r="A150">
            <v>43221</v>
          </cell>
        </row>
        <row r="151">
          <cell r="A151">
            <v>43251</v>
          </cell>
        </row>
        <row r="152">
          <cell r="A152">
            <v>43350</v>
          </cell>
        </row>
        <row r="153">
          <cell r="A153">
            <v>43385</v>
          </cell>
        </row>
        <row r="154">
          <cell r="A154">
            <v>43406</v>
          </cell>
        </row>
        <row r="155">
          <cell r="A155">
            <v>43419</v>
          </cell>
        </row>
        <row r="156">
          <cell r="A156">
            <v>43424</v>
          </cell>
        </row>
        <row r="157">
          <cell r="A157">
            <v>43459</v>
          </cell>
        </row>
        <row r="158">
          <cell r="A158">
            <v>43466</v>
          </cell>
        </row>
        <row r="159">
          <cell r="A159">
            <v>43528</v>
          </cell>
        </row>
        <row r="160">
          <cell r="A160">
            <v>43529</v>
          </cell>
        </row>
        <row r="161">
          <cell r="A161">
            <v>43574</v>
          </cell>
        </row>
        <row r="162">
          <cell r="A162">
            <v>43576</v>
          </cell>
        </row>
        <row r="163">
          <cell r="A163">
            <v>43586</v>
          </cell>
        </row>
        <row r="164">
          <cell r="A164">
            <v>43636</v>
          </cell>
        </row>
        <row r="165">
          <cell r="A165">
            <v>43715</v>
          </cell>
        </row>
        <row r="166">
          <cell r="A166">
            <v>43750</v>
          </cell>
        </row>
        <row r="167">
          <cell r="A167">
            <v>43771</v>
          </cell>
        </row>
        <row r="168">
          <cell r="A168">
            <v>43784</v>
          </cell>
        </row>
        <row r="169">
          <cell r="A169">
            <v>43789</v>
          </cell>
        </row>
        <row r="170">
          <cell r="A170">
            <v>43824</v>
          </cell>
        </row>
        <row r="171">
          <cell r="A171">
            <v>43831</v>
          </cell>
        </row>
        <row r="172">
          <cell r="A172">
            <v>43885</v>
          </cell>
        </row>
        <row r="173">
          <cell r="A173">
            <v>43886</v>
          </cell>
        </row>
        <row r="174">
          <cell r="A174">
            <v>43931</v>
          </cell>
        </row>
        <row r="175">
          <cell r="A175">
            <v>43942</v>
          </cell>
        </row>
        <row r="176">
          <cell r="A176">
            <v>43952</v>
          </cell>
        </row>
        <row r="177">
          <cell r="A177">
            <v>43993</v>
          </cell>
        </row>
        <row r="178">
          <cell r="A178">
            <v>44081</v>
          </cell>
        </row>
        <row r="179">
          <cell r="A179">
            <v>44116</v>
          </cell>
        </row>
        <row r="180">
          <cell r="A180">
            <v>44137</v>
          </cell>
        </row>
        <row r="181">
          <cell r="A181">
            <v>44150</v>
          </cell>
        </row>
        <row r="182">
          <cell r="A182">
            <v>44155</v>
          </cell>
        </row>
        <row r="183">
          <cell r="A183">
            <v>44190</v>
          </cell>
        </row>
        <row r="184">
          <cell r="A184">
            <v>44197</v>
          </cell>
        </row>
        <row r="185">
          <cell r="A185">
            <v>44242</v>
          </cell>
        </row>
        <row r="186">
          <cell r="A186">
            <v>44243</v>
          </cell>
        </row>
        <row r="187">
          <cell r="A187">
            <v>44288</v>
          </cell>
        </row>
        <row r="188">
          <cell r="A188">
            <v>44307</v>
          </cell>
        </row>
        <row r="189">
          <cell r="A189">
            <v>44317</v>
          </cell>
        </row>
        <row r="190">
          <cell r="A190">
            <v>44350</v>
          </cell>
        </row>
        <row r="191">
          <cell r="A191">
            <v>44446</v>
          </cell>
        </row>
        <row r="192">
          <cell r="A192">
            <v>44481</v>
          </cell>
        </row>
        <row r="193">
          <cell r="A193">
            <v>44502</v>
          </cell>
        </row>
        <row r="194">
          <cell r="A194">
            <v>44515</v>
          </cell>
        </row>
        <row r="195">
          <cell r="A195">
            <v>44520</v>
          </cell>
        </row>
        <row r="196">
          <cell r="A196">
            <v>44555</v>
          </cell>
        </row>
        <row r="197">
          <cell r="A197">
            <v>44562</v>
          </cell>
        </row>
        <row r="198">
          <cell r="A198">
            <v>44620</v>
          </cell>
        </row>
        <row r="199">
          <cell r="A199">
            <v>44621</v>
          </cell>
        </row>
        <row r="200">
          <cell r="A200">
            <v>44666</v>
          </cell>
        </row>
        <row r="201">
          <cell r="A201">
            <v>44672</v>
          </cell>
        </row>
        <row r="202">
          <cell r="A202">
            <v>44682</v>
          </cell>
        </row>
        <row r="203">
          <cell r="A203">
            <v>44728</v>
          </cell>
        </row>
        <row r="204">
          <cell r="A204">
            <v>44811</v>
          </cell>
        </row>
        <row r="205">
          <cell r="A205">
            <v>44846</v>
          </cell>
        </row>
        <row r="206">
          <cell r="A206">
            <v>44867</v>
          </cell>
        </row>
        <row r="207">
          <cell r="A207">
            <v>44880</v>
          </cell>
        </row>
        <row r="208">
          <cell r="A208">
            <v>44885</v>
          </cell>
        </row>
        <row r="209">
          <cell r="A209">
            <v>44920</v>
          </cell>
        </row>
        <row r="210">
          <cell r="A210">
            <v>44927</v>
          </cell>
        </row>
        <row r="211">
          <cell r="A211">
            <v>44977</v>
          </cell>
        </row>
        <row r="212">
          <cell r="A212">
            <v>44978</v>
          </cell>
        </row>
        <row r="213">
          <cell r="A213">
            <v>45023</v>
          </cell>
        </row>
        <row r="214">
          <cell r="A214">
            <v>45037</v>
          </cell>
        </row>
        <row r="215">
          <cell r="A215">
            <v>45047</v>
          </cell>
        </row>
        <row r="216">
          <cell r="A216">
            <v>45085</v>
          </cell>
        </row>
        <row r="217">
          <cell r="A217">
            <v>45176</v>
          </cell>
        </row>
        <row r="218">
          <cell r="A218">
            <v>45211</v>
          </cell>
        </row>
        <row r="219">
          <cell r="A219">
            <v>45232</v>
          </cell>
        </row>
        <row r="220">
          <cell r="A220">
            <v>45245</v>
          </cell>
        </row>
        <row r="221">
          <cell r="A221">
            <v>45250</v>
          </cell>
        </row>
        <row r="222">
          <cell r="A222">
            <v>45285</v>
          </cell>
        </row>
        <row r="223">
          <cell r="A223">
            <v>45292</v>
          </cell>
        </row>
        <row r="224">
          <cell r="A224">
            <v>45334</v>
          </cell>
        </row>
        <row r="225">
          <cell r="A225">
            <v>45335</v>
          </cell>
        </row>
        <row r="226">
          <cell r="A226">
            <v>45380</v>
          </cell>
        </row>
        <row r="227">
          <cell r="A227">
            <v>45403</v>
          </cell>
        </row>
        <row r="228">
          <cell r="A228">
            <v>45413</v>
          </cell>
        </row>
        <row r="229">
          <cell r="A229">
            <v>45442</v>
          </cell>
        </row>
        <row r="230">
          <cell r="A230">
            <v>45542</v>
          </cell>
        </row>
        <row r="231">
          <cell r="A231">
            <v>45577</v>
          </cell>
        </row>
        <row r="232">
          <cell r="A232">
            <v>45598</v>
          </cell>
        </row>
        <row r="233">
          <cell r="A233">
            <v>45611</v>
          </cell>
        </row>
        <row r="234">
          <cell r="A234">
            <v>45616</v>
          </cell>
        </row>
        <row r="235">
          <cell r="A235">
            <v>45651</v>
          </cell>
        </row>
        <row r="236">
          <cell r="A236">
            <v>45658</v>
          </cell>
        </row>
        <row r="237">
          <cell r="A237">
            <v>45719</v>
          </cell>
        </row>
        <row r="238">
          <cell r="A238">
            <v>45720</v>
          </cell>
        </row>
        <row r="239">
          <cell r="A239">
            <v>45765</v>
          </cell>
        </row>
        <row r="240">
          <cell r="A240">
            <v>45768</v>
          </cell>
        </row>
        <row r="241">
          <cell r="A241">
            <v>45778</v>
          </cell>
        </row>
        <row r="242">
          <cell r="A242">
            <v>45827</v>
          </cell>
        </row>
        <row r="243">
          <cell r="A243">
            <v>45907</v>
          </cell>
        </row>
        <row r="244">
          <cell r="A244">
            <v>45942</v>
          </cell>
        </row>
        <row r="245">
          <cell r="A245">
            <v>45963</v>
          </cell>
        </row>
        <row r="246">
          <cell r="A246">
            <v>45976</v>
          </cell>
        </row>
        <row r="247">
          <cell r="A247">
            <v>45981</v>
          </cell>
        </row>
        <row r="248">
          <cell r="A248">
            <v>46016</v>
          </cell>
        </row>
        <row r="249">
          <cell r="A249">
            <v>46023</v>
          </cell>
        </row>
        <row r="250">
          <cell r="A250">
            <v>46069</v>
          </cell>
        </row>
        <row r="251">
          <cell r="A251">
            <v>46070</v>
          </cell>
        </row>
        <row r="252">
          <cell r="A252">
            <v>46115</v>
          </cell>
        </row>
        <row r="253">
          <cell r="A253">
            <v>46133</v>
          </cell>
        </row>
        <row r="254">
          <cell r="A254">
            <v>46143</v>
          </cell>
        </row>
        <row r="255">
          <cell r="A255">
            <v>46177</v>
          </cell>
        </row>
        <row r="256">
          <cell r="A256">
            <v>46272</v>
          </cell>
        </row>
        <row r="257">
          <cell r="A257">
            <v>46307</v>
          </cell>
        </row>
        <row r="258">
          <cell r="A258">
            <v>46328</v>
          </cell>
        </row>
        <row r="259">
          <cell r="A259">
            <v>46341</v>
          </cell>
        </row>
        <row r="260">
          <cell r="A260">
            <v>46346</v>
          </cell>
        </row>
        <row r="261">
          <cell r="A261">
            <v>46381</v>
          </cell>
        </row>
        <row r="262">
          <cell r="A262">
            <v>46388</v>
          </cell>
        </row>
        <row r="263">
          <cell r="A263">
            <v>46426</v>
          </cell>
        </row>
        <row r="264">
          <cell r="A264">
            <v>46427</v>
          </cell>
        </row>
        <row r="265">
          <cell r="A265">
            <v>46472</v>
          </cell>
        </row>
        <row r="266">
          <cell r="A266">
            <v>46498</v>
          </cell>
        </row>
        <row r="267">
          <cell r="A267">
            <v>46508</v>
          </cell>
        </row>
        <row r="268">
          <cell r="A268">
            <v>46534</v>
          </cell>
        </row>
        <row r="269">
          <cell r="A269">
            <v>46637</v>
          </cell>
        </row>
        <row r="270">
          <cell r="A270">
            <v>46672</v>
          </cell>
        </row>
        <row r="271">
          <cell r="A271">
            <v>46693</v>
          </cell>
        </row>
        <row r="272">
          <cell r="A272">
            <v>46706</v>
          </cell>
        </row>
        <row r="273">
          <cell r="A273">
            <v>46711</v>
          </cell>
        </row>
        <row r="274">
          <cell r="A274">
            <v>46746</v>
          </cell>
        </row>
        <row r="275">
          <cell r="A275">
            <v>46753</v>
          </cell>
        </row>
        <row r="276">
          <cell r="A276">
            <v>46811</v>
          </cell>
        </row>
        <row r="277">
          <cell r="A277">
            <v>46812</v>
          </cell>
        </row>
        <row r="278">
          <cell r="A278">
            <v>46857</v>
          </cell>
        </row>
        <row r="279">
          <cell r="A279">
            <v>46864</v>
          </cell>
        </row>
        <row r="280">
          <cell r="A280">
            <v>46874</v>
          </cell>
        </row>
        <row r="281">
          <cell r="A281">
            <v>46919</v>
          </cell>
        </row>
        <row r="282">
          <cell r="A282">
            <v>47003</v>
          </cell>
        </row>
        <row r="283">
          <cell r="A283">
            <v>47038</v>
          </cell>
        </row>
        <row r="284">
          <cell r="A284">
            <v>47059</v>
          </cell>
        </row>
        <row r="285">
          <cell r="A285">
            <v>47072</v>
          </cell>
        </row>
        <row r="286">
          <cell r="A286">
            <v>47077</v>
          </cell>
        </row>
        <row r="287">
          <cell r="A287">
            <v>47112</v>
          </cell>
        </row>
        <row r="288">
          <cell r="A288">
            <v>47119</v>
          </cell>
        </row>
        <row r="289">
          <cell r="A289">
            <v>47161</v>
          </cell>
        </row>
        <row r="290">
          <cell r="A290">
            <v>47162</v>
          </cell>
        </row>
        <row r="291">
          <cell r="A291">
            <v>47207</v>
          </cell>
        </row>
        <row r="292">
          <cell r="A292">
            <v>47229</v>
          </cell>
        </row>
        <row r="293">
          <cell r="A293">
            <v>47239</v>
          </cell>
        </row>
        <row r="294">
          <cell r="A294">
            <v>47269</v>
          </cell>
        </row>
        <row r="295">
          <cell r="A295">
            <v>47368</v>
          </cell>
        </row>
        <row r="296">
          <cell r="A296">
            <v>47403</v>
          </cell>
        </row>
        <row r="297">
          <cell r="A297">
            <v>47424</v>
          </cell>
        </row>
        <row r="298">
          <cell r="A298">
            <v>47437</v>
          </cell>
        </row>
        <row r="299">
          <cell r="A299">
            <v>47442</v>
          </cell>
        </row>
        <row r="300">
          <cell r="A300">
            <v>47477</v>
          </cell>
        </row>
        <row r="301">
          <cell r="A301">
            <v>47484</v>
          </cell>
        </row>
        <row r="302">
          <cell r="A302">
            <v>47546</v>
          </cell>
        </row>
        <row r="303">
          <cell r="A303">
            <v>47547</v>
          </cell>
        </row>
        <row r="304">
          <cell r="A304">
            <v>47592</v>
          </cell>
        </row>
        <row r="305">
          <cell r="A305">
            <v>47594</v>
          </cell>
        </row>
        <row r="306">
          <cell r="A306">
            <v>47604</v>
          </cell>
        </row>
        <row r="307">
          <cell r="A307">
            <v>47654</v>
          </cell>
        </row>
        <row r="308">
          <cell r="A308">
            <v>47733</v>
          </cell>
        </row>
        <row r="309">
          <cell r="A309">
            <v>47768</v>
          </cell>
        </row>
        <row r="310">
          <cell r="A310">
            <v>47789</v>
          </cell>
        </row>
        <row r="311">
          <cell r="A311">
            <v>47802</v>
          </cell>
        </row>
        <row r="312">
          <cell r="A312">
            <v>47807</v>
          </cell>
        </row>
        <row r="313">
          <cell r="A313">
            <v>47842</v>
          </cell>
        </row>
        <row r="314">
          <cell r="A314">
            <v>47849</v>
          </cell>
        </row>
        <row r="315">
          <cell r="A315">
            <v>47903</v>
          </cell>
        </row>
        <row r="316">
          <cell r="A316">
            <v>47904</v>
          </cell>
        </row>
        <row r="317">
          <cell r="A317">
            <v>47949</v>
          </cell>
        </row>
        <row r="318">
          <cell r="A318">
            <v>47959</v>
          </cell>
        </row>
        <row r="319">
          <cell r="A319">
            <v>47969</v>
          </cell>
        </row>
        <row r="320">
          <cell r="A320">
            <v>48011</v>
          </cell>
        </row>
        <row r="321">
          <cell r="A321">
            <v>48098</v>
          </cell>
        </row>
        <row r="322">
          <cell r="A322">
            <v>48133</v>
          </cell>
        </row>
        <row r="323">
          <cell r="A323">
            <v>48154</v>
          </cell>
        </row>
        <row r="324">
          <cell r="A324">
            <v>48167</v>
          </cell>
        </row>
        <row r="325">
          <cell r="A325">
            <v>48172</v>
          </cell>
        </row>
        <row r="326">
          <cell r="A326">
            <v>48207</v>
          </cell>
        </row>
        <row r="327">
          <cell r="A327">
            <v>48214</v>
          </cell>
        </row>
        <row r="328">
          <cell r="A328">
            <v>48253</v>
          </cell>
        </row>
        <row r="329">
          <cell r="A329">
            <v>48254</v>
          </cell>
        </row>
        <row r="330">
          <cell r="A330">
            <v>48299</v>
          </cell>
        </row>
        <row r="331">
          <cell r="A331">
            <v>48325</v>
          </cell>
        </row>
        <row r="332">
          <cell r="A332">
            <v>48361</v>
          </cell>
        </row>
        <row r="333">
          <cell r="A333">
            <v>48464</v>
          </cell>
        </row>
        <row r="334">
          <cell r="A334">
            <v>48499</v>
          </cell>
        </row>
        <row r="335">
          <cell r="A335">
            <v>48520</v>
          </cell>
        </row>
        <row r="336">
          <cell r="A336">
            <v>48533</v>
          </cell>
        </row>
        <row r="337">
          <cell r="A337">
            <v>48538</v>
          </cell>
        </row>
        <row r="338">
          <cell r="A338">
            <v>48573</v>
          </cell>
        </row>
        <row r="339">
          <cell r="A339">
            <v>48580</v>
          </cell>
        </row>
        <row r="340">
          <cell r="A340">
            <v>48638</v>
          </cell>
        </row>
        <row r="341">
          <cell r="A341">
            <v>48639</v>
          </cell>
        </row>
        <row r="342">
          <cell r="A342">
            <v>48684</v>
          </cell>
        </row>
        <row r="343">
          <cell r="A343">
            <v>48690</v>
          </cell>
        </row>
        <row r="344">
          <cell r="A344">
            <v>48746</v>
          </cell>
        </row>
        <row r="345">
          <cell r="A345">
            <v>48829</v>
          </cell>
        </row>
        <row r="346">
          <cell r="A346">
            <v>48864</v>
          </cell>
        </row>
        <row r="347">
          <cell r="A347">
            <v>48885</v>
          </cell>
        </row>
        <row r="348">
          <cell r="A348">
            <v>48898</v>
          </cell>
        </row>
        <row r="349">
          <cell r="A349">
            <v>48903</v>
          </cell>
        </row>
        <row r="350">
          <cell r="A350">
            <v>48938</v>
          </cell>
        </row>
        <row r="351">
          <cell r="A351">
            <v>48945</v>
          </cell>
        </row>
        <row r="352">
          <cell r="A352">
            <v>48995</v>
          </cell>
        </row>
        <row r="353">
          <cell r="A353">
            <v>48996</v>
          </cell>
        </row>
        <row r="354">
          <cell r="A354">
            <v>49041</v>
          </cell>
        </row>
        <row r="355">
          <cell r="A355">
            <v>49055</v>
          </cell>
        </row>
        <row r="356">
          <cell r="A356">
            <v>49065</v>
          </cell>
        </row>
        <row r="357">
          <cell r="A357">
            <v>49103</v>
          </cell>
        </row>
        <row r="358">
          <cell r="A358">
            <v>49194</v>
          </cell>
        </row>
        <row r="359">
          <cell r="A359">
            <v>49229</v>
          </cell>
        </row>
        <row r="360">
          <cell r="A360">
            <v>49250</v>
          </cell>
        </row>
        <row r="361">
          <cell r="A361">
            <v>49263</v>
          </cell>
        </row>
        <row r="362">
          <cell r="A362">
            <v>49268</v>
          </cell>
        </row>
        <row r="363">
          <cell r="A363">
            <v>49303</v>
          </cell>
        </row>
        <row r="364">
          <cell r="A364">
            <v>49310</v>
          </cell>
        </row>
        <row r="365">
          <cell r="A365">
            <v>49345</v>
          </cell>
        </row>
        <row r="366">
          <cell r="A366">
            <v>49346</v>
          </cell>
        </row>
        <row r="367">
          <cell r="A367">
            <v>49391</v>
          </cell>
        </row>
        <row r="368">
          <cell r="A368">
            <v>49430</v>
          </cell>
        </row>
        <row r="369">
          <cell r="A369">
            <v>49453</v>
          </cell>
        </row>
        <row r="370">
          <cell r="A370">
            <v>49559</v>
          </cell>
        </row>
        <row r="371">
          <cell r="A371">
            <v>49594</v>
          </cell>
        </row>
        <row r="372">
          <cell r="A372">
            <v>49615</v>
          </cell>
        </row>
        <row r="373">
          <cell r="A373">
            <v>49628</v>
          </cell>
        </row>
        <row r="374">
          <cell r="A374">
            <v>49633</v>
          </cell>
        </row>
        <row r="375">
          <cell r="A375">
            <v>49633</v>
          </cell>
        </row>
        <row r="376">
          <cell r="A376">
            <v>49633</v>
          </cell>
        </row>
        <row r="377">
          <cell r="A377">
            <v>49633</v>
          </cell>
        </row>
        <row r="378">
          <cell r="A378">
            <v>49633</v>
          </cell>
        </row>
        <row r="379">
          <cell r="A379">
            <v>49633</v>
          </cell>
        </row>
        <row r="380">
          <cell r="A380">
            <v>49633</v>
          </cell>
        </row>
        <row r="381">
          <cell r="A381">
            <v>49633</v>
          </cell>
        </row>
        <row r="382">
          <cell r="A382">
            <v>49633</v>
          </cell>
        </row>
        <row r="383">
          <cell r="A383">
            <v>49633</v>
          </cell>
        </row>
        <row r="384">
          <cell r="A384">
            <v>49633</v>
          </cell>
        </row>
        <row r="385">
          <cell r="A385">
            <v>49633</v>
          </cell>
        </row>
        <row r="386">
          <cell r="A386">
            <v>49633</v>
          </cell>
        </row>
        <row r="387">
          <cell r="A387">
            <v>49633</v>
          </cell>
        </row>
        <row r="388">
          <cell r="A388">
            <v>49633</v>
          </cell>
        </row>
        <row r="389">
          <cell r="A389">
            <v>49633</v>
          </cell>
        </row>
        <row r="390">
          <cell r="A390">
            <v>49633</v>
          </cell>
        </row>
        <row r="391">
          <cell r="A391">
            <v>49633</v>
          </cell>
        </row>
        <row r="392">
          <cell r="A392">
            <v>49633</v>
          </cell>
        </row>
        <row r="393">
          <cell r="A393">
            <v>49633</v>
          </cell>
        </row>
        <row r="394">
          <cell r="A394">
            <v>49633</v>
          </cell>
        </row>
        <row r="395">
          <cell r="A395">
            <v>49633</v>
          </cell>
        </row>
        <row r="396">
          <cell r="A396">
            <v>49633</v>
          </cell>
        </row>
        <row r="397">
          <cell r="A397">
            <v>49633</v>
          </cell>
        </row>
        <row r="398">
          <cell r="A398">
            <v>49633</v>
          </cell>
        </row>
        <row r="399">
          <cell r="A399">
            <v>49633</v>
          </cell>
        </row>
        <row r="400">
          <cell r="A400">
            <v>49633</v>
          </cell>
        </row>
        <row r="401">
          <cell r="A401">
            <v>49633</v>
          </cell>
        </row>
        <row r="402">
          <cell r="A402">
            <v>49633</v>
          </cell>
        </row>
        <row r="403">
          <cell r="A403">
            <v>49633</v>
          </cell>
        </row>
        <row r="404">
          <cell r="A404">
            <v>49633</v>
          </cell>
        </row>
        <row r="405">
          <cell r="A405">
            <v>49633</v>
          </cell>
        </row>
        <row r="406">
          <cell r="A406">
            <v>49633</v>
          </cell>
        </row>
        <row r="407">
          <cell r="A407">
            <v>49633</v>
          </cell>
        </row>
        <row r="408">
          <cell r="A408">
            <v>49633</v>
          </cell>
        </row>
        <row r="409">
          <cell r="A409">
            <v>49633</v>
          </cell>
        </row>
        <row r="410">
          <cell r="A410">
            <v>49633</v>
          </cell>
        </row>
        <row r="411">
          <cell r="A411">
            <v>49633</v>
          </cell>
        </row>
        <row r="412">
          <cell r="A412">
            <v>49633</v>
          </cell>
        </row>
        <row r="413">
          <cell r="A413">
            <v>49633</v>
          </cell>
        </row>
        <row r="414">
          <cell r="A414">
            <v>49633</v>
          </cell>
        </row>
        <row r="415">
          <cell r="A415">
            <v>49633</v>
          </cell>
        </row>
        <row r="416">
          <cell r="A416">
            <v>49633</v>
          </cell>
        </row>
        <row r="417">
          <cell r="A417">
            <v>49633</v>
          </cell>
        </row>
        <row r="418">
          <cell r="A418">
            <v>49633</v>
          </cell>
        </row>
        <row r="419">
          <cell r="A419">
            <v>49633</v>
          </cell>
        </row>
        <row r="420">
          <cell r="A420">
            <v>49633</v>
          </cell>
        </row>
        <row r="421">
          <cell r="A421">
            <v>49633</v>
          </cell>
        </row>
        <row r="422">
          <cell r="A422">
            <v>49633</v>
          </cell>
        </row>
        <row r="423">
          <cell r="A423">
            <v>49633</v>
          </cell>
        </row>
        <row r="424">
          <cell r="A424">
            <v>49633</v>
          </cell>
        </row>
        <row r="425">
          <cell r="A425">
            <v>49633</v>
          </cell>
        </row>
        <row r="426">
          <cell r="A426">
            <v>49633</v>
          </cell>
        </row>
        <row r="427">
          <cell r="A427">
            <v>49633</v>
          </cell>
        </row>
        <row r="428">
          <cell r="A428">
            <v>49633</v>
          </cell>
        </row>
        <row r="429">
          <cell r="A429">
            <v>49633</v>
          </cell>
        </row>
        <row r="430">
          <cell r="A430">
            <v>49633</v>
          </cell>
        </row>
        <row r="431">
          <cell r="A431">
            <v>49633</v>
          </cell>
        </row>
        <row r="432">
          <cell r="A432">
            <v>49633</v>
          </cell>
        </row>
        <row r="433">
          <cell r="A433">
            <v>49633</v>
          </cell>
        </row>
        <row r="434">
          <cell r="A434">
            <v>49633</v>
          </cell>
        </row>
        <row r="435">
          <cell r="A435">
            <v>49633</v>
          </cell>
        </row>
        <row r="436">
          <cell r="A436">
            <v>49633</v>
          </cell>
        </row>
        <row r="437">
          <cell r="A437">
            <v>49633</v>
          </cell>
        </row>
        <row r="438">
          <cell r="A438">
            <v>49633</v>
          </cell>
        </row>
        <row r="439">
          <cell r="A439">
            <v>49633</v>
          </cell>
        </row>
        <row r="440">
          <cell r="A440">
            <v>49633</v>
          </cell>
        </row>
        <row r="441">
          <cell r="A441">
            <v>49633</v>
          </cell>
        </row>
        <row r="442">
          <cell r="A442">
            <v>49633</v>
          </cell>
        </row>
        <row r="443">
          <cell r="A443">
            <v>49633</v>
          </cell>
        </row>
        <row r="444">
          <cell r="A444">
            <v>49633</v>
          </cell>
        </row>
        <row r="445">
          <cell r="A445">
            <v>49633</v>
          </cell>
        </row>
        <row r="446">
          <cell r="A446">
            <v>49633</v>
          </cell>
        </row>
        <row r="447">
          <cell r="A447">
            <v>49633</v>
          </cell>
        </row>
        <row r="448">
          <cell r="A448">
            <v>49633</v>
          </cell>
        </row>
        <row r="449">
          <cell r="A449">
            <v>49633</v>
          </cell>
        </row>
        <row r="450">
          <cell r="A450">
            <v>49633</v>
          </cell>
        </row>
        <row r="451">
          <cell r="A451">
            <v>49633</v>
          </cell>
        </row>
        <row r="452">
          <cell r="A452">
            <v>49633</v>
          </cell>
        </row>
        <row r="453">
          <cell r="A453">
            <v>49633</v>
          </cell>
        </row>
        <row r="454">
          <cell r="A454">
            <v>49633</v>
          </cell>
        </row>
        <row r="455">
          <cell r="A455">
            <v>49633</v>
          </cell>
        </row>
        <row r="456">
          <cell r="A456">
            <v>49633</v>
          </cell>
        </row>
        <row r="457">
          <cell r="A457">
            <v>49633</v>
          </cell>
        </row>
        <row r="458">
          <cell r="A458">
            <v>49633</v>
          </cell>
        </row>
        <row r="459">
          <cell r="A459">
            <v>49633</v>
          </cell>
        </row>
        <row r="460">
          <cell r="A460">
            <v>49633</v>
          </cell>
        </row>
        <row r="461">
          <cell r="A461">
            <v>49633</v>
          </cell>
        </row>
        <row r="462">
          <cell r="A462">
            <v>49633</v>
          </cell>
        </row>
        <row r="463">
          <cell r="A463">
            <v>49633</v>
          </cell>
        </row>
        <row r="464">
          <cell r="A464">
            <v>49633</v>
          </cell>
        </row>
        <row r="465">
          <cell r="A465">
            <v>49633</v>
          </cell>
        </row>
        <row r="466">
          <cell r="A466">
            <v>49633</v>
          </cell>
        </row>
        <row r="467">
          <cell r="A467">
            <v>49633</v>
          </cell>
        </row>
        <row r="468">
          <cell r="A468">
            <v>49633</v>
          </cell>
        </row>
        <row r="469">
          <cell r="A469">
            <v>49633</v>
          </cell>
        </row>
        <row r="470">
          <cell r="A470">
            <v>49633</v>
          </cell>
        </row>
        <row r="471">
          <cell r="A471">
            <v>49633</v>
          </cell>
        </row>
        <row r="472">
          <cell r="A472">
            <v>49633</v>
          </cell>
        </row>
        <row r="473">
          <cell r="A473">
            <v>49633</v>
          </cell>
        </row>
        <row r="474">
          <cell r="A474">
            <v>49633</v>
          </cell>
        </row>
        <row r="475">
          <cell r="A475">
            <v>49633</v>
          </cell>
        </row>
        <row r="476">
          <cell r="A476">
            <v>49633</v>
          </cell>
        </row>
        <row r="477">
          <cell r="A477">
            <v>49633</v>
          </cell>
        </row>
        <row r="478">
          <cell r="A478">
            <v>49633</v>
          </cell>
        </row>
        <row r="479">
          <cell r="A479">
            <v>49633</v>
          </cell>
        </row>
        <row r="480">
          <cell r="A480">
            <v>49633</v>
          </cell>
        </row>
        <row r="481">
          <cell r="A481">
            <v>49633</v>
          </cell>
        </row>
        <row r="482">
          <cell r="A482">
            <v>49633</v>
          </cell>
        </row>
        <row r="483">
          <cell r="A483">
            <v>49633</v>
          </cell>
        </row>
        <row r="484">
          <cell r="A484">
            <v>49633</v>
          </cell>
        </row>
        <row r="485">
          <cell r="A485">
            <v>49633</v>
          </cell>
        </row>
        <row r="486">
          <cell r="A486">
            <v>49633</v>
          </cell>
        </row>
        <row r="487">
          <cell r="A487">
            <v>49633</v>
          </cell>
        </row>
        <row r="488">
          <cell r="A488">
            <v>49633</v>
          </cell>
        </row>
        <row r="489">
          <cell r="A489">
            <v>49633</v>
          </cell>
        </row>
        <row r="490">
          <cell r="A490">
            <v>49633</v>
          </cell>
        </row>
        <row r="491">
          <cell r="A491">
            <v>49633</v>
          </cell>
        </row>
        <row r="492">
          <cell r="A492">
            <v>49633</v>
          </cell>
        </row>
        <row r="493">
          <cell r="A493">
            <v>49633</v>
          </cell>
        </row>
        <row r="494">
          <cell r="A494">
            <v>49633</v>
          </cell>
        </row>
        <row r="495">
          <cell r="A495">
            <v>49633</v>
          </cell>
        </row>
        <row r="496">
          <cell r="A496">
            <v>49633</v>
          </cell>
        </row>
        <row r="497">
          <cell r="A497">
            <v>49633</v>
          </cell>
        </row>
        <row r="498">
          <cell r="A498">
            <v>49633</v>
          </cell>
        </row>
        <row r="499">
          <cell r="A499">
            <v>49633</v>
          </cell>
        </row>
        <row r="500">
          <cell r="A500">
            <v>49633</v>
          </cell>
        </row>
        <row r="501">
          <cell r="A501">
            <v>49633</v>
          </cell>
        </row>
        <row r="502">
          <cell r="A502">
            <v>49633</v>
          </cell>
        </row>
        <row r="503">
          <cell r="A503">
            <v>49633</v>
          </cell>
        </row>
        <row r="504">
          <cell r="A504">
            <v>49633</v>
          </cell>
        </row>
        <row r="505">
          <cell r="A505">
            <v>49633</v>
          </cell>
        </row>
        <row r="506">
          <cell r="A506">
            <v>49633</v>
          </cell>
        </row>
        <row r="507">
          <cell r="A507">
            <v>49633</v>
          </cell>
        </row>
        <row r="508">
          <cell r="A508">
            <v>49633</v>
          </cell>
        </row>
        <row r="509">
          <cell r="A509">
            <v>49633</v>
          </cell>
        </row>
        <row r="510">
          <cell r="A510">
            <v>49633</v>
          </cell>
        </row>
        <row r="511">
          <cell r="A511">
            <v>49633</v>
          </cell>
        </row>
        <row r="512">
          <cell r="A512">
            <v>49633</v>
          </cell>
        </row>
        <row r="513">
          <cell r="A513">
            <v>49633</v>
          </cell>
        </row>
        <row r="514">
          <cell r="A514">
            <v>49633</v>
          </cell>
        </row>
        <row r="515">
          <cell r="A515">
            <v>49633</v>
          </cell>
        </row>
        <row r="516">
          <cell r="A516">
            <v>49633</v>
          </cell>
        </row>
        <row r="517">
          <cell r="A517">
            <v>49633</v>
          </cell>
        </row>
        <row r="518">
          <cell r="A518">
            <v>49633</v>
          </cell>
        </row>
        <row r="519">
          <cell r="A519">
            <v>49633</v>
          </cell>
        </row>
        <row r="520">
          <cell r="A520">
            <v>49633</v>
          </cell>
        </row>
        <row r="521">
          <cell r="A521">
            <v>49633</v>
          </cell>
        </row>
        <row r="522">
          <cell r="A522">
            <v>49633</v>
          </cell>
        </row>
        <row r="523">
          <cell r="A523">
            <v>49633</v>
          </cell>
        </row>
        <row r="524">
          <cell r="A524">
            <v>49633</v>
          </cell>
        </row>
        <row r="525">
          <cell r="A525">
            <v>49633</v>
          </cell>
        </row>
        <row r="526">
          <cell r="A526">
            <v>49633</v>
          </cell>
        </row>
        <row r="527">
          <cell r="A527">
            <v>49633</v>
          </cell>
        </row>
        <row r="528">
          <cell r="A528">
            <v>49633</v>
          </cell>
        </row>
        <row r="529">
          <cell r="A529">
            <v>49633</v>
          </cell>
        </row>
        <row r="530">
          <cell r="A530">
            <v>49633</v>
          </cell>
        </row>
        <row r="531">
          <cell r="A531">
            <v>49633</v>
          </cell>
        </row>
        <row r="532">
          <cell r="A532">
            <v>49633</v>
          </cell>
        </row>
        <row r="533">
          <cell r="A533">
            <v>49633</v>
          </cell>
        </row>
        <row r="534">
          <cell r="A534">
            <v>49633</v>
          </cell>
        </row>
        <row r="535">
          <cell r="A535">
            <v>49633</v>
          </cell>
        </row>
        <row r="536">
          <cell r="A536">
            <v>49633</v>
          </cell>
        </row>
        <row r="537">
          <cell r="A537">
            <v>49633</v>
          </cell>
        </row>
        <row r="538">
          <cell r="A538">
            <v>49633</v>
          </cell>
        </row>
        <row r="539">
          <cell r="A539">
            <v>49633</v>
          </cell>
        </row>
        <row r="540">
          <cell r="A540">
            <v>49633</v>
          </cell>
        </row>
        <row r="541">
          <cell r="A541">
            <v>49633</v>
          </cell>
        </row>
        <row r="542">
          <cell r="A542">
            <v>49633</v>
          </cell>
        </row>
        <row r="543">
          <cell r="A543">
            <v>49633</v>
          </cell>
        </row>
        <row r="544">
          <cell r="A544">
            <v>49633</v>
          </cell>
        </row>
        <row r="545">
          <cell r="A545">
            <v>49633</v>
          </cell>
        </row>
        <row r="546">
          <cell r="A546">
            <v>49633</v>
          </cell>
        </row>
        <row r="547">
          <cell r="A547">
            <v>49633</v>
          </cell>
        </row>
        <row r="548">
          <cell r="A548">
            <v>49633</v>
          </cell>
        </row>
        <row r="549">
          <cell r="A549">
            <v>49633</v>
          </cell>
        </row>
        <row r="550">
          <cell r="A550">
            <v>49633</v>
          </cell>
        </row>
        <row r="551">
          <cell r="A551">
            <v>49633</v>
          </cell>
        </row>
        <row r="552">
          <cell r="A552">
            <v>49633</v>
          </cell>
        </row>
        <row r="553">
          <cell r="A553">
            <v>49633</v>
          </cell>
        </row>
        <row r="554">
          <cell r="A554">
            <v>49633</v>
          </cell>
        </row>
        <row r="555">
          <cell r="A555">
            <v>49633</v>
          </cell>
        </row>
        <row r="556">
          <cell r="A556">
            <v>49633</v>
          </cell>
        </row>
        <row r="557">
          <cell r="A557">
            <v>49633</v>
          </cell>
        </row>
        <row r="558">
          <cell r="A558">
            <v>49633</v>
          </cell>
        </row>
        <row r="559">
          <cell r="A559">
            <v>49633</v>
          </cell>
        </row>
        <row r="560">
          <cell r="A560">
            <v>49633</v>
          </cell>
        </row>
        <row r="561">
          <cell r="A561">
            <v>49633</v>
          </cell>
        </row>
        <row r="562">
          <cell r="A562">
            <v>49633</v>
          </cell>
        </row>
        <row r="563">
          <cell r="A563">
            <v>49633</v>
          </cell>
        </row>
        <row r="564">
          <cell r="A564">
            <v>49633</v>
          </cell>
        </row>
        <row r="565">
          <cell r="A565">
            <v>49633</v>
          </cell>
        </row>
        <row r="566">
          <cell r="A566">
            <v>49633</v>
          </cell>
        </row>
        <row r="567">
          <cell r="A567">
            <v>49633</v>
          </cell>
        </row>
        <row r="568">
          <cell r="A568">
            <v>49633</v>
          </cell>
        </row>
        <row r="569">
          <cell r="A569">
            <v>49633</v>
          </cell>
        </row>
        <row r="570">
          <cell r="A570">
            <v>49633</v>
          </cell>
        </row>
        <row r="571">
          <cell r="A571">
            <v>49633</v>
          </cell>
        </row>
        <row r="572">
          <cell r="A572">
            <v>49633</v>
          </cell>
        </row>
        <row r="573">
          <cell r="A573">
            <v>49633</v>
          </cell>
        </row>
        <row r="574">
          <cell r="A574">
            <v>49633</v>
          </cell>
        </row>
        <row r="575">
          <cell r="A575">
            <v>49633</v>
          </cell>
        </row>
        <row r="576">
          <cell r="A576">
            <v>49633</v>
          </cell>
        </row>
        <row r="577">
          <cell r="A577">
            <v>49633</v>
          </cell>
        </row>
        <row r="578">
          <cell r="A578">
            <v>49633</v>
          </cell>
        </row>
        <row r="579">
          <cell r="A579">
            <v>49633</v>
          </cell>
        </row>
        <row r="580">
          <cell r="A580">
            <v>49633</v>
          </cell>
        </row>
        <row r="581">
          <cell r="A581">
            <v>49633</v>
          </cell>
        </row>
        <row r="582">
          <cell r="A582">
            <v>49633</v>
          </cell>
        </row>
        <row r="583">
          <cell r="A583">
            <v>49633</v>
          </cell>
        </row>
        <row r="584">
          <cell r="A584">
            <v>49633</v>
          </cell>
        </row>
        <row r="585">
          <cell r="A585">
            <v>49633</v>
          </cell>
        </row>
        <row r="586">
          <cell r="A586">
            <v>49633</v>
          </cell>
        </row>
        <row r="587">
          <cell r="A587">
            <v>49633</v>
          </cell>
        </row>
        <row r="588">
          <cell r="A588">
            <v>49633</v>
          </cell>
        </row>
        <row r="589">
          <cell r="A589">
            <v>49633</v>
          </cell>
        </row>
        <row r="590">
          <cell r="A590">
            <v>49633</v>
          </cell>
        </row>
        <row r="591">
          <cell r="A591">
            <v>49633</v>
          </cell>
        </row>
        <row r="592">
          <cell r="A592">
            <v>49633</v>
          </cell>
        </row>
        <row r="593">
          <cell r="A593">
            <v>49633</v>
          </cell>
        </row>
        <row r="594">
          <cell r="A594">
            <v>49633</v>
          </cell>
        </row>
        <row r="595">
          <cell r="A595">
            <v>49633</v>
          </cell>
        </row>
        <row r="596">
          <cell r="A596">
            <v>49633</v>
          </cell>
        </row>
        <row r="597">
          <cell r="A597">
            <v>49633</v>
          </cell>
        </row>
        <row r="598">
          <cell r="A598">
            <v>49633</v>
          </cell>
        </row>
        <row r="599">
          <cell r="A599">
            <v>49633</v>
          </cell>
        </row>
        <row r="600">
          <cell r="A600">
            <v>49633</v>
          </cell>
        </row>
        <row r="601">
          <cell r="A601">
            <v>49633</v>
          </cell>
        </row>
        <row r="602">
          <cell r="A602">
            <v>49633</v>
          </cell>
        </row>
        <row r="603">
          <cell r="A603">
            <v>49633</v>
          </cell>
        </row>
        <row r="604">
          <cell r="A604">
            <v>49633</v>
          </cell>
        </row>
        <row r="605">
          <cell r="A605">
            <v>49633</v>
          </cell>
        </row>
        <row r="606">
          <cell r="A606">
            <v>49633</v>
          </cell>
        </row>
        <row r="607">
          <cell r="A607">
            <v>49633</v>
          </cell>
        </row>
        <row r="608">
          <cell r="A608">
            <v>49633</v>
          </cell>
        </row>
        <row r="609">
          <cell r="A609">
            <v>49633</v>
          </cell>
        </row>
        <row r="610">
          <cell r="A610">
            <v>49633</v>
          </cell>
        </row>
        <row r="611">
          <cell r="A611">
            <v>49633</v>
          </cell>
        </row>
        <row r="612">
          <cell r="A612">
            <v>49633</v>
          </cell>
        </row>
        <row r="613">
          <cell r="A613">
            <v>49633</v>
          </cell>
        </row>
        <row r="614">
          <cell r="A614">
            <v>49633</v>
          </cell>
        </row>
        <row r="615">
          <cell r="A615">
            <v>49633</v>
          </cell>
        </row>
        <row r="616">
          <cell r="A616">
            <v>49633</v>
          </cell>
        </row>
        <row r="617">
          <cell r="A617">
            <v>49633</v>
          </cell>
        </row>
        <row r="618">
          <cell r="A618">
            <v>49633</v>
          </cell>
        </row>
        <row r="619">
          <cell r="A619">
            <v>49633</v>
          </cell>
        </row>
        <row r="620">
          <cell r="A620">
            <v>49633</v>
          </cell>
        </row>
        <row r="621">
          <cell r="A621">
            <v>49633</v>
          </cell>
        </row>
        <row r="622">
          <cell r="A622">
            <v>49633</v>
          </cell>
        </row>
        <row r="623">
          <cell r="A623">
            <v>49633</v>
          </cell>
        </row>
        <row r="624">
          <cell r="A624">
            <v>49633</v>
          </cell>
        </row>
        <row r="625">
          <cell r="A625">
            <v>49633</v>
          </cell>
        </row>
        <row r="626">
          <cell r="A626">
            <v>49633</v>
          </cell>
        </row>
        <row r="627">
          <cell r="A627">
            <v>49633</v>
          </cell>
        </row>
        <row r="628">
          <cell r="A628">
            <v>49633</v>
          </cell>
        </row>
        <row r="629">
          <cell r="A629">
            <v>49633</v>
          </cell>
        </row>
        <row r="630">
          <cell r="A630">
            <v>49633</v>
          </cell>
        </row>
        <row r="631">
          <cell r="A631">
            <v>49633</v>
          </cell>
        </row>
        <row r="632">
          <cell r="A632">
            <v>49633</v>
          </cell>
        </row>
        <row r="633">
          <cell r="A633">
            <v>49633</v>
          </cell>
        </row>
        <row r="634">
          <cell r="A634">
            <v>49633</v>
          </cell>
        </row>
        <row r="635">
          <cell r="A635">
            <v>49633</v>
          </cell>
        </row>
        <row r="636">
          <cell r="A636">
            <v>49633</v>
          </cell>
        </row>
        <row r="637">
          <cell r="A637">
            <v>49633</v>
          </cell>
        </row>
        <row r="638">
          <cell r="A638">
            <v>49633</v>
          </cell>
        </row>
        <row r="639">
          <cell r="A639">
            <v>49633</v>
          </cell>
        </row>
        <row r="640">
          <cell r="A640">
            <v>49633</v>
          </cell>
        </row>
        <row r="641">
          <cell r="A641">
            <v>49633</v>
          </cell>
        </row>
        <row r="642">
          <cell r="A642">
            <v>49633</v>
          </cell>
        </row>
        <row r="643">
          <cell r="A643">
            <v>49633</v>
          </cell>
        </row>
        <row r="644">
          <cell r="A644">
            <v>49633</v>
          </cell>
        </row>
        <row r="645">
          <cell r="A645">
            <v>49633</v>
          </cell>
        </row>
        <row r="646">
          <cell r="A646">
            <v>49633</v>
          </cell>
        </row>
        <row r="647">
          <cell r="A647">
            <v>49633</v>
          </cell>
        </row>
        <row r="648">
          <cell r="A648">
            <v>49633</v>
          </cell>
        </row>
        <row r="649">
          <cell r="A649">
            <v>49633</v>
          </cell>
        </row>
        <row r="650">
          <cell r="A650">
            <v>49633</v>
          </cell>
        </row>
        <row r="651">
          <cell r="A651">
            <v>49633</v>
          </cell>
        </row>
        <row r="652">
          <cell r="A652">
            <v>49633</v>
          </cell>
        </row>
        <row r="653">
          <cell r="A653">
            <v>49633</v>
          </cell>
        </row>
        <row r="654">
          <cell r="A654">
            <v>49633</v>
          </cell>
        </row>
        <row r="655">
          <cell r="A655">
            <v>49633</v>
          </cell>
        </row>
        <row r="656">
          <cell r="A656">
            <v>49633</v>
          </cell>
        </row>
        <row r="657">
          <cell r="A657">
            <v>49633</v>
          </cell>
        </row>
        <row r="658">
          <cell r="A658">
            <v>49633</v>
          </cell>
        </row>
        <row r="659">
          <cell r="A659">
            <v>49633</v>
          </cell>
        </row>
        <row r="660">
          <cell r="A660">
            <v>49633</v>
          </cell>
        </row>
        <row r="661">
          <cell r="A661">
            <v>49633</v>
          </cell>
        </row>
        <row r="662">
          <cell r="A662">
            <v>49633</v>
          </cell>
        </row>
        <row r="663">
          <cell r="A663">
            <v>49633</v>
          </cell>
        </row>
        <row r="664">
          <cell r="A664">
            <v>49633</v>
          </cell>
        </row>
        <row r="665">
          <cell r="A665">
            <v>49633</v>
          </cell>
        </row>
        <row r="666">
          <cell r="A666">
            <v>49633</v>
          </cell>
        </row>
        <row r="667">
          <cell r="A667">
            <v>49633</v>
          </cell>
        </row>
        <row r="668">
          <cell r="A668">
            <v>49633</v>
          </cell>
        </row>
        <row r="669">
          <cell r="A669">
            <v>49633</v>
          </cell>
        </row>
        <row r="670">
          <cell r="A670">
            <v>49633</v>
          </cell>
        </row>
        <row r="671">
          <cell r="A671">
            <v>49633</v>
          </cell>
        </row>
        <row r="672">
          <cell r="A672">
            <v>49633</v>
          </cell>
        </row>
        <row r="673">
          <cell r="A673">
            <v>49633</v>
          </cell>
        </row>
        <row r="674">
          <cell r="A674">
            <v>49633</v>
          </cell>
        </row>
        <row r="675">
          <cell r="A675">
            <v>49633</v>
          </cell>
        </row>
        <row r="676">
          <cell r="A676">
            <v>49633</v>
          </cell>
        </row>
        <row r="677">
          <cell r="A677">
            <v>49633</v>
          </cell>
        </row>
        <row r="678">
          <cell r="A678">
            <v>49633</v>
          </cell>
        </row>
        <row r="679">
          <cell r="A679">
            <v>49633</v>
          </cell>
        </row>
        <row r="680">
          <cell r="A680">
            <v>49633</v>
          </cell>
        </row>
        <row r="681">
          <cell r="A681">
            <v>49633</v>
          </cell>
        </row>
        <row r="682">
          <cell r="A682">
            <v>49633</v>
          </cell>
        </row>
        <row r="683">
          <cell r="A683">
            <v>49633</v>
          </cell>
        </row>
        <row r="684">
          <cell r="A684">
            <v>49633</v>
          </cell>
        </row>
        <row r="685">
          <cell r="A685">
            <v>49633</v>
          </cell>
        </row>
        <row r="686">
          <cell r="A686">
            <v>49633</v>
          </cell>
        </row>
        <row r="687">
          <cell r="A687">
            <v>49633</v>
          </cell>
        </row>
        <row r="688">
          <cell r="A688">
            <v>49633</v>
          </cell>
        </row>
        <row r="689">
          <cell r="A689">
            <v>49633</v>
          </cell>
        </row>
        <row r="690">
          <cell r="A690">
            <v>49633</v>
          </cell>
        </row>
        <row r="691">
          <cell r="A691">
            <v>49633</v>
          </cell>
        </row>
        <row r="692">
          <cell r="A692">
            <v>49633</v>
          </cell>
        </row>
        <row r="693">
          <cell r="A693">
            <v>49633</v>
          </cell>
        </row>
        <row r="694">
          <cell r="A694">
            <v>49633</v>
          </cell>
        </row>
        <row r="695">
          <cell r="A695">
            <v>49633</v>
          </cell>
        </row>
        <row r="696">
          <cell r="A696">
            <v>49633</v>
          </cell>
        </row>
        <row r="697">
          <cell r="A697">
            <v>49633</v>
          </cell>
        </row>
        <row r="698">
          <cell r="A698">
            <v>49633</v>
          </cell>
        </row>
        <row r="699">
          <cell r="A699">
            <v>49633</v>
          </cell>
        </row>
        <row r="700">
          <cell r="A700">
            <v>49633</v>
          </cell>
        </row>
        <row r="701">
          <cell r="A701">
            <v>49633</v>
          </cell>
        </row>
        <row r="702">
          <cell r="A702">
            <v>49633</v>
          </cell>
        </row>
        <row r="703">
          <cell r="A703">
            <v>49633</v>
          </cell>
        </row>
        <row r="704">
          <cell r="A704">
            <v>49633</v>
          </cell>
        </row>
        <row r="705">
          <cell r="A705">
            <v>49633</v>
          </cell>
        </row>
        <row r="706">
          <cell r="A706">
            <v>49633</v>
          </cell>
        </row>
        <row r="707">
          <cell r="A707">
            <v>49633</v>
          </cell>
        </row>
        <row r="708">
          <cell r="A708">
            <v>49633</v>
          </cell>
        </row>
        <row r="709">
          <cell r="A709">
            <v>49633</v>
          </cell>
        </row>
        <row r="710">
          <cell r="A710">
            <v>49633</v>
          </cell>
        </row>
        <row r="711">
          <cell r="A711">
            <v>49633</v>
          </cell>
        </row>
        <row r="712">
          <cell r="A712">
            <v>49633</v>
          </cell>
        </row>
        <row r="713">
          <cell r="A713">
            <v>49633</v>
          </cell>
        </row>
        <row r="714">
          <cell r="A714">
            <v>49633</v>
          </cell>
        </row>
        <row r="715">
          <cell r="A715">
            <v>49633</v>
          </cell>
        </row>
        <row r="716">
          <cell r="A716">
            <v>49633</v>
          </cell>
        </row>
        <row r="717">
          <cell r="A717">
            <v>49633</v>
          </cell>
        </row>
        <row r="718">
          <cell r="A718">
            <v>49633</v>
          </cell>
        </row>
        <row r="719">
          <cell r="A719">
            <v>49633</v>
          </cell>
        </row>
        <row r="720">
          <cell r="A720">
            <v>49633</v>
          </cell>
        </row>
        <row r="721">
          <cell r="A721">
            <v>49633</v>
          </cell>
        </row>
        <row r="722">
          <cell r="A722">
            <v>49633</v>
          </cell>
        </row>
        <row r="723">
          <cell r="A723">
            <v>49633</v>
          </cell>
        </row>
        <row r="724">
          <cell r="A724">
            <v>49633</v>
          </cell>
        </row>
        <row r="725">
          <cell r="A725">
            <v>49633</v>
          </cell>
        </row>
        <row r="726">
          <cell r="A726">
            <v>49633</v>
          </cell>
        </row>
        <row r="727">
          <cell r="A727">
            <v>49633</v>
          </cell>
        </row>
        <row r="728">
          <cell r="A728">
            <v>49633</v>
          </cell>
        </row>
        <row r="729">
          <cell r="A729">
            <v>49633</v>
          </cell>
        </row>
        <row r="730">
          <cell r="A730">
            <v>49633</v>
          </cell>
        </row>
        <row r="731">
          <cell r="A731">
            <v>49633</v>
          </cell>
        </row>
        <row r="732">
          <cell r="A732">
            <v>49633</v>
          </cell>
        </row>
        <row r="733">
          <cell r="A733">
            <v>49633</v>
          </cell>
        </row>
        <row r="734">
          <cell r="A734">
            <v>49633</v>
          </cell>
        </row>
        <row r="735">
          <cell r="A735">
            <v>49633</v>
          </cell>
        </row>
        <row r="736">
          <cell r="A736">
            <v>49633</v>
          </cell>
        </row>
        <row r="737">
          <cell r="A737">
            <v>49633</v>
          </cell>
        </row>
        <row r="738">
          <cell r="A738">
            <v>49633</v>
          </cell>
        </row>
        <row r="739">
          <cell r="A739">
            <v>49633</v>
          </cell>
        </row>
        <row r="740">
          <cell r="A740">
            <v>49633</v>
          </cell>
        </row>
        <row r="741">
          <cell r="A741">
            <v>49633</v>
          </cell>
        </row>
        <row r="742">
          <cell r="A742">
            <v>49633</v>
          </cell>
        </row>
        <row r="743">
          <cell r="A743">
            <v>49633</v>
          </cell>
        </row>
        <row r="744">
          <cell r="A744">
            <v>49633</v>
          </cell>
        </row>
        <row r="745">
          <cell r="A745">
            <v>49633</v>
          </cell>
        </row>
        <row r="746">
          <cell r="A746">
            <v>49633</v>
          </cell>
        </row>
        <row r="747">
          <cell r="A747">
            <v>49633</v>
          </cell>
        </row>
        <row r="748">
          <cell r="A748">
            <v>49633</v>
          </cell>
        </row>
        <row r="749">
          <cell r="A749">
            <v>49633</v>
          </cell>
        </row>
        <row r="750">
          <cell r="A750">
            <v>49633</v>
          </cell>
        </row>
        <row r="751">
          <cell r="A751">
            <v>49633</v>
          </cell>
        </row>
        <row r="752">
          <cell r="A752">
            <v>49633</v>
          </cell>
        </row>
        <row r="753">
          <cell r="A753">
            <v>49633</v>
          </cell>
        </row>
        <row r="754">
          <cell r="A754">
            <v>49633</v>
          </cell>
        </row>
        <row r="755">
          <cell r="A755">
            <v>49633</v>
          </cell>
        </row>
        <row r="756">
          <cell r="A756">
            <v>49633</v>
          </cell>
        </row>
        <row r="757">
          <cell r="A757">
            <v>49633</v>
          </cell>
        </row>
        <row r="758">
          <cell r="A758">
            <v>49633</v>
          </cell>
        </row>
        <row r="759">
          <cell r="A759">
            <v>49633</v>
          </cell>
        </row>
        <row r="760">
          <cell r="A760">
            <v>49633</v>
          </cell>
        </row>
        <row r="761">
          <cell r="A761">
            <v>49633</v>
          </cell>
        </row>
        <row r="762">
          <cell r="A762">
            <v>49633</v>
          </cell>
        </row>
        <row r="763">
          <cell r="A763">
            <v>49633</v>
          </cell>
        </row>
        <row r="764">
          <cell r="A764">
            <v>49633</v>
          </cell>
        </row>
        <row r="765">
          <cell r="A765">
            <v>49633</v>
          </cell>
        </row>
        <row r="766">
          <cell r="A766">
            <v>49633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FLUXO_CX "/>
      <sheetName val="COMP_CX"/>
      <sheetName val="COMP_ENDIVIDAMENTO"/>
      <sheetName val="FLUXO_ENDIVIDAMENTO"/>
      <sheetName val="GRÁFICOS"/>
      <sheetName val="Contratos_Exercicio"/>
      <sheetName val="MES"/>
      <sheetName val="DIAS"/>
      <sheetName val="Dados"/>
      <sheetName val="Posição R$"/>
      <sheetName val="Feriados"/>
      <sheetName val="Fer E CDI"/>
      <sheetName val="FUNDO"/>
      <sheetName val="Controls"/>
      <sheetName val="CER"/>
    </sheetNames>
    <sheetDataSet>
      <sheetData sheetId="0" refreshError="1">
        <row r="2">
          <cell r="B2" t="str">
            <v>1.5. EVOLUÇÃO GRÁFICA DO ENDIVIDAMENTO DE GIRO/DISPONIBILIDADES</v>
          </cell>
          <cell r="L2" t="str">
            <v>MARÇO/99</v>
          </cell>
        </row>
        <row r="3">
          <cell r="B3" t="str">
            <v>ANÁLISE DO FLUXO DE CAIXA</v>
          </cell>
        </row>
        <row r="4">
          <cell r="B4" t="str">
            <v>NEGÓCIO E &amp; C</v>
          </cell>
        </row>
        <row r="6">
          <cell r="B6" t="str">
            <v>Í N D I C E</v>
          </cell>
        </row>
        <row r="7">
          <cell r="L7" t="str">
            <v>Em US$ x 1.000</v>
          </cell>
        </row>
        <row r="8">
          <cell r="C8" t="str">
            <v xml:space="preserve">   1. A N Á L I S E   D E   L I Q U I D E Z / E N D I V I D A M E N T O</v>
          </cell>
          <cell r="P8" t="str">
            <v>PÁGINA</v>
          </cell>
        </row>
        <row r="11">
          <cell r="D11" t="str">
            <v>1.1. EVOLUÇÃO GRÁFICA DO SALDO FINAL DE CAIXA</v>
          </cell>
          <cell r="P11">
            <v>1</v>
          </cell>
        </row>
        <row r="12">
          <cell r="D12" t="str">
            <v>1.2. COMPOSIÇÃO DO SALDO FINAL DE CAIXA</v>
          </cell>
          <cell r="P12">
            <v>2</v>
          </cell>
        </row>
        <row r="13">
          <cell r="D13" t="str">
            <v>1.3. COMPOSIÇÃO DO ENDIVIDAMENTO e LEASING</v>
          </cell>
          <cell r="P13">
            <v>3</v>
          </cell>
        </row>
        <row r="14">
          <cell r="D14" t="str">
            <v>1.4. COMPARATIVO DO ENDIVIDAMENTO e LEASING ( P x R )</v>
          </cell>
          <cell r="P14">
            <v>3</v>
          </cell>
        </row>
        <row r="15">
          <cell r="D15" t="str">
            <v>1.5. EVOLUÇÃO GRÁFICA DO ENDIVIDAMENTO DE GIRO</v>
          </cell>
          <cell r="P15">
            <v>4</v>
          </cell>
        </row>
        <row r="16">
          <cell r="D16" t="str">
            <v>1.6. PERFIL DO ENDIVIDAMENTO BRUTO POR ORIGEM e POR MOEDA</v>
          </cell>
          <cell r="P16">
            <v>4</v>
          </cell>
        </row>
        <row r="17">
          <cell r="D17" t="str">
            <v>1.7. CUSTO DO ENDIVIDAMENTO E RENTABILIDADE DAS APLICAÇÕES</v>
          </cell>
          <cell r="P17">
            <v>5</v>
          </cell>
        </row>
        <row r="18">
          <cell r="D18" t="str">
            <v>1.8. DEMONSTRATIVO DO RELACIONAMENTO BANCÁRIO</v>
          </cell>
          <cell r="P18">
            <v>6</v>
          </cell>
        </row>
        <row r="20">
          <cell r="C20" t="str">
            <v xml:space="preserve">   2. D E S E M P E N H O   O P E R A C I O N A L   D E   C A I X A</v>
          </cell>
          <cell r="P20" t="str">
            <v>PÁGINA</v>
          </cell>
        </row>
        <row r="23">
          <cell r="D23" t="str">
            <v>2.1. CONSOLIDADO NEGÓCIO ENGENHARIA &amp; CONSTRUÇÃO</v>
          </cell>
          <cell r="P23">
            <v>7</v>
          </cell>
        </row>
        <row r="24">
          <cell r="D24" t="str">
            <v>2.2. LE ENGENHARIA &amp; CONSTRUÇÃO</v>
          </cell>
          <cell r="P24">
            <v>8</v>
          </cell>
        </row>
        <row r="25">
          <cell r="D25" t="str">
            <v>2.3. CONSOLIDADO DSs</v>
          </cell>
          <cell r="P25">
            <v>9</v>
          </cell>
        </row>
        <row r="26">
          <cell r="D26" t="str">
            <v>2.4. DS BRASIL_PLANTAS DE PROCESSO ð  Márcio Faria</v>
          </cell>
          <cell r="P26">
            <v>10</v>
          </cell>
        </row>
        <row r="27">
          <cell r="D27" t="str">
            <v>2.5. DS BRASIL_LESTE ð  Benedicto Júnior</v>
          </cell>
          <cell r="P27">
            <v>11</v>
          </cell>
        </row>
        <row r="28">
          <cell r="D28" t="str">
            <v>2.6. DS BRASIL_BAHIA e SERGIPE ð  Bernardo Gradin</v>
          </cell>
          <cell r="P28">
            <v>12</v>
          </cell>
        </row>
        <row r="29">
          <cell r="D29" t="str">
            <v>2.7. DS BRASIL_NORDESTE ð  Murillo Martins</v>
          </cell>
          <cell r="P29">
            <v>13</v>
          </cell>
        </row>
        <row r="30">
          <cell r="D30" t="str">
            <v>2.8. DS BRASIL_NORTE e CENTRO-OESTE ð  João Pacífico</v>
          </cell>
          <cell r="P30">
            <v>14</v>
          </cell>
        </row>
        <row r="31">
          <cell r="D31" t="str">
            <v>2.9. DS BRASIL_SÃO PAULO e SUL ð  Carlos Fernando Namur</v>
          </cell>
          <cell r="P31">
            <v>15</v>
          </cell>
        </row>
        <row r="32">
          <cell r="D32" t="str">
            <v>2.10. DS PETRÓLEO e GÁS OFFSHORE ð  Roberto Ramos</v>
          </cell>
          <cell r="P32">
            <v>16</v>
          </cell>
        </row>
        <row r="33">
          <cell r="D33" t="str">
            <v>2.11. DS FLÓRIDA ð  Luiz Oswaldo</v>
          </cell>
          <cell r="P33">
            <v>17</v>
          </cell>
        </row>
        <row r="34">
          <cell r="D34" t="str">
            <v>2.12. DS CALIFÓRNIA ð  Luis Augusto Teive</v>
          </cell>
          <cell r="P34">
            <v>18</v>
          </cell>
        </row>
        <row r="35">
          <cell r="D35" t="str">
            <v>2.13. DS VENEZUELA ð  Euzenando Azevedo</v>
          </cell>
          <cell r="P35">
            <v>19</v>
          </cell>
        </row>
        <row r="36">
          <cell r="D36" t="str">
            <v>2.14. DS EQUADOR ð  Luiz Antônio Mameri</v>
          </cell>
          <cell r="P36">
            <v>20</v>
          </cell>
        </row>
        <row r="37">
          <cell r="B37" t="str">
            <v>COMENTÁRIOS</v>
          </cell>
          <cell r="D37" t="str">
            <v>2.15. DS PERU ð  Marco Cruz</v>
          </cell>
          <cell r="P37">
            <v>21</v>
          </cell>
        </row>
        <row r="38">
          <cell r="D38" t="str">
            <v>2.16. DS COLÔMBIA ð  Marcelo Jardim</v>
          </cell>
          <cell r="P38">
            <v>22</v>
          </cell>
        </row>
        <row r="39">
          <cell r="D39" t="str">
            <v>2.17. DS ANGOLA ð  Otacílio Carvalho</v>
          </cell>
          <cell r="P39">
            <v>23</v>
          </cell>
        </row>
        <row r="40">
          <cell r="B40" t="str">
            <v>Ä REAL</v>
          </cell>
          <cell r="D40" t="str">
            <v>2.18. DS PORTUGAL ð  Henrique Valladares</v>
          </cell>
          <cell r="P40">
            <v>24</v>
          </cell>
        </row>
        <row r="41">
          <cell r="D41" t="str">
            <v>2.19. DS CONE SUL ð  Carlos Armando</v>
          </cell>
          <cell r="P41">
            <v>25</v>
          </cell>
        </row>
        <row r="42">
          <cell r="B42" t="str">
            <v>Pequena redução do endividamento líquido em relação a novembro/98 US$ 0,7 MM.</v>
          </cell>
        </row>
      </sheetData>
      <sheetData sheetId="1" refreshError="1"/>
      <sheetData sheetId="2" refreshError="1"/>
      <sheetData sheetId="3" refreshError="1"/>
      <sheetData sheetId="4" refreshError="1">
        <row r="2">
          <cell r="B2" t="str">
            <v>1.5. EVOLUÇÃO GRÁFICA DO ENDIVIDAMENTO DE GIRO/DISPONIBILIDADES</v>
          </cell>
          <cell r="L2" t="str">
            <v>MARÇO/99</v>
          </cell>
        </row>
        <row r="3">
          <cell r="B3" t="str">
            <v>ANÁLISE DO FLUXO DE CAIXA</v>
          </cell>
          <cell r="G3" t="str">
            <v>MARÇO/99</v>
          </cell>
        </row>
        <row r="4">
          <cell r="B4" t="str">
            <v>NEGÓCIO E &amp; C</v>
          </cell>
          <cell r="G4" t="str">
            <v>Em US$ x 1.000</v>
          </cell>
        </row>
        <row r="5">
          <cell r="B5" t="str">
            <v>DESCRIÇÃO</v>
          </cell>
          <cell r="C5" t="str">
            <v>REALIZADO</v>
          </cell>
          <cell r="G5" t="str">
            <v>PREVISTO</v>
          </cell>
        </row>
        <row r="6">
          <cell r="B6" t="str">
            <v>Í N D I C E</v>
          </cell>
          <cell r="C6" t="str">
            <v>REAL</v>
          </cell>
          <cell r="D6" t="str">
            <v>DOLAR</v>
          </cell>
          <cell r="E6" t="str">
            <v>LOCAL</v>
          </cell>
          <cell r="F6" t="str">
            <v>CONSOLIDADO</v>
          </cell>
          <cell r="G6" t="str">
            <v>CONSOLIDADO</v>
          </cell>
        </row>
        <row r="7">
          <cell r="B7" t="str">
            <v xml:space="preserve"> Saldo Inicial de Caixa e Aplicações (em 01/01/99)</v>
          </cell>
          <cell r="C7">
            <v>34569</v>
          </cell>
          <cell r="D7">
            <v>18119</v>
          </cell>
          <cell r="E7">
            <v>42012</v>
          </cell>
          <cell r="F7">
            <v>94700</v>
          </cell>
          <cell r="L7" t="str">
            <v>Em US$ x 1.000</v>
          </cell>
        </row>
        <row r="8">
          <cell r="B8" t="str">
            <v xml:space="preserve"> (+/-) Geração Operacional de Caixa no Exercício</v>
          </cell>
          <cell r="C8" t="str">
            <v xml:space="preserve">   1. A N Á L I S E   D E   L I Q U I D E Z / E N D I V I D A M E N T O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B9" t="str">
            <v xml:space="preserve"> (=) Saldo Antes de Ingressos/Saques Não Operacionais</v>
          </cell>
          <cell r="C9">
            <v>34569</v>
          </cell>
          <cell r="D9">
            <v>18119</v>
          </cell>
          <cell r="E9">
            <v>42012</v>
          </cell>
          <cell r="F9">
            <v>94700</v>
          </cell>
          <cell r="G9">
            <v>0</v>
          </cell>
        </row>
        <row r="10">
          <cell r="B10" t="str">
            <v xml:space="preserve"> (-) INVESTIMENTOS</v>
          </cell>
          <cell r="C10">
            <v>-6215</v>
          </cell>
          <cell r="D10">
            <v>-3588</v>
          </cell>
          <cell r="E10">
            <v>-1809</v>
          </cell>
          <cell r="F10">
            <v>-11612</v>
          </cell>
          <cell r="G10">
            <v>0</v>
          </cell>
        </row>
        <row r="11">
          <cell r="B11" t="str">
            <v xml:space="preserve">   ®    Gestão LE E&amp;C</v>
          </cell>
          <cell r="C11">
            <v>-6215</v>
          </cell>
          <cell r="D11" t="str">
            <v>1.1. EVOLUÇÃO GRÁFICA DO SALDO FINAL DE CAIXA</v>
          </cell>
          <cell r="E11">
            <v>-1809</v>
          </cell>
          <cell r="F11">
            <v>-11612</v>
          </cell>
          <cell r="G11">
            <v>0</v>
          </cell>
        </row>
        <row r="12">
          <cell r="B12" t="str">
            <v xml:space="preserve">                .  Equipamentos/Informática</v>
          </cell>
          <cell r="C12">
            <v>-6197</v>
          </cell>
          <cell r="D12" t="str">
            <v>1.2. COMPOSIÇÃO DO SALDO FINAL DE CAIXA</v>
          </cell>
          <cell r="E12">
            <v>-1809</v>
          </cell>
          <cell r="F12">
            <v>-9770</v>
          </cell>
          <cell r="G12">
            <v>0</v>
          </cell>
        </row>
        <row r="13">
          <cell r="B13" t="str">
            <v xml:space="preserve">                . Participação Acionária/Projetos Especiais</v>
          </cell>
          <cell r="C13">
            <v>-18</v>
          </cell>
          <cell r="D13" t="str">
            <v>1.3. COMPOSIÇÃO DO ENDIVIDAMENTO e LEASING</v>
          </cell>
          <cell r="E13">
            <v>0</v>
          </cell>
          <cell r="F13">
            <v>-1842</v>
          </cell>
          <cell r="G13">
            <v>0</v>
          </cell>
        </row>
        <row r="14">
          <cell r="B14" t="str">
            <v xml:space="preserve">   ®    Fora Gestão LE E&amp;C</v>
          </cell>
          <cell r="C14">
            <v>0</v>
          </cell>
          <cell r="D14" t="str">
            <v>1.4. COMPARATIVO DO ENDIVIDAMENTO e LEASING ( P x R )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 xml:space="preserve">                . Partic.Acionária/Projetos Especiais (Aportes_OSI)</v>
          </cell>
          <cell r="C15">
            <v>0</v>
          </cell>
          <cell r="D15" t="str">
            <v>1.5. EVOLUÇÃO GRÁFICA DO ENDIVIDAMENTO DE GIRO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 xml:space="preserve"> (+) REMUNERAÇÃO SOBRE INVESTIMENTOS</v>
          </cell>
          <cell r="C16">
            <v>877</v>
          </cell>
          <cell r="D16" t="str">
            <v>1.6. PERFIL DO ENDIVIDAMENTO BRUTO POR ORIGEM e POR MOEDA</v>
          </cell>
          <cell r="E16">
            <v>0</v>
          </cell>
          <cell r="F16">
            <v>877</v>
          </cell>
          <cell r="G16">
            <v>0</v>
          </cell>
        </row>
        <row r="17">
          <cell r="B17" t="str">
            <v xml:space="preserve">                .  Recebimento de Dividendos_Gestão LE E&amp;C</v>
          </cell>
          <cell r="C17">
            <v>0</v>
          </cell>
          <cell r="D17" t="str">
            <v>1.7. CUSTO DO ENDIVIDAMENTO E RENTABILIDADE DAS APLICAÇÕES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 xml:space="preserve">                .  Recebimento de Dividendos_Fora Gestão LE E&amp;C_OSI</v>
          </cell>
          <cell r="C18">
            <v>877</v>
          </cell>
          <cell r="D18" t="str">
            <v>1.8. DEMONSTRATIVO DO RELACIONAMENTO BANCÁRIO</v>
          </cell>
          <cell r="E18">
            <v>0</v>
          </cell>
          <cell r="F18">
            <v>877</v>
          </cell>
          <cell r="G18">
            <v>0</v>
          </cell>
        </row>
        <row r="19">
          <cell r="B19" t="str">
            <v xml:space="preserve"> (+/-) OUTROS INGRESSOS/SAQUES FORA GOC</v>
          </cell>
          <cell r="C19">
            <v>3444</v>
          </cell>
          <cell r="D19">
            <v>1392</v>
          </cell>
          <cell r="E19">
            <v>1111</v>
          </cell>
          <cell r="F19">
            <v>5947</v>
          </cell>
          <cell r="G19">
            <v>0</v>
          </cell>
        </row>
        <row r="20">
          <cell r="B20" t="str">
            <v xml:space="preserve">                .  Desmobilização de Ativos Fixos</v>
          </cell>
          <cell r="C20" t="str">
            <v xml:space="preserve">   2. D E S E M P E N H O   O P E R A C I O N A L   D E   C A I X A</v>
          </cell>
          <cell r="D20">
            <v>1392</v>
          </cell>
          <cell r="E20">
            <v>836</v>
          </cell>
          <cell r="F20">
            <v>5672</v>
          </cell>
          <cell r="G20">
            <v>0</v>
          </cell>
        </row>
        <row r="21">
          <cell r="B21" t="str">
            <v xml:space="preserve">                .  Imposto de Renda/Contribuição Social</v>
          </cell>
          <cell r="C21">
            <v>0</v>
          </cell>
          <cell r="D21">
            <v>0</v>
          </cell>
          <cell r="E21">
            <v>-1</v>
          </cell>
          <cell r="F21">
            <v>-1</v>
          </cell>
          <cell r="G21">
            <v>0</v>
          </cell>
        </row>
        <row r="22">
          <cell r="B22" t="str">
            <v xml:space="preserve">                .  Outros Ingressos/Saques </v>
          </cell>
          <cell r="C22">
            <v>0</v>
          </cell>
          <cell r="D22">
            <v>0</v>
          </cell>
          <cell r="E22">
            <v>276</v>
          </cell>
          <cell r="F22">
            <v>276</v>
          </cell>
          <cell r="G22">
            <v>0</v>
          </cell>
        </row>
        <row r="23">
          <cell r="B23" t="str">
            <v xml:space="preserve"> (+/-) TRANSFERÊNCIAS ENTRE EMPRESAS</v>
          </cell>
          <cell r="C23">
            <v>-35371</v>
          </cell>
          <cell r="D23" t="str">
            <v>2.1. CONSOLIDADO NEGÓCIO ENGENHARIA &amp; CONSTRUÇÃO</v>
          </cell>
          <cell r="E23">
            <v>6153</v>
          </cell>
          <cell r="F23">
            <v>-6066</v>
          </cell>
          <cell r="G23">
            <v>0</v>
          </cell>
        </row>
        <row r="24">
          <cell r="B24" t="str">
            <v xml:space="preserve">   ®    C/C Controladora_ODB</v>
          </cell>
          <cell r="C24">
            <v>-3373</v>
          </cell>
          <cell r="D24" t="str">
            <v>2.2. LE ENGENHARIA &amp; CONSTRUÇÃO</v>
          </cell>
          <cell r="E24">
            <v>0</v>
          </cell>
          <cell r="F24">
            <v>-3373</v>
          </cell>
          <cell r="G24">
            <v>0</v>
          </cell>
        </row>
        <row r="25">
          <cell r="B25" t="str">
            <v xml:space="preserve">                .  Remessas/Recebimentos</v>
          </cell>
          <cell r="C25">
            <v>224</v>
          </cell>
          <cell r="D25" t="str">
            <v>2.3. CONSOLIDADO DSs</v>
          </cell>
          <cell r="E25">
            <v>0</v>
          </cell>
          <cell r="F25">
            <v>224</v>
          </cell>
          <cell r="G25">
            <v>0</v>
          </cell>
        </row>
        <row r="26">
          <cell r="B26" t="str">
            <v xml:space="preserve">                .  Pagamento de Dividendos</v>
          </cell>
          <cell r="C26">
            <v>-3224</v>
          </cell>
          <cell r="D26" t="str">
            <v>2.4. DS BRASIL_PLANTAS DE PROCESSO ð  Márcio Faria</v>
          </cell>
          <cell r="E26">
            <v>0</v>
          </cell>
          <cell r="F26">
            <v>-3224</v>
          </cell>
          <cell r="G26">
            <v>0</v>
          </cell>
        </row>
        <row r="27">
          <cell r="B27" t="str">
            <v xml:space="preserve">                .  CR 6800 (Fora Cronograma)</v>
          </cell>
          <cell r="C27">
            <v>-373</v>
          </cell>
          <cell r="D27" t="str">
            <v>2.5. DS BRASIL_LESTE ð  Benedicto Júnior</v>
          </cell>
          <cell r="E27">
            <v>0</v>
          </cell>
          <cell r="F27">
            <v>-373</v>
          </cell>
          <cell r="G27">
            <v>0</v>
          </cell>
        </row>
        <row r="28">
          <cell r="B28" t="str">
            <v xml:space="preserve">   ®    C/C Gestão LE RB</v>
          </cell>
          <cell r="C28">
            <v>-29756</v>
          </cell>
          <cell r="D28" t="str">
            <v>2.6. DS BRASIL_BAHIA e SERGIPE ð  Bernardo Gradin</v>
          </cell>
          <cell r="E28">
            <v>6223</v>
          </cell>
          <cell r="F28">
            <v>-149</v>
          </cell>
          <cell r="G28">
            <v>0</v>
          </cell>
        </row>
        <row r="29">
          <cell r="B29" t="str">
            <v xml:space="preserve">   ®    C/C Fora Gestão LE RB</v>
          </cell>
          <cell r="C29">
            <v>-2242</v>
          </cell>
          <cell r="D29" t="str">
            <v>2.7. DS BRASIL_NORDESTE ð  Murillo Martins</v>
          </cell>
          <cell r="E29">
            <v>-70</v>
          </cell>
          <cell r="F29">
            <v>-2544</v>
          </cell>
          <cell r="G29">
            <v>0</v>
          </cell>
        </row>
        <row r="30">
          <cell r="B30" t="str">
            <v xml:space="preserve">                .  C/C Fora Gestão LE RB</v>
          </cell>
          <cell r="C30">
            <v>-1559</v>
          </cell>
          <cell r="D30" t="str">
            <v>2.8. DS BRASIL_NORTE e CENTRO-OESTE ð  João Pacífico</v>
          </cell>
          <cell r="E30">
            <v>-70</v>
          </cell>
          <cell r="F30">
            <v>-1861</v>
          </cell>
          <cell r="G30">
            <v>0</v>
          </cell>
        </row>
        <row r="31">
          <cell r="B31" t="str">
            <v xml:space="preserve">                .  C/C Fora Gestão LE RB_OSI</v>
          </cell>
          <cell r="C31">
            <v>-683</v>
          </cell>
          <cell r="D31" t="str">
            <v>2.9. DS BRASIL_SÃO PAULO e SUL ð  Carlos Fernando Namur</v>
          </cell>
          <cell r="E31">
            <v>0</v>
          </cell>
          <cell r="F31">
            <v>-683</v>
          </cell>
          <cell r="G31">
            <v>0</v>
          </cell>
        </row>
        <row r="32">
          <cell r="B32" t="str">
            <v xml:space="preserve"> (=) Saldo antes das Operações Financeiras</v>
          </cell>
          <cell r="C32">
            <v>-2696</v>
          </cell>
          <cell r="D32" t="str">
            <v>2.10. DS PETRÓLEO e GÁS OFFSHORE ð  Roberto Ramos</v>
          </cell>
          <cell r="E32">
            <v>47467</v>
          </cell>
          <cell r="F32">
            <v>83846</v>
          </cell>
          <cell r="G32">
            <v>0</v>
          </cell>
        </row>
        <row r="33">
          <cell r="B33" t="str">
            <v xml:space="preserve"> (+/-) EFEITOS FINANCEIROS</v>
          </cell>
          <cell r="C33">
            <v>-10749</v>
          </cell>
          <cell r="D33" t="str">
            <v>2.11. DS FLÓRIDA ð  Luiz Oswaldo</v>
          </cell>
          <cell r="E33">
            <v>-2707</v>
          </cell>
          <cell r="F33">
            <v>-15228</v>
          </cell>
          <cell r="G33">
            <v>0</v>
          </cell>
        </row>
        <row r="34">
          <cell r="B34" t="str">
            <v xml:space="preserve">                .  Rendimento de Aplicações</v>
          </cell>
          <cell r="C34">
            <v>31</v>
          </cell>
          <cell r="D34" t="str">
            <v>2.12. DS CALIFÓRNIA ð  Luis Augusto Teive</v>
          </cell>
          <cell r="E34">
            <v>136</v>
          </cell>
          <cell r="F34">
            <v>203</v>
          </cell>
          <cell r="G34">
            <v>0</v>
          </cell>
        </row>
        <row r="35">
          <cell r="B35" t="str">
            <v xml:space="preserve">                .  Juros sobre Financiamentos</v>
          </cell>
          <cell r="C35">
            <v>-9226</v>
          </cell>
          <cell r="D35" t="str">
            <v>2.13. DS VENEZUELA ð  Euzenando Azevedo</v>
          </cell>
          <cell r="E35">
            <v>-2859</v>
          </cell>
          <cell r="F35">
            <v>-13657</v>
          </cell>
          <cell r="G35">
            <v>0</v>
          </cell>
        </row>
        <row r="36">
          <cell r="B36" t="str">
            <v xml:space="preserve">                .  CPMF/Encargos Bancários</v>
          </cell>
          <cell r="C36">
            <v>-886</v>
          </cell>
          <cell r="D36" t="str">
            <v>2.14. DS EQUADOR ð  Luiz Antônio Mameri</v>
          </cell>
          <cell r="E36">
            <v>0</v>
          </cell>
          <cell r="F36">
            <v>-925</v>
          </cell>
          <cell r="G36">
            <v>0</v>
          </cell>
        </row>
        <row r="37">
          <cell r="B37" t="str">
            <v>COMENTÁRIOS</v>
          </cell>
          <cell r="C37">
            <v>-668</v>
          </cell>
          <cell r="D37" t="str">
            <v>2.15. DS PERU ð  Marco Cruz</v>
          </cell>
          <cell r="E37">
            <v>16</v>
          </cell>
          <cell r="F37">
            <v>-849</v>
          </cell>
          <cell r="G37">
            <v>0</v>
          </cell>
        </row>
        <row r="38">
          <cell r="B38" t="str">
            <v xml:space="preserve"> (+/-) FINANCIAMENTOS</v>
          </cell>
          <cell r="C38">
            <v>3940</v>
          </cell>
          <cell r="D38" t="str">
            <v>2.16. DS COLÔMBIA ð  Marcelo Jardim</v>
          </cell>
          <cell r="E38">
            <v>11820</v>
          </cell>
          <cell r="F38">
            <v>-15336</v>
          </cell>
          <cell r="G38">
            <v>0</v>
          </cell>
        </row>
        <row r="39">
          <cell r="B39" t="str">
            <v xml:space="preserve">                .  Captação/Amortização no Exercício</v>
          </cell>
          <cell r="C39">
            <v>3940</v>
          </cell>
          <cell r="D39" t="str">
            <v>2.17. DS ANGOLA ð  Otacílio Carvalho</v>
          </cell>
          <cell r="E39">
            <v>11820</v>
          </cell>
          <cell r="F39">
            <v>-15336</v>
          </cell>
          <cell r="G39">
            <v>0</v>
          </cell>
        </row>
        <row r="40">
          <cell r="B40" t="str">
            <v>Ä REAL</v>
          </cell>
          <cell r="C40">
            <v>-9505</v>
          </cell>
          <cell r="D40" t="str">
            <v>2.18. DS PORTUGAL ð  Henrique Valladares</v>
          </cell>
          <cell r="E40">
            <v>56580</v>
          </cell>
          <cell r="F40">
            <v>53282</v>
          </cell>
          <cell r="G40">
            <v>0</v>
          </cell>
        </row>
        <row r="41">
          <cell r="D41" t="str">
            <v>2.19. DS CONE SUL ð  Carlos Armando</v>
          </cell>
        </row>
        <row r="42">
          <cell r="B42" t="str">
            <v>Pequena redução do endividamento líquido em relação a novembro/98 US$ 0,7 MM.</v>
          </cell>
        </row>
        <row r="45">
          <cell r="B45" t="str">
            <v>Ä DOLAR</v>
          </cell>
        </row>
        <row r="47">
          <cell r="B47" t="str">
            <v>Redução  do endividamento líquido nas Overseas com recursos provenientes do Brasil, na SLP com recursos gerados pelo supe-</v>
          </cell>
        </row>
        <row r="48">
          <cell r="B48" t="str">
            <v>ravit  de  caixa  em  dezembro/98 e na OFL pelo aumento das disponibilidades decorrente de transferência de recursos da OOL</v>
          </cell>
        </row>
        <row r="49">
          <cell r="B49" t="str">
            <v>US$ 4,0 MM.</v>
          </cell>
        </row>
        <row r="50">
          <cell r="B50">
            <v>0</v>
          </cell>
        </row>
        <row r="52">
          <cell r="B52" t="str">
            <v>Ä LOCAL</v>
          </cell>
        </row>
        <row r="54">
          <cell r="B54" t="str">
            <v>Redução do endividamento líquido em Portugal e Peru, e incremento do endividamento líquido no Equador e Colômbia.</v>
          </cell>
        </row>
        <row r="60">
          <cell r="B60" t="str">
            <v>1.6. PERFIL DO ENDIVIDAMENTO BRUTO</v>
          </cell>
        </row>
        <row r="63">
          <cell r="B63" t="str">
            <v>P O R  O R I G E M</v>
          </cell>
          <cell r="H63" t="str">
            <v>P O R  M O E D A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-Econômicas"/>
      <sheetName val="Petroquimicas"/>
      <sheetName val="Financeiros"/>
      <sheetName val="UNIB x COpesul"/>
      <sheetName val="Margem Contribuição"/>
      <sheetName val="Ocupação"/>
      <sheetName val="Volumes"/>
      <sheetName val="Plan1"/>
      <sheetName val="FLUXO_ENDIVIDAMENTO"/>
      <sheetName val="ÍNDICE"/>
      <sheetName val="COMP_CX"/>
      <sheetName val="DIAS"/>
      <sheetName val="Indicadores MEQ_vs30112004"/>
      <sheetName val="UNIB_x_COpesul"/>
      <sheetName val="Margem_Contribuição"/>
      <sheetName val="list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 t="str">
            <v>Receita Líquida  Braskem</v>
          </cell>
        </row>
        <row r="2">
          <cell r="A2" t="str">
            <v>Margem de Contribuição Braskem</v>
          </cell>
        </row>
        <row r="3">
          <cell r="A3" t="str">
            <v>EBITDA  Braskem</v>
          </cell>
        </row>
        <row r="4">
          <cell r="A4" t="str">
            <v>GOC Braskem</v>
          </cell>
        </row>
        <row r="5">
          <cell r="A5" t="str">
            <v>Despesa Financeira Líquida Braskem</v>
          </cell>
        </row>
        <row r="6">
          <cell r="A6" t="str">
            <v>GFD Braskem</v>
          </cell>
        </row>
        <row r="7">
          <cell r="A7" t="str">
            <v>Receita Líquida  POLI</v>
          </cell>
        </row>
        <row r="8">
          <cell r="A8" t="str">
            <v>Margem de Contribuição POLI</v>
          </cell>
        </row>
        <row r="9">
          <cell r="A9" t="str">
            <v>EBITDA  POLI</v>
          </cell>
        </row>
        <row r="10">
          <cell r="A10" t="str">
            <v>GFD POLI</v>
          </cell>
        </row>
        <row r="11">
          <cell r="A11" t="str">
            <v>Receita Líquida  VIN</v>
          </cell>
        </row>
        <row r="12">
          <cell r="A12" t="str">
            <v>Margem de Contribuição VIN</v>
          </cell>
        </row>
        <row r="13">
          <cell r="A13" t="str">
            <v>EBITDA  VIN</v>
          </cell>
        </row>
        <row r="14">
          <cell r="A14" t="str">
            <v>GFD VIN</v>
          </cell>
        </row>
        <row r="15">
          <cell r="A15" t="str">
            <v>Receita Líquida  UNIB</v>
          </cell>
        </row>
        <row r="16">
          <cell r="A16" t="str">
            <v>Margem de Contribuição UNIB</v>
          </cell>
        </row>
        <row r="17">
          <cell r="A17" t="str">
            <v>EBITDA  UNIB</v>
          </cell>
        </row>
        <row r="18">
          <cell r="A18" t="str">
            <v>GFD UNIB</v>
          </cell>
        </row>
        <row r="19">
          <cell r="A19" t="str">
            <v>Receita Líquida  UDN</v>
          </cell>
        </row>
        <row r="20">
          <cell r="A20" t="str">
            <v>Margem de Contribuição UDN</v>
          </cell>
        </row>
        <row r="21">
          <cell r="A21" t="str">
            <v>EBITDA  UDN</v>
          </cell>
        </row>
        <row r="22">
          <cell r="A22" t="str">
            <v>GFD UDN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. dia-mês-1"/>
      <sheetName val="Prod. dia-mês-2"/>
      <sheetName val="Prod. dia-mês-3"/>
      <sheetName val="Venda dia-mês"/>
      <sheetName val="Suprim. Carvão"/>
      <sheetName val="Finos"/>
      <sheetName val="Perda Emb."/>
      <sheetName val="Plan1"/>
      <sheetName val="DIAS"/>
      <sheetName val="Prod__dia-mês-1"/>
      <sheetName val="Prod__dia-mês-2"/>
      <sheetName val="Prod__dia-mês-3"/>
      <sheetName val="Venda_dia-mês"/>
      <sheetName val="Suprim__Carvão"/>
      <sheetName val="Perda_Emb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 xml:space="preserve">             COMPANHIA MINEIRA DE METAIS</v>
          </cell>
          <cell r="AD1" t="str">
            <v xml:space="preserve">           COMPANHIA MINEIRA DE METAIS</v>
          </cell>
          <cell r="BM1" t="str">
            <v xml:space="preserve">            COMPANHIA MINEIRA DE METAIS</v>
          </cell>
        </row>
        <row r="2">
          <cell r="B2" t="str">
            <v xml:space="preserve">             Unidade Agroflorestal</v>
          </cell>
          <cell r="AD2" t="str">
            <v xml:space="preserve">           Unidade Agroflorestal</v>
          </cell>
          <cell r="BM2" t="str">
            <v xml:space="preserve">            Unidade Agroflorestal</v>
          </cell>
        </row>
        <row r="30">
          <cell r="C30">
            <v>35796</v>
          </cell>
          <cell r="D30">
            <v>35827</v>
          </cell>
          <cell r="E30">
            <v>35855</v>
          </cell>
          <cell r="F30">
            <v>35886</v>
          </cell>
          <cell r="G30">
            <v>35916</v>
          </cell>
          <cell r="H30">
            <v>35947</v>
          </cell>
          <cell r="I30">
            <v>35977</v>
          </cell>
          <cell r="J30">
            <v>36008</v>
          </cell>
          <cell r="K30">
            <v>36039</v>
          </cell>
          <cell r="L30">
            <v>36069</v>
          </cell>
          <cell r="M30">
            <v>36100</v>
          </cell>
          <cell r="N30">
            <v>36130</v>
          </cell>
          <cell r="O30" t="str">
            <v>Acum.</v>
          </cell>
          <cell r="AE30" t="str">
            <v>09/04</v>
          </cell>
          <cell r="AF30" t="str">
            <v>10/04</v>
          </cell>
          <cell r="AG30" t="str">
            <v>11/04</v>
          </cell>
          <cell r="AH30" t="str">
            <v>12/04</v>
          </cell>
          <cell r="AI30" t="str">
            <v>13/04</v>
          </cell>
          <cell r="AJ30" t="str">
            <v>14/04</v>
          </cell>
          <cell r="AK30" t="str">
            <v>15/04</v>
          </cell>
          <cell r="AL30" t="str">
            <v>16/04</v>
          </cell>
          <cell r="AM30" t="str">
            <v>Acum.</v>
          </cell>
          <cell r="BN30" t="str">
            <v>1</v>
          </cell>
          <cell r="BO30" t="str">
            <v>2</v>
          </cell>
          <cell r="BP30" t="str">
            <v>3</v>
          </cell>
          <cell r="BQ30" t="str">
            <v>4</v>
          </cell>
          <cell r="BR30" t="str">
            <v>5</v>
          </cell>
          <cell r="BS30" t="str">
            <v>6</v>
          </cell>
          <cell r="BT30" t="str">
            <v>7</v>
          </cell>
          <cell r="BU30" t="str">
            <v>8</v>
          </cell>
          <cell r="BV30" t="str">
            <v>9</v>
          </cell>
          <cell r="BW30" t="str">
            <v>10</v>
          </cell>
          <cell r="BX30" t="str">
            <v>11</v>
          </cell>
          <cell r="BY30" t="str">
            <v>12</v>
          </cell>
          <cell r="BZ30" t="str">
            <v>13</v>
          </cell>
          <cell r="CA30" t="str">
            <v>14</v>
          </cell>
          <cell r="CB30" t="str">
            <v>15</v>
          </cell>
          <cell r="CC30" t="str">
            <v>16</v>
          </cell>
          <cell r="CD30" t="str">
            <v>17</v>
          </cell>
          <cell r="CE30" t="str">
            <v>18</v>
          </cell>
          <cell r="CF30" t="str">
            <v>19</v>
          </cell>
          <cell r="CG30" t="str">
            <v>20</v>
          </cell>
          <cell r="CH30" t="str">
            <v>21</v>
          </cell>
          <cell r="CI30" t="str">
            <v>22</v>
          </cell>
          <cell r="CJ30" t="str">
            <v>23</v>
          </cell>
          <cell r="CK30" t="str">
            <v>24</v>
          </cell>
          <cell r="CL30" t="str">
            <v>25</v>
          </cell>
          <cell r="CM30" t="str">
            <v>26</v>
          </cell>
          <cell r="CN30" t="str">
            <v>27</v>
          </cell>
          <cell r="CO30" t="str">
            <v>28</v>
          </cell>
          <cell r="CP30" t="str">
            <v>29</v>
          </cell>
          <cell r="CQ30" t="str">
            <v>30</v>
          </cell>
          <cell r="CR30" t="str">
            <v>31</v>
          </cell>
        </row>
        <row r="31">
          <cell r="B31" t="str">
            <v>Realizado/98</v>
          </cell>
          <cell r="O31">
            <v>0</v>
          </cell>
          <cell r="AD31" t="str">
            <v>Realizado/98</v>
          </cell>
          <cell r="AM31">
            <v>0</v>
          </cell>
          <cell r="BM31" t="str">
            <v>Realizado/98</v>
          </cell>
          <cell r="CS31">
            <v>0</v>
          </cell>
        </row>
        <row r="32">
          <cell r="B32" t="str">
            <v>Previsto/98</v>
          </cell>
          <cell r="C32">
            <v>2</v>
          </cell>
          <cell r="D32">
            <v>2</v>
          </cell>
          <cell r="E32">
            <v>2</v>
          </cell>
          <cell r="F32">
            <v>2</v>
          </cell>
          <cell r="G32">
            <v>2</v>
          </cell>
          <cell r="H32">
            <v>2</v>
          </cell>
          <cell r="I32">
            <v>2</v>
          </cell>
          <cell r="J32">
            <v>2</v>
          </cell>
          <cell r="K32">
            <v>2</v>
          </cell>
          <cell r="L32">
            <v>2</v>
          </cell>
          <cell r="M32">
            <v>2</v>
          </cell>
          <cell r="N32">
            <v>2</v>
          </cell>
          <cell r="O32">
            <v>24</v>
          </cell>
          <cell r="AD32" t="str">
            <v>Previsto/98</v>
          </cell>
          <cell r="AE32">
            <v>2</v>
          </cell>
          <cell r="AF32">
            <v>2</v>
          </cell>
          <cell r="AG32">
            <v>2</v>
          </cell>
          <cell r="AH32">
            <v>2</v>
          </cell>
          <cell r="AI32">
            <v>2</v>
          </cell>
          <cell r="AJ32">
            <v>2</v>
          </cell>
          <cell r="AK32">
            <v>2</v>
          </cell>
          <cell r="AL32">
            <v>2</v>
          </cell>
          <cell r="AM32">
            <v>16</v>
          </cell>
          <cell r="BM32" t="str">
            <v>Previsto/98</v>
          </cell>
          <cell r="BN32">
            <v>2</v>
          </cell>
          <cell r="BO32">
            <v>2</v>
          </cell>
          <cell r="BP32">
            <v>2</v>
          </cell>
          <cell r="BQ32">
            <v>2</v>
          </cell>
          <cell r="BR32">
            <v>2</v>
          </cell>
          <cell r="BS32">
            <v>2</v>
          </cell>
          <cell r="BT32">
            <v>2</v>
          </cell>
          <cell r="BU32">
            <v>2</v>
          </cell>
          <cell r="BV32">
            <v>2</v>
          </cell>
          <cell r="BW32">
            <v>2</v>
          </cell>
          <cell r="BX32">
            <v>2</v>
          </cell>
          <cell r="BY32">
            <v>2</v>
          </cell>
          <cell r="BZ32">
            <v>2</v>
          </cell>
          <cell r="CA32">
            <v>2</v>
          </cell>
          <cell r="CB32">
            <v>2</v>
          </cell>
          <cell r="CC32">
            <v>2</v>
          </cell>
          <cell r="CD32">
            <v>2</v>
          </cell>
          <cell r="CE32">
            <v>2</v>
          </cell>
          <cell r="CF32">
            <v>2</v>
          </cell>
          <cell r="CG32">
            <v>2</v>
          </cell>
          <cell r="CH32">
            <v>2</v>
          </cell>
          <cell r="CI32">
            <v>2</v>
          </cell>
          <cell r="CJ32">
            <v>2</v>
          </cell>
          <cell r="CK32">
            <v>2</v>
          </cell>
          <cell r="CL32">
            <v>2</v>
          </cell>
          <cell r="CM32">
            <v>2</v>
          </cell>
          <cell r="CN32">
            <v>2</v>
          </cell>
          <cell r="CO32">
            <v>2</v>
          </cell>
          <cell r="CP32">
            <v>2</v>
          </cell>
          <cell r="CQ32">
            <v>2</v>
          </cell>
          <cell r="CR32">
            <v>2</v>
          </cell>
          <cell r="CS32">
            <v>62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.Dados (US$)"/>
      <sheetName val="Indice"/>
      <sheetName val="Comparativo (Metas)"/>
      <sheetName val="Res Economico (CMM)"/>
      <sheetName val="Comparativo de Resultados"/>
      <sheetName val="balanço patr. (CMM)"/>
      <sheetName val="fluxo caixa (CMM)"/>
      <sheetName val="invest. (CMM)"/>
      <sheetName val="Faturamento (CMM)"/>
      <sheetName val="Market Share CMM"/>
      <sheetName val="custos Fixos (CMM)"/>
      <sheetName val="custos Variaveis (CMM)"/>
      <sheetName val="Prod TM cat (t)"/>
      <sheetName val="Prod TM Zn Ligas"/>
      <sheetName val="Prod TM Oxido"/>
      <sheetName val="Rendimento TM"/>
      <sheetName val="Vendas (ton) tts"/>
      <sheetName val="Vendas (ton) Zn Ligas MI"/>
      <sheetName val="Vendas (ton) Zn Ligas ME"/>
      <sheetName val="Vendas (ton) Oxido de Zinco"/>
      <sheetName val="Preço US$ total"/>
      <sheetName val="Preço US$ Zn Ligas (MI)"/>
      <sheetName val="Preço US$ Zn Ligas (ME)"/>
      <sheetName val="Preço US$ Zn ZnO"/>
      <sheetName val="Vendas R$ total"/>
      <sheetName val="Vendas R$ Zn Ligas MI"/>
      <sheetName val="Vendas R$ Zn Ligas ME"/>
      <sheetName val="Vendas R$ Oxido Zinco"/>
      <sheetName val="Controle Finanças"/>
      <sheetName val="VendasZn (US$)"/>
      <sheetName val="VendasZn (R$)"/>
      <sheetName val="DistrFat (US$)"/>
      <sheetName val="Vendas US$ Total"/>
      <sheetName val="Vendas US$ Zinco e Ligas MI"/>
      <sheetName val="PreçoZnMI-ME (R$)"/>
      <sheetName val="Vendas US$ Zinco e Ligas ME"/>
      <sheetName val="PreçoOx (R$)"/>
      <sheetName val="Vendas US$ Oxido Zn"/>
      <sheetName val="Prod Silic VZ"/>
      <sheetName val="Rend Silic VZ"/>
      <sheetName val="Prod Sulfet MA"/>
      <sheetName val="Rend Sulfet MA"/>
      <sheetName val="ProdZnCont (ton)"/>
      <sheetName val="ConsMet (Produção)"/>
      <sheetName val="ConsMet (Vendas)"/>
      <sheetName val="ProdPbMA (ton)"/>
      <sheetName val="Prod Chumbo Cont t"/>
      <sheetName val="Custo (Conc VZ)"/>
      <sheetName val="Custo (Conc MA)"/>
      <sheetName val="Custo (Metal TM)"/>
      <sheetName val="Custo (Metal TM) (R$)"/>
      <sheetName val="Desp oper (SP)US$"/>
      <sheetName val="Desp Op (SP)"/>
      <sheetName val="EfEnerg (ton)"/>
      <sheetName val="CPV Unit"/>
      <sheetName val="Gastos RH (US$)"/>
      <sheetName val="Desp Corporativas (SP)"/>
      <sheetName val="Nr Colaboradores,"/>
      <sheetName val="Gastos RH (R$)"/>
      <sheetName val="Balanço (US$)"/>
      <sheetName val="DRENegócio (R$)"/>
      <sheetName val="DRECorporativo (US$)"/>
      <sheetName val="DRE Evol (Real  e Orç)"/>
      <sheetName val="DRENegócio (US$)"/>
      <sheetName val="DREÓxido"/>
      <sheetName val="Fluxo Cx. (27 Excl mar98)"/>
      <sheetName val="Fluxo Cx. ( Real e Orç)"/>
      <sheetName val="OutrosResultFazendas"/>
      <sheetName val="Outros Result.(US$)"/>
      <sheetName val="Outros Result.(R$)"/>
      <sheetName val="Comp Faturamento"/>
      <sheetName val="Coment Receb (US$) (2)"/>
      <sheetName val="FluxoCorporativo (US$)"/>
      <sheetName val="FluxoNegócio"/>
      <sheetName val="Balanço (R$)"/>
      <sheetName val="FluxoNegócio(R$)"/>
      <sheetName val="FluxoNegócio Mês)"/>
      <sheetName val="Endiv Mensal (31)(Excl Maio98)"/>
      <sheetName val="Endividamento (US$)"/>
      <sheetName val="Endividamento Mes)"/>
      <sheetName val="Endividamento (R$)"/>
      <sheetName val="Conciliação (Ger x Cont) R$"/>
      <sheetName val="Conciliação (Ger x Cont) US$"/>
      <sheetName val="Conciliação (Econ x Fin) R$"/>
      <sheetName val="Conciliação (Econ x Fin) US$"/>
      <sheetName val="EstoqueComposição"/>
      <sheetName val="EstoqueEvolução"/>
      <sheetName val="EconXFinanc (US$)"/>
      <sheetName val="GerencXSociet (US$)"/>
      <sheetName val="Concil Produção"/>
      <sheetName val="Real 96 (US$)"/>
      <sheetName val="Real 97 (US$)"/>
      <sheetName val="Real 98 (US$)"/>
      <sheetName val="Real 99 (US$)"/>
      <sheetName val="Proj 99  (US$)"/>
      <sheetName val="Tres Gerações"/>
      <sheetName val="Finos"/>
      <sheetName val="Entr_Dados _US__"/>
      <sheetName val="VendasZn _US__"/>
      <sheetName val="DistrFat _US__"/>
      <sheetName val="ProdZnCont _ton_"/>
      <sheetName val="ProdPbMA _ton_"/>
      <sheetName val="EfEnerg _ton_"/>
      <sheetName val="DRECorporativo _US__"/>
      <sheetName val="DRENegócio _US__"/>
      <sheetName val="FluxoCorporativo _US__"/>
      <sheetName val="Endividamento _US__"/>
      <sheetName val="BCE GRAL"/>
      <sheetName val="Acería"/>
      <sheetName val="Minas"/>
      <sheetName val="Balance consolidado CON CALC"/>
      <sheetName val="CAP GIRO"/>
      <sheetName val="Presentación"/>
      <sheetName val="K de Giro $"/>
      <sheetName val="K de Giro USD"/>
      <sheetName val="Balance consolidado"/>
      <sheetName val="Plan1"/>
      <sheetName val="Entr_Dados_(US$)"/>
      <sheetName val="Comparativo_(Metas)"/>
      <sheetName val="Res_Economico_(CMM)"/>
      <sheetName val="Comparativo_de_Resultados"/>
      <sheetName val="balanço_patr__(CMM)"/>
      <sheetName val="fluxo_caixa_(CMM)"/>
      <sheetName val="invest__(CMM)"/>
      <sheetName val="Faturamento_(CMM)"/>
      <sheetName val="Market_Share_CMM"/>
      <sheetName val="custos_Fixos_(CMM)"/>
      <sheetName val="custos_Variaveis_(CMM)"/>
      <sheetName val="Prod_TM_cat_(t)"/>
      <sheetName val="Prod_TM_Zn_Ligas"/>
      <sheetName val="Prod_TM_Oxido"/>
      <sheetName val="Rendimento_TM"/>
      <sheetName val="Vendas_(ton)_tts"/>
      <sheetName val="Vendas_(ton)_Zn_Ligas_MI"/>
      <sheetName val="Vendas_(ton)_Zn_Ligas_ME"/>
      <sheetName val="Vendas_(ton)_Oxido_de_Zinco"/>
      <sheetName val="Preço_US$_total"/>
      <sheetName val="Preço_US$_Zn_Ligas_(MI)"/>
      <sheetName val="Preço_US$_Zn_Ligas_(ME)"/>
      <sheetName val="Preço_US$_Zn_ZnO"/>
      <sheetName val="Vendas_R$_total"/>
      <sheetName val="Vendas_R$_Zn_Ligas_MI"/>
      <sheetName val="Vendas_R$_Zn_Ligas_ME"/>
      <sheetName val="Vendas_R$_Oxido_Zinco"/>
      <sheetName val="Controle_Finanças"/>
      <sheetName val="VendasZn_(US$)"/>
      <sheetName val="VendasZn_(R$)"/>
      <sheetName val="DistrFat_(US$)"/>
      <sheetName val="Vendas_US$_Total"/>
      <sheetName val="Vendas_US$_Zinco_e_Ligas_MI"/>
      <sheetName val="PreçoZnMI-ME_(R$)"/>
      <sheetName val="Vendas_US$_Zinco_e_Ligas_ME"/>
      <sheetName val="PreçoOx_(R$)"/>
      <sheetName val="Vendas_US$_Oxido_Zn"/>
      <sheetName val="Prod_Silic_VZ"/>
      <sheetName val="Rend_Silic_VZ"/>
      <sheetName val="Prod_Sulfet_MA"/>
      <sheetName val="Rend_Sulfet_MA"/>
      <sheetName val="ProdZnCont_(ton)"/>
      <sheetName val="ConsMet_(Produção)"/>
      <sheetName val="ConsMet_(Vendas)"/>
      <sheetName val="ProdPbMA_(ton)"/>
      <sheetName val="Prod_Chumbo_Cont_t"/>
      <sheetName val="Custo_(Conc_VZ)"/>
      <sheetName val="Custo_(Conc_MA)"/>
      <sheetName val="Custo_(Metal_TM)"/>
      <sheetName val="Custo_(Metal_TM)_(R$)"/>
      <sheetName val="Desp_oper_(SP)US$"/>
      <sheetName val="Desp_Op_(SP)"/>
      <sheetName val="EfEnerg_(ton)"/>
      <sheetName val="CPV_Unit"/>
      <sheetName val="Gastos_RH_(US$)"/>
      <sheetName val="Desp_Corporativas_(SP)"/>
      <sheetName val="Nr_Colaboradores,"/>
      <sheetName val="Gastos_RH_(R$)"/>
      <sheetName val="Balanço_(US$)"/>
      <sheetName val="DRENegócio_(R$)"/>
      <sheetName val="DRECorporativo_(US$)"/>
      <sheetName val="DRE_Evol_(Real__e_Orç)"/>
      <sheetName val="DRENegócio_(US$)"/>
      <sheetName val="Fluxo_Cx__(27_Excl_mar98)"/>
      <sheetName val="Fluxo_Cx__(_Real_e_Orç)"/>
      <sheetName val="Outros_Result_(US$)"/>
      <sheetName val="Outros_Result_(R$)"/>
      <sheetName val="Comp_Faturamento"/>
      <sheetName val="Coment_Receb_(US$)_(2)"/>
      <sheetName val="FluxoCorporativo_(US$)"/>
      <sheetName val="Balanço_(R$)"/>
      <sheetName val="FluxoNegócio_Mês)"/>
      <sheetName val="Endiv_Mensal_(31)(Excl_Maio98)"/>
      <sheetName val="Endividamento_(US$)"/>
      <sheetName val="Endividamento_Mes)"/>
      <sheetName val="Endividamento_(R$)"/>
      <sheetName val="Conciliação_(Ger_x_Cont)_R$"/>
      <sheetName val="Conciliação_(Ger_x_Cont)_US$"/>
      <sheetName val="Conciliação_(Econ_x_Fin)_R$"/>
      <sheetName val="Conciliação_(Econ_x_Fin)_US$"/>
      <sheetName val="EconXFinanc_(US$)"/>
      <sheetName val="GerencXSociet_(US$)"/>
      <sheetName val="Concil_Produção"/>
      <sheetName val="Real_96_(US$)"/>
      <sheetName val="Real_97_(US$)"/>
      <sheetName val="Real_98_(US$)"/>
      <sheetName val="Real_99_(US$)"/>
      <sheetName val="Proj_99__(US$)"/>
      <sheetName val="Tres_Geraçõ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>
        <row r="7">
          <cell r="F7" t="str">
            <v xml:space="preserve">RELATÓRIO DE </v>
          </cell>
        </row>
        <row r="8">
          <cell r="F8" t="str">
            <v>TRÊS GERAÇÕES</v>
          </cell>
        </row>
        <row r="13">
          <cell r="F13" t="str">
            <v>TRÊS MARIAS</v>
          </cell>
        </row>
        <row r="15">
          <cell r="F15">
            <v>36404</v>
          </cell>
        </row>
        <row r="23">
          <cell r="D23" t="str">
            <v xml:space="preserve">                  CIA MINEIRA DE METAIS</v>
          </cell>
        </row>
        <row r="24">
          <cell r="D24" t="str">
            <v xml:space="preserve">                       Grupo Votorantim</v>
          </cell>
        </row>
        <row r="34">
          <cell r="F34" t="str">
            <v xml:space="preserve">RELATÓRIO DE </v>
          </cell>
        </row>
        <row r="35">
          <cell r="F35" t="str">
            <v>TRÊS GERAÇÕES</v>
          </cell>
        </row>
        <row r="40">
          <cell r="F40" t="str">
            <v>VAZANTE</v>
          </cell>
        </row>
        <row r="42">
          <cell r="F42">
            <v>36404</v>
          </cell>
        </row>
        <row r="50">
          <cell r="D50" t="str">
            <v xml:space="preserve">                  CIA MINEIRA DE METAIS</v>
          </cell>
        </row>
        <row r="51">
          <cell r="D51" t="str">
            <v xml:space="preserve">                       Grupo Votorantim</v>
          </cell>
        </row>
      </sheetData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ação Preços"/>
      <sheetName val="Spread"/>
      <sheetName val="Comparação Spread"/>
      <sheetName val="Chemsystem"/>
      <sheetName val="Summary 2004$"/>
      <sheetName val="CMAI 04_08_04"/>
      <sheetName val="Plan1"/>
      <sheetName val="Plan2"/>
      <sheetName val="Tres Gerações"/>
      <sheetName val="Finos"/>
      <sheetName val="Comparação_Preços"/>
      <sheetName val="Comparação_Spread"/>
      <sheetName val="Summary_2004$"/>
      <sheetName val="CMAI_04_08_04"/>
      <sheetName val="Tres_Gerações"/>
      <sheetName val="model"/>
      <sheetName val="Control"/>
    </sheetNames>
    <sheetDataSet>
      <sheetData sheetId="0" refreshError="1"/>
      <sheetData sheetId="1" refreshError="1"/>
      <sheetData sheetId="2" refreshError="1"/>
      <sheetData sheetId="3" refreshError="1">
        <row r="4">
          <cell r="A4" t="str">
            <v>Crude Oil, LLS - North America - Spot, low - FOB  St. James, LA</v>
          </cell>
        </row>
        <row r="5">
          <cell r="A5" t="str">
            <v>Crude Oil, Brent - West Europe - Spot, Avg. - FOB  North Sea</v>
          </cell>
        </row>
        <row r="6">
          <cell r="A6" t="str">
            <v>Crude Oil, Dubai - Middle East - Spot, Avg. - FOB  Persian Gulf</v>
          </cell>
        </row>
        <row r="7">
          <cell r="A7" t="str">
            <v>Natural Gas - North America - Spot - Delivered  Louisiana</v>
          </cell>
        </row>
        <row r="8">
          <cell r="A8" t="str">
            <v>Naphtha, 40 N+A - North America - Spot, low - FOB  US Gulf Coast</v>
          </cell>
        </row>
        <row r="9">
          <cell r="A9" t="str">
            <v>Naphtha - West Europe - Spot, Avg. - CIF  NW Europe</v>
          </cell>
        </row>
        <row r="10">
          <cell r="A10" t="str">
            <v>Naphtha - Southeast Asia - Spot, Avg. - FOB  Singapore</v>
          </cell>
        </row>
        <row r="11">
          <cell r="A11" t="str">
            <v>Ethane, Purity - North America - Spot, low - FOB  Mont Belvieu, TX</v>
          </cell>
        </row>
        <row r="12">
          <cell r="A12" t="str">
            <v>Ethane, E/P Mix - North America - Spot, low - FOB  Mont Belvieu, TX</v>
          </cell>
        </row>
        <row r="13">
          <cell r="A13" t="str">
            <v>Propane, non-Tet - North America - Spot, low - FOB  Mont Belvieu, TX</v>
          </cell>
        </row>
        <row r="14">
          <cell r="A14" t="str">
            <v>Propane - West Europe - Spot - CIF  NW Europe</v>
          </cell>
        </row>
        <row r="15">
          <cell r="A15" t="str">
            <v>Propane - Northeast Asia - Spot - CIF  Japan</v>
          </cell>
        </row>
        <row r="16">
          <cell r="A16" t="str">
            <v>Butane, ISO- - North America - Spot, low - FOB  Mont Belvieu, TX</v>
          </cell>
        </row>
        <row r="17">
          <cell r="A17" t="str">
            <v>Butane, Mixed- - West Europe - Spot - CIF  NW Europe</v>
          </cell>
        </row>
        <row r="18">
          <cell r="A18" t="str">
            <v>Butane, Mixed- - Northeast Asia - Spot - CIF  Japan</v>
          </cell>
        </row>
        <row r="19">
          <cell r="A19" t="str">
            <v>Gasoline, Unleaded, 87 (R+M)/2 Octane - North America - Spot, low - FOB  US Gulf Coast</v>
          </cell>
        </row>
        <row r="20">
          <cell r="A20" t="str">
            <v>Gasoline, Unleaded, 93 (R+M)/2 Octane - North America - Spot, low - FOB  US Gulf Coast</v>
          </cell>
        </row>
        <row r="21">
          <cell r="A21" t="str">
            <v>Gasoline, Unleaded, 91 Research Octane - West Europe - Spot, Avg. - FOB  Rotterdam</v>
          </cell>
        </row>
        <row r="22">
          <cell r="A22" t="str">
            <v>Gasoline, Unleaded, 95 Research Octane - West Europe - Spot, Avg. - FOB  Rotterdam</v>
          </cell>
        </row>
        <row r="23">
          <cell r="A23" t="str">
            <v>Gasoline, Unleaded, 92 Reseach Octane - Southeast Asia - Spot, Avg. - FOB  Singapore</v>
          </cell>
        </row>
        <row r="24">
          <cell r="A24" t="str">
            <v>Gasoline, Unleaded, 95 Research Octane - Southeast Asia - Spot, Avg. - FOB  Singapore</v>
          </cell>
        </row>
        <row r="25">
          <cell r="A25" t="str">
            <v xml:space="preserve">Diesel - North America - 15 ppm S Diesel - </v>
          </cell>
        </row>
        <row r="26">
          <cell r="A26" t="str">
            <v xml:space="preserve">Diesel - West Europe - Diesel, EN590 - </v>
          </cell>
        </row>
        <row r="27">
          <cell r="A27" t="str">
            <v>Ethylene - North America - Contract-Benchmark - Delivered  US Gulf Coast</v>
          </cell>
        </row>
        <row r="28">
          <cell r="A28" t="str">
            <v>Ethylene - West Europe - Contract-Market - Delivered  W. Europe</v>
          </cell>
        </row>
        <row r="29">
          <cell r="A29" t="str">
            <v>Ethylene - Southeast Asia - Spot, Avg. - CFR  SE Asia</v>
          </cell>
        </row>
        <row r="30">
          <cell r="A30" t="str">
            <v>Propylene, Refinery Grade - North America - Contract - Delivered  Texas</v>
          </cell>
        </row>
        <row r="31">
          <cell r="A31" t="str">
            <v>Propylene, Refinery Grade - North America - Contract-Freely Neg. - Delivered  Texas</v>
          </cell>
        </row>
        <row r="32">
          <cell r="A32" t="str">
            <v>Propylene, Contained Value - West Europe - Contract-Market - Delivered  W. Europe</v>
          </cell>
        </row>
        <row r="33">
          <cell r="A33" t="str">
            <v>Propylene, Polymer Grade - North America - Contract-Benchmark - Delivered  United States</v>
          </cell>
        </row>
        <row r="34">
          <cell r="A34" t="str">
            <v>Propylene, Polymer Grade - West Europe - Spot, Avg. - CIF  NW Europe</v>
          </cell>
        </row>
        <row r="35">
          <cell r="A35" t="str">
            <v>Propylene, Polymer Grade - Southeast Asia - Contract-Market - Delivered  Thailand</v>
          </cell>
        </row>
        <row r="36">
          <cell r="A36" t="str">
            <v>Butadiene - North America - Contract-Market - FOB  US Gulf Coast</v>
          </cell>
        </row>
        <row r="37">
          <cell r="A37" t="str">
            <v>Butadiene - West Europe - Contract-Market - Delivered  W. Europe</v>
          </cell>
        </row>
        <row r="38">
          <cell r="A38" t="str">
            <v>Butadiene - Northeast Asia - Contract-Market - CIF  Taiwan</v>
          </cell>
        </row>
        <row r="39">
          <cell r="A39" t="str">
            <v>Butene-1 - North America - Contract-Market - FOB  United States</v>
          </cell>
        </row>
        <row r="40">
          <cell r="A40" t="str">
            <v xml:space="preserve">Butene-1 - West Europe - Contract-Market - </v>
          </cell>
        </row>
        <row r="41">
          <cell r="A41" t="str">
            <v xml:space="preserve">Butene-1 - Asia -  - </v>
          </cell>
        </row>
        <row r="42">
          <cell r="A42" t="str">
            <v>Benzene - North America - Contract-Market - FOB  US Gulf Coast</v>
          </cell>
        </row>
        <row r="43">
          <cell r="A43" t="str">
            <v>Benzene - West Europe - Contract-Market - FOB/CIF  W. Europe</v>
          </cell>
        </row>
        <row r="44">
          <cell r="A44" t="str">
            <v>Benzene - Northeast Asia - Contract-Market - C&amp;F  S. Korea</v>
          </cell>
        </row>
        <row r="45">
          <cell r="A45" t="str">
            <v>Toluene, Nitration Grade - North America - Spot - FOB  US Gulf Coast</v>
          </cell>
        </row>
        <row r="46">
          <cell r="A46" t="str">
            <v>Toluene, Nitration Grade - West Europe - Spot - FOB  W. Europe</v>
          </cell>
        </row>
        <row r="47">
          <cell r="A47" t="str">
            <v>Toluene - Northeast Asia - Spot - FOB  S. Korea</v>
          </cell>
        </row>
        <row r="48">
          <cell r="A48" t="str">
            <v>Mixed Xylenes, Isomer Grade - North America - Contract-Market - FOB  Houston, TX</v>
          </cell>
        </row>
        <row r="49">
          <cell r="A49" t="str">
            <v>Mixed Xylenes, Isomer Grade - North America - Spot - FOB  Houston, TX</v>
          </cell>
        </row>
        <row r="50">
          <cell r="A50" t="str">
            <v>Mixed Xylenes - West Europe - Spot - FOB  Rotterdam</v>
          </cell>
        </row>
        <row r="51">
          <cell r="A51" t="str">
            <v>Mixed Xylenes - Northeast Asia - Contract-Market - FOB  S. Korea</v>
          </cell>
        </row>
        <row r="52">
          <cell r="A52" t="str">
            <v>Mixed Xylenes - Northeast Asia - Spot - FOB  S. Korea</v>
          </cell>
        </row>
        <row r="53">
          <cell r="A53" t="str">
            <v>Paraxylene - North America - Contract-Market - Delivered  North America</v>
          </cell>
        </row>
        <row r="54">
          <cell r="A54" t="str">
            <v>Paraxylene - West Europe - Contract-Market - Delivered  W. Europe</v>
          </cell>
        </row>
        <row r="55">
          <cell r="A55" t="str">
            <v>Paraxylene - Northeast Asia - Contract-Market - C&amp;F  NE Asia</v>
          </cell>
        </row>
        <row r="56">
          <cell r="A56" t="str">
            <v>Orthoxylene - North America - Spot - FOB  United States</v>
          </cell>
        </row>
        <row r="57">
          <cell r="A57" t="str">
            <v>Orthoxylene - West Europe - Contract-Market - Delivered  W. Europe</v>
          </cell>
        </row>
        <row r="58">
          <cell r="A58" t="str">
            <v>Orthoxylene - West Europe - Spot - Delivered  W. Europe</v>
          </cell>
        </row>
        <row r="59">
          <cell r="A59" t="str">
            <v>Orthoxylene - Northeast Asia - Spot - C&amp;F  NE Asia</v>
          </cell>
        </row>
        <row r="60">
          <cell r="A60" t="str">
            <v>Caprolactam - West Europe - Domestic - Delivered  W. Europe</v>
          </cell>
        </row>
        <row r="61">
          <cell r="A61" t="str">
            <v>Caprolactam - Northeast Asia - Spot - CFR  Far East</v>
          </cell>
        </row>
        <row r="62">
          <cell r="A62" t="str">
            <v>Caprolactam - Northeast Asia - Contract-Market - CFR  Far East</v>
          </cell>
        </row>
        <row r="63">
          <cell r="A63" t="str">
            <v>Polyethylene, High Density - North America - Domestic Market (Contract) - Delivered</v>
          </cell>
        </row>
        <row r="64">
          <cell r="A64" t="str">
            <v>Polyethylene, High Density - North America - Domestic Market (Contract) - Delivered</v>
          </cell>
        </row>
        <row r="65">
          <cell r="A65" t="str">
            <v>Polyethylene, High Density - North America - Domestic Market (Contract) - Delivered</v>
          </cell>
        </row>
        <row r="66">
          <cell r="A66" t="str">
            <v>Polyethylene, High Density - West Europe - Domestic Market (Contract) - Delivered  W. Europe</v>
          </cell>
        </row>
        <row r="67">
          <cell r="A67" t="str">
            <v>Polyethylene, High Density - West Europe - Domestic Market (Contract) - Delivered  W. Europe</v>
          </cell>
        </row>
        <row r="68">
          <cell r="A68" t="str">
            <v>Polyethylene, High Density - West Europe - Domestic Market (Contract) - Delivered  W. Europe</v>
          </cell>
        </row>
        <row r="69">
          <cell r="A69" t="str">
            <v>Polyethylene, High Density - Northeast Asia - Spot/Export - CFR  China</v>
          </cell>
        </row>
        <row r="70">
          <cell r="A70" t="str">
            <v>Polyethylene, High Density - Northeast Asia - Spot/Export - CFR  China</v>
          </cell>
        </row>
        <row r="71">
          <cell r="A71" t="str">
            <v>Polyethylene, Low Density - North America - Domestic Market (Contract) - Delivered</v>
          </cell>
        </row>
        <row r="72">
          <cell r="A72" t="str">
            <v>Polyethylene, Low Density - North America - Domestic Market (Contract) - Delivered</v>
          </cell>
        </row>
        <row r="73">
          <cell r="A73" t="str">
            <v>Polyethylene, Low Density - West Europe - Domestic Market (Contract) - Delivered  W. Europe</v>
          </cell>
        </row>
        <row r="74">
          <cell r="A74" t="str">
            <v>Polyethylene, Low Density - West Europe - Spot/Export - FOB  W. Europe</v>
          </cell>
        </row>
        <row r="75">
          <cell r="A75" t="str">
            <v>Polyethylene, Low Density - North America - Domestic Market (Contract) - Delivered</v>
          </cell>
        </row>
        <row r="76">
          <cell r="A76" t="str">
            <v>Polyethylene, Low Density - Northeast Asia - Spot - CFR  China</v>
          </cell>
        </row>
        <row r="77">
          <cell r="A77" t="str">
            <v>Polyethylene, Linear Low Density - North America - Domestic Market (Contract) - Delivered</v>
          </cell>
        </row>
        <row r="78">
          <cell r="A78" t="str">
            <v>Polyethylene, Linear Low Density - North America - Domestic Market (Contract) - Delivered</v>
          </cell>
        </row>
        <row r="79">
          <cell r="A79" t="str">
            <v>Polyethylene, Linear Low Density - North America - Domestic Market (Contract) - Delivered</v>
          </cell>
        </row>
        <row r="80">
          <cell r="A80" t="str">
            <v>Polyethylene, Linear Low Density - West Europe - Domestic Market (Contract) - Delivered  W. Europe</v>
          </cell>
        </row>
        <row r="81">
          <cell r="A81" t="str">
            <v>Polyethylene, Linear Low Density - West Europe - Domestic Market (Contract) - Delivered  W. Europe</v>
          </cell>
        </row>
        <row r="82">
          <cell r="A82" t="str">
            <v>Polyethylene, Linear Low Density - Northeast Asia - Spot - CFR  China</v>
          </cell>
        </row>
        <row r="83">
          <cell r="A83" t="str">
            <v>Polyethylene, High Density - Northeast Asia - Spot - CFR  China</v>
          </cell>
        </row>
        <row r="84">
          <cell r="A84" t="str">
            <v>Polypropylene - North America - Domestic Market (Contract) - Delivered</v>
          </cell>
        </row>
        <row r="85">
          <cell r="A85" t="str">
            <v>Polypropylene, Copolymer - North America - Contract-Market - Delivered</v>
          </cell>
        </row>
        <row r="86">
          <cell r="A86" t="str">
            <v>Polypropylene, Raffia - North America - Contract-Market - Delivered</v>
          </cell>
        </row>
        <row r="87">
          <cell r="A87" t="str">
            <v>Polypropylene, Fiber Grade - North America - Contract-Market - Delivered</v>
          </cell>
        </row>
        <row r="88">
          <cell r="A88" t="str">
            <v>Polypropylene, Homopolymer - West Europe - Contract-Market - Delivered  W. Europe</v>
          </cell>
        </row>
        <row r="89">
          <cell r="A89" t="str">
            <v>Polypropylene, Copolymer - West Europe - Contract-Market - Delivered  W. Europe</v>
          </cell>
        </row>
        <row r="90">
          <cell r="A90" t="str">
            <v>Polypropylene, Raffia - West Europe - Contract-Market - Delivered  W. Europe</v>
          </cell>
        </row>
        <row r="91">
          <cell r="A91" t="str">
            <v>Polypropylene, Fiber Grade - West Europe - Contract-Market - Delivered  W. Europe</v>
          </cell>
        </row>
        <row r="92">
          <cell r="A92" t="str">
            <v>Polypropylene - Northeast Asia - Spot - CFR  China</v>
          </cell>
        </row>
        <row r="93">
          <cell r="A93" t="str">
            <v>Polypropylene, Raffia - Northeast Asia - Spot - CFR  China</v>
          </cell>
        </row>
        <row r="94">
          <cell r="A94" t="str">
            <v>Polypropylene, Fiber Grade - Northeast Asia - Spot - CFR  China</v>
          </cell>
        </row>
        <row r="95">
          <cell r="A95" t="str">
            <v>Polypropylene, Copolymer - Northeast Asia - Spot - CFR  China</v>
          </cell>
        </row>
        <row r="96">
          <cell r="A96" t="str">
            <v>Ethylene Dichloride - North America - Export Contract - FOB  US Gulf Coast</v>
          </cell>
        </row>
        <row r="97">
          <cell r="A97" t="str">
            <v>Ethylene Dichloride - West Europe - Export Contract - FOB  US Gulf Coast</v>
          </cell>
        </row>
        <row r="98">
          <cell r="A98" t="str">
            <v>Ethylene Dichloride - Northeast Asia - Contract-Market - CFR  NE Asia</v>
          </cell>
        </row>
        <row r="99">
          <cell r="A99" t="str">
            <v>Vinyl Chloride Monomer - North America - Contract-Market - FOB  United States</v>
          </cell>
        </row>
        <row r="100">
          <cell r="A100" t="str">
            <v>Vinyl Chloride Monomer - Northeast Asia - Spot - CFR  NE Asia</v>
          </cell>
        </row>
        <row r="101">
          <cell r="A101" t="str">
            <v>Polyvinyl Chloride - North America - Contract-Market - Delivered  United States</v>
          </cell>
        </row>
        <row r="102">
          <cell r="A102" t="str">
            <v>Polyvinyl Chloride - West Europe - Contract-Market - Delivered  Continental Europe</v>
          </cell>
        </row>
        <row r="103">
          <cell r="A103" t="str">
            <v>Polyvinyl Chloride - Northeast Asia - Spot - CFR  NE Asia</v>
          </cell>
        </row>
        <row r="104">
          <cell r="A104" t="str">
            <v>Terephthalic Acid - North America - Contract - Delivered  United States</v>
          </cell>
        </row>
        <row r="105">
          <cell r="A105" t="str">
            <v>Terephthalic Acid - West Europe - Contract-Market - Delivered  W. Europe</v>
          </cell>
        </row>
        <row r="106">
          <cell r="A106" t="str">
            <v>Terephthalic Acid - Northeast Asia - Contract-Market - C&amp;F  NE Asia</v>
          </cell>
        </row>
        <row r="107">
          <cell r="A107" t="str">
            <v>Dmt, (molten) - North America - Contract-Market - Delivered  United States</v>
          </cell>
        </row>
        <row r="108">
          <cell r="A108" t="str">
            <v>Dmt - West Europe - Contract-Market - FOB  W. Europe</v>
          </cell>
        </row>
        <row r="109">
          <cell r="A109" t="str">
            <v>Dmt - Northeast Asia - Contract-Market - FOB  NE Asia</v>
          </cell>
        </row>
        <row r="110">
          <cell r="A110" t="str">
            <v>Monoethylene Glycol, Fiber Grade - North America - Contract-Market - FOB  United States</v>
          </cell>
        </row>
        <row r="111">
          <cell r="A111" t="str">
            <v>Monoethylene Glycol, Fiber Grade - West Europe - Contract-Market - Delivered  W. Europe</v>
          </cell>
        </row>
        <row r="112">
          <cell r="A112" t="str">
            <v>Monoethylene Glycol, Fiber Grade - Southeast Asia - Contract-Market - CFR  Asia/Pacific</v>
          </cell>
        </row>
        <row r="113">
          <cell r="A113" t="str">
            <v>Monoethylene Glycol, Fiber Grade - Northeast Asia - Spot - CFR  NE Asia</v>
          </cell>
        </row>
        <row r="114">
          <cell r="A114" t="str">
            <v>Pet, Polyethylene Terephthalate,  Bottle Resin - North America - Contract-Market - Delivered  United States</v>
          </cell>
        </row>
        <row r="115">
          <cell r="A115" t="str">
            <v>Pet, Polyethylene Terephthalate,  Bottle Resin - West Europe - Contract-Market - DDP  W. Europe</v>
          </cell>
        </row>
        <row r="116">
          <cell r="A116" t="str">
            <v>Pet, Polyethylene Terephthalate,  Bottle Resin, (n - Northeast Asia - Spot - FOB  NE Asia</v>
          </cell>
        </row>
        <row r="117">
          <cell r="A117" t="str">
            <v>Mtbe (Methyl Tertiary Butyl Ether) - North America - Spot - Delivered  US Gulf Coast</v>
          </cell>
        </row>
        <row r="118">
          <cell r="A118" t="str">
            <v>Mtbe (Methyl Tertiary Butyl Ether) - West Europe - Spot - Delivered  Rotterdam</v>
          </cell>
        </row>
        <row r="119">
          <cell r="A119" t="str">
            <v>Mtbe (Methyl Tertiary Butyl Ether) - Southeast Asia - Spot - Delivered  Singapore</v>
          </cell>
        </row>
        <row r="120">
          <cell r="A120" t="str">
            <v>Caustic Soda, Diaphragm Grade - North America - Contract-Market - FOB  US Gulf Coast</v>
          </cell>
        </row>
        <row r="121">
          <cell r="A121" t="str">
            <v>Caustic Soda, Membrane - North America - Contract-Market - FOB  US Gulf Coast</v>
          </cell>
        </row>
        <row r="122">
          <cell r="A122" t="str">
            <v>Caustic Soda, Mercury Grade - North America - Contract-Market - FOB  US Gulf Coast</v>
          </cell>
        </row>
        <row r="123">
          <cell r="A123" t="str">
            <v>Caustic Soda - West Europe - Contract-Market - Delivered  Continental Europe</v>
          </cell>
        </row>
        <row r="124">
          <cell r="A124" t="str">
            <v>Caustic Soda - Northeast Asia - Contract-Market - Delivered  Taiwan</v>
          </cell>
        </row>
        <row r="125">
          <cell r="A125" t="str">
            <v>vazio</v>
          </cell>
        </row>
      </sheetData>
      <sheetData sheetId="4" refreshError="1"/>
      <sheetData sheetId="5" refreshError="1">
        <row r="2">
          <cell r="B2" t="str">
            <v>North America</v>
          </cell>
          <cell r="C2" t="str">
            <v>West Europe</v>
          </cell>
          <cell r="D2" t="str">
            <v>Middle East</v>
          </cell>
          <cell r="E2" t="str">
            <v>North America</v>
          </cell>
          <cell r="F2" t="str">
            <v>North America</v>
          </cell>
          <cell r="G2" t="str">
            <v>West Europe</v>
          </cell>
          <cell r="H2" t="str">
            <v>Southeast Asia</v>
          </cell>
          <cell r="I2" t="str">
            <v>North America</v>
          </cell>
          <cell r="J2" t="str">
            <v>West Europe</v>
          </cell>
          <cell r="K2" t="str">
            <v>Southeast Asia</v>
          </cell>
          <cell r="L2" t="str">
            <v>North America</v>
          </cell>
          <cell r="M2" t="str">
            <v>West Europe</v>
          </cell>
          <cell r="N2" t="str">
            <v>Southeast Asia</v>
          </cell>
          <cell r="O2" t="str">
            <v>North America</v>
          </cell>
          <cell r="P2" t="str">
            <v>West Europe</v>
          </cell>
          <cell r="Q2" t="str">
            <v>Northeast Asia</v>
          </cell>
          <cell r="R2" t="str">
            <v>North America</v>
          </cell>
          <cell r="S2" t="str">
            <v>West Europe</v>
          </cell>
          <cell r="T2" t="str">
            <v>Northeast Asia</v>
          </cell>
          <cell r="U2" t="str">
            <v>North America</v>
          </cell>
          <cell r="V2" t="str">
            <v>West Europe</v>
          </cell>
          <cell r="W2" t="str">
            <v>Northeast Asia</v>
          </cell>
          <cell r="X2" t="str">
            <v>North America</v>
          </cell>
          <cell r="Y2" t="str">
            <v>West Europe</v>
          </cell>
          <cell r="Z2" t="str">
            <v>Northeast Asia</v>
          </cell>
          <cell r="AA2" t="str">
            <v>North America</v>
          </cell>
          <cell r="AB2" t="str">
            <v>West Europe</v>
          </cell>
          <cell r="AC2" t="str">
            <v>Northeast Asia</v>
          </cell>
          <cell r="AD2" t="str">
            <v>North America</v>
          </cell>
          <cell r="AE2" t="str">
            <v>West Europe</v>
          </cell>
          <cell r="AF2" t="str">
            <v>Northeast Asia</v>
          </cell>
          <cell r="AG2" t="str">
            <v>North America</v>
          </cell>
          <cell r="AH2" t="str">
            <v>West Europe</v>
          </cell>
          <cell r="AI2" t="str">
            <v>Northeast Asia</v>
          </cell>
          <cell r="AJ2" t="str">
            <v>North America</v>
          </cell>
          <cell r="AK2" t="str">
            <v>West Europe</v>
          </cell>
          <cell r="AL2" t="str">
            <v>Northeast Asia</v>
          </cell>
          <cell r="AM2" t="str">
            <v>North America</v>
          </cell>
          <cell r="AN2" t="str">
            <v>West Europe</v>
          </cell>
          <cell r="AO2" t="str">
            <v>Northeast Asia</v>
          </cell>
          <cell r="AP2" t="str">
            <v>North America</v>
          </cell>
          <cell r="AQ2" t="str">
            <v>West Europe</v>
          </cell>
          <cell r="AR2" t="str">
            <v>Northeast Asia</v>
          </cell>
          <cell r="AS2" t="str">
            <v>North America</v>
          </cell>
          <cell r="AT2" t="str">
            <v>West Europe</v>
          </cell>
          <cell r="AU2" t="str">
            <v>Northeast Asia</v>
          </cell>
          <cell r="AV2" t="str">
            <v>North America</v>
          </cell>
          <cell r="AW2" t="str">
            <v>West Europe</v>
          </cell>
          <cell r="AX2" t="str">
            <v>Northeast Asia</v>
          </cell>
          <cell r="AY2" t="str">
            <v>North America</v>
          </cell>
          <cell r="AZ2" t="str">
            <v>West Europe</v>
          </cell>
          <cell r="BA2" t="str">
            <v>Northeast Asia</v>
          </cell>
          <cell r="BB2" t="str">
            <v>North America</v>
          </cell>
          <cell r="BC2" t="str">
            <v>West Europe</v>
          </cell>
          <cell r="BD2" t="str">
            <v>Northeast Asia</v>
          </cell>
          <cell r="BE2" t="str">
            <v>North America</v>
          </cell>
          <cell r="BF2" t="str">
            <v>West Europe</v>
          </cell>
          <cell r="BG2" t="str">
            <v>Northeast Asia</v>
          </cell>
          <cell r="BH2" t="str">
            <v>North America</v>
          </cell>
          <cell r="BI2" t="str">
            <v>West Europe</v>
          </cell>
          <cell r="BJ2" t="str">
            <v>Northeast Asia</v>
          </cell>
          <cell r="BK2" t="str">
            <v>North America</v>
          </cell>
          <cell r="BL2" t="str">
            <v>West Europe</v>
          </cell>
          <cell r="BM2" t="str">
            <v>Northeast Asia</v>
          </cell>
          <cell r="BN2" t="str">
            <v>North America</v>
          </cell>
          <cell r="BO2" t="str">
            <v>West Europe</v>
          </cell>
          <cell r="BP2" t="str">
            <v>Northeast Asia</v>
          </cell>
          <cell r="BQ2" t="str">
            <v>North America</v>
          </cell>
          <cell r="BR2" t="str">
            <v>West Europe</v>
          </cell>
          <cell r="BS2" t="str">
            <v>Northeast Asia</v>
          </cell>
          <cell r="BT2" t="str">
            <v>North America</v>
          </cell>
          <cell r="BU2" t="str">
            <v>West Europe</v>
          </cell>
          <cell r="BV2" t="str">
            <v>Southeast Asia</v>
          </cell>
          <cell r="BW2" t="str">
            <v>North America</v>
          </cell>
          <cell r="BX2" t="str">
            <v>West Europe</v>
          </cell>
          <cell r="BY2" t="str">
            <v>North East Asia</v>
          </cell>
        </row>
        <row r="7">
          <cell r="B7" t="str">
            <v>Crude Oil, LLS - North America - Spot, low - FOB  St. James, LA</v>
          </cell>
          <cell r="C7" t="str">
            <v>Crude Oil, Brent - West Europe - Spot, Avg. - FOB  North Sea</v>
          </cell>
          <cell r="D7" t="str">
            <v>Crude Oil, Dubai - Middle East - Spot, Avg. - FOB  Persian Gulf</v>
          </cell>
          <cell r="E7" t="str">
            <v>Natural Gas - North America - Spot - Delivered  Louisiana</v>
          </cell>
          <cell r="F7" t="str">
            <v>Naphtha, 40 N+A - North America - Spot, low - FOB  US Gulf Coast</v>
          </cell>
          <cell r="G7" t="str">
            <v>Naphtha - West Europe - Spot, Avg. - CIF  NW Europe</v>
          </cell>
          <cell r="H7" t="str">
            <v>Naphtha - Southeast Asia - Spot, Avg. - FOB  Singapore</v>
          </cell>
          <cell r="I7" t="str">
            <v>Ethylene - North America - Contract-Benchmark - Delivered  US Gulf Coast</v>
          </cell>
          <cell r="J7" t="str">
            <v>Ethylene - West Europe - Contract-Market - Delivered  W. Europe</v>
          </cell>
          <cell r="K7" t="str">
            <v>Ethylene - Southeast Asia - Spot, Avg. - CFR  SE Asia</v>
          </cell>
          <cell r="L7" t="str">
            <v>Propylene, Polymer Grade - North America - Contract-Benchmark - Delivered  United States</v>
          </cell>
          <cell r="M7" t="str">
            <v>Propylene, Polymer Grade - West Europe - Spot, Avg. - CIF  NW Europe</v>
          </cell>
          <cell r="N7" t="str">
            <v>Propylene, Polymer Grade - Southeast Asia - Contract-Market - Delivered  Thailand</v>
          </cell>
          <cell r="O7" t="str">
            <v>Butadiene - North America - Contract-Market - FOB  US Gulf Coast</v>
          </cell>
          <cell r="P7" t="str">
            <v>Butadiene - West Europe - Contract-Market - Delivered  W. Europe</v>
          </cell>
          <cell r="Q7" t="str">
            <v>Butadiene - Northeast Asia - Contract-Market - CIF  Taiwan</v>
          </cell>
          <cell r="R7" t="str">
            <v>Butene-1 - North America - Contract-Market - FOB  United States</v>
          </cell>
          <cell r="S7" t="str">
            <v>Butene-1 - West Europe - Contract-Market - FOB  United States</v>
          </cell>
          <cell r="T7" t="str">
            <v>Butene-1 - Northeast Asia - Contract-Market - FOB  United States</v>
          </cell>
          <cell r="U7" t="str">
            <v>Benzene - North America - Contract-Market - FOB  US Gulf Coast</v>
          </cell>
          <cell r="V7" t="str">
            <v>Benzene - West Europe - Contract-Market - FOB/CIF  W. Europe</v>
          </cell>
          <cell r="W7" t="str">
            <v>Benzene - Northeast Asia - Contract-Market - C&amp;F  S. Korea</v>
          </cell>
          <cell r="X7" t="str">
            <v>Toluene, Nitration Grade - North America - Spot - FOB  US Gulf Coast</v>
          </cell>
          <cell r="Y7" t="str">
            <v>Toluene, Nitration Grade - West Europe - Spot - FOB  W. Europe</v>
          </cell>
          <cell r="Z7" t="str">
            <v>Toluene - Northeast Asia - Spot - FOB  S. Korea</v>
          </cell>
          <cell r="AA7" t="str">
            <v>Mixed Xylenes, Isomer Grade - North America - Contract-Market - FOB  Houston, TX</v>
          </cell>
          <cell r="AB7" t="str">
            <v>Mixed Xylenes - West Europe - Spot - FOB  Rotterdam</v>
          </cell>
          <cell r="AC7" t="str">
            <v>Mixed Xylenes - Northeast Asia - Spot - FOB  S. Korea</v>
          </cell>
          <cell r="AD7" t="str">
            <v>Paraxylene - North America - Contract-Market - Delivered  North America</v>
          </cell>
          <cell r="AE7" t="str">
            <v>Paraxylene - West Europe - Contract-Market - Delivered  W. Europe</v>
          </cell>
          <cell r="AF7" t="str">
            <v>Paraxylene - Northeast Asia - Contract-Market - C&amp;F  NE Asia</v>
          </cell>
          <cell r="AG7" t="str">
            <v>Orthoxylene - North America - Spot - FOB  United States</v>
          </cell>
          <cell r="AH7" t="str">
            <v>Orthoxylene - West Europe - Contract-Market - Delivered  W. Europe</v>
          </cell>
          <cell r="AI7" t="str">
            <v>Orthoxylene - Northeast Asia - Spot - C&amp;F  NE Asia</v>
          </cell>
          <cell r="AJ7" t="str">
            <v>Caprolactam - North America - Contract - Delivered</v>
          </cell>
          <cell r="AK7" t="str">
            <v>Caprolactam - West Europe - Domestic - Delivered  W. Europe</v>
          </cell>
          <cell r="AL7" t="str">
            <v>Caprolactam - Northeast Asia - Contract-Market - CFR  Far East</v>
          </cell>
          <cell r="AM7" t="str">
            <v>Polyethylene, High Density - North America - Domestic Market (Contract) - Delivered</v>
          </cell>
          <cell r="AN7" t="str">
            <v>Polyethylene, High Density - West Europe - Domestic Market (Contract) - Delivered  W. Europe</v>
          </cell>
          <cell r="AO7" t="str">
            <v>Polyethylene, High Density - Northeast Asia - Spot - CFR  China</v>
          </cell>
          <cell r="AP7" t="str">
            <v>Polyethylene, Low Density - North America - Domestic Market (Contract) - Delivered</v>
          </cell>
          <cell r="AQ7" t="str">
            <v>Polyethylene, Low Density - West Europe - Domestic Market (Contract) - Delivered  W. Europe</v>
          </cell>
          <cell r="AR7" t="str">
            <v>Polyethylene, Low Density - Northeast Asia - Spot - CFR  China</v>
          </cell>
          <cell r="AS7" t="str">
            <v>Polyethylene, Linear Low Density - North America - Domestic Market (Contract) - Delivered</v>
          </cell>
          <cell r="AT7" t="str">
            <v>Polyethylene, Linear Low Density - West Europe - Domestic Market (Contract) - Delivered  W. Europe</v>
          </cell>
          <cell r="AU7" t="str">
            <v>Polyethylene, Linear Low Density - Northeast Asia - Spot - CFR  China</v>
          </cell>
          <cell r="AV7" t="str">
            <v>Polypropylene - North America - Domestic Market (Contract) - Delivered</v>
          </cell>
          <cell r="AW7" t="str">
            <v>Polypropylene, Homopolymer - West Europe - Contract-Market - Delivered  W. Europe</v>
          </cell>
          <cell r="AX7" t="str">
            <v>Polypropylene - Northeast Asia - Spot - CFR  China</v>
          </cell>
          <cell r="AY7" t="str">
            <v>Ethylene Dichloride - North America - Export Contract - FOB  US Gulf Coast</v>
          </cell>
          <cell r="AZ7" t="str">
            <v>Ethylene Dichloride - West Europe - Spot - Delivered  W. Europe</v>
          </cell>
          <cell r="BA7" t="str">
            <v>Ethylene Dichloride - Northeast Asia - Contract-Market - CFR  NE Asia</v>
          </cell>
          <cell r="BB7" t="str">
            <v>Vinyl Chloride Monomer - North America - Contract-Market - FOB  United States</v>
          </cell>
          <cell r="BC7" t="str">
            <v>Vinyl Chloride Monomer - West Europe - Contract-Market - Delivered  W. Europe</v>
          </cell>
          <cell r="BD7" t="str">
            <v>Vinyl Chloride Monomer - Northeast Asia - Spot - CFR  NE Asia</v>
          </cell>
          <cell r="BE7" t="str">
            <v>Polyvinyl Chloride - North America - Contract-Market - Delivered  United States</v>
          </cell>
          <cell r="BF7" t="str">
            <v>Polyvinyl Chloride - West Europe - Contract-Market - Delivered  Continental Europe</v>
          </cell>
          <cell r="BG7" t="str">
            <v>Polyvinyl Chloride - Northeast Asia - Spot - CFR  NE Asia</v>
          </cell>
          <cell r="BH7" t="str">
            <v>Terephthalic Acid - North America - Contract - Delivered  United States</v>
          </cell>
          <cell r="BI7" t="str">
            <v>Terephthalic Acid - West Europe - Contract-Market - Delivered  W. Europe</v>
          </cell>
          <cell r="BJ7" t="str">
            <v>Terephthalic Acid - Northeast Asia - Contract-Market - C&amp;F  NE Asia</v>
          </cell>
          <cell r="BK7" t="str">
            <v>Dmt, (molten) - North America - Contract-Market - Delivered  United States</v>
          </cell>
          <cell r="BL7" t="str">
            <v>Dmt - West Europe - Contract-Market - FOB  W. Europe</v>
          </cell>
          <cell r="BM7" t="str">
            <v>Dmt - Northeast Asia - Contract-Market - FOB  NE Asia</v>
          </cell>
          <cell r="BN7" t="str">
            <v>Monoethylene Glycol, Fiber Grade - North America - Contract-Market - FOB  United States</v>
          </cell>
          <cell r="BO7" t="str">
            <v>Monoethylene Glycol, Fiber Grade - West Europe - Contract-Market - Delivered  W. Europe</v>
          </cell>
          <cell r="BP7" t="str">
            <v>Monoethylene Glycol, Fiber Grade - Northeast Asia - Spot - CFR  NE Asia</v>
          </cell>
          <cell r="BQ7" t="str">
            <v>Pet, Polyethylene Terephthalate,  Bottle Resin - North America - Contract-Market - Delivered  United States</v>
          </cell>
          <cell r="BR7" t="str">
            <v>Pet, Polyethylene Terephthalate,  Bottle Resin - West Europe - Contract-Market - DDP  W. Europe</v>
          </cell>
          <cell r="BS7" t="str">
            <v>Pet, Polyethylene Terephthalate,  Bottle Resin, (n - Northeast Asia - Spot - FOB  NE Asia</v>
          </cell>
          <cell r="BT7" t="str">
            <v>Mtbe (Methyl Tertiary Butyl Ether) - North America - Spot - Delivered  US Gulf Coast</v>
          </cell>
          <cell r="BU7" t="str">
            <v>Mtbe (Methyl Tertiary Butyl Ether) - West Europe - Spot - Delivered  Rotterdam</v>
          </cell>
          <cell r="BV7" t="str">
            <v>Mtbe (Methyl Tertiary Butyl Ether) - Southeast Asia - Spot - Delivered  Singapore</v>
          </cell>
          <cell r="BW7" t="str">
            <v>Caustic Soda - North America - Contract-Market - FOB  US Gulf Coast</v>
          </cell>
          <cell r="BX7" t="str">
            <v>Caustic Soda - West Europe - Contract-Market - Delivered  Continental Europe</v>
          </cell>
          <cell r="BY7" t="str">
            <v>Caustic Soda - North East Asia - Contract-Market - FOB Works</v>
          </cell>
          <cell r="BZ7" t="str">
            <v>vazio</v>
          </cell>
        </row>
      </sheetData>
      <sheetData sheetId="6" refreshError="1">
        <row r="1">
          <cell r="A1" t="str">
            <v>CMAI</v>
          </cell>
        </row>
        <row r="2">
          <cell r="A2" t="str">
            <v>Chemsystem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DO"/>
      <sheetName val="GAFISA"/>
      <sheetName val="SOCIO"/>
      <sheetName val="Macros"/>
      <sheetName val="Menu"/>
      <sheetName val="Acomp"/>
      <sheetName val="Plan1"/>
      <sheetName val="CMAI 04_08_04"/>
      <sheetName val="Chemsystem"/>
      <sheetName val="FLUXO_ENDIVIDAMENTO"/>
      <sheetName val="ÍNDICE"/>
      <sheetName val="COMP_CX"/>
      <sheetName val="Tres Gerações"/>
      <sheetName val="Detailed Adjustments"/>
      <sheetName val="CMAI_04_08_04"/>
      <sheetName val="Tres_Gerações"/>
      <sheetName val="Detailed_Adjustments"/>
      <sheetName val="Feriados"/>
      <sheetName val="600ML"/>
      <sheetName val="N"/>
      <sheetName val="MGC"/>
      <sheetName val="GTSG"/>
      <sheetName val="Fluxo A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Resumo"/>
      <sheetName val="Pressupostos"/>
      <sheetName val="Ano Base"/>
      <sheetName val="Preços unitários"/>
      <sheetName val="Receitas"/>
      <sheetName val="Custos"/>
      <sheetName val="IRC"/>
      <sheetName val="IVA"/>
      <sheetName val="Fundo de Maneio"/>
      <sheetName val="Investimento"/>
      <sheetName val="Financiamento"/>
      <sheetName val="Demonstrações"/>
      <sheetName val="Indicadores"/>
      <sheetName val="Rácios"/>
      <sheetName val="Tabelas"/>
      <sheetName val="DESIGN"/>
      <sheetName val="INVEST"/>
      <sheetName val="CUSTOS EVITADOS"/>
      <sheetName val="RESUMO ANÁLISE ECONÓMICA"/>
      <sheetName val="Deratings"/>
      <sheetName val="BALANÇOS DE PRODUÇÃO DE ENERGIA"/>
      <sheetName val="FUN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30">
          <cell r="C30">
            <v>12</v>
          </cell>
          <cell r="D30">
            <v>13</v>
          </cell>
          <cell r="E30">
            <v>14</v>
          </cell>
          <cell r="F30">
            <v>15</v>
          </cell>
          <cell r="G30">
            <v>16</v>
          </cell>
          <cell r="H30">
            <v>17</v>
          </cell>
          <cell r="I30">
            <v>18</v>
          </cell>
          <cell r="J30">
            <v>19</v>
          </cell>
          <cell r="K30">
            <v>20</v>
          </cell>
          <cell r="L30">
            <v>21</v>
          </cell>
          <cell r="M30">
            <v>22</v>
          </cell>
          <cell r="N30">
            <v>23</v>
          </cell>
          <cell r="O30">
            <v>24</v>
          </cell>
          <cell r="P30">
            <v>25</v>
          </cell>
          <cell r="Q30">
            <v>26</v>
          </cell>
          <cell r="R30">
            <v>27</v>
          </cell>
          <cell r="S30">
            <v>28</v>
          </cell>
          <cell r="T30">
            <v>29</v>
          </cell>
          <cell r="U30">
            <v>30</v>
          </cell>
          <cell r="V30">
            <v>31</v>
          </cell>
          <cell r="W30">
            <v>32</v>
          </cell>
        </row>
        <row r="31">
          <cell r="B31">
            <v>12</v>
          </cell>
          <cell r="C31">
            <v>741</v>
          </cell>
          <cell r="D31">
            <v>736.84280610000008</v>
          </cell>
          <cell r="E31">
            <v>733</v>
          </cell>
          <cell r="F31">
            <v>728.88977690000002</v>
          </cell>
          <cell r="G31">
            <v>725</v>
          </cell>
          <cell r="H31">
            <v>721.4670509</v>
          </cell>
          <cell r="I31">
            <v>718</v>
          </cell>
          <cell r="J31">
            <v>714.57462810000004</v>
          </cell>
          <cell r="K31">
            <v>711</v>
          </cell>
          <cell r="L31">
            <v>708.21250850000001</v>
          </cell>
          <cell r="M31">
            <v>705</v>
          </cell>
          <cell r="N31">
            <v>702.38069210000003</v>
          </cell>
          <cell r="O31">
            <v>700</v>
          </cell>
          <cell r="P31">
            <v>697.07917889999999</v>
          </cell>
          <cell r="Q31">
            <v>695</v>
          </cell>
          <cell r="R31">
            <v>692.30796890000011</v>
          </cell>
          <cell r="S31">
            <v>690</v>
          </cell>
          <cell r="T31">
            <v>688.06706210000004</v>
          </cell>
          <cell r="U31">
            <v>686</v>
          </cell>
          <cell r="V31">
            <v>684.35645850000003</v>
          </cell>
          <cell r="W31">
            <v>682.70002040000008</v>
          </cell>
        </row>
        <row r="32">
          <cell r="B32">
            <v>13</v>
          </cell>
          <cell r="D32">
            <v>762.59281610000005</v>
          </cell>
          <cell r="E32">
            <v>758.39183134000007</v>
          </cell>
          <cell r="F32">
            <v>754.29855938000003</v>
          </cell>
          <cell r="G32">
            <v>750.31300022000005</v>
          </cell>
          <cell r="H32">
            <v>746.43515386000001</v>
          </cell>
          <cell r="I32">
            <v>742.66502030000004</v>
          </cell>
          <cell r="J32">
            <v>739.00259954000001</v>
          </cell>
          <cell r="K32">
            <v>735.46428270000001</v>
          </cell>
          <cell r="L32">
            <v>732.10028220000004</v>
          </cell>
          <cell r="M32">
            <v>728.43661229999998</v>
          </cell>
          <cell r="N32">
            <v>725.4121791</v>
          </cell>
          <cell r="O32">
            <v>722.50892390000013</v>
          </cell>
          <cell r="P32">
            <v>719.20775570000001</v>
          </cell>
          <cell r="Q32">
            <v>716.43571729999996</v>
          </cell>
          <cell r="R32">
            <v>713.50515619999999</v>
          </cell>
          <cell r="S32">
            <v>710.93215050000003</v>
          </cell>
          <cell r="T32">
            <v>708.28661740000007</v>
          </cell>
          <cell r="U32">
            <v>705.82501597999999</v>
          </cell>
          <cell r="V32">
            <v>703.45514881999998</v>
          </cell>
          <cell r="W32">
            <v>701.19299446000002</v>
          </cell>
        </row>
        <row r="33">
          <cell r="B33">
            <v>14</v>
          </cell>
          <cell r="E33">
            <v>785</v>
          </cell>
          <cell r="F33">
            <v>780.39340119999997</v>
          </cell>
          <cell r="G33">
            <v>776</v>
          </cell>
          <cell r="H33">
            <v>771.42586959999994</v>
          </cell>
          <cell r="I33">
            <v>767</v>
          </cell>
          <cell r="J33">
            <v>762.94751559999997</v>
          </cell>
          <cell r="K33">
            <v>759</v>
          </cell>
          <cell r="L33">
            <v>754.95833919999995</v>
          </cell>
          <cell r="M33">
            <v>751</v>
          </cell>
          <cell r="N33">
            <v>747.4583404</v>
          </cell>
          <cell r="O33">
            <v>744</v>
          </cell>
          <cell r="P33">
            <v>740.44751919999999</v>
          </cell>
          <cell r="Q33">
            <v>737</v>
          </cell>
          <cell r="R33">
            <v>733.92587559999993</v>
          </cell>
          <cell r="S33">
            <v>731</v>
          </cell>
          <cell r="T33">
            <v>727.89340959999993</v>
          </cell>
          <cell r="U33">
            <v>725</v>
          </cell>
          <cell r="V33">
            <v>722.35012119999999</v>
          </cell>
          <cell r="W33">
            <v>719.76191859999994</v>
          </cell>
        </row>
        <row r="34">
          <cell r="B34">
            <v>15</v>
          </cell>
          <cell r="F34">
            <v>804.37958972000001</v>
          </cell>
          <cell r="G34">
            <v>799.45921220000002</v>
          </cell>
          <cell r="H34">
            <v>794.65203868000003</v>
          </cell>
          <cell r="I34">
            <v>789.95806916000004</v>
          </cell>
          <cell r="J34">
            <v>785.37730364000004</v>
          </cell>
          <cell r="K34">
            <v>780.94999610000002</v>
          </cell>
          <cell r="L34">
            <v>776.60734679999996</v>
          </cell>
          <cell r="M34">
            <v>772.10447109999996</v>
          </cell>
          <cell r="N34">
            <v>768.22630470000013</v>
          </cell>
          <cell r="O34">
            <v>764.33035089999998</v>
          </cell>
          <cell r="P34">
            <v>760.23175909999986</v>
          </cell>
          <cell r="Q34">
            <v>756.35000390000005</v>
          </cell>
          <cell r="R34">
            <v>752.74334120000003</v>
          </cell>
          <cell r="S34">
            <v>749.57501009999987</v>
          </cell>
          <cell r="T34">
            <v>745.61723600000005</v>
          </cell>
          <cell r="U34">
            <v>742.46034692000001</v>
          </cell>
          <cell r="V34">
            <v>739.23802940000007</v>
          </cell>
          <cell r="W34">
            <v>736.12891588000002</v>
          </cell>
        </row>
        <row r="35">
          <cell r="B35">
            <v>16</v>
          </cell>
          <cell r="G35">
            <v>822</v>
          </cell>
          <cell r="H35">
            <v>816.83929449999994</v>
          </cell>
          <cell r="I35">
            <v>812</v>
          </cell>
          <cell r="J35">
            <v>806.93453490000002</v>
          </cell>
          <cell r="K35">
            <v>802</v>
          </cell>
          <cell r="L35">
            <v>797.36310890000004</v>
          </cell>
          <cell r="M35">
            <v>792</v>
          </cell>
          <cell r="N35">
            <v>788.12501650000002</v>
          </cell>
          <cell r="O35">
            <v>784</v>
          </cell>
          <cell r="P35">
            <v>779.22025769999993</v>
          </cell>
          <cell r="Q35">
            <v>775</v>
          </cell>
          <cell r="R35">
            <v>770.64883250000003</v>
          </cell>
          <cell r="S35">
            <v>767</v>
          </cell>
          <cell r="T35">
            <v>762.41074089999995</v>
          </cell>
          <cell r="U35">
            <v>758</v>
          </cell>
          <cell r="V35">
            <v>754.50598289999994</v>
          </cell>
          <cell r="W35">
            <v>750.67860399999995</v>
          </cell>
        </row>
        <row r="36">
          <cell r="B36">
            <v>17</v>
          </cell>
          <cell r="H36">
            <v>838.29110929000001</v>
          </cell>
          <cell r="I36">
            <v>832.77127431000008</v>
          </cell>
          <cell r="J36">
            <v>827.36337073000004</v>
          </cell>
          <cell r="K36">
            <v>822.14999510000007</v>
          </cell>
          <cell r="L36">
            <v>816.89680580000004</v>
          </cell>
          <cell r="M36">
            <v>811.59375870000008</v>
          </cell>
          <cell r="N36">
            <v>806.90084389999993</v>
          </cell>
          <cell r="O36">
            <v>802.08034910000003</v>
          </cell>
          <cell r="P36">
            <v>797.2700337</v>
          </cell>
          <cell r="Q36">
            <v>792.55000489999998</v>
          </cell>
          <cell r="R36">
            <v>788.08052299999997</v>
          </cell>
          <cell r="S36">
            <v>784.07501289999993</v>
          </cell>
          <cell r="T36">
            <v>779.22661620000008</v>
          </cell>
          <cell r="U36">
            <v>775.26390375000005</v>
          </cell>
          <cell r="V36">
            <v>771.19917697000005</v>
          </cell>
        </row>
        <row r="37">
          <cell r="B37">
            <v>18</v>
          </cell>
          <cell r="I37">
            <v>852</v>
          </cell>
          <cell r="J37">
            <v>846.4017722000001</v>
          </cell>
          <cell r="K37">
            <v>841</v>
          </cell>
          <cell r="L37">
            <v>835.27081680000003</v>
          </cell>
          <cell r="M37">
            <v>830</v>
          </cell>
          <cell r="N37">
            <v>824.544623</v>
          </cell>
          <cell r="O37">
            <v>819</v>
          </cell>
          <cell r="P37">
            <v>814.22319080000011</v>
          </cell>
          <cell r="Q37">
            <v>809</v>
          </cell>
          <cell r="R37">
            <v>804.30652020000002</v>
          </cell>
          <cell r="S37">
            <v>800</v>
          </cell>
          <cell r="T37">
            <v>794.79461120000008</v>
          </cell>
          <cell r="U37">
            <v>790</v>
          </cell>
        </row>
        <row r="38">
          <cell r="B38">
            <v>19</v>
          </cell>
          <cell r="J38">
            <v>864.96080441000004</v>
          </cell>
          <cell r="K38">
            <v>859.06427970000004</v>
          </cell>
          <cell r="L38">
            <v>852.96865920000005</v>
          </cell>
          <cell r="M38">
            <v>846.9044750999999</v>
          </cell>
          <cell r="N38">
            <v>841.43579670000008</v>
          </cell>
          <cell r="O38">
            <v>835.75891850000005</v>
          </cell>
          <cell r="P38">
            <v>830.32257949999996</v>
          </cell>
          <cell r="Q38">
            <v>825.03572030000009</v>
          </cell>
          <cell r="R38">
            <v>819.51670159999992</v>
          </cell>
          <cell r="S38">
            <v>814.43215889999988</v>
          </cell>
          <cell r="T38">
            <v>809.11475800000017</v>
          </cell>
        </row>
        <row r="39">
          <cell r="B39">
            <v>20</v>
          </cell>
          <cell r="K39">
            <v>876</v>
          </cell>
          <cell r="L39">
            <v>869.50355820000004</v>
          </cell>
          <cell r="M39">
            <v>863</v>
          </cell>
          <cell r="N39">
            <v>857.17498420000015</v>
          </cell>
          <cell r="O39">
            <v>851</v>
          </cell>
          <cell r="P39">
            <v>845.27498140000012</v>
          </cell>
          <cell r="Q39">
            <v>840</v>
          </cell>
          <cell r="R39">
            <v>833.80354980000016</v>
          </cell>
          <cell r="S39">
            <v>828</v>
          </cell>
        </row>
        <row r="40">
          <cell r="B40">
            <v>21</v>
          </cell>
          <cell r="L40">
            <v>884.82290699999999</v>
          </cell>
          <cell r="M40">
            <v>878.03662029999987</v>
          </cell>
          <cell r="N40">
            <v>871.83116309999991</v>
          </cell>
          <cell r="O40">
            <v>865.36605910000003</v>
          </cell>
          <cell r="P40">
            <v>859.38939649999998</v>
          </cell>
          <cell r="Q40">
            <v>853.80715010000006</v>
          </cell>
        </row>
        <row r="41">
          <cell r="B41">
            <v>22</v>
          </cell>
          <cell r="M41">
            <v>892</v>
          </cell>
          <cell r="N41">
            <v>885.5</v>
          </cell>
          <cell r="O41">
            <v>879</v>
          </cell>
          <cell r="P41">
            <v>872.5</v>
          </cell>
        </row>
        <row r="42">
          <cell r="B42">
            <v>23</v>
          </cell>
          <cell r="N42">
            <v>898.0869431000001</v>
          </cell>
          <cell r="O42">
            <v>890.90177089999997</v>
          </cell>
        </row>
        <row r="43">
          <cell r="B43">
            <v>24</v>
          </cell>
        </row>
        <row r="44">
          <cell r="B44">
            <v>25</v>
          </cell>
        </row>
        <row r="45">
          <cell r="B45">
            <v>26</v>
          </cell>
        </row>
        <row r="46">
          <cell r="B46">
            <v>27</v>
          </cell>
        </row>
        <row r="47">
          <cell r="B47">
            <v>28</v>
          </cell>
        </row>
        <row r="48">
          <cell r="B48">
            <v>29</v>
          </cell>
        </row>
        <row r="49">
          <cell r="B49">
            <v>30</v>
          </cell>
        </row>
        <row r="50">
          <cell r="B50">
            <v>31</v>
          </cell>
        </row>
        <row r="51">
          <cell r="B51">
            <v>32</v>
          </cell>
        </row>
        <row r="60">
          <cell r="C60">
            <v>12</v>
          </cell>
          <cell r="D60">
            <v>13</v>
          </cell>
          <cell r="E60">
            <v>14</v>
          </cell>
          <cell r="F60">
            <v>15</v>
          </cell>
          <cell r="G60">
            <v>16</v>
          </cell>
          <cell r="H60">
            <v>17</v>
          </cell>
          <cell r="I60">
            <v>18</v>
          </cell>
          <cell r="J60">
            <v>19</v>
          </cell>
          <cell r="K60">
            <v>20</v>
          </cell>
          <cell r="L60">
            <v>21</v>
          </cell>
          <cell r="M60">
            <v>22</v>
          </cell>
          <cell r="N60">
            <v>23</v>
          </cell>
          <cell r="O60">
            <v>24</v>
          </cell>
          <cell r="P60">
            <v>25</v>
          </cell>
          <cell r="Q60">
            <v>26</v>
          </cell>
          <cell r="R60">
            <v>27</v>
          </cell>
          <cell r="S60">
            <v>28</v>
          </cell>
          <cell r="T60">
            <v>29</v>
          </cell>
          <cell r="U60">
            <v>30</v>
          </cell>
          <cell r="V60">
            <v>31</v>
          </cell>
          <cell r="W60">
            <v>32</v>
          </cell>
        </row>
        <row r="61">
          <cell r="B61">
            <v>12</v>
          </cell>
          <cell r="C61">
            <v>386.77602769276075</v>
          </cell>
          <cell r="D61">
            <v>387.89696038236758</v>
          </cell>
          <cell r="E61">
            <v>389.01797559870141</v>
          </cell>
          <cell r="F61">
            <v>390.13971208173319</v>
          </cell>
          <cell r="G61">
            <v>391.26018995798177</v>
          </cell>
          <cell r="H61">
            <v>392.38070489500404</v>
          </cell>
          <cell r="I61">
            <v>393.50164146004647</v>
          </cell>
          <cell r="J61">
            <v>394.6225786470049</v>
          </cell>
          <cell r="K61">
            <v>395.74351562570996</v>
          </cell>
          <cell r="L61">
            <v>396.86445246080052</v>
          </cell>
          <cell r="M61">
            <v>397.98538902562171</v>
          </cell>
          <cell r="N61">
            <v>399.10733779811397</v>
          </cell>
          <cell r="O61">
            <v>400.2278104343556</v>
          </cell>
          <cell r="P61">
            <v>401.34846387641358</v>
          </cell>
          <cell r="Q61">
            <v>402.46924427498556</v>
          </cell>
          <cell r="R61">
            <v>403.59017989625511</v>
          </cell>
          <cell r="S61">
            <v>404.71104286688507</v>
          </cell>
          <cell r="T61">
            <v>405.83195222113625</v>
          </cell>
          <cell r="U61">
            <v>406.9528827046538</v>
          </cell>
          <cell r="V61">
            <v>408.07386252505717</v>
          </cell>
          <cell r="W61">
            <v>409.1947526259666</v>
          </cell>
        </row>
        <row r="62">
          <cell r="B62">
            <v>13</v>
          </cell>
          <cell r="C62">
            <v>396.13147490733189</v>
          </cell>
          <cell r="D62">
            <v>399.57492150999809</v>
          </cell>
          <cell r="E62">
            <v>400.69585814744329</v>
          </cell>
          <cell r="F62">
            <v>401.81679478590593</v>
          </cell>
          <cell r="G62">
            <v>402.93773142216958</v>
          </cell>
          <cell r="H62">
            <v>404.05866805835581</v>
          </cell>
          <cell r="I62">
            <v>405.17960469507307</v>
          </cell>
          <cell r="J62">
            <v>406.30054133164703</v>
          </cell>
          <cell r="K62">
            <v>407.42147796807603</v>
          </cell>
          <cell r="L62">
            <v>408.54241460436378</v>
          </cell>
          <cell r="M62">
            <v>409.66335124051079</v>
          </cell>
          <cell r="N62">
            <v>410.7842878780545</v>
          </cell>
          <cell r="O62">
            <v>411.90522451321351</v>
          </cell>
          <cell r="P62">
            <v>413.02616114851884</v>
          </cell>
          <cell r="Q62">
            <v>414.14709778388521</v>
          </cell>
          <cell r="R62">
            <v>415.26803441935078</v>
          </cell>
          <cell r="S62">
            <v>416.38897105457966</v>
          </cell>
          <cell r="T62">
            <v>417.50990768974674</v>
          </cell>
          <cell r="U62">
            <v>418.63084432481747</v>
          </cell>
          <cell r="V62">
            <v>419.75178095983074</v>
          </cell>
          <cell r="W62">
            <v>420.87271759459168</v>
          </cell>
        </row>
        <row r="63">
          <cell r="B63">
            <v>14</v>
          </cell>
          <cell r="C63">
            <v>405.48748370757278</v>
          </cell>
          <cell r="D63">
            <v>408.93041019465056</v>
          </cell>
          <cell r="E63">
            <v>412.37382169938934</v>
          </cell>
          <cell r="F63">
            <v>413.49475833506801</v>
          </cell>
          <cell r="G63">
            <v>414.61569497061311</v>
          </cell>
          <cell r="H63">
            <v>415.73663160602626</v>
          </cell>
          <cell r="I63">
            <v>416.85756824130885</v>
          </cell>
          <cell r="J63">
            <v>417.9785048764623</v>
          </cell>
          <cell r="K63">
            <v>419.09944151148875</v>
          </cell>
          <cell r="L63">
            <v>420.22037814638861</v>
          </cell>
          <cell r="M63">
            <v>421.34131478116399</v>
          </cell>
          <cell r="N63">
            <v>422.4622514158163</v>
          </cell>
          <cell r="O63">
            <v>423.58318805034617</v>
          </cell>
          <cell r="P63">
            <v>424.70412468475553</v>
          </cell>
          <cell r="Q63">
            <v>425.8250613190466</v>
          </cell>
          <cell r="R63">
            <v>426.94599795321778</v>
          </cell>
          <cell r="S63">
            <v>428.06693458727472</v>
          </cell>
          <cell r="T63">
            <v>429.187871221215</v>
          </cell>
          <cell r="U63">
            <v>430.30880785504053</v>
          </cell>
          <cell r="V63">
            <v>431.42974448875464</v>
          </cell>
          <cell r="W63">
            <v>432.55068112235631</v>
          </cell>
        </row>
        <row r="64">
          <cell r="B64">
            <v>15</v>
          </cell>
          <cell r="C64">
            <v>414.84349173365155</v>
          </cell>
          <cell r="D64">
            <v>418.2864174105033</v>
          </cell>
          <cell r="E64">
            <v>421.72934326834388</v>
          </cell>
          <cell r="F64">
            <v>425.17272187115196</v>
          </cell>
          <cell r="G64">
            <v>426.29365850539352</v>
          </cell>
          <cell r="H64">
            <v>427.41459513951673</v>
          </cell>
          <cell r="I64">
            <v>428.53553177352359</v>
          </cell>
          <cell r="J64">
            <v>429.65646840741647</v>
          </cell>
          <cell r="K64">
            <v>430.77740504119561</v>
          </cell>
          <cell r="L64">
            <v>431.89834167486265</v>
          </cell>
          <cell r="M64">
            <v>433.01927830841856</v>
          </cell>
          <cell r="N64">
            <v>434.14021494186449</v>
          </cell>
          <cell r="O64">
            <v>435.26115157520121</v>
          </cell>
          <cell r="P64">
            <v>436.38208820843079</v>
          </cell>
          <cell r="Q64">
            <v>437.50302484155537</v>
          </cell>
          <cell r="R64">
            <v>438.62396147457309</v>
          </cell>
          <cell r="S64">
            <v>439.74489810748838</v>
          </cell>
          <cell r="T64">
            <v>440.86583474029959</v>
          </cell>
          <cell r="U64">
            <v>441.98677137300996</v>
          </cell>
          <cell r="V64">
            <v>443.10770800561892</v>
          </cell>
          <cell r="W64">
            <v>444.22864463812766</v>
          </cell>
        </row>
        <row r="65">
          <cell r="B65">
            <v>16</v>
          </cell>
          <cell r="C65">
            <v>424.19949861732198</v>
          </cell>
          <cell r="D65">
            <v>427.64242389080465</v>
          </cell>
          <cell r="E65">
            <v>431.08534902219043</v>
          </cell>
          <cell r="F65">
            <v>434.52827430363561</v>
          </cell>
          <cell r="G65">
            <v>437.97162202741822</v>
          </cell>
          <cell r="H65">
            <v>439.09255866039308</v>
          </cell>
          <cell r="I65">
            <v>440.21349529326471</v>
          </cell>
          <cell r="J65">
            <v>441.33443192603335</v>
          </cell>
          <cell r="K65">
            <v>442.45536855870074</v>
          </cell>
          <cell r="L65">
            <v>443.57630519126923</v>
          </cell>
          <cell r="M65">
            <v>444.69724182373619</v>
          </cell>
          <cell r="N65">
            <v>445.8181784561072</v>
          </cell>
          <cell r="O65">
            <v>446.93911508838039</v>
          </cell>
          <cell r="P65">
            <v>448.06005172055734</v>
          </cell>
          <cell r="Q65">
            <v>449.18098835263959</v>
          </cell>
          <cell r="R65">
            <v>450.30192498462742</v>
          </cell>
          <cell r="S65">
            <v>451.42286161652402</v>
          </cell>
          <cell r="T65">
            <v>452.54379824832694</v>
          </cell>
          <cell r="U65">
            <v>453.66473488003891</v>
          </cell>
          <cell r="V65">
            <v>454.78567151166101</v>
          </cell>
          <cell r="W65">
            <v>455.90660814319398</v>
          </cell>
        </row>
        <row r="66">
          <cell r="B66">
            <v>17</v>
          </cell>
          <cell r="C66">
            <v>433.55550442616595</v>
          </cell>
          <cell r="D66">
            <v>436.9984293200456</v>
          </cell>
          <cell r="E66">
            <v>440.44135407975131</v>
          </cell>
          <cell r="F66">
            <v>443.88427870827991</v>
          </cell>
          <cell r="G66">
            <v>447.32720346001526</v>
          </cell>
          <cell r="H66">
            <v>450.77052217002017</v>
          </cell>
          <cell r="I66">
            <v>451.89145880187743</v>
          </cell>
          <cell r="J66">
            <v>453.01239543364107</v>
          </cell>
          <cell r="K66">
            <v>454.13333206531684</v>
          </cell>
          <cell r="L66">
            <v>455.25426869690165</v>
          </cell>
          <cell r="M66">
            <v>456.37520532839864</v>
          </cell>
          <cell r="N66">
            <v>457.49614195980547</v>
          </cell>
          <cell r="O66">
            <v>458.61707859112812</v>
          </cell>
          <cell r="P66">
            <v>459.7380152223638</v>
          </cell>
          <cell r="Q66">
            <v>460.85895185351364</v>
          </cell>
          <cell r="R66">
            <v>461.97988848458056</v>
          </cell>
          <cell r="S66">
            <v>463.10082511556374</v>
          </cell>
          <cell r="T66">
            <v>464.22176174646421</v>
          </cell>
          <cell r="U66">
            <v>465.34269837728277</v>
          </cell>
          <cell r="V66">
            <v>466.46363500802113</v>
          </cell>
        </row>
        <row r="67">
          <cell r="B67">
            <v>18</v>
          </cell>
          <cell r="C67">
            <v>442.91150922230418</v>
          </cell>
          <cell r="D67">
            <v>446.35443375810797</v>
          </cell>
          <cell r="E67">
            <v>449.79735816720233</v>
          </cell>
          <cell r="F67">
            <v>453.24028245218022</v>
          </cell>
          <cell r="G67">
            <v>456.68320661569919</v>
          </cell>
          <cell r="H67">
            <v>460.12613087911319</v>
          </cell>
          <cell r="I67">
            <v>463.56942230053886</v>
          </cell>
          <cell r="J67">
            <v>464.69035893140534</v>
          </cell>
          <cell r="K67">
            <v>465.81129556219031</v>
          </cell>
          <cell r="L67">
            <v>466.93223219289473</v>
          </cell>
          <cell r="M67">
            <v>468.05316882352116</v>
          </cell>
          <cell r="N67">
            <v>469.17410545406671</v>
          </cell>
          <cell r="O67">
            <v>470.29504208453517</v>
          </cell>
          <cell r="P67">
            <v>471.41597871492735</v>
          </cell>
          <cell r="Q67">
            <v>472.53691534524205</v>
          </cell>
          <cell r="R67">
            <v>473.65785197548149</v>
          </cell>
          <cell r="S67">
            <v>474.77878860564579</v>
          </cell>
          <cell r="T67">
            <v>475.89972523573556</v>
          </cell>
          <cell r="U67">
            <v>477.02066186575371</v>
          </cell>
        </row>
        <row r="68">
          <cell r="B68">
            <v>19</v>
          </cell>
          <cell r="C68">
            <v>452.26751306267812</v>
          </cell>
          <cell r="D68">
            <v>455.71043726016018</v>
          </cell>
          <cell r="E68">
            <v>459.15336133779641</v>
          </cell>
          <cell r="F68">
            <v>462.59628529796811</v>
          </cell>
          <cell r="G68">
            <v>466.03920914299101</v>
          </cell>
          <cell r="H68">
            <v>469.48213287522532</v>
          </cell>
          <cell r="I68">
            <v>472.92505668714017</v>
          </cell>
          <cell r="J68">
            <v>476.36832242034041</v>
          </cell>
          <cell r="K68">
            <v>477.48925905032712</v>
          </cell>
          <cell r="L68">
            <v>478.61019568024278</v>
          </cell>
          <cell r="M68">
            <v>479.73113231008551</v>
          </cell>
          <cell r="N68">
            <v>480.85206893985765</v>
          </cell>
          <cell r="O68">
            <v>481.97300556956077</v>
          </cell>
          <cell r="P68">
            <v>483.09394219919227</v>
          </cell>
          <cell r="Q68">
            <v>484.21487882875675</v>
          </cell>
          <cell r="R68">
            <v>485.33581545825263</v>
          </cell>
          <cell r="S68">
            <v>486.45675208768199</v>
          </cell>
          <cell r="T68">
            <v>487.57768871704303</v>
          </cell>
        </row>
        <row r="69">
          <cell r="B69">
            <v>20</v>
          </cell>
          <cell r="C69">
            <v>461.62351599957429</v>
          </cell>
          <cell r="D69">
            <v>465.06643987690029</v>
          </cell>
          <cell r="E69">
            <v>468.50936364069474</v>
          </cell>
          <cell r="F69">
            <v>471.95228729315733</v>
          </cell>
          <cell r="G69">
            <v>475.39521083641694</v>
          </cell>
          <cell r="H69">
            <v>478.83813427254921</v>
          </cell>
          <cell r="I69">
            <v>482.28105760365816</v>
          </cell>
          <cell r="J69">
            <v>485.72398099692629</v>
          </cell>
          <cell r="K69">
            <v>489.16722253061386</v>
          </cell>
          <cell r="L69">
            <v>490.28815915981806</v>
          </cell>
          <cell r="M69">
            <v>491.40909578895668</v>
          </cell>
          <cell r="N69">
            <v>492.53003241803236</v>
          </cell>
          <cell r="O69">
            <v>493.65096904704484</v>
          </cell>
          <cell r="P69">
            <v>494.77190567599399</v>
          </cell>
          <cell r="Q69">
            <v>495.8928423048813</v>
          </cell>
          <cell r="R69">
            <v>497.01377893370756</v>
          </cell>
          <cell r="S69">
            <v>498.13471556247379</v>
          </cell>
        </row>
        <row r="70">
          <cell r="B70">
            <v>21</v>
          </cell>
          <cell r="C70">
            <v>470.97951808109235</v>
          </cell>
          <cell r="D70">
            <v>474.42244165499426</v>
          </cell>
          <cell r="E70">
            <v>477.86536512118874</v>
          </cell>
          <cell r="F70">
            <v>481.30828848170279</v>
          </cell>
          <cell r="G70">
            <v>484.75121173850829</v>
          </cell>
          <cell r="H70">
            <v>488.19413489352166</v>
          </cell>
          <cell r="I70">
            <v>491.63705794860124</v>
          </cell>
          <cell r="J70">
            <v>495.07998090563285</v>
          </cell>
          <cell r="K70">
            <v>498.52290390965891</v>
          </cell>
          <cell r="L70">
            <v>501.96612263239257</v>
          </cell>
          <cell r="M70">
            <v>503.08705926089669</v>
          </cell>
          <cell r="N70">
            <v>504.20799588934392</v>
          </cell>
          <cell r="O70">
            <v>505.32893251773402</v>
          </cell>
          <cell r="P70">
            <v>506.44986914606795</v>
          </cell>
          <cell r="Q70">
            <v>507.5708057743451</v>
          </cell>
        </row>
        <row r="71">
          <cell r="B71">
            <v>22</v>
          </cell>
          <cell r="C71">
            <v>480.33551935156208</v>
          </cell>
          <cell r="D71">
            <v>483.77844263747289</v>
          </cell>
          <cell r="E71">
            <v>487.22136582105657</v>
          </cell>
          <cell r="F71">
            <v>490.66428890418615</v>
          </cell>
          <cell r="G71">
            <v>494.10721188868553</v>
          </cell>
          <cell r="H71">
            <v>497.55013477632781</v>
          </cell>
          <cell r="I71">
            <v>500.99305756883575</v>
          </cell>
          <cell r="J71">
            <v>504.43598026788618</v>
          </cell>
          <cell r="K71">
            <v>507.87890287517018</v>
          </cell>
          <cell r="L71">
            <v>511.32182551634759</v>
          </cell>
          <cell r="M71">
            <v>514.7650227265824</v>
          </cell>
          <cell r="N71">
            <v>515.88595935446085</v>
          </cell>
          <cell r="O71">
            <v>517.00689598228871</v>
          </cell>
          <cell r="P71">
            <v>518.12783261006473</v>
          </cell>
        </row>
        <row r="72">
          <cell r="B72">
            <v>23</v>
          </cell>
          <cell r="C72">
            <v>489.69151985189706</v>
          </cell>
          <cell r="D72">
            <v>493.1344428640819</v>
          </cell>
          <cell r="E72">
            <v>496.57736577891268</v>
          </cell>
          <cell r="F72">
            <v>500.02028859812964</v>
          </cell>
          <cell r="G72">
            <v>503.46321132341814</v>
          </cell>
          <cell r="H72">
            <v>506.90613395642407</v>
          </cell>
          <cell r="I72">
            <v>510.34905649874457</v>
          </cell>
          <cell r="J72">
            <v>513.79197895193511</v>
          </cell>
          <cell r="K72">
            <v>517.23490131751078</v>
          </cell>
          <cell r="L72">
            <v>520.67782359699299</v>
          </cell>
          <cell r="M72">
            <v>524.120745899074</v>
          </cell>
          <cell r="N72">
            <v>527.56392281397552</v>
          </cell>
          <cell r="O72">
            <v>528.6848594412935</v>
          </cell>
        </row>
        <row r="73">
          <cell r="B73">
            <v>24</v>
          </cell>
          <cell r="C73">
            <v>499.04751961992497</v>
          </cell>
          <cell r="D73">
            <v>502.49044237158319</v>
          </cell>
          <cell r="E73">
            <v>505.93336503049869</v>
          </cell>
          <cell r="F73">
            <v>509.37628759828215</v>
          </cell>
          <cell r="G73">
            <v>512.81921007650101</v>
          </cell>
          <cell r="H73">
            <v>516.26213246667987</v>
          </cell>
          <cell r="I73">
            <v>519.70505477030497</v>
          </cell>
          <cell r="J73">
            <v>523.14797698882091</v>
          </cell>
          <cell r="K73">
            <v>526.5908991236355</v>
          </cell>
          <cell r="L73">
            <v>530.03382117611989</v>
          </cell>
          <cell r="M73">
            <v>533.47674314764788</v>
          </cell>
          <cell r="N73">
            <v>536.91966513206125</v>
          </cell>
        </row>
        <row r="74">
          <cell r="B74">
            <v>25</v>
          </cell>
          <cell r="C74">
            <v>508.4035186906699</v>
          </cell>
          <cell r="D74">
            <v>511.84644119403862</v>
          </cell>
          <cell r="E74">
            <v>515.28936360893942</v>
          </cell>
          <cell r="F74">
            <v>518.73228593687168</v>
          </cell>
          <cell r="G74">
            <v>522.17520817929017</v>
          </cell>
          <cell r="H74">
            <v>525.61813033761382</v>
          </cell>
          <cell r="I74">
            <v>529.06105241322223</v>
          </cell>
          <cell r="J74">
            <v>532.50397440746292</v>
          </cell>
          <cell r="K74">
            <v>535.9468963216442</v>
          </cell>
          <cell r="L74">
            <v>539.38981815704221</v>
          </cell>
        </row>
        <row r="75">
          <cell r="B75">
            <v>26</v>
          </cell>
          <cell r="C75">
            <v>517.75951709661297</v>
          </cell>
          <cell r="D75">
            <v>521.20243936304678</v>
          </cell>
          <cell r="E75">
            <v>524.64536154498933</v>
          </cell>
          <cell r="F75">
            <v>528.08828364383055</v>
          </cell>
          <cell r="G75">
            <v>531.53120566092628</v>
          </cell>
          <cell r="H75">
            <v>534.97412759759618</v>
          </cell>
          <cell r="I75">
            <v>538.41704945512652</v>
          </cell>
          <cell r="J75">
            <v>541.85997123477159</v>
          </cell>
          <cell r="K75">
            <v>545.30289293775058</v>
          </cell>
        </row>
        <row r="76">
          <cell r="B76">
            <v>27</v>
          </cell>
          <cell r="C76">
            <v>527.11551486791268</v>
          </cell>
          <cell r="D76">
            <v>530.55843690797008</v>
          </cell>
          <cell r="E76">
            <v>534.00135886723172</v>
          </cell>
          <cell r="F76">
            <v>537.4442807469934</v>
          </cell>
          <cell r="G76">
            <v>540.88720254851864</v>
          </cell>
          <cell r="H76">
            <v>544.33012427303788</v>
          </cell>
          <cell r="I76">
            <v>547.77304592174937</v>
          </cell>
          <cell r="J76">
            <v>551.21596749582329</v>
          </cell>
        </row>
        <row r="77">
          <cell r="B77">
            <v>28</v>
          </cell>
          <cell r="C77">
            <v>536.47151203261512</v>
          </cell>
          <cell r="D77">
            <v>539.91443385611956</v>
          </cell>
          <cell r="E77">
            <v>543.35735560227317</v>
          </cell>
          <cell r="F77">
            <v>546.80027727228389</v>
          </cell>
          <cell r="G77">
            <v>550.24319886732917</v>
          </cell>
          <cell r="H77">
            <v>553.68612038855736</v>
          </cell>
          <cell r="I77">
            <v>557.12904183708747</v>
          </cell>
        </row>
        <row r="78">
          <cell r="B78">
            <v>29</v>
          </cell>
          <cell r="C78">
            <v>545.82750861683348</v>
          </cell>
          <cell r="D78">
            <v>549.2704302329422</v>
          </cell>
          <cell r="E78">
            <v>552.71335177491153</v>
          </cell>
          <cell r="F78">
            <v>556.15627324387049</v>
          </cell>
          <cell r="G78">
            <v>559.59919464091888</v>
          </cell>
          <cell r="H78">
            <v>563.04211596712946</v>
          </cell>
        </row>
        <row r="79">
          <cell r="B79">
            <v>30</v>
          </cell>
          <cell r="C79">
            <v>555.18350464491311</v>
          </cell>
          <cell r="D79">
            <v>558.62642606217014</v>
          </cell>
          <cell r="E79">
            <v>562.06934740828615</v>
          </cell>
          <cell r="F79">
            <v>565.51226868431945</v>
          </cell>
        </row>
        <row r="80">
          <cell r="B80">
            <v>31</v>
          </cell>
          <cell r="C80">
            <v>564.53950013957979</v>
          </cell>
          <cell r="D80">
            <v>567.98242136596525</v>
          </cell>
          <cell r="E80">
            <v>571.42534252401538</v>
          </cell>
        </row>
        <row r="81">
          <cell r="B81">
            <v>32</v>
          </cell>
          <cell r="C81">
            <v>573.89549512206963</v>
          </cell>
          <cell r="D81">
            <v>577.33841616504924</v>
          </cell>
        </row>
        <row r="86">
          <cell r="C86">
            <v>12</v>
          </cell>
          <cell r="D86">
            <v>13</v>
          </cell>
          <cell r="E86">
            <v>14</v>
          </cell>
          <cell r="F86">
            <v>15</v>
          </cell>
          <cell r="G86">
            <v>16</v>
          </cell>
          <cell r="H86">
            <v>17</v>
          </cell>
          <cell r="I86">
            <v>18</v>
          </cell>
          <cell r="J86">
            <v>19</v>
          </cell>
          <cell r="K86">
            <v>20</v>
          </cell>
          <cell r="L86">
            <v>21</v>
          </cell>
          <cell r="M86">
            <v>22</v>
          </cell>
          <cell r="N86">
            <v>23</v>
          </cell>
          <cell r="O86">
            <v>24</v>
          </cell>
          <cell r="P86">
            <v>25</v>
          </cell>
          <cell r="Q86">
            <v>26</v>
          </cell>
          <cell r="R86">
            <v>27</v>
          </cell>
          <cell r="S86">
            <v>28</v>
          </cell>
          <cell r="T86">
            <v>29</v>
          </cell>
          <cell r="U86">
            <v>30</v>
          </cell>
          <cell r="V86">
            <v>31</v>
          </cell>
          <cell r="W86">
            <v>32</v>
          </cell>
        </row>
        <row r="87">
          <cell r="B87">
            <v>12</v>
          </cell>
          <cell r="C87">
            <v>732.62241537376224</v>
          </cell>
          <cell r="D87">
            <v>737.12719937209567</v>
          </cell>
          <cell r="E87">
            <v>741.63230377377499</v>
          </cell>
          <cell r="F87">
            <v>746.13684435084747</v>
          </cell>
          <cell r="G87">
            <v>750.64172073952807</v>
          </cell>
          <cell r="H87">
            <v>755.1467803954514</v>
          </cell>
          <cell r="I87">
            <v>759.6520788178301</v>
          </cell>
          <cell r="J87">
            <v>764.15612045757803</v>
          </cell>
          <cell r="K87">
            <v>768.66101957619719</v>
          </cell>
          <cell r="L87">
            <v>773.16618496851709</v>
          </cell>
          <cell r="M87">
            <v>777.6705714021665</v>
          </cell>
          <cell r="N87">
            <v>782.1753725999763</v>
          </cell>
          <cell r="O87">
            <v>786.68019470949503</v>
          </cell>
          <cell r="P87">
            <v>791.18500492011128</v>
          </cell>
          <cell r="Q87">
            <v>795.68983235545898</v>
          </cell>
          <cell r="R87">
            <v>800.19466817639159</v>
          </cell>
          <cell r="S87">
            <v>804.69982577667508</v>
          </cell>
          <cell r="T87">
            <v>809.20463283018682</v>
          </cell>
          <cell r="U87">
            <v>813.7091740374492</v>
          </cell>
          <cell r="V87">
            <v>818.21394697781614</v>
          </cell>
          <cell r="W87">
            <v>822.71969936139135</v>
          </cell>
        </row>
        <row r="88">
          <cell r="B88">
            <v>13</v>
          </cell>
          <cell r="C88">
            <v>749.0534766565512</v>
          </cell>
          <cell r="D88">
            <v>755.88027847622322</v>
          </cell>
          <cell r="E88">
            <v>760.38509773155613</v>
          </cell>
          <cell r="F88">
            <v>764.88991698318978</v>
          </cell>
          <cell r="G88">
            <v>769.39473623236051</v>
          </cell>
          <cell r="H88">
            <v>773.89955547883358</v>
          </cell>
          <cell r="I88">
            <v>778.40437472264034</v>
          </cell>
          <cell r="J88">
            <v>782.90919396222353</v>
          </cell>
          <cell r="K88">
            <v>787.41401319985494</v>
          </cell>
          <cell r="L88">
            <v>791.91883243484563</v>
          </cell>
          <cell r="M88">
            <v>796.42365166630873</v>
          </cell>
          <cell r="N88">
            <v>800.92847089528925</v>
          </cell>
          <cell r="O88">
            <v>805.43329012144704</v>
          </cell>
          <cell r="P88">
            <v>809.93810934476426</v>
          </cell>
          <cell r="Q88">
            <v>814.44292856526295</v>
          </cell>
          <cell r="R88">
            <v>818.94774778294118</v>
          </cell>
          <cell r="S88">
            <v>823.45144554397791</v>
          </cell>
          <cell r="T88">
            <v>827.95648629886807</v>
          </cell>
          <cell r="U88">
            <v>832.46152752741557</v>
          </cell>
          <cell r="V88">
            <v>836.96657218923212</v>
          </cell>
          <cell r="W88">
            <v>841.47162488798904</v>
          </cell>
        </row>
        <row r="89">
          <cell r="B89">
            <v>14</v>
          </cell>
          <cell r="C89">
            <v>765.48457418611326</v>
          </cell>
          <cell r="D89">
            <v>772.31144631164887</v>
          </cell>
          <cell r="E89">
            <v>779.13817619583756</v>
          </cell>
          <cell r="F89">
            <v>783.64299543579693</v>
          </cell>
          <cell r="G89">
            <v>788.14781467288537</v>
          </cell>
          <cell r="H89">
            <v>792.65263390711505</v>
          </cell>
          <cell r="I89">
            <v>797.15745313849163</v>
          </cell>
          <cell r="J89">
            <v>801.66227236702264</v>
          </cell>
          <cell r="K89">
            <v>806.16709159271511</v>
          </cell>
          <cell r="L89">
            <v>810.67191081557394</v>
          </cell>
          <cell r="M89">
            <v>815.17673003560697</v>
          </cell>
          <cell r="N89">
            <v>819.68154925281715</v>
          </cell>
          <cell r="O89">
            <v>824.18528100895878</v>
          </cell>
          <cell r="P89">
            <v>828.69032214759784</v>
          </cell>
          <cell r="Q89">
            <v>833.19536534443489</v>
          </cell>
          <cell r="R89">
            <v>837.7004106215461</v>
          </cell>
          <cell r="S89">
            <v>842.20545118648386</v>
          </cell>
          <cell r="T89">
            <v>846.71166950680254</v>
          </cell>
          <cell r="U89">
            <v>851.2155549546161</v>
          </cell>
          <cell r="V89">
            <v>855.72061015087445</v>
          </cell>
          <cell r="W89">
            <v>860.22566762350505</v>
          </cell>
        </row>
        <row r="90">
          <cell r="B90">
            <v>15</v>
          </cell>
          <cell r="C90">
            <v>781.91567167255107</v>
          </cell>
          <cell r="D90">
            <v>788.74247092898293</v>
          </cell>
          <cell r="E90">
            <v>795.56910034866519</v>
          </cell>
          <cell r="F90">
            <v>802.39607383866473</v>
          </cell>
          <cell r="G90">
            <v>806.90089306389564</v>
          </cell>
          <cell r="H90">
            <v>811.40571228629449</v>
          </cell>
          <cell r="I90">
            <v>815.91053150586652</v>
          </cell>
          <cell r="J90">
            <v>820.41535072261922</v>
          </cell>
          <cell r="K90">
            <v>824.91911848895688</v>
          </cell>
          <cell r="L90">
            <v>829.4241599613722</v>
          </cell>
          <cell r="M90">
            <v>833.92920349555436</v>
          </cell>
          <cell r="N90">
            <v>838.43424911364343</v>
          </cell>
          <cell r="O90">
            <v>842.93929021854569</v>
          </cell>
          <cell r="P90">
            <v>847.44434136792211</v>
          </cell>
          <cell r="Q90">
            <v>851.94939471086104</v>
          </cell>
          <cell r="R90">
            <v>856.45445027180551</v>
          </cell>
          <cell r="S90">
            <v>860.95950803238043</v>
          </cell>
          <cell r="T90">
            <v>865.46457559841224</v>
          </cell>
          <cell r="U90">
            <v>869.96836192119633</v>
          </cell>
          <cell r="V90">
            <v>874.47318110407298</v>
          </cell>
          <cell r="W90">
            <v>878.97800028409119</v>
          </cell>
        </row>
        <row r="91">
          <cell r="B91">
            <v>16</v>
          </cell>
          <cell r="C91">
            <v>798.34677013265105</v>
          </cell>
          <cell r="D91">
            <v>805.17356989888606</v>
          </cell>
          <cell r="E91">
            <v>812.00036963792923</v>
          </cell>
          <cell r="F91">
            <v>818.82707657916103</v>
          </cell>
          <cell r="G91">
            <v>825.65295602308356</v>
          </cell>
          <cell r="H91">
            <v>830.15799782985187</v>
          </cell>
          <cell r="I91">
            <v>834.66304170196736</v>
          </cell>
          <cell r="J91">
            <v>839.16808766163194</v>
          </cell>
          <cell r="K91">
            <v>843.67312932008724</v>
          </cell>
          <cell r="L91">
            <v>848.1781808251302</v>
          </cell>
          <cell r="M91">
            <v>852.68323452768482</v>
          </cell>
          <cell r="N91">
            <v>857.18829045227289</v>
          </cell>
          <cell r="O91">
            <v>861.6933485817467</v>
          </cell>
          <cell r="P91">
            <v>866.19840903349393</v>
          </cell>
          <cell r="Q91">
            <v>870.70216338586511</v>
          </cell>
          <cell r="R91">
            <v>875.20698256827757</v>
          </cell>
          <cell r="S91">
            <v>879.71180174783001</v>
          </cell>
          <cell r="T91">
            <v>884.21662092451345</v>
          </cell>
          <cell r="U91">
            <v>888.7214400992533</v>
          </cell>
          <cell r="V91">
            <v>893.22625927048966</v>
          </cell>
          <cell r="W91">
            <v>897.73107843888329</v>
          </cell>
        </row>
        <row r="92">
          <cell r="B92">
            <v>17</v>
          </cell>
          <cell r="C92">
            <v>814.77786901034665</v>
          </cell>
          <cell r="D92">
            <v>821.60466871516269</v>
          </cell>
          <cell r="E92">
            <v>828.43146839685289</v>
          </cell>
          <cell r="F92">
            <v>835.25826805644851</v>
          </cell>
          <cell r="G92">
            <v>842.08504592966813</v>
          </cell>
          <cell r="H92">
            <v>848.91202034064463</v>
          </cell>
          <cell r="I92">
            <v>853.4170744034717</v>
          </cell>
          <cell r="J92">
            <v>857.92213069236004</v>
          </cell>
          <cell r="K92">
            <v>862.4271891914932</v>
          </cell>
          <cell r="L92">
            <v>866.93225001588348</v>
          </cell>
          <cell r="M92">
            <v>871.43596485045998</v>
          </cell>
          <cell r="N92">
            <v>875.94078403240576</v>
          </cell>
          <cell r="O92">
            <v>880.44560321149277</v>
          </cell>
          <cell r="P92">
            <v>884.95042238771362</v>
          </cell>
          <cell r="Q92">
            <v>889.45524156202566</v>
          </cell>
          <cell r="R92">
            <v>893.96006073279921</v>
          </cell>
          <cell r="S92">
            <v>898.4648799007299</v>
          </cell>
          <cell r="T92">
            <v>902.96969906580671</v>
          </cell>
          <cell r="U92">
            <v>907.47451822802623</v>
          </cell>
          <cell r="V92">
            <v>911.97933738737743</v>
          </cell>
        </row>
        <row r="93">
          <cell r="B93">
            <v>18</v>
          </cell>
          <cell r="C93">
            <v>831.20896774596736</v>
          </cell>
          <cell r="D93">
            <v>838.03576739731204</v>
          </cell>
          <cell r="E93">
            <v>844.86256702855303</v>
          </cell>
          <cell r="F93">
            <v>851.68936664084458</v>
          </cell>
          <cell r="G93">
            <v>858.516166235235</v>
          </cell>
          <cell r="H93">
            <v>865.34296430133281</v>
          </cell>
          <cell r="I93">
            <v>872.1697663149788</v>
          </cell>
          <cell r="J93">
            <v>876.67458549645823</v>
          </cell>
          <cell r="K93">
            <v>881.1794046750781</v>
          </cell>
          <cell r="L93">
            <v>885.68422385083215</v>
          </cell>
          <cell r="M93">
            <v>890.18904302472436</v>
          </cell>
          <cell r="N93">
            <v>894.6938621950344</v>
          </cell>
          <cell r="O93">
            <v>899.19868136249931</v>
          </cell>
          <cell r="P93">
            <v>903.70350052711353</v>
          </cell>
          <cell r="Q93">
            <v>908.20831968886534</v>
          </cell>
          <cell r="R93">
            <v>912.71313884774872</v>
          </cell>
          <cell r="S93">
            <v>917.21795800375469</v>
          </cell>
          <cell r="T93">
            <v>921.72277715687414</v>
          </cell>
          <cell r="U93">
            <v>926.22759630709504</v>
          </cell>
        </row>
        <row r="94">
          <cell r="B94">
            <v>19</v>
          </cell>
          <cell r="C94">
            <v>847.64006635797273</v>
          </cell>
          <cell r="D94">
            <v>854.46686596287134</v>
          </cell>
          <cell r="E94">
            <v>861.2936655503463</v>
          </cell>
          <cell r="F94">
            <v>868.1204651214191</v>
          </cell>
          <cell r="G94">
            <v>874.94726467706721</v>
          </cell>
          <cell r="H94">
            <v>881.77406421856551</v>
          </cell>
          <cell r="I94">
            <v>888.60129369211086</v>
          </cell>
          <cell r="J94">
            <v>895.42766365719376</v>
          </cell>
          <cell r="K94">
            <v>899.93248282419415</v>
          </cell>
          <cell r="L94">
            <v>904.43730198834157</v>
          </cell>
          <cell r="M94">
            <v>908.94212114962795</v>
          </cell>
          <cell r="N94">
            <v>913.44694030804374</v>
          </cell>
          <cell r="O94">
            <v>917.95175946358052</v>
          </cell>
          <cell r="P94">
            <v>922.45657861622794</v>
          </cell>
          <cell r="Q94">
            <v>926.9613977659759</v>
          </cell>
          <cell r="R94">
            <v>931.46621691281393</v>
          </cell>
          <cell r="S94">
            <v>935.97103605672953</v>
          </cell>
          <cell r="T94">
            <v>940.47585519771076</v>
          </cell>
        </row>
        <row r="95">
          <cell r="B95">
            <v>20</v>
          </cell>
          <cell r="C95">
            <v>864.07116486269524</v>
          </cell>
          <cell r="D95">
            <v>870.89796442737759</v>
          </cell>
          <cell r="E95">
            <v>877.72476397701871</v>
          </cell>
          <cell r="F95">
            <v>884.55156351315566</v>
          </cell>
          <cell r="G95">
            <v>891.37836303599101</v>
          </cell>
          <cell r="H95">
            <v>898.20516254626398</v>
          </cell>
          <cell r="I95">
            <v>905.03196204524147</v>
          </cell>
          <cell r="J95">
            <v>911.85876594097829</v>
          </cell>
          <cell r="K95">
            <v>918.68556092332869</v>
          </cell>
          <cell r="L95">
            <v>923.19038007550466</v>
          </cell>
          <cell r="M95">
            <v>927.69519922477946</v>
          </cell>
          <cell r="N95">
            <v>932.20001837114194</v>
          </cell>
          <cell r="O95">
            <v>936.70483751458119</v>
          </cell>
          <cell r="P95">
            <v>941.20965665508265</v>
          </cell>
          <cell r="Q95">
            <v>945.71447579263713</v>
          </cell>
          <cell r="R95">
            <v>950.21929492722722</v>
          </cell>
          <cell r="S95">
            <v>954.72411405884077</v>
          </cell>
        </row>
        <row r="96">
          <cell r="B96">
            <v>21</v>
          </cell>
          <cell r="C96">
            <v>880.50226327484336</v>
          </cell>
          <cell r="D96">
            <v>887.32906280552675</v>
          </cell>
          <cell r="E96">
            <v>894.15586232314945</v>
          </cell>
          <cell r="F96">
            <v>900.98266182854434</v>
          </cell>
          <cell r="G96">
            <v>907.80946132249881</v>
          </cell>
          <cell r="H96">
            <v>914.63626080577137</v>
          </cell>
          <cell r="I96">
            <v>921.46306027908656</v>
          </cell>
          <cell r="J96">
            <v>928.28985974314332</v>
          </cell>
          <cell r="K96">
            <v>935.11768603735413</v>
          </cell>
          <cell r="L96">
            <v>941.94345811237713</v>
          </cell>
          <cell r="M96">
            <v>946.44827724944901</v>
          </cell>
          <cell r="N96">
            <v>950.95309638355559</v>
          </cell>
          <cell r="O96">
            <v>955.45791551468415</v>
          </cell>
          <cell r="P96">
            <v>959.96273464281592</v>
          </cell>
          <cell r="Q96">
            <v>964.46755376793885</v>
          </cell>
        </row>
        <row r="97">
          <cell r="B97">
            <v>22</v>
          </cell>
          <cell r="C97">
            <v>896.9333616082846</v>
          </cell>
          <cell r="D97">
            <v>903.76016110893124</v>
          </cell>
          <cell r="E97">
            <v>910.58696059845045</v>
          </cell>
          <cell r="F97">
            <v>917.41376007758674</v>
          </cell>
          <cell r="G97">
            <v>924.24055954705102</v>
          </cell>
          <cell r="H97">
            <v>931.0673590075296</v>
          </cell>
          <cell r="I97">
            <v>937.89415845967449</v>
          </cell>
          <cell r="J97">
            <v>944.72095790411686</v>
          </cell>
          <cell r="K97">
            <v>951.54775734181726</v>
          </cell>
          <cell r="L97">
            <v>958.3746652710164</v>
          </cell>
          <cell r="M97">
            <v>965.20135522271949</v>
          </cell>
          <cell r="N97">
            <v>969.70617434432279</v>
          </cell>
          <cell r="O97">
            <v>974.21099346287883</v>
          </cell>
          <cell r="P97">
            <v>978.71581257837067</v>
          </cell>
        </row>
        <row r="98">
          <cell r="B98">
            <v>23</v>
          </cell>
          <cell r="C98">
            <v>913.36445987268382</v>
          </cell>
          <cell r="D98">
            <v>920.19125934780152</v>
          </cell>
          <cell r="E98">
            <v>927.01805881352789</v>
          </cell>
          <cell r="F98">
            <v>933.84485827053823</v>
          </cell>
          <cell r="G98">
            <v>940.67165771947452</v>
          </cell>
          <cell r="H98">
            <v>947.49845716095831</v>
          </cell>
          <cell r="I98">
            <v>954.32525659558576</v>
          </cell>
          <cell r="J98">
            <v>961.15318079634767</v>
          </cell>
          <cell r="K98">
            <v>967.97966792365105</v>
          </cell>
          <cell r="L98">
            <v>974.80617212563777</v>
          </cell>
          <cell r="M98">
            <v>981.63245507556519</v>
          </cell>
          <cell r="N98">
            <v>988.45925225228655</v>
          </cell>
          <cell r="O98">
            <v>992.96407135796403</v>
          </cell>
        </row>
        <row r="99">
          <cell r="B99">
            <v>24</v>
          </cell>
          <cell r="C99">
            <v>929.79555807856354</v>
          </cell>
          <cell r="D99">
            <v>936.62235753221182</v>
          </cell>
          <cell r="E99">
            <v>943.44915697804265</v>
          </cell>
          <cell r="F99">
            <v>950.27595641666642</v>
          </cell>
          <cell r="G99">
            <v>957.10275584867065</v>
          </cell>
          <cell r="H99">
            <v>963.93055087946129</v>
          </cell>
          <cell r="I99">
            <v>970.75704511697597</v>
          </cell>
          <cell r="J99">
            <v>977.58355277533258</v>
          </cell>
          <cell r="K99">
            <v>984.41008329433919</v>
          </cell>
          <cell r="L99">
            <v>991.23663114808448</v>
          </cell>
          <cell r="M99">
            <v>998.06319709604168</v>
          </cell>
          <cell r="N99">
            <v>1004.8901747552968</v>
          </cell>
        </row>
        <row r="100">
          <cell r="B100">
            <v>25</v>
          </cell>
          <cell r="C100">
            <v>946.22665623541786</v>
          </cell>
          <cell r="D100">
            <v>953.05345567127904</v>
          </cell>
          <cell r="E100">
            <v>959.88143998445059</v>
          </cell>
          <cell r="F100">
            <v>966.70792385564187</v>
          </cell>
          <cell r="G100">
            <v>973.5344252031615</v>
          </cell>
          <cell r="H100">
            <v>980.3609405330775</v>
          </cell>
          <cell r="I100">
            <v>987.18835649795119</v>
          </cell>
          <cell r="J100">
            <v>994.01403303185782</v>
          </cell>
          <cell r="K100">
            <v>1000.8406053762404</v>
          </cell>
          <cell r="L100">
            <v>1007.6671952388541</v>
          </cell>
        </row>
        <row r="101">
          <cell r="B101">
            <v>26</v>
          </cell>
          <cell r="C101">
            <v>962.65880874257175</v>
          </cell>
          <cell r="D101">
            <v>969.48529972445715</v>
          </cell>
          <cell r="E101">
            <v>976.3118038597313</v>
          </cell>
          <cell r="F101">
            <v>983.13833115506304</v>
          </cell>
          <cell r="G101">
            <v>989.96487577418281</v>
          </cell>
          <cell r="H101">
            <v>996.79143778697119</v>
          </cell>
          <cell r="I101">
            <v>1003.6180148459486</v>
          </cell>
          <cell r="J101">
            <v>1010.4446142668477</v>
          </cell>
          <cell r="K101">
            <v>1017.271228964852</v>
          </cell>
        </row>
        <row r="102">
          <cell r="B102">
            <v>27</v>
          </cell>
          <cell r="C102">
            <v>979.08919030686718</v>
          </cell>
          <cell r="D102">
            <v>985.91572464442493</v>
          </cell>
          <cell r="E102">
            <v>992.74227634115869</v>
          </cell>
          <cell r="F102">
            <v>999.56884543245292</v>
          </cell>
          <cell r="G102">
            <v>1006.3954320238197</v>
          </cell>
          <cell r="H102">
            <v>1013.2220362208359</v>
          </cell>
          <cell r="I102">
            <v>1020.0486581547349</v>
          </cell>
          <cell r="J102">
            <v>1026.8752979569956</v>
          </cell>
        </row>
        <row r="103">
          <cell r="B103">
            <v>28</v>
          </cell>
          <cell r="C103">
            <v>995.51967977470235</v>
          </cell>
          <cell r="D103">
            <v>1002.346255974476</v>
          </cell>
          <cell r="E103">
            <v>1009.1728497148399</v>
          </cell>
          <cell r="F103">
            <v>1015.9994611096789</v>
          </cell>
          <cell r="G103">
            <v>1022.8260902934176</v>
          </cell>
          <cell r="H103">
            <v>1029.6527374220202</v>
          </cell>
          <cell r="I103">
            <v>1036.4807468716945</v>
          </cell>
        </row>
        <row r="104">
          <cell r="B104">
            <v>29</v>
          </cell>
          <cell r="C104">
            <v>1011.9502703279771</v>
          </cell>
          <cell r="D104">
            <v>1018.7768889428509</v>
          </cell>
          <cell r="E104">
            <v>1025.6035254074327</v>
          </cell>
          <cell r="F104">
            <v>1032.4314467171955</v>
          </cell>
          <cell r="G104">
            <v>1039.2582461091843</v>
          </cell>
          <cell r="H104">
            <v>1046.0850455007376</v>
          </cell>
        </row>
        <row r="105">
          <cell r="B105">
            <v>30</v>
          </cell>
          <cell r="C105">
            <v>1028.380963503135</v>
          </cell>
          <cell r="D105">
            <v>1035.2089459548404</v>
          </cell>
          <cell r="E105">
            <v>1042.0357453466027</v>
          </cell>
          <cell r="F105">
            <v>1048.8625447378392</v>
          </cell>
        </row>
        <row r="106">
          <cell r="B106">
            <v>31</v>
          </cell>
          <cell r="C106">
            <v>1044.8132445839753</v>
          </cell>
          <cell r="D106">
            <v>1051.6400439752088</v>
          </cell>
          <cell r="E106">
            <v>1058.4668433669813</v>
          </cell>
        </row>
        <row r="107">
          <cell r="B107">
            <v>32</v>
          </cell>
          <cell r="C107">
            <v>1061.2443426046377</v>
          </cell>
          <cell r="D107">
            <v>1068.0711419975132</v>
          </cell>
          <cell r="E107">
            <v>1074.8979413916429</v>
          </cell>
        </row>
        <row r="113">
          <cell r="C113">
            <v>12</v>
          </cell>
          <cell r="D113">
            <v>13</v>
          </cell>
          <cell r="E113">
            <v>14</v>
          </cell>
          <cell r="F113">
            <v>15</v>
          </cell>
          <cell r="G113">
            <v>16</v>
          </cell>
          <cell r="H113">
            <v>17</v>
          </cell>
          <cell r="I113">
            <v>18</v>
          </cell>
          <cell r="J113">
            <v>19</v>
          </cell>
          <cell r="K113">
            <v>20</v>
          </cell>
          <cell r="L113">
            <v>21</v>
          </cell>
          <cell r="M113">
            <v>22</v>
          </cell>
          <cell r="N113">
            <v>23</v>
          </cell>
          <cell r="O113">
            <v>24</v>
          </cell>
          <cell r="P113">
            <v>25</v>
          </cell>
          <cell r="Q113">
            <v>26</v>
          </cell>
          <cell r="R113">
            <v>27</v>
          </cell>
          <cell r="S113">
            <v>28</v>
          </cell>
          <cell r="T113">
            <v>29</v>
          </cell>
          <cell r="U113">
            <v>30</v>
          </cell>
          <cell r="V113">
            <v>31</v>
          </cell>
          <cell r="W113">
            <v>32</v>
          </cell>
        </row>
        <row r="114">
          <cell r="B114">
            <v>12</v>
          </cell>
          <cell r="C114">
            <v>870.96120706232216</v>
          </cell>
          <cell r="D114">
            <v>876.81922055843768</v>
          </cell>
          <cell r="E114">
            <v>882.67697797519975</v>
          </cell>
          <cell r="F114">
            <v>888.53604196412516</v>
          </cell>
          <cell r="G114">
            <v>894.3944142212581</v>
          </cell>
          <cell r="H114">
            <v>900.2518421316729</v>
          </cell>
          <cell r="I114">
            <v>906.11056231762404</v>
          </cell>
          <cell r="J114">
            <v>911.96917845005248</v>
          </cell>
          <cell r="K114">
            <v>917.82771225638703</v>
          </cell>
          <cell r="L114">
            <v>923.68617814864194</v>
          </cell>
          <cell r="M114">
            <v>929.54454376844194</v>
          </cell>
          <cell r="N114">
            <v>935.40297056302063</v>
          </cell>
          <cell r="O114">
            <v>941.26153167245548</v>
          </cell>
          <cell r="P114">
            <v>947.11967494512203</v>
          </cell>
          <cell r="Q114">
            <v>952.97812390632407</v>
          </cell>
          <cell r="R114">
            <v>958.83649098363969</v>
          </cell>
          <cell r="S114">
            <v>964.69487980071995</v>
          </cell>
          <cell r="T114">
            <v>970.55325214973186</v>
          </cell>
          <cell r="U114">
            <v>976.41162448757677</v>
          </cell>
          <cell r="V114">
            <v>982.26997660277323</v>
          </cell>
          <cell r="W114">
            <v>988.12837256041701</v>
          </cell>
        </row>
        <row r="115">
          <cell r="B115">
            <v>13</v>
          </cell>
          <cell r="C115">
            <v>890.22206770710284</v>
          </cell>
          <cell r="D115">
            <v>898.40241734992412</v>
          </cell>
          <cell r="E115">
            <v>904.26078962703264</v>
          </cell>
          <cell r="F115">
            <v>910.11916190537363</v>
          </cell>
          <cell r="G115">
            <v>915.97753418231605</v>
          </cell>
          <cell r="H115">
            <v>921.83590645758284</v>
          </cell>
          <cell r="I115">
            <v>927.69427873404061</v>
          </cell>
          <cell r="J115">
            <v>933.5526510099038</v>
          </cell>
          <cell r="K115">
            <v>939.41102328521083</v>
          </cell>
          <cell r="L115">
            <v>945.26939555999343</v>
          </cell>
          <cell r="M115">
            <v>951.12776783422362</v>
          </cell>
          <cell r="N115">
            <v>956.98614010810422</v>
          </cell>
          <cell r="O115">
            <v>962.84451238172744</v>
          </cell>
          <cell r="P115">
            <v>968.70288465445617</v>
          </cell>
          <cell r="Q115">
            <v>974.56125692714113</v>
          </cell>
          <cell r="R115">
            <v>980.41962919934213</v>
          </cell>
          <cell r="S115">
            <v>986.27800147118433</v>
          </cell>
          <cell r="T115">
            <v>992.13637374262964</v>
          </cell>
          <cell r="U115">
            <v>997.99474601370673</v>
          </cell>
          <cell r="V115">
            <v>1003.8531182843976</v>
          </cell>
          <cell r="W115">
            <v>1009.7114905547793</v>
          </cell>
        </row>
        <row r="116">
          <cell r="B116">
            <v>14</v>
          </cell>
          <cell r="C116">
            <v>909.48310460097434</v>
          </cell>
          <cell r="D116">
            <v>917.66356454827257</v>
          </cell>
          <cell r="E116">
            <v>925.8439140094614</v>
          </cell>
          <cell r="F116">
            <v>931.70228628515429</v>
          </cell>
          <cell r="G116">
            <v>937.56065856039936</v>
          </cell>
          <cell r="H116">
            <v>943.41903083520151</v>
          </cell>
          <cell r="I116">
            <v>949.27740310957188</v>
          </cell>
          <cell r="J116">
            <v>955.13577538351967</v>
          </cell>
          <cell r="K116">
            <v>960.9941476570508</v>
          </cell>
          <cell r="L116">
            <v>966.85251993017448</v>
          </cell>
          <cell r="M116">
            <v>972.7108922028965</v>
          </cell>
          <cell r="N116">
            <v>978.5692644752254</v>
          </cell>
          <cell r="O116">
            <v>984.42763674716934</v>
          </cell>
          <cell r="P116">
            <v>990.28600901873335</v>
          </cell>
          <cell r="Q116">
            <v>996.14438128992538</v>
          </cell>
          <cell r="R116">
            <v>1002.0027535607533</v>
          </cell>
          <cell r="S116">
            <v>1007.8611258312211</v>
          </cell>
          <cell r="T116">
            <v>1013.719498101338</v>
          </cell>
          <cell r="U116">
            <v>1019.5778692545845</v>
          </cell>
          <cell r="V116">
            <v>1025.4362426405387</v>
          </cell>
          <cell r="W116">
            <v>1031.294614909636</v>
          </cell>
        </row>
        <row r="117">
          <cell r="B117">
            <v>15</v>
          </cell>
          <cell r="C117">
            <v>928.74435625412195</v>
          </cell>
          <cell r="D117">
            <v>936.92470878806068</v>
          </cell>
          <cell r="E117">
            <v>945.10506131499244</v>
          </cell>
          <cell r="F117">
            <v>953.28541065884099</v>
          </cell>
          <cell r="G117">
            <v>959.14378293250229</v>
          </cell>
          <cell r="H117">
            <v>965.00215520575364</v>
          </cell>
          <cell r="I117">
            <v>970.86052747860163</v>
          </cell>
          <cell r="J117">
            <v>976.71889975105444</v>
          </cell>
          <cell r="K117">
            <v>982.57727202311867</v>
          </cell>
          <cell r="L117">
            <v>988.43564429480205</v>
          </cell>
          <cell r="M117">
            <v>994.29401656611071</v>
          </cell>
          <cell r="N117">
            <v>1000.1523888370536</v>
          </cell>
          <cell r="O117">
            <v>1006.0107611076336</v>
          </cell>
          <cell r="P117">
            <v>1011.8691333778603</v>
          </cell>
          <cell r="Q117">
            <v>1017.7275056477406</v>
          </cell>
          <cell r="R117">
            <v>1023.5858779172776</v>
          </cell>
          <cell r="S117">
            <v>1029.4442501864787</v>
          </cell>
          <cell r="T117">
            <v>1035.3026224553523</v>
          </cell>
          <cell r="U117">
            <v>1041.1608231715284</v>
          </cell>
          <cell r="V117">
            <v>1047.0193669921309</v>
          </cell>
          <cell r="W117">
            <v>1052.8777392600471</v>
          </cell>
        </row>
        <row r="118">
          <cell r="B118">
            <v>16</v>
          </cell>
          <cell r="C118">
            <v>948.0055004724054</v>
          </cell>
          <cell r="D118">
            <v>956.18585298992173</v>
          </cell>
          <cell r="E118">
            <v>964.36620550036389</v>
          </cell>
          <cell r="F118">
            <v>972.54655800362866</v>
          </cell>
          <cell r="G118">
            <v>980.72690729903024</v>
          </cell>
          <cell r="H118">
            <v>986.58527957083379</v>
          </cell>
          <cell r="I118">
            <v>992.44365184225956</v>
          </cell>
          <cell r="J118">
            <v>998.30202411331686</v>
          </cell>
          <cell r="K118">
            <v>1004.1603963840107</v>
          </cell>
          <cell r="L118">
            <v>1010.0187686543492</v>
          </cell>
          <cell r="M118">
            <v>1015.8771409243371</v>
          </cell>
          <cell r="N118">
            <v>1021.7355131939826</v>
          </cell>
          <cell r="O118">
            <v>1027.59388546329</v>
          </cell>
          <cell r="P118">
            <v>1033.4522577322657</v>
          </cell>
          <cell r="Q118">
            <v>1039.3106300009154</v>
          </cell>
          <cell r="R118">
            <v>1045.1690022692453</v>
          </cell>
          <cell r="S118">
            <v>1051.0273745372622</v>
          </cell>
          <cell r="T118">
            <v>1056.8857468049694</v>
          </cell>
          <cell r="U118">
            <v>1062.7441190722075</v>
          </cell>
          <cell r="V118">
            <v>1068.6024913394783</v>
          </cell>
          <cell r="W118">
            <v>1074.4608636062919</v>
          </cell>
        </row>
        <row r="119">
          <cell r="B119">
            <v>17</v>
          </cell>
          <cell r="C119">
            <v>967.26664465186786</v>
          </cell>
          <cell r="D119">
            <v>975.44699715256525</v>
          </cell>
          <cell r="E119">
            <v>983.62734964594529</v>
          </cell>
          <cell r="F119">
            <v>991.80770213189805</v>
          </cell>
          <cell r="G119">
            <v>999.98805461031043</v>
          </cell>
          <cell r="H119">
            <v>1008.1684039308027</v>
          </cell>
          <cell r="I119">
            <v>1014.0267762009009</v>
          </cell>
          <cell r="J119">
            <v>1019.8851484706531</v>
          </cell>
          <cell r="K119">
            <v>1025.7435207400677</v>
          </cell>
          <cell r="L119">
            <v>1031.6018930091466</v>
          </cell>
          <cell r="M119">
            <v>1037.4602652779001</v>
          </cell>
          <cell r="N119">
            <v>1043.3186375463297</v>
          </cell>
          <cell r="O119">
            <v>1049.1770098144455</v>
          </cell>
          <cell r="P119">
            <v>1055.0353820822486</v>
          </cell>
          <cell r="Q119">
            <v>1060.8937543497482</v>
          </cell>
          <cell r="R119">
            <v>1066.7521266169472</v>
          </cell>
          <cell r="S119">
            <v>1072.6104988838529</v>
          </cell>
          <cell r="T119">
            <v>1078.4688711504675</v>
          </cell>
          <cell r="U119">
            <v>1084.3272434167986</v>
          </cell>
          <cell r="V119">
            <v>1090.1856157372924</v>
          </cell>
        </row>
        <row r="120">
          <cell r="B120">
            <v>18</v>
          </cell>
          <cell r="C120">
            <v>986.52778879133905</v>
          </cell>
          <cell r="D120">
            <v>994.70814127463075</v>
          </cell>
          <cell r="E120">
            <v>1002.8884937503452</v>
          </cell>
          <cell r="F120">
            <v>1011.0688462183665</v>
          </cell>
          <cell r="G120">
            <v>1019.2482930012579</v>
          </cell>
          <cell r="H120">
            <v>1027.4290390655356</v>
          </cell>
          <cell r="I120">
            <v>1035.6099005548513</v>
          </cell>
          <cell r="J120">
            <v>1041.4682728233831</v>
          </cell>
          <cell r="K120">
            <v>1047.3266450915962</v>
          </cell>
          <cell r="L120">
            <v>1053.1850173594976</v>
          </cell>
          <cell r="M120">
            <v>1059.0433896270933</v>
          </cell>
          <cell r="N120">
            <v>1064.9017618943863</v>
          </cell>
          <cell r="O120">
            <v>1070.760134161384</v>
          </cell>
          <cell r="P120">
            <v>1076.6185064280905</v>
          </cell>
          <cell r="Q120">
            <v>1082.4768786945115</v>
          </cell>
          <cell r="R120">
            <v>1088.3352509898798</v>
          </cell>
          <cell r="S120">
            <v>1094.1936233350834</v>
          </cell>
          <cell r="T120">
            <v>1100.0519956785654</v>
          </cell>
          <cell r="U120">
            <v>1105.9103713147354</v>
          </cell>
        </row>
        <row r="121">
          <cell r="B121">
            <v>19</v>
          </cell>
          <cell r="C121">
            <v>1005.7889328894119</v>
          </cell>
          <cell r="D121">
            <v>1013.9681306997343</v>
          </cell>
          <cell r="E121">
            <v>1022.1488705986952</v>
          </cell>
          <cell r="F121">
            <v>1030.3296201105125</v>
          </cell>
          <cell r="G121">
            <v>1038.5112457106188</v>
          </cell>
          <cell r="H121">
            <v>1046.6911453309222</v>
          </cell>
          <cell r="I121">
            <v>1054.8719280881321</v>
          </cell>
          <cell r="J121">
            <v>1063.0513971717965</v>
          </cell>
          <cell r="K121">
            <v>1068.909769438887</v>
          </cell>
          <cell r="L121">
            <v>1074.7681417056854</v>
          </cell>
          <cell r="M121">
            <v>1080.6265139721945</v>
          </cell>
          <cell r="N121">
            <v>1086.4848862423019</v>
          </cell>
          <cell r="O121">
            <v>1092.343258588036</v>
          </cell>
          <cell r="P121">
            <v>1098.2016309320697</v>
          </cell>
          <cell r="Q121">
            <v>1104.0600032743378</v>
          </cell>
          <cell r="R121">
            <v>1109.9183756147831</v>
          </cell>
          <cell r="S121">
            <v>1115.7767479533422</v>
          </cell>
          <cell r="T121">
            <v>1121.6351202899568</v>
          </cell>
        </row>
        <row r="122">
          <cell r="B122">
            <v>20</v>
          </cell>
          <cell r="C122">
            <v>1025.0494494045413</v>
          </cell>
          <cell r="D122">
            <v>1033.2301950934036</v>
          </cell>
          <cell r="E122">
            <v>1041.4109602353988</v>
          </cell>
          <cell r="F122">
            <v>1049.5917355891029</v>
          </cell>
          <cell r="G122">
            <v>1057.7725271961017</v>
          </cell>
          <cell r="H122">
            <v>1065.9518390943435</v>
          </cell>
          <cell r="I122">
            <v>1074.1321914984489</v>
          </cell>
          <cell r="J122">
            <v>1082.312543894526</v>
          </cell>
          <cell r="K122">
            <v>1090.4928938408191</v>
          </cell>
          <cell r="L122">
            <v>1096.3512661853961</v>
          </cell>
          <cell r="M122">
            <v>1102.2096385282293</v>
          </cell>
          <cell r="N122">
            <v>1108.0680108692554</v>
          </cell>
          <cell r="O122">
            <v>1113.9263832084175</v>
          </cell>
          <cell r="P122">
            <v>1119.7847555456526</v>
          </cell>
          <cell r="Q122">
            <v>1125.6431278809021</v>
          </cell>
          <cell r="R122">
            <v>1131.501500214107</v>
          </cell>
          <cell r="S122">
            <v>1137.3598725452082</v>
          </cell>
        </row>
        <row r="123">
          <cell r="B123">
            <v>21</v>
          </cell>
          <cell r="C123">
            <v>1044.3115481340001</v>
          </cell>
          <cell r="D123">
            <v>1052.4923271076252</v>
          </cell>
          <cell r="E123">
            <v>1060.6731166285335</v>
          </cell>
          <cell r="F123">
            <v>1068.852278210881</v>
          </cell>
          <cell r="G123">
            <v>1077.0326306118122</v>
          </cell>
          <cell r="H123">
            <v>1085.2129830048518</v>
          </cell>
          <cell r="I123">
            <v>1093.3933353881432</v>
          </cell>
          <cell r="J123">
            <v>1101.5736877621853</v>
          </cell>
          <cell r="K123">
            <v>1109.754040126812</v>
          </cell>
          <cell r="L123">
            <v>1117.9343908011499</v>
          </cell>
          <cell r="M123">
            <v>1123.7927631370339</v>
          </cell>
          <cell r="N123">
            <v>1129.6511354708916</v>
          </cell>
          <cell r="O123">
            <v>1135.5095078026629</v>
          </cell>
          <cell r="P123">
            <v>1141.3678801322917</v>
          </cell>
          <cell r="Q123">
            <v>1147.2262524597186</v>
          </cell>
        </row>
        <row r="124">
          <cell r="B124">
            <v>22</v>
          </cell>
          <cell r="C124">
            <v>1063.5723649196077</v>
          </cell>
          <cell r="D124">
            <v>1071.7527173263009</v>
          </cell>
          <cell r="E124">
            <v>1079.9330697240453</v>
          </cell>
          <cell r="F124">
            <v>1088.1134221140385</v>
          </cell>
          <cell r="G124">
            <v>1096.2937744940689</v>
          </cell>
          <cell r="H124">
            <v>1104.4741268647922</v>
          </cell>
          <cell r="I124">
            <v>1112.654479226032</v>
          </cell>
          <cell r="J124">
            <v>1120.8348315776097</v>
          </cell>
          <cell r="K124">
            <v>1129.0151839193384</v>
          </cell>
          <cell r="L124">
            <v>1137.1955362510275</v>
          </cell>
          <cell r="M124">
            <v>1145.3758877183434</v>
          </cell>
          <cell r="N124">
            <v>1151.2342600442303</v>
          </cell>
          <cell r="O124">
            <v>1157.0926323678166</v>
          </cell>
          <cell r="P124">
            <v>1162.9510046890452</v>
          </cell>
        </row>
        <row r="125">
          <cell r="B125">
            <v>23</v>
          </cell>
          <cell r="C125">
            <v>1082.833508836125</v>
          </cell>
          <cell r="D125">
            <v>1091.0138612220744</v>
          </cell>
          <cell r="E125">
            <v>1099.1942135988247</v>
          </cell>
          <cell r="F125">
            <v>1107.3745659662054</v>
          </cell>
          <cell r="G125">
            <v>1115.554918324041</v>
          </cell>
          <cell r="H125">
            <v>1123.7352706721488</v>
          </cell>
          <cell r="I125">
            <v>1131.915623010339</v>
          </cell>
          <cell r="J125">
            <v>1140.0959753384161</v>
          </cell>
          <cell r="K125">
            <v>1148.2763276561761</v>
          </cell>
          <cell r="L125">
            <v>1156.4566799634069</v>
          </cell>
          <cell r="M125">
            <v>1164.6370322598932</v>
          </cell>
          <cell r="N125">
            <v>1172.8173845863573</v>
          </cell>
          <cell r="O125">
            <v>1178.6757569009726</v>
          </cell>
        </row>
        <row r="126">
          <cell r="B126">
            <v>24</v>
          </cell>
          <cell r="C126">
            <v>1102.0946527024028</v>
          </cell>
          <cell r="D126">
            <v>1110.2750050664197</v>
          </cell>
          <cell r="E126">
            <v>1118.4553574208273</v>
          </cell>
          <cell r="F126">
            <v>1126.6357097654409</v>
          </cell>
          <cell r="G126">
            <v>1134.8160621000688</v>
          </cell>
          <cell r="H126">
            <v>1142.9964144245116</v>
          </cell>
          <cell r="I126">
            <v>1151.1767667385627</v>
          </cell>
          <cell r="J126">
            <v>1159.3571190420075</v>
          </cell>
          <cell r="K126">
            <v>1167.5374713346266</v>
          </cell>
          <cell r="L126">
            <v>1175.717823616186</v>
          </cell>
          <cell r="M126">
            <v>1183.8981758864463</v>
          </cell>
          <cell r="N126">
            <v>1192.0785281451588</v>
          </cell>
        </row>
        <row r="127">
          <cell r="B127">
            <v>25</v>
          </cell>
          <cell r="C127">
            <v>1121.3557965163825</v>
          </cell>
          <cell r="D127">
            <v>1129.5361488574779</v>
          </cell>
          <cell r="E127">
            <v>1137.7165011885172</v>
          </cell>
          <cell r="F127">
            <v>1145.8968535092999</v>
          </cell>
          <cell r="G127">
            <v>1154.0772058196167</v>
          </cell>
          <cell r="H127">
            <v>1162.2575581192484</v>
          </cell>
          <cell r="I127">
            <v>1170.4379104079724</v>
          </cell>
          <cell r="J127">
            <v>1178.6182626855534</v>
          </cell>
          <cell r="K127">
            <v>1186.7986149517492</v>
          </cell>
          <cell r="L127">
            <v>1194.9789672063052</v>
          </cell>
        </row>
        <row r="128">
          <cell r="B128">
            <v>26</v>
          </cell>
          <cell r="C128">
            <v>1140.6169402756764</v>
          </cell>
          <cell r="D128">
            <v>1148.7972925927725</v>
          </cell>
          <cell r="E128">
            <v>1156.9776448993259</v>
          </cell>
          <cell r="F128">
            <v>1165.1579971951164</v>
          </cell>
          <cell r="G128">
            <v>1173.3383494799177</v>
          </cell>
          <cell r="H128">
            <v>1181.518701753489</v>
          </cell>
          <cell r="I128">
            <v>1189.6990540155878</v>
          </cell>
          <cell r="J128">
            <v>1197.8794062659565</v>
          </cell>
          <cell r="K128">
            <v>1206.0597585043265</v>
          </cell>
        </row>
        <row r="129">
          <cell r="B129">
            <v>27</v>
          </cell>
          <cell r="C129">
            <v>1159.878083977683</v>
          </cell>
          <cell r="D129">
            <v>1168.0584362696045</v>
          </cell>
          <cell r="E129">
            <v>1176.2387885504515</v>
          </cell>
          <cell r="F129">
            <v>1184.4191408199833</v>
          </cell>
          <cell r="G129">
            <v>1192.5994930779518</v>
          </cell>
          <cell r="H129">
            <v>1200.7798453240985</v>
          </cell>
          <cell r="I129">
            <v>1208.9601975581495</v>
          </cell>
          <cell r="J129">
            <v>1217.1405500250771</v>
          </cell>
        </row>
        <row r="130">
          <cell r="B130">
            <v>28</v>
          </cell>
          <cell r="C130">
            <v>1179.1392276195622</v>
          </cell>
          <cell r="D130">
            <v>1187.319579885024</v>
          </cell>
          <cell r="E130">
            <v>1195.4999321388307</v>
          </cell>
          <cell r="F130">
            <v>1203.6802843807197</v>
          </cell>
          <cell r="G130">
            <v>1211.8606366104177</v>
          </cell>
          <cell r="H130">
            <v>1220.0409892312832</v>
          </cell>
          <cell r="I130">
            <v>1228.2213418797905</v>
          </cell>
        </row>
        <row r="131">
          <cell r="B131">
            <v>29</v>
          </cell>
          <cell r="C131">
            <v>1198.4003711982098</v>
          </cell>
          <cell r="D131">
            <v>1206.5807234358092</v>
          </cell>
          <cell r="E131">
            <v>1214.7610757759903</v>
          </cell>
          <cell r="F131">
            <v>1222.9414284353556</v>
          </cell>
          <cell r="G131">
            <v>1231.1217810780438</v>
          </cell>
          <cell r="H131">
            <v>1239.3021337048672</v>
          </cell>
        </row>
        <row r="132">
          <cell r="B132">
            <v>30</v>
          </cell>
          <cell r="C132">
            <v>1217.6615149839747</v>
          </cell>
          <cell r="D132">
            <v>1225.8418676373331</v>
          </cell>
          <cell r="E132">
            <v>1234.0222202743037</v>
          </cell>
          <cell r="F132">
            <v>1242.2025728956908</v>
          </cell>
        </row>
        <row r="133">
          <cell r="B133">
            <v>31</v>
          </cell>
          <cell r="C133">
            <v>1236.9226594686061</v>
          </cell>
          <cell r="D133">
            <v>1245.1030120846517</v>
          </cell>
          <cell r="E133">
            <v>1253.2833646861461</v>
          </cell>
        </row>
        <row r="134">
          <cell r="B134">
            <v>32</v>
          </cell>
          <cell r="C134">
            <v>1256.1838038682954</v>
          </cell>
          <cell r="D134">
            <v>1264.3641564512393</v>
          </cell>
        </row>
        <row r="139">
          <cell r="C139">
            <v>12</v>
          </cell>
          <cell r="D139">
            <v>13</v>
          </cell>
          <cell r="E139">
            <v>14</v>
          </cell>
          <cell r="F139">
            <v>15</v>
          </cell>
          <cell r="G139">
            <v>16</v>
          </cell>
          <cell r="H139">
            <v>17</v>
          </cell>
          <cell r="I139">
            <v>18</v>
          </cell>
          <cell r="J139">
            <v>19</v>
          </cell>
          <cell r="K139">
            <v>20</v>
          </cell>
          <cell r="L139">
            <v>21</v>
          </cell>
          <cell r="M139">
            <v>22</v>
          </cell>
          <cell r="N139">
            <v>23</v>
          </cell>
          <cell r="O139">
            <v>24</v>
          </cell>
          <cell r="P139">
            <v>25</v>
          </cell>
          <cell r="Q139">
            <v>26</v>
          </cell>
          <cell r="R139">
            <v>27</v>
          </cell>
          <cell r="S139">
            <v>28</v>
          </cell>
          <cell r="T139">
            <v>29</v>
          </cell>
          <cell r="U139">
            <v>30</v>
          </cell>
          <cell r="V139">
            <v>31</v>
          </cell>
          <cell r="W139">
            <v>32</v>
          </cell>
        </row>
        <row r="140">
          <cell r="B140">
            <v>12</v>
          </cell>
          <cell r="C140">
            <v>1078.4687221025049</v>
          </cell>
          <cell r="D140">
            <v>1086.3568413546584</v>
          </cell>
          <cell r="E140">
            <v>1094.2461448615106</v>
          </cell>
          <cell r="F140">
            <v>1102.1348483133288</v>
          </cell>
          <cell r="G140">
            <v>1110.0235502464716</v>
          </cell>
          <cell r="H140">
            <v>1117.912250544282</v>
          </cell>
          <cell r="I140">
            <v>1125.8009515189326</v>
          </cell>
          <cell r="J140">
            <v>1133.6896527881877</v>
          </cell>
          <cell r="K140">
            <v>1141.5775170400912</v>
          </cell>
          <cell r="L140">
            <v>1149.4665992383259</v>
          </cell>
          <cell r="M140">
            <v>1157.3552792047328</v>
          </cell>
          <cell r="N140">
            <v>1165.2442446414816</v>
          </cell>
          <cell r="O140">
            <v>1173.133088929924</v>
          </cell>
          <cell r="P140">
            <v>1181.0218414899659</v>
          </cell>
          <cell r="Q140">
            <v>1188.9105566102544</v>
          </cell>
          <cell r="R140">
            <v>1196.799258301583</v>
          </cell>
          <cell r="S140">
            <v>1204.6879613593735</v>
          </cell>
          <cell r="T140">
            <v>1212.5766825436156</v>
          </cell>
          <cell r="U140">
            <v>1220.4653406148122</v>
          </cell>
          <cell r="V140">
            <v>1228.3540556779451</v>
          </cell>
          <cell r="W140">
            <v>1236.2427249062832</v>
          </cell>
        </row>
        <row r="141">
          <cell r="B141">
            <v>13</v>
          </cell>
          <cell r="C141">
            <v>1101.9749471928774</v>
          </cell>
          <cell r="D141">
            <v>1112.1856242946883</v>
          </cell>
          <cell r="E141">
            <v>1120.0743262507624</v>
          </cell>
          <cell r="F141">
            <v>1127.9630282020998</v>
          </cell>
          <cell r="G141">
            <v>1135.8517301503748</v>
          </cell>
          <cell r="H141">
            <v>1143.7404320956596</v>
          </cell>
          <cell r="I141">
            <v>1151.6291340380301</v>
          </cell>
          <cell r="J141">
            <v>1159.5178359775559</v>
          </cell>
          <cell r="K141">
            <v>1167.4065379122942</v>
          </cell>
          <cell r="L141">
            <v>1175.2952398472546</v>
          </cell>
          <cell r="M141">
            <v>1183.1839417785975</v>
          </cell>
          <cell r="N141">
            <v>1191.0726437080034</v>
          </cell>
          <cell r="O141">
            <v>1198.9613456345819</v>
          </cell>
          <cell r="P141">
            <v>1206.8500475584699</v>
          </cell>
          <cell r="Q141">
            <v>1214.7387494798493</v>
          </cell>
          <cell r="R141">
            <v>1222.627451398829</v>
          </cell>
          <cell r="S141">
            <v>1230.5161533154935</v>
          </cell>
          <cell r="T141">
            <v>1238.4048552299294</v>
          </cell>
          <cell r="U141">
            <v>1246.2935571420157</v>
          </cell>
          <cell r="V141">
            <v>1254.1822590520496</v>
          </cell>
          <cell r="W141">
            <v>1262.0709609598657</v>
          </cell>
        </row>
        <row r="142">
          <cell r="B142">
            <v>14</v>
          </cell>
          <cell r="C142">
            <v>1125.4811604082975</v>
          </cell>
          <cell r="D142">
            <v>1135.6918425155347</v>
          </cell>
          <cell r="E142">
            <v>1145.9025199399996</v>
          </cell>
          <cell r="F142">
            <v>1153.7912218815864</v>
          </cell>
          <cell r="G142">
            <v>1161.6799238203455</v>
          </cell>
          <cell r="H142">
            <v>1169.5686257563427</v>
          </cell>
          <cell r="I142">
            <v>1177.4573276896413</v>
          </cell>
          <cell r="J142">
            <v>1185.3460296203036</v>
          </cell>
          <cell r="K142">
            <v>1193.2347315483885</v>
          </cell>
          <cell r="L142">
            <v>1201.123433473954</v>
          </cell>
          <cell r="M142">
            <v>1209.0121353970574</v>
          </cell>
          <cell r="N142">
            <v>1216.9008373177521</v>
          </cell>
          <cell r="O142">
            <v>1224.7895392360929</v>
          </cell>
          <cell r="P142">
            <v>1232.6782411521303</v>
          </cell>
          <cell r="Q142">
            <v>1240.5669430659118</v>
          </cell>
          <cell r="R142">
            <v>1248.4556449774905</v>
          </cell>
          <cell r="S142">
            <v>1256.3443468869093</v>
          </cell>
          <cell r="T142">
            <v>1264.2330487942152</v>
          </cell>
          <cell r="U142">
            <v>1272.1217506994528</v>
          </cell>
          <cell r="V142">
            <v>1280.0104526026666</v>
          </cell>
          <cell r="W142">
            <v>1287.8991545038964</v>
          </cell>
        </row>
        <row r="143">
          <cell r="B143">
            <v>15</v>
          </cell>
          <cell r="C143">
            <v>1148.9873736092602</v>
          </cell>
          <cell r="D143">
            <v>1159.1980557105401</v>
          </cell>
          <cell r="E143">
            <v>1169.4087378093482</v>
          </cell>
          <cell r="F143">
            <v>1179.619415530773</v>
          </cell>
          <cell r="G143">
            <v>1187.5081174607233</v>
          </cell>
          <cell r="H143">
            <v>1195.3968193881126</v>
          </cell>
          <cell r="I143">
            <v>1203.2855213129967</v>
          </cell>
          <cell r="J143">
            <v>1211.1742232354363</v>
          </cell>
          <cell r="K143">
            <v>1219.0629251554806</v>
          </cell>
          <cell r="L143">
            <v>1226.9516270731838</v>
          </cell>
          <cell r="M143">
            <v>1234.8403289885982</v>
          </cell>
          <cell r="N143">
            <v>1242.7290309017715</v>
          </cell>
          <cell r="O143">
            <v>1250.6177328127521</v>
          </cell>
          <cell r="P143">
            <v>1258.5064347215896</v>
          </cell>
          <cell r="Q143">
            <v>1266.3951366283245</v>
          </cell>
          <cell r="R143">
            <v>1274.2838385330026</v>
          </cell>
          <cell r="S143">
            <v>1282.1725404356682</v>
          </cell>
          <cell r="T143">
            <v>1290.0612423363611</v>
          </cell>
          <cell r="U143">
            <v>1297.9499442351253</v>
          </cell>
          <cell r="V143">
            <v>1305.838646131994</v>
          </cell>
          <cell r="W143">
            <v>1313.7273480270085</v>
          </cell>
        </row>
        <row r="144">
          <cell r="B144">
            <v>16</v>
          </cell>
          <cell r="C144">
            <v>1172.4935867967524</v>
          </cell>
          <cell r="D144">
            <v>1182.7042688924591</v>
          </cell>
          <cell r="E144">
            <v>1192.9149509858598</v>
          </cell>
          <cell r="F144">
            <v>1203.1256330770098</v>
          </cell>
          <cell r="G144">
            <v>1213.3363110736345</v>
          </cell>
          <cell r="H144">
            <v>1221.2250129930328</v>
          </cell>
          <cell r="I144">
            <v>1229.1137149101037</v>
          </cell>
          <cell r="J144">
            <v>1237.0024168248988</v>
          </cell>
          <cell r="K144">
            <v>1244.8911187374672</v>
          </cell>
          <cell r="L144">
            <v>1252.7798206478556</v>
          </cell>
          <cell r="M144">
            <v>1260.6685225561107</v>
          </cell>
          <cell r="N144">
            <v>1268.5572244622792</v>
          </cell>
          <cell r="O144">
            <v>1276.4459263664019</v>
          </cell>
          <cell r="P144">
            <v>1284.3346282685234</v>
          </cell>
          <cell r="Q144">
            <v>1292.2233301686831</v>
          </cell>
          <cell r="R144">
            <v>1300.1120320669222</v>
          </cell>
          <cell r="S144">
            <v>1308.0007339632816</v>
          </cell>
          <cell r="T144">
            <v>1315.8894358577938</v>
          </cell>
          <cell r="U144">
            <v>1323.7781377505014</v>
          </cell>
          <cell r="V144">
            <v>1331.6668396414386</v>
          </cell>
          <cell r="W144">
            <v>1339.5555415306385</v>
          </cell>
        </row>
        <row r="145">
          <cell r="B145">
            <v>17</v>
          </cell>
          <cell r="C145">
            <v>1195.9997999716518</v>
          </cell>
          <cell r="D145">
            <v>1206.2104820621425</v>
          </cell>
          <cell r="E145">
            <v>1216.4211641504717</v>
          </cell>
          <cell r="F145">
            <v>1226.6318462366978</v>
          </cell>
          <cell r="G145">
            <v>1236.842528320874</v>
          </cell>
          <cell r="H145">
            <v>1247.0532065729985</v>
          </cell>
          <cell r="I145">
            <v>1254.941908482798</v>
          </cell>
          <cell r="J145">
            <v>1262.8306103904758</v>
          </cell>
          <cell r="K145">
            <v>1270.7193122960794</v>
          </cell>
          <cell r="L145">
            <v>1278.608014199649</v>
          </cell>
          <cell r="M145">
            <v>1286.49671610123</v>
          </cell>
          <cell r="N145">
            <v>1294.3854180008595</v>
          </cell>
          <cell r="O145">
            <v>1302.2741198985786</v>
          </cell>
          <cell r="P145">
            <v>1310.1628217944278</v>
          </cell>
          <cell r="Q145">
            <v>1318.0515236884437</v>
          </cell>
          <cell r="R145">
            <v>1325.9402255806622</v>
          </cell>
          <cell r="S145">
            <v>1333.8289274711187</v>
          </cell>
          <cell r="T145">
            <v>1341.7176293598498</v>
          </cell>
          <cell r="U145">
            <v>1349.6063312468871</v>
          </cell>
          <cell r="V145">
            <v>1357.4950331322659</v>
          </cell>
        </row>
        <row r="146">
          <cell r="B146">
            <v>18</v>
          </cell>
          <cell r="C146">
            <v>1219.5060131347598</v>
          </cell>
          <cell r="D146">
            <v>1229.716695220362</v>
          </cell>
          <cell r="E146">
            <v>1239.9273773039367</v>
          </cell>
          <cell r="F146">
            <v>1250.1380593855351</v>
          </cell>
          <cell r="G146">
            <v>1260.3487414652127</v>
          </cell>
          <cell r="H146">
            <v>1270.5594235430135</v>
          </cell>
          <cell r="I146">
            <v>1280.7701020327486</v>
          </cell>
          <cell r="J146">
            <v>1288.6588039337896</v>
          </cell>
          <cell r="K146">
            <v>1296.5475058328925</v>
          </cell>
          <cell r="L146">
            <v>1304.436207730095</v>
          </cell>
          <cell r="M146">
            <v>1312.3249096254385</v>
          </cell>
          <cell r="N146">
            <v>1320.2136115189578</v>
          </cell>
          <cell r="O146">
            <v>1328.1023134106897</v>
          </cell>
          <cell r="P146">
            <v>1335.9910153006715</v>
          </cell>
          <cell r="Q146">
            <v>1343.8797171889344</v>
          </cell>
          <cell r="R146">
            <v>1351.7684190755135</v>
          </cell>
          <cell r="S146">
            <v>1359.6571209604426</v>
          </cell>
          <cell r="T146">
            <v>1367.5458228437506</v>
          </cell>
          <cell r="U146">
            <v>1375.4345247254726</v>
          </cell>
        </row>
        <row r="147">
          <cell r="B147">
            <v>19</v>
          </cell>
          <cell r="C147">
            <v>1243.0122262868117</v>
          </cell>
          <cell r="D147">
            <v>1253.2229083678258</v>
          </cell>
          <cell r="E147">
            <v>1263.4335904469326</v>
          </cell>
          <cell r="F147">
            <v>1273.644272524183</v>
          </cell>
          <cell r="G147">
            <v>1283.8549545996252</v>
          </cell>
          <cell r="H147">
            <v>1294.0656366733074</v>
          </cell>
          <cell r="I147">
            <v>1304.2763187452695</v>
          </cell>
          <cell r="J147">
            <v>1314.4869974563114</v>
          </cell>
          <cell r="K147">
            <v>1322.3756993493373</v>
          </cell>
          <cell r="L147">
            <v>1330.2644012405854</v>
          </cell>
          <cell r="M147">
            <v>1338.1531031300931</v>
          </cell>
          <cell r="N147">
            <v>1346.0418050178919</v>
          </cell>
          <cell r="O147">
            <v>1353.9305069040165</v>
          </cell>
          <cell r="P147">
            <v>1361.8192087884972</v>
          </cell>
          <cell r="Q147">
            <v>1369.7079106713691</v>
          </cell>
          <cell r="R147">
            <v>1377.5966125526611</v>
          </cell>
          <cell r="S147">
            <v>1385.4853144324009</v>
          </cell>
          <cell r="T147">
            <v>1393.3740163106218</v>
          </cell>
        </row>
        <row r="148">
          <cell r="B148">
            <v>20</v>
          </cell>
          <cell r="C148">
            <v>1266.5184394284834</v>
          </cell>
          <cell r="D148">
            <v>1276.7291215051814</v>
          </cell>
          <cell r="E148">
            <v>1286.9398035800882</v>
          </cell>
          <cell r="F148">
            <v>1297.1504856532461</v>
          </cell>
          <cell r="G148">
            <v>1307.3611677247011</v>
          </cell>
          <cell r="H148">
            <v>1317.5718497944972</v>
          </cell>
          <cell r="I148">
            <v>1327.7825318626733</v>
          </cell>
          <cell r="J148">
            <v>1337.9932139292689</v>
          </cell>
          <cell r="K148">
            <v>1348.2038928467232</v>
          </cell>
          <cell r="L148">
            <v>1356.0925947323935</v>
          </cell>
          <cell r="M148">
            <v>1363.9812966164318</v>
          </cell>
          <cell r="N148">
            <v>1371.8699984988657</v>
          </cell>
          <cell r="O148">
            <v>1379.7587003797285</v>
          </cell>
          <cell r="P148">
            <v>1387.6474022590512</v>
          </cell>
          <cell r="Q148">
            <v>1395.5361041368592</v>
          </cell>
          <cell r="R148">
            <v>1403.4248060131829</v>
          </cell>
          <cell r="S148">
            <v>1411.3135078880489</v>
          </cell>
        </row>
        <row r="149">
          <cell r="B149">
            <v>21</v>
          </cell>
          <cell r="C149">
            <v>1290.0246525603909</v>
          </cell>
          <cell r="D149">
            <v>1300.2353346330297</v>
          </cell>
          <cell r="E149">
            <v>1310.446016703979</v>
          </cell>
          <cell r="F149">
            <v>1320.6566987732817</v>
          </cell>
          <cell r="G149">
            <v>1330.8673808409776</v>
          </cell>
          <cell r="H149">
            <v>1341.0780629071078</v>
          </cell>
          <cell r="I149">
            <v>1351.2887449717118</v>
          </cell>
          <cell r="J149">
            <v>1361.4994270348238</v>
          </cell>
          <cell r="K149">
            <v>1371.7101090964802</v>
          </cell>
          <cell r="L149">
            <v>1381.9207882066828</v>
          </cell>
          <cell r="M149">
            <v>1389.8094900855879</v>
          </cell>
          <cell r="N149">
            <v>1397.6981919629868</v>
          </cell>
          <cell r="O149">
            <v>1405.5868938389074</v>
          </cell>
          <cell r="P149">
            <v>1413.4755957133789</v>
          </cell>
          <cell r="Q149">
            <v>1421.3642975864291</v>
          </cell>
        </row>
        <row r="150">
          <cell r="B150">
            <v>22</v>
          </cell>
          <cell r="C150">
            <v>1313.5308656831062</v>
          </cell>
          <cell r="D150">
            <v>1323.7415477519187</v>
          </cell>
          <cell r="E150">
            <v>1333.952229819138</v>
          </cell>
          <cell r="F150">
            <v>1344.1629118848039</v>
          </cell>
          <cell r="G150">
            <v>1354.3735939489516</v>
          </cell>
          <cell r="H150">
            <v>1364.5842760116232</v>
          </cell>
          <cell r="I150">
            <v>1374.7949580728498</v>
          </cell>
          <cell r="J150">
            <v>1385.0056401326683</v>
          </cell>
          <cell r="K150">
            <v>1395.2163221911119</v>
          </cell>
          <cell r="L150">
            <v>1405.4270042482115</v>
          </cell>
          <cell r="M150">
            <v>1415.6376835386027</v>
          </cell>
          <cell r="N150">
            <v>1423.5263854112659</v>
          </cell>
          <cell r="O150">
            <v>1431.4150872825387</v>
          </cell>
          <cell r="P150">
            <v>1439.3037891524473</v>
          </cell>
        </row>
        <row r="151">
          <cell r="B151">
            <v>23</v>
          </cell>
          <cell r="C151">
            <v>1337.0370787971574</v>
          </cell>
          <cell r="D151">
            <v>1347.2477608623608</v>
          </cell>
          <cell r="E151">
            <v>1357.4584429260574</v>
          </cell>
          <cell r="F151">
            <v>1367.6691249882897</v>
          </cell>
          <cell r="G151">
            <v>1377.8798070490864</v>
          </cell>
          <cell r="H151">
            <v>1388.0904891084874</v>
          </cell>
          <cell r="I151">
            <v>1398.3011711665235</v>
          </cell>
          <cell r="J151">
            <v>1408.5118532232254</v>
          </cell>
          <cell r="K151">
            <v>1418.722535278627</v>
          </cell>
          <cell r="L151">
            <v>1428.9332173327587</v>
          </cell>
          <cell r="M151">
            <v>1439.1438993856482</v>
          </cell>
          <cell r="N151">
            <v>1449.3545788446386</v>
          </cell>
          <cell r="O151">
            <v>1457.2432855257305</v>
          </cell>
        </row>
        <row r="152">
          <cell r="B152">
            <v>24</v>
          </cell>
          <cell r="C152">
            <v>1360.5432919030309</v>
          </cell>
          <cell r="D152">
            <v>1370.753973964825</v>
          </cell>
          <cell r="E152">
            <v>1380.9646560251963</v>
          </cell>
          <cell r="F152">
            <v>1391.175338084181</v>
          </cell>
          <cell r="G152">
            <v>1401.3860201418101</v>
          </cell>
          <cell r="H152">
            <v>1411.5967021981169</v>
          </cell>
          <cell r="I152">
            <v>1421.8073842531323</v>
          </cell>
          <cell r="J152">
            <v>1432.0180663068852</v>
          </cell>
          <cell r="K152">
            <v>1442.2287483594084</v>
          </cell>
          <cell r="L152">
            <v>1452.4394304107263</v>
          </cell>
          <cell r="M152">
            <v>1462.6501124608685</v>
          </cell>
          <cell r="N152">
            <v>1472.860794509862</v>
          </cell>
        </row>
        <row r="153">
          <cell r="B153">
            <v>25</v>
          </cell>
          <cell r="C153">
            <v>1384.0495050011803</v>
          </cell>
          <cell r="D153">
            <v>1394.2601870597516</v>
          </cell>
          <cell r="E153">
            <v>1404.4708691169785</v>
          </cell>
          <cell r="F153">
            <v>1414.6815511728898</v>
          </cell>
          <cell r="G153">
            <v>1424.8922332275224</v>
          </cell>
          <cell r="H153">
            <v>1435.1029152808999</v>
          </cell>
          <cell r="I153">
            <v>1445.3135973330561</v>
          </cell>
          <cell r="J153">
            <v>1455.5242793840171</v>
          </cell>
          <cell r="K153">
            <v>1465.73496143381</v>
          </cell>
          <cell r="L153">
            <v>1475.9456434824619</v>
          </cell>
        </row>
        <row r="154">
          <cell r="B154">
            <v>26</v>
          </cell>
          <cell r="C154">
            <v>1407.5557180920252</v>
          </cell>
          <cell r="D154">
            <v>1417.7664001475473</v>
          </cell>
          <cell r="E154">
            <v>1427.9770822017972</v>
          </cell>
          <cell r="F154">
            <v>1438.1877642548029</v>
          </cell>
          <cell r="G154">
            <v>1448.3984463065938</v>
          </cell>
          <cell r="H154">
            <v>1458.6091283572</v>
          </cell>
          <cell r="I154">
            <v>1468.8198104066446</v>
          </cell>
          <cell r="J154">
            <v>1479.0304924549584</v>
          </cell>
          <cell r="K154">
            <v>1489.2411745766829</v>
          </cell>
        </row>
        <row r="155">
          <cell r="B155">
            <v>27</v>
          </cell>
          <cell r="C155">
            <v>1431.0619311759585</v>
          </cell>
          <cell r="D155">
            <v>1441.2726132285957</v>
          </cell>
          <cell r="E155">
            <v>1451.483295280025</v>
          </cell>
          <cell r="F155">
            <v>1461.6939773302772</v>
          </cell>
          <cell r="G155">
            <v>1471.9046593793785</v>
          </cell>
          <cell r="H155">
            <v>1482.1153414380383</v>
          </cell>
          <cell r="I155">
            <v>1492.3260235763687</v>
          </cell>
          <cell r="J155">
            <v>1502.5367057133012</v>
          </cell>
        </row>
        <row r="156">
          <cell r="B156">
            <v>28</v>
          </cell>
          <cell r="C156">
            <v>1454.5681442533494</v>
          </cell>
          <cell r="D156">
            <v>1464.7788263032505</v>
          </cell>
          <cell r="E156">
            <v>1474.9895083520075</v>
          </cell>
          <cell r="F156">
            <v>1485.2001904379658</v>
          </cell>
          <cell r="G156">
            <v>1495.410872575927</v>
          </cell>
          <cell r="H156">
            <v>1505.6215547123409</v>
          </cell>
          <cell r="I156">
            <v>1515.8322368467143</v>
          </cell>
        </row>
        <row r="157">
          <cell r="B157">
            <v>29</v>
          </cell>
          <cell r="C157">
            <v>1478.0743573245361</v>
          </cell>
          <cell r="D157">
            <v>1488.2850394377986</v>
          </cell>
          <cell r="E157">
            <v>1498.4957215753436</v>
          </cell>
          <cell r="F157">
            <v>1508.7064037111936</v>
          </cell>
          <cell r="G157">
            <v>1518.917085844854</v>
          </cell>
          <cell r="H157">
            <v>1529.1277679758323</v>
          </cell>
        </row>
        <row r="158">
          <cell r="B158">
            <v>30</v>
          </cell>
          <cell r="C158">
            <v>1501.5805705746068</v>
          </cell>
          <cell r="D158">
            <v>1511.7912527098465</v>
          </cell>
          <cell r="E158">
            <v>1522.0019348427495</v>
          </cell>
          <cell r="F158">
            <v>1532.2126169728197</v>
          </cell>
        </row>
        <row r="159">
          <cell r="B159">
            <v>31</v>
          </cell>
          <cell r="C159">
            <v>1525.0867838403865</v>
          </cell>
          <cell r="D159">
            <v>1535.297465969503</v>
          </cell>
          <cell r="E159">
            <v>1545.5081480951403</v>
          </cell>
        </row>
        <row r="160">
          <cell r="B160">
            <v>32</v>
          </cell>
          <cell r="C160">
            <v>1548.5929970903549</v>
          </cell>
          <cell r="D160">
            <v>1558.8036792107073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LDS "/>
      <sheetName val="GLCDSxLE "/>
      <sheetName val="Contratos100%"/>
      <sheetName val="Contratos_Exercicio"/>
      <sheetName val="Conquistas"/>
      <sheetName val="Recebíveis "/>
      <sheetName val="R&amp;D_e _I$D"/>
      <sheetName val="ESC_LL"/>
      <sheetName val="ESC_CX"/>
      <sheetName val="Composições Memórias"/>
      <sheetName val="ECONOMICO"/>
      <sheetName val="FLUXO_ENDIVIDAMENTO"/>
      <sheetName val="ÍNDICE"/>
      <sheetName val="COMP_CX"/>
      <sheetName val="FUNDO"/>
      <sheetName val="Posição R$"/>
      <sheetName val="Feriados"/>
      <sheetName val="Dados"/>
      <sheetName val="Plan1"/>
      <sheetName val="CMAI 04_08_04"/>
      <sheetName val="Chemsystem"/>
      <sheetName val="CONSOL DRE GERAL"/>
      <sheetName val="LLDS_"/>
      <sheetName val="GLCDSxLE_"/>
      <sheetName val="Recebíveis_"/>
      <sheetName val="R&amp;D_e__I$D"/>
      <sheetName val="Composições_Memórias"/>
      <sheetName val="CMAI_04_08_04"/>
      <sheetName val="Posição_R$"/>
      <sheetName val="Tabelas"/>
      <sheetName val="CRED NAFTA CONTROLE"/>
      <sheetName val="Parametros"/>
      <sheetName val="LLDS_1"/>
      <sheetName val="GLCDSxLE_1"/>
      <sheetName val="Recebíveis_1"/>
      <sheetName val="R&amp;D_e__I$D1"/>
      <sheetName val="Composições_Memórias1"/>
      <sheetName val="CMAI_04_08_041"/>
      <sheetName val="Posição_R$1"/>
      <sheetName val="CONSOL_DRE_GERAL"/>
      <sheetName val="LLDS_2"/>
      <sheetName val="GLCDSxLE_2"/>
      <sheetName val="Recebíveis_2"/>
      <sheetName val="R&amp;D_e__I$D2"/>
      <sheetName val="Composições_Memórias2"/>
      <sheetName val="Posição_R$2"/>
      <sheetName val="CMAI_04_08_042"/>
      <sheetName val="CONSOL_DRE_GERAL1"/>
      <sheetName val="CRED_NAFTA_CONTROLE"/>
      <sheetName val="Balancete"/>
      <sheetName val="Tabela de Parâmetros"/>
      <sheetName val="GMP#08"/>
      <sheetName val="Comp"/>
      <sheetName val="Pricing Matrix Inpu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ngo prazo - Bradesco"/>
      <sheetName val="Mensal"/>
      <sheetName val="Abertura O&amp;M"/>
      <sheetName val="DRE SPE"/>
      <sheetName val="DCE"/>
      <sheetName val="Tabelas"/>
      <sheetName val="Orçamento"/>
      <sheetName val="Painel Controle"/>
      <sheetName val="Graficos"/>
      <sheetName val="Sumário Anual Modelo"/>
      <sheetName val="Modelo Financeiro"/>
      <sheetName val="Premissas de Capex"/>
      <sheetName val="Premissas Operacionais"/>
      <sheetName val="Valuation"/>
      <sheetName val="Premissas Macroeconomicas"/>
      <sheetName val="Simula"/>
      <sheetName val="Check de Premissas"/>
      <sheetName val="Log de Alteracoes"/>
      <sheetName val="IFRS"/>
      <sheetName val="Constante"/>
      <sheetName val="Corrente"/>
    </sheetNames>
    <sheetDataSet>
      <sheetData sheetId="0"/>
      <sheetData sheetId="1"/>
      <sheetData sheetId="2"/>
      <sheetData sheetId="3">
        <row r="5">
          <cell r="B5">
            <v>2017</v>
          </cell>
        </row>
      </sheetData>
      <sheetData sheetId="4"/>
      <sheetData sheetId="5"/>
      <sheetData sheetId="6"/>
      <sheetData sheetId="7">
        <row r="5">
          <cell r="B5">
            <v>2</v>
          </cell>
        </row>
      </sheetData>
      <sheetData sheetId="8"/>
      <sheetData sheetId="9">
        <row r="51">
          <cell r="I51">
            <v>0</v>
          </cell>
        </row>
      </sheetData>
      <sheetData sheetId="10">
        <row r="25">
          <cell r="AK25">
            <v>-747.31539187151554</v>
          </cell>
        </row>
      </sheetData>
      <sheetData sheetId="11">
        <row r="66">
          <cell r="BM66">
            <v>-3270.0170319235713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EEFFmensual"/>
      <sheetName val="EEFF"/>
      <sheetName val="VPLCHAGLLA"/>
      <sheetName val="Creación de Valor"/>
      <sheetName val="IMPOSTOS"/>
      <sheetName val="INGRESOS"/>
      <sheetName val="COSTOS"/>
      <sheetName val="Hoja2"/>
      <sheetName val="ATIVOS"/>
      <sheetName val="EPC MENSUAL"/>
      <sheetName val="EPC"/>
      <sheetName val="FINANCIAMIENTO"/>
      <sheetName val="FATOR DE PLANTA"/>
      <sheetName val="POTENCIA EFETIVA"/>
      <sheetName val="PRECIO ENERGIA"/>
      <sheetName val="COSTOS MARGINALES"/>
      <sheetName val="DESPACHO"/>
      <sheetName val="RiskSerializationData"/>
      <sheetName val="rsklibSimData"/>
      <sheetName val="DATOS DE POTENCIA"/>
      <sheetName val="EvSpot"/>
      <sheetName val="CanonAgua"/>
      <sheetName val="Contratos_Exercicio"/>
      <sheetName val="POS FINANC MÊS-13"/>
      <sheetName val="Plan2"/>
    </sheetNames>
    <sheetDataSet>
      <sheetData sheetId="0">
        <row r="60">
          <cell r="B60">
            <v>0.19</v>
          </cell>
        </row>
      </sheetData>
      <sheetData sheetId="1">
        <row r="1">
          <cell r="B1" t="str">
            <v>Central</v>
          </cell>
        </row>
      </sheetData>
      <sheetData sheetId="2">
        <row r="42">
          <cell r="I42">
            <v>29511.167612110039</v>
          </cell>
        </row>
      </sheetData>
      <sheetData sheetId="3">
        <row r="42">
          <cell r="I42">
            <v>29511.167612110039</v>
          </cell>
        </row>
      </sheetData>
      <sheetData sheetId="4">
        <row r="38">
          <cell r="J38">
            <v>6.8257979632095598</v>
          </cell>
        </row>
      </sheetData>
      <sheetData sheetId="5">
        <row r="38">
          <cell r="J38">
            <v>6.8257979632095598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0">
          <cell r="J20">
            <v>37028.090658003661</v>
          </cell>
        </row>
      </sheetData>
      <sheetData sheetId="13">
        <row r="20">
          <cell r="J20">
            <v>37028.090658003661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1">
          <cell r="B1" t="str">
            <v>Central</v>
          </cell>
          <cell r="C1" t="str">
            <v>Grupo</v>
          </cell>
          <cell r="D1" t="str">
            <v>Fecha</v>
          </cell>
          <cell r="E1" t="str">
            <v>Potencia Firme (kW)</v>
          </cell>
        </row>
        <row r="2">
          <cell r="B2" t="str">
            <v>CAHUA</v>
          </cell>
          <cell r="C2" t="str">
            <v>CAHUA</v>
          </cell>
          <cell r="D2" t="str">
            <v>2008-06</v>
          </cell>
          <cell r="E2">
            <v>39403</v>
          </cell>
        </row>
        <row r="3">
          <cell r="B3" t="str">
            <v>GALLITO CIEGO</v>
          </cell>
          <cell r="C3" t="str">
            <v>GALLITOC</v>
          </cell>
          <cell r="D3" t="str">
            <v>2008-06</v>
          </cell>
          <cell r="E3">
            <v>27041</v>
          </cell>
        </row>
        <row r="4">
          <cell r="B4" t="str">
            <v>HUAYLLACHO</v>
          </cell>
          <cell r="C4" t="str">
            <v>TODOS</v>
          </cell>
          <cell r="D4" t="str">
            <v>2008-06</v>
          </cell>
          <cell r="E4">
            <v>186</v>
          </cell>
        </row>
        <row r="5">
          <cell r="B5" t="str">
            <v>MISAPUQUIO</v>
          </cell>
          <cell r="C5" t="str">
            <v>TODOS</v>
          </cell>
          <cell r="D5" t="str">
            <v>2008-06</v>
          </cell>
          <cell r="E5">
            <v>3866</v>
          </cell>
        </row>
        <row r="6">
          <cell r="B6" t="str">
            <v>PARIAC</v>
          </cell>
          <cell r="C6" t="str">
            <v>TODOS</v>
          </cell>
          <cell r="D6" t="str">
            <v>2008-06</v>
          </cell>
          <cell r="E6">
            <v>4951</v>
          </cell>
        </row>
        <row r="7">
          <cell r="B7" t="str">
            <v>SAN ANTONIO</v>
          </cell>
          <cell r="C7" t="str">
            <v>TODOS</v>
          </cell>
          <cell r="D7" t="str">
            <v>2008-06</v>
          </cell>
          <cell r="E7">
            <v>580</v>
          </cell>
        </row>
        <row r="8">
          <cell r="B8" t="str">
            <v>SAN IGNACIO</v>
          </cell>
          <cell r="C8" t="str">
            <v>TODOS</v>
          </cell>
          <cell r="D8" t="str">
            <v>2008-06</v>
          </cell>
          <cell r="E8">
            <v>422</v>
          </cell>
        </row>
        <row r="9">
          <cell r="B9" t="str">
            <v>CALLAHUANCA</v>
          </cell>
          <cell r="C9" t="str">
            <v>CALL</v>
          </cell>
          <cell r="D9" t="str">
            <v>2008-06</v>
          </cell>
          <cell r="E9">
            <v>80433</v>
          </cell>
        </row>
        <row r="10">
          <cell r="B10" t="str">
            <v>CHIMAY</v>
          </cell>
          <cell r="C10" t="str">
            <v>CHIMAY</v>
          </cell>
          <cell r="D10" t="str">
            <v>2008-06</v>
          </cell>
          <cell r="E10">
            <v>150900</v>
          </cell>
        </row>
        <row r="11">
          <cell r="B11" t="str">
            <v>HUAMPANI</v>
          </cell>
          <cell r="C11" t="str">
            <v>HPNI</v>
          </cell>
          <cell r="D11" t="str">
            <v>2008-06</v>
          </cell>
          <cell r="E11">
            <v>30176</v>
          </cell>
        </row>
        <row r="12">
          <cell r="B12" t="str">
            <v>HUINCO</v>
          </cell>
          <cell r="C12" t="str">
            <v>HUIN</v>
          </cell>
          <cell r="D12" t="str">
            <v>2008-06</v>
          </cell>
          <cell r="E12">
            <v>247340</v>
          </cell>
        </row>
        <row r="13">
          <cell r="B13" t="str">
            <v>MATUCANA</v>
          </cell>
          <cell r="C13" t="str">
            <v xml:space="preserve">MAT </v>
          </cell>
          <cell r="D13" t="str">
            <v>2008-06</v>
          </cell>
          <cell r="E13">
            <v>128578</v>
          </cell>
        </row>
        <row r="14">
          <cell r="B14" t="str">
            <v>MOYOPAMPA</v>
          </cell>
          <cell r="C14" t="str">
            <v>MOY</v>
          </cell>
          <cell r="D14" t="str">
            <v>2008-06</v>
          </cell>
          <cell r="E14">
            <v>64704</v>
          </cell>
        </row>
        <row r="15">
          <cell r="B15" t="str">
            <v>UTI</v>
          </cell>
          <cell r="C15" t="str">
            <v>UTI5</v>
          </cell>
          <cell r="D15" t="str">
            <v>2008-06</v>
          </cell>
          <cell r="E15">
            <v>52262.5</v>
          </cell>
        </row>
        <row r="16">
          <cell r="B16" t="str">
            <v>UTI</v>
          </cell>
          <cell r="C16" t="str">
            <v>UTI6</v>
          </cell>
          <cell r="D16" t="str">
            <v>2008-06</v>
          </cell>
          <cell r="E16">
            <v>51202.55</v>
          </cell>
        </row>
        <row r="17">
          <cell r="B17" t="str">
            <v>VENTANILLA</v>
          </cell>
          <cell r="C17" t="str">
            <v>TV-3 C.C.</v>
          </cell>
          <cell r="D17" t="str">
            <v>2008-06</v>
          </cell>
          <cell r="E17">
            <v>480756.35</v>
          </cell>
        </row>
        <row r="18">
          <cell r="B18" t="str">
            <v>WEST</v>
          </cell>
          <cell r="C18" t="str">
            <v>TG7</v>
          </cell>
          <cell r="D18" t="str">
            <v>2008-06</v>
          </cell>
          <cell r="E18">
            <v>122441.32</v>
          </cell>
        </row>
        <row r="19">
          <cell r="B19" t="str">
            <v>YANANGO</v>
          </cell>
          <cell r="C19" t="str">
            <v>C.H. YANANGO</v>
          </cell>
          <cell r="D19" t="str">
            <v>2008-06</v>
          </cell>
          <cell r="E19">
            <v>16615</v>
          </cell>
        </row>
        <row r="20">
          <cell r="B20" t="str">
            <v>MALACAS</v>
          </cell>
          <cell r="C20" t="str">
            <v>TG1</v>
          </cell>
          <cell r="D20" t="str">
            <v>2008-06</v>
          </cell>
          <cell r="E20">
            <v>14622.86</v>
          </cell>
        </row>
        <row r="21">
          <cell r="B21" t="str">
            <v>MALACAS</v>
          </cell>
          <cell r="C21" t="str">
            <v>TG2</v>
          </cell>
          <cell r="D21" t="str">
            <v>2008-06</v>
          </cell>
          <cell r="E21">
            <v>14913.08</v>
          </cell>
        </row>
        <row r="22">
          <cell r="B22" t="str">
            <v>MALACAS</v>
          </cell>
          <cell r="C22" t="str">
            <v>TGN4</v>
          </cell>
          <cell r="D22" t="str">
            <v>2008-06</v>
          </cell>
          <cell r="E22">
            <v>100305.93</v>
          </cell>
        </row>
        <row r="23">
          <cell r="B23" t="str">
            <v>CHARCANI I</v>
          </cell>
          <cell r="C23" t="str">
            <v>CHARCANI 1</v>
          </cell>
          <cell r="D23" t="str">
            <v>2008-06</v>
          </cell>
          <cell r="E23">
            <v>1408</v>
          </cell>
        </row>
        <row r="24">
          <cell r="B24" t="str">
            <v>CHARCANI II</v>
          </cell>
          <cell r="C24" t="str">
            <v>CHAII</v>
          </cell>
          <cell r="D24" t="str">
            <v>2008-06</v>
          </cell>
          <cell r="E24">
            <v>600</v>
          </cell>
        </row>
        <row r="25">
          <cell r="B25" t="str">
            <v>CHARCANI III</v>
          </cell>
          <cell r="C25" t="str">
            <v>CHARCANI 3</v>
          </cell>
          <cell r="D25" t="str">
            <v>2008-06</v>
          </cell>
          <cell r="E25">
            <v>4275</v>
          </cell>
        </row>
        <row r="26">
          <cell r="B26" t="str">
            <v>CHARCANI IV</v>
          </cell>
          <cell r="C26" t="str">
            <v xml:space="preserve">CHAR_IV </v>
          </cell>
          <cell r="D26" t="str">
            <v>2008-06</v>
          </cell>
          <cell r="E26">
            <v>15301</v>
          </cell>
        </row>
        <row r="27">
          <cell r="B27" t="str">
            <v>CHARCANI V</v>
          </cell>
          <cell r="C27" t="str">
            <v xml:space="preserve">CHAR_V </v>
          </cell>
          <cell r="D27" t="str">
            <v>2008-06</v>
          </cell>
          <cell r="E27">
            <v>144622</v>
          </cell>
        </row>
        <row r="28">
          <cell r="B28" t="str">
            <v>CHARCANI VI</v>
          </cell>
          <cell r="C28" t="str">
            <v>CHARCANI 6</v>
          </cell>
          <cell r="D28" t="str">
            <v>2008-06</v>
          </cell>
          <cell r="E28">
            <v>8947</v>
          </cell>
        </row>
        <row r="29">
          <cell r="B29" t="str">
            <v>CHILINA</v>
          </cell>
          <cell r="C29" t="str">
            <v>C. C.</v>
          </cell>
          <cell r="D29" t="str">
            <v>2008-06</v>
          </cell>
          <cell r="E29">
            <v>16671.099999999999</v>
          </cell>
        </row>
        <row r="30">
          <cell r="B30" t="str">
            <v>CHILINA</v>
          </cell>
          <cell r="C30" t="str">
            <v>SULZ 1</v>
          </cell>
          <cell r="D30" t="str">
            <v>2008-06</v>
          </cell>
          <cell r="E30">
            <v>5014.79</v>
          </cell>
        </row>
        <row r="31">
          <cell r="B31" t="str">
            <v>CHILINA</v>
          </cell>
          <cell r="C31" t="str">
            <v>SULZ 2</v>
          </cell>
          <cell r="D31" t="str">
            <v>2008-06</v>
          </cell>
          <cell r="E31">
            <v>5244.55</v>
          </cell>
        </row>
        <row r="32">
          <cell r="B32" t="str">
            <v>CHILINA</v>
          </cell>
          <cell r="C32" t="str">
            <v>TV 2</v>
          </cell>
          <cell r="D32" t="str">
            <v>2008-06</v>
          </cell>
          <cell r="E32">
            <v>6139.53</v>
          </cell>
        </row>
        <row r="33">
          <cell r="B33" t="str">
            <v>CHILINA</v>
          </cell>
          <cell r="C33" t="str">
            <v>TV 3</v>
          </cell>
          <cell r="D33" t="str">
            <v>2008-06</v>
          </cell>
          <cell r="E33">
            <v>9787.17</v>
          </cell>
        </row>
        <row r="34">
          <cell r="B34" t="str">
            <v>MOLLENDO</v>
          </cell>
          <cell r="C34" t="str">
            <v>MIR1</v>
          </cell>
          <cell r="D34" t="str">
            <v>2008-06</v>
          </cell>
          <cell r="E34">
            <v>9687.1299999999992</v>
          </cell>
        </row>
        <row r="35">
          <cell r="B35" t="str">
            <v>MOLLENDO</v>
          </cell>
          <cell r="C35" t="str">
            <v>MIR2</v>
          </cell>
          <cell r="D35" t="str">
            <v>2008-06</v>
          </cell>
          <cell r="E35">
            <v>10025.219999999999</v>
          </cell>
        </row>
        <row r="36">
          <cell r="B36" t="str">
            <v>MOLLENDO</v>
          </cell>
          <cell r="C36" t="str">
            <v>MIR3</v>
          </cell>
          <cell r="D36" t="str">
            <v>2008-06</v>
          </cell>
          <cell r="E36">
            <v>10021.790000000001</v>
          </cell>
        </row>
        <row r="37">
          <cell r="B37" t="str">
            <v>MOLLENDO</v>
          </cell>
          <cell r="C37" t="str">
            <v>TGM1</v>
          </cell>
          <cell r="D37" t="str">
            <v>2008-06</v>
          </cell>
          <cell r="E37">
            <v>36643.769999999997</v>
          </cell>
        </row>
        <row r="38">
          <cell r="B38" t="str">
            <v>MOLLENDO</v>
          </cell>
          <cell r="C38" t="str">
            <v>TGM2</v>
          </cell>
          <cell r="D38" t="str">
            <v>2008-06</v>
          </cell>
          <cell r="E38">
            <v>36056.199999999997</v>
          </cell>
        </row>
        <row r="39">
          <cell r="B39" t="str">
            <v>DOLORESPATA</v>
          </cell>
          <cell r="C39" t="str">
            <v>ALCO 1</v>
          </cell>
          <cell r="D39" t="str">
            <v>2008-06</v>
          </cell>
          <cell r="E39">
            <v>1610.87</v>
          </cell>
        </row>
        <row r="40">
          <cell r="B40" t="str">
            <v>DOLORESPATA</v>
          </cell>
          <cell r="C40" t="str">
            <v>ALCO 2</v>
          </cell>
          <cell r="D40" t="str">
            <v>2008-06</v>
          </cell>
          <cell r="E40">
            <v>1748.81</v>
          </cell>
        </row>
        <row r="41">
          <cell r="B41" t="str">
            <v>DOLORESPATA</v>
          </cell>
          <cell r="C41" t="str">
            <v>DOL SULZER 1</v>
          </cell>
          <cell r="D41" t="str">
            <v>2008-06</v>
          </cell>
          <cell r="E41">
            <v>884.48</v>
          </cell>
        </row>
        <row r="42">
          <cell r="B42" t="str">
            <v>DOLORESPATA</v>
          </cell>
          <cell r="C42" t="str">
            <v>DOL SULZER 2</v>
          </cell>
          <cell r="D42" t="str">
            <v>2008-06</v>
          </cell>
          <cell r="E42">
            <v>1853.43</v>
          </cell>
        </row>
        <row r="43">
          <cell r="B43" t="str">
            <v>DOLORESPATA</v>
          </cell>
          <cell r="C43" t="str">
            <v>GM 1</v>
          </cell>
          <cell r="D43" t="str">
            <v>2008-06</v>
          </cell>
          <cell r="E43">
            <v>1741.49</v>
          </cell>
        </row>
        <row r="44">
          <cell r="B44" t="str">
            <v>DOLORESPATA</v>
          </cell>
          <cell r="C44" t="str">
            <v>GM 2</v>
          </cell>
          <cell r="D44" t="str">
            <v>2008-06</v>
          </cell>
          <cell r="E44">
            <v>1811.09</v>
          </cell>
        </row>
        <row r="45">
          <cell r="B45" t="str">
            <v>DOLORESPATA</v>
          </cell>
          <cell r="C45" t="str">
            <v>GM 3</v>
          </cell>
          <cell r="D45" t="str">
            <v>2008-06</v>
          </cell>
          <cell r="E45">
            <v>1725.52</v>
          </cell>
        </row>
        <row r="46">
          <cell r="B46" t="str">
            <v>MACHUPICCHU</v>
          </cell>
          <cell r="C46" t="str">
            <v>TODOS</v>
          </cell>
          <cell r="D46" t="str">
            <v>2008-06</v>
          </cell>
          <cell r="E46">
            <v>85791</v>
          </cell>
        </row>
        <row r="47">
          <cell r="B47" t="str">
            <v>CAÑON DEL PATO</v>
          </cell>
          <cell r="C47" t="str">
            <v>TODOS</v>
          </cell>
          <cell r="D47" t="str">
            <v>2008-06</v>
          </cell>
          <cell r="E47">
            <v>263490</v>
          </cell>
        </row>
        <row r="48">
          <cell r="B48" t="str">
            <v>CARHUAQUERO</v>
          </cell>
          <cell r="C48" t="str">
            <v>TODOS</v>
          </cell>
          <cell r="D48" t="str">
            <v>2008-06</v>
          </cell>
          <cell r="E48">
            <v>91943</v>
          </cell>
        </row>
        <row r="49">
          <cell r="B49" t="str">
            <v>CHICLAYO OESTE</v>
          </cell>
          <cell r="C49" t="str">
            <v>CHO_GMT1</v>
          </cell>
          <cell r="D49" t="str">
            <v>2008-06</v>
          </cell>
          <cell r="E49">
            <v>3677.1</v>
          </cell>
        </row>
        <row r="50">
          <cell r="B50" t="str">
            <v>CHICLAYO OESTE</v>
          </cell>
          <cell r="C50" t="str">
            <v>CHO_GMT2</v>
          </cell>
          <cell r="D50" t="str">
            <v>2008-06</v>
          </cell>
          <cell r="E50">
            <v>3949.82</v>
          </cell>
        </row>
        <row r="51">
          <cell r="B51" t="str">
            <v>CHICLAYO OESTE</v>
          </cell>
          <cell r="C51" t="str">
            <v>CHO_GMT3</v>
          </cell>
          <cell r="D51" t="str">
            <v>2008-06</v>
          </cell>
          <cell r="E51">
            <v>3797.52</v>
          </cell>
        </row>
        <row r="52">
          <cell r="B52" t="str">
            <v>CHICLAYO OESTE</v>
          </cell>
          <cell r="C52" t="str">
            <v>CHO_SZ1</v>
          </cell>
          <cell r="D52" t="str">
            <v>2008-06</v>
          </cell>
          <cell r="E52">
            <v>5282.7</v>
          </cell>
        </row>
        <row r="53">
          <cell r="B53" t="str">
            <v>CHICLAYO OESTE</v>
          </cell>
          <cell r="C53" t="str">
            <v>CHO_SZ2</v>
          </cell>
          <cell r="D53" t="str">
            <v>2008-06</v>
          </cell>
          <cell r="E53">
            <v>5480.48</v>
          </cell>
        </row>
        <row r="54">
          <cell r="B54" t="str">
            <v>CHIMBOTE</v>
          </cell>
          <cell r="C54" t="str">
            <v>CHIM1</v>
          </cell>
          <cell r="D54" t="str">
            <v>2008-06</v>
          </cell>
          <cell r="E54">
            <v>21884.85</v>
          </cell>
        </row>
        <row r="55">
          <cell r="B55" t="str">
            <v>CHIMBOTE</v>
          </cell>
          <cell r="C55" t="str">
            <v>CHIM3</v>
          </cell>
          <cell r="D55" t="str">
            <v>2008-06</v>
          </cell>
          <cell r="E55">
            <v>20949.650000000001</v>
          </cell>
        </row>
        <row r="56">
          <cell r="B56" t="str">
            <v>PAITA</v>
          </cell>
          <cell r="C56" t="str">
            <v>EMD-1</v>
          </cell>
          <cell r="D56" t="str">
            <v>2008-06</v>
          </cell>
          <cell r="E56">
            <v>2019.49</v>
          </cell>
        </row>
        <row r="57">
          <cell r="B57" t="str">
            <v>PAITA</v>
          </cell>
          <cell r="C57" t="str">
            <v>EMD-3</v>
          </cell>
          <cell r="D57" t="str">
            <v>2008-06</v>
          </cell>
          <cell r="E57">
            <v>2008.73</v>
          </cell>
        </row>
        <row r="58">
          <cell r="B58" t="str">
            <v>PAITA</v>
          </cell>
          <cell r="C58" t="str">
            <v>SKODA-2</v>
          </cell>
          <cell r="D58" t="str">
            <v>2008-06</v>
          </cell>
          <cell r="E58">
            <v>760.76</v>
          </cell>
        </row>
        <row r="59">
          <cell r="B59" t="str">
            <v>PAITA</v>
          </cell>
          <cell r="C59" t="str">
            <v>SKODA-3</v>
          </cell>
          <cell r="D59" t="str">
            <v>2008-06</v>
          </cell>
          <cell r="E59">
            <v>878.78</v>
          </cell>
        </row>
        <row r="60">
          <cell r="B60" t="str">
            <v>PIURA</v>
          </cell>
          <cell r="C60" t="str">
            <v>MIRRL-1</v>
          </cell>
          <cell r="D60" t="str">
            <v>2008-06</v>
          </cell>
          <cell r="E60">
            <v>1134.7</v>
          </cell>
        </row>
        <row r="61">
          <cell r="B61" t="str">
            <v>PIURA</v>
          </cell>
          <cell r="C61" t="str">
            <v>MIRRL-4</v>
          </cell>
          <cell r="D61" t="str">
            <v>2008-06</v>
          </cell>
          <cell r="E61">
            <v>1646.09</v>
          </cell>
        </row>
        <row r="62">
          <cell r="B62" t="str">
            <v>PIURA</v>
          </cell>
          <cell r="C62" t="str">
            <v>PIURGMT1</v>
          </cell>
          <cell r="D62" t="str">
            <v>2008-06</v>
          </cell>
          <cell r="E62">
            <v>4425.67</v>
          </cell>
        </row>
        <row r="63">
          <cell r="B63" t="str">
            <v>PIURA</v>
          </cell>
          <cell r="C63" t="str">
            <v>PIURGMT2</v>
          </cell>
          <cell r="D63" t="str">
            <v>2008-06</v>
          </cell>
          <cell r="E63">
            <v>4351.3500000000004</v>
          </cell>
        </row>
        <row r="64">
          <cell r="B64" t="str">
            <v>PIURA</v>
          </cell>
          <cell r="C64" t="str">
            <v>PIURMAN</v>
          </cell>
          <cell r="D64" t="str">
            <v>2008-06</v>
          </cell>
          <cell r="E64">
            <v>6434.89</v>
          </cell>
        </row>
        <row r="65">
          <cell r="B65" t="str">
            <v>PIURA TG</v>
          </cell>
          <cell r="C65" t="str">
            <v>PIURTG1</v>
          </cell>
          <cell r="D65" t="str">
            <v>2008-06</v>
          </cell>
          <cell r="E65">
            <v>17972.12</v>
          </cell>
        </row>
        <row r="66">
          <cell r="B66" t="str">
            <v>SULLANA</v>
          </cell>
          <cell r="C66" t="str">
            <v>ALCO-2</v>
          </cell>
          <cell r="D66" t="str">
            <v>2008-06</v>
          </cell>
          <cell r="E66">
            <v>2183.5700000000002</v>
          </cell>
        </row>
        <row r="67">
          <cell r="B67" t="str">
            <v>SULLANA</v>
          </cell>
          <cell r="C67" t="str">
            <v>ALCO-3</v>
          </cell>
          <cell r="D67" t="str">
            <v>2008-06</v>
          </cell>
          <cell r="E67">
            <v>2086.12</v>
          </cell>
        </row>
        <row r="68">
          <cell r="B68" t="str">
            <v>SULLANA</v>
          </cell>
          <cell r="C68" t="str">
            <v>ALCO-4</v>
          </cell>
          <cell r="D68" t="str">
            <v>2008-06</v>
          </cell>
          <cell r="E68">
            <v>2010.75</v>
          </cell>
        </row>
        <row r="69">
          <cell r="B69" t="str">
            <v>SULLANA</v>
          </cell>
          <cell r="C69" t="str">
            <v>ALCO-5</v>
          </cell>
          <cell r="D69" t="str">
            <v>2008-06</v>
          </cell>
          <cell r="E69">
            <v>2063.27</v>
          </cell>
        </row>
        <row r="70">
          <cell r="B70" t="str">
            <v>TRUJILLO</v>
          </cell>
          <cell r="C70" t="str">
            <v>TRUJ4</v>
          </cell>
          <cell r="D70" t="str">
            <v>2008-06</v>
          </cell>
          <cell r="E70">
            <v>19781.740000000002</v>
          </cell>
        </row>
        <row r="71">
          <cell r="B71" t="str">
            <v>ARICOTA I</v>
          </cell>
          <cell r="C71" t="str">
            <v>AR1 1,2</v>
          </cell>
          <cell r="D71" t="str">
            <v>2008-06</v>
          </cell>
          <cell r="E71">
            <v>22500</v>
          </cell>
        </row>
        <row r="72">
          <cell r="B72" t="str">
            <v>ARICOTA II</v>
          </cell>
          <cell r="C72" t="str">
            <v>ARI3</v>
          </cell>
          <cell r="D72" t="str">
            <v>2008-06</v>
          </cell>
          <cell r="E72">
            <v>12400</v>
          </cell>
        </row>
        <row r="73">
          <cell r="B73" t="str">
            <v>CALANA</v>
          </cell>
          <cell r="C73" t="str">
            <v>CAL1</v>
          </cell>
          <cell r="D73" t="str">
            <v>2008-06</v>
          </cell>
          <cell r="E73">
            <v>6237.48</v>
          </cell>
        </row>
        <row r="74">
          <cell r="B74" t="str">
            <v>CALANA</v>
          </cell>
          <cell r="C74" t="str">
            <v>CAL2</v>
          </cell>
          <cell r="D74" t="str">
            <v>2008-06</v>
          </cell>
          <cell r="E74">
            <v>6608</v>
          </cell>
        </row>
        <row r="75">
          <cell r="B75" t="str">
            <v>CALANA</v>
          </cell>
          <cell r="C75" t="str">
            <v>CAL3</v>
          </cell>
          <cell r="D75" t="str">
            <v>2008-06</v>
          </cell>
          <cell r="E75">
            <v>6217</v>
          </cell>
        </row>
        <row r="76">
          <cell r="B76" t="str">
            <v>CALANA</v>
          </cell>
          <cell r="C76" t="str">
            <v>CAL4</v>
          </cell>
          <cell r="D76" t="str">
            <v>2008-06</v>
          </cell>
          <cell r="E76">
            <v>6442</v>
          </cell>
        </row>
        <row r="77">
          <cell r="B77" t="str">
            <v>MALPASO</v>
          </cell>
          <cell r="C77" t="str">
            <v>MALPASO</v>
          </cell>
          <cell r="D77" t="str">
            <v>2008-06</v>
          </cell>
          <cell r="E77">
            <v>48020.88</v>
          </cell>
        </row>
        <row r="78">
          <cell r="B78" t="str">
            <v>OROYA</v>
          </cell>
          <cell r="C78" t="str">
            <v>OROYA</v>
          </cell>
          <cell r="D78" t="str">
            <v>2008-06</v>
          </cell>
          <cell r="E78">
            <v>9480</v>
          </cell>
        </row>
        <row r="79">
          <cell r="B79" t="str">
            <v>PACHACHACA</v>
          </cell>
          <cell r="C79" t="str">
            <v>PACHACHACA</v>
          </cell>
          <cell r="D79" t="str">
            <v>2008-06</v>
          </cell>
          <cell r="E79">
            <v>9650</v>
          </cell>
        </row>
        <row r="80">
          <cell r="B80" t="str">
            <v>YAUPI</v>
          </cell>
          <cell r="C80" t="str">
            <v xml:space="preserve">YAUPI </v>
          </cell>
          <cell r="D80" t="str">
            <v>2008-06</v>
          </cell>
          <cell r="E80">
            <v>110207</v>
          </cell>
        </row>
        <row r="81">
          <cell r="B81" t="str">
            <v>MANTARO</v>
          </cell>
          <cell r="C81" t="str">
            <v xml:space="preserve">MAN </v>
          </cell>
          <cell r="D81" t="str">
            <v>2008-06</v>
          </cell>
          <cell r="E81">
            <v>650483</v>
          </cell>
        </row>
        <row r="82">
          <cell r="B82" t="str">
            <v>RESTITUCION</v>
          </cell>
          <cell r="C82" t="str">
            <v>RON</v>
          </cell>
          <cell r="D82" t="str">
            <v>2008-06</v>
          </cell>
          <cell r="E82">
            <v>215359</v>
          </cell>
        </row>
        <row r="83">
          <cell r="B83" t="str">
            <v>TUMBES</v>
          </cell>
          <cell r="C83" t="str">
            <v>MAK1</v>
          </cell>
          <cell r="D83" t="str">
            <v>2008-06</v>
          </cell>
          <cell r="E83">
            <v>8923.34</v>
          </cell>
        </row>
        <row r="84">
          <cell r="B84" t="str">
            <v>TUMBES</v>
          </cell>
          <cell r="C84" t="str">
            <v>MAK2</v>
          </cell>
          <cell r="D84" t="str">
            <v>2008-06</v>
          </cell>
          <cell r="E84">
            <v>7729.16</v>
          </cell>
        </row>
        <row r="85">
          <cell r="B85" t="str">
            <v>YARINACOCHA</v>
          </cell>
          <cell r="C85" t="str">
            <v>WAR1</v>
          </cell>
          <cell r="D85" t="str">
            <v>2008-06</v>
          </cell>
          <cell r="E85">
            <v>6123.69</v>
          </cell>
        </row>
        <row r="86">
          <cell r="B86" t="str">
            <v>YARINACOCHA</v>
          </cell>
          <cell r="C86" t="str">
            <v>WAR2</v>
          </cell>
          <cell r="D86" t="str">
            <v>2008-06</v>
          </cell>
          <cell r="E86">
            <v>6032.01</v>
          </cell>
        </row>
        <row r="87">
          <cell r="B87" t="str">
            <v>YARINACOCHA</v>
          </cell>
          <cell r="C87" t="str">
            <v>WAR3</v>
          </cell>
          <cell r="D87" t="str">
            <v>2008-06</v>
          </cell>
          <cell r="E87">
            <v>6028.03</v>
          </cell>
        </row>
        <row r="88">
          <cell r="B88" t="str">
            <v>YARINACOCHA</v>
          </cell>
          <cell r="C88" t="str">
            <v>WAR4</v>
          </cell>
          <cell r="D88" t="str">
            <v>2008-06</v>
          </cell>
          <cell r="E88">
            <v>5927.97</v>
          </cell>
        </row>
        <row r="89">
          <cell r="B89" t="str">
            <v>CHILCA</v>
          </cell>
          <cell r="C89" t="str">
            <v>G1</v>
          </cell>
          <cell r="D89" t="str">
            <v>2008-06</v>
          </cell>
          <cell r="E89">
            <v>173514.26</v>
          </cell>
        </row>
        <row r="90">
          <cell r="B90" t="str">
            <v>CHILCA</v>
          </cell>
          <cell r="C90" t="str">
            <v>G2</v>
          </cell>
          <cell r="D90" t="str">
            <v>2008-06</v>
          </cell>
          <cell r="E90">
            <v>170402.98</v>
          </cell>
        </row>
        <row r="91">
          <cell r="B91" t="str">
            <v>ILO 1</v>
          </cell>
          <cell r="C91" t="str">
            <v>CAT</v>
          </cell>
          <cell r="D91" t="str">
            <v>2008-06</v>
          </cell>
          <cell r="E91">
            <v>3267.22</v>
          </cell>
        </row>
        <row r="92">
          <cell r="B92" t="str">
            <v>ILO 1</v>
          </cell>
          <cell r="C92" t="str">
            <v>TG1</v>
          </cell>
          <cell r="D92" t="str">
            <v>2008-06</v>
          </cell>
          <cell r="E92">
            <v>34674.17</v>
          </cell>
        </row>
        <row r="93">
          <cell r="B93" t="str">
            <v>ILO 1</v>
          </cell>
          <cell r="C93" t="str">
            <v>TG2</v>
          </cell>
          <cell r="D93" t="str">
            <v>2008-06</v>
          </cell>
          <cell r="E93">
            <v>32192.17</v>
          </cell>
        </row>
        <row r="94">
          <cell r="B94" t="str">
            <v>ILO 1</v>
          </cell>
          <cell r="C94" t="str">
            <v>TV2</v>
          </cell>
          <cell r="D94" t="str">
            <v>2008-06</v>
          </cell>
          <cell r="E94">
            <v>8.8800000000000008</v>
          </cell>
        </row>
        <row r="95">
          <cell r="B95" t="str">
            <v>ILO 1</v>
          </cell>
          <cell r="C95" t="str">
            <v>TV3</v>
          </cell>
          <cell r="D95" t="str">
            <v>2008-06</v>
          </cell>
          <cell r="E95">
            <v>69308.23</v>
          </cell>
        </row>
        <row r="96">
          <cell r="B96" t="str">
            <v>ILO 1</v>
          </cell>
          <cell r="C96" t="str">
            <v>TV4</v>
          </cell>
          <cell r="D96" t="str">
            <v>2008-06</v>
          </cell>
          <cell r="E96">
            <v>66127.64</v>
          </cell>
        </row>
        <row r="97">
          <cell r="B97" t="str">
            <v>ILO 2</v>
          </cell>
          <cell r="C97" t="str">
            <v>TV1</v>
          </cell>
          <cell r="D97" t="str">
            <v>2008-06</v>
          </cell>
          <cell r="E97">
            <v>141692.4</v>
          </cell>
        </row>
        <row r="98">
          <cell r="B98" t="str">
            <v>YUNCAN</v>
          </cell>
          <cell r="C98" t="str">
            <v>TODOS</v>
          </cell>
          <cell r="D98" t="str">
            <v>2008-06</v>
          </cell>
          <cell r="E98">
            <v>136760</v>
          </cell>
        </row>
        <row r="99">
          <cell r="B99" t="str">
            <v>KALLPA</v>
          </cell>
          <cell r="C99" t="str">
            <v>TG1-KALLPA</v>
          </cell>
          <cell r="D99" t="str">
            <v>2008-06</v>
          </cell>
          <cell r="E99">
            <v>172829.17</v>
          </cell>
        </row>
        <row r="100">
          <cell r="B100" t="str">
            <v>BELLAVISTA</v>
          </cell>
          <cell r="C100" t="str">
            <v>ALCO</v>
          </cell>
          <cell r="D100" t="str">
            <v>2008-06</v>
          </cell>
          <cell r="E100">
            <v>1751.34</v>
          </cell>
        </row>
        <row r="101">
          <cell r="B101" t="str">
            <v>BELLAVISTA</v>
          </cell>
          <cell r="C101" t="str">
            <v>MAN 1</v>
          </cell>
          <cell r="D101" t="str">
            <v>2008-06</v>
          </cell>
          <cell r="E101">
            <v>1730.17</v>
          </cell>
        </row>
        <row r="102">
          <cell r="B102" t="str">
            <v>SAN GABAN</v>
          </cell>
          <cell r="C102" t="str">
            <v>TODOS</v>
          </cell>
          <cell r="D102" t="str">
            <v>2008-06</v>
          </cell>
          <cell r="E102">
            <v>113098</v>
          </cell>
        </row>
        <row r="103">
          <cell r="B103" t="str">
            <v>TAPARACHI</v>
          </cell>
          <cell r="C103" t="str">
            <v>MAN 3</v>
          </cell>
          <cell r="D103" t="str">
            <v>2008-06</v>
          </cell>
          <cell r="E103">
            <v>1761.7</v>
          </cell>
        </row>
        <row r="104">
          <cell r="B104" t="str">
            <v>TAPARACHI</v>
          </cell>
          <cell r="C104" t="str">
            <v>MAN 4</v>
          </cell>
          <cell r="D104" t="str">
            <v>2008-06</v>
          </cell>
          <cell r="E104">
            <v>1845.83</v>
          </cell>
        </row>
        <row r="105">
          <cell r="B105" t="str">
            <v>TAPARACHI</v>
          </cell>
          <cell r="C105" t="str">
            <v>SKODA 1</v>
          </cell>
          <cell r="D105" t="str">
            <v>2008-06</v>
          </cell>
          <cell r="E105">
            <v>428.6</v>
          </cell>
        </row>
        <row r="106">
          <cell r="B106" t="str">
            <v>TAPARACHI</v>
          </cell>
          <cell r="C106" t="str">
            <v>TAP MAN 1</v>
          </cell>
          <cell r="D106" t="str">
            <v>2008-06</v>
          </cell>
          <cell r="E106">
            <v>803.89</v>
          </cell>
        </row>
        <row r="107">
          <cell r="B107" t="str">
            <v>SAN NICOLAS</v>
          </cell>
          <cell r="C107" t="str">
            <v>ONAN</v>
          </cell>
          <cell r="D107" t="str">
            <v>2008-06</v>
          </cell>
          <cell r="E107">
            <v>1219.3</v>
          </cell>
        </row>
        <row r="108">
          <cell r="B108" t="str">
            <v>SAN NICOLAS</v>
          </cell>
          <cell r="C108" t="str">
            <v>TV1</v>
          </cell>
          <cell r="D108" t="str">
            <v>2008-06</v>
          </cell>
          <cell r="E108">
            <v>18394.62</v>
          </cell>
        </row>
        <row r="109">
          <cell r="B109" t="str">
            <v>SAN NICOLAS</v>
          </cell>
          <cell r="C109" t="str">
            <v>TV2</v>
          </cell>
          <cell r="D109" t="str">
            <v>2008-06</v>
          </cell>
          <cell r="E109">
            <v>17562.38</v>
          </cell>
        </row>
        <row r="110">
          <cell r="B110" t="str">
            <v>SAN NICOLAS</v>
          </cell>
          <cell r="C110" t="str">
            <v>TV3</v>
          </cell>
          <cell r="D110" t="str">
            <v>2008-06</v>
          </cell>
          <cell r="E110">
            <v>25213.56</v>
          </cell>
        </row>
        <row r="111">
          <cell r="B111" t="str">
            <v>HUANCHOR</v>
          </cell>
          <cell r="C111" t="str">
            <v>HUANCHOR</v>
          </cell>
          <cell r="D111" t="str">
            <v>2008-06</v>
          </cell>
          <cell r="E111">
            <v>19632</v>
          </cell>
        </row>
        <row r="112">
          <cell r="B112" t="str">
            <v>AGUAYTIA</v>
          </cell>
          <cell r="C112" t="str">
            <v>G1</v>
          </cell>
          <cell r="D112" t="str">
            <v>2008-06</v>
          </cell>
          <cell r="E112">
            <v>88229.86</v>
          </cell>
        </row>
        <row r="113">
          <cell r="B113" t="str">
            <v>AGUAYTIA</v>
          </cell>
          <cell r="C113" t="str">
            <v>G2</v>
          </cell>
          <cell r="D113" t="str">
            <v>2008-06</v>
          </cell>
          <cell r="E113">
            <v>88021.82</v>
          </cell>
        </row>
      </sheetData>
      <sheetData sheetId="21"/>
      <sheetData sheetId="22"/>
      <sheetData sheetId="23" refreshError="1"/>
      <sheetData sheetId="24" refreshError="1"/>
      <sheetData sheetId="25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ANALISIS"/>
      <sheetName val="FCD"/>
      <sheetName val="Datos CONIRSA"/>
      <sheetName val="CRPAOs"/>
      <sheetName val="Adenda"/>
      <sheetName val="RAIGV"/>
      <sheetName val="PAO"/>
      <sheetName val="Préstamo.T3"/>
      <sheetName val="CxP"/>
      <sheetName val="EPC"/>
      <sheetName val="Facturacion"/>
      <sheetName val="Peaje"/>
      <sheetName val="ML"/>
      <sheetName val="PAMO"/>
      <sheetName val="O&amp;M"/>
      <sheetName val="Impuestos"/>
      <sheetName val="Personal"/>
      <sheetName val="Asesorías"/>
      <sheetName val="Seguros"/>
      <sheetName val="Gtos Grales"/>
      <sheetName val="CONTROL"/>
      <sheetName val="DATOS DE POTENCIA"/>
      <sheetName val="FC"/>
      <sheetName val="II.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Base zer_gr_4"/>
      <sheetName val="base_dados"/>
      <sheetName val="TD Base1"/>
      <sheetName val="APOIO "/>
      <sheetName val="UAL REAL 11_12"/>
      <sheetName val="Araguaia_Base_Captura_até_setem"/>
    </sheetNames>
    <definedNames>
      <definedName name="irmenu"/>
    </definedNames>
    <sheetDataSet>
      <sheetData sheetId="0"/>
      <sheetData sheetId="1">
        <row r="339991">
          <cell r="S339991" t="str">
            <v>CONS. COMBUSTÍVEI</v>
          </cell>
        </row>
      </sheetData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@RISK Correlations"/>
      <sheetName val="goalSeekInfo"/>
      <sheetName val="stressInfo"/>
      <sheetName val="rsklibSimData"/>
      <sheetName val="RiskSerializationData"/>
      <sheetName val="Model"/>
      <sheetName val="Ref"/>
      <sheetName val="Modelo básico de flujo de caja"/>
      <sheetName val="FCD"/>
      <sheetName val="Modelo básico de flujo de caja."/>
      <sheetName val="Base zer_gr_4"/>
    </sheetNames>
    <sheetDataSet>
      <sheetData sheetId="0">
        <row r="1">
          <cell r="B1" t="str">
            <v>ENGLISH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B1" t="str">
            <v>ENGLISH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_Ger"/>
      <sheetName val="Assump_Areas"/>
      <sheetName val="Apart_Áreas"/>
      <sheetName val="Assump_CAPEX"/>
      <sheetName val="Assump_Rev"/>
      <sheetName val="Assump_Cost"/>
      <sheetName val="Assump_Fin"/>
      <sheetName val="Prof"/>
      <sheetName val="Rev"/>
      <sheetName val="Cost"/>
      <sheetName val="CAPEX"/>
      <sheetName val="Amort"/>
      <sheetName val="Fin"/>
      <sheetName val="Taxes"/>
      <sheetName val="Dist"/>
      <sheetName val="DR"/>
      <sheetName val="BS"/>
      <sheetName val="CF"/>
      <sheetName val="MOAF"/>
      <sheetName val="MOAF+CF+PL+BS+_ANUAL"/>
      <sheetName val="Ratios"/>
      <sheetName val="Sens"/>
      <sheetName val="Summary"/>
      <sheetName val="Sum Sensib"/>
      <sheetName val="Export_RAI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mo"/>
      <sheetName val="Utiliz - Oper"/>
      <sheetName val="Utiliz - Financ"/>
      <sheetName val="In-Inv"/>
      <sheetName val="In-Ger"/>
      <sheetName val="Financ"/>
      <sheetName val="In-Fin"/>
      <sheetName val="DemFin"/>
      <sheetName val="Proposta"/>
      <sheetName val="Graficos"/>
      <sheetName val="In-Oper"/>
      <sheetName val="In-Rev"/>
      <sheetName val="Rev"/>
      <sheetName val="Assump"/>
      <sheetName val="Cost"/>
      <sheetName val="Estado"/>
      <sheetName val="Amort"/>
      <sheetName val="Conc"/>
      <sheetName val="F Res"/>
      <sheetName val="Inv"/>
      <sheetName val="FM"/>
      <sheetName val="Aux Inv"/>
      <sheetName val="Ratios"/>
      <sheetName val="CashFlow"/>
      <sheetName val="VAL-TIR"/>
      <sheetName val="Aux Rev"/>
      <sheetName val="Aux Estado"/>
      <sheetName val="Aux Amort"/>
      <sheetName val="Quadros"/>
      <sheetName val="Ratio A"/>
      <sheetName val="Net 2"/>
      <sheetName val="Assump_Ger"/>
    </sheetNames>
    <sheetDataSet>
      <sheetData sheetId="0">
        <row r="21">
          <cell r="H21" t="str">
            <v>P</v>
          </cell>
        </row>
      </sheetData>
      <sheetData sheetId="1">
        <row r="386">
          <cell r="I386">
            <v>35000</v>
          </cell>
        </row>
      </sheetData>
      <sheetData sheetId="2"/>
      <sheetData sheetId="3"/>
      <sheetData sheetId="4">
        <row r="386">
          <cell r="I386">
            <v>35000</v>
          </cell>
        </row>
      </sheetData>
      <sheetData sheetId="5">
        <row r="21">
          <cell r="H21" t="str">
            <v>P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mo"/>
      <sheetName val="Utiliz - Oper"/>
      <sheetName val="Utiliz - Financ"/>
      <sheetName val="In-Ger"/>
      <sheetName val="In-Oper"/>
      <sheetName val="In-Fin"/>
      <sheetName val="Financ"/>
      <sheetName val="In-Rev"/>
      <sheetName val="In-Inv"/>
      <sheetName val="Shared Rev"/>
      <sheetName val="Ratios"/>
      <sheetName val="FM"/>
      <sheetName val="Cost"/>
      <sheetName val="Inv"/>
      <sheetName val="CashFlow"/>
      <sheetName val="VAL-TIR"/>
      <sheetName val="DemFin"/>
      <sheetName val="F Res"/>
      <sheetName val="Assump"/>
      <sheetName val="Rev"/>
      <sheetName val="Aux Rev"/>
      <sheetName val="Net 2"/>
      <sheetName val="Amort"/>
      <sheetName val="Aux Amort"/>
      <sheetName val="Aux Inv"/>
      <sheetName val="Conc"/>
      <sheetName val="Estado"/>
      <sheetName val="Aux Estado"/>
      <sheetName val="Graficos"/>
      <sheetName val="Propos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1">
          <cell r="H21" t="str">
            <v>E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Resumo 2005"/>
      <sheetName val="eteno 04-05"/>
      <sheetName val="CMAI matéria prima 2005"/>
      <sheetName val="PLATTS 2005"/>
      <sheetName val="CMAI 2006-2009"/>
      <sheetName val="Petróleo"/>
      <sheetName val="Resumo comparativo"/>
      <sheetName val="1#"/>
      <sheetName val="Summary"/>
      <sheetName val="CMAI resinas 2005"/>
      <sheetName val="CMAI spreads 2005"/>
      <sheetName val="comparativo hist-projeções"/>
      <sheetName val="Plan3"/>
      <sheetName val="Spread "/>
      <sheetName val="Energy&amp;Base Feed"/>
      <sheetName val="Olefins"/>
      <sheetName val="Polyolefins"/>
      <sheetName val="Others"/>
      <sheetName val="ChlorAlkaliVinyls"/>
      <sheetName val="Aromatics"/>
      <sheetName val="Ref"/>
      <sheetName val="hist-projeções CMAI 2005"/>
      <sheetName val="AEN - Auxiliar"/>
      <sheetName val="Consolidado SPE"/>
      <sheetName val="In-Ger"/>
      <sheetName val="Resumo_2005"/>
      <sheetName val="eteno_04-05"/>
      <sheetName val="CMAI_matéria_prima_2005"/>
      <sheetName val="PLATTS_2005"/>
      <sheetName val="CMAI_2006-2009"/>
      <sheetName val="Resumo_comparativo"/>
      <sheetName val="CMAI_resinas_2005"/>
      <sheetName val="CMAI_spreads_2005"/>
      <sheetName val="comparativo_hist-projeções"/>
      <sheetName val="Spread_"/>
      <sheetName val="Energy&amp;Base_Feed"/>
      <sheetName val="hist-projeções_CMAI_2005"/>
      <sheetName val="AEN_-_Auxiliar"/>
      <sheetName val="FC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cipal"/>
      <sheetName val="AEN - Ent - Fluxo Caixa"/>
      <sheetName val="AEN - Ent - Balanco"/>
      <sheetName val="AEN - Ent - DRE"/>
      <sheetName val="AEN - Auxiliar"/>
      <sheetName val="AEN - Ent - Premissas"/>
      <sheetName val="AEN - Ent - Outros"/>
      <sheetName val="AEN - Rel - Alavancas de Valor"/>
      <sheetName val="AEN - Rel - Desempenho EF"/>
      <sheetName val="AEN - Rel - Outros"/>
      <sheetName val="AEN - Rel - Caixa"/>
      <sheetName val="AEN - Rel - Lucro Econ"/>
      <sheetName val="AEN - Rel - Valuation"/>
      <sheetName val="AEN - BP - Cash Flow"/>
      <sheetName val="AEN - BP - DRE"/>
      <sheetName val="Ferramenta - Portugal - 060426 "/>
      <sheetName val="CONSOL DRE GERAL"/>
      <sheetName val="CMAI spreads 2005"/>
      <sheetName val="PLATTS 2005"/>
      <sheetName val="LT_12131415"/>
      <sheetName val="comparativo hist-projeções"/>
      <sheetName val="AEN_-_Ent_-_Fluxo_Caixa"/>
      <sheetName val="AEN_-_Ent_-_Balanco"/>
      <sheetName val="AEN_-_Ent_-_DRE"/>
      <sheetName val="AEN_-_Auxiliar"/>
      <sheetName val="AEN_-_Ent_-_Premissas"/>
      <sheetName val="AEN_-_Ent_-_Outros"/>
      <sheetName val="AEN_-_Rel_-_Alavancas_de_Valor"/>
      <sheetName val="AEN_-_Rel_-_Desempenho_EF"/>
      <sheetName val="AEN_-_Rel_-_Outros"/>
      <sheetName val="AEN_-_Rel_-_Caixa"/>
      <sheetName val="AEN_-_Rel_-_Lucro_Econ"/>
      <sheetName val="AEN_-_Rel_-_Valuation"/>
      <sheetName val="AEN_-_BP_-_Cash_Flow"/>
      <sheetName val="AEN_-_BP_-_DRE"/>
      <sheetName val="Ferramenta_-_Portugal_-_060426_"/>
      <sheetName val="CONSOL_DRE_GERAL"/>
      <sheetName val="CMAI_spreads_2005"/>
      <sheetName val="PLATTS_2005"/>
      <sheetName val="comparativo_hist-projeções"/>
      <sheetName val="AEN - Reh - Valuation"/>
      <sheetName val="Ref"/>
      <sheetName val="AEN_-_Ent_-_Fluxo_Caixa2"/>
      <sheetName val="AEN_-_Ent_-_Balanco2"/>
      <sheetName val="AEN_-_Ent_-_DRE2"/>
      <sheetName val="AEN_-_Auxiliar2"/>
      <sheetName val="AEN_-_Ent_-_Premissas2"/>
      <sheetName val="AEN_-_Ent_-_Outros2"/>
      <sheetName val="AEN_-_Rel_-_Alavancas_de_Valor2"/>
      <sheetName val="AEN_-_Rel_-_Desempenho_EF2"/>
      <sheetName val="AEN_-_Rel_-_Outros2"/>
      <sheetName val="AEN_-_Rel_-_Caixa2"/>
      <sheetName val="AEN_-_Rel_-_Lucro_Econ2"/>
      <sheetName val="AEN_-_Rel_-_Valuation2"/>
      <sheetName val="AEN_-_BP_-_Cash_Flow2"/>
      <sheetName val="AEN_-_BP_-_DRE2"/>
      <sheetName val="Ferramenta_-_Portugal_-_0604262"/>
      <sheetName val="CONSOL_DRE_GERAL2"/>
      <sheetName val="CMAI_spreads_20052"/>
      <sheetName val="PLATTS_20052"/>
      <sheetName val="comparativo_hist-projeções2"/>
      <sheetName val="AEN_-_Reh_-_Valuation1"/>
      <sheetName val="AEN_-_Ent_-_Fluxo_Caixa1"/>
      <sheetName val="AEN_-_Ent_-_Balanco1"/>
      <sheetName val="AEN_-_Ent_-_DRE1"/>
      <sheetName val="AEN_-_Auxiliar1"/>
      <sheetName val="AEN_-_Ent_-_Premissas1"/>
      <sheetName val="AEN_-_Ent_-_Outros1"/>
      <sheetName val="AEN_-_Rel_-_Alavancas_de_Valor1"/>
      <sheetName val="AEN_-_Rel_-_Desempenho_EF1"/>
      <sheetName val="AEN_-_Rel_-_Outros1"/>
      <sheetName val="AEN_-_Rel_-_Caixa1"/>
      <sheetName val="AEN_-_Rel_-_Lucro_Econ1"/>
      <sheetName val="AEN_-_Rel_-_Valuation1"/>
      <sheetName val="AEN_-_BP_-_Cash_Flow1"/>
      <sheetName val="AEN_-_BP_-_DRE1"/>
      <sheetName val="Ferramenta_-_Portugal_-_0604261"/>
      <sheetName val="CONSOL_DRE_GERAL1"/>
      <sheetName val="CMAI_spreads_20051"/>
      <sheetName val="PLATTS_20051"/>
      <sheetName val="comparativo_hist-projeções1"/>
      <sheetName val="AEN_-_Reh_-_Valuation"/>
      <sheetName val="Parametros"/>
      <sheetName val="Summary CMAI 180405"/>
      <sheetName val="dados premissas-1804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>
        <row r="9">
          <cell r="B9" t="str">
            <v>Período Anterior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>
        <row r="9">
          <cell r="B9" t="str">
            <v>Período Anterior</v>
          </cell>
        </row>
      </sheetData>
      <sheetData sheetId="64"/>
      <sheetData sheetId="65">
        <row r="9">
          <cell r="B9" t="str">
            <v>Período Anterior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Resumo 2005"/>
      <sheetName val="eteno 04-05"/>
      <sheetName val="CMAI matéria prima 2005"/>
      <sheetName val="PLATTS 2005"/>
      <sheetName val="CMAI 2006-2009"/>
      <sheetName val="Petróleo"/>
      <sheetName val="Resumo comparativo"/>
      <sheetName val="1#"/>
      <sheetName val="Summary"/>
      <sheetName val="CMAI resinas 2005"/>
      <sheetName val="CMAI spreads 2005"/>
      <sheetName val="comparativo hist-projeções"/>
      <sheetName val="Plan3"/>
      <sheetName val="Spread "/>
      <sheetName val="Energy&amp;Base Feed"/>
      <sheetName val="Olefins"/>
      <sheetName val="Polyolefins"/>
      <sheetName val="Others"/>
      <sheetName val="ChlorAlkaliVinyls"/>
      <sheetName val="Aromatics"/>
      <sheetName val="hist-projeções CMAI 2005"/>
      <sheetName val="AEN - Auxiliar"/>
      <sheetName val="Resumo_2005"/>
      <sheetName val="eteno_04-05"/>
      <sheetName val="CMAI_matéria_prima_2005"/>
      <sheetName val="PLATTS_2005"/>
      <sheetName val="CMAI_2006-2009"/>
      <sheetName val="Resumo_comparativo"/>
      <sheetName val="CMAI_resinas_2005"/>
      <sheetName val="CMAI_spreads_2005"/>
      <sheetName val="comparativo_hist-projeções"/>
      <sheetName val="Spread_"/>
      <sheetName val="Energy&amp;Base_Feed"/>
      <sheetName val="hist-projeções_CMAI_2005"/>
      <sheetName val="AEN_-_Auxiliar"/>
      <sheetName val="FCD"/>
      <sheetName val="Ref"/>
      <sheetName val="Consolidado SPE"/>
      <sheetName val="In-G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L e GLC"/>
      <sheetName val="Resumo"/>
      <sheetName val="Resumo (valores)"/>
      <sheetName val="LL e GLC (2)"/>
      <sheetName val="Fluxo Investimentos"/>
      <sheetName val="CMAI spreads 2005"/>
      <sheetName val="comparativo hist-projeções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Real x PA"/>
      <sheetName val="Real Total"/>
      <sheetName val="Real Onshore"/>
      <sheetName val="Real Offshore"/>
      <sheetName val="PA Total"/>
      <sheetName val="PA Onshore"/>
      <sheetName val="PA Offshore"/>
      <sheetName val="PD"/>
      <sheetName val="OP - Consol - PA"/>
      <sheetName val="LL e GL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do SPE"/>
      <sheetName val="Quadro de Aportes"/>
      <sheetName val="Conciliação"/>
      <sheetName val="OEA - Tabelas"/>
      <sheetName val="Resumo"/>
      <sheetName val="Consolidado Mes"/>
      <sheetName val="Consolidado Mes (Saneamento)"/>
      <sheetName val="Consolidado Mes (Res.Industr.)"/>
      <sheetName val="Investida 1"/>
      <sheetName val="Investida 2"/>
      <sheetName val="Investida 3"/>
      <sheetName val="Investida 4"/>
      <sheetName val="Investida 5"/>
      <sheetName val="Investida 6"/>
      <sheetName val="Investida 7"/>
      <sheetName val="Despesas"/>
      <sheetName val="Investida 9"/>
      <sheetName val="Investida 10"/>
      <sheetName val="Investida 11"/>
      <sheetName val="Investida 12"/>
      <sheetName val="Investida 13"/>
      <sheetName val="Investida 14"/>
      <sheetName val="AEN - Auxiliar"/>
      <sheetName val="CMAI spreads 2005"/>
      <sheetName val="comparativo hist-projeções"/>
      <sheetName val="PLATTS 2005"/>
      <sheetName val="1.1 AZ01"/>
      <sheetName val="dados premissas"/>
      <sheetName val="Summary"/>
      <sheetName val="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onsol"/>
      <sheetName val="ODNVIII"/>
      <sheetName val="OOSL Proj"/>
      <sheetName val="OOSL Escr"/>
      <sheetName val="OOG Macaé"/>
      <sheetName val="OOG Rio"/>
      <sheetName val="Razão UE 9466 (US$)"/>
      <sheetName val="PGTs N8"/>
      <sheetName val="Razão UE 9482 (US$)-9499-9498"/>
      <sheetName val="Razão UE 9442 (US$)"/>
      <sheetName val="Razão UE 2358 (R$)"/>
      <sheetName val="Razão UE 2352 (R$)"/>
      <sheetName val="Estrutura"/>
      <sheetName val="Câmbio"/>
      <sheetName val="De-Para Data"/>
      <sheetName val="DSME Milestones"/>
      <sheetName val="Consolidado SPE"/>
    </sheetNames>
    <sheetDataSet>
      <sheetData sheetId="0">
        <row r="2">
          <cell r="C2">
            <v>40360</v>
          </cell>
        </row>
      </sheetData>
      <sheetData sheetId="1">
        <row r="8">
          <cell r="H8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dro de Aportes"/>
      <sheetName val="Macro Indic"/>
      <sheetName val="OEA - Arvores"/>
      <sheetName val="Macroequação"/>
      <sheetName val="Exposição"/>
      <sheetName val="Lucro Economico"/>
      <sheetName val="base grafica"/>
      <sheetName val="Investidas-resumo (2)"/>
      <sheetName val="Investidas-resumo"/>
      <sheetName val="OEA - Macroind"/>
      <sheetName val="Exposição - old"/>
      <sheetName val="LucroEcon_OLD"/>
      <sheetName val="Consolidado SPE"/>
      <sheetName val="AEN - Auxiliar"/>
      <sheetName val="CMAI spreads 2005"/>
      <sheetName val="comparativo hist-projeções"/>
      <sheetName val="1 BAL REAL"/>
      <sheetName val="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MENU CONTABILIDADE"/>
      <sheetName val="RESUMO"/>
      <sheetName val="TABELAS"/>
      <sheetName val="CR_CERRADINHO"/>
      <sheetName val="CR_IACO"/>
      <sheetName val="PE_COSAN"/>
      <sheetName val="AE_COSAN"/>
      <sheetName val="AT_CERRADINHO"/>
      <sheetName val="MTVO_PARADA"/>
      <sheetName val="PAMENU"/>
      <sheetName val="PACRCE"/>
      <sheetName val="PACRIACO"/>
      <sheetName val="PACOSANPE"/>
      <sheetName val="PAATCE"/>
      <sheetName val="GRÁFICOS"/>
      <sheetName val="GRAFMENSAL"/>
      <sheetName val="GRAFSITE"/>
      <sheetName val="GRAFDIA"/>
      <sheetName val="LIXO"/>
      <sheetName val="Plan1"/>
      <sheetName val="Dados Parceiros"/>
      <sheetName val="Venda por mês"/>
      <sheetName val="Venda por fazenda"/>
      <sheetName val="Venda por mês Paranaíba"/>
      <sheetName val="CEC1"/>
      <sheetName val="Quadro de Apor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A1" t="str">
            <v>META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A"/>
      <sheetName val="CONTROLE"/>
      <sheetName val="DRE_USD"/>
      <sheetName val="DRE_OUTPUT"/>
      <sheetName val="DRE_BRL_INPUT"/>
      <sheetName val="REL_EBITDA"/>
      <sheetName val="RESULT"/>
      <sheetName val="RESULT2"/>
      <sheetName val="MSCen"/>
      <sheetName val="MSBase"/>
      <sheetName val="BUFFER"/>
      <sheetName val="B2"/>
      <sheetName val="B3"/>
      <sheetName val="DECAY"/>
      <sheetName val="GOC_OUTPUT"/>
      <sheetName val="DIV_NOVA"/>
      <sheetName val="DIV"/>
      <sheetName val="HEDGE"/>
      <sheetName val="CAIXA"/>
      <sheetName val="FLUXO"/>
      <sheetName val="REL_CAIXA"/>
      <sheetName val="SENSIB"/>
      <sheetName val="AUX"/>
      <sheetName val="Quadro de Aportes"/>
      <sheetName val="AEN - Auxiliar"/>
      <sheetName val="Consolidado SPE"/>
      <sheetName val="Parametros"/>
      <sheetName val="CMAI spreads 2005"/>
      <sheetName val="comparativo hist-projeções"/>
      <sheetName val="PLATTS 2005"/>
      <sheetName val="GRAFD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dro de Aportes_OEA"/>
      <sheetName val="Fechamento_Totalizador_2007"/>
      <sheetName val="OEA-Saneamento"/>
      <sheetName val="OEA-Res.Industriais"/>
      <sheetName val="Fechamento_AdL_2007"/>
      <sheetName val="Fechamento_RC_2007"/>
      <sheetName val="Fechamento_Jaguaribe_ 2007"/>
      <sheetName val="Fechamento_Rio das Ostras_2007"/>
      <sheetName val="Fechamento_Capivari_2007"/>
      <sheetName val="Fechamento_Lumina_2007"/>
      <sheetName val="Fechamento_Cetrel Lumina_2007"/>
      <sheetName val="CONTROLE"/>
      <sheetName val="endividamento perfil"/>
      <sheetName val="Margens"/>
      <sheetName val="Backlog"/>
      <sheetName val="Ctas a receber"/>
      <sheetName val="Adtos"/>
      <sheetName val="Quadro de Aporte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Summary P&amp;L"/>
      <sheetName val="Equity_Details"/>
      <sheetName val="Bdgt16 vs Act16_Comparative"/>
      <sheetName val="Act15 vs Act16_Comparative"/>
      <sheetName val="Comp. Qtly &amp; YTD (Act vs Bdgt)"/>
      <sheetName val="Monthly_Act16"/>
      <sheetName val="BS"/>
      <sheetName val="CashFlow_Direct"/>
      <sheetName val="CashFlow_Direct_Budget"/>
      <sheetName val="KPI's"/>
      <sheetName val="Ratios"/>
      <sheetName val="Brigde_Graphs"/>
      <sheetName val="Capex"/>
      <sheetName val="Headcounts"/>
      <sheetName val="Act_2016"/>
      <sheetName val="Act_2016_YTD"/>
      <sheetName val="CTG BR_Actual_Database"/>
      <sheetName val="Equity Method_Summary_Act16"/>
      <sheetName val="Equity_Method_Act16"/>
      <sheetName val="Equity_Method_Budget16"/>
      <sheetName val="CeCo_List"/>
      <sheetName val="Bdgt_2016"/>
      <sheetName val="Bdgt_2016_YTD"/>
      <sheetName val="Dados_Bdgt_2016"/>
      <sheetName val="Equity Method_Summary_Act15"/>
      <sheetName val="Equity Method_Act15"/>
      <sheetName val="Act_2015"/>
      <sheetName val="Act_2015_YTD"/>
      <sheetName val="Dados_Act2015"/>
      <sheetName val="Equity Method_aCT16"/>
      <sheetName val="Fechamento_AdL_2007"/>
    </sheetNames>
    <sheetDataSet>
      <sheetData sheetId="0">
        <row r="3">
          <cell r="B3">
            <v>1</v>
          </cell>
        </row>
      </sheetData>
      <sheetData sheetId="1">
        <row r="4">
          <cell r="D4" t="str">
            <v>September</v>
          </cell>
        </row>
      </sheetData>
      <sheetData sheetId="2"/>
      <sheetData sheetId="3">
        <row r="5">
          <cell r="A5" t="str">
            <v>Gross Revenue</v>
          </cell>
        </row>
      </sheetData>
      <sheetData sheetId="4">
        <row r="2">
          <cell r="A2" t="str">
            <v>CTG BRASIL</v>
          </cell>
        </row>
      </sheetData>
      <sheetData sheetId="5">
        <row r="2">
          <cell r="A2" t="str">
            <v>CTG BRASIL</v>
          </cell>
        </row>
      </sheetData>
      <sheetData sheetId="6">
        <row r="2">
          <cell r="A2" t="str">
            <v>CTG BRASIL</v>
          </cell>
        </row>
      </sheetData>
      <sheetData sheetId="7">
        <row r="3">
          <cell r="C3" t="str">
            <v>CTG BRASIL</v>
          </cell>
        </row>
      </sheetData>
      <sheetData sheetId="8">
        <row r="4">
          <cell r="B4" t="str">
            <v>Cash Flow</v>
          </cell>
        </row>
      </sheetData>
      <sheetData sheetId="9">
        <row r="6">
          <cell r="C6">
            <v>764310.03541944886</v>
          </cell>
        </row>
      </sheetData>
      <sheetData sheetId="10"/>
      <sheetData sheetId="11"/>
      <sheetData sheetId="12"/>
      <sheetData sheetId="13">
        <row r="4">
          <cell r="B4" t="str">
            <v>Leashold Improvements</v>
          </cell>
        </row>
      </sheetData>
      <sheetData sheetId="14">
        <row r="5">
          <cell r="K5">
            <v>67</v>
          </cell>
        </row>
      </sheetData>
      <sheetData sheetId="15">
        <row r="2">
          <cell r="A2" t="str">
            <v>CCUSTO</v>
          </cell>
        </row>
      </sheetData>
      <sheetData sheetId="16">
        <row r="4">
          <cell r="A4" t="str">
            <v>( - ) Depreciation - Cost</v>
          </cell>
        </row>
      </sheetData>
      <sheetData sheetId="17">
        <row r="1">
          <cell r="B1" t="str">
            <v>CONTA</v>
          </cell>
        </row>
      </sheetData>
      <sheetData sheetId="18">
        <row r="5">
          <cell r="A5" t="str">
            <v>AVENTURA I</v>
          </cell>
        </row>
      </sheetData>
      <sheetData sheetId="19"/>
      <sheetData sheetId="20">
        <row r="4">
          <cell r="B4" t="str">
            <v>CEJA</v>
          </cell>
        </row>
      </sheetData>
      <sheetData sheetId="21"/>
      <sheetData sheetId="22">
        <row r="2">
          <cell r="B2" t="str">
            <v>January</v>
          </cell>
        </row>
      </sheetData>
      <sheetData sheetId="23">
        <row r="2">
          <cell r="B2" t="str">
            <v>January</v>
          </cell>
        </row>
      </sheetData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Summary P&amp;L"/>
      <sheetName val="Brigde_Graphs"/>
      <sheetName val="Bdgt16 vs Act16_Comparative"/>
      <sheetName val="Act15 vs Act16_Comparative"/>
      <sheetName val="Comp. Qtly &amp; YTD (Act vs Bdgt)"/>
      <sheetName val="Monthly_Act16"/>
      <sheetName val="CashFlow_Indirect"/>
      <sheetName val="Actual_2016"/>
      <sheetName val="Actual_2016_YTD"/>
      <sheetName val="Database_Act16"/>
      <sheetName val="Budget_2016_YTD"/>
      <sheetName val="Budget_2016_Monthly"/>
      <sheetName val="Database_Budget"/>
      <sheetName val="Actual_2015"/>
      <sheetName val="Actual_2015_YTD"/>
      <sheetName val="Dados_Act15_Rio Verde"/>
    </sheetNames>
    <sheetDataSet>
      <sheetData sheetId="0" refreshError="1">
        <row r="3">
          <cell r="C3" t="str">
            <v>January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A"/>
      <sheetName val="CONTROLE"/>
      <sheetName val="DRE_USD"/>
      <sheetName val="DRE_OUTPUT"/>
      <sheetName val="DRE_BRL_INPUT"/>
      <sheetName val="REL_EBITDA"/>
      <sheetName val="RESULT"/>
      <sheetName val="RESULT2"/>
      <sheetName val="MSCen"/>
      <sheetName val="MSBase"/>
      <sheetName val="BUFFER"/>
      <sheetName val="B2"/>
      <sheetName val="B3"/>
      <sheetName val="DECAY"/>
      <sheetName val="GOC_OUTPUT"/>
      <sheetName val="DIV_NOVA"/>
      <sheetName val="DIV"/>
      <sheetName val="HEDGE"/>
      <sheetName val="CAIXA"/>
      <sheetName val="FLUXO"/>
      <sheetName val="REL_CAIXA"/>
      <sheetName val="SENSIB"/>
      <sheetName val="AUX"/>
      <sheetName val="Parametros"/>
      <sheetName val="Fechamento_AdL_2007"/>
      <sheetName val="Quadro de Aportes"/>
      <sheetName val="AEN - Auxiliar"/>
      <sheetName val="Consolidado SPE"/>
      <sheetName val="CMAI spreads 2005"/>
      <sheetName val="comparativo hist-projeções"/>
      <sheetName val="PLATTS 2005"/>
      <sheetName val="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g11. Fig2. Evol. Ebitda"/>
      <sheetName val="Pg12. Fig3_Bridge Ebitda"/>
      <sheetName val="Pg12. Fig4_GOC BOOK (2)"/>
      <sheetName val="Pg12. Fig4_GOC BOOK"/>
      <sheetName val="Pg12. Fig4_GOC BOOK2"/>
      <sheetName val="Pg13. Fig5_LE UNs_BRK"/>
      <sheetName val="Pg13. Fig6_LE BRK"/>
      <sheetName val="Pg40. Tab8_Higidez Fin."/>
      <sheetName val="Pg15. Fig9_Efetivo"/>
      <sheetName val="Pg16. Tab4_GFD"/>
      <sheetName val="Pg21. TabA1_Prem. Macroecon"/>
      <sheetName val="Fechamento_AdL_2007"/>
      <sheetName val="Pg11__Fig2__Evol__Ebitda"/>
      <sheetName val="Pg12__Fig3_Bridge_Ebitda"/>
      <sheetName val="Pg12__Fig4_GOC_BOOK_(2)"/>
      <sheetName val="Pg12__Fig4_GOC_BOOK"/>
      <sheetName val="Pg12__Fig4_GOC_BOOK2"/>
      <sheetName val="Pg13__Fig5_LE_UNs_BRK"/>
      <sheetName val="Pg13__Fig6_LE_BRK"/>
      <sheetName val="Pg40__Tab8_Higidez_Fin_"/>
      <sheetName val="Pg15__Fig9_Efetivo"/>
      <sheetName val="Pg16__Tab4_GFD"/>
      <sheetName val="Pg21__TabA1_Prem__Macroecon"/>
      <sheetName val="AEN_-_Auxiliar"/>
      <sheetName val="CONTRO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4">
          <cell r="B4">
            <v>6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@RISK Correlations"/>
      <sheetName val="Sheet4"/>
      <sheetName val="Sheet6"/>
      <sheetName val="Sheet8"/>
      <sheetName val="Sheet9"/>
      <sheetName val="Sheet1"/>
      <sheetName val="Sheet2"/>
      <sheetName val="Sheet3"/>
      <sheetName val="Sheet5"/>
      <sheetName val="Sheet7"/>
      <sheetName val="Sheet10"/>
      <sheetName val="Sheet11"/>
      <sheetName val="Sheet12"/>
      <sheetName val="Sheet13"/>
      <sheetName val="Stochastic"/>
      <sheetName val="Scenarios"/>
      <sheetName val="Results"/>
      <sheetName val="Copesul"/>
      <sheetName val="Fechamento_AdL_2007"/>
      <sheetName val="CONTROLE"/>
      <sheetName val="AEN - Auxiliar"/>
      <sheetName val="Quadro de Aportes"/>
      <sheetName val="Pg13. Fig6_LE BRK"/>
      <sheetName val="@RISK_Correlations"/>
      <sheetName val="AEN_-_Auxiliar"/>
      <sheetName val="Quadro_de_Apor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TUR_LC "/>
      <sheetName val="ARTUR_MO"/>
      <sheetName val="ARTUR_CH"/>
      <sheetName val="CANT_LC"/>
      <sheetName val="CANT_MO"/>
      <sheetName val="CANT_CH"/>
      <sheetName val="ALTO_LC "/>
      <sheetName val="ALTO_MO  "/>
      <sheetName val="ALTO_CH"/>
      <sheetName val="COLINA_LC "/>
      <sheetName val="COLINA_MO "/>
      <sheetName val="COLINA_CH "/>
      <sheetName val="PANAMBY_LC "/>
      <sheetName val="PANAMBY_MO "/>
      <sheetName val="PANAMBY_CH"/>
      <sheetName val="PASSO_LC"/>
      <sheetName val="PASSO_MO "/>
      <sheetName val="PASSO_CH"/>
      <sheetName val="NOVA PIN_LC "/>
      <sheetName val="NOVA PIN_MO "/>
      <sheetName val="NOVA PIN_CH"/>
      <sheetName val="SALES_LC "/>
      <sheetName val="SALES_MO"/>
      <sheetName val="SALES_CH"/>
      <sheetName val="PANAMERICANA_LC"/>
      <sheetName val="PANAMERICANA_MO "/>
      <sheetName val="PANAMERICANA_CH "/>
      <sheetName val="SPE3_LC  "/>
      <sheetName val="SPE3_MO"/>
      <sheetName val="SPE3_CH"/>
      <sheetName val="PORTO(COM)_LC"/>
      <sheetName val="PORTO(COM)_MO "/>
      <sheetName val="PORTO(COM)_CH"/>
      <sheetName val="PORTO(RES)_LC"/>
      <sheetName val="PORTO(RES)_MO"/>
      <sheetName val="PORTO(RES)_CH "/>
      <sheetName val="FUNDO"/>
      <sheetName val="@RISK Correlations"/>
      <sheetName val="Fechamento_AdL_2007"/>
      <sheetName val="1 BAL REAL"/>
      <sheetName val="tabela"/>
      <sheetName val="ARTUR_LC_"/>
      <sheetName val="ALTO_LC_"/>
      <sheetName val="ALTO_MO__"/>
      <sheetName val="COLINA_LC_"/>
      <sheetName val="COLINA_MO_"/>
      <sheetName val="COLINA_CH_"/>
      <sheetName val="PANAMBY_LC_"/>
      <sheetName val="PANAMBY_MO_"/>
      <sheetName val="PASSO_MO_"/>
      <sheetName val="NOVA_PIN_LC_"/>
      <sheetName val="NOVA_PIN_MO_"/>
      <sheetName val="NOVA_PIN_CH"/>
      <sheetName val="SALES_LC_"/>
      <sheetName val="PANAMERICANA_MO_"/>
      <sheetName val="PANAMERICANA_CH_"/>
      <sheetName val="SPE3_LC__"/>
      <sheetName val="PORTO(COM)_MO_"/>
      <sheetName val="PORTO(RES)_CH_"/>
      <sheetName val="@RISK_Correlations"/>
      <sheetName val="1_BAL_REAL"/>
      <sheetName val="Pg13__Fig6_LE_BRK"/>
      <sheetName val="Plan1"/>
      <sheetName val="sala"/>
      <sheetName val="Format IS"/>
      <sheetName val="Comps Backup"/>
      <sheetName val="Financial Pro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 DRE por ue"/>
      <sheetName val="CONSOL DRE GERAL"/>
      <sheetName val="consol le mensal R$"/>
      <sheetName val="Consolidado Brasil"/>
      <sheetName val="Consol Exterior R$"/>
      <sheetName val="LT_011011"/>
      <sheetName val="LT_12131415"/>
      <sheetName val="MES"/>
      <sheetName val="CONSOL_DRE_por_ue"/>
      <sheetName val="CONSOL_DRE_GERAL"/>
      <sheetName val="consol_le_mensal_R$"/>
      <sheetName val="Consolidado_Brasil"/>
      <sheetName val="Consol_Exterior_R$"/>
      <sheetName val="CANT_LC"/>
      <sheetName val="@RISK_Correlations"/>
      <sheetName val="Contratos_Exercicio"/>
      <sheetName val="DRE 2005 CONSOLIDADO"/>
      <sheetName val="DRE_2005_CONSOLIDADO"/>
      <sheetName val="#REF"/>
      <sheetName val="Plan1"/>
      <sheetName val="EDC"/>
      <sheetName val="Parametros"/>
      <sheetName val="Calculo_Resultado"/>
      <sheetName val="listas"/>
      <sheetName val="AEN_-_Auxiliar"/>
      <sheetName val="CMAI_spreads_2005"/>
      <sheetName val="comparativo_hist-projeções"/>
      <sheetName val="CONTROLE"/>
      <sheetName val="CMAI_04_08_04"/>
      <sheetName val="Chemsystem"/>
      <sheetName val="WorkSpace"/>
      <sheetName val="CONSOL_DRE_por_ue1"/>
      <sheetName val="CONSOL_DRE_GERAL1"/>
      <sheetName val="consol_le_mensal_R$1"/>
      <sheetName val="Consolidado_Brasil1"/>
      <sheetName val="Consol_Exterior_R$1"/>
      <sheetName val="DRE_2005_CONSOLIDADO1"/>
      <sheetName val="FUNDO"/>
      <sheetName val="CMAI 04_08_04"/>
      <sheetName val="OP079907"/>
      <sheetName val="CONSOL_DRE_por_ue2"/>
      <sheetName val="CONSOL_DRE_GERAL2"/>
      <sheetName val="consol_le_mensal_R$2"/>
      <sheetName val="Consolidado_Brasil2"/>
      <sheetName val="Consol_Exterior_R$2"/>
      <sheetName val="DRE_2005_CONSOLIDADO2"/>
      <sheetName val="abr08"/>
      <sheetName val="ago08"/>
      <sheetName val="fev08"/>
      <sheetName val="jan08"/>
      <sheetName val="jul08"/>
      <sheetName val="jun08"/>
      <sheetName val="mai08"/>
      <sheetName val="mar08"/>
      <sheetName val="out08"/>
      <sheetName val="set08"/>
      <sheetName val="custo"/>
      <sheetName val="Plan4"/>
      <sheetName val="CANT_OBRAS"/>
      <sheetName val="Códigos"/>
      <sheetName val="Direto"/>
      <sheetName val="AQU_TERRENO-"/>
      <sheetName val="custo_direto"/>
      <sheetName val="ESTA_ELEVATÓRIA_"/>
      <sheetName val="EMISSÁRIO_"/>
      <sheetName val="custo_indireto"/>
      <sheetName val="ligação_predial"/>
      <sheetName val="REDE_COLETORA"/>
      <sheetName val="AVANCE"/>
      <sheetName val="Dados"/>
      <sheetName val="Summary Information"/>
      <sheetName val="CONSOL_DRE_por_ue3"/>
      <sheetName val="CONSOL_DRE_GERAL3"/>
      <sheetName val="consol_le_mensal_R$3"/>
      <sheetName val="Consolidado_Brasil3"/>
      <sheetName val="Consol_Exterior_R$3"/>
      <sheetName val="DRE_2005_CONSOLIDADO3"/>
      <sheetName val="CMAI_04_08_041"/>
      <sheetName val="Acomp_Vlrs_(6a)"/>
      <sheetName val="Variáveis_de_Suporte"/>
      <sheetName val="9"/>
      <sheetName val="BASE_DE_DADOS"/>
      <sheetName val="CONTROL"/>
      <sheetName val="FCD"/>
      <sheetName val="Ref"/>
      <sheetName val="6"/>
      <sheetName val="Quadro_de_Aportes"/>
      <sheetName val="Macro_Indicadores_Consolidados"/>
      <sheetName val="POS_FINANC_MÊS-13"/>
      <sheetName val="DATOS_DE_POTENCIA"/>
      <sheetName val="INPUTS"/>
      <sheetName val="POLO GO REAL 11_12"/>
      <sheetName val="Summary_Information"/>
      <sheetName val="CONSOL_DRE_por_ue5"/>
      <sheetName val="CONSOL_DRE_GERAL5"/>
      <sheetName val="consol_le_mensal_R$5"/>
      <sheetName val="Consolidado_Brasil5"/>
      <sheetName val="Consol_Exterior_R$5"/>
      <sheetName val="DRE_2005_CONSOLIDADO5"/>
      <sheetName val="CMAI_04_08_043"/>
      <sheetName val="Summary_Information1"/>
      <sheetName val="POLO_GO_REAL_11_12"/>
      <sheetName val="CONSOL_DRE_por_ue4"/>
      <sheetName val="CONSOL_DRE_GERAL4"/>
      <sheetName val="consol_le_mensal_R$4"/>
      <sheetName val="Consolidado_Brasil4"/>
      <sheetName val="Consol_Exterior_R$4"/>
      <sheetName val="DRE_2005_CONSOLIDADO4"/>
      <sheetName val="CMAI_04_08_042"/>
      <sheetName val="Riscos"/>
      <sheetName val="CONSOL_DRE_por_ue6"/>
      <sheetName val="CONSOL_DRE_GERAL6"/>
      <sheetName val="consol_le_mensal_R$6"/>
      <sheetName val="Consolidado_Brasil6"/>
      <sheetName val="Consol_Exterior_R$6"/>
      <sheetName val="DRE_2005_CONSOLIDADO6"/>
      <sheetName val="CMAI_04_08_044"/>
      <sheetName val="Summary_Information2"/>
      <sheetName val="POLO_GO_REAL_11_121"/>
      <sheetName val="Unamon"/>
      <sheetName val="Impostos_(Fiscal)"/>
      <sheetName val="PALOMINO_(2)"/>
      <sheetName val="O"/>
      <sheetName val="BAIXADOS"/>
      <sheetName val="Cons"/>
      <sheetName val="DRE_OUTPUT"/>
      <sheetName val="Summary_CMAI_(PIRA)"/>
      <sheetName val="IR_e_CS_LR1"/>
      <sheetName val="IR_e_CS_Est1"/>
      <sheetName val="DIF_FAT_FEV_011"/>
      <sheetName val="PLAN_DE_APOIO"/>
      <sheetName val="Suporte"/>
      <sheetName val="Sumário_E&amp;C"/>
      <sheetName val="PricesTons"/>
      <sheetName val="DIAS"/>
      <sheetName val="Finos"/>
      <sheetName val="Variables"/>
      <sheetName val="Tres_Gerações1"/>
      <sheetName val="Plan3"/>
      <sheetName val="Tabelas"/>
      <sheetName val="DP"/>
      <sheetName val="Assump_Ger"/>
      <sheetName val="In-Ger"/>
      <sheetName val="AEN_-_Auxiliar1"/>
      <sheetName val="AEN_-_Auxiliar3"/>
      <sheetName val="CMAI_spreads_20051"/>
      <sheetName val="comparativo_hist-projeções1"/>
      <sheetName val="Consolidado_SPE"/>
      <sheetName val="Pg13__Fig6_LE_BRK1"/>
      <sheetName val="@RISK_Correlations1"/>
      <sheetName val="Balancete_Contabil"/>
      <sheetName val="Capa"/>
      <sheetName val="Plan2"/>
      <sheetName val="PLATTS_2005"/>
      <sheetName val="Summary"/>
      <sheetName val="In-Inv"/>
      <sheetName val="Acomp"/>
      <sheetName val="SP"/>
      <sheetName val="Pilot"/>
      <sheetName val="Assum"/>
      <sheetName val="Contratos100%"/>
      <sheetName val="Summary_CMAI_(PIRA)1"/>
      <sheetName val="PLATTS_20051"/>
      <sheetName val="CONSOL_DRE_por_ue8"/>
      <sheetName val="CONSOL_DRE_GERAL8"/>
      <sheetName val="consol_le_mensal_R$8"/>
      <sheetName val="Consolidado_Brasil8"/>
      <sheetName val="Consol_Exterior_R$8"/>
      <sheetName val="DRE_2005_CONSOLIDADO8"/>
      <sheetName val="CMAI_04_08_046"/>
      <sheetName val="Summary_Information4"/>
      <sheetName val="POLO_GO_REAL_11_123"/>
      <sheetName val="CONSOL_DRE_por_ue7"/>
      <sheetName val="CONSOL_DRE_GERAL7"/>
      <sheetName val="consol_le_mensal_R$7"/>
      <sheetName val="Consolidado_Brasil7"/>
      <sheetName val="Consol_Exterior_R$7"/>
      <sheetName val="DRE_2005_CONSOLIDADO7"/>
      <sheetName val="CMAI_04_08_045"/>
      <sheetName val="Summary_Information3"/>
      <sheetName val="POLO_GO_REAL_11_122"/>
      <sheetName val="DRE 2005 CONSOLIDADO.xls"/>
      <sheetName val="TAXAS"/>
      <sheetName val="APOIO"/>
      <sheetName val="Bal032002"/>
      <sheetName val="Base"/>
      <sheetName val="Dados1"/>
    </sheetNames>
    <sheetDataSet>
      <sheetData sheetId="0">
        <row r="2">
          <cell r="B2" t="str">
            <v>8 - ORÇAMENTO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inel de Controle"/>
      <sheetName val="Receita"/>
      <sheetName val="CV"/>
      <sheetName val="DVV"/>
      <sheetName val="CF e DO"/>
      <sheetName val="CG"/>
      <sheetName val="Cash Cost"/>
      <sheetName val="Configurações Gerais"/>
      <sheetName val="Histórico real"/>
      <sheetName val="Constantes"/>
      <sheetName val="Auxiliar - para check de contas"/>
      <sheetName val="Concentrado"/>
      <sheetName val="Macro Indicadores Consolidados"/>
      <sheetName val="Monitor - Análise Sensibilidade"/>
      <sheetName val="CONSOL DRE GERAL"/>
      <sheetName val="MES"/>
      <sheetName val="Pla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QD3A"/>
      <sheetName val="QD4A"/>
      <sheetName val="QD1B"/>
      <sheetName val="QD2B"/>
      <sheetName val="QD3B"/>
      <sheetName val="Oferta"/>
      <sheetName val="QD5B"/>
      <sheetName val="QD6B"/>
      <sheetName val="QD7B"/>
      <sheetName val="QD8B"/>
      <sheetName val="QD9B"/>
      <sheetName val="Depreciação"/>
      <sheetName val="Macro Indicadores Consolidados"/>
      <sheetName val="#REF"/>
      <sheetName val="Preços"/>
      <sheetName val="CONSOL DRE GERAL"/>
      <sheetName val="Macro_Indicadores_Consolidad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Plan2"/>
      <sheetName val="Plan3"/>
      <sheetName val="Macro C&amp;S"/>
      <sheetName val="Conquistas C&amp;S"/>
      <sheetName val="CONSOL DRE GERAL"/>
      <sheetName val="Quadro de Aportes"/>
      <sheetName val="MES"/>
      <sheetName val="Capa"/>
      <sheetName val="Macro Indicadores Consolidados"/>
      <sheetName val="Macro_C&amp;S"/>
      <sheetName val="Conquistas_C&amp;S"/>
      <sheetName val="CONSOL_DRE_GERAL"/>
      <sheetName val="Quadro_de_Apor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D MERCADO-01"/>
      <sheetName val="Balanço Financeiro"/>
      <sheetName val="EVOL_R$"/>
      <sheetName val="Dados_Indic_econ_REAL"/>
      <sheetName val="Dados_Indic_econ_ORÇA"/>
      <sheetName val="Dados_Bal_fin_ORÇA"/>
      <sheetName val="Dados_perf_REAL"/>
      <sheetName val="Dados_Bal_fin_REAL"/>
      <sheetName val="Dados_Bal_fin_REAL II"/>
      <sheetName val="BACKUPS"/>
      <sheetName val="WACC"/>
      <sheetName val="BAL FINANC CONSOL-03"/>
      <sheetName val="BAL FINANC-09"/>
      <sheetName val="Alavancagem Financeira-15"/>
      <sheetName val="POS FINANC MÊS-13"/>
      <sheetName val="POS FINANC ACUM-14"/>
      <sheetName val="EVOL_US$"/>
      <sheetName val="Plan2"/>
      <sheetName val="Cap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cipal"/>
      <sheetName val="Variáveis de Suporte"/>
      <sheetName val="Ent - Premissas"/>
      <sheetName val="Rel - Premissas"/>
      <sheetName val="CONS - Ent - Estratégia"/>
      <sheetName val="CONS - Rel - Estratégia"/>
      <sheetName val="NORBEVI - Ent - Balanco"/>
      <sheetName val="NORBEVI - Ent - Fluxo Caixa"/>
      <sheetName val="NORBEVI - Ent - DRE"/>
      <sheetName val="NORBEVI - Rel - Des EF (2)"/>
      <sheetName val="NORBEVI - Rel - Des EF (Graf)"/>
      <sheetName val="NORBEVI - Rel - VE e RR"/>
      <sheetName val="NORBEVI - Rel - CR VAL"/>
      <sheetName val="NORBEVI Criação de Valor"/>
      <sheetName val="NORBEVI - Rel - Alav Val"/>
      <sheetName val="NORBEVI - Ent - Alav Val"/>
      <sheetName val="NORBEVI - Ent - Alav Val Milest"/>
      <sheetName val="NORBEVI - Chart - Alav Val"/>
      <sheetName val="NORBEVI - Chart - Alav ValOp"/>
      <sheetName val="NORBEVI - Ent - Rel Stakeholder"/>
      <sheetName val="NORBEVI - Rel - Rel Stakeholder"/>
      <sheetName val="CONSOL DRE GERAL"/>
      <sheetName val="Ativo"/>
      <sheetName val="CANT_LC"/>
      <sheetName val="volume"/>
      <sheetName val="Variáveis_de_Suporte"/>
      <sheetName val="Ent_-_Premissas"/>
      <sheetName val="Rel_-_Premissas"/>
      <sheetName val="CONS_-_Ent_-_Estratégia"/>
      <sheetName val="CONS_-_Rel_-_Estratégia"/>
      <sheetName val="NORBEVI_-_Ent_-_Balanco"/>
      <sheetName val="NORBEVI_-_Ent_-_Fluxo_Caixa"/>
      <sheetName val="NORBEVI_-_Ent_-_DRE"/>
      <sheetName val="NORBEVI_-_Rel_-_Des_EF_(2)"/>
      <sheetName val="NORBEVI_-_Rel_-_Des_EF_(Graf)"/>
      <sheetName val="NORBEVI_-_Rel_-_VE_e_RR"/>
      <sheetName val="NORBEVI_-_Rel_-_CR_VAL"/>
      <sheetName val="NORBEVI_Criação_de_Valor"/>
      <sheetName val="NORBEVI_-_Rel_-_Alav_Val"/>
      <sheetName val="NORBEVI_-_Ent_-_Alav_Val"/>
      <sheetName val="NORBEVI_-_Ent_-_Alav_Val_Milest"/>
      <sheetName val="NORBEVI_-_Chart_-_Alav_Val"/>
      <sheetName val="NORBEVI_-_Chart_-_Alav_ValOp"/>
      <sheetName val="NORBEVI_-_Ent_-_Rel_Stakeholder"/>
      <sheetName val="NORBEVI_-_Rel_-_Rel_Stakeholder"/>
      <sheetName val="CONSOL_DRE_GERAL"/>
      <sheetName val="tabela"/>
      <sheetName val="Base"/>
      <sheetName val="TAXAS"/>
      <sheetName val="Abastecimento"/>
      <sheetName val="Adm_Id"/>
      <sheetName val="Adm_Nid"/>
      <sheetName val="Agua"/>
      <sheetName val="CapGiro"/>
      <sheetName val="Comissões"/>
      <sheetName val="DepEconom"/>
      <sheetName val="DepFiscal"/>
      <sheetName val="Descontos"/>
      <sheetName val="Distribuição"/>
      <sheetName val="Embalagem"/>
      <sheetName val="Energia"/>
      <sheetName val="EstoqMP"/>
      <sheetName val="EstoqPA"/>
      <sheetName val="ICMS"/>
      <sheetName val="Incentivo"/>
      <sheetName val="Ind_Id"/>
      <sheetName val="Ind_Nid"/>
      <sheetName val="Log_Id"/>
      <sheetName val="Log_Nid"/>
      <sheetName val="Manutenção"/>
      <sheetName val="MatAuxiliar"/>
      <sheetName val="MatPrima"/>
      <sheetName val="MObra"/>
      <sheetName val="PerdaICMS"/>
      <sheetName val="PrazoMédio"/>
      <sheetName val="Preços"/>
      <sheetName val="Pro_Id"/>
      <sheetName val="Pro_Nid"/>
      <sheetName val="Quantidades"/>
      <sheetName val="Transferência"/>
      <sheetName val="UtilFixa"/>
      <sheetName val="Combustível"/>
      <sheetName val="Vda_Id"/>
      <sheetName val="Vda_Nid"/>
      <sheetName val="Parâmetros"/>
      <sheetName val="POS FINANC MÊS-13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omp"/>
      <sheetName val="listas"/>
      <sheetName val="Impostos (Fiscal)"/>
      <sheetName val="Plan2"/>
      <sheetName val="AEN - Auxiliar"/>
      <sheetName val="POS FINANC MÊS-13"/>
      <sheetName val="Old Lead"/>
      <sheetName val="DATOS DE POTENCIA"/>
      <sheetName val="Volume"/>
      <sheetName val="Impostos_(Fiscal)"/>
      <sheetName val="AEN_-_Auxiliar"/>
      <sheetName val="Old_Lead"/>
      <sheetName val="POS_FINANC_MÊS-13"/>
      <sheetName val="DATOS_DE_POTENCIA"/>
      <sheetName val="Recolhimento_Impostos"/>
      <sheetName val="Rel.Bal.Geral-430-440"/>
      <sheetName val="Rel.Bal.Geral-1"/>
      <sheetName val="Rel.Bal.Geral-2"/>
      <sheetName val="Rel.Bal.Geral-4"/>
      <sheetName val="Rel.Bal.Geral-5"/>
      <sheetName val="Rel.Bal.Geral-510"/>
      <sheetName val="Rel.Bal.Geral-520"/>
      <sheetName val="Rel.Bal.Geral-410-420"/>
      <sheetName val="Premissas"/>
      <sheetName val="data"/>
      <sheetName val="Variáveis de Supor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LDS "/>
      <sheetName val="GLCDSxLE "/>
      <sheetName val="Contratos100%"/>
      <sheetName val="Contratos_Exercicio"/>
      <sheetName val="Conquistas"/>
      <sheetName val="Recebíveis "/>
      <sheetName val="R&amp;D_e _I$D"/>
      <sheetName val="ESC_LL"/>
      <sheetName val="ESC_CX"/>
      <sheetName val="Composições Memórias"/>
      <sheetName val="Acomp"/>
      <sheetName val="listas"/>
      <sheetName val="MES"/>
      <sheetName val="Variáveis de Suporte"/>
      <sheetName val="Deduccion Reajuste"/>
      <sheetName val="Ativo"/>
      <sheetName val="Fechamento_Mensal_DSJP_0305"/>
      <sheetName val="CMAI 04_08_04"/>
      <sheetName val="Chemsystem"/>
      <sheetName val="LLDS_"/>
      <sheetName val="GLCDSxLE_"/>
      <sheetName val="Recebíveis_"/>
      <sheetName val="R&amp;D_e__I$D"/>
      <sheetName val="Composições_Memórias"/>
      <sheetName val="Variáveis_de_Suporte"/>
      <sheetName val="Deduccion_Reajuste"/>
      <sheetName val="CMAI_04_08_04"/>
      <sheetName val="CONSOL DRE GERAL"/>
      <sheetName val="LLDS_1"/>
      <sheetName val="GLCDSxLE_1"/>
      <sheetName val="Recebíveis_1"/>
      <sheetName val="R&amp;D_e__I$D1"/>
      <sheetName val="Composições_Memórias1"/>
      <sheetName val="Variáveis_de_Suporte1"/>
      <sheetName val="Deduccion_Reajuste1"/>
      <sheetName val="CMAI_04_08_041"/>
      <sheetName val="CONSOL_DRE_GERAL"/>
      <sheetName val="Macro_Indicadores_Consolidados"/>
      <sheetName val="Capa"/>
      <sheetName val="Certificates"/>
      <sheetName val="Volume"/>
      <sheetName val="Mapa de Resultado"/>
      <sheetName val="M"/>
      <sheetName val="CAPA_A4N"/>
      <sheetName val="Pooling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R"/>
      <sheetName val="IPCA"/>
      <sheetName val="Resumo_Cron"/>
      <sheetName val="Resumo_Cron_corrigido"/>
      <sheetName val="1. Ampliação Principal"/>
      <sheetName val="1. Ampliação Principal (2)"/>
      <sheetName val="2.Equipamentos e Sistemas"/>
      <sheetName val="2.Equipamentos e Sistemas (2)"/>
      <sheetName val="3. Desapropriações"/>
      <sheetName val="3. Desapropriações (2)"/>
      <sheetName val="4. Conserv Especial"/>
      <sheetName val="4. Conserv Especial (2)"/>
      <sheetName val="5. Conserv Rotina"/>
      <sheetName val="5. Conserv Rotina (2)"/>
      <sheetName val="6. Custos de implantação"/>
      <sheetName val="6. Custos de implantação (2)"/>
      <sheetName val="7. Veiculos"/>
      <sheetName val="7. Veiculos (2)"/>
      <sheetName val="8. DespOperac"/>
      <sheetName val="8. DespOperac (2)"/>
      <sheetName val="9. Licenciamento Amb."/>
      <sheetName val="9. Licenciamento Amb. (2)"/>
      <sheetName val="10.Seguros"/>
      <sheetName val="10.Seguros (2)"/>
      <sheetName val="12. Estudos PPP DEZ 06"/>
      <sheetName val="13. Mão de Obra_Numerico"/>
      <sheetName val="13. Mão de Obra"/>
      <sheetName val="13. Mão de Obra (2)"/>
      <sheetName val="Cron. financeiro"/>
      <sheetName val="Contratos_Exercicio"/>
      <sheetName val="1__Ampliação_Principal"/>
      <sheetName val="1__Ampliação_Principal_(2)"/>
      <sheetName val="2_Equipamentos_e_Sistemas"/>
      <sheetName val="2_Equipamentos_e_Sistemas_(2)"/>
      <sheetName val="3__Desapropriações"/>
      <sheetName val="3__Desapropriações_(2)"/>
      <sheetName val="4__Conserv_Especial"/>
      <sheetName val="4__Conserv_Especial_(2)"/>
      <sheetName val="5__Conserv_Rotina"/>
      <sheetName val="5__Conserv_Rotina_(2)"/>
      <sheetName val="6__Custos_de_implantação"/>
      <sheetName val="6__Custos_de_implantação_(2)"/>
      <sheetName val="7__Veiculos"/>
      <sheetName val="7__Veiculos_(2)"/>
      <sheetName val="8__DespOperac"/>
      <sheetName val="8__DespOperac_(2)"/>
      <sheetName val="9__Licenciamento_Amb_"/>
      <sheetName val="9__Licenciamento_Amb__(2)"/>
      <sheetName val="10_Seguros"/>
      <sheetName val="10_Seguros_(2)"/>
      <sheetName val="12__Estudos_PPP_DEZ_06"/>
      <sheetName val="13__Mão_de_Obra_Numerico"/>
      <sheetName val="13__Mão_de_Obra"/>
      <sheetName val="13__Mão_de_Obra_(2)"/>
      <sheetName val="Cron__financeiro"/>
      <sheetName val="Plan2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 OBD"/>
      <sheetName val="Teia Receita Bruta"/>
      <sheetName val="Teia Resultado Líquido"/>
      <sheetName val=" Teia Fluxo de Investimentos"/>
      <sheetName val="Teia Lucro Econômico"/>
      <sheetName val="Fluxo Operacional (2)"/>
      <sheetName val="Dívida"/>
      <sheetName val="INPUTS"/>
      <sheetName val="Dólar"/>
      <sheetName val="Despesas - MENSAL"/>
      <sheetName val="Macroindicadores Negocios"/>
      <sheetName val="Bridges"/>
      <sheetName val="Investimentos OOG"/>
      <sheetName val="Investimentos FOZ"/>
      <sheetName val="Investimentos OPI"/>
      <sheetName val="Investimentos CNO"/>
      <sheetName val="TEO e Pessoas"/>
      <sheetName val="Fluxo Operacional_graficos"/>
      <sheetName val="Plan2"/>
      <sheetName val="Resumo_Cron_corrigido"/>
      <sheetName val="Contratos_Exercicio"/>
      <sheetName val="01"/>
      <sheetName val="02"/>
      <sheetName val="03"/>
      <sheetName val="04"/>
      <sheetName val="05"/>
    </sheetNames>
    <sheetDataSet>
      <sheetData sheetId="0">
        <row r="5">
          <cell r="D5">
            <v>1.8015000000000001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5">
          <cell r="D5">
            <v>1.8015000000000001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omp"/>
      <sheetName val="CONSTRUCAO"/>
      <sheetName val="DEBÊNTURES"/>
      <sheetName val="DESPESAS OPERACIONAIS"/>
      <sheetName val="Estrutura Auxiliar"/>
      <sheetName val="Estrutura Aux. GERAL - 991.13"/>
      <sheetName val="Macros"/>
      <sheetName val="Módulo1"/>
      <sheetName val="Módulo2"/>
      <sheetName val="Módulo3"/>
      <sheetName val="Contratos_Exercicio"/>
      <sheetName val="01"/>
      <sheetName val="02"/>
      <sheetName val="03"/>
      <sheetName val="04"/>
      <sheetName val="INPUTS"/>
      <sheetName val="FF3"/>
      <sheetName val="DESPESAS_OPERACIONAIS"/>
      <sheetName val="Estrutura_Auxiliar"/>
      <sheetName val="Estrutura_Aux__GERAL_-_991_13"/>
      <sheetName val="Plan2"/>
      <sheetName val="Capa"/>
      <sheetName val="Feriados"/>
      <sheetName val="Custo Variável"/>
      <sheetName val="LT_011011"/>
      <sheetName val="LT_12131415"/>
      <sheetName val="Controles"/>
      <sheetName val="CONS-LS"/>
      <sheetName val="Capex Details by Satellite"/>
      <sheetName val="Templa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ercial PP"/>
      <sheetName val="Comercial PEAD"/>
      <sheetName val="Comercial PEBD"/>
      <sheetName val="Comercial PEBDL"/>
      <sheetName val="Comercial PE consolidado"/>
      <sheetName val="Gráficos"/>
      <sheetName val="Comercial PE cons. c PAD"/>
      <sheetName val="PE Consolidade MI"/>
      <sheetName val="Pilot"/>
      <sheetName val="CFD"/>
      <sheetName val="Acomp"/>
      <sheetName val="listas"/>
      <sheetName val="@RISK Correlations"/>
      <sheetName val="DIFERENCIAL"/>
      <sheetName val="P y G $"/>
      <sheetName val="INPUTS"/>
      <sheetName val="BALANCE"/>
      <sheetName val="CASHFLOW"/>
      <sheetName val="EARNINGS"/>
      <sheetName val="SUMMARY"/>
      <sheetName val="Comercial_PP"/>
      <sheetName val="Comercial_PEAD"/>
      <sheetName val="Comercial_PEBD"/>
      <sheetName val="Comercial_PEBDL"/>
      <sheetName val="Comercial_PE_consolidado"/>
      <sheetName val="Comercial_PE_cons__c_PAD"/>
      <sheetName val="PE_Consolidade_MI"/>
      <sheetName val="@RISK_Correlations"/>
      <sheetName val="P_y_G_$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a movimentação jan-dez-02"/>
      <sheetName val="Mapa Movimentação out-dez-02"/>
      <sheetName val="Global Depreciação"/>
      <sheetName val="Parâmetro"/>
      <sheetName val="Obras em Andamento"/>
      <sheetName val="Obras em andamento (2)"/>
      <sheetName val="teste de adição"/>
      <sheetName val="Teste Baixas"/>
      <sheetName val="XREF"/>
      <sheetName val="Tickmarks "/>
      <sheetName val="Pilo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">
          <cell r="B11" t="str">
            <v>Estaremos propondo ajuste para direito de uso de telefone, visto que o mesmo não possui valor comercial</v>
          </cell>
        </row>
        <row r="14">
          <cell r="G14" t="e">
            <v>#REF!</v>
          </cell>
        </row>
      </sheetData>
      <sheetData sheetId="10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CO"/>
      <sheetName val="RESULTADO"/>
      <sheetName val="Bancos e aplicação"/>
      <sheetName val="Contas a Receber"/>
      <sheetName val="Aging Jun-06{PPC}"/>
      <sheetName val="Aging para Nota Explicativa"/>
      <sheetName val="Investimentos"/>
      <sheetName val="Outros ativos"/>
      <sheetName val="Deposito Judicial"/>
      <sheetName val="Permanente"/>
      <sheetName val="Empresas ligadas"/>
      <sheetName val="Fornecedores"/>
      <sheetName val="Empréstimos"/>
      <sheetName val="Obrigações Fiscais "/>
      <sheetName val="Salários e Encargos"/>
      <sheetName val="Provisões e Aluguel de Poste"/>
      <sheetName val="Outras Contas a Pagar"/>
      <sheetName val="Contingências"/>
      <sheetName val="Receitas"/>
      <sheetName val="Mapa de Resultado"/>
      <sheetName val="Outros custos"/>
      <sheetName val="Testes Resultado"/>
      <sheetName val="Explicações"/>
      <sheetName val="XREF"/>
      <sheetName val="Tickmarks"/>
      <sheetName val="Resumo"/>
      <sheetName val="Mapa Imobilizado"/>
      <sheetName val="mapa doar consolidado"/>
      <sheetName val="Mapa"/>
      <sheetName val="circularização"/>
      <sheetName val="Variação Cambial"/>
      <sheetName val="tabela"/>
      <sheetName val="integral"/>
      <sheetName val="Tickmarks "/>
      <sheetName val="DRE consolidada 09_03"/>
      <sheetName val="Covenants 30.06.06"/>
      <sheetName val="Deduções"/>
      <sheetName val="Custos Programação e Outros"/>
      <sheetName val="Desp. gerais e adm e vendas"/>
      <sheetName val="#REF"/>
      <sheetName val="Suporte DOAR"/>
      <sheetName val="AA-10(Op.63)"/>
      <sheetName val="Lead"/>
      <sheetName val="Depreciação"/>
      <sheetName val="Rev Anal"/>
      <sheetName val="ce"/>
      <sheetName val=" SC grains"/>
      <sheetName val="ATIVO"/>
      <sheetName val="Plan1"/>
      <sheetName val="Balanço"/>
      <sheetName val="Mapas de Movimentação"/>
      <sheetName val="Cálculo Global Desp.Folha"/>
      <sheetName val="Reconciliações Setembro"/>
      <sheetName val="Versao 1b ($=R$2,13)"/>
      <sheetName val="Consolidado_1999"/>
      <sheetName val="BP"/>
      <sheetName val="DRE"/>
      <sheetName val="Aging"/>
      <sheetName val="PDD-Movimentação"/>
      <sheetName val="Assfin"/>
      <sheetName val="Lead2"/>
      <sheetName val="Mining Schedule"/>
      <sheetName val="Solver"/>
      <sheetName val="PAS Despesa pessoal"/>
      <sheetName val="Plan1 (2)"/>
      <sheetName val="Worksheet in (C) 1602 Revisão a"/>
      <sheetName val="PAS Moeda Nacional"/>
      <sheetName val="Data 1 - NPV"/>
      <sheetName val="Paraná"/>
      <sheetName val="FLUXO_ENDIVIDAMENTO"/>
      <sheetName val="N"/>
      <sheetName val="ÍNDICE"/>
      <sheetName val="COMP_CX"/>
      <sheetName val="A11"/>
      <sheetName val="MES"/>
      <sheetName val="local"/>
      <sheetName val="Mapa 31.08.02"/>
      <sheetName val="Mov. Empréstimos FY2008"/>
      <sheetName val="JAN"/>
      <sheetName val="CF"/>
      <sheetName val="NTN_NBCE_SWAP"/>
      <sheetName val="Depleção"/>
      <sheetName val="CAERN"/>
      <sheetName val="Tab.Daten"/>
      <sheetName val="TAB.Hauptmenue"/>
      <sheetName val="Pas Juros e V.M.C."/>
      <sheetName val="Intercompany BP"/>
      <sheetName val="PDD"/>
      <sheetName val="{PPC}Mapa de movimentação"/>
      <sheetName val="Aging List"/>
      <sheetName val="Amarre de AF"/>
      <sheetName val="Mapa Consórcios"/>
      <sheetName val="Equity set 04"/>
      <sheetName val="Ágio"/>
      <sheetName val="Equity dez 04"/>
      <sheetName val="BLP"/>
      <sheetName val="HIST"/>
      <sheetName val="HC"/>
      <sheetName val="PAES Tributos Federais"/>
      <sheetName val="IS"/>
      <sheetName val="DMPL03"/>
      <sheetName val="Pivot"/>
      <sheetName val="CORP e SUDECAP"/>
      <sheetName val="Teste"/>
      <sheetName val="Dep acumulada"/>
      <sheetName val="Movimiento"/>
      <sheetName val="Dep ejercicio"/>
      <sheetName val="F-2 ANÁLISE"/>
      <sheetName val="VBC"/>
      <sheetName val="P3 - Millennium"/>
      <sheetName val="Debêntures Reperfilamento"/>
      <sheetName val="Deferred 30.09.05"/>
      <sheetName val="D"/>
      <sheetName val="D-1"/>
      <sheetName val="Lista"/>
      <sheetName val="Biblioteca"/>
      <sheetName val="Prova do CTA"/>
      <sheetName val="RGR Semesa"/>
      <sheetName val="Analisis dc real 2006"/>
      <sheetName val="Bridge EBITDA"/>
      <sheetName val="Mov. Aplicação"/>
      <sheetName val="Shares"/>
      <sheetName val="Contingências "/>
      <sheetName val="LUCRO REAL"/>
      <sheetName val="Acomp"/>
      <sheetName val="DRE_OUTPUT"/>
      <sheetName val="Equivalência - 09"/>
      <sheetName val="Conciliação RH"/>
      <sheetName val="Estoques"/>
      <sheetName val=""/>
      <sheetName val="#Financeiro"/>
      <sheetName val="ACUMULADO"/>
      <sheetName val="bal"/>
      <sheetName val="Premissas"/>
      <sheetName val="DRE Consolidada"/>
      <sheetName val="Códigos"/>
      <sheetName val="Partes Relacionadas"/>
      <sheetName val="201904 ATIVO"/>
      <sheetName val="201904 PASSIVO"/>
      <sheetName val="201904 RESULTADO"/>
      <sheetName val="042019 Balancete"/>
      <sheetName val="Julho"/>
      <sheetName val="2 - Ativo LP"/>
      <sheetName val="Sheet1"/>
      <sheetName val="Compra Energia CP"/>
      <sheetName val="Movimentação"/>
      <sheetName val="Jul-09 SA"/>
      <sheetName val="Jul-09 Coperativa"/>
      <sheetName val="COMP"/>
      <sheetName val="이자비용 overall test"/>
      <sheetName val="xxx"/>
      <sheetName val="Feuil1"/>
      <sheetName val="Feuil3"/>
      <sheetName val="FMO"/>
      <sheetName val="Ecat PC1 Vs PC2"/>
      <sheetName val="DRAFT "/>
      <sheetName val="BDD"/>
      <sheetName val="BRIDGT"/>
      <sheetName val="AMORT INTAN"/>
      <sheetName val="INTERCO"/>
      <sheetName val="Link501_FRCM"/>
      <sheetName val="Link501_FRCM_1"/>
      <sheetName val="Link501_FRCM_2"/>
      <sheetName val="Link501_FRCM_3"/>
      <sheetName val="FRCM530"/>
      <sheetName val="FRCM540"/>
      <sheetName val="STATO "/>
      <sheetName val="OutrosCreditos"/>
      <sheetName val="DMPL"/>
      <sheetName val="Sispec99"/>
      <sheetName val="Checklist"/>
      <sheetName val="Bco Dados"/>
      <sheetName val="DEPARA"/>
      <sheetName val="Ajustes manuais_Balancete"/>
      <sheetName val="DRE_Gerencial"/>
      <sheetName val="Bridge"/>
      <sheetName val="P&amp;L Gerencial"/>
      <sheetName val="KP´I Balanço"/>
      <sheetName val="Indices Balanço"/>
      <sheetName val="Planilha1"/>
      <sheetName val="KP´I DRE"/>
      <sheetName val="SI_01_Bal"/>
      <sheetName val="SI_02_Bal"/>
      <sheetName val="SI_03_Bal"/>
      <sheetName val="01_Bal_01"/>
      <sheetName val="01_Bal_02"/>
      <sheetName val="01_Bal_03"/>
      <sheetName val="01_Bal_04"/>
      <sheetName val="01_Bal_05"/>
      <sheetName val="01_Bal_06"/>
      <sheetName val="01_Bal_07"/>
      <sheetName val="01_Bal_08"/>
      <sheetName val="01_Bal_09"/>
      <sheetName val="01_Bal_10"/>
      <sheetName val="01_Bal_11"/>
      <sheetName val="01_Bal_12"/>
      <sheetName val="02_Bal_01"/>
      <sheetName val="02_Bal_02"/>
      <sheetName val="02_Bal_03"/>
      <sheetName val="02_Bal_04"/>
      <sheetName val="02_Bal_05"/>
      <sheetName val="02_Bal_06"/>
      <sheetName val="02_Bal_07"/>
      <sheetName val="02_Bal_08"/>
      <sheetName val="02_Bal_09"/>
      <sheetName val="02_Bal_10"/>
      <sheetName val="02_Bal_11"/>
      <sheetName val="02_Bal_12"/>
      <sheetName val="03_Bal_01"/>
      <sheetName val="03_Bal_02"/>
      <sheetName val="03_Bal_03"/>
      <sheetName val="03_Bal_04"/>
      <sheetName val="03_Bal_05"/>
      <sheetName val="03_Bal_06"/>
      <sheetName val="03_Bal_07"/>
      <sheetName val="03_Bal_08"/>
      <sheetName val="03_Bal_09"/>
      <sheetName val="03_Bal_10"/>
      <sheetName val="03_Bal_11"/>
      <sheetName val="03_Bal_12"/>
      <sheetName val="감가상각누계액"/>
      <sheetName val="Links"/>
      <sheetName val="BRL Market"/>
      <sheetName val="BBG Links"/>
      <sheetName val="back"/>
      <sheetName val="XLR_NoRangeSheet"/>
      <sheetName val="Razao manual"/>
      <sheetName val="Razao SIS"/>
      <sheetName val="Calculo global Depr."/>
      <sheetName val="Global PIS  Cofins"/>
      <sheetName val=" DOE model"/>
      <sheetName val="cathayforeca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 refreshError="1"/>
      <sheetData sheetId="17"/>
      <sheetData sheetId="18" refreshError="1"/>
      <sheetData sheetId="19"/>
      <sheetData sheetId="20" refreshError="1"/>
      <sheetData sheetId="21"/>
      <sheetData sheetId="22" refreshError="1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/>
      <sheetData sheetId="23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TIVO"/>
      <sheetName val="PASSIVO"/>
      <sheetName val="RESULTADO"/>
      <sheetName val="Resumo"/>
      <sheetName val="MUT"/>
      <sheetName val="DOAR"/>
      <sheetName val="Mapa Imobilizado"/>
      <sheetName val="Mapa de Resultado"/>
      <sheetName val="XREF"/>
      <sheetName val="Deposito Judicial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inks"/>
      <sheetName val="At. Permanente - Dez - 03"/>
      <sheetName val="XREF"/>
      <sheetName val="Tickmarks"/>
      <sheetName val="Mapa Movimentação"/>
      <sheetName val="Cálculo Depreciação"/>
      <sheetName val="Composição (PPC)"/>
      <sheetName val="Teste Adições"/>
      <sheetName val="Teste Baixas"/>
      <sheetName val="Leasing"/>
      <sheetName val="Mapa de Movimentação"/>
      <sheetName val="Comp. Imob. 09-01"/>
      <sheetName val="Comp. Imóveis"/>
      <sheetName val="Baixas"/>
      <sheetName val="Log"/>
      <sheetName val="Cálculo de Depreciação"/>
      <sheetName val="Teste Saldo Incial"/>
      <sheetName val="Report"/>
      <sheetName val="Det.dos Parâmetros"/>
      <sheetName val="#REF"/>
      <sheetName val="Log SI"/>
      <sheetName val="mapa de imobilizado (DEZ)"/>
      <sheetName val="global de depreciação (DEZ)"/>
      <sheetName val="Mapa Mov Imob (OUT)"/>
      <sheetName val="Teste Depreciação (OUT)"/>
      <sheetName val="Linhas Telefônicas (OUT)"/>
      <sheetName val="Mapa Imobilizado"/>
      <sheetName val="Movimentação"/>
      <sheetName val="Adições"/>
      <sheetName val="Depreciação"/>
      <sheetName val="Saldo inicial"/>
      <sheetName val="Mapa de Movimentação 31.08.03"/>
      <sheetName val="Teste de Adições "/>
      <sheetName val="Teste de Depreciação"/>
      <sheetName val="Parâmetro"/>
      <sheetName val="Composição"/>
      <sheetName val="Movimentação {PPE}"/>
      <sheetName val="Cálculo Global"/>
      <sheetName val="Global Reavaliação"/>
      <sheetName val="Global variáveis"/>
      <sheetName val="Teste Saldo Inicial"/>
      <sheetName val="Logs"/>
      <sheetName val="Deprec Movimentação"/>
      <sheetName val="Glocal de depreciação - Final"/>
      <sheetName val="Cálculo Global  - Final"/>
      <sheetName val="Sheet2"/>
      <sheetName val="Taxa Ampliação"/>
      <sheetName val="Imobilizado em Andamento"/>
      <sheetName val="Teste adições (2)"/>
      <sheetName val="Projeção 31_12_04"/>
      <sheetName val="PPC mov imob 311204"/>
      <sheetName val="movimentação 311004"/>
      <sheetName val=" PPC Imobilizado em andamento"/>
      <sheetName val="Deprec"/>
      <sheetName val="Baixa 311204"/>
      <sheetName val="Imobilizado 311204"/>
      <sheetName val="Adições Ajustado"/>
      <sheetName val="Tabela de Parâmetros"/>
      <sheetName val="Projeções"/>
      <sheetName val="Benfeitorias 311204"/>
      <sheetName val="Global Deprec"/>
      <sheetName val="Teste Aquisições"/>
      <sheetName val="Log Aquisições"/>
      <sheetName val="Log Saldo Inicial"/>
      <sheetName val="Deprec.-Amortiz."/>
      <sheetName val="Mapa"/>
      <sheetName val="PAS Depreciação"/>
      <sheetName val="itens totalmente depreciados"/>
      <sheetName val="Detalhe Depreciação"/>
      <sheetName val="Adições e Baixas"/>
      <sheetName val="Resumo Geral da Área"/>
      <sheetName val="(1) Rollfoward Set-08"/>
      <sheetName val="(2) L1 x L2"/>
      <sheetName val="(3) Ajuste GAAP - Ago-08"/>
      <sheetName val="(4) Ajuste GAAP Jun-08"/>
      <sheetName val="(5) Patrimonio X Contábil - BR"/>
      <sheetName val="(6) Patrimonio X Contábil - US"/>
      <sheetName val="(7) Mapa Mov. - BRGAAP"/>
      <sheetName val="(8) PAS - Depreciação - 31.08"/>
      <sheetName val="(9) PAS - Depreciação - BRGAAP"/>
      <sheetName val="(10) Mapa Mov. - USGAAP"/>
      <sheetName val="(11) PAS - Depreciação - USGAAP"/>
      <sheetName val="(12) Dif. Taxa"/>
      <sheetName val="(13) Imob. em Andamento"/>
      <sheetName val="(14) Custo Corig. x Depreciação"/>
      <sheetName val="(15) Adição"/>
      <sheetName val="(16) Teste Sld. Inicial"/>
      <sheetName val="(17) Baixa"/>
      <sheetName val="(18) Impairment"/>
      <sheetName val="(19) Prov. Obsoleto"/>
      <sheetName val="(1) L1 x L2"/>
      <sheetName val="(2) Ajuste GAAP - 31.08"/>
      <sheetName val="(3) Ajuste GAAP - 31.06"/>
      <sheetName val="(4) Patrimonio X Contábil - BR"/>
      <sheetName val="(5) Patrimonio X Contábil - US"/>
      <sheetName val="(6) Mapa Mov. - BRGAAP"/>
      <sheetName val="(7) PAS - Depreciação - 31.08"/>
      <sheetName val="(8) PAS - Depreciação - BRGAAP"/>
      <sheetName val="(9) Mapa Mov. - USGAAP"/>
      <sheetName val="(10) PAS - Depreciação - USGAAP"/>
      <sheetName val="(11) Dif. Taxa"/>
      <sheetName val="(12) Imob. em Andamento"/>
      <sheetName val="(12) Custo Corig. x Depreciação"/>
      <sheetName val="(13) Adição"/>
      <sheetName val="(14) Teste Sld. Inicial"/>
      <sheetName val="(15) Baixa"/>
      <sheetName val="(16) Impairment"/>
      <sheetName val="(17) Prov. Obsoleto"/>
      <sheetName val="Rollfoward"/>
      <sheetName val="Investimentos"/>
      <sheetName val="Teste Adição"/>
      <sheetName val="Teste Saldo Inicial."/>
      <sheetName val="Sel. Imobilizado -Saldo Inicial"/>
      <sheetName val="Imobilizado - Adições"/>
      <sheetName val="Cálculo Parâmetro"/>
      <sheetName val="Níveis Parâmetro"/>
      <sheetName val="Sumário"/>
      <sheetName val="Abertura"/>
      <sheetName val="Mapa Mov. Imobilizado"/>
      <sheetName val="Reavaliação"/>
      <sheetName val="PAS - Depreciação BRGAAP"/>
      <sheetName val="Depreciação IFRS"/>
      <sheetName val="PAS - Depreciação"/>
      <sheetName val="PAS - Depreciação IFRS"/>
      <sheetName val="IFRS 31-12"/>
      <sheetName val="IFRS 30-11"/>
      <sheetName val="PAS-Depreciação"/>
      <sheetName val="Mapa Imobilizado (PPC)"/>
      <sheetName val="PAS Diferido"/>
      <sheetName val="Parâmetro Diferido"/>
      <sheetName val="Adições Imobilizado"/>
      <sheetName val="Teste Complementar"/>
      <sheetName val="Mapa Imobilizado {ppc}"/>
      <sheetName val="Teste Adições "/>
      <sheetName val="Contabilização PIS"/>
      <sheetName val="mp. mov. 31.12 {ppc}"/>
      <sheetName val="PAS depr. 31.12"/>
      <sheetName val="parametro"/>
      <sheetName val="depr. detalhes"/>
      <sheetName val="teste SI 31.12.01"/>
      <sheetName val="teste adic. 31.12"/>
      <sheetName val="log adic"/>
      <sheetName val="Threshold Calc"/>
      <sheetName val="Teste de Adições"/>
      <sheetName val="Teste de Baixas"/>
      <sheetName val="Mapa Mov. Jan. a Dez 2005"/>
      <sheetName val="Teste Saldo Inicial Imob."/>
      <sheetName val="PAS Deprec. Imob. Rodov."/>
      <sheetName val="PAS Deprec. Demais Itens"/>
      <sheetName val="saldo inicial "/>
      <sheetName val="IFRS"/>
      <sheetName val="Cálculo Parâmetro R 0,7"/>
      <sheetName val="NE"/>
      <sheetName val="Ativo Imobil. Depr. {PPC}"/>
      <sheetName val="PAS Deprec. Rodovias"/>
      <sheetName val="Mapa {ppc}"/>
      <sheetName val="Mapa Diferido"/>
      <sheetName val="Selecionados SI imobilizado Bar"/>
      <sheetName val="Mapa Mov. e PAS Deprec"/>
      <sheetName val="Mapa diferido {ppc}"/>
      <sheetName val="PAS Depreciação e amortização"/>
      <sheetName val="Log Adição e Saldo Inicial"/>
      <sheetName val="Teste de Saldo Inicial"/>
      <sheetName val="Instruções"/>
      <sheetName val="Diferido"/>
      <sheetName val="Comp Imobilizado 31.03.08 "/>
      <sheetName val="Mapa de Imobilizado"/>
      <sheetName val="Obras em Andamento Período"/>
      <sheetName val="Obras em Andamento Total"/>
      <sheetName val="Abertura por Unidade"/>
      <sheetName val="Imobilizado em Andto."/>
      <sheetName val="Mapa mov e PAS Depreciação"/>
      <sheetName val="Resultado exercício"/>
      <sheetName val="Evolução Custo e Depreciação"/>
      <sheetName val="Movimentação CBB"/>
      <sheetName val="Teste adicoes-baixas-transf"/>
      <sheetName val="Prov. Perd {PPC}"/>
      <sheetName val="Mapa Mov. OUT 2000"/>
      <sheetName val="Mapa Mov. DEZ 2001"/>
      <sheetName val="adiçoes"/>
      <sheetName val="NE e base DOAR"/>
      <sheetName val="Mapa Imob. e Depr. Acum.{ppc}"/>
      <sheetName val="Parâm_Deprec"/>
      <sheetName val="ParamDeprec"/>
      <sheetName val="Adto_Imobilizado{ppc}"/>
      <sheetName val="Import_Andto{ppc}"/>
      <sheetName val="Andamento{ppc}"/>
      <sheetName val="Seleção Adições Imobilizado"/>
      <sheetName val="Log Adições"/>
      <sheetName val="Seleção Saldo Inicial Imobiliza"/>
      <sheetName val="Baixas{ppc}"/>
      <sheetName val="Summary Page"/>
      <sheetName val="Abertura Lead"/>
      <sheetName val="Programa"/>
      <sheetName val="Resumo Ajustes"/>
      <sheetName val="NR"/>
      <sheetName val="P3.Mapa EMS - 2006"/>
      <sheetName val="Base DOAR"/>
      <sheetName val="P11.Imob andto EMS"/>
      <sheetName val="P1.Mapa EMS - 2004"/>
      <sheetName val="P2.Mapa EMS - 2005"/>
      <sheetName val="P4.Mapa Nat - 2004"/>
      <sheetName val="P5.Mapa Nat - 2005"/>
      <sheetName val="P6.Mapa Nat - 2006"/>
      <sheetName val="P7.Mapas Sigma"/>
      <sheetName val="P8.Saldo Inicial"/>
      <sheetName val="P9.Deprec Saldo Inicial"/>
      <sheetName val="P10.Teste de Adiçoes"/>
      <sheetName val="P12.Paralisados"/>
      <sheetName val="P13.Teste de Baixas"/>
      <sheetName val="Cálculo Parâmetro - 2004"/>
      <sheetName val="Cálculo Parâmetro - 2005 "/>
      <sheetName val="Cálculo Parâmetro - 2006"/>
      <sheetName val="Mapa de Movimentação 2007"/>
      <sheetName val="PAS Depreciação  31.12.07"/>
      <sheetName val="Cálculo Deprec Imobiliz Andam"/>
      <sheetName val="1. Mapa movimentação"/>
      <sheetName val="2.1- Teste Adição 31.12"/>
      <sheetName val="2.2- Teste Adição 31.10"/>
      <sheetName val="3.1- Teste depreciação 31.12"/>
      <sheetName val="3.2- Teste depreciação 31.10"/>
      <sheetName val="4. Teste Baixa"/>
      <sheetName val="Resumo Lead"/>
      <sheetName val="Nota Explicativa"/>
      <sheetName val="Mapa Mov. Reavaliação"/>
      <sheetName val="Teste de adição"/>
      <sheetName val="Adto. a fornecedor"/>
      <sheetName val="Abertura transf. 31.10.07"/>
      <sheetName val="PAS - Depreciação - dez"/>
      <sheetName val="Teste de Adições dez.04"/>
      <sheetName val="Teste de Adições out.04"/>
      <sheetName val="PAS - Depreciação - out"/>
      <sheetName val="Imobilizado"/>
      <sheetName val="Razão Depreciação Diferido"/>
      <sheetName val="Ajuste - Deprec. Software"/>
      <sheetName val="Nota"/>
      <sheetName val="Adições 31.10"/>
      <sheetName val="Adições 31.12"/>
      <sheetName val="PAS - Depreciação 31.12"/>
      <sheetName val="Ajuste - Deprec. Software 31.12"/>
      <sheetName val="Teste de Adições 31.12"/>
      <sheetName val="Teste de Baixas 31.12"/>
      <sheetName val="PAS - Depreciação 31.10"/>
      <sheetName val="Ajuste - Deprec. Software 31.10"/>
      <sheetName val="Imobilizado - PPC"/>
      <sheetName val="DESPESA_DEPRECIAÇÃO"/>
      <sheetName val="Circularização"/>
      <sheetName val="Teste Depreciação"/>
      <sheetName val="Teste Adições Set-02"/>
      <sheetName val="Teste Adições Dez-02"/>
      <sheetName val="Log Adições Dez-02"/>
      <sheetName val="População Set-02"/>
      <sheetName val="Log Seleção Set-02"/>
      <sheetName val="Mapa CBMP"/>
      <sheetName val="PAS Depreciação CBMP"/>
      <sheetName val="Adições CBMP"/>
      <sheetName val="Adição Imob.Andamento CBMP"/>
      <sheetName val="Adição POS CBMP"/>
      <sheetName val="Inspeção física POS"/>
      <sheetName val="Mapa Servinet"/>
      <sheetName val="PAS Depreciação Servinet"/>
      <sheetName val="Adições Servinet"/>
      <sheetName val="Adição Veiculos Servinet"/>
      <sheetName val="Análise de Variação"/>
      <sheetName val="Provisão perda POS 2005"/>
      <sheetName val="Adições POS"/>
      <sheetName val="Teste Adição 31.12.2007"/>
      <sheetName val="Teste Adição 31.10.2007"/>
      <sheetName val="Teste depreciação 31.12.2007"/>
      <sheetName val="Teste depreciação 31.10.2007"/>
      <sheetName val="Teste Baixa"/>
      <sheetName val="Nota Explic"/>
      <sheetName val="Direito Uso Lavra"/>
      <sheetName val="Analise IPC"/>
      <sheetName val="Teste sdo inicial e adições"/>
      <sheetName val="Command Log"/>
      <sheetName val="Calculo Deprec."/>
      <sheetName val="Teste Implantação Sistema"/>
      <sheetName val="Mov. Imob."/>
      <sheetName val="População adições"/>
      <sheetName val="RG Imobilizado"/>
      <sheetName val="Relatório"/>
      <sheetName val="Mapa YKK 31.08"/>
      <sheetName val="PAS Deprec. 31.08"/>
      <sheetName val="Inspeção Fisica"/>
      <sheetName val="Adição"/>
      <sheetName val="Mapa Mov - Imob"/>
      <sheetName val="Cálculo Global de Deprec."/>
      <sheetName val="Imoveis - Não Operacional"/>
      <sheetName val="Mapa Imob."/>
      <sheetName val="Cálc. Deprec."/>
      <sheetName val="Custo X Deprec."/>
      <sheetName val="Direito de Uso de Lavra"/>
      <sheetName val="Consol Geral"/>
      <sheetName val="Cons  Normal"/>
      <sheetName val="Cons IPC"/>
      <sheetName val="Cálc.Global DeprecX"/>
      <sheetName val="Insp fís-baixas"/>
      <sheetName val="mOVIMENTAÇÃO (PPC)"/>
      <sheetName val="Cálc. Global de Deprec."/>
      <sheetName val="Parâmetro-Diferido"/>
      <sheetName val="Parâmetro-Imobilizado"/>
      <sheetName val="Mapa Imob 2000"/>
      <sheetName val="Máq.MóveisFINAL"/>
      <sheetName val="Equip.Ferram.FINAL"/>
      <sheetName val="Equip.CampoFINAL"/>
      <sheetName val="Eq.Máq.MóveisFINAL"/>
      <sheetName val="Equip.VeículosFINAL"/>
      <sheetName val="VeículosFINAL"/>
      <sheetName val="Mapa Imob"/>
      <sheetName val="Saldo Residual"/>
      <sheetName val="Lead1"/>
      <sheetName val="Movimentação do Imobilizado"/>
      <sheetName val="Consolidado Imobilizado"/>
      <sheetName val="Credi 21"/>
      <sheetName val="Marisa"/>
      <sheetName val="Consolidado"/>
      <sheetName val="Movimentação Imobilizado"/>
      <sheetName val="Rollforward"/>
      <sheetName val="ICMS, PIS_COFINS Imob."/>
      <sheetName val="Calc. Parâmetro"/>
      <sheetName val="Leasing (2)"/>
      <sheetName val="Imobilizado em andamento 31.12"/>
      <sheetName val="Propriedades Rurais"/>
      <sheetName val="Mapa Imobilizado 31.10 e 31.12"/>
      <sheetName val="Mapa Imob. IPC90 31.10 E 31.12"/>
      <sheetName val="PAS - Depreciação 31.10 e 31.12"/>
      <sheetName val="Teste Adição 31.10.08"/>
      <sheetName val="Teste Saldo Inicial 31.12.07"/>
      <sheetName val="Adiantamentos 31.10.08"/>
      <sheetName val="P1.Base DOAR"/>
      <sheetName val="P2.Programa"/>
      <sheetName val="P3.Mapa EMS"/>
      <sheetName val="P4.Mapa Nat"/>
      <sheetName val="P5.Mapas Sigma"/>
      <sheetName val="P6.Imob andto EMS"/>
      <sheetName val="P7.Teste Saldo Inicial"/>
      <sheetName val="P8.Teste de Adiçoes"/>
      <sheetName val="P9.Paralisados"/>
      <sheetName val="P10.Teste de Baixas"/>
      <sheetName val="PPC Mapa Imobilizado"/>
      <sheetName val="Teste de detalhe"/>
      <sheetName val="Mapa IAS"/>
      <sheetName val="P13.Inventário"/>
      <sheetName val="Prov. Veículo"/>
      <sheetName val="Mapa de Movim."/>
      <sheetName val="Excess Calc"/>
      <sheetName val="Mapa de Movim. (Diferido)"/>
      <sheetName val="NE Imobilizado"/>
      <sheetName val="Invest. Futuros {ppc}"/>
      <sheetName val="{ppc} Mapa Mov Imob 30.06.07"/>
      <sheetName val="{ppc} Mapa Depreciação 30.06.07"/>
      <sheetName val="Cálc. Global Deprec. Pavim."/>
      <sheetName val="Taxas de Deprec. Calculada"/>
      <sheetName val="{ppc}Mapa Mov Imob 31.12.07"/>
      <sheetName val="{ppc}Mapa Depreciação 31.12.07 "/>
      <sheetName val="Cálc. Global Depr. Pavim.30.06"/>
      <sheetName val="Cálc. Global Depr. Pavim 31.12"/>
      <sheetName val="Taxa Deprec. Calculada"/>
      <sheetName val="Mapa Imobilizado 31.10.08"/>
      <sheetName val="Mapa Imobilizado IPC90 31.10.08"/>
      <sheetName val="PAS - Depreciação 31.10.08"/>
      <sheetName val="Mapa Imobilizado IPC90 30.09.08"/>
      <sheetName val="Níveis Parâmetro (2)"/>
      <sheetName val="{PPC} Mapa"/>
      <sheetName val="Adiantamentos"/>
      <sheetName val="PAS Maq. Reavaliadas"/>
      <sheetName val="PAS Edificios Reavaliados"/>
      <sheetName val="PAS depreciação 30.09.07"/>
      <sheetName val="Controle Andamento"/>
      <sheetName val="Teste de Adição 30.09.07"/>
      <sheetName val="Mapa Imobilizado e Calc Deprec."/>
      <sheetName val="Movto Imobilizado 311206"/>
      <sheetName val="Imóveis destinados venda"/>
      <sheetName val="Teste Laudo de Reavaliação"/>
      <sheetName val="Laudo Maq e Terrenos {PPC}"/>
      <sheetName val="Laudo Edifícios {PPC}"/>
      <sheetName val="Teste S. Inicial"/>
      <sheetName val="Teste Imob. Andamento"/>
      <sheetName val="Roll Forward"/>
      <sheetName val="Baixas Imobilizado"/>
      <sheetName val="Teste Construções 31.12.07"/>
      <sheetName val="PAS depreciação 31.12.07"/>
      <sheetName val="Nota Explicativa 31.12"/>
      <sheetName val="Mapa e PAS Deprec 3110"/>
      <sheetName val="Mapa de movimentação 31.12"/>
      <sheetName val="Tubrasil - integ. capital"/>
      <sheetName val="Reavaliação 31.12"/>
      <sheetName val="Imb. Andamento 31.12"/>
      <sheetName val="Imob. Andamento {PPC} 31.10"/>
      <sheetName val="bens"/>
      <sheetName val="jan a set 06"/>
      <sheetName val="NE Reaval."/>
      <sheetName val="Mapa Resumo 31.12"/>
      <sheetName val="Var. Saldos"/>
      <sheetName val="Reav. Imobiliz"/>
      <sheetName val="Mapa Resumo 30.09"/>
      <sheetName val="Adições 3009"/>
      <sheetName val="NE 05"/>
      <sheetName val="Roll-forward"/>
      <sheetName val="Mapa de Imobilizado {ppc}"/>
      <sheetName val="Tx. Deprec. Imobil. 31.12"/>
      <sheetName val="Taxas Depreciação Imobilizado"/>
      <sheetName val="PAS Ágio 31.12"/>
      <sheetName val="PAS Ágio 30.09"/>
      <sheetName val="Teste das Adições"/>
      <sheetName val="Summary"/>
      <sheetName val="Mapa Movi."/>
      <sheetName val="NE's"/>
      <sheetName val="PIS e COFINS"/>
      <sheetName val="Mapa de Mov."/>
      <sheetName val="PIS COFINS A RECUPERAR NOV06"/>
      <sheetName val="Mapa de Movimentação "/>
      <sheetName val="PAS DEPRECIAÇÃO "/>
      <sheetName val="TESTE ADIÇÃO NOV06"/>
      <sheetName val="LOG - ACL"/>
      <sheetName val="IMPOSTOS A RECUPERAR"/>
      <sheetName val="Mapa de Movimentação - Nov06"/>
      <sheetName val="PAS DEPRECIAÇÃO NOV06"/>
      <sheetName val="Log ACL"/>
      <sheetName val="MAPA IMOBILIZADO NOV06"/>
      <sheetName val="IMPOSTOS A RECUPERAR NOV06"/>
      <sheetName val="Mapa Movimentação - Mar06"/>
      <sheetName val="PAS - Depreciação - Mar06"/>
      <sheetName val="PIS COFINS a Recuperar"/>
      <sheetName val="Mapa de Movimentação - Out05"/>
      <sheetName val="PAS - Depreciação - Out05"/>
      <sheetName val="Teste de Detalhe - Adições"/>
      <sheetName val="Mapa de Movimentação - Mar06"/>
      <sheetName val="PAS - Depreciação Mar06"/>
      <sheetName val="PAS - Depreciação Out05"/>
      <sheetName val="Análise Depreciação - Mar06"/>
      <sheetName val="Teste Adição - Mar06"/>
      <sheetName val="Teste de Detalhe - Out05"/>
      <sheetName val="Amostra"/>
      <sheetName val="Teste Adições - Out05"/>
      <sheetName val="PAS Adições"/>
      <sheetName val="Mapa de Movimentação - Out05 "/>
      <sheetName val="TESTE ADIÇÕES NOV06"/>
      <sheetName val="ANÁLISE DEPRECIAÇÃO MAR-06"/>
      <sheetName val="MAPA MOVIMENTAÇÃO NOV06"/>
      <sheetName val="Mapa do Imobilizado"/>
      <sheetName val="Comex"/>
      <sheetName val="Trop"/>
      <sheetName val="Ajuste Proposto"/>
      <sheetName val="Mapa Imobilizado Consolidado"/>
      <sheetName val="Mapa Imobilizado - 31.12"/>
      <sheetName val="Mapa Imobilizado - 30.11 "/>
      <sheetName val="PAS - Depreciação - 31.12"/>
      <sheetName val="PAS - Depreciação - 30.11"/>
      <sheetName val="Teste de Detalhe - 30.11"/>
      <sheetName val="Mapão"/>
      <sheetName val="Passos do Programa"/>
      <sheetName val="PAS IMOBILIZADO"/>
      <sheetName val="PIS e Cofins a Recuperar"/>
      <sheetName val="Para referencia"/>
      <sheetName val="Ativo Fixo-Movimentação 30.09"/>
      <sheetName val="Depreciação (PAS)"/>
      <sheetName val="Maquinas Dep 5 anos"/>
      <sheetName val="Circularizações"/>
      <sheetName val="Ágio-Deságio"/>
      <sheetName val="Provisão Bens de Uso"/>
      <sheetName val="Mapa Relatório"/>
      <sheetName val="Aquisições"/>
      <sheetName val="Teste de Depreciação 31.12.07"/>
      <sheetName val="Imob em Andamento 31.12.07"/>
      <sheetName val="Venda CMI Brasil Imobil"/>
      <sheetName val="Movimentação 2"/>
      <sheetName val="Baixas Tatuapé"/>
      <sheetName val="Relatórios 2002"/>
      <sheetName val="Movimentação 30.09.02"/>
      <sheetName val="Movimentação 31.12.02"/>
      <sheetName val="sdo inicial"/>
      <sheetName val="Log sdo inicial"/>
      <sheetName val="MapaSC-FSP"/>
      <sheetName val="Mapa Vila Mariana"/>
      <sheetName val="Mapa Rio de Janeiro"/>
      <sheetName val="Mapa Manaus"/>
      <sheetName val="Mapa MG"/>
      <sheetName val="PAS Deprec. - MG 1203"/>
      <sheetName val="Mapa SP"/>
      <sheetName val="PAS Deprec. - SP 12.03"/>
      <sheetName val="Teste de adição FMG"/>
      <sheetName val="Teste de Saldo Inicial FSP"/>
      <sheetName val="Teste de Saldo InicialFMG"/>
      <sheetName val="Bens Penhorados"/>
      <sheetName val="Nota Explicativa - Reavaliação"/>
      <sheetName val="Laudo de Avaliação Fabrica SP"/>
      <sheetName val="Nota Explicativa - Reavalia (2)"/>
      <sheetName val="PAS - Depreciação Report"/>
      <sheetName val="Teste do Saldo Inicial"/>
      <sheetName val="Off-Book"/>
      <sheetName val="Log@seleção_Saldo Inicial"/>
      <sheetName val="Nota Relatório"/>
      <sheetName val="Consulta diferimento gastos"/>
      <sheetName val="Composição Baixas"/>
      <sheetName val="Adições - 4 Quarter"/>
      <sheetName val="Depreciação - 3 Quarter"/>
      <sheetName val="Adições - 3 Quarter"/>
      <sheetName val="Depreciação - 2 Quarter"/>
      <sheetName val="Adições - 2 Quarter"/>
      <sheetName val="Depreciação - 1 Quarter"/>
      <sheetName val="Adições - 1 Quarter"/>
      <sheetName val="Teste Nota"/>
      <sheetName val="Mapa de Movimentações"/>
      <sheetName val="LOG - Saldo Inicial"/>
      <sheetName val="PAS Amortização"/>
      <sheetName val="PAS Depreciação Dez.09"/>
      <sheetName val="PAS Depreciação Set.09 "/>
      <sheetName val="Teste de Baixas Set.09"/>
      <sheetName val="Imobilizado em Andamento Set.09"/>
      <sheetName val="Ágio"/>
      <sheetName val="Teste de Impairment Dez.09"/>
      <sheetName val="Mov. Imobilizado"/>
      <sheetName val="Imob. Andamento"/>
      <sheetName val="Depreciação - Calmit"/>
      <sheetName val="Depreciação - Belocal"/>
      <sheetName val="Teste de Baixa"/>
      <sheetName val="Depreciação 12.2007"/>
      <sheetName val="Resumo Reavaliação"/>
      <sheetName val="Ativos reavaliados"/>
      <sheetName val="Mov Imobilizado"/>
      <sheetName val="Global Depreciação"/>
      <sheetName val="Cálculo Depreciação 30.11.03"/>
      <sheetName val="Valorização linha telefônica"/>
      <sheetName val="Imobilizado III"/>
      <sheetName val="Deprec."/>
      <sheetName val="Imob em Andamento"/>
      <sheetName val="Adto a Fornecedores"/>
      <sheetName val="Movim. Imobilizado 31.12.07"/>
      <sheetName val="Deprec. Imobilizado 31.12.07"/>
      <sheetName val="Deprec. Imobilizado 30.09.07"/>
      <sheetName val="Composição Baixas 31.12.07"/>
      <sheetName val="Conciliação Patr x Cont 31.12"/>
      <sheetName val="Conciliação Patr X Cont"/>
      <sheetName val="Detalhe Adições"/>
      <sheetName val="Detalhe Baixas"/>
      <sheetName val="Tabela Enfoque"/>
      <sheetName val="Quadro NE Relatório"/>
      <sheetName val="Movim. Imobilizado 30.09.07"/>
      <sheetName val="Movim. Imobilizado 30.06.07"/>
      <sheetName val="Depreciação 30.06.2006"/>
      <sheetName val="Imobilizado Omnitracs 30.06"/>
      <sheetName val="Controle Patrimonial"/>
      <sheetName val="Detalhe Adiçoes"/>
      <sheetName val="Movim. Imobilizado 30.06.06"/>
      <sheetName val="Conciliação Sist. Patrim.xCont."/>
      <sheetName val="Depreciação 30.06.06"/>
      <sheetName val="Adições Imob. 30.06.06"/>
      <sheetName val="Baixas Imob. 30.06.06"/>
      <sheetName val="Teste adicional Baixas"/>
      <sheetName val="Movim. Imob. 30.06.05"/>
      <sheetName val="Movimentações 31.12.2006"/>
      <sheetName val="Conciliação Patrim.xCont DEZ"/>
      <sheetName val="Conciliação Patrim.xCont 30.09"/>
      <sheetName val="Depreciação 31.12.2006"/>
      <sheetName val="Depreciação 30.09.2006"/>
      <sheetName val="Mov 31.10.2007"/>
      <sheetName val="Mov 31.12.2007 "/>
      <sheetName val="Global Dep 31.10.2007"/>
      <sheetName val="Movimentação 30.06.2007"/>
      <sheetName val="Global de Dep. 30.06.2007"/>
      <sheetName val="NE10"/>
      <sheetName val="Movimentação DOAR"/>
      <sheetName val="Quadro NE 10"/>
      <sheetName val="Composição Outros itens Imob"/>
      <sheetName val="Comp. Benf prontas em Hangares"/>
      <sheetName val="Adições 30.09"/>
      <sheetName val="Baixas 30.09"/>
      <sheetName val="Baixas 31.12"/>
      <sheetName val="Verificação física"/>
      <sheetName val="Mov Imob"/>
      <sheetName val="Mov Ferram Esp"/>
      <sheetName val="Resumo Mov 31.10"/>
      <sheetName val="Resumo Mov 31.12"/>
      <sheetName val="Comp Adiant Fornec"/>
      <sheetName val="Recálculo-Contabil-Inventário"/>
      <sheetName val="Seleção adições 30.9"/>
      <sheetName val="OS 600.238"/>
      <sheetName val="Relatório Patrimonial"/>
      <sheetName val="Teste Depreciação Acumulada"/>
      <sheetName val="Itens Adquiridos antes de 2002"/>
      <sheetName val="Recálculo x EMS"/>
      <sheetName val="Bens originais baixados-Edific."/>
      <sheetName val="Movim."/>
      <sheetName val="Adições e Baixas 30.09.05"/>
      <sheetName val="Adições e Baixas 31.12.05"/>
      <sheetName val="Global Dep 30-09-05"/>
      <sheetName val="Global Dep 31.12.05"/>
      <sheetName val=" Dep Maq Equip 30-09-05"/>
      <sheetName val="Dep. Maq Equip. 31.12.05"/>
      <sheetName val="Global Depreciação 31.10.06"/>
      <sheetName val="Teste Adições 31.10.06"/>
      <sheetName val="Teste Baixas 31.10.06"/>
      <sheetName val="Composição adições"/>
      <sheetName val="Instalações e sistemas"/>
      <sheetName val="Imóveis"/>
      <sheetName val="Máq_Equipamentos"/>
      <sheetName val="Direito lavra"/>
      <sheetName val="Adições set-dez"/>
      <sheetName val="Adições jan-set"/>
      <sheetName val="Baixa"/>
      <sheetName val="Inventário"/>
      <sheetName val="Global Depreciação 31.10.08"/>
      <sheetName val="Patrimonial"/>
      <sheetName val="Comp. Imob em andamento"/>
      <sheetName val="Dez-06"/>
      <sheetName val="OS 600.443"/>
      <sheetName val="OS 600.456"/>
      <sheetName val="OS 600.473"/>
      <sheetName val="Relatótio patrimonial 31.12"/>
      <sheetName val="Relatório patrimonial 30.09"/>
      <sheetName val="Movim. 30.09 e 31.12"/>
      <sheetName val="Teste 31.12"/>
      <sheetName val="Global Depr 30.09 e 31.12"/>
      <sheetName val="Movim. 31.07"/>
      <sheetName val="Teste 30.09"/>
      <sheetName val="Global Depr 31.07"/>
      <sheetName val="Comp. analítica"/>
      <sheetName val="Mapa Mov."/>
      <sheetName val="PAS de depreciação"/>
      <sheetName val="Teste adições e baixas "/>
      <sheetName val="Imob em andamento 31.12"/>
      <sheetName val="Imob. em andamento 30.09"/>
      <sheetName val="adiantamento 31.12"/>
      <sheetName val="adiantamento a fornec. 30.09"/>
      <sheetName val="Movimentação 31.12"/>
      <sheetName val="Roll Foward Global Depr. 31.12"/>
      <sheetName val="Insp Física Imob"/>
      <sheetName val="Insp Intangível"/>
      <sheetName val="Mov 31.12.08"/>
      <sheetName val="Rollforward 31.12.08"/>
      <sheetName val="Mov 31.10.08"/>
      <sheetName val="Global Dep 31.10.08"/>
      <sheetName val="Mov 30.06.08"/>
      <sheetName val="Global Dep 30.06.08"/>
      <sheetName val="Mov. 31-12"/>
      <sheetName val="Global 31-12"/>
      <sheetName val="Movim. 31-10"/>
      <sheetName val="Global Deprec. 31-10"/>
      <sheetName val="Insp Física"/>
      <sheetName val="Adição 31.12.08"/>
      <sheetName val="Baixa 31.12.08"/>
      <sheetName val="Depreciação 31.12.08"/>
      <sheetName val="Totalmente Deprec. 31.12.08"/>
      <sheetName val="NE - Imobilizado"/>
      <sheetName val="NE - Intangível"/>
      <sheetName val="Mov Diferido"/>
      <sheetName val="Movimentações Imobilizado 30.09"/>
      <sheetName val="Movimentações Imobilizado 31.12"/>
      <sheetName val="Movimentações Diferido 30.09"/>
      <sheetName val="Movimentações Diferido 31.12"/>
      <sheetName val="Global de Depreciação - Gest."/>
      <sheetName val="Global de Amortização"/>
      <sheetName val="Teste de Adições 30.09"/>
      <sheetName val="Razao_Imob"/>
      <sheetName val="ATIVO"/>
      <sheetName val="Plano de Contas"/>
      <sheetName val="ce"/>
      <sheetName val="P1 - Sumário"/>
      <sheetName val="P2 -  Lead"/>
      <sheetName val="P3 -  Movimentação"/>
      <sheetName val="P4 -  Depreciação"/>
      <sheetName val="P5 -  Adições"/>
      <sheetName val="P6 -  Baixas"/>
      <sheetName val="P7 - Teste Dez-06"/>
      <sheetName val="local"/>
      <sheetName val="INDIECO1"/>
      <sheetName val="FundoComercio"/>
      <sheetName val="Mov jan a jun04"/>
      <sheetName val="Depreciacao"/>
      <sheetName val="Adicoes"/>
      <sheetName val="Big Londrina"/>
      <sheetName val="Bens Entrega Futura {ppc}"/>
      <sheetName val="Garantias"/>
      <sheetName val="Mapa Final"/>
      <sheetName val="Direitos(PPE)"/>
      <sheetName val="Teste apropriações"/>
      <sheetName val="Teste detalhe apropriações"/>
      <sheetName val="Apropriações Dez"/>
      <sheetName val="Depreciação Final"/>
      <sheetName val="Mapa Out"/>
      <sheetName val="Depreciação Out"/>
      <sheetName val="Imobilizado Saldo Inicial"/>
      <sheetName val="Sheet1"/>
      <sheetName val="Adições de Imobilizado"/>
      <sheetName val="Depreciação Adições"/>
      <sheetName val="Teste impairment"/>
      <sheetName val="Apropriação"/>
      <sheetName val="Investimentos Dez"/>
      <sheetName val="Investimentos Out"/>
      <sheetName val="Teste Adições Diferido"/>
      <sheetName val="Teste Fechamento de Loja"/>
      <sheetName val=" Calc Depreciação OUT"/>
      <sheetName val=" Calc Depreciação DEZ"/>
      <sheetName val="Depre. Imóveis"/>
      <sheetName val="Seleção Saldo Inicial"/>
      <sheetName val="Teste Adições e Baixas"/>
      <sheetName val="Adições Benfeitorias "/>
      <sheetName val="Dados"/>
      <sheetName val="Dados (2)"/>
      <sheetName val="Mov. PPC"/>
      <sheetName val="Imob a regularizar"/>
      <sheetName val="Exaustão"/>
      <sheetName val="Projeção Imobilizado"/>
      <sheetName val="Mov. Set02 PPC"/>
      <sheetName val="Mov. Dez02 PPC"/>
      <sheetName val="Teste deprec."/>
      <sheetName val="Teste Aquis."/>
      <sheetName val="Movimentação Set02 PPC"/>
      <sheetName val="APOIO"/>
      <sheetName val="N"/>
      <sheetName val="Plan1"/>
      <sheetName val="Intangível"/>
      <sheetName val=" Mov. HB1 {PPE}"/>
      <sheetName val="PAS Depr. HB1"/>
      <sheetName val="Mov. HB2 {PPE}"/>
      <sheetName val="PAS Depr. HB2"/>
      <sheetName val="Imob. em Andamento"/>
      <sheetName val="Ad. Fornecedores"/>
      <sheetName val="PAS Depr. (HB1)"/>
      <sheetName val=" Mov. HB1 31.12 {PPE}"/>
      <sheetName val="PAS Depr. (HB2)"/>
      <sheetName val="Mov. HB2 31.12 {PPE}"/>
      <sheetName val="Log Seleção Saldo Inicial"/>
      <sheetName val="Recálculo VC"/>
      <sheetName val="Log Adto fornecedor"/>
      <sheetName val="NE 2 - Material Additions"/>
      <sheetName val="NE 2 - Material Additions-total"/>
      <sheetName val="Log Seleção Amostra Adicao"/>
      <sheetName val="NOta 2"/>
      <sheetName val="Ad. Fornecedores "/>
      <sheetName val="Cálculo Global Depr. (HB1)"/>
      <sheetName val="Comp. Analítica (HB1) {PPE}"/>
      <sheetName val=" Mov. HB1 31.12"/>
      <sheetName val="Comp. Analítica(HB2) {PPE}"/>
      <sheetName val="Cálculo Global Depr. (HB2)"/>
      <sheetName val="Mov. HB2 31.12"/>
      <sheetName val="Rel. adições 30.09"/>
      <sheetName val=" Mov. {PPE}"/>
      <sheetName val="PAS Depreciação HBII"/>
      <sheetName val="back up"/>
      <sheetName val="PAS Depreciação HBI"/>
      <sheetName val="Depreciação Moldes"/>
      <sheetName val="Depreciação Moldes Alemão"/>
      <sheetName val="Teste Detalhe Depreciação"/>
      <sheetName val="Planilha Aquisições 30.09 {PPE}"/>
      <sheetName val="Para referência DF's"/>
      <sheetName val="Certidões"/>
      <sheetName val="Equity"/>
      <sheetName val="Depreciação Moldes Uso"/>
      <sheetName val="Depreciação "/>
      <sheetName val="Mov. Permanente"/>
      <sheetName val="Movimentação_Interim"/>
      <sheetName val="Movimentação_Final"/>
      <sheetName val="PAS Deprec Dez"/>
      <sheetName val="Teste_Adições"/>
      <sheetName val="Log_Adições"/>
      <sheetName val="Log Imob. andamento"/>
      <sheetName val="A - Mapa"/>
      <sheetName val="A - MAPA RTT"/>
      <sheetName val="B - PAS Deprec."/>
      <sheetName val="C - Teste adições"/>
      <sheetName val="D - Adiantamento"/>
      <sheetName val="E - Andamento"/>
      <sheetName val="F - Resumo dos Laudos"/>
      <sheetName val="BOLETAR"/>
      <sheetName val="ICMS-Cofins Arcos"/>
      <sheetName val="Nota Relatorio"/>
      <sheetName val="Procedimentos"/>
      <sheetName val="{PPC} Mapa Marisa"/>
      <sheetName val="PAS - Depre. Marisa 31.12"/>
      <sheetName val="PAS - Depre. Marisa 30.09"/>
      <sheetName val="Cálculo Instalações"/>
      <sheetName val="Dep. Acelerada"/>
      <sheetName val="{PPC} Imob. em Andamento"/>
      <sheetName val="Transferências"/>
      <sheetName val="{PPC} Mapa Credi21"/>
      <sheetName val="PAS - Depreciação Credi21"/>
      <sheetName val="{PPC} Mapa Due Mille"/>
      <sheetName val="PAS - Depreciação Due Mille"/>
      <sheetName val="Instruções DTT Belgica"/>
      <sheetName val="Mapa Referência"/>
      <sheetName val="Teste - Saldo Inicial"/>
      <sheetName val="NE 14"/>
      <sheetName val="Pontos"/>
      <sheetName val="PAS - Depreciação Marisa"/>
      <sheetName val="Adto Imobilizado"/>
      <sheetName val="{PPC} Mapa de Mov. Marisa Lojas"/>
      <sheetName val="PAS - Desp. Depreciação Marisa"/>
      <sheetName val="{PPC} Mapa de Mov. Credi 21"/>
      <sheetName val="PAS - Desp. Depreciação Credi21"/>
      <sheetName val="Nota 12"/>
      <sheetName val="Adições 2005"/>
      <sheetName val="Teste Adições 30.06.05"/>
      <sheetName val="Baixas 2005"/>
      <sheetName val="PAS Depreciação 30.06.05"/>
      <sheetName val="Baixas Analitico  "/>
      <sheetName val="Bens Totalmente Depreciados"/>
      <sheetName val="Depr Benfeitorias"/>
      <sheetName val="Procedimentos ISRE"/>
      <sheetName val="Mapa Marisa"/>
      <sheetName val="PAS - Deprec. Marisa"/>
      <sheetName val="Mapa Credi 21"/>
      <sheetName val="PAS - Deprec. Credi 21"/>
      <sheetName val="Mapa Due Mille"/>
      <sheetName val="PAS - Deprec. Due Mille"/>
      <sheetName val="Mapa Imob. em Andamento"/>
      <sheetName val="Adiantamento Terceiros"/>
      <sheetName val="Adiantamento Imobilizado"/>
      <sheetName val="Taxa Efetiva"/>
      <sheetName val="Nota Imobilizado"/>
      <sheetName val="PAS - Depre. Marisa"/>
      <sheetName val="Mapa Credi21"/>
      <sheetName val="PAS - Depre. Credi21"/>
      <sheetName val="PAS - Depre. Due Mille"/>
      <sheetName val="Adto Terceiros"/>
      <sheetName val="Avaliação de Imoveis"/>
      <sheetName val="Cálculo de Itens"/>
      <sheetName val="Para Ref"/>
      <sheetName val="Actio"/>
      <sheetName val="Athol"/>
      <sheetName val="Begoldi"/>
      <sheetName val="CBF"/>
      <sheetName val="Compar"/>
      <sheetName val="Locado"/>
      <sheetName val="Mareasa"/>
      <sheetName val="Marisa Part"/>
      <sheetName val="NIX"/>
      <sheetName val="Novay"/>
      <sheetName val="Pense"/>
      <sheetName val="Traditio"/>
      <sheetName val="Imobilizações em Curso"/>
      <sheetName val="Teste Custo Inicial"/>
      <sheetName val="Aquisições por loja"/>
      <sheetName val="Pontos comerciais"/>
      <sheetName val="Pontos comerciais - detalhes"/>
      <sheetName val="NE_Movimentação"/>
      <sheetName val="Base_NE_Movimentação"/>
      <sheetName val="Desp. Pré Operacionais"/>
      <sheetName val="Teste Adições 31.12"/>
      <sheetName val="Pontos comerciais 31.12"/>
      <sheetName val="Pontos comerciais 30.09"/>
      <sheetName val="Desp Pré Operacional 30.09"/>
      <sheetName val="Teste Adições 30.09"/>
      <sheetName val="Depr. Reav. 2005 - Máquinas"/>
      <sheetName val="Deprec. de Máq. Não Reavaliadas"/>
      <sheetName val="Prédios reavaliados"/>
      <sheetName val="PROJETOS - 2006"/>
      <sheetName val="Penhora"/>
      <sheetName val="Mapa de Movimentação {PPC}"/>
      <sheetName val="Teste de Movimentações"/>
      <sheetName val="Comp Imobilizado Andamento"/>
      <sheetName val="Abertura relatório"/>
      <sheetName val="Análise_variação"/>
      <sheetName val="Ajuste_Imob_andamento"/>
      <sheetName val="Controle_Individual"/>
      <sheetName val="Imobilizado_em_andamento"/>
      <sheetName val="Mapa de Movimentação PPC"/>
      <sheetName val="Movimentações"/>
      <sheetName val="Mapa de Movimentação{PPC}"/>
      <sheetName val="Comp. Imobil em Andto"/>
      <sheetName val="Inspeção Física"/>
      <sheetName val="Log ACL-Inspeção Física"/>
      <sheetName val="Projetos em andamento"/>
      <sheetName val="Mapa de Movimentação 30.06"/>
      <sheetName val="PAS Depreciação 30.06.04"/>
      <sheetName val="Teste Adições Imob em Andamento"/>
      <sheetName val="Imperment"/>
      <sheetName val="Mapa de movimentacao 31.12.03"/>
      <sheetName val="PAS Depreciação 31.12.03"/>
      <sheetName val="Teste de adição e baixas"/>
      <sheetName val="Penhora Abril"/>
      <sheetName val="Itens selecionados(teste insp.)"/>
      <sheetName val="Log file"/>
      <sheetName val="Mapa Imob 1T06"/>
      <sheetName val="Variação Obras em andamento"/>
      <sheetName val="Projetos e obras em andamento"/>
      <sheetName val="Reav. 2005 Máquinas"/>
      <sheetName val="Reav. 2005 Edifício e Terrenos"/>
      <sheetName val="Mapa imob 2T06"/>
      <sheetName val="Deprec Reav. 2005 Máquinas"/>
      <sheetName val="Deprec máquinas não reaval."/>
      <sheetName val="Mapa Imob 1T06 Ajustado"/>
      <sheetName val="Bens dados em garantia"/>
      <sheetName val="PROJETOS_2006"/>
      <sheetName val="Impairment Test"/>
      <sheetName val="Procedimentos Efetuados"/>
      <sheetName val="Teste imobilizado em and."/>
      <sheetName val="Log Testes"/>
      <sheetName val="Relação de lojas"/>
      <sheetName val="Mapa Marisa Lojas"/>
      <sheetName val="Mapa a realizar"/>
      <sheetName val="Resumo adições"/>
      <sheetName val="Contratos"/>
      <sheetName val="PAS Depreciação - Marisa"/>
      <sheetName val="PAS Depreciação - Credi 21"/>
      <sheetName val="Mapa Consolidado"/>
      <sheetName val="Capex"/>
      <sheetName val="Cálculo Taxa Efetiva"/>
      <sheetName val="Suporte Fluxo de caixa"/>
      <sheetName val="5. Sample Size Table"/>
      <sheetName val="INFO"/>
      <sheetName val="ABRIL 2000"/>
      <sheetName val="P1. Mapa de Imob. 31.12"/>
      <sheetName val="P2. Pas Depreciação 31.12"/>
      <sheetName val="P3. Mapa de Imob. 30.09"/>
      <sheetName val="P4. Pas Depreciação 30.09"/>
      <sheetName val="P5.Teste de SI"/>
      <sheetName val="P6. Imob. em Andamento"/>
      <sheetName val="P7. Adiant. de Imobilizado"/>
      <sheetName val="P6. Log ACL"/>
      <sheetName val="PAS Depreciação 31.12.08"/>
      <sheetName val="Teste de Adição 31.12.08"/>
      <sheetName val="Teste de Baixa 31.12.08"/>
      <sheetName val="Teste de Imobilização 31.12.08"/>
      <sheetName val="PAS Depreciação 30.09.08"/>
      <sheetName val="Teste de Adição 30.09.08"/>
      <sheetName val="Teste de Baixa 30.09.08"/>
      <sheetName val="Teste de Imobilização 30.09.08"/>
      <sheetName val="Teste de SI"/>
      <sheetName val="Comp. Aeródromo"/>
      <sheetName val="Log ACL 30.09.08"/>
      <sheetName val="P1. Programa de Trabalho"/>
      <sheetName val="P2. Lead"/>
      <sheetName val="P3. Mapa Mov."/>
      <sheetName val="P4. PAS Depreciação"/>
      <sheetName val="P5. Teste Saldo Inicial"/>
      <sheetName val="Tabela Sample Size"/>
      <sheetName val="Mapa Movim."/>
      <sheetName val="PAS Depreciação 31.10"/>
      <sheetName val="Teste Saldo Inicial 31.10"/>
      <sheetName val="Teste Adições 31.10"/>
      <sheetName val="Cálculo Global de Deprec Dez"/>
      <sheetName val="Cálculo Global de Depreciaç Set"/>
      <sheetName val="PAS Deprec. Set-06"/>
      <sheetName val="PAS Deprec. Dez-06"/>
      <sheetName val="PAS Deprec. Dez05"/>
      <sheetName val="PAS Deprec. Set05"/>
      <sheetName val="Cálculo Global de Depreciação"/>
      <sheetName val="Capitalização de juros"/>
      <sheetName val="Mapa Movimentação_31.12.07"/>
      <sheetName val="Mapa Movimentação_31.10.07"/>
      <sheetName val="Teste Adição_31.10.07"/>
      <sheetName val="Teste Adição_Compl_31.12.07"/>
      <sheetName val="Teste SI_BUNGE_31.12.06"/>
      <sheetName val="Teste SI_31.10.07"/>
      <sheetName val="Teste SI_Compl.31.12.07"/>
      <sheetName val="Mapa Movim 31.10"/>
      <sheetName val="Ref. Reporting Package"/>
      <sheetName val="Mapa Mov_USGAAP"/>
      <sheetName val="Baixa Imobilizado"/>
      <sheetName val="Teste Venda"/>
      <sheetName val="Depreciação USGAAP out"/>
      <sheetName val="Mapa Mov Out08_BRGAAP"/>
      <sheetName val="Depreciação BRGAAP"/>
      <sheetName val="P2 - Lead"/>
      <sheetName val="P3 - Mapa Mov."/>
      <sheetName val="P4 - PAS Depreciação"/>
      <sheetName val="P5 - Teste Saldo Inicial"/>
      <sheetName val="P6 - Teste Adições"/>
      <sheetName val="P7 - Log ACL"/>
      <sheetName val="Dezembro 2010"/>
      <sheetName val="Pas Depreciação 31-12-10"/>
      <sheetName val="Pas Depreciação 31-10-10"/>
      <sheetName val="Mapa Mov. 31.10"/>
      <sheetName val="Mapa de Movimentão"/>
      <sheetName val="Base Seleção"/>
      <sheetName val="Mapa Mov Imobilizado"/>
      <sheetName val="Nota Explicativa 8"/>
      <sheetName val="Mapa Imob e PAS deprec 31.10.08"/>
      <sheetName val="Mapa Imob. 31.12.08"/>
      <sheetName val="Selecao Adições"/>
      <sheetName val="Selecao Saldo Inicial"/>
      <sheetName val="Mapa de Imobilizado 31-10-08"/>
      <sheetName val="Mapa de Imobilizado 31-12-08"/>
      <sheetName val="Teste de Add 31-10-08"/>
      <sheetName val="Investimento 31-12-08"/>
      <sheetName val="CPC"/>
      <sheetName val="Mapa e PAS Depreciação"/>
      <sheetName val="Ampliação"/>
      <sheetName val="Nota do Relatório"/>
      <sheetName val="Mapa Dez2003"/>
      <sheetName val="PAS Depreciação Dez03"/>
      <sheetName val="Teste Inspeção"/>
      <sheetName val="Mapa imobil. SP"/>
      <sheetName val="PAS Deprec. - SP 10.02"/>
      <sheetName val="Andamento"/>
      <sheetName val="Teste veículos"/>
      <sheetName val="Teste de Sdo Inicial"/>
      <sheetName val="Impairment"/>
      <sheetName val="DEZEMBRO_2008 {PPC}"/>
      <sheetName val="Indenizações"/>
      <sheetName val="Teste débitos"/>
      <sheetName val="Suporte NE 6"/>
      <sheetName val="Mapa de Imobilizado - Set.08"/>
      <sheetName val="Mapa de Imobilizado - Dez.08"/>
      <sheetName val="Seleção Adição Imob. MTZ"/>
      <sheetName val="Seleção Adição Imob. Barra"/>
      <sheetName val="Seleção Adição BPeMTZ - Dez.08"/>
      <sheetName val="Mapa Imobilizado - 31.10"/>
      <sheetName val="DAAM 5440"/>
      <sheetName val="Mapa movimentação e PAS deprec"/>
      <sheetName val="PAS Deprec. Out07"/>
      <sheetName val="Mapa Mov Imob out.07"/>
      <sheetName val="Mapa imob. dez07"/>
      <sheetName val="Sel saldo inicial imob."/>
      <sheetName val="Sel Adi Imobilizado"/>
      <sheetName val="Comp Imob Out07"/>
      <sheetName val="Mapa Diferido - 31.10"/>
      <sheetName val="Mapa - 31.12"/>
      <sheetName val="Diferido - 31.12"/>
      <sheetName val="Resultado CC"/>
      <sheetName val="Roolforward Teste 31.12.2007"/>
      <sheetName val="Mutação imobilizado"/>
      <sheetName val="Mutação Imobilizado - PPC"/>
      <sheetName val="Teste de Detalhes"/>
      <sheetName val="DMPL"/>
      <sheetName val="Abertura mov imobilizado"/>
      <sheetName val="Abertura mov resultado"/>
      <sheetName val="Movimentação Nutrição e Avicult"/>
      <sheetName val="Movimentação suinos PICs"/>
      <sheetName val="Mapa Mov. {ppc}"/>
      <sheetName val="PAS Deprecição 30.09.07"/>
      <sheetName val="Baixas  30.09.07"/>
      <sheetName val="Adições 30.09.07"/>
      <sheetName val="Mapa Mov. e PAS dep. 31.12.2008"/>
      <sheetName val="Invest. Jardim Iguatemi"/>
      <sheetName val="Invest. Jardim Iguatemi (2)"/>
      <sheetName val="Calculo de Paramêtro"/>
      <sheetName val="P1 Lead"/>
      <sheetName val="P2 Mapa Mov. 31_10_2007"/>
      <sheetName val="P3Mapa Mov. e PAS dep. 31_12_07"/>
      <sheetName val="P4 Teste Adição"/>
      <sheetName val="P5 Teste Sd Inicial"/>
      <sheetName val="Referência Relatório"/>
      <sheetName val="Mapa Imob. e Cálc. Depr. 31.12"/>
      <sheetName val="Ativos sem Utilização"/>
      <sheetName val="Teste Taxa Deprec. Reaval."/>
      <sheetName val="Adições 31.10.03"/>
      <sheetName val="Mapa Mov e PAS Depr"/>
      <sheetName val="Imobilzado em Andamento"/>
      <sheetName val="Bx Ativo Imob."/>
      <sheetName val="Mapa Intangível {ppc}"/>
      <sheetName val="Recalculo da depreciação"/>
      <sheetName val="Lead (2)"/>
      <sheetName val="NE Imobilizado - IFRS"/>
      <sheetName val="NE - BR GAAP"/>
      <sheetName val="Mapa Movimentação Imobilizado"/>
      <sheetName val="Mapa Imobiliz SESPO"/>
      <sheetName val="PAS Depreciação Sespo"/>
      <sheetName val="Teste adições Sespo"/>
      <sheetName val="Teste Saldo Inicial Sespo"/>
      <sheetName val="Mapa Imob Vetbrands"/>
      <sheetName val="Sumario"/>
      <sheetName val="Cálculo Parâmetro AZ_BR"/>
      <sheetName val="Cálculo Parâmetro Gr_PI"/>
      <sheetName val="NE 2006"/>
      <sheetName val="Saldo  Inicial - Baixas"/>
      <sheetName val="Nota 2006"/>
      <sheetName val="PALIO (ZE MARIA)"/>
      <sheetName val="FIESTA (STEFANO)"/>
      <sheetName val="ZAFIRA (ESTELA)"/>
      <sheetName val="Mapa Movimentação 30.09.06"/>
      <sheetName val="PAS Depreciação 30.09.06"/>
      <sheetName val="Mapa Movimentação 31.12.2006"/>
      <sheetName val="PAS Depreciação 31.12.06"/>
      <sheetName val="Quadro de Movimentação"/>
      <sheetName val="Imobilizado {PPC}"/>
      <sheetName val="PAS Depreciação 31.10.03"/>
      <sheetName val="Teste de adições 31.10.03"/>
      <sheetName val="Despesa com manutenção 31.10.03"/>
      <sheetName val="Mapa de mov e PAs dep"/>
      <sheetName val="Total Deprec."/>
      <sheetName val="PAS Deprec. SET-07"/>
      <sheetName val="Set-03"/>
      <sheetName val="Jun-03"/>
      <sheetName val="Mov."/>
      <sheetName val="Prog."/>
      <sheetName val="Memo"/>
      <sheetName val="An.Var."/>
      <sheetName val="Txs.Depr."/>
      <sheetName val="Depr."/>
      <sheetName val="NBT Lic"/>
      <sheetName val="Mat."/>
      <sheetName val="Aj.Benf."/>
      <sheetName val="Tco-BIS"/>
      <sheetName val="Tgo-BIS"/>
      <sheetName val="Tmt-BIS"/>
      <sheetName val="Tms-BIS"/>
      <sheetName val="Tro-BIS"/>
      <sheetName val="Tac-BIS"/>
      <sheetName val="Nbt-BIS"/>
      <sheetName val="IP-BIS"/>
      <sheetName val="Tco-BIA"/>
      <sheetName val="Tgo-BIA"/>
      <sheetName val="Tmt-BIA"/>
      <sheetName val="Tms-BIA"/>
      <sheetName val="Tro-BIA"/>
      <sheetName val="Tac-BIA"/>
      <sheetName val="Nbt-BIA"/>
      <sheetName val="IP-BIA"/>
      <sheetName val="Tco"/>
      <sheetName val="Tgo"/>
      <sheetName val="Tmt"/>
      <sheetName val="Tms"/>
      <sheetName val="Tro"/>
      <sheetName val="Tac"/>
      <sheetName val="Tco-100%"/>
      <sheetName val="Tgo-100%"/>
      <sheetName val="Tmt-100%"/>
      <sheetName val="Tms-100%"/>
      <sheetName val="Tro-100%"/>
      <sheetName val="Tac-100%"/>
      <sheetName val="Tco-Depr.AC"/>
      <sheetName val="Tgo-Depr.AC"/>
      <sheetName val="Tmt-Depr.AC"/>
      <sheetName val="Tms-Depr.AC"/>
      <sheetName val="Tro-Depr.AC"/>
      <sheetName val="Tac-Depr.AC"/>
      <sheetName val="Nbt-Depr.AC"/>
      <sheetName val="Relat."/>
      <sheetName val="NBT Amort."/>
      <sheetName val="Materiais"/>
      <sheetName val="Tron-100%"/>
      <sheetName val="Tco-Ad-reclas."/>
      <sheetName val="Tgo-Ad-recl."/>
      <sheetName val="Tmt-Ad-recl."/>
      <sheetName val="Tac-Ad-recl."/>
      <sheetName val="Tro-Ad-recl."/>
      <sheetName val="Tms-Ad-recl."/>
      <sheetName val="Nbt-Ad-recl."/>
      <sheetName val="IP-Ad-recl."/>
      <sheetName val="Dez-03"/>
      <sheetName val="Mov por empresa"/>
      <sheetName val="Mov. por grupo"/>
      <sheetName val="Abertura NBT"/>
      <sheetName val="Mapa Mov. AGO."/>
      <sheetName val="Depreciação AGO."/>
      <sheetName val="Mapa de Movimentação 30.11"/>
      <sheetName val="PAS - Depreciação 30.11"/>
      <sheetName val="Depreciação Software 30.11"/>
      <sheetName val="Teste de Saldo Inicial 30.11"/>
      <sheetName val="Mapa de Mov. Mensal"/>
      <sheetName val="PAS - Depreciação "/>
      <sheetName val="Teste Adições Dez"/>
      <sheetName val="Comp Analítica Imobilizado"/>
      <sheetName val="Teste de Inspeção Física"/>
      <sheetName val="Mapa de Movimetação 31.12.05"/>
      <sheetName val="Teste Imobilizado em Andamento"/>
      <sheetName val="Projeto 3416 "/>
      <sheetName val="Base Imobilizado em Andamento"/>
      <sheetName val="Mapa de Movimentação 31.10.05"/>
      <sheetName val="PAS Depreciacao"/>
      <sheetName val="Obras em andamento"/>
      <sheetName val="Dias Trab jan a set 2005"/>
      <sheetName val="P1-Sumário"/>
      <sheetName val="P2- Lead"/>
      <sheetName val="P3- Mapa Movimentação BR"/>
      <sheetName val="P4- Mapa Movimentação IFRS"/>
      <sheetName val="P5- Pas - Deprec. BR "/>
      <sheetName val="P6-Cálculo da Deprec. IFRS"/>
      <sheetName val="P7-Taxas IFRS"/>
      <sheetName val="P8- Composição das Adições"/>
      <sheetName val="P9-Teste Adição"/>
      <sheetName val="P10- Teste SI"/>
      <sheetName val="P11 - Recálculo IFRS Final"/>
      <sheetName val="P3 - Rollforward "/>
      <sheetName val="P4 - Mapa Movimentação"/>
      <sheetName val="P5 - PAS Depreciação 31.12.08"/>
      <sheetName val="P6 - PAS Depreciação 31.10.08"/>
      <sheetName val="P7 -Efeitos no IR 31.10 e 31.12"/>
      <sheetName val="P8 -Teste Adição 31.10 e 31.12"/>
      <sheetName val="P9 - Log Adicao 31.10"/>
      <sheetName val="P10 - Teste Saldo Inicial 31.12"/>
      <sheetName val="Tabela DAAM"/>
      <sheetName val="A"/>
      <sheetName val="B"/>
      <sheetName val="C"/>
      <sheetName val="D"/>
      <sheetName val="E"/>
      <sheetName val="P3 - NE"/>
      <sheetName val="P5 - Adições"/>
      <sheetName val="P6 - Baixas"/>
      <sheetName val="P7 - Depreciação"/>
      <sheetName val="Movimentação Imobilizado 31.12"/>
      <sheetName val="Adições no Imobilizado 31.12"/>
      <sheetName val="Imob Andamen. 31.12"/>
      <sheetName val="Roll Foward Depr. 31.12"/>
      <sheetName val="Adiant. a Fornec. 31.12"/>
      <sheetName val="Movimentação Imobilizado 30.09"/>
      <sheetName val="Adições no Imobilizado 30.09"/>
      <sheetName val="Imob Andamento 30.09"/>
      <sheetName val="Ad. a Fornec. 30.09"/>
      <sheetName val="Adições e Baixas 31.12"/>
      <sheetName val="Intang. em And. 31.12"/>
      <sheetName val="Movimentação 31.10"/>
      <sheetName val="Adições e Baixas 31.10"/>
      <sheetName val="Imob. Andamento 31.10"/>
      <sheetName val="Produção Transform. de Linha"/>
      <sheetName val="Adições do Imobilizado 31.12"/>
      <sheetName val="Disclosure"/>
      <sheetName val="Global de Depreciação"/>
      <sheetName val="Mapa_imobilizado_2006"/>
      <sheetName val="PAS - Depreciação_2006"/>
      <sheetName val="Despesa_Benfeitorias_31.12.06"/>
      <sheetName val="Mapa_benfeitorias_2006"/>
      <sheetName val="PAS_amortização_2006"/>
      <sheetName val="Contratos de Aluguel_2006"/>
      <sheetName val="Baixas_2006"/>
      <sheetName val="Teste de baixas_2006"/>
      <sheetName val="Adições_01.11.06 a 31.12.06"/>
      <sheetName val="Teste_adições_31.12.06"/>
      <sheetName val="Adições até 31.10.06"/>
      <sheetName val="Teste_adições_31.10.06"/>
      <sheetName val="Relação ativos até 31.12.05"/>
      <sheetName val="Teste_saldo inicial_31.10.06"/>
      <sheetName val="Log ACL_Saldo inicial"/>
      <sheetName val="Mapa_imobilizado"/>
      <sheetName val="Mapa_benfeitorias"/>
      <sheetName val="PAS_amortização"/>
      <sheetName val="Contrato de Aluguel"/>
      <sheetName val="Mapa_movim_30.11.05"/>
      <sheetName val="PAS_Depreciação"/>
      <sheetName val="Venda de imob. reavaliado"/>
      <sheetName val="Percentual depreciação"/>
      <sheetName val="Movimentação benfeitorias"/>
      <sheetName val="PAS - Amortização"/>
      <sheetName val="Contratos de aluguel"/>
      <sheetName val="Deprec. DEZ."/>
      <sheetName val="Deprec. AGO"/>
      <sheetName val="LogSeleção"/>
      <sheetName val="Mapa_movim_31.12.05"/>
      <sheetName val="PAS_Depreciação_31.12.05"/>
      <sheetName val="Totalmente_deprec._2005"/>
      <sheetName val="Percentual_Depreciação"/>
      <sheetName val="Adições_2005_PPC"/>
      <sheetName val="Teste_adições_30.11.05"/>
      <sheetName val="Log ACL_Adições"/>
      <sheetName val="Inspeção Física_30.11.05"/>
      <sheetName val="Moviment._benfeitorias"/>
      <sheetName val="Contratos_aluguel"/>
      <sheetName val="Contabilizações - Reavaliação"/>
      <sheetName val="Movimentação - Reavaliação"/>
      <sheetName val="Composição - Reavaliação"/>
      <sheetName val="PAS_Depreciação_30.11.05"/>
      <sheetName val="Mapa BRGAAP"/>
      <sheetName val=" Saldo Inicial"/>
      <sheetName val="Seguros"/>
      <sheetName val="Mapa de Movimentação Societário"/>
      <sheetName val="Mapa de Movimentação Report"/>
      <sheetName val="PAS Depreciação Societário"/>
      <sheetName val="Transitória de Imobilizado"/>
      <sheetName val="PAS Depreciação Report"/>
      <sheetName val="Log Inspeção Física"/>
      <sheetName val="Mapa APMGAAP"/>
      <sheetName val="Suporte N.E 10"/>
      <sheetName val="Suporte N.E 11"/>
      <sheetName val="Mapa Imobilizado "/>
      <sheetName val="PAS Depreciação (Set)"/>
      <sheetName val="PAS Depreciação (Dez)"/>
      <sheetName val="Adição (Jul a  Set)"/>
      <sheetName val="Adição (Out a Dez)"/>
      <sheetName val="Baixas (Out a Dez)"/>
      <sheetName val="Imobilizações em Andamento"/>
      <sheetName val="Diferido (Dez)"/>
      <sheetName val="Amortização Diferido (Dez)"/>
      <sheetName val="Reclassificação Software"/>
      <sheetName val="Mapa ACHE"/>
      <sheetName val="Mapa BIO"/>
      <sheetName val="Imobilizado em Andamento Aging"/>
      <sheetName val="Imob. Andamento Q4"/>
      <sheetName val="Imob. Andamento Q3"/>
      <sheetName val="PAS de depreciação ACHE"/>
      <sheetName val="PAS de depreciação BIO"/>
      <sheetName val="Variação ACHE"/>
      <sheetName val="Variação BIO"/>
      <sheetName val="(1) Rollforward"/>
      <sheetName val="(2) Mapa Imobilizado"/>
      <sheetName val="(3) PAS Depreciação"/>
      <sheetName val="(4) Teste saldo inicial"/>
      <sheetName val="(5) Teste Adição"/>
      <sheetName val="(6) Taxa Fiscal x Cliente"/>
      <sheetName val="(7) Teste de Baixa"/>
      <sheetName val="(3) Teste de adição"/>
      <sheetName val="(4) PAS depreciação"/>
      <sheetName val="(5) Leasing"/>
      <sheetName val="Sample size"/>
      <sheetName val="Teste"/>
      <sheetName val="PCC"/>
      <sheetName val="Movimentação (2009)"/>
      <sheetName val="Conciliação"/>
      <sheetName val="Comp. Equip. Deposito"/>
      <sheetName val="TO DO"/>
      <sheetName val="Cont. Patrimonial"/>
      <sheetName val="Seleção Adição"/>
      <sheetName val="Composição Intangível"/>
      <sheetName val="Depreciação Global"/>
      <sheetName val="Riscos"/>
      <sheetName val="PCC's"/>
      <sheetName val="Resumo dos Riscos"/>
      <sheetName val="Patrimônio"/>
      <sheetName val="Safra Cana"/>
      <sheetName val="Global Exaustão"/>
      <sheetName val="Teste Vasilhames"/>
      <sheetName val="Classes ANP"/>
      <sheetName val="Rollforward Imobilizado"/>
      <sheetName val="Composição das Adições"/>
      <sheetName val="Confronto Controle Patrim"/>
      <sheetName val="Teste Detalhe"/>
      <sheetName val="Teste deprec exaust"/>
      <sheetName val="Teste taxas depreciacao"/>
      <sheetName val="1. Movimentação"/>
      <sheetName val="2. Sample Size"/>
      <sheetName val="3.Seleção "/>
      <sheetName val="4. Global de depreciação "/>
      <sheetName val="5. Obras em andamento"/>
      <sheetName val="5.Cobertura de Seguros"/>
      <sheetName val="c008"/>
      <sheetName val="Pendecias"/>
      <sheetName val="Teste de Obras em andamento"/>
      <sheetName val="Mapa do Diferido"/>
      <sheetName val="Benfeitorias e Imob em Andament"/>
      <sheetName val="Bens destinados a venda"/>
      <sheetName val="Teste - Imobilizado"/>
      <sheetName val="Cut-off do imobilizado "/>
      <sheetName val="Teste Global de Depreciação"/>
      <sheetName val="Teste de Exaustão"/>
      <sheetName val="Teste de Depreciação Global"/>
      <sheetName val="Teste Global Depreciação"/>
      <sheetName val="Teste Depreciações"/>
      <sheetName val="Seleção Adições"/>
      <sheetName val="Tickmarks (2)"/>
      <sheetName val="Seleção"/>
      <sheetName val="Cálculo do Parametro"/>
      <sheetName val="Teste Exaustão"/>
      <sheetName val="Seleção Adições Set"/>
      <sheetName val="Seleção Adições  Dez"/>
      <sheetName val="Seleção Baixas"/>
      <sheetName val="P2-Intruções DTT França"/>
      <sheetName val="P3-Impairment"/>
      <sheetName val="P4-Depreciação"/>
      <sheetName val="P5-Diferido"/>
      <sheetName val="P6-Mapa de Movimentação 31.12"/>
      <sheetName val="P6-Mapa de Movimentação 31.10"/>
      <sheetName val="P6-Mapa de Movimentação 30.06"/>
      <sheetName val="P7-Teste de Saldo Inicial"/>
      <sheetName val="P8-Teste de Adição"/>
      <sheetName val="P9-LOG ACL"/>
      <sheetName val="Mapa de Movimentação dez.07"/>
      <sheetName val="Mapa de Movimentação out.07"/>
      <sheetName val="PAS Depreciação 31.12"/>
      <sheetName val="Imob. em andamento 31.12"/>
      <sheetName val="Resumo Teste Adiç. e Baixas"/>
      <sheetName val="PAS  Depreciação 30.09"/>
      <sheetName val="1.Mapa de Movimentação "/>
      <sheetName val="2. Resumo Teste Adiç. e Baixas"/>
      <sheetName val="3. Teste de Adição"/>
      <sheetName val="4. Teste de Baixas"/>
      <sheetName val="5. PAS  Depreciação"/>
      <sheetName val="Teste Imobilização em andamento"/>
      <sheetName val="1.Mapa de Movimentação Jun08"/>
      <sheetName val="2.PAS Depreciação Jun08"/>
      <sheetName val="1. Mapa de Movimentação Abr.08"/>
      <sheetName val="PAS Depreciação Abr.08"/>
      <sheetName val="Para relatório"/>
      <sheetName val="Mapa 31.12"/>
      <sheetName val="Teste Adição 31.12"/>
      <sheetName val="Depreciação 31.12"/>
      <sheetName val="Imob. em And. 31.12"/>
      <sheetName val="Mapa 30.09"/>
      <sheetName val="Teste Deprec. 30.09"/>
      <sheetName val="Teste Adição 30.09"/>
      <sheetName val="Log ACL 30.09"/>
      <sheetName val="Teste Obras andam. 30.09"/>
      <sheetName val="Log ACL II 30.09"/>
      <sheetName val="Evol. por fábrica 30_09"/>
      <sheetName val="Juros 31.12"/>
      <sheetName val="Mapa Movimentação - 3009"/>
      <sheetName val="Teste de Adições e  Baixas "/>
      <sheetName val="Teste Depreciação 3009"/>
      <sheetName val="Mapa 3112"/>
      <sheetName val="Teste Depreciação 3112"/>
      <sheetName val="Imobilizado em Curso"/>
      <sheetName val="Ativações"/>
      <sheetName val="Obras em Andamento - follow up"/>
      <sheetName val="Imobilizado X Receita"/>
      <sheetName val="Ajuste Inventário"/>
      <sheetName val="Imobilizado em Serviço"/>
      <sheetName val="Compras em Andamento"/>
      <sheetName val="Adto. Fornecedores"/>
      <sheetName val="Dep. Judiciais"/>
      <sheetName val="Materiais em Depósito"/>
      <sheetName val="Teste de Adição e Baixa"/>
      <sheetName val="Análise de Variação 31.12"/>
      <sheetName val="Mapa Imobilizado 31.12"/>
      <sheetName val="Análise de software 31.12"/>
      <sheetName val="Análise de Variação 31.10"/>
      <sheetName val="Mapa Imobilizado 31.10"/>
      <sheetName val="Planejamento"/>
      <sheetName val="P1. Mapa de movimentação"/>
      <sheetName val="P2. Teste de adição"/>
      <sheetName val="P3. Teste de baixas"/>
      <sheetName val="P4. PCC"/>
      <sheetName val="APEC"/>
      <sheetName val="Diferido 31.12"/>
      <sheetName val="Key Money"/>
      <sheetName val="Gastos com desenv. Dez"/>
      <sheetName val="Teste de Adição Dez"/>
      <sheetName val="Teste de Baixa Dez"/>
      <sheetName val="Rollfoward Depreciação Dez"/>
      <sheetName val="Obras em andamento Dez"/>
      <sheetName val="Juros s. imobilizado Dez"/>
      <sheetName val="Log ACL Dez"/>
      <sheetName val="Teste de Detalhe - Depreciação"/>
      <sheetName val="Juros s. imobilizado"/>
      <sheetName val="Seleção Adições 30.09"/>
      <sheetName val=" Baixas 30.09"/>
      <sheetName val="Mapa dez05"/>
      <sheetName val=" Baixas"/>
      <sheetName val="P2-Lead"/>
      <sheetName val="P3-Mapa do Imobilizado"/>
      <sheetName val="P4 - Teste Saldo Inicial"/>
      <sheetName val="P5 - Teste Adição"/>
      <sheetName val="P6 - PAS Depreciação 31.10"/>
      <sheetName val="P7 - Leasings"/>
      <sheetName val="P8 - Parâmetro"/>
      <sheetName val="P9-Mapa do Imobilizado 31.01"/>
      <sheetName val="P10 - PAS Depreciação 31.01"/>
      <sheetName val="Sumário de Procedimentos"/>
      <sheetName val="P1-Movimentação"/>
      <sheetName val="P2-Saldo Inicial"/>
      <sheetName val="P3-Teste de Adição e Baixa"/>
      <sheetName val="P4-Teste de Depreciação"/>
      <sheetName val="P5-Desp. Comerciais"/>
      <sheetName val="P6-Log Saldo Inicial"/>
      <sheetName val="P7-Log Adições"/>
      <sheetName val="P8-Parâmetro"/>
      <sheetName val="Ajuste USGAAP"/>
      <sheetName val="Roll Forward 31.12"/>
      <sheetName val="P1 - Mapa de movimentação"/>
      <sheetName val="P2 - PAS Depreciação"/>
      <sheetName val="P3-Teste Saldo Inicial"/>
      <sheetName val="P4-Teste Adição"/>
      <sheetName val="P1-Lead"/>
      <sheetName val="P2-Sumário"/>
      <sheetName val="P3-Mapa de Imobilizado"/>
      <sheetName val="P4-PAS -  Depreciação"/>
      <sheetName val="P5-Teste Saldo Inicial"/>
      <sheetName val="P6-Teste adição"/>
      <sheetName val="P1-Mapa de Imobilizado"/>
      <sheetName val="P2-PAS -  Depreciação"/>
      <sheetName val="P5 - Mapa USGAAP"/>
      <sheetName val="Referência"/>
      <sheetName val="Log Adição"/>
      <sheetName val="Resumo Relatório 30.12"/>
      <sheetName val="Resumo Relatório 30.09"/>
      <sheetName val="Projeto Sedna"/>
      <sheetName val="Laudo de Avaliação"/>
      <sheetName val="LOG ACL Saldo Inicial"/>
      <sheetName val="LOG ACL Adições"/>
      <sheetName val="Depreciação - Maq. e Equip"/>
      <sheetName val="Roll Forward 31.12.08"/>
      <sheetName val="resumo"/>
      <sheetName val="Análise de Variação 30-09"/>
      <sheetName val="Análise de Variação - 31-12"/>
      <sheetName val="LOG ACL Adições 30.09"/>
      <sheetName val="LOG ACL Adições 31.12"/>
      <sheetName val="Depreciação - Maq e Equip"/>
      <sheetName val="Henry Ford"/>
      <sheetName val="Importação Andamento"/>
      <sheetName val="Cálculo do parâmetro"/>
      <sheetName val="IFRS5"/>
      <sheetName val="ISA 2410"/>
      <sheetName val="Mapa BRGAAP "/>
      <sheetName val="REF Relatório"/>
      <sheetName val="P1.Mapa Imobilizado"/>
      <sheetName val="P2.PAS Depreciação"/>
      <sheetName val="P3.Teste de Adição nov.10"/>
      <sheetName val="P3.Teste de Adição nov.09"/>
      <sheetName val="P4.Teste Saldo Inicial"/>
      <sheetName val="P5.Rollfoward Procedures. 28.02"/>
      <sheetName val="P6. Teste de Adição fev.10"/>
      <sheetName val="1. Ajuste Off Book 30.06"/>
      <sheetName val="2. Mapa de Mov. BRGAAP"/>
      <sheetName val="3. Mapa de Mov. USGAAP"/>
      <sheetName val="4. PAS Depreciação BRGAAP"/>
      <sheetName val="5. PAS Depreciação USGAAP"/>
      <sheetName val="6. Saldo Inicial"/>
      <sheetName val="7. Alteração das taxas"/>
      <sheetName val="8. LOG's ACL"/>
      <sheetName val="Threshold and Sample Size"/>
      <sheetName val="P2 - Nota"/>
      <sheetName val="P3 - Mapa do Imobilizado"/>
      <sheetName val="P4 - Teste de Adição"/>
      <sheetName val="P6 - PAS Depreciação"/>
      <sheetName val="P7 - Teste de Baixa"/>
      <sheetName val="P8 -Tabela Parâmetro"/>
      <sheetName val="Depreciação Acelerada 31.12"/>
      <sheetName val="Impairment do Ágio"/>
      <sheetName val="Depreciação Acelerada 30.09"/>
      <sheetName val="Mapa USGAAP"/>
      <sheetName val="Rollfoward Depreciação USGAAP"/>
      <sheetName val="RollFoward  Depreciação BRGAAP"/>
      <sheetName val="PAS Depreciação USGAAP"/>
      <sheetName val="PAS Depreciação BRGAAP"/>
      <sheetName val="Principais baixas e adições"/>
      <sheetName val="Mapa IFRS"/>
      <sheetName val="IFRS 30-06-08"/>
      <sheetName val="P2. PAS de Depreciação"/>
      <sheetName val="P3. Teste de adição"/>
      <sheetName val="Sample Size Table"/>
      <sheetName val="1. Mapa de Mov. Imob 31.12"/>
      <sheetName val="2. Mapa Mov. Intang. 31.12"/>
      <sheetName val="3. PAS Depreciação"/>
      <sheetName val="3.1 Teste Alternativo"/>
      <sheetName val="4. Teste de Adição"/>
      <sheetName val="5. Teste de Baixas"/>
      <sheetName val="6. Tabela de Itens"/>
      <sheetName val="2. Mapa Mov. Intang. 30.09"/>
      <sheetName val="1. Mapa de Mov. Imob 30.09"/>
      <sheetName val="1a. Mapa de Mov_Imobilizado"/>
      <sheetName val="1b. Mapa Movim_Imobilizado"/>
      <sheetName val="2a.Mapa Movimentação Intangível"/>
      <sheetName val="2b.Mapa Movimentação Intangível"/>
      <sheetName val="1. Mapa de Mov. Imobilizado"/>
      <sheetName val="2. Mapa Movimentação Intangível"/>
      <sheetName val="3.b PAS Depreciação"/>
      <sheetName val="4 Itens Transferidos para BVS"/>
      <sheetName val="5. Teste de Adição_Baixas"/>
      <sheetName val="P2 Mapa de Movimentação"/>
      <sheetName val="P3 Mapa Intangível"/>
      <sheetName val="P4 Teste de Adição out e dez"/>
      <sheetName val="P5 Intangível 2008"/>
      <sheetName val="P6 PPC"/>
      <sheetName val="P7 Teste de Saldo Inicial 31.12"/>
      <sheetName val="P8 PAS Depreciação"/>
      <sheetName val="Ajuste 2340"/>
      <sheetName val="Teste Insp."/>
      <sheetName val="Imoveis não operacionais"/>
      <sheetName val="Movimentação Controladora"/>
      <sheetName val="Movimentação Consolidado"/>
      <sheetName val="Mapa Eternit"/>
      <sheetName val="Mapa Sama"/>
      <sheetName val="Mapa Precon"/>
      <sheetName val="Registro de Imóveis"/>
      <sheetName val="Mapa SET_2009"/>
      <sheetName val="Teste de Saldo Inicial SET_09"/>
      <sheetName val="Teste de Adição SET_09"/>
      <sheetName val="Teste de Baixa SET_09"/>
      <sheetName val="Obras_em_andamento"/>
      <sheetName val="Gastos com desenv. Set"/>
      <sheetName val="Inf. Importantes"/>
      <sheetName val="Audit Assurance Model"/>
      <sheetName val="MAPA BF"/>
      <sheetName val="PAS Depreciação BF"/>
      <sheetName val="Principais Adições"/>
      <sheetName val="Base Teste Inicial"/>
      <sheetName val="Composição Teste Inicial"/>
      <sheetName val="MAPA OV "/>
      <sheetName val="PAS Depreciação OV"/>
      <sheetName val="P2- Ajustes e PCC"/>
      <sheetName val="P3-Lead"/>
      <sheetName val="P4-NE - Imobilizado"/>
      <sheetName val="P5-NE - Intangível"/>
      <sheetName val="P6-NE - Movim. Consolidado"/>
      <sheetName val="P7-NE - Moviment. controladora"/>
      <sheetName val="P8-Mapa Eternit"/>
      <sheetName val="P9-Mapa Precon"/>
      <sheetName val="P10-Mapa Sama"/>
      <sheetName val="P11-Depreciações  Eternit"/>
      <sheetName val="P12-Eternit - Adições"/>
      <sheetName val="P13-Eternit - Baixas "/>
      <sheetName val="P14-Precon - Adições"/>
      <sheetName val="P15-Precon - Baixas"/>
      <sheetName val="P16-Teste de Depreciações  Sama"/>
      <sheetName val="P17-SAMA - Adições"/>
      <sheetName val="1. Sumário"/>
      <sheetName val="2. Mapa de Imobilizado "/>
      <sheetName val="3. Teste Saldo Inicial"/>
      <sheetName val="4. Depreciação"/>
      <sheetName val="5. Ágio"/>
      <sheetName val="6. Análise Impearment"/>
      <sheetName val="7. Registros"/>
      <sheetName val="8. Pontos Identificados"/>
      <sheetName val="Teste de Depreciações  Eternit"/>
      <sheetName val="Eternit - Adições"/>
      <sheetName val="Eternit - Baixas"/>
      <sheetName val="Precon - Adições"/>
      <sheetName val="Precon - Baixas"/>
      <sheetName val="Teste de Depreciações  Sama"/>
      <sheetName val="SAMA - Adições"/>
      <sheetName val="SAMA - Baixas "/>
      <sheetName val="NE - Movim. Consolidado"/>
      <sheetName val="NE - Moviment. controladora"/>
      <sheetName val="Depreciações  Eternit"/>
      <sheetName val="Pontos comerciais 30.06"/>
      <sheetName val="1. Mapa de Mov. Imob"/>
      <sheetName val="1.Mapa Imobilizado BR GAAP"/>
      <sheetName val="2.PAS Depreciação"/>
      <sheetName val="3.Mapa Diferido"/>
      <sheetName val="4.Amortização"/>
      <sheetName val="5. NE  mov. custo"/>
      <sheetName val="Itens não Localizados"/>
      <sheetName val="Imob em curso 31.12"/>
      <sheetName val="Desp Pré Operacional 31.12"/>
      <sheetName val="Análise Desp Pré-operac"/>
      <sheetName val="Amort não registrada"/>
      <sheetName val="Complemento Teste Adições"/>
      <sheetName val="Desp Pré Operacional 30.06"/>
      <sheetName val="Teste Adições 30.06"/>
      <sheetName val="Pontos comerciais 31.03"/>
      <sheetName val="Teste Adições 31.03"/>
      <sheetName val="Desp Pré Operacional 31.03"/>
      <sheetName val="Resumo Obras em And. 31.12"/>
      <sheetName val="Saldo de obras em and. por ano"/>
      <sheetName val="Resumo Investimentos 31.12"/>
      <sheetName val="Comparativo 31.12"/>
      <sheetName val="Comp. Obras And. 31.12"/>
      <sheetName val="MAPA BF 31.12"/>
      <sheetName val="Mapa Total Geral 08"/>
      <sheetName val="Teste de Adição 31.12"/>
      <sheetName val="PAS Depreciação BFE 31.12 "/>
      <sheetName val="Teste baixas 31.12"/>
      <sheetName val="Amortização Ágio 31.12"/>
      <sheetName val="1.MAPA BF 30.09"/>
      <sheetName val="2.Teste de Adições 30.09"/>
      <sheetName val="3.PAS Depreciação BF 30.09"/>
      <sheetName val="4.Obras em andamento"/>
      <sheetName val="4.1Composição Obras And."/>
      <sheetName val="5.Amortização Ágio"/>
      <sheetName val="6.Teste baixas 30.09"/>
      <sheetName val="Análise Variação"/>
      <sheetName val="Gastos com desenv. - Dez"/>
      <sheetName val="Impairment ativo fixo"/>
      <sheetName val="Gastos com desenv. "/>
      <sheetName val="1. Teste Base e Adições"/>
      <sheetName val="2. Teste das Transferências"/>
      <sheetName val="3. Teste Base Instalações"/>
      <sheetName val="4. Orçamento x Saeng"/>
      <sheetName val="5. Depreciação instalações"/>
      <sheetName val="5.1 Depr. Sobras"/>
      <sheetName val="5.2 Depr. Itens conciliados"/>
      <sheetName val="5.3 Depr. Itens Set-Dez 10"/>
      <sheetName val="6. Inspeção Física "/>
      <sheetName val="Audit Sampling Sample Size"/>
      <sheetName val="Para ref. relatório"/>
      <sheetName val="Análise de Variação - Dez"/>
      <sheetName val="1. Mapa Mov. Giroflex 31.12"/>
      <sheetName val="2. Mapa Mov. Giroservices 31.12"/>
      <sheetName val="3. Mapa Mov. Aurus 31.12"/>
      <sheetName val="4. PAS Depr Giroflex 31.12"/>
      <sheetName val="5. PAS Depr Giroflex 30.09"/>
      <sheetName val="6. Saldo Inicial Giroflex 30.09"/>
      <sheetName val="7. Base Saldo Inicial Giroflex"/>
      <sheetName val="8. Adições Giroflex  31.12"/>
      <sheetName val="9. Baixas Giroflex 30.09"/>
      <sheetName val="10. Base Benfeitorias"/>
      <sheetName val="11. Reavaliação"/>
      <sheetName val="Mapa Movim. 31.12"/>
      <sheetName val="Reavaliação - Contab"/>
      <sheetName val="Teste Depreciação 31.12"/>
      <sheetName val="Log ACL 31.12"/>
      <sheetName val="Baixas 2008"/>
      <sheetName val="Teste Saldo Inicial 30.09"/>
      <sheetName val="1. Mapa Mov. Giroflex"/>
      <sheetName val="2. Mapa Mov. Giroservices"/>
      <sheetName val="3. Mapa Mov. Aurus"/>
      <sheetName val="4. PAS Depreciação"/>
      <sheetName val="4. PAS Depreciação (2)"/>
      <sheetName val="5. Teste Saldo Inicial"/>
      <sheetName val="6. Teste de Adições"/>
      <sheetName val="7. Teste de Baixas"/>
      <sheetName val="1. Mapa Mov. Giroflex 30.09"/>
      <sheetName val="2. Mapa Mov. Giroservices 30.09"/>
      <sheetName val="3. Mapa Mov. Aurus 30.09"/>
      <sheetName val="4. PAS Depr Giroflex 30.09"/>
      <sheetName val="5. Saldo Inicial Giroflex 30.09"/>
      <sheetName val="6. Base Saldo Inicial Giroflex"/>
      <sheetName val="7. Adições Giroflex  30.09"/>
      <sheetName val="8. Baixas Giroflex 30.09"/>
      <sheetName val="9. Base Benfeitorias"/>
      <sheetName val="2. Mapa de Movimentação"/>
      <sheetName val="3. Teste de Adições"/>
      <sheetName val="4. Teste Saldo Inicial"/>
      <sheetName val="5. Depreciação"/>
      <sheetName val="1. Risco Específico"/>
      <sheetName val="2. Mapa Imobilizado"/>
      <sheetName val="3. Cobertura Seguros"/>
      <sheetName val="4. Suporte NE"/>
      <sheetName val="Firenze"/>
      <sheetName val="Imp bens de uso"/>
      <sheetName val="P3 - RollForward"/>
      <sheetName val="P4 - Mapa do Imobilizado"/>
      <sheetName val="P5 PAS - Depreciação"/>
      <sheetName val="P6 - Constr. em Andto"/>
      <sheetName val="P7 - Capitalização de Juros"/>
      <sheetName val="P8 - Teste de Adições"/>
      <sheetName val="P9 - Teste Saldo Inicial Set"/>
      <sheetName val="P10- Itapevi"/>
      <sheetName val="P8 - Impairment"/>
      <sheetName val="P9 - Teste de Adições"/>
      <sheetName val="P10 - Teste Saldo Inicial Set"/>
      <sheetName val="P11- Itapevi"/>
      <sheetName val="P3 - Mapa do Imobilizado "/>
      <sheetName val="P4 - Teste de Adições"/>
      <sheetName val="P5 PAS - Depreciação 311207"/>
      <sheetName val="P6 - Constr. em Andto 30.09"/>
      <sheetName val="P7 - Teste Saldo Inicial 30.09"/>
      <sheetName val="P7 Itapevi"/>
      <sheetName val="P8 Capitalização"/>
      <sheetName val="P9 Contas"/>
      <sheetName val="P10 Mapa Suporte"/>
      <sheetName val="P13 Constr. em Andto 30.09"/>
      <sheetName val="P4 - RollForward"/>
      <sheetName val="Teste Saldo Inicial Set"/>
      <sheetName val="12. Dif Res. Reaval"/>
      <sheetName val="1. Mapa Total Geral 08"/>
      <sheetName val="2. Resumo Obras em And. 31.12"/>
      <sheetName val="3. Movimentação - Obras"/>
      <sheetName val="Risco Específico"/>
      <sheetName val="Cobertura Seguros"/>
      <sheetName val="Pré op."/>
      <sheetName val="11.1 Dif reavaliação"/>
      <sheetName val="12. Resumo"/>
      <sheetName val="12a Gastos com terceiros"/>
      <sheetName val="Mapa de Movimentação-31.12.2006"/>
      <sheetName val="PAS - Depreciação-31.12.06"/>
      <sheetName val="Parâmetros"/>
      <sheetName val="1.Mapa movimentação imobilizado"/>
      <sheetName val="3. Adições"/>
      <sheetName val="4. Diferido"/>
      <sheetName val="PAS"/>
      <sheetName val="1.Mapa de Movimentação"/>
      <sheetName val="2. Análises 30.09"/>
      <sheetName val="3. PAS Deprec. e Amort."/>
      <sheetName val="3.1 Deprec. Benfeitorias"/>
      <sheetName val="4. Calculo da Amostra"/>
      <sheetName val="4.1 Teste de Adição 30.09"/>
      <sheetName val="4.2 Teste de Adição 31.12"/>
      <sheetName val="5. Despesas com IPO"/>
      <sheetName val="6. Análise de Luvas"/>
      <sheetName val="7. Resumo de Ajustes"/>
      <sheetName val="(6) Leasing"/>
      <sheetName val="(7) Fiscal x Cliente"/>
      <sheetName val="Mapa Mov "/>
      <sheetName val="Deprec 31.12"/>
      <sheetName val="Deprec 31.10"/>
      <sheetName val="Seleção_Teste_Adições"/>
      <sheetName val="SISPRO"/>
      <sheetName val="Caminhões Vendidos"/>
      <sheetName val="30.06"/>
      <sheetName val="Mapa de Mov"/>
      <sheetName val="Log File - Adição"/>
      <sheetName val="Comp.Itens Obsoletos"/>
      <sheetName val="Teste Físico para o contábil"/>
      <sheetName val="Composição transf. Unicoba"/>
      <sheetName val="Lead - Novo Plano"/>
      <sheetName val="(1) Roll-Forward"/>
      <sheetName val="(2) USGAAP x BRGAAP"/>
      <sheetName val="(3) Mapa Mov. - USGAAP"/>
      <sheetName val="(4) PAS - Deprec. - USGAAP"/>
      <sheetName val="(5) Mapa Mov. - BRGAAP"/>
      <sheetName val="(6) PAS - Deprec. - BRGAAP"/>
      <sheetName val="(7) Deprec. US x BR"/>
      <sheetName val="(8) Obras em Andamento - 31.12"/>
      <sheetName val="(9) Teste Sd. Inicial"/>
      <sheetName val="(10) Teste Adição"/>
      <sheetName val="(11) Teste de Baixa"/>
      <sheetName val="(12) Obras em Andamento - 30.09"/>
      <sheetName val="(13) Custo x Depreciação"/>
      <sheetName val="(14) Comp. Sd. Inicial - USxBR"/>
      <sheetName val="(7) US x BR"/>
      <sheetName val="P1 - Summary Sheet"/>
      <sheetName val="P3 - Reavaliado x Contábil"/>
      <sheetName val="P3 - Mapa de Movimentação"/>
      <sheetName val="P4 - Imobilizado em Andamento"/>
      <sheetName val="P6 - Teste de Adições"/>
      <sheetName val="P7 - Depreciação (PAS)"/>
      <sheetName val="mapa mov 30.09.07"/>
      <sheetName val="mapa mov 31.12.07"/>
      <sheetName val="Teste de adição 31.12.07"/>
      <sheetName val="tabela Parâmetro"/>
      <sheetName val="mapa mov 30.009.07"/>
      <sheetName val="mapa mov"/>
      <sheetName val="Mapa Movimentação 31.12"/>
      <sheetName val="P.A.S Depreciação 31.12"/>
      <sheetName val="Mapa Diferido 31.12"/>
      <sheetName val="Mapa movimentação 30.09"/>
      <sheetName val="P.A.S Depreciação 30.09"/>
      <sheetName val="Teste sd. inicial"/>
      <sheetName val="Mapa Diferido 30.09"/>
      <sheetName val="Log ACL sdo inicial"/>
      <sheetName val="PAS Vida Útil"/>
      <sheetName val="Depreciação 2010"/>
      <sheetName val="Calculo parâmetro"/>
      <sheetName val="Descrição dos Bens"/>
      <sheetName val="Depreciação 31.10"/>
      <sheetName val="Log de ACL"/>
      <sheetName val="Testes 31.12"/>
      <sheetName val="Testes 31.10"/>
      <sheetName val="Testes"/>
      <sheetName val="Saldo Societário Ajustado"/>
      <sheetName val="Tab 1 - Summary"/>
      <sheetName val="Tab2 - Lead"/>
      <sheetName val="Tab3  - Mapa Imobilizado"/>
      <sheetName val="Tab4 - PAS Depreciação"/>
      <sheetName val="Tab5 - T. Sld. Inicial "/>
      <sheetName val="Tab6 -LOG SI"/>
      <sheetName val="Tab7 - Teste Adições "/>
      <sheetName val="Tab8 - Teste Baixas"/>
      <sheetName val="Tab9- Mapa Imobilizado 31.12.09"/>
      <sheetName val="Tab10-PAS Depreciação 31.12.09"/>
      <sheetName val="Tab11 - Teste Adições  31.12.09"/>
      <sheetName val="Tab12 - Teste Baixas 31.12.09 "/>
      <sheetName val="Contratos Leasing"/>
      <sheetName val="Adição de imobilizado"/>
      <sheetName val="Programa IMOB"/>
      <sheetName val="Novo mapa CAL"/>
      <sheetName val="Novo mapa BB"/>
      <sheetName val="Mapa imobilizado CAL"/>
      <sheetName val="Novo mapa BB reaval"/>
      <sheetName val="Novo mapa CAL reaval"/>
      <sheetName val="Leasing Passivo"/>
      <sheetName val="NE 8"/>
      <sheetName val="DAAM 5210"/>
      <sheetName val="DAAM 5410"/>
      <sheetName val="Baixa ativos"/>
      <sheetName val="Definição Amostra"/>
      <sheetName val="1. Mapa Imobilizado"/>
      <sheetName val="2. PAS Depreciação"/>
      <sheetName val="4. Teste de Saldo Inicial"/>
      <sheetName val="P3-Mapa do Imobilizado 31.12"/>
      <sheetName val="P5-Seleção das adições 30.09"/>
      <sheetName val="P6-Complementar Adições"/>
      <sheetName val="P7-Seleção das adições 31.12"/>
      <sheetName val="P8-Seleção de saldo inicial"/>
      <sheetName val="P9-Complementar saldo inicial"/>
      <sheetName val="P10-Mov.Uten 31.12"/>
      <sheetName val="P11-Mov.Uten 30.09"/>
      <sheetName val="P12-Hardware 31.12"/>
      <sheetName val="P13-Hardware baixa 31.12"/>
      <sheetName val="P14-Hardware 30.09"/>
      <sheetName val="P15-Dep Outros Ativos 31.12"/>
      <sheetName val="P16-Dep Outros Ativos 30.09"/>
      <sheetName val="P17-Dep Software 31.12"/>
      <sheetName val="P18-Dep Software 30.09"/>
      <sheetName val="P19-Dep Dir Uso Software 31.12"/>
      <sheetName val="P20-Dep Dir Uso Software 30.09"/>
      <sheetName val="P21-Dep Veículos 31.12"/>
      <sheetName val="P22-Dep Veículos 30.09"/>
      <sheetName val="P23-Dep Melhoria Imov 3os 31.12"/>
      <sheetName val="P24-Dep Melhoria Imov 3os 30.09"/>
      <sheetName val="USGAAP"/>
      <sheetName val="Contábil x Patrimônio"/>
      <sheetName val="PAS - Depreciação jun e set"/>
      <sheetName val="Imob. Andamento e Transferência"/>
      <sheetName val="Custo Corrigido x Depreciação"/>
      <sheetName val="PAS - Amortização jun"/>
      <sheetName val="Prov. para baixas set07"/>
      <sheetName val="Provisão para Baixas jun07"/>
      <sheetName val="Teste Saldo Inicial 30.06"/>
      <sheetName val="Impairment set"/>
      <sheetName val="P3 - Mapa Imobilizado"/>
      <sheetName val="P4 -Cálc. Global Depr. 31.10.08"/>
      <sheetName val="Sel. teste saldo inic. imob."/>
      <sheetName val="1. Resumo"/>
      <sheetName val="Movto Obras em Andamento"/>
      <sheetName val="Histórico Obras em Andamento"/>
      <sheetName val="1. Mapa Total Geral 30.09"/>
      <sheetName val="2. Movto Obras em Andto 30.09"/>
      <sheetName val="3.Histórico Obras em Andto30.09"/>
      <sheetName val="4. Teste de Adições"/>
      <sheetName val="7. Teste baixas 30.09"/>
      <sheetName val="8. Aging - Obras em Andamento"/>
      <sheetName val="Tabela Itens"/>
      <sheetName val="6. Teste custo inicial"/>
      <sheetName val="Movto. Obras em Andamento"/>
      <sheetName val="Aporte de capital"/>
      <sheetName val="ICMS - 1311992"/>
      <sheetName val="Tabela No de Itens"/>
      <sheetName val="Alocação prov descon"/>
      <sheetName val="M.M. 31.12"/>
      <sheetName val="PAS - Deprec. Dez."/>
      <sheetName val="Teste adições Dez."/>
      <sheetName val="Tetes de Baixas Dez."/>
      <sheetName val="M.M. 30.09"/>
      <sheetName val="PAS - Deprec. Set."/>
      <sheetName val="Teste de adições Set."/>
      <sheetName val="Teste de Baixas Set."/>
      <sheetName val="Definição Parâmetro"/>
      <sheetName val="Teste de adições Dez."/>
      <sheetName val="M.M. 30.09.04"/>
      <sheetName val="PAS - Depreciação Setembro"/>
      <sheetName val="M.M. 31.03.04"/>
      <sheetName val="M.M. 30.06.04"/>
      <sheetName val="Juros 2004"/>
      <sheetName val="PAS Depreciação - Março"/>
      <sheetName val="PAS - Depreciação Junho"/>
      <sheetName val="Insp.Física"/>
      <sheetName val="Resumo da Movimentação"/>
      <sheetName val="Revisão Analítica Ex-Ceval"/>
      <sheetName val="M. M. Ex-Ceval"/>
      <sheetName val="M. M. Ex-Santista"/>
      <sheetName val="Insp. Sal.Inic."/>
      <sheetName val="Depreciação Ex- Ceval"/>
      <sheetName val="Depreciação  Ex-Santista"/>
      <sheetName val="provisão para perdas"/>
      <sheetName val="Prov. Perdas (PPC)"/>
      <sheetName val="Plantas Descont."/>
      <sheetName val="LOG - Teste de adição"/>
      <sheetName val="Movimentação Trimestral"/>
      <sheetName val="Movimentação Acumulada"/>
      <sheetName val="Anal. Variação"/>
      <sheetName val="Adições "/>
      <sheetName val="Teste Dirigido"/>
      <sheetName val="Testes Deprec. "/>
      <sheetName val="inspeção física do imobilizado"/>
      <sheetName val="Testes de Baixas Dez."/>
      <sheetName val="Resumo das Principais Adições"/>
      <sheetName val="Venda_3 andar"/>
      <sheetName val="Impairment "/>
      <sheetName val="Extrapolação"/>
      <sheetName val="Impairment 311209"/>
      <sheetName val=" Programa Trabalho"/>
      <sheetName val="1.Mapa de Imobilizado (I e F)"/>
      <sheetName val="2.Teste de Adições (I e F)"/>
      <sheetName val="3.Depreciação (F)"/>
      <sheetName val="4. PAS - Depreciação (I)"/>
      <sheetName val="5. Carta Comentário"/>
      <sheetName val="6. Enfoque Auditoria"/>
      <sheetName val="P1 Mapa de Movimentação"/>
      <sheetName val="P2 PAS Depreciação"/>
      <sheetName val="P3 Teste de Saldo Inicial"/>
      <sheetName val="P4 Análise de Impairment"/>
      <sheetName val="Determination Sample"/>
      <sheetName val="Critério de Seleção"/>
      <sheetName val="PPC - Mapa Imobilizado DEZ-08"/>
      <sheetName val="Mapa Imob. &amp; PAS Deprec."/>
      <sheetName val="P1 - Sumário "/>
      <sheetName val="P3 - Sublead"/>
      <sheetName val="P4 - Movimentação"/>
      <sheetName val="P5 - Global Deprec"/>
      <sheetName val="P3 - Adição Imobilizado"/>
      <sheetName val="P4 - Vouching"/>
      <sheetName val="P5 - Movimentação Imobilizado"/>
      <sheetName val="P6 - Overall Depreciação"/>
      <sheetName val="Sublead"/>
      <sheetName val="1.Mapa Imobilizado"/>
      <sheetName val="2.Teste de Adições"/>
      <sheetName val="3.Teste de Baixa"/>
      <sheetName val="4.PAS Depreciação"/>
      <sheetName val="5.Aquisições após cisão"/>
      <sheetName val="2.Teste de adição"/>
      <sheetName val="3. Teste Baixa"/>
      <sheetName val="4. Teste Baixa Adicional"/>
      <sheetName val="5. PAS Depreciação"/>
      <sheetName val="P5 - Teste de adição"/>
      <sheetName val="P6 - Base de Seleção_Adição"/>
      <sheetName val="5. Imobilização em andamento"/>
      <sheetName val="2.Mapa movimentação imobilizado"/>
      <sheetName val="6. Base Saldo Inicial e Log"/>
      <sheetName val="7. Teste de Adições"/>
      <sheetName val="8. Teste de Baixas"/>
      <sheetName val="ACL"/>
      <sheetName val="Detalhes imobilizado"/>
      <sheetName val="Composição e depreciação"/>
      <sheetName val="Movimentação 2007"/>
      <sheetName val="Comparativo DTTx Contábil"/>
      <sheetName val="Reserva de Reavaliação 2006"/>
      <sheetName val="Movimentação 2006 após reaval."/>
      <sheetName val="Laudo de Reavaliação"/>
      <sheetName val="Depreciação II"/>
      <sheetName val="Direito de repres."/>
      <sheetName val="P3 PAS Depreciação"/>
      <sheetName val="P4 Teste Adições"/>
      <sheetName val="P5 - Adiantamento TUPI"/>
      <sheetName val="P6 - Adiantamento Uirapuru"/>
      <sheetName val="P6 - Faz. Independência"/>
      <sheetName val="P7 Análise Impairment"/>
      <sheetName val="P8 - Recebimento Faz. Independ"/>
      <sheetName val="Log@ACL"/>
      <sheetName val="Add. Software"/>
      <sheetName val="Rec. Imob. em Andamento"/>
      <sheetName val="Tabela"/>
      <sheetName val="Appendix 14"/>
      <sheetName val="P1 Mapa de Imobilizado"/>
      <sheetName val="P2 Depreciação"/>
      <sheetName val="P3 Teste de Adição"/>
      <sheetName val="DAAM"/>
      <sheetName val="1. Mapa de Movimentação"/>
      <sheetName val="2. Imob em Andamento"/>
      <sheetName val="3.Teste de adições"/>
      <sheetName val="4. PAS Deprec. e Amort."/>
      <sheetName val="5.Cessão Direito Uso - Detalhes"/>
      <sheetName val="5.1 Amortização Cessão Direito"/>
      <sheetName val="3. Teste de Adições Imobilizado"/>
      <sheetName val="4. Teste de Adições Im. And."/>
      <sheetName val="5. Teste de Adições Int."/>
      <sheetName val="6. Teste de Baixas"/>
      <sheetName val="7. Ativos de Retificação"/>
      <sheetName val="8. Adiantamentos Imb. "/>
      <sheetName val="P1 - Mapa de Imobilizado"/>
      <sheetName val="P3 - Ágio (DSP)"/>
      <sheetName val="P3.1 - Mais Valia Drogão CFPOP"/>
      <sheetName val="P4 - Imobilizado em Adamento"/>
      <sheetName val="P5 - Teste de Adição "/>
      <sheetName val="P6 - Lojas Encerradas"/>
      <sheetName val="P7 - Imob por Filial 30_09"/>
      <sheetName val="P7.1 - Imob por Filial 31_12"/>
      <sheetName val="P8 - Adições Fundos de Comércio"/>
      <sheetName val="P8.1 - CFPOP DSP"/>
      <sheetName val="A - DAAM"/>
      <sheetName val="B - PCC"/>
      <sheetName val="Mapa movimentação 31.12.2009"/>
      <sheetName val="PAS Depreciação - Junho.2010"/>
      <sheetName val="Mapa Mov. 31.12"/>
      <sheetName val="Teste de Adição Imob. 31.10.08"/>
      <sheetName val="Ajuste Leasing IFRS"/>
      <sheetName val="1. BRGAAP x USGAAP"/>
      <sheetName val="2. Mapa de Imobilizado BRGAAP"/>
      <sheetName val="3. Mapa de Imobilizado USGAAP"/>
      <sheetName val="6. Teste de Saldo Inicial"/>
      <sheetName val="7. Teste de Adição"/>
      <sheetName val="8. Análise diferenças de taxas"/>
      <sheetName val="9. Log"/>
      <sheetName val="10. Sample size and threshold"/>
      <sheetName val="P1 - Composição Imobilizado"/>
      <sheetName val="P2 - Depreciação "/>
      <sheetName val="P3- Rollfoward"/>
      <sheetName val="P4-Teste Adição 30-09"/>
      <sheetName val="P5-Teste Adição 31-12"/>
      <sheetName val="Mapa_Movimentação Mitsui  "/>
      <sheetName val="Mapa_Movimentação Yoorin"/>
      <sheetName val="Teste de Adição e Baixa Mitsui"/>
      <sheetName val="Teste de Adição e Baixa Yoorin"/>
      <sheetName val="Teste Adições_Diferido"/>
      <sheetName val="P2 Mapa Mov. Abrapp_Dez06"/>
      <sheetName val="P3 Mapa Mov. Icss_Dez06"/>
      <sheetName val="P4 Mapa Mov. Sindapp_Dez06"/>
      <sheetName val="P5 Cálculo Depr. Abrapp_Dez06"/>
      <sheetName val="Mapa Mov. Icss_Nov06"/>
      <sheetName val="Mapa Mov. Sindapp_Nov06"/>
      <sheetName val="Mapa Mov. Abrapp_Nov06"/>
      <sheetName val="Cálculo Depr. Abrapp_Nov06"/>
      <sheetName val="Teste Adição Abrapp_Nov06"/>
      <sheetName val="Totalmente Deprec"/>
      <sheetName val="Deprec TRJ"/>
      <sheetName val="Deprec TES"/>
      <sheetName val="BIA TRJ"/>
      <sheetName val="BIA TES"/>
      <sheetName val="Adições TRJ"/>
      <sheetName val="Adições TES"/>
      <sheetName val="teste saldo inici."/>
      <sheetName val="P4-PAS depreciação"/>
      <sheetName val="P5-Mapa Imobilizado_São Paulo"/>
      <sheetName val="P6-Mapa Imobilizado Manaus"/>
      <sheetName val="P2 - Sumário"/>
      <sheetName val="P7-Mapa Imobilizado MTD"/>
      <sheetName val="P3-Mapa Imobilizado_Consolidado"/>
      <sheetName val="Rede de Cabos"/>
      <sheetName val="Mapa Imobilizado Relatório"/>
      <sheetName val="PAS Decoders"/>
      <sheetName val="P8 - Variação Cambial Adto "/>
      <sheetName val="Mapa Ática 31.12"/>
      <sheetName val="Mapa Scipione 31.12"/>
      <sheetName val="Mapa Ática 30.09"/>
      <sheetName val="Mapa Scipione 30.09"/>
      <sheetName val="Teste Add 31.12"/>
      <sheetName val="Teste Add 31.10"/>
      <sheetName val="Notas Explicativas"/>
      <sheetName val="PAS Deprec. Amort. 31.12.08"/>
      <sheetName val="Benfeitorias em Prop. 3ºs 31.12"/>
      <sheetName val="Logs ACL"/>
      <sheetName val="PAS Deprec. Amort. 31.10"/>
      <sheetName val="Benfeitorias em Prop. 3ºs 31.10"/>
      <sheetName val="P3 - Mapa Mov. Imobilizado"/>
      <sheetName val="P4- PAS Depreciação"/>
      <sheetName val="P5-Teste Saldo Inicial "/>
      <sheetName val="P6-Teste Saldo Inicial Adiciona"/>
      <sheetName val="P7-Diferido"/>
      <sheetName val="P8-Teste de Adições"/>
      <sheetName val="P8-Log Saldo Inicial"/>
      <sheetName val="P9-Log Saldo Inicial Adicional"/>
      <sheetName val="P6-Teste de Adições"/>
      <sheetName val="P7-Log ACL"/>
      <sheetName val="Bens em Comodato"/>
      <sheetName val="Comodato"/>
      <sheetName val="Teste Saldo 12-07"/>
      <sheetName val="PAS Depreciacão"/>
      <sheetName val="Adições 2008"/>
      <sheetName val="P2 - Mapa de Mov. Imobilizado"/>
      <sheetName val="P3 - Teste de Adições"/>
      <sheetName val="Adições CBMP 30.06.06"/>
      <sheetName val="Inspeção física POS 30.06.06"/>
      <sheetName val="Adição POS CBMP 30.06.06"/>
      <sheetName val="P1 - Lead"/>
      <sheetName val="P2 - Mapa de Movimentação"/>
      <sheetName val="P3 - PAS Depreciação"/>
      <sheetName val="P5 - Log Adição"/>
      <sheetName val="P6 - Nota Relatório"/>
      <sheetName val="P6 - Teste Saldo Inicial"/>
      <sheetName val="Programa de Trabalho"/>
      <sheetName val="1. ASM"/>
      <sheetName val="2. Resumo"/>
      <sheetName val="3. Mapa 30.06"/>
      <sheetName val="5. Imóveis"/>
      <sheetName val="6. Análise saldos IPC"/>
      <sheetName val="7. Transf. Imob. em Andamento"/>
      <sheetName val="8. CIAP"/>
      <sheetName val="Ativo Fixo-Movimentação"/>
      <sheetName val="Checklist Impairment"/>
      <sheetName val="Cálculo de itens - Adição"/>
      <sheetName val="Leasing imobilizado"/>
      <sheetName val="Contrato #1"/>
      <sheetName val="#2"/>
      <sheetName val="#3"/>
      <sheetName val="Mapa 12-2010"/>
      <sheetName val="PAS Depreciação_31.12"/>
      <sheetName val="Teste de Adição_31.12"/>
      <sheetName val="Benfeitorias em Prop. 3ºs_31.12"/>
      <sheetName val="PAS Depreciação_31.10"/>
      <sheetName val="Teste de Adição_31.10"/>
      <sheetName val="Tabela DTT"/>
      <sheetName val="Benfeitorias em Prop. 3ºs_31.10"/>
      <sheetName val="Teste de Adição dez."/>
      <sheetName val="Teste de Adição out."/>
      <sheetName val="Teste de Baixa dez."/>
      <sheetName val="Teste de Baixa out."/>
      <sheetName val="Tabela para Seleção"/>
      <sheetName val="{PPC} Demonstrativo Leasing"/>
      <sheetName val="Ajustes a Lei 11.638"/>
      <sheetName val="Comp. Analítica Imob."/>
      <sheetName val="Mapa de Movimentação 31.10"/>
      <sheetName val="Ref Rel Mar.10"/>
      <sheetName val="PAS Depreciação Fev 2010"/>
      <sheetName val="PAS Depreciação Out e Dez 09 "/>
      <sheetName val="Planilha Suporte Imóveis "/>
      <sheetName val="Apuração Venda Imob"/>
      <sheetName val="Ref Rel Dez.09"/>
      <sheetName val="Ref Rel"/>
      <sheetName val="ASM"/>
      <sheetName val="Resumo Held for Sale"/>
      <sheetName val="Planilha Suporte Held"/>
      <sheetName val="12 - Mapa Imob"/>
      <sheetName val="Planilha Suporte Imóveis"/>
      <sheetName val="PAS Depreciação Dez 09"/>
      <sheetName val="PAS Depreciação Out 09 "/>
      <sheetName val="Planilha Suporte"/>
      <sheetName val="Pas de baixas"/>
      <sheetName val="Tabela "/>
      <sheetName val="P1 - Sumario"/>
      <sheetName val="P3 - Saldo Inicial 12.07"/>
      <sheetName val="P4 - Mapa Imobilizado"/>
      <sheetName val="P5 - PAS Depreciação"/>
      <sheetName val="P6 - Teste de adição"/>
      <sheetName val="P6.1 - Teste de adição"/>
      <sheetName val="P7 - Imobilizado em Andamento"/>
      <sheetName val="Off-books"/>
      <sheetName val="P3 - Saldo Inicial 12.06"/>
      <sheetName val="P6 - Teste de adição 10.07"/>
      <sheetName val="P7 - Imob. em Andamento 12.07"/>
      <sheetName val="P1. Sumário"/>
      <sheetName val="P3. Mapa do Imobilizado"/>
      <sheetName val="P5. Adições"/>
      <sheetName val="IFRS 6"/>
      <sheetName val=" Sumário"/>
      <sheetName val="P1. Nota Explicativa"/>
      <sheetName val="P1.1 Depreciação"/>
      <sheetName val="P2. Mapa 30.09"/>
      <sheetName val="P2.1 Mapa 31.12"/>
      <sheetName val="P3. Cetrel"/>
      <sheetName val="P4.1 PAS Depreciação Fiscal"/>
      <sheetName val="P5. Saldo Inicial"/>
      <sheetName val="P6. Teste Imob. em Andamento"/>
      <sheetName val="P7. Impairment"/>
      <sheetName val="P8. Sample Size"/>
      <sheetName val="P9. Log File"/>
      <sheetName val="Mapa Movim. Móveis. Máquinas"/>
      <sheetName val="Mapa de Movimentação Edifícios"/>
      <sheetName val="Mapa Movim. Reformas Andamento"/>
      <sheetName val="Teste Importações em Andamento"/>
      <sheetName val="Teste Reforma em Andamento"/>
      <sheetName val="Máquinas"/>
      <sheetName val="Nota Relatório (2)"/>
      <sheetName val="Mapa de Depreciação"/>
      <sheetName val="NE 10"/>
      <sheetName val="Mapa Cielo"/>
      <sheetName val="Mapa SERV"/>
      <sheetName val="PAS Depreciação Cielo"/>
      <sheetName val="Mapa Leasing"/>
      <sheetName val="Vida útil e depreciação"/>
      <sheetName val="Cut off Adições"/>
      <sheetName val="Log Mar08"/>
      <sheetName val="Movimentação Set e Dez 2008"/>
      <sheetName val="Global set e dez 2008"/>
      <sheetName val="Adições do Imobilizado"/>
      <sheetName val="Mov. Imob. 2004 a 2008"/>
      <sheetName val="Global depreciação 2004 a 2007"/>
      <sheetName val="Detalhe Benf. Bens Terc."/>
      <sheetName val="Base de seleção Adi. Imob."/>
      <sheetName val="Teste detalhe de adições"/>
      <sheetName val="Teste detalhe de Baixa"/>
      <sheetName val="P1_Sumário"/>
      <sheetName val="P2_Lead"/>
      <sheetName val="P3_Movimentação"/>
      <sheetName val="P4_Benf. Préd. Terc."/>
      <sheetName val="P5_Vouching Adições"/>
      <sheetName val="P6_Baixas"/>
      <sheetName val="P7_Leasing"/>
      <sheetName val="1-BR vs USGAAP"/>
      <sheetName val="2-Mapa Movimentação BRGAAP"/>
      <sheetName val="2.1-Validação Mapa Brgaap "/>
      <sheetName val="3-PAS depreciação BRGAAP"/>
      <sheetName val="4- Mapa Movimentação Usgaap"/>
      <sheetName val="4.1- Validação Mapa Usgaap "/>
      <sheetName val="6- PAS depreciação Usgaap"/>
      <sheetName val="7- PAS depreciação Acelerada"/>
      <sheetName val="Determination - Sample Size"/>
      <sheetName val="Contratos de Locação"/>
      <sheetName val="Análise variação_30.09"/>
      <sheetName val="Mapa de Movimentação_Julho 09"/>
      <sheetName val="PAS Depreciação_2009"/>
      <sheetName val="Teste adições_2009"/>
      <sheetName val="Teste baixas_2009"/>
      <sheetName val="Base_Ajuste leasing_set08"/>
      <sheetName val="Base total leasing"/>
      <sheetName val="P2 - Composição"/>
      <sheetName val="P3 - Teste"/>
      <sheetName val="P4 - Log"/>
      <sheetName val="P3 - Testes - 31.12.2008"/>
      <sheetName val="P4 - Composição"/>
      <sheetName val="P5 - Teste"/>
      <sheetName val="P6 - Log"/>
      <sheetName val="Plan Movimentação"/>
      <sheetName val="Parâmetro Deprec"/>
      <sheetName val="Calculo Deprec TRJ"/>
      <sheetName val="Mapa Imobilizado custo)"/>
      <sheetName val="Mapa DTT"/>
      <sheetName val="Deprec. DTT"/>
      <sheetName val="Adições Dez-06"/>
      <sheetName val=" Baixas Dez-06"/>
      <sheetName val="Mapa Movimentação - IG Brasil"/>
      <sheetName val="PAS Depreciação - IG Brasil"/>
      <sheetName val="Mapa de Movimentação_2009"/>
      <sheetName val="Análise conta transitória"/>
      <sheetName val="P2 - Mapa"/>
      <sheetName val="P4 - Saldo Inicial"/>
      <sheetName val="Tabelas"/>
      <sheetName val="P7 - JOA"/>
      <sheetName val="NE - 9 e 10"/>
      <sheetName val="1. Mapa de Movimentaçao"/>
      <sheetName val="2. Saldo Inicial"/>
      <sheetName val="5. Tabela DAAM"/>
      <sheetName val="P1 . mapa movimentação set_dez"/>
      <sheetName val="P2. Mov Obras Andt.set 2011"/>
      <sheetName val="P2.1 Mov Obras Andt.dez 2011"/>
      <sheetName val="P3. Capitalização de juros"/>
      <sheetName val="P4. Teste de Adições"/>
      <sheetName val="P5. Teste de Saldo Inicial"/>
      <sheetName val="P6. Teste de Baixa"/>
      <sheetName val="P7. Transferências"/>
      <sheetName val="P8. àgios"/>
      <sheetName val="P9. Depreciação"/>
      <sheetName val="P10. Referências Package"/>
      <sheetName val="2. Mapa de Movimentaçao"/>
      <sheetName val="3. Saldo Inicial"/>
      <sheetName val="6. Tabela DAAM"/>
      <sheetName val="Ganho (Perda) Venda Imobilizado"/>
      <sheetName val="Chaves - O Store"/>
      <sheetName val="PAS Depreciação 31.10.2011"/>
      <sheetName val="PAS Depreciação 31.12.2011"/>
      <sheetName val="Venda de Ativo"/>
      <sheetName val="P1 - Ref. Relatório"/>
      <sheetName val="P2 - Mapa Imobilizado"/>
      <sheetName val="P3 - PAS Deprec. &amp; Amortiz."/>
      <sheetName val="P4 - Teste Adição"/>
      <sheetName val="1.BR vs USGAAP"/>
      <sheetName val="2.Mapa Movimentação BRGAAP"/>
      <sheetName val="2a.Nota Imobilizado"/>
      <sheetName val="3.Validação Saldo Brgaap "/>
      <sheetName val="4.PAS depreciação BRGAAP"/>
      <sheetName val="5.Mapa Movimentação Usgaap"/>
      <sheetName val="6.Validação Saldo Usgaap "/>
      <sheetName val="7.PAS depreciação Usgaap"/>
      <sheetName val="8.PAS depreciação Acelerada"/>
      <sheetName val="9.PAS Depreciação 31.12.10"/>
      <sheetName val="1 - Mapa de Imobilizado"/>
      <sheetName val="2 - Saldo Inicial"/>
      <sheetName val="3 - Adições"/>
      <sheetName val="4 - Imobilizado desativado"/>
      <sheetName val="5 - CIAP"/>
      <sheetName val="6 - Depreciação"/>
      <sheetName val="7 - Log's ACL"/>
      <sheetName val="8 - Nota Explicativa"/>
      <sheetName val="P1-Mapa de Movimentação Dez2010"/>
      <sheetName val="P2-PAS Depreciação DEZ 2010"/>
      <sheetName val="P2.1-PAS Depreciação SET 2010"/>
      <sheetName val="P3- Teste Adição Set e Dez 2010"/>
      <sheetName val="P1 Mapa de Movimentação set2011"/>
      <sheetName val="P2 PAS Depreciação set2011"/>
      <sheetName val="Rollforward Dez 11"/>
      <sheetName val="Teste Saldo Inicial 2009"/>
      <sheetName val="Teste Saldo Inicial 2010"/>
      <sheetName val="Mapa de Movimentação 2008"/>
      <sheetName val="Teste de Depreciação 2008"/>
      <sheetName val="Teste de adições out.08"/>
      <sheetName val="Teste de baixas out.08"/>
      <sheetName val="Teste saldo inicial out.08"/>
      <sheetName val="LOG Teste de Saldo Inicial"/>
      <sheetName val="Custo Depreciação 2008"/>
      <sheetName val="Movimentação out.07"/>
      <sheetName val="Teste de adição out.07"/>
      <sheetName val="LOG teste adição out.07"/>
      <sheetName val="Teste saldo inicial out.07"/>
      <sheetName val="LOG teste inicial out.07"/>
      <sheetName val="Movimentação dez.07"/>
      <sheetName val="Teste de adição dez.07"/>
      <sheetName val="LOG teste adição dez.07"/>
      <sheetName val="Teste Depreciação 31.12.07"/>
      <sheetName val="Custo Depreciação Dez07"/>
      <sheetName val="Teste de baixa out.07"/>
      <sheetName val="LOG Teste saldo inicial out.07"/>
      <sheetName val="Teste de Custo Deprec."/>
      <sheetName val="Propostas de Baixa"/>
      <sheetName val="P2-Mapa de movimentação out.07"/>
      <sheetName val="P3 - Teste de adição out.07"/>
      <sheetName val="P4 - LOG teste adição out.07"/>
      <sheetName val="P5 - Teste de baixa out.07"/>
      <sheetName val="P7-LOG Teste saldo inic out.07"/>
      <sheetName val="P8-Mapa de movimentação dez.07"/>
      <sheetName val="P9 - Teste de adição dez.07"/>
      <sheetName val="P10 - LOG teste adição dez.07"/>
      <sheetName val="P11 - Teste Depreciação Dez07"/>
      <sheetName val="P12 - Teste de Custo Deprec."/>
      <sheetName val="P13 - Propostas de Baixa"/>
      <sheetName val="P6-Teste de saldo inicial out07"/>
      <sheetName val="Mapa de Movimentação out.08"/>
      <sheetName val="Teste de Depreciação out.08"/>
      <sheetName val="Teste de Detalhe de Depreciação"/>
      <sheetName val="Teste de adição out.08"/>
      <sheetName val="Teste de baixa out.08"/>
      <sheetName val="P4 - Teste de Baixas"/>
      <sheetName val="P5 - Teste de Depreciação"/>
      <sheetName val="P6 - Teste de Custo Deprec."/>
      <sheetName val="P7 - Log ACL - Adições"/>
      <sheetName val="P5 - Teste de Saldo inicial"/>
      <sheetName val="P6 - Teste de Depreciação"/>
      <sheetName val="P7 - Teste de Custo Deprec."/>
      <sheetName val="P8 - Propostas de Baixa"/>
      <sheetName val="P9 - Log ACL - Saldo Inicial"/>
      <sheetName val="P10 - Log ACL - Adições"/>
      <sheetName val="3. Teste Base e Adições"/>
      <sheetName val="4. Teste das Transferências"/>
      <sheetName val="5. Teste Base Instalações"/>
      <sheetName val="6. Orçamento x Saeng"/>
      <sheetName val="7. Depreciação instalações"/>
      <sheetName val="7.1 Depr. Sobras"/>
      <sheetName val="7.2 Depr. Itens conciliados"/>
      <sheetName val="7.3 Depr. Itens Set-Dez 10"/>
      <sheetName val="8. Inspeção Física "/>
      <sheetName val="P2.PAS Depreciação 28.02"/>
      <sheetName val="P2.Teste de Adição Fev.11"/>
      <sheetName val="P3.PAS Depreciação 30.11"/>
      <sheetName val="P4.Teste de Adição nov.10"/>
      <sheetName val="Mapas de Imobilizado"/>
      <sheetName val="Teste Adições e Baixas RT"/>
      <sheetName val="Teste Adições Terminais"/>
      <sheetName val="Ajuste de Anos Anteriores"/>
      <sheetName val="simple size"/>
      <sheetName val="Movimentação "/>
      <sheetName val="PAS Depreciação 31.10.12"/>
      <sheetName val="PAS Depreciação 31.12.12"/>
      <sheetName val="1. Mapa de Imobilizado "/>
      <sheetName val="1. Sumário "/>
      <sheetName val="3. Projeto em Andamento"/>
      <sheetName val="5. Teste de Adição"/>
      <sheetName val="P1. Lead"/>
      <sheetName val="P2. Mapa de Movimentação"/>
      <sheetName val="P3. Teste de Adições"/>
      <sheetName val="P4. Teste de Baixas"/>
      <sheetName val="P5. Pas de Depreciação"/>
      <sheetName val="P6. Rollfoward Procedure"/>
      <sheetName val="P6. Rollfoward"/>
      <sheetName val="P6. Threshold and Sample Size"/>
      <sheetName val="P3. Imob. em Andamento"/>
      <sheetName val="P5. Teste de Adições"/>
      <sheetName val="P6. Cálculo Amostra"/>
      <sheetName val="P7. Log ACL"/>
      <sheetName val="Cálculo Amostra"/>
      <sheetName val="Mapa movimentação e PAS"/>
      <sheetName val="Mapa Mov. e PAS Deprec."/>
      <sheetName val="Teste Adições 10-02"/>
      <sheetName val="Parâmetro depreciação"/>
      <sheetName val="Selecao itens custo inicial 02"/>
      <sheetName val="Bem Principal"/>
      <sheetName val="Mapa Imobilizado 30.09.2010"/>
      <sheetName val="Teste Saldo Inicial Imobilizado"/>
      <sheetName val="Teste Adições Imobilizado"/>
      <sheetName val="Parâmetro 31.10.2009"/>
      <sheetName val="Mapa Imobilizado 3112"/>
      <sheetName val="1a. Mapa Fiscal CB01"/>
      <sheetName val="1b. Mapa Fiscal CB02"/>
      <sheetName val="MR"/>
      <sheetName val="1c. PAS Depreciação Fiscal dez"/>
      <sheetName val="2a. Mapa Gerencial CB01"/>
      <sheetName val="2b. Mapa Gerencial CB02"/>
      <sheetName val="2c. PAS Depreciação Ger dez"/>
      <sheetName val="3. Teste de Saldo Inicial"/>
      <sheetName val="3a. Log ACL Saldos Iniciais"/>
      <sheetName val="4a. Log ACL Adições"/>
      <sheetName val="5.Teste de Baixas"/>
      <sheetName val="5a.Log ACL Baixas"/>
      <sheetName val="6. Ganhos ou Perdas nas Baixas"/>
      <sheetName val="7. Imobilizado em Andamento"/>
      <sheetName val="8. Teste detalhe depreciação"/>
      <sheetName val="1.Mapa de Mov. - DSP Com."/>
      <sheetName val="2.PAS Depreciação - DSP Com."/>
      <sheetName val="3.PAS Amort. - DSP Com."/>
      <sheetName val="4.Teste de Adição - DSP Com."/>
      <sheetName val="5.Mapa de Movimentação - Farmax"/>
      <sheetName val="6.PAS Depreciação - Farmax"/>
      <sheetName val="7.PAS Amortização - Farmax"/>
      <sheetName val="8.Teste de Adição - Farmax"/>
      <sheetName val="9.Mapa de Mov. e PAS - DSP Adm."/>
      <sheetName val="10.Nova Tabela"/>
      <sheetName val="11. Nota Explicativa"/>
      <sheetName val="1. Lead"/>
      <sheetName val="Log ACL "/>
      <sheetName val="4. Consolidado"/>
      <sheetName val="1.1. Begoldi"/>
      <sheetName val="1.2. Actio"/>
      <sheetName val="1.3. CBF"/>
      <sheetName val="1.4. Compar"/>
      <sheetName val="1.5. Locado"/>
      <sheetName val="1.6. Mareasa"/>
      <sheetName val="1.7. Nova 10"/>
      <sheetName val="1.8. NIX"/>
      <sheetName val="1.9. Novay"/>
      <sheetName val="1.10. Pense"/>
      <sheetName val="1.11. Traditio"/>
      <sheetName val="2. Depreciacao"/>
      <sheetName val="3. Base imóveis"/>
      <sheetName val="5. Nota Reapresentada"/>
      <sheetName val="2. Teste de Adições"/>
      <sheetName val="3. PAS - Depreciação"/>
      <sheetName val="2. Nota Rel."/>
      <sheetName val="P3-Teste Adição 30-09"/>
      <sheetName val="P4-Teste Saldo Inicial"/>
      <sheetName val="1. Mapa 31.12.10"/>
      <sheetName val="1.Mapa de Imobilização"/>
      <sheetName val="Report Package Italian"/>
      <sheetName val="P1. Mapa de Mov."/>
      <sheetName val="P2.Análise de Var."/>
      <sheetName val="P3. PAS Depreciação"/>
      <sheetName val="P5.Log Saldo Inicial"/>
      <sheetName val="P6. Teste das Adições"/>
      <sheetName val="P11-Teste Impairmen 31.10-31.12"/>
      <sheetName val="P3-Report Package Italian"/>
      <sheetName val="P4- Mapa de Mov."/>
      <sheetName val="P5-Análise de Var."/>
      <sheetName val="P6-PAS Depreciação"/>
      <sheetName val="P7-Log Saldo Inicial"/>
      <sheetName val="P8-Teste das Adições"/>
      <sheetName val="P9-Parâmetro"/>
      <sheetName val="Mapa Imobilizado 30.06.2006"/>
      <sheetName val="Analise de variacao - Custo"/>
      <sheetName val="Analise de variacao - Depreciaç"/>
      <sheetName val="P0. Endereçamento do Risco"/>
      <sheetName val="P1- Lead"/>
      <sheetName val="P2- Mapa do Imobilizado"/>
      <sheetName val="P3- PAS de Depreciação"/>
      <sheetName val="P4- Teste de adições"/>
      <sheetName val="Sample size and threshold"/>
      <sheetName val="P1 Mapa Movimentação"/>
      <sheetName val="P2 PAS da Depreciação"/>
      <sheetName val="P3 Teste Saldo Inicial"/>
      <sheetName val="P5 Imob. Poder Terceiros"/>
      <sheetName val="Base de Seleção_Adição"/>
      <sheetName val="Mapa de Movimentação USGAAP"/>
      <sheetName val="BR GAAP x IFRS"/>
      <sheetName val="Teste de SI (Saldo Inicial)"/>
      <sheetName val="Baixa (Saldo Inicial)"/>
      <sheetName val="Rollforward  - Custo"/>
      <sheetName val="P2 - Movimentação"/>
      <sheetName val="P3 - Conciliação Imobilizado"/>
      <sheetName val="P5 - Teste de Baixas"/>
      <sheetName val="Resumo Levantamento"/>
      <sheetName val="Ajustes e Reclassificações"/>
      <sheetName val="Taxas IFRS"/>
      <sheetName val="P3 -  PAS de Depreciação"/>
      <sheetName val="P4 -  Teste de Adições"/>
      <sheetName val="P6 - Ativo em andamento"/>
      <sheetName val="Rollfoward Imobilizado"/>
      <sheetName val="Mapa_Movimentação"/>
      <sheetName val="Mov analitica exterior"/>
      <sheetName val="Mov analitica consorcios"/>
      <sheetName val="Patrimonial 31-12-2008"/>
      <sheetName val="Imparment"/>
      <sheetName val="Teste Global de Dep."/>
      <sheetName val="Patrimonial (2)"/>
      <sheetName val="Patrimonial 30.09"/>
      <sheetName val="imob em andamento 31-12"/>
      <sheetName val="Imob. Andamento 30.09"/>
      <sheetName val="Nota Geral"/>
      <sheetName val="Mov. Total"/>
      <sheetName val="Mov. Consórcios"/>
      <sheetName val="Mov. Sucursais"/>
      <sheetName val="Global Deprec."/>
      <sheetName val="Arquivo Patrimonial"/>
      <sheetName val="Arquivo Patrimonial."/>
      <sheetName val="Movimentação Liasse"/>
      <sheetName val="Composição Imobilizado"/>
      <sheetName val="Fotos inspeção"/>
      <sheetName val="Movimentação R$"/>
      <sheetName val="Tx. Depr. R$"/>
      <sheetName val="Bens Deprec. R$"/>
      <sheetName val="Global Deprec. R$"/>
      <sheetName val="Imob em curso"/>
      <sheetName val="Admt. Fornecedores"/>
      <sheetName val="Exaustão R$"/>
      <sheetName val="Adição Floresta"/>
      <sheetName val="Adição Imobilizado"/>
      <sheetName val="Nota USGAAP"/>
      <sheetName val="Exaustão USD$"/>
      <sheetName val="Movimentação US$"/>
      <sheetName val="Tx. Depr. U$"/>
      <sheetName val="Bens Deprec. US$"/>
      <sheetName val="Global Deprec. US$"/>
      <sheetName val="Tabela - Tamanho da Amostra"/>
      <sheetName val="Obra em andamento"/>
      <sheetName val="Inspeção Fisica Saldo 31.12.08"/>
      <sheetName val="Imobilizado Andamento"/>
      <sheetName val="Global Depr. 30.09"/>
      <sheetName val="Análise de Impairment"/>
      <sheetName val="Exaustão 30.09"/>
      <sheetName val="Ajustes 11.638_ICPC 10 em 2009"/>
      <sheetName val="Imob. em Andam."/>
      <sheetName val="Ajustes 11.638 ICPC 10 em 2008"/>
      <sheetName val="Baixa_reflorestamento"/>
      <sheetName val="Reflorest. em andam."/>
      <sheetName val="Adições Reflorest."/>
      <sheetName val="Imoblz. em Andam."/>
      <sheetName val="Itens transferidos para VMFL"/>
      <sheetName val="Adiantam. MI"/>
      <sheetName val="Adiantam. ME"/>
      <sheetName val="Detalhe Composição"/>
      <sheetName val="Imob. andamto."/>
      <sheetName val="Movimentação - R$"/>
      <sheetName val="Global de Dep. - R$ 31.12.06"/>
      <sheetName val="Global de Dep. - R$"/>
      <sheetName val="Movimentação EUR"/>
      <sheetName val="Global de Depreciação EUR"/>
      <sheetName val="Teste Depreciação  R$"/>
      <sheetName val="Movimentação Euros"/>
      <sheetName val="Teste Depreciação  EUR"/>
      <sheetName val="Deprec. 31.12.06"/>
      <sheetName val="Imob.Andamento"/>
      <sheetName val="Global de Dep. - R$ 31.10.06"/>
      <sheetName val="Inspeção"/>
      <sheetName val="Log (inspeção)"/>
      <sheetName val="Log (adições)"/>
      <sheetName val="Medicamentos"/>
      <sheetName val="TxDepr"/>
      <sheetName val="Imob.em curso"/>
      <sheetName val="Teste de Adições 31.12.2006"/>
      <sheetName val="Sistema Patrimonial"/>
      <sheetName val="Utilização e Vida Útil dos Bens"/>
      <sheetName val="Alto forno"/>
      <sheetName val="Fazendas Registradas"/>
      <sheetName val="Imobilizado mov"/>
      <sheetName val="Global Depreciação - 30.09.05"/>
      <sheetName val="Ativo Permantente MG"/>
      <sheetName val="Mov. R$"/>
      <sheetName val="PEP's e OI's"/>
      <sheetName val="Adição PEP's e OI's "/>
      <sheetName val="Adição Adiantamentos"/>
      <sheetName val="Transferencias 17 para 15"/>
      <sheetName val="Adiçoes Florestas"/>
      <sheetName val="Variação Cambial"/>
      <sheetName val="Teste Juros"/>
      <sheetName val="Controle Juros"/>
      <sheetName val="Imobilizado - Resultado"/>
      <sheetName val="BTD - PPC"/>
      <sheetName val="Consolidação"/>
      <sheetName val="Mov. US$"/>
      <sheetName val="Global Deprec.USGAAP US$"/>
      <sheetName val="Comp Im Andamento"/>
      <sheetName val="IM em AND"/>
      <sheetName val="Emprestimo PPC"/>
      <sheetName val="EMPRESTIMOXAPLICAÇÃO"/>
      <sheetName val="Global Deprec. (2)"/>
      <sheetName val="Relatório Societário"/>
      <sheetName val="Tx Deprec."/>
      <sheetName val="PEP's e OI's Revisão Edmar"/>
      <sheetName val="PEP's e OI's (2)"/>
      <sheetName val="Movimentação_Imobilizado"/>
      <sheetName val="Depreciação Subsequente_31.12"/>
      <sheetName val="Adições Imobilizado 31.12"/>
      <sheetName val="Saldo Imobilizado"/>
      <sheetName val="Movimentação PPC"/>
      <sheetName val="Itens tot.depre."/>
      <sheetName val="Itens tot.depre. - Out.07"/>
      <sheetName val="Movim. Imobilizado"/>
      <sheetName val="Depreciação Imobilizado"/>
      <sheetName val="Adições Detalhe"/>
      <sheetName val="Baixa Detalhe"/>
      <sheetName val="Impairment Imobilizado"/>
      <sheetName val="Reavaliação Imobilizado"/>
      <sheetName val="Detalhe Adição"/>
      <sheetName val="Detalhe Baixa"/>
      <sheetName val="Composição Saldo 31.12.2008"/>
      <sheetName val="Análise segregação deprec."/>
      <sheetName val="Depreciação obras clube"/>
      <sheetName val="Rec. dep."/>
      <sheetName val="GAAP"/>
      <sheetName val="Movim. Imob."/>
      <sheetName val="Movim. Intangível"/>
      <sheetName val="Imobilizado em Curso 31.12"/>
      <sheetName val="Imobilizado em Curso 31.08"/>
      <sheetName val="Adições 31.08"/>
      <sheetName val="Impairment BBN"/>
      <sheetName val="Importações em Andamento 31.12"/>
      <sheetName val="Importações em Andamento 31.08"/>
      <sheetName val="Importações em Andamento"/>
      <sheetName val="Ajustes 11.638 ICPC 10 em 2009"/>
      <sheetName val="Projeto MIN-0902"/>
      <sheetName val="Itens Selecionados"/>
      <sheetName val="Florest. em Andamento"/>
      <sheetName val="Depreciação IFRS 31.12"/>
      <sheetName val="Depreciação BrGaap 30.09"/>
      <sheetName val="Teste detalhe Adições"/>
      <sheetName val="Teste Baixa do Imobilizado"/>
      <sheetName val="NE - Imobilizado - Colégio"/>
      <sheetName val="NE - Imobilizado - Educare"/>
      <sheetName val="NE - Imobilizado - Consolidado"/>
      <sheetName val="NE - Intangível - Educare"/>
      <sheetName val="NE - Intangível - Colégio"/>
      <sheetName val="NE - Intangível - Consolidado"/>
      <sheetName val="Para Referência - Tabela DAAM"/>
      <sheetName val="Imobilizado IFRS"/>
      <sheetName val="Adições 13211003 {PPC}"/>
      <sheetName val="Parâmetro "/>
      <sheetName val="Mov. Imobilizado 2011"/>
      <sheetName val="Teste de Adição de Imobilizado"/>
      <sheetName val="Cálculo da Amostra"/>
      <sheetName val="1. Procedimentos Acordados"/>
      <sheetName val="2. Conta Gráfica"/>
      <sheetName val="1. Mapa Total Geral"/>
      <sheetName val="4. Teste custo inicial"/>
      <sheetName val="5. Movimentação - Obras"/>
      <sheetName val="6. Histórico Obras em Andamento"/>
      <sheetName val="7. Aging - Obras em Andamento"/>
      <sheetName val="Tabela Novo Enfoque"/>
      <sheetName val="3.1. Teste de adições - Set"/>
      <sheetName val="3.2. Teste de adições - Dez"/>
      <sheetName val="4. Imob. em andamento"/>
      <sheetName val="6. Teste de Baixa"/>
      <sheetName val="7. Analise de Budget"/>
      <sheetName val="8. Relação Lojas"/>
      <sheetName val="9. Carta Comentário"/>
      <sheetName val="2. Análise de Impairment"/>
      <sheetName val="3. Mapa de mov. Imob."/>
      <sheetName val="5. PAS SI"/>
      <sheetName val="6. Teste de depreciação"/>
      <sheetName val="6.1 Teste de dep. MDM"/>
      <sheetName val="7. Teste de Baixa"/>
      <sheetName val="Balancete"/>
      <sheetName val="8. Agio"/>
      <sheetName val="2. Procedimentos"/>
      <sheetName val="3. Mapa do Imobilizado"/>
      <sheetName val="6. AVP"/>
      <sheetName val="7. Baixas"/>
      <sheetName val="8. Adição"/>
      <sheetName val="9.Saldo Inicial"/>
      <sheetName val="P2.1 - Rollforward"/>
      <sheetName val="P3 - Mapa Imobilizado "/>
      <sheetName val="P4 - Teste de Adições e Baixas"/>
      <sheetName val="P5 - Teste de Deprec Dez-2010"/>
      <sheetName val="P5 - Teste de Adições e Baixas"/>
      <sheetName val="ttca-imob (2)"/>
      <sheetName val="Itens tot dep 99"/>
      <sheetName val="Itens tot dep 00"/>
      <sheetName val="sales vol."/>
      <sheetName val="Abril"/>
      <sheetName val="AFinanc"/>
      <sheetName val="Comparativo (UIR)"/>
      <sheetName val="Doação Terreno"/>
      <sheetName val="Gastos Implantação"/>
      <sheetName val="N.E."/>
      <sheetName val="Rel.Bal.Geral-430-440"/>
      <sheetName val="Rel.Bal.Geral-1"/>
      <sheetName val="Rel.Bal.Geral-2"/>
      <sheetName val="Rel.Bal.Geral-4"/>
      <sheetName val="Rel.Bal.Geral-5"/>
      <sheetName val="Rel.Bal.Geral-510"/>
      <sheetName val="Rel.Bal.Geral-520"/>
      <sheetName val="Rel.Bal.Geral-410-420"/>
      <sheetName val="Seleção Adições 1º. Sem."/>
      <sheetName val="Seleção Adições 2º. Sem."/>
      <sheetName val="Seleção Imobilizado"/>
      <sheetName val="Seleção Imobilizado 1209"/>
      <sheetName val="Saldo Inicial em 2009"/>
      <sheetName val="Depreciação 1209"/>
      <sheetName val="Teste de Baixas 2009"/>
      <sheetName val="Teste de SI do Imobilizado"/>
      <sheetName val="Teste de Adições Imobilizado"/>
      <sheetName val="Pontos Carta Comentário"/>
      <sheetName val="Teste Adição Imobilizado"/>
      <sheetName val="Movimentação_2008"/>
      <sheetName val="ACT Input (2)"/>
      <sheetName val="Mapa out.06"/>
      <sheetName val="Mapa dez.06"/>
      <sheetName val="PAS DEPRC"/>
      <sheetName val="TCalc "/>
      <sheetName val="NE 31.12.09"/>
      <sheetName val="NE 30.09.09"/>
      <sheetName val="Mapa Movimentação 09.09"/>
      <sheetName val="Mapa Movimentação 12.09"/>
      <sheetName val="Cálculo Amostras"/>
      <sheetName val="Suporte relatório"/>
      <sheetName val="{PPC} - Mapa de Imobilizado"/>
      <sheetName val="Juros Capitalizados"/>
      <sheetName val="Movimentação 2003"/>
      <sheetName val="Movimentação 2002"/>
      <sheetName val="Cálculo da Depreciação"/>
      <sheetName val="Terrenos e Edificações"/>
      <sheetName val="Mapa Imobilizado - 30.04.2012"/>
      <sheetName val="Mapa Intangível - 30.04.2012"/>
      <sheetName val="Complemento teste de Adições"/>
      <sheetName val="Mapa Depreciação"/>
      <sheetName val="Mapa Intangível"/>
      <sheetName val="Imobilizado 31-12-2011"/>
      <sheetName val="PAS - 31-12-2011"/>
      <sheetName val="Check list Impairment"/>
      <sheetName val="Rolfoward"/>
      <sheetName val="Calculo Amostra"/>
      <sheetName val="NE Intangivel"/>
      <sheetName val="Detalhe - Adições"/>
      <sheetName val="P3 - Mapa Movimentação"/>
      <sheetName val="Composição Imob"/>
      <sheetName val="Taxa Depreciação"/>
      <sheetName val="BIA"/>
      <sheetName val="Portabilidade"/>
      <sheetName val="Exaustão U$"/>
      <sheetName val="NE 09 "/>
      <sheetName val="Movimentação Depreciação"/>
      <sheetName val="Peças resposição"/>
      <sheetName val="Imp. em andamento"/>
      <sheetName val="Movimentação Consolidada - DEZ"/>
      <sheetName val="Movimentação Bredero 30.11"/>
      <sheetName val="Movimentação thermotite 30.11"/>
      <sheetName val="Nota Explicativa Imobilizado"/>
      <sheetName val="Worksheet in 5610 Imobilizado C"/>
      <sheetName val="Baixa Hard-Software"/>
      <sheetName val="Adiant Fornec."/>
      <sheetName val="Claims Contratuais"/>
      <sheetName val="NE (2)"/>
      <sheetName val="Baixas Brasil Oil"/>
      <sheetName val="Tamanho Amostra"/>
      <sheetName val="PAS Depreciação  (2)"/>
      <sheetName val="RollForward Dez.09"/>
      <sheetName val="RollForward Set.09"/>
      <sheetName val="Mapa Ago.2009"/>
      <sheetName val="PAS Baixas"/>
      <sheetName val="Teste de Adições Ago.09"/>
      <sheetName val="Imob Andamento Ago.09"/>
      <sheetName val="2. Lead"/>
      <sheetName val="3. Mapa De Imobilizado 31.12"/>
      <sheetName val="4. Imobilizado em Andamento"/>
      <sheetName val="5. Adição 30.09"/>
      <sheetName val="5.1 Adição 31.12"/>
      <sheetName val="7. NE"/>
      <sheetName val="8. Suporte NE"/>
      <sheetName val="Teste de Integridade "/>
      <sheetName val="9. Parâmetro"/>
      <sheetName val="Ajuste Depreciação"/>
      <sheetName val="Carta Comentário"/>
      <sheetName val="Ajustes Propostos"/>
      <sheetName val="Mapa e Pas de Depreciação"/>
      <sheetName val="Bens para Revenda"/>
      <sheetName val="estoque total dez_98"/>
      <sheetName val="Mapa de imob. e PAS 30.09.2010"/>
      <sheetName val="Mapa Imob. PAS 31.12.2010"/>
      <sheetName val="Mapa Imob e PAS IFRS 31.12.2010"/>
      <sheetName val="Teste Saldo Inicial e Adições"/>
      <sheetName val="Lead Resumo"/>
      <sheetName val="Mapa Imobilizado 31.12.2010"/>
      <sheetName val="Mapa de Intangível"/>
      <sheetName val="Mapa Intangível 30.11.12"/>
      <sheetName val="Mapa Imob 30.11.12"/>
      <sheetName val="Mapa Imob 31.12.12"/>
      <sheetName val="PAS Depreciacao Montebel 31.12"/>
      <sheetName val="Teste Direcionado"/>
      <sheetName val="Parametro PAS"/>
      <sheetName val="Adição "/>
      <sheetName val="Amostra - Seleções Adicionais"/>
      <sheetName val="Mutação do PL Trimestral"/>
      <sheetName val="Análise Ind. Impairment"/>
      <sheetName val="Movimentação 30.09"/>
      <sheetName val="Global 30.09"/>
      <sheetName val="Análise Indicativos Impairment"/>
      <sheetName val="Adição 31.08"/>
      <sheetName val="Baixas 31.08"/>
      <sheetName val="Imob. em Curso 31.12"/>
      <sheetName val="Imob. em Curso 31.08"/>
      <sheetName val="Saldo Inicial 2009"/>
      <sheetName val="Análise Impairment"/>
      <sheetName val="Composição Analítica"/>
      <sheetName val="Insp Física Intangível"/>
      <sheetName val="Adição-Baixa 31.12.08"/>
      <sheetName val="Adição-Baixa 30.06.08"/>
      <sheetName val="Totalmente Deprec."/>
      <sheetName val="Adição-Baixa"/>
      <sheetName val="Comparativo Depreciação"/>
      <sheetName val="Amarração relatório"/>
      <sheetName val="Lçtos reclassif. imob"/>
      <sheetName val="Composição Mov. Dep."/>
      <sheetName val="Mov até 30.09"/>
      <sheetName val="Mov. até 31.11"/>
      <sheetName val="Global Dep"/>
      <sheetName val="CALCULO DEPRECIAÇÃO"/>
      <sheetName val="Teste Global Depreciaçao"/>
      <sheetName val="IMOBILIZAÇÃO"/>
      <sheetName val="CALCULO DEPRECIAÇÃO (2)"/>
      <sheetName val="Amarracao Relatorio"/>
      <sheetName val="Lçtos reclassif. imo"/>
      <sheetName val="Amarração p. Relatório"/>
      <sheetName val="Global Depreciação 28.02.07"/>
      <sheetName val="Teste Adições 28.02.2007"/>
      <sheetName val="Movimentação28.02.2007"/>
      <sheetName val="Teste Adições 28.02.07"/>
      <sheetName val="Requisitos"/>
      <sheetName val="Teste Reavaliação"/>
      <sheetName val="Mov. Arrendamento"/>
      <sheetName val="Teste Baixas - Mov Arrendamento"/>
      <sheetName val="Amort. Benf."/>
      <sheetName val="Ajuste"/>
      <sheetName val="Imob. Polics"/>
      <sheetName val="Leasing Politec"/>
      <sheetName val="Leasing Polics"/>
      <sheetName val="CRÉDITOS A RECEBER"/>
      <sheetName val="2. Mapa de Imobilizado"/>
      <sheetName val="LOG's ACL"/>
      <sheetName val="P1. Mapa de Imobilizado"/>
      <sheetName val="P2. PAS Depreciação"/>
      <sheetName val="P4. Teste de Baixa"/>
      <sheetName val="9. Teste IPE"/>
      <sheetName val="10. Log"/>
      <sheetName val="11. Sample size and threshold"/>
      <sheetName val="VP"/>
      <sheetName val="Vouching Adições "/>
      <sheetName val="Baixas "/>
      <sheetName val="Vouching Baixas "/>
      <sheetName val="Ajustes Créd. Imposto (2)"/>
      <sheetName val="Ajustes Créd. Imposto"/>
      <sheetName val="5.Teste Saldo Final Obras_Andto"/>
      <sheetName val="Análise de Recuperabilidade"/>
      <sheetName val="3.Teste de Saldo Inicial"/>
      <sheetName val="4.Teste de Adição"/>
      <sheetName val="5.Teste de Saldo Final"/>
      <sheetName val="Tabela Sampling Size"/>
      <sheetName val="1. Nota Explicativa Comexport"/>
      <sheetName val="2. Nota Explicativa Trop"/>
      <sheetName val="3. Mapa de Movimentação - Comex"/>
      <sheetName val="4. Mapa de Movimentação - Trop"/>
      <sheetName val="1. Terras"/>
      <sheetName val="2. Bananal"/>
      <sheetName val="3. Rio"/>
      <sheetName val="4. Arrojadinho"/>
      <sheetName val="5. Campo Aberto"/>
      <sheetName val="6. Mapa Imobilizado"/>
      <sheetName val="7. PAS de depreciação"/>
      <sheetName val="8. Licença Ambiental"/>
      <sheetName val="1. Mapa de imobilizado"/>
      <sheetName val="5. Teste final de Obras em Andt"/>
      <sheetName val="5.1 Aging Obras em Andto."/>
      <sheetName val="6. Análise de recuperabilidade"/>
      <sheetName val="7. Teste de Transferências"/>
      <sheetName val="8. Vida útil"/>
      <sheetName val="5. Teste de obras em andamento"/>
      <sheetName val="6. Transferências"/>
      <sheetName val="P1. Projeção Saldos Março 13"/>
      <sheetName val="P3.Referência Package"/>
      <sheetName val="P1 . mapa movimentação"/>
      <sheetName val="P2. Mov Obras Andt"/>
      <sheetName val="P4. Perda Recup.Econômica"/>
      <sheetName val="P1. Mapa - 31.03.12"/>
      <sheetName val="P2. Mapa - 30.06.12"/>
      <sheetName val="P3. Teste de Adições "/>
      <sheetName val="P4. Memo Arrendamento"/>
      <sheetName val="P5. LOG ACL"/>
      <sheetName val="P6. Sample Size"/>
      <sheetName val="P7. Reclassificações"/>
      <sheetName val="P1. Mapa - 30.06.12"/>
      <sheetName val="P2. Teste de Adição 31.03.12"/>
      <sheetName val="P3. LOG ACL"/>
      <sheetName val="P4. Sample Size"/>
      <sheetName val="P5. Teste de Baixas"/>
      <sheetName val="1.1 NE"/>
      <sheetName val="2. Mapa Depreciação"/>
      <sheetName val="3. Imobilizado Fiscal"/>
      <sheetName val="3.Obras em andamento"/>
      <sheetName val="4. I A Bens de Uso"/>
      <sheetName val="6. Impairment "/>
      <sheetName val="2. Imobilizado em poder de 3º"/>
      <sheetName val="6. Impairment"/>
      <sheetName val="2. Mapa 31.12.10"/>
      <sheetName val="3. Imobilizado em poder de 3º"/>
      <sheetName val="6. Teste de Adição"/>
      <sheetName val="7. Impairment"/>
      <sheetName val="P2. PAS de Depreciação 30.09"/>
      <sheetName val="P4. Teste de Saldo Inicial "/>
      <sheetName val="P5. Teste de IPE"/>
      <sheetName val="2. Teste de Adições 30.09"/>
      <sheetName val="2.1 Teste de Adições 31.12"/>
      <sheetName val="3. Teste de Baixas"/>
      <sheetName val="4.1 Depreciação Leasing"/>
      <sheetName val="5. Análise Lançamento CDC"/>
      <sheetName val="6. Cessão Direito de Uso"/>
      <sheetName val="Relatorio Local"/>
      <sheetName val="P3-Teste Adição"/>
      <sheetName val="P5- Rollfoward 31.12.2011"/>
      <sheetName val="P3- Rollfoward 31.12.2010"/>
      <sheetName val="1.MAP"/>
      <sheetName val="2.PAS Depreciação 30.11"/>
      <sheetName val="2.1PAS Depreciação 31.12"/>
      <sheetName val="3.CIP"/>
      <sheetName val="3.1 CIP Oracle"/>
      <sheetName val="3.2 CIP Detalhe Entradas NF's"/>
      <sheetName val="3.3.Teste adições AF paa CIP"/>
      <sheetName val="3.4.Capex"/>
      <sheetName val="4.Teste adições Demais Ativos"/>
      <sheetName val="5.Baixas"/>
      <sheetName val="P6 - Ajuste"/>
      <sheetName val="P7 - Análise de Depreciação"/>
      <sheetName val="1.1 Procedimentos"/>
      <sheetName val="2.  Teste de Adição"/>
      <sheetName val="1. Aché"/>
      <sheetName val="2. Bio"/>
      <sheetName val="a. Rollforward"/>
      <sheetName val="1. Mapa Aché"/>
      <sheetName val="2. Mapa BIO"/>
      <sheetName val="3. PAS de Depreciação"/>
      <sheetName val="5. Teste de Saldo Inicial"/>
      <sheetName val="6. Ágio"/>
      <sheetName val="7. Capitalização dos Juros"/>
      <sheetName val="8. Avaliação Patrimonial"/>
      <sheetName val="9. Conciliação Laudo X Contabil"/>
      <sheetName val="Controle de Seleção"/>
      <sheetName val="Mapa Aché"/>
      <sheetName val="Aché"/>
      <sheetName val="Bio"/>
      <sheetName val="Avaliação Patrimonial"/>
      <sheetName val="Conciliação DTT X  LAUDO"/>
      <sheetName val="3.PPC Orçado X Real"/>
      <sheetName val="4.PAS de Depreciação"/>
      <sheetName val="P1. Planejamento"/>
      <sheetName val="P2. Comparativo BFE X NPK "/>
      <sheetName val="P3. Mapa de Movimentação"/>
      <sheetName val="P5. Inspeção Física"/>
      <sheetName val="P6. Tabela de Itens"/>
      <sheetName val="1. Mapa Geral 30.09 e 31.12"/>
      <sheetName val="2. Mov Obras Andt 30.09 e 31.12"/>
      <sheetName val="7. Teste baixas 30.09 e 31.12"/>
      <sheetName val="9.Depreciação"/>
      <sheetName val="10. Venda_3 andar"/>
      <sheetName val="NE 11"/>
      <sheetName val="Movimentação IFRS"/>
      <sheetName val="Quadro DF"/>
      <sheetName val="NOVEMBRO-2002"/>
      <sheetName val="Máq. e Equip."/>
      <sheetName val="IPE 100% Depreciados"/>
      <sheetName val="CPT ELT"/>
      <sheetName val="5. I A Bens de Uso"/>
      <sheetName val="7. Impairment "/>
      <sheetName val="P4. Report"/>
      <sheetName val="Resumo Imobilizado p. Loja"/>
      <sheetName val="2. Mapa - Ezesa"/>
      <sheetName val="3. Baixa Haddock Lobo"/>
      <sheetName val="4. PAS Depreciação -Ezesa 31.12"/>
      <sheetName val="4. Mapa - Zegna"/>
      <sheetName val="5. PAS Depreciação -Zegna 31.12"/>
      <sheetName val="6. Teste de adições - Ezesa"/>
      <sheetName val="7. Teste de adições - Zegna"/>
      <sheetName val="8. Saldo Inicial - Ezesa"/>
      <sheetName val="8.1 Saldo N. Identificado - Ez"/>
      <sheetName val="9. Saldo Inicial - Zegna"/>
      <sheetName val="10. DAAM"/>
      <sheetName val="3. PAS Depreciação Ezesa 31.12"/>
      <sheetName val="5. PAS Depreciação Zegna 31.12"/>
      <sheetName val="6. Teste de adições Ezesa"/>
      <sheetName val="7. Teste de adições Zegna"/>
      <sheetName val="8. DAAM"/>
      <sheetName val="2. Mapa de Imobililizado"/>
      <sheetName val="3. Aging - Imobil. andamento"/>
      <sheetName val="5. Sample Size"/>
      <sheetName val="6. Notas Explicativas"/>
      <sheetName val="3. PAS Depreciação -Ezesa 31.10"/>
      <sheetName val="3.1. Baixa Haddock Lobo"/>
      <sheetName val="5. PAS Depreciação -Zegna 31.10"/>
      <sheetName val="P1. Mapa do Imobilizado"/>
      <sheetName val="P3. Teste Adição"/>
      <sheetName val="P2. Procedimentos"/>
      <sheetName val="P3. Mapa Imobilizado"/>
      <sheetName val="P4. Adições e Baixas"/>
      <sheetName val="P5. PAS - Depreciação"/>
      <sheetName val="P5. Cálculo Tx Depreciação "/>
      <sheetName val="P6. Ajuste Depreciação"/>
      <sheetName val="Mapa Mov. Participações"/>
      <sheetName val="Mapa Mov. VitoriaPAR"/>
      <sheetName val="Mapa Mov. Industria"/>
      <sheetName val="Aging - Industria"/>
      <sheetName val="Aging - VitoriaPAR"/>
      <sheetName val="Pas de Depreciação Partic."/>
      <sheetName val="Pas de Depreciação VitoriaPAR"/>
      <sheetName val="Pas de Depreciação Industria"/>
      <sheetName val="Nota Vida Util - Impairment"/>
      <sheetName val="SAS"/>
      <sheetName val="Mapa de Movimentação NPK"/>
      <sheetName val="Análise de Var. Jul. &amp; Set."/>
      <sheetName val="P4. Teste de adicoes"/>
      <sheetName val="P6. Agio"/>
      <sheetName val="P7.PAS Depreciação"/>
      <sheetName val="Tabela de Itens"/>
      <sheetName val="P1. MAPA DE MOVIMENTAÇÃO "/>
      <sheetName val="P2. OBRAS EM ANDAMENTO (I) (F) "/>
      <sheetName val="P3. TESTE DE SALDO INICIAL"/>
      <sheetName val="P4. TESTE DE ADIÇÕES "/>
      <sheetName val="P5. DEPRECIAÇÃO"/>
      <sheetName val="P6. TRANSFERÊNCIAS"/>
      <sheetName val="P7. ÁGIOS"/>
      <sheetName val="P8. CAPITALIZAÇÃO DE JUROS"/>
      <sheetName val="P9. PREFERÊNCIAS PACKAGE"/>
      <sheetName val="A1. TABELA DE ITENS "/>
      <sheetName val="A2. LOG ACL P5."/>
      <sheetName val="P1. Teste de Adição - SI"/>
      <sheetName val="P2. Base e Depreciação"/>
      <sheetName val="4. Displays e Comodato"/>
      <sheetName val="5. Deficiência de Controles"/>
      <sheetName val="7. Análise de Baixas"/>
      <sheetName val="P2. Programa de Trabalho"/>
      <sheetName val="P2. Mapa de Imobilizado"/>
      <sheetName val="P3. PAS de Depreciação"/>
      <sheetName val="Sample Size and Thershold"/>
      <sheetName val="Adições 31.09"/>
      <sheetName val="1. Movim. do Imob. IFRS 31.12"/>
      <sheetName val="1.1 Mov. do Imob. BRGAAP 31.10"/>
      <sheetName val="2. Teste de Saldo Inicial"/>
      <sheetName val="3.Teste de Adição"/>
      <sheetName val="4. PAS Deprec. 31.12"/>
      <sheetName val="4.1. PAS Depreciação 31.10"/>
      <sheetName val="5.Sample Size"/>
      <sheetName val="2. Teste de Adição"/>
      <sheetName val="1. Movimentação do Imobilizado"/>
      <sheetName val="6.Obras em andamento"/>
      <sheetName val="11.Capitalização dos juros"/>
      <sheetName val="P2 Mapa Movimentação"/>
      <sheetName val="P3 PAS Depreciação "/>
      <sheetName val="P4 Teste de Adição"/>
      <sheetName val="P5. Relação Fazendas"/>
      <sheetName val="4. PAS Depreciação "/>
      <sheetName val="1. Mapa do Imobilizado Ago"/>
      <sheetName val="3. PAS de Dep."/>
      <sheetName val="5. Mapa Imobilizado Dez"/>
      <sheetName val="P3. Mapa de Movimento"/>
      <sheetName val="P4. PAS de Depr. 30.09"/>
      <sheetName val="P5. Teste de Adições 30.09"/>
      <sheetName val="P5.1 Teste de Adições 31.12"/>
      <sheetName val="P6. Teste de Saldo Inicial"/>
      <sheetName val="1. Mapa Imobilizado (2)"/>
      <sheetName val="2. Resumo SAENG CLAMOM"/>
      <sheetName val="7. Análise CIAP"/>
      <sheetName val="4. Teste de Baixa"/>
      <sheetName val="7. Base de baixa"/>
      <sheetName val="7. Base de adição"/>
      <sheetName val="Base Mapa Imobilizado"/>
      <sheetName val="Base Mapa Imobilizado (2)"/>
      <sheetName val="Sheet4"/>
      <sheetName val="2. Pas de Depreciação"/>
      <sheetName val="5. Teste de Baixa"/>
      <sheetName val="Pas de Depreciação Ame."/>
      <sheetName val="Sample Size "/>
      <sheetName val="Gastos c Desenvolvimento"/>
      <sheetName val="Obras em Andamento - Dez"/>
      <sheetName val="Teste de Depreciação - Dez"/>
      <sheetName val="Prov. Maquinas Paradas - Dez"/>
      <sheetName val="Análise de Variação - Set"/>
      <sheetName val="Obras em Andamento - Set"/>
      <sheetName val="Teste de Depreciação - Set"/>
      <sheetName val="Prov. Maquinas Paradas - Set"/>
      <sheetName val="0. Análise de Variação - Dez"/>
      <sheetName val="1. Mapa do Imobilizado Dez"/>
      <sheetName val="2. Imob. Andamento Dez"/>
      <sheetName val="3. Gastos Desenvolv. Set &amp; Dez"/>
      <sheetName val="4. Teste Depreciação Set . Dez"/>
      <sheetName val="5. Depreciação reavaliação"/>
      <sheetName val="6. Prov. Maquinas Paradas"/>
      <sheetName val="8. PPC"/>
      <sheetName val="9. Imob. Andamento Set"/>
      <sheetName val="10. Mapa do Imobilizado"/>
      <sheetName val="Pendências"/>
      <sheetName val="Mapa do Imobilizado Dez"/>
      <sheetName val="Imob. Andamento Dez"/>
      <sheetName val="Gastos Desenvolv. Set &amp; Dez"/>
      <sheetName val="Teste Depreciação Set . Dez"/>
      <sheetName val="Depreciação reavaliação"/>
      <sheetName val="Prov. Maquinas Paradas"/>
      <sheetName val="Imob. Andamento Set"/>
      <sheetName val="Detalhe de Adições"/>
      <sheetName val="1. Imobilizados em Andamento"/>
      <sheetName val="2.Mapa do Imobilizado"/>
      <sheetName val="3.Teste de Detalhe"/>
      <sheetName val="4.Gastos c Desenvolvimento"/>
      <sheetName val="5. Teste de Depreciação"/>
      <sheetName val="P&amp;D"/>
      <sheetName val="2.1 Pas de Depreciação Ame."/>
      <sheetName val="Determining Sample Size"/>
      <sheetName val="2.2 Mapa do Imobilizado Dez"/>
      <sheetName val="1.1 Teste de Detalhe"/>
      <sheetName val="1.1 Imob. em Andamento Dez"/>
      <sheetName val="4.4 Gastos Desenvolv. Set &amp; Dez"/>
      <sheetName val="5. Equip. Mov. Carga"/>
      <sheetName val="5.1 Itens sem reavaliação"/>
      <sheetName val="5.2 Itens reavaliados"/>
      <sheetName val="5.3 Itens 100% depreciados"/>
      <sheetName val="Mapa Mov. 30.09"/>
      <sheetName val="Global de depreciação 30.09"/>
      <sheetName val="Teste adições e baixas 30.09"/>
      <sheetName val="Imobilizados em andamento"/>
      <sheetName val="Contratos Fábrica Betim"/>
      <sheetName val="Adiant. Int. e Ext. 30.09"/>
      <sheetName val="Adiant. Interno 31.12"/>
      <sheetName val="Adiant. Externo 31.12"/>
      <sheetName val="Reclassificação"/>
      <sheetName val="1.Mapa de Imobilizado (I)"/>
      <sheetName val="4. PAS - Depreciação (F)"/>
      <sheetName val="2.Teste de Adições (I)"/>
      <sheetName val="3. PAS - Depreciação (I)"/>
      <sheetName val="Enfoque"/>
      <sheetName val="P3 - Teste de adição"/>
      <sheetName val="Sample Sizes"/>
      <sheetName val="Procedimentos Acordados"/>
      <sheetName val="P1. Mapa de Imob."/>
      <sheetName val="P4. Sample size and threshold"/>
      <sheetName val="P4. PAS - Depreciação"/>
      <sheetName val="2. Adições e Baixas"/>
      <sheetName val="4.Cálculo Tx Depreciação "/>
      <sheetName val="1. Investimento Melhorias Terra"/>
      <sheetName val="1.1 Análise Fert. por Fazenda "/>
      <sheetName val="2. Mapa do Imobilizado"/>
      <sheetName val="3. PAS Depreciação FISCAL"/>
      <sheetName val="2. Mapa de Mov. USGAAP"/>
      <sheetName val="3. Teste de Adições 30.09"/>
      <sheetName val="5. PAS de Deprec. BRGAAP"/>
      <sheetName val="7. PAS de Deprec. USGAAP"/>
      <sheetName val="3.1 Teste de Adições 31.12"/>
      <sheetName val="4. Mapa de Mov. BRGAAP"/>
      <sheetName val="6. Mapa de Mov. USGAAP"/>
      <sheetName val="PAS de Deprec."/>
      <sheetName val="ISRE 2400"/>
      <sheetName val="Análise Imobilizado"/>
      <sheetName val="Mapa Imobilizado BRGAAP"/>
      <sheetName val="PAS Depreciação  BRGAAP"/>
      <sheetName val="Mapa Imobilizado IFRS"/>
      <sheetName val="PAS Depreciação IFRS "/>
      <sheetName val="PAS Depreciação 05.2010"/>
      <sheetName val="1- Passos do Planejamento"/>
      <sheetName val="P1. Mapa Imobilizado"/>
      <sheetName val="P2. Teste Saldo Inicial "/>
      <sheetName val="P3. PAS Depreciação "/>
      <sheetName val="P2.Teste de Adição 30.11"/>
      <sheetName val="P3. Adto Imobilizado Nov11"/>
      <sheetName val="P4.PAS Depreciação 30.11"/>
      <sheetName val="P5.Teste de Adição 28.02"/>
      <sheetName val="P6. Adto Imobilizado Fev12"/>
      <sheetName val="P7.PAS Depreciação 28.02"/>
      <sheetName val="P2.1 Teste de Adição - 30.11 "/>
      <sheetName val="P2.2 Teste de Adição - 28.02"/>
      <sheetName val="P4. Adtos à Fornec - 30.11 "/>
      <sheetName val="P5. Sample Size"/>
      <sheetName val="P6a.Check list Impairment"/>
      <sheetName val="P6b. Calculo Impairment DTT"/>
      <sheetName val="P6c.Cálculo Impairment SEW"/>
      <sheetName val="P7. Business Plan {PPC}"/>
      <sheetName val="P8.Analise de Sensibilidade DTT"/>
      <sheetName val="P9. Rollforward"/>
      <sheetName val="Teste de Saldos Iniciais"/>
      <sheetName val="Resumo Contratos"/>
      <sheetName val="NE9"/>
      <sheetName val="4. Gastos Desenvolv"/>
      <sheetName val="4. Carta Comentário"/>
      <sheetName val="Sheet Index"/>
      <sheetName val="1. Mapa Imobilizado 31.03.15"/>
      <sheetName val="2. PAS de Depreciação 31.03.15"/>
      <sheetName val="4. Composição Importação"/>
      <sheetName val="5. Imobilizado em Andamento"/>
      <sheetName val="6. Check List Impairmet"/>
      <sheetName val="7. Pontos de Controle"/>
      <sheetName val="1. Mapa de Movimentação 30.09 "/>
      <sheetName val="1.2. Mapa de Movimentação 31.12"/>
      <sheetName val="3. Teste de Obras em andamento"/>
      <sheetName val="4. PAS de depreciação"/>
      <sheetName val="5. Teste de Saldo Inicial Imob"/>
      <sheetName val="P2. Adição de Imobilizado"/>
      <sheetName val="P3. Teste Saldo Inicial "/>
      <sheetName val="1. Mapa do Imobilizado"/>
      <sheetName val="5. Ágio e Amortização"/>
      <sheetName val="6. Threshold and Sample Size"/>
      <sheetName val="INDUMENTÁRIA"/>
      <sheetName val="1) Mov"/>
      <sheetName val="2) Adição"/>
      <sheetName val="3) Depreciação"/>
      <sheetName val="4) RFP"/>
      <sheetName val="5) Impairment"/>
      <sheetName val="Valuation (2)"/>
      <sheetName val="Valuation (3)"/>
      <sheetName val="Valuation (4)"/>
      <sheetName val="Valuation (1)"/>
      <sheetName val="Composição Impairment "/>
      <sheetName val="Imob em Andamento."/>
      <sheetName val="Importacoes Andamento Transito"/>
      <sheetName val="Depreciação 31.10.2009"/>
      <sheetName val="Inspecao Fisica"/>
      <sheetName val="Adtos"/>
      <sheetName val="Compos Diferido Gastos Prods"/>
      <sheetName val="Compos Diferido Gastos Implant"/>
      <sheetName val="Pontos Identificados"/>
      <sheetName val="P1-Mapa"/>
      <sheetName val="P2-Adições"/>
      <sheetName val="P3-Baixas"/>
      <sheetName val="P5-Imobilizado não identificado"/>
      <sheetName val="PPC"/>
      <sheetName val="Global"/>
      <sheetName val="Adições - Baixas"/>
      <sheetName val="Detalhe da Movimentação"/>
      <sheetName val="Controle adicional"/>
      <sheetName val="Mapa do Imobilizado Dez.06"/>
      <sheetName val="Depreciação Dez.06"/>
      <sheetName val="Teste Detalhes"/>
      <sheetName val="Suporte NE"/>
      <sheetName val="1. Mapa de Mov. Consolidado"/>
      <sheetName val="2. Mapa de movimentação (Imob.)"/>
      <sheetName val="3. Mapa de movimentação (Int.)"/>
      <sheetName val="4. Análise Depreciação"/>
      <sheetName val="4.2 Resultado Depreciação"/>
      <sheetName val="4.3 PAS Depreciação"/>
      <sheetName val="5 Teste de adições (I)"/>
      <sheetName val="5.1 Teste de adições (I)"/>
      <sheetName val="5.2 Teste de Adições (F)"/>
      <sheetName val="6. Imobilizado em And."/>
      <sheetName val="Mapa de Mov. do Imobilizado"/>
      <sheetName val="Movimentação set.10 a dez.10"/>
      <sheetName val="Report K"/>
      <sheetName val="Variação do Período"/>
      <sheetName val="Baixa de Flaviano"/>
      <sheetName val="3. Teste de Adição "/>
      <sheetName val="Mapa Ago e Dez.09"/>
      <sheetName val="PAS Depreciação Ago.09"/>
      <sheetName val="PAS Baixas Ago.09"/>
      <sheetName val="2. Nota Explicativa"/>
      <sheetName val="3. Mapa de Movimentação - L"/>
      <sheetName val="4. Mapa de Movimentação - E"/>
      <sheetName val="5. Adto Fornecedores - L "/>
      <sheetName val="6. PAS de Depreciação - L"/>
      <sheetName val="7. PAS de Depreciação - E"/>
      <sheetName val="7.1. Controle de Alugueis - E"/>
      <sheetName val="8. Principais Adições - TRI - L"/>
      <sheetName val="9. Teste de Adição - L"/>
      <sheetName val="10. Teste de Adição - E"/>
      <sheetName val="13. salário"/>
      <sheetName val="Debêntures Reperfilamento"/>
      <sheetName val="US$98"/>
      <sheetName val="Benfeitorias"/>
      <sheetName val="Comp. Imob. 2009"/>
      <sheetName val="Global de Depreciação - 09"/>
      <sheetName val="Detalhe Depr. 2008"/>
      <sheetName val="Adição e Baixa "/>
      <sheetName val="Movimentação 31.12.2010"/>
      <sheetName val="PAS Dep. BRGAAP "/>
      <sheetName val="PAS Dep. IFRS"/>
      <sheetName val="Tickmarks "/>
      <sheetName val=""/>
      <sheetName val="Teste das Baixas"/>
      <sheetName val="Detalhe Adição Aeronaves 31.12"/>
      <sheetName val="Adições OS"/>
      <sheetName val="Compos. Patrimônio 31.12.09"/>
      <sheetName val="Dep. Benfeit. Hangares"/>
      <sheetName val="Dep. Benfeit. Aero Arrendadas"/>
      <sheetName val="Tamanho da Amostra"/>
      <sheetName val="1.1.Mapa de Movimentação"/>
      <sheetName val="2.Deprec. e Amort. 30.09.2010"/>
      <sheetName val="2.1Deprec. e Amort. 31.12.2010"/>
      <sheetName val="3.Imob. em Andamento 30.09.10"/>
      <sheetName val="3.Imob. em Andamento 31.12.10"/>
      <sheetName val="4. Imob. And. Contratos "/>
      <sheetName val="5. Ponto Comercial - Detalhes"/>
      <sheetName val="5.1 Amortização Ponto Comercial"/>
      <sheetName val="6.Teste de adições"/>
      <sheetName val="7.Teste de baixas"/>
      <sheetName val="8.Teste de Adições 31.12"/>
      <sheetName val="9.Teste Custo Inicial"/>
      <sheetName val="P2. Mapa_Ativo Fixo"/>
      <sheetName val="P2.1 Mapa_Intangível"/>
      <sheetName val="P3. PAS_Depreciação"/>
      <sheetName val="P4. Teste de adição"/>
      <sheetName val="P5. Tabela DAAM"/>
      <sheetName val="Determination Sample Size"/>
      <sheetName val="Rollfoward 31.07.2010"/>
      <sheetName val="Teste de Integridade"/>
      <sheetName val="Teste de Adições e Baixas"/>
      <sheetName val="P3. Adições"/>
      <sheetName val="P4. Baixa"/>
      <sheetName val="NE "/>
      <sheetName val="P1. Procedimentos Efetuados"/>
      <sheetName val="P4. Amostra"/>
      <sheetName val="P5. Capitalização Juros"/>
      <sheetName val="Global Depreciação 31.12"/>
      <sheetName val="Detalhe 31.12"/>
      <sheetName val="IPE - itens 100% depreciados"/>
      <sheetName val="Global Depreciação 31.10"/>
      <sheetName val="Detalhe 31.10"/>
      <sheetName val="Imobilizado em Andamento 31.10"/>
      <sheetName val="Obras em And. 31.10"/>
      <sheetName val="Obras em And. 31.12"/>
      <sheetName val="Adiantamento a fornecedores"/>
      <sheetName val="11401001 Ad. Fornecedores"/>
      <sheetName val="11401009 Ad. importação"/>
      <sheetName val="11401010 Ad. Exportação"/>
      <sheetName val="Imob. And. 30.09"/>
      <sheetName val="Movimentação 30-09"/>
      <sheetName val="System_Menu"/>
      <sheetName val="Receita -Pós Pago"/>
      <sheetName val="Mvt Imobilizado"/>
      <sheetName val="P2 . Teste Depreciações"/>
      <sheetName val="P3. 132014 Imob. And."/>
      <sheetName val="P4. 132051 Imob. And. (AM)"/>
      <sheetName val="P5. 132054 Imob. And."/>
      <sheetName val="Global de depreciação 31.12"/>
      <sheetName val="Detalhe Adições 31.12"/>
      <sheetName val="Baixa de Benfeitoria  Andamento"/>
      <sheetName val="Global de depreciação 31.10"/>
      <sheetName val="Detalhe Adições 31_10"/>
      <sheetName val="Análise Benfeitorias em and."/>
      <sheetName val="Análise Benf. andam 31.12."/>
      <sheetName val="Análise Benf.Andamento"/>
      <sheetName val="5 E 6"/>
      <sheetName val="sysWorkbook"/>
      <sheetName val="VAREX0698"/>
      <sheetName val="fluxo_caixa"/>
      <sheetName val="1. Mapa Correcta"/>
      <sheetName val="1. Mapa Correcta (2)"/>
      <sheetName val="2. PAS Depreciação "/>
      <sheetName val="3. Imob em And Correcta"/>
      <sheetName val="3. Adições 2013"/>
      <sheetName val="4. Teste de Adição - Set.13"/>
      <sheetName val="5. Determination Sample"/>
      <sheetName val="Conciliação {ppc}"/>
      <sheetName val="PIS-99"/>
      <sheetName val="Confronto"/>
      <sheetName val="Depreciação e Amortização"/>
      <sheetName val="Composição Patrimonial SET"/>
      <sheetName val="Composição Patrimonial"/>
      <sheetName val="Mapa de Movimentação (2)"/>
      <sheetName val="Parâmetro (2)"/>
      <sheetName val="Procedimento"/>
      <sheetName val="Teste Adição "/>
      <sheetName val="Mov. DFC e NE"/>
      <sheetName val="Check List"/>
      <sheetName val="Nota explicativa Movimentação"/>
      <sheetName val="Lead - Ajustada 2008-2009"/>
      <sheetName val="Global Depreciações"/>
      <sheetName val="Composição do Saldo Inicial"/>
      <sheetName val="Validação Saldo Inicial"/>
      <sheetName val="Limitação de Extensão"/>
      <sheetName val="Depreciação Analítica"/>
      <sheetName val="Compos. imobilizado"/>
      <sheetName val="Seleção compos. imobilizado"/>
      <sheetName val="NOTA EXPLICATIVA FINAL"/>
      <sheetName val="Mov"/>
      <sheetName val="Mov. p.relat."/>
      <sheetName val="Global Dep."/>
      <sheetName val="Bens 100% Depreciados"/>
      <sheetName val="Deemed cost"/>
      <sheetName val="AVP Leasing"/>
      <sheetName val="Análise Garantia"/>
      <sheetName val="P3. Mapa"/>
      <sheetName val="P4. Depreciação 31.10"/>
      <sheetName val="P6. Depreciação 31.12"/>
      <sheetName val="P7 - Nota"/>
      <sheetName val="P4. Depreciação 31.08"/>
      <sheetName val="Parâmetro de receita"/>
      <sheetName val="Mapa Lwarcel"/>
      <sheetName val="Mapa Florestal"/>
      <sheetName val="Mapa Química"/>
      <sheetName val="Mapa Nordeste"/>
      <sheetName val="Mapa Lubrificantes"/>
      <sheetName val="DAAM (Seleção)"/>
      <sheetName val="Vida Útil Projeto H"/>
      <sheetName val="3. Imobilizado em Andamento"/>
      <sheetName val="4. NE"/>
      <sheetName val="5. Parâmetro"/>
      <sheetName val="10. Juros Capitalizados"/>
      <sheetName val="11. Bens em Garantia"/>
      <sheetName val="Parâmetro Seleção"/>
      <sheetName val="3. Mapa De Imobilizado"/>
      <sheetName val="5. Adição"/>
      <sheetName val="4.Mapa - Almeida"/>
      <sheetName val="3.Mapa - V. Alegre"/>
      <sheetName val="Cálculo Cliente Despesas Financ"/>
      <sheetName val="Cálculo Despesas Financ"/>
      <sheetName val="Pendencias "/>
      <sheetName val="Mapa Imobilizado 31-12-2011"/>
      <sheetName val="Imob. em Andamento 31-12-2011"/>
      <sheetName val="Bens em Garantia"/>
      <sheetName val="Mapa Imobilizado COVL"/>
      <sheetName val="Parâmetro 31-12"/>
      <sheetName val="DAAM Adição Imobilizado"/>
      <sheetName val="Amostra Teste de Adições"/>
      <sheetName val="Amostra Saldo Inicial"/>
      <sheetName val="Amostra Teste de Baixas"/>
      <sheetName val="Definição Amostra e Intervalo"/>
      <sheetName val="Mapa Imob. e Int. - Data Center"/>
      <sheetName val="Depreciação - Data Center"/>
      <sheetName val="Capitalização de Juros - DC"/>
      <sheetName val="Mapa Imob. e Intang. - Telecom"/>
      <sheetName val="Depreciação - Telecom"/>
      <sheetName val="Adição de Imob. - Data Center"/>
      <sheetName val="Adição de Imob. - Telecom"/>
      <sheetName val="Adição Intang. - Data Center"/>
      <sheetName val="Estoque - Telecom"/>
      <sheetName val="Amortização Carteira de Cliente"/>
      <sheetName val="Purchase Price Allocation"/>
      <sheetName val="0. Rollforward"/>
      <sheetName val="2. Mapa de Mov. Imob 31.12"/>
      <sheetName val="3. Mapa Mov. Intang. 30.09"/>
      <sheetName val="4. Mapa Mov. Intang. 31.12"/>
      <sheetName val="5.1 Teste Alternativo"/>
      <sheetName val="7. Tabela de Itens"/>
      <sheetName val="1570"/>
      <sheetName val="Package"/>
      <sheetName val="P2. Mapa de Imob USGAAP"/>
      <sheetName val="Mapa 12.2011"/>
      <sheetName val="Mapa 09.2011"/>
      <sheetName val="Detailed Adjustments"/>
      <sheetName val="IR_REAV"/>
      <sheetName val=" Package 2008"/>
      <sheetName val="Movimentação 31.08.08- 30.09.08"/>
      <sheetName val="PAS - 30.09.08"/>
      <sheetName val="PAS - 31.08.08"/>
      <sheetName val="Banco Pinto Sotto"/>
      <sheetName val="Terrenos e Prop. Imobiliárias"/>
      <sheetName val="Patrimônio 31.12.2010"/>
      <sheetName val="Baixas por venda"/>
      <sheetName val="Escrituras"/>
      <sheetName val="Composições"/>
      <sheetName val="População"/>
      <sheetName val="População Adição"/>
      <sheetName val="Média ponderada Depreciação"/>
      <sheetName val="&quot;Transitórias&quot;"/>
      <sheetName val="Composição adição 2012"/>
      <sheetName val="Teste Saldo 2011"/>
      <sheetName val="Teste Adição 2012"/>
      <sheetName val="Teste Saldo"/>
      <sheetName val="3. Depreciação Global"/>
      <sheetName val="4. Seleção"/>
      <sheetName val="População - Imob. Andamento"/>
      <sheetName val="Composição do imobilizado"/>
      <sheetName val="Vida útil Imobilizado"/>
      <sheetName val="Aquisição de imobilizado"/>
      <sheetName val="Posição Patrimonial"/>
      <sheetName val="Provisões "/>
      <sheetName val="INSS"/>
      <sheetName val="Seleção e Teste"/>
      <sheetName val="Composição - Imobilizado em and"/>
      <sheetName val="Seleção (2)"/>
      <sheetName val="Imobilizado - Composição"/>
      <sheetName val="Adiantamento Imob. Forn. Nac."/>
      <sheetName val="Justificativas Compras Máquinas"/>
      <sheetName val="Desp implantação - Amortização"/>
      <sheetName val="Composição Patrimonial (2)"/>
      <sheetName val="Teste dep. "/>
      <sheetName val="Minoritários"/>
      <sheetName val="5. Teste SF Obras em Andto."/>
      <sheetName val="6. Vida útil dos ativos"/>
      <sheetName val="Riscos Significantes"/>
      <sheetName val="Riscos Normais"/>
      <sheetName val="Significant Risk"/>
      <sheetName val="Mapa Movimentação Intangível"/>
      <sheetName val="P2 - Mapa de Movimentação "/>
      <sheetName val="P3 - PAS Depreciação "/>
      <sheetName val="P5 -  Teste de Baixa"/>
      <sheetName val="P6 - Teste Ativo em Andamento"/>
      <sheetName val="P7 - Rollfoward"/>
      <sheetName val="Adições 30.11.07"/>
      <sheetName val="Vouching 30.11.07"/>
      <sheetName val="Baixas 30.11.07"/>
      <sheetName val="Teste de Baixas 30.11.07"/>
      <sheetName val="Adições 31.12.07"/>
      <sheetName val="Vouching 31.12.07"/>
      <sheetName val="Baixas 31.12.07"/>
      <sheetName val="Teste de Baixas 31.12.07"/>
      <sheetName val="Custo 12.2008"/>
      <sheetName val="Depreciação 12.2008"/>
      <sheetName val="Circular 260 SUSEP"/>
      <sheetName val="Parâmetro Global"/>
      <sheetName val="Calc.Global.Deprec. 2002"/>
      <sheetName val="Mutação"/>
      <sheetName val="Mov imob R$"/>
      <sheetName val="Depreci Imob Interim "/>
      <sheetName val="Depreci Imob Dez  Final"/>
      <sheetName val="Teste de Adições  Interim"/>
      <sheetName val="Teste de Adições Final"/>
      <sheetName val="Parâmetro Global Deprec"/>
      <sheetName val="Mapa de Movimentação Santillana"/>
      <sheetName val="P4 - PAS Depreciação 31.12"/>
      <sheetName val="P4 - PAS Depreciação 31.10"/>
      <sheetName val="P6 - Teste de Saldo Inicial"/>
      <sheetName val="P7 - Log Adição"/>
      <sheetName val="P8 - Log Saldo Inicial"/>
      <sheetName val="Obrigações Especiais"/>
      <sheetName val="Resumo ODI"/>
      <sheetName val="Obras em curso"/>
      <sheetName val="Teste obras em curso"/>
      <sheetName val="Log's"/>
      <sheetName val="ICATU"/>
      <sheetName val="Agio Probst"/>
      <sheetName val="NE 30SET2013"/>
      <sheetName val="Teste aquisições e Baixas"/>
      <sheetName val="Teste S.I."/>
      <sheetName val="PAS da Depreciação"/>
      <sheetName val="Análise taxas depreciação"/>
      <sheetName val="A - RTT"/>
      <sheetName val="Depreciações"/>
      <sheetName val="NE Ajustada"/>
      <sheetName val="Saldo Anterior"/>
      <sheetName val="Checklist"/>
      <sheetName val="Laudo vida útil"/>
      <sheetName val="Seleção Baixa"/>
      <sheetName val="Confronto Patrimonial"/>
      <sheetName val="Confronto Patrimonial x BC "/>
      <sheetName val="Sample size Adições"/>
      <sheetName val="Movimentação &amp; Cálculo Global"/>
      <sheetName val="Comodatos depreciação"/>
      <sheetName val="Comodatos"/>
      <sheetName val="Tributos Diferidos"/>
      <sheetName val="Histórico de moagem"/>
      <sheetName val="Relatório patrimonial 31.12.14"/>
      <sheetName val="Relatório patrimonial 30.09.14"/>
      <sheetName val="Teste saldo Inicial "/>
      <sheetName val="Teste Adição e Baixa"/>
      <sheetName val="Adiantamento Fornecedores"/>
      <sheetName val="Mapa de Resultado"/>
      <sheetName val="Deposito Judicial"/>
      <sheetName val="Global Depr."/>
      <sheetName val="Rollforward Depr."/>
      <sheetName val="Movimentação 30.09.2011"/>
      <sheetName val="Depreciação por obra"/>
      <sheetName val="Ajuste Depreciação IFRS"/>
      <sheetName val="Procedimentos e conclusões"/>
      <sheetName val="Vida útil e impairment"/>
      <sheetName val="Ajuste Custo atribuído"/>
      <sheetName val="DLNG Helium"/>
      <sheetName val="Profit Analysis Sheet"/>
      <sheetName val="Teste de Detalhe - Intangível"/>
      <sheetName val="ROL"/>
      <sheetName val="NE 9"/>
      <sheetName val="ODI jan"/>
      <sheetName val="ODI fev"/>
      <sheetName val="ODI mar"/>
      <sheetName val="TRANSF. para Imob. em Serviço"/>
      <sheetName val="BAIXAS Imob. Serviço"/>
      <sheetName val="Log File imob curso"/>
      <sheetName val="Seleção imob curso"/>
      <sheetName val="Log File matl dep"/>
      <sheetName val="Seleção matl dep"/>
      <sheetName val="Log File comp em and"/>
      <sheetName val="Seleção compras em andam"/>
      <sheetName val="CSLL PPC Márcio"/>
      <sheetName val="Mapa de imobilizado - PPC"/>
      <sheetName val="Movimentação para NE"/>
      <sheetName val="Impairment 08"/>
      <sheetName val="Carga Patrimonial - depr acum08"/>
      <sheetName val="Imobilizado em Andamento dez08"/>
      <sheetName val="NE2008"/>
      <sheetName val="Taxas Ponderadas"/>
      <sheetName val="Imobilizado em Postos Inativos"/>
      <sheetName val="Relação Postos Inativos"/>
      <sheetName val="Imob. Postos que sairam da rede"/>
      <sheetName val="Totalmente Depreciados"/>
      <sheetName val="Benf. Postos Franq."/>
      <sheetName val="MovimentaçãoDaniel"/>
      <sheetName val="Carga Patrim.-Dep. Acum. 310309"/>
      <sheetName val="Carga Patrim.-Dep. Acum. 300609"/>
      <sheetName val="Carga Patrim.-Dep. Acum. 310709"/>
      <sheetName val="Imobilizado em Andamento mar09"/>
      <sheetName val="Imobilizado em Andamento jun09"/>
      <sheetName val="Imobilizado em Andamento jul09"/>
      <sheetName val="Composição x Contábil"/>
      <sheetName val="NE Trans. não envolvendo caixa"/>
      <sheetName val="Devolução"/>
      <sheetName val="Custo 06.2009"/>
      <sheetName val="Depreciação 06.2009"/>
      <sheetName val="P3-Movimentação"/>
      <sheetName val="P4-Overall"/>
      <sheetName val="P5-Parâmetro"/>
      <sheetName val="P6-Adições"/>
      <sheetName val="P7-Baixas"/>
      <sheetName val="P8-Bonus"/>
      <sheetName val="Ativos ALBACORA 12-06"/>
      <sheetName val="P6-Parâmetro"/>
      <sheetName val="P7-Adição"/>
      <sheetName val="P8-Baixa"/>
      <sheetName val="P1 _ Sumário "/>
      <sheetName val="P2 _ Lead"/>
      <sheetName val="P3 _ Adição Imobilizado"/>
      <sheetName val="P4 _ Vouching"/>
      <sheetName val="P5 _ Mutação do Imobilizado"/>
      <sheetName val="P6 _ Global de depreciação"/>
      <sheetName val="P7 _ Parâmetro"/>
      <sheetName val="P5 - Mutação do Imobilizado"/>
      <sheetName val="P6 - Global de depreciação"/>
      <sheetName val="P7 - Parâmetro"/>
      <sheetName val="Mov Imobilizado (31.12.2008)"/>
      <sheetName val="Vouching"/>
      <sheetName val="Overall Depreciação(31.12.2008)"/>
      <sheetName val="Para Referência Report"/>
      <sheetName val="Global de Depre_311009"/>
      <sheetName val="Recálculo da Exaustão"/>
      <sheetName val="100%_Depreciados_311009"/>
      <sheetName val="100%_Depreciados_300909"/>
      <sheetName val="Global de Depre_300609"/>
      <sheetName val="100%_Depreciados_300609"/>
      <sheetName val="Global de Depre_310309"/>
      <sheetName val="100%_Depreciados_310309"/>
      <sheetName val="Saldo de Abertura"/>
      <sheetName val="Adiantamentos a Fornecedores"/>
      <sheetName val="Global de Depre_300909"/>
      <sheetName val="Global depreciação 30.04.08"/>
      <sheetName val="Teste detalhe de adições Abr08"/>
      <sheetName val="Base de seleção Adi. Imo. 31.10"/>
      <sheetName val="Teste detalhe de adições Out08"/>
      <sheetName val="Base seleção dez.08"/>
      <sheetName val="Teste detalhe de adições Dez08"/>
      <sheetName val="Teste de Detalhe_132108"/>
      <sheetName val="Global de Depre_31122009"/>
      <sheetName val="100% Depreciados_311209"/>
      <sheetName val="Voucher - Adições Imob."/>
      <sheetName val="Detalhe de Depreciação"/>
      <sheetName val="Cálculo_Amostra Voucher"/>
      <sheetName val="Seleção fisica lojas"/>
      <sheetName val="TCalc"/>
      <sheetName val="Voucher de Adições Imobilizado"/>
      <sheetName val="Detalhe Despesa com Deprecião"/>
      <sheetName val="Capitalização"/>
      <sheetName val="DIF FAT FEV 01"/>
      <sheetName val="Scenario_Analysis"/>
      <sheetName val="DRE"/>
      <sheetName val="BP"/>
      <sheetName val="Mapa de Imob. 31.12.2013"/>
      <sheetName val="Mapa de Imob. 30.09.2013"/>
      <sheetName val="Imobilizado 31.12.2010"/>
      <sheetName val="Imobilizado 30.09.10"/>
      <sheetName val="Reavaliação da Vida Útil"/>
      <sheetName val="Teste de adições do imobilizado"/>
      <sheetName val="Rollforward Procedures"/>
      <sheetName val="Diferido e Intangível"/>
      <sheetName val="Tabela seleção"/>
      <sheetName val="3. Depreciação Reavaliação"/>
      <sheetName val="4. Teste de Depreciação"/>
      <sheetName val="5. S.I. Imob. em andamento"/>
      <sheetName val="6. Imob. em Andamento"/>
      <sheetName val="8.1 Check list Impairment"/>
      <sheetName val="8.2 Impairment"/>
      <sheetName val="EMS - Mapa Imobi. &amp; PAS Depr."/>
      <sheetName val="TOPZ- Mapa Imobi. &amp; PAS Depr."/>
      <sheetName val="GERMED - Mapa Imobi. &amp; PAS Dep"/>
      <sheetName val="Imob. Paralizado"/>
      <sheetName val="Mapa de Mov. &amp; PAS Deprec."/>
      <sheetName val="Mapa Imobilizado 30.09"/>
      <sheetName val="Despesas manutenção"/>
      <sheetName val="Movimentação de Imobilizado"/>
      <sheetName val="Depreciação do Imobilizado"/>
      <sheetName val="Depreciação fiscal"/>
      <sheetName val="Depreciação custo atribuido"/>
      <sheetName val="Controle C. Atribuido"/>
      <sheetName val="Dep. Fiscal"/>
      <sheetName val="Dep. Deemed Cost"/>
      <sheetName val="Dep. Vida ùtil"/>
      <sheetName val="Schedule 1 "/>
      <sheetName val="Schedule 2"/>
      <sheetName val="Comp. do imob. andamento"/>
      <sheetName val="Teste detalhe projetos"/>
      <sheetName val="Imóveis destinados a venda"/>
      <sheetName val="Imobilizado dado em garantia"/>
      <sheetName val="Imobilizado dado garantia 31.12"/>
      <sheetName val="Validação 100% depreciados"/>
      <sheetName val="Vida Útil"/>
      <sheetName val="Estimativa"/>
      <sheetName val="Movimentação Intangível"/>
      <sheetName val="Sist. Pat. Imobilizado"/>
      <sheetName val="Detalhe Baixa Saldo Inicial"/>
      <sheetName val="Análise Vida Útil"/>
      <sheetName val="Movim. Imobilizado 30.09.2009"/>
      <sheetName val="Sist. Patrimonial Imobilizado"/>
      <sheetName val="Ativo Fixo e Contábil"/>
      <sheetName val="Inspeção Fisíca"/>
      <sheetName val="Análise Máquinas e Equipamentos"/>
      <sheetName val="100% Depreciados"/>
      <sheetName val="NE Controladora"/>
      <sheetName val="NE Consolidado"/>
      <sheetName val="1|Audit Program"/>
      <sheetName val="2|Movimentação"/>
      <sheetName val="2.B|Detalhe Baixas"/>
      <sheetName val="3|Detalhe Adições"/>
      <sheetName val="4|Global Depreciação"/>
      <sheetName val="4.1|Validações - Global"/>
      <sheetName val="5|Detalhe Despesas Manutenção"/>
      <sheetName val="Sheet3"/>
      <sheetName val="Teste de bens Baixados"/>
      <sheetName val="P4 - PAS de depreciação"/>
      <sheetName val="P6 - Teste de bens Baixados"/>
      <sheetName val="P5 - Log teste de adição"/>
      <sheetName val="P6 - Saldo Inicial"/>
      <sheetName val="Log teste de bens baixados"/>
      <sheetName val="Apropriações ao Custo - Out"/>
      <sheetName val="2. Intangivel"/>
      <sheetName val="4.1. PAS Depreciação"/>
      <sheetName val="Threshold"/>
      <sheetName val="Rollfoward Procedures 30.09.10"/>
      <sheetName val="PAS Depreciação_2010"/>
      <sheetName val="Teste de Controle e Adições"/>
      <sheetName val="1. Planejamento"/>
      <sheetName val="2. Tabela DAAM"/>
      <sheetName val="5. Teste de Adições"/>
      <sheetName val="6. PAS de Depreciação"/>
      <sheetName val="P7. Teste de Baixas"/>
      <sheetName val="PAS Fopag"/>
      <sheetName val="RestauranteLevantamento"/>
      <sheetName val="18,1"/>
      <sheetName val="Mapa {PPE}"/>
      <sheetName val="B - MAPA RTT"/>
      <sheetName val="C - PAS Deprec."/>
      <sheetName val="D - Teste adições"/>
      <sheetName val="PAS deprec."/>
      <sheetName val="NE 31DEZ2013"/>
      <sheetName val="Teste de aquisições"/>
      <sheetName val="Certificate"/>
      <sheetName val="Teste de Adições e Baixas 31.12"/>
      <sheetName val="RF - Principais Variações"/>
      <sheetName val="Log 1"/>
      <sheetName val="Log 2"/>
      <sheetName val="c01"/>
      <sheetName val="bpl"/>
      <sheetName val="NE Mov. Imob."/>
      <sheetName val="NE Intangível"/>
      <sheetName val="NE Mov. Intang."/>
      <sheetName val="NE Ágio"/>
      <sheetName val="Amortização ativo intangível"/>
      <sheetName val="Movimentação ativo imobilizado"/>
      <sheetName val="Adições II"/>
      <sheetName val="Composição Imobilizado 2012"/>
      <sheetName val="Composição saldo inicial 2011"/>
      <sheetName val="Validação SI"/>
      <sheetName val="IR diferido s depreciação"/>
      <sheetName val="1. Mapa Movimentação - Moët"/>
      <sheetName val="4. Sample Size"/>
      <sheetName val="P7. Diferido"/>
      <sheetName val="Importaçoes em Andamento"/>
      <sheetName val="Baixas Inventário"/>
      <sheetName val="Análise - CAPEX"/>
      <sheetName val="NE Vidas úteis"/>
      <sheetName val="Imobilizado e Intangível"/>
      <sheetName val="Imob. Andamento 31.12"/>
      <sheetName val="Obsolescência"/>
      <sheetName val="Global Depreciação 30.09"/>
      <sheetName val="Detalhe Adições 30.09"/>
      <sheetName val="Estoque em poder de terceiros"/>
      <sheetName val="Fornecedores"/>
      <sheetName val="Sheet5"/>
      <sheetName val="Sheet6"/>
      <sheetName val="Imob. Poder Terceiros"/>
      <sheetName val="Validação do relatório"/>
      <sheetName val="Teste de adição 31.10"/>
      <sheetName val="Macro1"/>
      <sheetName val="Deprec. Edificações"/>
      <sheetName val="Adição 31.12"/>
      <sheetName val="NE Quadro 01"/>
      <sheetName val="NE Quadro 02"/>
      <sheetName val="Mov. Imobilizado 31-12"/>
      <sheetName val="Obras 30-09 e 31-12"/>
      <sheetName val="Obras 2011"/>
      <sheetName val="DBOT"/>
      <sheetName val="Mov. Imobilizado 30-09"/>
      <sheetName val="Adições - Importações"/>
      <sheetName val="Sub-estação CEMIG"/>
      <sheetName val="Sampling Sample Size Table"/>
      <sheetName val="Capitalização Juros-Imob. Andam"/>
      <sheetName val="P2.1 Adiantamento Imobilizado"/>
      <sheetName val="P1. Sumario"/>
      <sheetName val="P.2 Mapa de Imobilizado"/>
      <sheetName val="P.3 PAS de Depreciação"/>
      <sheetName val="P.4 Teste de Adição"/>
      <sheetName val="P.5 Teste de Baixa"/>
      <sheetName val="P.6 IPE"/>
      <sheetName val="P.7 Sample Size "/>
      <sheetName val="4. Adições"/>
      <sheetName val="5. PAS de Depreciação"/>
      <sheetName val="1.1 Composição Analítica Imob"/>
      <sheetName val="OPEN NOTA PARA ENDERECAR"/>
      <sheetName val="(1) Mapa de movimentação"/>
      <sheetName val="(2) PAS - Depreciação"/>
      <sheetName val="(3) Teste de Adição 31.12"/>
      <sheetName val="P5. Sample size and threshold"/>
      <sheetName val="1. Mapa"/>
      <sheetName val="2. PAS Depreciação Local"/>
      <sheetName val="3. Teste Adição"/>
      <sheetName val="P2. Mapa Consolidado - Local"/>
      <sheetName val="P1. Mapa Out e Dez.10"/>
      <sheetName val="PAS de Adições e Baixas"/>
      <sheetName val="P3. PAS Depreciação - Local"/>
      <sheetName val="Lead IFRS"/>
      <sheetName val="P4. Mapa IFRS"/>
      <sheetName val="P5. PAS Depreciação IFRS"/>
      <sheetName val="P6. Efeitos no IR 31.10"/>
      <sheetName val="P7. Impairment IFRS"/>
      <sheetName val="Ajustes off book"/>
      <sheetName val="P9. Depreciação Murex"/>
      <sheetName val="P1. Mapa Imobilizado - 31.10"/>
      <sheetName val="P8. IR.CS Diferido"/>
      <sheetName val="P9. Imobilizado Murex"/>
      <sheetName val="(1a) L1 X L2 Set-08"/>
      <sheetName val="PAS Depreciação Set.09"/>
      <sheetName val="PAS Depreciação IFRS"/>
      <sheetName val="Efeitos no IR 31.10"/>
      <sheetName val="Impairment IFRS"/>
      <sheetName val="IR.CS Diferido"/>
      <sheetName val="Imobilizado Murex"/>
      <sheetName val="b2win"/>
      <sheetName val="P1. Rollforward"/>
      <sheetName val="P2. Mapa Mov."/>
      <sheetName val="P4. Teste Saldo Inicial"/>
      <sheetName val="1. Mapa Movimentação Societário"/>
      <sheetName val="xxxxx"/>
      <sheetName val="P2. PAS Depreciação Societário"/>
      <sheetName val="P3. Mapa Movimentação Pacote"/>
      <sheetName val="P4. PAS Depreciação Pacote"/>
      <sheetName val="Impairment - vida útil"/>
      <sheetName val="2.  PAS Depreciação - Local"/>
      <sheetName val="1. Mapa 31.12"/>
      <sheetName val="2. PAS Depreciação Local 31.12"/>
      <sheetName val="P1 Resumo dos Saldos "/>
      <sheetName val="P2 Mapa Imobilizado-Fortuna"/>
      <sheetName val="P2.2 Imob em Andamento Fortuna"/>
      <sheetName val="P3 Mapa Imobilizado-Luz"/>
      <sheetName val="P2.1 PAS de Depreciação-Fortuna"/>
      <sheetName val="P3.1 PAS de Depreciação-Luz"/>
      <sheetName val="P2.3 Teste Sdo Inicial Fortuna"/>
      <sheetName val="P3.2 Teste Saldo Inicial Luz"/>
      <sheetName val="P2.4 Teste Adições Fortuna"/>
      <sheetName val="P3.3 Teste Adições Luz"/>
      <sheetName val="P4 Teste de Baixas"/>
      <sheetName val="P5 Analitico Depreciação"/>
      <sheetName val="(0) Resumo"/>
      <sheetName val="(1) Mapa de Imobilizado "/>
      <sheetName val="(2) Mapa de depreciação"/>
      <sheetName val="(3) Análise de variação"/>
      <sheetName val="(4) Pas de Depreciação"/>
      <sheetName val="(5) IPE"/>
      <sheetName val="(5.1) IPE Adição"/>
      <sheetName val="(6) Teste de adição"/>
      <sheetName val="(8) Provisão SBC"/>
      <sheetName val="1.Resumo"/>
      <sheetName val="Mapa de Imobilizado "/>
      <sheetName val="NE - 31-12-2010"/>
      <sheetName val="Resumo ajuste sobre Laudo Av"/>
      <sheetName val="Ajuste no Laudo de Avaliação"/>
      <sheetName val="Composição-Deprec. Avaliados"/>
      <sheetName val="Laudo de Avaliação 1981"/>
      <sheetName val="Seleção - adição"/>
      <sheetName val="Recálculo Depreciação"/>
      <sheetName val="Relatório patrimonial 31.12"/>
      <sheetName val="DAAM - 5440"/>
      <sheetName val="Mapa Imobilizado NG + UCE"/>
      <sheetName val="Mapa NG - Cindido"/>
      <sheetName val="Mapa Imobilizado UPA"/>
      <sheetName val="Mapa Diferido - UPA"/>
      <sheetName val="Baixa Reavaliação"/>
      <sheetName val="Depreciaçã - Entre Safra - NG"/>
      <sheetName val="Parâmetro NG"/>
      <sheetName val="Parâmetro UPA"/>
      <sheetName val="Mapa de imobilizado e PAS 30.11"/>
      <sheetName val="Mapa de imobilizado e PAS 31.12"/>
      <sheetName val="Teste de Adição "/>
      <sheetName val="Parâmetro 31.11"/>
      <sheetName val="Parâmetro 31.12"/>
      <sheetName val="Mapa de imobilizado e PAS"/>
      <sheetName val="Mapa de imobilizado e PAS (2)"/>
      <sheetName val="Integridade Imobilizado"/>
      <sheetName val="Mapa Imobilizado - Dez (2)"/>
      <sheetName val="Mapa Imobilizado - Dez"/>
      <sheetName val="Mapa Imobilizado - Set"/>
      <sheetName val="Determinação de Amostras"/>
      <sheetName val="Suporte NE Imobilizado"/>
      <sheetName val="Mapa de Mov. BRGAAP"/>
      <sheetName val="Mapa de Mov. Fiscal"/>
      <sheetName val="Para Ref. NE"/>
      <sheetName val="Deprec. Leasing 2007"/>
      <sheetName val="Para Ref. Rel."/>
      <sheetName val="Mapa de Mov. Imob."/>
      <sheetName val="PPC Depreciação"/>
      <sheetName val="ShellsolD60"/>
      <sheetName val="Plan2 (2)"/>
      <sheetName val="P3. Composição 31.12.2008"/>
      <sheetName val="P4. Teste de Saldo Inicial"/>
      <sheetName val="P5. Intangível Software"/>
      <sheetName val="NOTES "/>
      <sheetName val="2. Mapa Movimentação"/>
      <sheetName val="3. Teste de Adição 30.09"/>
      <sheetName val="3.1 Teste de Adição 31.12"/>
      <sheetName val="4. PAS Deprecição"/>
      <sheetName val="CFLOW"/>
      <sheetName val="Mapa 31.08.02"/>
      <sheetName val="Imob. em Andamento - SI"/>
      <sheetName val="Revisão de Vida Útil"/>
      <sheetName val="Orçado"/>
      <sheetName val="Relatório Adições {PPE} 30.09"/>
      <sheetName val="Relatório de Adições {PPE}31.12"/>
      <sheetName val="PAS HBI"/>
      <sheetName val="PAS HBII"/>
      <sheetName val="Balancete HBII"/>
      <sheetName val="Relatório Adições {PPE}"/>
      <sheetName val="NE 2"/>
      <sheetName val="NE 3"/>
      <sheetName val="Análise do custo atribuído"/>
      <sheetName val="Conciliação EY 1ª"/>
      <sheetName val="Composição Imobilizado 1ª"/>
      <sheetName val="Conciliação EY"/>
      <sheetName val="Detalhe Baixa 31.12"/>
      <sheetName val="2. Apresentação Líquida"/>
      <sheetName val="4. Teste adição"/>
      <sheetName val="5. Teste das baixas"/>
      <sheetName val="6. Imobilizado em andamento"/>
      <sheetName val="7. Depreciação"/>
      <sheetName val="8.Taxa ponderada"/>
      <sheetName val="9. Veículos Pesados - vida útil"/>
      <sheetName val="Testes de IPE"/>
      <sheetName val="Mapa e PAS Depreciação Dez13"/>
      <sheetName val="Mapa e PAS Depreciação set13"/>
      <sheetName val="Transf Internas Saídas"/>
      <sheetName val="Imobilizado em Andamento set13"/>
      <sheetName val="Mov_Açõ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 refreshError="1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 refreshError="1"/>
      <sheetData sheetId="126" refreshError="1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 refreshError="1"/>
      <sheetData sheetId="342" refreshError="1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/>
      <sheetData sheetId="361"/>
      <sheetData sheetId="362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/>
      <sheetData sheetId="410" refreshError="1"/>
      <sheetData sheetId="411"/>
      <sheetData sheetId="412" refreshError="1"/>
      <sheetData sheetId="413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/>
      <sheetData sheetId="453" refreshError="1"/>
      <sheetData sheetId="454" refreshError="1"/>
      <sheetData sheetId="455" refreshError="1"/>
      <sheetData sheetId="456" refreshError="1"/>
      <sheetData sheetId="457"/>
      <sheetData sheetId="458"/>
      <sheetData sheetId="459"/>
      <sheetData sheetId="460" refreshError="1"/>
      <sheetData sheetId="461" refreshError="1"/>
      <sheetData sheetId="462" refreshError="1"/>
      <sheetData sheetId="463"/>
      <sheetData sheetId="464"/>
      <sheetData sheetId="465"/>
      <sheetData sheetId="466"/>
      <sheetData sheetId="467" refreshError="1"/>
      <sheetData sheetId="468" refreshError="1"/>
      <sheetData sheetId="469" refreshError="1"/>
      <sheetData sheetId="470" refreshError="1"/>
      <sheetData sheetId="471"/>
      <sheetData sheetId="472"/>
      <sheetData sheetId="473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/>
      <sheetData sheetId="492"/>
      <sheetData sheetId="493" refreshError="1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/>
      <sheetData sheetId="1191"/>
      <sheetData sheetId="1192"/>
      <sheetData sheetId="1193" refreshError="1"/>
      <sheetData sheetId="1194" refreshError="1"/>
      <sheetData sheetId="1195" refreshError="1"/>
      <sheetData sheetId="1196"/>
      <sheetData sheetId="1197" refreshError="1"/>
      <sheetData sheetId="1198"/>
      <sheetData sheetId="1199" refreshError="1"/>
      <sheetData sheetId="1200" refreshError="1"/>
      <sheetData sheetId="1201" refreshError="1"/>
      <sheetData sheetId="1202"/>
      <sheetData sheetId="1203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/>
      <sheetData sheetId="1226"/>
      <sheetData sheetId="1227"/>
      <sheetData sheetId="1228"/>
      <sheetData sheetId="1229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/>
      <sheetData sheetId="1251" refreshError="1"/>
      <sheetData sheetId="1252" refreshError="1"/>
      <sheetData sheetId="1253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/>
      <sheetData sheetId="1281" refreshError="1"/>
      <sheetData sheetId="1282" refreshError="1"/>
      <sheetData sheetId="1283" refreshError="1"/>
      <sheetData sheetId="1284" refreshError="1"/>
      <sheetData sheetId="1285"/>
      <sheetData sheetId="1286"/>
      <sheetData sheetId="1287"/>
      <sheetData sheetId="1288" refreshError="1"/>
      <sheetData sheetId="1289"/>
      <sheetData sheetId="1290" refreshError="1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/>
      <sheetData sheetId="1312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/>
      <sheetData sheetId="1351" refreshError="1"/>
      <sheetData sheetId="1352" refreshError="1"/>
      <sheetData sheetId="1353"/>
      <sheetData sheetId="1354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 refreshError="1"/>
      <sheetData sheetId="1385" refreshError="1"/>
      <sheetData sheetId="1386"/>
      <sheetData sheetId="1387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/>
      <sheetData sheetId="1477"/>
      <sheetData sheetId="1478"/>
      <sheetData sheetId="1479"/>
      <sheetData sheetId="1480"/>
      <sheetData sheetId="148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/>
      <sheetData sheetId="1488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/>
      <sheetData sheetId="1498" refreshError="1"/>
      <sheetData sheetId="1499"/>
      <sheetData sheetId="1500"/>
      <sheetData sheetId="1501"/>
      <sheetData sheetId="1502" refreshError="1"/>
      <sheetData sheetId="1503"/>
      <sheetData sheetId="1504"/>
      <sheetData sheetId="1505"/>
      <sheetData sheetId="1506"/>
      <sheetData sheetId="1507"/>
      <sheetData sheetId="1508"/>
      <sheetData sheetId="1509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/>
      <sheetData sheetId="1548"/>
      <sheetData sheetId="1549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/>
      <sheetData sheetId="1595"/>
      <sheetData sheetId="1596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/>
      <sheetData sheetId="1750" refreshError="1"/>
      <sheetData sheetId="175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/>
      <sheetData sheetId="1790"/>
      <sheetData sheetId="1791"/>
      <sheetData sheetId="1792"/>
      <sheetData sheetId="1793" refreshError="1"/>
      <sheetData sheetId="1794" refreshError="1"/>
      <sheetData sheetId="1795" refreshError="1"/>
      <sheetData sheetId="1796"/>
      <sheetData sheetId="1797"/>
      <sheetData sheetId="1798"/>
      <sheetData sheetId="1799"/>
      <sheetData sheetId="1800"/>
      <sheetData sheetId="180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 refreshError="1"/>
      <sheetData sheetId="1817" refreshError="1"/>
      <sheetData sheetId="1818" refreshError="1"/>
      <sheetData sheetId="1819"/>
      <sheetData sheetId="1820" refreshError="1"/>
      <sheetData sheetId="1821" refreshError="1"/>
      <sheetData sheetId="1822"/>
      <sheetData sheetId="1823"/>
      <sheetData sheetId="1824" refreshError="1"/>
      <sheetData sheetId="1825" refreshError="1"/>
      <sheetData sheetId="1826"/>
      <sheetData sheetId="1827"/>
      <sheetData sheetId="1828"/>
      <sheetData sheetId="1829"/>
      <sheetData sheetId="1830"/>
      <sheetData sheetId="1831" refreshError="1"/>
      <sheetData sheetId="1832" refreshError="1"/>
      <sheetData sheetId="1833"/>
      <sheetData sheetId="1834"/>
      <sheetData sheetId="1835"/>
      <sheetData sheetId="1836"/>
      <sheetData sheetId="1837"/>
      <sheetData sheetId="1838" refreshError="1"/>
      <sheetData sheetId="1839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/>
      <sheetData sheetId="1883"/>
      <sheetData sheetId="1884"/>
      <sheetData sheetId="1885"/>
      <sheetData sheetId="1886"/>
      <sheetData sheetId="1887" refreshError="1"/>
      <sheetData sheetId="1888"/>
      <sheetData sheetId="1889"/>
      <sheetData sheetId="1890"/>
      <sheetData sheetId="189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/>
      <sheetData sheetId="1913" refreshError="1"/>
      <sheetData sheetId="1914" refreshError="1"/>
      <sheetData sheetId="1915" refreshError="1"/>
      <sheetData sheetId="1916" refreshError="1"/>
      <sheetData sheetId="1917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/>
      <sheetData sheetId="2035"/>
      <sheetData sheetId="2036"/>
      <sheetData sheetId="2037" refreshError="1"/>
      <sheetData sheetId="2038"/>
      <sheetData sheetId="2039"/>
      <sheetData sheetId="2040"/>
      <sheetData sheetId="2041"/>
      <sheetData sheetId="2042"/>
      <sheetData sheetId="2043" refreshError="1"/>
      <sheetData sheetId="2044"/>
      <sheetData sheetId="2045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/>
      <sheetData sheetId="2132"/>
      <sheetData sheetId="2133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/>
      <sheetData sheetId="2148"/>
      <sheetData sheetId="2149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/>
      <sheetData sheetId="2527"/>
      <sheetData sheetId="2528"/>
      <sheetData sheetId="2529" refreshError="1"/>
      <sheetData sheetId="2530"/>
      <sheetData sheetId="2531" refreshError="1"/>
      <sheetData sheetId="2532" refreshError="1"/>
      <sheetData sheetId="2533" refreshError="1"/>
      <sheetData sheetId="2534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/>
      <sheetData sheetId="2547" refreshError="1"/>
      <sheetData sheetId="2548"/>
      <sheetData sheetId="2549"/>
      <sheetData sheetId="2550"/>
      <sheetData sheetId="2551" refreshError="1"/>
      <sheetData sheetId="2552" refreshError="1"/>
      <sheetData sheetId="2553" refreshError="1"/>
      <sheetData sheetId="2554" refreshError="1"/>
      <sheetData sheetId="2555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/>
      <sheetData sheetId="2567"/>
      <sheetData sheetId="2568"/>
      <sheetData sheetId="2569"/>
      <sheetData sheetId="2570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/>
      <sheetData sheetId="2579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/>
      <sheetData sheetId="2588"/>
      <sheetData sheetId="2589"/>
      <sheetData sheetId="2590"/>
      <sheetData sheetId="2591"/>
      <sheetData sheetId="2592"/>
      <sheetData sheetId="2593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/>
      <sheetData sheetId="2648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/>
      <sheetData sheetId="2713" refreshError="1"/>
      <sheetData sheetId="2714"/>
      <sheetData sheetId="2715"/>
      <sheetData sheetId="2716"/>
      <sheetData sheetId="2717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>
        <row r="110">
          <cell r="L110">
            <v>92556</v>
          </cell>
        </row>
      </sheetData>
      <sheetData sheetId="2725" refreshError="1"/>
      <sheetData sheetId="2726" refreshError="1"/>
      <sheetData sheetId="2727" refreshError="1"/>
      <sheetData sheetId="2728"/>
      <sheetData sheetId="2729"/>
      <sheetData sheetId="2730"/>
      <sheetData sheetId="2731"/>
      <sheetData sheetId="2732"/>
      <sheetData sheetId="2733"/>
      <sheetData sheetId="2734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/>
      <sheetData sheetId="2813"/>
      <sheetData sheetId="2814"/>
      <sheetData sheetId="2815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/>
      <sheetData sheetId="2825" refreshError="1"/>
      <sheetData sheetId="2826" refreshError="1"/>
      <sheetData sheetId="2827" refreshError="1"/>
      <sheetData sheetId="2828" refreshError="1"/>
      <sheetData sheetId="2829"/>
      <sheetData sheetId="2830"/>
      <sheetData sheetId="2831"/>
      <sheetData sheetId="2832" refreshError="1"/>
      <sheetData sheetId="2833" refreshError="1"/>
      <sheetData sheetId="2834"/>
      <sheetData sheetId="2835"/>
      <sheetData sheetId="2836" refreshError="1"/>
      <sheetData sheetId="2837"/>
      <sheetData sheetId="2838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/>
      <sheetData sheetId="2901"/>
      <sheetData sheetId="2902"/>
      <sheetData sheetId="2903"/>
      <sheetData sheetId="2904">
        <row r="7">
          <cell r="A7" t="str">
            <v>{c}</v>
          </cell>
        </row>
      </sheetData>
      <sheetData sheetId="2905"/>
      <sheetData sheetId="2906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>
        <row r="7">
          <cell r="A7" t="str">
            <v>{c}</v>
          </cell>
        </row>
      </sheetData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/>
      <sheetData sheetId="2946"/>
      <sheetData sheetId="2947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/>
      <sheetData sheetId="2955"/>
      <sheetData sheetId="2956"/>
      <sheetData sheetId="2957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/>
      <sheetData sheetId="2969"/>
      <sheetData sheetId="2970"/>
      <sheetData sheetId="2971" refreshError="1"/>
      <sheetData sheetId="2972" refreshError="1"/>
      <sheetData sheetId="2973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/>
      <sheetData sheetId="3003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/>
      <sheetData sheetId="3034" refreshError="1"/>
      <sheetData sheetId="3035" refreshError="1"/>
      <sheetData sheetId="3036" refreshError="1"/>
      <sheetData sheetId="3037"/>
      <sheetData sheetId="3038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/>
      <sheetData sheetId="3053"/>
      <sheetData sheetId="3054" refreshError="1"/>
      <sheetData sheetId="3055"/>
      <sheetData sheetId="3056"/>
      <sheetData sheetId="3057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/>
      <sheetData sheetId="3144" refreshError="1"/>
      <sheetData sheetId="3145" refreshError="1"/>
      <sheetData sheetId="3146" refreshError="1"/>
      <sheetData sheetId="3147"/>
      <sheetData sheetId="3148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/>
      <sheetData sheetId="3163" refreshError="1"/>
      <sheetData sheetId="3164" refreshError="1"/>
      <sheetData sheetId="3165" refreshError="1"/>
      <sheetData sheetId="3166" refreshError="1"/>
      <sheetData sheetId="3167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/>
      <sheetData sheetId="3190" refreshError="1"/>
      <sheetData sheetId="3191" refreshError="1"/>
      <sheetData sheetId="3192"/>
      <sheetData sheetId="3193">
        <row r="831">
          <cell r="R831">
            <v>32146023.650000002</v>
          </cell>
        </row>
      </sheetData>
      <sheetData sheetId="3194"/>
      <sheetData sheetId="3195"/>
      <sheetData sheetId="3196"/>
      <sheetData sheetId="3197"/>
      <sheetData sheetId="3198"/>
      <sheetData sheetId="3199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/>
      <sheetData sheetId="3208"/>
      <sheetData sheetId="3209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/>
      <sheetData sheetId="3254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/>
      <sheetData sheetId="3309" refreshError="1"/>
      <sheetData sheetId="3310" refreshError="1"/>
      <sheetData sheetId="3311" refreshError="1"/>
      <sheetData sheetId="3312"/>
      <sheetData sheetId="3313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/>
      <sheetData sheetId="3340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/>
      <sheetData sheetId="3377"/>
      <sheetData sheetId="3378"/>
      <sheetData sheetId="3379"/>
      <sheetData sheetId="3380" refreshError="1"/>
      <sheetData sheetId="3381" refreshError="1"/>
      <sheetData sheetId="3382"/>
      <sheetData sheetId="3383"/>
      <sheetData sheetId="3384"/>
      <sheetData sheetId="3385"/>
      <sheetData sheetId="3386"/>
      <sheetData sheetId="3387"/>
      <sheetData sheetId="3388" refreshError="1"/>
      <sheetData sheetId="3389"/>
      <sheetData sheetId="3390" refreshError="1"/>
      <sheetData sheetId="339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/>
      <sheetData sheetId="3404" refreshError="1"/>
      <sheetData sheetId="3405" refreshError="1"/>
      <sheetData sheetId="3406"/>
      <sheetData sheetId="3407"/>
      <sheetData sheetId="3408" refreshError="1"/>
      <sheetData sheetId="3409" refreshError="1"/>
      <sheetData sheetId="3410" refreshError="1"/>
      <sheetData sheetId="3411" refreshError="1"/>
      <sheetData sheetId="3412"/>
      <sheetData sheetId="3413"/>
      <sheetData sheetId="3414"/>
      <sheetData sheetId="3415"/>
      <sheetData sheetId="3416"/>
      <sheetData sheetId="3417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/>
      <sheetData sheetId="3424"/>
      <sheetData sheetId="3425"/>
      <sheetData sheetId="3426"/>
      <sheetData sheetId="3427"/>
      <sheetData sheetId="3428"/>
      <sheetData sheetId="3429"/>
      <sheetData sheetId="3430"/>
      <sheetData sheetId="3431"/>
      <sheetData sheetId="3432"/>
      <sheetData sheetId="3433"/>
      <sheetData sheetId="3434" refreshError="1"/>
      <sheetData sheetId="3435"/>
      <sheetData sheetId="3436"/>
      <sheetData sheetId="3437"/>
      <sheetData sheetId="3438"/>
      <sheetData sheetId="3439"/>
      <sheetData sheetId="3440"/>
      <sheetData sheetId="3441"/>
      <sheetData sheetId="3442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/>
      <sheetData sheetId="3456" refreshError="1"/>
      <sheetData sheetId="3457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/>
      <sheetData sheetId="3469" refreshError="1"/>
      <sheetData sheetId="3470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/>
      <sheetData sheetId="3489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>
        <row r="17">
          <cell r="Q17">
            <v>11538.076629999998</v>
          </cell>
        </row>
      </sheetData>
      <sheetData sheetId="3530"/>
      <sheetData sheetId="3531" refreshError="1"/>
      <sheetData sheetId="3532" refreshError="1"/>
      <sheetData sheetId="3533" refreshError="1"/>
      <sheetData sheetId="3534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>
        <row r="13">
          <cell r="I13">
            <v>1183000</v>
          </cell>
        </row>
      </sheetData>
      <sheetData sheetId="3543"/>
      <sheetData sheetId="3544" refreshError="1"/>
      <sheetData sheetId="3545" refreshError="1"/>
      <sheetData sheetId="3546" refreshError="1"/>
      <sheetData sheetId="3547"/>
      <sheetData sheetId="3548" refreshError="1"/>
      <sheetData sheetId="3549" refreshError="1"/>
      <sheetData sheetId="3550" refreshError="1"/>
      <sheetData sheetId="3551"/>
      <sheetData sheetId="3552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/>
      <sheetData sheetId="3567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/>
      <sheetData sheetId="359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/>
      <sheetData sheetId="3615"/>
      <sheetData sheetId="3616" refreshError="1"/>
      <sheetData sheetId="3617"/>
      <sheetData sheetId="3618"/>
      <sheetData sheetId="3619"/>
      <sheetData sheetId="3620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/>
      <sheetData sheetId="3661">
        <row r="30">
          <cell r="D30">
            <v>2070599.74</v>
          </cell>
        </row>
      </sheetData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>
        <row r="29">
          <cell r="D29" t="str">
            <v>&lt;5</v>
          </cell>
        </row>
      </sheetData>
      <sheetData sheetId="3688"/>
      <sheetData sheetId="3689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/>
      <sheetData sheetId="3710">
        <row r="29">
          <cell r="D29" t="str">
            <v>&lt;5</v>
          </cell>
        </row>
      </sheetData>
      <sheetData sheetId="3711"/>
      <sheetData sheetId="3712"/>
      <sheetData sheetId="3713">
        <row r="9">
          <cell r="G9">
            <v>0</v>
          </cell>
        </row>
      </sheetData>
      <sheetData sheetId="3714"/>
      <sheetData sheetId="3715">
        <row r="19">
          <cell r="BE19">
            <v>348567.86605000001</v>
          </cell>
        </row>
      </sheetData>
      <sheetData sheetId="3716">
        <row r="17">
          <cell r="K17" t="str">
            <v>&lt;1</v>
          </cell>
        </row>
      </sheetData>
      <sheetData sheetId="3717"/>
      <sheetData sheetId="3718">
        <row r="29">
          <cell r="D29" t="str">
            <v>&lt;5</v>
          </cell>
        </row>
      </sheetData>
      <sheetData sheetId="3719">
        <row r="17">
          <cell r="K17" t="str">
            <v>&lt;1</v>
          </cell>
        </row>
      </sheetData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/>
      <sheetData sheetId="3734"/>
      <sheetData sheetId="3735"/>
      <sheetData sheetId="3736"/>
      <sheetData sheetId="3737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/>
      <sheetData sheetId="3747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/>
      <sheetData sheetId="3760"/>
      <sheetData sheetId="3761"/>
      <sheetData sheetId="3762"/>
      <sheetData sheetId="3763"/>
      <sheetData sheetId="3764"/>
      <sheetData sheetId="3765"/>
      <sheetData sheetId="3766" refreshError="1"/>
      <sheetData sheetId="3767" refreshError="1"/>
      <sheetData sheetId="3768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/>
      <sheetData sheetId="3784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/>
      <sheetData sheetId="3798" refreshError="1"/>
      <sheetData sheetId="3799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/>
      <sheetData sheetId="3810"/>
      <sheetData sheetId="3811"/>
      <sheetData sheetId="3812"/>
      <sheetData sheetId="3813"/>
      <sheetData sheetId="3814"/>
      <sheetData sheetId="3815" refreshError="1"/>
      <sheetData sheetId="3816" refreshError="1"/>
      <sheetData sheetId="3817" refreshError="1"/>
      <sheetData sheetId="3818" refreshError="1"/>
      <sheetData sheetId="3819"/>
      <sheetData sheetId="3820" refreshError="1"/>
      <sheetData sheetId="382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/>
      <sheetData sheetId="3836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/>
      <sheetData sheetId="3850"/>
      <sheetData sheetId="385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/>
      <sheetData sheetId="3875"/>
      <sheetData sheetId="3876"/>
      <sheetData sheetId="3877"/>
      <sheetData sheetId="3878"/>
      <sheetData sheetId="3879"/>
      <sheetData sheetId="3880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/>
      <sheetData sheetId="3919"/>
      <sheetData sheetId="3920"/>
      <sheetData sheetId="392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/>
      <sheetData sheetId="3934"/>
      <sheetData sheetId="3935"/>
      <sheetData sheetId="3936"/>
      <sheetData sheetId="3937"/>
      <sheetData sheetId="3938"/>
      <sheetData sheetId="3939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/>
      <sheetData sheetId="3948"/>
      <sheetData sheetId="3949"/>
      <sheetData sheetId="3950"/>
      <sheetData sheetId="3951"/>
      <sheetData sheetId="395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d-in"/>
      <sheetName val="RC (apres)"/>
      <sheetName val="RP (apres)"/>
      <sheetName val="RV (apres)"/>
      <sheetName val="CTGNE (apres)"/>
      <sheetName val="Holding (apres)"/>
      <sheetName val="Holding (apres_v2)"/>
      <sheetName val="PRP (apres)"/>
      <sheetName val="Eclusas (apres)"/>
      <sheetName val="CTG CSC (apres)"/>
      <sheetName val="Base -&gt;"/>
      <sheetName val="Consol ( (Net Debt x EBITDA)"/>
      <sheetName val="Consol ( Debt x Equity)"/>
      <sheetName val=" RP (Net Debt x EBITDA)"/>
      <sheetName val="RP Debt (MFUG, IC Loan, New)"/>
      <sheetName val="RP Retrofit 16-25"/>
      <sheetName val="Covenants"/>
      <sheetName val="Holding"/>
      <sheetName val="RP"/>
      <sheetName val="RC"/>
      <sheetName val="RV"/>
      <sheetName val="CTGNE"/>
      <sheetName val="Eclusas"/>
      <sheetName val="CTG_CSC"/>
      <sheetName val="HY Opex 17-18"/>
      <sheetName val="Capex 2018"/>
      <sheetName val="HY CAPEX 2018"/>
      <sheetName val="OLD - CAPEX"/>
      <sheetName val="TD Aging RCESA ago17"/>
      <sheetName val="Aging RCESA ago17"/>
      <sheetName val="Meio Amb."/>
      <sheetName val="Retrofit 17"/>
      <sheetName val="Premissas"/>
      <sheetName val="Index"/>
      <sheetName val="index (ano)"/>
      <sheetName val="de-para"/>
      <sheetName val="base actual"/>
      <sheetName val="Le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7">
          <cell r="D7">
            <v>42766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P (apres)"/>
      <sheetName val="Old Forecast"/>
      <sheetName val="Budget"/>
      <sheetName val="Summarize"/>
      <sheetName val="Base CF"/>
      <sheetName val="DRE"/>
      <sheetName val="Revenue"/>
      <sheetName val="Capex 18_RP"/>
      <sheetName val="Check Capex"/>
      <sheetName val="Gráficos Report"/>
      <sheetName val="Calculo Receita Financeira"/>
      <sheetName val="Divida"/>
      <sheetName val="Fiança"/>
      <sheetName val="Seguros"/>
      <sheetName val="Impostos"/>
    </sheetNames>
    <sheetDataSet>
      <sheetData sheetId="0">
        <row r="44">
          <cell r="AP44">
            <v>-9524.1243307393033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din_R Paraná"/>
      <sheetName val="Dívida"/>
      <sheetName val="Addin Receita"/>
      <sheetName val="Seguros"/>
      <sheetName val="Resultado Eclusas"/>
      <sheetName val="Capex"/>
      <sheetName val="Depreciação"/>
      <sheetName val="TFSEE_CFURH"/>
      <sheetName val="Addin Compra"/>
      <sheetName val="EBT_FX"/>
      <sheetName val="Resultado Paraná"/>
      <sheetName val="DR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1">
          <cell r="Y21">
            <v>966551049.46179366</v>
          </cell>
          <cell r="AK21">
            <v>730054916.87856734</v>
          </cell>
          <cell r="AW21">
            <v>1068071580.8159014</v>
          </cell>
          <cell r="BI21">
            <v>1160285684.1052415</v>
          </cell>
        </row>
      </sheetData>
      <sheetData sheetId="1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P (apres)"/>
      <sheetName val="Old Forecast"/>
      <sheetName val="Budget"/>
      <sheetName val="Summarize"/>
      <sheetName val="Base CF"/>
      <sheetName val="DRE"/>
      <sheetName val="Revenue"/>
      <sheetName val="Capex 18_RP"/>
      <sheetName val="Gráficos Report"/>
      <sheetName val="Calculo Receita Financeira"/>
      <sheetName val="Divida"/>
      <sheetName val="Fiança"/>
      <sheetName val="Seguros"/>
      <sheetName val="Impostos"/>
    </sheetNames>
    <sheetDataSet>
      <sheetData sheetId="0">
        <row r="65">
          <cell r="AF65">
            <v>-419840.83698666713</v>
          </cell>
        </row>
        <row r="73">
          <cell r="AS73">
            <v>168750.58044941482</v>
          </cell>
          <cell r="AT73">
            <v>311179.82405261684</v>
          </cell>
          <cell r="AU73">
            <v>445514.78348331217</v>
          </cell>
          <cell r="AV73">
            <v>611808.74755954836</v>
          </cell>
          <cell r="AW73">
            <v>476293.97363263374</v>
          </cell>
          <cell r="AX73">
            <v>357444.04851340823</v>
          </cell>
          <cell r="AY73">
            <v>516454.78118061705</v>
          </cell>
          <cell r="AZ73">
            <v>678536.80469306186</v>
          </cell>
          <cell r="BA73">
            <v>815316.65934011876</v>
          </cell>
          <cell r="BB73">
            <v>974043.5387283772</v>
          </cell>
          <cell r="BC73">
            <v>837195.0352309735</v>
          </cell>
          <cell r="BD73">
            <v>352448.09112045966</v>
          </cell>
          <cell r="BG73">
            <v>174426.39976850591</v>
          </cell>
          <cell r="BH73">
            <v>353129.51618117013</v>
          </cell>
          <cell r="BI73">
            <v>513077.45743221632</v>
          </cell>
          <cell r="BJ73">
            <v>693226.94667123177</v>
          </cell>
          <cell r="BK73">
            <v>588519.33559090039</v>
          </cell>
          <cell r="BL73">
            <v>258760.7286310175</v>
          </cell>
          <cell r="BM73">
            <v>428376.49139754788</v>
          </cell>
          <cell r="BN73">
            <v>614987.56934885436</v>
          </cell>
          <cell r="BO73">
            <v>782119.00464384863</v>
          </cell>
          <cell r="BP73">
            <v>950764.64036357484</v>
          </cell>
          <cell r="BQ73">
            <v>841596.38410149328</v>
          </cell>
          <cell r="BR73">
            <v>366600.25007931225</v>
          </cell>
          <cell r="BU73">
            <v>194663.25990603346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o"/>
      <sheetName val="3_REPORT_IFRS_BP_RVESA JUN20"/>
      <sheetName val="4_REPORT_IFRS_DRE RVESA JUN20"/>
      <sheetName val="3_REPORT_IFRS_BP RVESA DEZ19"/>
      <sheetName val="4_REPORT_IFRS_DRE RVESA DEZ19"/>
      <sheetName val="3_REPORT_IFRS_BP RCESA JUN20"/>
      <sheetName val="4_REPORT_IFRS_DRE RCESA JUN20"/>
      <sheetName val="4_REPORT_IFRS_DRE RCESA DEZ19"/>
      <sheetName val="3_REPORT_IFRS_BP RCESA DEZ19"/>
      <sheetName val="CTG BR Dez19"/>
      <sheetName val="4_REPORT_IFRS_DRE CTG BR Dez19"/>
      <sheetName val="3_REPORT_IFRS_BP CTG BR Jun20"/>
      <sheetName val="3_REPORT_IFRS_BP RPESA Dez19"/>
      <sheetName val="4_REPORT_IFRS_DRE  RPESA Dez19"/>
      <sheetName val="3_REPORT_IFRS_BP RPESA Jun20"/>
      <sheetName val="BS  Part Jun20"/>
      <sheetName val="BS Part Dez19"/>
    </sheetNames>
    <sheetDataSet>
      <sheetData sheetId="0">
        <row r="12">
          <cell r="G12">
            <v>656269455.88000154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C (apres)"/>
      <sheetName val="Old Forecast"/>
      <sheetName val="Summarize"/>
      <sheetName val="Base CF"/>
      <sheetName val="DRE"/>
      <sheetName val="DRE (2)"/>
      <sheetName val="Capex 18_RC"/>
      <sheetName val="Revenue"/>
      <sheetName val="Calculo Receita Financeira"/>
      <sheetName val="IR_CSLL"/>
      <sheetName val="Budget"/>
    </sheetNames>
    <sheetDataSet>
      <sheetData sheetId="0">
        <row r="1">
          <cell r="C1">
            <v>43101</v>
          </cell>
        </row>
      </sheetData>
      <sheetData sheetId="1">
        <row r="1">
          <cell r="C1" t="str">
            <v>Jan2018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3">
          <cell r="O3">
            <v>5.0716258489653708E-3</v>
          </cell>
          <cell r="P3">
            <v>5.0716258489653708E-3</v>
          </cell>
          <cell r="Q3">
            <v>5.0716258489653708E-3</v>
          </cell>
          <cell r="R3">
            <v>5.4565915830403046E-3</v>
          </cell>
          <cell r="S3">
            <v>5.5564122715803512E-3</v>
          </cell>
          <cell r="T3">
            <v>5.5564122715803512E-3</v>
          </cell>
          <cell r="U3">
            <v>5.9393049842648036E-3</v>
          </cell>
          <cell r="V3">
            <v>6.2215962141988742E-3</v>
          </cell>
          <cell r="W3">
            <v>6.2215962141988742E-3</v>
          </cell>
          <cell r="X3">
            <v>6.2215962141988742E-3</v>
          </cell>
          <cell r="Y3">
            <v>6.2215962141988742E-3</v>
          </cell>
          <cell r="Z3">
            <v>6.2215962141988742E-3</v>
          </cell>
          <cell r="AB3">
            <v>6.2215962141988742E-3</v>
          </cell>
          <cell r="AC3">
            <v>6.2215962141988742E-3</v>
          </cell>
          <cell r="AD3">
            <v>6.2215962141988742E-3</v>
          </cell>
          <cell r="AE3">
            <v>6.2215962141988742E-3</v>
          </cell>
          <cell r="AF3">
            <v>6.2215962141988742E-3</v>
          </cell>
          <cell r="AG3">
            <v>6.2215962141988742E-3</v>
          </cell>
          <cell r="AH3">
            <v>6.2215962141988742E-3</v>
          </cell>
          <cell r="AI3">
            <v>6.2215962141988742E-3</v>
          </cell>
          <cell r="AJ3">
            <v>6.2215962141988742E-3</v>
          </cell>
          <cell r="AK3">
            <v>6.2215962141988742E-3</v>
          </cell>
          <cell r="AL3">
            <v>6.2215962141988742E-3</v>
          </cell>
          <cell r="AM3">
            <v>6.2215962141988742E-3</v>
          </cell>
          <cell r="AO3">
            <v>6.2215962141988742E-3</v>
          </cell>
          <cell r="AP3">
            <v>6.2215962141988742E-3</v>
          </cell>
          <cell r="AQ3">
            <v>6.2215962141988742E-3</v>
          </cell>
          <cell r="AR3">
            <v>6.2215962141988742E-3</v>
          </cell>
          <cell r="AS3">
            <v>6.2215962141988742E-3</v>
          </cell>
          <cell r="AT3">
            <v>6.2215962141988742E-3</v>
          </cell>
          <cell r="AU3">
            <v>6.2215962141988742E-3</v>
          </cell>
          <cell r="AV3">
            <v>6.2215962141988742E-3</v>
          </cell>
          <cell r="AW3">
            <v>6.2215962141988742E-3</v>
          </cell>
          <cell r="AX3">
            <v>6.2215962141988742E-3</v>
          </cell>
          <cell r="AY3">
            <v>6.2215962141988742E-3</v>
          </cell>
          <cell r="AZ3">
            <v>6.2215962141988742E-3</v>
          </cell>
          <cell r="BB3">
            <v>6.2215962141988742E-3</v>
          </cell>
          <cell r="BC3">
            <v>6.2215962141988742E-3</v>
          </cell>
          <cell r="BD3">
            <v>6.2215962141988742E-3</v>
          </cell>
          <cell r="BE3">
            <v>6.2215962141988742E-3</v>
          </cell>
          <cell r="BF3">
            <v>6.2215962141988742E-3</v>
          </cell>
          <cell r="BG3">
            <v>6.2215962141988742E-3</v>
          </cell>
          <cell r="BH3">
            <v>6.2215962141988742E-3</v>
          </cell>
          <cell r="BI3">
            <v>6.2215962141988742E-3</v>
          </cell>
          <cell r="BJ3">
            <v>6.2215962141988742E-3</v>
          </cell>
          <cell r="BK3">
            <v>6.2215962141988742E-3</v>
          </cell>
          <cell r="BL3">
            <v>6.2215962141988742E-3</v>
          </cell>
          <cell r="BM3">
            <v>6.2215962141988742E-3</v>
          </cell>
          <cell r="BO3">
            <v>6.2215962141988742E-3</v>
          </cell>
          <cell r="BP3">
            <v>6.2215962141988742E-3</v>
          </cell>
          <cell r="BQ3">
            <v>6.2215962141988742E-3</v>
          </cell>
          <cell r="BR3">
            <v>6.2215962141988742E-3</v>
          </cell>
          <cell r="BS3">
            <v>6.2215962141988742E-3</v>
          </cell>
          <cell r="BT3">
            <v>6.2215962141988742E-3</v>
          </cell>
          <cell r="BU3">
            <v>6.2215962141988742E-3</v>
          </cell>
          <cell r="BV3">
            <v>6.2215962141988742E-3</v>
          </cell>
          <cell r="BW3">
            <v>6.2215962141988742E-3</v>
          </cell>
          <cell r="BX3">
            <v>6.2215962141988742E-3</v>
          </cell>
          <cell r="BY3">
            <v>6.2215962141988742E-3</v>
          </cell>
          <cell r="BZ3">
            <v>6.2215962141988742E-3</v>
          </cell>
        </row>
      </sheetData>
      <sheetData sheetId="9"/>
      <sheetData sheetId="10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d-in"/>
      <sheetName val="RC (apres)"/>
      <sheetName val="RV (apres)"/>
      <sheetName val="RP (apres)"/>
      <sheetName val="CTGNE (apres)"/>
      <sheetName val="CTGNE"/>
      <sheetName val="Holding (apres)"/>
      <sheetName val="Holding (apres_v2)"/>
      <sheetName val="PRP (apres)"/>
      <sheetName val="Eclusas (apres)"/>
      <sheetName val="CTG CSC (apres)"/>
      <sheetName val="Base -&gt;"/>
      <sheetName val="Consol ( (Net Debt x EBITDA)"/>
      <sheetName val="Consol ( Debt x Equity)"/>
      <sheetName val=" RP (Net Debt x EBITDA)"/>
      <sheetName val="RP Debt (MFUG, IC Loan, New)"/>
      <sheetName val="RP Retrofit 16-25"/>
      <sheetName val="Covenants"/>
      <sheetName val="Holding"/>
      <sheetName val="RP"/>
      <sheetName val="RC"/>
      <sheetName val="RV"/>
      <sheetName val="Eclusas"/>
      <sheetName val="CTG_CSC"/>
      <sheetName val="HY Opex 17-18"/>
      <sheetName val="Capex 2018"/>
      <sheetName val="HY CAPEX 2018"/>
      <sheetName val="OLD - CAPEX"/>
      <sheetName val="TD Aging RCESA ago17"/>
      <sheetName val="Aging RCESA ago17"/>
      <sheetName val="Meio Amb."/>
      <sheetName val="Retrofit 17"/>
      <sheetName val="Premissas"/>
      <sheetName val="Index"/>
      <sheetName val="index (ano)"/>
      <sheetName val="de-para"/>
      <sheetName val="base actual"/>
    </sheetNames>
    <sheetDataSet>
      <sheetData sheetId="0" refreshError="1"/>
      <sheetData sheetId="1" refreshError="1">
        <row r="42">
          <cell r="Q42">
            <v>-61.85642</v>
          </cell>
        </row>
        <row r="92">
          <cell r="Q92">
            <v>39257.410940000002</v>
          </cell>
          <cell r="R92">
            <v>37518.738510000003</v>
          </cell>
          <cell r="S92">
            <v>35859.202630000007</v>
          </cell>
          <cell r="T92">
            <v>34602.64160000001</v>
          </cell>
          <cell r="U92">
            <v>33841.756750000008</v>
          </cell>
          <cell r="V92">
            <v>42266.120040000009</v>
          </cell>
          <cell r="W92">
            <v>36754.119520000007</v>
          </cell>
          <cell r="X92">
            <v>34920.557188630555</v>
          </cell>
          <cell r="Y92">
            <v>37172.890111800814</v>
          </cell>
          <cell r="Z92">
            <v>38381.245702786196</v>
          </cell>
          <cell r="AA92">
            <v>42200.387833919653</v>
          </cell>
          <cell r="AB92">
            <v>46584.783568429702</v>
          </cell>
          <cell r="AC92">
            <v>46833.4358984297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d-in"/>
      <sheetName val="RC (apres)"/>
      <sheetName val="RP (apres)"/>
      <sheetName val="RV (apres)"/>
      <sheetName val="CTGNE (apres)"/>
      <sheetName val="Holding (apres)"/>
      <sheetName val="Holding (apres_v2)"/>
      <sheetName val="PRP (apres)"/>
      <sheetName val="Eclusas (apres)"/>
      <sheetName val="CTG CSC (apres)"/>
      <sheetName val="Base -&gt;"/>
      <sheetName val="Consol ( (Net Debt x EBITDA)"/>
      <sheetName val="Consol ( Debt x Equity)"/>
      <sheetName val=" RP (Net Debt x EBITDA)"/>
      <sheetName val="RP Debt (MFUG, IC Loan, New)"/>
      <sheetName val="RP Retrofit 16-25"/>
      <sheetName val="Covenants"/>
      <sheetName val="Holding"/>
      <sheetName val="RP"/>
      <sheetName val="RC"/>
      <sheetName val="RV"/>
      <sheetName val="CTGNE"/>
      <sheetName val="Eclusas"/>
      <sheetName val="CTG_CSC"/>
      <sheetName val="HY Opex 17-18"/>
      <sheetName val="Capex 2018"/>
      <sheetName val="HY CAPEX 2018"/>
      <sheetName val="TD Aging RCESA ago17"/>
      <sheetName val="Aging RCESA ago17"/>
      <sheetName val="Meio Amb."/>
      <sheetName val="Retrofit 17"/>
      <sheetName val="Premissas"/>
      <sheetName val="Index"/>
      <sheetName val="index (ano)"/>
      <sheetName val="de-para"/>
      <sheetName val="base actual"/>
      <sheetName val="RPSA"/>
      <sheetName val="RCSA"/>
      <sheetName val="RVSA"/>
    </sheetNames>
    <sheetDataSet>
      <sheetData sheetId="0"/>
      <sheetData sheetId="1"/>
      <sheetData sheetId="2">
        <row r="23">
          <cell r="Q23">
            <v>-1708.6938033333333</v>
          </cell>
          <cell r="R23">
            <v>-2933.5114700000004</v>
          </cell>
          <cell r="S23">
            <v>-2613.8858033333331</v>
          </cell>
          <cell r="T23">
            <v>-1601.1654699999999</v>
          </cell>
          <cell r="U23">
            <v>-2014.4258033333333</v>
          </cell>
          <cell r="V23">
            <v>-1550.6034699999998</v>
          </cell>
          <cell r="W23">
            <v>-1287.3308033333333</v>
          </cell>
          <cell r="X23">
            <v>-1124.9284699999998</v>
          </cell>
          <cell r="Y23">
            <v>-1578.2728033333335</v>
          </cell>
          <cell r="Z23">
            <v>-1364.72847</v>
          </cell>
          <cell r="AA23">
            <v>-1256.5808033333333</v>
          </cell>
          <cell r="AB23">
            <v>-905.99446999999986</v>
          </cell>
        </row>
        <row r="24">
          <cell r="Q24">
            <v>-98.235319731054773</v>
          </cell>
          <cell r="R24">
            <v>-98.235319731054773</v>
          </cell>
          <cell r="S24">
            <v>-98.235319731054773</v>
          </cell>
          <cell r="T24">
            <v>-98.235319731054773</v>
          </cell>
          <cell r="U24">
            <v>-108.35446373105476</v>
          </cell>
          <cell r="V24">
            <v>-127.31160773105476</v>
          </cell>
          <cell r="W24">
            <v>-98.235319731054773</v>
          </cell>
          <cell r="X24">
            <v>-98.235319731054773</v>
          </cell>
          <cell r="Y24">
            <v>-98.235319731054773</v>
          </cell>
          <cell r="Z24">
            <v>-11531.883922659159</v>
          </cell>
          <cell r="AA24">
            <v>-98.235319731054773</v>
          </cell>
          <cell r="AB24">
            <v>-103.84107773105478</v>
          </cell>
        </row>
        <row r="42">
          <cell r="Q42">
            <v>-1155.3830456249998</v>
          </cell>
          <cell r="R42">
            <v>-1155.3830456249998</v>
          </cell>
          <cell r="S42">
            <v>-1155.3830456249998</v>
          </cell>
          <cell r="T42">
            <v>-1155.3830456249998</v>
          </cell>
          <cell r="U42">
            <v>-1155.3830456249998</v>
          </cell>
          <cell r="V42">
            <v>-1155.3830456249998</v>
          </cell>
          <cell r="W42">
            <v>-1155.3830456249998</v>
          </cell>
          <cell r="X42">
            <v>-1155.3830456249998</v>
          </cell>
          <cell r="Y42">
            <v>-1155.3830456249998</v>
          </cell>
          <cell r="Z42">
            <v>-1155.3830456249998</v>
          </cell>
          <cell r="AA42">
            <v>-1155.3830456249998</v>
          </cell>
          <cell r="AB42">
            <v>-1155.3830456249998</v>
          </cell>
        </row>
        <row r="43">
          <cell r="Q43">
            <v>-25607.840988743061</v>
          </cell>
          <cell r="R43">
            <v>-26298.641933561787</v>
          </cell>
          <cell r="S43">
            <v>-26090.118171100585</v>
          </cell>
          <cell r="T43">
            <v>-26310.752365671953</v>
          </cell>
          <cell r="U43">
            <v>-25912.883702707441</v>
          </cell>
          <cell r="V43">
            <v>-26146.806269679615</v>
          </cell>
          <cell r="W43">
            <v>-25821.178006839964</v>
          </cell>
          <cell r="X43">
            <v>-26861.466927968253</v>
          </cell>
          <cell r="Y43">
            <v>-27121.976754595711</v>
          </cell>
          <cell r="Z43">
            <v>-27282.671439444075</v>
          </cell>
          <cell r="AA43">
            <v>-27442.819856667098</v>
          </cell>
          <cell r="AB43">
            <v>-27038.032321096041</v>
          </cell>
        </row>
        <row r="44">
          <cell r="Q44">
            <v>-11250</v>
          </cell>
          <cell r="R44">
            <v>-11250</v>
          </cell>
          <cell r="S44">
            <v>-11250</v>
          </cell>
          <cell r="T44">
            <v>-11250</v>
          </cell>
          <cell r="U44">
            <v>-11250</v>
          </cell>
          <cell r="V44">
            <v>-11250</v>
          </cell>
          <cell r="W44">
            <v>-11250</v>
          </cell>
          <cell r="X44">
            <v>-11250</v>
          </cell>
          <cell r="Y44">
            <v>-11250</v>
          </cell>
          <cell r="Z44">
            <v>-11250</v>
          </cell>
          <cell r="AA44">
            <v>-11250</v>
          </cell>
          <cell r="AB44">
            <v>-11250</v>
          </cell>
        </row>
      </sheetData>
      <sheetData sheetId="3">
        <row r="69">
          <cell r="Q69">
            <v>3000</v>
          </cell>
        </row>
      </sheetData>
      <sheetData sheetId="4">
        <row r="23">
          <cell r="Q23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31">
          <cell r="R31">
            <v>-20.652715000000001</v>
          </cell>
        </row>
      </sheetData>
      <sheetData sheetId="18">
        <row r="10">
          <cell r="R10">
            <v>204602.41727381761</v>
          </cell>
        </row>
      </sheetData>
      <sheetData sheetId="19">
        <row r="10">
          <cell r="R10">
            <v>7446.6835917207482</v>
          </cell>
        </row>
      </sheetData>
      <sheetData sheetId="20">
        <row r="10">
          <cell r="R10">
            <v>0</v>
          </cell>
        </row>
      </sheetData>
      <sheetData sheetId="21">
        <row r="10">
          <cell r="R10">
            <v>0</v>
          </cell>
        </row>
      </sheetData>
      <sheetData sheetId="22">
        <row r="9">
          <cell r="R9">
            <v>631.44408999999996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guros - CF"/>
    </sheetNames>
    <sheetDataSet>
      <sheetData sheetId="0">
        <row r="11">
          <cell r="AH11">
            <v>0</v>
          </cell>
          <cell r="AI11">
            <v>3069.2102705687462</v>
          </cell>
          <cell r="AJ11">
            <v>0</v>
          </cell>
          <cell r="AK11">
            <v>0</v>
          </cell>
          <cell r="AL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9292.7942199999998</v>
          </cell>
          <cell r="AS11">
            <v>12327.755885019997</v>
          </cell>
          <cell r="AT11">
            <v>5610.3109599999989</v>
          </cell>
          <cell r="AU11">
            <v>0</v>
          </cell>
          <cell r="AV11">
            <v>0</v>
          </cell>
        </row>
        <row r="12">
          <cell r="AH12">
            <v>0</v>
          </cell>
          <cell r="AI12">
            <v>2580267.5401786566</v>
          </cell>
          <cell r="AJ12">
            <v>110784.995106291</v>
          </cell>
          <cell r="AK12">
            <v>36363.636363636368</v>
          </cell>
          <cell r="AL12">
            <v>282556.18090000004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</row>
        <row r="13">
          <cell r="AH13">
            <v>0</v>
          </cell>
          <cell r="AI13">
            <v>5350978.9331427133</v>
          </cell>
          <cell r="AJ13">
            <v>142568.71213245098</v>
          </cell>
          <cell r="AK13">
            <v>45454.545454545456</v>
          </cell>
          <cell r="AL13">
            <v>582556.18090000004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16897.980439999999</v>
          </cell>
          <cell r="AT13">
            <v>0</v>
          </cell>
          <cell r="AU13">
            <v>0</v>
          </cell>
          <cell r="AV13">
            <v>0</v>
          </cell>
        </row>
      </sheetData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P per monthly"/>
    </sheetNames>
    <sheetDataSet>
      <sheetData sheetId="0">
        <row r="22">
          <cell r="B22">
            <v>89157492.780000001</v>
          </cell>
          <cell r="C22">
            <v>79573591.019999996</v>
          </cell>
          <cell r="D22">
            <v>83374545.599999994</v>
          </cell>
          <cell r="E22">
            <v>68587158.829999998</v>
          </cell>
          <cell r="F22">
            <v>72269526.159999996</v>
          </cell>
          <cell r="G22">
            <v>66107309.189999998</v>
          </cell>
          <cell r="H22">
            <v>68817549.780000001</v>
          </cell>
          <cell r="I22">
            <v>69704383.540000007</v>
          </cell>
          <cell r="J22">
            <v>129028446.04000001</v>
          </cell>
          <cell r="K22">
            <v>70536295.840000004</v>
          </cell>
          <cell r="L22">
            <v>63159012.789999999</v>
          </cell>
          <cell r="M22">
            <v>68334236.469999999</v>
          </cell>
          <cell r="P22">
            <v>76147273.349999994</v>
          </cell>
          <cell r="Q22">
            <v>84346480.409999996</v>
          </cell>
          <cell r="R22">
            <v>87522144.939999998</v>
          </cell>
          <cell r="S22">
            <v>72806292.819999993</v>
          </cell>
          <cell r="T22">
            <v>75623955.780000001</v>
          </cell>
          <cell r="U22">
            <v>64547640.869999997</v>
          </cell>
          <cell r="V22">
            <v>70970185.099999994</v>
          </cell>
          <cell r="W22">
            <v>70987052.439999998</v>
          </cell>
          <cell r="X22">
            <v>69596134.427295104</v>
          </cell>
          <cell r="Y22">
            <v>78233072.2795683</v>
          </cell>
          <cell r="Z22">
            <v>76671772.307695106</v>
          </cell>
          <cell r="AA22">
            <v>81267377.0260683</v>
          </cell>
          <cell r="AD22">
            <v>95367079.592600003</v>
          </cell>
          <cell r="AE22">
            <v>86639634.841399997</v>
          </cell>
          <cell r="AF22">
            <v>95818913.786799997</v>
          </cell>
          <cell r="AG22">
            <v>81611178.668599993</v>
          </cell>
          <cell r="AH22">
            <v>82214588.634399995</v>
          </cell>
          <cell r="AI22">
            <v>72171510.668599993</v>
          </cell>
          <cell r="AJ22">
            <v>77657534.860200003</v>
          </cell>
          <cell r="AK22">
            <v>77657534.860200003</v>
          </cell>
          <cell r="AL22">
            <v>75152462.808799997</v>
          </cell>
          <cell r="AM22">
            <v>77871829.113700002</v>
          </cell>
          <cell r="AN22">
            <v>73774662.284400001</v>
          </cell>
          <cell r="AO22">
            <v>75309282.637600005</v>
          </cell>
          <cell r="AR22">
            <v>57714914.692000002</v>
          </cell>
          <cell r="AS22">
            <v>54471142.088</v>
          </cell>
          <cell r="AT22">
            <v>58134790.9432</v>
          </cell>
          <cell r="AU22">
            <v>56349457.119999997</v>
          </cell>
          <cell r="AV22">
            <v>58119293.497599997</v>
          </cell>
          <cell r="AW22">
            <v>56349457.119999997</v>
          </cell>
          <cell r="AX22">
            <v>58227775.616800003</v>
          </cell>
          <cell r="AY22">
            <v>58227775.616800003</v>
          </cell>
          <cell r="AZ22">
            <v>56349457.119999997</v>
          </cell>
          <cell r="BA22">
            <v>58227775.616800003</v>
          </cell>
          <cell r="BB22">
            <v>56138708.512000002</v>
          </cell>
          <cell r="BC22">
            <v>58148958.786399998</v>
          </cell>
          <cell r="BF22">
            <v>20910901.199999999</v>
          </cell>
          <cell r="BG22">
            <v>18887265.600000001</v>
          </cell>
          <cell r="BH22">
            <v>20910901.199999999</v>
          </cell>
          <cell r="BI22">
            <v>20236356</v>
          </cell>
          <cell r="BJ22">
            <v>20910901.199999999</v>
          </cell>
          <cell r="BK22">
            <v>20236356</v>
          </cell>
          <cell r="BL22">
            <v>20910901.199999999</v>
          </cell>
          <cell r="BM22">
            <v>20910901.199999999</v>
          </cell>
          <cell r="BN22">
            <v>20236356</v>
          </cell>
          <cell r="BO22">
            <v>20910901.199999999</v>
          </cell>
          <cell r="BP22">
            <v>20236356</v>
          </cell>
          <cell r="BQ22">
            <v>20910901.199999999</v>
          </cell>
          <cell r="BT22">
            <v>14362827</v>
          </cell>
          <cell r="BU22">
            <v>12972876</v>
          </cell>
          <cell r="BV22">
            <v>14362827</v>
          </cell>
          <cell r="BW22">
            <v>13899510</v>
          </cell>
          <cell r="BX22">
            <v>14362827</v>
          </cell>
          <cell r="BY22">
            <v>13899510</v>
          </cell>
          <cell r="BZ22">
            <v>14362827</v>
          </cell>
          <cell r="CA22">
            <v>14362827</v>
          </cell>
          <cell r="CB22">
            <v>13899510</v>
          </cell>
          <cell r="CC22">
            <v>14362827</v>
          </cell>
          <cell r="CD22">
            <v>13899510</v>
          </cell>
          <cell r="CE22">
            <v>14362827</v>
          </cell>
        </row>
        <row r="24"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R24">
            <v>13147982.918400001</v>
          </cell>
          <cell r="AS24">
            <v>12166787.0496</v>
          </cell>
          <cell r="AT24">
            <v>13031712.2544</v>
          </cell>
          <cell r="AU24">
            <v>12586330.5024</v>
          </cell>
          <cell r="AV24">
            <v>13036017.516000001</v>
          </cell>
          <cell r="AW24">
            <v>12586330.5024</v>
          </cell>
          <cell r="AX24">
            <v>13662068.839199999</v>
          </cell>
          <cell r="AY24">
            <v>13662068.839199999</v>
          </cell>
          <cell r="AZ24">
            <v>13221355.747199999</v>
          </cell>
          <cell r="BA24">
            <v>13005875.637599999</v>
          </cell>
          <cell r="BB24">
            <v>12644674.452</v>
          </cell>
          <cell r="BC24">
            <v>13027406.992799999</v>
          </cell>
          <cell r="BF24">
            <v>46795817.216499999</v>
          </cell>
          <cell r="BG24">
            <v>42267189.294</v>
          </cell>
          <cell r="BH24">
            <v>46795817.216499999</v>
          </cell>
          <cell r="BI24">
            <v>45286275.737999998</v>
          </cell>
          <cell r="BJ24">
            <v>46795817.216499999</v>
          </cell>
          <cell r="BK24">
            <v>45286275.737999998</v>
          </cell>
          <cell r="BL24">
            <v>47689444.6545</v>
          </cell>
          <cell r="BM24">
            <v>47689444.6545</v>
          </cell>
          <cell r="BN24">
            <v>46151077.890500002</v>
          </cell>
          <cell r="BO24">
            <v>46795817.216499999</v>
          </cell>
          <cell r="BP24">
            <v>45286275.737999998</v>
          </cell>
          <cell r="BQ24">
            <v>46795817.216499999</v>
          </cell>
          <cell r="BT24">
            <v>52757045.787600003</v>
          </cell>
          <cell r="BU24">
            <v>47651524.055100001</v>
          </cell>
          <cell r="BV24">
            <v>52757045.787600003</v>
          </cell>
          <cell r="BW24">
            <v>51055205.210100003</v>
          </cell>
          <cell r="BX24">
            <v>52757045.787600003</v>
          </cell>
          <cell r="BY24">
            <v>51055205.210100003</v>
          </cell>
          <cell r="BZ24">
            <v>52757045.787600003</v>
          </cell>
          <cell r="CA24">
            <v>52757045.787600003</v>
          </cell>
          <cell r="CB24">
            <v>51055205.210100003</v>
          </cell>
          <cell r="CC24">
            <v>52757045.787600003</v>
          </cell>
          <cell r="CD24">
            <v>51055205.210100003</v>
          </cell>
          <cell r="CE24">
            <v>52757045.787600003</v>
          </cell>
        </row>
        <row r="28">
          <cell r="B28">
            <v>226931289.25999999</v>
          </cell>
          <cell r="C28">
            <v>221825077.61000001</v>
          </cell>
          <cell r="D28">
            <v>225604118.78</v>
          </cell>
          <cell r="E28">
            <v>224302875.59999999</v>
          </cell>
          <cell r="F28">
            <v>225916281.58000001</v>
          </cell>
          <cell r="G28">
            <v>224332975.78</v>
          </cell>
          <cell r="H28">
            <v>244250113.34</v>
          </cell>
          <cell r="I28">
            <v>243499044.88999999</v>
          </cell>
          <cell r="J28">
            <v>243039821.56</v>
          </cell>
          <cell r="K28">
            <v>245864699.59</v>
          </cell>
          <cell r="L28">
            <v>242133761.52000001</v>
          </cell>
          <cell r="M28">
            <v>244578821.31</v>
          </cell>
          <cell r="P28">
            <v>242757007.38999999</v>
          </cell>
          <cell r="Q28">
            <v>242391653.80000001</v>
          </cell>
          <cell r="R28">
            <v>244333650.31</v>
          </cell>
          <cell r="S28">
            <v>245307481.72999999</v>
          </cell>
          <cell r="T28">
            <v>245129919.72999999</v>
          </cell>
          <cell r="U28">
            <v>243764021.96000001</v>
          </cell>
          <cell r="V28">
            <v>273745534.68000001</v>
          </cell>
          <cell r="W28">
            <v>273908959.56</v>
          </cell>
          <cell r="X28">
            <v>274138049.100591</v>
          </cell>
          <cell r="Y28">
            <v>274601978.61882102</v>
          </cell>
          <cell r="Z28">
            <v>275756610.92077899</v>
          </cell>
          <cell r="AA28">
            <v>278662141.77590698</v>
          </cell>
          <cell r="AD28">
            <v>278629645.37007302</v>
          </cell>
          <cell r="AE28">
            <v>273699814.35578197</v>
          </cell>
          <cell r="AF28">
            <v>275998053.64941001</v>
          </cell>
          <cell r="AG28">
            <v>274156640.94910097</v>
          </cell>
          <cell r="AH28">
            <v>277045115.83560598</v>
          </cell>
          <cell r="AI28">
            <v>274652046.51741898</v>
          </cell>
          <cell r="AJ28">
            <v>287895304.15082401</v>
          </cell>
          <cell r="AK28">
            <v>288158242.68239498</v>
          </cell>
          <cell r="AL28">
            <v>286364785.533768</v>
          </cell>
          <cell r="AM28">
            <v>287848417.23938602</v>
          </cell>
          <cell r="AN28">
            <v>286191550.38721102</v>
          </cell>
          <cell r="AO28">
            <v>287644907.24191499</v>
          </cell>
          <cell r="AR28">
            <v>293318827.077151</v>
          </cell>
          <cell r="AS28">
            <v>292262089.676673</v>
          </cell>
          <cell r="AT28">
            <v>291953665.31538999</v>
          </cell>
          <cell r="AU28">
            <v>287694797.38649398</v>
          </cell>
          <cell r="AV28">
            <v>289628405.60708702</v>
          </cell>
          <cell r="AW28">
            <v>286855416.20216697</v>
          </cell>
          <cell r="AX28">
            <v>300429959.44835299</v>
          </cell>
          <cell r="AY28">
            <v>300707710.83919698</v>
          </cell>
          <cell r="AZ28">
            <v>299559550.61653</v>
          </cell>
          <cell r="BA28">
            <v>300447477.023642</v>
          </cell>
          <cell r="BB28">
            <v>299682981.49076802</v>
          </cell>
          <cell r="BC28">
            <v>299904210.87221301</v>
          </cell>
          <cell r="BF28">
            <v>304745321.97337699</v>
          </cell>
          <cell r="BG28">
            <v>300083284.25014198</v>
          </cell>
          <cell r="BH28">
            <v>302826012.23529297</v>
          </cell>
          <cell r="BI28">
            <v>305501696.41235501</v>
          </cell>
          <cell r="BJ28">
            <v>303084304.45826</v>
          </cell>
          <cell r="BK28">
            <v>298913244.72665203</v>
          </cell>
          <cell r="BL28">
            <v>308783129.95453101</v>
          </cell>
          <cell r="BM28">
            <v>309187778.34661198</v>
          </cell>
          <cell r="BN28">
            <v>307417298.673006</v>
          </cell>
          <cell r="BO28">
            <v>310505061.80940598</v>
          </cell>
          <cell r="BP28">
            <v>309704608.27901602</v>
          </cell>
          <cell r="BQ28">
            <v>310741207.88999599</v>
          </cell>
          <cell r="BT28">
            <v>312335444.371526</v>
          </cell>
          <cell r="BU28">
            <v>310893758.54507798</v>
          </cell>
          <cell r="BV28">
            <v>312087045.42871797</v>
          </cell>
          <cell r="BW28">
            <v>309057902.83502197</v>
          </cell>
          <cell r="BX28">
            <v>310062016.32096899</v>
          </cell>
          <cell r="BY28">
            <v>307628967.95671099</v>
          </cell>
          <cell r="BZ28">
            <v>321347748.59691</v>
          </cell>
          <cell r="CA28">
            <v>323403675.74339998</v>
          </cell>
          <cell r="CB28">
            <v>319567495.70933902</v>
          </cell>
          <cell r="CC28">
            <v>323831329.42493701</v>
          </cell>
          <cell r="CD28">
            <v>323291567.37108803</v>
          </cell>
          <cell r="CE28">
            <v>323557509.82890701</v>
          </cell>
        </row>
        <row r="29">
          <cell r="D29">
            <v>16391585.74</v>
          </cell>
          <cell r="E29">
            <v>1031605.07</v>
          </cell>
          <cell r="F29">
            <v>4953744.87</v>
          </cell>
          <cell r="H29">
            <v>5240932.2699999996</v>
          </cell>
          <cell r="L29">
            <v>0</v>
          </cell>
          <cell r="M29">
            <v>1416199.55</v>
          </cell>
          <cell r="P29">
            <v>4900867.79</v>
          </cell>
          <cell r="Q29">
            <v>0</v>
          </cell>
          <cell r="R29">
            <v>993058.01</v>
          </cell>
          <cell r="S29">
            <v>879572.85</v>
          </cell>
          <cell r="T29">
            <v>0</v>
          </cell>
          <cell r="U29">
            <v>577162.04</v>
          </cell>
          <cell r="V29">
            <v>5033095.28</v>
          </cell>
          <cell r="W29">
            <v>3291293.34</v>
          </cell>
          <cell r="X29">
            <v>1607549.8473801001</v>
          </cell>
          <cell r="Y29">
            <v>1955979.8471804</v>
          </cell>
          <cell r="Z29">
            <v>2005242.1217755999</v>
          </cell>
          <cell r="AA29">
            <v>1732082.2636175</v>
          </cell>
          <cell r="AD29">
            <v>3635539.2212207001</v>
          </cell>
          <cell r="AE29">
            <v>6937628.2200723998</v>
          </cell>
          <cell r="AF29">
            <v>9587671.4389086999</v>
          </cell>
          <cell r="AG29">
            <v>3824355.1009732001</v>
          </cell>
          <cell r="AH29">
            <v>1600557.7332043999</v>
          </cell>
          <cell r="AI29">
            <v>881730.48205909994</v>
          </cell>
          <cell r="AJ29">
            <v>194354.9478581</v>
          </cell>
          <cell r="AK29">
            <v>0</v>
          </cell>
          <cell r="AL29">
            <v>0</v>
          </cell>
          <cell r="AM29">
            <v>2814845.9233026002</v>
          </cell>
          <cell r="AN29">
            <v>6130034.8245599996</v>
          </cell>
          <cell r="AO29">
            <v>8818837.2793911006</v>
          </cell>
          <cell r="AR29">
            <v>27393750.953007702</v>
          </cell>
          <cell r="AS29">
            <v>29760196.681799099</v>
          </cell>
          <cell r="AT29">
            <v>31008423.376129199</v>
          </cell>
          <cell r="AU29">
            <v>17266057.127533901</v>
          </cell>
          <cell r="AV29">
            <v>8480977.9728356991</v>
          </cell>
          <cell r="AW29">
            <v>2165939.4190802998</v>
          </cell>
          <cell r="AX29">
            <v>0</v>
          </cell>
          <cell r="AY29">
            <v>0</v>
          </cell>
          <cell r="AZ29">
            <v>1234088.2564038001</v>
          </cell>
          <cell r="BA29">
            <v>6955003.4513609</v>
          </cell>
          <cell r="BB29">
            <v>8866599.2131587993</v>
          </cell>
          <cell r="BC29">
            <v>11506788.338621199</v>
          </cell>
          <cell r="BF29">
            <v>30096084.308042899</v>
          </cell>
          <cell r="BG29">
            <v>30893751.930096999</v>
          </cell>
          <cell r="BH29">
            <v>26987331.872983299</v>
          </cell>
          <cell r="BI29">
            <v>19319916.851480801</v>
          </cell>
          <cell r="BJ29">
            <v>10817415.922771299</v>
          </cell>
          <cell r="BK29">
            <v>5498979.3924371004</v>
          </cell>
          <cell r="BL29">
            <v>0</v>
          </cell>
          <cell r="BM29">
            <v>0</v>
          </cell>
          <cell r="BN29">
            <v>967030.99020540004</v>
          </cell>
          <cell r="BO29">
            <v>8998918.9725141004</v>
          </cell>
          <cell r="BP29">
            <v>12047739.147887601</v>
          </cell>
          <cell r="BQ29">
            <v>17836165.5678523</v>
          </cell>
          <cell r="BT29">
            <v>33161123.903088</v>
          </cell>
          <cell r="BU29">
            <v>32091782.083247401</v>
          </cell>
          <cell r="BV29">
            <v>30479406.4006037</v>
          </cell>
          <cell r="BW29">
            <v>22182437.052304901</v>
          </cell>
          <cell r="BX29">
            <v>13653438.7759376</v>
          </cell>
          <cell r="BY29">
            <v>8574882.7125086002</v>
          </cell>
          <cell r="BZ29">
            <v>2626431.1741559999</v>
          </cell>
          <cell r="CA29">
            <v>2488650.9871748998</v>
          </cell>
          <cell r="CB29">
            <v>5082521.0823195996</v>
          </cell>
          <cell r="CC29">
            <v>13344263.0664427</v>
          </cell>
          <cell r="CD29">
            <v>15854861.986658599</v>
          </cell>
          <cell r="CE29">
            <v>21546929.905589901</v>
          </cell>
        </row>
        <row r="31">
          <cell r="B31">
            <v>3958374.62</v>
          </cell>
          <cell r="C31">
            <v>5009276</v>
          </cell>
          <cell r="D31">
            <v>826952.47</v>
          </cell>
          <cell r="E31">
            <v>934879</v>
          </cell>
          <cell r="F31">
            <v>394844.44</v>
          </cell>
          <cell r="G31">
            <v>1637744.87</v>
          </cell>
          <cell r="H31">
            <v>7042448.8200000003</v>
          </cell>
          <cell r="I31">
            <v>8957845.8200000003</v>
          </cell>
          <cell r="J31">
            <v>9991910.9199999999</v>
          </cell>
          <cell r="K31">
            <v>27924359.66</v>
          </cell>
          <cell r="L31">
            <v>7950252.4400000004</v>
          </cell>
          <cell r="M31">
            <v>455466.02</v>
          </cell>
          <cell r="P31">
            <v>466064.28</v>
          </cell>
          <cell r="Q31">
            <v>0</v>
          </cell>
          <cell r="R31">
            <v>218399.58</v>
          </cell>
          <cell r="S31">
            <v>494017.07</v>
          </cell>
          <cell r="T31">
            <v>1964370.03</v>
          </cell>
          <cell r="U31">
            <v>1668743.33</v>
          </cell>
          <cell r="V31">
            <v>1030103.37</v>
          </cell>
          <cell r="W31">
            <v>1349995.36</v>
          </cell>
        </row>
        <row r="35">
          <cell r="J35">
            <v>0</v>
          </cell>
          <cell r="K35">
            <v>0</v>
          </cell>
          <cell r="L35">
            <v>0</v>
          </cell>
          <cell r="M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8">
          <cell r="B38">
            <v>3958374.62</v>
          </cell>
          <cell r="C38">
            <v>5009276</v>
          </cell>
          <cell r="D38">
            <v>22697235.329999998</v>
          </cell>
          <cell r="E38">
            <v>6991167.4299999997</v>
          </cell>
          <cell r="F38">
            <v>-183740.91</v>
          </cell>
          <cell r="G38">
            <v>2108186.02</v>
          </cell>
          <cell r="H38">
            <v>7043955.9400000004</v>
          </cell>
          <cell r="I38">
            <v>8956328.0099999998</v>
          </cell>
          <cell r="J38">
            <v>28198282.100000001</v>
          </cell>
          <cell r="K38">
            <v>16029288.26</v>
          </cell>
          <cell r="L38">
            <v>3618652.12</v>
          </cell>
          <cell r="P38">
            <v>5661714.7699999996</v>
          </cell>
          <cell r="Q38">
            <v>-3646151.5</v>
          </cell>
          <cell r="R38">
            <v>169093.84</v>
          </cell>
          <cell r="S38">
            <v>3626148.89</v>
          </cell>
          <cell r="T38">
            <v>-250325.64</v>
          </cell>
          <cell r="U38">
            <v>6197105.8799999999</v>
          </cell>
          <cell r="V38">
            <v>4695622.38</v>
          </cell>
          <cell r="W38">
            <v>3846910.97</v>
          </cell>
          <cell r="X38">
            <v>1607549.8473801001</v>
          </cell>
          <cell r="Y38">
            <v>1955979.8471804</v>
          </cell>
          <cell r="Z38">
            <v>2005242.1217755999</v>
          </cell>
          <cell r="AA38">
            <v>1732082.2636175</v>
          </cell>
          <cell r="AD38">
            <v>3635539.2212207001</v>
          </cell>
          <cell r="AE38">
            <v>6937628.2200723998</v>
          </cell>
          <cell r="AF38">
            <v>9587671.4389086999</v>
          </cell>
          <cell r="AG38">
            <v>3824355.1009732001</v>
          </cell>
          <cell r="AH38">
            <v>1600557.7332043999</v>
          </cell>
          <cell r="AI38">
            <v>881730.48205909994</v>
          </cell>
          <cell r="AJ38">
            <v>194354.9478581</v>
          </cell>
          <cell r="AK38">
            <v>0</v>
          </cell>
          <cell r="AL38">
            <v>0</v>
          </cell>
          <cell r="AM38">
            <v>2814845.9233026002</v>
          </cell>
          <cell r="AN38">
            <v>6130034.8245599996</v>
          </cell>
          <cell r="AO38">
            <v>8818837.2793911006</v>
          </cell>
          <cell r="AR38">
            <v>27393750.953007702</v>
          </cell>
          <cell r="AS38">
            <v>29760196.681799099</v>
          </cell>
          <cell r="AT38">
            <v>31008423.376129199</v>
          </cell>
          <cell r="AU38">
            <v>17266057.127533901</v>
          </cell>
          <cell r="AV38">
            <v>8480977.9728356991</v>
          </cell>
          <cell r="AW38">
            <v>2165939.4190802998</v>
          </cell>
          <cell r="AX38">
            <v>0</v>
          </cell>
          <cell r="AY38">
            <v>0</v>
          </cell>
          <cell r="AZ38">
            <v>1234088.2564038001</v>
          </cell>
          <cell r="BA38">
            <v>6955003.4513609</v>
          </cell>
          <cell r="BB38">
            <v>8866599.2131587993</v>
          </cell>
          <cell r="BC38">
            <v>11506788.338621199</v>
          </cell>
          <cell r="BF38">
            <v>30096084.308042899</v>
          </cell>
          <cell r="BG38">
            <v>30893751.930096999</v>
          </cell>
          <cell r="BH38">
            <v>26987331.872983299</v>
          </cell>
          <cell r="BI38">
            <v>19319916.851480801</v>
          </cell>
          <cell r="BJ38">
            <v>10817415.922771299</v>
          </cell>
          <cell r="BK38">
            <v>5498979.3924371004</v>
          </cell>
          <cell r="BL38">
            <v>0</v>
          </cell>
          <cell r="BM38">
            <v>0</v>
          </cell>
          <cell r="BN38">
            <v>967030.99020540004</v>
          </cell>
          <cell r="BO38">
            <v>8998918.9725141004</v>
          </cell>
          <cell r="BP38">
            <v>12047739.147887601</v>
          </cell>
          <cell r="BQ38">
            <v>17836165.5678523</v>
          </cell>
          <cell r="BT38">
            <v>33161123.903088</v>
          </cell>
          <cell r="BU38">
            <v>32091782.083247401</v>
          </cell>
          <cell r="BV38">
            <v>30479406.4006037</v>
          </cell>
          <cell r="BW38">
            <v>22182437.052304901</v>
          </cell>
          <cell r="BX38">
            <v>13653438.7759376</v>
          </cell>
          <cell r="BY38">
            <v>8574882.7125086002</v>
          </cell>
          <cell r="BZ38">
            <v>2626431.1741559999</v>
          </cell>
          <cell r="CA38">
            <v>2488650.9871748998</v>
          </cell>
          <cell r="CB38">
            <v>5082521.0823195996</v>
          </cell>
          <cell r="CC38">
            <v>13344263.0664427</v>
          </cell>
          <cell r="CD38">
            <v>15854861.986658599</v>
          </cell>
          <cell r="CE38">
            <v>21546929.905589901</v>
          </cell>
        </row>
        <row r="39">
          <cell r="B39">
            <v>1179904.3999999999</v>
          </cell>
          <cell r="G39">
            <v>0</v>
          </cell>
          <cell r="H39">
            <v>0</v>
          </cell>
          <cell r="I39">
            <v>0</v>
          </cell>
          <cell r="J39">
            <v>242903.2</v>
          </cell>
          <cell r="K39">
            <v>1152321.3700000001</v>
          </cell>
          <cell r="L39">
            <v>0</v>
          </cell>
          <cell r="M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57769.914724200004</v>
          </cell>
          <cell r="Y39">
            <v>1402749.7827244001</v>
          </cell>
          <cell r="Z39">
            <v>2491545.1923372</v>
          </cell>
          <cell r="AA39">
            <v>1924739.0158529</v>
          </cell>
          <cell r="AD39">
            <v>981015.41696900001</v>
          </cell>
          <cell r="AE39">
            <v>0</v>
          </cell>
          <cell r="AF39">
            <v>0</v>
          </cell>
          <cell r="AG39">
            <v>84488.048991400006</v>
          </cell>
          <cell r="AH39">
            <v>90088.099911099998</v>
          </cell>
          <cell r="AI39">
            <v>895838.6497213</v>
          </cell>
          <cell r="AJ39">
            <v>1588945.3084966999</v>
          </cell>
          <cell r="AK39">
            <v>1908121.8354307001</v>
          </cell>
          <cell r="AL39">
            <v>1657037.9076330001</v>
          </cell>
          <cell r="AM39">
            <v>743403.86641619995</v>
          </cell>
          <cell r="AN39">
            <v>141381.44270009999</v>
          </cell>
          <cell r="AO39">
            <v>4506271.2831372004</v>
          </cell>
          <cell r="AR39">
            <v>5581351.1397820003</v>
          </cell>
          <cell r="AS39">
            <v>2105700.3339527999</v>
          </cell>
          <cell r="AT39">
            <v>106781.0741057</v>
          </cell>
          <cell r="AU39">
            <v>623558.70017760003</v>
          </cell>
          <cell r="AV39">
            <v>399286.70058890001</v>
          </cell>
          <cell r="AW39">
            <v>1184078.9416837001</v>
          </cell>
          <cell r="AX39">
            <v>1706042.8798700999</v>
          </cell>
          <cell r="AY39">
            <v>2358402.0612746999</v>
          </cell>
          <cell r="AZ39">
            <v>1431028.5183007999</v>
          </cell>
          <cell r="BA39">
            <v>1409608.6636365</v>
          </cell>
          <cell r="BB39">
            <v>71952.559504499994</v>
          </cell>
          <cell r="BC39">
            <v>3304796.3424855</v>
          </cell>
          <cell r="BF39">
            <v>2848392.2552727</v>
          </cell>
          <cell r="BG39">
            <v>780495.86410480004</v>
          </cell>
          <cell r="BH39">
            <v>4097229.0865508001</v>
          </cell>
          <cell r="BI39">
            <v>1268786.5317895999</v>
          </cell>
          <cell r="BJ39">
            <v>43743.131021599998</v>
          </cell>
          <cell r="BK39">
            <v>702496.7779173</v>
          </cell>
          <cell r="BL39">
            <v>1612960.8786879999</v>
          </cell>
          <cell r="BM39">
            <v>1854710.4354649</v>
          </cell>
          <cell r="BN39">
            <v>2820024.4452952002</v>
          </cell>
          <cell r="BO39">
            <v>2795056.3660820001</v>
          </cell>
          <cell r="BP39">
            <v>1812216.5159990999</v>
          </cell>
          <cell r="BQ39">
            <v>2355494.8134030001</v>
          </cell>
          <cell r="BT39">
            <v>4611157.0987312999</v>
          </cell>
          <cell r="BU39">
            <v>855326.36943389999</v>
          </cell>
          <cell r="BV39">
            <v>0</v>
          </cell>
          <cell r="BY39">
            <v>568730.37896859995</v>
          </cell>
          <cell r="BZ39">
            <v>2977815.4808485</v>
          </cell>
          <cell r="CA39">
            <v>1304177.1566844</v>
          </cell>
          <cell r="CB39">
            <v>3315076.0314826001</v>
          </cell>
          <cell r="CC39">
            <v>3550920.6906093</v>
          </cell>
          <cell r="CD39">
            <v>1787010.9660372001</v>
          </cell>
          <cell r="CE39">
            <v>2329331.0237567001</v>
          </cell>
        </row>
        <row r="49">
          <cell r="B49">
            <v>-5274253.95</v>
          </cell>
          <cell r="C49">
            <v>-5051839.82</v>
          </cell>
          <cell r="D49">
            <v>-5467940.4699999997</v>
          </cell>
          <cell r="E49">
            <v>-4943639.21</v>
          </cell>
          <cell r="F49">
            <v>-4912471.2699999996</v>
          </cell>
          <cell r="G49">
            <v>-4822589.3600000003</v>
          </cell>
          <cell r="H49">
            <v>-5277446.1500000004</v>
          </cell>
          <cell r="I49">
            <v>-5316684.45</v>
          </cell>
          <cell r="J49">
            <v>-6619013.04</v>
          </cell>
          <cell r="K49">
            <v>-5472663.0099999998</v>
          </cell>
          <cell r="L49">
            <v>-5098927.9800000004</v>
          </cell>
          <cell r="M49">
            <v>-5363715.55</v>
          </cell>
          <cell r="P49">
            <v>-5350802.13</v>
          </cell>
          <cell r="Q49">
            <v>-5326652.43</v>
          </cell>
          <cell r="R49">
            <v>-5473081.29</v>
          </cell>
          <cell r="S49">
            <v>-5303937.09</v>
          </cell>
          <cell r="T49">
            <v>-5283770.9800000004</v>
          </cell>
          <cell r="U49">
            <v>-5184500.18</v>
          </cell>
          <cell r="V49">
            <v>-5760749.54</v>
          </cell>
          <cell r="W49">
            <v>-5756187.4800000004</v>
          </cell>
          <cell r="X49">
            <v>-5699091.8042847002</v>
          </cell>
          <cell r="Y49">
            <v>-5877197.3787166998</v>
          </cell>
          <cell r="Z49">
            <v>-5889265.3139527002</v>
          </cell>
          <cell r="AA49">
            <v>-5999174.6113438001</v>
          </cell>
          <cell r="AD49">
            <v>-6247119.1134142</v>
          </cell>
          <cell r="AE49">
            <v>-6060071.7773847003</v>
          </cell>
          <cell r="AF49">
            <v>-6293176.5414394997</v>
          </cell>
          <cell r="AG49">
            <v>-5934664.9356664</v>
          </cell>
          <cell r="AH49">
            <v>-5955680.7800014997</v>
          </cell>
          <cell r="AI49">
            <v>-5751918.5842436999</v>
          </cell>
          <cell r="AJ49">
            <v>-6061046.2979119001</v>
          </cell>
          <cell r="AK49">
            <v>-6067444.3397375001</v>
          </cell>
          <cell r="AL49">
            <v>-5992375.7231283998</v>
          </cell>
          <cell r="AM49">
            <v>-6093095.1863564001</v>
          </cell>
          <cell r="AN49">
            <v>-6042920.8774913996</v>
          </cell>
          <cell r="AO49">
            <v>-6208608.4242938999</v>
          </cell>
          <cell r="AR49">
            <v>-6553087.6418757001</v>
          </cell>
          <cell r="AS49">
            <v>-6447637.6111954004</v>
          </cell>
          <cell r="AT49">
            <v>-6504883.6538931997</v>
          </cell>
          <cell r="AU49">
            <v>-6179583.3138039</v>
          </cell>
          <cell r="AV49">
            <v>-6099455.6913527995</v>
          </cell>
          <cell r="AW49">
            <v>-5925830.1660578996</v>
          </cell>
          <cell r="AX49">
            <v>-6171426.4719398003</v>
          </cell>
          <cell r="AY49">
            <v>-6186773.2963816999</v>
          </cell>
          <cell r="AZ49">
            <v>-6134625.4242642</v>
          </cell>
          <cell r="BA49">
            <v>-6270754.7164852004</v>
          </cell>
          <cell r="BB49">
            <v>-6227181.1177524999</v>
          </cell>
          <cell r="BC49">
            <v>-6367220.6619867003</v>
          </cell>
          <cell r="BF49">
            <v>-6689042.5297277002</v>
          </cell>
          <cell r="BG49">
            <v>-6483047.7844826998</v>
          </cell>
          <cell r="BH49">
            <v>-6626685.3115868997</v>
          </cell>
          <cell r="BI49">
            <v>-6461615.0203050002</v>
          </cell>
          <cell r="BJ49">
            <v>-6297261.0018212004</v>
          </cell>
          <cell r="BK49">
            <v>-6115516.3184777005</v>
          </cell>
          <cell r="BL49">
            <v>-6253441.2053474002</v>
          </cell>
          <cell r="BM49">
            <v>-6264106.7715034997</v>
          </cell>
          <cell r="BN49">
            <v>-6230264.5019837003</v>
          </cell>
          <cell r="BO49">
            <v>-6435094.9668143997</v>
          </cell>
          <cell r="BP49">
            <v>-6419938.7287349002</v>
          </cell>
          <cell r="BQ49">
            <v>-6577553.1803478999</v>
          </cell>
          <cell r="BT49">
            <v>-6884255.3696555998</v>
          </cell>
          <cell r="BU49">
            <v>-6673676.9063721998</v>
          </cell>
          <cell r="BV49">
            <v>-6759824.3561792998</v>
          </cell>
          <cell r="BW49">
            <v>-6537218.4091076003</v>
          </cell>
          <cell r="BX49">
            <v>-6448782.9100944996</v>
          </cell>
          <cell r="BY49">
            <v>-6298500.3882617</v>
          </cell>
          <cell r="BZ49">
            <v>-6502185.822652</v>
          </cell>
          <cell r="CA49">
            <v>-6506220.2151351999</v>
          </cell>
          <cell r="CB49">
            <v>-6483176.8325485</v>
          </cell>
          <cell r="CC49">
            <v>-6729465.3684983002</v>
          </cell>
          <cell r="CD49">
            <v>-6697154.5663091</v>
          </cell>
          <cell r="CE49">
            <v>-6840135.1185068004</v>
          </cell>
        </row>
        <row r="50">
          <cell r="B50">
            <v>-24293533.379999999</v>
          </cell>
          <cell r="C50">
            <v>-23269080.440000001</v>
          </cell>
          <cell r="D50">
            <v>-25185665.16</v>
          </cell>
          <cell r="E50">
            <v>-22770701.850000001</v>
          </cell>
          <cell r="F50">
            <v>-22627140.43</v>
          </cell>
          <cell r="G50">
            <v>-22213138.899999999</v>
          </cell>
          <cell r="H50">
            <v>-24308236.82</v>
          </cell>
          <cell r="I50">
            <v>-24488970.739999998</v>
          </cell>
          <cell r="J50">
            <v>-30487575.25</v>
          </cell>
          <cell r="K50">
            <v>-25207417.559999999</v>
          </cell>
          <cell r="L50">
            <v>-23485971.289999999</v>
          </cell>
          <cell r="M50">
            <v>-24705598.920000002</v>
          </cell>
          <cell r="P50">
            <v>-24646118.899999999</v>
          </cell>
          <cell r="Q50">
            <v>-24534883.960000001</v>
          </cell>
          <cell r="R50">
            <v>-25209344.140000001</v>
          </cell>
          <cell r="S50">
            <v>-24430255.73</v>
          </cell>
          <cell r="T50">
            <v>-24337369.300000001</v>
          </cell>
          <cell r="U50">
            <v>-23880122.09</v>
          </cell>
          <cell r="V50">
            <v>-26534361.52</v>
          </cell>
          <cell r="W50">
            <v>-26513348.41</v>
          </cell>
          <cell r="X50">
            <v>-26250362.250039201</v>
          </cell>
          <cell r="Y50">
            <v>-27070727.320150301</v>
          </cell>
          <cell r="Z50">
            <v>-27126312.9612367</v>
          </cell>
          <cell r="AA50">
            <v>-27632561.8461897</v>
          </cell>
          <cell r="AD50">
            <v>-28774609.249665599</v>
          </cell>
          <cell r="AE50">
            <v>-27913057.883711301</v>
          </cell>
          <cell r="AF50">
            <v>-28986752.5545091</v>
          </cell>
          <cell r="AG50">
            <v>-27335426.370342601</v>
          </cell>
          <cell r="AH50">
            <v>-27432226.623037301</v>
          </cell>
          <cell r="AI50">
            <v>-26493685.600152701</v>
          </cell>
          <cell r="AJ50">
            <v>-27917546.584320799</v>
          </cell>
          <cell r="AK50">
            <v>-27947016.352729902</v>
          </cell>
          <cell r="AL50">
            <v>-27601245.755015399</v>
          </cell>
          <cell r="AM50">
            <v>-28065165.706853099</v>
          </cell>
          <cell r="AN50">
            <v>-27834059.799354199</v>
          </cell>
          <cell r="AO50">
            <v>-28597226.681595199</v>
          </cell>
          <cell r="AR50">
            <v>-30183918.835305899</v>
          </cell>
          <cell r="AS50">
            <v>-29698209.6030818</v>
          </cell>
          <cell r="AT50">
            <v>-29961888.345205002</v>
          </cell>
          <cell r="AU50">
            <v>-28463535.263581902</v>
          </cell>
          <cell r="AV50">
            <v>-28094462.5783525</v>
          </cell>
          <cell r="AW50">
            <v>-27294732.886085201</v>
          </cell>
          <cell r="AX50">
            <v>-28425964.355601098</v>
          </cell>
          <cell r="AY50">
            <v>-28496652.759091899</v>
          </cell>
          <cell r="AZ50">
            <v>-28256456.499641102</v>
          </cell>
          <cell r="BA50">
            <v>-28883476.269871</v>
          </cell>
          <cell r="BB50">
            <v>-28682773.633284699</v>
          </cell>
          <cell r="BC50">
            <v>-29327804.2612717</v>
          </cell>
          <cell r="BF50">
            <v>-30810135.288442701</v>
          </cell>
          <cell r="BG50">
            <v>-29861311.007314201</v>
          </cell>
          <cell r="BH50">
            <v>-30522914.162460901</v>
          </cell>
          <cell r="BI50">
            <v>-29762590.396555498</v>
          </cell>
          <cell r="BJ50">
            <v>-29005565.82657</v>
          </cell>
          <cell r="BK50">
            <v>-28168438.800260499</v>
          </cell>
          <cell r="BL50">
            <v>-28803729.188266601</v>
          </cell>
          <cell r="BM50">
            <v>-28852855.432379901</v>
          </cell>
          <cell r="BN50">
            <v>-28696975.8879245</v>
          </cell>
          <cell r="BO50">
            <v>-29640437.4229022</v>
          </cell>
          <cell r="BP50">
            <v>-29570626.8717486</v>
          </cell>
          <cell r="BQ50">
            <v>-30296608.5882692</v>
          </cell>
          <cell r="BT50">
            <v>-31709297.460231699</v>
          </cell>
          <cell r="BU50">
            <v>-30739360.2960173</v>
          </cell>
          <cell r="BV50">
            <v>-31136160.670885999</v>
          </cell>
          <cell r="BW50">
            <v>-30110824.187404498</v>
          </cell>
          <cell r="BX50">
            <v>-29703484.919222601</v>
          </cell>
          <cell r="BY50">
            <v>-29011274.515629899</v>
          </cell>
          <cell r="BZ50">
            <v>-29949461.971003201</v>
          </cell>
          <cell r="CA50">
            <v>-29968044.627289299</v>
          </cell>
          <cell r="CB50">
            <v>-29861905.410526399</v>
          </cell>
          <cell r="CC50">
            <v>-30996325.333688699</v>
          </cell>
          <cell r="CD50">
            <v>-30847499.8205752</v>
          </cell>
          <cell r="CE50">
            <v>-31506076.9094848</v>
          </cell>
        </row>
        <row r="72">
          <cell r="B72">
            <v>-3820528.39</v>
          </cell>
          <cell r="C72">
            <v>-17708459.359999999</v>
          </cell>
          <cell r="D72">
            <v>-1266194.1599999999</v>
          </cell>
          <cell r="E72">
            <v>-1225349.29</v>
          </cell>
          <cell r="F72">
            <v>-1266194.1599999999</v>
          </cell>
          <cell r="G72">
            <v>-1225349.29</v>
          </cell>
          <cell r="H72">
            <v>-365838.94</v>
          </cell>
          <cell r="I72">
            <v>-272693</v>
          </cell>
          <cell r="J72">
            <v>-60315402.020000003</v>
          </cell>
          <cell r="K72">
            <v>-785082.94</v>
          </cell>
          <cell r="L72">
            <v>-280237.68</v>
          </cell>
          <cell r="M72">
            <v>-726678.94</v>
          </cell>
          <cell r="P72">
            <v>-527599.04</v>
          </cell>
          <cell r="Q72">
            <v>-476541.07</v>
          </cell>
          <cell r="R72">
            <v>-527599.04</v>
          </cell>
          <cell r="S72">
            <v>-510579.72</v>
          </cell>
          <cell r="T72">
            <v>-527599.04</v>
          </cell>
          <cell r="U72">
            <v>-510579.72</v>
          </cell>
          <cell r="V72">
            <v>-527599.04</v>
          </cell>
          <cell r="W72">
            <v>-527599.04</v>
          </cell>
          <cell r="X72">
            <v>-510579.72</v>
          </cell>
          <cell r="Y72">
            <v>-527599.04399999999</v>
          </cell>
          <cell r="Z72">
            <v>-510579.72</v>
          </cell>
          <cell r="AA72">
            <v>-527599.04399999999</v>
          </cell>
          <cell r="AD72">
            <v>-851206.68</v>
          </cell>
          <cell r="AE72">
            <v>-768831.84</v>
          </cell>
          <cell r="AF72">
            <v>-851206.68</v>
          </cell>
          <cell r="AG72">
            <v>-823748.4</v>
          </cell>
          <cell r="AH72">
            <v>-851206.68</v>
          </cell>
          <cell r="AI72">
            <v>-823748.4</v>
          </cell>
          <cell r="AJ72">
            <v>-7190421.4800000004</v>
          </cell>
          <cell r="AK72">
            <v>-7840179</v>
          </cell>
          <cell r="AL72">
            <v>-7541449.2000000002</v>
          </cell>
          <cell r="AM72">
            <v>-851206.68</v>
          </cell>
          <cell r="AN72">
            <v>-823748.4</v>
          </cell>
          <cell r="AO72">
            <v>-851206.68</v>
          </cell>
          <cell r="AR72">
            <v>-399602.4</v>
          </cell>
          <cell r="AS72">
            <v>-373821.6</v>
          </cell>
          <cell r="AT72">
            <v>-399602.4</v>
          </cell>
          <cell r="AU72">
            <v>-386712</v>
          </cell>
          <cell r="AV72">
            <v>-399602.4</v>
          </cell>
          <cell r="AW72">
            <v>-386712</v>
          </cell>
          <cell r="AX72">
            <v>-2696955.36</v>
          </cell>
          <cell r="AY72">
            <v>-2654577.12</v>
          </cell>
          <cell r="AZ72">
            <v>-2491761.6</v>
          </cell>
          <cell r="BA72">
            <v>-399602.4</v>
          </cell>
          <cell r="BB72">
            <v>-386712</v>
          </cell>
          <cell r="BC72">
            <v>-399602.4</v>
          </cell>
          <cell r="BF72">
            <v>-414110.4</v>
          </cell>
          <cell r="BG72">
            <v>-374035.20000000001</v>
          </cell>
          <cell r="BH72">
            <v>-414110.4</v>
          </cell>
          <cell r="BI72">
            <v>-400752</v>
          </cell>
          <cell r="BJ72">
            <v>-414110.4</v>
          </cell>
          <cell r="BK72">
            <v>-400752</v>
          </cell>
          <cell r="BL72">
            <v>-1902780</v>
          </cell>
          <cell r="BM72">
            <v>-1879455.6</v>
          </cell>
          <cell r="BN72">
            <v>-1796652</v>
          </cell>
          <cell r="BO72">
            <v>-414110.4</v>
          </cell>
          <cell r="BP72">
            <v>-400752</v>
          </cell>
          <cell r="BQ72">
            <v>-414110.4</v>
          </cell>
          <cell r="BT72">
            <v>-430385.4</v>
          </cell>
          <cell r="BU72">
            <v>-388735.2</v>
          </cell>
          <cell r="BV72">
            <v>-430385.4</v>
          </cell>
          <cell r="BW72">
            <v>-416502</v>
          </cell>
          <cell r="BX72">
            <v>-430385.4</v>
          </cell>
          <cell r="BY72">
            <v>-416502</v>
          </cell>
          <cell r="BZ72">
            <v>-430385.4</v>
          </cell>
          <cell r="CA72">
            <v>-430385.4</v>
          </cell>
          <cell r="CB72">
            <v>-416502</v>
          </cell>
          <cell r="CC72">
            <v>-430385.4</v>
          </cell>
          <cell r="CD72">
            <v>-416502</v>
          </cell>
          <cell r="CE72">
            <v>-430385.4</v>
          </cell>
        </row>
        <row r="73">
          <cell r="B73">
            <v>-1947979.65</v>
          </cell>
          <cell r="C73">
            <v>-15964970.5</v>
          </cell>
          <cell r="F73">
            <v>-26.03</v>
          </cell>
          <cell r="G73">
            <v>-0.01</v>
          </cell>
          <cell r="H73">
            <v>-7480430.1500000004</v>
          </cell>
          <cell r="I73">
            <v>-37697645.619999997</v>
          </cell>
          <cell r="J73">
            <v>-51960819.450000003</v>
          </cell>
          <cell r="K73">
            <v>-37530093.810000002</v>
          </cell>
          <cell r="L73">
            <v>-14201952.49</v>
          </cell>
          <cell r="M73">
            <v>0</v>
          </cell>
          <cell r="Q73">
            <v>-2379049.06</v>
          </cell>
          <cell r="T73">
            <v>-157570.13</v>
          </cell>
          <cell r="U73">
            <v>0</v>
          </cell>
          <cell r="V73">
            <v>-0.16</v>
          </cell>
          <cell r="W73">
            <v>0</v>
          </cell>
          <cell r="X73">
            <v>0</v>
          </cell>
          <cell r="Y73">
            <v>0</v>
          </cell>
          <cell r="AD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-4821833.4968112996</v>
          </cell>
          <cell r="AL73">
            <v>-2297461.8052292001</v>
          </cell>
          <cell r="AM73">
            <v>0</v>
          </cell>
          <cell r="AN73">
            <v>0</v>
          </cell>
          <cell r="AW73">
            <v>0</v>
          </cell>
          <cell r="AX73">
            <v>-1464861.0346566001</v>
          </cell>
          <cell r="AY73">
            <v>-1728416.6162145999</v>
          </cell>
          <cell r="AZ73">
            <v>0</v>
          </cell>
          <cell r="BA73">
            <v>0</v>
          </cell>
          <cell r="BK73">
            <v>0</v>
          </cell>
          <cell r="BL73">
            <v>-1070033.5784845999</v>
          </cell>
          <cell r="BM73">
            <v>-2294356.8061608998</v>
          </cell>
          <cell r="BN73">
            <v>0</v>
          </cell>
        </row>
        <row r="75">
          <cell r="Q75">
            <v>-28109.93</v>
          </cell>
        </row>
        <row r="82">
          <cell r="C82">
            <v>-670430.31000000006</v>
          </cell>
          <cell r="D82">
            <v>-1327768.45</v>
          </cell>
          <cell r="E82">
            <v>-1677093.32</v>
          </cell>
          <cell r="F82">
            <v>-425309.53</v>
          </cell>
          <cell r="H82">
            <v>-656936.62</v>
          </cell>
          <cell r="I82">
            <v>-1013117.6</v>
          </cell>
          <cell r="J82">
            <v>0</v>
          </cell>
          <cell r="K82">
            <v>0</v>
          </cell>
          <cell r="L82">
            <v>-1801039.98</v>
          </cell>
          <cell r="M82">
            <v>-815579.51</v>
          </cell>
          <cell r="P82">
            <v>-1339223.44</v>
          </cell>
          <cell r="Q82">
            <v>-2384508.5</v>
          </cell>
          <cell r="R82">
            <v>-2755570.52</v>
          </cell>
          <cell r="S82">
            <v>-1404233.02</v>
          </cell>
          <cell r="T82">
            <v>-2354408.58</v>
          </cell>
          <cell r="U82">
            <v>-1824589.3</v>
          </cell>
          <cell r="V82">
            <v>-1981489.22</v>
          </cell>
          <cell r="W82">
            <v>-1582777.83</v>
          </cell>
          <cell r="X82">
            <v>-522897.01727369998</v>
          </cell>
          <cell r="Y82">
            <v>0</v>
          </cell>
          <cell r="Z82">
            <v>0</v>
          </cell>
          <cell r="AA82">
            <v>0</v>
          </cell>
          <cell r="AE82">
            <v>-972947.89985150006</v>
          </cell>
          <cell r="AF82">
            <v>-1936395.9929158001</v>
          </cell>
          <cell r="AG82">
            <v>-69838.3456936</v>
          </cell>
          <cell r="AH82">
            <v>-68753.730152400007</v>
          </cell>
          <cell r="AN82">
            <v>-62763.770569</v>
          </cell>
          <cell r="AT82">
            <v>-711453.91138079995</v>
          </cell>
          <cell r="AU82">
            <v>0</v>
          </cell>
          <cell r="AV82">
            <v>0</v>
          </cell>
          <cell r="AW82">
            <v>0</v>
          </cell>
          <cell r="BB82">
            <v>-358790.8939045</v>
          </cell>
          <cell r="BC82">
            <v>0</v>
          </cell>
          <cell r="BG82">
            <v>-226202.9741551</v>
          </cell>
          <cell r="BI82">
            <v>0</v>
          </cell>
          <cell r="BJ82">
            <v>-192868.80376479999</v>
          </cell>
          <cell r="BK82">
            <v>0</v>
          </cell>
          <cell r="BL82">
            <v>0</v>
          </cell>
          <cell r="BM82">
            <v>0</v>
          </cell>
          <cell r="BQ82">
            <v>0</v>
          </cell>
          <cell r="BV82">
            <v>-1032360.728532</v>
          </cell>
          <cell r="BW82">
            <v>-665682.32084409997</v>
          </cell>
          <cell r="BX82">
            <v>-409051.87719660002</v>
          </cell>
          <cell r="BY82">
            <v>0</v>
          </cell>
          <cell r="BZ82">
            <v>0</v>
          </cell>
          <cell r="CA82">
            <v>0</v>
          </cell>
        </row>
        <row r="86">
          <cell r="B86">
            <v>146259.91</v>
          </cell>
          <cell r="C86">
            <v>568695.52</v>
          </cell>
          <cell r="D86">
            <v>40778.559999999998</v>
          </cell>
          <cell r="E86">
            <v>48564.24</v>
          </cell>
          <cell r="F86">
            <v>27235.87</v>
          </cell>
          <cell r="G86">
            <v>20892.2</v>
          </cell>
          <cell r="H86">
            <v>26926.880000000001</v>
          </cell>
          <cell r="I86">
            <v>140302.9</v>
          </cell>
          <cell r="J86">
            <v>643505.65</v>
          </cell>
          <cell r="K86">
            <v>1852279.04</v>
          </cell>
          <cell r="L86">
            <v>632200.42000000004</v>
          </cell>
          <cell r="M86">
            <v>268673.3</v>
          </cell>
          <cell r="P86">
            <v>25447.26</v>
          </cell>
          <cell r="Q86">
            <v>30802.57</v>
          </cell>
          <cell r="R86">
            <v>86925.440000000002</v>
          </cell>
          <cell r="S86">
            <v>54172.3</v>
          </cell>
          <cell r="T86">
            <v>31594.41</v>
          </cell>
          <cell r="U86">
            <v>50153.04</v>
          </cell>
          <cell r="V86">
            <v>38530.29</v>
          </cell>
          <cell r="W86">
            <v>41411.629999999997</v>
          </cell>
          <cell r="X86">
            <v>17052.3661651</v>
          </cell>
          <cell r="Y86">
            <v>8705.3842260000001</v>
          </cell>
          <cell r="Z86">
            <v>8424.5653801000008</v>
          </cell>
          <cell r="AA86">
            <v>8705.3842260000001</v>
          </cell>
          <cell r="AD86">
            <v>14044.910220100001</v>
          </cell>
          <cell r="AE86">
            <v>28739.365707600002</v>
          </cell>
          <cell r="AF86">
            <v>45995.444103200003</v>
          </cell>
          <cell r="AG86">
            <v>14744.181303900001</v>
          </cell>
          <cell r="AH86">
            <v>15179.3467676</v>
          </cell>
          <cell r="AI86">
            <v>13591.848599999999</v>
          </cell>
          <cell r="AJ86">
            <v>118641.9544201</v>
          </cell>
          <cell r="AK86">
            <v>208923.2061975</v>
          </cell>
          <cell r="AL86">
            <v>162342.0315862</v>
          </cell>
          <cell r="AM86">
            <v>14044.910220100001</v>
          </cell>
          <cell r="AN86">
            <v>14627.450814399999</v>
          </cell>
          <cell r="AO86">
            <v>14044.910220100001</v>
          </cell>
          <cell r="AR86">
            <v>6593.4395999999997</v>
          </cell>
          <cell r="AS86">
            <v>6168.0564000000004</v>
          </cell>
          <cell r="AT86">
            <v>18332.429137800002</v>
          </cell>
          <cell r="AU86">
            <v>6380.7479999999996</v>
          </cell>
          <cell r="AV86">
            <v>6593.4395999999997</v>
          </cell>
          <cell r="AW86">
            <v>6380.7479999999996</v>
          </cell>
          <cell r="AX86">
            <v>68669.970511899999</v>
          </cell>
          <cell r="AY86">
            <v>72319.396647500005</v>
          </cell>
          <cell r="AZ86">
            <v>41114.066400000003</v>
          </cell>
          <cell r="BA86">
            <v>6593.4395999999997</v>
          </cell>
          <cell r="BB86">
            <v>12300.797749400001</v>
          </cell>
          <cell r="BC86">
            <v>6593.4395999999997</v>
          </cell>
          <cell r="BF86">
            <v>6832.8216000000002</v>
          </cell>
          <cell r="BG86">
            <v>9903.9298736000001</v>
          </cell>
          <cell r="BH86">
            <v>6832.8216000000002</v>
          </cell>
          <cell r="BI86">
            <v>6612.4080000000004</v>
          </cell>
          <cell r="BJ86">
            <v>10015.156862100001</v>
          </cell>
          <cell r="BK86">
            <v>6612.4080000000004</v>
          </cell>
          <cell r="BL86">
            <v>49051.424045</v>
          </cell>
          <cell r="BM86">
            <v>68867.904701799998</v>
          </cell>
          <cell r="BN86">
            <v>29644.758000099999</v>
          </cell>
          <cell r="BO86">
            <v>6832.8216000000002</v>
          </cell>
          <cell r="BP86">
            <v>6612.4080000000004</v>
          </cell>
          <cell r="BQ86">
            <v>6832.8216000000002</v>
          </cell>
          <cell r="BT86">
            <v>7101.3591001000004</v>
          </cell>
          <cell r="BU86">
            <v>6414.1307999999999</v>
          </cell>
          <cell r="BV86">
            <v>24135.311120800001</v>
          </cell>
          <cell r="BW86">
            <v>17856.041293900002</v>
          </cell>
          <cell r="BX86">
            <v>13850.715073900001</v>
          </cell>
          <cell r="BY86">
            <v>6872.2830000000004</v>
          </cell>
          <cell r="BZ86">
            <v>7101.3591001000004</v>
          </cell>
          <cell r="CA86">
            <v>7101.3591001000004</v>
          </cell>
          <cell r="CB86">
            <v>6872.2830000000004</v>
          </cell>
          <cell r="CC86">
            <v>7101.3591001000004</v>
          </cell>
          <cell r="CD86">
            <v>6872.2830000000004</v>
          </cell>
          <cell r="CE86">
            <v>7101.3591001000004</v>
          </cell>
        </row>
        <row r="87">
          <cell r="B87">
            <v>673682.02</v>
          </cell>
          <cell r="C87">
            <v>2619446.02</v>
          </cell>
          <cell r="D87">
            <v>187828.51</v>
          </cell>
          <cell r="E87">
            <v>223689.85</v>
          </cell>
          <cell r="F87">
            <v>125450.07</v>
          </cell>
          <cell r="G87">
            <v>96230.76</v>
          </cell>
          <cell r="H87">
            <v>124026.87</v>
          </cell>
          <cell r="I87">
            <v>646243.64</v>
          </cell>
          <cell r="J87">
            <v>2964026</v>
          </cell>
          <cell r="K87">
            <v>8531709.5</v>
          </cell>
          <cell r="L87">
            <v>2911953.43</v>
          </cell>
          <cell r="M87">
            <v>1237525.49</v>
          </cell>
          <cell r="P87">
            <v>117211.64</v>
          </cell>
          <cell r="Q87">
            <v>141878.51</v>
          </cell>
          <cell r="R87">
            <v>400383.85</v>
          </cell>
          <cell r="S87">
            <v>249520.89</v>
          </cell>
          <cell r="T87">
            <v>145525.76999999999</v>
          </cell>
          <cell r="U87">
            <v>231007.92</v>
          </cell>
          <cell r="V87">
            <v>177472.85</v>
          </cell>
          <cell r="W87">
            <v>190744.47</v>
          </cell>
          <cell r="X87">
            <v>78544.232032800006</v>
          </cell>
          <cell r="Y87">
            <v>40097.527344000002</v>
          </cell>
          <cell r="Z87">
            <v>38804.058720000001</v>
          </cell>
          <cell r="AA87">
            <v>40097.527344000002</v>
          </cell>
          <cell r="AD87">
            <v>64691.70768</v>
          </cell>
          <cell r="AE87">
            <v>132375.2602287</v>
          </cell>
          <cell r="AF87">
            <v>211857.80314159999</v>
          </cell>
          <cell r="AG87">
            <v>67912.592672700004</v>
          </cell>
          <cell r="AH87">
            <v>69916.991171600006</v>
          </cell>
          <cell r="AI87">
            <v>62604.878400000001</v>
          </cell>
          <cell r="AJ87">
            <v>546472.03248000005</v>
          </cell>
          <cell r="AK87">
            <v>962312.94975769997</v>
          </cell>
          <cell r="AL87">
            <v>747757.23639740003</v>
          </cell>
          <cell r="AM87">
            <v>64691.70768</v>
          </cell>
          <cell r="AN87">
            <v>67374.924963199999</v>
          </cell>
          <cell r="AO87">
            <v>64691.70768</v>
          </cell>
          <cell r="AR87">
            <v>30369.7824</v>
          </cell>
          <cell r="AS87">
            <v>28410.441599999998</v>
          </cell>
          <cell r="AT87">
            <v>84440.279664899994</v>
          </cell>
          <cell r="AU87">
            <v>29390.112000000001</v>
          </cell>
          <cell r="AV87">
            <v>30369.7824</v>
          </cell>
          <cell r="AW87">
            <v>29390.112000000001</v>
          </cell>
          <cell r="AX87">
            <v>316298.04599389998</v>
          </cell>
          <cell r="AY87">
            <v>333107.52395230002</v>
          </cell>
          <cell r="AZ87">
            <v>189373.88159999999</v>
          </cell>
          <cell r="BA87">
            <v>30369.7824</v>
          </cell>
          <cell r="BB87">
            <v>56658.219936699999</v>
          </cell>
          <cell r="BC87">
            <v>30369.7824</v>
          </cell>
          <cell r="BF87">
            <v>31472.3904</v>
          </cell>
          <cell r="BG87">
            <v>45618.101235800001</v>
          </cell>
          <cell r="BH87">
            <v>31472.3904</v>
          </cell>
          <cell r="BI87">
            <v>30457.151999999998</v>
          </cell>
          <cell r="BJ87">
            <v>46130.4194861</v>
          </cell>
          <cell r="BK87">
            <v>30457.151999999998</v>
          </cell>
          <cell r="BL87">
            <v>225933.83196489999</v>
          </cell>
          <cell r="BM87">
            <v>317209.7428682</v>
          </cell>
          <cell r="BN87">
            <v>136545.552</v>
          </cell>
          <cell r="BO87">
            <v>31472.3904</v>
          </cell>
          <cell r="BP87">
            <v>30457.151999999998</v>
          </cell>
          <cell r="BQ87">
            <v>31472.3904</v>
          </cell>
          <cell r="BT87">
            <v>32709.290400000002</v>
          </cell>
          <cell r="BU87">
            <v>29543.875199999999</v>
          </cell>
          <cell r="BV87">
            <v>111168.7057684</v>
          </cell>
          <cell r="BW87">
            <v>82246.008384100001</v>
          </cell>
          <cell r="BX87">
            <v>63797.2330669</v>
          </cell>
          <cell r="BY87">
            <v>31654.151999999998</v>
          </cell>
          <cell r="BZ87">
            <v>32709.290400000002</v>
          </cell>
          <cell r="CA87">
            <v>32709.290400000002</v>
          </cell>
          <cell r="CB87">
            <v>31654.151999999998</v>
          </cell>
          <cell r="CC87">
            <v>32709.290400000002</v>
          </cell>
          <cell r="CD87">
            <v>31654.151999999998</v>
          </cell>
          <cell r="CE87">
            <v>32709.290400000002</v>
          </cell>
        </row>
        <row r="96">
          <cell r="B96">
            <v>-2364583.2200000002</v>
          </cell>
          <cell r="C96">
            <v>-2132475.0699999998</v>
          </cell>
          <cell r="D96">
            <v>-2241388.85</v>
          </cell>
          <cell r="E96">
            <v>-2325448.2200000002</v>
          </cell>
          <cell r="F96">
            <v>-2253095.6800000002</v>
          </cell>
          <cell r="G96">
            <v>-1715733.03</v>
          </cell>
          <cell r="H96">
            <v>-1406259.7</v>
          </cell>
          <cell r="I96">
            <v>-1844749.46</v>
          </cell>
          <cell r="J96">
            <v>-2280697.2400000002</v>
          </cell>
          <cell r="K96">
            <v>-1466506.79</v>
          </cell>
          <cell r="L96">
            <v>-1829224.04</v>
          </cell>
          <cell r="M96">
            <v>-1886020.21</v>
          </cell>
          <cell r="P96">
            <v>-1977947.88</v>
          </cell>
          <cell r="Q96">
            <v>-1724779.86</v>
          </cell>
          <cell r="R96">
            <v>-2686643.24</v>
          </cell>
          <cell r="S96">
            <v>-12522407.41</v>
          </cell>
          <cell r="T96">
            <v>8403975.9499999993</v>
          </cell>
          <cell r="U96">
            <v>-1950297.19</v>
          </cell>
          <cell r="V96">
            <v>-1962661.36</v>
          </cell>
          <cell r="W96">
            <v>-2741795.2</v>
          </cell>
          <cell r="X96">
            <v>-7532252.3871168997</v>
          </cell>
          <cell r="Y96">
            <v>-11225123.3983154</v>
          </cell>
          <cell r="Z96">
            <v>-12795963.9086251</v>
          </cell>
          <cell r="AA96">
            <v>-12758222.540824199</v>
          </cell>
          <cell r="AD96">
            <v>-12954966.877919</v>
          </cell>
          <cell r="AE96">
            <v>-9346551.8458209001</v>
          </cell>
          <cell r="AF96">
            <v>-9155264.5147951003</v>
          </cell>
          <cell r="AG96">
            <v>-10703993.1800691</v>
          </cell>
          <cell r="AH96">
            <v>-9797522.4480073992</v>
          </cell>
          <cell r="AI96">
            <v>-9660968.2417459004</v>
          </cell>
          <cell r="AJ96">
            <v>-10001849.266604301</v>
          </cell>
          <cell r="AK96">
            <v>-9959208.2543672994</v>
          </cell>
          <cell r="AL96">
            <v>-9600182.7101325002</v>
          </cell>
          <cell r="AM96">
            <v>-9734621.2607949991</v>
          </cell>
          <cell r="AN96">
            <v>-9336346.5348400008</v>
          </cell>
          <cell r="AO96">
            <v>-16692178.321233399</v>
          </cell>
          <cell r="AR96">
            <v>-19887089.9165079</v>
          </cell>
          <cell r="AS96">
            <v>-14922343.608665099</v>
          </cell>
          <cell r="AT96">
            <v>-11683473.620579399</v>
          </cell>
          <cell r="AU96">
            <v>-11907810.486829599</v>
          </cell>
          <cell r="AV96">
            <v>-10595275.8708981</v>
          </cell>
          <cell r="AW96">
            <v>-10381048.154757001</v>
          </cell>
          <cell r="AX96">
            <v>-10741132.9936001</v>
          </cell>
          <cell r="AY96">
            <v>-11637560.374804201</v>
          </cell>
          <cell r="AZ96">
            <v>-10403758.4398624</v>
          </cell>
          <cell r="BA96">
            <v>-11797579.6867634</v>
          </cell>
          <cell r="BB96">
            <v>-9699452.6792601999</v>
          </cell>
          <cell r="BC96">
            <v>-15975607.4282696</v>
          </cell>
          <cell r="BF96">
            <v>-17086413.818131398</v>
          </cell>
          <cell r="BG96">
            <v>-13487359.4463962</v>
          </cell>
          <cell r="BH96">
            <v>-19341127.960106201</v>
          </cell>
          <cell r="BI96">
            <v>-13822216.864027999</v>
          </cell>
          <cell r="BJ96">
            <v>-10799670.9532828</v>
          </cell>
          <cell r="BK96">
            <v>-10543895.5129393</v>
          </cell>
          <cell r="BL96">
            <v>-11068493.2498175</v>
          </cell>
          <cell r="BM96">
            <v>-11248332.237776</v>
          </cell>
          <cell r="BN96">
            <v>-12776257.1676533</v>
          </cell>
          <cell r="BO96">
            <v>-14213665.7627092</v>
          </cell>
          <cell r="BP96">
            <v>-13082403.693561301</v>
          </cell>
          <cell r="BQ96">
            <v>-15149217.417829599</v>
          </cell>
          <cell r="BT96">
            <v>-20705592.987264302</v>
          </cell>
          <cell r="BU96">
            <v>-14827185.9312608</v>
          </cell>
          <cell r="BV96">
            <v>-13375258.3478173</v>
          </cell>
          <cell r="BW96">
            <v>-12201880.338000599</v>
          </cell>
          <cell r="BX96">
            <v>-11522746.3448634</v>
          </cell>
          <cell r="BY96">
            <v>-11270684.9361606</v>
          </cell>
          <cell r="BZ96">
            <v>-13936047.629645299</v>
          </cell>
          <cell r="CA96">
            <v>-11532007.8008755</v>
          </cell>
          <cell r="CB96">
            <v>-14490470.081067599</v>
          </cell>
          <cell r="CC96">
            <v>-16392303.9511353</v>
          </cell>
          <cell r="CD96">
            <v>-14135482.533356899</v>
          </cell>
          <cell r="CE96">
            <v>-16292304.181480501</v>
          </cell>
        </row>
        <row r="97">
          <cell r="B97">
            <v>-5517360.8300000001</v>
          </cell>
          <cell r="C97">
            <v>-5142758.0999999996</v>
          </cell>
          <cell r="D97">
            <v>-5229907.32</v>
          </cell>
          <cell r="E97">
            <v>-5426045.8600000003</v>
          </cell>
          <cell r="F97">
            <v>-5257223.25</v>
          </cell>
          <cell r="G97">
            <v>-4003377.07</v>
          </cell>
          <cell r="H97">
            <v>-3268031.92</v>
          </cell>
          <cell r="I97">
            <v>-4294407.01</v>
          </cell>
          <cell r="J97">
            <v>-5313313.25</v>
          </cell>
          <cell r="K97">
            <v>-3411057.71</v>
          </cell>
          <cell r="L97">
            <v>-4254345.6100000003</v>
          </cell>
          <cell r="M97">
            <v>-4392302.08</v>
          </cell>
          <cell r="P97">
            <v>-4604380.8</v>
          </cell>
          <cell r="Q97">
            <v>-4035317.19</v>
          </cell>
          <cell r="R97">
            <v>-6292940.0700000003</v>
          </cell>
          <cell r="T97">
            <v>-9650177.3599999994</v>
          </cell>
          <cell r="U97">
            <v>-4550693.33</v>
          </cell>
          <cell r="V97">
            <v>-4579543.0999999996</v>
          </cell>
          <cell r="W97">
            <v>-6397522.04</v>
          </cell>
        </row>
        <row r="99">
          <cell r="B99">
            <v>-13792518.57</v>
          </cell>
          <cell r="C99">
            <v>-13970338.060000001</v>
          </cell>
          <cell r="D99">
            <v>-13612078.92</v>
          </cell>
          <cell r="E99">
            <v>-13903133.939999999</v>
          </cell>
          <cell r="F99">
            <v>-13930041.529999999</v>
          </cell>
          <cell r="G99">
            <v>-13854055.369999999</v>
          </cell>
          <cell r="H99">
            <v>-15393567.26</v>
          </cell>
          <cell r="I99">
            <v>-15412952.939999999</v>
          </cell>
          <cell r="J99">
            <v>-15065767.25</v>
          </cell>
          <cell r="K99">
            <v>-15189898.220000001</v>
          </cell>
          <cell r="L99">
            <v>-15286558.050000001</v>
          </cell>
          <cell r="M99">
            <v>-15404551.380000001</v>
          </cell>
          <cell r="P99">
            <v>-15289676.539999999</v>
          </cell>
          <cell r="Q99">
            <v>-15584336.390000001</v>
          </cell>
          <cell r="R99">
            <v>-15698417.619999999</v>
          </cell>
          <cell r="S99">
            <v>-15602624.59</v>
          </cell>
          <cell r="T99">
            <v>-15318508.189999999</v>
          </cell>
          <cell r="U99">
            <v>-15394993.640000001</v>
          </cell>
          <cell r="V99">
            <v>-17646683.800000001</v>
          </cell>
          <cell r="W99">
            <v>-17327115.579999998</v>
          </cell>
          <cell r="X99">
            <v>-51275255.815520003</v>
          </cell>
          <cell r="Y99">
            <v>-51275255.815520003</v>
          </cell>
          <cell r="Z99">
            <v>-51275255.815520003</v>
          </cell>
          <cell r="AA99">
            <v>-51275255.815520003</v>
          </cell>
          <cell r="AD99">
            <v>-51275255.815520003</v>
          </cell>
          <cell r="AE99">
            <v>-51275255.815520003</v>
          </cell>
          <cell r="AF99">
            <v>-51275255.815520003</v>
          </cell>
          <cell r="AG99">
            <v>-51275255.815520003</v>
          </cell>
          <cell r="AH99">
            <v>-51275255.815520003</v>
          </cell>
          <cell r="AI99">
            <v>-51275255.815520003</v>
          </cell>
          <cell r="AJ99">
            <v>-53479209.265286602</v>
          </cell>
          <cell r="AK99">
            <v>-53479209.265286602</v>
          </cell>
          <cell r="AL99">
            <v>-53479209.265286602</v>
          </cell>
          <cell r="AM99">
            <v>-53479209.265286602</v>
          </cell>
          <cell r="AN99">
            <v>-53479209.265286602</v>
          </cell>
          <cell r="AO99">
            <v>-53479209.265286602</v>
          </cell>
          <cell r="AR99">
            <v>-53479209.265286602</v>
          </cell>
          <cell r="AS99">
            <v>-53479209.265286602</v>
          </cell>
          <cell r="AT99">
            <v>-53479209.265286602</v>
          </cell>
          <cell r="AU99">
            <v>-53479209.265286602</v>
          </cell>
          <cell r="AV99">
            <v>-53479209.265286602</v>
          </cell>
          <cell r="AW99">
            <v>-53479209.265286602</v>
          </cell>
          <cell r="AX99">
            <v>-55817015.115714602</v>
          </cell>
          <cell r="AY99">
            <v>-55817015.115714602</v>
          </cell>
          <cell r="AZ99">
            <v>-55817015.115714602</v>
          </cell>
          <cell r="BA99">
            <v>-55817015.115714602</v>
          </cell>
          <cell r="BB99">
            <v>-55817015.115714602</v>
          </cell>
          <cell r="BC99">
            <v>-55817015.115714602</v>
          </cell>
          <cell r="BF99">
            <v>-55817015.115714602</v>
          </cell>
          <cell r="BG99">
            <v>-55817015.115714602</v>
          </cell>
          <cell r="BH99">
            <v>-55817015.115714602</v>
          </cell>
          <cell r="BI99">
            <v>-55817015.115714602</v>
          </cell>
          <cell r="BJ99">
            <v>-55817015.115714602</v>
          </cell>
          <cell r="BK99">
            <v>-55817015.115714602</v>
          </cell>
          <cell r="BL99">
            <v>-57933029.432805203</v>
          </cell>
          <cell r="BM99">
            <v>-57933029.432805203</v>
          </cell>
          <cell r="BN99">
            <v>-57933029.432805203</v>
          </cell>
          <cell r="BO99">
            <v>-57933029.432805203</v>
          </cell>
          <cell r="BP99">
            <v>-57933029.432805203</v>
          </cell>
          <cell r="BQ99">
            <v>-57933029.432805203</v>
          </cell>
          <cell r="BT99">
            <v>-57933029.432805203</v>
          </cell>
          <cell r="BU99">
            <v>-57933029.432805203</v>
          </cell>
          <cell r="BV99">
            <v>-57933029.432805203</v>
          </cell>
          <cell r="BW99">
            <v>-57933029.432805203</v>
          </cell>
          <cell r="BX99">
            <v>-57933029.432805203</v>
          </cell>
          <cell r="BY99">
            <v>-57933029.432805203</v>
          </cell>
          <cell r="BZ99">
            <v>-60137195.079092301</v>
          </cell>
          <cell r="CA99">
            <v>-60137195.079092301</v>
          </cell>
          <cell r="CB99">
            <v>-60137195.079092301</v>
          </cell>
          <cell r="CC99">
            <v>-60137195.079092301</v>
          </cell>
          <cell r="CD99">
            <v>-60137195.079092301</v>
          </cell>
          <cell r="CE99">
            <v>-60137195.079092301</v>
          </cell>
        </row>
        <row r="100">
          <cell r="B100">
            <v>-320741.52</v>
          </cell>
          <cell r="C100">
            <v>-328556.65999999997</v>
          </cell>
          <cell r="D100">
            <v>-334290.48</v>
          </cell>
          <cell r="E100">
            <v>-332929.23</v>
          </cell>
          <cell r="F100">
            <v>-346389.53</v>
          </cell>
          <cell r="G100">
            <v>-330113.86</v>
          </cell>
          <cell r="H100">
            <v>-329802.03000000003</v>
          </cell>
          <cell r="I100">
            <v>-335476.38</v>
          </cell>
          <cell r="J100">
            <v>-333031.25</v>
          </cell>
          <cell r="K100">
            <v>-317264.21000000002</v>
          </cell>
          <cell r="L100">
            <v>-318190.31</v>
          </cell>
          <cell r="M100">
            <v>-337291.18</v>
          </cell>
          <cell r="P100">
            <v>-342126.3</v>
          </cell>
          <cell r="Q100">
            <v>-347879.83</v>
          </cell>
          <cell r="R100">
            <v>-348753.88</v>
          </cell>
          <cell r="S100">
            <v>-339649.34</v>
          </cell>
          <cell r="T100">
            <v>-353256.61</v>
          </cell>
          <cell r="U100">
            <v>-327860.84999999998</v>
          </cell>
          <cell r="V100">
            <v>-108644.51</v>
          </cell>
          <cell r="W100">
            <v>-463743.8</v>
          </cell>
          <cell r="X100">
            <v>-1433585.0549999999</v>
          </cell>
          <cell r="Y100">
            <v>-1433585.0549999999</v>
          </cell>
          <cell r="Z100">
            <v>-1433585.0549999999</v>
          </cell>
          <cell r="AA100">
            <v>-1433585.0549999999</v>
          </cell>
          <cell r="AD100">
            <v>-1433585.0549999999</v>
          </cell>
          <cell r="AE100">
            <v>-1433585.0549999999</v>
          </cell>
          <cell r="AF100">
            <v>-1433585.0549999999</v>
          </cell>
          <cell r="AG100">
            <v>-1433585.0549999999</v>
          </cell>
          <cell r="AH100">
            <v>-1433585.0549999999</v>
          </cell>
          <cell r="AI100">
            <v>-1433585.0549999999</v>
          </cell>
          <cell r="AJ100">
            <v>-1529637.655</v>
          </cell>
          <cell r="AK100">
            <v>-1529637.655</v>
          </cell>
          <cell r="AL100">
            <v>-1529637.655</v>
          </cell>
          <cell r="AM100">
            <v>-1529637.655</v>
          </cell>
          <cell r="AN100">
            <v>-1529637.655</v>
          </cell>
          <cell r="AO100">
            <v>-1529637.655</v>
          </cell>
          <cell r="AR100">
            <v>-1529637.655</v>
          </cell>
          <cell r="AS100">
            <v>-1529637.655</v>
          </cell>
          <cell r="AT100">
            <v>-1529637.655</v>
          </cell>
          <cell r="AU100">
            <v>-1529637.655</v>
          </cell>
          <cell r="AV100">
            <v>-1529637.655</v>
          </cell>
          <cell r="AW100">
            <v>-1529637.655</v>
          </cell>
          <cell r="AX100">
            <v>-1605125.4592031999</v>
          </cell>
          <cell r="AY100">
            <v>-1605125.4592031999</v>
          </cell>
          <cell r="AZ100">
            <v>-1605125.4592031999</v>
          </cell>
          <cell r="BA100">
            <v>-1605125.4592031999</v>
          </cell>
          <cell r="BB100">
            <v>-1605125.4592031999</v>
          </cell>
          <cell r="BC100">
            <v>-1605125.4592031999</v>
          </cell>
          <cell r="BF100">
            <v>-1605125.4592031999</v>
          </cell>
          <cell r="BG100">
            <v>-1605125.4592031999</v>
          </cell>
          <cell r="BH100">
            <v>-1605125.4592031999</v>
          </cell>
          <cell r="BI100">
            <v>-1605125.4592031999</v>
          </cell>
          <cell r="BJ100">
            <v>-1605125.4592031999</v>
          </cell>
          <cell r="BK100">
            <v>-1605125.4592031999</v>
          </cell>
          <cell r="BL100">
            <v>-1668662.5660083999</v>
          </cell>
          <cell r="BM100">
            <v>-1668662.5660083999</v>
          </cell>
          <cell r="BN100">
            <v>-1668662.5660083999</v>
          </cell>
          <cell r="BO100">
            <v>-1668662.5660083999</v>
          </cell>
          <cell r="BP100">
            <v>-1668662.5660083999</v>
          </cell>
          <cell r="BQ100">
            <v>-1668662.5660083999</v>
          </cell>
          <cell r="BT100">
            <v>-1668662.5660083999</v>
          </cell>
          <cell r="BU100">
            <v>-1668662.5660083999</v>
          </cell>
          <cell r="BV100">
            <v>-1668662.5660083999</v>
          </cell>
          <cell r="BW100">
            <v>-1668662.5660083999</v>
          </cell>
          <cell r="BX100">
            <v>-1668662.5660083999</v>
          </cell>
          <cell r="BY100">
            <v>-1668662.5660083999</v>
          </cell>
          <cell r="BZ100">
            <v>-1729898.7687584001</v>
          </cell>
          <cell r="CA100">
            <v>-1729898.7687584001</v>
          </cell>
          <cell r="CB100">
            <v>-1729898.7687584001</v>
          </cell>
          <cell r="CC100">
            <v>-1729898.7687584001</v>
          </cell>
          <cell r="CD100">
            <v>-1729898.7687584001</v>
          </cell>
          <cell r="CE100">
            <v>-1729898.7687584001</v>
          </cell>
        </row>
        <row r="101">
          <cell r="B101">
            <v>-4096.08</v>
          </cell>
          <cell r="C101">
            <v>-4096.08</v>
          </cell>
          <cell r="D101">
            <v>-1914.66</v>
          </cell>
          <cell r="E101">
            <v>-3368.98</v>
          </cell>
          <cell r="F101">
            <v>-3368.96</v>
          </cell>
          <cell r="G101">
            <v>-3368.94</v>
          </cell>
          <cell r="H101">
            <v>-3368.95</v>
          </cell>
          <cell r="I101">
            <v>-1466.59</v>
          </cell>
          <cell r="J101">
            <v>-1466.59</v>
          </cell>
          <cell r="K101">
            <v>-1466.59</v>
          </cell>
          <cell r="L101">
            <v>-1466.59</v>
          </cell>
          <cell r="M101">
            <v>-4059.47</v>
          </cell>
          <cell r="P101">
            <v>-4059.47</v>
          </cell>
          <cell r="Q101">
            <v>-4059.47</v>
          </cell>
          <cell r="R101">
            <v>-15583.38</v>
          </cell>
          <cell r="S101">
            <v>-15583.38</v>
          </cell>
          <cell r="T101">
            <v>-15583.38</v>
          </cell>
          <cell r="U101">
            <v>-4059.47</v>
          </cell>
          <cell r="V101">
            <v>-5564.72</v>
          </cell>
          <cell r="W101">
            <v>-4574.43</v>
          </cell>
          <cell r="X101">
            <v>-12541.27</v>
          </cell>
          <cell r="Y101">
            <v>-12541.27</v>
          </cell>
          <cell r="Z101">
            <v>-12541.27</v>
          </cell>
          <cell r="AA101">
            <v>-12541.27</v>
          </cell>
          <cell r="AD101">
            <v>-12541.27</v>
          </cell>
          <cell r="AE101">
            <v>-12541.27</v>
          </cell>
          <cell r="AF101">
            <v>-12541.27</v>
          </cell>
          <cell r="AG101">
            <v>-12541.27</v>
          </cell>
          <cell r="AH101">
            <v>-12541.27</v>
          </cell>
          <cell r="AI101">
            <v>-12541.27</v>
          </cell>
          <cell r="AJ101">
            <v>-13510.731563400001</v>
          </cell>
          <cell r="AK101">
            <v>-13510.731563400001</v>
          </cell>
          <cell r="AL101">
            <v>-13510.731563400001</v>
          </cell>
          <cell r="AM101">
            <v>-13510.731563400001</v>
          </cell>
          <cell r="AN101">
            <v>-13510.731563400001</v>
          </cell>
          <cell r="AO101">
            <v>-13510.731563400001</v>
          </cell>
          <cell r="AR101">
            <v>-13510.731563400001</v>
          </cell>
          <cell r="AS101">
            <v>-13510.731563400001</v>
          </cell>
          <cell r="AT101">
            <v>-13510.731563400001</v>
          </cell>
          <cell r="AU101">
            <v>-13510.731563400001</v>
          </cell>
          <cell r="AV101">
            <v>-13510.731563400001</v>
          </cell>
          <cell r="AW101">
            <v>-13510.731563400001</v>
          </cell>
          <cell r="AX101">
            <v>-14089.103863</v>
          </cell>
          <cell r="AY101">
            <v>-14089.103863</v>
          </cell>
          <cell r="AZ101">
            <v>-14089.103863</v>
          </cell>
          <cell r="BA101">
            <v>-14089.103863</v>
          </cell>
          <cell r="BB101">
            <v>-14089.103863</v>
          </cell>
          <cell r="BC101">
            <v>-14089.103863</v>
          </cell>
          <cell r="BF101">
            <v>-14089.103863</v>
          </cell>
          <cell r="BG101">
            <v>-14089.103863</v>
          </cell>
          <cell r="BH101">
            <v>-14089.103863</v>
          </cell>
          <cell r="BI101">
            <v>-14089.103863</v>
          </cell>
          <cell r="BJ101">
            <v>-14089.103863</v>
          </cell>
          <cell r="BK101">
            <v>-14089.103863</v>
          </cell>
          <cell r="BL101">
            <v>-14618.5218432</v>
          </cell>
          <cell r="BM101">
            <v>-14618.5218432</v>
          </cell>
          <cell r="BN101">
            <v>-14618.5218432</v>
          </cell>
          <cell r="BO101">
            <v>-14618.5218432</v>
          </cell>
          <cell r="BP101">
            <v>-14618.5218432</v>
          </cell>
          <cell r="BQ101">
            <v>-14618.5218432</v>
          </cell>
          <cell r="BT101">
            <v>-14618.5218432</v>
          </cell>
          <cell r="BU101">
            <v>-14618.5218432</v>
          </cell>
          <cell r="BV101">
            <v>-14618.5218432</v>
          </cell>
          <cell r="BW101">
            <v>-14618.5218432</v>
          </cell>
          <cell r="BX101">
            <v>-14618.5218432</v>
          </cell>
          <cell r="BY101">
            <v>-14618.5218432</v>
          </cell>
          <cell r="BZ101">
            <v>-15177.679436599999</v>
          </cell>
          <cell r="CA101">
            <v>-15177.679436599999</v>
          </cell>
          <cell r="CB101">
            <v>-15177.679436599999</v>
          </cell>
          <cell r="CC101">
            <v>-15177.679436599999</v>
          </cell>
          <cell r="CD101">
            <v>-15177.679436599999</v>
          </cell>
          <cell r="CE101">
            <v>-15177.679436599999</v>
          </cell>
        </row>
        <row r="102">
          <cell r="B102">
            <v>235067.97</v>
          </cell>
          <cell r="C102">
            <v>233065.32</v>
          </cell>
          <cell r="D102">
            <v>236057.95</v>
          </cell>
          <cell r="E102">
            <v>230148.21</v>
          </cell>
          <cell r="F102">
            <v>235172.72</v>
          </cell>
          <cell r="G102">
            <v>235348.15</v>
          </cell>
          <cell r="H102">
            <v>234089.23</v>
          </cell>
          <cell r="I102">
            <v>259553.42</v>
          </cell>
          <cell r="J102">
            <v>259832.94</v>
          </cell>
          <cell r="K102">
            <v>253844.22</v>
          </cell>
          <cell r="L102">
            <v>255907.66</v>
          </cell>
          <cell r="M102">
            <v>257860.49</v>
          </cell>
          <cell r="P102">
            <v>259887.16</v>
          </cell>
          <cell r="Q102">
            <v>258086.67</v>
          </cell>
          <cell r="R102">
            <v>263020.01</v>
          </cell>
          <cell r="S102">
            <v>264752.12</v>
          </cell>
          <cell r="T102">
            <v>263396.06</v>
          </cell>
          <cell r="U102">
            <v>258232.07</v>
          </cell>
          <cell r="V102">
            <v>255877</v>
          </cell>
          <cell r="W102">
            <v>298364.45</v>
          </cell>
          <cell r="X102">
            <v>806445.2653189</v>
          </cell>
          <cell r="Y102">
            <v>806445.2653189</v>
          </cell>
          <cell r="Z102">
            <v>806445.2653189</v>
          </cell>
          <cell r="AA102">
            <v>806445.2653189</v>
          </cell>
          <cell r="AD102">
            <v>806445.2653189</v>
          </cell>
          <cell r="AE102">
            <v>806445.2653189</v>
          </cell>
          <cell r="AF102">
            <v>806445.2653189</v>
          </cell>
          <cell r="AG102">
            <v>806445.2653189</v>
          </cell>
          <cell r="AH102">
            <v>806445.2653189</v>
          </cell>
          <cell r="AI102">
            <v>806445.2653189</v>
          </cell>
          <cell r="AJ102">
            <v>841635.35788040003</v>
          </cell>
          <cell r="AK102">
            <v>841635.35788040003</v>
          </cell>
          <cell r="AL102">
            <v>841635.35788040003</v>
          </cell>
          <cell r="AM102">
            <v>841635.35788040003</v>
          </cell>
          <cell r="AN102">
            <v>841635.35788040003</v>
          </cell>
          <cell r="AO102">
            <v>841635.35788040003</v>
          </cell>
          <cell r="AR102">
            <v>841635.35788040003</v>
          </cell>
          <cell r="AS102">
            <v>841635.35788040003</v>
          </cell>
          <cell r="AT102">
            <v>841635.35788040003</v>
          </cell>
          <cell r="AU102">
            <v>841635.35788040003</v>
          </cell>
          <cell r="AV102">
            <v>841635.35788040003</v>
          </cell>
          <cell r="AW102">
            <v>841635.35788040003</v>
          </cell>
          <cell r="AX102">
            <v>878558.75079630001</v>
          </cell>
          <cell r="AY102">
            <v>878558.75079630001</v>
          </cell>
          <cell r="AZ102">
            <v>878558.75079630001</v>
          </cell>
          <cell r="BA102">
            <v>878558.75079630001</v>
          </cell>
          <cell r="BB102">
            <v>878558.75079630001</v>
          </cell>
          <cell r="BC102">
            <v>878558.75079630001</v>
          </cell>
          <cell r="BF102">
            <v>878558.75079630001</v>
          </cell>
          <cell r="BG102">
            <v>878558.75079630001</v>
          </cell>
          <cell r="BH102">
            <v>878558.75079630001</v>
          </cell>
          <cell r="BI102">
            <v>878558.75079630001</v>
          </cell>
          <cell r="BJ102">
            <v>878558.75079630001</v>
          </cell>
          <cell r="BK102">
            <v>878558.75079630001</v>
          </cell>
          <cell r="BL102">
            <v>911905.88758179999</v>
          </cell>
          <cell r="BM102">
            <v>911905.88758179999</v>
          </cell>
          <cell r="BN102">
            <v>911905.88758179999</v>
          </cell>
          <cell r="BO102">
            <v>911905.88758179999</v>
          </cell>
          <cell r="BP102">
            <v>911905.88758179999</v>
          </cell>
          <cell r="BQ102">
            <v>911905.88758179999</v>
          </cell>
          <cell r="BT102">
            <v>911905.88758179999</v>
          </cell>
          <cell r="BU102">
            <v>911905.88758179999</v>
          </cell>
          <cell r="BV102">
            <v>911905.88758179999</v>
          </cell>
          <cell r="BW102">
            <v>911905.88758179999</v>
          </cell>
          <cell r="BX102">
            <v>911905.88758179999</v>
          </cell>
          <cell r="BY102">
            <v>911905.88758179999</v>
          </cell>
          <cell r="BZ102">
            <v>946566.53587210004</v>
          </cell>
          <cell r="CA102">
            <v>946566.53587210004</v>
          </cell>
          <cell r="CB102">
            <v>946566.53587210004</v>
          </cell>
          <cell r="CC102">
            <v>946566.53587210004</v>
          </cell>
          <cell r="CD102">
            <v>946566.53587210004</v>
          </cell>
          <cell r="CE102">
            <v>946566.53587210004</v>
          </cell>
        </row>
        <row r="103">
          <cell r="B103">
            <v>1082737.3400000001</v>
          </cell>
          <cell r="C103">
            <v>1073513.03</v>
          </cell>
          <cell r="D103">
            <v>1087297.29</v>
          </cell>
          <cell r="E103">
            <v>1060076.6599999999</v>
          </cell>
          <cell r="F103">
            <v>1083219.82</v>
          </cell>
          <cell r="G103">
            <v>1084027.8500000001</v>
          </cell>
          <cell r="H103">
            <v>1078229.2</v>
          </cell>
          <cell r="I103">
            <v>1195518.77</v>
          </cell>
          <cell r="J103">
            <v>1196806.26</v>
          </cell>
          <cell r="K103">
            <v>1169221.8500000001</v>
          </cell>
          <cell r="L103">
            <v>1178726.18</v>
          </cell>
          <cell r="M103">
            <v>1187721.06</v>
          </cell>
          <cell r="P103">
            <v>1197056.02</v>
          </cell>
          <cell r="Q103">
            <v>1188762.81</v>
          </cell>
          <cell r="R103">
            <v>1211486.1200000001</v>
          </cell>
          <cell r="S103">
            <v>1219464.3500000001</v>
          </cell>
          <cell r="T103">
            <v>1213218.23</v>
          </cell>
          <cell r="U103">
            <v>1189432.56</v>
          </cell>
          <cell r="V103">
            <v>1178585.01</v>
          </cell>
          <cell r="W103">
            <v>1374284.72</v>
          </cell>
          <cell r="X103">
            <v>3673806.2086752998</v>
          </cell>
          <cell r="Y103">
            <v>3673806.2086752998</v>
          </cell>
          <cell r="Z103">
            <v>3673806.2086752998</v>
          </cell>
          <cell r="AA103">
            <v>3673806.2086752998</v>
          </cell>
          <cell r="AD103">
            <v>3673806.2086752998</v>
          </cell>
          <cell r="AE103">
            <v>3673806.2086752998</v>
          </cell>
          <cell r="AF103">
            <v>3673806.2086752998</v>
          </cell>
          <cell r="AG103">
            <v>3673806.2086752998</v>
          </cell>
          <cell r="AH103">
            <v>3673806.2086752998</v>
          </cell>
          <cell r="AI103">
            <v>3673806.2086752998</v>
          </cell>
          <cell r="AJ103">
            <v>3834116.6303439001</v>
          </cell>
          <cell r="AK103">
            <v>3834116.6303439001</v>
          </cell>
          <cell r="AL103">
            <v>3834116.6303439001</v>
          </cell>
          <cell r="AM103">
            <v>3834116.6303439001</v>
          </cell>
          <cell r="AN103">
            <v>3834116.6303439001</v>
          </cell>
          <cell r="AO103">
            <v>3834116.6303439001</v>
          </cell>
          <cell r="AR103">
            <v>3834116.6303439001</v>
          </cell>
          <cell r="AS103">
            <v>3834116.6303439001</v>
          </cell>
          <cell r="AT103">
            <v>3834116.6303439001</v>
          </cell>
          <cell r="AU103">
            <v>3834116.6303439001</v>
          </cell>
          <cell r="AV103">
            <v>3834116.6303439001</v>
          </cell>
          <cell r="AW103">
            <v>3834116.6303439001</v>
          </cell>
          <cell r="AX103">
            <v>4002323.1980718002</v>
          </cell>
          <cell r="AY103">
            <v>4002323.1980718002</v>
          </cell>
          <cell r="AZ103">
            <v>4002323.1980718002</v>
          </cell>
          <cell r="BA103">
            <v>4002323.1980718002</v>
          </cell>
          <cell r="BB103">
            <v>4002323.1980718002</v>
          </cell>
          <cell r="BC103">
            <v>4002323.1980718002</v>
          </cell>
          <cell r="BF103">
            <v>4002323.1980718002</v>
          </cell>
          <cell r="BG103">
            <v>4002323.1980718002</v>
          </cell>
          <cell r="BH103">
            <v>4002323.1980718002</v>
          </cell>
          <cell r="BI103">
            <v>4002323.1980718002</v>
          </cell>
          <cell r="BJ103">
            <v>4002323.1980718002</v>
          </cell>
          <cell r="BK103">
            <v>4002323.1980718002</v>
          </cell>
          <cell r="BL103">
            <v>4154237.9323172998</v>
          </cell>
          <cell r="BM103">
            <v>4154237.9323172998</v>
          </cell>
          <cell r="BN103">
            <v>4154237.9323172998</v>
          </cell>
          <cell r="BO103">
            <v>4154237.9323172998</v>
          </cell>
          <cell r="BP103">
            <v>4154237.9323172998</v>
          </cell>
          <cell r="BQ103">
            <v>4154237.9323172998</v>
          </cell>
          <cell r="BT103">
            <v>4154237.9323172998</v>
          </cell>
          <cell r="BU103">
            <v>4154237.9323172998</v>
          </cell>
          <cell r="BV103">
            <v>4154237.9323172998</v>
          </cell>
          <cell r="BW103">
            <v>4154237.9323172998</v>
          </cell>
          <cell r="BX103">
            <v>4154237.9323172998</v>
          </cell>
          <cell r="BY103">
            <v>4154237.9323172998</v>
          </cell>
          <cell r="BZ103">
            <v>4312136.4411952002</v>
          </cell>
          <cell r="CA103">
            <v>4312136.4411952002</v>
          </cell>
          <cell r="CB103">
            <v>4312136.4411952002</v>
          </cell>
          <cell r="CC103">
            <v>4312136.4411952002</v>
          </cell>
          <cell r="CD103">
            <v>4312136.4411952002</v>
          </cell>
          <cell r="CE103">
            <v>4312136.4411952002</v>
          </cell>
        </row>
        <row r="104">
          <cell r="B104">
            <v>-26277846.420000002</v>
          </cell>
          <cell r="C104">
            <v>-26277846.420000002</v>
          </cell>
          <cell r="D104">
            <v>-26277846.420000002</v>
          </cell>
          <cell r="E104">
            <v>-26277846.420000002</v>
          </cell>
          <cell r="F104">
            <v>-26277846.420000002</v>
          </cell>
          <cell r="G104">
            <v>-26277846.420000002</v>
          </cell>
          <cell r="H104">
            <v>-29788896.34</v>
          </cell>
          <cell r="I104">
            <v>-29788896.34</v>
          </cell>
          <cell r="J104">
            <v>-29788896.34</v>
          </cell>
          <cell r="K104">
            <v>-29788896.34</v>
          </cell>
          <cell r="L104">
            <v>-29788896.34</v>
          </cell>
          <cell r="M104">
            <v>-29788896.34</v>
          </cell>
          <cell r="P104">
            <v>-29788896.34</v>
          </cell>
          <cell r="Q104">
            <v>-29788896.34</v>
          </cell>
          <cell r="R104">
            <v>-29788896.34</v>
          </cell>
          <cell r="S104">
            <v>-29788896.34</v>
          </cell>
          <cell r="T104">
            <v>-29788896.34</v>
          </cell>
          <cell r="U104">
            <v>-29788896.34</v>
          </cell>
          <cell r="V104">
            <v>-33240117.68</v>
          </cell>
          <cell r="W104">
            <v>-33240117.68</v>
          </cell>
        </row>
        <row r="105">
          <cell r="B105">
            <v>-660059.4</v>
          </cell>
          <cell r="C105">
            <v>-660059.4</v>
          </cell>
          <cell r="D105">
            <v>-660059.4</v>
          </cell>
          <cell r="E105">
            <v>-660059.4</v>
          </cell>
          <cell r="F105">
            <v>-660059.4</v>
          </cell>
          <cell r="G105">
            <v>-660059.4</v>
          </cell>
          <cell r="H105">
            <v>-660059.4</v>
          </cell>
          <cell r="I105">
            <v>-687754.2</v>
          </cell>
          <cell r="J105">
            <v>-687754.2</v>
          </cell>
          <cell r="K105">
            <v>-687754.2</v>
          </cell>
          <cell r="L105">
            <v>-687754.2</v>
          </cell>
          <cell r="M105">
            <v>-687754.2</v>
          </cell>
          <cell r="P105">
            <v>-687754.2</v>
          </cell>
          <cell r="Q105">
            <v>-687754.2</v>
          </cell>
          <cell r="R105">
            <v>-687754.2</v>
          </cell>
          <cell r="S105">
            <v>-687754.2</v>
          </cell>
          <cell r="T105">
            <v>-687754.2</v>
          </cell>
          <cell r="U105">
            <v>-687754.2</v>
          </cell>
          <cell r="V105">
            <v>-918544.2</v>
          </cell>
          <cell r="W105">
            <v>-918544.2</v>
          </cell>
        </row>
        <row r="106">
          <cell r="B106">
            <v>-7133.75</v>
          </cell>
          <cell r="C106">
            <v>-7133.75</v>
          </cell>
          <cell r="D106">
            <v>-9315.16</v>
          </cell>
          <cell r="E106">
            <v>-7860.86</v>
          </cell>
          <cell r="F106">
            <v>-7860.88</v>
          </cell>
          <cell r="G106">
            <v>-7860.88</v>
          </cell>
          <cell r="H106">
            <v>-7860.88</v>
          </cell>
          <cell r="I106">
            <v>-3422.04</v>
          </cell>
          <cell r="J106">
            <v>-3422.04</v>
          </cell>
          <cell r="K106">
            <v>-3422.04</v>
          </cell>
          <cell r="L106">
            <v>-3422.04</v>
          </cell>
          <cell r="M106">
            <v>-9472.09</v>
          </cell>
          <cell r="P106">
            <v>-9472.09</v>
          </cell>
          <cell r="Q106">
            <v>-9472.09</v>
          </cell>
          <cell r="R106">
            <v>-9472.09</v>
          </cell>
          <cell r="S106">
            <v>-9472.09</v>
          </cell>
          <cell r="T106">
            <v>-9472.09</v>
          </cell>
          <cell r="U106">
            <v>-9472.09</v>
          </cell>
          <cell r="V106">
            <v>-7966.84</v>
          </cell>
          <cell r="W106">
            <v>-7966.84</v>
          </cell>
        </row>
        <row r="110">
          <cell r="B110">
            <v>-230642.88</v>
          </cell>
          <cell r="C110">
            <v>-261776.85</v>
          </cell>
          <cell r="D110">
            <v>-226166.75</v>
          </cell>
          <cell r="E110">
            <v>-191079.5</v>
          </cell>
          <cell r="F110">
            <v>-180054.07</v>
          </cell>
          <cell r="G110">
            <v>-139420.13</v>
          </cell>
          <cell r="H110">
            <v>-161062.26</v>
          </cell>
          <cell r="I110">
            <v>-75497</v>
          </cell>
          <cell r="J110">
            <v>566462.42000000004</v>
          </cell>
          <cell r="K110">
            <v>-218784.54</v>
          </cell>
          <cell r="L110">
            <v>-183518.49</v>
          </cell>
          <cell r="M110">
            <v>-212013.72</v>
          </cell>
          <cell r="P110">
            <v>-207113.32</v>
          </cell>
          <cell r="Q110">
            <v>-183941.35</v>
          </cell>
          <cell r="R110">
            <v>-224517.22</v>
          </cell>
          <cell r="S110">
            <v>-208133.02</v>
          </cell>
          <cell r="T110">
            <v>-227953.23</v>
          </cell>
          <cell r="U110">
            <v>-161971.62</v>
          </cell>
          <cell r="V110">
            <v>-1339898.48</v>
          </cell>
          <cell r="W110">
            <v>-192820.96</v>
          </cell>
          <cell r="X110">
            <v>-1036447.5033751</v>
          </cell>
          <cell r="Y110">
            <v>-1036447.5033751</v>
          </cell>
          <cell r="Z110">
            <v>-1036447.5033751</v>
          </cell>
          <cell r="AA110">
            <v>-1036447.5033751</v>
          </cell>
          <cell r="AD110">
            <v>-1036447.5033751</v>
          </cell>
          <cell r="AE110">
            <v>-1036447.5033751</v>
          </cell>
          <cell r="AF110">
            <v>-1036447.5033751</v>
          </cell>
          <cell r="AG110">
            <v>-1036447.5033751</v>
          </cell>
          <cell r="AH110">
            <v>-1036447.5033751</v>
          </cell>
          <cell r="AI110">
            <v>-1036447.5033751</v>
          </cell>
          <cell r="AJ110">
            <v>-1083637.7789463</v>
          </cell>
          <cell r="AK110">
            <v>-1083637.7789463</v>
          </cell>
          <cell r="AL110">
            <v>-1083637.7789463</v>
          </cell>
          <cell r="AM110">
            <v>-1083637.7789463</v>
          </cell>
          <cell r="AN110">
            <v>-1083637.7789463</v>
          </cell>
          <cell r="AO110">
            <v>-1083637.7789463</v>
          </cell>
          <cell r="AR110">
            <v>-1083637.7789463</v>
          </cell>
          <cell r="AS110">
            <v>-1083637.7789463</v>
          </cell>
          <cell r="AT110">
            <v>-1083637.7789463</v>
          </cell>
          <cell r="AU110">
            <v>-1083637.7789463</v>
          </cell>
          <cell r="AV110">
            <v>-1083637.7789463</v>
          </cell>
          <cell r="AW110">
            <v>-1083637.7789463</v>
          </cell>
          <cell r="AX110">
            <v>-1128527.6828592999</v>
          </cell>
          <cell r="AY110">
            <v>-1128527.6828592999</v>
          </cell>
          <cell r="AZ110">
            <v>-1128527.6828592999</v>
          </cell>
          <cell r="BA110">
            <v>-1128527.6828592999</v>
          </cell>
          <cell r="BB110">
            <v>-1128527.6828592999</v>
          </cell>
          <cell r="BC110">
            <v>-1128527.6828592999</v>
          </cell>
          <cell r="BF110">
            <v>-1128527.6828592999</v>
          </cell>
          <cell r="BG110">
            <v>-1128527.6828592999</v>
          </cell>
          <cell r="BH110">
            <v>-1128527.6828592999</v>
          </cell>
          <cell r="BI110">
            <v>-1128527.6828592999</v>
          </cell>
          <cell r="BJ110">
            <v>-1128527.6828592999</v>
          </cell>
          <cell r="BK110">
            <v>-1128527.6828592999</v>
          </cell>
          <cell r="BL110">
            <v>-1160819.6013304</v>
          </cell>
          <cell r="BM110">
            <v>-1160819.6013304</v>
          </cell>
          <cell r="BN110">
            <v>-1160819.6013304</v>
          </cell>
          <cell r="BO110">
            <v>-1160819.6013304</v>
          </cell>
          <cell r="BP110">
            <v>-1160819.6013304</v>
          </cell>
          <cell r="BQ110">
            <v>-1160819.6013304</v>
          </cell>
          <cell r="BT110">
            <v>-1160819.6013304</v>
          </cell>
          <cell r="BU110">
            <v>-1160819.6013304</v>
          </cell>
          <cell r="BV110">
            <v>-1160819.6013304</v>
          </cell>
          <cell r="BW110">
            <v>-1160819.6013304</v>
          </cell>
          <cell r="BX110">
            <v>-1160819.6013304</v>
          </cell>
          <cell r="BY110">
            <v>-1160819.6013304</v>
          </cell>
          <cell r="BZ110">
            <v>-1206260.4980778999</v>
          </cell>
          <cell r="CA110">
            <v>-1206260.4980778999</v>
          </cell>
          <cell r="CB110">
            <v>-1206260.4980778999</v>
          </cell>
          <cell r="CC110">
            <v>-1206260.4980778999</v>
          </cell>
          <cell r="CD110">
            <v>-1206260.4980778999</v>
          </cell>
          <cell r="CE110">
            <v>-1206260.4980778999</v>
          </cell>
        </row>
        <row r="111">
          <cell r="B111">
            <v>-676997.99</v>
          </cell>
          <cell r="C111">
            <v>-676997.99</v>
          </cell>
          <cell r="D111">
            <v>-676997.99</v>
          </cell>
          <cell r="E111">
            <v>-676997.99</v>
          </cell>
          <cell r="F111">
            <v>-676997.99</v>
          </cell>
          <cell r="G111">
            <v>-676997.99</v>
          </cell>
          <cell r="H111">
            <v>-676997.99</v>
          </cell>
          <cell r="I111">
            <v>-676997.99</v>
          </cell>
          <cell r="J111">
            <v>-848251.07</v>
          </cell>
          <cell r="K111">
            <v>-734082.35</v>
          </cell>
          <cell r="L111">
            <v>-734082.35</v>
          </cell>
          <cell r="M111">
            <v>-734082.35</v>
          </cell>
          <cell r="P111">
            <v>-734082.35</v>
          </cell>
          <cell r="Q111">
            <v>-734082.35</v>
          </cell>
          <cell r="R111">
            <v>-734082.35</v>
          </cell>
          <cell r="S111">
            <v>-734082.35</v>
          </cell>
          <cell r="T111">
            <v>-734082.35</v>
          </cell>
          <cell r="U111">
            <v>-734082.35</v>
          </cell>
          <cell r="V111">
            <v>-822458.82</v>
          </cell>
          <cell r="W111">
            <v>-822458.82</v>
          </cell>
        </row>
        <row r="114">
          <cell r="B114">
            <v>-188788.1</v>
          </cell>
          <cell r="C114">
            <v>-186700.6</v>
          </cell>
          <cell r="D114">
            <v>-185261.51</v>
          </cell>
          <cell r="E114">
            <v>-185677.75</v>
          </cell>
          <cell r="F114">
            <v>-184522.26</v>
          </cell>
          <cell r="G114">
            <v>-183481.18</v>
          </cell>
          <cell r="H114">
            <v>-154628.26999999999</v>
          </cell>
          <cell r="I114">
            <v>-149311.81</v>
          </cell>
          <cell r="J114">
            <v>-147778.44</v>
          </cell>
          <cell r="K114">
            <v>-146416.37</v>
          </cell>
          <cell r="L114">
            <v>-146040.87</v>
          </cell>
          <cell r="M114">
            <v>-148857.98000000001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</row>
        <row r="115">
          <cell r="B115">
            <v>-1499.99</v>
          </cell>
          <cell r="E115">
            <v>-43.5</v>
          </cell>
          <cell r="G115">
            <v>0</v>
          </cell>
          <cell r="H115">
            <v>-33138.32</v>
          </cell>
          <cell r="I115">
            <v>-33044.33</v>
          </cell>
          <cell r="J115">
            <v>-33044.33</v>
          </cell>
          <cell r="K115">
            <v>-33044.33</v>
          </cell>
          <cell r="L115">
            <v>-33044.33</v>
          </cell>
          <cell r="M115">
            <v>-33044.33</v>
          </cell>
          <cell r="P115">
            <v>-4943.2</v>
          </cell>
          <cell r="Q115">
            <v>0</v>
          </cell>
          <cell r="R115">
            <v>4943.2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D115">
            <v>-5859.3637500000004</v>
          </cell>
          <cell r="AE115">
            <v>-5859.3637500000004</v>
          </cell>
          <cell r="AF115">
            <v>-5859.3637500000004</v>
          </cell>
          <cell r="AG115">
            <v>-5859.3637500000004</v>
          </cell>
          <cell r="AH115">
            <v>-5859.3637500000004</v>
          </cell>
          <cell r="AI115">
            <v>-5859.3637500000004</v>
          </cell>
          <cell r="AJ115">
            <v>-5859.3637500000004</v>
          </cell>
          <cell r="AK115">
            <v>-5859.3637500000004</v>
          </cell>
          <cell r="AL115">
            <v>-5859.3637500000004</v>
          </cell>
          <cell r="AM115">
            <v>-5859.3637500000004</v>
          </cell>
          <cell r="AN115">
            <v>-5859.3637500000004</v>
          </cell>
          <cell r="AO115">
            <v>-5859.3637500000004</v>
          </cell>
          <cell r="AR115">
            <v>-5859.3637500000004</v>
          </cell>
          <cell r="AS115">
            <v>-5859.3637500000004</v>
          </cell>
          <cell r="AT115">
            <v>-5859.3637500000004</v>
          </cell>
          <cell r="AU115">
            <v>-5859.3637500000004</v>
          </cell>
          <cell r="AV115">
            <v>-5859.3637500000004</v>
          </cell>
          <cell r="AW115">
            <v>-5859.3637500000004</v>
          </cell>
          <cell r="AX115">
            <v>-5859.3637500000004</v>
          </cell>
          <cell r="AY115">
            <v>-5859.3637500000004</v>
          </cell>
          <cell r="AZ115">
            <v>-5859.3637500000004</v>
          </cell>
          <cell r="BA115">
            <v>-5859.3637500000004</v>
          </cell>
          <cell r="BB115">
            <v>-5859.3637500000004</v>
          </cell>
          <cell r="BC115">
            <v>-5859.3637500000004</v>
          </cell>
          <cell r="BF115">
            <v>-5859.3637500000004</v>
          </cell>
          <cell r="BG115">
            <v>-5859.3637500000004</v>
          </cell>
          <cell r="BH115">
            <v>-5859.3637500000004</v>
          </cell>
          <cell r="BI115">
            <v>-5859.3637500000004</v>
          </cell>
          <cell r="BJ115">
            <v>-5859.3637500000004</v>
          </cell>
          <cell r="BK115">
            <v>-5859.3637500000004</v>
          </cell>
          <cell r="BL115">
            <v>-5859.3637500000004</v>
          </cell>
          <cell r="BM115">
            <v>-5859.3637500000004</v>
          </cell>
          <cell r="BN115">
            <v>-5859.3637500000004</v>
          </cell>
          <cell r="BO115">
            <v>-5859.3637500000004</v>
          </cell>
          <cell r="BP115">
            <v>-5859.3637500000004</v>
          </cell>
          <cell r="BQ115">
            <v>-5859.3637500000004</v>
          </cell>
          <cell r="BT115">
            <v>-5859.3637500000004</v>
          </cell>
          <cell r="BU115">
            <v>-5859.3637500000004</v>
          </cell>
          <cell r="BV115">
            <v>-5859.3637500000004</v>
          </cell>
          <cell r="BW115">
            <v>-5859.3637500000004</v>
          </cell>
          <cell r="BX115">
            <v>-5859.3637500000004</v>
          </cell>
          <cell r="BY115">
            <v>-5859.3637500000004</v>
          </cell>
          <cell r="BZ115">
            <v>-5859.3637500000004</v>
          </cell>
          <cell r="CA115">
            <v>-5859.3637500000004</v>
          </cell>
          <cell r="CB115">
            <v>-5859.3637500000004</v>
          </cell>
          <cell r="CC115">
            <v>-5859.3637500000004</v>
          </cell>
          <cell r="CD115">
            <v>-5859.3637500000004</v>
          </cell>
          <cell r="CE115">
            <v>-5859.3637500000004</v>
          </cell>
        </row>
        <row r="117">
          <cell r="B117">
            <v>-44872.92</v>
          </cell>
          <cell r="C117">
            <v>-34438.29</v>
          </cell>
          <cell r="D117">
            <v>-111386.74</v>
          </cell>
          <cell r="E117">
            <v>-112269.08</v>
          </cell>
          <cell r="F117">
            <v>-38977.56</v>
          </cell>
          <cell r="G117">
            <v>99936.49</v>
          </cell>
          <cell r="H117">
            <v>-2750</v>
          </cell>
          <cell r="I117">
            <v>1500.57</v>
          </cell>
          <cell r="J117">
            <v>-2806</v>
          </cell>
          <cell r="K117">
            <v>-6611.29</v>
          </cell>
          <cell r="L117">
            <v>-4779.97</v>
          </cell>
          <cell r="M117">
            <v>222418.82</v>
          </cell>
          <cell r="P117">
            <v>-16323.5</v>
          </cell>
          <cell r="Q117">
            <v>945</v>
          </cell>
          <cell r="R117">
            <v>-2253.21</v>
          </cell>
          <cell r="S117">
            <v>-7852.52</v>
          </cell>
          <cell r="T117">
            <v>-189.9</v>
          </cell>
          <cell r="U117">
            <v>-308.77999999999997</v>
          </cell>
          <cell r="V117">
            <v>-61830</v>
          </cell>
          <cell r="W117">
            <v>55967.88</v>
          </cell>
        </row>
        <row r="121">
          <cell r="B121">
            <v>-1555855.77</v>
          </cell>
          <cell r="C121">
            <v>-1820097.98</v>
          </cell>
          <cell r="D121">
            <v>-1666931.87</v>
          </cell>
          <cell r="E121">
            <v>-1665196.92</v>
          </cell>
          <cell r="F121">
            <v>-1347193.39</v>
          </cell>
          <cell r="G121">
            <v>-1639515.44</v>
          </cell>
          <cell r="H121">
            <v>-1463166.22</v>
          </cell>
          <cell r="I121">
            <v>-1641888.19</v>
          </cell>
          <cell r="J121">
            <v>-1483916.23</v>
          </cell>
          <cell r="K121">
            <v>-1493130.49</v>
          </cell>
          <cell r="L121">
            <v>-2249388.69</v>
          </cell>
          <cell r="M121">
            <v>-1519833.08</v>
          </cell>
          <cell r="P121">
            <v>-1536679.97</v>
          </cell>
          <cell r="Q121">
            <v>-1623048.94</v>
          </cell>
          <cell r="R121">
            <v>-1662324.32</v>
          </cell>
          <cell r="S121">
            <v>-1636967.54</v>
          </cell>
          <cell r="T121">
            <v>-1490527.52</v>
          </cell>
          <cell r="U121">
            <v>-1750964.57</v>
          </cell>
          <cell r="V121">
            <v>-1749199.72</v>
          </cell>
          <cell r="W121">
            <v>-2509848.13</v>
          </cell>
          <cell r="X121">
            <v>-2585955.054331</v>
          </cell>
          <cell r="Y121">
            <v>-2620674.263295</v>
          </cell>
          <cell r="Z121">
            <v>-2620674.263295</v>
          </cell>
          <cell r="AA121">
            <v>-2620674.263295</v>
          </cell>
          <cell r="AD121">
            <v>-2607389.0338380001</v>
          </cell>
          <cell r="AE121">
            <v>-2607389.0338380001</v>
          </cell>
          <cell r="AF121">
            <v>-2646499.8693320001</v>
          </cell>
          <cell r="AG121">
            <v>-2637689.5924220001</v>
          </cell>
          <cell r="AH121">
            <v>-2637689.5924220001</v>
          </cell>
          <cell r="AI121">
            <v>-2853188.8321460001</v>
          </cell>
          <cell r="AJ121">
            <v>-2853188.8321460001</v>
          </cell>
          <cell r="AK121">
            <v>-2853188.8321460001</v>
          </cell>
          <cell r="AL121">
            <v>-2853188.8321460001</v>
          </cell>
          <cell r="AM121">
            <v>-2853188.8321460001</v>
          </cell>
          <cell r="AN121">
            <v>-2853188.8321460001</v>
          </cell>
          <cell r="AO121">
            <v>-2853188.8321460001</v>
          </cell>
          <cell r="AR121">
            <v>-2848593.1465670001</v>
          </cell>
          <cell r="AS121">
            <v>-2848593.1465670001</v>
          </cell>
          <cell r="AT121">
            <v>-2848593.1465670001</v>
          </cell>
          <cell r="AU121">
            <v>-2798885.952943</v>
          </cell>
          <cell r="AV121">
            <v>-2798885.952943</v>
          </cell>
          <cell r="AW121">
            <v>-2910001.7252770001</v>
          </cell>
          <cell r="AX121">
            <v>-2910001.7252770001</v>
          </cell>
          <cell r="AY121">
            <v>-2910001.7252770001</v>
          </cell>
          <cell r="AZ121">
            <v>-2910001.7252770001</v>
          </cell>
          <cell r="BA121">
            <v>-2910001.7252770001</v>
          </cell>
          <cell r="BB121">
            <v>-2910001.7252770001</v>
          </cell>
          <cell r="BC121">
            <v>-2910001.7252770001</v>
          </cell>
          <cell r="BF121">
            <v>-2910001.7252770001</v>
          </cell>
          <cell r="BG121">
            <v>-2910001.7252770001</v>
          </cell>
          <cell r="BH121">
            <v>-2910001.7252770001</v>
          </cell>
          <cell r="BI121">
            <v>-2910001.7252770001</v>
          </cell>
          <cell r="BJ121">
            <v>-2910001.7252770001</v>
          </cell>
          <cell r="BK121">
            <v>-3017380.7889020001</v>
          </cell>
          <cell r="BL121">
            <v>-3017380.7889020001</v>
          </cell>
          <cell r="BM121">
            <v>-3017380.7889020001</v>
          </cell>
          <cell r="BN121">
            <v>-3017380.7889020001</v>
          </cell>
          <cell r="BO121">
            <v>-3017380.7889020001</v>
          </cell>
          <cell r="BP121">
            <v>-3017380.7889020001</v>
          </cell>
          <cell r="BQ121">
            <v>-3017380.7889020001</v>
          </cell>
          <cell r="BT121">
            <v>-3017380.7889020001</v>
          </cell>
          <cell r="BU121">
            <v>-3017380.7889020001</v>
          </cell>
          <cell r="BV121">
            <v>-3017380.7889020001</v>
          </cell>
          <cell r="BW121">
            <v>-3017380.7889020001</v>
          </cell>
          <cell r="BX121">
            <v>-3017380.7889020001</v>
          </cell>
          <cell r="BY121">
            <v>-3123290.854636</v>
          </cell>
          <cell r="BZ121">
            <v>-3123290.854636</v>
          </cell>
          <cell r="CA121">
            <v>-3123290.854636</v>
          </cell>
          <cell r="CB121">
            <v>-3123290.854636</v>
          </cell>
          <cell r="CC121">
            <v>-3123290.854636</v>
          </cell>
          <cell r="CD121">
            <v>-3123290.854636</v>
          </cell>
          <cell r="CE121">
            <v>-3123290.854636</v>
          </cell>
        </row>
        <row r="122">
          <cell r="B122">
            <v>-187702.64</v>
          </cell>
          <cell r="C122">
            <v>-519687.28</v>
          </cell>
          <cell r="D122">
            <v>-199365.52</v>
          </cell>
          <cell r="E122">
            <v>-204682.46</v>
          </cell>
          <cell r="F122">
            <v>-197791.93</v>
          </cell>
          <cell r="G122">
            <v>-207708.12</v>
          </cell>
          <cell r="H122">
            <v>-301183.93</v>
          </cell>
          <cell r="I122">
            <v>-230302.76</v>
          </cell>
          <cell r="J122">
            <v>-218149.42</v>
          </cell>
          <cell r="K122">
            <v>-225230.35</v>
          </cell>
          <cell r="L122">
            <v>-324594.28999999998</v>
          </cell>
          <cell r="M122">
            <v>-260105.42</v>
          </cell>
          <cell r="P122">
            <v>-185013.48</v>
          </cell>
          <cell r="Q122">
            <v>-186850.74</v>
          </cell>
          <cell r="R122">
            <v>-201859.41</v>
          </cell>
          <cell r="S122">
            <v>-198988.85</v>
          </cell>
          <cell r="T122">
            <v>-208346.79</v>
          </cell>
          <cell r="U122">
            <v>-249605.32</v>
          </cell>
          <cell r="V122">
            <v>-215681.78</v>
          </cell>
          <cell r="W122">
            <v>-437600.33</v>
          </cell>
          <cell r="X122">
            <v>-265812.14298609999</v>
          </cell>
          <cell r="Y122">
            <v>-268707.52928010002</v>
          </cell>
          <cell r="Z122">
            <v>-268707.52928010002</v>
          </cell>
          <cell r="AA122">
            <v>-268707.52928010002</v>
          </cell>
          <cell r="AD122">
            <v>-267600.42682529998</v>
          </cell>
          <cell r="AE122">
            <v>-267600.42682529998</v>
          </cell>
          <cell r="AF122">
            <v>-279553.94918729999</v>
          </cell>
          <cell r="AG122">
            <v>-271603.77468600002</v>
          </cell>
          <cell r="AH122">
            <v>-271603.77468600002</v>
          </cell>
          <cell r="AI122">
            <v>-402370.10302639997</v>
          </cell>
          <cell r="AJ122">
            <v>-293161.46639840002</v>
          </cell>
          <cell r="AK122">
            <v>-293600.3096025</v>
          </cell>
          <cell r="AL122">
            <v>-293161.46639840002</v>
          </cell>
          <cell r="AM122">
            <v>-293161.46639840002</v>
          </cell>
          <cell r="AN122">
            <v>-293161.46639840002</v>
          </cell>
          <cell r="AO122">
            <v>-293161.46639840002</v>
          </cell>
          <cell r="AR122">
            <v>-292778.4926002</v>
          </cell>
          <cell r="AS122">
            <v>-292778.4926002</v>
          </cell>
          <cell r="AT122">
            <v>-292778.4926002</v>
          </cell>
          <cell r="AU122">
            <v>-287393.54662390001</v>
          </cell>
          <cell r="AV122">
            <v>-287393.54662390001</v>
          </cell>
          <cell r="AW122">
            <v>-355543.4217904</v>
          </cell>
          <cell r="AX122">
            <v>-298495.8027845</v>
          </cell>
          <cell r="AY122">
            <v>-298803.07042469998</v>
          </cell>
          <cell r="AZ122">
            <v>-298495.8027845</v>
          </cell>
          <cell r="BA122">
            <v>-298495.8027845</v>
          </cell>
          <cell r="BB122">
            <v>-298495.8027845</v>
          </cell>
          <cell r="BC122">
            <v>-298495.8027845</v>
          </cell>
          <cell r="BF122">
            <v>-298495.8027845</v>
          </cell>
          <cell r="BG122">
            <v>-298495.8027845</v>
          </cell>
          <cell r="BH122">
            <v>-298495.8027845</v>
          </cell>
          <cell r="BI122">
            <v>-298495.8027845</v>
          </cell>
          <cell r="BJ122">
            <v>-298495.8027845</v>
          </cell>
          <cell r="BK122">
            <v>-364297.17714879999</v>
          </cell>
          <cell r="BL122">
            <v>-309224.7015349</v>
          </cell>
          <cell r="BM122">
            <v>-309510.29790609999</v>
          </cell>
          <cell r="BN122">
            <v>-309224.7015349</v>
          </cell>
          <cell r="BO122">
            <v>-309224.7015349</v>
          </cell>
          <cell r="BP122">
            <v>-309224.7015349</v>
          </cell>
          <cell r="BQ122">
            <v>-309224.7015349</v>
          </cell>
          <cell r="BT122">
            <v>-309224.7015349</v>
          </cell>
          <cell r="BU122">
            <v>-309224.7015349</v>
          </cell>
          <cell r="BV122">
            <v>-309224.7015349</v>
          </cell>
          <cell r="BW122">
            <v>-309224.7015349</v>
          </cell>
          <cell r="BX122">
            <v>-309224.7015349</v>
          </cell>
          <cell r="BY122">
            <v>-374075.75884030003</v>
          </cell>
          <cell r="BZ122">
            <v>-319806.82371989999</v>
          </cell>
          <cell r="CA122">
            <v>-320078.48856089998</v>
          </cell>
          <cell r="CB122">
            <v>-319806.82371989999</v>
          </cell>
          <cell r="CC122">
            <v>-319806.82371989999</v>
          </cell>
          <cell r="CD122">
            <v>-319806.82371989999</v>
          </cell>
          <cell r="CE122">
            <v>-319806.82371989999</v>
          </cell>
        </row>
        <row r="123">
          <cell r="B123">
            <v>839641.52</v>
          </cell>
          <cell r="C123">
            <v>-2174599.25</v>
          </cell>
          <cell r="D123">
            <v>-364041.49</v>
          </cell>
          <cell r="E123">
            <v>-330950.49</v>
          </cell>
          <cell r="F123">
            <v>-373831.2</v>
          </cell>
          <cell r="G123">
            <v>-226161.51</v>
          </cell>
          <cell r="H123">
            <v>-575269.35</v>
          </cell>
          <cell r="I123">
            <v>-316275.63</v>
          </cell>
          <cell r="J123">
            <v>-261267.49</v>
          </cell>
          <cell r="K123">
            <v>-277169.40999999997</v>
          </cell>
          <cell r="L123">
            <v>-422743.56</v>
          </cell>
          <cell r="M123">
            <v>-316033.21000000002</v>
          </cell>
          <cell r="P123">
            <v>-288972.02</v>
          </cell>
          <cell r="Q123">
            <v>-233789.64</v>
          </cell>
          <cell r="R123">
            <v>-346402.45</v>
          </cell>
          <cell r="S123">
            <v>-354556.55</v>
          </cell>
          <cell r="T123">
            <v>-280320.05</v>
          </cell>
          <cell r="U123">
            <v>-441685.8</v>
          </cell>
          <cell r="V123">
            <v>-266720.68</v>
          </cell>
          <cell r="W123">
            <v>-863610.08</v>
          </cell>
          <cell r="X123">
            <v>-132892.78090109999</v>
          </cell>
          <cell r="Y123">
            <v>-134340.3292787</v>
          </cell>
          <cell r="Z123">
            <v>-134340.3292787</v>
          </cell>
          <cell r="AA123">
            <v>-134340.3292787</v>
          </cell>
          <cell r="AD123">
            <v>-133786.83340639999</v>
          </cell>
          <cell r="AE123">
            <v>-133786.83340639999</v>
          </cell>
          <cell r="AF123">
            <v>-232977.8313821</v>
          </cell>
          <cell r="AG123">
            <v>-135788.30716140001</v>
          </cell>
          <cell r="AH123">
            <v>-135788.30716140001</v>
          </cell>
          <cell r="AI123">
            <v>-635748.36996689998</v>
          </cell>
          <cell r="AJ123">
            <v>-146566.07513310001</v>
          </cell>
          <cell r="AK123">
            <v>-146785.4747934</v>
          </cell>
          <cell r="AL123">
            <v>-146566.07513310001</v>
          </cell>
          <cell r="AM123">
            <v>-146566.07513310001</v>
          </cell>
          <cell r="AN123">
            <v>-146566.07513310001</v>
          </cell>
          <cell r="AO123">
            <v>-146566.07513310001</v>
          </cell>
          <cell r="AR123">
            <v>-146374.60738269999</v>
          </cell>
          <cell r="AS123">
            <v>-146374.60738269999</v>
          </cell>
          <cell r="AT123">
            <v>-146374.60738269999</v>
          </cell>
          <cell r="AU123">
            <v>-143682.40364189999</v>
          </cell>
          <cell r="AV123">
            <v>-143682.40364189999</v>
          </cell>
          <cell r="AW123">
            <v>-288198.81049910001</v>
          </cell>
          <cell r="AX123">
            <v>-149232.97660930001</v>
          </cell>
          <cell r="AY123">
            <v>-149386.59506620001</v>
          </cell>
          <cell r="AZ123">
            <v>-149232.97660930001</v>
          </cell>
          <cell r="BA123">
            <v>-149232.97660930001</v>
          </cell>
          <cell r="BB123">
            <v>-149232.97660930001</v>
          </cell>
          <cell r="BC123">
            <v>-149232.97660930001</v>
          </cell>
          <cell r="BF123">
            <v>-149232.97660930001</v>
          </cell>
          <cell r="BG123">
            <v>-149232.97660930001</v>
          </cell>
          <cell r="BH123">
            <v>-149232.97660930001</v>
          </cell>
          <cell r="BI123">
            <v>-149232.97660930001</v>
          </cell>
          <cell r="BJ123">
            <v>-149232.97660930001</v>
          </cell>
          <cell r="BK123">
            <v>-255131.1067835</v>
          </cell>
          <cell r="BL123">
            <v>-154596.88954040001</v>
          </cell>
          <cell r="BM123">
            <v>-154739.673446</v>
          </cell>
          <cell r="BN123">
            <v>-154596.88954040001</v>
          </cell>
          <cell r="BO123">
            <v>-154596.88954040001</v>
          </cell>
          <cell r="BP123">
            <v>-154596.88954040001</v>
          </cell>
          <cell r="BQ123">
            <v>-154596.88954040001</v>
          </cell>
          <cell r="BT123">
            <v>-154596.88954040001</v>
          </cell>
          <cell r="BU123">
            <v>-154596.88954040001</v>
          </cell>
          <cell r="BV123">
            <v>-154596.88954040001</v>
          </cell>
          <cell r="BW123">
            <v>-154596.88954040001</v>
          </cell>
          <cell r="BX123">
            <v>-154596.88954040001</v>
          </cell>
          <cell r="BY123">
            <v>-248948.8789056</v>
          </cell>
          <cell r="BZ123">
            <v>-159887.42152440001</v>
          </cell>
          <cell r="CA123">
            <v>-160023.24036130001</v>
          </cell>
          <cell r="CB123">
            <v>-159887.42152440001</v>
          </cell>
          <cell r="CC123">
            <v>-159887.42152440001</v>
          </cell>
          <cell r="CD123">
            <v>-159887.42152440001</v>
          </cell>
          <cell r="CE123">
            <v>-159887.42152440001</v>
          </cell>
        </row>
        <row r="124">
          <cell r="B124">
            <v>-305342.15000000002</v>
          </cell>
          <cell r="C124">
            <v>-221869</v>
          </cell>
          <cell r="D124">
            <v>-187253.84</v>
          </cell>
          <cell r="E124">
            <v>-333076.33</v>
          </cell>
          <cell r="F124">
            <v>-222590.53</v>
          </cell>
          <cell r="G124">
            <v>-303067.96000000002</v>
          </cell>
          <cell r="H124">
            <v>-305060.01</v>
          </cell>
          <cell r="I124">
            <v>-466882.63</v>
          </cell>
          <cell r="J124">
            <v>-165325.54999999999</v>
          </cell>
          <cell r="K124">
            <v>-240728.63</v>
          </cell>
          <cell r="L124">
            <v>-500210.46</v>
          </cell>
          <cell r="M124">
            <v>-474953.85</v>
          </cell>
          <cell r="P124">
            <v>-303172.12</v>
          </cell>
          <cell r="Q124">
            <v>-172943.37</v>
          </cell>
          <cell r="R124">
            <v>-219177.31</v>
          </cell>
          <cell r="S124">
            <v>-248331.18</v>
          </cell>
          <cell r="T124">
            <v>-303216.57</v>
          </cell>
          <cell r="U124">
            <v>-289803.83</v>
          </cell>
          <cell r="V124">
            <v>-276951.15000000002</v>
          </cell>
          <cell r="W124">
            <v>-331902.77</v>
          </cell>
          <cell r="X124">
            <v>-209757.81</v>
          </cell>
          <cell r="Y124">
            <v>-209757.81</v>
          </cell>
          <cell r="Z124">
            <v>-209757.81</v>
          </cell>
          <cell r="AA124">
            <v>-209757.81</v>
          </cell>
          <cell r="AD124">
            <v>-274640.59999999998</v>
          </cell>
          <cell r="AE124">
            <v>-159832.82</v>
          </cell>
          <cell r="AF124">
            <v>-201534.96</v>
          </cell>
          <cell r="AG124">
            <v>-229496.6</v>
          </cell>
          <cell r="AH124">
            <v>-277592.84000000003</v>
          </cell>
          <cell r="AI124">
            <v>-248431.26</v>
          </cell>
          <cell r="AJ124">
            <v>-230168.28</v>
          </cell>
          <cell r="AK124">
            <v>-279547.73</v>
          </cell>
          <cell r="AL124">
            <v>-277592.84000000003</v>
          </cell>
          <cell r="AM124">
            <v>-248431.26</v>
          </cell>
          <cell r="AN124">
            <v>-230168.28</v>
          </cell>
          <cell r="AO124">
            <v>-279547.73</v>
          </cell>
          <cell r="AR124">
            <v>-274640.59999999998</v>
          </cell>
          <cell r="AS124">
            <v>-159832.82</v>
          </cell>
          <cell r="AT124">
            <v>-201534.96</v>
          </cell>
          <cell r="AU124">
            <v>-229496.6</v>
          </cell>
          <cell r="AV124">
            <v>-277592.84000000003</v>
          </cell>
          <cell r="AW124">
            <v>-248431.26</v>
          </cell>
          <cell r="AX124">
            <v>-230168.28</v>
          </cell>
          <cell r="AY124">
            <v>-279547.73</v>
          </cell>
          <cell r="AZ124">
            <v>-277592.84000000003</v>
          </cell>
          <cell r="BA124">
            <v>-248431.26</v>
          </cell>
          <cell r="BB124">
            <v>-230168.28</v>
          </cell>
          <cell r="BC124">
            <v>-279547.73</v>
          </cell>
          <cell r="BF124">
            <v>-274640.59999999998</v>
          </cell>
          <cell r="BG124">
            <v>-159832.82</v>
          </cell>
          <cell r="BH124">
            <v>-201534.96</v>
          </cell>
          <cell r="BI124">
            <v>-229496.6</v>
          </cell>
          <cell r="BJ124">
            <v>-277592.84000000003</v>
          </cell>
          <cell r="BK124">
            <v>-248431.26</v>
          </cell>
          <cell r="BL124">
            <v>-230168.28</v>
          </cell>
          <cell r="BM124">
            <v>-279547.73</v>
          </cell>
          <cell r="BN124">
            <v>-277592.84000000003</v>
          </cell>
          <cell r="BO124">
            <v>-248431.26</v>
          </cell>
          <cell r="BP124">
            <v>-230168.28</v>
          </cell>
          <cell r="BQ124">
            <v>-279547.73</v>
          </cell>
          <cell r="BT124">
            <v>-274640.59999999998</v>
          </cell>
          <cell r="BU124">
            <v>-159832.82</v>
          </cell>
          <cell r="BV124">
            <v>-201534.96</v>
          </cell>
          <cell r="BW124">
            <v>-229496.6</v>
          </cell>
          <cell r="BX124">
            <v>-277592.84000000003</v>
          </cell>
          <cell r="BY124">
            <v>-248431.26</v>
          </cell>
          <cell r="BZ124">
            <v>-230168.28</v>
          </cell>
          <cell r="CA124">
            <v>-279547.73</v>
          </cell>
          <cell r="CB124">
            <v>-277592.84000000003</v>
          </cell>
          <cell r="CC124">
            <v>-248431.26</v>
          </cell>
          <cell r="CD124">
            <v>-230168.28</v>
          </cell>
          <cell r="CE124">
            <v>-279547.73</v>
          </cell>
        </row>
        <row r="125">
          <cell r="B125">
            <v>-383733.46</v>
          </cell>
          <cell r="C125">
            <v>-447330.38</v>
          </cell>
          <cell r="D125">
            <v>-406934.92</v>
          </cell>
          <cell r="E125">
            <v>-419561.3</v>
          </cell>
          <cell r="F125">
            <v>-380767.14</v>
          </cell>
          <cell r="G125">
            <v>-405395.72</v>
          </cell>
          <cell r="H125">
            <v>-455120.95</v>
          </cell>
          <cell r="I125">
            <v>-432809.33</v>
          </cell>
          <cell r="J125">
            <v>-422259.6</v>
          </cell>
          <cell r="K125">
            <v>-410846.54</v>
          </cell>
          <cell r="L125">
            <v>-560343.19999999995</v>
          </cell>
          <cell r="M125">
            <v>-425479.29</v>
          </cell>
          <cell r="P125">
            <v>-397539.25</v>
          </cell>
          <cell r="Q125">
            <v>-416464.75</v>
          </cell>
          <cell r="R125">
            <v>-434655.91</v>
          </cell>
          <cell r="S125">
            <v>-425562.22</v>
          </cell>
          <cell r="T125">
            <v>-420163.43</v>
          </cell>
          <cell r="U125">
            <v>-373528.37</v>
          </cell>
          <cell r="V125">
            <v>-379504.19</v>
          </cell>
          <cell r="W125">
            <v>-557688.05000000005</v>
          </cell>
          <cell r="X125">
            <v>-524688.63978480001</v>
          </cell>
          <cell r="Y125">
            <v>-533018.61047399999</v>
          </cell>
          <cell r="Z125">
            <v>-533018.61047399999</v>
          </cell>
          <cell r="AA125">
            <v>-533018.61047399999</v>
          </cell>
          <cell r="AD125">
            <v>-533018.61047399999</v>
          </cell>
          <cell r="AE125">
            <v>-533018.61047399999</v>
          </cell>
          <cell r="AF125">
            <v>-541013.8896313</v>
          </cell>
          <cell r="AG125">
            <v>-528678.83518629998</v>
          </cell>
          <cell r="AH125">
            <v>-528678.83518629998</v>
          </cell>
          <cell r="AI125">
            <v>-571871.8960221</v>
          </cell>
          <cell r="AJ125">
            <v>-571871.8960221</v>
          </cell>
          <cell r="AK125">
            <v>-571871.8960221</v>
          </cell>
          <cell r="AL125">
            <v>-571871.8960221</v>
          </cell>
          <cell r="AM125">
            <v>-571871.8960221</v>
          </cell>
          <cell r="AN125">
            <v>-571871.8960221</v>
          </cell>
          <cell r="AO125">
            <v>-571871.8960221</v>
          </cell>
          <cell r="AR125">
            <v>-571871.8960221</v>
          </cell>
          <cell r="AS125">
            <v>-571871.8960221</v>
          </cell>
          <cell r="AT125">
            <v>-571871.8960221</v>
          </cell>
          <cell r="AU125">
            <v>-556959.73793409998</v>
          </cell>
          <cell r="AV125">
            <v>-556959.73793409998</v>
          </cell>
          <cell r="AW125">
            <v>-579071.03952889994</v>
          </cell>
          <cell r="AX125">
            <v>-579071.03952889994</v>
          </cell>
          <cell r="AY125">
            <v>-579071.03952889994</v>
          </cell>
          <cell r="AZ125">
            <v>-579071.03952889994</v>
          </cell>
          <cell r="BA125">
            <v>-579071.03952889994</v>
          </cell>
          <cell r="BB125">
            <v>-579071.03952889994</v>
          </cell>
          <cell r="BC125">
            <v>-579071.03952889994</v>
          </cell>
          <cell r="BF125">
            <v>-579071.03952889994</v>
          </cell>
          <cell r="BG125">
            <v>-579071.03952889994</v>
          </cell>
          <cell r="BH125">
            <v>-579071.03952889994</v>
          </cell>
          <cell r="BI125">
            <v>-579071.03952889994</v>
          </cell>
          <cell r="BJ125">
            <v>-579071.03952889994</v>
          </cell>
          <cell r="BK125">
            <v>-600438.76088790002</v>
          </cell>
          <cell r="BL125">
            <v>-600438.76088790002</v>
          </cell>
          <cell r="BM125">
            <v>-600438.76088790002</v>
          </cell>
          <cell r="BN125">
            <v>-600438.76088790002</v>
          </cell>
          <cell r="BO125">
            <v>-600438.76088790002</v>
          </cell>
          <cell r="BP125">
            <v>-600438.76088790002</v>
          </cell>
          <cell r="BQ125">
            <v>-600438.76088790002</v>
          </cell>
          <cell r="BT125">
            <v>-600438.76088790002</v>
          </cell>
          <cell r="BU125">
            <v>-600438.76088790002</v>
          </cell>
          <cell r="BV125">
            <v>-600438.76088790002</v>
          </cell>
          <cell r="BW125">
            <v>-600438.76088790002</v>
          </cell>
          <cell r="BX125">
            <v>-600438.76088790002</v>
          </cell>
          <cell r="BY125">
            <v>-621514.16139669996</v>
          </cell>
          <cell r="BZ125">
            <v>-621514.16139669996</v>
          </cell>
          <cell r="CA125">
            <v>-621514.16139669996</v>
          </cell>
          <cell r="CB125">
            <v>-621514.16139669996</v>
          </cell>
          <cell r="CC125">
            <v>-621514.16139669996</v>
          </cell>
          <cell r="CD125">
            <v>-621514.16139669996</v>
          </cell>
          <cell r="CE125">
            <v>-621514.16139669996</v>
          </cell>
        </row>
        <row r="126">
          <cell r="B126">
            <v>-54267.96</v>
          </cell>
          <cell r="C126">
            <v>-8607.01</v>
          </cell>
          <cell r="D126">
            <v>-8722.33</v>
          </cell>
          <cell r="E126">
            <v>-9517.61</v>
          </cell>
          <cell r="F126">
            <v>-173535.29</v>
          </cell>
          <cell r="G126">
            <v>-6507.61</v>
          </cell>
          <cell r="H126">
            <v>-10192.799999999999</v>
          </cell>
          <cell r="I126">
            <v>-13758.73</v>
          </cell>
          <cell r="J126">
            <v>-10215.5</v>
          </cell>
          <cell r="K126">
            <v>-127306.39</v>
          </cell>
          <cell r="L126">
            <v>-1968.19</v>
          </cell>
          <cell r="M126">
            <v>-141157.9</v>
          </cell>
          <cell r="P126">
            <v>0</v>
          </cell>
          <cell r="Q126">
            <v>-5447.74</v>
          </cell>
          <cell r="R126">
            <v>-13737.45</v>
          </cell>
          <cell r="S126">
            <v>-65982.960000000006</v>
          </cell>
          <cell r="T126">
            <v>-7625.87</v>
          </cell>
          <cell r="U126">
            <v>-38958.550000000003</v>
          </cell>
          <cell r="V126">
            <v>-35093.370000000003</v>
          </cell>
          <cell r="W126">
            <v>0</v>
          </cell>
          <cell r="X126">
            <v>-198574.75</v>
          </cell>
          <cell r="Y126">
            <v>-187716.36</v>
          </cell>
          <cell r="Z126">
            <v>-166518.9170588</v>
          </cell>
          <cell r="AA126">
            <v>-53331.93</v>
          </cell>
          <cell r="AD126">
            <v>-44235.28</v>
          </cell>
          <cell r="AE126">
            <v>-44235.28</v>
          </cell>
          <cell r="AF126">
            <v>-13755.28</v>
          </cell>
          <cell r="AG126">
            <v>-13755.28</v>
          </cell>
          <cell r="AH126">
            <v>-91855.28</v>
          </cell>
          <cell r="AI126">
            <v>-144125.28</v>
          </cell>
          <cell r="AJ126">
            <v>-127155.28</v>
          </cell>
          <cell r="AK126">
            <v>-103305.28</v>
          </cell>
          <cell r="AL126">
            <v>-121305.28</v>
          </cell>
          <cell r="AM126">
            <v>-13755.28</v>
          </cell>
          <cell r="AN126">
            <v>-13755.28</v>
          </cell>
          <cell r="AO126">
            <v>-13755.28</v>
          </cell>
          <cell r="AR126">
            <v>-44235.28</v>
          </cell>
          <cell r="AS126">
            <v>-44235.28</v>
          </cell>
          <cell r="AT126">
            <v>-24755.279999999999</v>
          </cell>
          <cell r="AU126">
            <v>-62755.28</v>
          </cell>
          <cell r="AV126">
            <v>-30475.279999999999</v>
          </cell>
          <cell r="AW126">
            <v>-28355.279999999999</v>
          </cell>
          <cell r="AX126">
            <v>-176155.28</v>
          </cell>
          <cell r="AY126">
            <v>-103305.28</v>
          </cell>
          <cell r="AZ126">
            <v>-201305.28</v>
          </cell>
          <cell r="BA126">
            <v>-13755.28</v>
          </cell>
          <cell r="BB126">
            <v>-13755.28</v>
          </cell>
          <cell r="BC126">
            <v>-13755.28</v>
          </cell>
          <cell r="BF126">
            <v>-44235.28</v>
          </cell>
          <cell r="BG126">
            <v>-44235.28</v>
          </cell>
          <cell r="BH126">
            <v>-24755.279999999999</v>
          </cell>
          <cell r="BI126">
            <v>-137755.28</v>
          </cell>
          <cell r="BJ126">
            <v>-30475.279999999999</v>
          </cell>
          <cell r="BK126">
            <v>-28355.279999999999</v>
          </cell>
          <cell r="BL126">
            <v>-176155.28</v>
          </cell>
          <cell r="BM126">
            <v>-103305.28</v>
          </cell>
          <cell r="BN126">
            <v>-121305.28</v>
          </cell>
          <cell r="BO126">
            <v>-13755.28</v>
          </cell>
          <cell r="BP126">
            <v>-13755.28</v>
          </cell>
          <cell r="BQ126">
            <v>-13755.28</v>
          </cell>
          <cell r="BT126">
            <v>-44235.28</v>
          </cell>
          <cell r="BU126">
            <v>-44235.28</v>
          </cell>
          <cell r="BV126">
            <v>-24755.279999999999</v>
          </cell>
          <cell r="BW126">
            <v>-62755.28</v>
          </cell>
          <cell r="BX126">
            <v>-30475.279999999999</v>
          </cell>
          <cell r="BY126">
            <v>-21355.279999999999</v>
          </cell>
          <cell r="BZ126">
            <v>-176155.28</v>
          </cell>
          <cell r="CA126">
            <v>-103305.28</v>
          </cell>
          <cell r="CB126">
            <v>-121305.28</v>
          </cell>
          <cell r="CC126">
            <v>-13755.28</v>
          </cell>
          <cell r="CD126">
            <v>-13755.28</v>
          </cell>
          <cell r="CE126">
            <v>-13755.28</v>
          </cell>
        </row>
        <row r="127">
          <cell r="B127">
            <v>-32768.080000000002</v>
          </cell>
          <cell r="C127">
            <v>-44827.81</v>
          </cell>
          <cell r="D127">
            <v>-124011.73</v>
          </cell>
          <cell r="E127">
            <v>-33305.800000000003</v>
          </cell>
          <cell r="F127">
            <v>-36812.92</v>
          </cell>
          <cell r="G127">
            <v>-46640.55</v>
          </cell>
          <cell r="H127">
            <v>-222.07</v>
          </cell>
          <cell r="I127">
            <v>-1600</v>
          </cell>
          <cell r="J127">
            <v>0</v>
          </cell>
          <cell r="K127">
            <v>0</v>
          </cell>
          <cell r="L127">
            <v>-149674.51999999999</v>
          </cell>
          <cell r="M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-868.64</v>
          </cell>
          <cell r="U127">
            <v>0</v>
          </cell>
          <cell r="V127">
            <v>0</v>
          </cell>
          <cell r="W127">
            <v>0</v>
          </cell>
          <cell r="X127">
            <v>-79102.021722699996</v>
          </cell>
          <cell r="Y127">
            <v>-70797.477599999998</v>
          </cell>
          <cell r="Z127">
            <v>-70797.477599999998</v>
          </cell>
          <cell r="AA127">
            <v>-70797.477599999998</v>
          </cell>
          <cell r="AD127">
            <v>-70797.477599999998</v>
          </cell>
          <cell r="AE127">
            <v>-70797.477599999998</v>
          </cell>
          <cell r="AF127">
            <v>-70797.477599999998</v>
          </cell>
          <cell r="AG127">
            <v>-92876.868600000002</v>
          </cell>
          <cell r="AH127">
            <v>-92876.868600000002</v>
          </cell>
          <cell r="AI127">
            <v>-92876.868600000002</v>
          </cell>
          <cell r="AJ127">
            <v>-92876.868600000002</v>
          </cell>
          <cell r="AK127">
            <v>-98142.987049999996</v>
          </cell>
          <cell r="AL127">
            <v>-92876.868600000002</v>
          </cell>
          <cell r="AM127">
            <v>-92876.868600000002</v>
          </cell>
          <cell r="AN127">
            <v>-92876.868600000002</v>
          </cell>
          <cell r="AO127">
            <v>-92876.868600000002</v>
          </cell>
          <cell r="AR127">
            <v>-92876.868600000002</v>
          </cell>
          <cell r="AS127">
            <v>-92876.868600000002</v>
          </cell>
          <cell r="AT127">
            <v>-92876.868600000002</v>
          </cell>
          <cell r="AU127">
            <v>-92876.868600000002</v>
          </cell>
          <cell r="AV127">
            <v>-92876.868600000002</v>
          </cell>
          <cell r="AW127">
            <v>-92876.868600000002</v>
          </cell>
          <cell r="AX127">
            <v>-92876.868600000002</v>
          </cell>
          <cell r="AY127">
            <v>-96564.080283799995</v>
          </cell>
          <cell r="AZ127">
            <v>-92876.868600000002</v>
          </cell>
          <cell r="BA127">
            <v>-92876.868600000002</v>
          </cell>
          <cell r="BB127">
            <v>-92876.868600000002</v>
          </cell>
          <cell r="BC127">
            <v>-92876.868600000002</v>
          </cell>
          <cell r="BF127">
            <v>-92876.868600000002</v>
          </cell>
          <cell r="BG127">
            <v>-92876.868600000002</v>
          </cell>
          <cell r="BH127">
            <v>-92876.868600000002</v>
          </cell>
          <cell r="BI127">
            <v>-92876.868600000002</v>
          </cell>
          <cell r="BJ127">
            <v>-92876.868600000002</v>
          </cell>
          <cell r="BK127">
            <v>-92876.868600000002</v>
          </cell>
          <cell r="BL127">
            <v>-92876.868600000002</v>
          </cell>
          <cell r="BM127">
            <v>-96304.025051699995</v>
          </cell>
          <cell r="BN127">
            <v>-92876.868600000002</v>
          </cell>
          <cell r="BO127">
            <v>-92876.868600000002</v>
          </cell>
          <cell r="BP127">
            <v>-92876.868600000002</v>
          </cell>
          <cell r="BQ127">
            <v>-92876.868600000002</v>
          </cell>
          <cell r="BT127">
            <v>-92876.868600000002</v>
          </cell>
          <cell r="BU127">
            <v>-92876.868600000002</v>
          </cell>
          <cell r="BV127">
            <v>-92876.868600000002</v>
          </cell>
          <cell r="BW127">
            <v>-92876.868600000002</v>
          </cell>
          <cell r="BX127">
            <v>-92876.868600000002</v>
          </cell>
          <cell r="BY127">
            <v>-92876.868600000002</v>
          </cell>
          <cell r="BZ127">
            <v>-92876.868600000002</v>
          </cell>
          <cell r="CA127">
            <v>-96136.846688200007</v>
          </cell>
          <cell r="CB127">
            <v>-92876.868600000002</v>
          </cell>
          <cell r="CC127">
            <v>-92876.868600000002</v>
          </cell>
          <cell r="CD127">
            <v>-92876.868600000002</v>
          </cell>
          <cell r="CE127">
            <v>-92876.868600000002</v>
          </cell>
        </row>
        <row r="128">
          <cell r="C128">
            <v>-253460.84</v>
          </cell>
          <cell r="D128">
            <v>-124452.18</v>
          </cell>
          <cell r="E128">
            <v>-139581.85999999999</v>
          </cell>
          <cell r="F128">
            <v>-152724.22</v>
          </cell>
          <cell r="G128">
            <v>-152944.78</v>
          </cell>
          <cell r="H128">
            <v>0</v>
          </cell>
          <cell r="I128">
            <v>-299982.24</v>
          </cell>
          <cell r="J128">
            <v>-147855.47</v>
          </cell>
          <cell r="K128">
            <v>-148683.91</v>
          </cell>
          <cell r="L128">
            <v>-148335.10999999999</v>
          </cell>
          <cell r="M128">
            <v>-148612.91</v>
          </cell>
          <cell r="P128">
            <v>-148663.76999999999</v>
          </cell>
          <cell r="Q128">
            <v>-31297.37</v>
          </cell>
          <cell r="R128">
            <v>-29074.81</v>
          </cell>
          <cell r="S128">
            <v>-41413.24</v>
          </cell>
          <cell r="T128">
            <v>0</v>
          </cell>
          <cell r="U128">
            <v>-84128.72</v>
          </cell>
          <cell r="V128">
            <v>-38586.03</v>
          </cell>
          <cell r="W128">
            <v>-38839.17</v>
          </cell>
          <cell r="X128">
            <v>-150000</v>
          </cell>
          <cell r="Y128">
            <v>-150000</v>
          </cell>
          <cell r="Z128">
            <v>-150000</v>
          </cell>
          <cell r="AA128">
            <v>-150000</v>
          </cell>
          <cell r="AD128">
            <v>-150000</v>
          </cell>
          <cell r="AE128">
            <v>-150000</v>
          </cell>
          <cell r="AF128">
            <v>-150000</v>
          </cell>
          <cell r="AG128">
            <v>-150000</v>
          </cell>
          <cell r="AH128">
            <v>-150000</v>
          </cell>
          <cell r="AI128">
            <v>-150000</v>
          </cell>
          <cell r="AJ128">
            <v>-150000</v>
          </cell>
          <cell r="AK128">
            <v>-150000</v>
          </cell>
          <cell r="AL128">
            <v>-150000</v>
          </cell>
          <cell r="AM128">
            <v>-150000</v>
          </cell>
          <cell r="AN128">
            <v>-150000</v>
          </cell>
          <cell r="AO128">
            <v>-150000</v>
          </cell>
          <cell r="AR128">
            <v>-150000</v>
          </cell>
          <cell r="AS128">
            <v>-150000</v>
          </cell>
          <cell r="AT128">
            <v>-150000</v>
          </cell>
          <cell r="AU128">
            <v>-150000</v>
          </cell>
          <cell r="AV128">
            <v>-150000</v>
          </cell>
          <cell r="AW128">
            <v>-150000</v>
          </cell>
          <cell r="AX128">
            <v>-150000</v>
          </cell>
          <cell r="AY128">
            <v>-150000</v>
          </cell>
          <cell r="AZ128">
            <v>-150000</v>
          </cell>
          <cell r="BA128">
            <v>-150000</v>
          </cell>
          <cell r="BB128">
            <v>-150000</v>
          </cell>
          <cell r="BC128">
            <v>-150000</v>
          </cell>
          <cell r="BF128">
            <v>-150000</v>
          </cell>
          <cell r="BG128">
            <v>-150000</v>
          </cell>
          <cell r="BH128">
            <v>-150000</v>
          </cell>
          <cell r="BI128">
            <v>-150000</v>
          </cell>
          <cell r="BJ128">
            <v>-150000</v>
          </cell>
          <cell r="BK128">
            <v>-150000</v>
          </cell>
          <cell r="BL128">
            <v>-150000</v>
          </cell>
          <cell r="BM128">
            <v>-150000</v>
          </cell>
          <cell r="BN128">
            <v>-150000</v>
          </cell>
          <cell r="BO128">
            <v>-150000</v>
          </cell>
          <cell r="BP128">
            <v>-150000</v>
          </cell>
          <cell r="BQ128">
            <v>-150000</v>
          </cell>
          <cell r="BT128">
            <v>-150000</v>
          </cell>
          <cell r="BU128">
            <v>-150000</v>
          </cell>
          <cell r="BV128">
            <v>-150000</v>
          </cell>
          <cell r="BW128">
            <v>-150000</v>
          </cell>
          <cell r="BX128">
            <v>-150000</v>
          </cell>
          <cell r="BY128">
            <v>-150000</v>
          </cell>
          <cell r="BZ128">
            <v>-150000</v>
          </cell>
          <cell r="CA128">
            <v>-150000</v>
          </cell>
          <cell r="CB128">
            <v>-150000</v>
          </cell>
          <cell r="CC128">
            <v>-150000</v>
          </cell>
          <cell r="CD128">
            <v>-150000</v>
          </cell>
          <cell r="CE128">
            <v>-150000</v>
          </cell>
        </row>
        <row r="129">
          <cell r="B129">
            <v>-307681.58</v>
          </cell>
          <cell r="C129">
            <v>-307213.42</v>
          </cell>
          <cell r="D129">
            <v>-332670.38</v>
          </cell>
          <cell r="E129">
            <v>-221188.14</v>
          </cell>
          <cell r="F129">
            <v>-272439.51</v>
          </cell>
          <cell r="G129">
            <v>-279381.81</v>
          </cell>
          <cell r="H129">
            <v>-230193.29</v>
          </cell>
          <cell r="I129">
            <v>-232429.68</v>
          </cell>
          <cell r="J129">
            <v>-233144.14</v>
          </cell>
          <cell r="K129">
            <v>-231907.18</v>
          </cell>
          <cell r="L129">
            <v>-296841.02</v>
          </cell>
          <cell r="M129">
            <v>-234035.5</v>
          </cell>
          <cell r="P129">
            <v>-241051.07</v>
          </cell>
          <cell r="Q129">
            <v>-222618.19</v>
          </cell>
          <cell r="R129">
            <v>-226706.88</v>
          </cell>
          <cell r="S129">
            <v>-223729.18</v>
          </cell>
          <cell r="T129">
            <v>-219322.48</v>
          </cell>
          <cell r="U129">
            <v>-224057.5</v>
          </cell>
          <cell r="V129">
            <v>-226323.12</v>
          </cell>
          <cell r="W129">
            <v>-251233.01</v>
          </cell>
          <cell r="X129">
            <v>-284398.03999999998</v>
          </cell>
          <cell r="Y129">
            <v>-286892.26</v>
          </cell>
          <cell r="Z129">
            <v>-413496.24</v>
          </cell>
          <cell r="AA129">
            <v>-286892.26</v>
          </cell>
          <cell r="AD129">
            <v>-287260.94</v>
          </cell>
          <cell r="AE129">
            <v>-287260.94</v>
          </cell>
          <cell r="AF129">
            <v>-330005.36787199997</v>
          </cell>
          <cell r="AG129">
            <v>-329323.692928</v>
          </cell>
          <cell r="AH129">
            <v>-329323.692928</v>
          </cell>
          <cell r="AI129">
            <v>-329323.692928</v>
          </cell>
          <cell r="AJ129">
            <v>-329323.692928</v>
          </cell>
          <cell r="AK129">
            <v>-329323.692928</v>
          </cell>
          <cell r="AL129">
            <v>-329323.692928</v>
          </cell>
          <cell r="AM129">
            <v>-329323.692928</v>
          </cell>
          <cell r="AN129">
            <v>-466137.49501800002</v>
          </cell>
          <cell r="AO129">
            <v>-329323.692928</v>
          </cell>
          <cell r="AR129">
            <v>-327973.71507199999</v>
          </cell>
          <cell r="AS129">
            <v>-327973.71507199999</v>
          </cell>
          <cell r="AT129">
            <v>-376776.19245979999</v>
          </cell>
          <cell r="AU129">
            <v>-371348.20166080003</v>
          </cell>
          <cell r="AV129">
            <v>-371348.20166080003</v>
          </cell>
          <cell r="AW129">
            <v>-371348.20166080003</v>
          </cell>
          <cell r="AX129">
            <v>-371348.20166080003</v>
          </cell>
          <cell r="AY129">
            <v>-371348.20166080003</v>
          </cell>
          <cell r="AZ129">
            <v>-371348.20166080003</v>
          </cell>
          <cell r="BA129">
            <v>-371348.20166080003</v>
          </cell>
          <cell r="BB129">
            <v>-513593.51299020002</v>
          </cell>
          <cell r="BC129">
            <v>-371348.20166080003</v>
          </cell>
          <cell r="BF129">
            <v>-371348.20166080003</v>
          </cell>
          <cell r="BG129">
            <v>-371348.20166080003</v>
          </cell>
          <cell r="BH129">
            <v>-426604.80834400002</v>
          </cell>
          <cell r="BI129">
            <v>-426604.80834400002</v>
          </cell>
          <cell r="BJ129">
            <v>-426604.80834400002</v>
          </cell>
          <cell r="BK129">
            <v>-426604.80834400002</v>
          </cell>
          <cell r="BL129">
            <v>-426604.80834400002</v>
          </cell>
          <cell r="BM129">
            <v>-426604.80834400002</v>
          </cell>
          <cell r="BN129">
            <v>-426604.80834400002</v>
          </cell>
          <cell r="BO129">
            <v>-426604.80834400002</v>
          </cell>
          <cell r="BP129">
            <v>-574098.96882459999</v>
          </cell>
          <cell r="BQ129">
            <v>-426604.80834400002</v>
          </cell>
          <cell r="BT129">
            <v>-574098.96882459999</v>
          </cell>
          <cell r="BU129">
            <v>-574098.96882459999</v>
          </cell>
          <cell r="BV129">
            <v>-637577.76646670001</v>
          </cell>
          <cell r="BW129">
            <v>-637577.76646670001</v>
          </cell>
          <cell r="BX129">
            <v>-637577.76646670001</v>
          </cell>
          <cell r="BY129">
            <v>-637577.76646670001</v>
          </cell>
          <cell r="BZ129">
            <v>-637577.76646670001</v>
          </cell>
          <cell r="CA129">
            <v>-642754.81005950004</v>
          </cell>
          <cell r="CB129">
            <v>-642754.81005950004</v>
          </cell>
          <cell r="CC129">
            <v>-642754.81005950004</v>
          </cell>
          <cell r="CD129">
            <v>-642754.81005950004</v>
          </cell>
          <cell r="CE129">
            <v>-642754.81005950004</v>
          </cell>
        </row>
        <row r="130">
          <cell r="B130">
            <v>-26212.55</v>
          </cell>
          <cell r="C130">
            <v>-26161.99</v>
          </cell>
          <cell r="D130">
            <v>-26085.15</v>
          </cell>
          <cell r="E130">
            <v>-5330.77</v>
          </cell>
          <cell r="F130">
            <v>-15625.61</v>
          </cell>
          <cell r="G130">
            <v>-15956.85</v>
          </cell>
          <cell r="H130">
            <v>-13720.98</v>
          </cell>
          <cell r="I130">
            <v>-29983.59</v>
          </cell>
          <cell r="J130">
            <v>2656.29</v>
          </cell>
          <cell r="K130">
            <v>-29696.94</v>
          </cell>
          <cell r="L130">
            <v>-529.73</v>
          </cell>
          <cell r="M130">
            <v>-13774.91</v>
          </cell>
          <cell r="P130">
            <v>-30442.23</v>
          </cell>
          <cell r="Q130">
            <v>2751.84</v>
          </cell>
          <cell r="R130">
            <v>-14222.31</v>
          </cell>
          <cell r="S130">
            <v>-13988.52</v>
          </cell>
          <cell r="T130">
            <v>-13625.43</v>
          </cell>
          <cell r="U130">
            <v>-14103.18</v>
          </cell>
          <cell r="V130">
            <v>-13873.86</v>
          </cell>
          <cell r="W130">
            <v>-14313.39</v>
          </cell>
          <cell r="X130">
            <v>-16300.83</v>
          </cell>
          <cell r="Y130">
            <v>-16434.599999999999</v>
          </cell>
          <cell r="Z130">
            <v>-16434.599999999999</v>
          </cell>
          <cell r="AA130">
            <v>-16434.599999999999</v>
          </cell>
          <cell r="AD130">
            <v>-16472.82</v>
          </cell>
          <cell r="AE130">
            <v>-16472.82</v>
          </cell>
          <cell r="AF130">
            <v>-18923.975616</v>
          </cell>
          <cell r="AG130">
            <v>-18814.207775999999</v>
          </cell>
          <cell r="AH130">
            <v>-18814.207775999999</v>
          </cell>
          <cell r="AI130">
            <v>-18814.207775999999</v>
          </cell>
          <cell r="AJ130">
            <v>-18814.207775999999</v>
          </cell>
          <cell r="AK130">
            <v>-18814.207775999999</v>
          </cell>
          <cell r="AL130">
            <v>-18814.207775999999</v>
          </cell>
          <cell r="AM130">
            <v>-18814.207775999999</v>
          </cell>
          <cell r="AN130">
            <v>-18814.207775999999</v>
          </cell>
          <cell r="AO130">
            <v>-18814.207775999999</v>
          </cell>
          <cell r="AR130">
            <v>-18726.393504</v>
          </cell>
          <cell r="AS130">
            <v>-18726.393504</v>
          </cell>
          <cell r="AT130">
            <v>-21512.880209300001</v>
          </cell>
          <cell r="AU130">
            <v>-21159.796595100001</v>
          </cell>
          <cell r="AV130">
            <v>-21159.796595100001</v>
          </cell>
          <cell r="AW130">
            <v>-21159.796595100001</v>
          </cell>
          <cell r="AX130">
            <v>-21159.796595100001</v>
          </cell>
          <cell r="AY130">
            <v>-21159.796595100001</v>
          </cell>
          <cell r="AZ130">
            <v>-21159.796595100001</v>
          </cell>
          <cell r="BA130">
            <v>-21159.796595100001</v>
          </cell>
          <cell r="BB130">
            <v>-21159.796595100001</v>
          </cell>
          <cell r="BC130">
            <v>-21159.796595100001</v>
          </cell>
          <cell r="BF130">
            <v>-21159.796595100001</v>
          </cell>
          <cell r="BG130">
            <v>-21159.796595100001</v>
          </cell>
          <cell r="BH130">
            <v>-24308.373998499999</v>
          </cell>
          <cell r="BI130">
            <v>-24308.373998499999</v>
          </cell>
          <cell r="BJ130">
            <v>-24308.373998499999</v>
          </cell>
          <cell r="BK130">
            <v>-24308.373998499999</v>
          </cell>
          <cell r="BL130">
            <v>-24308.373998499999</v>
          </cell>
          <cell r="BM130">
            <v>-24308.373998499999</v>
          </cell>
          <cell r="BN130">
            <v>-24308.373998499999</v>
          </cell>
          <cell r="BO130">
            <v>-24308.373998499999</v>
          </cell>
          <cell r="BP130">
            <v>-24308.373998499999</v>
          </cell>
          <cell r="BQ130">
            <v>-24308.373998499999</v>
          </cell>
          <cell r="BT130">
            <v>-24308.373998499999</v>
          </cell>
          <cell r="BU130">
            <v>-24308.373998499999</v>
          </cell>
          <cell r="BV130">
            <v>-27925.460170499999</v>
          </cell>
          <cell r="BW130">
            <v>-27925.460170499999</v>
          </cell>
          <cell r="BX130">
            <v>-27925.460170499999</v>
          </cell>
          <cell r="BY130">
            <v>-27925.460170499999</v>
          </cell>
          <cell r="BZ130">
            <v>-27925.460170499999</v>
          </cell>
          <cell r="CA130">
            <v>-27925.460170499999</v>
          </cell>
          <cell r="CB130">
            <v>-27925.460170499999</v>
          </cell>
          <cell r="CC130">
            <v>-27925.460170499999</v>
          </cell>
          <cell r="CD130">
            <v>-27925.460170499999</v>
          </cell>
          <cell r="CE130">
            <v>-27925.460170499999</v>
          </cell>
        </row>
        <row r="131">
          <cell r="B131">
            <v>-15556.2</v>
          </cell>
          <cell r="C131">
            <v>-16933</v>
          </cell>
          <cell r="D131">
            <v>-46983.37</v>
          </cell>
          <cell r="E131">
            <v>-20204.310000000001</v>
          </cell>
          <cell r="F131">
            <v>-33356.980000000003</v>
          </cell>
          <cell r="G131">
            <v>-20293.259999999998</v>
          </cell>
          <cell r="H131">
            <v>-26223.46</v>
          </cell>
          <cell r="I131">
            <v>-20489.419999999998</v>
          </cell>
          <cell r="J131">
            <v>-15936.7</v>
          </cell>
          <cell r="K131">
            <v>-45476.480000000003</v>
          </cell>
          <cell r="L131">
            <v>-20980.62</v>
          </cell>
          <cell r="M131">
            <v>-26457.25</v>
          </cell>
          <cell r="P131">
            <v>-28889.89</v>
          </cell>
          <cell r="Q131">
            <v>-19668.7</v>
          </cell>
          <cell r="R131">
            <v>-49381</v>
          </cell>
          <cell r="S131">
            <v>-16560.82</v>
          </cell>
          <cell r="T131">
            <v>-14913.77</v>
          </cell>
          <cell r="U131">
            <v>-22691.93</v>
          </cell>
          <cell r="V131">
            <v>-14306.27</v>
          </cell>
          <cell r="W131">
            <v>-21560.33</v>
          </cell>
          <cell r="X131">
            <v>-134987.69</v>
          </cell>
          <cell r="Y131">
            <v>-46300</v>
          </cell>
          <cell r="Z131">
            <v>-46300</v>
          </cell>
          <cell r="AA131">
            <v>-46300</v>
          </cell>
          <cell r="AD131">
            <v>-48500</v>
          </cell>
          <cell r="AE131">
            <v>-48500</v>
          </cell>
          <cell r="AF131">
            <v>-48500</v>
          </cell>
          <cell r="AG131">
            <v>-50100</v>
          </cell>
          <cell r="AH131">
            <v>-50100</v>
          </cell>
          <cell r="AI131">
            <v>-50100</v>
          </cell>
          <cell r="AJ131">
            <v>-50100</v>
          </cell>
          <cell r="AK131">
            <v>-50100</v>
          </cell>
          <cell r="AL131">
            <v>-50100</v>
          </cell>
          <cell r="AM131">
            <v>-50100</v>
          </cell>
          <cell r="AN131">
            <v>-50100</v>
          </cell>
          <cell r="AO131">
            <v>-50100</v>
          </cell>
          <cell r="AR131">
            <v>-50000</v>
          </cell>
          <cell r="AS131">
            <v>-50000</v>
          </cell>
          <cell r="AT131">
            <v>-50000</v>
          </cell>
          <cell r="AU131">
            <v>-49600</v>
          </cell>
          <cell r="AV131">
            <v>-49600</v>
          </cell>
          <cell r="AW131">
            <v>-49600</v>
          </cell>
          <cell r="AX131">
            <v>-49600</v>
          </cell>
          <cell r="AY131">
            <v>-49600</v>
          </cell>
          <cell r="AZ131">
            <v>-49600</v>
          </cell>
          <cell r="BA131">
            <v>-49600</v>
          </cell>
          <cell r="BB131">
            <v>-49600</v>
          </cell>
          <cell r="BC131">
            <v>-49600</v>
          </cell>
          <cell r="BF131">
            <v>-49600</v>
          </cell>
          <cell r="BG131">
            <v>-49600</v>
          </cell>
          <cell r="BH131">
            <v>-49600</v>
          </cell>
          <cell r="BI131">
            <v>-49600</v>
          </cell>
          <cell r="BJ131">
            <v>-49600</v>
          </cell>
          <cell r="BK131">
            <v>-49600</v>
          </cell>
          <cell r="BL131">
            <v>-49600</v>
          </cell>
          <cell r="BM131">
            <v>-49600</v>
          </cell>
          <cell r="BN131">
            <v>-49600</v>
          </cell>
          <cell r="BO131">
            <v>-49600</v>
          </cell>
          <cell r="BP131">
            <v>-49600</v>
          </cell>
          <cell r="BQ131">
            <v>-49600</v>
          </cell>
          <cell r="BT131">
            <v>-49600</v>
          </cell>
          <cell r="BU131">
            <v>-49600</v>
          </cell>
          <cell r="BV131">
            <v>-49600</v>
          </cell>
          <cell r="BW131">
            <v>-49600</v>
          </cell>
          <cell r="BX131">
            <v>-49600</v>
          </cell>
          <cell r="BY131">
            <v>-49600</v>
          </cell>
          <cell r="BZ131">
            <v>-49600</v>
          </cell>
          <cell r="CA131">
            <v>-49600</v>
          </cell>
          <cell r="CB131">
            <v>-49600</v>
          </cell>
          <cell r="CC131">
            <v>-49600</v>
          </cell>
          <cell r="CD131">
            <v>-49600</v>
          </cell>
          <cell r="CE131">
            <v>-49600</v>
          </cell>
        </row>
        <row r="132">
          <cell r="B132">
            <v>-10941.11</v>
          </cell>
          <cell r="C132">
            <v>-11035.03</v>
          </cell>
          <cell r="D132">
            <v>-11086.69</v>
          </cell>
          <cell r="E132">
            <v>-11359.4</v>
          </cell>
          <cell r="F132">
            <v>-10513.16</v>
          </cell>
          <cell r="G132">
            <v>-10934.72</v>
          </cell>
          <cell r="H132">
            <v>-14890.66</v>
          </cell>
          <cell r="I132">
            <v>-12899.14</v>
          </cell>
          <cell r="J132">
            <v>-13029.33</v>
          </cell>
          <cell r="K132">
            <v>-12976.97</v>
          </cell>
          <cell r="L132">
            <v>-18113.62</v>
          </cell>
          <cell r="M132">
            <v>-12824.33</v>
          </cell>
          <cell r="P132">
            <v>-12914.14</v>
          </cell>
          <cell r="Q132">
            <v>-12970.27</v>
          </cell>
          <cell r="R132">
            <v>-13315.29</v>
          </cell>
          <cell r="S132">
            <v>-13253.7</v>
          </cell>
          <cell r="T132">
            <v>-13231.66</v>
          </cell>
          <cell r="U132">
            <v>-12697.73</v>
          </cell>
          <cell r="V132">
            <v>-12897.65</v>
          </cell>
          <cell r="W132">
            <v>-14778.65</v>
          </cell>
          <cell r="X132">
            <v>-17443.155597699999</v>
          </cell>
          <cell r="Y132">
            <v>-17676.760323400002</v>
          </cell>
          <cell r="Z132">
            <v>-17676.760323400002</v>
          </cell>
          <cell r="AA132">
            <v>-17676.760323400002</v>
          </cell>
          <cell r="AD132">
            <v>-17587.371985500002</v>
          </cell>
          <cell r="AE132">
            <v>-17587.371985500002</v>
          </cell>
          <cell r="AF132">
            <v>-17851.1825656</v>
          </cell>
          <cell r="AG132">
            <v>-17791.9034985</v>
          </cell>
          <cell r="AH132">
            <v>-17791.9034985</v>
          </cell>
          <cell r="AI132">
            <v>-19245.5020138</v>
          </cell>
          <cell r="AJ132">
            <v>-19245.5020138</v>
          </cell>
          <cell r="AK132">
            <v>-19245.5020138</v>
          </cell>
          <cell r="AL132">
            <v>-19245.5020138</v>
          </cell>
          <cell r="AM132">
            <v>-19245.5020138</v>
          </cell>
          <cell r="AN132">
            <v>-19245.5020138</v>
          </cell>
          <cell r="AO132">
            <v>-19245.5020138</v>
          </cell>
          <cell r="AR132">
            <v>-19214.580403</v>
          </cell>
          <cell r="AS132">
            <v>-19214.580403</v>
          </cell>
          <cell r="AT132">
            <v>-19214.580403</v>
          </cell>
          <cell r="AU132">
            <v>-18880.130521300001</v>
          </cell>
          <cell r="AV132">
            <v>-18880.130521300001</v>
          </cell>
          <cell r="AW132">
            <v>-19629.671703700002</v>
          </cell>
          <cell r="AX132">
            <v>-19629.671703700002</v>
          </cell>
          <cell r="AY132">
            <v>-19629.671703700002</v>
          </cell>
          <cell r="AZ132">
            <v>-19629.671703700002</v>
          </cell>
          <cell r="BA132">
            <v>-19629.671703700002</v>
          </cell>
          <cell r="BB132">
            <v>-19629.671703700002</v>
          </cell>
          <cell r="BC132">
            <v>-19629.671703700002</v>
          </cell>
          <cell r="BF132">
            <v>-19629.671703700002</v>
          </cell>
          <cell r="BG132">
            <v>-19629.671703700002</v>
          </cell>
          <cell r="BH132">
            <v>-19629.671703700002</v>
          </cell>
          <cell r="BI132">
            <v>-19629.671703700002</v>
          </cell>
          <cell r="BJ132">
            <v>-19629.671703700002</v>
          </cell>
          <cell r="BK132">
            <v>-20354.006587</v>
          </cell>
          <cell r="BL132">
            <v>-20354.006587</v>
          </cell>
          <cell r="BM132">
            <v>-20354.006587</v>
          </cell>
          <cell r="BN132">
            <v>-20354.006587</v>
          </cell>
          <cell r="BO132">
            <v>-20354.006587</v>
          </cell>
          <cell r="BP132">
            <v>-20354.006587</v>
          </cell>
          <cell r="BQ132">
            <v>-20354.006587</v>
          </cell>
          <cell r="BT132">
            <v>-20354.006587</v>
          </cell>
          <cell r="BU132">
            <v>-20354.006587</v>
          </cell>
          <cell r="BV132">
            <v>-20354.006587</v>
          </cell>
          <cell r="BW132">
            <v>-20354.006587</v>
          </cell>
          <cell r="BX132">
            <v>-20354.006587</v>
          </cell>
          <cell r="BY132">
            <v>-21068.4322207</v>
          </cell>
          <cell r="BZ132">
            <v>-21068.4322207</v>
          </cell>
          <cell r="CA132">
            <v>-21068.4322207</v>
          </cell>
          <cell r="CB132">
            <v>-21068.4322207</v>
          </cell>
          <cell r="CC132">
            <v>-21068.4322207</v>
          </cell>
          <cell r="CD132">
            <v>-21068.4322207</v>
          </cell>
          <cell r="CE132">
            <v>-21068.4322207</v>
          </cell>
        </row>
        <row r="135"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</row>
        <row r="136">
          <cell r="B136">
            <v>-363776.5</v>
          </cell>
          <cell r="C136">
            <v>-394117.89</v>
          </cell>
          <cell r="D136">
            <v>-367963.07</v>
          </cell>
          <cell r="E136">
            <v>-369085.44</v>
          </cell>
          <cell r="F136">
            <v>-370943.23</v>
          </cell>
          <cell r="G136">
            <v>-372076.24</v>
          </cell>
          <cell r="H136">
            <v>-320923.56</v>
          </cell>
          <cell r="I136">
            <v>-408647.54</v>
          </cell>
          <cell r="J136">
            <v>-351160.09</v>
          </cell>
          <cell r="K136">
            <v>-351981.99</v>
          </cell>
          <cell r="L136">
            <v>-439047.58</v>
          </cell>
          <cell r="M136">
            <v>-350133.27</v>
          </cell>
          <cell r="P136">
            <v>-353798.27</v>
          </cell>
          <cell r="Q136">
            <v>-357467.69</v>
          </cell>
          <cell r="R136">
            <v>-358288.78</v>
          </cell>
          <cell r="S136">
            <v>-364859.18</v>
          </cell>
          <cell r="T136">
            <v>-359717.86</v>
          </cell>
          <cell r="U136">
            <v>-361575.9</v>
          </cell>
          <cell r="V136">
            <v>-364206.2</v>
          </cell>
          <cell r="W136">
            <v>-376332.85</v>
          </cell>
          <cell r="X136">
            <v>-307189.42566399998</v>
          </cell>
          <cell r="Y136">
            <v>-309109.3595744</v>
          </cell>
          <cell r="Z136">
            <v>-309109.3595744</v>
          </cell>
          <cell r="AA136">
            <v>-309109.3595744</v>
          </cell>
          <cell r="AD136">
            <v>-309109.3595744</v>
          </cell>
          <cell r="AE136">
            <v>-309109.3595744</v>
          </cell>
          <cell r="AF136">
            <v>-309109.3595744</v>
          </cell>
          <cell r="AG136">
            <v>-306229.45870880003</v>
          </cell>
          <cell r="AH136">
            <v>-306229.45870880003</v>
          </cell>
          <cell r="AI136">
            <v>-331248.39456280001</v>
          </cell>
          <cell r="AJ136">
            <v>-331248.39456280001</v>
          </cell>
          <cell r="AK136">
            <v>-331248.39456280001</v>
          </cell>
          <cell r="AL136">
            <v>-331248.39456280001</v>
          </cell>
          <cell r="AM136">
            <v>-331248.39456280001</v>
          </cell>
          <cell r="AN136">
            <v>-331248.39456280001</v>
          </cell>
          <cell r="AO136">
            <v>-331248.39456280001</v>
          </cell>
          <cell r="AR136">
            <v>-330209.9983416</v>
          </cell>
          <cell r="AS136">
            <v>-330209.9983416</v>
          </cell>
          <cell r="AT136">
            <v>-330209.9983416</v>
          </cell>
          <cell r="AU136">
            <v>-325018.01723559998</v>
          </cell>
          <cell r="AV136">
            <v>-325018.01723559998</v>
          </cell>
          <cell r="AW136">
            <v>-337921.22194620001</v>
          </cell>
          <cell r="AX136">
            <v>-337921.22194620001</v>
          </cell>
          <cell r="AY136">
            <v>-337921.22194620001</v>
          </cell>
          <cell r="AZ136">
            <v>-337921.22194620001</v>
          </cell>
          <cell r="BA136">
            <v>-337921.22194620001</v>
          </cell>
          <cell r="BB136">
            <v>-337921.22194620001</v>
          </cell>
          <cell r="BC136">
            <v>-337921.22194620001</v>
          </cell>
          <cell r="BF136">
            <v>-337921.22194620001</v>
          </cell>
          <cell r="BG136">
            <v>-337921.22194620001</v>
          </cell>
          <cell r="BH136">
            <v>-337921.22194620001</v>
          </cell>
          <cell r="BI136">
            <v>-337921.22194620001</v>
          </cell>
          <cell r="BJ136">
            <v>-337921.22194620001</v>
          </cell>
          <cell r="BK136">
            <v>-350390.52511709998</v>
          </cell>
          <cell r="BL136">
            <v>-350390.52511709998</v>
          </cell>
          <cell r="BM136">
            <v>-350390.52511709998</v>
          </cell>
          <cell r="BN136">
            <v>-350390.52511709998</v>
          </cell>
          <cell r="BO136">
            <v>-350390.52511709998</v>
          </cell>
          <cell r="BP136">
            <v>-350390.52511709998</v>
          </cell>
          <cell r="BQ136">
            <v>-350390.52511709998</v>
          </cell>
          <cell r="BT136">
            <v>-350390.52511709998</v>
          </cell>
          <cell r="BU136">
            <v>-350390.52511709998</v>
          </cell>
          <cell r="BV136">
            <v>-350390.52511709998</v>
          </cell>
          <cell r="BW136">
            <v>-350390.52511709998</v>
          </cell>
          <cell r="BX136">
            <v>-350390.52511709998</v>
          </cell>
          <cell r="BY136">
            <v>-362689.22629209998</v>
          </cell>
          <cell r="BZ136">
            <v>-362689.22629209998</v>
          </cell>
          <cell r="CA136">
            <v>-362689.22629209998</v>
          </cell>
          <cell r="CB136">
            <v>-362689.22629209998</v>
          </cell>
          <cell r="CC136">
            <v>-362689.22629209998</v>
          </cell>
          <cell r="CD136">
            <v>-362689.22629209998</v>
          </cell>
          <cell r="CE136">
            <v>-362689.22629209998</v>
          </cell>
        </row>
        <row r="137">
          <cell r="B137">
            <v>-39973.64</v>
          </cell>
          <cell r="C137">
            <v>-41358.800000000003</v>
          </cell>
          <cell r="D137">
            <v>-43449.31</v>
          </cell>
          <cell r="E137">
            <v>-42737.89</v>
          </cell>
          <cell r="F137">
            <v>-42019.57</v>
          </cell>
          <cell r="G137">
            <v>-42120.52</v>
          </cell>
          <cell r="H137">
            <v>-29201.599999999999</v>
          </cell>
          <cell r="I137">
            <v>-37353.97</v>
          </cell>
          <cell r="J137">
            <v>-33844.35</v>
          </cell>
          <cell r="K137">
            <v>-34443.22</v>
          </cell>
          <cell r="L137">
            <v>-46920.71</v>
          </cell>
          <cell r="M137">
            <v>-33245.58</v>
          </cell>
          <cell r="P137">
            <v>-33844.46</v>
          </cell>
          <cell r="Q137">
            <v>-34068.21</v>
          </cell>
          <cell r="R137">
            <v>-34667.199999999997</v>
          </cell>
          <cell r="S137">
            <v>-40558.800000000003</v>
          </cell>
          <cell r="T137">
            <v>-34501.72</v>
          </cell>
          <cell r="U137">
            <v>-34242.019999999997</v>
          </cell>
          <cell r="V137">
            <v>-44270.27</v>
          </cell>
          <cell r="W137">
            <v>-42089.42</v>
          </cell>
          <cell r="X137">
            <v>-223959.93177600001</v>
          </cell>
          <cell r="Y137">
            <v>-225359.6813496</v>
          </cell>
          <cell r="Z137">
            <v>-225359.6813496</v>
          </cell>
          <cell r="AA137">
            <v>-225359.6813496</v>
          </cell>
          <cell r="AD137">
            <v>-225359.6813496</v>
          </cell>
          <cell r="AE137">
            <v>-225359.6813496</v>
          </cell>
          <cell r="AF137">
            <v>-225359.6813496</v>
          </cell>
          <cell r="AG137">
            <v>-223260.05698920001</v>
          </cell>
          <cell r="AH137">
            <v>-223260.05698920001</v>
          </cell>
          <cell r="AI137">
            <v>-241500.39567609999</v>
          </cell>
          <cell r="AJ137">
            <v>-241500.39567609999</v>
          </cell>
          <cell r="AK137">
            <v>-241500.39567609999</v>
          </cell>
          <cell r="AL137">
            <v>-241500.39567609999</v>
          </cell>
          <cell r="AM137">
            <v>-241500.39567609999</v>
          </cell>
          <cell r="AN137">
            <v>-241500.39567609999</v>
          </cell>
          <cell r="AO137">
            <v>-241500.39567609999</v>
          </cell>
          <cell r="AR137">
            <v>-240743.34114420001</v>
          </cell>
          <cell r="AS137">
            <v>-240743.34114420001</v>
          </cell>
          <cell r="AT137">
            <v>-240743.34114420001</v>
          </cell>
          <cell r="AU137">
            <v>-236958.06848469999</v>
          </cell>
          <cell r="AV137">
            <v>-236958.06848469999</v>
          </cell>
          <cell r="AW137">
            <v>-246365.2960986</v>
          </cell>
          <cell r="AX137">
            <v>-246365.2960986</v>
          </cell>
          <cell r="AY137">
            <v>-246365.2960986</v>
          </cell>
          <cell r="AZ137">
            <v>-246365.2960986</v>
          </cell>
          <cell r="BA137">
            <v>-246365.2960986</v>
          </cell>
          <cell r="BB137">
            <v>-246365.2960986</v>
          </cell>
          <cell r="BC137">
            <v>-246365.2960986</v>
          </cell>
          <cell r="BF137">
            <v>-246365.2960986</v>
          </cell>
          <cell r="BG137">
            <v>-246365.2960986</v>
          </cell>
          <cell r="BH137">
            <v>-246365.2960986</v>
          </cell>
          <cell r="BI137">
            <v>-246365.2960986</v>
          </cell>
          <cell r="BJ137">
            <v>-246365.2960986</v>
          </cell>
          <cell r="BK137">
            <v>-255456.1828757</v>
          </cell>
          <cell r="BL137">
            <v>-255456.1828757</v>
          </cell>
          <cell r="BM137">
            <v>-255456.1828757</v>
          </cell>
          <cell r="BN137">
            <v>-255456.1828757</v>
          </cell>
          <cell r="BO137">
            <v>-255456.1828757</v>
          </cell>
          <cell r="BP137">
            <v>-255456.1828757</v>
          </cell>
          <cell r="BQ137">
            <v>-255456.1828757</v>
          </cell>
          <cell r="BT137">
            <v>-255456.1828757</v>
          </cell>
          <cell r="BU137">
            <v>-255456.1828757</v>
          </cell>
          <cell r="BV137">
            <v>-255456.1828757</v>
          </cell>
          <cell r="BW137">
            <v>-255456.1828757</v>
          </cell>
          <cell r="BX137">
            <v>-255456.1828757</v>
          </cell>
          <cell r="BY137">
            <v>-264422.69033880002</v>
          </cell>
          <cell r="BZ137">
            <v>-264422.69033880002</v>
          </cell>
          <cell r="CA137">
            <v>-264422.69033880002</v>
          </cell>
          <cell r="CB137">
            <v>-264422.69033880002</v>
          </cell>
          <cell r="CC137">
            <v>-264422.69033880002</v>
          </cell>
          <cell r="CD137">
            <v>-264422.69033880002</v>
          </cell>
          <cell r="CE137">
            <v>-264422.69033880002</v>
          </cell>
        </row>
        <row r="138">
          <cell r="B138">
            <v>-38272.9</v>
          </cell>
          <cell r="C138">
            <v>-53723.91</v>
          </cell>
          <cell r="D138">
            <v>-110930.46</v>
          </cell>
          <cell r="E138">
            <v>-15495.61</v>
          </cell>
          <cell r="F138">
            <v>-9516.7999999999993</v>
          </cell>
          <cell r="G138">
            <v>0</v>
          </cell>
          <cell r="H138">
            <v>0</v>
          </cell>
          <cell r="I138">
            <v>-10688.02</v>
          </cell>
          <cell r="J138">
            <v>0</v>
          </cell>
          <cell r="K138">
            <v>0</v>
          </cell>
          <cell r="L138">
            <v>-26885.18</v>
          </cell>
          <cell r="M138">
            <v>0</v>
          </cell>
          <cell r="P138">
            <v>0</v>
          </cell>
          <cell r="Q138">
            <v>0</v>
          </cell>
          <cell r="R138">
            <v>-17658.650000000001</v>
          </cell>
          <cell r="S138">
            <v>-37292.129999999997</v>
          </cell>
          <cell r="T138">
            <v>0</v>
          </cell>
          <cell r="U138">
            <v>-119237.64</v>
          </cell>
          <cell r="V138">
            <v>-29000</v>
          </cell>
          <cell r="W138">
            <v>-11030.74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</row>
        <row r="141">
          <cell r="B141">
            <v>-74155.839999999997</v>
          </cell>
          <cell r="C141">
            <v>-113655.35</v>
          </cell>
          <cell r="D141">
            <v>-6066.67</v>
          </cell>
          <cell r="F141">
            <v>-3500</v>
          </cell>
          <cell r="H141">
            <v>-21637.97</v>
          </cell>
          <cell r="I141">
            <v>-16429.080000000002</v>
          </cell>
          <cell r="J141">
            <v>-573.30999999999995</v>
          </cell>
          <cell r="K141">
            <v>-19769.78</v>
          </cell>
          <cell r="L141">
            <v>-8218.69</v>
          </cell>
          <cell r="M141">
            <v>-1146.6199999999999</v>
          </cell>
          <cell r="P141">
            <v>-15996.32</v>
          </cell>
          <cell r="R141">
            <v>-55508.52</v>
          </cell>
          <cell r="S141">
            <v>-39308.01</v>
          </cell>
          <cell r="T141">
            <v>-84951.28</v>
          </cell>
          <cell r="U141">
            <v>-28316.35</v>
          </cell>
          <cell r="V141">
            <v>-267.06</v>
          </cell>
          <cell r="W141">
            <v>-46993.05</v>
          </cell>
        </row>
        <row r="142">
          <cell r="B142">
            <v>-1540.5</v>
          </cell>
          <cell r="C142">
            <v>-1540.5</v>
          </cell>
          <cell r="D142">
            <v>-1541</v>
          </cell>
          <cell r="E142">
            <v>-1178.5</v>
          </cell>
          <cell r="F142">
            <v>-1569.98</v>
          </cell>
          <cell r="G142">
            <v>-1569.98</v>
          </cell>
          <cell r="H142">
            <v>-1806.8</v>
          </cell>
          <cell r="I142">
            <v>-1680.2</v>
          </cell>
          <cell r="J142">
            <v>-3212.62</v>
          </cell>
          <cell r="K142">
            <v>-3212.64</v>
          </cell>
          <cell r="L142">
            <v>-2380.64</v>
          </cell>
          <cell r="M142">
            <v>-2380.64</v>
          </cell>
          <cell r="P142">
            <v>-1584</v>
          </cell>
          <cell r="Q142">
            <v>-1584</v>
          </cell>
          <cell r="R142">
            <v>-1584</v>
          </cell>
          <cell r="S142">
            <v>-1584</v>
          </cell>
          <cell r="T142">
            <v>-1597.06</v>
          </cell>
          <cell r="U142">
            <v>-1584</v>
          </cell>
          <cell r="V142">
            <v>-1584</v>
          </cell>
          <cell r="W142">
            <v>-3912.05</v>
          </cell>
          <cell r="X142">
            <v>-1696.52</v>
          </cell>
          <cell r="Y142">
            <v>-1696.52</v>
          </cell>
          <cell r="Z142">
            <v>-1696.52</v>
          </cell>
          <cell r="AA142">
            <v>-1696.52</v>
          </cell>
          <cell r="AD142">
            <v>-1696.52</v>
          </cell>
          <cell r="AE142">
            <v>-1696.52</v>
          </cell>
          <cell r="AF142">
            <v>-1721.9677999999999</v>
          </cell>
          <cell r="AG142">
            <v>-1721.9677999999999</v>
          </cell>
          <cell r="AH142">
            <v>-1721.9677999999999</v>
          </cell>
          <cell r="AI142">
            <v>-1862.6525693000001</v>
          </cell>
          <cell r="AJ142">
            <v>-1862.6525693000001</v>
          </cell>
          <cell r="AK142">
            <v>-1862.6525693000001</v>
          </cell>
          <cell r="AL142">
            <v>-1862.6525693000001</v>
          </cell>
          <cell r="AM142">
            <v>-1862.6525693000001</v>
          </cell>
          <cell r="AN142">
            <v>-1862.6525693000001</v>
          </cell>
          <cell r="AO142">
            <v>-1862.6525693000001</v>
          </cell>
          <cell r="AR142">
            <v>-1862.6525693000001</v>
          </cell>
          <cell r="AS142">
            <v>-1862.6525693000001</v>
          </cell>
          <cell r="AT142">
            <v>-1862.6525693000001</v>
          </cell>
          <cell r="AU142">
            <v>-1862.6525693000001</v>
          </cell>
          <cell r="AV142">
            <v>-1862.6525693000001</v>
          </cell>
          <cell r="AW142">
            <v>-1936.5998044</v>
          </cell>
          <cell r="AX142">
            <v>-1936.5998044</v>
          </cell>
          <cell r="AY142">
            <v>-1936.5998044</v>
          </cell>
          <cell r="AZ142">
            <v>-1936.5998044</v>
          </cell>
          <cell r="BA142">
            <v>-1936.5998044</v>
          </cell>
          <cell r="BB142">
            <v>-1936.5998044</v>
          </cell>
          <cell r="BC142">
            <v>-1936.5998044</v>
          </cell>
          <cell r="BF142">
            <v>-1936.5998044</v>
          </cell>
          <cell r="BG142">
            <v>-1936.5998044</v>
          </cell>
          <cell r="BH142">
            <v>-1936.5998044</v>
          </cell>
          <cell r="BI142">
            <v>-1936.5998044</v>
          </cell>
          <cell r="BJ142">
            <v>-1936.5998044</v>
          </cell>
          <cell r="BK142">
            <v>-2008.0602805000001</v>
          </cell>
          <cell r="BL142">
            <v>-2008.0602805000001</v>
          </cell>
          <cell r="BM142">
            <v>-2008.0602805000001</v>
          </cell>
          <cell r="BN142">
            <v>-2008.0602805000001</v>
          </cell>
          <cell r="BO142">
            <v>-2008.0602805000001</v>
          </cell>
          <cell r="BP142">
            <v>-2008.0602805000001</v>
          </cell>
          <cell r="BQ142">
            <v>-2008.0602805000001</v>
          </cell>
        </row>
        <row r="143">
          <cell r="H143">
            <v>0</v>
          </cell>
          <cell r="I143">
            <v>-9945</v>
          </cell>
          <cell r="J143">
            <v>-90775</v>
          </cell>
          <cell r="K143">
            <v>-58536.94</v>
          </cell>
          <cell r="L143">
            <v>-70677</v>
          </cell>
          <cell r="M143">
            <v>-21413.45</v>
          </cell>
          <cell r="P143">
            <v>-8107.05</v>
          </cell>
          <cell r="Q143">
            <v>-2329.48</v>
          </cell>
        </row>
        <row r="144">
          <cell r="B144">
            <v>-5640</v>
          </cell>
          <cell r="C144">
            <v>-90347</v>
          </cell>
          <cell r="D144">
            <v>-27152.02</v>
          </cell>
          <cell r="E144">
            <v>-68610.84</v>
          </cell>
          <cell r="F144">
            <v>-51656</v>
          </cell>
          <cell r="G144">
            <v>-44675</v>
          </cell>
          <cell r="H144">
            <v>-12814</v>
          </cell>
          <cell r="I144">
            <v>-9900</v>
          </cell>
          <cell r="J144">
            <v>-10590.3</v>
          </cell>
          <cell r="K144">
            <v>-8970</v>
          </cell>
          <cell r="L144">
            <v>0</v>
          </cell>
          <cell r="M144">
            <v>-62468.26</v>
          </cell>
          <cell r="P144">
            <v>-3383.23</v>
          </cell>
          <cell r="Q144">
            <v>-23122.87</v>
          </cell>
          <cell r="R144">
            <v>-195769.86</v>
          </cell>
          <cell r="S144">
            <v>-33834.18</v>
          </cell>
          <cell r="T144">
            <v>-50728.88</v>
          </cell>
          <cell r="U144">
            <v>-52801.01</v>
          </cell>
          <cell r="V144">
            <v>-62351.98</v>
          </cell>
          <cell r="W144">
            <v>-40861</v>
          </cell>
          <cell r="X144">
            <v>-202530.69245999999</v>
          </cell>
          <cell r="Y144">
            <v>-88731.268150000004</v>
          </cell>
          <cell r="Z144">
            <v>-87911.09</v>
          </cell>
          <cell r="AA144">
            <v>-90302.155599999998</v>
          </cell>
          <cell r="AD144">
            <v>-36308.663185700003</v>
          </cell>
          <cell r="AE144">
            <v>-56972.663185700003</v>
          </cell>
          <cell r="AF144">
            <v>-67881.293134099993</v>
          </cell>
          <cell r="AG144">
            <v>-83271.328208299994</v>
          </cell>
          <cell r="AH144">
            <v>-63045.328208300001</v>
          </cell>
          <cell r="AI144">
            <v>-88968.075122800001</v>
          </cell>
          <cell r="AJ144">
            <v>-110086.0751228</v>
          </cell>
          <cell r="AK144">
            <v>-76119.875122800004</v>
          </cell>
          <cell r="AL144">
            <v>-113208.1051228</v>
          </cell>
          <cell r="AM144">
            <v>-66649.145122799993</v>
          </cell>
          <cell r="AN144">
            <v>-80319.275122799998</v>
          </cell>
          <cell r="AO144">
            <v>-53964.275122799998</v>
          </cell>
          <cell r="AR144">
            <v>-39703.930635999997</v>
          </cell>
          <cell r="AS144">
            <v>-60367.930635999997</v>
          </cell>
          <cell r="AT144">
            <v>-70731.930636000005</v>
          </cell>
          <cell r="AU144">
            <v>-85804.653529699994</v>
          </cell>
          <cell r="AV144">
            <v>-65578.653529699994</v>
          </cell>
          <cell r="AW144">
            <v>-90058.333673600006</v>
          </cell>
          <cell r="AX144">
            <v>-111176.33367360001</v>
          </cell>
          <cell r="AY144">
            <v>-77210.133673599994</v>
          </cell>
          <cell r="AZ144">
            <v>-114298.3636736</v>
          </cell>
          <cell r="BA144">
            <v>-67739.403673599998</v>
          </cell>
          <cell r="BB144">
            <v>-81409.533673600003</v>
          </cell>
          <cell r="BC144">
            <v>-55054.533673600003</v>
          </cell>
          <cell r="BF144">
            <v>-40846.333673599998</v>
          </cell>
          <cell r="BG144">
            <v>-61510.333673599998</v>
          </cell>
          <cell r="BH144">
            <v>-71874.333673600006</v>
          </cell>
          <cell r="BI144">
            <v>-87364.333673600006</v>
          </cell>
          <cell r="BJ144">
            <v>-67138.333673600006</v>
          </cell>
          <cell r="BK144">
            <v>-91565.563388499999</v>
          </cell>
          <cell r="BL144">
            <v>-112683.5633885</v>
          </cell>
          <cell r="BM144">
            <v>-78717.363388500002</v>
          </cell>
          <cell r="BN144">
            <v>-115805.5933885</v>
          </cell>
          <cell r="BO144">
            <v>-69246.633388500006</v>
          </cell>
          <cell r="BP144">
            <v>-82916.763388499996</v>
          </cell>
          <cell r="BQ144">
            <v>-56561.763388500003</v>
          </cell>
          <cell r="BT144">
            <v>-42353.563388499999</v>
          </cell>
          <cell r="BU144">
            <v>-63017.563388499999</v>
          </cell>
          <cell r="BV144">
            <v>-73381.563388499999</v>
          </cell>
          <cell r="BW144">
            <v>-88871.563388499999</v>
          </cell>
          <cell r="BX144">
            <v>-68645.563388499999</v>
          </cell>
          <cell r="BY144">
            <v>-93052.173461800005</v>
          </cell>
          <cell r="BZ144">
            <v>-114170.1734618</v>
          </cell>
          <cell r="CA144">
            <v>-80203.973461799993</v>
          </cell>
          <cell r="CB144">
            <v>-117292.2034618</v>
          </cell>
          <cell r="CC144">
            <v>-70733.243461799997</v>
          </cell>
          <cell r="CD144">
            <v>-84403.373461800002</v>
          </cell>
          <cell r="CE144">
            <v>-58048.373461800002</v>
          </cell>
        </row>
        <row r="146">
          <cell r="B146">
            <v>-1765.45</v>
          </cell>
          <cell r="E146">
            <v>-4253.6000000000004</v>
          </cell>
          <cell r="F146">
            <v>-2239.89</v>
          </cell>
          <cell r="G146">
            <v>-6251.62</v>
          </cell>
          <cell r="I146">
            <v>-4960.4799999999996</v>
          </cell>
          <cell r="L146">
            <v>-4251.83</v>
          </cell>
          <cell r="S146">
            <v>-9677.09</v>
          </cell>
          <cell r="T146">
            <v>-4476.87</v>
          </cell>
          <cell r="U146">
            <v>-8472.59</v>
          </cell>
          <cell r="W146">
            <v>-448.93</v>
          </cell>
        </row>
        <row r="149">
          <cell r="B149">
            <v>-725202.99</v>
          </cell>
          <cell r="C149">
            <v>-714342.14</v>
          </cell>
          <cell r="D149">
            <v>-722581.94</v>
          </cell>
          <cell r="E149">
            <v>-732063.13</v>
          </cell>
          <cell r="F149">
            <v>-668691.43000000005</v>
          </cell>
          <cell r="G149">
            <v>-745497.61</v>
          </cell>
          <cell r="H149">
            <v>-675798.87</v>
          </cell>
          <cell r="I149">
            <v>-736154.35</v>
          </cell>
          <cell r="J149">
            <v>-615867.47</v>
          </cell>
          <cell r="K149">
            <v>-661632.36</v>
          </cell>
          <cell r="L149">
            <v>-986572.31</v>
          </cell>
          <cell r="M149">
            <v>-1396187.2</v>
          </cell>
          <cell r="P149">
            <v>-718977.61</v>
          </cell>
          <cell r="Q149">
            <v>-670126.76</v>
          </cell>
          <cell r="R149">
            <v>-716586.16</v>
          </cell>
          <cell r="S149">
            <v>-715792.8</v>
          </cell>
          <cell r="T149">
            <v>-704217.06</v>
          </cell>
          <cell r="U149">
            <v>-765787.09</v>
          </cell>
          <cell r="V149">
            <v>-718958.63</v>
          </cell>
          <cell r="W149">
            <v>-1002808.72</v>
          </cell>
          <cell r="X149">
            <v>-870800.58042360004</v>
          </cell>
          <cell r="Y149">
            <v>-880285.86592360004</v>
          </cell>
          <cell r="Z149">
            <v>-880285.86592360004</v>
          </cell>
          <cell r="AA149">
            <v>-880285.86592360004</v>
          </cell>
          <cell r="AD149">
            <v>-876658.99828179996</v>
          </cell>
          <cell r="AE149">
            <v>-876658.99828179996</v>
          </cell>
          <cell r="AF149">
            <v>-889518.9675876</v>
          </cell>
          <cell r="AG149">
            <v>-889773.96587079996</v>
          </cell>
          <cell r="AH149">
            <v>-889773.96587079996</v>
          </cell>
          <cell r="AI149">
            <v>-960396.96391599998</v>
          </cell>
          <cell r="AJ149">
            <v>-960396.96391599998</v>
          </cell>
          <cell r="AK149">
            <v>-961834.61425300001</v>
          </cell>
          <cell r="AL149">
            <v>-960396.96391599998</v>
          </cell>
          <cell r="AM149">
            <v>-960396.96391599998</v>
          </cell>
          <cell r="AN149">
            <v>-960396.96391599998</v>
          </cell>
          <cell r="AO149">
            <v>-960396.96391599998</v>
          </cell>
          <cell r="AR149">
            <v>-959142.34175300004</v>
          </cell>
          <cell r="AS149">
            <v>-959142.34175300004</v>
          </cell>
          <cell r="AT149">
            <v>-959142.34175300004</v>
          </cell>
          <cell r="AU149">
            <v>-941501.25873500004</v>
          </cell>
          <cell r="AV149">
            <v>-941501.25873500004</v>
          </cell>
          <cell r="AW149">
            <v>-977872.24991679995</v>
          </cell>
          <cell r="AX149">
            <v>-977872.24991679995</v>
          </cell>
          <cell r="AY149">
            <v>-978878.85870650003</v>
          </cell>
          <cell r="AZ149">
            <v>-977872.24991679995</v>
          </cell>
          <cell r="BA149">
            <v>-977872.24991679995</v>
          </cell>
          <cell r="BB149">
            <v>-977872.24991679995</v>
          </cell>
          <cell r="BC149">
            <v>-977872.24991679995</v>
          </cell>
          <cell r="BF149">
            <v>-977872.24991679995</v>
          </cell>
          <cell r="BG149">
            <v>-977872.24991679995</v>
          </cell>
          <cell r="BH149">
            <v>-977872.24991679995</v>
          </cell>
          <cell r="BI149">
            <v>-977872.24991679995</v>
          </cell>
          <cell r="BJ149">
            <v>-977872.24991679995</v>
          </cell>
          <cell r="BK149">
            <v>-1013020.1222281</v>
          </cell>
          <cell r="BL149">
            <v>-1013020.1222281</v>
          </cell>
          <cell r="BM149">
            <v>-1013955.7359395</v>
          </cell>
          <cell r="BN149">
            <v>-1013020.1222281</v>
          </cell>
          <cell r="BO149">
            <v>-1013020.1222281</v>
          </cell>
          <cell r="BP149">
            <v>-1013020.1222281</v>
          </cell>
          <cell r="BQ149">
            <v>-1013020.1222281</v>
          </cell>
          <cell r="BT149">
            <v>-1013020.1222281</v>
          </cell>
          <cell r="BU149">
            <v>-1013020.1222281</v>
          </cell>
          <cell r="BV149">
            <v>-1013020.1222281</v>
          </cell>
          <cell r="BW149">
            <v>-1013020.1222281</v>
          </cell>
          <cell r="BX149">
            <v>-1013020.1222281</v>
          </cell>
          <cell r="BY149">
            <v>-1047687.1545007</v>
          </cell>
          <cell r="BZ149">
            <v>-1047687.1545007</v>
          </cell>
          <cell r="CA149">
            <v>-1048577.128519</v>
          </cell>
          <cell r="CB149">
            <v>-1047687.1545007</v>
          </cell>
          <cell r="CC149">
            <v>-1047687.1545007</v>
          </cell>
          <cell r="CD149">
            <v>-1047687.1545007</v>
          </cell>
          <cell r="CE149">
            <v>-1047687.1545007</v>
          </cell>
        </row>
        <row r="150">
          <cell r="B150">
            <v>-316911.59999999998</v>
          </cell>
          <cell r="C150">
            <v>-226047.44</v>
          </cell>
          <cell r="D150">
            <v>-216472.86</v>
          </cell>
          <cell r="E150">
            <v>-235958.22</v>
          </cell>
          <cell r="F150">
            <v>-179628.08</v>
          </cell>
          <cell r="G150">
            <v>-221339.58</v>
          </cell>
          <cell r="H150">
            <v>-234268.17</v>
          </cell>
          <cell r="I150">
            <v>-233953.78</v>
          </cell>
          <cell r="J150">
            <v>-183012.47</v>
          </cell>
          <cell r="K150">
            <v>-196641.35</v>
          </cell>
          <cell r="L150">
            <v>-383735.24</v>
          </cell>
          <cell r="M150">
            <v>-209587.51</v>
          </cell>
          <cell r="P150">
            <v>-237217.46</v>
          </cell>
          <cell r="Q150">
            <v>-195725.35</v>
          </cell>
          <cell r="R150">
            <v>-294795.2</v>
          </cell>
          <cell r="S150">
            <v>-218775.86</v>
          </cell>
          <cell r="T150">
            <v>-295221.3</v>
          </cell>
          <cell r="U150">
            <v>-221574.29</v>
          </cell>
          <cell r="V150">
            <v>-209818.33</v>
          </cell>
          <cell r="W150">
            <v>-368829.82</v>
          </cell>
          <cell r="X150">
            <v>-254961.4972671</v>
          </cell>
          <cell r="Y150">
            <v>-257741.06810949999</v>
          </cell>
          <cell r="Z150">
            <v>-257741.06810949999</v>
          </cell>
          <cell r="AA150">
            <v>-257741.06810949999</v>
          </cell>
          <cell r="AD150">
            <v>-256678.24975290001</v>
          </cell>
          <cell r="AE150">
            <v>-256678.24975290001</v>
          </cell>
          <cell r="AF150">
            <v>-260443.466526</v>
          </cell>
          <cell r="AG150">
            <v>-260518.19129759999</v>
          </cell>
          <cell r="AH150">
            <v>-260518.19129759999</v>
          </cell>
          <cell r="AI150">
            <v>-281195.48431309999</v>
          </cell>
          <cell r="AJ150">
            <v>-281195.48431309999</v>
          </cell>
          <cell r="AK150">
            <v>-281616.773789</v>
          </cell>
          <cell r="AL150">
            <v>-281195.48431309999</v>
          </cell>
          <cell r="AM150">
            <v>-281195.48431309999</v>
          </cell>
          <cell r="AN150">
            <v>-281195.48431309999</v>
          </cell>
          <cell r="AO150">
            <v>-281195.48431309999</v>
          </cell>
          <cell r="AR150">
            <v>-280827.82946679997</v>
          </cell>
          <cell r="AS150">
            <v>-280827.82946679997</v>
          </cell>
          <cell r="AT150">
            <v>-280827.82946679997</v>
          </cell>
          <cell r="AU150">
            <v>-275658.28132980003</v>
          </cell>
          <cell r="AV150">
            <v>-275658.28132980003</v>
          </cell>
          <cell r="AW150">
            <v>-286306.9381652</v>
          </cell>
          <cell r="AX150">
            <v>-286306.9381652</v>
          </cell>
          <cell r="AY150">
            <v>-286601.91509999998</v>
          </cell>
          <cell r="AZ150">
            <v>-286306.9381652</v>
          </cell>
          <cell r="BA150">
            <v>-286306.9381652</v>
          </cell>
          <cell r="BB150">
            <v>-286306.9381652</v>
          </cell>
          <cell r="BC150">
            <v>-286306.9381652</v>
          </cell>
          <cell r="BF150">
            <v>-286306.9381652</v>
          </cell>
          <cell r="BG150">
            <v>-286306.9381652</v>
          </cell>
          <cell r="BH150">
            <v>-286306.9381652</v>
          </cell>
          <cell r="BI150">
            <v>-286306.9381652</v>
          </cell>
          <cell r="BJ150">
            <v>-286306.9381652</v>
          </cell>
          <cell r="BK150">
            <v>-296597.49166589999</v>
          </cell>
          <cell r="BL150">
            <v>-296597.49166589999</v>
          </cell>
          <cell r="BM150">
            <v>-296871.66418229998</v>
          </cell>
          <cell r="BN150">
            <v>-296597.49166589999</v>
          </cell>
          <cell r="BO150">
            <v>-296597.49166589999</v>
          </cell>
          <cell r="BP150">
            <v>-296597.49166589999</v>
          </cell>
          <cell r="BQ150">
            <v>-296597.49166589999</v>
          </cell>
          <cell r="BT150">
            <v>-296597.49166589999</v>
          </cell>
          <cell r="BU150">
            <v>-296597.49166589999</v>
          </cell>
          <cell r="BV150">
            <v>-296597.49166589999</v>
          </cell>
          <cell r="BW150">
            <v>-296597.49166589999</v>
          </cell>
          <cell r="BX150">
            <v>-296597.49166589999</v>
          </cell>
          <cell r="BY150">
            <v>-306747.26537669997</v>
          </cell>
          <cell r="BZ150">
            <v>-306747.26537669997</v>
          </cell>
          <cell r="CA150">
            <v>-307008.0636235</v>
          </cell>
          <cell r="CB150">
            <v>-306747.26537669997</v>
          </cell>
          <cell r="CC150">
            <v>-306747.26537669997</v>
          </cell>
          <cell r="CD150">
            <v>-306747.26537669997</v>
          </cell>
          <cell r="CE150">
            <v>-306747.26537669997</v>
          </cell>
        </row>
        <row r="151">
          <cell r="B151">
            <v>-49389.13</v>
          </cell>
          <cell r="C151">
            <v>-80903.11</v>
          </cell>
          <cell r="D151">
            <v>-59711.92</v>
          </cell>
          <cell r="E151">
            <v>-59312.61</v>
          </cell>
          <cell r="F151">
            <v>-43385.2</v>
          </cell>
          <cell r="G151">
            <v>-56704.2</v>
          </cell>
          <cell r="H151">
            <v>-78661.13</v>
          </cell>
          <cell r="I151">
            <v>-59752.480000000003</v>
          </cell>
          <cell r="J151">
            <v>-59554.720000000001</v>
          </cell>
          <cell r="K151">
            <v>-59170.26</v>
          </cell>
          <cell r="L151">
            <v>-78961.820000000007</v>
          </cell>
          <cell r="M151">
            <v>613442.79</v>
          </cell>
          <cell r="P151">
            <v>-50089.5</v>
          </cell>
          <cell r="Q151">
            <v>-51010.25</v>
          </cell>
          <cell r="R151">
            <v>-51128.77</v>
          </cell>
          <cell r="S151">
            <v>-51366.18</v>
          </cell>
          <cell r="T151">
            <v>-50167.74</v>
          </cell>
          <cell r="U151">
            <v>-68142.039999999994</v>
          </cell>
          <cell r="V151">
            <v>-58881.2</v>
          </cell>
          <cell r="W151">
            <v>-113044.45</v>
          </cell>
          <cell r="X151">
            <v>-72566.715037000002</v>
          </cell>
          <cell r="Y151">
            <v>-73357.1554951</v>
          </cell>
          <cell r="Z151">
            <v>-73357.1554951</v>
          </cell>
          <cell r="AA151">
            <v>-73357.1554951</v>
          </cell>
          <cell r="AD151">
            <v>-73054.916524900007</v>
          </cell>
          <cell r="AE151">
            <v>-73054.916524900007</v>
          </cell>
          <cell r="AF151">
            <v>-76318.228128600007</v>
          </cell>
          <cell r="AG151">
            <v>-74147.830489500004</v>
          </cell>
          <cell r="AH151">
            <v>-74147.830489500004</v>
          </cell>
          <cell r="AI151">
            <v>-109847.0381243</v>
          </cell>
          <cell r="AJ151">
            <v>-80033.080327799995</v>
          </cell>
          <cell r="AK151">
            <v>-80152.884522699998</v>
          </cell>
          <cell r="AL151">
            <v>-80033.080327799995</v>
          </cell>
          <cell r="AM151">
            <v>-80033.080327799995</v>
          </cell>
          <cell r="AN151">
            <v>-80033.080327799995</v>
          </cell>
          <cell r="AO151">
            <v>-80033.080327799995</v>
          </cell>
          <cell r="AR151">
            <v>-79928.5284809</v>
          </cell>
          <cell r="AS151">
            <v>-79928.5284809</v>
          </cell>
          <cell r="AT151">
            <v>-79928.5284809</v>
          </cell>
          <cell r="AU151">
            <v>-78458.438229299994</v>
          </cell>
          <cell r="AV151">
            <v>-78458.438229299994</v>
          </cell>
          <cell r="AW151">
            <v>-97063.354148900005</v>
          </cell>
          <cell r="AX151">
            <v>-81489.354161499999</v>
          </cell>
          <cell r="AY151">
            <v>-81573.238227399997</v>
          </cell>
          <cell r="AZ151">
            <v>-81489.354161499999</v>
          </cell>
          <cell r="BA151">
            <v>-81489.354161499999</v>
          </cell>
          <cell r="BB151">
            <v>-81489.354161499999</v>
          </cell>
          <cell r="BC151">
            <v>-81489.354161499999</v>
          </cell>
          <cell r="BF151">
            <v>-81489.354161499999</v>
          </cell>
          <cell r="BG151">
            <v>-81489.354161499999</v>
          </cell>
          <cell r="BH151">
            <v>-81489.354161499999</v>
          </cell>
          <cell r="BI151">
            <v>-81489.354161499999</v>
          </cell>
          <cell r="BJ151">
            <v>-81489.354161499999</v>
          </cell>
          <cell r="BK151">
            <v>-99453.1293611</v>
          </cell>
          <cell r="BL151">
            <v>-84418.343517600006</v>
          </cell>
          <cell r="BM151">
            <v>-84496.3113266</v>
          </cell>
          <cell r="BN151">
            <v>-84418.343517600006</v>
          </cell>
          <cell r="BO151">
            <v>-84418.343517600006</v>
          </cell>
          <cell r="BP151">
            <v>-84418.343517600006</v>
          </cell>
          <cell r="BQ151">
            <v>-84418.343517600006</v>
          </cell>
          <cell r="BT151">
            <v>-84418.343517600006</v>
          </cell>
          <cell r="BU151">
            <v>-84418.343517600006</v>
          </cell>
          <cell r="BV151">
            <v>-84418.343517600006</v>
          </cell>
          <cell r="BW151">
            <v>-84418.343517600006</v>
          </cell>
          <cell r="BX151">
            <v>-84418.343517600006</v>
          </cell>
          <cell r="BY151">
            <v>-102122.6821622</v>
          </cell>
          <cell r="BZ151">
            <v>-87307.262875999993</v>
          </cell>
          <cell r="CA151">
            <v>-87381.427377600005</v>
          </cell>
          <cell r="CB151">
            <v>-87307.262875999993</v>
          </cell>
          <cell r="CC151">
            <v>-87307.262875999993</v>
          </cell>
          <cell r="CD151">
            <v>-87307.262875999993</v>
          </cell>
          <cell r="CE151">
            <v>-87307.262875999993</v>
          </cell>
        </row>
        <row r="152">
          <cell r="B152">
            <v>-15246.54</v>
          </cell>
          <cell r="C152">
            <v>-23707.91</v>
          </cell>
          <cell r="D152">
            <v>-17497.98</v>
          </cell>
          <cell r="E152">
            <v>-17381.05</v>
          </cell>
          <cell r="F152">
            <v>-11939.99</v>
          </cell>
          <cell r="G152">
            <v>-16616.560000000001</v>
          </cell>
          <cell r="H152">
            <v>-23050.92</v>
          </cell>
          <cell r="I152">
            <v>-17509.86</v>
          </cell>
          <cell r="J152">
            <v>-17452.009999999998</v>
          </cell>
          <cell r="K152">
            <v>-17339.3</v>
          </cell>
          <cell r="L152">
            <v>-23138.86</v>
          </cell>
          <cell r="M152">
            <v>75908.37</v>
          </cell>
          <cell r="P152">
            <v>-14801.07</v>
          </cell>
          <cell r="Q152">
            <v>-17498.62</v>
          </cell>
          <cell r="R152">
            <v>-18678.53</v>
          </cell>
          <cell r="S152">
            <v>-19247.25</v>
          </cell>
          <cell r="T152">
            <v>-22435.01</v>
          </cell>
          <cell r="U152">
            <v>-22707.98</v>
          </cell>
          <cell r="V152">
            <v>-25975.7</v>
          </cell>
          <cell r="W152">
            <v>-40434.81</v>
          </cell>
          <cell r="X152">
            <v>-21246.791440100002</v>
          </cell>
          <cell r="Y152">
            <v>-21478.422343499999</v>
          </cell>
          <cell r="Z152">
            <v>-21478.422343499999</v>
          </cell>
          <cell r="AA152">
            <v>-21478.422343499999</v>
          </cell>
          <cell r="AD152">
            <v>-21389.8541472</v>
          </cell>
          <cell r="AE152">
            <v>-21389.8541472</v>
          </cell>
          <cell r="AF152">
            <v>-22345.317835900001</v>
          </cell>
          <cell r="AG152">
            <v>-21709.849276000001</v>
          </cell>
          <cell r="AH152">
            <v>-21709.849276000001</v>
          </cell>
          <cell r="AI152">
            <v>-32162.1545878</v>
          </cell>
          <cell r="AJ152">
            <v>-23432.957026799999</v>
          </cell>
          <cell r="AK152">
            <v>-23468.0644832</v>
          </cell>
          <cell r="AL152">
            <v>-23432.957026799999</v>
          </cell>
          <cell r="AM152">
            <v>-23432.957026799999</v>
          </cell>
          <cell r="AN152">
            <v>-23432.957026799999</v>
          </cell>
          <cell r="AO152">
            <v>-23432.957026799999</v>
          </cell>
          <cell r="AR152">
            <v>-23402.3191229</v>
          </cell>
          <cell r="AS152">
            <v>-23402.3191229</v>
          </cell>
          <cell r="AT152">
            <v>-23402.3191229</v>
          </cell>
          <cell r="AU152">
            <v>-22971.523444800001</v>
          </cell>
          <cell r="AV152">
            <v>-22971.523444800001</v>
          </cell>
          <cell r="AW152">
            <v>-28418.758918</v>
          </cell>
          <cell r="AX152">
            <v>-23858.911513200001</v>
          </cell>
          <cell r="AY152">
            <v>-23883.492924400001</v>
          </cell>
          <cell r="AZ152">
            <v>-23858.911513200001</v>
          </cell>
          <cell r="BA152">
            <v>-23858.911513200001</v>
          </cell>
          <cell r="BB152">
            <v>-23858.911513200001</v>
          </cell>
          <cell r="BC152">
            <v>-23858.911513200001</v>
          </cell>
          <cell r="BF152">
            <v>-23858.911513200001</v>
          </cell>
          <cell r="BG152">
            <v>-23858.911513200001</v>
          </cell>
          <cell r="BH152">
            <v>-23858.911513200001</v>
          </cell>
          <cell r="BI152">
            <v>-23858.911513200001</v>
          </cell>
          <cell r="BJ152">
            <v>-23858.911513200001</v>
          </cell>
          <cell r="BK152">
            <v>-29118.426813099901</v>
          </cell>
          <cell r="BL152">
            <v>-24716.457639600001</v>
          </cell>
          <cell r="BM152">
            <v>-24739.3053492</v>
          </cell>
          <cell r="BN152">
            <v>-24716.457639600001</v>
          </cell>
          <cell r="BO152">
            <v>-24716.457639600001</v>
          </cell>
          <cell r="BP152">
            <v>-24716.457639600001</v>
          </cell>
          <cell r="BQ152">
            <v>-24716.457639600001</v>
          </cell>
          <cell r="BT152">
            <v>-24716.457639600001</v>
          </cell>
          <cell r="BU152">
            <v>-24716.457639600001</v>
          </cell>
          <cell r="BV152">
            <v>-24716.457639600001</v>
          </cell>
          <cell r="BW152">
            <v>-24716.457639600001</v>
          </cell>
          <cell r="BX152">
            <v>-24716.457639600001</v>
          </cell>
          <cell r="BY152">
            <v>-29900.010431999999</v>
          </cell>
          <cell r="BZ152">
            <v>-25562.272115100001</v>
          </cell>
          <cell r="CA152">
            <v>-25584.005302500002</v>
          </cell>
          <cell r="CB152">
            <v>-25562.272115100001</v>
          </cell>
          <cell r="CC152">
            <v>-25562.272115100001</v>
          </cell>
          <cell r="CD152">
            <v>-25562.272115100001</v>
          </cell>
          <cell r="CE152">
            <v>-25562.272115100001</v>
          </cell>
        </row>
        <row r="153">
          <cell r="B153">
            <v>164838.51999999999</v>
          </cell>
          <cell r="C153">
            <v>-236320.76</v>
          </cell>
          <cell r="D153">
            <v>-7263.13</v>
          </cell>
          <cell r="E153">
            <v>3711.2</v>
          </cell>
          <cell r="F153">
            <v>69521.75</v>
          </cell>
          <cell r="G153">
            <v>29874.77</v>
          </cell>
          <cell r="H153">
            <v>-61450.7</v>
          </cell>
          <cell r="I153">
            <v>-31302.18</v>
          </cell>
          <cell r="J153">
            <v>-15426.84</v>
          </cell>
          <cell r="K153">
            <v>9846.06</v>
          </cell>
          <cell r="L153">
            <v>-11984.83</v>
          </cell>
          <cell r="M153">
            <v>-14261.05</v>
          </cell>
          <cell r="P153">
            <v>50748.92</v>
          </cell>
          <cell r="Q153">
            <v>-6185.99</v>
          </cell>
          <cell r="R153">
            <v>-283.37</v>
          </cell>
          <cell r="S153">
            <v>11037.82</v>
          </cell>
          <cell r="T153">
            <v>36097.360000000001</v>
          </cell>
          <cell r="U153">
            <v>-54949.88</v>
          </cell>
          <cell r="V153">
            <v>37057.26</v>
          </cell>
          <cell r="W153">
            <v>-122926.26</v>
          </cell>
          <cell r="X153">
            <v>-24186.4861246</v>
          </cell>
          <cell r="Y153">
            <v>-24449.939929200002</v>
          </cell>
          <cell r="Z153">
            <v>-24449.939929200002</v>
          </cell>
          <cell r="AA153">
            <v>-24449.939929200002</v>
          </cell>
          <cell r="AD153">
            <v>-24349.203680499999</v>
          </cell>
          <cell r="AE153">
            <v>-24349.203680499999</v>
          </cell>
          <cell r="AF153">
            <v>-42401.965311</v>
          </cell>
          <cell r="AG153">
            <v>-24713.471901299999</v>
          </cell>
          <cell r="AH153">
            <v>-24713.471901299999</v>
          </cell>
          <cell r="AI153">
            <v>-115706.2033329</v>
          </cell>
          <cell r="AJ153">
            <v>-26675.025673299999</v>
          </cell>
          <cell r="AK153">
            <v>-26714.9564116</v>
          </cell>
          <cell r="AL153">
            <v>-26675.025673299999</v>
          </cell>
          <cell r="AM153">
            <v>-26675.025673299999</v>
          </cell>
          <cell r="AN153">
            <v>-26675.025673299999</v>
          </cell>
          <cell r="AO153">
            <v>-26675.025673299999</v>
          </cell>
          <cell r="AR153">
            <v>-26640.1785427</v>
          </cell>
          <cell r="AS153">
            <v>-26640.1785427</v>
          </cell>
          <cell r="AT153">
            <v>-26640.1785427</v>
          </cell>
          <cell r="AU153">
            <v>-26150.197461899999</v>
          </cell>
          <cell r="AV153">
            <v>-26150.197461899999</v>
          </cell>
          <cell r="AW153">
            <v>-52452.183508800001</v>
          </cell>
          <cell r="AX153">
            <v>-27160.401740699999</v>
          </cell>
          <cell r="AY153">
            <v>-27188.3603</v>
          </cell>
          <cell r="AZ153">
            <v>-27160.401740699999</v>
          </cell>
          <cell r="BA153">
            <v>-27160.401740699999</v>
          </cell>
          <cell r="BB153">
            <v>-27160.401740699999</v>
          </cell>
          <cell r="BC153">
            <v>-27160.401740699999</v>
          </cell>
          <cell r="BF153">
            <v>-27160.401740699999</v>
          </cell>
          <cell r="BG153">
            <v>-27160.401740699999</v>
          </cell>
          <cell r="BH153">
            <v>-27160.401740699999</v>
          </cell>
          <cell r="BI153">
            <v>-27160.401740699999</v>
          </cell>
          <cell r="BJ153">
            <v>-27160.401740699999</v>
          </cell>
          <cell r="BK153">
            <v>-46433.861433400001</v>
          </cell>
          <cell r="BL153">
            <v>-28136.633893599999</v>
          </cell>
          <cell r="BM153">
            <v>-28162.620564600002</v>
          </cell>
          <cell r="BN153">
            <v>-28136.633893599999</v>
          </cell>
          <cell r="BO153">
            <v>-28136.633893599999</v>
          </cell>
          <cell r="BP153">
            <v>-28136.633893599999</v>
          </cell>
          <cell r="BQ153">
            <v>-28136.633893599999</v>
          </cell>
          <cell r="BT153">
            <v>-28136.633893599999</v>
          </cell>
          <cell r="BU153">
            <v>-28136.633893599999</v>
          </cell>
          <cell r="BV153">
            <v>-28136.633893599999</v>
          </cell>
          <cell r="BW153">
            <v>-28136.633893599999</v>
          </cell>
          <cell r="BX153">
            <v>-28136.633893599999</v>
          </cell>
          <cell r="BY153">
            <v>-45308.695959600002</v>
          </cell>
          <cell r="BZ153">
            <v>-29099.5107178</v>
          </cell>
          <cell r="CA153">
            <v>-29124.229746100002</v>
          </cell>
          <cell r="CB153">
            <v>-29099.5107178</v>
          </cell>
          <cell r="CC153">
            <v>-29099.5107178</v>
          </cell>
          <cell r="CD153">
            <v>-29099.5107178</v>
          </cell>
          <cell r="CE153">
            <v>-29099.5107178</v>
          </cell>
        </row>
        <row r="154">
          <cell r="B154">
            <v>48304.25</v>
          </cell>
          <cell r="C154">
            <v>-181286.82</v>
          </cell>
          <cell r="D154">
            <v>-2128.36</v>
          </cell>
          <cell r="E154">
            <v>1087.6400000000001</v>
          </cell>
          <cell r="F154">
            <v>21207.91</v>
          </cell>
          <cell r="G154">
            <v>5156.26</v>
          </cell>
          <cell r="H154">
            <v>-18007.48</v>
          </cell>
          <cell r="I154">
            <v>-9172.81</v>
          </cell>
          <cell r="J154">
            <v>-4520.68</v>
          </cell>
          <cell r="K154">
            <v>2885.27</v>
          </cell>
          <cell r="L154">
            <v>-3511.97</v>
          </cell>
          <cell r="M154">
            <v>-4179.17</v>
          </cell>
          <cell r="P154">
            <v>14871.55</v>
          </cell>
          <cell r="Q154">
            <v>-1812.82</v>
          </cell>
          <cell r="R154">
            <v>-82.99</v>
          </cell>
          <cell r="S154">
            <v>3250.65</v>
          </cell>
          <cell r="T154">
            <v>10594.13</v>
          </cell>
          <cell r="U154">
            <v>-16086.29</v>
          </cell>
          <cell r="V154">
            <v>10875.31</v>
          </cell>
          <cell r="W154">
            <v>-36006.04</v>
          </cell>
          <cell r="X154">
            <v>-7081.5555863</v>
          </cell>
          <cell r="Y154">
            <v>-7158.7581663999999</v>
          </cell>
          <cell r="Z154">
            <v>-7158.7581663999999</v>
          </cell>
          <cell r="AA154">
            <v>-7158.7581663999999</v>
          </cell>
          <cell r="AD154">
            <v>-7129.2383866</v>
          </cell>
          <cell r="AE154">
            <v>-7129.2383866</v>
          </cell>
          <cell r="AF154">
            <v>-12418.970492300001</v>
          </cell>
          <cell r="AG154">
            <v>-7235.8927629999998</v>
          </cell>
          <cell r="AH154">
            <v>-7235.8927629999998</v>
          </cell>
          <cell r="AI154">
            <v>-33897.902202899997</v>
          </cell>
          <cell r="AJ154">
            <v>-7810.2045760000001</v>
          </cell>
          <cell r="AK154">
            <v>-7821.9058912999999</v>
          </cell>
          <cell r="AL154">
            <v>-7810.2045760000001</v>
          </cell>
          <cell r="AM154">
            <v>-7810.2045760000001</v>
          </cell>
          <cell r="AN154">
            <v>-7810.2045760000001</v>
          </cell>
          <cell r="AO154">
            <v>-7810.2045760000001</v>
          </cell>
          <cell r="AR154">
            <v>-7799.9929626000003</v>
          </cell>
          <cell r="AS154">
            <v>-7799.9929626000003</v>
          </cell>
          <cell r="AT154">
            <v>-7799.9929626000003</v>
          </cell>
          <cell r="AU154">
            <v>-7656.4087632000001</v>
          </cell>
          <cell r="AV154">
            <v>-7656.4087632000001</v>
          </cell>
          <cell r="AW154">
            <v>-15362.6298898</v>
          </cell>
          <cell r="AX154">
            <v>-7952.1752078</v>
          </cell>
          <cell r="AY154">
            <v>-7960.3681920999998</v>
          </cell>
          <cell r="AZ154">
            <v>-7952.1752078</v>
          </cell>
          <cell r="BA154">
            <v>-7952.1752078</v>
          </cell>
          <cell r="BB154">
            <v>-7952.1752078</v>
          </cell>
          <cell r="BC154">
            <v>-7952.1752078</v>
          </cell>
          <cell r="BF154">
            <v>-7952.1752078</v>
          </cell>
          <cell r="BG154">
            <v>-7952.1752078</v>
          </cell>
          <cell r="BH154">
            <v>-7952.1752078</v>
          </cell>
          <cell r="BI154">
            <v>-7952.1752078</v>
          </cell>
          <cell r="BJ154">
            <v>-7952.1752078</v>
          </cell>
          <cell r="BK154">
            <v>-13598.7993195</v>
          </cell>
          <cell r="BL154">
            <v>-8237.9953311000008</v>
          </cell>
          <cell r="BM154">
            <v>-8245.6104727000002</v>
          </cell>
          <cell r="BN154">
            <v>-8237.9953311000008</v>
          </cell>
          <cell r="BO154">
            <v>-8237.9953311000008</v>
          </cell>
          <cell r="BP154">
            <v>-8237.9953311000008</v>
          </cell>
          <cell r="BQ154">
            <v>-8237.9953311000008</v>
          </cell>
          <cell r="BT154">
            <v>-8237.9953311000008</v>
          </cell>
          <cell r="BU154">
            <v>-8237.9953311000008</v>
          </cell>
          <cell r="BV154">
            <v>-8237.9953311000008</v>
          </cell>
          <cell r="BW154">
            <v>-8237.9953311000008</v>
          </cell>
          <cell r="BX154">
            <v>-8237.9953311000008</v>
          </cell>
          <cell r="BY154">
            <v>-13268.8427262</v>
          </cell>
          <cell r="BZ154">
            <v>-8519.9052965999999</v>
          </cell>
          <cell r="CA154">
            <v>-8527.1489684000007</v>
          </cell>
          <cell r="CB154">
            <v>-8519.9052965999999</v>
          </cell>
          <cell r="CC154">
            <v>-8519.9052965999999</v>
          </cell>
          <cell r="CD154">
            <v>-8519.9052965999999</v>
          </cell>
          <cell r="CE154">
            <v>-8519.9052965999999</v>
          </cell>
        </row>
        <row r="155">
          <cell r="B155">
            <v>-3244.48</v>
          </cell>
          <cell r="C155">
            <v>-3300.77</v>
          </cell>
          <cell r="D155">
            <v>45475.01</v>
          </cell>
          <cell r="E155">
            <v>-2727.14</v>
          </cell>
          <cell r="F155">
            <v>-3408.97</v>
          </cell>
          <cell r="G155">
            <v>-2863.59</v>
          </cell>
          <cell r="H155">
            <v>3746.88</v>
          </cell>
          <cell r="I155">
            <v>-1919.17</v>
          </cell>
          <cell r="J155">
            <v>-11800.34</v>
          </cell>
          <cell r="K155">
            <v>-2852.86</v>
          </cell>
          <cell r="L155">
            <v>-2290.5700000000002</v>
          </cell>
          <cell r="M155">
            <v>-2290.58</v>
          </cell>
          <cell r="P155">
            <v>-19030.009999999998</v>
          </cell>
          <cell r="Q155">
            <v>0</v>
          </cell>
          <cell r="R155">
            <v>32173.84</v>
          </cell>
          <cell r="S155">
            <v>3458.45</v>
          </cell>
          <cell r="T155">
            <v>-428.99</v>
          </cell>
          <cell r="U155">
            <v>-1195.52</v>
          </cell>
          <cell r="V155">
            <v>-4680.28</v>
          </cell>
          <cell r="W155">
            <v>-10103.01</v>
          </cell>
          <cell r="X155">
            <v>-3028.610009</v>
          </cell>
          <cell r="Y155">
            <v>-3028.610009</v>
          </cell>
          <cell r="Z155">
            <v>-3028.610009</v>
          </cell>
          <cell r="AA155">
            <v>-3028.610009</v>
          </cell>
          <cell r="AD155">
            <v>-6389.5684584999999</v>
          </cell>
          <cell r="AE155">
            <v>-6389.5684584999999</v>
          </cell>
          <cell r="AF155">
            <v>-6389.5684584999999</v>
          </cell>
          <cell r="AG155">
            <v>-6389.5684584999999</v>
          </cell>
          <cell r="AH155">
            <v>-6389.5684584999999</v>
          </cell>
          <cell r="AI155">
            <v>-6389.5684584999999</v>
          </cell>
          <cell r="AJ155">
            <v>-6389.5684584999999</v>
          </cell>
          <cell r="AK155">
            <v>-6389.5684584999999</v>
          </cell>
          <cell r="AL155">
            <v>-6389.5684584999999</v>
          </cell>
          <cell r="AM155">
            <v>-6389.5684584999999</v>
          </cell>
          <cell r="AN155">
            <v>-6389.5684584999999</v>
          </cell>
          <cell r="AO155">
            <v>-6389.5684584999999</v>
          </cell>
          <cell r="AR155">
            <v>-6521.5784283000003</v>
          </cell>
          <cell r="AS155">
            <v>-6521.5784283000003</v>
          </cell>
          <cell r="AT155">
            <v>-6521.5784283000003</v>
          </cell>
          <cell r="AU155">
            <v>-6521.5784283000003</v>
          </cell>
          <cell r="AV155">
            <v>-6521.5784283000003</v>
          </cell>
          <cell r="AW155">
            <v>-6521.5784283000003</v>
          </cell>
          <cell r="AX155">
            <v>-6521.5784283000003</v>
          </cell>
          <cell r="AY155">
            <v>-6521.5784283000003</v>
          </cell>
          <cell r="AZ155">
            <v>-6521.5784283000003</v>
          </cell>
          <cell r="BA155">
            <v>-6521.5784283000003</v>
          </cell>
          <cell r="BB155">
            <v>-6521.5784283000003</v>
          </cell>
          <cell r="BC155">
            <v>-6521.5784283000003</v>
          </cell>
          <cell r="BF155">
            <v>-6649.1490394000002</v>
          </cell>
          <cell r="BG155">
            <v>-6649.1490394000002</v>
          </cell>
          <cell r="BH155">
            <v>-6649.1490394000002</v>
          </cell>
          <cell r="BI155">
            <v>-6649.1490394000002</v>
          </cell>
          <cell r="BJ155">
            <v>-6649.1490394000002</v>
          </cell>
          <cell r="BK155">
            <v>-6649.1490394000002</v>
          </cell>
          <cell r="BL155">
            <v>-6649.1490394000002</v>
          </cell>
          <cell r="BM155">
            <v>-6649.1490394000002</v>
          </cell>
          <cell r="BN155">
            <v>-6649.1490394000002</v>
          </cell>
          <cell r="BO155">
            <v>-6649.1490394000002</v>
          </cell>
          <cell r="BP155">
            <v>-6649.1490394000002</v>
          </cell>
          <cell r="BQ155">
            <v>-6649.1490394000002</v>
          </cell>
          <cell r="BT155">
            <v>-6774.9744220000002</v>
          </cell>
          <cell r="BU155">
            <v>-6774.9744220000002</v>
          </cell>
          <cell r="BV155">
            <v>-6774.9744220000002</v>
          </cell>
          <cell r="BW155">
            <v>-6774.9744220000002</v>
          </cell>
          <cell r="BX155">
            <v>-6774.9744220000002</v>
          </cell>
          <cell r="BY155">
            <v>-6774.9744220000002</v>
          </cell>
          <cell r="BZ155">
            <v>-6774.9744220000002</v>
          </cell>
          <cell r="CA155">
            <v>-6774.9744220000002</v>
          </cell>
          <cell r="CB155">
            <v>-6774.9744220000002</v>
          </cell>
          <cell r="CC155">
            <v>-6774.9744220000002</v>
          </cell>
          <cell r="CD155">
            <v>-6774.9744220000002</v>
          </cell>
          <cell r="CE155">
            <v>-6774.9744220000002</v>
          </cell>
        </row>
        <row r="156">
          <cell r="B156">
            <v>-950.75</v>
          </cell>
          <cell r="C156">
            <v>-967.27</v>
          </cell>
          <cell r="D156">
            <v>13326.01</v>
          </cell>
          <cell r="E156">
            <v>-799.13</v>
          </cell>
          <cell r="F156">
            <v>-998.99</v>
          </cell>
          <cell r="G156">
            <v>-839.14</v>
          </cell>
          <cell r="H156">
            <v>1097.99</v>
          </cell>
          <cell r="I156">
            <v>-562.39</v>
          </cell>
          <cell r="J156">
            <v>-3458.01</v>
          </cell>
          <cell r="K156">
            <v>-835.96</v>
          </cell>
          <cell r="L156">
            <v>-671.24</v>
          </cell>
          <cell r="M156">
            <v>-671.23</v>
          </cell>
          <cell r="P156">
            <v>-5576.56</v>
          </cell>
          <cell r="Q156">
            <v>0</v>
          </cell>
          <cell r="R156">
            <v>9428.2199999999993</v>
          </cell>
          <cell r="S156">
            <v>1013.47</v>
          </cell>
          <cell r="T156">
            <v>-125.7</v>
          </cell>
          <cell r="U156">
            <v>-350.34</v>
          </cell>
          <cell r="V156">
            <v>-1371.51</v>
          </cell>
          <cell r="W156">
            <v>-2960.58</v>
          </cell>
          <cell r="X156">
            <v>-887.50476460000004</v>
          </cell>
          <cell r="Y156">
            <v>-887.50476460000004</v>
          </cell>
          <cell r="Z156">
            <v>-887.50476460000004</v>
          </cell>
          <cell r="AA156">
            <v>-887.50476460000004</v>
          </cell>
          <cell r="AD156">
            <v>-1849.9513408</v>
          </cell>
          <cell r="AE156">
            <v>-1849.9513408</v>
          </cell>
          <cell r="AF156">
            <v>-1849.9513408</v>
          </cell>
          <cell r="AG156">
            <v>-1849.9513408</v>
          </cell>
          <cell r="AH156">
            <v>-1849.9513408</v>
          </cell>
          <cell r="AI156">
            <v>-1849.9513408</v>
          </cell>
          <cell r="AJ156">
            <v>-1849.9513408</v>
          </cell>
          <cell r="AK156">
            <v>-1849.9513408</v>
          </cell>
          <cell r="AL156">
            <v>-1849.9513408</v>
          </cell>
          <cell r="AM156">
            <v>-1849.9513408</v>
          </cell>
          <cell r="AN156">
            <v>-1849.9513408</v>
          </cell>
          <cell r="AO156">
            <v>-1849.9513408</v>
          </cell>
          <cell r="AR156">
            <v>-1888.6355811999999</v>
          </cell>
          <cell r="AS156">
            <v>-1888.6355811999999</v>
          </cell>
          <cell r="AT156">
            <v>-1888.6355811999999</v>
          </cell>
          <cell r="AU156">
            <v>-1888.6355811999999</v>
          </cell>
          <cell r="AV156">
            <v>-1888.6355811999999</v>
          </cell>
          <cell r="AW156">
            <v>-1888.6355811999999</v>
          </cell>
          <cell r="AX156">
            <v>-1888.6355811999999</v>
          </cell>
          <cell r="AY156">
            <v>-1888.6355811999999</v>
          </cell>
          <cell r="AZ156">
            <v>-1888.6355811999999</v>
          </cell>
          <cell r="BA156">
            <v>-1888.6355811999999</v>
          </cell>
          <cell r="BB156">
            <v>-1888.6355811999999</v>
          </cell>
          <cell r="BC156">
            <v>-1888.6355811999999</v>
          </cell>
          <cell r="BF156">
            <v>-1926.0189103</v>
          </cell>
          <cell r="BG156">
            <v>-1926.0189103</v>
          </cell>
          <cell r="BH156">
            <v>-1926.0189103</v>
          </cell>
          <cell r="BI156">
            <v>-1926.0189103</v>
          </cell>
          <cell r="BJ156">
            <v>-1926.0189103</v>
          </cell>
          <cell r="BK156">
            <v>-1926.0189103</v>
          </cell>
          <cell r="BL156">
            <v>-1926.0189103</v>
          </cell>
          <cell r="BM156">
            <v>-1926.0189103</v>
          </cell>
          <cell r="BN156">
            <v>-1926.0189103</v>
          </cell>
          <cell r="BO156">
            <v>-1926.0189103</v>
          </cell>
          <cell r="BP156">
            <v>-1926.0189103</v>
          </cell>
          <cell r="BQ156">
            <v>-1926.0189103</v>
          </cell>
          <cell r="BT156">
            <v>-1962.8908174000001</v>
          </cell>
          <cell r="BU156">
            <v>-1962.8908174000001</v>
          </cell>
          <cell r="BV156">
            <v>-1962.8908174000001</v>
          </cell>
          <cell r="BW156">
            <v>-1962.8908174000001</v>
          </cell>
          <cell r="BX156">
            <v>-1962.8908174000001</v>
          </cell>
          <cell r="BY156">
            <v>-1962.8908174000001</v>
          </cell>
          <cell r="BZ156">
            <v>-1962.8908174000001</v>
          </cell>
          <cell r="CA156">
            <v>-1962.8908174000001</v>
          </cell>
          <cell r="CB156">
            <v>-1962.8908174000001</v>
          </cell>
          <cell r="CC156">
            <v>-1962.8908174000001</v>
          </cell>
          <cell r="CD156">
            <v>-1962.8908174000001</v>
          </cell>
          <cell r="CE156">
            <v>-1962.8908174000001</v>
          </cell>
        </row>
        <row r="163">
          <cell r="B163">
            <v>-80400.05</v>
          </cell>
          <cell r="C163">
            <v>-74704.92</v>
          </cell>
          <cell r="D163">
            <v>-73886.149999999994</v>
          </cell>
          <cell r="E163">
            <v>-74178.570000000007</v>
          </cell>
          <cell r="F163">
            <v>-75571.08</v>
          </cell>
          <cell r="G163">
            <v>-75853.59</v>
          </cell>
          <cell r="H163">
            <v>-98987.55</v>
          </cell>
          <cell r="I163">
            <v>-86780.72</v>
          </cell>
          <cell r="J163">
            <v>-86428.39</v>
          </cell>
          <cell r="K163">
            <v>-88019.86</v>
          </cell>
          <cell r="L163">
            <v>-74192.67</v>
          </cell>
          <cell r="M163">
            <v>-150492.89000000001</v>
          </cell>
          <cell r="P163">
            <v>-76628.36</v>
          </cell>
          <cell r="Q163">
            <v>-71474.13</v>
          </cell>
          <cell r="R163">
            <v>-72700.850000000006</v>
          </cell>
          <cell r="S163">
            <v>-73732.929999999993</v>
          </cell>
          <cell r="T163">
            <v>-73942.16</v>
          </cell>
          <cell r="U163">
            <v>-77035.399999999994</v>
          </cell>
          <cell r="V163">
            <v>-92204.98</v>
          </cell>
          <cell r="W163">
            <v>-156593.9</v>
          </cell>
          <cell r="X163">
            <v>-160014.1850464</v>
          </cell>
          <cell r="Y163">
            <v>-161501.93170829999</v>
          </cell>
          <cell r="Z163">
            <v>-161501.93170829999</v>
          </cell>
          <cell r="AA163">
            <v>-323003.86341659998</v>
          </cell>
          <cell r="AD163">
            <v>-160398.43210830001</v>
          </cell>
          <cell r="AE163">
            <v>-160398.43210830001</v>
          </cell>
          <cell r="AF163">
            <v>-162804.40859050001</v>
          </cell>
          <cell r="AG163">
            <v>-161789.55239490001</v>
          </cell>
          <cell r="AH163">
            <v>-161789.55239490001</v>
          </cell>
          <cell r="AI163">
            <v>-175007.75882349999</v>
          </cell>
          <cell r="AJ163">
            <v>-175007.75882349999</v>
          </cell>
          <cell r="AK163">
            <v>-175007.75882349999</v>
          </cell>
          <cell r="AL163">
            <v>-175007.75882349999</v>
          </cell>
          <cell r="AM163">
            <v>-175007.75882349999</v>
          </cell>
          <cell r="AN163">
            <v>-175007.75882349999</v>
          </cell>
          <cell r="AO163">
            <v>-350015.51764699997</v>
          </cell>
          <cell r="AR163">
            <v>-174930.09157359999</v>
          </cell>
          <cell r="AS163">
            <v>-174930.09157359999</v>
          </cell>
          <cell r="AT163">
            <v>-174930.09157359999</v>
          </cell>
          <cell r="AU163">
            <v>-171436.4274707</v>
          </cell>
          <cell r="AV163">
            <v>-171436.4274707</v>
          </cell>
          <cell r="AW163">
            <v>-178242.45364170001</v>
          </cell>
          <cell r="AX163">
            <v>-178242.45364170001</v>
          </cell>
          <cell r="AY163">
            <v>-178242.45364170001</v>
          </cell>
          <cell r="AZ163">
            <v>-178242.45364170001</v>
          </cell>
          <cell r="BA163">
            <v>-178242.45364170001</v>
          </cell>
          <cell r="BB163">
            <v>-178242.45364170001</v>
          </cell>
          <cell r="BC163">
            <v>-356484.90728340001</v>
          </cell>
          <cell r="BF163">
            <v>-178242.45364170001</v>
          </cell>
          <cell r="BG163">
            <v>-178242.45364170001</v>
          </cell>
          <cell r="BH163">
            <v>-178242.45364170001</v>
          </cell>
          <cell r="BI163">
            <v>-178242.45364170001</v>
          </cell>
          <cell r="BJ163">
            <v>-178242.45364170001</v>
          </cell>
          <cell r="BK163">
            <v>-184819.6001792</v>
          </cell>
          <cell r="BL163">
            <v>-184819.6001792</v>
          </cell>
          <cell r="BM163">
            <v>-184819.6001792</v>
          </cell>
          <cell r="BN163">
            <v>-184819.6001792</v>
          </cell>
          <cell r="BO163">
            <v>-184819.6001792</v>
          </cell>
          <cell r="BP163">
            <v>-184819.6001792</v>
          </cell>
          <cell r="BQ163">
            <v>-369639.2003584</v>
          </cell>
          <cell r="BT163">
            <v>-184819.6001792</v>
          </cell>
          <cell r="BU163">
            <v>-184819.6001792</v>
          </cell>
          <cell r="BV163">
            <v>-184819.6001792</v>
          </cell>
          <cell r="BW163">
            <v>-184819.6001792</v>
          </cell>
          <cell r="BX163">
            <v>-184819.6001792</v>
          </cell>
          <cell r="BY163">
            <v>-191306.76814480001</v>
          </cell>
          <cell r="BZ163">
            <v>-191306.76814480001</v>
          </cell>
          <cell r="CA163">
            <v>-191306.76814480001</v>
          </cell>
          <cell r="CB163">
            <v>-191306.76814480001</v>
          </cell>
          <cell r="CC163">
            <v>-191306.76814480001</v>
          </cell>
          <cell r="CD163">
            <v>-191306.76814480001</v>
          </cell>
          <cell r="CE163">
            <v>-382613.53628960002</v>
          </cell>
        </row>
        <row r="167">
          <cell r="B167">
            <v>-426856.05</v>
          </cell>
          <cell r="C167">
            <v>-431757.13</v>
          </cell>
          <cell r="D167">
            <v>-941929.63</v>
          </cell>
          <cell r="E167">
            <v>-447549.28</v>
          </cell>
          <cell r="F167">
            <v>-695270.08</v>
          </cell>
          <cell r="G167">
            <v>-435483.97</v>
          </cell>
          <cell r="H167">
            <v>-705466.24</v>
          </cell>
          <cell r="I167">
            <v>-502506.09</v>
          </cell>
          <cell r="J167">
            <v>-394471.24</v>
          </cell>
          <cell r="K167">
            <v>-476326.08</v>
          </cell>
          <cell r="L167">
            <v>-415409.75</v>
          </cell>
          <cell r="M167">
            <v>-492793.35</v>
          </cell>
          <cell r="P167">
            <v>-374731.01</v>
          </cell>
          <cell r="Q167">
            <v>-393942.58</v>
          </cell>
          <cell r="R167">
            <v>-721310.47</v>
          </cell>
          <cell r="S167">
            <v>-364251.01</v>
          </cell>
          <cell r="T167">
            <v>-391085.89</v>
          </cell>
          <cell r="U167">
            <v>-651472.26</v>
          </cell>
          <cell r="V167">
            <v>-473924.44</v>
          </cell>
          <cell r="W167">
            <v>-967972.36</v>
          </cell>
          <cell r="X167">
            <v>-539070.0469364</v>
          </cell>
          <cell r="Y167">
            <v>-545527.80237139994</v>
          </cell>
          <cell r="Z167">
            <v>-545527.80237139994</v>
          </cell>
          <cell r="AA167">
            <v>-545527.80237139994</v>
          </cell>
          <cell r="AD167">
            <v>-595170.89101250004</v>
          </cell>
          <cell r="AE167">
            <v>-595170.89101250004</v>
          </cell>
          <cell r="AF167">
            <v>-595170.89101250004</v>
          </cell>
          <cell r="AG167">
            <v>-596047.44995879999</v>
          </cell>
          <cell r="AH167">
            <v>-596047.44995879999</v>
          </cell>
          <cell r="AI167">
            <v>-596047.44995879999</v>
          </cell>
          <cell r="AJ167">
            <v>-596047.44995879999</v>
          </cell>
          <cell r="AK167">
            <v>-596047.44995879999</v>
          </cell>
          <cell r="AL167">
            <v>-596047.44995879999</v>
          </cell>
          <cell r="AM167">
            <v>-596047.44995879999</v>
          </cell>
          <cell r="AN167">
            <v>-596047.44995879999</v>
          </cell>
          <cell r="AO167">
            <v>-596047.44995879999</v>
          </cell>
          <cell r="AR167">
            <v>-618670.84236620006</v>
          </cell>
          <cell r="AS167">
            <v>-618670.84236620006</v>
          </cell>
          <cell r="AT167">
            <v>-618670.84236620006</v>
          </cell>
          <cell r="AU167">
            <v>-609740.56697519997</v>
          </cell>
          <cell r="AV167">
            <v>-609740.56697519997</v>
          </cell>
          <cell r="AW167">
            <v>-609740.56697519997</v>
          </cell>
          <cell r="AX167">
            <v>-609740.56697519997</v>
          </cell>
          <cell r="AY167">
            <v>-609740.56697519997</v>
          </cell>
          <cell r="AZ167">
            <v>-609740.56697519997</v>
          </cell>
          <cell r="BA167">
            <v>-609740.56697519997</v>
          </cell>
          <cell r="BB167">
            <v>-609740.56697519997</v>
          </cell>
          <cell r="BC167">
            <v>-609740.56697519997</v>
          </cell>
          <cell r="BF167">
            <v>-632239.99389499996</v>
          </cell>
          <cell r="BG167">
            <v>-632239.99389499996</v>
          </cell>
          <cell r="BH167">
            <v>-632239.99389499996</v>
          </cell>
          <cell r="BI167">
            <v>-632239.99389499996</v>
          </cell>
          <cell r="BJ167">
            <v>-632239.99389499996</v>
          </cell>
          <cell r="BK167">
            <v>-632239.99389499996</v>
          </cell>
          <cell r="BL167">
            <v>-632239.99389499996</v>
          </cell>
          <cell r="BM167">
            <v>-632239.99389499996</v>
          </cell>
          <cell r="BN167">
            <v>-632239.99389499996</v>
          </cell>
          <cell r="BO167">
            <v>-632239.99389499996</v>
          </cell>
          <cell r="BP167">
            <v>-632239.99389499996</v>
          </cell>
          <cell r="BQ167">
            <v>-632239.99389499996</v>
          </cell>
          <cell r="BT167">
            <v>-654431.61768260004</v>
          </cell>
          <cell r="BU167">
            <v>-654431.61768260004</v>
          </cell>
          <cell r="BV167">
            <v>-654431.61768260004</v>
          </cell>
          <cell r="BW167">
            <v>-654431.61768260004</v>
          </cell>
          <cell r="BX167">
            <v>-654431.61768260004</v>
          </cell>
          <cell r="BY167">
            <v>-654431.61768260004</v>
          </cell>
          <cell r="BZ167">
            <v>-654431.61768260004</v>
          </cell>
          <cell r="CA167">
            <v>-654431.61768260004</v>
          </cell>
          <cell r="CB167">
            <v>-654431.61768260004</v>
          </cell>
          <cell r="CC167">
            <v>-654431.61768260004</v>
          </cell>
          <cell r="CD167">
            <v>-654431.61768260004</v>
          </cell>
          <cell r="CE167">
            <v>-654431.61768260004</v>
          </cell>
        </row>
        <row r="170">
          <cell r="B170">
            <v>-17741.64</v>
          </cell>
          <cell r="C170">
            <v>-12038.97</v>
          </cell>
          <cell r="D170">
            <v>-12672.6</v>
          </cell>
          <cell r="E170">
            <v>-17741.64</v>
          </cell>
          <cell r="F170">
            <v>-14573.49</v>
          </cell>
          <cell r="G170">
            <v>-14573.49</v>
          </cell>
          <cell r="H170">
            <v>-14573.49</v>
          </cell>
          <cell r="I170">
            <v>-14573.49</v>
          </cell>
          <cell r="J170">
            <v>-15207.12</v>
          </cell>
          <cell r="K170">
            <v>-15207.12</v>
          </cell>
          <cell r="L170">
            <v>-12038.97</v>
          </cell>
          <cell r="M170">
            <v>-12038.97</v>
          </cell>
          <cell r="P170">
            <v>-12038.97</v>
          </cell>
          <cell r="Q170">
            <v>-12045.51</v>
          </cell>
          <cell r="R170">
            <v>-12038.97</v>
          </cell>
          <cell r="S170">
            <v>-13306.23</v>
          </cell>
          <cell r="T170">
            <v>-12038.97</v>
          </cell>
          <cell r="U170">
            <v>-12038.97</v>
          </cell>
          <cell r="V170">
            <v>-14203.87</v>
          </cell>
          <cell r="W170">
            <v>-16104.76</v>
          </cell>
          <cell r="X170">
            <v>-29410.99</v>
          </cell>
          <cell r="Y170">
            <v>-30044.62</v>
          </cell>
          <cell r="Z170">
            <v>-30044.62</v>
          </cell>
          <cell r="AA170">
            <v>-30044.62</v>
          </cell>
          <cell r="AD170">
            <v>-29410.99</v>
          </cell>
          <cell r="AE170">
            <v>-29410.99</v>
          </cell>
          <cell r="AF170">
            <v>-29410.99</v>
          </cell>
          <cell r="AG170">
            <v>-30678.25</v>
          </cell>
          <cell r="AH170">
            <v>-30678.25</v>
          </cell>
          <cell r="AI170">
            <v>-30678.25</v>
          </cell>
          <cell r="AJ170">
            <v>-30678.25</v>
          </cell>
          <cell r="AK170">
            <v>-30678.25</v>
          </cell>
          <cell r="AL170">
            <v>-30678.25</v>
          </cell>
          <cell r="AM170">
            <v>-30678.25</v>
          </cell>
          <cell r="AN170">
            <v>-30678.25</v>
          </cell>
          <cell r="AO170">
            <v>-30678.25</v>
          </cell>
          <cell r="AR170">
            <v>-30678.25</v>
          </cell>
          <cell r="AS170">
            <v>-30678.25</v>
          </cell>
          <cell r="AT170">
            <v>-30678.25</v>
          </cell>
          <cell r="AU170">
            <v>-30678.25</v>
          </cell>
          <cell r="AV170">
            <v>-30678.25</v>
          </cell>
          <cell r="AW170">
            <v>-30678.25</v>
          </cell>
          <cell r="AX170">
            <v>-30678.25</v>
          </cell>
          <cell r="AY170">
            <v>-30678.25</v>
          </cell>
          <cell r="AZ170">
            <v>-30678.25</v>
          </cell>
          <cell r="BA170">
            <v>-30678.25</v>
          </cell>
          <cell r="BB170">
            <v>-30678.25</v>
          </cell>
          <cell r="BC170">
            <v>-30678.25</v>
          </cell>
          <cell r="BF170">
            <v>-30678.25</v>
          </cell>
          <cell r="BG170">
            <v>-30678.25</v>
          </cell>
          <cell r="BH170">
            <v>-30678.25</v>
          </cell>
          <cell r="BI170">
            <v>-30678.25</v>
          </cell>
          <cell r="BJ170">
            <v>-30678.25</v>
          </cell>
          <cell r="BK170">
            <v>-30678.25</v>
          </cell>
          <cell r="BL170">
            <v>-30678.25</v>
          </cell>
          <cell r="BM170">
            <v>-30678.25</v>
          </cell>
          <cell r="BN170">
            <v>-30678.25</v>
          </cell>
          <cell r="BO170">
            <v>-30678.25</v>
          </cell>
          <cell r="BP170">
            <v>-30678.25</v>
          </cell>
          <cell r="BQ170">
            <v>-30678.25</v>
          </cell>
          <cell r="BT170">
            <v>-30678.25</v>
          </cell>
          <cell r="BU170">
            <v>-30678.25</v>
          </cell>
          <cell r="BV170">
            <v>-30678.25</v>
          </cell>
          <cell r="BW170">
            <v>-30678.25</v>
          </cell>
          <cell r="BX170">
            <v>-30678.25</v>
          </cell>
          <cell r="BY170">
            <v>-30678.25</v>
          </cell>
          <cell r="BZ170">
            <v>-30678.25</v>
          </cell>
          <cell r="CA170">
            <v>-30678.25</v>
          </cell>
          <cell r="CB170">
            <v>-30678.25</v>
          </cell>
          <cell r="CC170">
            <v>-30678.25</v>
          </cell>
          <cell r="CD170">
            <v>-30678.25</v>
          </cell>
          <cell r="CE170">
            <v>-30678.25</v>
          </cell>
        </row>
        <row r="171">
          <cell r="C171">
            <v>-5700</v>
          </cell>
          <cell r="D171">
            <v>-6239</v>
          </cell>
          <cell r="E171">
            <v>-5613</v>
          </cell>
          <cell r="F171">
            <v>-4478</v>
          </cell>
          <cell r="G171">
            <v>-5613</v>
          </cell>
          <cell r="H171">
            <v>-5413</v>
          </cell>
          <cell r="I171">
            <v>-4213</v>
          </cell>
          <cell r="J171">
            <v>-4413</v>
          </cell>
          <cell r="K171">
            <v>-4206.5</v>
          </cell>
          <cell r="L171">
            <v>-6600</v>
          </cell>
          <cell r="M171">
            <v>-142106.32</v>
          </cell>
          <cell r="P171">
            <v>-28.52</v>
          </cell>
          <cell r="Q171">
            <v>-3835.65</v>
          </cell>
          <cell r="R171">
            <v>-6021.39</v>
          </cell>
          <cell r="S171">
            <v>-4835.6499999999996</v>
          </cell>
          <cell r="T171">
            <v>-5014.26</v>
          </cell>
          <cell r="U171">
            <v>-4471.3</v>
          </cell>
          <cell r="V171">
            <v>-5400</v>
          </cell>
          <cell r="W171">
            <v>-3821.39</v>
          </cell>
          <cell r="X171">
            <v>-8200</v>
          </cell>
          <cell r="Y171">
            <v>-4400</v>
          </cell>
          <cell r="Z171">
            <v>-6000</v>
          </cell>
          <cell r="AA171">
            <v>-165400</v>
          </cell>
          <cell r="AD171">
            <v>-5000</v>
          </cell>
          <cell r="AE171">
            <v>-4000</v>
          </cell>
          <cell r="AF171">
            <v>-6400</v>
          </cell>
          <cell r="AG171">
            <v>-5800</v>
          </cell>
          <cell r="AH171">
            <v>-5400</v>
          </cell>
          <cell r="AI171">
            <v>-4200</v>
          </cell>
          <cell r="AJ171">
            <v>-5600</v>
          </cell>
          <cell r="AK171">
            <v>-4400</v>
          </cell>
          <cell r="AL171">
            <v>-9200</v>
          </cell>
          <cell r="AM171">
            <v>-4000</v>
          </cell>
          <cell r="AN171">
            <v>-5800</v>
          </cell>
          <cell r="AO171">
            <v>-163700</v>
          </cell>
          <cell r="AR171">
            <v>-5000</v>
          </cell>
          <cell r="AS171">
            <v>-4000</v>
          </cell>
          <cell r="AT171">
            <v>-6200</v>
          </cell>
          <cell r="AU171">
            <v>-5600</v>
          </cell>
          <cell r="AV171">
            <v>-5400</v>
          </cell>
          <cell r="AW171">
            <v>-4200</v>
          </cell>
          <cell r="AX171">
            <v>-5600</v>
          </cell>
          <cell r="AY171">
            <v>-4000</v>
          </cell>
          <cell r="AZ171">
            <v>-9200</v>
          </cell>
          <cell r="BA171">
            <v>-4000</v>
          </cell>
          <cell r="BB171">
            <v>-5800</v>
          </cell>
          <cell r="BC171">
            <v>-160700</v>
          </cell>
          <cell r="BF171">
            <v>-4600</v>
          </cell>
          <cell r="BG171">
            <v>-4000</v>
          </cell>
          <cell r="BH171">
            <v>-6000</v>
          </cell>
          <cell r="BI171">
            <v>-5600</v>
          </cell>
          <cell r="BJ171">
            <v>-5400</v>
          </cell>
          <cell r="BK171">
            <v>-4200</v>
          </cell>
          <cell r="BL171">
            <v>-5600</v>
          </cell>
          <cell r="BM171">
            <v>-4000</v>
          </cell>
          <cell r="BN171">
            <v>-9200</v>
          </cell>
          <cell r="BO171">
            <v>-4000</v>
          </cell>
          <cell r="BP171">
            <v>-5800</v>
          </cell>
          <cell r="BQ171">
            <v>-160700</v>
          </cell>
          <cell r="BT171">
            <v>-4600</v>
          </cell>
          <cell r="BU171">
            <v>-4000</v>
          </cell>
          <cell r="BV171">
            <v>-6000</v>
          </cell>
          <cell r="BW171">
            <v>-5600</v>
          </cell>
          <cell r="BX171">
            <v>-5400</v>
          </cell>
          <cell r="BY171">
            <v>-4200</v>
          </cell>
          <cell r="BZ171">
            <v>-5600</v>
          </cell>
          <cell r="CA171">
            <v>-4000</v>
          </cell>
          <cell r="CB171">
            <v>-9200</v>
          </cell>
          <cell r="CC171">
            <v>-4000</v>
          </cell>
          <cell r="CD171">
            <v>-5800</v>
          </cell>
          <cell r="CE171">
            <v>-160700</v>
          </cell>
        </row>
        <row r="210">
          <cell r="J210">
            <v>-17240</v>
          </cell>
          <cell r="AK210">
            <v>-10000</v>
          </cell>
          <cell r="AO210">
            <v>-9000</v>
          </cell>
          <cell r="AY210">
            <v>-10000</v>
          </cell>
          <cell r="BC210">
            <v>-9000</v>
          </cell>
          <cell r="BM210">
            <v>-10000</v>
          </cell>
          <cell r="BQ210">
            <v>-9000</v>
          </cell>
          <cell r="CA210">
            <v>-10000</v>
          </cell>
          <cell r="CE210">
            <v>-9000</v>
          </cell>
        </row>
        <row r="211">
          <cell r="G211">
            <v>-1557.67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P211">
            <v>-2806.09</v>
          </cell>
          <cell r="Q211">
            <v>-11816.8</v>
          </cell>
          <cell r="R211">
            <v>-538.82000000000005</v>
          </cell>
          <cell r="S211">
            <v>-3687.74</v>
          </cell>
          <cell r="T211">
            <v>-5608.89</v>
          </cell>
          <cell r="U211">
            <v>-6074.31</v>
          </cell>
          <cell r="V211">
            <v>-5905.32</v>
          </cell>
          <cell r="W211">
            <v>-10928.97</v>
          </cell>
          <cell r="X211">
            <v>-29734</v>
          </cell>
          <cell r="Y211">
            <v>-49423</v>
          </cell>
          <cell r="Z211">
            <v>-6130.94</v>
          </cell>
          <cell r="AA211">
            <v>-51244.44</v>
          </cell>
          <cell r="AF211">
            <v>0</v>
          </cell>
          <cell r="AG211">
            <v>0</v>
          </cell>
          <cell r="AK211">
            <v>-20000</v>
          </cell>
          <cell r="AM211">
            <v>-32000</v>
          </cell>
          <cell r="AN211">
            <v>-34000</v>
          </cell>
          <cell r="AO211">
            <v>-43000</v>
          </cell>
          <cell r="AT211">
            <v>0</v>
          </cell>
          <cell r="AY211">
            <v>-20000</v>
          </cell>
          <cell r="BA211">
            <v>-32000</v>
          </cell>
          <cell r="BB211">
            <v>-34000</v>
          </cell>
          <cell r="BC211">
            <v>-43000</v>
          </cell>
          <cell r="BH211">
            <v>0</v>
          </cell>
          <cell r="BM211">
            <v>-20000</v>
          </cell>
          <cell r="BO211">
            <v>-32000</v>
          </cell>
          <cell r="BP211">
            <v>-34000</v>
          </cell>
          <cell r="BQ211">
            <v>-43000</v>
          </cell>
          <cell r="CA211">
            <v>-20000</v>
          </cell>
          <cell r="CC211">
            <v>-32000</v>
          </cell>
          <cell r="CD211">
            <v>-34000</v>
          </cell>
          <cell r="CE211">
            <v>-43000</v>
          </cell>
        </row>
        <row r="212">
          <cell r="B212">
            <v>382013.17</v>
          </cell>
          <cell r="C212">
            <v>-983971.61</v>
          </cell>
          <cell r="D212">
            <v>-418563.23</v>
          </cell>
          <cell r="E212">
            <v>-462893.7</v>
          </cell>
          <cell r="F212">
            <v>-305214.12</v>
          </cell>
          <cell r="G212">
            <v>-703035.43</v>
          </cell>
          <cell r="H212">
            <v>-57925.88</v>
          </cell>
          <cell r="I212">
            <v>-105910.45</v>
          </cell>
          <cell r="J212">
            <v>-126996.25</v>
          </cell>
          <cell r="K212">
            <v>-45355.83</v>
          </cell>
          <cell r="L212">
            <v>-28524.71</v>
          </cell>
          <cell r="M212">
            <v>-698914.1</v>
          </cell>
          <cell r="P212">
            <v>140391.6</v>
          </cell>
          <cell r="Q212">
            <v>-195200</v>
          </cell>
          <cell r="R212">
            <v>-214554.95</v>
          </cell>
          <cell r="S212">
            <v>-410637.59</v>
          </cell>
          <cell r="T212">
            <v>-269930.94</v>
          </cell>
          <cell r="U212">
            <v>-262740.69</v>
          </cell>
          <cell r="V212">
            <v>-138218.74</v>
          </cell>
          <cell r="W212">
            <v>-204634.29</v>
          </cell>
          <cell r="X212">
            <v>-345569.9</v>
          </cell>
          <cell r="Y212">
            <v>-228120</v>
          </cell>
          <cell r="Z212">
            <v>-54638</v>
          </cell>
          <cell r="AA212">
            <v>-142120</v>
          </cell>
          <cell r="AD212">
            <v>-108050</v>
          </cell>
          <cell r="AE212">
            <v>-86050</v>
          </cell>
          <cell r="AF212">
            <v>-126340</v>
          </cell>
          <cell r="AG212">
            <v>-363090</v>
          </cell>
          <cell r="AH212">
            <v>-199090</v>
          </cell>
          <cell r="AI212">
            <v>-123340</v>
          </cell>
          <cell r="AJ212">
            <v>-451590</v>
          </cell>
          <cell r="AK212">
            <v>-186090</v>
          </cell>
          <cell r="AL212">
            <v>-223840</v>
          </cell>
          <cell r="AM212">
            <v>-416590</v>
          </cell>
          <cell r="AN212">
            <v>-153090</v>
          </cell>
          <cell r="AO212">
            <v>-27340</v>
          </cell>
          <cell r="AR212">
            <v>-255542.13</v>
          </cell>
          <cell r="AS212">
            <v>-489262.13</v>
          </cell>
          <cell r="AT212">
            <v>-179622.13</v>
          </cell>
          <cell r="AU212">
            <v>-279862.13</v>
          </cell>
          <cell r="AV212">
            <v>-218742.13</v>
          </cell>
          <cell r="AW212">
            <v>-326362.13</v>
          </cell>
          <cell r="AX212">
            <v>-297322.13</v>
          </cell>
          <cell r="AY212">
            <v>-202302.13</v>
          </cell>
          <cell r="AZ212">
            <v>-70347.13</v>
          </cell>
          <cell r="BA212">
            <v>-361187.13</v>
          </cell>
          <cell r="BB212">
            <v>-78147.13</v>
          </cell>
          <cell r="BC212">
            <v>-42187.13</v>
          </cell>
          <cell r="BF212">
            <v>-354154.88</v>
          </cell>
          <cell r="BG212">
            <v>-537849.88</v>
          </cell>
          <cell r="BH212">
            <v>-293759.88</v>
          </cell>
          <cell r="BI212">
            <v>-372387.38</v>
          </cell>
          <cell r="BJ212">
            <v>-330979.88</v>
          </cell>
          <cell r="BK212">
            <v>-446137.38</v>
          </cell>
          <cell r="BL212">
            <v>-387459.88</v>
          </cell>
          <cell r="BM212">
            <v>-397402.38</v>
          </cell>
          <cell r="BN212">
            <v>-229159.88</v>
          </cell>
          <cell r="BO212">
            <v>-496137.38</v>
          </cell>
          <cell r="BP212">
            <v>-242209.88</v>
          </cell>
          <cell r="BQ212">
            <v>-212512.38</v>
          </cell>
          <cell r="BT212">
            <v>-200404.68</v>
          </cell>
          <cell r="BU212">
            <v>-453696.68</v>
          </cell>
          <cell r="BV212">
            <v>-112592.68</v>
          </cell>
          <cell r="BW212">
            <v>-231706.68</v>
          </cell>
          <cell r="BX212">
            <v>-152624.68</v>
          </cell>
          <cell r="BY212">
            <v>-352106.68</v>
          </cell>
          <cell r="BZ212">
            <v>-262912.68</v>
          </cell>
          <cell r="CA212">
            <v>-284390.68</v>
          </cell>
          <cell r="CB212">
            <v>-62432.68</v>
          </cell>
          <cell r="CC212">
            <v>-402106.68</v>
          </cell>
          <cell r="CD212">
            <v>-82512.679999999993</v>
          </cell>
          <cell r="CE212">
            <v>-30606.68</v>
          </cell>
        </row>
        <row r="213">
          <cell r="I213">
            <v>0</v>
          </cell>
          <cell r="J213">
            <v>-847.25</v>
          </cell>
          <cell r="K213">
            <v>-5363.66</v>
          </cell>
          <cell r="L213">
            <v>-98350.56</v>
          </cell>
          <cell r="M213">
            <v>-691.51</v>
          </cell>
          <cell r="P213">
            <v>-1296.6199999999999</v>
          </cell>
          <cell r="S213">
            <v>-100.84</v>
          </cell>
          <cell r="T213">
            <v>0</v>
          </cell>
          <cell r="U213">
            <v>0</v>
          </cell>
          <cell r="V213">
            <v>-1546.6</v>
          </cell>
          <cell r="W213">
            <v>0</v>
          </cell>
          <cell r="X213">
            <v>0</v>
          </cell>
          <cell r="Y213">
            <v>0</v>
          </cell>
        </row>
        <row r="214">
          <cell r="B214">
            <v>-11446.51</v>
          </cell>
          <cell r="C214">
            <v>-6813.68</v>
          </cell>
          <cell r="D214">
            <v>-43603</v>
          </cell>
          <cell r="E214">
            <v>-12267.28</v>
          </cell>
          <cell r="G214">
            <v>-38366.33</v>
          </cell>
          <cell r="H214">
            <v>-210</v>
          </cell>
          <cell r="I214">
            <v>-25467.67</v>
          </cell>
          <cell r="J214">
            <v>-26931.52</v>
          </cell>
          <cell r="K214">
            <v>-7726.55</v>
          </cell>
          <cell r="L214">
            <v>-9338.66</v>
          </cell>
          <cell r="M214">
            <v>-2413.83</v>
          </cell>
          <cell r="P214">
            <v>-16441.150000000001</v>
          </cell>
          <cell r="Q214">
            <v>-18336.97</v>
          </cell>
          <cell r="R214">
            <v>-20337.86</v>
          </cell>
          <cell r="S214">
            <v>-27541.18</v>
          </cell>
          <cell r="T214">
            <v>-12948.19</v>
          </cell>
          <cell r="U214">
            <v>-22493.38</v>
          </cell>
          <cell r="V214">
            <v>-11426.73</v>
          </cell>
          <cell r="W214">
            <v>-11725.59</v>
          </cell>
          <cell r="X214">
            <v>-24000</v>
          </cell>
          <cell r="Y214">
            <v>-23000</v>
          </cell>
          <cell r="Z214">
            <v>-17000</v>
          </cell>
          <cell r="AA214">
            <v>-53000</v>
          </cell>
          <cell r="AD214">
            <v>-18500</v>
          </cell>
          <cell r="AE214">
            <v>-18500</v>
          </cell>
          <cell r="AF214">
            <v>-20500</v>
          </cell>
          <cell r="AG214">
            <v>-20500</v>
          </cell>
          <cell r="AH214">
            <v>-20500</v>
          </cell>
          <cell r="AI214">
            <v>-22500</v>
          </cell>
          <cell r="AJ214">
            <v>-20500</v>
          </cell>
          <cell r="AK214">
            <v>-20500</v>
          </cell>
          <cell r="AL214">
            <v>-20500</v>
          </cell>
          <cell r="AM214">
            <v>-20500</v>
          </cell>
          <cell r="AN214">
            <v>-20500</v>
          </cell>
          <cell r="AO214">
            <v>-20500</v>
          </cell>
          <cell r="AR214">
            <v>-27000</v>
          </cell>
          <cell r="AS214">
            <v>-27000</v>
          </cell>
          <cell r="AT214">
            <v>-27000</v>
          </cell>
          <cell r="AU214">
            <v>-27000</v>
          </cell>
          <cell r="AV214">
            <v>-27000</v>
          </cell>
          <cell r="AW214">
            <v>-27000</v>
          </cell>
          <cell r="AX214">
            <v>-27000</v>
          </cell>
          <cell r="AY214">
            <v>-27000</v>
          </cell>
          <cell r="AZ214">
            <v>-27000</v>
          </cell>
          <cell r="BA214">
            <v>-27000</v>
          </cell>
          <cell r="BB214">
            <v>-27000</v>
          </cell>
          <cell r="BC214">
            <v>-27000</v>
          </cell>
          <cell r="BF214">
            <v>-27000</v>
          </cell>
          <cell r="BG214">
            <v>-27000</v>
          </cell>
          <cell r="BH214">
            <v>-27000</v>
          </cell>
          <cell r="BI214">
            <v>-27000</v>
          </cell>
          <cell r="BJ214">
            <v>-27000</v>
          </cell>
          <cell r="BK214">
            <v>-27000</v>
          </cell>
          <cell r="BL214">
            <v>-27000</v>
          </cell>
          <cell r="BM214">
            <v>-27000</v>
          </cell>
          <cell r="BN214">
            <v>-27000</v>
          </cell>
          <cell r="BO214">
            <v>-27000</v>
          </cell>
          <cell r="BP214">
            <v>-27000</v>
          </cell>
          <cell r="BQ214">
            <v>-27000</v>
          </cell>
          <cell r="BT214">
            <v>-27000</v>
          </cell>
          <cell r="BU214">
            <v>-27000</v>
          </cell>
          <cell r="BV214">
            <v>-27000</v>
          </cell>
          <cell r="BW214">
            <v>-27000</v>
          </cell>
          <cell r="BX214">
            <v>-27000</v>
          </cell>
          <cell r="BY214">
            <v>-27000</v>
          </cell>
          <cell r="BZ214">
            <v>-27000</v>
          </cell>
          <cell r="CA214">
            <v>-27000</v>
          </cell>
          <cell r="CB214">
            <v>-27000</v>
          </cell>
          <cell r="CC214">
            <v>-27000</v>
          </cell>
          <cell r="CD214">
            <v>-27000</v>
          </cell>
          <cell r="CE214">
            <v>-27000</v>
          </cell>
        </row>
        <row r="216">
          <cell r="B216">
            <v>-63633.34</v>
          </cell>
          <cell r="C216">
            <v>-12145.76</v>
          </cell>
          <cell r="D216">
            <v>-20801.59</v>
          </cell>
          <cell r="E216">
            <v>-10238.299999999999</v>
          </cell>
          <cell r="F216">
            <v>-13583.97</v>
          </cell>
          <cell r="G216">
            <v>-26173.919999999998</v>
          </cell>
          <cell r="H216">
            <v>-28779</v>
          </cell>
          <cell r="I216">
            <v>-21524.32</v>
          </cell>
          <cell r="J216">
            <v>-70323.19</v>
          </cell>
          <cell r="K216">
            <v>-16591.72</v>
          </cell>
          <cell r="L216">
            <v>-31866.6</v>
          </cell>
          <cell r="M216">
            <v>-302343.90000000002</v>
          </cell>
          <cell r="P216">
            <v>1447.7</v>
          </cell>
          <cell r="Q216">
            <v>-66604.160000000003</v>
          </cell>
          <cell r="R216">
            <v>-135776.16</v>
          </cell>
          <cell r="S216">
            <v>88759.87</v>
          </cell>
          <cell r="T216">
            <v>-73681.59</v>
          </cell>
          <cell r="U216">
            <v>-55099.3</v>
          </cell>
          <cell r="V216">
            <v>-85946.880000000005</v>
          </cell>
          <cell r="W216">
            <v>-42673.15</v>
          </cell>
          <cell r="X216">
            <v>-51368</v>
          </cell>
          <cell r="Y216">
            <v>-8000</v>
          </cell>
          <cell r="Z216">
            <v>-28000</v>
          </cell>
          <cell r="AA216">
            <v>-53001.65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-5000</v>
          </cell>
          <cell r="AI216">
            <v>-5000</v>
          </cell>
          <cell r="AJ216">
            <v>0</v>
          </cell>
          <cell r="AK216">
            <v>-5000</v>
          </cell>
          <cell r="AL216">
            <v>-5000</v>
          </cell>
          <cell r="AM216">
            <v>0</v>
          </cell>
          <cell r="AN216">
            <v>0</v>
          </cell>
          <cell r="AO216">
            <v>0</v>
          </cell>
          <cell r="AR216">
            <v>0</v>
          </cell>
          <cell r="AS216">
            <v>0</v>
          </cell>
          <cell r="AT216">
            <v>-5001.1000000000004</v>
          </cell>
          <cell r="AU216">
            <v>0</v>
          </cell>
          <cell r="AV216">
            <v>-5000</v>
          </cell>
          <cell r="AW216">
            <v>-5000</v>
          </cell>
          <cell r="AX216">
            <v>0</v>
          </cell>
          <cell r="AY216">
            <v>-5000</v>
          </cell>
          <cell r="AZ216">
            <v>-5000</v>
          </cell>
          <cell r="BA216">
            <v>0</v>
          </cell>
          <cell r="BB216">
            <v>0</v>
          </cell>
          <cell r="BC216">
            <v>0</v>
          </cell>
          <cell r="BF216">
            <v>0</v>
          </cell>
          <cell r="BG216">
            <v>0</v>
          </cell>
          <cell r="BH216">
            <v>-5001.1400000000003</v>
          </cell>
          <cell r="BI216">
            <v>0</v>
          </cell>
          <cell r="BJ216">
            <v>-5000</v>
          </cell>
          <cell r="BK216">
            <v>-5000</v>
          </cell>
          <cell r="BL216">
            <v>0</v>
          </cell>
          <cell r="BM216">
            <v>-5000</v>
          </cell>
          <cell r="BN216">
            <v>-5000</v>
          </cell>
          <cell r="BO216">
            <v>0</v>
          </cell>
          <cell r="BP216">
            <v>0</v>
          </cell>
          <cell r="BQ216">
            <v>0</v>
          </cell>
          <cell r="BT216">
            <v>0</v>
          </cell>
          <cell r="BU216">
            <v>0</v>
          </cell>
          <cell r="BV216">
            <v>-5000</v>
          </cell>
          <cell r="BW216">
            <v>0</v>
          </cell>
          <cell r="BX216">
            <v>-5000</v>
          </cell>
          <cell r="BY216">
            <v>-5000</v>
          </cell>
          <cell r="BZ216">
            <v>0</v>
          </cell>
          <cell r="CA216">
            <v>-5000</v>
          </cell>
          <cell r="CB216">
            <v>-5000</v>
          </cell>
          <cell r="CC216">
            <v>0</v>
          </cell>
          <cell r="CD216">
            <v>0</v>
          </cell>
          <cell r="CE216">
            <v>0</v>
          </cell>
        </row>
        <row r="217">
          <cell r="B217">
            <v>-2388.48</v>
          </cell>
          <cell r="C217">
            <v>-11393.28</v>
          </cell>
          <cell r="D217">
            <v>-19483.16</v>
          </cell>
          <cell r="E217">
            <v>-7865.15</v>
          </cell>
          <cell r="F217">
            <v>-29403.22</v>
          </cell>
          <cell r="G217">
            <v>-42524.32</v>
          </cell>
          <cell r="H217">
            <v>-666.6</v>
          </cell>
          <cell r="I217">
            <v>-9525.0400000000009</v>
          </cell>
          <cell r="J217">
            <v>-2155.92</v>
          </cell>
          <cell r="K217">
            <v>-10076.83</v>
          </cell>
          <cell r="L217">
            <v>-5865.84</v>
          </cell>
          <cell r="M217">
            <v>-57141.94</v>
          </cell>
          <cell r="P217">
            <v>5409.53</v>
          </cell>
          <cell r="Q217">
            <v>-5609.94</v>
          </cell>
          <cell r="R217">
            <v>-8551.82</v>
          </cell>
          <cell r="S217">
            <v>-4165.24</v>
          </cell>
          <cell r="T217">
            <v>-25131.79</v>
          </cell>
          <cell r="U217">
            <v>-5924.38</v>
          </cell>
          <cell r="V217">
            <v>-8852.9599999999991</v>
          </cell>
          <cell r="W217">
            <v>-2835.02</v>
          </cell>
          <cell r="X217">
            <v>-52506</v>
          </cell>
          <cell r="Y217">
            <v>-24000</v>
          </cell>
          <cell r="Z217">
            <v>-24000</v>
          </cell>
          <cell r="AA217">
            <v>-24000</v>
          </cell>
          <cell r="AD217">
            <v>-24900</v>
          </cell>
          <cell r="AE217">
            <v>-15400</v>
          </cell>
          <cell r="AF217">
            <v>-24900</v>
          </cell>
          <cell r="AG217">
            <v>-15400</v>
          </cell>
          <cell r="AH217">
            <v>-24900</v>
          </cell>
          <cell r="AI217">
            <v>-15400</v>
          </cell>
          <cell r="AJ217">
            <v>-24900</v>
          </cell>
          <cell r="AK217">
            <v>-24900</v>
          </cell>
          <cell r="AL217">
            <v>-24900</v>
          </cell>
          <cell r="AM217">
            <v>-24900</v>
          </cell>
          <cell r="AN217">
            <v>-24900</v>
          </cell>
          <cell r="AO217">
            <v>-24900</v>
          </cell>
          <cell r="AR217">
            <v>-24400</v>
          </cell>
          <cell r="AS217">
            <v>-24400</v>
          </cell>
          <cell r="AT217">
            <v>-24400</v>
          </cell>
          <cell r="AU217">
            <v>-24400</v>
          </cell>
          <cell r="AV217">
            <v>-24400</v>
          </cell>
          <cell r="AW217">
            <v>-24400</v>
          </cell>
          <cell r="AX217">
            <v>-24400</v>
          </cell>
          <cell r="AY217">
            <v>-24400</v>
          </cell>
          <cell r="AZ217">
            <v>-24400</v>
          </cell>
          <cell r="BA217">
            <v>-24400</v>
          </cell>
          <cell r="BB217">
            <v>-24400</v>
          </cell>
          <cell r="BC217">
            <v>-24400</v>
          </cell>
          <cell r="BF217">
            <v>-22025</v>
          </cell>
          <cell r="BG217">
            <v>-22025</v>
          </cell>
          <cell r="BH217">
            <v>-22025</v>
          </cell>
          <cell r="BI217">
            <v>-22025</v>
          </cell>
          <cell r="BJ217">
            <v>-22025</v>
          </cell>
          <cell r="BK217">
            <v>-22025</v>
          </cell>
          <cell r="BL217">
            <v>-22025</v>
          </cell>
          <cell r="BM217">
            <v>-22025</v>
          </cell>
          <cell r="BN217">
            <v>-22025</v>
          </cell>
          <cell r="BO217">
            <v>-22025</v>
          </cell>
          <cell r="BP217">
            <v>-22025</v>
          </cell>
          <cell r="BQ217">
            <v>-22025</v>
          </cell>
          <cell r="BT217">
            <v>-25540</v>
          </cell>
          <cell r="BU217">
            <v>-25540</v>
          </cell>
          <cell r="BV217">
            <v>-25540</v>
          </cell>
          <cell r="BW217">
            <v>-25540</v>
          </cell>
          <cell r="BX217">
            <v>-25540</v>
          </cell>
          <cell r="BY217">
            <v>-25540</v>
          </cell>
          <cell r="BZ217">
            <v>-25540</v>
          </cell>
          <cell r="CA217">
            <v>-25540</v>
          </cell>
          <cell r="CB217">
            <v>-25540</v>
          </cell>
          <cell r="CC217">
            <v>-25540</v>
          </cell>
          <cell r="CD217">
            <v>-25540</v>
          </cell>
          <cell r="CE217">
            <v>-25540</v>
          </cell>
        </row>
        <row r="218">
          <cell r="B218">
            <v>-10868</v>
          </cell>
          <cell r="D218">
            <v>-985.6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-16272.73</v>
          </cell>
          <cell r="P218">
            <v>6502.04</v>
          </cell>
          <cell r="Q218">
            <v>-12695.06</v>
          </cell>
          <cell r="R218">
            <v>0</v>
          </cell>
          <cell r="S218">
            <v>-1215.45</v>
          </cell>
          <cell r="T218">
            <v>0</v>
          </cell>
          <cell r="U218">
            <v>-18888.849999999999</v>
          </cell>
          <cell r="V218">
            <v>-91990.15</v>
          </cell>
          <cell r="W218">
            <v>-150</v>
          </cell>
          <cell r="X218">
            <v>-88488.33</v>
          </cell>
          <cell r="Y218">
            <v>-15100</v>
          </cell>
          <cell r="Z218">
            <v>-9161.6</v>
          </cell>
          <cell r="AA218">
            <v>-38828.42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K218">
            <v>-23000</v>
          </cell>
          <cell r="AL218">
            <v>0</v>
          </cell>
          <cell r="AM218">
            <v>-20000</v>
          </cell>
          <cell r="AN218">
            <v>-30000</v>
          </cell>
          <cell r="AO218">
            <v>-38000</v>
          </cell>
          <cell r="AR218">
            <v>0</v>
          </cell>
          <cell r="AS218">
            <v>-2000</v>
          </cell>
          <cell r="AT218">
            <v>0</v>
          </cell>
          <cell r="AU218">
            <v>-3000</v>
          </cell>
          <cell r="AV218">
            <v>0</v>
          </cell>
          <cell r="AW218">
            <v>-23500</v>
          </cell>
          <cell r="AX218">
            <v>0</v>
          </cell>
          <cell r="AY218">
            <v>-13000</v>
          </cell>
          <cell r="AZ218">
            <v>0</v>
          </cell>
          <cell r="BA218">
            <v>-20000</v>
          </cell>
          <cell r="BB218">
            <v>-25000</v>
          </cell>
          <cell r="BC218">
            <v>-38000</v>
          </cell>
          <cell r="BF218">
            <v>-2000</v>
          </cell>
          <cell r="BG218">
            <v>-4000</v>
          </cell>
          <cell r="BH218">
            <v>-2000</v>
          </cell>
          <cell r="BI218">
            <v>-5000</v>
          </cell>
          <cell r="BJ218">
            <v>-2000</v>
          </cell>
          <cell r="BK218">
            <v>-22150</v>
          </cell>
          <cell r="BL218">
            <v>-7000</v>
          </cell>
          <cell r="BM218">
            <v>-15000</v>
          </cell>
          <cell r="BN218">
            <v>-2000</v>
          </cell>
          <cell r="BO218">
            <v>-22000</v>
          </cell>
          <cell r="BP218">
            <v>-27000</v>
          </cell>
          <cell r="BQ218">
            <v>-40000</v>
          </cell>
          <cell r="BT218">
            <v>-2000</v>
          </cell>
          <cell r="BU218">
            <v>-4000</v>
          </cell>
          <cell r="BV218">
            <v>-2000</v>
          </cell>
          <cell r="BW218">
            <v>-5000</v>
          </cell>
          <cell r="BX218">
            <v>-2000</v>
          </cell>
          <cell r="BY218">
            <v>-23965</v>
          </cell>
          <cell r="BZ218">
            <v>-2000</v>
          </cell>
          <cell r="CA218">
            <v>-15000</v>
          </cell>
          <cell r="CB218">
            <v>-2000</v>
          </cell>
          <cell r="CC218">
            <v>-22000</v>
          </cell>
          <cell r="CD218">
            <v>-32000</v>
          </cell>
          <cell r="CE218">
            <v>-40000</v>
          </cell>
        </row>
        <row r="219">
          <cell r="B219">
            <v>-2699.67</v>
          </cell>
          <cell r="C219">
            <v>-3216.37</v>
          </cell>
          <cell r="D219">
            <v>-1068.0999999999999</v>
          </cell>
          <cell r="E219">
            <v>-81</v>
          </cell>
          <cell r="F219">
            <v>-6536.02</v>
          </cell>
          <cell r="G219">
            <v>-977.28</v>
          </cell>
          <cell r="H219">
            <v>-287.48</v>
          </cell>
          <cell r="I219">
            <v>-7773.5</v>
          </cell>
          <cell r="J219">
            <v>-3614.47</v>
          </cell>
          <cell r="K219">
            <v>-3549.69</v>
          </cell>
          <cell r="L219">
            <v>-18615.45</v>
          </cell>
          <cell r="M219">
            <v>-107848.78</v>
          </cell>
          <cell r="P219">
            <v>13069.65</v>
          </cell>
          <cell r="Q219">
            <v>-539.85</v>
          </cell>
          <cell r="R219">
            <v>-42212.36</v>
          </cell>
          <cell r="S219">
            <v>-4290.57</v>
          </cell>
          <cell r="T219">
            <v>-3631.13</v>
          </cell>
          <cell r="U219">
            <v>-2799.03</v>
          </cell>
          <cell r="V219">
            <v>-6983.88</v>
          </cell>
          <cell r="W219">
            <v>-3946.36</v>
          </cell>
          <cell r="X219">
            <v>-2400</v>
          </cell>
          <cell r="Y219">
            <v>-32400</v>
          </cell>
          <cell r="Z219">
            <v>-2400</v>
          </cell>
          <cell r="AA219">
            <v>-2400</v>
          </cell>
          <cell r="AD219">
            <v>0</v>
          </cell>
          <cell r="AE219">
            <v>-6480</v>
          </cell>
          <cell r="AF219">
            <v>-1000</v>
          </cell>
          <cell r="AG219">
            <v>-6480</v>
          </cell>
          <cell r="AH219">
            <v>0</v>
          </cell>
          <cell r="AI219">
            <v>-7480</v>
          </cell>
          <cell r="AJ219">
            <v>-2000</v>
          </cell>
          <cell r="AK219">
            <v>-6480</v>
          </cell>
          <cell r="AL219">
            <v>-1000</v>
          </cell>
          <cell r="AM219">
            <v>-36480</v>
          </cell>
          <cell r="AN219">
            <v>0</v>
          </cell>
          <cell r="AO219">
            <v>-7480</v>
          </cell>
          <cell r="AR219">
            <v>0</v>
          </cell>
          <cell r="AS219">
            <v>-6000</v>
          </cell>
          <cell r="AT219">
            <v>-1000</v>
          </cell>
          <cell r="AU219">
            <v>-6800</v>
          </cell>
          <cell r="AV219">
            <v>0</v>
          </cell>
          <cell r="AW219">
            <v>-7800</v>
          </cell>
          <cell r="AX219">
            <v>-2000</v>
          </cell>
          <cell r="AY219">
            <v>-6800</v>
          </cell>
          <cell r="AZ219">
            <v>-1000</v>
          </cell>
          <cell r="BA219">
            <v>-36800</v>
          </cell>
          <cell r="BB219">
            <v>0</v>
          </cell>
          <cell r="BC219">
            <v>-7800</v>
          </cell>
          <cell r="BF219">
            <v>0</v>
          </cell>
          <cell r="BG219">
            <v>-6000</v>
          </cell>
          <cell r="BH219">
            <v>-1000</v>
          </cell>
          <cell r="BI219">
            <v>-6800</v>
          </cell>
          <cell r="BJ219">
            <v>0</v>
          </cell>
          <cell r="BK219">
            <v>-7800</v>
          </cell>
          <cell r="BL219">
            <v>-2000</v>
          </cell>
          <cell r="BM219">
            <v>-6800</v>
          </cell>
          <cell r="BN219">
            <v>-1000</v>
          </cell>
          <cell r="BO219">
            <v>-36800</v>
          </cell>
          <cell r="BP219">
            <v>0</v>
          </cell>
          <cell r="BQ219">
            <v>-7800</v>
          </cell>
          <cell r="BT219">
            <v>0</v>
          </cell>
          <cell r="BU219">
            <v>-6000</v>
          </cell>
          <cell r="BV219">
            <v>-1000</v>
          </cell>
          <cell r="BW219">
            <v>-6800</v>
          </cell>
          <cell r="BX219">
            <v>0</v>
          </cell>
          <cell r="BY219">
            <v>-7800</v>
          </cell>
          <cell r="BZ219">
            <v>-2000</v>
          </cell>
          <cell r="CA219">
            <v>-6800</v>
          </cell>
          <cell r="CB219">
            <v>-1000</v>
          </cell>
          <cell r="CC219">
            <v>-36800</v>
          </cell>
          <cell r="CD219">
            <v>0</v>
          </cell>
          <cell r="CE219">
            <v>-7800</v>
          </cell>
        </row>
        <row r="220">
          <cell r="B220">
            <v>-4319.3</v>
          </cell>
          <cell r="D220">
            <v>-10009.68</v>
          </cell>
          <cell r="E220">
            <v>-24651.65</v>
          </cell>
          <cell r="F220">
            <v>-20298.47</v>
          </cell>
          <cell r="G220">
            <v>-56780.09</v>
          </cell>
          <cell r="H220">
            <v>0</v>
          </cell>
          <cell r="I220">
            <v>-15497.4</v>
          </cell>
          <cell r="J220">
            <v>0</v>
          </cell>
          <cell r="K220">
            <v>-78717.95</v>
          </cell>
          <cell r="L220">
            <v>-39671.5</v>
          </cell>
          <cell r="M220">
            <v>-31853.65</v>
          </cell>
          <cell r="P220">
            <v>0</v>
          </cell>
          <cell r="Q220">
            <v>-6010.97</v>
          </cell>
          <cell r="R220">
            <v>-9658.5499999999993</v>
          </cell>
          <cell r="S220">
            <v>-5499.33</v>
          </cell>
          <cell r="T220">
            <v>-12186.38</v>
          </cell>
          <cell r="U220">
            <v>-9391.6</v>
          </cell>
          <cell r="V220">
            <v>-11919.27</v>
          </cell>
          <cell r="W220">
            <v>0</v>
          </cell>
          <cell r="X220">
            <v>-25999.4</v>
          </cell>
          <cell r="Y220">
            <v>-42121.13</v>
          </cell>
          <cell r="Z220">
            <v>-7000</v>
          </cell>
          <cell r="AA220">
            <v>0</v>
          </cell>
          <cell r="AD220">
            <v>0</v>
          </cell>
          <cell r="AF220">
            <v>-52000</v>
          </cell>
          <cell r="AH220">
            <v>-26000</v>
          </cell>
          <cell r="AI220">
            <v>0</v>
          </cell>
          <cell r="AJ220">
            <v>-17000</v>
          </cell>
          <cell r="AK220">
            <v>-2500</v>
          </cell>
          <cell r="AL220">
            <v>0</v>
          </cell>
          <cell r="AM220">
            <v>-17000</v>
          </cell>
          <cell r="AN220">
            <v>-2000</v>
          </cell>
          <cell r="AO220">
            <v>0</v>
          </cell>
          <cell r="AR220">
            <v>0</v>
          </cell>
          <cell r="AT220">
            <v>-52000</v>
          </cell>
          <cell r="AV220">
            <v>-26000</v>
          </cell>
          <cell r="AW220">
            <v>0</v>
          </cell>
          <cell r="AX220">
            <v>-17000</v>
          </cell>
          <cell r="AY220">
            <v>-2500</v>
          </cell>
          <cell r="AZ220">
            <v>0</v>
          </cell>
          <cell r="BA220">
            <v>-17000</v>
          </cell>
          <cell r="BB220">
            <v>-2000</v>
          </cell>
          <cell r="BC220">
            <v>0</v>
          </cell>
          <cell r="BF220">
            <v>0</v>
          </cell>
          <cell r="BH220">
            <v>-52000</v>
          </cell>
          <cell r="BJ220">
            <v>-26000</v>
          </cell>
          <cell r="BK220">
            <v>0</v>
          </cell>
          <cell r="BL220">
            <v>-17000</v>
          </cell>
          <cell r="BM220">
            <v>-2500</v>
          </cell>
          <cell r="BN220">
            <v>0</v>
          </cell>
          <cell r="BO220">
            <v>-17000</v>
          </cell>
          <cell r="BP220">
            <v>-2000</v>
          </cell>
          <cell r="BQ220">
            <v>0</v>
          </cell>
          <cell r="BV220">
            <v>-52000</v>
          </cell>
          <cell r="BX220">
            <v>-26000</v>
          </cell>
          <cell r="BZ220">
            <v>-17000</v>
          </cell>
          <cell r="CA220">
            <v>-2500</v>
          </cell>
          <cell r="CB220">
            <v>0</v>
          </cell>
          <cell r="CC220">
            <v>-17000</v>
          </cell>
          <cell r="CD220">
            <v>-2000</v>
          </cell>
        </row>
        <row r="221">
          <cell r="B221">
            <v>-161646.42000000001</v>
          </cell>
          <cell r="C221">
            <v>-163947.51</v>
          </cell>
          <cell r="D221">
            <v>-159859.46</v>
          </cell>
          <cell r="E221">
            <v>-179736.25</v>
          </cell>
          <cell r="F221">
            <v>-191122.91</v>
          </cell>
          <cell r="G221">
            <v>-113430.37</v>
          </cell>
          <cell r="H221">
            <v>0</v>
          </cell>
          <cell r="I221">
            <v>-278576.46999999997</v>
          </cell>
          <cell r="J221">
            <v>-369441.89</v>
          </cell>
          <cell r="K221">
            <v>-71214.179999999993</v>
          </cell>
          <cell r="L221">
            <v>-386060.6</v>
          </cell>
          <cell r="M221">
            <v>-236071.34</v>
          </cell>
          <cell r="P221">
            <v>-9900.48</v>
          </cell>
          <cell r="Q221">
            <v>-416447.29</v>
          </cell>
          <cell r="R221">
            <v>-260408.42</v>
          </cell>
          <cell r="S221">
            <v>-82468.97</v>
          </cell>
          <cell r="T221">
            <v>-206250.55</v>
          </cell>
          <cell r="U221">
            <v>-26488.39</v>
          </cell>
          <cell r="V221">
            <v>-38520.54</v>
          </cell>
          <cell r="W221">
            <v>-31370.82</v>
          </cell>
          <cell r="X221">
            <v>-27710.13</v>
          </cell>
          <cell r="Y221">
            <v>-27710.13</v>
          </cell>
          <cell r="Z221">
            <v>-27710.13</v>
          </cell>
          <cell r="AA221">
            <v>-27710.13</v>
          </cell>
          <cell r="AD221">
            <v>-25680</v>
          </cell>
          <cell r="AE221">
            <v>-25680</v>
          </cell>
          <cell r="AF221">
            <v>-25680</v>
          </cell>
          <cell r="AG221">
            <v>-25680</v>
          </cell>
          <cell r="AH221">
            <v>-25680</v>
          </cell>
          <cell r="AI221">
            <v>-26600</v>
          </cell>
          <cell r="AJ221">
            <v>-26600</v>
          </cell>
          <cell r="AK221">
            <v>-26600</v>
          </cell>
          <cell r="AL221">
            <v>-26600</v>
          </cell>
          <cell r="AM221">
            <v>-26600</v>
          </cell>
          <cell r="AN221">
            <v>-26600</v>
          </cell>
          <cell r="AO221">
            <v>-26600</v>
          </cell>
          <cell r="AR221">
            <v>-26280</v>
          </cell>
          <cell r="AS221">
            <v>-26280</v>
          </cell>
          <cell r="AT221">
            <v>-26280</v>
          </cell>
          <cell r="AU221">
            <v>-26280</v>
          </cell>
          <cell r="AV221">
            <v>-26280</v>
          </cell>
          <cell r="AW221">
            <v>-27200</v>
          </cell>
          <cell r="AX221">
            <v>-27200</v>
          </cell>
          <cell r="AY221">
            <v>-27200</v>
          </cell>
          <cell r="AZ221">
            <v>-27200</v>
          </cell>
          <cell r="BA221">
            <v>-27200</v>
          </cell>
          <cell r="BB221">
            <v>-27200</v>
          </cell>
          <cell r="BC221">
            <v>-27200</v>
          </cell>
          <cell r="BF221">
            <v>-26280</v>
          </cell>
          <cell r="BG221">
            <v>-26280</v>
          </cell>
          <cell r="BH221">
            <v>-26280</v>
          </cell>
          <cell r="BI221">
            <v>-26280</v>
          </cell>
          <cell r="BJ221">
            <v>-26280</v>
          </cell>
          <cell r="BK221">
            <v>-27200</v>
          </cell>
          <cell r="BL221">
            <v>-27200</v>
          </cell>
          <cell r="BM221">
            <v>-27200</v>
          </cell>
          <cell r="BN221">
            <v>-27200</v>
          </cell>
          <cell r="BO221">
            <v>-27200</v>
          </cell>
          <cell r="BP221">
            <v>-27200</v>
          </cell>
          <cell r="BQ221">
            <v>-27200</v>
          </cell>
          <cell r="BT221">
            <v>-26280</v>
          </cell>
          <cell r="BU221">
            <v>-26280</v>
          </cell>
          <cell r="BV221">
            <v>-26280</v>
          </cell>
          <cell r="BW221">
            <v>-26280</v>
          </cell>
          <cell r="BX221">
            <v>-26280</v>
          </cell>
          <cell r="BY221">
            <v>-27200</v>
          </cell>
          <cell r="BZ221">
            <v>-27200</v>
          </cell>
          <cell r="CA221">
            <v>-27200</v>
          </cell>
          <cell r="CB221">
            <v>-27200</v>
          </cell>
          <cell r="CC221">
            <v>-27200</v>
          </cell>
          <cell r="CD221">
            <v>-27200</v>
          </cell>
          <cell r="CE221">
            <v>-27200</v>
          </cell>
        </row>
        <row r="222">
          <cell r="B222">
            <v>-36113.120000000003</v>
          </cell>
          <cell r="C222">
            <v>-75053.279999999999</v>
          </cell>
          <cell r="D222">
            <v>-155165.56</v>
          </cell>
          <cell r="E222">
            <v>-246426.25</v>
          </cell>
          <cell r="F222">
            <v>-130677.23</v>
          </cell>
          <cell r="G222">
            <v>-183643.95</v>
          </cell>
          <cell r="H222">
            <v>-9511.77</v>
          </cell>
          <cell r="I222">
            <v>-48787.22</v>
          </cell>
          <cell r="J222">
            <v>-73085.58</v>
          </cell>
          <cell r="K222">
            <v>-102807.29</v>
          </cell>
          <cell r="L222">
            <v>-79679.62</v>
          </cell>
          <cell r="M222">
            <v>-211398.13</v>
          </cell>
          <cell r="P222">
            <v>-18457.259999999998</v>
          </cell>
          <cell r="Q222">
            <v>-102804.37</v>
          </cell>
          <cell r="R222">
            <v>-121385.48</v>
          </cell>
          <cell r="S222">
            <v>-95481.36</v>
          </cell>
          <cell r="T222">
            <v>-189898.88</v>
          </cell>
          <cell r="U222">
            <v>-78289.97</v>
          </cell>
          <cell r="V222">
            <v>-216091.07</v>
          </cell>
          <cell r="W222">
            <v>-138318.85</v>
          </cell>
          <cell r="X222">
            <v>-472985.61</v>
          </cell>
          <cell r="Y222">
            <v>-123545.14</v>
          </cell>
          <cell r="Z222">
            <v>-219955.26425499999</v>
          </cell>
          <cell r="AA222">
            <v>-76422.81</v>
          </cell>
          <cell r="AD222">
            <v>-130905</v>
          </cell>
          <cell r="AE222">
            <v>-130905</v>
          </cell>
          <cell r="AF222">
            <v>-130905</v>
          </cell>
          <cell r="AG222">
            <v>-170905</v>
          </cell>
          <cell r="AH222">
            <v>-130905</v>
          </cell>
          <cell r="AI222">
            <v>-130905</v>
          </cell>
          <cell r="AJ222">
            <v>-260905</v>
          </cell>
          <cell r="AK222">
            <v>-130905</v>
          </cell>
          <cell r="AL222">
            <v>-130905</v>
          </cell>
          <cell r="AM222">
            <v>-130905</v>
          </cell>
          <cell r="AN222">
            <v>-130905</v>
          </cell>
          <cell r="AO222">
            <v>-130905</v>
          </cell>
          <cell r="AR222">
            <v>-53225</v>
          </cell>
          <cell r="AS222">
            <v>-53225</v>
          </cell>
          <cell r="AT222">
            <v>-53225</v>
          </cell>
          <cell r="AU222">
            <v>-53225</v>
          </cell>
          <cell r="AV222">
            <v>-68225</v>
          </cell>
          <cell r="AW222">
            <v>-53225</v>
          </cell>
          <cell r="AX222">
            <v>-53225</v>
          </cell>
          <cell r="AY222">
            <v>-53225</v>
          </cell>
          <cell r="AZ222">
            <v>-53225</v>
          </cell>
          <cell r="BA222">
            <v>-53225</v>
          </cell>
          <cell r="BB222">
            <v>-53225</v>
          </cell>
          <cell r="BC222">
            <v>-53225</v>
          </cell>
          <cell r="BF222">
            <v>-53225</v>
          </cell>
          <cell r="BG222">
            <v>-53225</v>
          </cell>
          <cell r="BH222">
            <v>-53225</v>
          </cell>
          <cell r="BI222">
            <v>-53225</v>
          </cell>
          <cell r="BJ222">
            <v>-68225</v>
          </cell>
          <cell r="BK222">
            <v>-53225</v>
          </cell>
          <cell r="BL222">
            <v>-53225</v>
          </cell>
          <cell r="BM222">
            <v>-53225</v>
          </cell>
          <cell r="BN222">
            <v>-53225</v>
          </cell>
          <cell r="BO222">
            <v>-53225</v>
          </cell>
          <cell r="BP222">
            <v>-53225</v>
          </cell>
          <cell r="BQ222">
            <v>-53225</v>
          </cell>
          <cell r="BT222">
            <v>-53225</v>
          </cell>
          <cell r="BU222">
            <v>-53225</v>
          </cell>
          <cell r="BV222">
            <v>-53225</v>
          </cell>
          <cell r="BW222">
            <v>-53225</v>
          </cell>
          <cell r="BX222">
            <v>-68225</v>
          </cell>
          <cell r="BY222">
            <v>-53225</v>
          </cell>
          <cell r="BZ222">
            <v>-53225</v>
          </cell>
          <cell r="CA222">
            <v>-53225</v>
          </cell>
          <cell r="CB222">
            <v>-53225</v>
          </cell>
          <cell r="CC222">
            <v>-53225</v>
          </cell>
          <cell r="CD222">
            <v>-53225</v>
          </cell>
          <cell r="CE222">
            <v>-53225</v>
          </cell>
        </row>
        <row r="223">
          <cell r="B223">
            <v>-89256.51</v>
          </cell>
          <cell r="C223">
            <v>-64746.54</v>
          </cell>
          <cell r="D223">
            <v>-143942.51999999999</v>
          </cell>
          <cell r="E223">
            <v>-109688.68</v>
          </cell>
          <cell r="F223">
            <v>-48063.83</v>
          </cell>
          <cell r="G223">
            <v>-43719.66</v>
          </cell>
          <cell r="H223">
            <v>-50736.05</v>
          </cell>
          <cell r="I223">
            <v>-61387.79</v>
          </cell>
          <cell r="J223">
            <v>-57397.8</v>
          </cell>
          <cell r="K223">
            <v>-42954.23</v>
          </cell>
          <cell r="L223">
            <v>-58488.91</v>
          </cell>
          <cell r="M223">
            <v>-57126.91</v>
          </cell>
          <cell r="P223">
            <v>-34725.410000000003</v>
          </cell>
          <cell r="Q223">
            <v>-42929.919999999998</v>
          </cell>
          <cell r="R223">
            <v>-68736.2</v>
          </cell>
          <cell r="S223">
            <v>-90477.4</v>
          </cell>
          <cell r="T223">
            <v>-91697.86</v>
          </cell>
          <cell r="U223">
            <v>-83611.91</v>
          </cell>
          <cell r="V223">
            <v>-62284.05</v>
          </cell>
          <cell r="W223">
            <v>-82732.73</v>
          </cell>
          <cell r="X223">
            <v>-36500</v>
          </cell>
          <cell r="Y223">
            <v>-36500</v>
          </cell>
          <cell r="Z223">
            <v>-56500</v>
          </cell>
          <cell r="AA223">
            <v>-36500</v>
          </cell>
          <cell r="AD223">
            <v>-70000</v>
          </cell>
          <cell r="AE223">
            <v>-70000</v>
          </cell>
          <cell r="AF223">
            <v>-70000</v>
          </cell>
          <cell r="AG223">
            <v>-70000</v>
          </cell>
          <cell r="AH223">
            <v>-70000</v>
          </cell>
          <cell r="AI223">
            <v>-70000</v>
          </cell>
          <cell r="AJ223">
            <v>-70000</v>
          </cell>
          <cell r="AK223">
            <v>-70000</v>
          </cell>
          <cell r="AL223">
            <v>-70000</v>
          </cell>
          <cell r="AM223">
            <v>-70000</v>
          </cell>
          <cell r="AN223">
            <v>-70000</v>
          </cell>
          <cell r="AO223">
            <v>-70000</v>
          </cell>
          <cell r="AR223">
            <v>-70000</v>
          </cell>
          <cell r="AS223">
            <v>-70000</v>
          </cell>
          <cell r="AT223">
            <v>-70000</v>
          </cell>
          <cell r="AU223">
            <v>-70000</v>
          </cell>
          <cell r="AV223">
            <v>-70000</v>
          </cell>
          <cell r="AW223">
            <v>-70000</v>
          </cell>
          <cell r="AX223">
            <v>-70000</v>
          </cell>
          <cell r="AY223">
            <v>-70000</v>
          </cell>
          <cell r="AZ223">
            <v>-70000</v>
          </cell>
          <cell r="BA223">
            <v>-70000</v>
          </cell>
          <cell r="BB223">
            <v>-70000</v>
          </cell>
          <cell r="BC223">
            <v>-70000</v>
          </cell>
          <cell r="BF223">
            <v>-70000</v>
          </cell>
          <cell r="BG223">
            <v>-70000</v>
          </cell>
          <cell r="BH223">
            <v>-70000</v>
          </cell>
          <cell r="BI223">
            <v>-70000</v>
          </cell>
          <cell r="BJ223">
            <v>-70000</v>
          </cell>
          <cell r="BK223">
            <v>-70000</v>
          </cell>
          <cell r="BL223">
            <v>-70000</v>
          </cell>
          <cell r="BM223">
            <v>-70000</v>
          </cell>
          <cell r="BN223">
            <v>-70000</v>
          </cell>
          <cell r="BO223">
            <v>-70000</v>
          </cell>
          <cell r="BP223">
            <v>-70000</v>
          </cell>
          <cell r="BQ223">
            <v>-70000</v>
          </cell>
          <cell r="BT223">
            <v>-70000</v>
          </cell>
          <cell r="BU223">
            <v>-70000</v>
          </cell>
          <cell r="BV223">
            <v>-70000</v>
          </cell>
          <cell r="BW223">
            <v>-70000</v>
          </cell>
          <cell r="BX223">
            <v>-70000</v>
          </cell>
          <cell r="BY223">
            <v>-70000</v>
          </cell>
          <cell r="BZ223">
            <v>-70000</v>
          </cell>
          <cell r="CA223">
            <v>-70000</v>
          </cell>
          <cell r="CB223">
            <v>-70000</v>
          </cell>
          <cell r="CC223">
            <v>-70000</v>
          </cell>
          <cell r="CD223">
            <v>-70000</v>
          </cell>
          <cell r="CE223">
            <v>-70000</v>
          </cell>
        </row>
        <row r="224">
          <cell r="C224">
            <v>-29926.720000000001</v>
          </cell>
        </row>
        <row r="225">
          <cell r="H225">
            <v>-2603.85</v>
          </cell>
          <cell r="I225">
            <v>-1509.24</v>
          </cell>
          <cell r="J225">
            <v>-12106.32</v>
          </cell>
          <cell r="K225">
            <v>-18790.099999999999</v>
          </cell>
          <cell r="L225">
            <v>-17796.8</v>
          </cell>
          <cell r="M225">
            <v>-196.46</v>
          </cell>
          <cell r="P225">
            <v>0</v>
          </cell>
          <cell r="Q225">
            <v>-6823.73</v>
          </cell>
          <cell r="R225">
            <v>-980</v>
          </cell>
          <cell r="S225">
            <v>-8241.2199999999993</v>
          </cell>
          <cell r="T225">
            <v>-17600</v>
          </cell>
          <cell r="U225">
            <v>31378.71</v>
          </cell>
          <cell r="V225">
            <v>21411.83</v>
          </cell>
          <cell r="W225">
            <v>0</v>
          </cell>
          <cell r="X225">
            <v>-206320</v>
          </cell>
          <cell r="Z225">
            <v>0</v>
          </cell>
          <cell r="AD225">
            <v>-481.5</v>
          </cell>
          <cell r="AE225">
            <v>-934.5</v>
          </cell>
          <cell r="AF225">
            <v>-1004.5</v>
          </cell>
          <cell r="AG225">
            <v>-935</v>
          </cell>
          <cell r="AH225">
            <v>-1300.5</v>
          </cell>
          <cell r="AI225">
            <v>-427.5</v>
          </cell>
          <cell r="AJ225">
            <v>-819</v>
          </cell>
          <cell r="AK225">
            <v>-2316</v>
          </cell>
          <cell r="AM225">
            <v>-8079</v>
          </cell>
          <cell r="AN225">
            <v>-564</v>
          </cell>
          <cell r="AO225">
            <v>-334.5</v>
          </cell>
          <cell r="AR225">
            <v>-481.5</v>
          </cell>
          <cell r="AS225">
            <v>-934.5</v>
          </cell>
          <cell r="AT225">
            <v>-1004.5</v>
          </cell>
          <cell r="AU225">
            <v>-935</v>
          </cell>
          <cell r="AV225">
            <v>-1300.5</v>
          </cell>
          <cell r="AW225">
            <v>-427.5</v>
          </cell>
          <cell r="AX225">
            <v>-819</v>
          </cell>
          <cell r="AY225">
            <v>-2316</v>
          </cell>
          <cell r="BA225">
            <v>-8079</v>
          </cell>
          <cell r="BB225">
            <v>-564</v>
          </cell>
          <cell r="BC225">
            <v>-334.5</v>
          </cell>
          <cell r="BF225">
            <v>-481.5</v>
          </cell>
          <cell r="BG225">
            <v>-934.5</v>
          </cell>
          <cell r="BH225">
            <v>-1004.5</v>
          </cell>
          <cell r="BI225">
            <v>-935</v>
          </cell>
          <cell r="BJ225">
            <v>-1300.5</v>
          </cell>
          <cell r="BK225">
            <v>-427.5</v>
          </cell>
          <cell r="BL225">
            <v>-819</v>
          </cell>
          <cell r="BM225">
            <v>-2316</v>
          </cell>
          <cell r="BO225">
            <v>-8079</v>
          </cell>
          <cell r="BP225">
            <v>-564</v>
          </cell>
          <cell r="BQ225">
            <v>-334.5</v>
          </cell>
          <cell r="BT225">
            <v>-481.5</v>
          </cell>
          <cell r="BU225">
            <v>-934.5</v>
          </cell>
          <cell r="BV225">
            <v>-1004.5</v>
          </cell>
          <cell r="BW225">
            <v>-935</v>
          </cell>
          <cell r="BX225">
            <v>-1300.5</v>
          </cell>
          <cell r="BY225">
            <v>-427.5</v>
          </cell>
          <cell r="BZ225">
            <v>-819</v>
          </cell>
          <cell r="CA225">
            <v>-2316</v>
          </cell>
          <cell r="CC225">
            <v>-8079</v>
          </cell>
          <cell r="CD225">
            <v>-564</v>
          </cell>
          <cell r="CE225">
            <v>-334.5</v>
          </cell>
        </row>
        <row r="226">
          <cell r="D226">
            <v>-76754.64</v>
          </cell>
          <cell r="F226">
            <v>-23723.599999999999</v>
          </cell>
          <cell r="G226">
            <v>-17512</v>
          </cell>
          <cell r="H226">
            <v>-158280.22</v>
          </cell>
          <cell r="I226">
            <v>-413135.03</v>
          </cell>
          <cell r="J226">
            <v>-106764.16</v>
          </cell>
          <cell r="K226">
            <v>-60855.199999999997</v>
          </cell>
          <cell r="L226">
            <v>-160890.75</v>
          </cell>
          <cell r="M226">
            <v>-382304.51</v>
          </cell>
          <cell r="P226">
            <v>-68703.98</v>
          </cell>
          <cell r="Q226">
            <v>-31552.47</v>
          </cell>
          <cell r="R226">
            <v>-125823.96</v>
          </cell>
          <cell r="S226">
            <v>-189338.58</v>
          </cell>
          <cell r="T226">
            <v>-96616.59</v>
          </cell>
          <cell r="U226">
            <v>-104694.77</v>
          </cell>
          <cell r="V226">
            <v>-110298</v>
          </cell>
          <cell r="W226">
            <v>-44571.87</v>
          </cell>
          <cell r="X226">
            <v>-100000</v>
          </cell>
          <cell r="Y226">
            <v>0</v>
          </cell>
          <cell r="Z226">
            <v>0</v>
          </cell>
          <cell r="AA226">
            <v>0</v>
          </cell>
          <cell r="AD226">
            <v>-198250</v>
          </cell>
          <cell r="AE226">
            <v>-87500</v>
          </cell>
          <cell r="AF226">
            <v>-122800</v>
          </cell>
          <cell r="AG226">
            <v>-174000</v>
          </cell>
          <cell r="AH226">
            <v>-61000</v>
          </cell>
          <cell r="AI226">
            <v>-151000</v>
          </cell>
          <cell r="AJ226">
            <v>-226600</v>
          </cell>
          <cell r="AK226">
            <v>-196800</v>
          </cell>
          <cell r="AL226">
            <v>-51000</v>
          </cell>
          <cell r="AM226">
            <v>-97500</v>
          </cell>
          <cell r="AN226">
            <v>-110000</v>
          </cell>
          <cell r="AO226">
            <v>-202000</v>
          </cell>
          <cell r="AR226">
            <v>-422080.67</v>
          </cell>
          <cell r="AS226">
            <v>-251786.67</v>
          </cell>
          <cell r="AT226">
            <v>-170246.67</v>
          </cell>
          <cell r="AU226">
            <v>-148930.67000000001</v>
          </cell>
          <cell r="AV226">
            <v>-37286.67</v>
          </cell>
          <cell r="AW226">
            <v>-278786.67</v>
          </cell>
          <cell r="AX226">
            <v>-194786.67</v>
          </cell>
          <cell r="AY226">
            <v>-147146.67000000001</v>
          </cell>
          <cell r="AZ226">
            <v>-37286.67</v>
          </cell>
          <cell r="BA226">
            <v>-75286.67</v>
          </cell>
          <cell r="BB226">
            <v>-102886.67</v>
          </cell>
          <cell r="BC226">
            <v>-97586.67</v>
          </cell>
          <cell r="BF226">
            <v>-338119.42</v>
          </cell>
          <cell r="BG226">
            <v>-136511.67000000001</v>
          </cell>
          <cell r="BH226">
            <v>-91646.67</v>
          </cell>
          <cell r="BI226">
            <v>-129688.17</v>
          </cell>
          <cell r="BJ226">
            <v>-33886.67</v>
          </cell>
          <cell r="BK226">
            <v>-161636.67000000001</v>
          </cell>
          <cell r="BL226">
            <v>-239011.67</v>
          </cell>
          <cell r="BM226">
            <v>-138046.67000000001</v>
          </cell>
          <cell r="BN226">
            <v>-33886.67</v>
          </cell>
          <cell r="BO226">
            <v>-71386.67</v>
          </cell>
          <cell r="BP226">
            <v>-89986.67</v>
          </cell>
          <cell r="BQ226">
            <v>-89436.67</v>
          </cell>
          <cell r="BT226">
            <v>-495255.4</v>
          </cell>
          <cell r="BU226">
            <v>-75232</v>
          </cell>
          <cell r="BV226">
            <v>-92788</v>
          </cell>
          <cell r="BW226">
            <v>-93540.4</v>
          </cell>
          <cell r="BX226">
            <v>-12532</v>
          </cell>
          <cell r="BY226">
            <v>-237932</v>
          </cell>
          <cell r="BZ226">
            <v>-75232</v>
          </cell>
          <cell r="CA226">
            <v>-42628</v>
          </cell>
          <cell r="CB226">
            <v>-12532</v>
          </cell>
          <cell r="CC226">
            <v>-12532</v>
          </cell>
          <cell r="CD226">
            <v>-62692</v>
          </cell>
          <cell r="CE226">
            <v>-37612</v>
          </cell>
        </row>
        <row r="227">
          <cell r="W227">
            <v>0</v>
          </cell>
        </row>
        <row r="235">
          <cell r="B235">
            <v>-17676.09</v>
          </cell>
          <cell r="C235">
            <v>-111684.24</v>
          </cell>
          <cell r="D235">
            <v>-305763.73</v>
          </cell>
          <cell r="E235">
            <v>-233798.49</v>
          </cell>
          <cell r="F235">
            <v>-212188.64</v>
          </cell>
          <cell r="G235">
            <v>-123116.52</v>
          </cell>
          <cell r="H235">
            <v>-264643.48</v>
          </cell>
          <cell r="I235">
            <v>-136027.5</v>
          </cell>
          <cell r="J235">
            <v>0</v>
          </cell>
          <cell r="K235">
            <v>-154637.92000000001</v>
          </cell>
          <cell r="L235">
            <v>-31776.5</v>
          </cell>
          <cell r="M235">
            <v>-1096674.49</v>
          </cell>
          <cell r="P235">
            <v>34027.65</v>
          </cell>
          <cell r="Q235">
            <v>-208305.2</v>
          </cell>
          <cell r="R235">
            <v>-297287.65000000002</v>
          </cell>
          <cell r="S235">
            <v>-506166.49</v>
          </cell>
          <cell r="T235">
            <v>-355776.63</v>
          </cell>
          <cell r="U235">
            <v>-295266.73</v>
          </cell>
          <cell r="V235">
            <v>-321142.78000000003</v>
          </cell>
          <cell r="W235">
            <v>-131389.31</v>
          </cell>
          <cell r="X235">
            <v>-1398048.12</v>
          </cell>
          <cell r="Y235">
            <v>-1389518.49</v>
          </cell>
          <cell r="Z235">
            <v>-500458.67</v>
          </cell>
          <cell r="AA235">
            <v>-469136.23</v>
          </cell>
          <cell r="AD235">
            <v>-856005</v>
          </cell>
          <cell r="AE235">
            <v>-1121005</v>
          </cell>
          <cell r="AF235">
            <v>-1079005</v>
          </cell>
          <cell r="AG235">
            <v>-1024005</v>
          </cell>
          <cell r="AH235">
            <v>-1339005</v>
          </cell>
          <cell r="AI235">
            <v>-1046405</v>
          </cell>
          <cell r="AJ235">
            <v>-1206005</v>
          </cell>
          <cell r="AK235">
            <v>-1391005</v>
          </cell>
          <cell r="AL235">
            <v>-1658005</v>
          </cell>
          <cell r="AM235">
            <v>-1088320</v>
          </cell>
          <cell r="AN235">
            <v>-1125720</v>
          </cell>
          <cell r="AO235">
            <v>-1332320</v>
          </cell>
          <cell r="AR235">
            <v>-1170293</v>
          </cell>
          <cell r="AS235">
            <v>-1448793</v>
          </cell>
          <cell r="AT235">
            <v>-176973</v>
          </cell>
          <cell r="AU235">
            <v>-1002293</v>
          </cell>
          <cell r="AV235">
            <v>-1330793</v>
          </cell>
          <cell r="AW235">
            <v>-1153194</v>
          </cell>
          <cell r="AX235">
            <v>-1552293</v>
          </cell>
          <cell r="AY235">
            <v>-1287293</v>
          </cell>
          <cell r="AZ235">
            <v>-1753573.58</v>
          </cell>
          <cell r="BA235">
            <v>-354688</v>
          </cell>
          <cell r="BB235">
            <v>-255589</v>
          </cell>
          <cell r="BC235">
            <v>-507188</v>
          </cell>
          <cell r="BF235">
            <v>-155605</v>
          </cell>
          <cell r="BG235">
            <v>-434105</v>
          </cell>
          <cell r="BH235">
            <v>-180605</v>
          </cell>
          <cell r="BI235">
            <v>-155605</v>
          </cell>
          <cell r="BJ235">
            <v>-784105</v>
          </cell>
          <cell r="BK235">
            <v>-658695</v>
          </cell>
          <cell r="BL235">
            <v>-805605</v>
          </cell>
          <cell r="BM235">
            <v>-860605</v>
          </cell>
          <cell r="BN235">
            <v>-1105885.58</v>
          </cell>
          <cell r="BO235">
            <v>-308520</v>
          </cell>
          <cell r="BP235">
            <v>-411610</v>
          </cell>
          <cell r="BQ235">
            <v>-511020</v>
          </cell>
          <cell r="BT235">
            <v>-170930</v>
          </cell>
          <cell r="BU235">
            <v>-449430</v>
          </cell>
          <cell r="BV235">
            <v>-195930</v>
          </cell>
          <cell r="BW235">
            <v>-170930</v>
          </cell>
          <cell r="BX235">
            <v>-499430</v>
          </cell>
          <cell r="BY235">
            <v>-377390</v>
          </cell>
          <cell r="BZ235">
            <v>-520930</v>
          </cell>
          <cell r="CA235">
            <v>-365930</v>
          </cell>
          <cell r="CB235">
            <v>-961210.58</v>
          </cell>
          <cell r="CC235">
            <v>-374180</v>
          </cell>
          <cell r="CD235">
            <v>-249180</v>
          </cell>
          <cell r="CE235">
            <v>-558140</v>
          </cell>
        </row>
        <row r="236">
          <cell r="B236">
            <v>-201079.1</v>
          </cell>
          <cell r="C236">
            <v>-521471.13</v>
          </cell>
          <cell r="D236">
            <v>-727467.17</v>
          </cell>
          <cell r="E236">
            <v>-801201.69</v>
          </cell>
          <cell r="F236">
            <v>-860752.63</v>
          </cell>
          <cell r="G236">
            <v>-374969.46</v>
          </cell>
          <cell r="H236">
            <v>-152700.07999999999</v>
          </cell>
          <cell r="I236">
            <v>-249470</v>
          </cell>
          <cell r="J236">
            <v>-82398.820000000007</v>
          </cell>
          <cell r="K236">
            <v>-59106.26</v>
          </cell>
          <cell r="L236">
            <v>-167533.47</v>
          </cell>
          <cell r="M236">
            <v>-557746.87</v>
          </cell>
          <cell r="P236">
            <v>-714866.57</v>
          </cell>
          <cell r="Q236">
            <v>-825</v>
          </cell>
          <cell r="R236">
            <v>-12512</v>
          </cell>
          <cell r="S236">
            <v>-5100</v>
          </cell>
          <cell r="T236">
            <v>-25338</v>
          </cell>
          <cell r="U236">
            <v>-318658.62</v>
          </cell>
          <cell r="V236">
            <v>-215954.6</v>
          </cell>
          <cell r="W236">
            <v>-228256.47</v>
          </cell>
          <cell r="X236">
            <v>-183494</v>
          </cell>
          <cell r="Y236">
            <v>-201100</v>
          </cell>
          <cell r="Z236">
            <v>-466483</v>
          </cell>
          <cell r="AA236">
            <v>-80000</v>
          </cell>
          <cell r="AD236">
            <v>-200000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-50000</v>
          </cell>
          <cell r="AJ236">
            <v>-20000</v>
          </cell>
          <cell r="AK236">
            <v>-20000</v>
          </cell>
          <cell r="AL236">
            <v>-20000</v>
          </cell>
          <cell r="AM236">
            <v>-320000</v>
          </cell>
          <cell r="AN236">
            <v>-360000</v>
          </cell>
          <cell r="AO236">
            <v>-290000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X236">
            <v>-20000</v>
          </cell>
          <cell r="AY236">
            <v>-20000</v>
          </cell>
          <cell r="AZ236">
            <v>-20000</v>
          </cell>
          <cell r="BA236">
            <v>-120000</v>
          </cell>
          <cell r="BB236">
            <v>-140000</v>
          </cell>
          <cell r="BC236">
            <v>-70000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L236">
            <v>-20000</v>
          </cell>
          <cell r="BM236">
            <v>-20000</v>
          </cell>
          <cell r="BN236">
            <v>-20000</v>
          </cell>
          <cell r="BO236">
            <v>-120000</v>
          </cell>
          <cell r="BP236">
            <v>-140000</v>
          </cell>
          <cell r="BQ236">
            <v>-70000</v>
          </cell>
          <cell r="BZ236">
            <v>-20000</v>
          </cell>
          <cell r="CA236">
            <v>-20000</v>
          </cell>
          <cell r="CB236">
            <v>-20000</v>
          </cell>
          <cell r="CC236">
            <v>-120000</v>
          </cell>
          <cell r="CD236">
            <v>-140000</v>
          </cell>
          <cell r="CE236">
            <v>-70000</v>
          </cell>
        </row>
        <row r="237">
          <cell r="B237">
            <v>-1153761.3799999999</v>
          </cell>
          <cell r="C237">
            <v>16365.74</v>
          </cell>
          <cell r="D237">
            <v>-907779.61</v>
          </cell>
          <cell r="E237">
            <v>-930248.66</v>
          </cell>
          <cell r="F237">
            <v>-627584.68000000005</v>
          </cell>
          <cell r="G237">
            <v>-917403.34</v>
          </cell>
          <cell r="H237">
            <v>-170032.31</v>
          </cell>
          <cell r="I237">
            <v>-179838.29</v>
          </cell>
          <cell r="J237">
            <v>-53125.45</v>
          </cell>
          <cell r="K237">
            <v>-232091.96</v>
          </cell>
          <cell r="L237">
            <v>-472253.47</v>
          </cell>
          <cell r="M237">
            <v>-859643.74</v>
          </cell>
          <cell r="P237">
            <v>219608.79</v>
          </cell>
          <cell r="Q237">
            <v>-131507.59</v>
          </cell>
          <cell r="R237">
            <v>-518340.47</v>
          </cell>
          <cell r="S237">
            <v>-409684.99</v>
          </cell>
          <cell r="T237">
            <v>-620582.24</v>
          </cell>
          <cell r="U237">
            <v>-233613.66</v>
          </cell>
          <cell r="V237">
            <v>-313207.01</v>
          </cell>
          <cell r="W237">
            <v>-281658</v>
          </cell>
          <cell r="X237">
            <v>-1142157.73</v>
          </cell>
          <cell r="Y237">
            <v>-736355.33</v>
          </cell>
          <cell r="Z237">
            <v>-615366.67000000004</v>
          </cell>
          <cell r="AA237">
            <v>-580606.56999999995</v>
          </cell>
          <cell r="AD237">
            <v>-424389.24</v>
          </cell>
          <cell r="AE237">
            <v>-610389.24</v>
          </cell>
          <cell r="AF237">
            <v>-780589.24</v>
          </cell>
          <cell r="AG237">
            <v>-1184689.24</v>
          </cell>
          <cell r="AH237">
            <v>-864889.24</v>
          </cell>
          <cell r="AI237">
            <v>-1888129.24</v>
          </cell>
          <cell r="AJ237">
            <v>-1200434.24</v>
          </cell>
          <cell r="AK237">
            <v>-827834.24</v>
          </cell>
          <cell r="AL237">
            <v>-2854034.24</v>
          </cell>
          <cell r="AM237">
            <v>-1103334.24</v>
          </cell>
          <cell r="AN237">
            <v>-830334.24</v>
          </cell>
          <cell r="AO237">
            <v>-883834.24</v>
          </cell>
          <cell r="AR237">
            <v>-676602.57</v>
          </cell>
          <cell r="AS237">
            <v>-650587.56999999995</v>
          </cell>
          <cell r="AT237">
            <v>-767910.07</v>
          </cell>
          <cell r="AU237">
            <v>-1213132.57</v>
          </cell>
          <cell r="AV237">
            <v>-778297.57</v>
          </cell>
          <cell r="AW237">
            <v>-782120.07</v>
          </cell>
          <cell r="AX237">
            <v>-1210867.57</v>
          </cell>
          <cell r="AY237">
            <v>-1465372.57</v>
          </cell>
          <cell r="AZ237">
            <v>-1091735.07</v>
          </cell>
          <cell r="BA237">
            <v>-853257.57</v>
          </cell>
          <cell r="BB237">
            <v>-1039622.57</v>
          </cell>
          <cell r="BC237">
            <v>-1124265.07</v>
          </cell>
          <cell r="BF237">
            <v>-585218.61</v>
          </cell>
          <cell r="BG237">
            <v>-564394.23999999999</v>
          </cell>
          <cell r="BH237">
            <v>-757313.61</v>
          </cell>
          <cell r="BI237">
            <v>-920804.86</v>
          </cell>
          <cell r="BJ237">
            <v>-667997.99</v>
          </cell>
          <cell r="BK237">
            <v>-683717.36</v>
          </cell>
          <cell r="BL237">
            <v>-1244021.1100000001</v>
          </cell>
          <cell r="BM237">
            <v>-1114941.74</v>
          </cell>
          <cell r="BN237">
            <v>-830851.11</v>
          </cell>
          <cell r="BO237">
            <v>-847454.86</v>
          </cell>
          <cell r="BP237">
            <v>-883722.99</v>
          </cell>
          <cell r="BQ237">
            <v>-1048687.3600000001</v>
          </cell>
          <cell r="BT237">
            <v>-535450.19999999995</v>
          </cell>
          <cell r="BU237">
            <v>-510683.7</v>
          </cell>
          <cell r="BV237">
            <v>-791482.2</v>
          </cell>
          <cell r="BW237">
            <v>-994433.2</v>
          </cell>
          <cell r="BX237">
            <v>-881964.7</v>
          </cell>
          <cell r="BY237">
            <v>-597639.19999999995</v>
          </cell>
          <cell r="BZ237">
            <v>-1250937.2</v>
          </cell>
          <cell r="CA237">
            <v>-1247302.7</v>
          </cell>
          <cell r="CB237">
            <v>-668845.19999999995</v>
          </cell>
          <cell r="CC237">
            <v>-819426.2</v>
          </cell>
          <cell r="CD237">
            <v>-913177.7</v>
          </cell>
          <cell r="CE237">
            <v>-977228.2</v>
          </cell>
        </row>
        <row r="238">
          <cell r="H238">
            <v>-26690.76</v>
          </cell>
          <cell r="J238">
            <v>-9018.4699999999993</v>
          </cell>
          <cell r="L238">
            <v>-49618.04</v>
          </cell>
          <cell r="V238">
            <v>0</v>
          </cell>
        </row>
        <row r="239">
          <cell r="B239">
            <v>-4969.3599999999997</v>
          </cell>
          <cell r="C239">
            <v>-906</v>
          </cell>
          <cell r="D239">
            <v>-10935</v>
          </cell>
          <cell r="E239">
            <v>-3032.5</v>
          </cell>
          <cell r="F239">
            <v>-2627.05</v>
          </cell>
          <cell r="G239">
            <v>-11888</v>
          </cell>
          <cell r="H239">
            <v>-5765.5</v>
          </cell>
          <cell r="I239">
            <v>-91182.84</v>
          </cell>
          <cell r="J239">
            <v>-12040.56</v>
          </cell>
          <cell r="K239">
            <v>-6135.64</v>
          </cell>
          <cell r="L239">
            <v>-4052.74</v>
          </cell>
          <cell r="M239">
            <v>-2992</v>
          </cell>
          <cell r="P239">
            <v>-16009</v>
          </cell>
          <cell r="Q239">
            <v>-9317.4</v>
          </cell>
          <cell r="R239">
            <v>-4776</v>
          </cell>
          <cell r="S239">
            <v>-12527.7</v>
          </cell>
          <cell r="T239">
            <v>-2625</v>
          </cell>
          <cell r="U239">
            <v>-6528.54</v>
          </cell>
          <cell r="V239">
            <v>-5901</v>
          </cell>
          <cell r="W239">
            <v>-6043.5</v>
          </cell>
          <cell r="X239">
            <v>-7000</v>
          </cell>
          <cell r="Y239">
            <v>-8000</v>
          </cell>
          <cell r="Z239">
            <v>-8000</v>
          </cell>
          <cell r="AA239">
            <v>-5000</v>
          </cell>
          <cell r="AD239">
            <v>-3000</v>
          </cell>
          <cell r="AE239">
            <v>-8000</v>
          </cell>
          <cell r="AF239">
            <v>-9000</v>
          </cell>
          <cell r="AG239">
            <v>-3000</v>
          </cell>
          <cell r="AH239">
            <v>-8000</v>
          </cell>
          <cell r="AI239">
            <v>-8000</v>
          </cell>
          <cell r="AJ239">
            <v>-8000</v>
          </cell>
          <cell r="AK239">
            <v>-13000</v>
          </cell>
          <cell r="AL239">
            <v>-13000</v>
          </cell>
          <cell r="AM239">
            <v>-13000</v>
          </cell>
          <cell r="AN239">
            <v>-13000</v>
          </cell>
          <cell r="AO239">
            <v>-53000</v>
          </cell>
          <cell r="AR239">
            <v>-8400</v>
          </cell>
          <cell r="AS239">
            <v>-8400</v>
          </cell>
          <cell r="AT239">
            <v>-13400</v>
          </cell>
          <cell r="AU239">
            <v>-8400</v>
          </cell>
          <cell r="AV239">
            <v>-13400</v>
          </cell>
          <cell r="AW239">
            <v>-13400</v>
          </cell>
          <cell r="AX239">
            <v>-13400</v>
          </cell>
          <cell r="AY239">
            <v>-13400</v>
          </cell>
          <cell r="AZ239">
            <v>-13400</v>
          </cell>
          <cell r="BA239">
            <v>-13400</v>
          </cell>
          <cell r="BB239">
            <v>-13400</v>
          </cell>
          <cell r="BC239">
            <v>-53400</v>
          </cell>
          <cell r="BF239">
            <v>-8400</v>
          </cell>
          <cell r="BG239">
            <v>-8400</v>
          </cell>
          <cell r="BH239">
            <v>-13400</v>
          </cell>
          <cell r="BI239">
            <v>-8400</v>
          </cell>
          <cell r="BJ239">
            <v>-13400</v>
          </cell>
          <cell r="BK239">
            <v>-13400</v>
          </cell>
          <cell r="BL239">
            <v>-13400</v>
          </cell>
          <cell r="BM239">
            <v>-13400</v>
          </cell>
          <cell r="BN239">
            <v>-13400</v>
          </cell>
          <cell r="BO239">
            <v>-13400</v>
          </cell>
          <cell r="BP239">
            <v>-13400</v>
          </cell>
          <cell r="BQ239">
            <v>-53400</v>
          </cell>
          <cell r="BT239">
            <v>-8400</v>
          </cell>
          <cell r="BU239">
            <v>-8400</v>
          </cell>
          <cell r="BV239">
            <v>-13400</v>
          </cell>
          <cell r="BW239">
            <v>-8400</v>
          </cell>
          <cell r="BX239">
            <v>-13400</v>
          </cell>
          <cell r="BY239">
            <v>-13400</v>
          </cell>
          <cell r="BZ239">
            <v>-13400</v>
          </cell>
          <cell r="CA239">
            <v>-13400</v>
          </cell>
          <cell r="CB239">
            <v>-13400</v>
          </cell>
          <cell r="CC239">
            <v>-13400</v>
          </cell>
          <cell r="CD239">
            <v>-13400</v>
          </cell>
          <cell r="CE239">
            <v>-53400</v>
          </cell>
        </row>
        <row r="240">
          <cell r="L240">
            <v>0</v>
          </cell>
        </row>
        <row r="241">
          <cell r="H241">
            <v>-731389.84</v>
          </cell>
          <cell r="I241">
            <v>-642324.81000000006</v>
          </cell>
          <cell r="J241">
            <v>-1253924.58</v>
          </cell>
          <cell r="K241">
            <v>-821900.97</v>
          </cell>
          <cell r="L241">
            <v>-1244476.1000000001</v>
          </cell>
          <cell r="M241">
            <v>-395036.43</v>
          </cell>
          <cell r="P241">
            <v>-709557.9</v>
          </cell>
          <cell r="Q241">
            <v>-168457.35</v>
          </cell>
          <cell r="R241">
            <v>-390458.19</v>
          </cell>
          <cell r="S241">
            <v>-307131.39</v>
          </cell>
          <cell r="T241">
            <v>-324634.98</v>
          </cell>
          <cell r="U241">
            <v>-318980.21999999997</v>
          </cell>
          <cell r="V241">
            <v>-131740.9</v>
          </cell>
          <cell r="W241">
            <v>-271968.81</v>
          </cell>
          <cell r="X241">
            <v>-15000</v>
          </cell>
          <cell r="Y241">
            <v>-9950.26</v>
          </cell>
          <cell r="Z241">
            <v>-5020</v>
          </cell>
          <cell r="AA241">
            <v>-21060</v>
          </cell>
        </row>
        <row r="242">
          <cell r="B242">
            <v>-206645.78</v>
          </cell>
          <cell r="C242">
            <v>-214400.23</v>
          </cell>
          <cell r="D242">
            <v>-205996.71</v>
          </cell>
          <cell r="E242">
            <v>-207886.71</v>
          </cell>
          <cell r="F242">
            <v>-212467.61</v>
          </cell>
          <cell r="G242">
            <v>-207886.71</v>
          </cell>
          <cell r="H242">
            <v>-207256.71</v>
          </cell>
          <cell r="I242">
            <v>-206147.51</v>
          </cell>
          <cell r="J242">
            <v>-207888.71</v>
          </cell>
          <cell r="K242">
            <v>-273605.64</v>
          </cell>
          <cell r="L242">
            <v>-236731.74</v>
          </cell>
          <cell r="M242">
            <v>-218963.43</v>
          </cell>
          <cell r="P242">
            <v>-267315.96999999997</v>
          </cell>
          <cell r="Q242">
            <v>-236731.74</v>
          </cell>
          <cell r="R242">
            <v>-143314.95000000001</v>
          </cell>
          <cell r="S242">
            <v>-442986.87</v>
          </cell>
          <cell r="T242">
            <v>-255593.13</v>
          </cell>
          <cell r="U242">
            <v>-152654.03</v>
          </cell>
          <cell r="V242">
            <v>-355404.97</v>
          </cell>
          <cell r="W242">
            <v>-300497.37</v>
          </cell>
          <cell r="X242">
            <v>-151629</v>
          </cell>
          <cell r="Y242">
            <v>-246457.8</v>
          </cell>
          <cell r="Z242">
            <v>-254097.8</v>
          </cell>
          <cell r="AA242">
            <v>-176424</v>
          </cell>
          <cell r="AD242">
            <v>-258507.68</v>
          </cell>
          <cell r="AE242">
            <v>-258507.68</v>
          </cell>
          <cell r="AF242">
            <v>-258507.68</v>
          </cell>
          <cell r="AG242">
            <v>-258507.68</v>
          </cell>
          <cell r="AH242">
            <v>-261690.22</v>
          </cell>
          <cell r="AI242">
            <v>-261690.22</v>
          </cell>
          <cell r="AJ242">
            <v>-261690.22</v>
          </cell>
          <cell r="AK242">
            <v>-261690.22</v>
          </cell>
          <cell r="AL242">
            <v>-261690.22</v>
          </cell>
          <cell r="AM242">
            <v>-261690.22</v>
          </cell>
          <cell r="AN242">
            <v>-282205.26</v>
          </cell>
          <cell r="AO242">
            <v>-284110.21000000002</v>
          </cell>
          <cell r="AR242">
            <v>-258507.68</v>
          </cell>
          <cell r="AS242">
            <v>-258507.68</v>
          </cell>
          <cell r="AT242">
            <v>-258507.68</v>
          </cell>
          <cell r="AU242">
            <v>-258507.68</v>
          </cell>
          <cell r="AV242">
            <v>-261690.22</v>
          </cell>
          <cell r="AW242">
            <v>-261690.22</v>
          </cell>
          <cell r="AX242">
            <v>-261690.22</v>
          </cell>
          <cell r="AY242">
            <v>-261690.22</v>
          </cell>
          <cell r="AZ242">
            <v>-261690.22</v>
          </cell>
          <cell r="BA242">
            <v>-261690.22</v>
          </cell>
          <cell r="BB242">
            <v>-282205.26</v>
          </cell>
          <cell r="BC242">
            <v>-284110.21000000002</v>
          </cell>
          <cell r="BF242">
            <v>-258507.68</v>
          </cell>
          <cell r="BG242">
            <v>-258507.68</v>
          </cell>
          <cell r="BH242">
            <v>-258507.68</v>
          </cell>
          <cell r="BI242">
            <v>-258507.68</v>
          </cell>
          <cell r="BJ242">
            <v>-261690.22</v>
          </cell>
          <cell r="BK242">
            <v>-261690.22</v>
          </cell>
          <cell r="BL242">
            <v>-261690.22</v>
          </cell>
          <cell r="BM242">
            <v>-261690.22</v>
          </cell>
          <cell r="BN242">
            <v>-261690.22</v>
          </cell>
          <cell r="BO242">
            <v>-261690.22</v>
          </cell>
          <cell r="BP242">
            <v>-282205.26</v>
          </cell>
          <cell r="BQ242">
            <v>-284110.21000000002</v>
          </cell>
          <cell r="BT242">
            <v>-258507.68</v>
          </cell>
          <cell r="BU242">
            <v>-258507.68</v>
          </cell>
          <cell r="BV242">
            <v>-258507.68</v>
          </cell>
          <cell r="BW242">
            <v>-258507.68</v>
          </cell>
          <cell r="BX242">
            <v>-261690.22</v>
          </cell>
          <cell r="BY242">
            <v>-261690.22</v>
          </cell>
          <cell r="BZ242">
            <v>-261690.22</v>
          </cell>
          <cell r="CA242">
            <v>-261690.22</v>
          </cell>
          <cell r="CB242">
            <v>-261690.22</v>
          </cell>
          <cell r="CC242">
            <v>-261690.22</v>
          </cell>
          <cell r="CD242">
            <v>-282205.26</v>
          </cell>
          <cell r="CE242">
            <v>-284110.21000000002</v>
          </cell>
        </row>
        <row r="243">
          <cell r="B243">
            <v>-29632.49</v>
          </cell>
          <cell r="C243">
            <v>-426422.29</v>
          </cell>
          <cell r="D243">
            <v>-426604.02</v>
          </cell>
          <cell r="E243">
            <v>-858876.95</v>
          </cell>
          <cell r="F243">
            <v>-561214.15</v>
          </cell>
          <cell r="G243">
            <v>-402539.6</v>
          </cell>
          <cell r="H243">
            <v>-560527.81999999995</v>
          </cell>
          <cell r="I243">
            <v>-544993.31000000006</v>
          </cell>
          <cell r="J243">
            <v>-570443.72</v>
          </cell>
          <cell r="K243">
            <v>-514860.76</v>
          </cell>
          <cell r="L243">
            <v>-980894.85</v>
          </cell>
          <cell r="M243">
            <v>-1598776.7</v>
          </cell>
          <cell r="P243">
            <v>-28184.41</v>
          </cell>
          <cell r="Q243">
            <v>-843565.44</v>
          </cell>
          <cell r="R243">
            <v>-381019.53</v>
          </cell>
          <cell r="S243">
            <v>-637130.1</v>
          </cell>
          <cell r="T243">
            <v>-624830.98</v>
          </cell>
          <cell r="U243">
            <v>-833760.3</v>
          </cell>
          <cell r="V243">
            <v>-709096.8</v>
          </cell>
          <cell r="W243">
            <v>-423704.5</v>
          </cell>
          <cell r="X243">
            <v>-945808.71</v>
          </cell>
          <cell r="Y243">
            <v>-1178396.6120521999</v>
          </cell>
          <cell r="Z243">
            <v>-962025.84</v>
          </cell>
          <cell r="AA243">
            <v>-1312718.7558956</v>
          </cell>
          <cell r="AD243">
            <v>-446685</v>
          </cell>
          <cell r="AE243">
            <v>-402414</v>
          </cell>
          <cell r="AF243">
            <v>-538614</v>
          </cell>
          <cell r="AG243">
            <v>-665561</v>
          </cell>
          <cell r="AH243">
            <v>-509920</v>
          </cell>
          <cell r="AI243">
            <v>-659120</v>
          </cell>
          <cell r="AJ243">
            <v>-979961</v>
          </cell>
          <cell r="AK243">
            <v>-816920</v>
          </cell>
          <cell r="AL243">
            <v>-855920</v>
          </cell>
          <cell r="AM243">
            <v>-910851</v>
          </cell>
          <cell r="AN243">
            <v>-853434.28</v>
          </cell>
          <cell r="AO243">
            <v>-1462514</v>
          </cell>
          <cell r="AR243">
            <v>-490382</v>
          </cell>
          <cell r="AS243">
            <v>-509655</v>
          </cell>
          <cell r="AT243">
            <v>-759176</v>
          </cell>
          <cell r="AU243">
            <v>-847542</v>
          </cell>
          <cell r="AV243">
            <v>-645747</v>
          </cell>
          <cell r="AW243">
            <v>-993629.71</v>
          </cell>
          <cell r="AX243">
            <v>-1038122</v>
          </cell>
          <cell r="AY243">
            <v>-841723</v>
          </cell>
          <cell r="AZ243">
            <v>-930352</v>
          </cell>
          <cell r="BA243">
            <v>-1028100</v>
          </cell>
          <cell r="BB243">
            <v>-874654.14</v>
          </cell>
          <cell r="BC243">
            <v>-1884859</v>
          </cell>
          <cell r="BF243">
            <v>-495142</v>
          </cell>
          <cell r="BG243">
            <v>-510965</v>
          </cell>
          <cell r="BH243">
            <v>-769338</v>
          </cell>
          <cell r="BI243">
            <v>-858684</v>
          </cell>
          <cell r="BJ243">
            <v>-657732</v>
          </cell>
          <cell r="BK243">
            <v>-1012057</v>
          </cell>
          <cell r="BL243">
            <v>-1082222</v>
          </cell>
          <cell r="BM243">
            <v>-853374</v>
          </cell>
          <cell r="BN243">
            <v>-988439</v>
          </cell>
          <cell r="BO243">
            <v>-1049971</v>
          </cell>
          <cell r="BP243">
            <v>-885534.14</v>
          </cell>
          <cell r="BQ243">
            <v>-1909900</v>
          </cell>
          <cell r="BT243">
            <v>-511632</v>
          </cell>
          <cell r="BU243">
            <v>-524755</v>
          </cell>
          <cell r="BV243">
            <v>-784138</v>
          </cell>
          <cell r="BW243">
            <v>-877318</v>
          </cell>
          <cell r="BX243">
            <v>-667232</v>
          </cell>
          <cell r="BY243">
            <v>-997777</v>
          </cell>
          <cell r="BZ243">
            <v>-1071855</v>
          </cell>
          <cell r="CA243">
            <v>-864174</v>
          </cell>
          <cell r="CB243">
            <v>-999454</v>
          </cell>
          <cell r="CC243">
            <v>-1067721</v>
          </cell>
          <cell r="CD243">
            <v>-895536.64000000001</v>
          </cell>
          <cell r="CE243">
            <v>-2055368</v>
          </cell>
        </row>
        <row r="244">
          <cell r="B244">
            <v>-1321.44</v>
          </cell>
          <cell r="C244">
            <v>-1321.44</v>
          </cell>
          <cell r="D244">
            <v>-1321.44</v>
          </cell>
          <cell r="E244">
            <v>-1321.44</v>
          </cell>
          <cell r="F244">
            <v>-1321.44</v>
          </cell>
          <cell r="G244">
            <v>-1321.44</v>
          </cell>
          <cell r="H244">
            <v>-521.44000000000005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-556.67999999999995</v>
          </cell>
          <cell r="P244">
            <v>-556.67999999999995</v>
          </cell>
          <cell r="Q244">
            <v>-556.67999999999995</v>
          </cell>
          <cell r="R244">
            <v>-556.67999999999995</v>
          </cell>
          <cell r="S244">
            <v>-591.94000000000005</v>
          </cell>
          <cell r="T244">
            <v>-556.67999999999995</v>
          </cell>
          <cell r="U244">
            <v>-556.67999999999995</v>
          </cell>
          <cell r="V244">
            <v>-556.67999999999995</v>
          </cell>
          <cell r="W244">
            <v>-556.67999999999995</v>
          </cell>
          <cell r="X244">
            <v>-1674.66</v>
          </cell>
          <cell r="Y244">
            <v>-1116</v>
          </cell>
          <cell r="Z244">
            <v>-1116</v>
          </cell>
          <cell r="AA244">
            <v>-1116</v>
          </cell>
          <cell r="AD244">
            <v>-1121.98</v>
          </cell>
          <cell r="AE244">
            <v>-1121.98</v>
          </cell>
          <cell r="AF244">
            <v>-1121.98</v>
          </cell>
          <cell r="AG244">
            <v>-1121.98</v>
          </cell>
          <cell r="AH244">
            <v>-1121.98</v>
          </cell>
          <cell r="AI244">
            <v>-1121.98</v>
          </cell>
          <cell r="AJ244">
            <v>-1121.98</v>
          </cell>
          <cell r="AK244">
            <v>-1121.98</v>
          </cell>
          <cell r="AL244">
            <v>-1121.98</v>
          </cell>
          <cell r="AM244">
            <v>-1121.98</v>
          </cell>
          <cell r="AN244">
            <v>-1234.18</v>
          </cell>
          <cell r="AO244">
            <v>-1234.18</v>
          </cell>
          <cell r="AR244">
            <v>-1234.18</v>
          </cell>
          <cell r="AS244">
            <v>-1234.18</v>
          </cell>
          <cell r="AT244">
            <v>-1234.18</v>
          </cell>
          <cell r="AU244">
            <v>-1234.18</v>
          </cell>
          <cell r="AV244">
            <v>-1234.18</v>
          </cell>
          <cell r="AW244">
            <v>-1234.18</v>
          </cell>
          <cell r="AX244">
            <v>-1234.18</v>
          </cell>
          <cell r="AY244">
            <v>-1234.18</v>
          </cell>
          <cell r="AZ244">
            <v>-1234.18</v>
          </cell>
          <cell r="BA244">
            <v>-1234.18</v>
          </cell>
          <cell r="BB244">
            <v>-1234.18</v>
          </cell>
          <cell r="BC244">
            <v>-1234.18</v>
          </cell>
          <cell r="BF244">
            <v>-1234.18</v>
          </cell>
          <cell r="BG244">
            <v>-1234.18</v>
          </cell>
          <cell r="BH244">
            <v>-1234.18</v>
          </cell>
          <cell r="BI244">
            <v>-1234.18</v>
          </cell>
          <cell r="BJ244">
            <v>-1234.18</v>
          </cell>
          <cell r="BK244">
            <v>-1234.18</v>
          </cell>
          <cell r="BL244">
            <v>-1234.18</v>
          </cell>
          <cell r="BM244">
            <v>-1234.18</v>
          </cell>
          <cell r="BN244">
            <v>-1234.18</v>
          </cell>
          <cell r="BO244">
            <v>-1234.18</v>
          </cell>
          <cell r="BP244">
            <v>-1234.18</v>
          </cell>
          <cell r="BQ244">
            <v>-1234.18</v>
          </cell>
          <cell r="BT244">
            <v>-1234.18</v>
          </cell>
          <cell r="BU244">
            <v>-1234.18</v>
          </cell>
          <cell r="BV244">
            <v>-1234.18</v>
          </cell>
          <cell r="BW244">
            <v>-1234.18</v>
          </cell>
          <cell r="BX244">
            <v>-1234.18</v>
          </cell>
          <cell r="BY244">
            <v>-1234.18</v>
          </cell>
          <cell r="BZ244">
            <v>-1234.18</v>
          </cell>
          <cell r="CA244">
            <v>-1234.18</v>
          </cell>
          <cell r="CB244">
            <v>-1234.18</v>
          </cell>
          <cell r="CC244">
            <v>-1234.18</v>
          </cell>
          <cell r="CD244">
            <v>-1234.18</v>
          </cell>
          <cell r="CE244">
            <v>-1234.18</v>
          </cell>
        </row>
        <row r="245">
          <cell r="B245">
            <v>-152840.39000000001</v>
          </cell>
          <cell r="C245">
            <v>-167064.39000000001</v>
          </cell>
          <cell r="D245">
            <v>-164927.44</v>
          </cell>
          <cell r="E245">
            <v>-177503.35999999999</v>
          </cell>
          <cell r="F245">
            <v>-231740.27</v>
          </cell>
          <cell r="G245">
            <v>-173701.37</v>
          </cell>
          <cell r="H245">
            <v>-299520.90999999997</v>
          </cell>
          <cell r="I245">
            <v>-364720.47</v>
          </cell>
          <cell r="J245">
            <v>-353383.35</v>
          </cell>
          <cell r="K245">
            <v>-408371.72</v>
          </cell>
          <cell r="L245">
            <v>-488481.36</v>
          </cell>
          <cell r="M245">
            <v>-499103.59</v>
          </cell>
          <cell r="P245">
            <v>-424793.68</v>
          </cell>
          <cell r="Q245">
            <v>-387545.85</v>
          </cell>
          <cell r="R245">
            <v>-400369.5</v>
          </cell>
          <cell r="S245">
            <v>-471170.36</v>
          </cell>
          <cell r="T245">
            <v>-566335.21</v>
          </cell>
          <cell r="U245">
            <v>-414900.59</v>
          </cell>
          <cell r="V245">
            <v>-543650.92000000004</v>
          </cell>
          <cell r="W245">
            <v>-425951.39</v>
          </cell>
          <cell r="X245">
            <v>-682595.58</v>
          </cell>
          <cell r="Y245">
            <v>-498425.58</v>
          </cell>
          <cell r="Z245">
            <v>-534498.57999999996</v>
          </cell>
          <cell r="AA245">
            <v>-590795.57999999996</v>
          </cell>
          <cell r="AD245">
            <v>-475769.13</v>
          </cell>
          <cell r="AE245">
            <v>-464769.17</v>
          </cell>
          <cell r="AF245">
            <v>-590769.17000000004</v>
          </cell>
          <cell r="AG245">
            <v>-510769.17</v>
          </cell>
          <cell r="AH245">
            <v>-491569.17</v>
          </cell>
          <cell r="AI245">
            <v>-546619.17000000004</v>
          </cell>
          <cell r="AJ245">
            <v>-598449.17000000004</v>
          </cell>
          <cell r="AK245">
            <v>-533449.17000000004</v>
          </cell>
          <cell r="AL245">
            <v>-513449.17</v>
          </cell>
          <cell r="AM245">
            <v>-514115.17</v>
          </cell>
          <cell r="AN245">
            <v>-646115.17000000004</v>
          </cell>
          <cell r="AO245">
            <v>-656467.17000000004</v>
          </cell>
          <cell r="AR245">
            <v>-464381</v>
          </cell>
          <cell r="AS245">
            <v>-453381</v>
          </cell>
          <cell r="AT245">
            <v>-579981</v>
          </cell>
          <cell r="AU245">
            <v>-499981</v>
          </cell>
          <cell r="AV245">
            <v>-480781</v>
          </cell>
          <cell r="AW245">
            <v>-535831</v>
          </cell>
          <cell r="AX245">
            <v>-587661</v>
          </cell>
          <cell r="AY245">
            <v>-522661</v>
          </cell>
          <cell r="AZ245">
            <v>-502661</v>
          </cell>
          <cell r="BA245">
            <v>-503677</v>
          </cell>
          <cell r="BB245">
            <v>-635677</v>
          </cell>
          <cell r="BC245">
            <v>-646037</v>
          </cell>
          <cell r="BF245">
            <v>-464381</v>
          </cell>
          <cell r="BG245">
            <v>-453381</v>
          </cell>
          <cell r="BH245">
            <v>-579981</v>
          </cell>
          <cell r="BI245">
            <v>-499981</v>
          </cell>
          <cell r="BJ245">
            <v>-480781</v>
          </cell>
          <cell r="BK245">
            <v>-535831</v>
          </cell>
          <cell r="BL245">
            <v>-587661</v>
          </cell>
          <cell r="BM245">
            <v>-522661</v>
          </cell>
          <cell r="BN245">
            <v>-502661</v>
          </cell>
          <cell r="BO245">
            <v>-503677</v>
          </cell>
          <cell r="BP245">
            <v>-635677</v>
          </cell>
          <cell r="BQ245">
            <v>-646037</v>
          </cell>
          <cell r="BT245">
            <v>-374381</v>
          </cell>
          <cell r="BU245">
            <v>-363381</v>
          </cell>
          <cell r="BV245">
            <v>-489981</v>
          </cell>
          <cell r="BW245">
            <v>-409981</v>
          </cell>
          <cell r="BX245">
            <v>-390781</v>
          </cell>
          <cell r="BY245">
            <v>-445831</v>
          </cell>
          <cell r="BZ245">
            <v>-497661</v>
          </cell>
          <cell r="CA245">
            <v>-432661</v>
          </cell>
          <cell r="CB245">
            <v>-412661</v>
          </cell>
          <cell r="CC245">
            <v>-413677</v>
          </cell>
          <cell r="CD245">
            <v>-545677</v>
          </cell>
          <cell r="CE245">
            <v>-556037</v>
          </cell>
        </row>
        <row r="246">
          <cell r="Q246">
            <v>0</v>
          </cell>
        </row>
        <row r="247">
          <cell r="B247">
            <v>-35826.68</v>
          </cell>
          <cell r="C247">
            <v>-78490.42</v>
          </cell>
          <cell r="D247">
            <v>-168360</v>
          </cell>
          <cell r="E247">
            <v>-104731.02</v>
          </cell>
          <cell r="F247">
            <v>-105447.02</v>
          </cell>
          <cell r="G247">
            <v>-172732.72</v>
          </cell>
          <cell r="H247">
            <v>-10604.76</v>
          </cell>
          <cell r="I247">
            <v>-49530.74</v>
          </cell>
          <cell r="J247">
            <v>-230453.12</v>
          </cell>
          <cell r="K247">
            <v>-99284.68</v>
          </cell>
          <cell r="L247">
            <v>-116356.43</v>
          </cell>
          <cell r="M247">
            <v>-115156.91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-35000</v>
          </cell>
          <cell r="AK247">
            <v>0</v>
          </cell>
          <cell r="AL247">
            <v>0</v>
          </cell>
          <cell r="AM247">
            <v>-35000</v>
          </cell>
          <cell r="AN247">
            <v>0</v>
          </cell>
          <cell r="AO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-35000</v>
          </cell>
          <cell r="AY247">
            <v>0</v>
          </cell>
          <cell r="AZ247">
            <v>0</v>
          </cell>
          <cell r="BA247">
            <v>-35000</v>
          </cell>
          <cell r="BB247">
            <v>0</v>
          </cell>
          <cell r="BC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-35000</v>
          </cell>
          <cell r="BM247">
            <v>0</v>
          </cell>
          <cell r="BN247">
            <v>0</v>
          </cell>
          <cell r="BO247">
            <v>-35000</v>
          </cell>
          <cell r="BP247">
            <v>0</v>
          </cell>
          <cell r="BQ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</row>
        <row r="248">
          <cell r="B248">
            <v>24.28</v>
          </cell>
          <cell r="C248">
            <v>-37707.730000000003</v>
          </cell>
          <cell r="D248">
            <v>-69739.570000000007</v>
          </cell>
          <cell r="E248">
            <v>-134204.07999999999</v>
          </cell>
          <cell r="F248">
            <v>-199758.99</v>
          </cell>
          <cell r="G248">
            <v>-192275.82</v>
          </cell>
          <cell r="H248">
            <v>-161213.41</v>
          </cell>
          <cell r="I248">
            <v>-130804.95</v>
          </cell>
          <cell r="J248">
            <v>-298097.83</v>
          </cell>
          <cell r="K248">
            <v>-318252.93</v>
          </cell>
          <cell r="L248">
            <v>-416757.18</v>
          </cell>
          <cell r="M248">
            <v>-480084.53</v>
          </cell>
          <cell r="P248">
            <v>102085.13</v>
          </cell>
          <cell r="Q248">
            <v>-154444.20000000001</v>
          </cell>
          <cell r="R248">
            <v>-217726.37</v>
          </cell>
          <cell r="S248">
            <v>-192143.79</v>
          </cell>
          <cell r="T248">
            <v>-306335.57</v>
          </cell>
          <cell r="U248">
            <v>-175532.18</v>
          </cell>
          <cell r="V248">
            <v>-68568.05</v>
          </cell>
          <cell r="W248">
            <v>-381490.09</v>
          </cell>
          <cell r="X248">
            <v>-335020.96000000002</v>
          </cell>
          <cell r="Y248">
            <v>-345495.53724779998</v>
          </cell>
          <cell r="Z248">
            <v>-426582.02439450001</v>
          </cell>
          <cell r="AA248">
            <v>-86877.5</v>
          </cell>
          <cell r="AD248">
            <v>-45767</v>
          </cell>
          <cell r="AE248">
            <v>-4092</v>
          </cell>
          <cell r="AF248">
            <v>-71208.5</v>
          </cell>
          <cell r="AG248">
            <v>-234341.18</v>
          </cell>
          <cell r="AH248">
            <v>-35732</v>
          </cell>
          <cell r="AI248">
            <v>-63144.5</v>
          </cell>
          <cell r="AJ248">
            <v>-228917</v>
          </cell>
          <cell r="AK248">
            <v>-272786.98904999997</v>
          </cell>
          <cell r="AL248">
            <v>-110438.4538</v>
          </cell>
          <cell r="AM248">
            <v>-281959.5</v>
          </cell>
          <cell r="AN248">
            <v>-256761.1393442</v>
          </cell>
          <cell r="AO248">
            <v>-87159.5</v>
          </cell>
          <cell r="AR248">
            <v>-11127.5</v>
          </cell>
          <cell r="AS248">
            <v>-11127.5</v>
          </cell>
          <cell r="AT248">
            <v>-133828.6</v>
          </cell>
          <cell r="AU248">
            <v>-222264.59</v>
          </cell>
          <cell r="AV248">
            <v>-375860.83</v>
          </cell>
          <cell r="AW248">
            <v>-261127.5</v>
          </cell>
          <cell r="AX248">
            <v>-375877.5</v>
          </cell>
          <cell r="AY248">
            <v>-478758.59</v>
          </cell>
          <cell r="AZ248">
            <v>-138101.14000000001</v>
          </cell>
          <cell r="BA248">
            <v>-288627.5</v>
          </cell>
          <cell r="BB248">
            <v>-158429.1393442</v>
          </cell>
          <cell r="BC248">
            <v>-60827.5</v>
          </cell>
          <cell r="BF248">
            <v>-4459.5</v>
          </cell>
          <cell r="BG248">
            <v>-4459.5</v>
          </cell>
          <cell r="BH248">
            <v>-127160.64</v>
          </cell>
          <cell r="BI248">
            <v>-201596.59</v>
          </cell>
          <cell r="BJ248">
            <v>-129759.5</v>
          </cell>
          <cell r="BK248">
            <v>-32209.5</v>
          </cell>
          <cell r="BL248">
            <v>-195023.5</v>
          </cell>
          <cell r="BM248">
            <v>-188290.59</v>
          </cell>
          <cell r="BN248">
            <v>-131433.14000000001</v>
          </cell>
          <cell r="BO248">
            <v>-276959.5</v>
          </cell>
          <cell r="BP248">
            <v>-76761.139344199997</v>
          </cell>
          <cell r="BQ248">
            <v>-59159.5</v>
          </cell>
          <cell r="BT248">
            <v>-23184.5</v>
          </cell>
          <cell r="BU248">
            <v>-20759.5</v>
          </cell>
          <cell r="BV248">
            <v>-127159.5</v>
          </cell>
          <cell r="BW248">
            <v>-218596.59</v>
          </cell>
          <cell r="BX248">
            <v>-154149.5</v>
          </cell>
          <cell r="BY248">
            <v>-32209.5</v>
          </cell>
          <cell r="BZ248">
            <v>-141459.5</v>
          </cell>
          <cell r="CA248">
            <v>-189630.59</v>
          </cell>
          <cell r="CB248">
            <v>-131433.14000000001</v>
          </cell>
          <cell r="CC248">
            <v>-276959.5</v>
          </cell>
          <cell r="CD248">
            <v>-76761.139344199997</v>
          </cell>
          <cell r="CE248">
            <v>-52159.5</v>
          </cell>
        </row>
        <row r="249">
          <cell r="B249">
            <v>-40791.22</v>
          </cell>
          <cell r="C249">
            <v>-35997.15</v>
          </cell>
          <cell r="D249">
            <v>-40019.49</v>
          </cell>
          <cell r="E249">
            <v>-32187.200000000001</v>
          </cell>
          <cell r="F249">
            <v>-55075.37</v>
          </cell>
          <cell r="G249">
            <v>-73644.53</v>
          </cell>
          <cell r="H249">
            <v>-20745.66</v>
          </cell>
          <cell r="I249">
            <v>-32801.85</v>
          </cell>
          <cell r="J249">
            <v>-27200.32</v>
          </cell>
          <cell r="K249">
            <v>-21759.19</v>
          </cell>
          <cell r="L249">
            <v>-31175.45</v>
          </cell>
          <cell r="M249">
            <v>-75812.89</v>
          </cell>
          <cell r="P249">
            <v>-80375.509999999995</v>
          </cell>
          <cell r="Q249">
            <v>4962.5600000000004</v>
          </cell>
          <cell r="R249">
            <v>-14147.95</v>
          </cell>
          <cell r="S249">
            <v>-56363.24</v>
          </cell>
          <cell r="T249">
            <v>-50407.58</v>
          </cell>
          <cell r="U249">
            <v>-47946.6</v>
          </cell>
          <cell r="V249">
            <v>-69520.91</v>
          </cell>
          <cell r="W249">
            <v>-72910.41</v>
          </cell>
          <cell r="X249">
            <v>-140736.34090730001</v>
          </cell>
          <cell r="Y249">
            <v>-92997.461538500007</v>
          </cell>
          <cell r="Z249">
            <v>-62175.866996099998</v>
          </cell>
          <cell r="AA249">
            <v>-194176.62710730001</v>
          </cell>
          <cell r="AD249">
            <v>-53302.458421099996</v>
          </cell>
          <cell r="AE249">
            <v>-52878.44</v>
          </cell>
          <cell r="AF249">
            <v>-61096.928421099998</v>
          </cell>
          <cell r="AG249">
            <v>-51042.52</v>
          </cell>
          <cell r="AH249">
            <v>-100029.89</v>
          </cell>
          <cell r="AI249">
            <v>-191820.36684209999</v>
          </cell>
          <cell r="AJ249">
            <v>-65221.2</v>
          </cell>
          <cell r="AK249">
            <v>-68459.63</v>
          </cell>
          <cell r="AL249">
            <v>-57006.168421100003</v>
          </cell>
          <cell r="AM249">
            <v>-82656.3</v>
          </cell>
          <cell r="AN249">
            <v>-139319.48000000001</v>
          </cell>
          <cell r="AO249">
            <v>-123497.19</v>
          </cell>
          <cell r="AR249">
            <v>-55646.142157499999</v>
          </cell>
          <cell r="AS249">
            <v>-56237.090187200003</v>
          </cell>
          <cell r="AT249">
            <v>-68409.571522800004</v>
          </cell>
          <cell r="AU249">
            <v>-48312.753568499997</v>
          </cell>
          <cell r="AV249">
            <v>-85572.433152500002</v>
          </cell>
          <cell r="AW249">
            <v>-179349.38106059999</v>
          </cell>
          <cell r="AX249">
            <v>-54821.108674000003</v>
          </cell>
          <cell r="AY249">
            <v>-59496.692440899998</v>
          </cell>
          <cell r="AZ249">
            <v>-60617.764205400003</v>
          </cell>
          <cell r="BA249">
            <v>-74644.621106799998</v>
          </cell>
          <cell r="BB249">
            <v>-118967.16164049999</v>
          </cell>
          <cell r="BC249">
            <v>-115259.86463549999</v>
          </cell>
          <cell r="BF249">
            <v>-52624.142157499999</v>
          </cell>
          <cell r="BG249">
            <v>-58080.090187200003</v>
          </cell>
          <cell r="BH249">
            <v>-63775.071522799997</v>
          </cell>
          <cell r="BI249">
            <v>-47655.753568499997</v>
          </cell>
          <cell r="BJ249">
            <v>-83757.933152500002</v>
          </cell>
          <cell r="BK249">
            <v>-143305.88106059999</v>
          </cell>
          <cell r="BL249">
            <v>-52996.608674000003</v>
          </cell>
          <cell r="BM249">
            <v>-58839.692440899998</v>
          </cell>
          <cell r="BN249">
            <v>-58863.264205400003</v>
          </cell>
          <cell r="BO249">
            <v>-73987.621106799998</v>
          </cell>
          <cell r="BP249">
            <v>-87923.661640499995</v>
          </cell>
          <cell r="BQ249">
            <v>-114612.86463549999</v>
          </cell>
          <cell r="BT249">
            <v>-51912.4721575</v>
          </cell>
          <cell r="BU249">
            <v>-53993.420187199998</v>
          </cell>
          <cell r="BV249">
            <v>-61445.901522799999</v>
          </cell>
          <cell r="BW249">
            <v>-43569.083568499998</v>
          </cell>
          <cell r="BX249">
            <v>-81428.763152500003</v>
          </cell>
          <cell r="BY249">
            <v>-140976.71106060001</v>
          </cell>
          <cell r="BZ249">
            <v>-50527.438673999997</v>
          </cell>
          <cell r="CA249">
            <v>-54753.0224409</v>
          </cell>
          <cell r="CB249">
            <v>-56534.094205399997</v>
          </cell>
          <cell r="CC249">
            <v>-69900.951106799999</v>
          </cell>
          <cell r="CD249">
            <v>-85594.491640499997</v>
          </cell>
          <cell r="CE249">
            <v>-110386.1946355</v>
          </cell>
        </row>
        <row r="250">
          <cell r="B250">
            <v>-5740.43</v>
          </cell>
          <cell r="C250">
            <v>-6231.67</v>
          </cell>
          <cell r="D250">
            <v>-6886.99</v>
          </cell>
          <cell r="E250">
            <v>-12079.21</v>
          </cell>
          <cell r="F250">
            <v>-4684.05</v>
          </cell>
          <cell r="G250">
            <v>-9781.1299999999992</v>
          </cell>
          <cell r="H250">
            <v>-20993.68</v>
          </cell>
          <cell r="I250">
            <v>-25136.99</v>
          </cell>
          <cell r="J250">
            <v>-3144.54</v>
          </cell>
          <cell r="K250">
            <v>-19012.21</v>
          </cell>
          <cell r="L250">
            <v>-22514.82</v>
          </cell>
          <cell r="M250">
            <v>-31252.42</v>
          </cell>
          <cell r="P250">
            <v>-17584.72</v>
          </cell>
          <cell r="Q250">
            <v>-4496.8599999999997</v>
          </cell>
          <cell r="R250">
            <v>-16319.56</v>
          </cell>
          <cell r="S250">
            <v>-13746.32</v>
          </cell>
          <cell r="T250">
            <v>-28076.48</v>
          </cell>
          <cell r="U250">
            <v>-20576.900000000001</v>
          </cell>
          <cell r="V250">
            <v>-10729.51</v>
          </cell>
          <cell r="W250">
            <v>-38928.19</v>
          </cell>
          <cell r="X250">
            <v>-103990.33</v>
          </cell>
          <cell r="Y250">
            <v>-52031.24</v>
          </cell>
          <cell r="Z250">
            <v>-44336.42</v>
          </cell>
          <cell r="AA250">
            <v>-56787.99</v>
          </cell>
          <cell r="AD250">
            <v>-26264.66</v>
          </cell>
          <cell r="AE250">
            <v>-34739.660000000003</v>
          </cell>
          <cell r="AF250">
            <v>-30629.66</v>
          </cell>
          <cell r="AG250">
            <v>-27856.33</v>
          </cell>
          <cell r="AH250">
            <v>-28996.33</v>
          </cell>
          <cell r="AI250">
            <v>-68857.33</v>
          </cell>
          <cell r="AJ250">
            <v>-35749.660000000003</v>
          </cell>
          <cell r="AK250">
            <v>-41489.660000000003</v>
          </cell>
          <cell r="AL250">
            <v>-34249.660000000003</v>
          </cell>
          <cell r="AM250">
            <v>-46539.66</v>
          </cell>
          <cell r="AN250">
            <v>-91390.66</v>
          </cell>
          <cell r="AO250">
            <v>-36309.660000000003</v>
          </cell>
          <cell r="AR250">
            <v>-25899.66</v>
          </cell>
          <cell r="AS250">
            <v>-38249.660000000003</v>
          </cell>
          <cell r="AT250">
            <v>-28939.66</v>
          </cell>
          <cell r="AU250">
            <v>-28199.66</v>
          </cell>
          <cell r="AV250">
            <v>-34689.660000000003</v>
          </cell>
          <cell r="AW250">
            <v>-64640.66</v>
          </cell>
          <cell r="AX250">
            <v>-29062.66</v>
          </cell>
          <cell r="AY250">
            <v>-40549.660000000003</v>
          </cell>
          <cell r="AZ250">
            <v>-33809.660000000003</v>
          </cell>
          <cell r="BA250">
            <v>-53949.66</v>
          </cell>
          <cell r="BB250">
            <v>-65500.66</v>
          </cell>
          <cell r="BC250">
            <v>-46769.66</v>
          </cell>
          <cell r="BF250">
            <v>-26012.91</v>
          </cell>
          <cell r="BG250">
            <v>-40206.660000000003</v>
          </cell>
          <cell r="BH250">
            <v>-28736.66</v>
          </cell>
          <cell r="BI250">
            <v>-28906.66</v>
          </cell>
          <cell r="BJ250">
            <v>-35406.660000000003</v>
          </cell>
          <cell r="BK250">
            <v>-52576.66</v>
          </cell>
          <cell r="BL250">
            <v>-29759.66</v>
          </cell>
          <cell r="BM250">
            <v>-41256.660000000003</v>
          </cell>
          <cell r="BN250">
            <v>-34536.660000000003</v>
          </cell>
          <cell r="BO250">
            <v>-54656.66</v>
          </cell>
          <cell r="BP250">
            <v>-53406.66</v>
          </cell>
          <cell r="BQ250">
            <v>-47486.66</v>
          </cell>
          <cell r="BT250">
            <v>-22330.33</v>
          </cell>
          <cell r="BU250">
            <v>-35645.33</v>
          </cell>
          <cell r="BV250">
            <v>-24145.33</v>
          </cell>
          <cell r="BW250">
            <v>-24345.33</v>
          </cell>
          <cell r="BX250">
            <v>-30845.33</v>
          </cell>
          <cell r="BY250">
            <v>-47985.33</v>
          </cell>
          <cell r="BZ250">
            <v>-25198.33</v>
          </cell>
          <cell r="CA250">
            <v>-36695.33</v>
          </cell>
          <cell r="CB250">
            <v>-29945.33</v>
          </cell>
          <cell r="CC250">
            <v>-50095.33</v>
          </cell>
          <cell r="CD250">
            <v>-48845.33</v>
          </cell>
          <cell r="CE250">
            <v>-42895.33</v>
          </cell>
        </row>
        <row r="251">
          <cell r="B251">
            <v>-3946.61</v>
          </cell>
          <cell r="C251">
            <v>1280</v>
          </cell>
          <cell r="D251">
            <v>-136193.76</v>
          </cell>
          <cell r="E251">
            <v>11846.91</v>
          </cell>
          <cell r="F251">
            <v>-78522.539999999994</v>
          </cell>
          <cell r="G251">
            <v>-9179.15</v>
          </cell>
          <cell r="H251">
            <v>-253.23</v>
          </cell>
          <cell r="I251">
            <v>-35922</v>
          </cell>
          <cell r="J251">
            <v>-116175.76</v>
          </cell>
          <cell r="K251">
            <v>-4172.3</v>
          </cell>
          <cell r="L251">
            <v>-7023.86</v>
          </cell>
          <cell r="M251">
            <v>-19934.8</v>
          </cell>
          <cell r="P251">
            <v>-3625.24</v>
          </cell>
          <cell r="Q251">
            <v>4272.04</v>
          </cell>
          <cell r="R251">
            <v>0</v>
          </cell>
          <cell r="S251">
            <v>-11494.22</v>
          </cell>
          <cell r="T251">
            <v>-16750.240000000002</v>
          </cell>
          <cell r="U251">
            <v>-24904.65</v>
          </cell>
          <cell r="V251">
            <v>-27492.89</v>
          </cell>
          <cell r="W251">
            <v>11181.07</v>
          </cell>
          <cell r="X251">
            <v>-179672.72</v>
          </cell>
          <cell r="Y251">
            <v>-72367.22</v>
          </cell>
          <cell r="Z251">
            <v>-65653.948170200005</v>
          </cell>
          <cell r="AA251">
            <v>-184393.43817020001</v>
          </cell>
          <cell r="AD251">
            <v>-30987.529200000001</v>
          </cell>
          <cell r="AE251">
            <v>-40444.614800000003</v>
          </cell>
          <cell r="AF251">
            <v>-46129.5988</v>
          </cell>
          <cell r="AG251">
            <v>-29587.108400000001</v>
          </cell>
          <cell r="AH251">
            <v>-39707.817199999998</v>
          </cell>
          <cell r="AI251">
            <v>-174772.4448</v>
          </cell>
          <cell r="AJ251">
            <v>-66975.529200000004</v>
          </cell>
          <cell r="AK251">
            <v>-88123.5864</v>
          </cell>
          <cell r="AL251">
            <v>-46414.578800000003</v>
          </cell>
          <cell r="AM251">
            <v>-110045.18399999999</v>
          </cell>
          <cell r="AN251">
            <v>-110759.1412</v>
          </cell>
          <cell r="AO251">
            <v>-142329.1084</v>
          </cell>
          <cell r="AR251">
            <v>-34321.959600000002</v>
          </cell>
          <cell r="AS251">
            <v>-37161.638439399998</v>
          </cell>
          <cell r="AT251">
            <v>-45585.374510499998</v>
          </cell>
          <cell r="AU251">
            <v>-27953.920991300001</v>
          </cell>
          <cell r="AV251">
            <v>-39747.692039399997</v>
          </cell>
          <cell r="AW251">
            <v>-163931.26451050001</v>
          </cell>
          <cell r="AX251">
            <v>-50337.774510499999</v>
          </cell>
          <cell r="AY251">
            <v>-44575.923430700001</v>
          </cell>
          <cell r="AZ251">
            <v>-42348.738799999999</v>
          </cell>
          <cell r="BA251">
            <v>-74127.494110500003</v>
          </cell>
          <cell r="BB251">
            <v>-59272.169199999997</v>
          </cell>
          <cell r="BC251">
            <v>-105946.78383070001</v>
          </cell>
          <cell r="BF251">
            <v>-34321.959600000002</v>
          </cell>
          <cell r="BG251">
            <v>-38042.888439399998</v>
          </cell>
          <cell r="BH251">
            <v>-43884.874510499998</v>
          </cell>
          <cell r="BI251">
            <v>-27835.170991300001</v>
          </cell>
          <cell r="BJ251">
            <v>-39747.692039399997</v>
          </cell>
          <cell r="BK251">
            <v>-165077.51451050001</v>
          </cell>
          <cell r="BL251">
            <v>-45904.774510499999</v>
          </cell>
          <cell r="BM251">
            <v>-44457.173430700001</v>
          </cell>
          <cell r="BN251">
            <v>-42508.738799999999</v>
          </cell>
          <cell r="BO251">
            <v>-74008.744110500003</v>
          </cell>
          <cell r="BP251">
            <v>-45944.089200000002</v>
          </cell>
          <cell r="BQ251">
            <v>-105988.03383070001</v>
          </cell>
          <cell r="BT251">
            <v>-30738.6296</v>
          </cell>
          <cell r="BU251">
            <v>-34635.308439400003</v>
          </cell>
          <cell r="BV251">
            <v>-40481.544510500004</v>
          </cell>
          <cell r="BW251">
            <v>-24427.5909913</v>
          </cell>
          <cell r="BX251">
            <v>-36164.362039400003</v>
          </cell>
          <cell r="BY251">
            <v>-150433.26451050001</v>
          </cell>
          <cell r="BZ251">
            <v>-42321.444510499998</v>
          </cell>
          <cell r="CA251">
            <v>-40632.923430700001</v>
          </cell>
          <cell r="CB251">
            <v>-39105.408799999997</v>
          </cell>
          <cell r="CC251">
            <v>-59184.494110500003</v>
          </cell>
          <cell r="CD251">
            <v>-42360.7592</v>
          </cell>
          <cell r="CE251">
            <v>-102760.4538307</v>
          </cell>
        </row>
        <row r="252">
          <cell r="B252">
            <v>-47227.7</v>
          </cell>
          <cell r="C252">
            <v>-31819.65</v>
          </cell>
          <cell r="D252">
            <v>-22697.96</v>
          </cell>
          <cell r="E252">
            <v>-29010.9</v>
          </cell>
          <cell r="F252">
            <v>-24070.11</v>
          </cell>
          <cell r="G252">
            <v>-9914.74</v>
          </cell>
          <cell r="H252">
            <v>-51214.43</v>
          </cell>
          <cell r="I252">
            <v>-33045.56</v>
          </cell>
          <cell r="J252">
            <v>-22293.38</v>
          </cell>
          <cell r="K252">
            <v>-23513.64</v>
          </cell>
          <cell r="L252">
            <v>-24187.81</v>
          </cell>
          <cell r="M252">
            <v>-21790.39</v>
          </cell>
          <cell r="P252">
            <v>-10085.709999999999</v>
          </cell>
          <cell r="Q252">
            <v>-27679.71</v>
          </cell>
          <cell r="R252">
            <v>-36552.44</v>
          </cell>
          <cell r="S252">
            <v>-10587.57</v>
          </cell>
          <cell r="T252">
            <v>-19898.96</v>
          </cell>
          <cell r="U252">
            <v>-27769.79</v>
          </cell>
          <cell r="V252">
            <v>-3098.75</v>
          </cell>
          <cell r="W252">
            <v>-23131.11</v>
          </cell>
          <cell r="X252">
            <v>-32757.87</v>
          </cell>
          <cell r="Y252">
            <v>-14933.34</v>
          </cell>
          <cell r="Z252">
            <v>-16708.37</v>
          </cell>
          <cell r="AA252">
            <v>-17309.75</v>
          </cell>
          <cell r="AD252">
            <v>-14135</v>
          </cell>
          <cell r="AE252">
            <v>-20536</v>
          </cell>
          <cell r="AF252">
            <v>-17115</v>
          </cell>
          <cell r="AG252">
            <v>-19872</v>
          </cell>
          <cell r="AH252">
            <v>-17298</v>
          </cell>
          <cell r="AI252">
            <v>-19167</v>
          </cell>
          <cell r="AJ252">
            <v>-17437</v>
          </cell>
          <cell r="AK252">
            <v>-20396</v>
          </cell>
          <cell r="AL252">
            <v>-14760</v>
          </cell>
          <cell r="AM252">
            <v>-22252</v>
          </cell>
          <cell r="AN252">
            <v>-20846</v>
          </cell>
          <cell r="AO252">
            <v>-19912</v>
          </cell>
          <cell r="AR252">
            <v>-19322</v>
          </cell>
          <cell r="AS252">
            <v>-12862</v>
          </cell>
          <cell r="AT252">
            <v>-16047</v>
          </cell>
          <cell r="AU252">
            <v>-20207</v>
          </cell>
          <cell r="AV252">
            <v>-18480</v>
          </cell>
          <cell r="AW252">
            <v>-20345</v>
          </cell>
          <cell r="AX252">
            <v>-17343</v>
          </cell>
          <cell r="AY252">
            <v>-20372</v>
          </cell>
          <cell r="AZ252">
            <v>-16657</v>
          </cell>
          <cell r="BA252">
            <v>-20857</v>
          </cell>
          <cell r="BB252">
            <v>-23694</v>
          </cell>
          <cell r="BC252">
            <v>-18310</v>
          </cell>
          <cell r="BF252">
            <v>-19332</v>
          </cell>
          <cell r="BG252">
            <v>-13062</v>
          </cell>
          <cell r="BH252">
            <v>-15785.75</v>
          </cell>
          <cell r="BI252">
            <v>-20217</v>
          </cell>
          <cell r="BJ252">
            <v>-18408.75</v>
          </cell>
          <cell r="BK252">
            <v>-18355</v>
          </cell>
          <cell r="BL252">
            <v>-17281.75</v>
          </cell>
          <cell r="BM252">
            <v>-20372</v>
          </cell>
          <cell r="BN252">
            <v>-16595.75</v>
          </cell>
          <cell r="BO252">
            <v>-20867</v>
          </cell>
          <cell r="BP252">
            <v>-19622.75</v>
          </cell>
          <cell r="BQ252">
            <v>-18310</v>
          </cell>
          <cell r="BT252">
            <v>-19258.669999999998</v>
          </cell>
          <cell r="BU252">
            <v>-12978.67</v>
          </cell>
          <cell r="BV252">
            <v>-15817.87</v>
          </cell>
          <cell r="BW252">
            <v>-19643.669999999998</v>
          </cell>
          <cell r="BX252">
            <v>-17930.87</v>
          </cell>
          <cell r="BY252">
            <v>-18281.669999999998</v>
          </cell>
          <cell r="BZ252">
            <v>-17313.87</v>
          </cell>
          <cell r="CA252">
            <v>-20288.669999999998</v>
          </cell>
          <cell r="CB252">
            <v>-16627.87</v>
          </cell>
          <cell r="CC252">
            <v>-20793.669999999998</v>
          </cell>
          <cell r="CD252">
            <v>-19644.87</v>
          </cell>
          <cell r="CE252">
            <v>-18226.669999999998</v>
          </cell>
        </row>
        <row r="253">
          <cell r="E253">
            <v>-238.16</v>
          </cell>
          <cell r="F253">
            <v>-1128.6500000000001</v>
          </cell>
          <cell r="G253">
            <v>-1232</v>
          </cell>
          <cell r="H253">
            <v>0</v>
          </cell>
          <cell r="I253">
            <v>-6490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P253">
            <v>-1000</v>
          </cell>
          <cell r="Q253">
            <v>6490</v>
          </cell>
          <cell r="R253">
            <v>1000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-5000</v>
          </cell>
          <cell r="Y253">
            <v>-2000</v>
          </cell>
          <cell r="Z253">
            <v>-2000</v>
          </cell>
          <cell r="AA253">
            <v>-2000</v>
          </cell>
          <cell r="AD253">
            <v>0</v>
          </cell>
          <cell r="AE253">
            <v>0</v>
          </cell>
          <cell r="AF253">
            <v>-12300</v>
          </cell>
          <cell r="AG253">
            <v>-2000</v>
          </cell>
          <cell r="AH253">
            <v>-2000</v>
          </cell>
          <cell r="AI253">
            <v>-2300</v>
          </cell>
          <cell r="AJ253">
            <v>-7000</v>
          </cell>
          <cell r="AK253">
            <v>-2000</v>
          </cell>
          <cell r="AL253">
            <v>-7000</v>
          </cell>
          <cell r="AM253">
            <v>-2000</v>
          </cell>
          <cell r="AN253">
            <v>-2000</v>
          </cell>
          <cell r="AO253">
            <v>-2000</v>
          </cell>
          <cell r="AR253">
            <v>-2000</v>
          </cell>
          <cell r="AS253">
            <v>-2000</v>
          </cell>
          <cell r="AT253">
            <v>-7300</v>
          </cell>
          <cell r="AU253">
            <v>-2000</v>
          </cell>
          <cell r="AV253">
            <v>-7000</v>
          </cell>
          <cell r="AW253">
            <v>-2300</v>
          </cell>
          <cell r="AX253">
            <v>-7000</v>
          </cell>
          <cell r="AY253">
            <v>-2000</v>
          </cell>
          <cell r="AZ253">
            <v>-7000</v>
          </cell>
          <cell r="BA253">
            <v>-2000</v>
          </cell>
          <cell r="BB253">
            <v>-2000</v>
          </cell>
          <cell r="BC253">
            <v>-2000</v>
          </cell>
          <cell r="BF253">
            <v>-2000</v>
          </cell>
          <cell r="BG253">
            <v>-2000</v>
          </cell>
          <cell r="BH253">
            <v>-7300</v>
          </cell>
          <cell r="BI253">
            <v>-2000</v>
          </cell>
          <cell r="BJ253">
            <v>-7000</v>
          </cell>
          <cell r="BK253">
            <v>-2300</v>
          </cell>
          <cell r="BL253">
            <v>-7000</v>
          </cell>
          <cell r="BM253">
            <v>-2000</v>
          </cell>
          <cell r="BN253">
            <v>-7000</v>
          </cell>
          <cell r="BO253">
            <v>-2000</v>
          </cell>
          <cell r="BP253">
            <v>-2000</v>
          </cell>
          <cell r="BQ253">
            <v>-2000</v>
          </cell>
          <cell r="BT253">
            <v>-2000</v>
          </cell>
          <cell r="BU253">
            <v>-2000</v>
          </cell>
          <cell r="BV253">
            <v>-7300</v>
          </cell>
          <cell r="BW253">
            <v>-2000</v>
          </cell>
          <cell r="BX253">
            <v>-7000</v>
          </cell>
          <cell r="BY253">
            <v>-2300</v>
          </cell>
          <cell r="BZ253">
            <v>-7000</v>
          </cell>
          <cell r="CA253">
            <v>-2000</v>
          </cell>
          <cell r="CB253">
            <v>-7000</v>
          </cell>
          <cell r="CC253">
            <v>-2000</v>
          </cell>
          <cell r="CD253">
            <v>-2000</v>
          </cell>
          <cell r="CE253">
            <v>-2000</v>
          </cell>
        </row>
        <row r="254">
          <cell r="B254">
            <v>-487.03</v>
          </cell>
          <cell r="C254">
            <v>-642.44000000000005</v>
          </cell>
          <cell r="D254">
            <v>-1232.94</v>
          </cell>
          <cell r="E254">
            <v>-1255.45</v>
          </cell>
          <cell r="F254">
            <v>-1197.18</v>
          </cell>
          <cell r="G254">
            <v>-724.26</v>
          </cell>
          <cell r="H254">
            <v>-1091.6400000000001</v>
          </cell>
          <cell r="I254">
            <v>-3279.92</v>
          </cell>
          <cell r="J254">
            <v>-972.28</v>
          </cell>
          <cell r="K254">
            <v>-33633.06</v>
          </cell>
          <cell r="L254">
            <v>-96386.55</v>
          </cell>
          <cell r="M254">
            <v>-8379.17</v>
          </cell>
          <cell r="P254">
            <v>-995.24</v>
          </cell>
          <cell r="Q254">
            <v>39158.93</v>
          </cell>
          <cell r="R254">
            <v>-826.54</v>
          </cell>
          <cell r="S254">
            <v>-463.96</v>
          </cell>
          <cell r="T254">
            <v>-541.5</v>
          </cell>
          <cell r="U254">
            <v>-976.46</v>
          </cell>
          <cell r="V254">
            <v>-3201.23</v>
          </cell>
          <cell r="W254">
            <v>-2084.39</v>
          </cell>
          <cell r="X254">
            <v>-1300</v>
          </cell>
          <cell r="Y254">
            <v>-1300</v>
          </cell>
          <cell r="Z254">
            <v>-1300</v>
          </cell>
          <cell r="AA254">
            <v>-1246.1099999999999</v>
          </cell>
          <cell r="AD254">
            <v>-1250</v>
          </cell>
          <cell r="AE254">
            <v>-1250</v>
          </cell>
          <cell r="AF254">
            <v>-1250</v>
          </cell>
          <cell r="AG254">
            <v>-1250</v>
          </cell>
          <cell r="AH254">
            <v>-1250</v>
          </cell>
          <cell r="AI254">
            <v>-1250</v>
          </cell>
          <cell r="AJ254">
            <v>-1250</v>
          </cell>
          <cell r="AK254">
            <v>-1250</v>
          </cell>
          <cell r="AL254">
            <v>-1250</v>
          </cell>
          <cell r="AM254">
            <v>-1250</v>
          </cell>
          <cell r="AN254">
            <v>-1250</v>
          </cell>
          <cell r="AO254">
            <v>-1250</v>
          </cell>
          <cell r="AR254">
            <v>-1250</v>
          </cell>
          <cell r="AS254">
            <v>-1250</v>
          </cell>
          <cell r="AT254">
            <v>-1250</v>
          </cell>
          <cell r="AU254">
            <v>-1250</v>
          </cell>
          <cell r="AV254">
            <v>-1250</v>
          </cell>
          <cell r="AW254">
            <v>-1250</v>
          </cell>
          <cell r="AX254">
            <v>-1250</v>
          </cell>
          <cell r="AY254">
            <v>-1250</v>
          </cell>
          <cell r="AZ254">
            <v>-1250</v>
          </cell>
          <cell r="BA254">
            <v>-1250</v>
          </cell>
          <cell r="BB254">
            <v>-1250</v>
          </cell>
          <cell r="BC254">
            <v>-1250</v>
          </cell>
          <cell r="BF254">
            <v>-1250</v>
          </cell>
          <cell r="BG254">
            <v>-1250</v>
          </cell>
          <cell r="BH254">
            <v>-1250</v>
          </cell>
          <cell r="BI254">
            <v>-1250</v>
          </cell>
          <cell r="BJ254">
            <v>-1250</v>
          </cell>
          <cell r="BK254">
            <v>-1250</v>
          </cell>
          <cell r="BL254">
            <v>-1250</v>
          </cell>
          <cell r="BM254">
            <v>-1250</v>
          </cell>
          <cell r="BN254">
            <v>-1250</v>
          </cell>
          <cell r="BO254">
            <v>-1250</v>
          </cell>
          <cell r="BP254">
            <v>-1250</v>
          </cell>
          <cell r="BQ254">
            <v>-1250</v>
          </cell>
          <cell r="BT254">
            <v>-1250</v>
          </cell>
          <cell r="BU254">
            <v>-1250</v>
          </cell>
          <cell r="BV254">
            <v>-1250</v>
          </cell>
          <cell r="BW254">
            <v>-1250</v>
          </cell>
          <cell r="BX254">
            <v>-1250</v>
          </cell>
          <cell r="BY254">
            <v>-1250</v>
          </cell>
          <cell r="BZ254">
            <v>-1250</v>
          </cell>
          <cell r="CA254">
            <v>-1250</v>
          </cell>
          <cell r="CB254">
            <v>-1250</v>
          </cell>
          <cell r="CC254">
            <v>-1250</v>
          </cell>
          <cell r="CD254">
            <v>-1250</v>
          </cell>
          <cell r="CE254">
            <v>-1250</v>
          </cell>
        </row>
        <row r="255">
          <cell r="B255">
            <v>-5917.41</v>
          </cell>
          <cell r="C255">
            <v>-301552.96999999997</v>
          </cell>
          <cell r="D255">
            <v>-163910.44</v>
          </cell>
          <cell r="E255">
            <v>-15767.91</v>
          </cell>
          <cell r="F255">
            <v>-314829.98</v>
          </cell>
          <cell r="G255">
            <v>-160409.56</v>
          </cell>
          <cell r="H255">
            <v>-164416.22</v>
          </cell>
          <cell r="I255">
            <v>-160924.65</v>
          </cell>
          <cell r="J255">
            <v>-163768.72</v>
          </cell>
          <cell r="K255">
            <v>-167938.85</v>
          </cell>
          <cell r="L255">
            <v>-100500.14</v>
          </cell>
          <cell r="M255">
            <v>-413459.28</v>
          </cell>
          <cell r="P255">
            <v>-206010.36</v>
          </cell>
          <cell r="Q255">
            <v>-214770.36</v>
          </cell>
          <cell r="R255">
            <v>-211436.44</v>
          </cell>
          <cell r="S255">
            <v>-211270.36</v>
          </cell>
          <cell r="T255">
            <v>-207770.28</v>
          </cell>
          <cell r="U255">
            <v>-214769.64</v>
          </cell>
          <cell r="V255">
            <v>-196493.41</v>
          </cell>
          <cell r="W255">
            <v>-203500.41</v>
          </cell>
          <cell r="X255">
            <v>-195098.39</v>
          </cell>
          <cell r="Y255">
            <v>-184285</v>
          </cell>
          <cell r="Z255">
            <v>-186363.4</v>
          </cell>
          <cell r="AA255">
            <v>-115183.05</v>
          </cell>
          <cell r="AD255">
            <v>-222800</v>
          </cell>
          <cell r="AE255">
            <v>-222800</v>
          </cell>
          <cell r="AF255">
            <v>-222800</v>
          </cell>
          <cell r="AG255">
            <v>-222800</v>
          </cell>
          <cell r="AH255">
            <v>-222800</v>
          </cell>
          <cell r="AI255">
            <v>-222800</v>
          </cell>
          <cell r="AJ255">
            <v>-222800</v>
          </cell>
          <cell r="AK255">
            <v>-222800</v>
          </cell>
          <cell r="AL255">
            <v>-229950</v>
          </cell>
          <cell r="AM255">
            <v>-229950</v>
          </cell>
          <cell r="AN255">
            <v>-229950</v>
          </cell>
          <cell r="AO255">
            <v>-229950</v>
          </cell>
          <cell r="AR255">
            <v>-222800</v>
          </cell>
          <cell r="AS255">
            <v>-222800</v>
          </cell>
          <cell r="AT255">
            <v>-222800</v>
          </cell>
          <cell r="AU255">
            <v>-222800</v>
          </cell>
          <cell r="AV255">
            <v>-222800</v>
          </cell>
          <cell r="AW255">
            <v>-222800</v>
          </cell>
          <cell r="AX255">
            <v>-222800</v>
          </cell>
          <cell r="AY255">
            <v>-222800</v>
          </cell>
          <cell r="AZ255">
            <v>-229950</v>
          </cell>
          <cell r="BA255">
            <v>-229950</v>
          </cell>
          <cell r="BB255">
            <v>-229950</v>
          </cell>
          <cell r="BC255">
            <v>-229950</v>
          </cell>
          <cell r="BF255">
            <v>-222800</v>
          </cell>
          <cell r="BG255">
            <v>-222800</v>
          </cell>
          <cell r="BH255">
            <v>-222800</v>
          </cell>
          <cell r="BI255">
            <v>-222800</v>
          </cell>
          <cell r="BJ255">
            <v>-222800</v>
          </cell>
          <cell r="BK255">
            <v>-222800</v>
          </cell>
          <cell r="BL255">
            <v>-222800</v>
          </cell>
          <cell r="BM255">
            <v>-222800</v>
          </cell>
          <cell r="BN255">
            <v>-229950</v>
          </cell>
          <cell r="BO255">
            <v>-229950</v>
          </cell>
          <cell r="BP255">
            <v>-229950</v>
          </cell>
          <cell r="BQ255">
            <v>-229950</v>
          </cell>
          <cell r="BT255">
            <v>-222800</v>
          </cell>
          <cell r="BU255">
            <v>-222800</v>
          </cell>
          <cell r="BV255">
            <v>-222800</v>
          </cell>
          <cell r="BW255">
            <v>-222800</v>
          </cell>
          <cell r="BX255">
            <v>-222800</v>
          </cell>
          <cell r="BY255">
            <v>-222800</v>
          </cell>
          <cell r="BZ255">
            <v>-222800</v>
          </cell>
          <cell r="CA255">
            <v>-222800</v>
          </cell>
          <cell r="CB255">
            <v>-229950</v>
          </cell>
          <cell r="CC255">
            <v>-229950</v>
          </cell>
          <cell r="CD255">
            <v>-229950</v>
          </cell>
          <cell r="CE255">
            <v>-229950</v>
          </cell>
        </row>
        <row r="256">
          <cell r="B256">
            <v>-35133.040000000001</v>
          </cell>
          <cell r="C256">
            <v>-180719.72</v>
          </cell>
          <cell r="D256">
            <v>-60664.57</v>
          </cell>
          <cell r="E256">
            <v>-123836.36</v>
          </cell>
          <cell r="F256">
            <v>-76493.25</v>
          </cell>
          <cell r="G256">
            <v>-252424.07</v>
          </cell>
          <cell r="H256">
            <v>-69478.41</v>
          </cell>
          <cell r="I256">
            <v>-167929.13</v>
          </cell>
          <cell r="J256">
            <v>-669995.6</v>
          </cell>
          <cell r="K256">
            <v>-127112.43</v>
          </cell>
          <cell r="L256">
            <v>-108873.8</v>
          </cell>
          <cell r="M256">
            <v>-119387.34</v>
          </cell>
          <cell r="P256">
            <v>-65369.3</v>
          </cell>
          <cell r="Q256">
            <v>-98013.18</v>
          </cell>
          <cell r="R256">
            <v>-194454.2</v>
          </cell>
          <cell r="S256">
            <v>-96032.15</v>
          </cell>
          <cell r="T256">
            <v>-630942.81999999995</v>
          </cell>
          <cell r="U256">
            <v>-294241.81</v>
          </cell>
          <cell r="V256">
            <v>-65521.02</v>
          </cell>
          <cell r="W256">
            <v>-68611.570000000007</v>
          </cell>
          <cell r="X256">
            <v>-96069.569417100007</v>
          </cell>
          <cell r="Y256">
            <v>-457637.14253720001</v>
          </cell>
          <cell r="Z256">
            <v>-249144.70872759999</v>
          </cell>
          <cell r="AA256">
            <v>-125320.4548988</v>
          </cell>
          <cell r="AD256">
            <v>-93814.774079399998</v>
          </cell>
          <cell r="AE256">
            <v>-110314.7740794</v>
          </cell>
          <cell r="AF256">
            <v>-88914.774079399998</v>
          </cell>
          <cell r="AG256">
            <v>-279819.9606394</v>
          </cell>
          <cell r="AH256">
            <v>-229717.01663940001</v>
          </cell>
          <cell r="AI256">
            <v>-612050.3499728</v>
          </cell>
          <cell r="AJ256">
            <v>-141717.01663940001</v>
          </cell>
          <cell r="AK256">
            <v>-216236.4466394</v>
          </cell>
          <cell r="AL256">
            <v>-232075.20663940001</v>
          </cell>
          <cell r="AM256">
            <v>-894736.40663940005</v>
          </cell>
          <cell r="AN256">
            <v>-159058.60663940001</v>
          </cell>
          <cell r="AO256">
            <v>-176644.8291307</v>
          </cell>
          <cell r="AR256">
            <v>-85473.420079400006</v>
          </cell>
          <cell r="AS256">
            <v>-142810.08007940001</v>
          </cell>
          <cell r="AT256">
            <v>-88770.080079399995</v>
          </cell>
          <cell r="AU256">
            <v>-224575.26663940001</v>
          </cell>
          <cell r="AV256">
            <v>-227855.26663940001</v>
          </cell>
          <cell r="AW256">
            <v>-573855.26663940004</v>
          </cell>
          <cell r="AX256">
            <v>-139855.26663940001</v>
          </cell>
          <cell r="AY256">
            <v>-211623.30663939999</v>
          </cell>
          <cell r="AZ256">
            <v>-210962.0666394</v>
          </cell>
          <cell r="BA256">
            <v>-858443.26663940004</v>
          </cell>
          <cell r="BB256">
            <v>-94148.599972800002</v>
          </cell>
          <cell r="BC256">
            <v>-76028.155797300002</v>
          </cell>
          <cell r="BF256">
            <v>-86674.080079399995</v>
          </cell>
          <cell r="BG256">
            <v>-148618.08007940001</v>
          </cell>
          <cell r="BH256">
            <v>-91674.080079399995</v>
          </cell>
          <cell r="BI256">
            <v>-202479.26663940001</v>
          </cell>
          <cell r="BJ256">
            <v>-230759.26663940001</v>
          </cell>
          <cell r="BK256">
            <v>-576759.26663940004</v>
          </cell>
          <cell r="BL256">
            <v>-142759.26663940001</v>
          </cell>
          <cell r="BM256">
            <v>-214527.30663939999</v>
          </cell>
          <cell r="BN256">
            <v>-213866.0666394</v>
          </cell>
          <cell r="BO256">
            <v>-858443.26663940004</v>
          </cell>
          <cell r="BP256">
            <v>-94148.599972800002</v>
          </cell>
          <cell r="BQ256">
            <v>-76028.155797300002</v>
          </cell>
          <cell r="BT256">
            <v>-89868.080079399995</v>
          </cell>
          <cell r="BU256">
            <v>-155006.08007940001</v>
          </cell>
          <cell r="BV256">
            <v>-94868.080079399995</v>
          </cell>
          <cell r="BW256">
            <v>-205673.26663940001</v>
          </cell>
          <cell r="BX256">
            <v>-233953.26663940001</v>
          </cell>
          <cell r="BY256">
            <v>-579953.26663940004</v>
          </cell>
          <cell r="BZ256">
            <v>-145953.26663940001</v>
          </cell>
          <cell r="CA256">
            <v>-217721.30663939999</v>
          </cell>
          <cell r="CB256">
            <v>-217060.0666394</v>
          </cell>
          <cell r="CC256">
            <v>-858443.26663940004</v>
          </cell>
          <cell r="CD256">
            <v>-94148.599972800002</v>
          </cell>
          <cell r="CE256">
            <v>-76028.155797300002</v>
          </cell>
        </row>
        <row r="258">
          <cell r="E258">
            <v>287.83999999999997</v>
          </cell>
          <cell r="G258">
            <v>0</v>
          </cell>
          <cell r="H258">
            <v>-10859.15</v>
          </cell>
          <cell r="I258">
            <v>-5600</v>
          </cell>
          <cell r="J258">
            <v>10059.15</v>
          </cell>
          <cell r="K258">
            <v>0</v>
          </cell>
          <cell r="L258">
            <v>0</v>
          </cell>
          <cell r="M258">
            <v>-3471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</row>
        <row r="259">
          <cell r="C259">
            <v>-94.71</v>
          </cell>
          <cell r="D259">
            <v>-37.200000000000003</v>
          </cell>
          <cell r="G259">
            <v>-18.600000000000001</v>
          </cell>
          <cell r="H259">
            <v>0</v>
          </cell>
          <cell r="I259">
            <v>-56.3</v>
          </cell>
          <cell r="J259">
            <v>-64.8</v>
          </cell>
          <cell r="K259">
            <v>-18.600000000000001</v>
          </cell>
          <cell r="L259">
            <v>0</v>
          </cell>
          <cell r="M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-6000</v>
          </cell>
          <cell r="AA259">
            <v>0</v>
          </cell>
          <cell r="AD259">
            <v>0</v>
          </cell>
          <cell r="AE259">
            <v>-1500</v>
          </cell>
          <cell r="AF259">
            <v>0</v>
          </cell>
          <cell r="AG259">
            <v>0</v>
          </cell>
          <cell r="AH259">
            <v>-1500</v>
          </cell>
          <cell r="AI259">
            <v>0</v>
          </cell>
          <cell r="AJ259">
            <v>0</v>
          </cell>
          <cell r="AK259">
            <v>-1500</v>
          </cell>
          <cell r="AL259">
            <v>0</v>
          </cell>
          <cell r="AM259">
            <v>0</v>
          </cell>
          <cell r="AN259">
            <v>-9500</v>
          </cell>
          <cell r="AO259">
            <v>0</v>
          </cell>
          <cell r="AR259">
            <v>0</v>
          </cell>
          <cell r="AS259">
            <v>-1500</v>
          </cell>
          <cell r="AT259">
            <v>0</v>
          </cell>
          <cell r="AU259">
            <v>0</v>
          </cell>
          <cell r="AV259">
            <v>-5500</v>
          </cell>
          <cell r="AW259">
            <v>0</v>
          </cell>
          <cell r="AX259">
            <v>0</v>
          </cell>
          <cell r="AY259">
            <v>-1500</v>
          </cell>
          <cell r="AZ259">
            <v>0</v>
          </cell>
          <cell r="BA259">
            <v>0</v>
          </cell>
          <cell r="BB259">
            <v>-1500</v>
          </cell>
          <cell r="BC259">
            <v>0</v>
          </cell>
          <cell r="BF259">
            <v>0</v>
          </cell>
          <cell r="BG259">
            <v>-1500</v>
          </cell>
          <cell r="BH259">
            <v>0</v>
          </cell>
          <cell r="BI259">
            <v>0</v>
          </cell>
          <cell r="BJ259">
            <v>-5500</v>
          </cell>
          <cell r="BK259">
            <v>0</v>
          </cell>
          <cell r="BL259">
            <v>0</v>
          </cell>
          <cell r="BM259">
            <v>-1500</v>
          </cell>
          <cell r="BN259">
            <v>0</v>
          </cell>
          <cell r="BO259">
            <v>0</v>
          </cell>
          <cell r="BP259">
            <v>-1500</v>
          </cell>
          <cell r="BQ259">
            <v>0</v>
          </cell>
          <cell r="BU259">
            <v>-1500</v>
          </cell>
          <cell r="BV259">
            <v>0</v>
          </cell>
          <cell r="BX259">
            <v>-5500</v>
          </cell>
          <cell r="BZ259">
            <v>0</v>
          </cell>
          <cell r="CA259">
            <v>-1500</v>
          </cell>
          <cell r="CD259">
            <v>-1500</v>
          </cell>
        </row>
        <row r="260">
          <cell r="B260">
            <v>-13278.96</v>
          </cell>
          <cell r="C260">
            <v>-11913.56</v>
          </cell>
          <cell r="D260">
            <v>-12827.78</v>
          </cell>
          <cell r="E260">
            <v>-13162.59</v>
          </cell>
          <cell r="F260">
            <v>-11872.29</v>
          </cell>
          <cell r="G260">
            <v>-12131.77</v>
          </cell>
          <cell r="H260">
            <v>-11486.09</v>
          </cell>
          <cell r="I260">
            <v>-11728.31</v>
          </cell>
          <cell r="J260">
            <v>-11300.23</v>
          </cell>
          <cell r="K260">
            <v>-12479.05</v>
          </cell>
          <cell r="L260">
            <v>-14039.35</v>
          </cell>
          <cell r="M260">
            <v>-13499.96</v>
          </cell>
          <cell r="P260">
            <v>-12821.71</v>
          </cell>
          <cell r="Q260">
            <v>-11443.71</v>
          </cell>
          <cell r="R260">
            <v>-12451.41</v>
          </cell>
          <cell r="S260">
            <v>-12585.65</v>
          </cell>
          <cell r="T260">
            <v>-12464.05</v>
          </cell>
          <cell r="U260">
            <v>-13828.12</v>
          </cell>
          <cell r="V260">
            <v>-12511.25</v>
          </cell>
          <cell r="W260">
            <v>-12791.64</v>
          </cell>
          <cell r="X260">
            <v>-16800</v>
          </cell>
          <cell r="Y260">
            <v>-16800</v>
          </cell>
          <cell r="Z260">
            <v>-16800</v>
          </cell>
          <cell r="AA260">
            <v>-16800</v>
          </cell>
          <cell r="AD260">
            <v>-16800</v>
          </cell>
          <cell r="AE260">
            <v>-16800</v>
          </cell>
          <cell r="AF260">
            <v>-16800</v>
          </cell>
          <cell r="AG260">
            <v>-16800</v>
          </cell>
          <cell r="AH260">
            <v>-16800</v>
          </cell>
          <cell r="AI260">
            <v>-16800</v>
          </cell>
          <cell r="AJ260">
            <v>-16800</v>
          </cell>
          <cell r="AK260">
            <v>-16800</v>
          </cell>
          <cell r="AL260">
            <v>-16800</v>
          </cell>
          <cell r="AM260">
            <v>-16800</v>
          </cell>
          <cell r="AN260">
            <v>-16800</v>
          </cell>
          <cell r="AO260">
            <v>-16800</v>
          </cell>
          <cell r="AR260">
            <v>-16800</v>
          </cell>
          <cell r="AS260">
            <v>-16800</v>
          </cell>
          <cell r="AT260">
            <v>-16800</v>
          </cell>
          <cell r="AU260">
            <v>-16800</v>
          </cell>
          <cell r="AV260">
            <v>-16800</v>
          </cell>
          <cell r="AW260">
            <v>-16800</v>
          </cell>
          <cell r="AX260">
            <v>-16800</v>
          </cell>
          <cell r="AY260">
            <v>-16800</v>
          </cell>
          <cell r="AZ260">
            <v>-16800</v>
          </cell>
          <cell r="BA260">
            <v>-16800</v>
          </cell>
          <cell r="BB260">
            <v>-16800</v>
          </cell>
          <cell r="BC260">
            <v>-16800</v>
          </cell>
          <cell r="BF260">
            <v>-16800</v>
          </cell>
          <cell r="BG260">
            <v>-16800</v>
          </cell>
          <cell r="BH260">
            <v>-16800</v>
          </cell>
          <cell r="BI260">
            <v>-16800</v>
          </cell>
          <cell r="BJ260">
            <v>-16800</v>
          </cell>
          <cell r="BK260">
            <v>-16800</v>
          </cell>
          <cell r="BL260">
            <v>-16800</v>
          </cell>
          <cell r="BM260">
            <v>-16800</v>
          </cell>
          <cell r="BN260">
            <v>-16800</v>
          </cell>
          <cell r="BO260">
            <v>-16800</v>
          </cell>
          <cell r="BP260">
            <v>-16800</v>
          </cell>
          <cell r="BQ260">
            <v>-16800</v>
          </cell>
          <cell r="BT260">
            <v>-16800</v>
          </cell>
          <cell r="BU260">
            <v>-16800</v>
          </cell>
          <cell r="BV260">
            <v>-16800</v>
          </cell>
          <cell r="BW260">
            <v>-16800</v>
          </cell>
          <cell r="BX260">
            <v>-16800</v>
          </cell>
          <cell r="BY260">
            <v>-16800</v>
          </cell>
          <cell r="BZ260">
            <v>-16800</v>
          </cell>
          <cell r="CA260">
            <v>-16800</v>
          </cell>
          <cell r="CB260">
            <v>-16800</v>
          </cell>
          <cell r="CC260">
            <v>-16800</v>
          </cell>
          <cell r="CD260">
            <v>-16800</v>
          </cell>
          <cell r="CE260">
            <v>-16800</v>
          </cell>
        </row>
        <row r="261">
          <cell r="B261">
            <v>-39.22</v>
          </cell>
          <cell r="G261">
            <v>-20.56</v>
          </cell>
          <cell r="H261">
            <v>-22.87</v>
          </cell>
          <cell r="I261">
            <v>-18.25</v>
          </cell>
          <cell r="J261">
            <v>-18.25</v>
          </cell>
          <cell r="K261">
            <v>-18.25</v>
          </cell>
          <cell r="L261">
            <v>-18.25</v>
          </cell>
          <cell r="M261">
            <v>-18.25</v>
          </cell>
          <cell r="P261">
            <v>-18.25</v>
          </cell>
          <cell r="Q261">
            <v>-18.25</v>
          </cell>
          <cell r="R261">
            <v>-20.21</v>
          </cell>
          <cell r="S261">
            <v>-20.21</v>
          </cell>
          <cell r="T261">
            <v>-20.21</v>
          </cell>
          <cell r="U261">
            <v>0</v>
          </cell>
          <cell r="V261">
            <v>-639.4</v>
          </cell>
          <cell r="W261">
            <v>0</v>
          </cell>
          <cell r="X261">
            <v>-177840</v>
          </cell>
          <cell r="Y261">
            <v>-54489.68</v>
          </cell>
          <cell r="Z261">
            <v>-54489.68</v>
          </cell>
          <cell r="AA261">
            <v>-272045</v>
          </cell>
          <cell r="AD261">
            <v>-30</v>
          </cell>
          <cell r="AE261">
            <v>-30</v>
          </cell>
          <cell r="AF261">
            <v>-30</v>
          </cell>
          <cell r="AG261">
            <v>-30</v>
          </cell>
          <cell r="AH261">
            <v>-30</v>
          </cell>
          <cell r="AI261">
            <v>-30</v>
          </cell>
          <cell r="AJ261">
            <v>-30</v>
          </cell>
          <cell r="AK261">
            <v>-30</v>
          </cell>
          <cell r="AL261">
            <v>-30</v>
          </cell>
          <cell r="AM261">
            <v>-30</v>
          </cell>
          <cell r="AN261">
            <v>-30</v>
          </cell>
          <cell r="AO261">
            <v>-30</v>
          </cell>
          <cell r="AR261">
            <v>-30</v>
          </cell>
          <cell r="AS261">
            <v>-30</v>
          </cell>
          <cell r="AT261">
            <v>-30</v>
          </cell>
          <cell r="AU261">
            <v>-30</v>
          </cell>
          <cell r="AV261">
            <v>-30</v>
          </cell>
          <cell r="AW261">
            <v>-30</v>
          </cell>
          <cell r="AX261">
            <v>-30</v>
          </cell>
          <cell r="AY261">
            <v>-30</v>
          </cell>
          <cell r="AZ261">
            <v>-30</v>
          </cell>
          <cell r="BA261">
            <v>-30</v>
          </cell>
          <cell r="BB261">
            <v>-30</v>
          </cell>
          <cell r="BC261">
            <v>-30</v>
          </cell>
          <cell r="BF261">
            <v>-30</v>
          </cell>
          <cell r="BG261">
            <v>-30</v>
          </cell>
          <cell r="BH261">
            <v>-30</v>
          </cell>
          <cell r="BI261">
            <v>-30</v>
          </cell>
          <cell r="BJ261">
            <v>-30</v>
          </cell>
          <cell r="BK261">
            <v>-30</v>
          </cell>
          <cell r="BL261">
            <v>-30</v>
          </cell>
          <cell r="BM261">
            <v>-30</v>
          </cell>
          <cell r="BN261">
            <v>-30</v>
          </cell>
          <cell r="BO261">
            <v>-30</v>
          </cell>
          <cell r="BP261">
            <v>-30</v>
          </cell>
          <cell r="BQ261">
            <v>-30</v>
          </cell>
          <cell r="BT261">
            <v>-30</v>
          </cell>
          <cell r="BU261">
            <v>-30</v>
          </cell>
          <cell r="BV261">
            <v>-30</v>
          </cell>
          <cell r="BW261">
            <v>-30</v>
          </cell>
          <cell r="BX261">
            <v>-30</v>
          </cell>
          <cell r="BY261">
            <v>-30</v>
          </cell>
          <cell r="BZ261">
            <v>-30</v>
          </cell>
          <cell r="CA261">
            <v>-30</v>
          </cell>
          <cell r="CB261">
            <v>-30</v>
          </cell>
          <cell r="CC261">
            <v>-30</v>
          </cell>
          <cell r="CD261">
            <v>-30</v>
          </cell>
          <cell r="CE261">
            <v>-30</v>
          </cell>
        </row>
        <row r="263">
          <cell r="B263">
            <v>33494.04</v>
          </cell>
          <cell r="C263">
            <v>17422.560000000001</v>
          </cell>
          <cell r="D263">
            <v>-183288.56</v>
          </cell>
          <cell r="E263">
            <v>-72230.73</v>
          </cell>
          <cell r="F263">
            <v>-20986.27</v>
          </cell>
          <cell r="G263">
            <v>-19463.27</v>
          </cell>
          <cell r="H263">
            <v>-79155.56</v>
          </cell>
          <cell r="I263">
            <v>-57165.04</v>
          </cell>
          <cell r="J263">
            <v>-27482.1</v>
          </cell>
          <cell r="K263">
            <v>-71657.179999999993</v>
          </cell>
          <cell r="L263">
            <v>-37177.089999999997</v>
          </cell>
          <cell r="M263">
            <v>-83987.45</v>
          </cell>
          <cell r="P263">
            <v>-18177.990000000002</v>
          </cell>
          <cell r="Q263">
            <v>-81174.789999999994</v>
          </cell>
          <cell r="R263">
            <v>-37987.279999999999</v>
          </cell>
          <cell r="S263">
            <v>-219970.87</v>
          </cell>
          <cell r="T263">
            <v>-200216.69</v>
          </cell>
          <cell r="U263">
            <v>-187829.04</v>
          </cell>
          <cell r="V263">
            <v>-378895.02</v>
          </cell>
          <cell r="W263">
            <v>-316919.56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</row>
        <row r="264">
          <cell r="M264">
            <v>0</v>
          </cell>
          <cell r="Y264">
            <v>-5200</v>
          </cell>
          <cell r="AA264">
            <v>0</v>
          </cell>
          <cell r="AO264">
            <v>0</v>
          </cell>
          <cell r="BC264">
            <v>-5000</v>
          </cell>
          <cell r="BQ264">
            <v>-5000</v>
          </cell>
          <cell r="CE264">
            <v>-5000</v>
          </cell>
        </row>
        <row r="265">
          <cell r="B265">
            <v>-66156.800000000003</v>
          </cell>
          <cell r="D265">
            <v>-1525.58</v>
          </cell>
          <cell r="P265">
            <v>-75898.23</v>
          </cell>
          <cell r="R265">
            <v>0</v>
          </cell>
          <cell r="V265">
            <v>-1275</v>
          </cell>
          <cell r="AD265">
            <v>-88000</v>
          </cell>
          <cell r="AR265">
            <v>-100000</v>
          </cell>
          <cell r="BF265">
            <v>-100000</v>
          </cell>
          <cell r="BT265">
            <v>-100000</v>
          </cell>
        </row>
        <row r="268"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-46189</v>
          </cell>
          <cell r="L268">
            <v>-2431</v>
          </cell>
          <cell r="M268">
            <v>0</v>
          </cell>
          <cell r="AH268">
            <v>-17070.13</v>
          </cell>
          <cell r="AI268">
            <v>-17070.13</v>
          </cell>
          <cell r="AJ268">
            <v>-17070.13</v>
          </cell>
          <cell r="AK268">
            <v>-17070.13</v>
          </cell>
          <cell r="AL268">
            <v>-60389</v>
          </cell>
          <cell r="AM268">
            <v>-6711</v>
          </cell>
          <cell r="AZ268">
            <v>0</v>
          </cell>
          <cell r="BA268">
            <v>0</v>
          </cell>
          <cell r="BJ268">
            <v>-18128.2</v>
          </cell>
          <cell r="BK268">
            <v>-18128.2</v>
          </cell>
          <cell r="BL268">
            <v>-18128.2</v>
          </cell>
          <cell r="BM268">
            <v>-18128.2</v>
          </cell>
          <cell r="BN268">
            <v>-60389</v>
          </cell>
          <cell r="BO268">
            <v>-6711</v>
          </cell>
          <cell r="CB268">
            <v>0</v>
          </cell>
          <cell r="CC268">
            <v>0</v>
          </cell>
        </row>
        <row r="270">
          <cell r="B270">
            <v>-69164.240000000005</v>
          </cell>
          <cell r="C270">
            <v>-201718.54</v>
          </cell>
          <cell r="D270">
            <v>-28437.85</v>
          </cell>
          <cell r="E270">
            <v>-116958.35</v>
          </cell>
          <cell r="F270">
            <v>-303074.02</v>
          </cell>
          <cell r="G270">
            <v>-147046.87</v>
          </cell>
          <cell r="H270">
            <v>-135962.31</v>
          </cell>
          <cell r="I270">
            <v>-161524.89000000001</v>
          </cell>
          <cell r="J270">
            <v>-130687.64</v>
          </cell>
          <cell r="K270">
            <v>-197445.01</v>
          </cell>
          <cell r="L270">
            <v>-156001.76</v>
          </cell>
          <cell r="M270">
            <v>-110917.66</v>
          </cell>
          <cell r="P270">
            <v>-111508.96</v>
          </cell>
          <cell r="Q270">
            <v>-81142.850000000006</v>
          </cell>
          <cell r="R270">
            <v>-144797.09</v>
          </cell>
          <cell r="S270">
            <v>-112482.97</v>
          </cell>
          <cell r="T270">
            <v>-135195.39000000001</v>
          </cell>
          <cell r="U270">
            <v>-126136.45</v>
          </cell>
          <cell r="V270">
            <v>-116771.45</v>
          </cell>
          <cell r="W270">
            <v>-123985.45</v>
          </cell>
          <cell r="X270">
            <v>-244666.37</v>
          </cell>
          <cell r="Y270">
            <v>-229300</v>
          </cell>
          <cell r="Z270">
            <v>-156400</v>
          </cell>
          <cell r="AA270">
            <v>-154995.82999999999</v>
          </cell>
          <cell r="AD270">
            <v>-222366</v>
          </cell>
          <cell r="AE270">
            <v>-222366</v>
          </cell>
          <cell r="AF270">
            <v>-222366</v>
          </cell>
          <cell r="AG270">
            <v>-222366</v>
          </cell>
          <cell r="AH270">
            <v>-222366</v>
          </cell>
          <cell r="AI270">
            <v>-222766</v>
          </cell>
          <cell r="AJ270">
            <v>-222766</v>
          </cell>
          <cell r="AK270">
            <v>-222766</v>
          </cell>
          <cell r="AL270">
            <v>-242766</v>
          </cell>
          <cell r="AM270">
            <v>-222766</v>
          </cell>
          <cell r="AN270">
            <v>-222766</v>
          </cell>
          <cell r="AO270">
            <v>-222766</v>
          </cell>
          <cell r="AR270">
            <v>-222366</v>
          </cell>
          <cell r="AS270">
            <v>-222366</v>
          </cell>
          <cell r="AT270">
            <v>-222366</v>
          </cell>
          <cell r="AU270">
            <v>-222366</v>
          </cell>
          <cell r="AV270">
            <v>-222366</v>
          </cell>
          <cell r="AW270">
            <v>-222766</v>
          </cell>
          <cell r="AX270">
            <v>-222766</v>
          </cell>
          <cell r="AY270">
            <v>-222766</v>
          </cell>
          <cell r="AZ270">
            <v>-242766</v>
          </cell>
          <cell r="BA270">
            <v>-222766</v>
          </cell>
          <cell r="BB270">
            <v>-222766</v>
          </cell>
          <cell r="BC270">
            <v>-222766</v>
          </cell>
          <cell r="BF270">
            <v>-222366</v>
          </cell>
          <cell r="BG270">
            <v>-222366</v>
          </cell>
          <cell r="BH270">
            <v>-222366</v>
          </cell>
          <cell r="BI270">
            <v>-222366</v>
          </cell>
          <cell r="BJ270">
            <v>-222366</v>
          </cell>
          <cell r="BK270">
            <v>-222766</v>
          </cell>
          <cell r="BL270">
            <v>-222766</v>
          </cell>
          <cell r="BM270">
            <v>-222766</v>
          </cell>
          <cell r="BN270">
            <v>-242766</v>
          </cell>
          <cell r="BO270">
            <v>-222766</v>
          </cell>
          <cell r="BP270">
            <v>-222766</v>
          </cell>
          <cell r="BQ270">
            <v>-222766</v>
          </cell>
          <cell r="BT270">
            <v>-222366</v>
          </cell>
          <cell r="BU270">
            <v>-222366</v>
          </cell>
          <cell r="BV270">
            <v>-222366</v>
          </cell>
          <cell r="BW270">
            <v>-222366</v>
          </cell>
          <cell r="BX270">
            <v>-222366</v>
          </cell>
          <cell r="BY270">
            <v>-222766</v>
          </cell>
          <cell r="BZ270">
            <v>-222766</v>
          </cell>
          <cell r="CA270">
            <v>-222766</v>
          </cell>
          <cell r="CB270">
            <v>-242766</v>
          </cell>
          <cell r="CC270">
            <v>-222766</v>
          </cell>
          <cell r="CD270">
            <v>-222766</v>
          </cell>
          <cell r="CE270">
            <v>-222766</v>
          </cell>
        </row>
        <row r="271">
          <cell r="B271">
            <v>-755502.71</v>
          </cell>
          <cell r="C271">
            <v>-417994.29</v>
          </cell>
          <cell r="D271">
            <v>-698101.34</v>
          </cell>
          <cell r="E271">
            <v>-529720.35</v>
          </cell>
          <cell r="F271">
            <v>-606584.88</v>
          </cell>
          <cell r="G271">
            <v>-457642.94</v>
          </cell>
          <cell r="H271">
            <v>-325117.52</v>
          </cell>
          <cell r="I271">
            <v>-723771.21</v>
          </cell>
          <cell r="J271">
            <v>-485101.1</v>
          </cell>
          <cell r="K271">
            <v>-351821.83</v>
          </cell>
          <cell r="L271">
            <v>-542200.74</v>
          </cell>
          <cell r="M271">
            <v>-489019.66</v>
          </cell>
          <cell r="P271">
            <v>-318178.7</v>
          </cell>
          <cell r="Q271">
            <v>-454171.46</v>
          </cell>
          <cell r="R271">
            <v>-379959.4</v>
          </cell>
          <cell r="S271">
            <v>-312760.84000000003</v>
          </cell>
          <cell r="T271">
            <v>-177865.76</v>
          </cell>
          <cell r="U271">
            <v>-351719.49</v>
          </cell>
          <cell r="V271">
            <v>-301255.08</v>
          </cell>
          <cell r="W271">
            <v>-326691.27</v>
          </cell>
          <cell r="X271">
            <v>-188245.06099999999</v>
          </cell>
          <cell r="Y271">
            <v>-442962.29100000003</v>
          </cell>
          <cell r="Z271">
            <v>-463124.27119699999</v>
          </cell>
          <cell r="AA271">
            <v>-716711.52127579995</v>
          </cell>
          <cell r="AD271">
            <v>-201151.50795599999</v>
          </cell>
          <cell r="AE271">
            <v>-240415.50795599999</v>
          </cell>
          <cell r="AF271">
            <v>-256478.00795599999</v>
          </cell>
          <cell r="AG271">
            <v>-245415.50795599999</v>
          </cell>
          <cell r="AH271">
            <v>-267915.50795599999</v>
          </cell>
          <cell r="AI271">
            <v>-257415.50795599999</v>
          </cell>
          <cell r="AJ271">
            <v>-290478.00795599999</v>
          </cell>
          <cell r="AK271">
            <v>-309215.50795599999</v>
          </cell>
          <cell r="AL271">
            <v>-452515.50795599999</v>
          </cell>
          <cell r="AM271">
            <v>-282215.50795599999</v>
          </cell>
          <cell r="AN271">
            <v>-326415.50795599999</v>
          </cell>
          <cell r="AO271">
            <v>-300397.35447319999</v>
          </cell>
          <cell r="AR271">
            <v>-191269.4</v>
          </cell>
          <cell r="AS271">
            <v>-232099.4</v>
          </cell>
          <cell r="AT271">
            <v>-265850.5</v>
          </cell>
          <cell r="AU271">
            <v>-245849.4</v>
          </cell>
          <cell r="AV271">
            <v>-259599.4</v>
          </cell>
          <cell r="AW271">
            <v>-257849.4</v>
          </cell>
          <cell r="AX271">
            <v>-240349.4</v>
          </cell>
          <cell r="AY271">
            <v>-263899.40000000002</v>
          </cell>
          <cell r="AZ271">
            <v>-227849.4</v>
          </cell>
          <cell r="BA271">
            <v>-400649.4</v>
          </cell>
          <cell r="BB271">
            <v>-292099.40000000002</v>
          </cell>
          <cell r="BC271">
            <v>-261147.24651719999</v>
          </cell>
          <cell r="BF271">
            <v>-172499</v>
          </cell>
          <cell r="BG271">
            <v>-228329</v>
          </cell>
          <cell r="BH271">
            <v>-247080.14</v>
          </cell>
          <cell r="BI271">
            <v>-227079</v>
          </cell>
          <cell r="BJ271">
            <v>-240829</v>
          </cell>
          <cell r="BK271">
            <v>-239079</v>
          </cell>
          <cell r="BL271">
            <v>-221579</v>
          </cell>
          <cell r="BM271">
            <v>-245129</v>
          </cell>
          <cell r="BN271">
            <v>-209079</v>
          </cell>
          <cell r="BO271">
            <v>-381879</v>
          </cell>
          <cell r="BP271">
            <v>-273329</v>
          </cell>
          <cell r="BQ271">
            <v>-227376.8465172</v>
          </cell>
          <cell r="BT271">
            <v>-172499</v>
          </cell>
          <cell r="BU271">
            <v>-228329</v>
          </cell>
          <cell r="BV271">
            <v>-247079</v>
          </cell>
          <cell r="BW271">
            <v>-227079</v>
          </cell>
          <cell r="BX271">
            <v>-240829</v>
          </cell>
          <cell r="BY271">
            <v>-239079</v>
          </cell>
          <cell r="BZ271">
            <v>-221579</v>
          </cell>
          <cell r="CA271">
            <v>-245129</v>
          </cell>
          <cell r="CB271">
            <v>-209079</v>
          </cell>
          <cell r="CC271">
            <v>-381879</v>
          </cell>
          <cell r="CD271">
            <v>-273329</v>
          </cell>
          <cell r="CE271">
            <v>-227376.8465172</v>
          </cell>
        </row>
        <row r="272">
          <cell r="I272">
            <v>0</v>
          </cell>
          <cell r="J272">
            <v>0</v>
          </cell>
          <cell r="K272">
            <v>-7161.42</v>
          </cell>
          <cell r="L272">
            <v>0</v>
          </cell>
          <cell r="M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</row>
        <row r="273">
          <cell r="H273">
            <v>-64707.9</v>
          </cell>
          <cell r="I273">
            <v>-56130.47</v>
          </cell>
          <cell r="J273">
            <v>-158592.01999999999</v>
          </cell>
          <cell r="K273">
            <v>-44222.81</v>
          </cell>
          <cell r="L273">
            <v>-116764.71</v>
          </cell>
          <cell r="M273">
            <v>-137032.59</v>
          </cell>
          <cell r="P273">
            <v>0</v>
          </cell>
          <cell r="Q273">
            <v>0</v>
          </cell>
          <cell r="S273">
            <v>0</v>
          </cell>
          <cell r="T273">
            <v>0</v>
          </cell>
          <cell r="V273">
            <v>0</v>
          </cell>
          <cell r="W273">
            <v>0</v>
          </cell>
          <cell r="AA273">
            <v>-4200</v>
          </cell>
        </row>
        <row r="285"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</row>
        <row r="286">
          <cell r="B286">
            <v>-41969.39</v>
          </cell>
          <cell r="C286">
            <v>-31571.93</v>
          </cell>
          <cell r="D286">
            <v>-51560.18</v>
          </cell>
          <cell r="E286">
            <v>-25294.54</v>
          </cell>
          <cell r="F286">
            <v>-53141.65</v>
          </cell>
          <cell r="G286">
            <v>-43890.86</v>
          </cell>
          <cell r="H286">
            <v>-23694.51</v>
          </cell>
          <cell r="I286">
            <v>-59446.5</v>
          </cell>
          <cell r="J286">
            <v>-36955.71</v>
          </cell>
          <cell r="K286">
            <v>-64261.34</v>
          </cell>
          <cell r="L286">
            <v>-51078.95</v>
          </cell>
          <cell r="M286">
            <v>-23143.86</v>
          </cell>
          <cell r="P286">
            <v>-31772.31</v>
          </cell>
          <cell r="Q286">
            <v>-25468.99</v>
          </cell>
          <cell r="R286">
            <v>-29507.84</v>
          </cell>
          <cell r="S286">
            <v>-30615.1</v>
          </cell>
          <cell r="T286">
            <v>-30305.27</v>
          </cell>
          <cell r="U286">
            <v>-32041.52</v>
          </cell>
          <cell r="V286">
            <v>-29071.83</v>
          </cell>
          <cell r="W286">
            <v>-36350.51</v>
          </cell>
          <cell r="X286">
            <v>-10000</v>
          </cell>
          <cell r="Y286">
            <v>-13000</v>
          </cell>
          <cell r="Z286">
            <v>-10000</v>
          </cell>
          <cell r="AA286">
            <v>0</v>
          </cell>
          <cell r="AD286">
            <v>-15000</v>
          </cell>
          <cell r="AE286">
            <v>-15000</v>
          </cell>
          <cell r="AF286">
            <v>-15000</v>
          </cell>
          <cell r="AG286">
            <v>-25000</v>
          </cell>
          <cell r="AH286">
            <v>-15000</v>
          </cell>
          <cell r="AI286">
            <v>-25000</v>
          </cell>
          <cell r="AJ286">
            <v>-25000</v>
          </cell>
          <cell r="AK286">
            <v>-15000</v>
          </cell>
          <cell r="AL286">
            <v>-15000</v>
          </cell>
          <cell r="AM286">
            <v>-15000</v>
          </cell>
          <cell r="AN286">
            <v>-15000</v>
          </cell>
          <cell r="AO286">
            <v>-25000</v>
          </cell>
          <cell r="AR286">
            <v>-30000</v>
          </cell>
          <cell r="AS286">
            <v>-30000</v>
          </cell>
          <cell r="AT286">
            <v>-30000</v>
          </cell>
          <cell r="AU286">
            <v>-30000</v>
          </cell>
          <cell r="AV286">
            <v>-30000</v>
          </cell>
          <cell r="AW286">
            <v>-30000</v>
          </cell>
          <cell r="AX286">
            <v>-40000</v>
          </cell>
          <cell r="AY286">
            <v>-30000</v>
          </cell>
          <cell r="AZ286">
            <v>-30000</v>
          </cell>
          <cell r="BA286">
            <v>-30000</v>
          </cell>
          <cell r="BB286">
            <v>-30000</v>
          </cell>
          <cell r="BC286">
            <v>-30000</v>
          </cell>
          <cell r="BF286">
            <v>-30000</v>
          </cell>
          <cell r="BG286">
            <v>-30000</v>
          </cell>
          <cell r="BH286">
            <v>-30000</v>
          </cell>
          <cell r="BI286">
            <v>-30000</v>
          </cell>
          <cell r="BJ286">
            <v>-30000</v>
          </cell>
          <cell r="BK286">
            <v>-30000</v>
          </cell>
          <cell r="BL286">
            <v>-40000</v>
          </cell>
          <cell r="BM286">
            <v>-30000</v>
          </cell>
          <cell r="BN286">
            <v>-30000</v>
          </cell>
          <cell r="BO286">
            <v>-30000</v>
          </cell>
          <cell r="BP286">
            <v>-30000</v>
          </cell>
          <cell r="BQ286">
            <v>-30000</v>
          </cell>
          <cell r="BT286">
            <v>-30000</v>
          </cell>
          <cell r="BU286">
            <v>-30000</v>
          </cell>
          <cell r="BV286">
            <v>-30000</v>
          </cell>
          <cell r="BW286">
            <v>-30000</v>
          </cell>
          <cell r="BX286">
            <v>-30000</v>
          </cell>
          <cell r="BY286">
            <v>-30000</v>
          </cell>
          <cell r="BZ286">
            <v>-40000</v>
          </cell>
          <cell r="CA286">
            <v>-30000</v>
          </cell>
          <cell r="CB286">
            <v>-30000</v>
          </cell>
          <cell r="CC286">
            <v>-30000</v>
          </cell>
          <cell r="CD286">
            <v>-30000</v>
          </cell>
          <cell r="CE286">
            <v>-30000</v>
          </cell>
        </row>
        <row r="287">
          <cell r="D287">
            <v>-163233.60999999999</v>
          </cell>
          <cell r="H287">
            <v>0</v>
          </cell>
          <cell r="I287">
            <v>0</v>
          </cell>
          <cell r="J287">
            <v>0</v>
          </cell>
          <cell r="K287">
            <v>-25336.67</v>
          </cell>
          <cell r="L287">
            <v>0</v>
          </cell>
          <cell r="M287">
            <v>0</v>
          </cell>
          <cell r="Q287">
            <v>0</v>
          </cell>
          <cell r="R287">
            <v>-195239.8</v>
          </cell>
          <cell r="S287">
            <v>0</v>
          </cell>
          <cell r="AE287">
            <v>0</v>
          </cell>
          <cell r="AF287">
            <v>-190000</v>
          </cell>
          <cell r="AG287">
            <v>0</v>
          </cell>
          <cell r="AS287">
            <v>0</v>
          </cell>
          <cell r="AT287">
            <v>-190000</v>
          </cell>
          <cell r="AU287">
            <v>0</v>
          </cell>
          <cell r="BG287">
            <v>0</v>
          </cell>
          <cell r="BH287">
            <v>-190000</v>
          </cell>
          <cell r="BI287">
            <v>0</v>
          </cell>
          <cell r="BV287">
            <v>-190000</v>
          </cell>
        </row>
        <row r="294">
          <cell r="B294">
            <v>-47023.1</v>
          </cell>
          <cell r="C294">
            <v>-44551.78</v>
          </cell>
          <cell r="D294">
            <v>-54047.64</v>
          </cell>
          <cell r="E294">
            <v>-47162.54</v>
          </cell>
          <cell r="F294">
            <v>-47986.31</v>
          </cell>
          <cell r="G294">
            <v>-43771.8</v>
          </cell>
          <cell r="H294">
            <v>-668787.39</v>
          </cell>
          <cell r="I294">
            <v>-603135.22</v>
          </cell>
          <cell r="J294">
            <v>-624527.11</v>
          </cell>
          <cell r="K294">
            <v>-313874.27</v>
          </cell>
          <cell r="L294">
            <v>-670757.04</v>
          </cell>
          <cell r="M294">
            <v>-668557.19999999995</v>
          </cell>
          <cell r="P294">
            <v>-574265.37</v>
          </cell>
          <cell r="Q294">
            <v>-535926.68000000005</v>
          </cell>
          <cell r="R294">
            <v>-612488.84</v>
          </cell>
          <cell r="S294">
            <v>-574208.31999999995</v>
          </cell>
          <cell r="T294">
            <v>-574208.31000000006</v>
          </cell>
          <cell r="U294">
            <v>-574208.30000000005</v>
          </cell>
          <cell r="V294">
            <v>-574020.18000000005</v>
          </cell>
          <cell r="W294">
            <v>-833273.61</v>
          </cell>
          <cell r="X294">
            <v>-841637.89278490003</v>
          </cell>
          <cell r="Y294">
            <v>-841637.89278490003</v>
          </cell>
          <cell r="Z294">
            <v>-841913.48217059998</v>
          </cell>
          <cell r="AA294">
            <v>-850053.00674420001</v>
          </cell>
          <cell r="AD294">
            <v>-850053.00674420001</v>
          </cell>
          <cell r="AE294">
            <v>-850053.00674420001</v>
          </cell>
          <cell r="AF294">
            <v>-850053.00674420001</v>
          </cell>
          <cell r="AG294">
            <v>-850053.00674420001</v>
          </cell>
          <cell r="AH294">
            <v>-850053.00674420001</v>
          </cell>
          <cell r="AI294">
            <v>-850053.00674420001</v>
          </cell>
          <cell r="AJ294">
            <v>-850053.00674420001</v>
          </cell>
          <cell r="AK294">
            <v>-894654.54629930004</v>
          </cell>
          <cell r="AL294">
            <v>-894654.54629930004</v>
          </cell>
          <cell r="AM294">
            <v>-894654.54629930004</v>
          </cell>
          <cell r="AN294">
            <v>-894674.42129930004</v>
          </cell>
          <cell r="AO294">
            <v>-895105.81610169995</v>
          </cell>
          <cell r="AR294">
            <v>-895105.81610169995</v>
          </cell>
          <cell r="AS294">
            <v>-895105.81610169995</v>
          </cell>
          <cell r="AT294">
            <v>-895105.81610169995</v>
          </cell>
          <cell r="AU294">
            <v>-895105.81610169995</v>
          </cell>
          <cell r="AV294">
            <v>-895105.81610169995</v>
          </cell>
          <cell r="AW294">
            <v>-895105.81610169995</v>
          </cell>
          <cell r="AX294">
            <v>-895105.81610169995</v>
          </cell>
          <cell r="AY294">
            <v>-897764.23616690002</v>
          </cell>
          <cell r="AZ294">
            <v>-897764.23616690002</v>
          </cell>
          <cell r="BA294">
            <v>-897764.23616690002</v>
          </cell>
          <cell r="BB294">
            <v>-897765.42079190002</v>
          </cell>
          <cell r="BC294">
            <v>-897791.13355000003</v>
          </cell>
          <cell r="BF294">
            <v>-897791.13355000003</v>
          </cell>
          <cell r="BG294">
            <v>-897791.13355000003</v>
          </cell>
          <cell r="BH294">
            <v>-897791.13355000003</v>
          </cell>
          <cell r="BI294">
            <v>-897791.13355000003</v>
          </cell>
          <cell r="BJ294">
            <v>-897791.13355000003</v>
          </cell>
          <cell r="BK294">
            <v>-897791.13355000003</v>
          </cell>
          <cell r="BL294">
            <v>-897791.13355000003</v>
          </cell>
          <cell r="BM294">
            <v>-900457.52887539996</v>
          </cell>
          <cell r="BN294">
            <v>-900457.52887539996</v>
          </cell>
          <cell r="BO294">
            <v>-900457.52887539996</v>
          </cell>
          <cell r="BP294">
            <v>-900458.71705430001</v>
          </cell>
          <cell r="BQ294">
            <v>-900484.50695069996</v>
          </cell>
          <cell r="BT294">
            <v>-900484.50695069996</v>
          </cell>
          <cell r="BU294">
            <v>-900484.50695069996</v>
          </cell>
          <cell r="BV294">
            <v>-900484.50695069996</v>
          </cell>
          <cell r="BW294">
            <v>-900484.50695069996</v>
          </cell>
          <cell r="BX294">
            <v>-900484.50695069996</v>
          </cell>
          <cell r="BY294">
            <v>-900484.50695069996</v>
          </cell>
          <cell r="BZ294">
            <v>-900484.50695069996</v>
          </cell>
          <cell r="CA294">
            <v>-903158.90146199998</v>
          </cell>
          <cell r="CB294">
            <v>-903158.90146199998</v>
          </cell>
          <cell r="CC294">
            <v>-903158.90146199998</v>
          </cell>
          <cell r="CD294">
            <v>-903160.09320540004</v>
          </cell>
          <cell r="CE294">
            <v>-903185.96047149994</v>
          </cell>
        </row>
        <row r="295">
          <cell r="B295">
            <v>-595287.42000000004</v>
          </cell>
          <cell r="C295">
            <v>-594423.69999999995</v>
          </cell>
          <cell r="D295">
            <v>-595383.39</v>
          </cell>
          <cell r="E295">
            <v>-595383.39</v>
          </cell>
          <cell r="F295">
            <v>-595383.39</v>
          </cell>
          <cell r="G295">
            <v>-595383.39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</row>
        <row r="298">
          <cell r="B298">
            <v>-12018.83</v>
          </cell>
          <cell r="C298">
            <v>-6126.77</v>
          </cell>
          <cell r="D298">
            <v>-7173.01</v>
          </cell>
          <cell r="E298">
            <v>-6126.77</v>
          </cell>
          <cell r="F298">
            <v>-6126.77</v>
          </cell>
          <cell r="G298">
            <v>-6126.77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</row>
        <row r="308">
          <cell r="D308">
            <v>9191.08</v>
          </cell>
          <cell r="J308">
            <v>-1296415.73</v>
          </cell>
          <cell r="L308">
            <v>0</v>
          </cell>
          <cell r="M308">
            <v>74057.33</v>
          </cell>
          <cell r="R308">
            <v>-398921.84</v>
          </cell>
          <cell r="S308">
            <v>0</v>
          </cell>
          <cell r="T308">
            <v>0</v>
          </cell>
        </row>
        <row r="312">
          <cell r="D312">
            <v>-19065.78</v>
          </cell>
          <cell r="G312">
            <v>-316549.33</v>
          </cell>
          <cell r="J312">
            <v>54057.33</v>
          </cell>
          <cell r="M312">
            <v>44021.599999999999</v>
          </cell>
          <cell r="R312">
            <v>53609.32</v>
          </cell>
          <cell r="S312">
            <v>0</v>
          </cell>
          <cell r="T312">
            <v>0</v>
          </cell>
          <cell r="U312">
            <v>50066.04</v>
          </cell>
        </row>
        <row r="324">
          <cell r="J324">
            <v>0</v>
          </cell>
          <cell r="K324">
            <v>0</v>
          </cell>
        </row>
        <row r="326">
          <cell r="G326">
            <v>-16163.74</v>
          </cell>
          <cell r="H326">
            <v>-16163.74</v>
          </cell>
          <cell r="I326">
            <v>-16163.74</v>
          </cell>
          <cell r="J326">
            <v>-16163.74</v>
          </cell>
          <cell r="K326">
            <v>-32327.48</v>
          </cell>
          <cell r="L326">
            <v>-32327.48</v>
          </cell>
          <cell r="M326">
            <v>-32327.54</v>
          </cell>
          <cell r="P326">
            <v>-32327.54</v>
          </cell>
          <cell r="Q326">
            <v>-113146.23</v>
          </cell>
          <cell r="S326">
            <v>16163.8</v>
          </cell>
          <cell r="T326">
            <v>121972.79</v>
          </cell>
          <cell r="U326">
            <v>-57317.8</v>
          </cell>
          <cell r="V326">
            <v>-116514.95</v>
          </cell>
          <cell r="W326">
            <v>-10775.83</v>
          </cell>
          <cell r="X326">
            <v>0</v>
          </cell>
          <cell r="AF326">
            <v>-170000</v>
          </cell>
          <cell r="AG326">
            <v>0</v>
          </cell>
          <cell r="AH326">
            <v>-120000</v>
          </cell>
          <cell r="AI326">
            <v>0</v>
          </cell>
          <cell r="AJ326">
            <v>0</v>
          </cell>
          <cell r="AT326">
            <v>-170000</v>
          </cell>
          <cell r="AU326">
            <v>0</v>
          </cell>
          <cell r="AV326">
            <v>-120000</v>
          </cell>
          <cell r="AW326">
            <v>0</v>
          </cell>
          <cell r="AX326">
            <v>0</v>
          </cell>
          <cell r="BH326">
            <v>-170000</v>
          </cell>
          <cell r="BI326">
            <v>0</v>
          </cell>
          <cell r="BJ326">
            <v>-120000</v>
          </cell>
          <cell r="BK326">
            <v>0</v>
          </cell>
          <cell r="BL326">
            <v>0</v>
          </cell>
          <cell r="BV326">
            <v>-170000</v>
          </cell>
          <cell r="BX326">
            <v>-120000</v>
          </cell>
          <cell r="BY326">
            <v>0</v>
          </cell>
        </row>
        <row r="329">
          <cell r="B329">
            <v>-3037.4</v>
          </cell>
          <cell r="D329">
            <v>-338.84</v>
          </cell>
          <cell r="E329">
            <v>-177.56</v>
          </cell>
          <cell r="F329">
            <v>-330.4</v>
          </cell>
          <cell r="G329">
            <v>-222.92</v>
          </cell>
          <cell r="H329">
            <v>-209.5</v>
          </cell>
          <cell r="I329">
            <v>0</v>
          </cell>
          <cell r="J329">
            <v>-11661.44</v>
          </cell>
          <cell r="K329">
            <v>-25161.439999999999</v>
          </cell>
          <cell r="L329">
            <v>0</v>
          </cell>
          <cell r="M329">
            <v>-1210.72</v>
          </cell>
          <cell r="P329">
            <v>-8100.26</v>
          </cell>
          <cell r="Q329">
            <v>0</v>
          </cell>
          <cell r="R329">
            <v>-44.66</v>
          </cell>
          <cell r="T329">
            <v>-12929.49</v>
          </cell>
          <cell r="U329">
            <v>0</v>
          </cell>
          <cell r="V329">
            <v>0</v>
          </cell>
          <cell r="W329">
            <v>-47.2</v>
          </cell>
          <cell r="X329">
            <v>-9786.4</v>
          </cell>
          <cell r="Y329">
            <v>-12300</v>
          </cell>
          <cell r="Z329">
            <v>-58500</v>
          </cell>
          <cell r="AA329">
            <v>-25800</v>
          </cell>
          <cell r="AD329">
            <v>-37350</v>
          </cell>
          <cell r="AE329">
            <v>-33200</v>
          </cell>
          <cell r="AF329">
            <v>-50515</v>
          </cell>
          <cell r="AG329">
            <v>-42000</v>
          </cell>
          <cell r="AH329">
            <v>-33300</v>
          </cell>
          <cell r="AI329">
            <v>-85000</v>
          </cell>
          <cell r="AJ329">
            <v>-37500</v>
          </cell>
          <cell r="AK329">
            <v>-32000</v>
          </cell>
          <cell r="AL329">
            <v>-33515</v>
          </cell>
          <cell r="AM329">
            <v>-37000</v>
          </cell>
          <cell r="AN329">
            <v>-46000</v>
          </cell>
          <cell r="AO329">
            <v>-88650</v>
          </cell>
          <cell r="AR329">
            <v>-37920</v>
          </cell>
          <cell r="AS329">
            <v>-33200</v>
          </cell>
          <cell r="AT329">
            <v>-45560</v>
          </cell>
          <cell r="AU329">
            <v>-42000</v>
          </cell>
          <cell r="AV329">
            <v>-49300</v>
          </cell>
          <cell r="AW329">
            <v>-85000</v>
          </cell>
          <cell r="AX329">
            <v>-37000</v>
          </cell>
          <cell r="AY329">
            <v>-32000</v>
          </cell>
          <cell r="AZ329">
            <v>-33560</v>
          </cell>
          <cell r="BA329">
            <v>-47000</v>
          </cell>
          <cell r="BB329">
            <v>-57000</v>
          </cell>
          <cell r="BC329">
            <v>-88650</v>
          </cell>
          <cell r="BF329">
            <v>-37207.5</v>
          </cell>
          <cell r="BG329">
            <v>-33200</v>
          </cell>
          <cell r="BH329">
            <v>-45595</v>
          </cell>
          <cell r="BI329">
            <v>-42000</v>
          </cell>
          <cell r="BJ329">
            <v>-49300</v>
          </cell>
          <cell r="BK329">
            <v>-85000</v>
          </cell>
          <cell r="BL329">
            <v>-37000</v>
          </cell>
          <cell r="BM329">
            <v>-32000</v>
          </cell>
          <cell r="BN329">
            <v>-33595</v>
          </cell>
          <cell r="BO329">
            <v>-47000</v>
          </cell>
          <cell r="BP329">
            <v>-57000</v>
          </cell>
          <cell r="BQ329">
            <v>-88650</v>
          </cell>
          <cell r="BT329">
            <v>-35762</v>
          </cell>
          <cell r="BU329">
            <v>-33200</v>
          </cell>
          <cell r="BV329">
            <v>-35630</v>
          </cell>
          <cell r="BW329">
            <v>-42000</v>
          </cell>
          <cell r="BX329">
            <v>-49300</v>
          </cell>
          <cell r="BY329">
            <v>-82500</v>
          </cell>
          <cell r="BZ329">
            <v>-37000</v>
          </cell>
          <cell r="CA329">
            <v>-32000</v>
          </cell>
          <cell r="CB329">
            <v>-33630</v>
          </cell>
          <cell r="CC329">
            <v>-37000</v>
          </cell>
          <cell r="CD329">
            <v>-57000</v>
          </cell>
          <cell r="CE329">
            <v>-88650</v>
          </cell>
        </row>
        <row r="336">
          <cell r="B336">
            <v>-25902.41</v>
          </cell>
          <cell r="C336">
            <v>-27330.29</v>
          </cell>
          <cell r="D336">
            <v>-27518.7</v>
          </cell>
          <cell r="E336">
            <v>-26530.28</v>
          </cell>
          <cell r="F336">
            <v>-51833.75</v>
          </cell>
          <cell r="G336">
            <v>-25460.880000000001</v>
          </cell>
          <cell r="H336">
            <v>-8791.4699999999993</v>
          </cell>
          <cell r="I336">
            <v>-31293.48</v>
          </cell>
          <cell r="J336">
            <v>-28102.48</v>
          </cell>
          <cell r="K336">
            <v>-29212.26</v>
          </cell>
          <cell r="L336">
            <v>-34476.74</v>
          </cell>
          <cell r="M336">
            <v>-39578.720000000001</v>
          </cell>
          <cell r="P336">
            <v>-34344.559999999998</v>
          </cell>
          <cell r="Q336">
            <v>-35287.85</v>
          </cell>
          <cell r="R336">
            <v>-66332.78</v>
          </cell>
          <cell r="S336">
            <v>-7384.89</v>
          </cell>
          <cell r="T336">
            <v>-38810.39</v>
          </cell>
          <cell r="U336">
            <v>-34988.400000000001</v>
          </cell>
          <cell r="V336">
            <v>-23058.27</v>
          </cell>
          <cell r="W336">
            <v>-32380.880000000001</v>
          </cell>
          <cell r="X336">
            <v>-34500</v>
          </cell>
          <cell r="Y336">
            <v>-34500</v>
          </cell>
          <cell r="Z336">
            <v>-44257</v>
          </cell>
          <cell r="AA336">
            <v>-16000</v>
          </cell>
          <cell r="AD336">
            <v>-34500</v>
          </cell>
          <cell r="AE336">
            <v>-34500</v>
          </cell>
          <cell r="AF336">
            <v>-34500</v>
          </cell>
          <cell r="AG336">
            <v>-34500</v>
          </cell>
          <cell r="AH336">
            <v>-34500</v>
          </cell>
          <cell r="AI336">
            <v>-34500</v>
          </cell>
          <cell r="AJ336">
            <v>-34500</v>
          </cell>
          <cell r="AK336">
            <v>-34500</v>
          </cell>
          <cell r="AL336">
            <v>-34500</v>
          </cell>
          <cell r="AM336">
            <v>-34500</v>
          </cell>
          <cell r="AN336">
            <v>-34500</v>
          </cell>
          <cell r="AO336">
            <v>-34500</v>
          </cell>
          <cell r="AR336">
            <v>-38710</v>
          </cell>
          <cell r="AS336">
            <v>-38710</v>
          </cell>
          <cell r="AT336">
            <v>-38710</v>
          </cell>
          <cell r="AU336">
            <v>-38710</v>
          </cell>
          <cell r="AV336">
            <v>-38710</v>
          </cell>
          <cell r="AW336">
            <v>-38710</v>
          </cell>
          <cell r="AX336">
            <v>-38710</v>
          </cell>
          <cell r="AY336">
            <v>-38710</v>
          </cell>
          <cell r="AZ336">
            <v>-38710</v>
          </cell>
          <cell r="BA336">
            <v>-38710</v>
          </cell>
          <cell r="BB336">
            <v>-38710</v>
          </cell>
          <cell r="BC336">
            <v>-38710</v>
          </cell>
          <cell r="BF336">
            <v>-32416.25</v>
          </cell>
          <cell r="BG336">
            <v>-32416.25</v>
          </cell>
          <cell r="BH336">
            <v>-32416.25</v>
          </cell>
          <cell r="BI336">
            <v>-32416.25</v>
          </cell>
          <cell r="BJ336">
            <v>-32416.25</v>
          </cell>
          <cell r="BK336">
            <v>-32416.25</v>
          </cell>
          <cell r="BL336">
            <v>-32416.25</v>
          </cell>
          <cell r="BM336">
            <v>-32416.25</v>
          </cell>
          <cell r="BN336">
            <v>-32416.25</v>
          </cell>
          <cell r="BO336">
            <v>-32416.25</v>
          </cell>
          <cell r="BP336">
            <v>-32416.25</v>
          </cell>
          <cell r="BQ336">
            <v>-32416.25</v>
          </cell>
          <cell r="BT336">
            <v>-41731</v>
          </cell>
          <cell r="BU336">
            <v>-41731</v>
          </cell>
          <cell r="BV336">
            <v>-41731</v>
          </cell>
          <cell r="BW336">
            <v>-41731</v>
          </cell>
          <cell r="BX336">
            <v>-41731</v>
          </cell>
          <cell r="BY336">
            <v>-41731</v>
          </cell>
          <cell r="BZ336">
            <v>-41731</v>
          </cell>
          <cell r="CA336">
            <v>-41731</v>
          </cell>
          <cell r="CB336">
            <v>-41731</v>
          </cell>
          <cell r="CC336">
            <v>-41731</v>
          </cell>
          <cell r="CD336">
            <v>-41731</v>
          </cell>
          <cell r="CE336">
            <v>-41731</v>
          </cell>
        </row>
        <row r="343">
          <cell r="B343">
            <v>-1906.02</v>
          </cell>
          <cell r="C343">
            <v>-1906.02</v>
          </cell>
          <cell r="D343">
            <v>-1906.02</v>
          </cell>
          <cell r="E343">
            <v>-1906.02</v>
          </cell>
          <cell r="F343">
            <v>-1906.02</v>
          </cell>
          <cell r="G343">
            <v>-1906.02</v>
          </cell>
          <cell r="H343">
            <v>-2414.3000000000002</v>
          </cell>
          <cell r="I343">
            <v>-5718.06</v>
          </cell>
          <cell r="J343">
            <v>-5718.06</v>
          </cell>
          <cell r="K343">
            <v>-5718.06</v>
          </cell>
          <cell r="L343">
            <v>-3812.04</v>
          </cell>
          <cell r="M343">
            <v>-3812.04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D343">
            <v>-2000</v>
          </cell>
          <cell r="AE343">
            <v>-2000</v>
          </cell>
          <cell r="AF343">
            <v>-2000</v>
          </cell>
          <cell r="AG343">
            <v>-2000</v>
          </cell>
          <cell r="AH343">
            <v>-2000</v>
          </cell>
          <cell r="AI343">
            <v>-2000</v>
          </cell>
          <cell r="AJ343">
            <v>-4000</v>
          </cell>
          <cell r="AK343">
            <v>-4000</v>
          </cell>
          <cell r="AL343">
            <v>-4000</v>
          </cell>
          <cell r="AM343">
            <v>-4000</v>
          </cell>
          <cell r="AN343">
            <v>-4000</v>
          </cell>
          <cell r="AO343">
            <v>-4000</v>
          </cell>
          <cell r="AR343">
            <v>-2000</v>
          </cell>
          <cell r="AS343">
            <v>-2000</v>
          </cell>
          <cell r="AT343">
            <v>-2000</v>
          </cell>
          <cell r="AU343">
            <v>-2000</v>
          </cell>
          <cell r="AV343">
            <v>-2000</v>
          </cell>
          <cell r="AW343">
            <v>-2000</v>
          </cell>
          <cell r="AX343">
            <v>-4000</v>
          </cell>
          <cell r="AY343">
            <v>-4000</v>
          </cell>
          <cell r="AZ343">
            <v>-4000</v>
          </cell>
          <cell r="BA343">
            <v>-4000</v>
          </cell>
          <cell r="BB343">
            <v>-4000</v>
          </cell>
          <cell r="BC343">
            <v>-4000</v>
          </cell>
          <cell r="BF343">
            <v>-2000</v>
          </cell>
          <cell r="BG343">
            <v>-2000</v>
          </cell>
          <cell r="BH343">
            <v>-2000</v>
          </cell>
          <cell r="BI343">
            <v>-2000</v>
          </cell>
          <cell r="BJ343">
            <v>-2000</v>
          </cell>
          <cell r="BK343">
            <v>-2000</v>
          </cell>
          <cell r="BL343">
            <v>-4000</v>
          </cell>
          <cell r="BM343">
            <v>-4000</v>
          </cell>
          <cell r="BN343">
            <v>-4000</v>
          </cell>
          <cell r="BO343">
            <v>-4000</v>
          </cell>
          <cell r="BP343">
            <v>-4000</v>
          </cell>
          <cell r="BQ343">
            <v>-4000</v>
          </cell>
          <cell r="BT343">
            <v>-2000</v>
          </cell>
          <cell r="BU343">
            <v>-2000</v>
          </cell>
          <cell r="BV343">
            <v>-2000</v>
          </cell>
          <cell r="BW343">
            <v>-2000</v>
          </cell>
          <cell r="BX343">
            <v>-2000</v>
          </cell>
          <cell r="BY343">
            <v>-2000</v>
          </cell>
          <cell r="BZ343">
            <v>-4000</v>
          </cell>
          <cell r="CA343">
            <v>-4000</v>
          </cell>
          <cell r="CB343">
            <v>-4000</v>
          </cell>
          <cell r="CC343">
            <v>-4000</v>
          </cell>
          <cell r="CD343">
            <v>-4000</v>
          </cell>
          <cell r="CE343">
            <v>-4000</v>
          </cell>
        </row>
        <row r="344">
          <cell r="B344">
            <v>-5970</v>
          </cell>
          <cell r="G344">
            <v>-21999.439999999999</v>
          </cell>
          <cell r="H344">
            <v>0</v>
          </cell>
          <cell r="R344">
            <v>0</v>
          </cell>
          <cell r="S344">
            <v>-50</v>
          </cell>
          <cell r="U344">
            <v>0</v>
          </cell>
          <cell r="W344">
            <v>-14.5</v>
          </cell>
          <cell r="X344">
            <v>-29986</v>
          </cell>
          <cell r="Y344">
            <v>0</v>
          </cell>
          <cell r="AF344">
            <v>0</v>
          </cell>
          <cell r="AI344">
            <v>0</v>
          </cell>
          <cell r="AK344">
            <v>-55000</v>
          </cell>
          <cell r="AW344">
            <v>0</v>
          </cell>
          <cell r="AY344">
            <v>-55000</v>
          </cell>
          <cell r="BK344">
            <v>0</v>
          </cell>
          <cell r="BM344">
            <v>-55000</v>
          </cell>
          <cell r="CA344">
            <v>-55000</v>
          </cell>
        </row>
        <row r="345"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-2800</v>
          </cell>
          <cell r="AD345">
            <v>0</v>
          </cell>
          <cell r="AE345">
            <v>0</v>
          </cell>
          <cell r="AF345">
            <v>0</v>
          </cell>
          <cell r="AG345">
            <v>-420</v>
          </cell>
          <cell r="AH345">
            <v>0</v>
          </cell>
          <cell r="AI345">
            <v>-1630</v>
          </cell>
          <cell r="AJ345">
            <v>-1100</v>
          </cell>
          <cell r="AK345">
            <v>0</v>
          </cell>
          <cell r="AL345">
            <v>0</v>
          </cell>
          <cell r="AM345">
            <v>-420</v>
          </cell>
          <cell r="AN345">
            <v>0</v>
          </cell>
          <cell r="AO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-420</v>
          </cell>
          <cell r="AV345">
            <v>0</v>
          </cell>
          <cell r="AW345">
            <v>-1630</v>
          </cell>
          <cell r="AX345">
            <v>-1100</v>
          </cell>
          <cell r="AY345">
            <v>0</v>
          </cell>
          <cell r="AZ345">
            <v>0</v>
          </cell>
          <cell r="BA345">
            <v>-420</v>
          </cell>
          <cell r="BB345">
            <v>0</v>
          </cell>
          <cell r="BC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-420</v>
          </cell>
          <cell r="BJ345">
            <v>0</v>
          </cell>
          <cell r="BK345">
            <v>-1630</v>
          </cell>
          <cell r="BL345">
            <v>-1100</v>
          </cell>
          <cell r="BM345">
            <v>0</v>
          </cell>
          <cell r="BN345">
            <v>0</v>
          </cell>
          <cell r="BO345">
            <v>-420</v>
          </cell>
          <cell r="BP345">
            <v>0</v>
          </cell>
          <cell r="BQ345">
            <v>0</v>
          </cell>
          <cell r="BW345">
            <v>-420</v>
          </cell>
          <cell r="BY345">
            <v>-1630</v>
          </cell>
          <cell r="BZ345">
            <v>-1100</v>
          </cell>
          <cell r="CC345">
            <v>-420</v>
          </cell>
        </row>
        <row r="346">
          <cell r="C346">
            <v>-967.38</v>
          </cell>
          <cell r="P346">
            <v>-2525.58</v>
          </cell>
          <cell r="Q346">
            <v>-2625.85</v>
          </cell>
          <cell r="R346">
            <v>-1038.8</v>
          </cell>
          <cell r="S346">
            <v>-519.4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-1651.75</v>
          </cell>
          <cell r="Z346">
            <v>0</v>
          </cell>
          <cell r="AA346">
            <v>0</v>
          </cell>
          <cell r="AE346">
            <v>-2300</v>
          </cell>
          <cell r="AF346">
            <v>-2520</v>
          </cell>
          <cell r="AG346">
            <v>0</v>
          </cell>
          <cell r="AI346">
            <v>-2284</v>
          </cell>
          <cell r="AJ346">
            <v>0</v>
          </cell>
          <cell r="AM346">
            <v>-2000</v>
          </cell>
          <cell r="AN346">
            <v>-2000</v>
          </cell>
          <cell r="AS346">
            <v>-2300</v>
          </cell>
          <cell r="AT346">
            <v>-520</v>
          </cell>
          <cell r="AU346">
            <v>0</v>
          </cell>
          <cell r="AW346">
            <v>-2284</v>
          </cell>
          <cell r="AX346">
            <v>0</v>
          </cell>
          <cell r="BA346">
            <v>-2000</v>
          </cell>
          <cell r="BB346">
            <v>-2000</v>
          </cell>
          <cell r="BG346">
            <v>-2300</v>
          </cell>
          <cell r="BH346">
            <v>-520</v>
          </cell>
          <cell r="BI346">
            <v>0</v>
          </cell>
          <cell r="BK346">
            <v>-2284</v>
          </cell>
          <cell r="BL346">
            <v>0</v>
          </cell>
          <cell r="BO346">
            <v>-2000</v>
          </cell>
          <cell r="BP346">
            <v>-2000</v>
          </cell>
          <cell r="BU346">
            <v>-2300</v>
          </cell>
          <cell r="BV346">
            <v>-520</v>
          </cell>
          <cell r="BY346">
            <v>-2284</v>
          </cell>
          <cell r="BZ346">
            <v>0</v>
          </cell>
          <cell r="CC346">
            <v>-2000</v>
          </cell>
          <cell r="CD346">
            <v>-2000</v>
          </cell>
        </row>
        <row r="347">
          <cell r="D347">
            <v>-17292.66</v>
          </cell>
          <cell r="E347">
            <v>-27343.16</v>
          </cell>
        </row>
        <row r="348">
          <cell r="I348">
            <v>0</v>
          </cell>
          <cell r="R348">
            <v>0</v>
          </cell>
          <cell r="AF348">
            <v>0</v>
          </cell>
          <cell r="AT348">
            <v>0</v>
          </cell>
          <cell r="BH348">
            <v>0</v>
          </cell>
        </row>
        <row r="349">
          <cell r="B349">
            <v>-195</v>
          </cell>
          <cell r="C349">
            <v>-5673.05</v>
          </cell>
          <cell r="D349">
            <v>-26542.07</v>
          </cell>
          <cell r="E349">
            <v>-656.98</v>
          </cell>
          <cell r="F349">
            <v>-10345.35</v>
          </cell>
          <cell r="G349">
            <v>-1232.5899999999999</v>
          </cell>
          <cell r="H349">
            <v>0</v>
          </cell>
          <cell r="I349">
            <v>-2912.36</v>
          </cell>
          <cell r="J349">
            <v>-11561.2</v>
          </cell>
          <cell r="K349">
            <v>-31313.200000000001</v>
          </cell>
          <cell r="L349">
            <v>-685.87</v>
          </cell>
          <cell r="M349">
            <v>-7991.09</v>
          </cell>
          <cell r="P349">
            <v>-1693.73</v>
          </cell>
          <cell r="Q349">
            <v>0</v>
          </cell>
          <cell r="R349">
            <v>0</v>
          </cell>
          <cell r="S349">
            <v>0</v>
          </cell>
          <cell r="T349">
            <v>-2438.7600000000002</v>
          </cell>
          <cell r="U349">
            <v>-791.47</v>
          </cell>
          <cell r="V349">
            <v>0</v>
          </cell>
          <cell r="W349">
            <v>-82491.649999999994</v>
          </cell>
          <cell r="X349">
            <v>-43038.720000000001</v>
          </cell>
          <cell r="Y349">
            <v>-20768.48</v>
          </cell>
          <cell r="Z349">
            <v>-12500</v>
          </cell>
          <cell r="AA349">
            <v>-122500</v>
          </cell>
          <cell r="AD349">
            <v>-1000</v>
          </cell>
          <cell r="AE349">
            <v>-17000</v>
          </cell>
          <cell r="AF349">
            <v>-1000</v>
          </cell>
          <cell r="AG349">
            <v>-1000</v>
          </cell>
          <cell r="AH349">
            <v>-6000</v>
          </cell>
          <cell r="AI349">
            <v>-24290</v>
          </cell>
          <cell r="AJ349">
            <v>-26000</v>
          </cell>
          <cell r="AK349">
            <v>-14200</v>
          </cell>
          <cell r="AL349">
            <v>-100480</v>
          </cell>
          <cell r="AM349">
            <v>-15840</v>
          </cell>
          <cell r="AN349">
            <v>-43964.979099999997</v>
          </cell>
          <cell r="AO349">
            <v>0</v>
          </cell>
          <cell r="AR349">
            <v>-1000</v>
          </cell>
          <cell r="AS349">
            <v>-18620</v>
          </cell>
          <cell r="AT349">
            <v>-6871.1</v>
          </cell>
          <cell r="AU349">
            <v>-7300</v>
          </cell>
          <cell r="AV349">
            <v>-8020</v>
          </cell>
          <cell r="AW349">
            <v>-23300</v>
          </cell>
          <cell r="AX349">
            <v>-6870</v>
          </cell>
          <cell r="AY349">
            <v>-20300</v>
          </cell>
          <cell r="AZ349">
            <v>-120520</v>
          </cell>
          <cell r="BA349">
            <v>-12820</v>
          </cell>
          <cell r="BB349">
            <v>-18520</v>
          </cell>
          <cell r="BC349">
            <v>-6600</v>
          </cell>
          <cell r="BF349">
            <v>-1000</v>
          </cell>
          <cell r="BG349">
            <v>-18620</v>
          </cell>
          <cell r="BH349">
            <v>-6871.14</v>
          </cell>
          <cell r="BI349">
            <v>-7300</v>
          </cell>
          <cell r="BJ349">
            <v>-3520</v>
          </cell>
          <cell r="BK349">
            <v>-28300</v>
          </cell>
          <cell r="BL349">
            <v>-6870</v>
          </cell>
          <cell r="BM349">
            <v>-20300</v>
          </cell>
          <cell r="BN349">
            <v>-120520</v>
          </cell>
          <cell r="BO349">
            <v>-12820</v>
          </cell>
          <cell r="BP349">
            <v>-18520</v>
          </cell>
          <cell r="BQ349">
            <v>-6100</v>
          </cell>
          <cell r="BT349">
            <v>-1000</v>
          </cell>
          <cell r="BU349">
            <v>-24120</v>
          </cell>
          <cell r="BV349">
            <v>-6870</v>
          </cell>
          <cell r="BW349">
            <v>-12800</v>
          </cell>
          <cell r="BX349">
            <v>-3520</v>
          </cell>
          <cell r="BY349">
            <v>-28800</v>
          </cell>
          <cell r="BZ349">
            <v>-6870</v>
          </cell>
          <cell r="CA349">
            <v>-20800</v>
          </cell>
          <cell r="CB349">
            <v>-120520</v>
          </cell>
          <cell r="CC349">
            <v>-13320</v>
          </cell>
          <cell r="CD349">
            <v>-18520</v>
          </cell>
          <cell r="CE349">
            <v>-6600</v>
          </cell>
        </row>
        <row r="363">
          <cell r="B363">
            <v>-412996.75</v>
          </cell>
          <cell r="C363">
            <v>-468130.46</v>
          </cell>
          <cell r="D363">
            <v>-448262.6</v>
          </cell>
          <cell r="E363">
            <v>-453702.63</v>
          </cell>
          <cell r="F363">
            <v>-453027.31</v>
          </cell>
          <cell r="G363">
            <v>-447695.83</v>
          </cell>
          <cell r="H363">
            <v>-455181.68</v>
          </cell>
          <cell r="I363">
            <v>-483795.21</v>
          </cell>
          <cell r="J363">
            <v>-521778.38</v>
          </cell>
          <cell r="K363">
            <v>-466205.17</v>
          </cell>
          <cell r="L363">
            <v>-466108.26</v>
          </cell>
          <cell r="M363">
            <v>-509384.56</v>
          </cell>
          <cell r="P363">
            <v>-431704.59</v>
          </cell>
          <cell r="Q363">
            <v>-445665.35</v>
          </cell>
          <cell r="R363">
            <v>-485948.12</v>
          </cell>
          <cell r="S363">
            <v>-476306.24</v>
          </cell>
          <cell r="T363">
            <v>-436537.37</v>
          </cell>
          <cell r="U363">
            <v>-467313.98</v>
          </cell>
          <cell r="V363">
            <v>-371163.27</v>
          </cell>
          <cell r="W363">
            <v>-436716.34</v>
          </cell>
          <cell r="X363">
            <v>-468215.55167700001</v>
          </cell>
          <cell r="Y363">
            <v>-468215.55167700001</v>
          </cell>
          <cell r="Z363">
            <v>-468215.55167700001</v>
          </cell>
          <cell r="AA363">
            <v>-468215.55167700001</v>
          </cell>
          <cell r="AD363">
            <v>-468215.55167700001</v>
          </cell>
          <cell r="AE363">
            <v>-468215.55167700001</v>
          </cell>
          <cell r="AF363">
            <v>-475238.78366700001</v>
          </cell>
          <cell r="AG363">
            <v>-475238.78366700001</v>
          </cell>
          <cell r="AH363">
            <v>-475238.78366700001</v>
          </cell>
          <cell r="AI363">
            <v>-475238.78366700001</v>
          </cell>
          <cell r="AJ363">
            <v>-475238.78366700001</v>
          </cell>
          <cell r="AK363">
            <v>-514065.78427100001</v>
          </cell>
          <cell r="AL363">
            <v>-514065.78427100001</v>
          </cell>
          <cell r="AM363">
            <v>-514065.78427100001</v>
          </cell>
          <cell r="AN363">
            <v>-514065.78427100001</v>
          </cell>
          <cell r="AO363">
            <v>-514065.78427100001</v>
          </cell>
          <cell r="AR363">
            <v>-514065.78427100001</v>
          </cell>
          <cell r="AS363">
            <v>-514065.78427100001</v>
          </cell>
          <cell r="AT363">
            <v>-514065.78427100001</v>
          </cell>
          <cell r="AU363">
            <v>-514065.78427100001</v>
          </cell>
          <cell r="AV363">
            <v>-514065.78427100001</v>
          </cell>
          <cell r="AW363">
            <v>-514065.78427100001</v>
          </cell>
          <cell r="AX363">
            <v>-514065.78427100001</v>
          </cell>
          <cell r="AY363">
            <v>-534474.20204100001</v>
          </cell>
          <cell r="AZ363">
            <v>-534474.20204100001</v>
          </cell>
          <cell r="BA363">
            <v>-534474.20204100001</v>
          </cell>
          <cell r="BB363">
            <v>-534474.20204100001</v>
          </cell>
          <cell r="BC363">
            <v>-534474.20204100001</v>
          </cell>
          <cell r="BF363">
            <v>-534474.20204100001</v>
          </cell>
          <cell r="BG363">
            <v>-534474.20204100001</v>
          </cell>
          <cell r="BH363">
            <v>-534474.20204100001</v>
          </cell>
          <cell r="BI363">
            <v>-534474.20204100001</v>
          </cell>
          <cell r="BJ363">
            <v>-534474.20204100001</v>
          </cell>
          <cell r="BK363">
            <v>-534474.20204100001</v>
          </cell>
          <cell r="BL363">
            <v>-534474.20204100001</v>
          </cell>
          <cell r="BM363">
            <v>-554196.31829800003</v>
          </cell>
          <cell r="BN363">
            <v>-554196.31829800003</v>
          </cell>
          <cell r="BO363">
            <v>-554196.31829800003</v>
          </cell>
          <cell r="BP363">
            <v>-554196.31829800003</v>
          </cell>
          <cell r="BQ363">
            <v>-554196.31829800003</v>
          </cell>
          <cell r="BT363">
            <v>-554196.31829800003</v>
          </cell>
          <cell r="BU363">
            <v>-554196.31829800003</v>
          </cell>
          <cell r="BV363">
            <v>-554196.31829800003</v>
          </cell>
          <cell r="BW363">
            <v>-554196.31829800003</v>
          </cell>
          <cell r="BX363">
            <v>-554196.31829800003</v>
          </cell>
          <cell r="BY363">
            <v>-554196.31829800003</v>
          </cell>
          <cell r="BZ363">
            <v>-554196.31829800003</v>
          </cell>
          <cell r="CA363">
            <v>-573648.58582399995</v>
          </cell>
          <cell r="CB363">
            <v>-573648.58582399995</v>
          </cell>
          <cell r="CC363">
            <v>-573648.58582399995</v>
          </cell>
          <cell r="CD363">
            <v>-573648.58582399995</v>
          </cell>
          <cell r="CE363">
            <v>-573648.58582399995</v>
          </cell>
        </row>
        <row r="364">
          <cell r="B364">
            <v>-44116.81</v>
          </cell>
          <cell r="C364">
            <v>-437256.93</v>
          </cell>
          <cell r="D364">
            <v>-47922.15</v>
          </cell>
          <cell r="E364">
            <v>-45401.39</v>
          </cell>
          <cell r="F364">
            <v>-46264.1</v>
          </cell>
          <cell r="G364">
            <v>-48080.65</v>
          </cell>
          <cell r="H364">
            <v>-57896.15</v>
          </cell>
          <cell r="I364">
            <v>-49218.09</v>
          </cell>
          <cell r="J364">
            <v>-41573.57</v>
          </cell>
          <cell r="K364">
            <v>-64281.17</v>
          </cell>
          <cell r="L364">
            <v>-46261.64</v>
          </cell>
          <cell r="M364">
            <v>-51472.44</v>
          </cell>
          <cell r="P364">
            <v>-46837.11</v>
          </cell>
          <cell r="Q364">
            <v>-47676.51</v>
          </cell>
          <cell r="R364">
            <v>-48036.43</v>
          </cell>
          <cell r="S364">
            <v>-45427.31</v>
          </cell>
          <cell r="T364">
            <v>-48318.36</v>
          </cell>
          <cell r="U364">
            <v>-59386.06</v>
          </cell>
          <cell r="V364">
            <v>-41085.93</v>
          </cell>
          <cell r="W364">
            <v>-62014.57</v>
          </cell>
          <cell r="X364">
            <v>-75063.389285600002</v>
          </cell>
          <cell r="Y364">
            <v>-42404.927260600001</v>
          </cell>
          <cell r="Z364">
            <v>-42404.927260600001</v>
          </cell>
          <cell r="AA364">
            <v>-42404.927260600001</v>
          </cell>
          <cell r="AD364">
            <v>-42404.927260600001</v>
          </cell>
          <cell r="AE364">
            <v>-42404.927260600001</v>
          </cell>
          <cell r="AF364">
            <v>-44313.144837500004</v>
          </cell>
          <cell r="AG364">
            <v>-43041.023119700003</v>
          </cell>
          <cell r="AH364">
            <v>-43041.023119700003</v>
          </cell>
          <cell r="AI364">
            <v>-43041.023119700003</v>
          </cell>
          <cell r="AJ364">
            <v>-43041.023119700003</v>
          </cell>
          <cell r="AK364">
            <v>-71068.684513100001</v>
          </cell>
          <cell r="AL364">
            <v>-46557.4556925</v>
          </cell>
          <cell r="AM364">
            <v>-46557.4556925</v>
          </cell>
          <cell r="AN364">
            <v>-46557.4556925</v>
          </cell>
          <cell r="AO364">
            <v>-46557.4556925</v>
          </cell>
          <cell r="AR364">
            <v>-46557.4556925</v>
          </cell>
          <cell r="AS364">
            <v>-46557.4556925</v>
          </cell>
          <cell r="AT364">
            <v>-46557.4556925</v>
          </cell>
          <cell r="AU364">
            <v>-46557.4556925</v>
          </cell>
          <cell r="AV364">
            <v>-46557.4556925</v>
          </cell>
          <cell r="AW364">
            <v>-46557.4556925</v>
          </cell>
          <cell r="AX364">
            <v>-46557.4556925</v>
          </cell>
          <cell r="AY364">
            <v>-61344.098524100002</v>
          </cell>
          <cell r="AZ364">
            <v>-48405.793546000001</v>
          </cell>
          <cell r="BA364">
            <v>-48405.793546000001</v>
          </cell>
          <cell r="BB364">
            <v>-48405.793546000001</v>
          </cell>
          <cell r="BC364">
            <v>-48405.793546000001</v>
          </cell>
          <cell r="BF364">
            <v>-48405.793546000001</v>
          </cell>
          <cell r="BG364">
            <v>-48405.793546000001</v>
          </cell>
          <cell r="BH364">
            <v>-48405.793546000001</v>
          </cell>
          <cell r="BI364">
            <v>-48405.793546000001</v>
          </cell>
          <cell r="BJ364">
            <v>-48405.793546000001</v>
          </cell>
          <cell r="BK364">
            <v>-48405.793546000001</v>
          </cell>
          <cell r="BL364">
            <v>-48405.793546000001</v>
          </cell>
          <cell r="BM364">
            <v>-62695.161672900002</v>
          </cell>
          <cell r="BN364">
            <v>-50191.960811999998</v>
          </cell>
          <cell r="BO364">
            <v>-50191.960811999998</v>
          </cell>
          <cell r="BP364">
            <v>-50191.960811999998</v>
          </cell>
          <cell r="BQ364">
            <v>-50191.960811999998</v>
          </cell>
          <cell r="BT364">
            <v>-50191.960811999998</v>
          </cell>
          <cell r="BU364">
            <v>-50191.960811999998</v>
          </cell>
          <cell r="BV364">
            <v>-50191.960811999998</v>
          </cell>
          <cell r="BW364">
            <v>-50191.960811999998</v>
          </cell>
          <cell r="BX364">
            <v>-50191.960811999998</v>
          </cell>
          <cell r="BY364">
            <v>-50191.960811999998</v>
          </cell>
          <cell r="BZ364">
            <v>-50191.960811999998</v>
          </cell>
          <cell r="CA364">
            <v>-64285.859088500001</v>
          </cell>
          <cell r="CB364">
            <v>-51953.705596599997</v>
          </cell>
          <cell r="CC364">
            <v>-51953.705596599997</v>
          </cell>
          <cell r="CD364">
            <v>-51953.705596599997</v>
          </cell>
          <cell r="CE364">
            <v>-51953.705596599997</v>
          </cell>
        </row>
        <row r="365">
          <cell r="B365">
            <v>688227.47</v>
          </cell>
          <cell r="C365">
            <v>-1670906.87</v>
          </cell>
          <cell r="D365">
            <v>-80814.899999999994</v>
          </cell>
          <cell r="E365">
            <v>-59124.17</v>
          </cell>
          <cell r="F365">
            <v>-66901.64</v>
          </cell>
          <cell r="G365">
            <v>-56485.5</v>
          </cell>
          <cell r="H365">
            <v>-109426.7</v>
          </cell>
          <cell r="I365">
            <v>-59342.68</v>
          </cell>
          <cell r="J365">
            <v>-41959.99</v>
          </cell>
          <cell r="K365">
            <v>-112649.05</v>
          </cell>
          <cell r="L365">
            <v>-52771.02</v>
          </cell>
          <cell r="M365">
            <v>-75139.37</v>
          </cell>
          <cell r="P365">
            <v>-71011.98</v>
          </cell>
          <cell r="Q365">
            <v>-68866.13</v>
          </cell>
          <cell r="R365">
            <v>-53285.08</v>
          </cell>
          <cell r="S365">
            <v>-85242.43</v>
          </cell>
          <cell r="T365">
            <v>-69346.559999999998</v>
          </cell>
          <cell r="U365">
            <v>-99845.32</v>
          </cell>
          <cell r="V365">
            <v>-28941.35</v>
          </cell>
          <cell r="W365">
            <v>-118223.84</v>
          </cell>
          <cell r="X365">
            <v>-121927.7095751</v>
          </cell>
          <cell r="Y365">
            <v>-21200.363678099999</v>
          </cell>
          <cell r="Z365">
            <v>-21200.363678099999</v>
          </cell>
          <cell r="AA365">
            <v>-21200.363678099999</v>
          </cell>
          <cell r="AD365">
            <v>-21200.363678099999</v>
          </cell>
          <cell r="AE365">
            <v>-21200.363678099999</v>
          </cell>
          <cell r="AF365">
            <v>-34849.252194300003</v>
          </cell>
          <cell r="AG365">
            <v>-21518.3592331</v>
          </cell>
          <cell r="AH365">
            <v>-21518.3592331</v>
          </cell>
          <cell r="AI365">
            <v>-21518.3592331</v>
          </cell>
          <cell r="AJ365">
            <v>-21518.3592331</v>
          </cell>
          <cell r="AK365">
            <v>-90443.405614699994</v>
          </cell>
          <cell r="AL365">
            <v>-23276.3991843</v>
          </cell>
          <cell r="AM365">
            <v>-23276.3991843</v>
          </cell>
          <cell r="AN365">
            <v>-23276.3991843</v>
          </cell>
          <cell r="AO365">
            <v>-23276.3991843</v>
          </cell>
          <cell r="AR365">
            <v>-23276.3991843</v>
          </cell>
          <cell r="AS365">
            <v>-23276.3991843</v>
          </cell>
          <cell r="AT365">
            <v>-23276.3991843</v>
          </cell>
          <cell r="AU365">
            <v>-23276.3991843</v>
          </cell>
          <cell r="AV365">
            <v>-23276.3991843</v>
          </cell>
          <cell r="AW365">
            <v>-23276.3991843</v>
          </cell>
          <cell r="AX365">
            <v>-23276.3991843</v>
          </cell>
          <cell r="AY365">
            <v>-47371.473389600003</v>
          </cell>
          <cell r="AZ365">
            <v>-24200.453566100001</v>
          </cell>
          <cell r="BA365">
            <v>-24200.453566100001</v>
          </cell>
          <cell r="BB365">
            <v>-24200.453566100001</v>
          </cell>
          <cell r="BC365">
            <v>-24200.453566100001</v>
          </cell>
          <cell r="BF365">
            <v>-24200.453566100001</v>
          </cell>
          <cell r="BG365">
            <v>-24200.453566100001</v>
          </cell>
          <cell r="BH365">
            <v>-24200.453566100001</v>
          </cell>
          <cell r="BI365">
            <v>-24200.453566100001</v>
          </cell>
          <cell r="BJ365">
            <v>-24200.453566100001</v>
          </cell>
          <cell r="BK365">
            <v>-24200.453566100001</v>
          </cell>
          <cell r="BL365">
            <v>-24200.453566100001</v>
          </cell>
          <cell r="BM365">
            <v>-42031.976412700002</v>
          </cell>
          <cell r="BN365">
            <v>-25093.470327999999</v>
          </cell>
          <cell r="BO365">
            <v>-25093.470327999999</v>
          </cell>
          <cell r="BP365">
            <v>-25093.470327999999</v>
          </cell>
          <cell r="BQ365">
            <v>-25093.470327999999</v>
          </cell>
          <cell r="BT365">
            <v>-25093.470327999999</v>
          </cell>
          <cell r="BU365">
            <v>-25093.470327999999</v>
          </cell>
          <cell r="BV365">
            <v>-25093.470327999999</v>
          </cell>
          <cell r="BW365">
            <v>-25093.470327999999</v>
          </cell>
          <cell r="BX365">
            <v>-25093.470327999999</v>
          </cell>
          <cell r="BY365">
            <v>-25093.470327999999</v>
          </cell>
          <cell r="BZ365">
            <v>-25093.470327999999</v>
          </cell>
          <cell r="CA365">
            <v>-41307.500989300002</v>
          </cell>
          <cell r="CB365">
            <v>-25974.241901599999</v>
          </cell>
          <cell r="CC365">
            <v>-25974.241901599999</v>
          </cell>
          <cell r="CD365">
            <v>-25974.241901599999</v>
          </cell>
          <cell r="CE365">
            <v>-25974.241901599999</v>
          </cell>
        </row>
        <row r="366">
          <cell r="B366">
            <v>-1566.83</v>
          </cell>
          <cell r="C366">
            <v>-23635.18</v>
          </cell>
          <cell r="D366">
            <v>-2201.2600000000002</v>
          </cell>
          <cell r="E366">
            <v>-2073.9</v>
          </cell>
          <cell r="F366">
            <v>-5170.12</v>
          </cell>
          <cell r="G366">
            <v>-12378.56</v>
          </cell>
          <cell r="H366">
            <v>-656.63</v>
          </cell>
          <cell r="I366">
            <v>-27199.97</v>
          </cell>
          <cell r="J366">
            <v>-2422.2800000000002</v>
          </cell>
          <cell r="K366">
            <v>-6600.85</v>
          </cell>
          <cell r="L366">
            <v>25832.51</v>
          </cell>
          <cell r="M366">
            <v>-12520.21</v>
          </cell>
          <cell r="P366">
            <v>-264.29000000000002</v>
          </cell>
          <cell r="Q366">
            <v>-988.92</v>
          </cell>
          <cell r="R366">
            <v>-1622.68</v>
          </cell>
          <cell r="S366">
            <v>-1747.43</v>
          </cell>
          <cell r="T366">
            <v>-772.83</v>
          </cell>
          <cell r="U366">
            <v>-13713.4</v>
          </cell>
          <cell r="V366">
            <v>-2943.44</v>
          </cell>
          <cell r="W366">
            <v>-2821.62</v>
          </cell>
          <cell r="X366">
            <v>-28349.66</v>
          </cell>
          <cell r="Y366">
            <v>-28349.66</v>
          </cell>
          <cell r="Z366">
            <v>-28349.66</v>
          </cell>
          <cell r="AA366">
            <v>-28349.66</v>
          </cell>
          <cell r="AD366">
            <v>-396.94</v>
          </cell>
          <cell r="AE366">
            <v>-1564.93</v>
          </cell>
          <cell r="AF366">
            <v>-1997.77</v>
          </cell>
          <cell r="AG366">
            <v>-2626.42</v>
          </cell>
          <cell r="AH366">
            <v>-1651.41</v>
          </cell>
          <cell r="AI366">
            <v>-18531.93</v>
          </cell>
          <cell r="AJ366">
            <v>-2604.0300000000002</v>
          </cell>
          <cell r="AK366">
            <v>-4225.37</v>
          </cell>
          <cell r="AL366">
            <v>-1651.41</v>
          </cell>
          <cell r="AM366">
            <v>-18531.93</v>
          </cell>
          <cell r="AN366">
            <v>-2604.0300000000002</v>
          </cell>
          <cell r="AO366">
            <v>-4225.37</v>
          </cell>
          <cell r="AR366">
            <v>-396.94</v>
          </cell>
          <cell r="AS366">
            <v>-1564.93</v>
          </cell>
          <cell r="AT366">
            <v>-1997.77</v>
          </cell>
          <cell r="AU366">
            <v>-2626.42</v>
          </cell>
          <cell r="AV366">
            <v>-1651.41</v>
          </cell>
          <cell r="AW366">
            <v>-18531.93</v>
          </cell>
          <cell r="AX366">
            <v>-2604.0300000000002</v>
          </cell>
          <cell r="AY366">
            <v>-4225.37</v>
          </cell>
          <cell r="AZ366">
            <v>-1651.41</v>
          </cell>
          <cell r="BA366">
            <v>-18531.93</v>
          </cell>
          <cell r="BB366">
            <v>-2604.0300000000002</v>
          </cell>
          <cell r="BC366">
            <v>-4225.37</v>
          </cell>
          <cell r="BF366">
            <v>-396.94</v>
          </cell>
          <cell r="BG366">
            <v>-1564.93</v>
          </cell>
          <cell r="BH366">
            <v>-1997.77</v>
          </cell>
          <cell r="BI366">
            <v>-2626.42</v>
          </cell>
          <cell r="BJ366">
            <v>-1651.41</v>
          </cell>
          <cell r="BK366">
            <v>-18531.93</v>
          </cell>
          <cell r="BL366">
            <v>-2604.0300000000002</v>
          </cell>
          <cell r="BM366">
            <v>-4225.37</v>
          </cell>
          <cell r="BN366">
            <v>-1651.41</v>
          </cell>
          <cell r="BO366">
            <v>-18531.93</v>
          </cell>
          <cell r="BP366">
            <v>-2604.0300000000002</v>
          </cell>
          <cell r="BQ366">
            <v>-4225.37</v>
          </cell>
          <cell r="BT366">
            <v>-396.94</v>
          </cell>
          <cell r="BU366">
            <v>-1564.93</v>
          </cell>
          <cell r="BV366">
            <v>-1997.77</v>
          </cell>
          <cell r="BW366">
            <v>-2626.42</v>
          </cell>
          <cell r="BX366">
            <v>-1651.41</v>
          </cell>
          <cell r="BY366">
            <v>-18531.93</v>
          </cell>
          <cell r="BZ366">
            <v>-2604.0300000000002</v>
          </cell>
          <cell r="CA366">
            <v>-4225.37</v>
          </cell>
          <cell r="CB366">
            <v>-1651.41</v>
          </cell>
          <cell r="CC366">
            <v>-18531.93</v>
          </cell>
          <cell r="CD366">
            <v>-2604.0300000000002</v>
          </cell>
          <cell r="CE366">
            <v>-4225.37</v>
          </cell>
        </row>
        <row r="367">
          <cell r="B367">
            <v>-79412.710000000006</v>
          </cell>
          <cell r="C367">
            <v>-95990.22</v>
          </cell>
          <cell r="D367">
            <v>-102583.72</v>
          </cell>
          <cell r="E367">
            <v>-98516.44</v>
          </cell>
          <cell r="F367">
            <v>-86552.62</v>
          </cell>
          <cell r="G367">
            <v>-89904.69</v>
          </cell>
          <cell r="H367">
            <v>-93624.17</v>
          </cell>
          <cell r="I367">
            <v>-108719.05</v>
          </cell>
          <cell r="J367">
            <v>-96717.95</v>
          </cell>
          <cell r="K367">
            <v>-105397.65</v>
          </cell>
          <cell r="L367">
            <v>-103536.95</v>
          </cell>
          <cell r="M367">
            <v>-112944.5</v>
          </cell>
          <cell r="P367">
            <v>-84235.78</v>
          </cell>
          <cell r="Q367">
            <v>-80717.09</v>
          </cell>
          <cell r="R367">
            <v>-98172.09</v>
          </cell>
          <cell r="S367">
            <v>-90434.66</v>
          </cell>
          <cell r="T367">
            <v>-91735.17</v>
          </cell>
          <cell r="U367">
            <v>-76556.69</v>
          </cell>
          <cell r="V367">
            <v>-50529.14</v>
          </cell>
          <cell r="W367">
            <v>-69633.17</v>
          </cell>
          <cell r="X367">
            <v>-40643.605461799998</v>
          </cell>
          <cell r="Y367">
            <v>-40643.605461799998</v>
          </cell>
          <cell r="Z367">
            <v>-40643.605461799998</v>
          </cell>
          <cell r="AA367">
            <v>-40643.605461799998</v>
          </cell>
          <cell r="AD367">
            <v>-40643.605461799998</v>
          </cell>
          <cell r="AE367">
            <v>-40643.605461799998</v>
          </cell>
          <cell r="AF367">
            <v>-41253.2537438</v>
          </cell>
          <cell r="AG367">
            <v>-41253.2537438</v>
          </cell>
          <cell r="AH367">
            <v>-41253.2537438</v>
          </cell>
          <cell r="AI367">
            <v>-41253.2537438</v>
          </cell>
          <cell r="AJ367">
            <v>-41253.2537438</v>
          </cell>
          <cell r="AK367">
            <v>-44623.664042600001</v>
          </cell>
          <cell r="AL367">
            <v>-44623.664042600001</v>
          </cell>
          <cell r="AM367">
            <v>-44623.664042600001</v>
          </cell>
          <cell r="AN367">
            <v>-44623.664042600001</v>
          </cell>
          <cell r="AO367">
            <v>-44623.664042600001</v>
          </cell>
          <cell r="AR367">
            <v>-44623.664042600001</v>
          </cell>
          <cell r="AS367">
            <v>-44623.664042600001</v>
          </cell>
          <cell r="AT367">
            <v>-44623.664042600001</v>
          </cell>
          <cell r="AU367">
            <v>-44623.664042600001</v>
          </cell>
          <cell r="AV367">
            <v>-44623.664042600001</v>
          </cell>
          <cell r="AW367">
            <v>-44623.664042600001</v>
          </cell>
          <cell r="AX367">
            <v>-44623.664042600001</v>
          </cell>
          <cell r="AY367">
            <v>-46395.220502099997</v>
          </cell>
          <cell r="AZ367">
            <v>-46395.220502099997</v>
          </cell>
          <cell r="BA367">
            <v>-46395.220502099997</v>
          </cell>
          <cell r="BB367">
            <v>-46395.220502099997</v>
          </cell>
          <cell r="BC367">
            <v>-46395.220502099997</v>
          </cell>
          <cell r="BF367">
            <v>-46395.220502099997</v>
          </cell>
          <cell r="BG367">
            <v>-46395.220502099997</v>
          </cell>
          <cell r="BH367">
            <v>-46395.220502099997</v>
          </cell>
          <cell r="BI367">
            <v>-46395.220502099997</v>
          </cell>
          <cell r="BJ367">
            <v>-46395.220502099997</v>
          </cell>
          <cell r="BK367">
            <v>-46395.220502099997</v>
          </cell>
          <cell r="BL367">
            <v>-46395.220502099997</v>
          </cell>
          <cell r="BM367">
            <v>-48107.191444700002</v>
          </cell>
          <cell r="BN367">
            <v>-48107.191444700002</v>
          </cell>
          <cell r="BO367">
            <v>-48107.191444700002</v>
          </cell>
          <cell r="BP367">
            <v>-48107.191444700002</v>
          </cell>
          <cell r="BQ367">
            <v>-48107.191444700002</v>
          </cell>
          <cell r="BT367">
            <v>-48107.191444700002</v>
          </cell>
          <cell r="BU367">
            <v>-48107.191444700002</v>
          </cell>
          <cell r="BV367">
            <v>-48107.191444700002</v>
          </cell>
          <cell r="BW367">
            <v>-48107.191444700002</v>
          </cell>
          <cell r="BX367">
            <v>-48107.191444700002</v>
          </cell>
          <cell r="BY367">
            <v>-48107.191444700002</v>
          </cell>
          <cell r="BZ367">
            <v>-48107.191444700002</v>
          </cell>
          <cell r="CA367">
            <v>-49795.761367400002</v>
          </cell>
          <cell r="CB367">
            <v>-49795.761367400002</v>
          </cell>
          <cell r="CC367">
            <v>-49795.761367400002</v>
          </cell>
          <cell r="CD367">
            <v>-49795.761367400002</v>
          </cell>
          <cell r="CE367">
            <v>-49795.761367400002</v>
          </cell>
        </row>
        <row r="368">
          <cell r="B368">
            <v>-534</v>
          </cell>
          <cell r="C368">
            <v>-1499.65</v>
          </cell>
          <cell r="D368">
            <v>-3670.1</v>
          </cell>
          <cell r="F368">
            <v>-5574</v>
          </cell>
          <cell r="G368">
            <v>-368</v>
          </cell>
          <cell r="H368">
            <v>-368</v>
          </cell>
          <cell r="I368">
            <v>-581.02</v>
          </cell>
          <cell r="J368">
            <v>-349.6</v>
          </cell>
          <cell r="K368">
            <v>-3203.37</v>
          </cell>
          <cell r="L368">
            <v>0</v>
          </cell>
          <cell r="M368">
            <v>-358.8</v>
          </cell>
          <cell r="P368">
            <v>-1480.63</v>
          </cell>
          <cell r="Q368">
            <v>-331.2</v>
          </cell>
          <cell r="R368">
            <v>-865.02</v>
          </cell>
          <cell r="S368">
            <v>-2518</v>
          </cell>
          <cell r="U368">
            <v>0</v>
          </cell>
          <cell r="V368">
            <v>-954.9</v>
          </cell>
          <cell r="X368">
            <v>-45893.02</v>
          </cell>
          <cell r="Y368">
            <v>-27414</v>
          </cell>
          <cell r="Z368">
            <v>0</v>
          </cell>
          <cell r="AD368">
            <v>-769</v>
          </cell>
          <cell r="AE368">
            <v>-769</v>
          </cell>
          <cell r="AF368">
            <v>-769</v>
          </cell>
          <cell r="AG368">
            <v>-769</v>
          </cell>
          <cell r="AH368">
            <v>-4009</v>
          </cell>
          <cell r="AI368">
            <v>-8084</v>
          </cell>
          <cell r="AJ368">
            <v>-769</v>
          </cell>
          <cell r="AK368">
            <v>-769</v>
          </cell>
          <cell r="AL368">
            <v>-14676.32</v>
          </cell>
          <cell r="AM368">
            <v>-769</v>
          </cell>
          <cell r="AN368">
            <v>-769</v>
          </cell>
          <cell r="AO368">
            <v>-769</v>
          </cell>
          <cell r="AR368">
            <v>-769</v>
          </cell>
          <cell r="AS368">
            <v>-769</v>
          </cell>
          <cell r="AT368">
            <v>-769</v>
          </cell>
          <cell r="AU368">
            <v>-769</v>
          </cell>
          <cell r="AV368">
            <v>-4009</v>
          </cell>
          <cell r="AW368">
            <v>-7069</v>
          </cell>
          <cell r="AX368">
            <v>-769</v>
          </cell>
          <cell r="AY368">
            <v>-769</v>
          </cell>
          <cell r="AZ368">
            <v>-14676.32</v>
          </cell>
          <cell r="BA368">
            <v>-769</v>
          </cell>
          <cell r="BB368">
            <v>-7561.5</v>
          </cell>
          <cell r="BC368">
            <v>-769</v>
          </cell>
          <cell r="BF368">
            <v>-769</v>
          </cell>
          <cell r="BG368">
            <v>-769</v>
          </cell>
          <cell r="BH368">
            <v>-769</v>
          </cell>
          <cell r="BI368">
            <v>-769</v>
          </cell>
          <cell r="BJ368">
            <v>-4009</v>
          </cell>
          <cell r="BK368">
            <v>-7069</v>
          </cell>
          <cell r="BL368">
            <v>-769</v>
          </cell>
          <cell r="BM368">
            <v>-769</v>
          </cell>
          <cell r="BN368">
            <v>-14676.32</v>
          </cell>
          <cell r="BO368">
            <v>-769</v>
          </cell>
          <cell r="BP368">
            <v>-7867.1625000000004</v>
          </cell>
          <cell r="BQ368">
            <v>-769</v>
          </cell>
          <cell r="BT368">
            <v>-769</v>
          </cell>
          <cell r="BU368">
            <v>-769</v>
          </cell>
          <cell r="BV368">
            <v>-769</v>
          </cell>
          <cell r="BW368">
            <v>-769</v>
          </cell>
          <cell r="BX368">
            <v>-4009</v>
          </cell>
          <cell r="BY368">
            <v>-7069</v>
          </cell>
          <cell r="BZ368">
            <v>-769</v>
          </cell>
          <cell r="CA368">
            <v>-769</v>
          </cell>
          <cell r="CB368">
            <v>-14676.32</v>
          </cell>
          <cell r="CC368">
            <v>-769</v>
          </cell>
          <cell r="CD368">
            <v>-8186.5798125000001</v>
          </cell>
          <cell r="CE368">
            <v>-769</v>
          </cell>
        </row>
        <row r="370">
          <cell r="B370">
            <v>-474.24</v>
          </cell>
          <cell r="C370">
            <v>-494.49</v>
          </cell>
          <cell r="D370">
            <v>-494.49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-192.5</v>
          </cell>
          <cell r="U370">
            <v>-192.5</v>
          </cell>
          <cell r="V370">
            <v>-192.5</v>
          </cell>
          <cell r="W370">
            <v>-192.5</v>
          </cell>
          <cell r="X370">
            <v>-192.5</v>
          </cell>
          <cell r="Y370">
            <v>-192.5</v>
          </cell>
          <cell r="Z370">
            <v>-192.5</v>
          </cell>
          <cell r="AA370">
            <v>-192.5</v>
          </cell>
          <cell r="AD370">
            <v>-203.41475</v>
          </cell>
          <cell r="AE370">
            <v>-203.41475</v>
          </cell>
          <cell r="AF370">
            <v>-203.41475</v>
          </cell>
          <cell r="AG370">
            <v>-203.41475</v>
          </cell>
          <cell r="AH370">
            <v>-203.41475</v>
          </cell>
          <cell r="AI370">
            <v>-203.41475</v>
          </cell>
          <cell r="AJ370">
            <v>-203.41475</v>
          </cell>
          <cell r="AK370">
            <v>-203.41475</v>
          </cell>
          <cell r="AL370">
            <v>-203.41475</v>
          </cell>
          <cell r="AM370">
            <v>-203.41475</v>
          </cell>
          <cell r="AN370">
            <v>-203.41475</v>
          </cell>
          <cell r="AO370">
            <v>-203.41475</v>
          </cell>
          <cell r="AR370">
            <v>-211.4903156</v>
          </cell>
          <cell r="AS370">
            <v>-211.4903156</v>
          </cell>
          <cell r="AT370">
            <v>-211.4903156</v>
          </cell>
          <cell r="AU370">
            <v>-211.4903156</v>
          </cell>
          <cell r="AV370">
            <v>-211.4903156</v>
          </cell>
          <cell r="AW370">
            <v>-211.4903156</v>
          </cell>
          <cell r="AX370">
            <v>-211.4903156</v>
          </cell>
          <cell r="AY370">
            <v>-211.4903156</v>
          </cell>
          <cell r="AZ370">
            <v>-211.4903156</v>
          </cell>
          <cell r="BA370">
            <v>-211.4903156</v>
          </cell>
          <cell r="BB370">
            <v>-211.4903156</v>
          </cell>
          <cell r="BC370">
            <v>-211.4903156</v>
          </cell>
          <cell r="BF370">
            <v>-219.29430819999999</v>
          </cell>
          <cell r="BG370">
            <v>-219.29430819999999</v>
          </cell>
          <cell r="BH370">
            <v>-219.29430819999999</v>
          </cell>
          <cell r="BI370">
            <v>-219.29430819999999</v>
          </cell>
          <cell r="BJ370">
            <v>-219.29430819999999</v>
          </cell>
          <cell r="BK370">
            <v>-219.29430819999999</v>
          </cell>
          <cell r="BL370">
            <v>-219.29430819999999</v>
          </cell>
          <cell r="BM370">
            <v>-219.29430819999999</v>
          </cell>
          <cell r="BN370">
            <v>-219.29430819999999</v>
          </cell>
          <cell r="BO370">
            <v>-219.29430819999999</v>
          </cell>
          <cell r="BP370">
            <v>-219.29430819999999</v>
          </cell>
          <cell r="BQ370">
            <v>-219.29430819999999</v>
          </cell>
          <cell r="BT370">
            <v>-226.9915384</v>
          </cell>
          <cell r="BU370">
            <v>-226.9915384</v>
          </cell>
          <cell r="BV370">
            <v>-226.9915384</v>
          </cell>
          <cell r="BW370">
            <v>-226.9915384</v>
          </cell>
          <cell r="BX370">
            <v>-226.9915384</v>
          </cell>
          <cell r="BY370">
            <v>-226.9915384</v>
          </cell>
          <cell r="BZ370">
            <v>-226.9915384</v>
          </cell>
          <cell r="CA370">
            <v>-226.9915384</v>
          </cell>
          <cell r="CB370">
            <v>-226.9915384</v>
          </cell>
          <cell r="CC370">
            <v>-226.9915384</v>
          </cell>
          <cell r="CD370">
            <v>-226.9915384</v>
          </cell>
          <cell r="CE370">
            <v>-226.9915384</v>
          </cell>
        </row>
        <row r="371">
          <cell r="B371">
            <v>-115982.66</v>
          </cell>
          <cell r="C371">
            <v>-107860.26</v>
          </cell>
          <cell r="D371">
            <v>-114406.96</v>
          </cell>
          <cell r="E371">
            <v>-114510</v>
          </cell>
          <cell r="F371">
            <v>-114510</v>
          </cell>
          <cell r="G371">
            <v>-114510</v>
          </cell>
          <cell r="H371">
            <v>-80714.22</v>
          </cell>
          <cell r="I371">
            <v>-61334.8</v>
          </cell>
          <cell r="J371">
            <v>-61334.8</v>
          </cell>
          <cell r="K371">
            <v>-62426.07</v>
          </cell>
          <cell r="L371">
            <v>-59103.29</v>
          </cell>
          <cell r="M371">
            <v>-60321.47</v>
          </cell>
          <cell r="P371">
            <v>-63985.03</v>
          </cell>
          <cell r="Q371">
            <v>-55623.519999999997</v>
          </cell>
          <cell r="R371">
            <v>-58139.3</v>
          </cell>
          <cell r="S371">
            <v>-57172.42</v>
          </cell>
          <cell r="T371">
            <v>-57172.42</v>
          </cell>
          <cell r="U371">
            <v>-59340.68</v>
          </cell>
          <cell r="V371">
            <v>-54152.99</v>
          </cell>
          <cell r="W371">
            <v>-58470.38</v>
          </cell>
          <cell r="X371">
            <v>-67447.72</v>
          </cell>
          <cell r="Y371">
            <v>-67447.72</v>
          </cell>
          <cell r="Z371">
            <v>-67447.72</v>
          </cell>
          <cell r="AA371">
            <v>-67447.72</v>
          </cell>
          <cell r="AD371">
            <v>-67447.72</v>
          </cell>
          <cell r="AE371">
            <v>-67447.72</v>
          </cell>
          <cell r="AF371">
            <v>-67447.72</v>
          </cell>
          <cell r="AG371">
            <v>-67447.72</v>
          </cell>
          <cell r="AH371">
            <v>-67447.72</v>
          </cell>
          <cell r="AI371">
            <v>-67447.72</v>
          </cell>
          <cell r="AJ371">
            <v>-67447.72</v>
          </cell>
          <cell r="AK371">
            <v>-92996.935156000007</v>
          </cell>
          <cell r="AL371">
            <v>-92996.935156000007</v>
          </cell>
          <cell r="AM371">
            <v>-92996.935156000007</v>
          </cell>
          <cell r="AN371">
            <v>-92996.935156000007</v>
          </cell>
          <cell r="AO371">
            <v>-92996.935156000007</v>
          </cell>
          <cell r="AR371">
            <v>-92996.935156000007</v>
          </cell>
          <cell r="AS371">
            <v>-92996.935156000007</v>
          </cell>
          <cell r="AT371">
            <v>-92996.935156000007</v>
          </cell>
          <cell r="AU371">
            <v>-92996.935156000007</v>
          </cell>
          <cell r="AV371">
            <v>-92996.935156000007</v>
          </cell>
          <cell r="AW371">
            <v>-92996.935156000007</v>
          </cell>
          <cell r="AX371">
            <v>-92996.935156000007</v>
          </cell>
          <cell r="AY371">
            <v>-106834.86714449999</v>
          </cell>
          <cell r="AZ371">
            <v>-106834.86714449999</v>
          </cell>
          <cell r="BA371">
            <v>-106834.86714449999</v>
          </cell>
          <cell r="BB371">
            <v>-106834.86714449999</v>
          </cell>
          <cell r="BC371">
            <v>-106834.86714449999</v>
          </cell>
          <cell r="BF371">
            <v>-106834.86714449999</v>
          </cell>
          <cell r="BG371">
            <v>-106834.86714449999</v>
          </cell>
          <cell r="BH371">
            <v>-106834.86714449999</v>
          </cell>
          <cell r="BI371">
            <v>-106834.86714449999</v>
          </cell>
          <cell r="BJ371">
            <v>-106834.86714449999</v>
          </cell>
          <cell r="BK371">
            <v>-106834.86714449999</v>
          </cell>
          <cell r="BL371">
            <v>-106834.86714449999</v>
          </cell>
          <cell r="BM371">
            <v>-122731.8576928</v>
          </cell>
          <cell r="BN371">
            <v>-122731.8576928</v>
          </cell>
          <cell r="BO371">
            <v>-122731.8576928</v>
          </cell>
          <cell r="BP371">
            <v>-122731.8576928</v>
          </cell>
          <cell r="BQ371">
            <v>-122731.8576928</v>
          </cell>
          <cell r="BT371">
            <v>-122731.8576928</v>
          </cell>
          <cell r="BU371">
            <v>-122731.8576928</v>
          </cell>
          <cell r="BV371">
            <v>-122731.8576928</v>
          </cell>
          <cell r="BW371">
            <v>-122731.8576928</v>
          </cell>
          <cell r="BX371">
            <v>-122731.8576928</v>
          </cell>
          <cell r="BY371">
            <v>-122731.8576928</v>
          </cell>
          <cell r="BZ371">
            <v>-122731.8576928</v>
          </cell>
          <cell r="CA371">
            <v>-140994.38788739999</v>
          </cell>
          <cell r="CB371">
            <v>-140994.38788739999</v>
          </cell>
          <cell r="CC371">
            <v>-140994.38788739999</v>
          </cell>
          <cell r="CD371">
            <v>-140994.38788739999</v>
          </cell>
          <cell r="CE371">
            <v>-140994.38788739999</v>
          </cell>
        </row>
        <row r="372">
          <cell r="B372">
            <v>-3380.96</v>
          </cell>
          <cell r="C372">
            <v>-6761.92</v>
          </cell>
          <cell r="D372">
            <v>-1853.08</v>
          </cell>
          <cell r="E372">
            <v>-6271.98</v>
          </cell>
          <cell r="F372">
            <v>-6271.98</v>
          </cell>
          <cell r="G372">
            <v>-6271.98</v>
          </cell>
          <cell r="H372">
            <v>-4229.9399999999996</v>
          </cell>
          <cell r="I372">
            <v>-4251.82</v>
          </cell>
          <cell r="J372">
            <v>-4251.82</v>
          </cell>
          <cell r="K372">
            <v>-4353.92</v>
          </cell>
          <cell r="L372">
            <v>-4052.38</v>
          </cell>
          <cell r="M372">
            <v>-10632.01</v>
          </cell>
          <cell r="P372">
            <v>1807.45</v>
          </cell>
          <cell r="Q372">
            <v>-4549.7299999999996</v>
          </cell>
          <cell r="R372">
            <v>-5399.54</v>
          </cell>
          <cell r="S372">
            <v>-4596.05</v>
          </cell>
          <cell r="T372">
            <v>-4596.05</v>
          </cell>
          <cell r="U372">
            <v>-4690.91</v>
          </cell>
          <cell r="V372">
            <v>-4389.1099999999997</v>
          </cell>
          <cell r="W372">
            <v>-4156.29</v>
          </cell>
          <cell r="X372">
            <v>-6053.37</v>
          </cell>
          <cell r="Y372">
            <v>-6053.37</v>
          </cell>
          <cell r="Z372">
            <v>-6053.37</v>
          </cell>
          <cell r="AA372">
            <v>-6053.37</v>
          </cell>
          <cell r="AD372">
            <v>-6954.0945119999997</v>
          </cell>
          <cell r="AE372">
            <v>-6954.0945119999997</v>
          </cell>
          <cell r="AF372">
            <v>-6954.0945119999997</v>
          </cell>
          <cell r="AG372">
            <v>-6954.0945119999997</v>
          </cell>
          <cell r="AH372">
            <v>-6954.0945119999997</v>
          </cell>
          <cell r="AI372">
            <v>-6954.0945119999997</v>
          </cell>
          <cell r="AJ372">
            <v>-6954.0945119999997</v>
          </cell>
          <cell r="AK372">
            <v>-6954.0945119999997</v>
          </cell>
          <cell r="AL372">
            <v>-6954.0945119999997</v>
          </cell>
          <cell r="AM372">
            <v>-6954.0945119999997</v>
          </cell>
          <cell r="AN372">
            <v>-6954.0945119999997</v>
          </cell>
          <cell r="AO372">
            <v>-6954.0945119999997</v>
          </cell>
          <cell r="AR372">
            <v>-7988.8419580999998</v>
          </cell>
          <cell r="AS372">
            <v>-7988.8419580999998</v>
          </cell>
          <cell r="AT372">
            <v>-7988.8419580999998</v>
          </cell>
          <cell r="AU372">
            <v>-7988.8419580999998</v>
          </cell>
          <cell r="AV372">
            <v>-7988.8419580999998</v>
          </cell>
          <cell r="AW372">
            <v>-7988.8419580999998</v>
          </cell>
          <cell r="AX372">
            <v>-7988.8419580999998</v>
          </cell>
          <cell r="AY372">
            <v>-7988.8419580999998</v>
          </cell>
          <cell r="AZ372">
            <v>-7988.8419580999998</v>
          </cell>
          <cell r="BA372">
            <v>-7988.8419580999998</v>
          </cell>
          <cell r="BB372">
            <v>-7988.8419580999998</v>
          </cell>
          <cell r="BC372">
            <v>-7988.8419580999998</v>
          </cell>
          <cell r="BF372">
            <v>-9177.5807626999995</v>
          </cell>
          <cell r="BG372">
            <v>-9177.5807626999995</v>
          </cell>
          <cell r="BH372">
            <v>-9177.5807626999995</v>
          </cell>
          <cell r="BI372">
            <v>-9177.5807626999995</v>
          </cell>
          <cell r="BJ372">
            <v>-9177.5807626999995</v>
          </cell>
          <cell r="BK372">
            <v>-9177.5807626999995</v>
          </cell>
          <cell r="BL372">
            <v>-9177.5807626999995</v>
          </cell>
          <cell r="BM372">
            <v>-9177.5807626999995</v>
          </cell>
          <cell r="BN372">
            <v>-9177.5807626999995</v>
          </cell>
          <cell r="BO372">
            <v>-9177.5807626999995</v>
          </cell>
          <cell r="BP372">
            <v>-9177.5807626999995</v>
          </cell>
          <cell r="BQ372">
            <v>-9177.5807626999995</v>
          </cell>
          <cell r="BT372">
            <v>-10543.222358200001</v>
          </cell>
          <cell r="BU372">
            <v>-10543.222358200001</v>
          </cell>
          <cell r="BV372">
            <v>-10543.222358200001</v>
          </cell>
          <cell r="BW372">
            <v>-10543.222358200001</v>
          </cell>
          <cell r="BX372">
            <v>-10543.222358200001</v>
          </cell>
          <cell r="BY372">
            <v>-10543.222358200001</v>
          </cell>
          <cell r="BZ372">
            <v>-10543.222358200001</v>
          </cell>
          <cell r="CA372">
            <v>-10543.222358200001</v>
          </cell>
          <cell r="CB372">
            <v>-10543.222358200001</v>
          </cell>
          <cell r="CC372">
            <v>-10543.222358200001</v>
          </cell>
          <cell r="CD372">
            <v>-10543.222358200001</v>
          </cell>
          <cell r="CE372">
            <v>-10543.222358200001</v>
          </cell>
        </row>
        <row r="373">
          <cell r="B373">
            <v>-2414.4699999999998</v>
          </cell>
          <cell r="C373">
            <v>-3297.9</v>
          </cell>
          <cell r="D373">
            <v>-2359.23</v>
          </cell>
          <cell r="E373">
            <v>-1562.3</v>
          </cell>
          <cell r="F373">
            <v>-2766.12</v>
          </cell>
          <cell r="G373">
            <v>-1827.94</v>
          </cell>
          <cell r="H373">
            <v>-2788.59</v>
          </cell>
          <cell r="I373">
            <v>-3013.77</v>
          </cell>
          <cell r="J373">
            <v>-1983.59</v>
          </cell>
          <cell r="K373">
            <v>-1300.3900000000001</v>
          </cell>
          <cell r="L373">
            <v>-1108.5899999999999</v>
          </cell>
          <cell r="M373">
            <v>-1856.89</v>
          </cell>
          <cell r="P373">
            <v>-1282.4000000000001</v>
          </cell>
          <cell r="Q373">
            <v>-1680.67</v>
          </cell>
          <cell r="R373">
            <v>-2442.7800000000002</v>
          </cell>
          <cell r="S373">
            <v>-1635.58</v>
          </cell>
          <cell r="T373">
            <v>-1544.16</v>
          </cell>
          <cell r="U373">
            <v>-2811.23</v>
          </cell>
          <cell r="V373">
            <v>-1655.88</v>
          </cell>
          <cell r="W373">
            <v>-3055.18</v>
          </cell>
          <cell r="X373">
            <v>-45791.77</v>
          </cell>
          <cell r="Y373">
            <v>-6800</v>
          </cell>
          <cell r="Z373">
            <v>-6800</v>
          </cell>
          <cell r="AA373">
            <v>-6800</v>
          </cell>
          <cell r="AD373">
            <v>-3850</v>
          </cell>
          <cell r="AE373">
            <v>-3850</v>
          </cell>
          <cell r="AF373">
            <v>-3850</v>
          </cell>
          <cell r="AG373">
            <v>-3850</v>
          </cell>
          <cell r="AH373">
            <v>-3850</v>
          </cell>
          <cell r="AI373">
            <v>-3850</v>
          </cell>
          <cell r="AJ373">
            <v>-3850</v>
          </cell>
          <cell r="AK373">
            <v>-3850</v>
          </cell>
          <cell r="AL373">
            <v>-3850</v>
          </cell>
          <cell r="AM373">
            <v>-3850</v>
          </cell>
          <cell r="AN373">
            <v>-3850</v>
          </cell>
          <cell r="AO373">
            <v>-3850</v>
          </cell>
          <cell r="AR373">
            <v>-3850</v>
          </cell>
          <cell r="AS373">
            <v>-3850</v>
          </cell>
          <cell r="AT373">
            <v>-3850</v>
          </cell>
          <cell r="AU373">
            <v>-3850</v>
          </cell>
          <cell r="AV373">
            <v>-3850</v>
          </cell>
          <cell r="AW373">
            <v>-3850</v>
          </cell>
          <cell r="AX373">
            <v>-3850</v>
          </cell>
          <cell r="AY373">
            <v>-3850</v>
          </cell>
          <cell r="AZ373">
            <v>-3850</v>
          </cell>
          <cell r="BA373">
            <v>-3850</v>
          </cell>
          <cell r="BB373">
            <v>-3850</v>
          </cell>
          <cell r="BC373">
            <v>-3850</v>
          </cell>
          <cell r="BF373">
            <v>-3850</v>
          </cell>
          <cell r="BG373">
            <v>-3850</v>
          </cell>
          <cell r="BH373">
            <v>-3850</v>
          </cell>
          <cell r="BI373">
            <v>-3850</v>
          </cell>
          <cell r="BJ373">
            <v>-3850</v>
          </cell>
          <cell r="BK373">
            <v>-3850</v>
          </cell>
          <cell r="BL373">
            <v>-3850</v>
          </cell>
          <cell r="BM373">
            <v>-3850</v>
          </cell>
          <cell r="BN373">
            <v>-3850</v>
          </cell>
          <cell r="BO373">
            <v>-3850</v>
          </cell>
          <cell r="BP373">
            <v>-3850</v>
          </cell>
          <cell r="BQ373">
            <v>-3850</v>
          </cell>
          <cell r="BT373">
            <v>-3850</v>
          </cell>
          <cell r="BU373">
            <v>-3850</v>
          </cell>
          <cell r="BV373">
            <v>-3850</v>
          </cell>
          <cell r="BW373">
            <v>-3850</v>
          </cell>
          <cell r="BX373">
            <v>-3850</v>
          </cell>
          <cell r="BY373">
            <v>-3850</v>
          </cell>
          <cell r="BZ373">
            <v>-3850</v>
          </cell>
          <cell r="CA373">
            <v>-3850</v>
          </cell>
          <cell r="CB373">
            <v>-3850</v>
          </cell>
          <cell r="CC373">
            <v>-3850</v>
          </cell>
          <cell r="CD373">
            <v>-3850</v>
          </cell>
          <cell r="CE373">
            <v>-3850</v>
          </cell>
        </row>
        <row r="374">
          <cell r="B374">
            <v>-5643.34</v>
          </cell>
          <cell r="C374">
            <v>-2961.68</v>
          </cell>
          <cell r="D374">
            <v>-5649.83</v>
          </cell>
          <cell r="E374">
            <v>-2998.27</v>
          </cell>
          <cell r="F374">
            <v>-2998.29</v>
          </cell>
          <cell r="G374">
            <v>-2998.29</v>
          </cell>
          <cell r="H374">
            <v>-3615.87</v>
          </cell>
          <cell r="I374">
            <v>-3638.42</v>
          </cell>
          <cell r="J374">
            <v>-3638.44</v>
          </cell>
          <cell r="K374">
            <v>-3786.92</v>
          </cell>
          <cell r="L374">
            <v>-3570.85</v>
          </cell>
          <cell r="M374">
            <v>-3795.51</v>
          </cell>
          <cell r="P374">
            <v>-3733.96</v>
          </cell>
          <cell r="Q374">
            <v>-3848.43</v>
          </cell>
          <cell r="R374">
            <v>-3767.02</v>
          </cell>
          <cell r="S374">
            <v>-3696.81</v>
          </cell>
          <cell r="T374">
            <v>-3676.87</v>
          </cell>
          <cell r="U374">
            <v>-3547.18</v>
          </cell>
          <cell r="V374">
            <v>-3033.55</v>
          </cell>
          <cell r="W374">
            <v>-2598.5100000000002</v>
          </cell>
          <cell r="X374">
            <v>-3154.6307433000002</v>
          </cell>
          <cell r="Y374">
            <v>-3154.6307433000002</v>
          </cell>
          <cell r="Z374">
            <v>-3154.6307433000002</v>
          </cell>
          <cell r="AA374">
            <v>-3154.6307433000002</v>
          </cell>
          <cell r="AD374">
            <v>-3154.6307433000002</v>
          </cell>
          <cell r="AE374">
            <v>-3154.6307433000002</v>
          </cell>
          <cell r="AF374">
            <v>-3201.9683046</v>
          </cell>
          <cell r="AG374">
            <v>-3201.9683046</v>
          </cell>
          <cell r="AH374">
            <v>-3201.9683046</v>
          </cell>
          <cell r="AI374">
            <v>-3201.9683046</v>
          </cell>
          <cell r="AJ374">
            <v>-3201.9683046</v>
          </cell>
          <cell r="AK374">
            <v>-3463.5788123000002</v>
          </cell>
          <cell r="AL374">
            <v>-3463.5788123000002</v>
          </cell>
          <cell r="AM374">
            <v>-3463.5788123000002</v>
          </cell>
          <cell r="AN374">
            <v>-3463.5788123000002</v>
          </cell>
          <cell r="AO374">
            <v>-3463.5788123000002</v>
          </cell>
          <cell r="AR374">
            <v>-3463.5788123000002</v>
          </cell>
          <cell r="AS374">
            <v>-3463.5788123000002</v>
          </cell>
          <cell r="AT374">
            <v>-3463.5788123000002</v>
          </cell>
          <cell r="AU374">
            <v>-3463.5788123000002</v>
          </cell>
          <cell r="AV374">
            <v>-3463.5788123000002</v>
          </cell>
          <cell r="AW374">
            <v>-3463.5788123000002</v>
          </cell>
          <cell r="AX374">
            <v>-3463.5788123000002</v>
          </cell>
          <cell r="AY374">
            <v>-3601.0515077999999</v>
          </cell>
          <cell r="AZ374">
            <v>-3601.0515077999999</v>
          </cell>
          <cell r="BA374">
            <v>-3601.0515077999999</v>
          </cell>
          <cell r="BB374">
            <v>-3601.0515077999999</v>
          </cell>
          <cell r="BC374">
            <v>-3601.0515077999999</v>
          </cell>
          <cell r="BF374">
            <v>-3601.0515077999999</v>
          </cell>
          <cell r="BG374">
            <v>-3601.0515077999999</v>
          </cell>
          <cell r="BH374">
            <v>-3601.0515077999999</v>
          </cell>
          <cell r="BI374">
            <v>-3601.0515077999999</v>
          </cell>
          <cell r="BJ374">
            <v>-3601.0515077999999</v>
          </cell>
          <cell r="BK374">
            <v>-3601.0515077999999</v>
          </cell>
          <cell r="BL374">
            <v>-3601.0515077999999</v>
          </cell>
          <cell r="BM374">
            <v>-3733.9373808</v>
          </cell>
          <cell r="BN374">
            <v>-3733.9373808</v>
          </cell>
          <cell r="BO374">
            <v>-3733.9373808</v>
          </cell>
          <cell r="BP374">
            <v>-3733.9373808</v>
          </cell>
          <cell r="BQ374">
            <v>-3733.9373808</v>
          </cell>
          <cell r="BT374">
            <v>-3733.9373808</v>
          </cell>
          <cell r="BU374">
            <v>-3733.9373808</v>
          </cell>
          <cell r="BV374">
            <v>-3733.9373808</v>
          </cell>
          <cell r="BW374">
            <v>-3733.9373808</v>
          </cell>
          <cell r="BX374">
            <v>-3733.9373808</v>
          </cell>
          <cell r="BY374">
            <v>-3733.9373808</v>
          </cell>
          <cell r="BZ374">
            <v>-3733.9373808</v>
          </cell>
          <cell r="CA374">
            <v>-3865.0002039000001</v>
          </cell>
          <cell r="CB374">
            <v>-3865.0002039000001</v>
          </cell>
          <cell r="CC374">
            <v>-3865.0002039000001</v>
          </cell>
          <cell r="CD374">
            <v>-3865.0002039000001</v>
          </cell>
          <cell r="CE374">
            <v>-3865.0002039000001</v>
          </cell>
        </row>
        <row r="375">
          <cell r="F375">
            <v>-10059.15</v>
          </cell>
          <cell r="G375">
            <v>10059.15</v>
          </cell>
        </row>
        <row r="378">
          <cell r="B378">
            <v>-31161.74</v>
          </cell>
          <cell r="C378">
            <v>-37508.699999999997</v>
          </cell>
          <cell r="D378">
            <v>-36842.17</v>
          </cell>
          <cell r="E378">
            <v>-30138.240000000002</v>
          </cell>
          <cell r="F378">
            <v>-33787.74</v>
          </cell>
          <cell r="G378">
            <v>-33787.74</v>
          </cell>
          <cell r="H378">
            <v>-22387.27</v>
          </cell>
          <cell r="I378">
            <v>-23402.93</v>
          </cell>
          <cell r="J378">
            <v>-23402.92</v>
          </cell>
          <cell r="K378">
            <v>-23403.01</v>
          </cell>
          <cell r="L378">
            <v>-26529.31</v>
          </cell>
          <cell r="M378">
            <v>-24778.15</v>
          </cell>
          <cell r="P378">
            <v>-25361.06</v>
          </cell>
          <cell r="Q378">
            <v>-25361.16</v>
          </cell>
          <cell r="R378">
            <v>-25360.91</v>
          </cell>
          <cell r="S378">
            <v>-24020.14</v>
          </cell>
          <cell r="T378">
            <v>-24020.14</v>
          </cell>
          <cell r="U378">
            <v>-25168.38</v>
          </cell>
          <cell r="V378">
            <v>-23049.55</v>
          </cell>
          <cell r="W378">
            <v>-22081.99</v>
          </cell>
          <cell r="X378">
            <v>-25084.870360000001</v>
          </cell>
          <cell r="Y378">
            <v>-25084.870360000001</v>
          </cell>
          <cell r="Z378">
            <v>-25084.870360000001</v>
          </cell>
          <cell r="AA378">
            <v>-25084.870360000001</v>
          </cell>
          <cell r="AD378">
            <v>-25084.870360000001</v>
          </cell>
          <cell r="AE378">
            <v>-25084.870360000001</v>
          </cell>
          <cell r="AF378">
            <v>-25084.870360000001</v>
          </cell>
          <cell r="AG378">
            <v>-25084.870360000001</v>
          </cell>
          <cell r="AH378">
            <v>-25084.870360000001</v>
          </cell>
          <cell r="AI378">
            <v>-25084.870360000001</v>
          </cell>
          <cell r="AJ378">
            <v>-25084.870360000001</v>
          </cell>
          <cell r="AK378">
            <v>-27134.378530599999</v>
          </cell>
          <cell r="AL378">
            <v>-27134.378530599999</v>
          </cell>
          <cell r="AM378">
            <v>-27134.378530599999</v>
          </cell>
          <cell r="AN378">
            <v>-27134.378530599999</v>
          </cell>
          <cell r="AO378">
            <v>-27134.378530599999</v>
          </cell>
          <cell r="AR378">
            <v>-27134.378530599999</v>
          </cell>
          <cell r="AS378">
            <v>-27134.378530599999</v>
          </cell>
          <cell r="AT378">
            <v>-27134.378530599999</v>
          </cell>
          <cell r="AU378">
            <v>-27134.378530599999</v>
          </cell>
          <cell r="AV378">
            <v>-27134.378530599999</v>
          </cell>
          <cell r="AW378">
            <v>-27134.378530599999</v>
          </cell>
          <cell r="AX378">
            <v>-27134.378530599999</v>
          </cell>
          <cell r="AY378">
            <v>-28211.6199036</v>
          </cell>
          <cell r="AZ378">
            <v>-28211.6199036</v>
          </cell>
          <cell r="BA378">
            <v>-28211.6199036</v>
          </cell>
          <cell r="BB378">
            <v>-28211.6199036</v>
          </cell>
          <cell r="BC378">
            <v>-28211.6199036</v>
          </cell>
          <cell r="BF378">
            <v>-28211.6199036</v>
          </cell>
          <cell r="BG378">
            <v>-28211.6199036</v>
          </cell>
          <cell r="BH378">
            <v>-28211.6199036</v>
          </cell>
          <cell r="BI378">
            <v>-28211.6199036</v>
          </cell>
          <cell r="BJ378">
            <v>-28211.6199036</v>
          </cell>
          <cell r="BK378">
            <v>-28211.6199036</v>
          </cell>
          <cell r="BL378">
            <v>-28211.6199036</v>
          </cell>
          <cell r="BM378">
            <v>-29252.6193016</v>
          </cell>
          <cell r="BN378">
            <v>-29252.6193016</v>
          </cell>
          <cell r="BO378">
            <v>-29252.6193016</v>
          </cell>
          <cell r="BP378">
            <v>-29252.6193016</v>
          </cell>
          <cell r="BQ378">
            <v>-29252.6193016</v>
          </cell>
          <cell r="BT378">
            <v>-29252.6193016</v>
          </cell>
          <cell r="BU378">
            <v>-29252.6193016</v>
          </cell>
          <cell r="BV378">
            <v>-29252.6193016</v>
          </cell>
          <cell r="BW378">
            <v>-29252.6193016</v>
          </cell>
          <cell r="BX378">
            <v>-29252.6193016</v>
          </cell>
          <cell r="BY378">
            <v>-30279.383483000001</v>
          </cell>
          <cell r="BZ378">
            <v>-30279.383483000001</v>
          </cell>
          <cell r="CA378">
            <v>-30279.383483000001</v>
          </cell>
          <cell r="CB378">
            <v>-30279.383483000001</v>
          </cell>
          <cell r="CC378">
            <v>-30279.383483000001</v>
          </cell>
          <cell r="CD378">
            <v>-30279.383483000001</v>
          </cell>
          <cell r="CE378">
            <v>-30279.383483000001</v>
          </cell>
        </row>
        <row r="379">
          <cell r="B379">
            <v>-34554.620000000003</v>
          </cell>
          <cell r="C379">
            <v>-34583.93</v>
          </cell>
          <cell r="D379">
            <v>-33680.97</v>
          </cell>
          <cell r="E379">
            <v>-33666.06</v>
          </cell>
          <cell r="F379">
            <v>-33662.06</v>
          </cell>
          <cell r="G379">
            <v>-33662.050000000003</v>
          </cell>
          <cell r="H379">
            <v>-22694.85</v>
          </cell>
          <cell r="I379">
            <v>-23002.400000000001</v>
          </cell>
          <cell r="J379">
            <v>-23002.37</v>
          </cell>
          <cell r="K379">
            <v>-23002.37</v>
          </cell>
          <cell r="L379">
            <v>-28056.48</v>
          </cell>
          <cell r="M379">
            <v>-25542.54</v>
          </cell>
          <cell r="P379">
            <v>-23810.6</v>
          </cell>
          <cell r="Q379">
            <v>-24419.58</v>
          </cell>
          <cell r="R379">
            <v>-24485.91</v>
          </cell>
          <cell r="S379">
            <v>-23805.26</v>
          </cell>
          <cell r="T379">
            <v>-23236.46</v>
          </cell>
          <cell r="U379">
            <v>-26076.63</v>
          </cell>
          <cell r="V379">
            <v>-23641.35</v>
          </cell>
          <cell r="W379">
            <v>-23062.15</v>
          </cell>
          <cell r="X379">
            <v>-34409.661375999996</v>
          </cell>
          <cell r="Y379">
            <v>-34409.661375999996</v>
          </cell>
          <cell r="Z379">
            <v>-34409.661375999996</v>
          </cell>
          <cell r="AA379">
            <v>-34409.661375999996</v>
          </cell>
          <cell r="AD379">
            <v>-34409.661375999996</v>
          </cell>
          <cell r="AE379">
            <v>-34409.661375999996</v>
          </cell>
          <cell r="AF379">
            <v>-34409.661375999996</v>
          </cell>
          <cell r="AG379">
            <v>-34409.661375999996</v>
          </cell>
          <cell r="AH379">
            <v>-34409.661375999996</v>
          </cell>
          <cell r="AI379">
            <v>-34409.661375999996</v>
          </cell>
          <cell r="AJ379">
            <v>-34409.661375999996</v>
          </cell>
          <cell r="AK379">
            <v>-37220.856016500002</v>
          </cell>
          <cell r="AL379">
            <v>-37220.856016500002</v>
          </cell>
          <cell r="AM379">
            <v>-37220.856016500002</v>
          </cell>
          <cell r="AN379">
            <v>-37220.856016500002</v>
          </cell>
          <cell r="AO379">
            <v>-37220.856016500002</v>
          </cell>
          <cell r="AR379">
            <v>-37220.856016500002</v>
          </cell>
          <cell r="AS379">
            <v>-37220.856016500002</v>
          </cell>
          <cell r="AT379">
            <v>-37220.856016500002</v>
          </cell>
          <cell r="AU379">
            <v>-37220.856016500002</v>
          </cell>
          <cell r="AV379">
            <v>-37220.856016500002</v>
          </cell>
          <cell r="AW379">
            <v>-37220.856016500002</v>
          </cell>
          <cell r="AX379">
            <v>-37220.856016500002</v>
          </cell>
          <cell r="AY379">
            <v>-38698.579764399998</v>
          </cell>
          <cell r="AZ379">
            <v>-38698.579764399998</v>
          </cell>
          <cell r="BA379">
            <v>-38698.579764399998</v>
          </cell>
          <cell r="BB379">
            <v>-38698.579764399998</v>
          </cell>
          <cell r="BC379">
            <v>-38698.579764399998</v>
          </cell>
          <cell r="BF379">
            <v>-38698.579764399998</v>
          </cell>
          <cell r="BG379">
            <v>-38698.579764399998</v>
          </cell>
          <cell r="BH379">
            <v>-38698.579764399998</v>
          </cell>
          <cell r="BI379">
            <v>-38698.579764399998</v>
          </cell>
          <cell r="BJ379">
            <v>-38698.579764399998</v>
          </cell>
          <cell r="BK379">
            <v>-38698.579764399998</v>
          </cell>
          <cell r="BL379">
            <v>-38698.579764399998</v>
          </cell>
          <cell r="BM379">
            <v>-40126.618295599998</v>
          </cell>
          <cell r="BN379">
            <v>-40126.618295599998</v>
          </cell>
          <cell r="BO379">
            <v>-40126.618295599998</v>
          </cell>
          <cell r="BP379">
            <v>-40126.618295599998</v>
          </cell>
          <cell r="BQ379">
            <v>-40126.618295599998</v>
          </cell>
          <cell r="BT379">
            <v>-40126.618295599998</v>
          </cell>
          <cell r="BU379">
            <v>-40126.618295599998</v>
          </cell>
          <cell r="BV379">
            <v>-40126.618295599998</v>
          </cell>
          <cell r="BW379">
            <v>-40126.618295599998</v>
          </cell>
          <cell r="BX379">
            <v>-40126.618295599998</v>
          </cell>
          <cell r="BY379">
            <v>-41535.003704000002</v>
          </cell>
          <cell r="BZ379">
            <v>-41535.003704000002</v>
          </cell>
          <cell r="CA379">
            <v>-41535.003704000002</v>
          </cell>
          <cell r="CB379">
            <v>-41535.003704000002</v>
          </cell>
          <cell r="CC379">
            <v>-41535.003704000002</v>
          </cell>
          <cell r="CD379">
            <v>-41535.003704000002</v>
          </cell>
          <cell r="CE379">
            <v>-41535.003704000002</v>
          </cell>
        </row>
        <row r="380">
          <cell r="B380">
            <v>-2470.34</v>
          </cell>
          <cell r="C380">
            <v>-103106.2</v>
          </cell>
          <cell r="D380">
            <v>-51358.29</v>
          </cell>
          <cell r="F380">
            <v>105576.54</v>
          </cell>
          <cell r="G380">
            <v>0</v>
          </cell>
          <cell r="H380">
            <v>0</v>
          </cell>
          <cell r="I380">
            <v>-2089.25</v>
          </cell>
          <cell r="J380">
            <v>0</v>
          </cell>
          <cell r="K380">
            <v>0</v>
          </cell>
          <cell r="L380">
            <v>11105.37</v>
          </cell>
          <cell r="M380">
            <v>0</v>
          </cell>
          <cell r="P380">
            <v>0</v>
          </cell>
          <cell r="Q380">
            <v>0</v>
          </cell>
          <cell r="R380">
            <v>-248683.7</v>
          </cell>
          <cell r="S380">
            <v>0</v>
          </cell>
          <cell r="T380">
            <v>0</v>
          </cell>
          <cell r="U380">
            <v>-43911.08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</row>
        <row r="382">
          <cell r="B382">
            <v>-2193.54</v>
          </cell>
          <cell r="M382">
            <v>-8240</v>
          </cell>
        </row>
        <row r="383">
          <cell r="K383">
            <v>-286.06</v>
          </cell>
          <cell r="L383">
            <v>-25.75</v>
          </cell>
          <cell r="M383">
            <v>-33258.61</v>
          </cell>
          <cell r="U383">
            <v>-4577.57</v>
          </cell>
          <cell r="W383">
            <v>-62683.33</v>
          </cell>
        </row>
        <row r="385">
          <cell r="H385">
            <v>0</v>
          </cell>
          <cell r="I385">
            <v>-776</v>
          </cell>
        </row>
        <row r="386">
          <cell r="D386">
            <v>-3600</v>
          </cell>
          <cell r="E386">
            <v>-14890</v>
          </cell>
          <cell r="F386">
            <v>-1000</v>
          </cell>
          <cell r="G386">
            <v>-1200</v>
          </cell>
          <cell r="H386">
            <v>-2400</v>
          </cell>
          <cell r="I386">
            <v>0</v>
          </cell>
          <cell r="J386">
            <v>-1200</v>
          </cell>
          <cell r="K386">
            <v>0</v>
          </cell>
          <cell r="L386">
            <v>-320</v>
          </cell>
          <cell r="M386">
            <v>-1932</v>
          </cell>
          <cell r="P386">
            <v>0</v>
          </cell>
          <cell r="Q386">
            <v>0</v>
          </cell>
          <cell r="R386">
            <v>-5545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-101036.51</v>
          </cell>
          <cell r="Y386">
            <v>-12409.65</v>
          </cell>
          <cell r="Z386">
            <v>-12409.65</v>
          </cell>
          <cell r="AA386">
            <v>-12409.65</v>
          </cell>
          <cell r="AD386">
            <v>-6883.5936101999996</v>
          </cell>
          <cell r="AE386">
            <v>-6883.5936101999996</v>
          </cell>
          <cell r="AF386">
            <v>-6986.8475140999999</v>
          </cell>
          <cell r="AG386">
            <v>-6986.8475140999999</v>
          </cell>
          <cell r="AH386">
            <v>-6986.8475140999999</v>
          </cell>
          <cell r="AI386">
            <v>-6986.8475140999999</v>
          </cell>
          <cell r="AJ386">
            <v>-6986.8475140999999</v>
          </cell>
          <cell r="AK386">
            <v>-7557.6729560000003</v>
          </cell>
          <cell r="AL386">
            <v>-7557.6729560000003</v>
          </cell>
          <cell r="AM386">
            <v>-7557.6729560000003</v>
          </cell>
          <cell r="AN386">
            <v>-7557.6729560000003</v>
          </cell>
          <cell r="AO386">
            <v>-7557.6729560000003</v>
          </cell>
          <cell r="AR386">
            <v>-7557.6729560000003</v>
          </cell>
          <cell r="AS386">
            <v>-7557.6729560000003</v>
          </cell>
          <cell r="AT386">
            <v>-7557.6729560000003</v>
          </cell>
          <cell r="AU386">
            <v>-7557.6729560000003</v>
          </cell>
          <cell r="AV386">
            <v>-7557.6729560000003</v>
          </cell>
          <cell r="AW386">
            <v>-7557.6729560000003</v>
          </cell>
          <cell r="AX386">
            <v>-7557.6729560000003</v>
          </cell>
          <cell r="AY386">
            <v>-7857.7125728000001</v>
          </cell>
          <cell r="AZ386">
            <v>-7857.7125728000001</v>
          </cell>
          <cell r="BA386">
            <v>-7857.7125728000001</v>
          </cell>
          <cell r="BB386">
            <v>-7857.7125728000001</v>
          </cell>
          <cell r="BC386">
            <v>-7857.7125728000001</v>
          </cell>
          <cell r="BF386">
            <v>-7857.7125728000001</v>
          </cell>
          <cell r="BG386">
            <v>-7857.7125728000001</v>
          </cell>
          <cell r="BH386">
            <v>-7857.7125728000001</v>
          </cell>
          <cell r="BI386">
            <v>-7857.7125728000001</v>
          </cell>
          <cell r="BJ386">
            <v>-7857.7125728000001</v>
          </cell>
          <cell r="BK386">
            <v>-7857.7125728000001</v>
          </cell>
          <cell r="BL386">
            <v>-7857.7125728000001</v>
          </cell>
          <cell r="BM386">
            <v>-8147.6621661999998</v>
          </cell>
          <cell r="BN386">
            <v>-8147.6621661999998</v>
          </cell>
          <cell r="BO386">
            <v>-8147.6621661999998</v>
          </cell>
          <cell r="BP386">
            <v>-8147.6621661999998</v>
          </cell>
          <cell r="BQ386">
            <v>-8147.6621661999998</v>
          </cell>
          <cell r="BT386">
            <v>-8147.6621661999998</v>
          </cell>
          <cell r="BU386">
            <v>-8147.6621661999998</v>
          </cell>
          <cell r="BV386">
            <v>-8147.6621661999998</v>
          </cell>
          <cell r="BW386">
            <v>-8147.6621661999998</v>
          </cell>
          <cell r="BX386">
            <v>-8147.6621661999998</v>
          </cell>
          <cell r="BY386">
            <v>-8147.6621661999998</v>
          </cell>
          <cell r="BZ386">
            <v>-8147.6621661999998</v>
          </cell>
          <cell r="CA386">
            <v>-8433.6451087999994</v>
          </cell>
          <cell r="CB386">
            <v>-8433.6451087999994</v>
          </cell>
          <cell r="CC386">
            <v>-8433.6451087999994</v>
          </cell>
          <cell r="CD386">
            <v>-8433.6451087999994</v>
          </cell>
          <cell r="CE386">
            <v>-8433.6451087999994</v>
          </cell>
        </row>
        <row r="391">
          <cell r="B391">
            <v>-151801.04999999999</v>
          </cell>
          <cell r="C391">
            <v>-156453.66</v>
          </cell>
          <cell r="D391">
            <v>-164385.10999999999</v>
          </cell>
          <cell r="E391">
            <v>-154202.37</v>
          </cell>
          <cell r="F391">
            <v>-156028.47</v>
          </cell>
          <cell r="G391">
            <v>-158899.22</v>
          </cell>
          <cell r="H391">
            <v>-174062.77</v>
          </cell>
          <cell r="I391">
            <v>-170404.9</v>
          </cell>
          <cell r="J391">
            <v>-177605.82</v>
          </cell>
          <cell r="K391">
            <v>-166404.63</v>
          </cell>
          <cell r="L391">
            <v>-148309.78</v>
          </cell>
          <cell r="M391">
            <v>-329562.46000000002</v>
          </cell>
          <cell r="P391">
            <v>-170295.33</v>
          </cell>
          <cell r="Q391">
            <v>-170850.74</v>
          </cell>
          <cell r="R391">
            <v>-235708.94</v>
          </cell>
          <cell r="S391">
            <v>-163022.56</v>
          </cell>
          <cell r="T391">
            <v>-168919.82</v>
          </cell>
          <cell r="U391">
            <v>-190724.87</v>
          </cell>
          <cell r="V391">
            <v>-161043.35999999999</v>
          </cell>
          <cell r="W391">
            <v>-155718.53</v>
          </cell>
          <cell r="X391">
            <v>-138918.5415852</v>
          </cell>
          <cell r="Y391">
            <v>-138918.5415852</v>
          </cell>
          <cell r="Z391">
            <v>-138918.5415852</v>
          </cell>
          <cell r="AA391">
            <v>-138918.5415852</v>
          </cell>
          <cell r="AD391">
            <v>-138918.5415852</v>
          </cell>
          <cell r="AE391">
            <v>-138918.5415852</v>
          </cell>
          <cell r="AF391">
            <v>-141002.31525889999</v>
          </cell>
          <cell r="AG391">
            <v>-141002.31525889999</v>
          </cell>
          <cell r="AH391">
            <v>-141002.31525889999</v>
          </cell>
          <cell r="AI391">
            <v>-141002.31525889999</v>
          </cell>
          <cell r="AJ391">
            <v>-141002.31525889999</v>
          </cell>
          <cell r="AK391">
            <v>-152522.2328876</v>
          </cell>
          <cell r="AL391">
            <v>-152522.2328876</v>
          </cell>
          <cell r="AM391">
            <v>-152522.2328876</v>
          </cell>
          <cell r="AN391">
            <v>-152522.2328876</v>
          </cell>
          <cell r="AO391">
            <v>-152522.2328876</v>
          </cell>
          <cell r="AR391">
            <v>-152522.2328876</v>
          </cell>
          <cell r="AS391">
            <v>-152522.2328876</v>
          </cell>
          <cell r="AT391">
            <v>-152522.2328876</v>
          </cell>
          <cell r="AU391">
            <v>-152522.2328876</v>
          </cell>
          <cell r="AV391">
            <v>-152522.2328876</v>
          </cell>
          <cell r="AW391">
            <v>-152522.2328876</v>
          </cell>
          <cell r="AX391">
            <v>-152522.2328876</v>
          </cell>
          <cell r="AY391">
            <v>-158577.33701739999</v>
          </cell>
          <cell r="AZ391">
            <v>-158577.33701739999</v>
          </cell>
          <cell r="BA391">
            <v>-158577.33701739999</v>
          </cell>
          <cell r="BB391">
            <v>-158577.33701739999</v>
          </cell>
          <cell r="BC391">
            <v>-158577.33701739999</v>
          </cell>
          <cell r="BF391">
            <v>-158577.33701739999</v>
          </cell>
          <cell r="BG391">
            <v>-158577.33701739999</v>
          </cell>
          <cell r="BH391">
            <v>-158577.33701739999</v>
          </cell>
          <cell r="BI391">
            <v>-158577.33701739999</v>
          </cell>
          <cell r="BJ391">
            <v>-158577.33701739999</v>
          </cell>
          <cell r="BK391">
            <v>-158577.33701739999</v>
          </cell>
          <cell r="BL391">
            <v>-158577.33701739999</v>
          </cell>
          <cell r="BM391">
            <v>-164428.84322030001</v>
          </cell>
          <cell r="BN391">
            <v>-164428.84322030001</v>
          </cell>
          <cell r="BO391">
            <v>-164428.84322030001</v>
          </cell>
          <cell r="BP391">
            <v>-164428.84322030001</v>
          </cell>
          <cell r="BQ391">
            <v>-164428.84322030001</v>
          </cell>
          <cell r="BT391">
            <v>-164428.84322030001</v>
          </cell>
          <cell r="BU391">
            <v>-164428.84322030001</v>
          </cell>
          <cell r="BV391">
            <v>-164428.84322030001</v>
          </cell>
          <cell r="BW391">
            <v>-164428.84322030001</v>
          </cell>
          <cell r="BX391">
            <v>-164428.84322030001</v>
          </cell>
          <cell r="BY391">
            <v>-164428.84322030001</v>
          </cell>
          <cell r="BZ391">
            <v>-164428.84322030001</v>
          </cell>
          <cell r="CA391">
            <v>-170200.29701390001</v>
          </cell>
          <cell r="CB391">
            <v>-170200.29701390001</v>
          </cell>
          <cell r="CC391">
            <v>-170200.29701390001</v>
          </cell>
          <cell r="CD391">
            <v>-170200.29701390001</v>
          </cell>
          <cell r="CE391">
            <v>-170200.29701390001</v>
          </cell>
        </row>
        <row r="392">
          <cell r="B392">
            <v>-44483.86</v>
          </cell>
          <cell r="C392">
            <v>-47279.73</v>
          </cell>
          <cell r="D392">
            <v>-48263.61</v>
          </cell>
          <cell r="E392">
            <v>-45554.48</v>
          </cell>
          <cell r="F392">
            <v>-46316.58</v>
          </cell>
          <cell r="G392">
            <v>-47915.39</v>
          </cell>
          <cell r="H392">
            <v>-50033.62</v>
          </cell>
          <cell r="I392">
            <v>-47286.79</v>
          </cell>
          <cell r="J392">
            <v>-49287.06</v>
          </cell>
          <cell r="K392">
            <v>-46664.84</v>
          </cell>
          <cell r="L392">
            <v>-57860.6</v>
          </cell>
          <cell r="M392">
            <v>-59210.8</v>
          </cell>
          <cell r="P392">
            <v>-47254.28</v>
          </cell>
          <cell r="Q392">
            <v>-47417.08</v>
          </cell>
          <cell r="R392">
            <v>-66423.19</v>
          </cell>
          <cell r="S392">
            <v>-45333.19</v>
          </cell>
          <cell r="T392">
            <v>-46851.199999999997</v>
          </cell>
          <cell r="U392">
            <v>-53177.66</v>
          </cell>
          <cell r="V392">
            <v>-39474.769999999997</v>
          </cell>
          <cell r="W392">
            <v>-146317.04</v>
          </cell>
          <cell r="X392">
            <v>-40627.4749142</v>
          </cell>
          <cell r="Y392">
            <v>-40627.4749142</v>
          </cell>
          <cell r="Z392">
            <v>-40627.4749142</v>
          </cell>
          <cell r="AA392">
            <v>-40627.4749142</v>
          </cell>
          <cell r="AD392">
            <v>-40627.4749142</v>
          </cell>
          <cell r="AE392">
            <v>-40627.4749142</v>
          </cell>
          <cell r="AF392">
            <v>-41236.892587800001</v>
          </cell>
          <cell r="AG392">
            <v>-41236.892587800001</v>
          </cell>
          <cell r="AH392">
            <v>-41236.892587800001</v>
          </cell>
          <cell r="AI392">
            <v>-41236.892587800001</v>
          </cell>
          <cell r="AJ392">
            <v>-41236.892587800001</v>
          </cell>
          <cell r="AK392">
            <v>-44605.969355900001</v>
          </cell>
          <cell r="AL392">
            <v>-44605.969355900001</v>
          </cell>
          <cell r="AM392">
            <v>-44605.969355900001</v>
          </cell>
          <cell r="AN392">
            <v>-44605.969355900001</v>
          </cell>
          <cell r="AO392">
            <v>-44605.969355900001</v>
          </cell>
          <cell r="AR392">
            <v>-44605.969355900001</v>
          </cell>
          <cell r="AS392">
            <v>-44605.969355900001</v>
          </cell>
          <cell r="AT392">
            <v>-44605.969355900001</v>
          </cell>
          <cell r="AU392">
            <v>-44605.969355900001</v>
          </cell>
          <cell r="AV392">
            <v>-44605.969355900001</v>
          </cell>
          <cell r="AW392">
            <v>-44605.969355900001</v>
          </cell>
          <cell r="AX392">
            <v>-44605.969355900001</v>
          </cell>
          <cell r="AY392">
            <v>-46376.809397700003</v>
          </cell>
          <cell r="AZ392">
            <v>-46376.809397700003</v>
          </cell>
          <cell r="BA392">
            <v>-46376.809397700003</v>
          </cell>
          <cell r="BB392">
            <v>-46376.809397700003</v>
          </cell>
          <cell r="BC392">
            <v>-46376.809397700003</v>
          </cell>
          <cell r="BF392">
            <v>-46376.809397700003</v>
          </cell>
          <cell r="BG392">
            <v>-46376.809397700003</v>
          </cell>
          <cell r="BH392">
            <v>-46376.809397700003</v>
          </cell>
          <cell r="BI392">
            <v>-46376.809397700003</v>
          </cell>
          <cell r="BJ392">
            <v>-46376.809397700003</v>
          </cell>
          <cell r="BK392">
            <v>-46376.809397700003</v>
          </cell>
          <cell r="BL392">
            <v>-46376.809397700003</v>
          </cell>
          <cell r="BM392">
            <v>-48088.117971300002</v>
          </cell>
          <cell r="BN392">
            <v>-48088.117971300002</v>
          </cell>
          <cell r="BO392">
            <v>-48088.117971300002</v>
          </cell>
          <cell r="BP392">
            <v>-48088.117971300002</v>
          </cell>
          <cell r="BQ392">
            <v>-48088.117971300002</v>
          </cell>
          <cell r="BT392">
            <v>-48088.117971300002</v>
          </cell>
          <cell r="BU392">
            <v>-48088.117971300002</v>
          </cell>
          <cell r="BV392">
            <v>-48088.117971300002</v>
          </cell>
          <cell r="BW392">
            <v>-48088.117971300002</v>
          </cell>
          <cell r="BX392">
            <v>-48088.117971300002</v>
          </cell>
          <cell r="BY392">
            <v>-48088.117971300002</v>
          </cell>
          <cell r="BZ392">
            <v>-48088.117971300002</v>
          </cell>
          <cell r="CA392">
            <v>-49775.982183200002</v>
          </cell>
          <cell r="CB392">
            <v>-49775.982183200002</v>
          </cell>
          <cell r="CC392">
            <v>-49775.982183200002</v>
          </cell>
          <cell r="CD392">
            <v>-49775.982183200002</v>
          </cell>
          <cell r="CE392">
            <v>-49775.982183200002</v>
          </cell>
        </row>
        <row r="393">
          <cell r="B393">
            <v>-12043.88</v>
          </cell>
          <cell r="C393">
            <v>-118944.74</v>
          </cell>
          <cell r="D393">
            <v>-13082.77</v>
          </cell>
          <cell r="E393">
            <v>-12394.57</v>
          </cell>
          <cell r="F393">
            <v>-12630.1</v>
          </cell>
          <cell r="G393">
            <v>-13126</v>
          </cell>
          <cell r="H393">
            <v>-15805.66</v>
          </cell>
          <cell r="I393">
            <v>-13436.52</v>
          </cell>
          <cell r="J393">
            <v>-11349.63</v>
          </cell>
          <cell r="K393">
            <v>-15536.48</v>
          </cell>
          <cell r="L393">
            <v>-12448.31</v>
          </cell>
          <cell r="M393">
            <v>143826.35</v>
          </cell>
          <cell r="P393">
            <v>-12786.54</v>
          </cell>
          <cell r="Q393">
            <v>-13015.66</v>
          </cell>
          <cell r="R393">
            <v>-13113.94</v>
          </cell>
          <cell r="S393">
            <v>-12401.66</v>
          </cell>
          <cell r="T393">
            <v>-13190.88</v>
          </cell>
          <cell r="U393">
            <v>-15996.36</v>
          </cell>
          <cell r="V393">
            <v>-11216.44</v>
          </cell>
          <cell r="W393">
            <v>-7967.57</v>
          </cell>
          <cell r="X393">
            <v>-20492.3048451</v>
          </cell>
          <cell r="Y393">
            <v>-11576.542632000001</v>
          </cell>
          <cell r="Z393">
            <v>-11576.542632000001</v>
          </cell>
          <cell r="AA393">
            <v>-11576.542632000001</v>
          </cell>
          <cell r="AD393">
            <v>-11576.542632000001</v>
          </cell>
          <cell r="AE393">
            <v>-11576.542632000001</v>
          </cell>
          <cell r="AF393">
            <v>-12097.483550700001</v>
          </cell>
          <cell r="AG393">
            <v>-11750.1962718</v>
          </cell>
          <cell r="AH393">
            <v>-11750.1962718</v>
          </cell>
          <cell r="AI393">
            <v>-11750.1962718</v>
          </cell>
          <cell r="AJ393">
            <v>-11750.1962718</v>
          </cell>
          <cell r="AK393">
            <v>-19401.7323321</v>
          </cell>
          <cell r="AL393">
            <v>-12710.196073999999</v>
          </cell>
          <cell r="AM393">
            <v>-12710.196073999999</v>
          </cell>
          <cell r="AN393">
            <v>-12710.196073999999</v>
          </cell>
          <cell r="AO393">
            <v>-12710.196073999999</v>
          </cell>
          <cell r="AR393">
            <v>-12710.196073999999</v>
          </cell>
          <cell r="AS393">
            <v>-12710.196073999999</v>
          </cell>
          <cell r="AT393">
            <v>-12710.196073999999</v>
          </cell>
          <cell r="AU393">
            <v>-12710.196073999999</v>
          </cell>
          <cell r="AV393">
            <v>-12710.196073999999</v>
          </cell>
          <cell r="AW393">
            <v>-12710.196073999999</v>
          </cell>
          <cell r="AX393">
            <v>-12710.196073999999</v>
          </cell>
          <cell r="AY393">
            <v>-16746.938827400001</v>
          </cell>
          <cell r="AZ393">
            <v>-13214.7839183</v>
          </cell>
          <cell r="BA393">
            <v>-13214.7839183</v>
          </cell>
          <cell r="BB393">
            <v>-13214.7839183</v>
          </cell>
          <cell r="BC393">
            <v>-13214.7839183</v>
          </cell>
          <cell r="BF393">
            <v>-13214.7839183</v>
          </cell>
          <cell r="BG393">
            <v>-13214.7839183</v>
          </cell>
          <cell r="BH393">
            <v>-13214.7839183</v>
          </cell>
          <cell r="BI393">
            <v>-13214.7839183</v>
          </cell>
          <cell r="BJ393">
            <v>-13214.7839183</v>
          </cell>
          <cell r="BK393">
            <v>-13214.7839183</v>
          </cell>
          <cell r="BL393">
            <v>-13214.7839183</v>
          </cell>
          <cell r="BM393">
            <v>-17115.781386800001</v>
          </cell>
          <cell r="BN393">
            <v>-13702.3961019</v>
          </cell>
          <cell r="BO393">
            <v>-13702.3961019</v>
          </cell>
          <cell r="BP393">
            <v>-13702.3961019</v>
          </cell>
          <cell r="BQ393">
            <v>-13702.3961019</v>
          </cell>
          <cell r="BT393">
            <v>-13702.3961019</v>
          </cell>
          <cell r="BU393">
            <v>-13702.3961019</v>
          </cell>
          <cell r="BV393">
            <v>-13702.3961019</v>
          </cell>
          <cell r="BW393">
            <v>-13702.3961019</v>
          </cell>
          <cell r="BX393">
            <v>-13702.3961019</v>
          </cell>
          <cell r="BY393">
            <v>-13702.3961019</v>
          </cell>
          <cell r="BZ393">
            <v>-13702.3961019</v>
          </cell>
          <cell r="CA393">
            <v>-17550.028631199999</v>
          </cell>
          <cell r="CB393">
            <v>-14183.3564181</v>
          </cell>
          <cell r="CC393">
            <v>-14183.3564181</v>
          </cell>
          <cell r="CD393">
            <v>-14183.3564181</v>
          </cell>
          <cell r="CE393">
            <v>-14183.3564181</v>
          </cell>
        </row>
        <row r="394">
          <cell r="B394">
            <v>-3529.33</v>
          </cell>
          <cell r="C394">
            <v>-34774.449999999997</v>
          </cell>
          <cell r="D394">
            <v>-3833.76</v>
          </cell>
          <cell r="E394">
            <v>-3632.13</v>
          </cell>
          <cell r="F394">
            <v>-3701.12</v>
          </cell>
          <cell r="G394">
            <v>-3846.49</v>
          </cell>
          <cell r="H394">
            <v>-4631.6499999999996</v>
          </cell>
          <cell r="I394">
            <v>-3937.44</v>
          </cell>
          <cell r="J394">
            <v>-3325.9</v>
          </cell>
          <cell r="K394">
            <v>-4552.84</v>
          </cell>
          <cell r="L394">
            <v>-3647.86</v>
          </cell>
          <cell r="M394">
            <v>18439.259999999998</v>
          </cell>
          <cell r="P394">
            <v>-3746.98</v>
          </cell>
          <cell r="Q394">
            <v>-6399.23</v>
          </cell>
          <cell r="R394">
            <v>-4385.22</v>
          </cell>
          <cell r="S394">
            <v>-3634.2</v>
          </cell>
          <cell r="T394">
            <v>-4371.33</v>
          </cell>
          <cell r="U394">
            <v>-5629.98</v>
          </cell>
          <cell r="V394">
            <v>-5849.34</v>
          </cell>
          <cell r="W394">
            <v>-4809.51</v>
          </cell>
          <cell r="X394">
            <v>-5998.2975047999998</v>
          </cell>
          <cell r="Y394">
            <v>-3385.6037428</v>
          </cell>
          <cell r="Z394">
            <v>-3385.6037428</v>
          </cell>
          <cell r="AA394">
            <v>-3385.6037428</v>
          </cell>
          <cell r="AD394">
            <v>-3385.6037428</v>
          </cell>
          <cell r="AE394">
            <v>-3385.6037428</v>
          </cell>
          <cell r="AF394">
            <v>-3537.9656613000002</v>
          </cell>
          <cell r="AG394">
            <v>-3436.4110492</v>
          </cell>
          <cell r="AH394">
            <v>-3436.4110492</v>
          </cell>
          <cell r="AI394">
            <v>-3436.4110492</v>
          </cell>
          <cell r="AJ394">
            <v>-3436.4110492</v>
          </cell>
          <cell r="AK394">
            <v>-5674.1487545999998</v>
          </cell>
          <cell r="AL394">
            <v>-3717.1657798000001</v>
          </cell>
          <cell r="AM394">
            <v>-3717.1657798000001</v>
          </cell>
          <cell r="AN394">
            <v>-3717.1657798000001</v>
          </cell>
          <cell r="AO394">
            <v>-3717.1657798000001</v>
          </cell>
          <cell r="AR394">
            <v>-3717.1657798000001</v>
          </cell>
          <cell r="AS394">
            <v>-3717.1657798000001</v>
          </cell>
          <cell r="AT394">
            <v>-3717.1657798000001</v>
          </cell>
          <cell r="AU394">
            <v>-3717.1657798000001</v>
          </cell>
          <cell r="AV394">
            <v>-3717.1657798000001</v>
          </cell>
          <cell r="AW394">
            <v>-3717.1657798000001</v>
          </cell>
          <cell r="AX394">
            <v>-3717.1657798000001</v>
          </cell>
          <cell r="AY394">
            <v>-4897.7258074000001</v>
          </cell>
          <cell r="AZ394">
            <v>-3864.7232831000001</v>
          </cell>
          <cell r="BA394">
            <v>-3864.7232831000001</v>
          </cell>
          <cell r="BB394">
            <v>-3864.7232831000001</v>
          </cell>
          <cell r="BC394">
            <v>-3864.7232831000001</v>
          </cell>
          <cell r="BF394">
            <v>-3864.7232831000001</v>
          </cell>
          <cell r="BG394">
            <v>-3864.7232831000001</v>
          </cell>
          <cell r="BH394">
            <v>-3864.7232831000001</v>
          </cell>
          <cell r="BI394">
            <v>-3864.7232831000001</v>
          </cell>
          <cell r="BJ394">
            <v>-3864.7232831000001</v>
          </cell>
          <cell r="BK394">
            <v>-3864.7232831000001</v>
          </cell>
          <cell r="BL394">
            <v>-3864.7232831000001</v>
          </cell>
          <cell r="BM394">
            <v>-5005.6023324999996</v>
          </cell>
          <cell r="BN394">
            <v>-4007.3506639000002</v>
          </cell>
          <cell r="BO394">
            <v>-4007.3506639000002</v>
          </cell>
          <cell r="BP394">
            <v>-4007.3506639000002</v>
          </cell>
          <cell r="BQ394">
            <v>-4007.3506639000002</v>
          </cell>
          <cell r="BT394">
            <v>-4007.3506639000002</v>
          </cell>
          <cell r="BU394">
            <v>-4007.3506639000002</v>
          </cell>
          <cell r="BV394">
            <v>-4007.3506639000002</v>
          </cell>
          <cell r="BW394">
            <v>-4007.3506639000002</v>
          </cell>
          <cell r="BX394">
            <v>-4007.3506639000002</v>
          </cell>
          <cell r="BY394">
            <v>-4007.3506639000002</v>
          </cell>
          <cell r="BZ394">
            <v>-4007.3506639000002</v>
          </cell>
          <cell r="CA394">
            <v>-5132.6101386999999</v>
          </cell>
          <cell r="CB394">
            <v>-4147.9893485000002</v>
          </cell>
          <cell r="CC394">
            <v>-4147.9893485000002</v>
          </cell>
          <cell r="CD394">
            <v>-4147.9893485000002</v>
          </cell>
          <cell r="CE394">
            <v>-4147.9893485000002</v>
          </cell>
        </row>
        <row r="395">
          <cell r="B395">
            <v>218928.04</v>
          </cell>
          <cell r="C395">
            <v>-440680.05</v>
          </cell>
          <cell r="D395">
            <v>-8679.6299999999992</v>
          </cell>
          <cell r="E395">
            <v>4365.17</v>
          </cell>
          <cell r="F395">
            <v>520.75</v>
          </cell>
          <cell r="G395">
            <v>5620.17</v>
          </cell>
          <cell r="H395">
            <v>1199.1199999999999</v>
          </cell>
          <cell r="I395">
            <v>-13542.04</v>
          </cell>
          <cell r="J395">
            <v>-1266.82</v>
          </cell>
          <cell r="K395">
            <v>-16663</v>
          </cell>
          <cell r="L395">
            <v>-3854.14</v>
          </cell>
          <cell r="M395">
            <v>-14382.88</v>
          </cell>
          <cell r="P395">
            <v>27168.44</v>
          </cell>
          <cell r="Q395">
            <v>9216.27</v>
          </cell>
          <cell r="R395">
            <v>-8661.93</v>
          </cell>
          <cell r="S395">
            <v>-6393.6</v>
          </cell>
          <cell r="T395">
            <v>5821.07</v>
          </cell>
          <cell r="U395">
            <v>3127.11</v>
          </cell>
          <cell r="V395">
            <v>18333.63</v>
          </cell>
          <cell r="W395">
            <v>-6095.99</v>
          </cell>
          <cell r="X395">
            <v>-22190.845942600001</v>
          </cell>
          <cell r="Y395">
            <v>-3858.4720692999999</v>
          </cell>
          <cell r="Z395">
            <v>-3858.4720692999999</v>
          </cell>
          <cell r="AA395">
            <v>-3858.4720692999999</v>
          </cell>
          <cell r="AD395">
            <v>-3858.4720692999999</v>
          </cell>
          <cell r="AE395">
            <v>-3858.4720692999999</v>
          </cell>
          <cell r="AF395">
            <v>-6342.5693592999996</v>
          </cell>
          <cell r="AG395">
            <v>-3916.3383004000002</v>
          </cell>
          <cell r="AH395">
            <v>-3916.3383004000002</v>
          </cell>
          <cell r="AI395">
            <v>-3916.3383004000002</v>
          </cell>
          <cell r="AJ395">
            <v>-3916.3383004000002</v>
          </cell>
          <cell r="AK395">
            <v>-16460.6915818999</v>
          </cell>
          <cell r="AL395">
            <v>-4236.3206915999999</v>
          </cell>
          <cell r="AM395">
            <v>-4236.3206915999999</v>
          </cell>
          <cell r="AN395">
            <v>-4236.3206915999999</v>
          </cell>
          <cell r="AO395">
            <v>-4236.3206915999999</v>
          </cell>
          <cell r="AR395">
            <v>-4236.3206915999999</v>
          </cell>
          <cell r="AS395">
            <v>-4236.3206915999999</v>
          </cell>
          <cell r="AT395">
            <v>-4236.3206915999999</v>
          </cell>
          <cell r="AU395">
            <v>-4236.3206915999999</v>
          </cell>
          <cell r="AV395">
            <v>-4236.3206915999999</v>
          </cell>
          <cell r="AW395">
            <v>-4236.3206915999999</v>
          </cell>
          <cell r="AX395">
            <v>-4236.3206915999999</v>
          </cell>
          <cell r="AY395">
            <v>-8621.6169169000004</v>
          </cell>
          <cell r="AZ395">
            <v>-4404.4988290000001</v>
          </cell>
          <cell r="BA395">
            <v>-4404.4988290000001</v>
          </cell>
          <cell r="BB395">
            <v>-4404.4988290000001</v>
          </cell>
          <cell r="BC395">
            <v>-4404.4988290000001</v>
          </cell>
          <cell r="BF395">
            <v>-4404.4988290000001</v>
          </cell>
          <cell r="BG395">
            <v>-4404.4988290000001</v>
          </cell>
          <cell r="BH395">
            <v>-4404.4988290000001</v>
          </cell>
          <cell r="BI395">
            <v>-4404.4988290000001</v>
          </cell>
          <cell r="BJ395">
            <v>-4404.4988290000001</v>
          </cell>
          <cell r="BK395">
            <v>-4404.4988290000001</v>
          </cell>
          <cell r="BL395">
            <v>-4404.4988290000001</v>
          </cell>
          <cell r="BM395">
            <v>-7649.8257470999997</v>
          </cell>
          <cell r="BN395">
            <v>-4566.9988993999996</v>
          </cell>
          <cell r="BO395">
            <v>-4566.9988993999996</v>
          </cell>
          <cell r="BP395">
            <v>-4566.9988993999996</v>
          </cell>
          <cell r="BQ395">
            <v>-4566.9988993999996</v>
          </cell>
          <cell r="BT395">
            <v>-4566.9988993999996</v>
          </cell>
          <cell r="BU395">
            <v>-4566.9988993999996</v>
          </cell>
          <cell r="BV395">
            <v>-4566.9988993999996</v>
          </cell>
          <cell r="BW395">
            <v>-4566.9988993999996</v>
          </cell>
          <cell r="BX395">
            <v>-4566.9988993999996</v>
          </cell>
          <cell r="BY395">
            <v>-4566.9988993999996</v>
          </cell>
          <cell r="BZ395">
            <v>-4566.9988993999996</v>
          </cell>
          <cell r="CA395">
            <v>-7517.9734996999996</v>
          </cell>
          <cell r="CB395">
            <v>-4727.2952057000002</v>
          </cell>
          <cell r="CC395">
            <v>-4727.2952057000002</v>
          </cell>
          <cell r="CD395">
            <v>-4727.2952057000002</v>
          </cell>
          <cell r="CE395">
            <v>-4727.2952057000002</v>
          </cell>
        </row>
        <row r="396">
          <cell r="B396">
            <v>64154.69</v>
          </cell>
          <cell r="C396">
            <v>-129048.36</v>
          </cell>
          <cell r="D396">
            <v>-2543.4499999999998</v>
          </cell>
          <cell r="E396">
            <v>1279.1600000000001</v>
          </cell>
          <cell r="F396">
            <v>152.58000000000001</v>
          </cell>
          <cell r="G396">
            <v>1646.96</v>
          </cell>
          <cell r="H396">
            <v>351.38</v>
          </cell>
          <cell r="I396">
            <v>-3968.38</v>
          </cell>
          <cell r="J396">
            <v>-371.22</v>
          </cell>
          <cell r="K396">
            <v>-4882.9399999999996</v>
          </cell>
          <cell r="L396">
            <v>-1129.42</v>
          </cell>
          <cell r="M396">
            <v>-4214.7299999999996</v>
          </cell>
          <cell r="P396">
            <v>7961.44</v>
          </cell>
          <cell r="Q396">
            <v>2700.76</v>
          </cell>
          <cell r="R396">
            <v>-2538.29</v>
          </cell>
          <cell r="S396">
            <v>-1873.61</v>
          </cell>
          <cell r="T396">
            <v>1705.81</v>
          </cell>
          <cell r="U396">
            <v>916.42</v>
          </cell>
          <cell r="V396">
            <v>5372.44</v>
          </cell>
          <cell r="W396">
            <v>-1786.35</v>
          </cell>
          <cell r="X396">
            <v>-6500.5557906000004</v>
          </cell>
          <cell r="Y396">
            <v>-1128.4241428</v>
          </cell>
          <cell r="Z396">
            <v>-1128.4241428</v>
          </cell>
          <cell r="AA396">
            <v>-1128.4241428</v>
          </cell>
          <cell r="AD396">
            <v>-1128.4241428</v>
          </cell>
          <cell r="AE396">
            <v>-1128.4241428</v>
          </cell>
          <cell r="AF396">
            <v>-1856.3344791</v>
          </cell>
          <cell r="AG396">
            <v>-1145.3384544</v>
          </cell>
          <cell r="AH396">
            <v>-1145.3384544</v>
          </cell>
          <cell r="AI396">
            <v>-1145.3384544</v>
          </cell>
          <cell r="AJ396">
            <v>-1145.3384544</v>
          </cell>
          <cell r="AK396">
            <v>-4821.1668553999998</v>
          </cell>
          <cell r="AL396">
            <v>-1238.9353125</v>
          </cell>
          <cell r="AM396">
            <v>-1238.9353125</v>
          </cell>
          <cell r="AN396">
            <v>-1238.9353125</v>
          </cell>
          <cell r="AO396">
            <v>-1238.9353125</v>
          </cell>
          <cell r="AR396">
            <v>-1238.9353125</v>
          </cell>
          <cell r="AS396">
            <v>-1238.9353125</v>
          </cell>
          <cell r="AT396">
            <v>-1238.9353125</v>
          </cell>
          <cell r="AU396">
            <v>-1238.9353125</v>
          </cell>
          <cell r="AV396">
            <v>-1238.9353125</v>
          </cell>
          <cell r="AW396">
            <v>-1238.9353125</v>
          </cell>
          <cell r="AX396">
            <v>-1238.9353125</v>
          </cell>
          <cell r="AY396">
            <v>-2523.9154382000002</v>
          </cell>
          <cell r="AZ396">
            <v>-1288.1169144</v>
          </cell>
          <cell r="BA396">
            <v>-1288.1169144</v>
          </cell>
          <cell r="BB396">
            <v>-1288.1169144</v>
          </cell>
          <cell r="BC396">
            <v>-1288.1169144</v>
          </cell>
          <cell r="BF396">
            <v>-1288.1169144</v>
          </cell>
          <cell r="BG396">
            <v>-1288.1169144</v>
          </cell>
          <cell r="BH396">
            <v>-1288.1169144</v>
          </cell>
          <cell r="BI396">
            <v>-1288.1169144</v>
          </cell>
          <cell r="BJ396">
            <v>-1288.1169144</v>
          </cell>
          <cell r="BK396">
            <v>-1288.1169144</v>
          </cell>
          <cell r="BL396">
            <v>-1288.1169144</v>
          </cell>
          <cell r="BM396">
            <v>-2239.0293422</v>
          </cell>
          <cell r="BN396">
            <v>-1335.6552842999999</v>
          </cell>
          <cell r="BO396">
            <v>-1335.6552842999999</v>
          </cell>
          <cell r="BP396">
            <v>-1335.6552842999999</v>
          </cell>
          <cell r="BQ396">
            <v>-1335.6552842999999</v>
          </cell>
          <cell r="BT396">
            <v>-1335.6552842999999</v>
          </cell>
          <cell r="BU396">
            <v>-1335.6552842999999</v>
          </cell>
          <cell r="BV396">
            <v>-1335.6552842999999</v>
          </cell>
          <cell r="BW396">
            <v>-1335.6552842999999</v>
          </cell>
          <cell r="BX396">
            <v>-1335.6552842999999</v>
          </cell>
          <cell r="BY396">
            <v>-1335.6552842999999</v>
          </cell>
          <cell r="BZ396">
            <v>-1335.6552842999999</v>
          </cell>
          <cell r="CA396">
            <v>-2200.2923633</v>
          </cell>
          <cell r="CB396">
            <v>-1382.5441452</v>
          </cell>
          <cell r="CC396">
            <v>-1382.5441452</v>
          </cell>
          <cell r="CD396">
            <v>-1382.5441452</v>
          </cell>
          <cell r="CE396">
            <v>-1382.5441452</v>
          </cell>
        </row>
        <row r="405">
          <cell r="B405">
            <v>-54377.54</v>
          </cell>
          <cell r="C405">
            <v>-52378.9</v>
          </cell>
          <cell r="D405">
            <v>-54770.28</v>
          </cell>
          <cell r="E405">
            <v>-54770.28</v>
          </cell>
          <cell r="F405">
            <v>-54770.28</v>
          </cell>
          <cell r="G405">
            <v>-54770.28</v>
          </cell>
          <cell r="H405">
            <v>-62439.79</v>
          </cell>
          <cell r="I405">
            <v>-59134.64</v>
          </cell>
          <cell r="J405">
            <v>-59134.64</v>
          </cell>
          <cell r="K405">
            <v>-65274.69</v>
          </cell>
          <cell r="L405">
            <v>-60855.06</v>
          </cell>
          <cell r="M405">
            <v>-121710.1</v>
          </cell>
          <cell r="P405">
            <v>-58994.12</v>
          </cell>
          <cell r="Q405">
            <v>-57643.92</v>
          </cell>
          <cell r="R405">
            <v>-58123.83</v>
          </cell>
          <cell r="S405">
            <v>-57122.06</v>
          </cell>
          <cell r="T405">
            <v>-57122.15</v>
          </cell>
          <cell r="U405">
            <v>-58904.27</v>
          </cell>
          <cell r="V405">
            <v>-43775.48</v>
          </cell>
          <cell r="W405">
            <v>-42774.03</v>
          </cell>
          <cell r="X405">
            <v>-36539.216522800001</v>
          </cell>
          <cell r="Y405">
            <v>-36539.216522800001</v>
          </cell>
          <cell r="Z405">
            <v>-36539.216522800001</v>
          </cell>
          <cell r="AA405">
            <v>-73078.423045599993</v>
          </cell>
          <cell r="AD405">
            <v>-36539.216522800001</v>
          </cell>
          <cell r="AE405">
            <v>-36539.216522800001</v>
          </cell>
          <cell r="AF405">
            <v>-37087.295770700002</v>
          </cell>
          <cell r="AG405">
            <v>-37087.295770700002</v>
          </cell>
          <cell r="AH405">
            <v>-37087.295770700002</v>
          </cell>
          <cell r="AI405">
            <v>-37087.295770700002</v>
          </cell>
          <cell r="AJ405">
            <v>-37087.295770700002</v>
          </cell>
          <cell r="AK405">
            <v>-40117.350267499998</v>
          </cell>
          <cell r="AL405">
            <v>-40117.350267499998</v>
          </cell>
          <cell r="AM405">
            <v>-40117.350267499998</v>
          </cell>
          <cell r="AN405">
            <v>-40117.350267499998</v>
          </cell>
          <cell r="AO405">
            <v>-80234.650534999993</v>
          </cell>
          <cell r="AR405">
            <v>-40117.350267499998</v>
          </cell>
          <cell r="AS405">
            <v>-40117.350267499998</v>
          </cell>
          <cell r="AT405">
            <v>-40117.350267499998</v>
          </cell>
          <cell r="AU405">
            <v>-40117.350267499998</v>
          </cell>
          <cell r="AV405">
            <v>-40117.350267499998</v>
          </cell>
          <cell r="AW405">
            <v>-40117.350267499998</v>
          </cell>
          <cell r="AX405">
            <v>-40117.350267499998</v>
          </cell>
          <cell r="AY405">
            <v>-41709.994734100001</v>
          </cell>
          <cell r="AZ405">
            <v>-41709.994734100001</v>
          </cell>
          <cell r="BA405">
            <v>-41709.994734100001</v>
          </cell>
          <cell r="BB405">
            <v>-41709.994734100001</v>
          </cell>
          <cell r="BC405">
            <v>-83419.969468199997</v>
          </cell>
          <cell r="BF405">
            <v>-41709.994734100001</v>
          </cell>
          <cell r="BG405">
            <v>-41709.994734100001</v>
          </cell>
          <cell r="BH405">
            <v>-41709.994734100001</v>
          </cell>
          <cell r="BI405">
            <v>-41709.994734100001</v>
          </cell>
          <cell r="BJ405">
            <v>-41709.994734100001</v>
          </cell>
          <cell r="BK405">
            <v>-41709.994734100001</v>
          </cell>
          <cell r="BL405">
            <v>-41709.994734100001</v>
          </cell>
          <cell r="BM405">
            <v>-43249.076703799998</v>
          </cell>
          <cell r="BN405">
            <v>-43249.076703799998</v>
          </cell>
          <cell r="BO405">
            <v>-43249.076703799998</v>
          </cell>
          <cell r="BP405">
            <v>-43249.076703799998</v>
          </cell>
          <cell r="BQ405">
            <v>-86498.173407599999</v>
          </cell>
          <cell r="BT405">
            <v>-43249.076703799998</v>
          </cell>
          <cell r="BU405">
            <v>-43249.076703799998</v>
          </cell>
          <cell r="BV405">
            <v>-43249.076703799998</v>
          </cell>
          <cell r="BW405">
            <v>-43249.076703799998</v>
          </cell>
          <cell r="BX405">
            <v>-43249.076703799998</v>
          </cell>
          <cell r="BY405">
            <v>-43249.076703799998</v>
          </cell>
          <cell r="BZ405">
            <v>-43249.076703799998</v>
          </cell>
          <cell r="CA405">
            <v>-44767.130451500001</v>
          </cell>
          <cell r="CB405">
            <v>-44767.130451500001</v>
          </cell>
          <cell r="CC405">
            <v>-44767.130451500001</v>
          </cell>
          <cell r="CD405">
            <v>-44767.130451500001</v>
          </cell>
          <cell r="CE405">
            <v>-89534.250902999993</v>
          </cell>
        </row>
        <row r="409">
          <cell r="B409">
            <v>-197575.96</v>
          </cell>
          <cell r="C409">
            <v>-199263.52</v>
          </cell>
          <cell r="D409">
            <v>-293403.13</v>
          </cell>
          <cell r="E409">
            <v>-195847.27</v>
          </cell>
          <cell r="F409">
            <v>-32057.119999999999</v>
          </cell>
          <cell r="G409">
            <v>-199373.59</v>
          </cell>
          <cell r="H409">
            <v>-344616.73</v>
          </cell>
          <cell r="I409">
            <v>-140759.04999999999</v>
          </cell>
          <cell r="J409">
            <v>-245655.91</v>
          </cell>
          <cell r="K409">
            <v>-277032.09999999998</v>
          </cell>
          <cell r="L409">
            <v>-221561.53</v>
          </cell>
          <cell r="M409">
            <v>-211487.98</v>
          </cell>
          <cell r="P409">
            <v>-214793.62</v>
          </cell>
          <cell r="Q409">
            <v>-214793.57</v>
          </cell>
          <cell r="R409">
            <v>-410577.57</v>
          </cell>
          <cell r="S409">
            <v>-192708.4</v>
          </cell>
          <cell r="T409">
            <v>-210412.09</v>
          </cell>
          <cell r="U409">
            <v>-291283.25</v>
          </cell>
          <cell r="V409">
            <v>-157521.92000000001</v>
          </cell>
          <cell r="W409">
            <v>-214292.64</v>
          </cell>
          <cell r="X409">
            <v>-124446.3997404</v>
          </cell>
          <cell r="Y409">
            <v>-124446.3997404</v>
          </cell>
          <cell r="Z409">
            <v>-124446.3997404</v>
          </cell>
          <cell r="AA409">
            <v>-124446.3997404</v>
          </cell>
          <cell r="AD409">
            <v>-136632.88361789999</v>
          </cell>
          <cell r="AE409">
            <v>-136632.88361789999</v>
          </cell>
          <cell r="AF409">
            <v>-136632.88361789999</v>
          </cell>
          <cell r="AG409">
            <v>-136632.88361789999</v>
          </cell>
          <cell r="AH409">
            <v>-136632.88361789999</v>
          </cell>
          <cell r="AI409">
            <v>-136632.88361789999</v>
          </cell>
          <cell r="AJ409">
            <v>-136632.88361789999</v>
          </cell>
          <cell r="AK409">
            <v>-136632.88361789999</v>
          </cell>
          <cell r="AL409">
            <v>-136632.88361789999</v>
          </cell>
          <cell r="AM409">
            <v>-136632.88361789999</v>
          </cell>
          <cell r="AN409">
            <v>-136632.88361789999</v>
          </cell>
          <cell r="AO409">
            <v>-136632.88361789999</v>
          </cell>
          <cell r="AR409">
            <v>-142057.20391429999</v>
          </cell>
          <cell r="AS409">
            <v>-142057.20391429999</v>
          </cell>
          <cell r="AT409">
            <v>-142057.20391429999</v>
          </cell>
          <cell r="AU409">
            <v>-142057.20391429999</v>
          </cell>
          <cell r="AV409">
            <v>-142057.20391429999</v>
          </cell>
          <cell r="AW409">
            <v>-142057.20391429999</v>
          </cell>
          <cell r="AX409">
            <v>-142057.20391429999</v>
          </cell>
          <cell r="AY409">
            <v>-142057.20391429999</v>
          </cell>
          <cell r="AZ409">
            <v>-142057.20391429999</v>
          </cell>
          <cell r="BA409">
            <v>-142057.20391429999</v>
          </cell>
          <cell r="BB409">
            <v>-142057.20391429999</v>
          </cell>
          <cell r="BC409">
            <v>-142057.20391429999</v>
          </cell>
          <cell r="BF409">
            <v>-147299.13675070001</v>
          </cell>
          <cell r="BG409">
            <v>-147299.13675070001</v>
          </cell>
          <cell r="BH409">
            <v>-147299.13675070001</v>
          </cell>
          <cell r="BI409">
            <v>-147299.13675070001</v>
          </cell>
          <cell r="BJ409">
            <v>-147299.13675070001</v>
          </cell>
          <cell r="BK409">
            <v>-147299.13675070001</v>
          </cell>
          <cell r="BL409">
            <v>-147299.13675070001</v>
          </cell>
          <cell r="BM409">
            <v>-147299.13675070001</v>
          </cell>
          <cell r="BN409">
            <v>-147299.13675070001</v>
          </cell>
          <cell r="BO409">
            <v>-147299.13675070001</v>
          </cell>
          <cell r="BP409">
            <v>-147299.13675070001</v>
          </cell>
          <cell r="BQ409">
            <v>-147299.13675070001</v>
          </cell>
          <cell r="BT409">
            <v>-152469.32597239999</v>
          </cell>
          <cell r="BU409">
            <v>-152469.32597239999</v>
          </cell>
          <cell r="BV409">
            <v>-152469.32597239999</v>
          </cell>
          <cell r="BW409">
            <v>-152469.32597239999</v>
          </cell>
          <cell r="BX409">
            <v>-152469.32597239999</v>
          </cell>
          <cell r="BY409">
            <v>-152469.32597239999</v>
          </cell>
          <cell r="BZ409">
            <v>-152469.32597239999</v>
          </cell>
          <cell r="CA409">
            <v>-152469.32597239999</v>
          </cell>
          <cell r="CB409">
            <v>-152469.32597239999</v>
          </cell>
          <cell r="CC409">
            <v>-152469.32597239999</v>
          </cell>
          <cell r="CD409">
            <v>-152469.32597239999</v>
          </cell>
          <cell r="CE409">
            <v>-152469.32597239999</v>
          </cell>
        </row>
        <row r="412">
          <cell r="B412">
            <v>-13831.25</v>
          </cell>
          <cell r="C412">
            <v>-6864.32</v>
          </cell>
          <cell r="D412">
            <v>-6864.32</v>
          </cell>
          <cell r="E412">
            <v>-13834.25</v>
          </cell>
          <cell r="F412">
            <v>-10032.469999999999</v>
          </cell>
          <cell r="G412">
            <v>-10032.469999999999</v>
          </cell>
          <cell r="H412">
            <v>-10032.469999999999</v>
          </cell>
          <cell r="I412">
            <v>-8765.2099999999991</v>
          </cell>
          <cell r="J412">
            <v>-8765.2099999999991</v>
          </cell>
          <cell r="K412">
            <v>-8765.2099999999991</v>
          </cell>
          <cell r="L412">
            <v>-8765.2099999999991</v>
          </cell>
          <cell r="M412">
            <v>-8765.2099999999991</v>
          </cell>
          <cell r="P412">
            <v>-8765.2099999999991</v>
          </cell>
          <cell r="Q412">
            <v>-8131.58</v>
          </cell>
          <cell r="R412">
            <v>-8131.58</v>
          </cell>
          <cell r="S412">
            <v>-8131.58</v>
          </cell>
          <cell r="T412">
            <v>-8131.58</v>
          </cell>
          <cell r="U412">
            <v>-8765.2099999999991</v>
          </cell>
          <cell r="V412">
            <v>-6600.31</v>
          </cell>
          <cell r="W412">
            <v>-5966.68</v>
          </cell>
          <cell r="X412">
            <v>-7994.3</v>
          </cell>
          <cell r="Y412">
            <v>-7994.3</v>
          </cell>
          <cell r="Z412">
            <v>-7994.3</v>
          </cell>
          <cell r="AA412">
            <v>-7994.3</v>
          </cell>
          <cell r="AD412">
            <v>-7994.3</v>
          </cell>
          <cell r="AE412">
            <v>-7994.3</v>
          </cell>
          <cell r="AF412">
            <v>-7994.3</v>
          </cell>
          <cell r="AG412">
            <v>-7994.3</v>
          </cell>
          <cell r="AH412">
            <v>-7994.3</v>
          </cell>
          <cell r="AI412">
            <v>-7994.3</v>
          </cell>
          <cell r="AJ412">
            <v>-7994.3</v>
          </cell>
          <cell r="AK412">
            <v>-7994.3</v>
          </cell>
          <cell r="AL412">
            <v>-7994.3</v>
          </cell>
          <cell r="AM412">
            <v>-7994.3</v>
          </cell>
          <cell r="AN412">
            <v>-7994.3</v>
          </cell>
          <cell r="AO412">
            <v>-7994.3</v>
          </cell>
          <cell r="AR412">
            <v>-7994.3</v>
          </cell>
          <cell r="AS412">
            <v>-7994.3</v>
          </cell>
          <cell r="AT412">
            <v>-7994.3</v>
          </cell>
          <cell r="AU412">
            <v>-7994.3</v>
          </cell>
          <cell r="AV412">
            <v>-7994.3</v>
          </cell>
          <cell r="AW412">
            <v>-7994.3</v>
          </cell>
          <cell r="AX412">
            <v>-7994.3</v>
          </cell>
          <cell r="AY412">
            <v>-7994.3</v>
          </cell>
          <cell r="AZ412">
            <v>-7994.3</v>
          </cell>
          <cell r="BA412">
            <v>-7994.3</v>
          </cell>
          <cell r="BB412">
            <v>-7994.3</v>
          </cell>
          <cell r="BC412">
            <v>-7994.3</v>
          </cell>
          <cell r="BF412">
            <v>-7994.3</v>
          </cell>
          <cell r="BG412">
            <v>-7994.3</v>
          </cell>
          <cell r="BH412">
            <v>-7994.3</v>
          </cell>
          <cell r="BI412">
            <v>-7994.3</v>
          </cell>
          <cell r="BJ412">
            <v>-7994.3</v>
          </cell>
          <cell r="BK412">
            <v>-7994.3</v>
          </cell>
          <cell r="BL412">
            <v>-7994.3</v>
          </cell>
          <cell r="BM412">
            <v>-7994.3</v>
          </cell>
          <cell r="BN412">
            <v>-7994.3</v>
          </cell>
          <cell r="BO412">
            <v>-7994.3</v>
          </cell>
          <cell r="BP412">
            <v>-7994.3</v>
          </cell>
          <cell r="BQ412">
            <v>-7994.3</v>
          </cell>
          <cell r="BT412">
            <v>-7994.3</v>
          </cell>
          <cell r="BU412">
            <v>-7994.3</v>
          </cell>
          <cell r="BV412">
            <v>-7994.3</v>
          </cell>
          <cell r="BW412">
            <v>-7994.3</v>
          </cell>
          <cell r="BX412">
            <v>-7994.3</v>
          </cell>
          <cell r="BY412">
            <v>-7994.3</v>
          </cell>
          <cell r="BZ412">
            <v>-7994.3</v>
          </cell>
          <cell r="CA412">
            <v>-7994.3</v>
          </cell>
          <cell r="CB412">
            <v>-7994.3</v>
          </cell>
          <cell r="CC412">
            <v>-7994.3</v>
          </cell>
          <cell r="CD412">
            <v>-7994.3</v>
          </cell>
          <cell r="CE412">
            <v>-7994.3</v>
          </cell>
        </row>
        <row r="413">
          <cell r="C413">
            <v>-1400</v>
          </cell>
          <cell r="D413">
            <v>-600</v>
          </cell>
          <cell r="E413">
            <v>-600</v>
          </cell>
          <cell r="F413">
            <v>-600</v>
          </cell>
          <cell r="G413">
            <v>-1000</v>
          </cell>
          <cell r="H413">
            <v>-180</v>
          </cell>
          <cell r="I413">
            <v>-520</v>
          </cell>
          <cell r="J413">
            <v>-260</v>
          </cell>
          <cell r="K413">
            <v>-6460</v>
          </cell>
          <cell r="L413">
            <v>-5206.5</v>
          </cell>
          <cell r="M413">
            <v>-20736.25</v>
          </cell>
          <cell r="P413">
            <v>-10900</v>
          </cell>
          <cell r="Q413">
            <v>-460</v>
          </cell>
          <cell r="R413">
            <v>-7960</v>
          </cell>
          <cell r="S413">
            <v>-120</v>
          </cell>
          <cell r="T413">
            <v>-400</v>
          </cell>
          <cell r="U413">
            <v>-23494.26</v>
          </cell>
          <cell r="V413">
            <v>-3560</v>
          </cell>
          <cell r="W413">
            <v>-2162.14</v>
          </cell>
          <cell r="X413">
            <v>-1400</v>
          </cell>
          <cell r="Y413">
            <v>-460</v>
          </cell>
          <cell r="Z413">
            <v>-200</v>
          </cell>
          <cell r="AA413">
            <v>-13620</v>
          </cell>
          <cell r="AD413">
            <v>-320</v>
          </cell>
          <cell r="AE413">
            <v>-260</v>
          </cell>
          <cell r="AF413">
            <v>-660</v>
          </cell>
          <cell r="AG413">
            <v>-260</v>
          </cell>
          <cell r="AH413">
            <v>-400</v>
          </cell>
          <cell r="AI413">
            <v>-520</v>
          </cell>
          <cell r="AJ413">
            <v>-60</v>
          </cell>
          <cell r="AK413">
            <v>-460</v>
          </cell>
          <cell r="AL413">
            <v>-1400</v>
          </cell>
          <cell r="AM413">
            <v>-460</v>
          </cell>
          <cell r="AN413">
            <v>-200</v>
          </cell>
          <cell r="AO413">
            <v>-13620</v>
          </cell>
          <cell r="AR413">
            <v>-320</v>
          </cell>
          <cell r="AS413">
            <v>-260</v>
          </cell>
          <cell r="AT413">
            <v>-660</v>
          </cell>
          <cell r="AU413">
            <v>-260</v>
          </cell>
          <cell r="AV413">
            <v>-400</v>
          </cell>
          <cell r="AW413">
            <v>-520</v>
          </cell>
          <cell r="AX413">
            <v>-60</v>
          </cell>
          <cell r="AY413">
            <v>-460</v>
          </cell>
          <cell r="AZ413">
            <v>-1400</v>
          </cell>
          <cell r="BA413">
            <v>-460</v>
          </cell>
          <cell r="BB413">
            <v>-200</v>
          </cell>
          <cell r="BC413">
            <v>-13620</v>
          </cell>
          <cell r="BF413">
            <v>-320</v>
          </cell>
          <cell r="BG413">
            <v>-260</v>
          </cell>
          <cell r="BH413">
            <v>-660</v>
          </cell>
          <cell r="BI413">
            <v>-260</v>
          </cell>
          <cell r="BJ413">
            <v>-400</v>
          </cell>
          <cell r="BK413">
            <v>-520</v>
          </cell>
          <cell r="BL413">
            <v>-60</v>
          </cell>
          <cell r="BM413">
            <v>-460</v>
          </cell>
          <cell r="BN413">
            <v>-1400</v>
          </cell>
          <cell r="BO413">
            <v>-460</v>
          </cell>
          <cell r="BP413">
            <v>-200</v>
          </cell>
          <cell r="BQ413">
            <v>-13620</v>
          </cell>
          <cell r="BT413">
            <v>-320</v>
          </cell>
          <cell r="BU413">
            <v>-260</v>
          </cell>
          <cell r="BV413">
            <v>-660</v>
          </cell>
          <cell r="BW413">
            <v>-260</v>
          </cell>
          <cell r="BX413">
            <v>-400</v>
          </cell>
          <cell r="BY413">
            <v>-520</v>
          </cell>
          <cell r="BZ413">
            <v>-60</v>
          </cell>
          <cell r="CA413">
            <v>-460</v>
          </cell>
          <cell r="CB413">
            <v>-1400</v>
          </cell>
          <cell r="CC413">
            <v>-460</v>
          </cell>
          <cell r="CD413">
            <v>-200</v>
          </cell>
          <cell r="CE413">
            <v>-13620</v>
          </cell>
        </row>
        <row r="414">
          <cell r="H414">
            <v>-7700.34</v>
          </cell>
        </row>
        <row r="423">
          <cell r="B423">
            <v>-45200</v>
          </cell>
          <cell r="C423">
            <v>-45200</v>
          </cell>
          <cell r="D423">
            <v>-45200</v>
          </cell>
          <cell r="E423">
            <v>-45200</v>
          </cell>
          <cell r="F423">
            <v>-45200</v>
          </cell>
          <cell r="G423">
            <v>-45200</v>
          </cell>
          <cell r="H423">
            <v>-45200</v>
          </cell>
          <cell r="I423">
            <v>-45200</v>
          </cell>
          <cell r="J423">
            <v>-45200</v>
          </cell>
          <cell r="K423">
            <v>-45200</v>
          </cell>
          <cell r="L423">
            <v>-45200</v>
          </cell>
          <cell r="M423">
            <v>-45200</v>
          </cell>
          <cell r="P423">
            <v>-45200</v>
          </cell>
          <cell r="Q423">
            <v>-45200</v>
          </cell>
          <cell r="R423">
            <v>-45200</v>
          </cell>
          <cell r="S423">
            <v>-45200</v>
          </cell>
          <cell r="T423">
            <v>-45200</v>
          </cell>
          <cell r="U423">
            <v>-45200</v>
          </cell>
          <cell r="V423">
            <v>-131678.24</v>
          </cell>
          <cell r="W423">
            <v>-88439.12</v>
          </cell>
          <cell r="X423">
            <v>-98813.028779999993</v>
          </cell>
          <cell r="Y423">
            <v>-98813.028779999993</v>
          </cell>
          <cell r="Z423">
            <v>-98813.028779999993</v>
          </cell>
          <cell r="AA423">
            <v>-98813.028779999993</v>
          </cell>
          <cell r="AD423">
            <v>-98813.028779999993</v>
          </cell>
          <cell r="AE423">
            <v>-98813.028779999993</v>
          </cell>
          <cell r="AF423">
            <v>-100295.2242</v>
          </cell>
          <cell r="AG423">
            <v>-100295.2242</v>
          </cell>
          <cell r="AH423">
            <v>-100295.2242</v>
          </cell>
          <cell r="AI423">
            <v>-100295.2242</v>
          </cell>
          <cell r="AJ423">
            <v>-100295.2242</v>
          </cell>
          <cell r="AK423">
            <v>-108489.344</v>
          </cell>
          <cell r="AL423">
            <v>-108489.344</v>
          </cell>
          <cell r="AM423">
            <v>-108489.344</v>
          </cell>
          <cell r="AN423">
            <v>-108489.344</v>
          </cell>
          <cell r="AO423">
            <v>-108489.344</v>
          </cell>
          <cell r="AR423">
            <v>-108489.344</v>
          </cell>
          <cell r="AS423">
            <v>-108489.344</v>
          </cell>
          <cell r="AT423">
            <v>-108489.344</v>
          </cell>
          <cell r="AU423">
            <v>-108489.344</v>
          </cell>
          <cell r="AV423">
            <v>-108489.344</v>
          </cell>
          <cell r="AW423">
            <v>-108489.344</v>
          </cell>
          <cell r="AX423">
            <v>-108489.344</v>
          </cell>
          <cell r="AY423">
            <v>-112796.371</v>
          </cell>
          <cell r="AZ423">
            <v>-112796.371</v>
          </cell>
          <cell r="BA423">
            <v>-112796.371</v>
          </cell>
          <cell r="BB423">
            <v>-112796.371</v>
          </cell>
          <cell r="BC423">
            <v>-112796.371</v>
          </cell>
          <cell r="BF423">
            <v>-112796.371</v>
          </cell>
          <cell r="BG423">
            <v>-112796.371</v>
          </cell>
          <cell r="BH423">
            <v>-112796.371</v>
          </cell>
          <cell r="BI423">
            <v>-112796.371</v>
          </cell>
          <cell r="BJ423">
            <v>-112796.371</v>
          </cell>
          <cell r="BK423">
            <v>-112796.371</v>
          </cell>
          <cell r="BL423">
            <v>-112796.371</v>
          </cell>
          <cell r="BM423">
            <v>-116958.55710000001</v>
          </cell>
          <cell r="BN423">
            <v>-116958.55710000001</v>
          </cell>
          <cell r="BO423">
            <v>-116958.55710000001</v>
          </cell>
          <cell r="BP423">
            <v>-116958.55710000001</v>
          </cell>
          <cell r="BQ423">
            <v>-116958.55710000001</v>
          </cell>
          <cell r="BT423">
            <v>-116958.55710000001</v>
          </cell>
          <cell r="BU423">
            <v>-116958.55710000001</v>
          </cell>
          <cell r="BV423">
            <v>-116958.55710000001</v>
          </cell>
          <cell r="BW423">
            <v>-116958.55710000001</v>
          </cell>
          <cell r="BX423">
            <v>-116958.55710000001</v>
          </cell>
          <cell r="BY423">
            <v>-116958.55710000001</v>
          </cell>
          <cell r="BZ423">
            <v>-116958.55710000001</v>
          </cell>
          <cell r="CA423">
            <v>-121063.8024</v>
          </cell>
          <cell r="CB423">
            <v>-121063.8024</v>
          </cell>
          <cell r="CC423">
            <v>-121063.8024</v>
          </cell>
          <cell r="CD423">
            <v>-121063.8024</v>
          </cell>
          <cell r="CE423">
            <v>-121063.8024</v>
          </cell>
        </row>
        <row r="424">
          <cell r="B424">
            <v>-9478.7099999999991</v>
          </cell>
          <cell r="C424">
            <v>-29661.24</v>
          </cell>
          <cell r="D424">
            <v>-9040</v>
          </cell>
          <cell r="E424">
            <v>-9040</v>
          </cell>
          <cell r="F424">
            <v>-9040</v>
          </cell>
          <cell r="G424">
            <v>-9040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-31734.0091034</v>
          </cell>
          <cell r="Y424">
            <v>-31234.483883100002</v>
          </cell>
          <cell r="Z424">
            <v>-31234.483883100002</v>
          </cell>
          <cell r="AA424">
            <v>-31234.483883100002</v>
          </cell>
          <cell r="AD424">
            <v>-31234.483883100002</v>
          </cell>
          <cell r="AE424">
            <v>-31234.483883100002</v>
          </cell>
          <cell r="AF424">
            <v>-31639.123235999999</v>
          </cell>
          <cell r="AG424">
            <v>-31639.123235999999</v>
          </cell>
          <cell r="AH424">
            <v>-31639.123235999999</v>
          </cell>
          <cell r="AI424">
            <v>-31639.123235999999</v>
          </cell>
          <cell r="AJ424">
            <v>-31639.123235999999</v>
          </cell>
          <cell r="AK424">
            <v>-34117.576428699998</v>
          </cell>
          <cell r="AL424">
            <v>-33876.1179462</v>
          </cell>
          <cell r="AM424">
            <v>-33876.1179462</v>
          </cell>
          <cell r="AN424">
            <v>-33876.1179462</v>
          </cell>
          <cell r="AO424">
            <v>-33876.1179462</v>
          </cell>
          <cell r="AR424">
            <v>-33876.1179462</v>
          </cell>
          <cell r="AS424">
            <v>-33876.1179462</v>
          </cell>
          <cell r="AT424">
            <v>-33876.1179462</v>
          </cell>
          <cell r="AU424">
            <v>-33876.1179462</v>
          </cell>
          <cell r="AV424">
            <v>-33876.1179462</v>
          </cell>
          <cell r="AW424">
            <v>-33876.1179462</v>
          </cell>
          <cell r="AX424">
            <v>-33876.1179462</v>
          </cell>
          <cell r="AY424">
            <v>-35220.999828699998</v>
          </cell>
          <cell r="AZ424">
            <v>-35051.936305700001</v>
          </cell>
          <cell r="BA424">
            <v>-35051.936305700001</v>
          </cell>
          <cell r="BB424">
            <v>-35051.936305700001</v>
          </cell>
          <cell r="BC424">
            <v>-35051.936305700001</v>
          </cell>
          <cell r="BF424">
            <v>-35051.936305700001</v>
          </cell>
          <cell r="BG424">
            <v>-35051.936305700001</v>
          </cell>
          <cell r="BH424">
            <v>-35051.936305700001</v>
          </cell>
          <cell r="BI424">
            <v>-35051.936305700001</v>
          </cell>
          <cell r="BJ424">
            <v>-35051.936305700001</v>
          </cell>
          <cell r="BK424">
            <v>-35051.936305700001</v>
          </cell>
          <cell r="BL424">
            <v>-35051.936305700001</v>
          </cell>
          <cell r="BM424">
            <v>-36345.352755400003</v>
          </cell>
          <cell r="BN424">
            <v>-36188.213108099902</v>
          </cell>
          <cell r="BO424">
            <v>-36188.213108099902</v>
          </cell>
          <cell r="BP424">
            <v>-36188.213108099902</v>
          </cell>
          <cell r="BQ424">
            <v>-36188.213108099902</v>
          </cell>
          <cell r="BT424">
            <v>-36188.213108099902</v>
          </cell>
          <cell r="BU424">
            <v>-36188.213108099902</v>
          </cell>
          <cell r="BV424">
            <v>-36188.213108099902</v>
          </cell>
          <cell r="BW424">
            <v>-36188.213108099902</v>
          </cell>
          <cell r="BX424">
            <v>-36188.213108099902</v>
          </cell>
          <cell r="BY424">
            <v>-36188.213108099902</v>
          </cell>
          <cell r="BZ424">
            <v>-36188.213108099902</v>
          </cell>
          <cell r="CA424">
            <v>-37458.419388200004</v>
          </cell>
          <cell r="CB424">
            <v>-37308.945089499997</v>
          </cell>
          <cell r="CC424">
            <v>-37308.945089499997</v>
          </cell>
          <cell r="CD424">
            <v>-37308.945089499997</v>
          </cell>
          <cell r="CE424">
            <v>-37308.945089499997</v>
          </cell>
        </row>
        <row r="432">
          <cell r="F432">
            <v>-105576.54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</row>
        <row r="440">
          <cell r="B440">
            <v>-2620.06</v>
          </cell>
          <cell r="C440">
            <v>-2448.71</v>
          </cell>
          <cell r="D440">
            <v>-2620.06</v>
          </cell>
          <cell r="E440">
            <v>-2620.06</v>
          </cell>
          <cell r="F440">
            <v>-2620.06</v>
          </cell>
          <cell r="G440">
            <v>-2620.06</v>
          </cell>
          <cell r="H440">
            <v>-2620.06</v>
          </cell>
          <cell r="I440">
            <v>-1609.2</v>
          </cell>
          <cell r="J440">
            <v>-1609.2</v>
          </cell>
          <cell r="K440">
            <v>-1609.2</v>
          </cell>
          <cell r="L440">
            <v>-1609.2</v>
          </cell>
          <cell r="M440">
            <v>-1609.2</v>
          </cell>
          <cell r="P440">
            <v>-1609.2</v>
          </cell>
          <cell r="Q440">
            <v>-1609.2</v>
          </cell>
          <cell r="R440">
            <v>-767.88</v>
          </cell>
          <cell r="S440">
            <v>-1609.2</v>
          </cell>
          <cell r="T440">
            <v>-1609.2</v>
          </cell>
          <cell r="U440">
            <v>-1609.2</v>
          </cell>
          <cell r="V440">
            <v>-1609.2</v>
          </cell>
          <cell r="W440">
            <v>-1861.73</v>
          </cell>
          <cell r="X440">
            <v>-1429.48</v>
          </cell>
          <cell r="Y440">
            <v>-1429.48</v>
          </cell>
          <cell r="Z440">
            <v>-1429.48</v>
          </cell>
          <cell r="AA440">
            <v>-1429.48</v>
          </cell>
          <cell r="AD440">
            <v>-1429.48</v>
          </cell>
          <cell r="AE440">
            <v>-1429.48</v>
          </cell>
          <cell r="AF440">
            <v>-1429.48</v>
          </cell>
          <cell r="AG440">
            <v>-1429.48</v>
          </cell>
          <cell r="AH440">
            <v>-1429.48</v>
          </cell>
          <cell r="AI440">
            <v>-1429.48</v>
          </cell>
          <cell r="AJ440">
            <v>-1429.48</v>
          </cell>
          <cell r="AK440">
            <v>-1970.967024</v>
          </cell>
          <cell r="AL440">
            <v>-1970.967024</v>
          </cell>
          <cell r="AM440">
            <v>-1970.967024</v>
          </cell>
          <cell r="AN440">
            <v>-1970.967024</v>
          </cell>
          <cell r="AO440">
            <v>-1970.967024</v>
          </cell>
          <cell r="AR440">
            <v>-1970.967024</v>
          </cell>
          <cell r="AS440">
            <v>-1970.967024</v>
          </cell>
          <cell r="AT440">
            <v>-1970.967024</v>
          </cell>
          <cell r="AU440">
            <v>-1970.967024</v>
          </cell>
          <cell r="AV440">
            <v>-1970.967024</v>
          </cell>
          <cell r="AW440">
            <v>-1970.967024</v>
          </cell>
          <cell r="AX440">
            <v>-1970.967024</v>
          </cell>
          <cell r="AY440">
            <v>-2264.2468600000002</v>
          </cell>
          <cell r="AZ440">
            <v>-2264.2468600000002</v>
          </cell>
          <cell r="BA440">
            <v>-2264.2468600000002</v>
          </cell>
          <cell r="BB440">
            <v>-2264.2468600000002</v>
          </cell>
          <cell r="BC440">
            <v>-2264.2468600000002</v>
          </cell>
          <cell r="BF440">
            <v>-2264.2468600000002</v>
          </cell>
          <cell r="BG440">
            <v>-2264.2468600000002</v>
          </cell>
          <cell r="BH440">
            <v>-2264.2468600000002</v>
          </cell>
          <cell r="BI440">
            <v>-2264.2468600000002</v>
          </cell>
          <cell r="BJ440">
            <v>-2264.2468600000002</v>
          </cell>
          <cell r="BK440">
            <v>-2264.2468600000002</v>
          </cell>
          <cell r="BL440">
            <v>-2264.2468600000002</v>
          </cell>
          <cell r="BM440">
            <v>-2601.1668620999999</v>
          </cell>
          <cell r="BN440">
            <v>-2601.1668620999999</v>
          </cell>
          <cell r="BO440">
            <v>-2601.1668620999999</v>
          </cell>
          <cell r="BP440">
            <v>-2601.1668620999999</v>
          </cell>
          <cell r="BQ440">
            <v>-2601.1668620999999</v>
          </cell>
          <cell r="BT440">
            <v>-2601.1668620999999</v>
          </cell>
          <cell r="BU440">
            <v>-2601.1668620999999</v>
          </cell>
          <cell r="BV440">
            <v>-2601.1668620999999</v>
          </cell>
          <cell r="BW440">
            <v>-2601.1668620999999</v>
          </cell>
          <cell r="BX440">
            <v>-2601.1668620999999</v>
          </cell>
          <cell r="BY440">
            <v>-2601.1668620999999</v>
          </cell>
          <cell r="BZ440">
            <v>-2601.1668620999999</v>
          </cell>
          <cell r="CA440">
            <v>-2988.2204431</v>
          </cell>
          <cell r="CB440">
            <v>-2988.2204431</v>
          </cell>
          <cell r="CC440">
            <v>-2988.2204431</v>
          </cell>
          <cell r="CD440">
            <v>-2988.2204431</v>
          </cell>
          <cell r="CE440">
            <v>-2988.2204431</v>
          </cell>
        </row>
        <row r="441">
          <cell r="B441">
            <v>-118.94</v>
          </cell>
          <cell r="C441">
            <v>-118.94</v>
          </cell>
          <cell r="D441">
            <v>-100.63</v>
          </cell>
          <cell r="E441">
            <v>-112.89</v>
          </cell>
          <cell r="F441">
            <v>-112.89</v>
          </cell>
          <cell r="G441">
            <v>-112.89</v>
          </cell>
          <cell r="H441">
            <v>-112.89</v>
          </cell>
          <cell r="I441">
            <v>-112.89</v>
          </cell>
          <cell r="J441">
            <v>-112.89</v>
          </cell>
          <cell r="K441">
            <v>-112.89</v>
          </cell>
          <cell r="L441">
            <v>-112.89</v>
          </cell>
          <cell r="M441">
            <v>-112.89</v>
          </cell>
          <cell r="P441">
            <v>-112.89</v>
          </cell>
          <cell r="Q441">
            <v>-154.05000000000001</v>
          </cell>
          <cell r="R441">
            <v>-133.47</v>
          </cell>
          <cell r="S441">
            <v>-133.47</v>
          </cell>
          <cell r="T441">
            <v>-133.47</v>
          </cell>
          <cell r="U441">
            <v>-133.47</v>
          </cell>
          <cell r="V441">
            <v>-133.47</v>
          </cell>
          <cell r="W441">
            <v>-133.47</v>
          </cell>
          <cell r="X441">
            <v>-86.23</v>
          </cell>
          <cell r="Y441">
            <v>-86.23</v>
          </cell>
          <cell r="Z441">
            <v>-86.23</v>
          </cell>
          <cell r="AA441">
            <v>-86.23</v>
          </cell>
          <cell r="AD441">
            <v>-99.061024000000003</v>
          </cell>
          <cell r="AE441">
            <v>-99.061024000000003</v>
          </cell>
          <cell r="AF441">
            <v>-99.061024000000003</v>
          </cell>
          <cell r="AG441">
            <v>-99.061024000000003</v>
          </cell>
          <cell r="AH441">
            <v>-99.061024000000003</v>
          </cell>
          <cell r="AI441">
            <v>-99.061024000000003</v>
          </cell>
          <cell r="AJ441">
            <v>-99.061024000000003</v>
          </cell>
          <cell r="AK441">
            <v>-99.061024000000003</v>
          </cell>
          <cell r="AL441">
            <v>-99.061024000000003</v>
          </cell>
          <cell r="AM441">
            <v>-99.061024000000003</v>
          </cell>
          <cell r="AN441">
            <v>-99.061024000000003</v>
          </cell>
          <cell r="AO441">
            <v>-99.061024000000003</v>
          </cell>
          <cell r="AR441">
            <v>-113.8013009</v>
          </cell>
          <cell r="AS441">
            <v>-113.8013009</v>
          </cell>
          <cell r="AT441">
            <v>-113.8013009</v>
          </cell>
          <cell r="AU441">
            <v>-113.8013009</v>
          </cell>
          <cell r="AV441">
            <v>-113.8013009</v>
          </cell>
          <cell r="AW441">
            <v>-113.8013009</v>
          </cell>
          <cell r="AX441">
            <v>-113.8013009</v>
          </cell>
          <cell r="AY441">
            <v>-113.8013009</v>
          </cell>
          <cell r="AZ441">
            <v>-113.8013009</v>
          </cell>
          <cell r="BA441">
            <v>-113.8013009</v>
          </cell>
          <cell r="BB441">
            <v>-113.8013009</v>
          </cell>
          <cell r="BC441">
            <v>-113.8013009</v>
          </cell>
          <cell r="BF441">
            <v>-130.7349327</v>
          </cell>
          <cell r="BG441">
            <v>-130.7349327</v>
          </cell>
          <cell r="BH441">
            <v>-130.7349327</v>
          </cell>
          <cell r="BI441">
            <v>-130.7349327</v>
          </cell>
          <cell r="BJ441">
            <v>-130.7349327</v>
          </cell>
          <cell r="BK441">
            <v>-130.7349327</v>
          </cell>
          <cell r="BL441">
            <v>-130.7349327</v>
          </cell>
          <cell r="BM441">
            <v>-130.7349327</v>
          </cell>
          <cell r="BN441">
            <v>-130.7349327</v>
          </cell>
          <cell r="BO441">
            <v>-130.7349327</v>
          </cell>
          <cell r="BP441">
            <v>-130.7349327</v>
          </cell>
          <cell r="BQ441">
            <v>-130.7349327</v>
          </cell>
          <cell r="BT441">
            <v>-150.1882914</v>
          </cell>
          <cell r="BU441">
            <v>-150.1882914</v>
          </cell>
          <cell r="BV441">
            <v>-150.1882914</v>
          </cell>
          <cell r="BW441">
            <v>-150.1882914</v>
          </cell>
          <cell r="BX441">
            <v>-150.1882914</v>
          </cell>
          <cell r="BY441">
            <v>-150.1882914</v>
          </cell>
          <cell r="BZ441">
            <v>-150.1882914</v>
          </cell>
          <cell r="CA441">
            <v>-150.1882914</v>
          </cell>
          <cell r="CB441">
            <v>-150.1882914</v>
          </cell>
          <cell r="CC441">
            <v>-150.1882914</v>
          </cell>
          <cell r="CD441">
            <v>-150.1882914</v>
          </cell>
          <cell r="CE441">
            <v>-150.1882914</v>
          </cell>
        </row>
        <row r="442"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-897.64</v>
          </cell>
          <cell r="Y442">
            <v>-897.64</v>
          </cell>
          <cell r="Z442">
            <v>-897.64</v>
          </cell>
          <cell r="AA442">
            <v>-897.64</v>
          </cell>
          <cell r="AD442">
            <v>-897.64</v>
          </cell>
          <cell r="AE442">
            <v>-897.64</v>
          </cell>
          <cell r="AF442">
            <v>-897.64</v>
          </cell>
          <cell r="AG442">
            <v>-897.64</v>
          </cell>
          <cell r="AH442">
            <v>-897.64</v>
          </cell>
          <cell r="AI442">
            <v>-897.64</v>
          </cell>
          <cell r="AJ442">
            <v>-897.64</v>
          </cell>
          <cell r="AK442">
            <v>-897.64</v>
          </cell>
          <cell r="AL442">
            <v>-897.64</v>
          </cell>
          <cell r="AM442">
            <v>-897.64</v>
          </cell>
          <cell r="AN442">
            <v>-897.64</v>
          </cell>
          <cell r="AO442">
            <v>-897.64</v>
          </cell>
          <cell r="AR442">
            <v>-897.64</v>
          </cell>
          <cell r="AS442">
            <v>-897.64</v>
          </cell>
          <cell r="AT442">
            <v>-897.64</v>
          </cell>
          <cell r="AU442">
            <v>-897.64</v>
          </cell>
          <cell r="AV442">
            <v>-897.64</v>
          </cell>
          <cell r="AW442">
            <v>-897.64</v>
          </cell>
          <cell r="AX442">
            <v>-897.64</v>
          </cell>
          <cell r="AY442">
            <v>-897.64</v>
          </cell>
          <cell r="AZ442">
            <v>-897.64</v>
          </cell>
          <cell r="BA442">
            <v>-897.64</v>
          </cell>
          <cell r="BB442">
            <v>-897.64</v>
          </cell>
          <cell r="BC442">
            <v>-897.64</v>
          </cell>
          <cell r="BF442">
            <v>-897.64</v>
          </cell>
          <cell r="BG442">
            <v>-897.64</v>
          </cell>
          <cell r="BH442">
            <v>-897.64</v>
          </cell>
          <cell r="BI442">
            <v>-897.64</v>
          </cell>
          <cell r="BJ442">
            <v>-897.64</v>
          </cell>
          <cell r="BK442">
            <v>-897.64</v>
          </cell>
          <cell r="BL442">
            <v>-897.64</v>
          </cell>
          <cell r="BM442">
            <v>-897.64</v>
          </cell>
          <cell r="BN442">
            <v>-897.64</v>
          </cell>
          <cell r="BO442">
            <v>-897.64</v>
          </cell>
          <cell r="BP442">
            <v>-897.64</v>
          </cell>
          <cell r="BQ442">
            <v>-897.64</v>
          </cell>
          <cell r="BT442">
            <v>-897.64</v>
          </cell>
          <cell r="BU442">
            <v>-897.64</v>
          </cell>
          <cell r="BV442">
            <v>-897.64</v>
          </cell>
          <cell r="BW442">
            <v>-897.64</v>
          </cell>
          <cell r="BX442">
            <v>-897.64</v>
          </cell>
          <cell r="BY442">
            <v>-897.64</v>
          </cell>
          <cell r="BZ442">
            <v>-897.64</v>
          </cell>
          <cell r="CA442">
            <v>-897.64</v>
          </cell>
          <cell r="CB442">
            <v>-897.64</v>
          </cell>
          <cell r="CC442">
            <v>-897.64</v>
          </cell>
          <cell r="CD442">
            <v>-897.64</v>
          </cell>
          <cell r="CE442">
            <v>-897.64</v>
          </cell>
        </row>
        <row r="444"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</row>
        <row r="446">
          <cell r="B446">
            <v>-1241.8399999999999</v>
          </cell>
          <cell r="C446">
            <v>-1241.8499999999999</v>
          </cell>
          <cell r="D446">
            <v>-1241.8399999999999</v>
          </cell>
          <cell r="E446">
            <v>-1241.8399999999999</v>
          </cell>
          <cell r="F446">
            <v>-1241.8399999999999</v>
          </cell>
          <cell r="G446">
            <v>-1241.8399999999999</v>
          </cell>
          <cell r="H446">
            <v>-1241.8399999999999</v>
          </cell>
          <cell r="I446">
            <v>-1241.8399999999999</v>
          </cell>
          <cell r="J446">
            <v>-1241.8399999999999</v>
          </cell>
          <cell r="K446">
            <v>-1241.8399999999999</v>
          </cell>
          <cell r="L446">
            <v>-1642.23</v>
          </cell>
          <cell r="M446">
            <v>-1341.94</v>
          </cell>
          <cell r="P446">
            <v>-1341.94</v>
          </cell>
          <cell r="Q446">
            <v>-1341.94</v>
          </cell>
          <cell r="R446">
            <v>-1341.94</v>
          </cell>
          <cell r="S446">
            <v>-1341.94</v>
          </cell>
          <cell r="T446">
            <v>-1341.94</v>
          </cell>
          <cell r="U446">
            <v>-1341.94</v>
          </cell>
          <cell r="V446">
            <v>-1341.94</v>
          </cell>
          <cell r="W446">
            <v>-1341.94</v>
          </cell>
          <cell r="X446">
            <v>-943.04132000000004</v>
          </cell>
          <cell r="Y446">
            <v>-943.04132000000004</v>
          </cell>
          <cell r="Z446">
            <v>-943.04132000000004</v>
          </cell>
          <cell r="AA446">
            <v>-943.04132000000004</v>
          </cell>
          <cell r="AD446">
            <v>-943.04132000000004</v>
          </cell>
          <cell r="AE446">
            <v>-943.04132000000004</v>
          </cell>
          <cell r="AF446">
            <v>-943.04132000000004</v>
          </cell>
          <cell r="AG446">
            <v>-943.04132000000004</v>
          </cell>
          <cell r="AH446">
            <v>-943.04132000000004</v>
          </cell>
          <cell r="AI446">
            <v>-943.04132000000004</v>
          </cell>
          <cell r="AJ446">
            <v>-943.04132000000004</v>
          </cell>
          <cell r="AK446">
            <v>-1020.0877622</v>
          </cell>
          <cell r="AL446">
            <v>-1020.0877622</v>
          </cell>
          <cell r="AM446">
            <v>-1020.0877622</v>
          </cell>
          <cell r="AN446">
            <v>-1020.0877622</v>
          </cell>
          <cell r="AO446">
            <v>-1020.0877622</v>
          </cell>
          <cell r="AR446">
            <v>-1020.0877622</v>
          </cell>
          <cell r="AS446">
            <v>-1020.0877622</v>
          </cell>
          <cell r="AT446">
            <v>-1020.0877622</v>
          </cell>
          <cell r="AU446">
            <v>-1020.0877622</v>
          </cell>
          <cell r="AV446">
            <v>-1020.0877622</v>
          </cell>
          <cell r="AW446">
            <v>-1020.0877622</v>
          </cell>
          <cell r="AX446">
            <v>-1020.0877622</v>
          </cell>
          <cell r="AY446">
            <v>-1060.5852132</v>
          </cell>
          <cell r="AZ446">
            <v>-1060.5852132</v>
          </cell>
          <cell r="BA446">
            <v>-1060.5852132</v>
          </cell>
          <cell r="BB446">
            <v>-1060.5852132</v>
          </cell>
          <cell r="BC446">
            <v>-1060.5852132</v>
          </cell>
          <cell r="BF446">
            <v>-1060.5852132</v>
          </cell>
          <cell r="BG446">
            <v>-1060.5852132</v>
          </cell>
          <cell r="BH446">
            <v>-1060.5852132</v>
          </cell>
          <cell r="BI446">
            <v>-1060.5852132</v>
          </cell>
          <cell r="BJ446">
            <v>-1060.5852132</v>
          </cell>
          <cell r="BK446">
            <v>-1060.5852132</v>
          </cell>
          <cell r="BL446">
            <v>-1060.5852132</v>
          </cell>
          <cell r="BM446">
            <v>-1099.7208392</v>
          </cell>
          <cell r="BN446">
            <v>-1099.7208392</v>
          </cell>
          <cell r="BO446">
            <v>-1099.7208392</v>
          </cell>
          <cell r="BP446">
            <v>-1099.7208392</v>
          </cell>
          <cell r="BQ446">
            <v>-1099.7208392</v>
          </cell>
          <cell r="BT446">
            <v>-1099.7208392</v>
          </cell>
          <cell r="BU446">
            <v>-1099.7208392</v>
          </cell>
          <cell r="BV446">
            <v>-1099.7208392</v>
          </cell>
          <cell r="BW446">
            <v>-1099.7208392</v>
          </cell>
          <cell r="BX446">
            <v>-1099.7208392</v>
          </cell>
          <cell r="BY446">
            <v>-1138.321021</v>
          </cell>
          <cell r="BZ446">
            <v>-1138.321021</v>
          </cell>
          <cell r="CA446">
            <v>-1138.321021</v>
          </cell>
          <cell r="CB446">
            <v>-1138.321021</v>
          </cell>
          <cell r="CC446">
            <v>-1138.321021</v>
          </cell>
          <cell r="CD446">
            <v>-1138.321021</v>
          </cell>
          <cell r="CE446">
            <v>-1138.321021</v>
          </cell>
        </row>
        <row r="447">
          <cell r="B447">
            <v>-532.22</v>
          </cell>
          <cell r="C447">
            <v>-532.22</v>
          </cell>
          <cell r="D447">
            <v>-532.22</v>
          </cell>
          <cell r="E447">
            <v>-532.22</v>
          </cell>
          <cell r="F447">
            <v>-532.22</v>
          </cell>
          <cell r="G447">
            <v>-532.22</v>
          </cell>
          <cell r="H447">
            <v>-532.22</v>
          </cell>
          <cell r="I447">
            <v>-532.22</v>
          </cell>
          <cell r="J447">
            <v>-532.22</v>
          </cell>
          <cell r="K447">
            <v>-532.22</v>
          </cell>
          <cell r="L447">
            <v>-703.82</v>
          </cell>
          <cell r="M447">
            <v>-575.12</v>
          </cell>
          <cell r="P447">
            <v>-575.12</v>
          </cell>
          <cell r="Q447">
            <v>-575.12</v>
          </cell>
          <cell r="R447">
            <v>-575.12</v>
          </cell>
          <cell r="S447">
            <v>-575.12</v>
          </cell>
          <cell r="T447">
            <v>-575.12</v>
          </cell>
          <cell r="U447">
            <v>-575.12</v>
          </cell>
          <cell r="V447">
            <v>-575.12</v>
          </cell>
          <cell r="W447">
            <v>-575.12</v>
          </cell>
          <cell r="X447">
            <v>-1293.595712</v>
          </cell>
          <cell r="Y447">
            <v>-1293.595712</v>
          </cell>
          <cell r="Z447">
            <v>-1293.595712</v>
          </cell>
          <cell r="AA447">
            <v>-1293.595712</v>
          </cell>
          <cell r="AD447">
            <v>-1293.595712</v>
          </cell>
          <cell r="AE447">
            <v>-1293.595712</v>
          </cell>
          <cell r="AF447">
            <v>-1293.595712</v>
          </cell>
          <cell r="AG447">
            <v>-1293.595712</v>
          </cell>
          <cell r="AH447">
            <v>-1293.595712</v>
          </cell>
          <cell r="AI447">
            <v>-1293.595712</v>
          </cell>
          <cell r="AJ447">
            <v>-1293.595712</v>
          </cell>
          <cell r="AK447">
            <v>-1399.2824355</v>
          </cell>
          <cell r="AL447">
            <v>-1399.2824355</v>
          </cell>
          <cell r="AM447">
            <v>-1399.2824355</v>
          </cell>
          <cell r="AN447">
            <v>-1399.2824355</v>
          </cell>
          <cell r="AO447">
            <v>-1399.2824355</v>
          </cell>
          <cell r="AR447">
            <v>-1399.2824355</v>
          </cell>
          <cell r="AS447">
            <v>-1399.2824355</v>
          </cell>
          <cell r="AT447">
            <v>-1399.2824355</v>
          </cell>
          <cell r="AU447">
            <v>-1399.2824355</v>
          </cell>
          <cell r="AV447">
            <v>-1399.2824355</v>
          </cell>
          <cell r="AW447">
            <v>-1399.2824355</v>
          </cell>
          <cell r="AX447">
            <v>-1399.2824355</v>
          </cell>
          <cell r="AY447">
            <v>-1454.8339028</v>
          </cell>
          <cell r="AZ447">
            <v>-1454.8339028</v>
          </cell>
          <cell r="BA447">
            <v>-1454.8339028</v>
          </cell>
          <cell r="BB447">
            <v>-1454.8339028</v>
          </cell>
          <cell r="BC447">
            <v>-1454.8339028</v>
          </cell>
          <cell r="BF447">
            <v>-1454.8339028</v>
          </cell>
          <cell r="BG447">
            <v>-1454.8339028</v>
          </cell>
          <cell r="BH447">
            <v>-1454.8339028</v>
          </cell>
          <cell r="BI447">
            <v>-1454.8339028</v>
          </cell>
          <cell r="BJ447">
            <v>-1454.8339028</v>
          </cell>
          <cell r="BK447">
            <v>-1454.8339028</v>
          </cell>
          <cell r="BL447">
            <v>-1454.8339028</v>
          </cell>
          <cell r="BM447">
            <v>-1508.5173172</v>
          </cell>
          <cell r="BN447">
            <v>-1508.5173172</v>
          </cell>
          <cell r="BO447">
            <v>-1508.5173172</v>
          </cell>
          <cell r="BP447">
            <v>-1508.5173172</v>
          </cell>
          <cell r="BQ447">
            <v>-1508.5173172</v>
          </cell>
          <cell r="BT447">
            <v>-1508.5173172</v>
          </cell>
          <cell r="BU447">
            <v>-1508.5173172</v>
          </cell>
          <cell r="BV447">
            <v>-1508.5173172</v>
          </cell>
          <cell r="BW447">
            <v>-1508.5173172</v>
          </cell>
          <cell r="BX447">
            <v>-1508.5173172</v>
          </cell>
          <cell r="BY447">
            <v>-1561.466248</v>
          </cell>
          <cell r="BZ447">
            <v>-1561.466248</v>
          </cell>
          <cell r="CA447">
            <v>-1561.466248</v>
          </cell>
          <cell r="CB447">
            <v>-1561.466248</v>
          </cell>
          <cell r="CC447">
            <v>-1561.466248</v>
          </cell>
          <cell r="CD447">
            <v>-1561.466248</v>
          </cell>
          <cell r="CE447">
            <v>-1561.466248</v>
          </cell>
        </row>
        <row r="448">
          <cell r="B448">
            <v>-554.89</v>
          </cell>
          <cell r="C448">
            <v>-277.44</v>
          </cell>
          <cell r="D448">
            <v>-277.44</v>
          </cell>
          <cell r="E448">
            <v>-277.44</v>
          </cell>
          <cell r="F448">
            <v>-277.44</v>
          </cell>
          <cell r="G448">
            <v>-277.44</v>
          </cell>
          <cell r="H448">
            <v>-387.44</v>
          </cell>
          <cell r="I448">
            <v>-332.44</v>
          </cell>
          <cell r="J448">
            <v>-332.44</v>
          </cell>
          <cell r="K448">
            <v>-332.44</v>
          </cell>
          <cell r="L448">
            <v>-332.44</v>
          </cell>
          <cell r="M448">
            <v>-332.44</v>
          </cell>
          <cell r="P448">
            <v>-332.44</v>
          </cell>
          <cell r="Q448">
            <v>-332.44</v>
          </cell>
          <cell r="R448">
            <v>-332.44</v>
          </cell>
          <cell r="S448">
            <v>-332.44</v>
          </cell>
          <cell r="T448">
            <v>-332.44</v>
          </cell>
          <cell r="U448">
            <v>-304.12</v>
          </cell>
          <cell r="V448">
            <v>-595.04999999999995</v>
          </cell>
          <cell r="W448">
            <v>-302.67</v>
          </cell>
          <cell r="X448">
            <v>-664.85358280000003</v>
          </cell>
          <cell r="Y448">
            <v>-664.85358280000003</v>
          </cell>
          <cell r="Z448">
            <v>-664.85358280000003</v>
          </cell>
          <cell r="AA448">
            <v>-664.85358280000003</v>
          </cell>
          <cell r="AD448">
            <v>-664.85358280000003</v>
          </cell>
          <cell r="AE448">
            <v>-664.85358280000003</v>
          </cell>
          <cell r="AF448">
            <v>-674.82638659999998</v>
          </cell>
          <cell r="AG448">
            <v>-674.82638659999998</v>
          </cell>
          <cell r="AH448">
            <v>-674.82638659999998</v>
          </cell>
          <cell r="AI448">
            <v>-674.82638659999998</v>
          </cell>
          <cell r="AJ448">
            <v>-674.82638659999998</v>
          </cell>
          <cell r="AK448">
            <v>-729.9597023</v>
          </cell>
          <cell r="AL448">
            <v>-729.9597023</v>
          </cell>
          <cell r="AM448">
            <v>-729.9597023</v>
          </cell>
          <cell r="AN448">
            <v>-729.9597023</v>
          </cell>
          <cell r="AO448">
            <v>-729.9597023</v>
          </cell>
          <cell r="AR448">
            <v>-729.9597023</v>
          </cell>
          <cell r="AS448">
            <v>-729.9597023</v>
          </cell>
          <cell r="AT448">
            <v>-729.9597023</v>
          </cell>
          <cell r="AU448">
            <v>-729.9597023</v>
          </cell>
          <cell r="AV448">
            <v>-729.9597023</v>
          </cell>
          <cell r="AW448">
            <v>-729.9597023</v>
          </cell>
          <cell r="AX448">
            <v>-729.9597023</v>
          </cell>
          <cell r="AY448">
            <v>-758.93910249999999</v>
          </cell>
          <cell r="AZ448">
            <v>-758.93910249999999</v>
          </cell>
          <cell r="BA448">
            <v>-758.93910249999999</v>
          </cell>
          <cell r="BB448">
            <v>-758.93910249999999</v>
          </cell>
          <cell r="BC448">
            <v>-758.93910249999999</v>
          </cell>
          <cell r="BF448">
            <v>-758.93910249999999</v>
          </cell>
          <cell r="BG448">
            <v>-758.93910249999999</v>
          </cell>
          <cell r="BH448">
            <v>-758.93910249999999</v>
          </cell>
          <cell r="BI448">
            <v>-758.93910249999999</v>
          </cell>
          <cell r="BJ448">
            <v>-758.93910249999999</v>
          </cell>
          <cell r="BK448">
            <v>-758.93910249999999</v>
          </cell>
          <cell r="BL448">
            <v>-758.93910249999999</v>
          </cell>
          <cell r="BM448">
            <v>-786.94395540000005</v>
          </cell>
          <cell r="BN448">
            <v>-786.94395540000005</v>
          </cell>
          <cell r="BO448">
            <v>-786.94395540000005</v>
          </cell>
          <cell r="BP448">
            <v>-786.94395540000005</v>
          </cell>
          <cell r="BQ448">
            <v>-786.94395540000005</v>
          </cell>
          <cell r="BT448">
            <v>-786.94395540000005</v>
          </cell>
          <cell r="BU448">
            <v>-786.94395540000005</v>
          </cell>
          <cell r="BV448">
            <v>-786.94395540000005</v>
          </cell>
          <cell r="BW448">
            <v>-786.94395540000005</v>
          </cell>
          <cell r="BX448">
            <v>-786.94395540000005</v>
          </cell>
          <cell r="BY448">
            <v>-786.94395540000005</v>
          </cell>
          <cell r="BZ448">
            <v>-786.94395540000005</v>
          </cell>
          <cell r="CA448">
            <v>-814.56568819999995</v>
          </cell>
          <cell r="CB448">
            <v>-814.56568819999995</v>
          </cell>
          <cell r="CC448">
            <v>-814.56568819999995</v>
          </cell>
          <cell r="CD448">
            <v>-814.56568819999995</v>
          </cell>
          <cell r="CE448">
            <v>-814.56568819999995</v>
          </cell>
        </row>
        <row r="449">
          <cell r="K449">
            <v>-200</v>
          </cell>
          <cell r="M449">
            <v>-500</v>
          </cell>
          <cell r="Y449">
            <v>-200</v>
          </cell>
          <cell r="AA449">
            <v>-500</v>
          </cell>
          <cell r="AM449">
            <v>-200</v>
          </cell>
          <cell r="AO449">
            <v>-500</v>
          </cell>
          <cell r="BA449">
            <v>-200</v>
          </cell>
          <cell r="BC449">
            <v>-500</v>
          </cell>
          <cell r="BO449">
            <v>-200</v>
          </cell>
          <cell r="BQ449">
            <v>-500</v>
          </cell>
          <cell r="CC449">
            <v>-200</v>
          </cell>
          <cell r="CE449">
            <v>-500</v>
          </cell>
        </row>
        <row r="450"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P450">
            <v>0</v>
          </cell>
          <cell r="Q450">
            <v>-24078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-17428.762811699999</v>
          </cell>
          <cell r="Y450">
            <v>-15599.000099999999</v>
          </cell>
          <cell r="Z450">
            <v>-15599.000099999999</v>
          </cell>
          <cell r="AA450">
            <v>-15599.000099999999</v>
          </cell>
          <cell r="AD450">
            <v>-15599.000099999999</v>
          </cell>
          <cell r="AE450">
            <v>-15599.000099999999</v>
          </cell>
          <cell r="AF450">
            <v>-15599.000099999999</v>
          </cell>
          <cell r="AG450">
            <v>-15599.000099999999</v>
          </cell>
          <cell r="AH450">
            <v>-15599.000099999999</v>
          </cell>
          <cell r="AI450">
            <v>-15599.000099999999</v>
          </cell>
          <cell r="AJ450">
            <v>-15599.000099999999</v>
          </cell>
          <cell r="AK450">
            <v>-16483.4634057</v>
          </cell>
          <cell r="AL450">
            <v>-15599.000099999999</v>
          </cell>
          <cell r="AM450">
            <v>-15599.000099999999</v>
          </cell>
          <cell r="AN450">
            <v>-15599.000099999999</v>
          </cell>
          <cell r="AO450">
            <v>-15599.000099999999</v>
          </cell>
          <cell r="AR450">
            <v>-15599.000099999999</v>
          </cell>
          <cell r="AS450">
            <v>-15599.000099999999</v>
          </cell>
          <cell r="AT450">
            <v>-15599.000099999999</v>
          </cell>
          <cell r="AU450">
            <v>-15599.000099999999</v>
          </cell>
          <cell r="AV450">
            <v>-15599.000099999999</v>
          </cell>
          <cell r="AW450">
            <v>-15599.000099999999</v>
          </cell>
          <cell r="AX450">
            <v>-15599.000099999999</v>
          </cell>
          <cell r="AY450">
            <v>-16218.280403999999</v>
          </cell>
          <cell r="AZ450">
            <v>-15599.000099999999</v>
          </cell>
          <cell r="BA450">
            <v>-15599.000099999999</v>
          </cell>
          <cell r="BB450">
            <v>-15599.000099999999</v>
          </cell>
          <cell r="BC450">
            <v>-15599.000099999999</v>
          </cell>
          <cell r="BF450">
            <v>-15599.000099999999</v>
          </cell>
          <cell r="BG450">
            <v>-15599.000099999999</v>
          </cell>
          <cell r="BH450">
            <v>-15599.000099999999</v>
          </cell>
          <cell r="BI450">
            <v>-15599.000099999999</v>
          </cell>
          <cell r="BJ450">
            <v>-15599.000099999999</v>
          </cell>
          <cell r="BK450">
            <v>-15599.000099999999</v>
          </cell>
          <cell r="BL450">
            <v>-15599.000099999999</v>
          </cell>
          <cell r="BM450">
            <v>-16174.6032037</v>
          </cell>
          <cell r="BN450">
            <v>-15599.000099999999</v>
          </cell>
          <cell r="BO450">
            <v>-15599.000099999999</v>
          </cell>
          <cell r="BP450">
            <v>-15599.000099999999</v>
          </cell>
          <cell r="BQ450">
            <v>-15599.000099999999</v>
          </cell>
          <cell r="BT450">
            <v>-15599.000099999999</v>
          </cell>
          <cell r="BU450">
            <v>-15599.000099999999</v>
          </cell>
          <cell r="BV450">
            <v>-15599.000099999999</v>
          </cell>
          <cell r="BW450">
            <v>-15599.000099999999</v>
          </cell>
          <cell r="BX450">
            <v>-15599.000099999999</v>
          </cell>
          <cell r="BY450">
            <v>-15599.000099999999</v>
          </cell>
          <cell r="BZ450">
            <v>-15599.000099999999</v>
          </cell>
          <cell r="CA450">
            <v>-16146.525003500001</v>
          </cell>
          <cell r="CB450">
            <v>-15599.000099999999</v>
          </cell>
          <cell r="CC450">
            <v>-15599.000099999999</v>
          </cell>
          <cell r="CD450">
            <v>-15599.000099999999</v>
          </cell>
          <cell r="CE450">
            <v>-15599.000099999999</v>
          </cell>
        </row>
        <row r="631"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-4586</v>
          </cell>
          <cell r="R631">
            <v>0</v>
          </cell>
          <cell r="T631">
            <v>3599</v>
          </cell>
          <cell r="W631">
            <v>-4690</v>
          </cell>
          <cell r="AA631">
            <v>-3000</v>
          </cell>
          <cell r="AF631">
            <v>0</v>
          </cell>
          <cell r="AH631">
            <v>0</v>
          </cell>
          <cell r="AK631">
            <v>-5000</v>
          </cell>
          <cell r="AO631">
            <v>-2450</v>
          </cell>
          <cell r="AT631">
            <v>0</v>
          </cell>
          <cell r="AV631">
            <v>0</v>
          </cell>
          <cell r="AY631">
            <v>-5000</v>
          </cell>
          <cell r="BH631">
            <v>0</v>
          </cell>
          <cell r="BJ631">
            <v>0</v>
          </cell>
          <cell r="BM631">
            <v>-5000</v>
          </cell>
          <cell r="BX631">
            <v>0</v>
          </cell>
          <cell r="CA631">
            <v>-5000</v>
          </cell>
        </row>
        <row r="632"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D632">
            <v>-2900</v>
          </cell>
          <cell r="AE632">
            <v>-2900</v>
          </cell>
          <cell r="AF632">
            <v>-2900</v>
          </cell>
          <cell r="AG632">
            <v>-2900</v>
          </cell>
          <cell r="AH632">
            <v>-2900</v>
          </cell>
          <cell r="AI632">
            <v>-2900</v>
          </cell>
          <cell r="AJ632">
            <v>-2900</v>
          </cell>
          <cell r="AK632">
            <v>-2900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R632">
            <v>-2900</v>
          </cell>
          <cell r="AS632">
            <v>-2900</v>
          </cell>
          <cell r="AT632">
            <v>-2900</v>
          </cell>
          <cell r="AU632">
            <v>-2900</v>
          </cell>
          <cell r="AV632">
            <v>-2900</v>
          </cell>
          <cell r="AW632">
            <v>-2900</v>
          </cell>
          <cell r="AX632">
            <v>-2900</v>
          </cell>
          <cell r="AY632">
            <v>-2900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F632">
            <v>-2900</v>
          </cell>
          <cell r="BG632">
            <v>-2900</v>
          </cell>
          <cell r="BH632">
            <v>-2900</v>
          </cell>
          <cell r="BI632">
            <v>-2900</v>
          </cell>
          <cell r="BJ632">
            <v>-2900</v>
          </cell>
          <cell r="BK632">
            <v>-2900</v>
          </cell>
          <cell r="BL632">
            <v>-2900</v>
          </cell>
          <cell r="BM632">
            <v>-2900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T632">
            <v>-2900</v>
          </cell>
          <cell r="BU632">
            <v>-2900</v>
          </cell>
          <cell r="BV632">
            <v>-2900</v>
          </cell>
          <cell r="BW632">
            <v>-2900</v>
          </cell>
          <cell r="BX632">
            <v>-2900</v>
          </cell>
          <cell r="BY632">
            <v>-2900</v>
          </cell>
          <cell r="BZ632">
            <v>-2900</v>
          </cell>
          <cell r="CA632">
            <v>-2900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</row>
        <row r="633">
          <cell r="B633">
            <v>-22657.5</v>
          </cell>
          <cell r="C633">
            <v>-37813.379999999997</v>
          </cell>
          <cell r="D633">
            <v>-2430</v>
          </cell>
          <cell r="G633">
            <v>0</v>
          </cell>
          <cell r="M633">
            <v>0</v>
          </cell>
          <cell r="R633">
            <v>0</v>
          </cell>
          <cell r="AA633">
            <v>-3000</v>
          </cell>
          <cell r="AO633">
            <v>0</v>
          </cell>
          <cell r="BC633">
            <v>0</v>
          </cell>
          <cell r="BQ633">
            <v>0</v>
          </cell>
          <cell r="CE633">
            <v>0</v>
          </cell>
        </row>
        <row r="634">
          <cell r="B634">
            <v>18.39</v>
          </cell>
          <cell r="C634">
            <v>-929.42</v>
          </cell>
          <cell r="D634">
            <v>-810.14</v>
          </cell>
          <cell r="G634">
            <v>0</v>
          </cell>
          <cell r="H634">
            <v>-6135.33</v>
          </cell>
          <cell r="I634">
            <v>-3310.22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</row>
        <row r="635"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AA635">
            <v>0</v>
          </cell>
        </row>
        <row r="681">
          <cell r="B681">
            <v>50217.02</v>
          </cell>
          <cell r="D681">
            <v>-45586.2</v>
          </cell>
          <cell r="Y681">
            <v>-102000</v>
          </cell>
        </row>
        <row r="682"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</row>
        <row r="684">
          <cell r="B684">
            <v>-1976</v>
          </cell>
          <cell r="C684">
            <v>-21178.75</v>
          </cell>
          <cell r="D684">
            <v>-1365.72</v>
          </cell>
          <cell r="E684">
            <v>-1572.72</v>
          </cell>
          <cell r="G684">
            <v>0</v>
          </cell>
          <cell r="H684">
            <v>-142.56</v>
          </cell>
          <cell r="I684">
            <v>-639.12</v>
          </cell>
          <cell r="J684">
            <v>-19091.54</v>
          </cell>
          <cell r="K684">
            <v>-330.48</v>
          </cell>
          <cell r="L684">
            <v>0</v>
          </cell>
          <cell r="M684">
            <v>-10536.94</v>
          </cell>
          <cell r="P684">
            <v>-158.62</v>
          </cell>
          <cell r="Q684">
            <v>-254.79</v>
          </cell>
          <cell r="R684">
            <v>-3692.97</v>
          </cell>
          <cell r="S684">
            <v>-221.07</v>
          </cell>
          <cell r="T684">
            <v>-1439.59</v>
          </cell>
          <cell r="U684">
            <v>-2928.11</v>
          </cell>
          <cell r="V684">
            <v>-221.07</v>
          </cell>
          <cell r="W684">
            <v>-1255.93</v>
          </cell>
          <cell r="X684">
            <v>-7722</v>
          </cell>
          <cell r="Y684">
            <v>-8032</v>
          </cell>
          <cell r="Z684">
            <v>-5032</v>
          </cell>
          <cell r="AA684">
            <v>-5032</v>
          </cell>
          <cell r="AD684">
            <v>-13052</v>
          </cell>
          <cell r="AE684">
            <v>-4722</v>
          </cell>
          <cell r="AF684">
            <v>-4722</v>
          </cell>
          <cell r="AG684">
            <v>-4722</v>
          </cell>
          <cell r="AH684">
            <v>-4722</v>
          </cell>
          <cell r="AI684">
            <v>-4722</v>
          </cell>
          <cell r="AJ684">
            <v>-4722</v>
          </cell>
          <cell r="AK684">
            <v>-4722</v>
          </cell>
          <cell r="AL684">
            <v>-4722</v>
          </cell>
          <cell r="AM684">
            <v>-5032</v>
          </cell>
          <cell r="AN684">
            <v>-5032</v>
          </cell>
          <cell r="AO684">
            <v>-5032</v>
          </cell>
          <cell r="AR684">
            <v>-13052</v>
          </cell>
          <cell r="AS684">
            <v>-4722</v>
          </cell>
          <cell r="AT684">
            <v>-4722</v>
          </cell>
          <cell r="AU684">
            <v>-4722</v>
          </cell>
          <cell r="AV684">
            <v>-4722</v>
          </cell>
          <cell r="AW684">
            <v>-4722</v>
          </cell>
          <cell r="AX684">
            <v>-4722</v>
          </cell>
          <cell r="AY684">
            <v>-4722</v>
          </cell>
          <cell r="AZ684">
            <v>-4722</v>
          </cell>
          <cell r="BA684">
            <v>-5032</v>
          </cell>
          <cell r="BB684">
            <v>-5032</v>
          </cell>
          <cell r="BC684">
            <v>-5032</v>
          </cell>
          <cell r="BF684">
            <v>-13052</v>
          </cell>
          <cell r="BG684">
            <v>-4722</v>
          </cell>
          <cell r="BH684">
            <v>-4722</v>
          </cell>
          <cell r="BI684">
            <v>-4722</v>
          </cell>
          <cell r="BJ684">
            <v>-4722</v>
          </cell>
          <cell r="BK684">
            <v>-4722</v>
          </cell>
          <cell r="BL684">
            <v>-4722</v>
          </cell>
          <cell r="BM684">
            <v>-4722</v>
          </cell>
          <cell r="BN684">
            <v>-4722</v>
          </cell>
          <cell r="BO684">
            <v>-5032</v>
          </cell>
          <cell r="BP684">
            <v>-5032</v>
          </cell>
          <cell r="BQ684">
            <v>-5032</v>
          </cell>
          <cell r="BT684">
            <v>-13052</v>
          </cell>
          <cell r="BU684">
            <v>-4722</v>
          </cell>
          <cell r="BV684">
            <v>-4722</v>
          </cell>
          <cell r="BW684">
            <v>-4722</v>
          </cell>
          <cell r="BX684">
            <v>-4722</v>
          </cell>
          <cell r="BY684">
            <v>-4722</v>
          </cell>
          <cell r="BZ684">
            <v>-4722</v>
          </cell>
          <cell r="CA684">
            <v>-4722</v>
          </cell>
          <cell r="CB684">
            <v>-4722</v>
          </cell>
          <cell r="CC684">
            <v>-5032</v>
          </cell>
          <cell r="CD684">
            <v>-5032</v>
          </cell>
          <cell r="CE684">
            <v>-5032</v>
          </cell>
        </row>
        <row r="686">
          <cell r="M686">
            <v>0</v>
          </cell>
        </row>
        <row r="687">
          <cell r="B687">
            <v>-3600.74</v>
          </cell>
          <cell r="C687">
            <v>-3600.74</v>
          </cell>
          <cell r="D687">
            <v>-3600.74</v>
          </cell>
          <cell r="E687">
            <v>-3600.74</v>
          </cell>
          <cell r="F687">
            <v>-3600.74</v>
          </cell>
          <cell r="G687">
            <v>-3600.74</v>
          </cell>
          <cell r="H687">
            <v>-3600.74</v>
          </cell>
          <cell r="I687">
            <v>-3600.74</v>
          </cell>
          <cell r="J687">
            <v>-3847.72</v>
          </cell>
          <cell r="K687">
            <v>-8494.66</v>
          </cell>
          <cell r="L687">
            <v>-7894.31</v>
          </cell>
          <cell r="M687">
            <v>-7147.02</v>
          </cell>
          <cell r="P687">
            <v>-7894.31</v>
          </cell>
          <cell r="Q687">
            <v>-7894.31</v>
          </cell>
          <cell r="R687">
            <v>-7894.31</v>
          </cell>
          <cell r="S687">
            <v>-7894.31</v>
          </cell>
          <cell r="T687">
            <v>-7894.31</v>
          </cell>
          <cell r="U687">
            <v>-7894.31</v>
          </cell>
          <cell r="V687">
            <v>-7894.31</v>
          </cell>
          <cell r="W687">
            <v>-9746.31</v>
          </cell>
          <cell r="X687">
            <v>-8400</v>
          </cell>
          <cell r="Y687">
            <v>-8400</v>
          </cell>
          <cell r="Z687">
            <v>-8400</v>
          </cell>
          <cell r="AA687">
            <v>-8400</v>
          </cell>
          <cell r="AD687">
            <v>-8300</v>
          </cell>
          <cell r="AE687">
            <v>-8300</v>
          </cell>
          <cell r="AF687">
            <v>-8300</v>
          </cell>
          <cell r="AG687">
            <v>-8300</v>
          </cell>
          <cell r="AH687">
            <v>-8300</v>
          </cell>
          <cell r="AI687">
            <v>-8300</v>
          </cell>
          <cell r="AJ687">
            <v>-9130</v>
          </cell>
          <cell r="AK687">
            <v>-9130</v>
          </cell>
          <cell r="AL687">
            <v>-9130</v>
          </cell>
          <cell r="AM687">
            <v>-9130</v>
          </cell>
          <cell r="AN687">
            <v>-9130</v>
          </cell>
          <cell r="AO687">
            <v>-9130</v>
          </cell>
          <cell r="AR687">
            <v>-8300</v>
          </cell>
          <cell r="AS687">
            <v>-8300</v>
          </cell>
          <cell r="AT687">
            <v>-8300</v>
          </cell>
          <cell r="AU687">
            <v>-8300</v>
          </cell>
          <cell r="AV687">
            <v>-8300</v>
          </cell>
          <cell r="AW687">
            <v>-8300</v>
          </cell>
          <cell r="AX687">
            <v>-9130</v>
          </cell>
          <cell r="AY687">
            <v>-9130</v>
          </cell>
          <cell r="AZ687">
            <v>-9130</v>
          </cell>
          <cell r="BA687">
            <v>-9130</v>
          </cell>
          <cell r="BB687">
            <v>-9130</v>
          </cell>
          <cell r="BC687">
            <v>-9130</v>
          </cell>
          <cell r="BF687">
            <v>-8300</v>
          </cell>
          <cell r="BG687">
            <v>-8300</v>
          </cell>
          <cell r="BH687">
            <v>-8300</v>
          </cell>
          <cell r="BI687">
            <v>-8300</v>
          </cell>
          <cell r="BJ687">
            <v>-8300</v>
          </cell>
          <cell r="BK687">
            <v>-8300</v>
          </cell>
          <cell r="BL687">
            <v>-9130</v>
          </cell>
          <cell r="BM687">
            <v>-9130</v>
          </cell>
          <cell r="BN687">
            <v>-9130</v>
          </cell>
          <cell r="BO687">
            <v>-9130</v>
          </cell>
          <cell r="BP687">
            <v>-9130</v>
          </cell>
          <cell r="BQ687">
            <v>-9130</v>
          </cell>
          <cell r="BT687">
            <v>-8300</v>
          </cell>
          <cell r="BU687">
            <v>-8300</v>
          </cell>
          <cell r="BV687">
            <v>-8300</v>
          </cell>
          <cell r="BW687">
            <v>-8300</v>
          </cell>
          <cell r="BX687">
            <v>-8300</v>
          </cell>
          <cell r="BY687">
            <v>-8300</v>
          </cell>
          <cell r="BZ687">
            <v>-9130</v>
          </cell>
          <cell r="CA687">
            <v>-9130</v>
          </cell>
          <cell r="CB687">
            <v>-9130</v>
          </cell>
          <cell r="CC687">
            <v>-9130</v>
          </cell>
          <cell r="CD687">
            <v>-9130</v>
          </cell>
          <cell r="CE687">
            <v>-9130</v>
          </cell>
        </row>
        <row r="688">
          <cell r="B688">
            <v>-48569.77</v>
          </cell>
          <cell r="C688">
            <v>-39069.769999999997</v>
          </cell>
          <cell r="D688">
            <v>-39304.19</v>
          </cell>
          <cell r="E688">
            <v>-39304.19</v>
          </cell>
          <cell r="F688">
            <v>-39304.19</v>
          </cell>
          <cell r="G688">
            <v>-39304.19</v>
          </cell>
          <cell r="H688">
            <v>-39304.19</v>
          </cell>
          <cell r="I688">
            <v>-39304.19</v>
          </cell>
          <cell r="J688">
            <v>-39304.19</v>
          </cell>
          <cell r="K688">
            <v>-39304.19</v>
          </cell>
          <cell r="L688">
            <v>-39304.19</v>
          </cell>
          <cell r="M688">
            <v>-39304.18</v>
          </cell>
          <cell r="P688">
            <v>-40749.339999999997</v>
          </cell>
          <cell r="Q688">
            <v>-65249.34</v>
          </cell>
          <cell r="R688">
            <v>-40749.339999999997</v>
          </cell>
          <cell r="S688">
            <v>-50612.74</v>
          </cell>
          <cell r="T688">
            <v>-43215.199999999997</v>
          </cell>
          <cell r="U688">
            <v>-43215.19</v>
          </cell>
          <cell r="V688">
            <v>-43215.19</v>
          </cell>
          <cell r="W688">
            <v>-43215.19</v>
          </cell>
          <cell r="X688">
            <v>-43215.19</v>
          </cell>
          <cell r="Y688">
            <v>-43215.19</v>
          </cell>
          <cell r="Z688">
            <v>-43215.19</v>
          </cell>
          <cell r="AA688">
            <v>-43215.19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</row>
        <row r="689">
          <cell r="B689">
            <v>-101543.09</v>
          </cell>
          <cell r="C689">
            <v>-636.78</v>
          </cell>
          <cell r="D689">
            <v>-18270.849999999999</v>
          </cell>
          <cell r="E689">
            <v>-170409.32</v>
          </cell>
          <cell r="F689">
            <v>-21916.06</v>
          </cell>
          <cell r="G689">
            <v>-12306.7</v>
          </cell>
          <cell r="H689">
            <v>-7758.92</v>
          </cell>
          <cell r="I689">
            <v>0</v>
          </cell>
          <cell r="J689">
            <v>-710</v>
          </cell>
          <cell r="K689">
            <v>-5963.47</v>
          </cell>
          <cell r="L689">
            <v>-53105.13</v>
          </cell>
          <cell r="M689">
            <v>-36589.03</v>
          </cell>
          <cell r="P689">
            <v>-174394.72</v>
          </cell>
          <cell r="Q689">
            <v>-173915.3</v>
          </cell>
          <cell r="R689">
            <v>-42187.26</v>
          </cell>
          <cell r="S689">
            <v>-51636.22</v>
          </cell>
          <cell r="T689">
            <v>-411901.59</v>
          </cell>
          <cell r="U689">
            <v>-157402.95000000001</v>
          </cell>
          <cell r="V689">
            <v>-199273.89</v>
          </cell>
          <cell r="W689">
            <v>-232187.45</v>
          </cell>
          <cell r="X689">
            <v>-106765.65</v>
          </cell>
          <cell r="Y689">
            <v>-106765.65</v>
          </cell>
          <cell r="Z689">
            <v>-106765.65</v>
          </cell>
          <cell r="AA689">
            <v>-125303.65</v>
          </cell>
          <cell r="AD689">
            <v>-141461.10999999999</v>
          </cell>
          <cell r="AE689">
            <v>-141461.10999999999</v>
          </cell>
          <cell r="AF689">
            <v>-141461.10999999999</v>
          </cell>
          <cell r="AG689">
            <v>-141461.10999999999</v>
          </cell>
          <cell r="AH689">
            <v>-141461.10999999999</v>
          </cell>
          <cell r="AI689">
            <v>-141461.10999999999</v>
          </cell>
          <cell r="AJ689">
            <v>-161461.10999999999</v>
          </cell>
          <cell r="AK689">
            <v>-141461.10999999999</v>
          </cell>
          <cell r="AL689">
            <v>-141461.10999999999</v>
          </cell>
          <cell r="AM689">
            <v>-141461.10999999999</v>
          </cell>
          <cell r="AN689">
            <v>-141461.10999999999</v>
          </cell>
          <cell r="AO689">
            <v>-141461.10999999999</v>
          </cell>
          <cell r="AR689">
            <v>-141461.10999999999</v>
          </cell>
          <cell r="AS689">
            <v>-141461.10999999999</v>
          </cell>
          <cell r="AT689">
            <v>-141461.10999999999</v>
          </cell>
          <cell r="AU689">
            <v>-141461.10999999999</v>
          </cell>
          <cell r="AV689">
            <v>-141461.10999999999</v>
          </cell>
          <cell r="AW689">
            <v>-141461.10999999999</v>
          </cell>
          <cell r="AX689">
            <v>-161461.10999999999</v>
          </cell>
          <cell r="AY689">
            <v>-141461.10999999999</v>
          </cell>
          <cell r="AZ689">
            <v>-141461.10999999999</v>
          </cell>
          <cell r="BA689">
            <v>-141461.10999999999</v>
          </cell>
          <cell r="BB689">
            <v>-141461.10999999999</v>
          </cell>
          <cell r="BC689">
            <v>-141461.10999999999</v>
          </cell>
          <cell r="BF689">
            <v>-141461.10999999999</v>
          </cell>
          <cell r="BG689">
            <v>-141461.10999999999</v>
          </cell>
          <cell r="BH689">
            <v>-141461.10999999999</v>
          </cell>
          <cell r="BI689">
            <v>-141461.10999999999</v>
          </cell>
          <cell r="BJ689">
            <v>-141461.10999999999</v>
          </cell>
          <cell r="BK689">
            <v>-141461.10999999999</v>
          </cell>
          <cell r="BL689">
            <v>-161461.10999999999</v>
          </cell>
          <cell r="BM689">
            <v>-141461.10999999999</v>
          </cell>
          <cell r="BN689">
            <v>-141461.10999999999</v>
          </cell>
          <cell r="BO689">
            <v>-141461.10999999999</v>
          </cell>
          <cell r="BP689">
            <v>-141461.10999999999</v>
          </cell>
          <cell r="BQ689">
            <v>-141461.10999999999</v>
          </cell>
          <cell r="BT689">
            <v>-141461.10999999999</v>
          </cell>
          <cell r="BU689">
            <v>-141461.10999999999</v>
          </cell>
          <cell r="BV689">
            <v>-141461.10999999999</v>
          </cell>
          <cell r="BW689">
            <v>-141461.10999999999</v>
          </cell>
          <cell r="BX689">
            <v>-141461.10999999999</v>
          </cell>
          <cell r="BY689">
            <v>-141461.10999999999</v>
          </cell>
          <cell r="BZ689">
            <v>-161461.10999999999</v>
          </cell>
          <cell r="CA689">
            <v>-141461.10999999999</v>
          </cell>
          <cell r="CB689">
            <v>-141461.10999999999</v>
          </cell>
          <cell r="CC689">
            <v>-141461.10999999999</v>
          </cell>
          <cell r="CD689">
            <v>-141461.10999999999</v>
          </cell>
          <cell r="CE689">
            <v>-141461.10999999999</v>
          </cell>
        </row>
        <row r="690">
          <cell r="B690">
            <v>186263.56</v>
          </cell>
          <cell r="C690">
            <v>-28729.75</v>
          </cell>
          <cell r="D690">
            <v>-16017.13</v>
          </cell>
          <cell r="E690">
            <v>-157106.14000000001</v>
          </cell>
          <cell r="F690">
            <v>-18125.810000000001</v>
          </cell>
          <cell r="G690">
            <v>-76873.850000000006</v>
          </cell>
          <cell r="H690">
            <v>-154926.19</v>
          </cell>
          <cell r="I690">
            <v>-22804.06</v>
          </cell>
          <cell r="J690">
            <v>-48754.080000000002</v>
          </cell>
          <cell r="K690">
            <v>-42178.8</v>
          </cell>
          <cell r="L690">
            <v>-57739.58</v>
          </cell>
          <cell r="M690">
            <v>85215.43</v>
          </cell>
          <cell r="P690">
            <v>-24960.58</v>
          </cell>
          <cell r="Q690">
            <v>-16702.75</v>
          </cell>
          <cell r="R690">
            <v>-109090.07</v>
          </cell>
          <cell r="S690">
            <v>-23040.39</v>
          </cell>
          <cell r="T690">
            <v>-37280.54</v>
          </cell>
          <cell r="U690">
            <v>-21091.55</v>
          </cell>
          <cell r="V690">
            <v>-10206.51</v>
          </cell>
          <cell r="W690">
            <v>-23990.82</v>
          </cell>
          <cell r="X690">
            <v>-75702.473814700003</v>
          </cell>
          <cell r="Y690">
            <v>-58705.349156700002</v>
          </cell>
          <cell r="Z690">
            <v>-67681.649156700005</v>
          </cell>
          <cell r="AA690">
            <v>-79019.542392799995</v>
          </cell>
          <cell r="AD690">
            <v>-29227.599999999999</v>
          </cell>
          <cell r="AE690">
            <v>-29227.599999999999</v>
          </cell>
          <cell r="AF690">
            <v>-41227.599999999999</v>
          </cell>
          <cell r="AG690">
            <v>-29227.599999999999</v>
          </cell>
          <cell r="AH690">
            <v>-39227.599999999999</v>
          </cell>
          <cell r="AI690">
            <v>-29227.599999999999</v>
          </cell>
          <cell r="AJ690">
            <v>-39227.599999999999</v>
          </cell>
          <cell r="AK690">
            <v>-37851.129999999997</v>
          </cell>
          <cell r="AL690">
            <v>-39851.129999999997</v>
          </cell>
          <cell r="AM690">
            <v>-29851.13</v>
          </cell>
          <cell r="AN690">
            <v>-39851.129999999997</v>
          </cell>
          <cell r="AO690">
            <v>-113010.66738879999</v>
          </cell>
          <cell r="AR690">
            <v>-20894.259999999998</v>
          </cell>
          <cell r="AS690">
            <v>-25894.26</v>
          </cell>
          <cell r="AT690">
            <v>-25894.26</v>
          </cell>
          <cell r="AU690">
            <v>-25894.26</v>
          </cell>
          <cell r="AV690">
            <v>-35894.26</v>
          </cell>
          <cell r="AW690">
            <v>-25894.26</v>
          </cell>
          <cell r="AX690">
            <v>-47694.26</v>
          </cell>
          <cell r="AY690">
            <v>-26517.79</v>
          </cell>
          <cell r="AZ690">
            <v>-44517.79</v>
          </cell>
          <cell r="BA690">
            <v>-26517.79</v>
          </cell>
          <cell r="BB690">
            <v>-36517.79</v>
          </cell>
          <cell r="BC690">
            <v>-104677.3273888</v>
          </cell>
          <cell r="BF690">
            <v>-20894.259999999998</v>
          </cell>
          <cell r="BG690">
            <v>-25894.26</v>
          </cell>
          <cell r="BH690">
            <v>-25894.26</v>
          </cell>
          <cell r="BI690">
            <v>-25894.26</v>
          </cell>
          <cell r="BJ690">
            <v>-35894.26</v>
          </cell>
          <cell r="BK690">
            <v>-25894.26</v>
          </cell>
          <cell r="BL690">
            <v>-47694.26</v>
          </cell>
          <cell r="BM690">
            <v>-26517.79</v>
          </cell>
          <cell r="BN690">
            <v>-44517.79</v>
          </cell>
          <cell r="BO690">
            <v>-26517.79</v>
          </cell>
          <cell r="BP690">
            <v>-36517.79</v>
          </cell>
          <cell r="BQ690">
            <v>-104677.3273888</v>
          </cell>
          <cell r="BT690">
            <v>-20894.259999999998</v>
          </cell>
          <cell r="BU690">
            <v>-25894.26</v>
          </cell>
          <cell r="BV690">
            <v>-25894.26</v>
          </cell>
          <cell r="BW690">
            <v>-25894.26</v>
          </cell>
          <cell r="BX690">
            <v>-35894.26</v>
          </cell>
          <cell r="BY690">
            <v>-25894.26</v>
          </cell>
          <cell r="BZ690">
            <v>-47694.26</v>
          </cell>
          <cell r="CA690">
            <v>-26517.79</v>
          </cell>
          <cell r="CB690">
            <v>-44517.79</v>
          </cell>
          <cell r="CC690">
            <v>-26517.79</v>
          </cell>
          <cell r="CD690">
            <v>-36517.79</v>
          </cell>
          <cell r="CE690">
            <v>-104677.3273888</v>
          </cell>
        </row>
        <row r="691">
          <cell r="B691">
            <v>-5024.3999999999996</v>
          </cell>
          <cell r="C691">
            <v>-19501.12</v>
          </cell>
          <cell r="D691">
            <v>-18457.849999999999</v>
          </cell>
          <cell r="E691">
            <v>-2466.48</v>
          </cell>
          <cell r="F691">
            <v>-7579.76</v>
          </cell>
          <cell r="G691">
            <v>-20056.68</v>
          </cell>
          <cell r="H691">
            <v>-10075.82</v>
          </cell>
          <cell r="I691">
            <v>-9177.16</v>
          </cell>
          <cell r="J691">
            <v>-15070.07</v>
          </cell>
          <cell r="K691">
            <v>-14552.11</v>
          </cell>
          <cell r="L691">
            <v>-6857.21</v>
          </cell>
          <cell r="M691">
            <v>-18488.580000000002</v>
          </cell>
          <cell r="P691">
            <v>-23107.200000000001</v>
          </cell>
          <cell r="Q691">
            <v>-5515.61</v>
          </cell>
          <cell r="R691">
            <v>-2815.99</v>
          </cell>
          <cell r="S691">
            <v>-9984.7199999999993</v>
          </cell>
          <cell r="T691">
            <v>-21088.59</v>
          </cell>
          <cell r="U691">
            <v>-16025.95</v>
          </cell>
          <cell r="V691">
            <v>-7854.31</v>
          </cell>
          <cell r="W691">
            <v>-5912.04</v>
          </cell>
          <cell r="X691">
            <v>-49146.776744499999</v>
          </cell>
          <cell r="Y691">
            <v>-13429.634618800001</v>
          </cell>
          <cell r="Z691">
            <v>-12867.4039048</v>
          </cell>
          <cell r="AA691">
            <v>-10718.4824546</v>
          </cell>
          <cell r="AD691">
            <v>-11755.69</v>
          </cell>
          <cell r="AE691">
            <v>-6921.24</v>
          </cell>
          <cell r="AF691">
            <v>-10935.63</v>
          </cell>
          <cell r="AG691">
            <v>-10972.48</v>
          </cell>
          <cell r="AH691">
            <v>-12941.69</v>
          </cell>
          <cell r="AI691">
            <v>-11916.94</v>
          </cell>
          <cell r="AJ691">
            <v>-13512.63</v>
          </cell>
          <cell r="AK691">
            <v>-31916.91</v>
          </cell>
          <cell r="AL691">
            <v>-12905.79</v>
          </cell>
          <cell r="AM691">
            <v>-34873.94</v>
          </cell>
          <cell r="AN691">
            <v>-18395.63</v>
          </cell>
          <cell r="AO691">
            <v>-32369.59</v>
          </cell>
          <cell r="AR691">
            <v>-9160.0136414999997</v>
          </cell>
          <cell r="AS691">
            <v>-8437.0139653000006</v>
          </cell>
          <cell r="AT691">
            <v>-9729.2596744000002</v>
          </cell>
          <cell r="AU691">
            <v>-8911.2539653000003</v>
          </cell>
          <cell r="AV691">
            <v>-10830.0136415</v>
          </cell>
          <cell r="AW691">
            <v>-11245.019998199999</v>
          </cell>
          <cell r="AX691">
            <v>-10916.9536415</v>
          </cell>
          <cell r="AY691">
            <v>-11052.683965300001</v>
          </cell>
          <cell r="AZ691">
            <v>-9606.4196744000001</v>
          </cell>
          <cell r="BA691">
            <v>-10432.713965299999</v>
          </cell>
          <cell r="BB691">
            <v>-18376.9536415</v>
          </cell>
          <cell r="BC691">
            <v>-9317.6699981999991</v>
          </cell>
          <cell r="BF691">
            <v>-9160.0136414999997</v>
          </cell>
          <cell r="BG691">
            <v>-8437.0139653000006</v>
          </cell>
          <cell r="BH691">
            <v>-9729.2596744000002</v>
          </cell>
          <cell r="BI691">
            <v>-8911.2539653000003</v>
          </cell>
          <cell r="BJ691">
            <v>-10830.0136415</v>
          </cell>
          <cell r="BK691">
            <v>-11245.019998199999</v>
          </cell>
          <cell r="BL691">
            <v>-10916.9536415</v>
          </cell>
          <cell r="BM691">
            <v>-11052.683965300001</v>
          </cell>
          <cell r="BN691">
            <v>-9606.4196744000001</v>
          </cell>
          <cell r="BO691">
            <v>-10432.713965299999</v>
          </cell>
          <cell r="BP691">
            <v>-18376.9536415</v>
          </cell>
          <cell r="BQ691">
            <v>-9317.6699981999991</v>
          </cell>
          <cell r="BT691">
            <v>-9160.0136414999997</v>
          </cell>
          <cell r="BU691">
            <v>-8437.0139653000006</v>
          </cell>
          <cell r="BV691">
            <v>-9729.2596744000002</v>
          </cell>
          <cell r="BW691">
            <v>-8911.2539653000003</v>
          </cell>
          <cell r="BX691">
            <v>-10830.0136415</v>
          </cell>
          <cell r="BY691">
            <v>-11245.019998199999</v>
          </cell>
          <cell r="BZ691">
            <v>-10916.9536415</v>
          </cell>
          <cell r="CA691">
            <v>-11052.683965300001</v>
          </cell>
          <cell r="CB691">
            <v>-9606.4196744000001</v>
          </cell>
          <cell r="CC691">
            <v>-10432.713965299999</v>
          </cell>
          <cell r="CD691">
            <v>-18376.9536415</v>
          </cell>
          <cell r="CE691">
            <v>-9317.6699981999991</v>
          </cell>
        </row>
        <row r="692">
          <cell r="B692">
            <v>-521.29999999999995</v>
          </cell>
          <cell r="C692">
            <v>-11185.92</v>
          </cell>
          <cell r="D692">
            <v>-5739.28</v>
          </cell>
          <cell r="E692">
            <v>-2379.46</v>
          </cell>
          <cell r="F692">
            <v>-2667.93</v>
          </cell>
          <cell r="G692">
            <v>-2772.81</v>
          </cell>
          <cell r="H692">
            <v>-5554.44</v>
          </cell>
          <cell r="I692">
            <v>-5445.62</v>
          </cell>
          <cell r="J692">
            <v>-6973.24</v>
          </cell>
          <cell r="K692">
            <v>-6192.36</v>
          </cell>
          <cell r="L692">
            <v>-3185.92</v>
          </cell>
          <cell r="M692">
            <v>-7123.1</v>
          </cell>
          <cell r="P692">
            <v>-2309.9899999999998</v>
          </cell>
          <cell r="Q692">
            <v>-1818.06</v>
          </cell>
          <cell r="R692">
            <v>-3504.25</v>
          </cell>
          <cell r="S692">
            <v>-1457.18</v>
          </cell>
          <cell r="T692">
            <v>-4626.8599999999997</v>
          </cell>
          <cell r="U692">
            <v>-5822.24</v>
          </cell>
          <cell r="V692">
            <v>-1599.72</v>
          </cell>
          <cell r="W692">
            <v>-5576.72</v>
          </cell>
          <cell r="X692">
            <v>-26717.777778</v>
          </cell>
          <cell r="Y692">
            <v>-8133.34</v>
          </cell>
          <cell r="Z692">
            <v>-12121.613125100001</v>
          </cell>
          <cell r="AA692">
            <v>-7555.6853471000004</v>
          </cell>
          <cell r="AD692">
            <v>-8950</v>
          </cell>
          <cell r="AE692">
            <v>-8550</v>
          </cell>
          <cell r="AF692">
            <v>-7100</v>
          </cell>
          <cell r="AG692">
            <v>-10800</v>
          </cell>
          <cell r="AH692">
            <v>-9600</v>
          </cell>
          <cell r="AI692">
            <v>-7100</v>
          </cell>
          <cell r="AJ692">
            <v>-10800</v>
          </cell>
          <cell r="AK692">
            <v>-24600</v>
          </cell>
          <cell r="AL692">
            <v>-9050</v>
          </cell>
          <cell r="AM692">
            <v>-26850</v>
          </cell>
          <cell r="AN692">
            <v>-14050</v>
          </cell>
          <cell r="AO692">
            <v>-21600</v>
          </cell>
          <cell r="AR692">
            <v>-5700</v>
          </cell>
          <cell r="AS692">
            <v>-12631.454400000001</v>
          </cell>
          <cell r="AT692">
            <v>-6100</v>
          </cell>
          <cell r="AU692">
            <v>-8100</v>
          </cell>
          <cell r="AV692">
            <v>-7100</v>
          </cell>
          <cell r="AW692">
            <v>-196200</v>
          </cell>
          <cell r="AX692">
            <v>-7100</v>
          </cell>
          <cell r="AY692">
            <v>-12631.454400000001</v>
          </cell>
          <cell r="AZ692">
            <v>-6100</v>
          </cell>
          <cell r="BA692">
            <v>-8100</v>
          </cell>
          <cell r="BB692">
            <v>-12600</v>
          </cell>
          <cell r="BC692">
            <v>-194200</v>
          </cell>
          <cell r="BF692">
            <v>-5700</v>
          </cell>
          <cell r="BG692">
            <v>-12631.454400000001</v>
          </cell>
          <cell r="BH692">
            <v>-6100</v>
          </cell>
          <cell r="BI692">
            <v>-8100</v>
          </cell>
          <cell r="BJ692">
            <v>-7100</v>
          </cell>
          <cell r="BK692">
            <v>-196200</v>
          </cell>
          <cell r="BL692">
            <v>-7100</v>
          </cell>
          <cell r="BM692">
            <v>-12631.454400000001</v>
          </cell>
          <cell r="BN692">
            <v>-6100</v>
          </cell>
          <cell r="BO692">
            <v>-8100</v>
          </cell>
          <cell r="BP692">
            <v>-12600</v>
          </cell>
          <cell r="BQ692">
            <v>-194200</v>
          </cell>
          <cell r="BT692">
            <v>-5700</v>
          </cell>
          <cell r="BU692">
            <v>-12631.454400000001</v>
          </cell>
          <cell r="BV692">
            <v>-6100</v>
          </cell>
          <cell r="BW692">
            <v>-8100</v>
          </cell>
          <cell r="BX692">
            <v>-7100</v>
          </cell>
          <cell r="BY692">
            <v>-196200</v>
          </cell>
          <cell r="BZ692">
            <v>-7100</v>
          </cell>
          <cell r="CA692">
            <v>-12631.454400000001</v>
          </cell>
          <cell r="CB692">
            <v>-6100</v>
          </cell>
          <cell r="CC692">
            <v>-8100</v>
          </cell>
          <cell r="CD692">
            <v>-12600</v>
          </cell>
          <cell r="CE692">
            <v>-194200</v>
          </cell>
        </row>
        <row r="693">
          <cell r="B693">
            <v>-1218.99</v>
          </cell>
          <cell r="C693">
            <v>-985.5</v>
          </cell>
          <cell r="F693">
            <v>-8575.0300000000007</v>
          </cell>
          <cell r="G693">
            <v>-2014.6</v>
          </cell>
          <cell r="H693">
            <v>-4318.63</v>
          </cell>
          <cell r="I693">
            <v>-4329.0200000000004</v>
          </cell>
          <cell r="J693">
            <v>-5303.58</v>
          </cell>
          <cell r="K693">
            <v>-10423.719999999999</v>
          </cell>
          <cell r="L693">
            <v>-5875.96</v>
          </cell>
          <cell r="M693">
            <v>-14711.93</v>
          </cell>
          <cell r="P693">
            <v>-13432.62</v>
          </cell>
          <cell r="Q693">
            <v>-4764.49</v>
          </cell>
          <cell r="R693">
            <v>0.32</v>
          </cell>
          <cell r="S693">
            <v>-7716.71</v>
          </cell>
          <cell r="T693">
            <v>-111147.29</v>
          </cell>
          <cell r="U693">
            <v>-20299.54</v>
          </cell>
          <cell r="V693">
            <v>-2242.3200000000002</v>
          </cell>
          <cell r="W693">
            <v>-12706.48</v>
          </cell>
          <cell r="X693">
            <v>-45070.220908700001</v>
          </cell>
          <cell r="Y693">
            <v>-10605.917783000001</v>
          </cell>
          <cell r="Z693">
            <v>-26683.079623900001</v>
          </cell>
          <cell r="AA693">
            <v>-14942.510091</v>
          </cell>
          <cell r="AD693">
            <v>-8459.3392000000003</v>
          </cell>
          <cell r="AE693">
            <v>-5737.3912</v>
          </cell>
          <cell r="AF693">
            <v>-9093.6119999999992</v>
          </cell>
          <cell r="AG693">
            <v>-12119.598400000001</v>
          </cell>
          <cell r="AH693">
            <v>-13093.611999999999</v>
          </cell>
          <cell r="AI693">
            <v>-196193.61199999999</v>
          </cell>
          <cell r="AJ693">
            <v>-11359.3392</v>
          </cell>
          <cell r="AK693">
            <v>-82733.611999999994</v>
          </cell>
          <cell r="AL693">
            <v>-14007.852000000001</v>
          </cell>
          <cell r="AM693">
            <v>-84999.339200000002</v>
          </cell>
          <cell r="AN693">
            <v>-47632.395199999999</v>
          </cell>
          <cell r="AO693">
            <v>-285289.29200000002</v>
          </cell>
          <cell r="AR693">
            <v>-6020.3630190000003</v>
          </cell>
          <cell r="AS693">
            <v>-11768.753314600001</v>
          </cell>
          <cell r="AT693">
            <v>-7644.32</v>
          </cell>
          <cell r="AU693">
            <v>-10731.2333146</v>
          </cell>
          <cell r="AV693">
            <v>-8920.3630190000003</v>
          </cell>
          <cell r="AW693">
            <v>-6694.9310955999999</v>
          </cell>
          <cell r="AX693">
            <v>-8920.3630190000003</v>
          </cell>
          <cell r="AY693">
            <v>-13124.9741146</v>
          </cell>
          <cell r="AZ693">
            <v>-8558.56</v>
          </cell>
          <cell r="BA693">
            <v>-7970.9741145999997</v>
          </cell>
          <cell r="BB693">
            <v>-47459.146219000002</v>
          </cell>
          <cell r="BC693">
            <v>-3950.6110956000002</v>
          </cell>
          <cell r="BF693">
            <v>-6020.3630190000003</v>
          </cell>
          <cell r="BG693">
            <v>-11768.753314600001</v>
          </cell>
          <cell r="BH693">
            <v>-7644.32</v>
          </cell>
          <cell r="BI693">
            <v>-10731.2333146</v>
          </cell>
          <cell r="BJ693">
            <v>-8920.3630190000003</v>
          </cell>
          <cell r="BK693">
            <v>-6694.9310955999999</v>
          </cell>
          <cell r="BL693">
            <v>-8920.3630190000003</v>
          </cell>
          <cell r="BM693">
            <v>-13124.9741146</v>
          </cell>
          <cell r="BN693">
            <v>-8558.56</v>
          </cell>
          <cell r="BO693">
            <v>-7970.9741145999997</v>
          </cell>
          <cell r="BP693">
            <v>-47459.146219000002</v>
          </cell>
          <cell r="BQ693">
            <v>-3950.6110956000002</v>
          </cell>
          <cell r="BT693">
            <v>-6020.3630190000003</v>
          </cell>
          <cell r="BU693">
            <v>-11768.753314600001</v>
          </cell>
          <cell r="BV693">
            <v>-7644.32</v>
          </cell>
          <cell r="BW693">
            <v>-10731.2333146</v>
          </cell>
          <cell r="BX693">
            <v>-8920.3630190000003</v>
          </cell>
          <cell r="BY693">
            <v>-6694.9310955999999</v>
          </cell>
          <cell r="BZ693">
            <v>-8920.3630190000003</v>
          </cell>
          <cell r="CA693">
            <v>-13124.9741146</v>
          </cell>
          <cell r="CB693">
            <v>-8558.56</v>
          </cell>
          <cell r="CC693">
            <v>-7970.9741145999997</v>
          </cell>
          <cell r="CD693">
            <v>-47459.146219000002</v>
          </cell>
          <cell r="CE693">
            <v>-3950.6110956000002</v>
          </cell>
        </row>
        <row r="694">
          <cell r="B694">
            <v>-492.31</v>
          </cell>
          <cell r="C694">
            <v>-6758.82</v>
          </cell>
          <cell r="D694">
            <v>-5328.37</v>
          </cell>
          <cell r="E694">
            <v>-3251.96</v>
          </cell>
          <cell r="F694">
            <v>-7236.87</v>
          </cell>
          <cell r="G694">
            <v>-6663.21</v>
          </cell>
          <cell r="H694">
            <v>-1869.83</v>
          </cell>
          <cell r="I694">
            <v>-4747.01</v>
          </cell>
          <cell r="J694">
            <v>-8391.66</v>
          </cell>
          <cell r="K694">
            <v>-9179.1299999999992</v>
          </cell>
          <cell r="L694">
            <v>-3453.37</v>
          </cell>
          <cell r="M694">
            <v>-10169.06</v>
          </cell>
          <cell r="P694">
            <v>-5205.22</v>
          </cell>
          <cell r="Q694">
            <v>-3004.58</v>
          </cell>
          <cell r="R694">
            <v>-3992.53</v>
          </cell>
          <cell r="S694">
            <v>-1291.45</v>
          </cell>
          <cell r="T694">
            <v>-7112.74</v>
          </cell>
          <cell r="U694">
            <v>-6028.44</v>
          </cell>
          <cell r="V694">
            <v>-1361.74</v>
          </cell>
          <cell r="W694">
            <v>-8995.3700000000008</v>
          </cell>
          <cell r="X694">
            <v>-13466.666667</v>
          </cell>
          <cell r="Y694">
            <v>-2676.666667</v>
          </cell>
          <cell r="Z694">
            <v>-5246.7866670000003</v>
          </cell>
          <cell r="AA694">
            <v>-2338.0266670000001</v>
          </cell>
          <cell r="AD694">
            <v>-7000</v>
          </cell>
          <cell r="AE694">
            <v>-3330</v>
          </cell>
          <cell r="AF694">
            <v>-4980</v>
          </cell>
          <cell r="AG694">
            <v>-6150</v>
          </cell>
          <cell r="AH694">
            <v>-5370</v>
          </cell>
          <cell r="AI694">
            <v>-4580</v>
          </cell>
          <cell r="AJ694">
            <v>-7350</v>
          </cell>
          <cell r="AK694">
            <v>-7655</v>
          </cell>
          <cell r="AL694">
            <v>-6520</v>
          </cell>
          <cell r="AM694">
            <v>-8475</v>
          </cell>
          <cell r="AN694">
            <v>-6330</v>
          </cell>
          <cell r="AO694">
            <v>-9430</v>
          </cell>
          <cell r="AR694">
            <v>-5580</v>
          </cell>
          <cell r="AS694">
            <v>-3810.45</v>
          </cell>
          <cell r="AT694">
            <v>-4780</v>
          </cell>
          <cell r="AU694">
            <v>-4780</v>
          </cell>
          <cell r="AV694">
            <v>-3780</v>
          </cell>
          <cell r="AW694">
            <v>-4580</v>
          </cell>
          <cell r="AX694">
            <v>-5780</v>
          </cell>
          <cell r="AY694">
            <v>-5810.45</v>
          </cell>
          <cell r="AZ694">
            <v>-4980</v>
          </cell>
          <cell r="BA694">
            <v>-4780</v>
          </cell>
          <cell r="BB694">
            <v>-5780</v>
          </cell>
          <cell r="BC694">
            <v>-4480</v>
          </cell>
          <cell r="BF694">
            <v>-5580</v>
          </cell>
          <cell r="BG694">
            <v>-3810.45</v>
          </cell>
          <cell r="BH694">
            <v>-4780</v>
          </cell>
          <cell r="BI694">
            <v>-4780</v>
          </cell>
          <cell r="BJ694">
            <v>-3780</v>
          </cell>
          <cell r="BK694">
            <v>-4580</v>
          </cell>
          <cell r="BL694">
            <v>-5780</v>
          </cell>
          <cell r="BM694">
            <v>-5810.45</v>
          </cell>
          <cell r="BN694">
            <v>-4980</v>
          </cell>
          <cell r="BO694">
            <v>-4780</v>
          </cell>
          <cell r="BP694">
            <v>-5780</v>
          </cell>
          <cell r="BQ694">
            <v>-4480</v>
          </cell>
          <cell r="BT694">
            <v>-5580</v>
          </cell>
          <cell r="BU694">
            <v>-3810.45</v>
          </cell>
          <cell r="BV694">
            <v>-4780</v>
          </cell>
          <cell r="BW694">
            <v>-4780</v>
          </cell>
          <cell r="BX694">
            <v>-3780</v>
          </cell>
          <cell r="BY694">
            <v>-4580</v>
          </cell>
          <cell r="BZ694">
            <v>-5780</v>
          </cell>
          <cell r="CA694">
            <v>-5810.45</v>
          </cell>
          <cell r="CB694">
            <v>-4980</v>
          </cell>
          <cell r="CC694">
            <v>-4780</v>
          </cell>
          <cell r="CD694">
            <v>-5780</v>
          </cell>
          <cell r="CE694">
            <v>-4480</v>
          </cell>
        </row>
        <row r="695">
          <cell r="Y695">
            <v>0</v>
          </cell>
          <cell r="AM695">
            <v>0</v>
          </cell>
          <cell r="BA695">
            <v>0</v>
          </cell>
          <cell r="BO695">
            <v>0</v>
          </cell>
        </row>
        <row r="697"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-6600</v>
          </cell>
          <cell r="Y697">
            <v>-1100</v>
          </cell>
          <cell r="Z697">
            <v>-1100</v>
          </cell>
          <cell r="AA697">
            <v>-1100</v>
          </cell>
          <cell r="AD697">
            <v>-1100</v>
          </cell>
          <cell r="AE697">
            <v>-1100</v>
          </cell>
          <cell r="AF697">
            <v>-1100</v>
          </cell>
          <cell r="AG697">
            <v>-1100</v>
          </cell>
          <cell r="AH697">
            <v>-1100</v>
          </cell>
          <cell r="AI697">
            <v>-1100</v>
          </cell>
          <cell r="AJ697">
            <v>-1100</v>
          </cell>
          <cell r="AK697">
            <v>-1100</v>
          </cell>
          <cell r="AL697">
            <v>-1100</v>
          </cell>
          <cell r="AM697">
            <v>-1100</v>
          </cell>
          <cell r="AN697">
            <v>-1100</v>
          </cell>
          <cell r="AO697">
            <v>-1100</v>
          </cell>
          <cell r="AR697">
            <v>-1100</v>
          </cell>
          <cell r="AS697">
            <v>-1100</v>
          </cell>
          <cell r="AT697">
            <v>-1100</v>
          </cell>
          <cell r="AU697">
            <v>-1100</v>
          </cell>
          <cell r="AV697">
            <v>-1100</v>
          </cell>
          <cell r="AW697">
            <v>-1100</v>
          </cell>
          <cell r="AX697">
            <v>-1100</v>
          </cell>
          <cell r="AY697">
            <v>-1100</v>
          </cell>
          <cell r="AZ697">
            <v>-1100</v>
          </cell>
          <cell r="BA697">
            <v>-1100</v>
          </cell>
          <cell r="BB697">
            <v>-1100</v>
          </cell>
          <cell r="BC697">
            <v>-1100</v>
          </cell>
          <cell r="BF697">
            <v>-1100</v>
          </cell>
          <cell r="BG697">
            <v>-1100</v>
          </cell>
          <cell r="BH697">
            <v>-1100</v>
          </cell>
          <cell r="BI697">
            <v>-1100</v>
          </cell>
          <cell r="BJ697">
            <v>-1100</v>
          </cell>
          <cell r="BK697">
            <v>-1100</v>
          </cell>
          <cell r="BL697">
            <v>-1100</v>
          </cell>
          <cell r="BM697">
            <v>-1100</v>
          </cell>
          <cell r="BN697">
            <v>-1100</v>
          </cell>
          <cell r="BO697">
            <v>-1100</v>
          </cell>
          <cell r="BP697">
            <v>-1100</v>
          </cell>
          <cell r="BQ697">
            <v>-1100</v>
          </cell>
          <cell r="BT697">
            <v>-1100</v>
          </cell>
          <cell r="BU697">
            <v>-1100</v>
          </cell>
          <cell r="BV697">
            <v>-1100</v>
          </cell>
          <cell r="BW697">
            <v>-1100</v>
          </cell>
          <cell r="BX697">
            <v>-1100</v>
          </cell>
          <cell r="BY697">
            <v>-1100</v>
          </cell>
          <cell r="BZ697">
            <v>-1100</v>
          </cell>
          <cell r="CA697">
            <v>-1100</v>
          </cell>
          <cell r="CB697">
            <v>-1100</v>
          </cell>
          <cell r="CC697">
            <v>-1100</v>
          </cell>
          <cell r="CD697">
            <v>-1100</v>
          </cell>
          <cell r="CE697">
            <v>-1100</v>
          </cell>
        </row>
        <row r="698">
          <cell r="B698">
            <v>-16382.18</v>
          </cell>
          <cell r="C698">
            <v>-760.12</v>
          </cell>
          <cell r="D698">
            <v>-73273.91</v>
          </cell>
          <cell r="E698">
            <v>-50271.88</v>
          </cell>
          <cell r="F698">
            <v>-147940.54</v>
          </cell>
          <cell r="G698">
            <v>-26955.62</v>
          </cell>
          <cell r="H698">
            <v>-32799.760000000002</v>
          </cell>
          <cell r="I698">
            <v>-34040.980000000003</v>
          </cell>
          <cell r="J698">
            <v>-167314.66</v>
          </cell>
          <cell r="K698">
            <v>-34289.15</v>
          </cell>
          <cell r="L698">
            <v>-44807.31</v>
          </cell>
          <cell r="M698">
            <v>-42543.31</v>
          </cell>
          <cell r="P698">
            <v>-1515.9</v>
          </cell>
          <cell r="Q698">
            <v>-7596.76</v>
          </cell>
          <cell r="R698">
            <v>-5614.29</v>
          </cell>
          <cell r="S698">
            <v>-24486.87</v>
          </cell>
          <cell r="T698">
            <v>-104967.32</v>
          </cell>
          <cell r="U698">
            <v>-133967.14000000001</v>
          </cell>
          <cell r="V698">
            <v>-6388.08</v>
          </cell>
          <cell r="W698">
            <v>-42071.42</v>
          </cell>
          <cell r="X698">
            <v>-45839.06</v>
          </cell>
          <cell r="Y698">
            <v>-30440</v>
          </cell>
          <cell r="Z698">
            <v>-4460</v>
          </cell>
          <cell r="AA698">
            <v>-8710.61</v>
          </cell>
          <cell r="AD698">
            <v>-4800</v>
          </cell>
          <cell r="AE698">
            <v>-48300</v>
          </cell>
          <cell r="AF698">
            <v>-11284.977777599999</v>
          </cell>
          <cell r="AG698">
            <v>-29800</v>
          </cell>
          <cell r="AH698">
            <v>-44800</v>
          </cell>
          <cell r="AI698">
            <v>-94800</v>
          </cell>
          <cell r="AJ698">
            <v>-149850</v>
          </cell>
          <cell r="AK698">
            <v>-4800</v>
          </cell>
          <cell r="AL698">
            <v>-51979.6</v>
          </cell>
          <cell r="AM698">
            <v>-114166</v>
          </cell>
          <cell r="AN698">
            <v>-5050</v>
          </cell>
          <cell r="AO698">
            <v>-257800</v>
          </cell>
          <cell r="AR698">
            <v>-3450</v>
          </cell>
          <cell r="AS698">
            <v>-31200</v>
          </cell>
          <cell r="AT698">
            <v>-3450</v>
          </cell>
          <cell r="AU698">
            <v>-3450</v>
          </cell>
          <cell r="AV698">
            <v>-43450</v>
          </cell>
          <cell r="AW698">
            <v>-93450</v>
          </cell>
          <cell r="AX698">
            <v>-148500</v>
          </cell>
          <cell r="AY698">
            <v>-3450</v>
          </cell>
          <cell r="AZ698">
            <v>-50629.599999999999</v>
          </cell>
          <cell r="BA698">
            <v>-112841</v>
          </cell>
          <cell r="BB698">
            <v>-3725</v>
          </cell>
          <cell r="BC698">
            <v>-131750</v>
          </cell>
          <cell r="BF698">
            <v>-3725</v>
          </cell>
          <cell r="BG698">
            <v>-31750</v>
          </cell>
          <cell r="BH698">
            <v>-3725</v>
          </cell>
          <cell r="BI698">
            <v>-3725</v>
          </cell>
          <cell r="BJ698">
            <v>-43725</v>
          </cell>
          <cell r="BK698">
            <v>-93725</v>
          </cell>
          <cell r="BL698">
            <v>-148775</v>
          </cell>
          <cell r="BM698">
            <v>-3725</v>
          </cell>
          <cell r="BN698">
            <v>-50904.6</v>
          </cell>
          <cell r="BO698">
            <v>-113143.5</v>
          </cell>
          <cell r="BP698">
            <v>-4027.5</v>
          </cell>
          <cell r="BQ698">
            <v>-132355</v>
          </cell>
          <cell r="BT698">
            <v>-4027</v>
          </cell>
          <cell r="BU698">
            <v>-29027</v>
          </cell>
          <cell r="BV698">
            <v>-4027</v>
          </cell>
          <cell r="BW698">
            <v>-4027</v>
          </cell>
          <cell r="BX698">
            <v>-44027</v>
          </cell>
          <cell r="BY698">
            <v>-94027</v>
          </cell>
          <cell r="BZ698">
            <v>-149077</v>
          </cell>
          <cell r="CA698">
            <v>-4027</v>
          </cell>
          <cell r="CB698">
            <v>-51206.6</v>
          </cell>
          <cell r="CC698">
            <v>-113475.7</v>
          </cell>
          <cell r="CD698">
            <v>-4359.7</v>
          </cell>
          <cell r="CE698">
            <v>-133019.4</v>
          </cell>
        </row>
        <row r="699">
          <cell r="B699">
            <v>-178.76</v>
          </cell>
          <cell r="C699">
            <v>-897.76</v>
          </cell>
          <cell r="D699">
            <v>-264153.36</v>
          </cell>
          <cell r="E699">
            <v>-11640.36</v>
          </cell>
          <cell r="F699">
            <v>-178.76</v>
          </cell>
          <cell r="G699">
            <v>-178.76</v>
          </cell>
          <cell r="H699">
            <v>-29212</v>
          </cell>
          <cell r="I699">
            <v>0</v>
          </cell>
          <cell r="J699">
            <v>-375.4</v>
          </cell>
          <cell r="K699">
            <v>-196.64</v>
          </cell>
          <cell r="L699">
            <v>-196.64</v>
          </cell>
          <cell r="M699">
            <v>-196.64</v>
          </cell>
          <cell r="P699">
            <v>-393.28</v>
          </cell>
          <cell r="Q699">
            <v>-393.28</v>
          </cell>
          <cell r="R699">
            <v>-393.28</v>
          </cell>
          <cell r="S699">
            <v>-393.28</v>
          </cell>
          <cell r="T699">
            <v>-155193.28</v>
          </cell>
          <cell r="U699">
            <v>-845.25</v>
          </cell>
          <cell r="V699">
            <v>-393.28</v>
          </cell>
          <cell r="W699">
            <v>-393.28</v>
          </cell>
          <cell r="X699">
            <v>-17409.400000000001</v>
          </cell>
          <cell r="Y699">
            <v>-17409.400000000001</v>
          </cell>
          <cell r="Z699">
            <v>-17409.400000000001</v>
          </cell>
          <cell r="AA699">
            <v>-17409.400000000001</v>
          </cell>
          <cell r="AD699">
            <v>-3791.66</v>
          </cell>
          <cell r="AE699">
            <v>-203791.66</v>
          </cell>
          <cell r="AF699">
            <v>-3791.66</v>
          </cell>
          <cell r="AG699">
            <v>-3791.66</v>
          </cell>
          <cell r="AH699">
            <v>-3791.66</v>
          </cell>
          <cell r="AI699">
            <v>-3791.66</v>
          </cell>
          <cell r="AJ699">
            <v>-3791.66</v>
          </cell>
          <cell r="AK699">
            <v>-3791.66</v>
          </cell>
          <cell r="AL699">
            <v>-3791.66</v>
          </cell>
          <cell r="AM699">
            <v>-3791.66</v>
          </cell>
          <cell r="AN699">
            <v>-3791.66</v>
          </cell>
          <cell r="AO699">
            <v>-3791.66</v>
          </cell>
          <cell r="AR699">
            <v>-3791.66</v>
          </cell>
          <cell r="AS699">
            <v>-203791.66</v>
          </cell>
          <cell r="AT699">
            <v>-3791.66</v>
          </cell>
          <cell r="AU699">
            <v>-3791.66</v>
          </cell>
          <cell r="AV699">
            <v>-3791.66</v>
          </cell>
          <cell r="AW699">
            <v>-3791.66</v>
          </cell>
          <cell r="AX699">
            <v>-3791.66</v>
          </cell>
          <cell r="AY699">
            <v>-3791.66</v>
          </cell>
          <cell r="AZ699">
            <v>-3791.66</v>
          </cell>
          <cell r="BA699">
            <v>-3791.66</v>
          </cell>
          <cell r="BB699">
            <v>-3791.66</v>
          </cell>
          <cell r="BC699">
            <v>-3791.66</v>
          </cell>
          <cell r="BF699">
            <v>-3791.66</v>
          </cell>
          <cell r="BG699">
            <v>-203791.66</v>
          </cell>
          <cell r="BH699">
            <v>-3791.66</v>
          </cell>
          <cell r="BI699">
            <v>-3791.66</v>
          </cell>
          <cell r="BJ699">
            <v>-3791.66</v>
          </cell>
          <cell r="BK699">
            <v>-3791.66</v>
          </cell>
          <cell r="BL699">
            <v>-3791.66</v>
          </cell>
          <cell r="BM699">
            <v>-3791.66</v>
          </cell>
          <cell r="BN699">
            <v>-3791.66</v>
          </cell>
          <cell r="BO699">
            <v>-3791.66</v>
          </cell>
          <cell r="BP699">
            <v>-3791.66</v>
          </cell>
          <cell r="BQ699">
            <v>-3791.66</v>
          </cell>
          <cell r="BT699">
            <v>-3791.66</v>
          </cell>
          <cell r="BU699">
            <v>-203791.66</v>
          </cell>
          <cell r="BV699">
            <v>-3791.66</v>
          </cell>
          <cell r="BW699">
            <v>-3791.66</v>
          </cell>
          <cell r="BX699">
            <v>-3791.66</v>
          </cell>
          <cell r="BY699">
            <v>-3791.66</v>
          </cell>
          <cell r="BZ699">
            <v>-3791.66</v>
          </cell>
          <cell r="CA699">
            <v>-3791.66</v>
          </cell>
          <cell r="CB699">
            <v>-3791.66</v>
          </cell>
          <cell r="CC699">
            <v>-3791.66</v>
          </cell>
          <cell r="CD699">
            <v>-3791.66</v>
          </cell>
          <cell r="CE699">
            <v>-3791.66</v>
          </cell>
        </row>
        <row r="700">
          <cell r="C700">
            <v>-578.5</v>
          </cell>
          <cell r="F700">
            <v>-28546.5</v>
          </cell>
          <cell r="G700">
            <v>-12727</v>
          </cell>
          <cell r="I700">
            <v>-16986.8</v>
          </cell>
          <cell r="J700">
            <v>8754.7099999999991</v>
          </cell>
          <cell r="K700">
            <v>-400</v>
          </cell>
          <cell r="L700">
            <v>-7591.01</v>
          </cell>
          <cell r="M700">
            <v>-1000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-152500</v>
          </cell>
          <cell r="U700">
            <v>0</v>
          </cell>
          <cell r="V700">
            <v>0</v>
          </cell>
          <cell r="W700">
            <v>-12296.38</v>
          </cell>
          <cell r="X700">
            <v>-5000</v>
          </cell>
          <cell r="Y700">
            <v>-5000</v>
          </cell>
          <cell r="Z700">
            <v>-5000</v>
          </cell>
          <cell r="AA700">
            <v>-5000</v>
          </cell>
          <cell r="AD700">
            <v>-416.67</v>
          </cell>
          <cell r="AE700">
            <v>-416.67</v>
          </cell>
          <cell r="AF700">
            <v>-416.67</v>
          </cell>
          <cell r="AG700">
            <v>-416.67</v>
          </cell>
          <cell r="AH700">
            <v>-416.67</v>
          </cell>
          <cell r="AI700">
            <v>-416.67</v>
          </cell>
          <cell r="AJ700">
            <v>-416.67</v>
          </cell>
          <cell r="AK700">
            <v>-416.67</v>
          </cell>
          <cell r="AL700">
            <v>-416.67</v>
          </cell>
          <cell r="AM700">
            <v>-416.67</v>
          </cell>
          <cell r="AN700">
            <v>-416.67</v>
          </cell>
          <cell r="AO700">
            <v>-416.67</v>
          </cell>
          <cell r="AR700">
            <v>-416.67</v>
          </cell>
          <cell r="AS700">
            <v>-416.67</v>
          </cell>
          <cell r="AT700">
            <v>-416.67</v>
          </cell>
          <cell r="AU700">
            <v>-416.67</v>
          </cell>
          <cell r="AV700">
            <v>-416.67</v>
          </cell>
          <cell r="AW700">
            <v>-416.67</v>
          </cell>
          <cell r="AX700">
            <v>-416.67</v>
          </cell>
          <cell r="AY700">
            <v>-416.67</v>
          </cell>
          <cell r="AZ700">
            <v>-416.67</v>
          </cell>
          <cell r="BA700">
            <v>-416.67</v>
          </cell>
          <cell r="BB700">
            <v>-416.67</v>
          </cell>
          <cell r="BC700">
            <v>-416.67</v>
          </cell>
          <cell r="BF700">
            <v>-416.67</v>
          </cell>
          <cell r="BG700">
            <v>-416.67</v>
          </cell>
          <cell r="BH700">
            <v>-416.67</v>
          </cell>
          <cell r="BI700">
            <v>-416.67</v>
          </cell>
          <cell r="BJ700">
            <v>-416.67</v>
          </cell>
          <cell r="BK700">
            <v>-416.67</v>
          </cell>
          <cell r="BL700">
            <v>-416.67</v>
          </cell>
          <cell r="BM700">
            <v>-416.67</v>
          </cell>
          <cell r="BN700">
            <v>-416.67</v>
          </cell>
          <cell r="BO700">
            <v>-416.67</v>
          </cell>
          <cell r="BP700">
            <v>-416.67</v>
          </cell>
          <cell r="BQ700">
            <v>-416.67</v>
          </cell>
          <cell r="BT700">
            <v>-416.67</v>
          </cell>
          <cell r="BU700">
            <v>-416.67</v>
          </cell>
          <cell r="BV700">
            <v>-416.67</v>
          </cell>
          <cell r="BW700">
            <v>-416.67</v>
          </cell>
          <cell r="BX700">
            <v>-416.67</v>
          </cell>
          <cell r="BY700">
            <v>-416.67</v>
          </cell>
          <cell r="BZ700">
            <v>-416.67</v>
          </cell>
          <cell r="CA700">
            <v>-416.67</v>
          </cell>
          <cell r="CB700">
            <v>-416.67</v>
          </cell>
          <cell r="CC700">
            <v>-416.67</v>
          </cell>
          <cell r="CD700">
            <v>-416.67</v>
          </cell>
          <cell r="CE700">
            <v>-416.67</v>
          </cell>
        </row>
        <row r="701">
          <cell r="Q701">
            <v>0</v>
          </cell>
          <cell r="R701">
            <v>0</v>
          </cell>
          <cell r="V701">
            <v>0</v>
          </cell>
          <cell r="Y701">
            <v>-10000</v>
          </cell>
          <cell r="AE701">
            <v>0</v>
          </cell>
          <cell r="AJ701">
            <v>-10000</v>
          </cell>
          <cell r="AS701">
            <v>0</v>
          </cell>
          <cell r="AX701">
            <v>-10000</v>
          </cell>
          <cell r="BG701">
            <v>0</v>
          </cell>
          <cell r="BL701">
            <v>-10000</v>
          </cell>
          <cell r="BU701">
            <v>0</v>
          </cell>
          <cell r="BZ701">
            <v>-10000</v>
          </cell>
        </row>
        <row r="702">
          <cell r="C702">
            <v>-525.65</v>
          </cell>
          <cell r="D702">
            <v>-1051.3</v>
          </cell>
          <cell r="G702">
            <v>0</v>
          </cell>
        </row>
        <row r="705">
          <cell r="B705">
            <v>-4478.8</v>
          </cell>
          <cell r="C705">
            <v>-6.66</v>
          </cell>
          <cell r="E705">
            <v>4485.46</v>
          </cell>
          <cell r="H705">
            <v>-184.64</v>
          </cell>
          <cell r="Z705">
            <v>0</v>
          </cell>
          <cell r="AA705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</row>
        <row r="709">
          <cell r="H709">
            <v>-77000</v>
          </cell>
          <cell r="M709">
            <v>77000</v>
          </cell>
        </row>
        <row r="710">
          <cell r="R710">
            <v>-4000</v>
          </cell>
          <cell r="AA710">
            <v>-4125</v>
          </cell>
          <cell r="AO710">
            <v>-12725</v>
          </cell>
          <cell r="BC710">
            <v>-4600</v>
          </cell>
          <cell r="BQ710">
            <v>-4600</v>
          </cell>
          <cell r="CE710">
            <v>-4600</v>
          </cell>
        </row>
        <row r="711">
          <cell r="C711">
            <v>-6166.46</v>
          </cell>
          <cell r="F711">
            <v>-74185</v>
          </cell>
          <cell r="G711">
            <v>0</v>
          </cell>
          <cell r="H711">
            <v>0</v>
          </cell>
          <cell r="I711">
            <v>0</v>
          </cell>
          <cell r="J711">
            <v>-400</v>
          </cell>
          <cell r="K711">
            <v>0</v>
          </cell>
          <cell r="L711">
            <v>0</v>
          </cell>
          <cell r="M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</row>
        <row r="712">
          <cell r="B712">
            <v>-55408.5</v>
          </cell>
          <cell r="C712">
            <v>-630</v>
          </cell>
          <cell r="F712">
            <v>-21983.4</v>
          </cell>
          <cell r="G712">
            <v>-34200</v>
          </cell>
          <cell r="H712">
            <v>-98762.07</v>
          </cell>
          <cell r="I712">
            <v>-163830</v>
          </cell>
          <cell r="J712">
            <v>-34200</v>
          </cell>
          <cell r="K712">
            <v>-34200</v>
          </cell>
          <cell r="L712">
            <v>-34200</v>
          </cell>
          <cell r="M712">
            <v>-34200</v>
          </cell>
          <cell r="P712">
            <v>-34200</v>
          </cell>
          <cell r="Q712">
            <v>-53600</v>
          </cell>
          <cell r="R712">
            <v>-60550</v>
          </cell>
          <cell r="S712">
            <v>-34200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-24550</v>
          </cell>
          <cell r="Y712">
            <v>-20300</v>
          </cell>
          <cell r="Z712">
            <v>-10300</v>
          </cell>
          <cell r="AA712">
            <v>-36807.019999999997</v>
          </cell>
          <cell r="AD712">
            <v>-7824</v>
          </cell>
          <cell r="AE712">
            <v>-7824</v>
          </cell>
          <cell r="AF712">
            <v>-7824</v>
          </cell>
          <cell r="AG712">
            <v>-7824</v>
          </cell>
          <cell r="AH712">
            <v>-7824</v>
          </cell>
          <cell r="AI712">
            <v>-7824</v>
          </cell>
          <cell r="AJ712">
            <v>-7824</v>
          </cell>
          <cell r="AK712">
            <v>-7824</v>
          </cell>
          <cell r="AL712">
            <v>-7824</v>
          </cell>
          <cell r="AM712">
            <v>-67824</v>
          </cell>
          <cell r="AN712">
            <v>-8824</v>
          </cell>
          <cell r="AO712">
            <v>-7824</v>
          </cell>
          <cell r="AR712">
            <v>-7824</v>
          </cell>
          <cell r="AS712">
            <v>-47824</v>
          </cell>
          <cell r="AT712">
            <v>-7824</v>
          </cell>
          <cell r="AU712">
            <v>-7824</v>
          </cell>
          <cell r="AV712">
            <v>-7824</v>
          </cell>
          <cell r="AW712">
            <v>-7824</v>
          </cell>
          <cell r="AX712">
            <v>-7824</v>
          </cell>
          <cell r="AY712">
            <v>-7824</v>
          </cell>
          <cell r="AZ712">
            <v>-7824</v>
          </cell>
          <cell r="BA712">
            <v>-67824</v>
          </cell>
          <cell r="BB712">
            <v>-8824</v>
          </cell>
          <cell r="BC712">
            <v>-7824</v>
          </cell>
          <cell r="BF712">
            <v>-7824</v>
          </cell>
          <cell r="BG712">
            <v>-47824</v>
          </cell>
          <cell r="BH712">
            <v>-7824</v>
          </cell>
          <cell r="BI712">
            <v>-7824</v>
          </cell>
          <cell r="BJ712">
            <v>-7824</v>
          </cell>
          <cell r="BK712">
            <v>-7824</v>
          </cell>
          <cell r="BL712">
            <v>-7824</v>
          </cell>
          <cell r="BM712">
            <v>-7824</v>
          </cell>
          <cell r="BN712">
            <v>-7824</v>
          </cell>
          <cell r="BO712">
            <v>-67824</v>
          </cell>
          <cell r="BP712">
            <v>-8824</v>
          </cell>
          <cell r="BQ712">
            <v>-7824</v>
          </cell>
          <cell r="BT712">
            <v>-7824</v>
          </cell>
          <cell r="BU712">
            <v>-47824</v>
          </cell>
          <cell r="BV712">
            <v>-7824</v>
          </cell>
          <cell r="BW712">
            <v>-7824</v>
          </cell>
          <cell r="BX712">
            <v>-7824</v>
          </cell>
          <cell r="BY712">
            <v>-7824</v>
          </cell>
          <cell r="BZ712">
            <v>-7824</v>
          </cell>
          <cell r="CA712">
            <v>-7824</v>
          </cell>
          <cell r="CB712">
            <v>-7824</v>
          </cell>
          <cell r="CC712">
            <v>-67824</v>
          </cell>
          <cell r="CD712">
            <v>-8824</v>
          </cell>
          <cell r="CE712">
            <v>-7824</v>
          </cell>
        </row>
        <row r="713">
          <cell r="G713">
            <v>-2266</v>
          </cell>
          <cell r="H713">
            <v>0</v>
          </cell>
          <cell r="I713">
            <v>-4470</v>
          </cell>
          <cell r="J713">
            <v>-405</v>
          </cell>
          <cell r="K713">
            <v>-360</v>
          </cell>
          <cell r="L713">
            <v>-1429.2</v>
          </cell>
          <cell r="M713">
            <v>-2476.1999999999998</v>
          </cell>
          <cell r="P713">
            <v>0</v>
          </cell>
          <cell r="Q713">
            <v>0</v>
          </cell>
          <cell r="R713">
            <v>0</v>
          </cell>
          <cell r="S713">
            <v>-15800</v>
          </cell>
          <cell r="T713">
            <v>-3962.6</v>
          </cell>
          <cell r="U713">
            <v>-717.5</v>
          </cell>
          <cell r="V713">
            <v>175</v>
          </cell>
          <cell r="W713">
            <v>0</v>
          </cell>
          <cell r="X713">
            <v>0</v>
          </cell>
          <cell r="Y713">
            <v>0</v>
          </cell>
          <cell r="Z713">
            <v>-1438.3907999999999</v>
          </cell>
          <cell r="AA713">
            <v>-55000</v>
          </cell>
          <cell r="AD713">
            <v>0</v>
          </cell>
          <cell r="AE713">
            <v>0</v>
          </cell>
          <cell r="AF713">
            <v>-80000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-25000</v>
          </cell>
          <cell r="AM713">
            <v>0</v>
          </cell>
          <cell r="AN713">
            <v>0</v>
          </cell>
          <cell r="AO713">
            <v>0</v>
          </cell>
          <cell r="AR713">
            <v>0</v>
          </cell>
          <cell r="AS713">
            <v>0</v>
          </cell>
          <cell r="AT713">
            <v>-80000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F713">
            <v>0</v>
          </cell>
          <cell r="BG713">
            <v>0</v>
          </cell>
          <cell r="BH713">
            <v>-80000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T713">
            <v>0</v>
          </cell>
          <cell r="BU713">
            <v>0</v>
          </cell>
          <cell r="BV713">
            <v>-80000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</v>
          </cell>
        </row>
        <row r="714">
          <cell r="M714">
            <v>-23900</v>
          </cell>
        </row>
        <row r="715">
          <cell r="E715">
            <v>-264</v>
          </cell>
          <cell r="P715">
            <v>0</v>
          </cell>
          <cell r="AD715">
            <v>0</v>
          </cell>
          <cell r="AR715">
            <v>0</v>
          </cell>
          <cell r="BF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-1200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-1200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-1200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-1200</v>
          </cell>
          <cell r="BT716">
            <v>0</v>
          </cell>
          <cell r="CE716">
            <v>-1200</v>
          </cell>
        </row>
        <row r="719">
          <cell r="B719">
            <v>-3607074.56</v>
          </cell>
          <cell r="C719">
            <v>-2962311.83</v>
          </cell>
          <cell r="D719">
            <v>-3072206.26</v>
          </cell>
          <cell r="E719">
            <v>-3192730.96</v>
          </cell>
          <cell r="F719">
            <v>-3199494.52</v>
          </cell>
          <cell r="G719">
            <v>-3267606.69</v>
          </cell>
          <cell r="H719">
            <v>-3369190.87</v>
          </cell>
          <cell r="I719">
            <v>-3024957.54</v>
          </cell>
          <cell r="J719">
            <v>-3556807.87</v>
          </cell>
          <cell r="K719">
            <v>-3524974.04</v>
          </cell>
          <cell r="L719">
            <v>-4306032.09</v>
          </cell>
          <cell r="M719">
            <v>-5463214.0999999996</v>
          </cell>
          <cell r="P719">
            <v>-4412241.8600000003</v>
          </cell>
          <cell r="Q719">
            <v>-3859660.6</v>
          </cell>
          <cell r="R719">
            <v>-3808826.65</v>
          </cell>
          <cell r="S719">
            <v>-4110849.48</v>
          </cell>
          <cell r="T719">
            <v>-4173876.5</v>
          </cell>
          <cell r="U719">
            <v>-3879917.23</v>
          </cell>
          <cell r="V719">
            <v>-4515279.38</v>
          </cell>
          <cell r="W719">
            <v>-4671884.2</v>
          </cell>
          <cell r="X719">
            <v>-8274047.1096134</v>
          </cell>
          <cell r="Y719">
            <v>-6264809.5415984998</v>
          </cell>
          <cell r="Z719">
            <v>-6092165.8416192001</v>
          </cell>
          <cell r="AA719">
            <v>-9573280.5699618999</v>
          </cell>
          <cell r="AD719">
            <v>-5417141.4627211001</v>
          </cell>
          <cell r="AE719">
            <v>-5952992.6547897998</v>
          </cell>
          <cell r="AF719">
            <v>-6190574.1365545997</v>
          </cell>
          <cell r="AG719">
            <v>-6582002.1837951997</v>
          </cell>
          <cell r="AH719">
            <v>-6237449.5325042</v>
          </cell>
          <cell r="AI719">
            <v>-7271469.1481293999</v>
          </cell>
          <cell r="AJ719">
            <v>-5976854.8433307</v>
          </cell>
          <cell r="AK719">
            <v>-6826166.6627813997</v>
          </cell>
          <cell r="AL719">
            <v>-6810712.7635813002</v>
          </cell>
          <cell r="AM719">
            <v>-6746871.7869320996</v>
          </cell>
          <cell r="AN719">
            <v>-6228138.1390557997</v>
          </cell>
          <cell r="AO719">
            <v>-7310804.9983719001</v>
          </cell>
          <cell r="AR719">
            <v>-5798713.7965788003</v>
          </cell>
          <cell r="AS719">
            <v>-6372355.2673030999</v>
          </cell>
          <cell r="AT719">
            <v>-6358062.2827008003</v>
          </cell>
          <cell r="AU719">
            <v>-6932959.7501871996</v>
          </cell>
          <cell r="AV719">
            <v>-6394485.6418025997</v>
          </cell>
          <cell r="AW719">
            <v>-6491432.7382035004</v>
          </cell>
          <cell r="AX719">
            <v>-6185513.1486077998</v>
          </cell>
          <cell r="AY719">
            <v>-6842141.6534139998</v>
          </cell>
          <cell r="AZ719">
            <v>-6774236.5355623998</v>
          </cell>
          <cell r="BA719">
            <v>-6718584.2882818002</v>
          </cell>
          <cell r="BB719">
            <v>-6401432.6793803005</v>
          </cell>
          <cell r="BC719">
            <v>-6653862.6431278996</v>
          </cell>
          <cell r="BF719">
            <v>-6031495.0418304997</v>
          </cell>
          <cell r="BG719">
            <v>-6608919.7042850005</v>
          </cell>
          <cell r="BH719">
            <v>-6597610.1275306996</v>
          </cell>
          <cell r="BI719">
            <v>-7171887.2213882003</v>
          </cell>
          <cell r="BJ719">
            <v>-6634626.5723318998</v>
          </cell>
          <cell r="BK719">
            <v>-6727369.5632627001</v>
          </cell>
          <cell r="BL719">
            <v>-6425954.5581764998</v>
          </cell>
          <cell r="BM719">
            <v>-7070179.6134283002</v>
          </cell>
          <cell r="BN719">
            <v>-7169083.7152671004</v>
          </cell>
          <cell r="BO719">
            <v>-6961232.6826879997</v>
          </cell>
          <cell r="BP719">
            <v>-6634977.0000711</v>
          </cell>
          <cell r="BQ719">
            <v>-6899246.1737150997</v>
          </cell>
          <cell r="BT719">
            <v>-6274418.6823768998</v>
          </cell>
          <cell r="BU719">
            <v>-6865371.2433268996</v>
          </cell>
          <cell r="BV719">
            <v>-6830732.4930386003</v>
          </cell>
          <cell r="BW719">
            <v>-7435218.8535211999</v>
          </cell>
          <cell r="BX719">
            <v>-6896286.2501748996</v>
          </cell>
          <cell r="BY719">
            <v>-7009350.9900172995</v>
          </cell>
          <cell r="BZ719">
            <v>-6662870.9690493997</v>
          </cell>
          <cell r="CA719">
            <v>-7329525.9192642998</v>
          </cell>
          <cell r="CB719">
            <v>-7415439.6867837003</v>
          </cell>
          <cell r="CC719">
            <v>-7203029.7973712999</v>
          </cell>
          <cell r="CD719">
            <v>-6878278.9151045</v>
          </cell>
          <cell r="CE719">
            <v>-7173435.8818771997</v>
          </cell>
        </row>
        <row r="826">
          <cell r="B826">
            <v>-137423.82</v>
          </cell>
          <cell r="C826">
            <v>-176937.38</v>
          </cell>
          <cell r="D826">
            <v>-176937.38</v>
          </cell>
          <cell r="E826">
            <v>-176937.38</v>
          </cell>
          <cell r="F826">
            <v>-176937.38</v>
          </cell>
          <cell r="G826">
            <v>-176910.83</v>
          </cell>
          <cell r="H826">
            <v>-176910.83</v>
          </cell>
          <cell r="I826">
            <v>-176910.83</v>
          </cell>
          <cell r="J826">
            <v>-176910.83</v>
          </cell>
          <cell r="K826">
            <v>-176910.83</v>
          </cell>
          <cell r="L826">
            <v>-176910.83</v>
          </cell>
          <cell r="M826">
            <v>-160669.26</v>
          </cell>
          <cell r="P826">
            <v>-160669.26</v>
          </cell>
          <cell r="Q826">
            <v>160669.26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-243000</v>
          </cell>
          <cell r="Y826">
            <v>-100000</v>
          </cell>
          <cell r="Z826">
            <v>-202000</v>
          </cell>
          <cell r="AA826">
            <v>-215574.39999999999</v>
          </cell>
          <cell r="AD826">
            <v>-185000</v>
          </cell>
          <cell r="AE826">
            <v>-185000</v>
          </cell>
          <cell r="AF826">
            <v>-185000</v>
          </cell>
          <cell r="AG826">
            <v>-185000</v>
          </cell>
          <cell r="AH826">
            <v>-185000</v>
          </cell>
          <cell r="AI826">
            <v>-185000</v>
          </cell>
          <cell r="AJ826">
            <v>-185000</v>
          </cell>
          <cell r="AK826">
            <v>-185000</v>
          </cell>
          <cell r="AL826">
            <v>-185000</v>
          </cell>
          <cell r="AM826">
            <v>-185000</v>
          </cell>
          <cell r="AN826">
            <v>-185000</v>
          </cell>
          <cell r="AO826">
            <v>-212750</v>
          </cell>
          <cell r="AR826">
            <v>-185000</v>
          </cell>
          <cell r="AS826">
            <v>-185000</v>
          </cell>
          <cell r="AT826">
            <v>-185000</v>
          </cell>
          <cell r="AU826">
            <v>-185000</v>
          </cell>
          <cell r="AV826">
            <v>-185000</v>
          </cell>
          <cell r="AW826">
            <v>-185000</v>
          </cell>
          <cell r="AX826">
            <v>-185000</v>
          </cell>
          <cell r="AY826">
            <v>-185000</v>
          </cell>
          <cell r="AZ826">
            <v>-185000</v>
          </cell>
          <cell r="BA826">
            <v>-185000</v>
          </cell>
          <cell r="BB826">
            <v>-185000</v>
          </cell>
          <cell r="BC826">
            <v>-212750</v>
          </cell>
          <cell r="BF826">
            <v>-185000</v>
          </cell>
          <cell r="BG826">
            <v>-185000</v>
          </cell>
          <cell r="BH826">
            <v>-185000</v>
          </cell>
          <cell r="BI826">
            <v>-185000</v>
          </cell>
          <cell r="BJ826">
            <v>-185000</v>
          </cell>
          <cell r="BK826">
            <v>-185000</v>
          </cell>
          <cell r="BL826">
            <v>-185000</v>
          </cell>
          <cell r="BM826">
            <v>-185000</v>
          </cell>
          <cell r="BN826">
            <v>-185000</v>
          </cell>
          <cell r="BO826">
            <v>-185000</v>
          </cell>
          <cell r="BP826">
            <v>-185000</v>
          </cell>
          <cell r="BQ826">
            <v>-212750</v>
          </cell>
          <cell r="BT826">
            <v>-185000</v>
          </cell>
          <cell r="BU826">
            <v>-185000</v>
          </cell>
          <cell r="BV826">
            <v>-185000</v>
          </cell>
          <cell r="BW826">
            <v>-185000</v>
          </cell>
          <cell r="BX826">
            <v>-185000</v>
          </cell>
          <cell r="BY826">
            <v>-185000</v>
          </cell>
          <cell r="BZ826">
            <v>-185000</v>
          </cell>
          <cell r="CA826">
            <v>-185000</v>
          </cell>
          <cell r="CB826">
            <v>-185000</v>
          </cell>
          <cell r="CC826">
            <v>-185000</v>
          </cell>
          <cell r="CD826">
            <v>-185000</v>
          </cell>
          <cell r="CE826">
            <v>-212750</v>
          </cell>
        </row>
        <row r="827">
          <cell r="B827">
            <v>-534.64</v>
          </cell>
          <cell r="C827">
            <v>-534.64</v>
          </cell>
          <cell r="D827">
            <v>-534.64</v>
          </cell>
          <cell r="E827">
            <v>-534.64</v>
          </cell>
          <cell r="F827">
            <v>-534.64</v>
          </cell>
          <cell r="G827">
            <v>-534.64</v>
          </cell>
          <cell r="H827">
            <v>-350</v>
          </cell>
          <cell r="I827">
            <v>-534.64</v>
          </cell>
          <cell r="J827">
            <v>-350</v>
          </cell>
          <cell r="K827">
            <v>-719.28</v>
          </cell>
          <cell r="L827">
            <v>-719.28</v>
          </cell>
          <cell r="M827">
            <v>-350</v>
          </cell>
          <cell r="P827">
            <v>-610.64</v>
          </cell>
          <cell r="Q827">
            <v>-610.64</v>
          </cell>
          <cell r="R827">
            <v>-610.64</v>
          </cell>
          <cell r="S827">
            <v>-610.64</v>
          </cell>
          <cell r="T827">
            <v>-610.64</v>
          </cell>
          <cell r="U827">
            <v>-224.76</v>
          </cell>
          <cell r="V827">
            <v>-996.52</v>
          </cell>
          <cell r="W827">
            <v>-610.64</v>
          </cell>
          <cell r="X827">
            <v>-1100</v>
          </cell>
          <cell r="Y827">
            <v>-1100</v>
          </cell>
          <cell r="Z827">
            <v>-1100</v>
          </cell>
          <cell r="AA827">
            <v>-1100</v>
          </cell>
          <cell r="AD827">
            <v>-550</v>
          </cell>
          <cell r="AE827">
            <v>-550</v>
          </cell>
          <cell r="AF827">
            <v>-550</v>
          </cell>
          <cell r="AG827">
            <v>-550</v>
          </cell>
          <cell r="AH827">
            <v>-550</v>
          </cell>
          <cell r="AI827">
            <v>-550</v>
          </cell>
          <cell r="AJ827">
            <v>-550</v>
          </cell>
          <cell r="AK827">
            <v>-550</v>
          </cell>
          <cell r="AL827">
            <v>-550</v>
          </cell>
          <cell r="AM827">
            <v>-550</v>
          </cell>
          <cell r="AN827">
            <v>-550</v>
          </cell>
          <cell r="AO827">
            <v>-550</v>
          </cell>
          <cell r="AR827">
            <v>-550</v>
          </cell>
          <cell r="AS827">
            <v>-550</v>
          </cell>
          <cell r="AT827">
            <v>-550</v>
          </cell>
          <cell r="AU827">
            <v>-550</v>
          </cell>
          <cell r="AV827">
            <v>-550</v>
          </cell>
          <cell r="AW827">
            <v>-550</v>
          </cell>
          <cell r="AX827">
            <v>-550</v>
          </cell>
          <cell r="AY827">
            <v>-550</v>
          </cell>
          <cell r="AZ827">
            <v>-550</v>
          </cell>
          <cell r="BA827">
            <v>-550</v>
          </cell>
          <cell r="BB827">
            <v>-550</v>
          </cell>
          <cell r="BC827">
            <v>-550</v>
          </cell>
          <cell r="BF827">
            <v>-550</v>
          </cell>
          <cell r="BG827">
            <v>-550</v>
          </cell>
          <cell r="BH827">
            <v>-550</v>
          </cell>
          <cell r="BI827">
            <v>-550</v>
          </cell>
          <cell r="BJ827">
            <v>-550</v>
          </cell>
          <cell r="BK827">
            <v>-550</v>
          </cell>
          <cell r="BL827">
            <v>-550</v>
          </cell>
          <cell r="BM827">
            <v>-550</v>
          </cell>
          <cell r="BN827">
            <v>-550</v>
          </cell>
          <cell r="BO827">
            <v>-550</v>
          </cell>
          <cell r="BP827">
            <v>-550</v>
          </cell>
          <cell r="BQ827">
            <v>-550</v>
          </cell>
          <cell r="BT827">
            <v>-550</v>
          </cell>
          <cell r="BU827">
            <v>-550</v>
          </cell>
          <cell r="BV827">
            <v>-550</v>
          </cell>
          <cell r="BW827">
            <v>-550</v>
          </cell>
          <cell r="BX827">
            <v>-550</v>
          </cell>
          <cell r="BY827">
            <v>-550</v>
          </cell>
          <cell r="BZ827">
            <v>-550</v>
          </cell>
          <cell r="CA827">
            <v>-550</v>
          </cell>
          <cell r="CB827">
            <v>-550</v>
          </cell>
          <cell r="CC827">
            <v>-550</v>
          </cell>
          <cell r="CD827">
            <v>-550</v>
          </cell>
          <cell r="CE827">
            <v>-550</v>
          </cell>
        </row>
        <row r="828"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</row>
        <row r="829">
          <cell r="B829">
            <v>-33665.53</v>
          </cell>
          <cell r="C829">
            <v>-33665.53</v>
          </cell>
          <cell r="D829">
            <v>-33665.53</v>
          </cell>
          <cell r="F829">
            <v>-65915.56</v>
          </cell>
          <cell r="G829">
            <v>0</v>
          </cell>
          <cell r="H829">
            <v>-66267.929999999993</v>
          </cell>
          <cell r="I829">
            <v>-33665.53</v>
          </cell>
          <cell r="J829">
            <v>-34019.910000000003</v>
          </cell>
          <cell r="K829">
            <v>-34374.28</v>
          </cell>
          <cell r="L829">
            <v>0</v>
          </cell>
          <cell r="M829">
            <v>-71229.17</v>
          </cell>
          <cell r="P829">
            <v>-39707.85</v>
          </cell>
          <cell r="Q829">
            <v>-39707.85</v>
          </cell>
          <cell r="R829">
            <v>-39707.85</v>
          </cell>
          <cell r="S829">
            <v>-39707.85</v>
          </cell>
          <cell r="T829">
            <v>-39707.85</v>
          </cell>
          <cell r="U829">
            <v>-39707.85</v>
          </cell>
          <cell r="V829">
            <v>-39707.85</v>
          </cell>
          <cell r="W829">
            <v>-39707.85</v>
          </cell>
          <cell r="X829">
            <v>-40000</v>
          </cell>
          <cell r="Y829">
            <v>-40000</v>
          </cell>
          <cell r="Z829">
            <v>-40000</v>
          </cell>
          <cell r="AA829">
            <v>-40000</v>
          </cell>
          <cell r="AD829">
            <v>-46500</v>
          </cell>
          <cell r="AE829">
            <v>-46500</v>
          </cell>
          <cell r="AF829">
            <v>-46500</v>
          </cell>
          <cell r="AG829">
            <v>-46500</v>
          </cell>
          <cell r="AH829">
            <v>-46500</v>
          </cell>
          <cell r="AI829">
            <v>-46500</v>
          </cell>
          <cell r="AJ829">
            <v>-46500</v>
          </cell>
          <cell r="AK829">
            <v>-46500</v>
          </cell>
          <cell r="AL829">
            <v>-46500</v>
          </cell>
          <cell r="AM829">
            <v>-46500</v>
          </cell>
          <cell r="AN829">
            <v>-46500</v>
          </cell>
          <cell r="AO829">
            <v>-46500</v>
          </cell>
          <cell r="AR829">
            <v>-46500</v>
          </cell>
          <cell r="AS829">
            <v>-46500</v>
          </cell>
          <cell r="AT829">
            <v>-46500</v>
          </cell>
          <cell r="AU829">
            <v>-46500</v>
          </cell>
          <cell r="AV829">
            <v>-46500</v>
          </cell>
          <cell r="AW829">
            <v>-46500</v>
          </cell>
          <cell r="AX829">
            <v>-46500</v>
          </cell>
          <cell r="AY829">
            <v>-46500</v>
          </cell>
          <cell r="AZ829">
            <v>-46500</v>
          </cell>
          <cell r="BA829">
            <v>-46500</v>
          </cell>
          <cell r="BB829">
            <v>-46500</v>
          </cell>
          <cell r="BC829">
            <v>-46500</v>
          </cell>
          <cell r="BF829">
            <v>-46500</v>
          </cell>
          <cell r="BG829">
            <v>-46500</v>
          </cell>
          <cell r="BH829">
            <v>-46500</v>
          </cell>
          <cell r="BI829">
            <v>-46500</v>
          </cell>
          <cell r="BJ829">
            <v>-46500</v>
          </cell>
          <cell r="BK829">
            <v>-46500</v>
          </cell>
          <cell r="BL829">
            <v>-46500</v>
          </cell>
          <cell r="BM829">
            <v>-46500</v>
          </cell>
          <cell r="BN829">
            <v>-46500</v>
          </cell>
          <cell r="BO829">
            <v>-46500</v>
          </cell>
          <cell r="BP829">
            <v>-46500</v>
          </cell>
          <cell r="BQ829">
            <v>-46500</v>
          </cell>
          <cell r="BT829">
            <v>-46500</v>
          </cell>
          <cell r="BU829">
            <v>-46500</v>
          </cell>
          <cell r="BV829">
            <v>-46500</v>
          </cell>
          <cell r="BW829">
            <v>-46500</v>
          </cell>
          <cell r="BX829">
            <v>-46500</v>
          </cell>
          <cell r="BY829">
            <v>-46500</v>
          </cell>
          <cell r="BZ829">
            <v>-46500</v>
          </cell>
          <cell r="CA829">
            <v>-46500</v>
          </cell>
          <cell r="CB829">
            <v>-46500</v>
          </cell>
          <cell r="CC829">
            <v>-46500</v>
          </cell>
          <cell r="CD829">
            <v>-46500</v>
          </cell>
          <cell r="CE829">
            <v>-46500</v>
          </cell>
        </row>
        <row r="832">
          <cell r="B832">
            <v>2267.4899999999998</v>
          </cell>
          <cell r="C832">
            <v>2267.4899999999998</v>
          </cell>
          <cell r="D832">
            <v>2919.47</v>
          </cell>
          <cell r="E832">
            <v>2919.47</v>
          </cell>
          <cell r="F832">
            <v>2919.47</v>
          </cell>
          <cell r="G832">
            <v>2919.47</v>
          </cell>
          <cell r="H832">
            <v>2919.03</v>
          </cell>
          <cell r="I832">
            <v>2919.03</v>
          </cell>
          <cell r="J832">
            <v>2919.03</v>
          </cell>
          <cell r="K832">
            <v>2919.03</v>
          </cell>
          <cell r="L832">
            <v>2919.03</v>
          </cell>
          <cell r="M832">
            <v>2919.03</v>
          </cell>
          <cell r="P832">
            <v>2651.04</v>
          </cell>
          <cell r="Q832">
            <v>2651.04</v>
          </cell>
          <cell r="R832">
            <v>2651.04</v>
          </cell>
          <cell r="S832">
            <v>2651.04</v>
          </cell>
          <cell r="T832">
            <v>2651.04</v>
          </cell>
          <cell r="U832">
            <v>2651.04</v>
          </cell>
          <cell r="V832">
            <v>2651.04</v>
          </cell>
          <cell r="W832">
            <v>2651.04</v>
          </cell>
        </row>
        <row r="833">
          <cell r="B833">
            <v>10444.209999999999</v>
          </cell>
          <cell r="C833">
            <v>10444.209999999999</v>
          </cell>
          <cell r="D833">
            <v>13447.24</v>
          </cell>
          <cell r="E833">
            <v>13447.24</v>
          </cell>
          <cell r="F833">
            <v>13447.24</v>
          </cell>
          <cell r="G833">
            <v>13447.24</v>
          </cell>
          <cell r="H833">
            <v>13445.22</v>
          </cell>
          <cell r="I833">
            <v>13445.22</v>
          </cell>
          <cell r="J833">
            <v>13445.22</v>
          </cell>
          <cell r="K833">
            <v>13445.22</v>
          </cell>
          <cell r="L833">
            <v>13445.22</v>
          </cell>
          <cell r="M833">
            <v>13445.22</v>
          </cell>
          <cell r="P833">
            <v>12210.86</v>
          </cell>
          <cell r="Q833">
            <v>12210.86</v>
          </cell>
          <cell r="R833">
            <v>12210.86</v>
          </cell>
          <cell r="S833">
            <v>12210.86</v>
          </cell>
          <cell r="T833">
            <v>12210.86</v>
          </cell>
          <cell r="U833">
            <v>12210.86</v>
          </cell>
          <cell r="V833">
            <v>12210.86</v>
          </cell>
          <cell r="W833">
            <v>12210.86</v>
          </cell>
        </row>
        <row r="837">
          <cell r="B837">
            <v>-11119.39</v>
          </cell>
          <cell r="C837">
            <v>-11119.39</v>
          </cell>
          <cell r="D837">
            <v>-11119.39</v>
          </cell>
          <cell r="E837">
            <v>-11119.39</v>
          </cell>
          <cell r="F837">
            <v>-11119.39</v>
          </cell>
          <cell r="G837">
            <v>-11119.39</v>
          </cell>
          <cell r="H837">
            <v>0</v>
          </cell>
          <cell r="I837">
            <v>0</v>
          </cell>
          <cell r="J837">
            <v>0</v>
          </cell>
          <cell r="K837">
            <v>-211654.2</v>
          </cell>
          <cell r="L837">
            <v>-25568.16</v>
          </cell>
          <cell r="M837">
            <v>-26597.86</v>
          </cell>
          <cell r="P837">
            <v>-27363.46</v>
          </cell>
          <cell r="Q837">
            <v>-25539.23</v>
          </cell>
          <cell r="R837">
            <v>-28513.45</v>
          </cell>
          <cell r="S837">
            <v>-26400.240000000002</v>
          </cell>
          <cell r="T837">
            <v>-26400.26</v>
          </cell>
          <cell r="U837">
            <v>-26400.28</v>
          </cell>
          <cell r="V837">
            <v>-26400.240000000002</v>
          </cell>
          <cell r="W837">
            <v>-26398.45</v>
          </cell>
          <cell r="X837">
            <v>-32394.5164491</v>
          </cell>
          <cell r="Y837">
            <v>-32394.5164491</v>
          </cell>
          <cell r="Z837">
            <v>-32594.811141900002</v>
          </cell>
          <cell r="AA837">
            <v>-35316.374874100002</v>
          </cell>
          <cell r="AD837">
            <v>-35316.374874100002</v>
          </cell>
          <cell r="AE837">
            <v>-35316.374874100002</v>
          </cell>
          <cell r="AF837">
            <v>-35669.4173257</v>
          </cell>
          <cell r="AG837">
            <v>-35669.4173257</v>
          </cell>
          <cell r="AH837">
            <v>-35669.4173257</v>
          </cell>
          <cell r="AI837">
            <v>-35669.4173257</v>
          </cell>
          <cell r="AJ837">
            <v>-35669.4173257</v>
          </cell>
          <cell r="AK837">
            <v>-35716.233992399997</v>
          </cell>
          <cell r="AL837">
            <v>-36566.648142999999</v>
          </cell>
          <cell r="AM837">
            <v>-36566.648142999999</v>
          </cell>
          <cell r="AN837">
            <v>-36579.898142999999</v>
          </cell>
          <cell r="AO837">
            <v>-37490.135194000002</v>
          </cell>
          <cell r="AR837">
            <v>-37490.135194000002</v>
          </cell>
          <cell r="AS837">
            <v>-37490.135194000002</v>
          </cell>
          <cell r="AT837">
            <v>-37494.083943999998</v>
          </cell>
          <cell r="AU837">
            <v>-37494.083943999998</v>
          </cell>
          <cell r="AV837">
            <v>-37494.083943999998</v>
          </cell>
          <cell r="AW837">
            <v>-37494.083943999998</v>
          </cell>
          <cell r="AX837">
            <v>-37494.083943999998</v>
          </cell>
          <cell r="AY837">
            <v>-37496.874393999999</v>
          </cell>
          <cell r="AZ837">
            <v>-37547.562286499997</v>
          </cell>
          <cell r="BA837">
            <v>-37547.562286499997</v>
          </cell>
          <cell r="BB837">
            <v>-37548.3520365</v>
          </cell>
          <cell r="BC837">
            <v>-37602.6055996</v>
          </cell>
          <cell r="BF837">
            <v>-37602.6055996</v>
          </cell>
          <cell r="BG837">
            <v>-37602.6055996</v>
          </cell>
          <cell r="BH837">
            <v>-37606.566195799998</v>
          </cell>
          <cell r="BI837">
            <v>-37606.566195799998</v>
          </cell>
          <cell r="BJ837">
            <v>-37606.566195799998</v>
          </cell>
          <cell r="BK837">
            <v>-37606.566195799998</v>
          </cell>
          <cell r="BL837">
            <v>-37606.566195799998</v>
          </cell>
          <cell r="BM837">
            <v>-37609.365017199998</v>
          </cell>
          <cell r="BN837">
            <v>-37660.204973300002</v>
          </cell>
          <cell r="BO837">
            <v>-37660.204973300002</v>
          </cell>
          <cell r="BP837">
            <v>-37660.997092600002</v>
          </cell>
          <cell r="BQ837">
            <v>-37715.413416399999</v>
          </cell>
          <cell r="BT837">
            <v>-37715.413416399999</v>
          </cell>
          <cell r="BU837">
            <v>-37715.413416399999</v>
          </cell>
          <cell r="BV837">
            <v>-37719.385894400002</v>
          </cell>
          <cell r="BW837">
            <v>-37719.385894400002</v>
          </cell>
          <cell r="BX837">
            <v>-37719.385894400002</v>
          </cell>
          <cell r="BY837">
            <v>-37719.385894400002</v>
          </cell>
          <cell r="BZ837">
            <v>-37719.385894400002</v>
          </cell>
          <cell r="CA837">
            <v>-37722.193112200002</v>
          </cell>
          <cell r="CB837">
            <v>-37773.185588300003</v>
          </cell>
          <cell r="CC837">
            <v>-37773.185588300003</v>
          </cell>
          <cell r="CD837">
            <v>-37773.980083900002</v>
          </cell>
          <cell r="CE837">
            <v>-37828.559656600002</v>
          </cell>
        </row>
        <row r="840">
          <cell r="B840">
            <v>-49.71</v>
          </cell>
          <cell r="C840">
            <v>-49.71</v>
          </cell>
          <cell r="D840">
            <v>-49.71</v>
          </cell>
          <cell r="E840">
            <v>-49.71</v>
          </cell>
          <cell r="F840">
            <v>-49.71</v>
          </cell>
          <cell r="G840">
            <v>-49.71</v>
          </cell>
        </row>
        <row r="841">
          <cell r="B841">
            <v>-1255.46</v>
          </cell>
          <cell r="C841">
            <v>-1255.46</v>
          </cell>
          <cell r="D841">
            <v>-1255.46</v>
          </cell>
          <cell r="E841">
            <v>-1255.46</v>
          </cell>
          <cell r="F841">
            <v>-1255.43</v>
          </cell>
          <cell r="G841">
            <v>-2218.67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</row>
        <row r="843">
          <cell r="B843">
            <v>-11569.75</v>
          </cell>
          <cell r="C843">
            <v>-11569.75</v>
          </cell>
          <cell r="D843">
            <v>-11569.75</v>
          </cell>
          <cell r="E843">
            <v>-11569.75</v>
          </cell>
          <cell r="F843">
            <v>-11569.74</v>
          </cell>
          <cell r="G843">
            <v>-11569.75</v>
          </cell>
        </row>
        <row r="869">
          <cell r="B869">
            <v>-10456.81</v>
          </cell>
          <cell r="C869">
            <v>-4047.04</v>
          </cell>
          <cell r="P869">
            <v>0</v>
          </cell>
          <cell r="Q869">
            <v>-18943.64</v>
          </cell>
          <cell r="R869">
            <v>0</v>
          </cell>
          <cell r="AD869">
            <v>-30100</v>
          </cell>
          <cell r="AR869">
            <v>-30100</v>
          </cell>
          <cell r="BF869">
            <v>-30100</v>
          </cell>
          <cell r="BT869">
            <v>-30100</v>
          </cell>
        </row>
        <row r="870">
          <cell r="C870">
            <v>-27284.54</v>
          </cell>
          <cell r="D870">
            <v>-13642.27</v>
          </cell>
          <cell r="E870">
            <v>-13642.27</v>
          </cell>
          <cell r="F870">
            <v>-13642.27</v>
          </cell>
          <cell r="G870">
            <v>-13642.27</v>
          </cell>
          <cell r="H870">
            <v>-13642.27</v>
          </cell>
          <cell r="I870">
            <v>-13642.27</v>
          </cell>
          <cell r="J870">
            <v>-13642.27</v>
          </cell>
          <cell r="K870">
            <v>-13642.27</v>
          </cell>
          <cell r="L870">
            <v>-13642.27</v>
          </cell>
          <cell r="M870">
            <v>-13642.27</v>
          </cell>
          <cell r="P870">
            <v>-26202.75</v>
          </cell>
          <cell r="Q870">
            <v>-26202.75</v>
          </cell>
          <cell r="R870">
            <v>-26202.75</v>
          </cell>
          <cell r="S870">
            <v>-26202.75</v>
          </cell>
          <cell r="T870">
            <v>-5395.82</v>
          </cell>
          <cell r="U870">
            <v>33809</v>
          </cell>
          <cell r="V870">
            <v>-12732.97</v>
          </cell>
          <cell r="W870">
            <v>-12732.97</v>
          </cell>
          <cell r="X870">
            <v>-12732.97</v>
          </cell>
          <cell r="Y870">
            <v>-12732.97</v>
          </cell>
          <cell r="Z870">
            <v>-12732.97</v>
          </cell>
          <cell r="AA870">
            <v>-12732.97</v>
          </cell>
          <cell r="AD870">
            <v>-175000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R870">
            <v>-175000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F870">
            <v>-175000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T870">
            <v>-175000</v>
          </cell>
        </row>
        <row r="871">
          <cell r="J871">
            <v>0</v>
          </cell>
          <cell r="P871">
            <v>0</v>
          </cell>
          <cell r="R871">
            <v>0</v>
          </cell>
          <cell r="S871">
            <v>0</v>
          </cell>
          <cell r="AD871">
            <v>0</v>
          </cell>
          <cell r="AF871">
            <v>0</v>
          </cell>
          <cell r="AK871">
            <v>0</v>
          </cell>
          <cell r="AR871">
            <v>0</v>
          </cell>
          <cell r="AT871">
            <v>0</v>
          </cell>
          <cell r="AY871">
            <v>0</v>
          </cell>
          <cell r="BF871">
            <v>0</v>
          </cell>
          <cell r="BH871">
            <v>0</v>
          </cell>
          <cell r="BM871">
            <v>0</v>
          </cell>
          <cell r="BV871">
            <v>0</v>
          </cell>
          <cell r="CA871">
            <v>0</v>
          </cell>
        </row>
        <row r="872">
          <cell r="E872">
            <v>-750</v>
          </cell>
          <cell r="G872">
            <v>0</v>
          </cell>
          <cell r="H872">
            <v>-88.78</v>
          </cell>
          <cell r="I872">
            <v>-900</v>
          </cell>
          <cell r="R872">
            <v>-272.60000000000002</v>
          </cell>
          <cell r="T872">
            <v>0</v>
          </cell>
          <cell r="V872">
            <v>0</v>
          </cell>
          <cell r="AH872">
            <v>-1000</v>
          </cell>
          <cell r="AV872">
            <v>-1000</v>
          </cell>
          <cell r="BJ872">
            <v>-1000</v>
          </cell>
          <cell r="BX872">
            <v>-1000</v>
          </cell>
        </row>
        <row r="873">
          <cell r="B873">
            <v>-4279.09</v>
          </cell>
          <cell r="E873">
            <v>-577.11</v>
          </cell>
          <cell r="F873">
            <v>-1939.05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M873">
            <v>0</v>
          </cell>
          <cell r="P873">
            <v>-383.64</v>
          </cell>
          <cell r="R873">
            <v>0</v>
          </cell>
          <cell r="U873">
            <v>-300.02</v>
          </cell>
          <cell r="V873">
            <v>0</v>
          </cell>
          <cell r="W873">
            <v>0</v>
          </cell>
          <cell r="X873">
            <v>-4000</v>
          </cell>
          <cell r="Y873">
            <v>0</v>
          </cell>
          <cell r="Z873">
            <v>0</v>
          </cell>
          <cell r="AA873">
            <v>-5000</v>
          </cell>
          <cell r="AD873">
            <v>0</v>
          </cell>
          <cell r="AF873">
            <v>0</v>
          </cell>
          <cell r="AG873">
            <v>-1200</v>
          </cell>
          <cell r="AH873">
            <v>0</v>
          </cell>
          <cell r="AI873">
            <v>0</v>
          </cell>
          <cell r="AJ873">
            <v>-4000</v>
          </cell>
          <cell r="AK873">
            <v>-930</v>
          </cell>
          <cell r="AL873">
            <v>0</v>
          </cell>
          <cell r="AN873">
            <v>0</v>
          </cell>
          <cell r="AO873">
            <v>-4500</v>
          </cell>
          <cell r="AR873">
            <v>0</v>
          </cell>
          <cell r="AT873">
            <v>0</v>
          </cell>
          <cell r="AU873">
            <v>-1200</v>
          </cell>
          <cell r="AV873">
            <v>0</v>
          </cell>
          <cell r="AW873">
            <v>0</v>
          </cell>
          <cell r="AX873">
            <v>-4000</v>
          </cell>
          <cell r="AY873">
            <v>-930</v>
          </cell>
          <cell r="AZ873">
            <v>0</v>
          </cell>
          <cell r="BA873">
            <v>0</v>
          </cell>
          <cell r="BC873">
            <v>-4500</v>
          </cell>
          <cell r="BF873">
            <v>0</v>
          </cell>
          <cell r="BH873">
            <v>0</v>
          </cell>
          <cell r="BI873">
            <v>-1200</v>
          </cell>
          <cell r="BJ873">
            <v>0</v>
          </cell>
          <cell r="BK873">
            <v>0</v>
          </cell>
          <cell r="BL873">
            <v>-4000</v>
          </cell>
          <cell r="BM873">
            <v>-930</v>
          </cell>
          <cell r="BN873">
            <v>0</v>
          </cell>
          <cell r="BP873">
            <v>0</v>
          </cell>
          <cell r="BQ873">
            <v>-4500</v>
          </cell>
          <cell r="BT873">
            <v>0</v>
          </cell>
          <cell r="BW873">
            <v>-1200</v>
          </cell>
          <cell r="BY873">
            <v>0</v>
          </cell>
          <cell r="BZ873">
            <v>-4000</v>
          </cell>
          <cell r="CA873">
            <v>-930</v>
          </cell>
          <cell r="CE873">
            <v>-4500</v>
          </cell>
        </row>
        <row r="874">
          <cell r="H874">
            <v>-253544.87</v>
          </cell>
          <cell r="I874">
            <v>253544.87</v>
          </cell>
          <cell r="R874">
            <v>-385.76</v>
          </cell>
          <cell r="S874">
            <v>-168.26</v>
          </cell>
          <cell r="T874">
            <v>-365.93</v>
          </cell>
        </row>
        <row r="891">
          <cell r="G891">
            <v>-1906.02</v>
          </cell>
          <cell r="H891">
            <v>-1906.02</v>
          </cell>
          <cell r="I891">
            <v>-1906.02</v>
          </cell>
          <cell r="J891">
            <v>-1906.02</v>
          </cell>
          <cell r="K891">
            <v>-1906.02</v>
          </cell>
          <cell r="L891">
            <v>-1906.02</v>
          </cell>
          <cell r="M891">
            <v>-1906.02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</row>
        <row r="892">
          <cell r="B892">
            <v>-1524.82</v>
          </cell>
          <cell r="C892">
            <v>-1906.02</v>
          </cell>
          <cell r="D892">
            <v>-1906.02</v>
          </cell>
          <cell r="E892">
            <v>-1906.02</v>
          </cell>
          <cell r="F892">
            <v>-1906.02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</row>
        <row r="894">
          <cell r="G894">
            <v>-4943.2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P894">
            <v>0</v>
          </cell>
          <cell r="Q894">
            <v>-4943.2</v>
          </cell>
          <cell r="R894">
            <v>-9886.4</v>
          </cell>
          <cell r="S894">
            <v>-4943.2</v>
          </cell>
          <cell r="T894">
            <v>-6060.3</v>
          </cell>
          <cell r="U894">
            <v>-5501.75</v>
          </cell>
          <cell r="V894">
            <v>-118219.09</v>
          </cell>
          <cell r="W894">
            <v>-84813.05</v>
          </cell>
          <cell r="X894">
            <v>-5264.3</v>
          </cell>
          <cell r="Y894">
            <v>-39055.660000000003</v>
          </cell>
          <cell r="Z894">
            <v>-5264.3</v>
          </cell>
          <cell r="AA894">
            <v>-5264.3</v>
          </cell>
          <cell r="AD894">
            <v>-5264.3</v>
          </cell>
          <cell r="AE894">
            <v>-5264.3</v>
          </cell>
          <cell r="AF894">
            <v>-5264.3</v>
          </cell>
          <cell r="AG894">
            <v>-5264.3</v>
          </cell>
          <cell r="AH894">
            <v>-95264.3</v>
          </cell>
          <cell r="AI894">
            <v>-5264.3</v>
          </cell>
          <cell r="AJ894">
            <v>-5264.3</v>
          </cell>
          <cell r="AK894">
            <v>-5264.3</v>
          </cell>
          <cell r="AL894">
            <v>-5264.3</v>
          </cell>
          <cell r="AM894">
            <v>-15264.3</v>
          </cell>
          <cell r="AN894">
            <v>-5264.3</v>
          </cell>
          <cell r="AO894">
            <v>-5264.3</v>
          </cell>
          <cell r="AR894">
            <v>-5398.8</v>
          </cell>
          <cell r="AS894">
            <v>-5398.8</v>
          </cell>
          <cell r="AT894">
            <v>-5398.8</v>
          </cell>
          <cell r="AU894">
            <v>-5398.8</v>
          </cell>
          <cell r="AV894">
            <v>-100398.8</v>
          </cell>
          <cell r="AW894">
            <v>-5398.8</v>
          </cell>
          <cell r="AX894">
            <v>-5398.8</v>
          </cell>
          <cell r="AY894">
            <v>-5398.8</v>
          </cell>
          <cell r="AZ894">
            <v>-5398.8</v>
          </cell>
          <cell r="BA894">
            <v>-15398.8</v>
          </cell>
          <cell r="BB894">
            <v>-5398.8</v>
          </cell>
          <cell r="BC894">
            <v>-5398.8</v>
          </cell>
          <cell r="BF894">
            <v>-5560.02</v>
          </cell>
          <cell r="BG894">
            <v>-5560.02</v>
          </cell>
          <cell r="BH894">
            <v>-5560.02</v>
          </cell>
          <cell r="BI894">
            <v>-5560.02</v>
          </cell>
          <cell r="BJ894">
            <v>-100560.02</v>
          </cell>
          <cell r="BK894">
            <v>-5560.02</v>
          </cell>
          <cell r="BL894">
            <v>-5560.02</v>
          </cell>
          <cell r="BM894">
            <v>-5560.02</v>
          </cell>
          <cell r="BN894">
            <v>-5560.02</v>
          </cell>
          <cell r="BO894">
            <v>-15560.02</v>
          </cell>
          <cell r="BP894">
            <v>-5560.02</v>
          </cell>
          <cell r="BQ894">
            <v>-5560.02</v>
          </cell>
          <cell r="BT894">
            <v>-5600</v>
          </cell>
          <cell r="BU894">
            <v>-5600</v>
          </cell>
          <cell r="BV894">
            <v>-5600</v>
          </cell>
          <cell r="BW894">
            <v>-5600</v>
          </cell>
          <cell r="BX894">
            <v>-100600</v>
          </cell>
          <cell r="BY894">
            <v>-5600</v>
          </cell>
          <cell r="BZ894">
            <v>-5600</v>
          </cell>
          <cell r="CA894">
            <v>-5600</v>
          </cell>
          <cell r="CB894">
            <v>-5600</v>
          </cell>
          <cell r="CC894">
            <v>-15600</v>
          </cell>
          <cell r="CD894">
            <v>-5600</v>
          </cell>
          <cell r="CE894">
            <v>-5600</v>
          </cell>
        </row>
        <row r="895">
          <cell r="B895">
            <v>-4659</v>
          </cell>
          <cell r="C895">
            <v>-4659</v>
          </cell>
          <cell r="D895">
            <v>-4659</v>
          </cell>
          <cell r="E895">
            <v>-4659</v>
          </cell>
          <cell r="F895">
            <v>-5227.3999999999996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</row>
        <row r="896">
          <cell r="I896">
            <v>-700</v>
          </cell>
          <cell r="P896">
            <v>-500</v>
          </cell>
          <cell r="V896">
            <v>0</v>
          </cell>
          <cell r="W896">
            <v>0</v>
          </cell>
          <cell r="X896">
            <v>-1000</v>
          </cell>
          <cell r="AO896">
            <v>-2000</v>
          </cell>
        </row>
        <row r="897"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-23179.69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-4515.66</v>
          </cell>
          <cell r="AA897">
            <v>-784.34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-5000</v>
          </cell>
          <cell r="AM897">
            <v>0</v>
          </cell>
          <cell r="AN897">
            <v>-15800</v>
          </cell>
          <cell r="AO897">
            <v>-50000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-8800</v>
          </cell>
          <cell r="BC897">
            <v>-50000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-8800</v>
          </cell>
          <cell r="BQ897">
            <v>-50000</v>
          </cell>
          <cell r="CD897">
            <v>-8800</v>
          </cell>
          <cell r="CE897">
            <v>-50000</v>
          </cell>
        </row>
        <row r="1257">
          <cell r="B1257">
            <v>-89241.69</v>
          </cell>
          <cell r="C1257">
            <v>-165040.34</v>
          </cell>
          <cell r="D1257">
            <v>-149154.54</v>
          </cell>
          <cell r="E1257">
            <v>-190882.26</v>
          </cell>
          <cell r="F1257">
            <v>-124431.72</v>
          </cell>
          <cell r="G1257">
            <v>-222443.92</v>
          </cell>
          <cell r="H1257">
            <v>-100984.21</v>
          </cell>
          <cell r="I1257">
            <v>-629170.42000000004</v>
          </cell>
          <cell r="J1257">
            <v>-193989.68</v>
          </cell>
          <cell r="K1257">
            <v>-233103.05</v>
          </cell>
          <cell r="L1257">
            <v>-292789.53000000003</v>
          </cell>
          <cell r="M1257">
            <v>-265524.59000000003</v>
          </cell>
          <cell r="P1257">
            <v>-193057.91</v>
          </cell>
          <cell r="Q1257">
            <v>-185589.36</v>
          </cell>
          <cell r="R1257">
            <v>-316283.39</v>
          </cell>
          <cell r="S1257">
            <v>-344657.78</v>
          </cell>
          <cell r="T1257">
            <v>-480696.33</v>
          </cell>
          <cell r="U1257">
            <v>-404615.7</v>
          </cell>
          <cell r="V1257">
            <v>-335324.32</v>
          </cell>
          <cell r="W1257">
            <v>-505223.58</v>
          </cell>
          <cell r="X1257">
            <v>-474010.47730199998</v>
          </cell>
          <cell r="Y1257">
            <v>-555283.08383669995</v>
          </cell>
          <cell r="Z1257">
            <v>-647897.82012649998</v>
          </cell>
          <cell r="AA1257">
            <v>-559699.77539700002</v>
          </cell>
          <cell r="AD1257">
            <v>-268196.4551889</v>
          </cell>
          <cell r="AE1257">
            <v>-249025.88345009999</v>
          </cell>
          <cell r="AF1257">
            <v>-363476.23578230001</v>
          </cell>
          <cell r="AG1257">
            <v>-463044.45504470001</v>
          </cell>
          <cell r="AH1257">
            <v>-573122.71883190004</v>
          </cell>
          <cell r="AI1257">
            <v>-448483.26428340003</v>
          </cell>
          <cell r="AJ1257">
            <v>-151367.6161062</v>
          </cell>
          <cell r="AK1257">
            <v>-242613.3304752</v>
          </cell>
          <cell r="AL1257">
            <v>-328864.06438960001</v>
          </cell>
          <cell r="AM1257">
            <v>-428799.46375469997</v>
          </cell>
          <cell r="AN1257">
            <v>-499533.08488109999</v>
          </cell>
          <cell r="AO1257">
            <v>-390582.83813350002</v>
          </cell>
          <cell r="AR1257">
            <v>-94736.050509399996</v>
          </cell>
          <cell r="AS1257">
            <v>-73505.311666499998</v>
          </cell>
          <cell r="AT1257">
            <v>-152395.5902685</v>
          </cell>
          <cell r="AU1257">
            <v>-233954.59213110001</v>
          </cell>
          <cell r="AV1257">
            <v>-313104.36389849999</v>
          </cell>
          <cell r="AW1257">
            <v>-275101.35901780002</v>
          </cell>
          <cell r="AX1257">
            <v>-17837.7673565</v>
          </cell>
          <cell r="AY1257">
            <v>-84792.302574100002</v>
          </cell>
          <cell r="AZ1257">
            <v>-154475.44732149999</v>
          </cell>
          <cell r="BA1257">
            <v>-222225.66299740001</v>
          </cell>
          <cell r="BB1257">
            <v>-286984.16336760001</v>
          </cell>
          <cell r="BC1257">
            <v>-232883.3810193</v>
          </cell>
          <cell r="BF1257">
            <v>-78479.139452599993</v>
          </cell>
          <cell r="BG1257">
            <v>-54148.189848800001</v>
          </cell>
          <cell r="BH1257">
            <v>-132172.59869459999</v>
          </cell>
          <cell r="BI1257">
            <v>-214381.2006637</v>
          </cell>
          <cell r="BJ1257">
            <v>-295153.59172319999</v>
          </cell>
          <cell r="BK1257">
            <v>-265794.6228599</v>
          </cell>
          <cell r="BL1257">
            <v>-88043.165368799993</v>
          </cell>
          <cell r="BM1257">
            <v>-155995.9550204</v>
          </cell>
          <cell r="BN1257">
            <v>-226361.71829059999</v>
          </cell>
          <cell r="BO1257">
            <v>-294761.43459030002</v>
          </cell>
          <cell r="BP1257">
            <v>-361568.75225159997</v>
          </cell>
          <cell r="BQ1257">
            <v>-314841.59853369999</v>
          </cell>
          <cell r="BT1257">
            <v>-78479.139452599993</v>
          </cell>
          <cell r="BU1257">
            <v>-54148.189848800001</v>
          </cell>
          <cell r="BV1257">
            <v>-132172.59869459999</v>
          </cell>
          <cell r="BW1257">
            <v>-214381.2006637</v>
          </cell>
          <cell r="BX1257">
            <v>-295153.59172319999</v>
          </cell>
          <cell r="BY1257">
            <v>-265794.6228599</v>
          </cell>
          <cell r="BZ1257">
            <v>-88043.165368799993</v>
          </cell>
          <cell r="CA1257">
            <v>-155995.9550204</v>
          </cell>
          <cell r="CB1257">
            <v>-226361.71829059999</v>
          </cell>
          <cell r="CC1257">
            <v>-294761.43459030002</v>
          </cell>
          <cell r="CD1257">
            <v>-361568.75225159997</v>
          </cell>
          <cell r="CE1257">
            <v>-314841.59853369999</v>
          </cell>
        </row>
      </sheetData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d-in"/>
      <sheetName val="RC (apres)"/>
      <sheetName val="RV (apres)"/>
      <sheetName val="RP (apres)"/>
      <sheetName val="CTGNE (apres)"/>
      <sheetName val="CTGNE"/>
      <sheetName val="Holding (apres)"/>
      <sheetName val="Holding (apres_v2)"/>
      <sheetName val="PRP (apres)"/>
      <sheetName val="Eclusas (apres)"/>
      <sheetName val="CTG CSC (apres)"/>
      <sheetName val="Base -&gt;"/>
      <sheetName val="Consol ( (Net Debt x EBITDA)"/>
      <sheetName val="Consol ( Debt x Equity)"/>
      <sheetName val=" RP (Net Debt x EBITDA)"/>
      <sheetName val="RP Debt (MFUG, IC Loan, New)"/>
      <sheetName val="RP Retrofit 16-25"/>
      <sheetName val="Covenants"/>
      <sheetName val="Holding"/>
      <sheetName val="RP"/>
      <sheetName val="RC"/>
      <sheetName val="RV"/>
      <sheetName val="Eclusas"/>
      <sheetName val="CTG_CSC"/>
      <sheetName val="HY Opex 17-18"/>
      <sheetName val="Capex 2018"/>
      <sheetName val="HY CAPEX 2018"/>
      <sheetName val="OLD - CAPEX"/>
      <sheetName val="TD Aging RCESA ago17"/>
      <sheetName val="Aging RCESA ago17"/>
      <sheetName val="Meio Amb."/>
      <sheetName val="Retrofit 17"/>
      <sheetName val="Premissas"/>
      <sheetName val="Index"/>
      <sheetName val="index (ano)"/>
      <sheetName val="de-para"/>
      <sheetName val="base actu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2">
          <cell r="B2" t="str">
            <v>CAPEX - FÓRMULAS</v>
          </cell>
        </row>
        <row r="3">
          <cell r="B3" t="str">
            <v xml:space="preserve"> em BRL </v>
          </cell>
        </row>
        <row r="5">
          <cell r="B5" t="str">
            <v>Puxar fórmula até o fim das linhas</v>
          </cell>
        </row>
        <row r="7">
          <cell r="B7" t="str">
            <v>Capex</v>
          </cell>
          <cell r="C7" t="str">
            <v>Usina</v>
          </cell>
        </row>
        <row r="8">
          <cell r="B8" t="str">
            <v>1002020000 - FACILITIES</v>
          </cell>
          <cell r="C8" t="str">
            <v>holding</v>
          </cell>
        </row>
        <row r="9">
          <cell r="B9" t="str">
            <v>1002020101 - READEQUACAO DA SALA DE REUNIAO Nº 10 - HOL</v>
          </cell>
          <cell r="C9" t="str">
            <v>holding</v>
          </cell>
        </row>
        <row r="10">
          <cell r="B10" t="str">
            <v>1002020201 - Frota Executiva - HOL</v>
          </cell>
          <cell r="C10" t="str">
            <v>holding</v>
          </cell>
        </row>
        <row r="11">
          <cell r="B11" t="str">
            <v>1002020401 - READEQUAÇÃO DE AR CONDICIONADO - 3º E 4º ANDAR - HOL</v>
          </cell>
          <cell r="C11" t="str">
            <v>holding</v>
          </cell>
        </row>
        <row r="12">
          <cell r="B12" t="str">
            <v>1002020501 - COMPRA DE MOBILIARIO - ARMARIOS 3 ANDAR e 4 ANDAR - HOL</v>
          </cell>
          <cell r="C12" t="str">
            <v>holding</v>
          </cell>
        </row>
        <row r="13">
          <cell r="B13" t="str">
            <v>1002020601 - COMPRA DE MOBILIARIO - ARMARIOS PARA O  29 ANDAR - HOL</v>
          </cell>
          <cell r="C13" t="str">
            <v>holding</v>
          </cell>
        </row>
        <row r="14">
          <cell r="B14" t="str">
            <v>1002030000 - IT</v>
          </cell>
          <cell r="C14" t="str">
            <v>holding</v>
          </cell>
        </row>
        <row r="15">
          <cell r="B15" t="str">
            <v>1002030101 - Aquisição de computadores ou substituição de equipamentos - HOL</v>
          </cell>
          <cell r="C15" t="str">
            <v>holding</v>
          </cell>
        </row>
        <row r="16">
          <cell r="B16" t="str">
            <v>1002030201 - Aquisição de equipamentos de Telecom - HOL</v>
          </cell>
          <cell r="C16" t="str">
            <v>holding</v>
          </cell>
        </row>
        <row r="17">
          <cell r="B17" t="str">
            <v>1002030301 - Implantação de novo ERP - HOL</v>
          </cell>
          <cell r="C17" t="str">
            <v>holding</v>
          </cell>
        </row>
        <row r="18">
          <cell r="B18" t="str">
            <v>1002030401 - Troca de servidores locais - HOL</v>
          </cell>
          <cell r="C18" t="str">
            <v>holding</v>
          </cell>
        </row>
        <row r="19">
          <cell r="B19" t="str">
            <v>1002030501 - Compra de solução Credant Software de Criptografia - HOL</v>
          </cell>
          <cell r="C19" t="str">
            <v>holding</v>
          </cell>
        </row>
        <row r="20">
          <cell r="B20" t="str">
            <v>1002030601 - Compra de licenças de Softwares - HOL</v>
          </cell>
          <cell r="C20" t="str">
            <v>holding</v>
          </cell>
        </row>
        <row r="21">
          <cell r="B21" t="str">
            <v>1002030701 - Implementação Módulo TOTVS para Entrega de Obrigações Fiscais - Rei</v>
          </cell>
          <cell r="C21" t="str">
            <v>holding</v>
          </cell>
        </row>
        <row r="22">
          <cell r="B22" t="str">
            <v>1002030801 - Implementação Módulo TOTVS para Entrega de Obrigações Fiscais - eSo</v>
          </cell>
          <cell r="C22" t="str">
            <v>holding</v>
          </cell>
        </row>
        <row r="23">
          <cell r="B23" t="str">
            <v>1008000101 - Implementação de um software de GRC - HOL</v>
          </cell>
          <cell r="C23" t="str">
            <v>holding</v>
          </cell>
        </row>
        <row r="24">
          <cell r="B24" t="str">
            <v>1015010001 - Temporary Gateway Project - Real time data to CTG HQ - HOL</v>
          </cell>
          <cell r="C24" t="str">
            <v>holding</v>
          </cell>
        </row>
        <row r="25">
          <cell r="B25" t="str">
            <v>1023010101 - S.R.M. Model - HOL</v>
          </cell>
          <cell r="C25" t="str">
            <v>holding</v>
          </cell>
        </row>
        <row r="26">
          <cell r="B26" t="str">
            <v>1603000101 - Aquisição de computadores ou substituição de equipamentos - FB</v>
          </cell>
          <cell r="C26" t="str">
            <v>holding</v>
          </cell>
        </row>
        <row r="27">
          <cell r="B27" t="str">
            <v>1603000201 - Aquisição de equipamentos de Telecom - FB</v>
          </cell>
          <cell r="C27" t="str">
            <v>holding</v>
          </cell>
        </row>
        <row r="28">
          <cell r="B28" t="str">
            <v>1701000101 - SSC New Office</v>
          </cell>
          <cell r="C28" t="str">
            <v>CTG_CSC</v>
          </cell>
        </row>
        <row r="29">
          <cell r="B29" t="str">
            <v>1706000101 - COMPRA DE ARMARIOS E PEQUENA REFORMA NA SALA DE ARQUIVOS - CSC</v>
          </cell>
          <cell r="C29" t="str">
            <v>CTG_CSC</v>
          </cell>
        </row>
        <row r="30">
          <cell r="B30" t="str">
            <v>1709000101 - Aquisição de computadores ou substituição de equipamentos - CSC</v>
          </cell>
          <cell r="C30" t="str">
            <v>CTG_CSC</v>
          </cell>
        </row>
        <row r="31">
          <cell r="B31" t="str">
            <v>1709000301 - Troca de servidores locais - CSC</v>
          </cell>
          <cell r="C31" t="str">
            <v>CTG_CSC</v>
          </cell>
        </row>
        <row r="32">
          <cell r="B32" t="str">
            <v>1709000401 - Compra de solução Credant Software de Criptografia - CSC</v>
          </cell>
          <cell r="C32" t="str">
            <v>CTG_CSC</v>
          </cell>
        </row>
        <row r="33">
          <cell r="B33" t="str">
            <v>GRB1501010111 - Construção de portaria e recepção - GRB</v>
          </cell>
          <cell r="C33" t="str">
            <v>GR</v>
          </cell>
        </row>
        <row r="34">
          <cell r="B34" t="str">
            <v>GRB1501010131 - Ampliação e modernização do (CFTV) - GRB</v>
          </cell>
          <cell r="C34" t="str">
            <v>GR</v>
          </cell>
        </row>
        <row r="35">
          <cell r="B35" t="str">
            <v>GRB1501010211 - Aquisição de Máquinas e Equipamentos - Almoxarifado - GRB</v>
          </cell>
          <cell r="C35" t="str">
            <v>GR</v>
          </cell>
        </row>
        <row r="36">
          <cell r="B36" t="str">
            <v>GRB1501010221 - Construção de Garagens de Veículos - GRB</v>
          </cell>
          <cell r="C36" t="str">
            <v>GR</v>
          </cell>
        </row>
        <row r="37">
          <cell r="B37" t="str">
            <v>GRB1501020000 - TI</v>
          </cell>
          <cell r="C37" t="str">
            <v>GR</v>
          </cell>
        </row>
        <row r="38">
          <cell r="B38" t="str">
            <v>GRB1501020401 - Aquisição de computadores ou subst de equip - GRB</v>
          </cell>
          <cell r="C38" t="str">
            <v>GR</v>
          </cell>
        </row>
        <row r="39">
          <cell r="B39" t="str">
            <v>GRB1501020501 - Aquisição de equipamentos de Telecom - GRB</v>
          </cell>
          <cell r="C39" t="str">
            <v>GR</v>
          </cell>
        </row>
        <row r="40">
          <cell r="B40" t="str">
            <v>GRB1501020701 - Troca de servidores locais - GRB</v>
          </cell>
          <cell r="C40" t="str">
            <v>GR</v>
          </cell>
        </row>
        <row r="41">
          <cell r="B41" t="str">
            <v>GRB1501020901 - Compra de licenças de Softwares - GRB</v>
          </cell>
          <cell r="C41" t="str">
            <v>GR</v>
          </cell>
        </row>
        <row r="42">
          <cell r="B42" t="str">
            <v>GRB1501030000 - LOGÍSTICA</v>
          </cell>
          <cell r="C42" t="str">
            <v>GR</v>
          </cell>
        </row>
        <row r="43">
          <cell r="B43" t="str">
            <v>GRB1501060101 - Implantação da TV Corporativa - GRB</v>
          </cell>
          <cell r="C43" t="str">
            <v>GR</v>
          </cell>
        </row>
        <row r="44">
          <cell r="B44" t="str">
            <v>GRB1501100000 - JURÍDICO</v>
          </cell>
          <cell r="C44" t="str">
            <v>GR</v>
          </cell>
        </row>
        <row r="45">
          <cell r="B45" t="str">
            <v>GRB1502020000 - ENG CIVIL E SEG DE BARRAGEM</v>
          </cell>
          <cell r="C45" t="str">
            <v>GR</v>
          </cell>
        </row>
        <row r="46">
          <cell r="B46" t="str">
            <v>GRB1503002301 - Melhoria da iluminação no acesso principal - GRB</v>
          </cell>
          <cell r="C46" t="str">
            <v>GR</v>
          </cell>
        </row>
        <row r="47">
          <cell r="B47" t="str">
            <v>GRB1503002401 - Melhoria na iluminação da galeria da barragem - GRB</v>
          </cell>
          <cell r="C47" t="str">
            <v>GR</v>
          </cell>
        </row>
        <row r="48">
          <cell r="B48" t="str">
            <v>GRB1503002501 - Sobressalentes Mecânicos - GRB</v>
          </cell>
          <cell r="C48" t="str">
            <v>GR</v>
          </cell>
        </row>
        <row r="49">
          <cell r="B49" t="str">
            <v>GRB1503002601 - Sobressalentes Elétricos - GRB</v>
          </cell>
          <cell r="C49" t="str">
            <v>GR</v>
          </cell>
        </row>
        <row r="50">
          <cell r="B50" t="str">
            <v>GRB1503002701 - Sobressalentes Eletrônicos - GRB</v>
          </cell>
          <cell r="C50" t="str">
            <v>GR</v>
          </cell>
        </row>
        <row r="51">
          <cell r="B51" t="str">
            <v>GRB1503002901 - Aquisição de Rádio - GRB</v>
          </cell>
          <cell r="C51" t="str">
            <v>GR</v>
          </cell>
        </row>
        <row r="52">
          <cell r="B52" t="str">
            <v>GRB1503003101 - CFTV para HQ - GRB</v>
          </cell>
          <cell r="C52" t="str">
            <v>GR</v>
          </cell>
        </row>
        <row r="53">
          <cell r="B53" t="str">
            <v>GRB1503010000 - MANUTENÇÃO GERAL</v>
          </cell>
          <cell r="C53" t="str">
            <v>GR</v>
          </cell>
        </row>
        <row r="54">
          <cell r="B54" t="str">
            <v>GRB1503020101 - ELETRICA</v>
          </cell>
          <cell r="C54" t="str">
            <v>GR</v>
          </cell>
        </row>
        <row r="55">
          <cell r="B55" t="str">
            <v>GRB1503880203 - CIVIL</v>
          </cell>
          <cell r="C55" t="str">
            <v>GR</v>
          </cell>
        </row>
        <row r="56">
          <cell r="B56" t="str">
            <v>GRB1504001301 - Modern UHE Garibaldi e PCH Garibaldi - GRB</v>
          </cell>
          <cell r="C56" t="str">
            <v>GR</v>
          </cell>
        </row>
        <row r="57">
          <cell r="B57" t="str">
            <v>GRB1505000101 - Aquisição de Equipamentos de Segurança e Emergência - GRB</v>
          </cell>
          <cell r="C57" t="str">
            <v>GR</v>
          </cell>
        </row>
        <row r="58">
          <cell r="B58" t="str">
            <v>GRB1505060000 - EQUIPAMENTOS DE SAÚDE E SEGURANÇA</v>
          </cell>
          <cell r="C58" t="str">
            <v>GR</v>
          </cell>
        </row>
        <row r="59">
          <cell r="B59" t="str">
            <v>GRB1506030100 - RECOMPOSIÇÃO FLORESTAL</v>
          </cell>
          <cell r="C59" t="str">
            <v>GR</v>
          </cell>
        </row>
        <row r="60">
          <cell r="B60" t="str">
            <v>GRB1506030500 - MONITORAMENTO HIDROSSEDIMENTOLÓGICO</v>
          </cell>
          <cell r="C60" t="str">
            <v>GR</v>
          </cell>
        </row>
        <row r="61">
          <cell r="B61" t="str">
            <v>GRB1509020203 - MANAGEMENT PROJECT (2016) - LIMITED COST</v>
          </cell>
          <cell r="C61" t="str">
            <v>GR</v>
          </cell>
        </row>
        <row r="62">
          <cell r="B62" t="str">
            <v>GRB1509040101 - P&amp;D Management Project 2017 - Limited costs</v>
          </cell>
          <cell r="C62" t="str">
            <v>GR</v>
          </cell>
        </row>
        <row r="63">
          <cell r="B63" t="str">
            <v>GRB1509040131 - P&amp;D Macrophyte monitor and control</v>
          </cell>
          <cell r="C63" t="str">
            <v>GR</v>
          </cell>
        </row>
        <row r="64">
          <cell r="B64" t="str">
            <v>GRB1509040151 - P&amp;D Seasonalization</v>
          </cell>
          <cell r="C64" t="str">
            <v>GR</v>
          </cell>
        </row>
        <row r="65">
          <cell r="B65" t="str">
            <v>GRB1509040161 - P&amp;D Golden Mussel</v>
          </cell>
          <cell r="C65" t="str">
            <v>GR</v>
          </cell>
        </row>
        <row r="66">
          <cell r="B66" t="str">
            <v>GRB1509040191 - P&amp;D - Mexilhão Dourado - Controle Biotecnológico</v>
          </cell>
          <cell r="C66" t="str">
            <v>GR</v>
          </cell>
        </row>
        <row r="67">
          <cell r="B67" t="str">
            <v>Ilha Solteira_Input</v>
          </cell>
          <cell r="C67" t="str">
            <v>Il</v>
          </cell>
        </row>
        <row r="68">
          <cell r="B68" t="str">
            <v>ILS1501010000 - ADMINISTRATIVO</v>
          </cell>
          <cell r="C68" t="str">
            <v>IL</v>
          </cell>
        </row>
        <row r="69">
          <cell r="B69" t="str">
            <v>ILS1501010101 - Construção e aparelhamento de refeitório - ILS</v>
          </cell>
          <cell r="C69" t="str">
            <v>IL</v>
          </cell>
        </row>
        <row r="70">
          <cell r="B70" t="str">
            <v>ILS1501010141 - Aquisição de veículos para a frota - ILS</v>
          </cell>
          <cell r="C70" t="str">
            <v>IL</v>
          </cell>
        </row>
        <row r="71">
          <cell r="B71" t="str">
            <v>ILS1501010181 - Aquisição de componentes spare parts oriundos da CESP - ILS</v>
          </cell>
          <cell r="C71" t="str">
            <v>IL</v>
          </cell>
        </row>
        <row r="72">
          <cell r="B72" t="str">
            <v>ILS1501010191 - Plano diretor de armazenagem - ILS</v>
          </cell>
          <cell r="C72" t="str">
            <v>IL</v>
          </cell>
        </row>
        <row r="73">
          <cell r="B73" t="str">
            <v>ILS1501010201 - Aquisição de móveis e eletr - ILS</v>
          </cell>
          <cell r="C73" t="str">
            <v>IL</v>
          </cell>
        </row>
        <row r="74">
          <cell r="B74" t="str">
            <v>ILS1501020000 - TI</v>
          </cell>
          <cell r="C74" t="str">
            <v>IL</v>
          </cell>
        </row>
        <row r="75">
          <cell r="B75" t="str">
            <v>ILS1501020101 - Desenvolvimento de Sistema - PIO-S - ILS</v>
          </cell>
          <cell r="C75" t="str">
            <v>IL</v>
          </cell>
        </row>
        <row r="76">
          <cell r="B76" t="str">
            <v>ILS1501020201 - Adequação dos Sistemas de Segurança de Barragens - ILS</v>
          </cell>
          <cell r="C76" t="str">
            <v>IL</v>
          </cell>
        </row>
        <row r="77">
          <cell r="B77" t="str">
            <v>ILS1501020301 - Consultoria para Adequação de Livros Eletrônicos - ILS</v>
          </cell>
          <cell r="C77" t="str">
            <v>IL</v>
          </cell>
        </row>
        <row r="78">
          <cell r="B78" t="str">
            <v>ILS1501020401 - Aquisição de computadores ou subst de equip - ILS</v>
          </cell>
          <cell r="C78" t="str">
            <v>IL</v>
          </cell>
        </row>
        <row r="79">
          <cell r="B79" t="str">
            <v>ILS1501020501 - Aquisição de equipamentos de Telecom - ILS</v>
          </cell>
          <cell r="C79" t="str">
            <v>IL</v>
          </cell>
        </row>
        <row r="80">
          <cell r="B80" t="str">
            <v>ILS1501020701 - Troca de servidores locais - ILS</v>
          </cell>
          <cell r="C80" t="str">
            <v>IL</v>
          </cell>
        </row>
        <row r="81">
          <cell r="B81" t="str">
            <v>ILS1501020801 - Compra de solução Credant Software de Criptografia - ILS</v>
          </cell>
          <cell r="C81" t="str">
            <v>IL</v>
          </cell>
        </row>
        <row r="82">
          <cell r="B82" t="str">
            <v>ILS1501020901 - Compra de licenças de Softwares - ILS</v>
          </cell>
          <cell r="C82" t="str">
            <v>IL</v>
          </cell>
        </row>
        <row r="83">
          <cell r="B83" t="str">
            <v>ILS1501030000 - LOGÍSTICA</v>
          </cell>
          <cell r="C83" t="str">
            <v>IL</v>
          </cell>
        </row>
        <row r="84">
          <cell r="B84" t="str">
            <v>ILS1501060101 - Implantação da TV Corporativa - ILS</v>
          </cell>
          <cell r="C84" t="str">
            <v>IL</v>
          </cell>
        </row>
        <row r="85">
          <cell r="B85" t="str">
            <v>ILS1503000101 - Aquisição de Instrumentos - ILS</v>
          </cell>
          <cell r="C85" t="str">
            <v>IL</v>
          </cell>
        </row>
        <row r="86">
          <cell r="B86" t="str">
            <v>ILS1503000201 - Aquisição de Instrumentos para aferição - ILS</v>
          </cell>
          <cell r="C86" t="str">
            <v>IL</v>
          </cell>
        </row>
        <row r="87">
          <cell r="B87" t="str">
            <v>ILS1503000301 - Analisador de Rede - ILS</v>
          </cell>
          <cell r="C87" t="str">
            <v>IL</v>
          </cell>
        </row>
        <row r="88">
          <cell r="B88" t="str">
            <v>ILS1503000401 - Ventiladores - ILS</v>
          </cell>
          <cell r="C88" t="str">
            <v>IL</v>
          </cell>
        </row>
        <row r="89">
          <cell r="B89" t="str">
            <v>ILS1503000501 - Ferramentas - ILS</v>
          </cell>
          <cell r="C89" t="str">
            <v>IL</v>
          </cell>
        </row>
        <row r="90">
          <cell r="B90" t="str">
            <v>ILS1503000601 - Sistema de frenagem da Unidade Geradora - ILS</v>
          </cell>
          <cell r="C90" t="str">
            <v>IL</v>
          </cell>
        </row>
        <row r="91">
          <cell r="B91" t="str">
            <v>ILS1503000701 - Tratamento de óleo - ILS</v>
          </cell>
          <cell r="C91" t="str">
            <v>IL</v>
          </cell>
        </row>
        <row r="92">
          <cell r="B92" t="str">
            <v>ILS1503000801 - Rebocador Elétrico - ILS</v>
          </cell>
          <cell r="C92" t="str">
            <v>IL</v>
          </cell>
        </row>
        <row r="93">
          <cell r="B93" t="str">
            <v>ILS1503001201 - Regulador de Tensão e Velocidade - ILS</v>
          </cell>
          <cell r="C93" t="str">
            <v>IL</v>
          </cell>
        </row>
        <row r="94">
          <cell r="B94" t="str">
            <v>ILS1503001301 - Sistema de Proteção de Barras - ILS</v>
          </cell>
          <cell r="C94" t="str">
            <v>IL</v>
          </cell>
        </row>
        <row r="95">
          <cell r="B95" t="str">
            <v>ILS1503003401 - Móveis e utensílios - ILS</v>
          </cell>
          <cell r="C95" t="str">
            <v>IL</v>
          </cell>
        </row>
        <row r="96">
          <cell r="B96" t="str">
            <v>ILS1503010000 - MANUTENÇÃO GERAL</v>
          </cell>
          <cell r="C96" t="str">
            <v>IL</v>
          </cell>
        </row>
        <row r="97">
          <cell r="B97" t="str">
            <v>ILS1503440001 - ELETRICA</v>
          </cell>
          <cell r="C97" t="str">
            <v>IL</v>
          </cell>
        </row>
        <row r="98">
          <cell r="B98" t="str">
            <v>ILS1504000101 - Modern Primeiro Lote - ILS</v>
          </cell>
          <cell r="C98" t="str">
            <v>Modern</v>
          </cell>
        </row>
        <row r="99">
          <cell r="B99" t="str">
            <v>ILS1504000201 - Modern Segundo Lote - Pacote 01 Contrato EPC  - ILS</v>
          </cell>
          <cell r="C99" t="str">
            <v>Modern</v>
          </cell>
        </row>
        <row r="100">
          <cell r="B100" t="str">
            <v>ILS1504000301 - Modern Segundo Lote - Pacote 02 Automação e COG - ILS</v>
          </cell>
          <cell r="C100" t="str">
            <v>Modern</v>
          </cell>
        </row>
        <row r="101">
          <cell r="B101" t="str">
            <v>ILS1504000401 - Modern Segundo Lote - Pacote 03 Transformadores Elev - ILS</v>
          </cell>
          <cell r="C101" t="str">
            <v>Modern</v>
          </cell>
        </row>
        <row r="102">
          <cell r="B102" t="str">
            <v>ILS1504000601 - Sistema de Esgoto - ILS</v>
          </cell>
          <cell r="C102" t="str">
            <v>Modern</v>
          </cell>
        </row>
        <row r="103">
          <cell r="B103" t="str">
            <v>ILS1504000701 - Elevadores - ILS</v>
          </cell>
          <cell r="C103" t="str">
            <v>Modern</v>
          </cell>
        </row>
        <row r="104">
          <cell r="B104" t="str">
            <v>ILS1504000801 - Modern Primeiro Lote - Engenharia do Proprietario - ILS</v>
          </cell>
          <cell r="C104" t="str">
            <v>Modern</v>
          </cell>
        </row>
        <row r="105">
          <cell r="B105" t="str">
            <v>ILS1504000901 - Modern Segundo e Terceiro Lotes - Eng do Propr - ILS</v>
          </cell>
          <cell r="C105" t="str">
            <v>Modern</v>
          </cell>
        </row>
        <row r="106">
          <cell r="B106" t="str">
            <v>ILS1504010000 - ENGENHARIA E CAPEX</v>
          </cell>
          <cell r="C106" t="str">
            <v>Modern</v>
          </cell>
        </row>
        <row r="107">
          <cell r="B107" t="str">
            <v>ILS1505000101 - Aquisição de Equipamentos de Segurança e Emergência - ILS</v>
          </cell>
          <cell r="C107" t="str">
            <v>IL</v>
          </cell>
        </row>
        <row r="108">
          <cell r="B108" t="str">
            <v>ILS1506000101 - Diag Amb Para Implantação do Corredor Ecológico Sucuriú - ILS</v>
          </cell>
          <cell r="C108" t="str">
            <v>IL</v>
          </cell>
        </row>
        <row r="109">
          <cell r="B109" t="str">
            <v>ILS1506000201 - Reflorestamento - ILS</v>
          </cell>
          <cell r="C109" t="str">
            <v>IL</v>
          </cell>
        </row>
        <row r="110">
          <cell r="B110" t="str">
            <v>ILS1506000301 - Recuperação de área degradada - ILS</v>
          </cell>
          <cell r="C110" t="str">
            <v>IL</v>
          </cell>
        </row>
        <row r="111">
          <cell r="B111" t="str">
            <v>ILS1506000401 - Compra de Equipamentos para Salvamento de Peixes - ILS</v>
          </cell>
          <cell r="C111" t="str">
            <v>IL</v>
          </cell>
        </row>
        <row r="112">
          <cell r="B112" t="str">
            <v>ILS1509010000 - PESQUISA E DESENVOLVIMENTO</v>
          </cell>
          <cell r="C112" t="str">
            <v>IL</v>
          </cell>
        </row>
        <row r="113">
          <cell r="B113" t="str">
            <v>ILS1509020203 - MANAGEMENT PROJECT (2016) - LIMITED COST</v>
          </cell>
          <cell r="C113" t="str">
            <v>IL</v>
          </cell>
        </row>
        <row r="114">
          <cell r="B114" t="str">
            <v>ILS1509040101 - P&amp;D Management Project 2017 - Limited costs</v>
          </cell>
          <cell r="C114" t="str">
            <v>IL</v>
          </cell>
        </row>
        <row r="115">
          <cell r="B115" t="str">
            <v>ILS1509040111 - P&amp;D Management Project 2017 - Permited costs</v>
          </cell>
          <cell r="C115" t="str">
            <v>IL</v>
          </cell>
        </row>
        <row r="116">
          <cell r="B116" t="str">
            <v>ILS1509040121 - P&amp;D Macrophyte monitor (Satellite)</v>
          </cell>
          <cell r="C116" t="str">
            <v>IL</v>
          </cell>
        </row>
        <row r="117">
          <cell r="B117" t="str">
            <v>ILS1509040141 - P&amp;D Stay Vanes</v>
          </cell>
          <cell r="C117" t="str">
            <v>IL</v>
          </cell>
        </row>
        <row r="118">
          <cell r="B118" t="str">
            <v>ILS1509040151 - P&amp;D Seasonalization</v>
          </cell>
          <cell r="C118" t="str">
            <v>IL</v>
          </cell>
        </row>
        <row r="119">
          <cell r="B119" t="str">
            <v>ILS1509040181 - P&amp;D -  Intelligent Aeration System in Francis Turbines</v>
          </cell>
          <cell r="C119" t="str">
            <v>IL</v>
          </cell>
        </row>
        <row r="120">
          <cell r="B120" t="str">
            <v>ILS1509040991 - P&amp;D projects (Future)</v>
          </cell>
          <cell r="C120" t="str">
            <v>IL</v>
          </cell>
        </row>
        <row r="121">
          <cell r="B121" t="str">
            <v>JP1501010000 - ADMINISTRATIVO</v>
          </cell>
          <cell r="C121" t="str">
            <v>JP</v>
          </cell>
        </row>
        <row r="122">
          <cell r="B122" t="str">
            <v>JP1501010101 - Construção e aparelhamento de refeitório - JP</v>
          </cell>
          <cell r="C122" t="str">
            <v>JP</v>
          </cell>
        </row>
        <row r="123">
          <cell r="B123" t="str">
            <v>JP1501010111 - Construção de portaria e recepção - JP</v>
          </cell>
          <cell r="C123" t="str">
            <v>JP</v>
          </cell>
        </row>
        <row r="124">
          <cell r="B124" t="str">
            <v>JP1501010121 - Construção e reforma de barracões no almoxarifado - JP</v>
          </cell>
          <cell r="C124" t="str">
            <v>JP</v>
          </cell>
        </row>
        <row r="125">
          <cell r="B125" t="str">
            <v>JP1501010131 - Ampliação e modernização do (CFTV) - JP</v>
          </cell>
          <cell r="C125" t="str">
            <v>JP</v>
          </cell>
        </row>
        <row r="126">
          <cell r="B126" t="str">
            <v>JP1501010141 - Aquisição de veículos para a frota - JP</v>
          </cell>
          <cell r="C126" t="str">
            <v>JP</v>
          </cell>
        </row>
        <row r="127">
          <cell r="B127" t="str">
            <v>JP1501010151 - Impl de Catracas e Sist Eletr de Controle de Acesso - JP</v>
          </cell>
          <cell r="C127" t="str">
            <v>JP</v>
          </cell>
        </row>
        <row r="128">
          <cell r="B128" t="str">
            <v>JP1501010161 - Aquisição guindaste Aranha modelo 5000 Cobra - JP</v>
          </cell>
          <cell r="C128" t="str">
            <v>JP</v>
          </cell>
        </row>
        <row r="129">
          <cell r="B129" t="str">
            <v>JP1501010171 - Aquisição de Arq deslizantes e mapotecas arquivo geral - JP</v>
          </cell>
          <cell r="C129" t="str">
            <v>JP</v>
          </cell>
        </row>
        <row r="130">
          <cell r="B130" t="str">
            <v>JP1501010181 - Aquisição de componentes spare parts oriundos da CESP - JP</v>
          </cell>
          <cell r="C130" t="str">
            <v>JP</v>
          </cell>
        </row>
        <row r="131">
          <cell r="B131" t="str">
            <v>JP1501020000 - TI</v>
          </cell>
          <cell r="C131" t="str">
            <v>JP</v>
          </cell>
        </row>
        <row r="132">
          <cell r="B132" t="str">
            <v>JP1501020101 - Desenvolvimento de Sistema - PIO-S - JP</v>
          </cell>
          <cell r="C132" t="str">
            <v>JP</v>
          </cell>
        </row>
        <row r="133">
          <cell r="B133" t="str">
            <v>JP1501020201 - Adequação dos Sistemas de Segurança de Barragens - JP</v>
          </cell>
          <cell r="C133" t="str">
            <v>JP</v>
          </cell>
        </row>
        <row r="134">
          <cell r="B134" t="str">
            <v>JP1501020301 - Consultoria para Adequação de Livros Eletrônicos - JP</v>
          </cell>
          <cell r="C134" t="str">
            <v>JP</v>
          </cell>
        </row>
        <row r="135">
          <cell r="B135" t="str">
            <v>JP1501020401 - Aquisição de computadores ou subst de equip - JP</v>
          </cell>
          <cell r="C135" t="str">
            <v>JP</v>
          </cell>
        </row>
        <row r="136">
          <cell r="B136" t="str">
            <v>JP1501020501 - Aquisição de equipamentos de Telecom - JP</v>
          </cell>
          <cell r="C136" t="str">
            <v>JP</v>
          </cell>
        </row>
        <row r="137">
          <cell r="B137" t="str">
            <v>JP1501020701 - Troca de servidores locais - JP</v>
          </cell>
          <cell r="C137" t="str">
            <v>JP</v>
          </cell>
        </row>
        <row r="138">
          <cell r="B138" t="str">
            <v>JP1501020801 - Compra de solução Credant Software de Criptografia - JP</v>
          </cell>
          <cell r="C138" t="str">
            <v>JP</v>
          </cell>
        </row>
        <row r="139">
          <cell r="B139" t="str">
            <v>JP1501020901 - Compra de licenças de Softwares - JP</v>
          </cell>
          <cell r="C139" t="str">
            <v>JP</v>
          </cell>
        </row>
        <row r="140">
          <cell r="B140" t="str">
            <v>JP1501030000 - LOGÍSTICA</v>
          </cell>
          <cell r="C140" t="str">
            <v>JP</v>
          </cell>
        </row>
        <row r="141">
          <cell r="B141" t="str">
            <v>JP1501060000 - COMUNICAÇÃO</v>
          </cell>
          <cell r="C141" t="str">
            <v>JP</v>
          </cell>
        </row>
        <row r="142">
          <cell r="B142" t="str">
            <v>JP1501060101 - Implantação da TV Corporativa - JP</v>
          </cell>
          <cell r="C142" t="str">
            <v>JP</v>
          </cell>
        </row>
        <row r="143">
          <cell r="B143" t="str">
            <v>JP1503000101 - Aquisição de Instrumentos - JP</v>
          </cell>
          <cell r="C143" t="str">
            <v>JP</v>
          </cell>
        </row>
        <row r="144">
          <cell r="B144" t="str">
            <v>JP1503000901 - Moto bomba - JP</v>
          </cell>
          <cell r="C144" t="str">
            <v>JP</v>
          </cell>
        </row>
        <row r="145">
          <cell r="B145" t="str">
            <v>JP1503001001 - Pólo de Operação - JP</v>
          </cell>
          <cell r="C145" t="str">
            <v>JP</v>
          </cell>
        </row>
        <row r="146">
          <cell r="B146" t="str">
            <v>JP1503001401 - Aquisição de Equipamento Especial - JP</v>
          </cell>
          <cell r="C146" t="str">
            <v>JP</v>
          </cell>
        </row>
        <row r="147">
          <cell r="B147" t="str">
            <v>JP1503001501 - Equipamentos de segurança - JP</v>
          </cell>
          <cell r="C147" t="str">
            <v>JP</v>
          </cell>
        </row>
        <row r="148">
          <cell r="B148" t="str">
            <v>JP1503001601 - Ar condicionado - JP</v>
          </cell>
          <cell r="C148" t="str">
            <v>JP</v>
          </cell>
        </row>
        <row r="149">
          <cell r="B149" t="str">
            <v>JP1503001701 - Tratamento de óleo lubrificante - JP</v>
          </cell>
          <cell r="C149" t="str">
            <v>JP</v>
          </cell>
        </row>
        <row r="150">
          <cell r="B150" t="str">
            <v>JP1503001801 - Ferramentas especiais - JP</v>
          </cell>
          <cell r="C150" t="str">
            <v>JP</v>
          </cell>
        </row>
        <row r="151">
          <cell r="B151" t="str">
            <v>JP1503001901 - Equipamentos de reserva estratégica - JP</v>
          </cell>
          <cell r="C151" t="str">
            <v>JP</v>
          </cell>
        </row>
        <row r="152">
          <cell r="B152" t="str">
            <v>JP1503002001 - Trocadores de calor - JP</v>
          </cell>
          <cell r="C152" t="str">
            <v>JP</v>
          </cell>
        </row>
        <row r="153">
          <cell r="B153" t="str">
            <v>JP1503002101 - Sistema de Excitação e Regulação de Velocidade - JP</v>
          </cell>
          <cell r="C153" t="str">
            <v>JP</v>
          </cell>
        </row>
        <row r="154">
          <cell r="B154" t="str">
            <v>JP1503002201 - Instalação de  Sist de Monit e Alerta a jusante - JP</v>
          </cell>
          <cell r="C154" t="str">
            <v>JP</v>
          </cell>
        </row>
        <row r="155">
          <cell r="B155" t="str">
            <v>JP1503010000 - MANUTENÇÃO GERAL</v>
          </cell>
          <cell r="C155" t="str">
            <v>JP</v>
          </cell>
        </row>
        <row r="156">
          <cell r="B156" t="str">
            <v>JP1503020502 - MECANICA</v>
          </cell>
          <cell r="C156" t="str">
            <v>JP</v>
          </cell>
        </row>
        <row r="157">
          <cell r="B157" t="str">
            <v>JP1503230101 - ELETRICA</v>
          </cell>
          <cell r="C157" t="str">
            <v>JP</v>
          </cell>
        </row>
        <row r="158">
          <cell r="B158" t="str">
            <v>JP1503230301 - ELETRICA</v>
          </cell>
          <cell r="C158" t="str">
            <v>JP</v>
          </cell>
        </row>
        <row r="159">
          <cell r="B159" t="str">
            <v>JP1504000101 - Modernização Primeiro Lote - JP</v>
          </cell>
          <cell r="C159" t="str">
            <v>Modern</v>
          </cell>
        </row>
        <row r="160">
          <cell r="B160" t="str">
            <v>JP1504000201 - Modernização Segundo Lote - Pacote 01 Contrato EPC - JP</v>
          </cell>
          <cell r="C160" t="str">
            <v>Modern</v>
          </cell>
        </row>
        <row r="161">
          <cell r="B161" t="str">
            <v>JP1504000301 - Modernização Segundo Lote - Pacote 02 Automação - JP</v>
          </cell>
          <cell r="C161" t="str">
            <v>Modern</v>
          </cell>
        </row>
        <row r="162">
          <cell r="B162" t="str">
            <v>JP1504000701 - Elevadores - JP</v>
          </cell>
          <cell r="C162" t="str">
            <v>Modern</v>
          </cell>
        </row>
        <row r="163">
          <cell r="B163" t="str">
            <v>JP1504000801 - Modernização Primeiro Lote - Engenharia do Proprietario - JP</v>
          </cell>
          <cell r="C163" t="str">
            <v>Modern</v>
          </cell>
        </row>
        <row r="164">
          <cell r="B164" t="str">
            <v>JP1504000901 - Modern Segundo e Terceiro Lotes - Engenharia do Propr - JP</v>
          </cell>
          <cell r="C164" t="str">
            <v>Modern</v>
          </cell>
        </row>
        <row r="165">
          <cell r="B165" t="str">
            <v>JP1504001001 - Plantas Aquaticas - JP</v>
          </cell>
          <cell r="C165" t="str">
            <v>Modern</v>
          </cell>
        </row>
        <row r="166">
          <cell r="B166" t="str">
            <v>JP1504001201 - Temporary Gateway Project - Real time data to CTG HQ - JP</v>
          </cell>
          <cell r="C166" t="str">
            <v>Modern</v>
          </cell>
        </row>
        <row r="167">
          <cell r="B167" t="str">
            <v>JP1504001401 - Aquis Software para medidor de fat - JP</v>
          </cell>
          <cell r="C167" t="str">
            <v>Modern</v>
          </cell>
        </row>
        <row r="168">
          <cell r="B168" t="str">
            <v>JP1504010000 - ENGENHARIA E CAPEX</v>
          </cell>
          <cell r="C168" t="str">
            <v>Modern</v>
          </cell>
        </row>
        <row r="169">
          <cell r="B169" t="str">
            <v>JP1505000101 - Aquisição de Equipamentos de Segurança e Emergência - JP</v>
          </cell>
          <cell r="C169" t="str">
            <v>JP</v>
          </cell>
        </row>
        <row r="170">
          <cell r="B170" t="str">
            <v>JP1506000201 - Reflorestamento das margens do Rio Sucuriú - JP</v>
          </cell>
          <cell r="C170" t="str">
            <v>JP</v>
          </cell>
        </row>
        <row r="171">
          <cell r="B171" t="str">
            <v>JP1506000301 - Recuperação de área degradada - JP</v>
          </cell>
          <cell r="C171" t="str">
            <v>JP</v>
          </cell>
        </row>
        <row r="172">
          <cell r="B172" t="str">
            <v>JP1506000401 - Compra de Equipamentos para Salvamento de Peixes - JP</v>
          </cell>
          <cell r="C172" t="str">
            <v>JP</v>
          </cell>
        </row>
        <row r="173">
          <cell r="B173" t="str">
            <v>JP1506000501 - Aquisição de GPS - JP</v>
          </cell>
          <cell r="C173" t="str">
            <v>JP</v>
          </cell>
        </row>
        <row r="174">
          <cell r="B174" t="str">
            <v>JP1509020203 - MANAGEMENT PROJECT (2016) - LIMITED COST</v>
          </cell>
          <cell r="C174" t="str">
            <v>JP</v>
          </cell>
        </row>
        <row r="175">
          <cell r="B175" t="str">
            <v>JP1509040101 - P&amp;D Management Project 2017 - Limited costs</v>
          </cell>
          <cell r="C175" t="str">
            <v>JP</v>
          </cell>
        </row>
        <row r="176">
          <cell r="B176" t="str">
            <v>JP1509040111 - P&amp;D Management Project 2017 - Permited costs</v>
          </cell>
          <cell r="C176" t="str">
            <v>JP</v>
          </cell>
        </row>
        <row r="177">
          <cell r="B177" t="str">
            <v>JP1509040131 - P&amp;D Macrophyte monitor and control</v>
          </cell>
          <cell r="C177" t="str">
            <v>JP</v>
          </cell>
        </row>
        <row r="178">
          <cell r="B178" t="str">
            <v>JP1509040181 - P&amp;D -  Intelligent Aeration System in Francis Turbines</v>
          </cell>
          <cell r="C178" t="str">
            <v>JP</v>
          </cell>
        </row>
        <row r="179">
          <cell r="B179" t="str">
            <v>JP1509040201 - P&amp;D - Mexilhão Dourado - Elevação temperatura</v>
          </cell>
          <cell r="C179" t="str">
            <v>JP</v>
          </cell>
        </row>
        <row r="180">
          <cell r="B180" t="str">
            <v>JP1509040991 - P&amp;D projects (Future)</v>
          </cell>
          <cell r="C180" t="str">
            <v>JP</v>
          </cell>
        </row>
        <row r="181">
          <cell r="B181" t="str">
            <v>Jupia_Input</v>
          </cell>
          <cell r="C181" t="str">
            <v>Ju</v>
          </cell>
        </row>
        <row r="182">
          <cell r="B182" t="str">
            <v>Rio Canoas_Input</v>
          </cell>
          <cell r="C182" t="str">
            <v>Ri</v>
          </cell>
        </row>
        <row r="183">
          <cell r="B183" t="str">
            <v>Rio Parana_Input</v>
          </cell>
          <cell r="C183" t="str">
            <v>Ri</v>
          </cell>
        </row>
        <row r="184">
          <cell r="B184" t="str">
            <v>Rio Verde_Input</v>
          </cell>
          <cell r="C184" t="str">
            <v>Ri</v>
          </cell>
        </row>
        <row r="185">
          <cell r="B185" t="str">
            <v>RP1401010000 - ADMINISTRAÇÃO - MATRIZ</v>
          </cell>
          <cell r="C185" t="str">
            <v>RP</v>
          </cell>
        </row>
        <row r="186">
          <cell r="B186" t="str">
            <v>RP1401010101 - Aquisição da embarcação - Barrageiro</v>
          </cell>
          <cell r="C186" t="str">
            <v>RP</v>
          </cell>
        </row>
        <row r="187">
          <cell r="B187" t="str">
            <v>RP1401010201 - Frota Executiva - RP</v>
          </cell>
          <cell r="C187" t="str">
            <v>RP</v>
          </cell>
        </row>
        <row r="188">
          <cell r="B188" t="str">
            <v>RP1401050101 - Desenvolvimento do Banco De Dados Energético (BDE/FIE) - RP</v>
          </cell>
          <cell r="C188" t="str">
            <v>RP</v>
          </cell>
        </row>
        <row r="189">
          <cell r="B189" t="str">
            <v>RP1401050301 - Compra de licenças de Softwares - RP</v>
          </cell>
          <cell r="C189" t="str">
            <v>RP</v>
          </cell>
        </row>
        <row r="190">
          <cell r="B190" t="str">
            <v>RP1401050401 - Implantação de solução Web contratada - RP</v>
          </cell>
          <cell r="C190" t="str">
            <v>RP</v>
          </cell>
        </row>
        <row r="191">
          <cell r="B191" t="str">
            <v>RP1402010101 - Juros Capt dos Emp de Modern - RP</v>
          </cell>
          <cell r="C191" t="str">
            <v>RP</v>
          </cell>
        </row>
        <row r="192">
          <cell r="B192" t="str">
            <v>RP1405010000 - DIRETORIA DE CAPEX E ENGENHARIA</v>
          </cell>
          <cell r="C192" t="str">
            <v>RP</v>
          </cell>
        </row>
        <row r="193">
          <cell r="B193" t="str">
            <v>RP1405010001 - CFTV para HQ - RPM</v>
          </cell>
          <cell r="C193" t="str">
            <v>RP</v>
          </cell>
        </row>
        <row r="194">
          <cell r="B194" t="str">
            <v>RP1405010101 - Temporary Gateway Project - Real time data to CTG HQ - RP</v>
          </cell>
          <cell r="C194" t="str">
            <v>RP</v>
          </cell>
        </row>
        <row r="195">
          <cell r="B195" t="str">
            <v>RP1405020000 - GERÊNCIA DE CAPEX</v>
          </cell>
          <cell r="C195" t="str">
            <v>RP</v>
          </cell>
        </row>
        <row r="196">
          <cell r="B196" t="str">
            <v>RP1405030000 - GERÊNCIA DE ENGENHARIA</v>
          </cell>
          <cell r="C196" t="str">
            <v>RP</v>
          </cell>
        </row>
        <row r="197">
          <cell r="B197" t="str">
            <v>RV1401030000 - DEPRECIAÇÃO - MATRIZ</v>
          </cell>
          <cell r="C197" t="str">
            <v>RV</v>
          </cell>
        </row>
        <row r="198">
          <cell r="B198" t="str">
            <v>RV1406040000 - GERÊNCIA FINANCEIRA</v>
          </cell>
          <cell r="C198" t="str">
            <v>RV</v>
          </cell>
        </row>
        <row r="199">
          <cell r="B199" t="str">
            <v>RV1406060000 - GERÊNCIA DE CONSERVAÇÃO</v>
          </cell>
          <cell r="C199" t="str">
            <v>RV</v>
          </cell>
        </row>
        <row r="200">
          <cell r="B200" t="str">
            <v>RV1406080000 - GERÊNCIA DE TI</v>
          </cell>
          <cell r="C200" t="str">
            <v>RV</v>
          </cell>
        </row>
        <row r="201">
          <cell r="B201" t="str">
            <v>RV1406080101 - AQUISIÇÃO E SUBIST. - COMPUTADORES E EQUIP</v>
          </cell>
          <cell r="C201" t="str">
            <v>RV</v>
          </cell>
        </row>
        <row r="202">
          <cell r="B202" t="str">
            <v>RV1409020205 - CONCENTRED SOLAR PHOTOVOLTAIC PROJECT</v>
          </cell>
          <cell r="C202" t="str">
            <v>RV</v>
          </cell>
        </row>
        <row r="203">
          <cell r="B203" t="str">
            <v>Salto_Input</v>
          </cell>
          <cell r="C203" t="str">
            <v>Sa</v>
          </cell>
        </row>
        <row r="204">
          <cell r="B204" t="str">
            <v>SLT1501010000 - ADMINISTRATIVO</v>
          </cell>
          <cell r="C204" t="str">
            <v>SL</v>
          </cell>
        </row>
        <row r="205">
          <cell r="B205" t="str">
            <v>SLT1501010111 - Construção de portaria e recepção - SLT</v>
          </cell>
          <cell r="C205" t="str">
            <v>SL</v>
          </cell>
        </row>
        <row r="206">
          <cell r="B206" t="str">
            <v>SLT1501010131 - Ampliação e modernização do (CFTV) - SLT</v>
          </cell>
          <cell r="C206" t="str">
            <v>SL</v>
          </cell>
        </row>
        <row r="207">
          <cell r="B207" t="str">
            <v>SLT1501010211 - Aquisição de Máquinas e Equip para o almoxarifado - SLT</v>
          </cell>
          <cell r="C207" t="str">
            <v>SL</v>
          </cell>
        </row>
        <row r="208">
          <cell r="B208" t="str">
            <v>SLT1501010221 - Aquisição de veículo para a frota - SLT</v>
          </cell>
          <cell r="C208" t="str">
            <v>SL</v>
          </cell>
        </row>
        <row r="209">
          <cell r="B209" t="str">
            <v>SLT1501020401 - Aquisição de computadores ou subst de equip - SLT</v>
          </cell>
          <cell r="C209" t="str">
            <v>SL</v>
          </cell>
        </row>
        <row r="210">
          <cell r="B210" t="str">
            <v>SLT1501020501 - Aquisição de equipamentos de Telecom - SLT</v>
          </cell>
          <cell r="C210" t="str">
            <v>SL</v>
          </cell>
        </row>
        <row r="211">
          <cell r="B211" t="str">
            <v>SLT1501020701 - Troca de servidores locais - SLT</v>
          </cell>
          <cell r="C211" t="str">
            <v>SL</v>
          </cell>
        </row>
        <row r="212">
          <cell r="B212" t="str">
            <v>SLT1501020901 - Compra de licenças de Softwares - SLT</v>
          </cell>
          <cell r="C212" t="str">
            <v>SL</v>
          </cell>
        </row>
        <row r="213">
          <cell r="B213" t="str">
            <v>SLT1501030000 - LOGÍSTICA</v>
          </cell>
          <cell r="C213" t="str">
            <v>SL</v>
          </cell>
        </row>
        <row r="214">
          <cell r="B214" t="str">
            <v>SLT1501060101 - Implantação da TV Corporativa - SLT</v>
          </cell>
          <cell r="C214" t="str">
            <v>SL</v>
          </cell>
        </row>
        <row r="215">
          <cell r="B215" t="str">
            <v>SLT1501090000 - CONSERVAÇÃO</v>
          </cell>
          <cell r="C215" t="str">
            <v>SL</v>
          </cell>
        </row>
        <row r="216">
          <cell r="B216" t="str">
            <v>SLT1502000101 - Aquisição de Instrumento - SLT</v>
          </cell>
          <cell r="C216" t="str">
            <v>SL</v>
          </cell>
        </row>
        <row r="217">
          <cell r="B217" t="str">
            <v>SLT1502000201 - Monitoramento Online de vibração - SLT</v>
          </cell>
          <cell r="C217" t="str">
            <v>SL</v>
          </cell>
        </row>
        <row r="218">
          <cell r="B218" t="str">
            <v>SLT1502000301 - Modernização Centrais Oleodinamica TA e VT - SLT</v>
          </cell>
          <cell r="C218" t="str">
            <v>SL</v>
          </cell>
        </row>
        <row r="219">
          <cell r="B219" t="str">
            <v>SLT1502000401 - Ar condicionado - SLT</v>
          </cell>
          <cell r="C219" t="str">
            <v>SL</v>
          </cell>
        </row>
        <row r="220">
          <cell r="B220" t="str">
            <v>SLT1502000501 - Trocador de Calor - SLT</v>
          </cell>
          <cell r="C220" t="str">
            <v>SL</v>
          </cell>
        </row>
        <row r="221">
          <cell r="B221" t="str">
            <v>SLT1502020000 - ENG CIVIL E SEG DE BARRAGEM</v>
          </cell>
          <cell r="C221" t="str">
            <v>SL</v>
          </cell>
        </row>
        <row r="222">
          <cell r="B222" t="str">
            <v>SLT1503002801 - Construção de Acessos para Instr de Seg de Barragens - SLT</v>
          </cell>
          <cell r="C222" t="str">
            <v>SL</v>
          </cell>
        </row>
        <row r="223">
          <cell r="B223" t="str">
            <v>SLT1503003001 - Aquisição de Disjuntor 245Kv - SLT</v>
          </cell>
          <cell r="C223" t="str">
            <v>SL</v>
          </cell>
        </row>
        <row r="224">
          <cell r="B224" t="str">
            <v>SLT1503003101 - CFTV para HQ - SLT</v>
          </cell>
          <cell r="C224" t="str">
            <v>SL</v>
          </cell>
        </row>
        <row r="225">
          <cell r="B225" t="str">
            <v>SLT1503003301 - Modernização da Automação - SLT</v>
          </cell>
          <cell r="C225" t="str">
            <v>SL</v>
          </cell>
        </row>
        <row r="226">
          <cell r="B226" t="str">
            <v>SLT1503010000 - MANUTENÇÃO GERAL</v>
          </cell>
          <cell r="C226" t="str">
            <v>SL</v>
          </cell>
        </row>
        <row r="227">
          <cell r="B227" t="str">
            <v>SLT1503880203 - CIVIL</v>
          </cell>
          <cell r="C227" t="str">
            <v>SL</v>
          </cell>
        </row>
        <row r="228">
          <cell r="B228" t="str">
            <v>SLT1503900000 - DEPRECIAÇÃO ATIVOS LEGADOS</v>
          </cell>
          <cell r="C228" t="str">
            <v>SL</v>
          </cell>
        </row>
        <row r="229">
          <cell r="B229" t="str">
            <v>SLT1505000101 - Aquisição de Equipamentos de Segurança e Emergência - SLT</v>
          </cell>
          <cell r="C229" t="str">
            <v>SL</v>
          </cell>
        </row>
        <row r="230">
          <cell r="B230" t="str">
            <v>SLT1505060000 - EQUIPAMENTOS DE SAÚDE E SEGURANÇA</v>
          </cell>
          <cell r="C230" t="str">
            <v>SL</v>
          </cell>
        </row>
        <row r="231">
          <cell r="B231" t="str">
            <v>SLT1506030100 - RECOMPOSIÇÃO FLORESTAL</v>
          </cell>
          <cell r="C231" t="str">
            <v>SL</v>
          </cell>
        </row>
        <row r="232">
          <cell r="B232" t="str">
            <v>SLT1509020203 - MANAGEMENT PROJECT (2016) - LIMITED COSTS</v>
          </cell>
          <cell r="C232" t="str">
            <v>SL</v>
          </cell>
        </row>
        <row r="233">
          <cell r="B233" t="str">
            <v>SLT1509040101 - P&amp;D Management Project 2017 - Limited costs</v>
          </cell>
          <cell r="C233" t="str">
            <v>SL</v>
          </cell>
        </row>
        <row r="234">
          <cell r="B234" t="str">
            <v>SLT1509040111 - P&amp;D Management Project 2017 - Permited costs</v>
          </cell>
          <cell r="C234" t="str">
            <v>SL</v>
          </cell>
        </row>
        <row r="235">
          <cell r="B235" t="str">
            <v>SLT1509040121 - P&amp;D Macrophyte monitor (Satellite)</v>
          </cell>
          <cell r="C235" t="str">
            <v>SL</v>
          </cell>
        </row>
        <row r="236">
          <cell r="B236" t="str">
            <v>SLT1509040141 - P&amp;D Stay Vanes</v>
          </cell>
          <cell r="C236" t="str">
            <v>SL</v>
          </cell>
        </row>
        <row r="237">
          <cell r="B237" t="str">
            <v>SLT1509040151 - P&amp;D Seasonalization</v>
          </cell>
          <cell r="C237" t="str">
            <v>SL</v>
          </cell>
        </row>
        <row r="238">
          <cell r="B238" t="str">
            <v>SLT1509040301 - P&amp;D - Lastro e Energia</v>
          </cell>
          <cell r="C238" t="str">
            <v>SL</v>
          </cell>
        </row>
        <row r="239">
          <cell r="B239"/>
          <cell r="C239" t="str">
            <v/>
          </cell>
        </row>
        <row r="240">
          <cell r="B240"/>
          <cell r="C240" t="str">
            <v/>
          </cell>
        </row>
        <row r="241">
          <cell r="B241"/>
          <cell r="C241" t="str">
            <v/>
          </cell>
        </row>
        <row r="242">
          <cell r="B242"/>
          <cell r="C242" t="str">
            <v/>
          </cell>
        </row>
        <row r="243">
          <cell r="B243"/>
          <cell r="C243" t="str">
            <v/>
          </cell>
        </row>
        <row r="244">
          <cell r="B244"/>
          <cell r="C244" t="str">
            <v/>
          </cell>
        </row>
        <row r="245">
          <cell r="B245"/>
          <cell r="C245" t="str">
            <v/>
          </cell>
        </row>
        <row r="246">
          <cell r="B246"/>
          <cell r="C246" t="str">
            <v/>
          </cell>
        </row>
        <row r="247">
          <cell r="B247"/>
          <cell r="C247" t="str">
            <v/>
          </cell>
        </row>
        <row r="248">
          <cell r="B248"/>
          <cell r="C248" t="str">
            <v/>
          </cell>
        </row>
        <row r="249">
          <cell r="B249"/>
          <cell r="C249" t="str">
            <v/>
          </cell>
        </row>
        <row r="250">
          <cell r="B250"/>
          <cell r="C250" t="str">
            <v/>
          </cell>
        </row>
        <row r="251">
          <cell r="B251"/>
          <cell r="C251" t="str">
            <v/>
          </cell>
        </row>
        <row r="252">
          <cell r="B252"/>
          <cell r="C252" t="str">
            <v/>
          </cell>
        </row>
        <row r="253">
          <cell r="B253"/>
          <cell r="C253" t="str">
            <v/>
          </cell>
        </row>
        <row r="254">
          <cell r="B254"/>
          <cell r="C254" t="str">
            <v/>
          </cell>
        </row>
        <row r="255">
          <cell r="B255"/>
          <cell r="C255" t="str">
            <v/>
          </cell>
        </row>
        <row r="256">
          <cell r="B256"/>
          <cell r="C256" t="str">
            <v/>
          </cell>
        </row>
        <row r="257">
          <cell r="B257"/>
          <cell r="C257" t="str">
            <v/>
          </cell>
        </row>
        <row r="258">
          <cell r="B258"/>
          <cell r="C258" t="str">
            <v/>
          </cell>
        </row>
        <row r="259">
          <cell r="B259"/>
          <cell r="C259" t="str">
            <v/>
          </cell>
        </row>
        <row r="260">
          <cell r="B260"/>
          <cell r="C260" t="str">
            <v/>
          </cell>
        </row>
        <row r="261">
          <cell r="B261"/>
          <cell r="C261" t="str">
            <v/>
          </cell>
        </row>
        <row r="262">
          <cell r="B262"/>
          <cell r="C262" t="str">
            <v/>
          </cell>
        </row>
        <row r="263">
          <cell r="B263"/>
          <cell r="C263" t="str">
            <v/>
          </cell>
        </row>
        <row r="264">
          <cell r="B264"/>
          <cell r="C264" t="str">
            <v/>
          </cell>
        </row>
        <row r="265">
          <cell r="B265"/>
          <cell r="C265" t="str">
            <v/>
          </cell>
        </row>
        <row r="266">
          <cell r="B266"/>
          <cell r="C266" t="str">
            <v/>
          </cell>
        </row>
        <row r="267">
          <cell r="B267"/>
          <cell r="C267" t="str">
            <v/>
          </cell>
        </row>
        <row r="268">
          <cell r="B268"/>
          <cell r="C268" t="str">
            <v/>
          </cell>
        </row>
        <row r="269">
          <cell r="B269"/>
          <cell r="C269" t="str">
            <v/>
          </cell>
        </row>
        <row r="270">
          <cell r="B270"/>
          <cell r="C270" t="str">
            <v/>
          </cell>
        </row>
        <row r="271">
          <cell r="B271"/>
          <cell r="C271" t="str">
            <v/>
          </cell>
        </row>
        <row r="272">
          <cell r="B272"/>
          <cell r="C272" t="str">
            <v/>
          </cell>
        </row>
        <row r="273">
          <cell r="B273"/>
          <cell r="C273" t="str">
            <v/>
          </cell>
        </row>
        <row r="274">
          <cell r="B274"/>
          <cell r="C274" t="str">
            <v/>
          </cell>
        </row>
        <row r="275">
          <cell r="B275"/>
          <cell r="C275" t="str">
            <v/>
          </cell>
        </row>
        <row r="276">
          <cell r="B276"/>
          <cell r="C276" t="str">
            <v/>
          </cell>
        </row>
        <row r="277">
          <cell r="B277"/>
          <cell r="C277" t="str">
            <v/>
          </cell>
        </row>
        <row r="278">
          <cell r="B278"/>
          <cell r="C278" t="str">
            <v/>
          </cell>
        </row>
        <row r="279">
          <cell r="B279"/>
          <cell r="C279" t="str">
            <v/>
          </cell>
        </row>
        <row r="280">
          <cell r="B280"/>
          <cell r="C280" t="str">
            <v/>
          </cell>
        </row>
        <row r="281">
          <cell r="B281"/>
          <cell r="C281" t="str">
            <v/>
          </cell>
        </row>
        <row r="282">
          <cell r="B282"/>
          <cell r="C282" t="str">
            <v/>
          </cell>
        </row>
        <row r="283">
          <cell r="B283"/>
          <cell r="C283" t="str">
            <v/>
          </cell>
        </row>
        <row r="284">
          <cell r="B284"/>
          <cell r="C284" t="str">
            <v/>
          </cell>
        </row>
        <row r="285">
          <cell r="B285"/>
          <cell r="C285" t="str">
            <v/>
          </cell>
        </row>
        <row r="286">
          <cell r="B286"/>
          <cell r="C286" t="str">
            <v/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o"/>
      <sheetName val="Base"/>
      <sheetName val="Assumption"/>
      <sheetName val="Trimestral"/>
      <sheetName val="Anual"/>
      <sheetName val="STP-20160908181939848"/>
    </sheetNames>
    <sheetDataSet>
      <sheetData sheetId="0"/>
      <sheetData sheetId="1">
        <row r="6">
          <cell r="M6">
            <v>5.4002116299152192E-3</v>
          </cell>
        </row>
      </sheetData>
      <sheetData sheetId="2">
        <row r="6">
          <cell r="D6">
            <v>6.4000000000000003E-3</v>
          </cell>
        </row>
        <row r="8">
          <cell r="P8">
            <v>5.5679505949390862E-3</v>
          </cell>
          <cell r="Q8">
            <v>5.3717505475605609E-3</v>
          </cell>
          <cell r="R8">
            <v>5.3159999999999995E-3</v>
          </cell>
          <cell r="S8">
            <v>5.1749999999999999E-3</v>
          </cell>
          <cell r="T8">
            <v>5.1749999999999999E-3</v>
          </cell>
          <cell r="U8">
            <v>5.1749999999999999E-3</v>
          </cell>
          <cell r="V8">
            <v>5.175128417311603E-3</v>
          </cell>
          <cell r="W8">
            <v>5.175128417311603E-3</v>
          </cell>
          <cell r="X8">
            <v>5.175128417311603E-3</v>
          </cell>
          <cell r="Y8">
            <v>5.175128417311603E-3</v>
          </cell>
          <cell r="Z8">
            <v>5.175128417311603E-3</v>
          </cell>
        </row>
      </sheetData>
      <sheetData sheetId="3"/>
      <sheetData sheetId="4"/>
      <sheetData sheetId="5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Giovanni Bocci Petean" id="{43877D86-7215-47E4-AE38-7C5A15435AF5}" userId="S-1-5-21-3340488837-2895129621-1524458829-13869" providerId="AD"/>
</personList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62" dT="2019-03-14T12:28:50.55" personId="{43877D86-7215-47E4-AE38-7C5A15435AF5}" id="{3565734E-1C66-43D3-8F40-1D84D293D56A}">
    <text>Numero do Rafael Bonani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13.bin"/><Relationship Id="rId3" Type="http://schemas.openxmlformats.org/officeDocument/2006/relationships/customProperty" Target="../customProperty8.bin"/><Relationship Id="rId7" Type="http://schemas.openxmlformats.org/officeDocument/2006/relationships/customProperty" Target="../customProperty12.bin"/><Relationship Id="rId12" Type="http://schemas.openxmlformats.org/officeDocument/2006/relationships/customProperty" Target="../customProperty17.bin"/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4.bin"/><Relationship Id="rId6" Type="http://schemas.openxmlformats.org/officeDocument/2006/relationships/customProperty" Target="../customProperty11.bin"/><Relationship Id="rId11" Type="http://schemas.openxmlformats.org/officeDocument/2006/relationships/customProperty" Target="../customProperty16.bin"/><Relationship Id="rId5" Type="http://schemas.openxmlformats.org/officeDocument/2006/relationships/customProperty" Target="../customProperty10.bin"/><Relationship Id="rId10" Type="http://schemas.openxmlformats.org/officeDocument/2006/relationships/customProperty" Target="../customProperty15.bin"/><Relationship Id="rId4" Type="http://schemas.openxmlformats.org/officeDocument/2006/relationships/customProperty" Target="../customProperty9.bin"/><Relationship Id="rId9" Type="http://schemas.openxmlformats.org/officeDocument/2006/relationships/customProperty" Target="../customProperty1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24.bin"/><Relationship Id="rId3" Type="http://schemas.openxmlformats.org/officeDocument/2006/relationships/customProperty" Target="../customProperty19.bin"/><Relationship Id="rId7" Type="http://schemas.openxmlformats.org/officeDocument/2006/relationships/customProperty" Target="../customProperty23.bin"/><Relationship Id="rId12" Type="http://schemas.openxmlformats.org/officeDocument/2006/relationships/customProperty" Target="../customProperty28.bin"/><Relationship Id="rId2" Type="http://schemas.openxmlformats.org/officeDocument/2006/relationships/customProperty" Target="../customProperty18.bin"/><Relationship Id="rId1" Type="http://schemas.openxmlformats.org/officeDocument/2006/relationships/printerSettings" Target="../printerSettings/printerSettings5.bin"/><Relationship Id="rId6" Type="http://schemas.openxmlformats.org/officeDocument/2006/relationships/customProperty" Target="../customProperty22.bin"/><Relationship Id="rId11" Type="http://schemas.openxmlformats.org/officeDocument/2006/relationships/customProperty" Target="../customProperty27.bin"/><Relationship Id="rId5" Type="http://schemas.openxmlformats.org/officeDocument/2006/relationships/customProperty" Target="../customProperty21.bin"/><Relationship Id="rId10" Type="http://schemas.openxmlformats.org/officeDocument/2006/relationships/customProperty" Target="../customProperty26.bin"/><Relationship Id="rId4" Type="http://schemas.openxmlformats.org/officeDocument/2006/relationships/customProperty" Target="../customProperty20.bin"/><Relationship Id="rId9" Type="http://schemas.openxmlformats.org/officeDocument/2006/relationships/customProperty" Target="../customProperty2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35.bin"/><Relationship Id="rId3" Type="http://schemas.openxmlformats.org/officeDocument/2006/relationships/customProperty" Target="../customProperty30.bin"/><Relationship Id="rId7" Type="http://schemas.openxmlformats.org/officeDocument/2006/relationships/customProperty" Target="../customProperty34.bin"/><Relationship Id="rId12" Type="http://schemas.openxmlformats.org/officeDocument/2006/relationships/customProperty" Target="../customProperty39.bin"/><Relationship Id="rId2" Type="http://schemas.openxmlformats.org/officeDocument/2006/relationships/customProperty" Target="../customProperty29.bin"/><Relationship Id="rId1" Type="http://schemas.openxmlformats.org/officeDocument/2006/relationships/printerSettings" Target="../printerSettings/printerSettings6.bin"/><Relationship Id="rId6" Type="http://schemas.openxmlformats.org/officeDocument/2006/relationships/customProperty" Target="../customProperty33.bin"/><Relationship Id="rId11" Type="http://schemas.openxmlformats.org/officeDocument/2006/relationships/customProperty" Target="../customProperty38.bin"/><Relationship Id="rId5" Type="http://schemas.openxmlformats.org/officeDocument/2006/relationships/customProperty" Target="../customProperty32.bin"/><Relationship Id="rId10" Type="http://schemas.openxmlformats.org/officeDocument/2006/relationships/customProperty" Target="../customProperty37.bin"/><Relationship Id="rId4" Type="http://schemas.openxmlformats.org/officeDocument/2006/relationships/customProperty" Target="../customProperty31.bin"/><Relationship Id="rId9" Type="http://schemas.openxmlformats.org/officeDocument/2006/relationships/customProperty" Target="../customProperty36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46.bin"/><Relationship Id="rId3" Type="http://schemas.openxmlformats.org/officeDocument/2006/relationships/customProperty" Target="../customProperty41.bin"/><Relationship Id="rId7" Type="http://schemas.openxmlformats.org/officeDocument/2006/relationships/customProperty" Target="../customProperty45.bin"/><Relationship Id="rId12" Type="http://schemas.openxmlformats.org/officeDocument/2006/relationships/customProperty" Target="../customProperty50.bin"/><Relationship Id="rId2" Type="http://schemas.openxmlformats.org/officeDocument/2006/relationships/customProperty" Target="../customProperty40.bin"/><Relationship Id="rId1" Type="http://schemas.openxmlformats.org/officeDocument/2006/relationships/printerSettings" Target="../printerSettings/printerSettings7.bin"/><Relationship Id="rId6" Type="http://schemas.openxmlformats.org/officeDocument/2006/relationships/customProperty" Target="../customProperty44.bin"/><Relationship Id="rId11" Type="http://schemas.openxmlformats.org/officeDocument/2006/relationships/customProperty" Target="../customProperty49.bin"/><Relationship Id="rId5" Type="http://schemas.openxmlformats.org/officeDocument/2006/relationships/customProperty" Target="../customProperty43.bin"/><Relationship Id="rId10" Type="http://schemas.openxmlformats.org/officeDocument/2006/relationships/customProperty" Target="../customProperty48.bin"/><Relationship Id="rId4" Type="http://schemas.openxmlformats.org/officeDocument/2006/relationships/customProperty" Target="../customProperty42.bin"/><Relationship Id="rId9" Type="http://schemas.openxmlformats.org/officeDocument/2006/relationships/customProperty" Target="../customProperty4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customProperty" Target="../customProperty5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3.bin"/><Relationship Id="rId1" Type="http://schemas.openxmlformats.org/officeDocument/2006/relationships/customProperty" Target="../customProperty52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61.bin"/><Relationship Id="rId13" Type="http://schemas.openxmlformats.org/officeDocument/2006/relationships/customProperty" Target="../customProperty66.bin"/><Relationship Id="rId3" Type="http://schemas.openxmlformats.org/officeDocument/2006/relationships/customProperty" Target="../customProperty56.bin"/><Relationship Id="rId7" Type="http://schemas.openxmlformats.org/officeDocument/2006/relationships/customProperty" Target="../customProperty60.bin"/><Relationship Id="rId12" Type="http://schemas.openxmlformats.org/officeDocument/2006/relationships/customProperty" Target="../customProperty65.bin"/><Relationship Id="rId2" Type="http://schemas.openxmlformats.org/officeDocument/2006/relationships/customProperty" Target="../customProperty55.bin"/><Relationship Id="rId1" Type="http://schemas.openxmlformats.org/officeDocument/2006/relationships/customProperty" Target="../customProperty54.bin"/><Relationship Id="rId6" Type="http://schemas.openxmlformats.org/officeDocument/2006/relationships/customProperty" Target="../customProperty59.bin"/><Relationship Id="rId11" Type="http://schemas.openxmlformats.org/officeDocument/2006/relationships/customProperty" Target="../customProperty64.bin"/><Relationship Id="rId5" Type="http://schemas.openxmlformats.org/officeDocument/2006/relationships/customProperty" Target="../customProperty58.bin"/><Relationship Id="rId10" Type="http://schemas.openxmlformats.org/officeDocument/2006/relationships/customProperty" Target="../customProperty63.bin"/><Relationship Id="rId4" Type="http://schemas.openxmlformats.org/officeDocument/2006/relationships/customProperty" Target="../customProperty57.bin"/><Relationship Id="rId9" Type="http://schemas.openxmlformats.org/officeDocument/2006/relationships/customProperty" Target="../customProperty62.bin"/><Relationship Id="rId14" Type="http://schemas.openxmlformats.org/officeDocument/2006/relationships/customProperty" Target="../customProperty67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75.bin"/><Relationship Id="rId13" Type="http://schemas.openxmlformats.org/officeDocument/2006/relationships/customProperty" Target="../customProperty80.bin"/><Relationship Id="rId3" Type="http://schemas.openxmlformats.org/officeDocument/2006/relationships/customProperty" Target="../customProperty70.bin"/><Relationship Id="rId7" Type="http://schemas.openxmlformats.org/officeDocument/2006/relationships/customProperty" Target="../customProperty74.bin"/><Relationship Id="rId12" Type="http://schemas.openxmlformats.org/officeDocument/2006/relationships/customProperty" Target="../customProperty79.bin"/><Relationship Id="rId2" Type="http://schemas.openxmlformats.org/officeDocument/2006/relationships/customProperty" Target="../customProperty69.bin"/><Relationship Id="rId1" Type="http://schemas.openxmlformats.org/officeDocument/2006/relationships/customProperty" Target="../customProperty68.bin"/><Relationship Id="rId6" Type="http://schemas.openxmlformats.org/officeDocument/2006/relationships/customProperty" Target="../customProperty73.bin"/><Relationship Id="rId11" Type="http://schemas.openxmlformats.org/officeDocument/2006/relationships/customProperty" Target="../customProperty78.bin"/><Relationship Id="rId5" Type="http://schemas.openxmlformats.org/officeDocument/2006/relationships/customProperty" Target="../customProperty72.bin"/><Relationship Id="rId10" Type="http://schemas.openxmlformats.org/officeDocument/2006/relationships/customProperty" Target="../customProperty77.bin"/><Relationship Id="rId4" Type="http://schemas.openxmlformats.org/officeDocument/2006/relationships/customProperty" Target="../customProperty71.bin"/><Relationship Id="rId9" Type="http://schemas.openxmlformats.org/officeDocument/2006/relationships/customProperty" Target="../customProperty76.bin"/><Relationship Id="rId14" Type="http://schemas.openxmlformats.org/officeDocument/2006/relationships/customProperty" Target="../customProperty81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89.bin"/><Relationship Id="rId13" Type="http://schemas.openxmlformats.org/officeDocument/2006/relationships/customProperty" Target="../customProperty94.bin"/><Relationship Id="rId3" Type="http://schemas.openxmlformats.org/officeDocument/2006/relationships/customProperty" Target="../customProperty84.bin"/><Relationship Id="rId7" Type="http://schemas.openxmlformats.org/officeDocument/2006/relationships/customProperty" Target="../customProperty88.bin"/><Relationship Id="rId12" Type="http://schemas.openxmlformats.org/officeDocument/2006/relationships/customProperty" Target="../customProperty93.bin"/><Relationship Id="rId2" Type="http://schemas.openxmlformats.org/officeDocument/2006/relationships/customProperty" Target="../customProperty83.bin"/><Relationship Id="rId1" Type="http://schemas.openxmlformats.org/officeDocument/2006/relationships/customProperty" Target="../customProperty82.bin"/><Relationship Id="rId6" Type="http://schemas.openxmlformats.org/officeDocument/2006/relationships/customProperty" Target="../customProperty87.bin"/><Relationship Id="rId11" Type="http://schemas.openxmlformats.org/officeDocument/2006/relationships/customProperty" Target="../customProperty92.bin"/><Relationship Id="rId5" Type="http://schemas.openxmlformats.org/officeDocument/2006/relationships/customProperty" Target="../customProperty86.bin"/><Relationship Id="rId10" Type="http://schemas.openxmlformats.org/officeDocument/2006/relationships/customProperty" Target="../customProperty91.bin"/><Relationship Id="rId4" Type="http://schemas.openxmlformats.org/officeDocument/2006/relationships/customProperty" Target="../customProperty85.bin"/><Relationship Id="rId9" Type="http://schemas.openxmlformats.org/officeDocument/2006/relationships/customProperty" Target="../customProperty90.bin"/><Relationship Id="rId14" Type="http://schemas.openxmlformats.org/officeDocument/2006/relationships/customProperty" Target="../customProperty95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103.bin"/><Relationship Id="rId13" Type="http://schemas.openxmlformats.org/officeDocument/2006/relationships/customProperty" Target="../customProperty108.bin"/><Relationship Id="rId3" Type="http://schemas.openxmlformats.org/officeDocument/2006/relationships/customProperty" Target="../customProperty98.bin"/><Relationship Id="rId7" Type="http://schemas.openxmlformats.org/officeDocument/2006/relationships/customProperty" Target="../customProperty102.bin"/><Relationship Id="rId12" Type="http://schemas.openxmlformats.org/officeDocument/2006/relationships/customProperty" Target="../customProperty107.bin"/><Relationship Id="rId2" Type="http://schemas.openxmlformats.org/officeDocument/2006/relationships/customProperty" Target="../customProperty97.bin"/><Relationship Id="rId1" Type="http://schemas.openxmlformats.org/officeDocument/2006/relationships/customProperty" Target="../customProperty96.bin"/><Relationship Id="rId6" Type="http://schemas.openxmlformats.org/officeDocument/2006/relationships/customProperty" Target="../customProperty101.bin"/><Relationship Id="rId11" Type="http://schemas.openxmlformats.org/officeDocument/2006/relationships/customProperty" Target="../customProperty106.bin"/><Relationship Id="rId5" Type="http://schemas.openxmlformats.org/officeDocument/2006/relationships/customProperty" Target="../customProperty100.bin"/><Relationship Id="rId10" Type="http://schemas.openxmlformats.org/officeDocument/2006/relationships/customProperty" Target="../customProperty105.bin"/><Relationship Id="rId4" Type="http://schemas.openxmlformats.org/officeDocument/2006/relationships/customProperty" Target="../customProperty99.bin"/><Relationship Id="rId9" Type="http://schemas.openxmlformats.org/officeDocument/2006/relationships/customProperty" Target="../customProperty104.bin"/><Relationship Id="rId14" Type="http://schemas.openxmlformats.org/officeDocument/2006/relationships/customProperty" Target="../customProperty10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-0.249977111117893"/>
  </sheetPr>
  <dimension ref="A1:EA105"/>
  <sheetViews>
    <sheetView showGridLines="0" tabSelected="1" zoomScale="70" zoomScaleNormal="70" workbookViewId="0">
      <pane xSplit="2" ySplit="6" topLeftCell="DQ71" activePane="bottomRight" state="frozen"/>
      <selection activeCell="AV83" sqref="AV83"/>
      <selection pane="topRight" activeCell="AV83" sqref="AV83"/>
      <selection pane="bottomLeft" activeCell="AV83" sqref="AV83"/>
      <selection pane="bottomRight" activeCell="DW87" sqref="DW87"/>
    </sheetView>
  </sheetViews>
  <sheetFormatPr defaultRowHeight="14.5" outlineLevelRow="2" outlineLevelCol="1"/>
  <cols>
    <col min="1" max="1" width="4.26953125" customWidth="1"/>
    <col min="2" max="2" width="41.54296875" customWidth="1"/>
    <col min="3" max="3" width="11.54296875" customWidth="1" outlineLevel="1"/>
    <col min="4" max="5" width="11.1796875" customWidth="1" outlineLevel="1"/>
    <col min="6" max="6" width="10.54296875" customWidth="1" outlineLevel="1"/>
    <col min="7" max="7" width="11" customWidth="1" outlineLevel="1"/>
    <col min="8" max="9" width="12.453125" customWidth="1" outlineLevel="1"/>
    <col min="10" max="10" width="13.26953125" customWidth="1" outlineLevel="1"/>
    <col min="11" max="12" width="12.453125" customWidth="1" outlineLevel="1"/>
    <col min="13" max="13" width="12.7265625" customWidth="1" outlineLevel="1"/>
    <col min="14" max="14" width="13" customWidth="1" outlineLevel="1"/>
    <col min="15" max="15" width="16.81640625" bestFit="1" customWidth="1"/>
    <col min="16" max="16" width="5.81640625" customWidth="1"/>
    <col min="17" max="17" width="13.1796875" customWidth="1" outlineLevel="1"/>
    <col min="18" max="18" width="12.7265625" customWidth="1" outlineLevel="1"/>
    <col min="19" max="19" width="12.81640625" customWidth="1" outlineLevel="1"/>
    <col min="20" max="20" width="12.7265625" customWidth="1" outlineLevel="1"/>
    <col min="21" max="21" width="12.81640625" customWidth="1" outlineLevel="1"/>
    <col min="22" max="22" width="13.26953125" customWidth="1" outlineLevel="1"/>
    <col min="23" max="23" width="12.81640625" customWidth="1" outlineLevel="1"/>
    <col min="24" max="26" width="12.54296875" customWidth="1" outlineLevel="1"/>
    <col min="27" max="27" width="13.54296875" bestFit="1" customWidth="1" outlineLevel="1"/>
    <col min="28" max="28" width="13.1796875" bestFit="1" customWidth="1" outlineLevel="1"/>
    <col min="29" max="29" width="14.26953125" customWidth="1"/>
    <col min="30" max="30" width="14.453125" customWidth="1"/>
    <col min="31" max="32" width="13.54296875" customWidth="1" outlineLevel="1"/>
    <col min="33" max="33" width="13.1796875" customWidth="1" outlineLevel="1"/>
    <col min="34" max="36" width="13" customWidth="1" outlineLevel="1"/>
    <col min="37" max="37" width="13.1796875" customWidth="1" outlineLevel="1"/>
    <col min="38" max="38" width="12.54296875" customWidth="1" outlineLevel="1"/>
    <col min="39" max="40" width="12.81640625" customWidth="1" outlineLevel="1"/>
    <col min="41" max="41" width="12.7265625" customWidth="1" outlineLevel="1"/>
    <col min="42" max="42" width="16.26953125" customWidth="1" outlineLevel="1"/>
    <col min="43" max="43" width="18.453125" customWidth="1"/>
    <col min="44" max="44" width="3.7265625" customWidth="1"/>
    <col min="45" max="45" width="12.1796875" customWidth="1" outlineLevel="1"/>
    <col min="46" max="49" width="12.26953125" customWidth="1" outlineLevel="1"/>
    <col min="50" max="50" width="13.453125" customWidth="1" outlineLevel="1"/>
    <col min="51" max="51" width="12.453125" customWidth="1" outlineLevel="1"/>
    <col min="52" max="53" width="13" customWidth="1" outlineLevel="1"/>
    <col min="54" max="54" width="12.453125" customWidth="1" outlineLevel="1"/>
    <col min="55" max="55" width="13.1796875" customWidth="1" outlineLevel="1"/>
    <col min="56" max="56" width="12.26953125" customWidth="1" outlineLevel="1"/>
    <col min="57" max="57" width="18" bestFit="1" customWidth="1"/>
    <col min="58" max="58" width="3.7265625" customWidth="1"/>
    <col min="59" max="59" width="13.7265625" customWidth="1" outlineLevel="1"/>
    <col min="60" max="60" width="12.81640625" customWidth="1" outlineLevel="1"/>
    <col min="61" max="62" width="13.54296875" bestFit="1" customWidth="1" outlineLevel="1"/>
    <col min="63" max="63" width="15.7265625" bestFit="1" customWidth="1" outlineLevel="1"/>
    <col min="64" max="65" width="13.54296875" bestFit="1" customWidth="1" outlineLevel="1"/>
    <col min="66" max="67" width="13.7265625" bestFit="1" customWidth="1" outlineLevel="1"/>
    <col min="68" max="68" width="13.453125" customWidth="1" outlineLevel="1"/>
    <col min="69" max="70" width="12.7265625" customWidth="1" outlineLevel="1"/>
    <col min="71" max="71" width="14.81640625" customWidth="1"/>
    <col min="72" max="72" width="3.7265625" customWidth="1"/>
    <col min="73" max="74" width="12.7265625" customWidth="1" outlineLevel="1"/>
    <col min="75" max="76" width="13.26953125" customWidth="1" outlineLevel="1"/>
    <col min="77" max="78" width="12.81640625" customWidth="1" outlineLevel="1"/>
    <col min="79" max="79" width="11.81640625" customWidth="1" outlineLevel="1"/>
    <col min="80" max="80" width="12" customWidth="1" outlineLevel="1"/>
    <col min="81" max="82" width="13" customWidth="1" outlineLevel="1"/>
    <col min="83" max="83" width="12.7265625" customWidth="1" outlineLevel="1"/>
    <col min="84" max="84" width="12.81640625" customWidth="1" outlineLevel="1"/>
    <col min="85" max="85" width="17.26953125" bestFit="1" customWidth="1"/>
    <col min="86" max="86" width="4" customWidth="1"/>
    <col min="87" max="98" width="17.26953125" customWidth="1" outlineLevel="1"/>
    <col min="99" max="99" width="18" bestFit="1" customWidth="1"/>
    <col min="100" max="100" width="11.7265625" customWidth="1"/>
    <col min="101" max="112" width="18" customWidth="1" outlineLevel="1"/>
    <col min="113" max="113" width="18" customWidth="1"/>
    <col min="114" max="114" width="7.7265625" customWidth="1"/>
    <col min="115" max="127" width="18" customWidth="1"/>
    <col min="128" max="128" width="10.453125" bestFit="1" customWidth="1"/>
  </cols>
  <sheetData>
    <row r="1" spans="2:131">
      <c r="C1" s="111" t="s">
        <v>927</v>
      </c>
      <c r="D1" s="112" t="s">
        <v>928</v>
      </c>
      <c r="E1" s="112" t="s">
        <v>929</v>
      </c>
      <c r="F1" s="112" t="s">
        <v>930</v>
      </c>
      <c r="G1" s="112" t="s">
        <v>931</v>
      </c>
      <c r="H1" s="112" t="s">
        <v>932</v>
      </c>
      <c r="I1" s="112" t="s">
        <v>933</v>
      </c>
      <c r="J1" s="112" t="s">
        <v>934</v>
      </c>
      <c r="K1" s="112" t="s">
        <v>935</v>
      </c>
      <c r="L1" s="112" t="s">
        <v>936</v>
      </c>
      <c r="M1" s="112" t="s">
        <v>937</v>
      </c>
      <c r="N1" s="112" t="s">
        <v>938</v>
      </c>
      <c r="O1" s="112" t="s">
        <v>939</v>
      </c>
      <c r="P1" s="112"/>
      <c r="Q1" s="111" t="s">
        <v>940</v>
      </c>
      <c r="R1" s="112" t="s">
        <v>941</v>
      </c>
      <c r="S1" s="112" t="s">
        <v>942</v>
      </c>
      <c r="T1" s="112" t="s">
        <v>943</v>
      </c>
      <c r="U1" s="112" t="s">
        <v>944</v>
      </c>
      <c r="V1" s="112" t="s">
        <v>945</v>
      </c>
      <c r="W1" s="112" t="s">
        <v>946</v>
      </c>
      <c r="X1" s="112" t="s">
        <v>947</v>
      </c>
      <c r="Y1" s="112" t="s">
        <v>948</v>
      </c>
      <c r="Z1" s="112" t="s">
        <v>949</v>
      </c>
      <c r="AA1" s="112" t="s">
        <v>950</v>
      </c>
      <c r="AB1" s="112" t="s">
        <v>951</v>
      </c>
      <c r="AC1" s="112" t="s">
        <v>1045</v>
      </c>
      <c r="AD1" s="112"/>
      <c r="AE1" s="111" t="s">
        <v>952</v>
      </c>
      <c r="AF1" s="111" t="s">
        <v>952</v>
      </c>
      <c r="AG1" s="112" t="s">
        <v>954</v>
      </c>
      <c r="AH1" s="112" t="s">
        <v>955</v>
      </c>
      <c r="AI1" s="112" t="s">
        <v>956</v>
      </c>
      <c r="AJ1" s="112" t="s">
        <v>957</v>
      </c>
      <c r="AK1" s="112" t="s">
        <v>958</v>
      </c>
      <c r="AL1" s="112" t="s">
        <v>959</v>
      </c>
      <c r="AM1" s="112" t="s">
        <v>960</v>
      </c>
      <c r="AN1" s="112" t="s">
        <v>961</v>
      </c>
      <c r="AO1" s="112" t="s">
        <v>962</v>
      </c>
      <c r="AP1" s="112" t="s">
        <v>963</v>
      </c>
      <c r="AQ1" s="112" t="s">
        <v>1199</v>
      </c>
      <c r="AR1" s="112"/>
      <c r="AS1" s="111" t="s">
        <v>964</v>
      </c>
      <c r="AT1" s="112" t="s">
        <v>965</v>
      </c>
      <c r="AU1" s="112" t="s">
        <v>966</v>
      </c>
      <c r="AV1" s="112" t="s">
        <v>967</v>
      </c>
      <c r="AW1" s="112" t="s">
        <v>968</v>
      </c>
      <c r="AX1" s="112" t="s">
        <v>969</v>
      </c>
      <c r="AY1" s="112" t="s">
        <v>970</v>
      </c>
      <c r="AZ1" s="112" t="s">
        <v>971</v>
      </c>
      <c r="BA1" s="112" t="s">
        <v>972</v>
      </c>
      <c r="BB1" s="112" t="s">
        <v>973</v>
      </c>
      <c r="BC1" s="112" t="s">
        <v>974</v>
      </c>
      <c r="BD1" s="112" t="s">
        <v>975</v>
      </c>
      <c r="BE1" s="112" t="s">
        <v>1307</v>
      </c>
      <c r="BF1" s="112"/>
      <c r="BG1" s="111" t="s">
        <v>976</v>
      </c>
      <c r="BH1" s="112" t="s">
        <v>977</v>
      </c>
      <c r="BI1" s="112" t="s">
        <v>978</v>
      </c>
      <c r="BJ1" s="112" t="s">
        <v>979</v>
      </c>
      <c r="BK1" s="112" t="s">
        <v>980</v>
      </c>
      <c r="BL1" s="112" t="s">
        <v>981</v>
      </c>
      <c r="BM1" s="112" t="s">
        <v>982</v>
      </c>
      <c r="BN1" s="112" t="s">
        <v>983</v>
      </c>
      <c r="BO1" s="112" t="s">
        <v>984</v>
      </c>
      <c r="BP1" s="112" t="s">
        <v>985</v>
      </c>
      <c r="BQ1" s="112" t="s">
        <v>986</v>
      </c>
      <c r="BR1" s="112" t="s">
        <v>987</v>
      </c>
      <c r="BS1" s="112" t="s">
        <v>1390</v>
      </c>
      <c r="BT1" s="112"/>
      <c r="BU1" s="111" t="s">
        <v>988</v>
      </c>
      <c r="BV1" s="112" t="s">
        <v>989</v>
      </c>
      <c r="BW1" s="112" t="s">
        <v>990</v>
      </c>
      <c r="BX1" s="112" t="s">
        <v>991</v>
      </c>
      <c r="BY1" s="112" t="s">
        <v>992</v>
      </c>
      <c r="BZ1" s="112" t="s">
        <v>993</v>
      </c>
      <c r="CA1" s="112" t="s">
        <v>994</v>
      </c>
      <c r="CB1" s="112" t="s">
        <v>995</v>
      </c>
      <c r="CC1" s="112" t="s">
        <v>996</v>
      </c>
      <c r="CD1" s="112" t="s">
        <v>997</v>
      </c>
      <c r="CE1" s="112" t="s">
        <v>998</v>
      </c>
      <c r="CF1" s="112" t="s">
        <v>999</v>
      </c>
    </row>
    <row r="2" spans="2:131" ht="18">
      <c r="B2" s="1" t="s">
        <v>705</v>
      </c>
      <c r="AH2" t="s">
        <v>1253</v>
      </c>
      <c r="AI2" s="9" t="s">
        <v>1254</v>
      </c>
      <c r="AJ2" s="9" t="s">
        <v>1255</v>
      </c>
      <c r="AK2" t="s">
        <v>1256</v>
      </c>
      <c r="AV2" t="s">
        <v>1253</v>
      </c>
      <c r="AW2" s="9" t="s">
        <v>1254</v>
      </c>
      <c r="AX2" s="9" t="s">
        <v>1255</v>
      </c>
      <c r="AY2" t="s">
        <v>1256</v>
      </c>
      <c r="BJ2" t="s">
        <v>1253</v>
      </c>
      <c r="BK2" s="9" t="s">
        <v>1254</v>
      </c>
      <c r="BL2" s="9" t="s">
        <v>1255</v>
      </c>
      <c r="BM2" t="s">
        <v>1256</v>
      </c>
      <c r="BX2" t="s">
        <v>1253</v>
      </c>
      <c r="BY2" s="9" t="s">
        <v>1254</v>
      </c>
      <c r="BZ2" s="9" t="s">
        <v>1255</v>
      </c>
      <c r="CA2" t="s">
        <v>1256</v>
      </c>
      <c r="CL2" t="s">
        <v>1253</v>
      </c>
      <c r="CM2" s="9" t="s">
        <v>1254</v>
      </c>
      <c r="CN2" s="9" t="s">
        <v>1255</v>
      </c>
      <c r="CO2" t="s">
        <v>1256</v>
      </c>
      <c r="CZ2" t="s">
        <v>1253</v>
      </c>
      <c r="DA2" s="9" t="s">
        <v>1254</v>
      </c>
      <c r="DB2" s="9" t="s">
        <v>1255</v>
      </c>
      <c r="DC2" t="s">
        <v>1256</v>
      </c>
    </row>
    <row r="3" spans="2:131" ht="18">
      <c r="B3" s="2" t="s">
        <v>0</v>
      </c>
      <c r="AH3" s="9">
        <f>(SUM(AE17:AP17)-AN34-AE44)/-12</f>
        <v>126079.91251333333</v>
      </c>
      <c r="AI3" s="9">
        <f>SUM(AE61:AP61)/-12</f>
        <v>20970.248125833332</v>
      </c>
      <c r="AJ3" s="9">
        <f>AS44/-1</f>
        <v>219435.83864999999</v>
      </c>
      <c r="AK3" s="9">
        <f>SUM(AH3:AJ3)</f>
        <v>366485.99928916665</v>
      </c>
      <c r="AP3" s="68">
        <v>65785</v>
      </c>
      <c r="AQ3" s="9">
        <f>AP44-'[114]RP (apres)'!$AP$44</f>
        <v>-57477.314529260693</v>
      </c>
      <c r="AS3">
        <f>53100</f>
        <v>53100</v>
      </c>
      <c r="AV3" s="9">
        <f>(SUM(AS17:BD17)-BB34-AS44)/-12</f>
        <v>132768.28785116161</v>
      </c>
      <c r="AW3" s="9">
        <f>SUM(AS61:BD61)/-12</f>
        <v>19776.923893058174</v>
      </c>
      <c r="AX3" s="9">
        <f>BG44/-1</f>
        <v>274697.47499999998</v>
      </c>
      <c r="AY3" s="9">
        <f>SUM(AV3:AX3)</f>
        <v>427242.68674421974</v>
      </c>
      <c r="BJ3" s="9">
        <f>(SUM(BG17:BR17)-BP34-BG44)/-12</f>
        <v>133452.25967288009</v>
      </c>
      <c r="BK3" s="9">
        <f>SUM(BG61:BR61)/-12</f>
        <v>18287.549884477296</v>
      </c>
      <c r="BL3" s="9">
        <f>BU44/-1</f>
        <v>271342.66847400018</v>
      </c>
      <c r="BM3" s="9">
        <f>SUM(BJ3:BL3)</f>
        <v>423082.47803135758</v>
      </c>
      <c r="BX3" s="9">
        <f>(SUM(BU17:CF17)-CD34-BU44)/-12</f>
        <v>147986.81558657196</v>
      </c>
      <c r="BY3" s="9">
        <f>SUM(BU61:CF61)/-12</f>
        <v>31086.575976394091</v>
      </c>
      <c r="BZ3" s="9">
        <f>CI44/-1</f>
        <v>207020.07244731227</v>
      </c>
      <c r="CA3" s="9">
        <f>SUM(BX3:BZ3)</f>
        <v>386093.46401027835</v>
      </c>
      <c r="CL3" s="9">
        <f>(SUM(CI17:CT17)-CR34-CI44)/-12</f>
        <v>149652.3328509806</v>
      </c>
      <c r="CM3" s="9">
        <f>SUM(CI61:CT61)/-12</f>
        <v>25051.207838350212</v>
      </c>
      <c r="CN3" s="9">
        <f>CW44/-1</f>
        <v>222359.47393745233</v>
      </c>
      <c r="CO3" s="9">
        <f>SUM(CL3:CN3)</f>
        <v>397063.01462678314</v>
      </c>
      <c r="CZ3" s="9">
        <f>(SUM(CW17:DH17)-DF34-CW44)/-12</f>
        <v>153727.53156757946</v>
      </c>
      <c r="DA3" s="9">
        <f>SUM(CW61:DH61)/-12</f>
        <v>17900.689216534349</v>
      </c>
      <c r="DB3" s="9">
        <f>DY44/-1</f>
        <v>0</v>
      </c>
      <c r="DC3" s="9">
        <f>SUM(CZ3:DB3)</f>
        <v>171628.2207841138</v>
      </c>
    </row>
    <row r="5" spans="2:131" ht="15" customHeight="1">
      <c r="B5" s="227" t="s">
        <v>1</v>
      </c>
      <c r="C5" s="90" t="s">
        <v>2</v>
      </c>
      <c r="D5" s="90" t="s">
        <v>2</v>
      </c>
      <c r="E5" s="90" t="s">
        <v>2</v>
      </c>
      <c r="F5" s="90" t="s">
        <v>2</v>
      </c>
      <c r="G5" s="90" t="s">
        <v>2</v>
      </c>
      <c r="H5" s="90" t="s">
        <v>2</v>
      </c>
      <c r="I5" s="90" t="s">
        <v>2</v>
      </c>
      <c r="J5" s="90" t="s">
        <v>2</v>
      </c>
      <c r="K5" s="90" t="s">
        <v>2</v>
      </c>
      <c r="L5" s="90" t="s">
        <v>2</v>
      </c>
      <c r="M5" s="90" t="s">
        <v>2</v>
      </c>
      <c r="N5" s="90" t="s">
        <v>2</v>
      </c>
      <c r="O5" s="228" t="s">
        <v>1040</v>
      </c>
      <c r="Q5" s="90" t="s">
        <v>2</v>
      </c>
      <c r="R5" s="90" t="s">
        <v>2</v>
      </c>
      <c r="S5" s="90" t="s">
        <v>2</v>
      </c>
      <c r="T5" s="90" t="s">
        <v>2</v>
      </c>
      <c r="U5" s="90" t="s">
        <v>2</v>
      </c>
      <c r="V5" s="90" t="s">
        <v>2</v>
      </c>
      <c r="W5" s="90" t="s">
        <v>2</v>
      </c>
      <c r="X5" s="90" t="s">
        <v>2</v>
      </c>
      <c r="Y5" s="90" t="s">
        <v>2</v>
      </c>
      <c r="Z5" s="90" t="s">
        <v>2</v>
      </c>
      <c r="AA5" s="90" t="s">
        <v>2</v>
      </c>
      <c r="AB5" s="90" t="s">
        <v>2</v>
      </c>
      <c r="AC5" s="229" t="s">
        <v>1044</v>
      </c>
      <c r="AD5" s="230" t="s">
        <v>700</v>
      </c>
      <c r="AE5" s="90" t="s">
        <v>2</v>
      </c>
      <c r="AF5" s="90" t="s">
        <v>2</v>
      </c>
      <c r="AG5" s="90" t="s">
        <v>2</v>
      </c>
      <c r="AH5" s="90" t="s">
        <v>2</v>
      </c>
      <c r="AI5" s="90" t="s">
        <v>2</v>
      </c>
      <c r="AJ5" s="90" t="s">
        <v>2</v>
      </c>
      <c r="AK5" s="90" t="s">
        <v>2</v>
      </c>
      <c r="AL5" s="90" t="s">
        <v>2</v>
      </c>
      <c r="AM5" s="90" t="s">
        <v>2</v>
      </c>
      <c r="AN5" s="90" t="s">
        <v>2</v>
      </c>
      <c r="AO5" s="90" t="s">
        <v>2</v>
      </c>
      <c r="AP5" s="90" t="s">
        <v>2</v>
      </c>
      <c r="AQ5" s="229" t="s">
        <v>1306</v>
      </c>
      <c r="AS5" s="90" t="s">
        <v>2</v>
      </c>
      <c r="AT5" s="90" t="s">
        <v>2</v>
      </c>
      <c r="AU5" s="90" t="s">
        <v>2</v>
      </c>
      <c r="AV5" s="90" t="s">
        <v>2</v>
      </c>
      <c r="AW5" s="90" t="s">
        <v>2</v>
      </c>
      <c r="AX5" s="90" t="s">
        <v>2</v>
      </c>
      <c r="AY5" s="90" t="s">
        <v>2</v>
      </c>
      <c r="AZ5" s="90" t="s">
        <v>2</v>
      </c>
      <c r="BA5" s="90" t="s">
        <v>2</v>
      </c>
      <c r="BB5" s="90" t="s">
        <v>2</v>
      </c>
      <c r="BC5" s="90" t="s">
        <v>2</v>
      </c>
      <c r="BD5" s="90" t="s">
        <v>2</v>
      </c>
      <c r="BE5" s="229" t="s">
        <v>1313</v>
      </c>
      <c r="BG5" s="114" t="s">
        <v>2</v>
      </c>
      <c r="BH5" s="114" t="s">
        <v>2</v>
      </c>
      <c r="BI5" s="114" t="s">
        <v>2</v>
      </c>
      <c r="BJ5" s="114" t="s">
        <v>2</v>
      </c>
      <c r="BK5" s="114" t="s">
        <v>2</v>
      </c>
      <c r="BL5" s="114" t="s">
        <v>2</v>
      </c>
      <c r="BM5" s="114" t="s">
        <v>2</v>
      </c>
      <c r="BN5" s="114" t="s">
        <v>2</v>
      </c>
      <c r="BO5" s="3" t="s">
        <v>3</v>
      </c>
      <c r="BP5" s="3" t="s">
        <v>3</v>
      </c>
      <c r="BQ5" s="3" t="s">
        <v>3</v>
      </c>
      <c r="BR5" s="3" t="s">
        <v>3</v>
      </c>
      <c r="BS5" s="229" t="s">
        <v>697</v>
      </c>
      <c r="BU5" s="3" t="s">
        <v>3</v>
      </c>
      <c r="BV5" s="3" t="s">
        <v>3</v>
      </c>
      <c r="BW5" s="3" t="s">
        <v>3</v>
      </c>
      <c r="BX5" s="3" t="s">
        <v>3</v>
      </c>
      <c r="BY5" s="3" t="s">
        <v>3</v>
      </c>
      <c r="BZ5" s="3" t="s">
        <v>3</v>
      </c>
      <c r="CA5" s="3" t="s">
        <v>3</v>
      </c>
      <c r="CB5" s="3" t="s">
        <v>3</v>
      </c>
      <c r="CC5" s="3" t="s">
        <v>3</v>
      </c>
      <c r="CD5" s="3" t="s">
        <v>3</v>
      </c>
      <c r="CE5" s="3" t="s">
        <v>3</v>
      </c>
      <c r="CF5" s="3" t="s">
        <v>3</v>
      </c>
      <c r="CG5" s="229" t="s">
        <v>696</v>
      </c>
      <c r="CI5" s="3" t="s">
        <v>3</v>
      </c>
      <c r="CJ5" s="3" t="s">
        <v>3</v>
      </c>
      <c r="CK5" s="3" t="s">
        <v>3</v>
      </c>
      <c r="CL5" s="3" t="s">
        <v>3</v>
      </c>
      <c r="CM5" s="3" t="s">
        <v>3</v>
      </c>
      <c r="CN5" s="3" t="s">
        <v>3</v>
      </c>
      <c r="CO5" s="3" t="s">
        <v>3</v>
      </c>
      <c r="CP5" s="3" t="s">
        <v>3</v>
      </c>
      <c r="CQ5" s="3" t="s">
        <v>3</v>
      </c>
      <c r="CR5" s="3" t="s">
        <v>3</v>
      </c>
      <c r="CS5" s="3" t="s">
        <v>3</v>
      </c>
      <c r="CT5" s="3" t="s">
        <v>3</v>
      </c>
      <c r="CU5" s="229" t="s">
        <v>1047</v>
      </c>
      <c r="CW5" s="3" t="s">
        <v>3</v>
      </c>
      <c r="CX5" s="3" t="s">
        <v>3</v>
      </c>
      <c r="CY5" s="3" t="s">
        <v>3</v>
      </c>
      <c r="CZ5" s="3" t="s">
        <v>3</v>
      </c>
      <c r="DA5" s="3" t="s">
        <v>3</v>
      </c>
      <c r="DB5" s="3" t="s">
        <v>3</v>
      </c>
      <c r="DC5" s="3" t="s">
        <v>3</v>
      </c>
      <c r="DD5" s="3" t="s">
        <v>3</v>
      </c>
      <c r="DE5" s="3" t="s">
        <v>3</v>
      </c>
      <c r="DF5" s="3" t="s">
        <v>3</v>
      </c>
      <c r="DG5" s="3" t="s">
        <v>3</v>
      </c>
      <c r="DH5" s="3" t="s">
        <v>3</v>
      </c>
      <c r="DI5" s="229" t="s">
        <v>1227</v>
      </c>
      <c r="DK5" s="3" t="s">
        <v>3</v>
      </c>
      <c r="DL5" s="3" t="s">
        <v>3</v>
      </c>
      <c r="DM5" s="3" t="s">
        <v>3</v>
      </c>
      <c r="DN5" s="3" t="s">
        <v>3</v>
      </c>
      <c r="DO5" s="3" t="s">
        <v>3</v>
      </c>
      <c r="DP5" s="3" t="s">
        <v>3</v>
      </c>
      <c r="DQ5" s="3" t="s">
        <v>3</v>
      </c>
      <c r="DR5" s="3" t="s">
        <v>3</v>
      </c>
      <c r="DS5" s="3" t="s">
        <v>3</v>
      </c>
      <c r="DT5" s="3" t="s">
        <v>3</v>
      </c>
      <c r="DU5" s="3" t="s">
        <v>3</v>
      </c>
      <c r="DV5" s="3" t="s">
        <v>3</v>
      </c>
      <c r="DW5" s="229" t="s">
        <v>1377</v>
      </c>
    </row>
    <row r="6" spans="2:131">
      <c r="B6" s="227"/>
      <c r="C6" s="91">
        <v>43131</v>
      </c>
      <c r="D6" s="91">
        <v>43159</v>
      </c>
      <c r="E6" s="91">
        <v>43190</v>
      </c>
      <c r="F6" s="91">
        <v>43220</v>
      </c>
      <c r="G6" s="91">
        <v>43251</v>
      </c>
      <c r="H6" s="91">
        <v>43281</v>
      </c>
      <c r="I6" s="91">
        <v>43312</v>
      </c>
      <c r="J6" s="91">
        <v>43343</v>
      </c>
      <c r="K6" s="91">
        <v>43373</v>
      </c>
      <c r="L6" s="91">
        <v>43404</v>
      </c>
      <c r="M6" s="91">
        <v>43434</v>
      </c>
      <c r="N6" s="91">
        <v>43465</v>
      </c>
      <c r="O6" s="228"/>
      <c r="Q6" s="91">
        <v>43496</v>
      </c>
      <c r="R6" s="91">
        <v>43524</v>
      </c>
      <c r="S6" s="91">
        <v>43555</v>
      </c>
      <c r="T6" s="91">
        <v>43585</v>
      </c>
      <c r="U6" s="91">
        <v>43616</v>
      </c>
      <c r="V6" s="91">
        <v>43646</v>
      </c>
      <c r="W6" s="91">
        <v>43677</v>
      </c>
      <c r="X6" s="91">
        <v>43708</v>
      </c>
      <c r="Y6" s="91">
        <v>43738</v>
      </c>
      <c r="Z6" s="91">
        <v>43769</v>
      </c>
      <c r="AA6" s="91">
        <v>43799</v>
      </c>
      <c r="AB6" s="91">
        <v>43830</v>
      </c>
      <c r="AC6" s="229"/>
      <c r="AD6" s="230"/>
      <c r="AE6" s="91">
        <v>43861</v>
      </c>
      <c r="AF6" s="91">
        <v>43890</v>
      </c>
      <c r="AG6" s="91">
        <v>43921</v>
      </c>
      <c r="AH6" s="91">
        <v>43951</v>
      </c>
      <c r="AI6" s="91">
        <v>43982</v>
      </c>
      <c r="AJ6" s="91">
        <v>44012</v>
      </c>
      <c r="AK6" s="91">
        <v>44043</v>
      </c>
      <c r="AL6" s="91">
        <v>44074</v>
      </c>
      <c r="AM6" s="91">
        <v>44104</v>
      </c>
      <c r="AN6" s="91">
        <v>44135</v>
      </c>
      <c r="AO6" s="91">
        <v>44165</v>
      </c>
      <c r="AP6" s="91">
        <v>44196</v>
      </c>
      <c r="AQ6" s="229"/>
      <c r="AS6" s="91">
        <v>44227</v>
      </c>
      <c r="AT6" s="91">
        <v>44255</v>
      </c>
      <c r="AU6" s="91">
        <v>44286</v>
      </c>
      <c r="AV6" s="91">
        <v>44316</v>
      </c>
      <c r="AW6" s="91">
        <v>44347</v>
      </c>
      <c r="AX6" s="91">
        <v>44377</v>
      </c>
      <c r="AY6" s="91">
        <v>44408</v>
      </c>
      <c r="AZ6" s="91">
        <v>44439</v>
      </c>
      <c r="BA6" s="91">
        <v>44469</v>
      </c>
      <c r="BB6" s="91">
        <v>44500</v>
      </c>
      <c r="BC6" s="91">
        <v>44530</v>
      </c>
      <c r="BD6" s="91">
        <v>44561</v>
      </c>
      <c r="BE6" s="229"/>
      <c r="BG6" s="115">
        <v>44592</v>
      </c>
      <c r="BH6" s="115">
        <v>44620</v>
      </c>
      <c r="BI6" s="115">
        <v>44651</v>
      </c>
      <c r="BJ6" s="115">
        <v>44681</v>
      </c>
      <c r="BK6" s="115">
        <v>44712</v>
      </c>
      <c r="BL6" s="115">
        <v>44742</v>
      </c>
      <c r="BM6" s="115">
        <v>44773</v>
      </c>
      <c r="BN6" s="115">
        <v>44804</v>
      </c>
      <c r="BO6" s="4">
        <v>44834</v>
      </c>
      <c r="BP6" s="4">
        <v>44865</v>
      </c>
      <c r="BQ6" s="4">
        <v>44895</v>
      </c>
      <c r="BR6" s="4">
        <v>44926</v>
      </c>
      <c r="BS6" s="229"/>
      <c r="BU6" s="4">
        <v>44957</v>
      </c>
      <c r="BV6" s="4">
        <v>44985</v>
      </c>
      <c r="BW6" s="4">
        <v>45016</v>
      </c>
      <c r="BX6" s="4">
        <v>45046</v>
      </c>
      <c r="BY6" s="4">
        <v>45077</v>
      </c>
      <c r="BZ6" s="4">
        <v>45107</v>
      </c>
      <c r="CA6" s="4">
        <v>45138</v>
      </c>
      <c r="CB6" s="4">
        <v>45169</v>
      </c>
      <c r="CC6" s="4">
        <v>45199</v>
      </c>
      <c r="CD6" s="4">
        <v>45230</v>
      </c>
      <c r="CE6" s="4">
        <v>45260</v>
      </c>
      <c r="CF6" s="4">
        <v>45291</v>
      </c>
      <c r="CG6" s="229"/>
      <c r="CI6" s="4">
        <v>45322</v>
      </c>
      <c r="CJ6" s="4">
        <v>45350</v>
      </c>
      <c r="CK6" s="4">
        <v>45378</v>
      </c>
      <c r="CL6" s="4">
        <v>45406</v>
      </c>
      <c r="CM6" s="4">
        <v>45434</v>
      </c>
      <c r="CN6" s="4">
        <v>45462</v>
      </c>
      <c r="CO6" s="4">
        <v>45490</v>
      </c>
      <c r="CP6" s="4">
        <v>45518</v>
      </c>
      <c r="CQ6" s="4">
        <v>45546</v>
      </c>
      <c r="CR6" s="4">
        <v>45574</v>
      </c>
      <c r="CS6" s="4">
        <v>45602</v>
      </c>
      <c r="CT6" s="4">
        <v>45630</v>
      </c>
      <c r="CU6" s="229"/>
      <c r="CW6" s="4">
        <v>45688</v>
      </c>
      <c r="CX6" s="4">
        <v>45716</v>
      </c>
      <c r="CY6" s="4">
        <v>45743</v>
      </c>
      <c r="CZ6" s="4">
        <v>45771</v>
      </c>
      <c r="DA6" s="4">
        <v>45799</v>
      </c>
      <c r="DB6" s="4">
        <v>45827</v>
      </c>
      <c r="DC6" s="4">
        <v>45855</v>
      </c>
      <c r="DD6" s="4">
        <v>45883</v>
      </c>
      <c r="DE6" s="4">
        <v>45911</v>
      </c>
      <c r="DF6" s="4">
        <v>45939</v>
      </c>
      <c r="DG6" s="4">
        <v>45967</v>
      </c>
      <c r="DH6" s="4">
        <v>45995</v>
      </c>
      <c r="DI6" s="229"/>
      <c r="DK6" s="4">
        <v>46053</v>
      </c>
      <c r="DL6" s="4">
        <v>46081</v>
      </c>
      <c r="DM6" s="4">
        <v>46108</v>
      </c>
      <c r="DN6" s="4">
        <v>46136</v>
      </c>
      <c r="DO6" s="4">
        <v>46164</v>
      </c>
      <c r="DP6" s="4">
        <v>46192</v>
      </c>
      <c r="DQ6" s="4">
        <v>46220</v>
      </c>
      <c r="DR6" s="4">
        <v>46248</v>
      </c>
      <c r="DS6" s="4">
        <v>46276</v>
      </c>
      <c r="DT6" s="4">
        <v>46304</v>
      </c>
      <c r="DU6" s="4">
        <v>46332</v>
      </c>
      <c r="DV6" s="4">
        <v>46360</v>
      </c>
      <c r="DW6" s="229"/>
      <c r="DX6" t="s">
        <v>701</v>
      </c>
      <c r="DY6" t="s">
        <v>702</v>
      </c>
      <c r="DZ6" t="s">
        <v>703</v>
      </c>
      <c r="EA6" t="s">
        <v>704</v>
      </c>
    </row>
    <row r="7" spans="2:131" ht="0.75" customHeight="1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142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</row>
    <row r="8" spans="2:131" ht="15.5">
      <c r="B8" s="7" t="s">
        <v>5</v>
      </c>
      <c r="C8" s="8">
        <v>630150.46262000001</v>
      </c>
      <c r="D8" s="8">
        <v>166367.82258999994</v>
      </c>
      <c r="E8" s="8">
        <v>305839.83680999995</v>
      </c>
      <c r="F8" s="8">
        <v>350132.81292</v>
      </c>
      <c r="G8" s="8">
        <v>506127.95575999992</v>
      </c>
      <c r="H8" s="8">
        <v>488289.76732999977</v>
      </c>
      <c r="I8" s="8">
        <v>1054788.4651400002</v>
      </c>
      <c r="J8" s="8">
        <v>1206541.1248500003</v>
      </c>
      <c r="K8" s="8">
        <v>1339500.7604800002</v>
      </c>
      <c r="L8" s="8">
        <v>1351626.9348100002</v>
      </c>
      <c r="M8" s="8">
        <v>1497779.2074800001</v>
      </c>
      <c r="N8" s="8">
        <v>1493437.321282</v>
      </c>
      <c r="O8" s="143">
        <v>630150.46262000001</v>
      </c>
      <c r="Q8" s="8">
        <v>1124328.88038</v>
      </c>
      <c r="R8" s="8">
        <v>995600.98311399994</v>
      </c>
      <c r="S8" s="8">
        <v>1188442.1053966999</v>
      </c>
      <c r="T8" s="8">
        <v>1286486.3430339997</v>
      </c>
      <c r="U8" s="8">
        <v>1462053.5674939998</v>
      </c>
      <c r="V8" s="8">
        <v>1627100.9830542998</v>
      </c>
      <c r="W8" s="8">
        <v>961868.39251429995</v>
      </c>
      <c r="X8" s="8">
        <v>1097209.700064</v>
      </c>
      <c r="Y8" s="8">
        <v>1249684.2294602999</v>
      </c>
      <c r="Z8" s="8">
        <v>1328348.6910975</v>
      </c>
      <c r="AA8" s="8">
        <v>1446380.3341005002</v>
      </c>
      <c r="AB8" s="8">
        <v>1576208.1492840003</v>
      </c>
      <c r="AC8" s="8">
        <v>1124328.88038</v>
      </c>
      <c r="AD8" s="143">
        <v>632523.77250592713</v>
      </c>
      <c r="AE8" s="8">
        <v>1133627.2535173001</v>
      </c>
      <c r="AF8" s="8">
        <v>1062090.6237763001</v>
      </c>
      <c r="AG8" s="8">
        <v>1237883.4864696001</v>
      </c>
      <c r="AH8" s="8">
        <v>1364526.236405201</v>
      </c>
      <c r="AI8" s="8">
        <v>1548673.9629352009</v>
      </c>
      <c r="AJ8" s="8">
        <v>1710123.2614552008</v>
      </c>
      <c r="AK8" s="8">
        <v>1142417.2851252009</v>
      </c>
      <c r="AL8" s="8">
        <v>895890.6831100008</v>
      </c>
      <c r="AM8" s="8">
        <v>1071228.4581500008</v>
      </c>
      <c r="AN8" s="8">
        <v>332365.73593000078</v>
      </c>
      <c r="AO8" s="8">
        <v>530196.90977000073</v>
      </c>
      <c r="AP8" s="8">
        <v>301536.64222000079</v>
      </c>
      <c r="AQ8" s="8">
        <v>1133627.2535173001</v>
      </c>
      <c r="AS8" s="8">
        <v>167446.24125000081</v>
      </c>
      <c r="AT8" s="8">
        <v>164970.89028000081</v>
      </c>
      <c r="AU8" s="8">
        <v>380311.92861860071</v>
      </c>
      <c r="AV8" s="8">
        <v>424011.57759000082</v>
      </c>
      <c r="AW8" s="8">
        <v>646358.84099000064</v>
      </c>
      <c r="AX8" s="8">
        <v>449495.02344000072</v>
      </c>
      <c r="AY8" s="8">
        <v>375429.95455000049</v>
      </c>
      <c r="AZ8" s="8">
        <v>569482.22834999999</v>
      </c>
      <c r="BA8" s="207">
        <v>816396.307676628</v>
      </c>
      <c r="BB8" s="207">
        <v>990308.35878000013</v>
      </c>
      <c r="BC8" s="207">
        <v>1076747.44542</v>
      </c>
      <c r="BD8" s="207">
        <v>891221.23262999998</v>
      </c>
      <c r="BE8" s="207">
        <v>167446.24125000081</v>
      </c>
      <c r="BF8" s="208"/>
      <c r="BG8" s="207">
        <v>449151.88240000041</v>
      </c>
      <c r="BH8" s="207">
        <v>382723.56060000003</v>
      </c>
      <c r="BI8" s="207">
        <v>602153.55711000017</v>
      </c>
      <c r="BJ8" s="207">
        <v>758301.48768937006</v>
      </c>
      <c r="BK8" s="207">
        <v>976136.50676643732</v>
      </c>
      <c r="BL8" s="207">
        <v>798518.23188000009</v>
      </c>
      <c r="BM8" s="207">
        <v>567802.8923399999</v>
      </c>
      <c r="BN8" s="207">
        <v>766295.21677838115</v>
      </c>
      <c r="BO8" s="207">
        <v>975057.37820000004</v>
      </c>
      <c r="BP8" s="207">
        <v>1156055.0530475809</v>
      </c>
      <c r="BQ8" s="207">
        <v>1357923.5193181136</v>
      </c>
      <c r="BR8" s="207">
        <v>1179093.4424413627</v>
      </c>
      <c r="BS8" s="207">
        <v>449151.88240000041</v>
      </c>
      <c r="BU8" s="8">
        <v>578982.39544915478</v>
      </c>
      <c r="BV8" s="8">
        <v>537407.74629216606</v>
      </c>
      <c r="BW8" s="8">
        <v>763792.49607612111</v>
      </c>
      <c r="BX8" s="8">
        <v>963342.64389541838</v>
      </c>
      <c r="BY8" s="8">
        <v>1177573.4126658342</v>
      </c>
      <c r="BZ8" s="8">
        <v>945409.66423361097</v>
      </c>
      <c r="CA8" s="8">
        <v>325504.22541628871</v>
      </c>
      <c r="CB8" s="8">
        <v>507023.64852975635</v>
      </c>
      <c r="CC8" s="8">
        <v>706442.82511549152</v>
      </c>
      <c r="CD8" s="8">
        <v>909431.46897909581</v>
      </c>
      <c r="CE8" s="8">
        <v>1100281.8506449061</v>
      </c>
      <c r="CF8" s="8">
        <v>872690.76622426719</v>
      </c>
      <c r="CG8" s="8">
        <v>578982.39544915478</v>
      </c>
      <c r="CI8" s="8">
        <v>238343.91716865508</v>
      </c>
      <c r="CJ8" s="8">
        <v>257722.41118120798</v>
      </c>
      <c r="CK8" s="8">
        <v>490212.21019086387</v>
      </c>
      <c r="CL8" s="8">
        <v>749062.70955289411</v>
      </c>
      <c r="CM8" s="8">
        <v>1001859.4425327387</v>
      </c>
      <c r="CN8" s="8">
        <v>829516.86091935774</v>
      </c>
      <c r="CO8" s="8">
        <v>31414.504256819375</v>
      </c>
      <c r="CP8" s="8">
        <v>233650.97567307216</v>
      </c>
      <c r="CQ8" s="8">
        <v>445793.49427285476</v>
      </c>
      <c r="CR8" s="8">
        <v>655053.27058269014</v>
      </c>
      <c r="CS8" s="8">
        <v>851227.2910005264</v>
      </c>
      <c r="CT8" s="8">
        <v>663048.77168840775</v>
      </c>
      <c r="CU8" s="8">
        <v>238343.91716865508</v>
      </c>
      <c r="CW8" s="8">
        <v>90028.045723534422</v>
      </c>
      <c r="CX8" s="8">
        <v>108740.5424488016</v>
      </c>
      <c r="CY8" s="8">
        <v>360143.03445166664</v>
      </c>
      <c r="CZ8" s="8">
        <v>624170.50490074442</v>
      </c>
      <c r="DA8" s="8">
        <v>875798.64192600141</v>
      </c>
      <c r="DB8" s="8">
        <v>741795.6198487744</v>
      </c>
      <c r="DC8" s="8">
        <v>6421.1083669383079</v>
      </c>
      <c r="DD8" s="8">
        <v>225190.6194618626</v>
      </c>
      <c r="DE8" s="8">
        <v>449123.30628303613</v>
      </c>
      <c r="DF8" s="8">
        <v>667618.37532030058</v>
      </c>
      <c r="DG8" s="8">
        <v>877963.53157918865</v>
      </c>
      <c r="DH8" s="8">
        <v>719128.55119744572</v>
      </c>
      <c r="DI8" s="8">
        <v>90028.045723534422</v>
      </c>
      <c r="DK8" s="8">
        <v>32970.575322471908</v>
      </c>
      <c r="DL8" s="8">
        <v>27692.714463593333</v>
      </c>
      <c r="DM8" s="8">
        <v>275457.19251901383</v>
      </c>
      <c r="DN8" s="8">
        <v>535715.04741242912</v>
      </c>
      <c r="DO8" s="8">
        <v>798529.99632944725</v>
      </c>
      <c r="DP8" s="8">
        <v>1064952.7943383418</v>
      </c>
      <c r="DQ8" s="8">
        <v>73001.606652482296</v>
      </c>
      <c r="DR8" s="8">
        <v>318328.31425226346</v>
      </c>
      <c r="DS8" s="8">
        <v>572739.29305019649</v>
      </c>
      <c r="DT8" s="8">
        <v>824142.98285422695</v>
      </c>
      <c r="DU8" s="8">
        <v>1070556.0126829599</v>
      </c>
      <c r="DV8" s="8">
        <v>1319634.7096281759</v>
      </c>
      <c r="DW8" s="8">
        <v>32970.575322471908</v>
      </c>
      <c r="DX8" s="81">
        <f>AC8-O8</f>
        <v>494178.41775999998</v>
      </c>
      <c r="DY8" s="81">
        <f>AQ8-AC8</f>
        <v>9298.3731373001356</v>
      </c>
      <c r="DZ8" s="81">
        <f>BE8-AQ8</f>
        <v>-966181.01226729935</v>
      </c>
      <c r="EA8" s="9">
        <f>BS8-BE8</f>
        <v>281705.64114999957</v>
      </c>
    </row>
    <row r="9" spans="2:131" ht="3.75" hidden="1" customHeight="1">
      <c r="B9" s="5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44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44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S9" s="10"/>
      <c r="AT9" s="10"/>
      <c r="AU9" s="10"/>
      <c r="AV9" s="10"/>
      <c r="AW9" s="10"/>
      <c r="AX9" s="10"/>
      <c r="AY9" s="10"/>
      <c r="AZ9" s="10"/>
      <c r="BA9" s="209"/>
      <c r="BB9" s="209"/>
      <c r="BC9" s="209"/>
      <c r="BD9" s="209"/>
      <c r="BE9" s="209"/>
      <c r="BF9" s="208"/>
      <c r="BG9" s="209"/>
      <c r="BH9" s="209"/>
      <c r="BI9" s="209"/>
      <c r="BJ9" s="209"/>
      <c r="BK9" s="209"/>
      <c r="BL9" s="209"/>
      <c r="BM9" s="209"/>
      <c r="BN9" s="209"/>
      <c r="BO9" s="209"/>
      <c r="BP9" s="209"/>
      <c r="BQ9" s="209"/>
      <c r="BR9" s="209"/>
      <c r="BS9" s="209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</row>
    <row r="10" spans="2:131">
      <c r="B10" s="11" t="s">
        <v>6</v>
      </c>
      <c r="C10" s="12">
        <v>268122.55137</v>
      </c>
      <c r="D10" s="12">
        <v>268977.21377000003</v>
      </c>
      <c r="E10" s="12">
        <v>262327.09367999999</v>
      </c>
      <c r="F10" s="12">
        <v>263863.63043999998</v>
      </c>
      <c r="G10" s="12">
        <v>261225.35626000003</v>
      </c>
      <c r="H10" s="12">
        <v>271724.11382000009</v>
      </c>
      <c r="I10" s="12">
        <v>273346.87375000003</v>
      </c>
      <c r="J10" s="12">
        <v>268932.32394000003</v>
      </c>
      <c r="K10" s="12">
        <v>266585.10662000004</v>
      </c>
      <c r="L10" s="12">
        <v>268335.37352999998</v>
      </c>
      <c r="M10" s="12">
        <v>275990.40917999996</v>
      </c>
      <c r="N10" s="12">
        <v>271553.25404999999</v>
      </c>
      <c r="O10" s="145">
        <v>3220983.3004099997</v>
      </c>
      <c r="Q10" s="12">
        <v>279212.43607</v>
      </c>
      <c r="R10" s="12">
        <v>307528.19747000001</v>
      </c>
      <c r="S10" s="12">
        <v>322164.6770299999</v>
      </c>
      <c r="T10" s="12">
        <v>293357.46994000004</v>
      </c>
      <c r="U10" s="12">
        <v>283676.86952999997</v>
      </c>
      <c r="V10" s="12">
        <v>284755.09109000006</v>
      </c>
      <c r="W10" s="12">
        <v>276466.39525</v>
      </c>
      <c r="X10" s="12">
        <v>325379.69498999999</v>
      </c>
      <c r="Y10" s="12">
        <v>304146.37225000001</v>
      </c>
      <c r="Z10" s="12">
        <v>300497.56397000008</v>
      </c>
      <c r="AA10" s="12">
        <v>305610.50796000002</v>
      </c>
      <c r="AB10" s="12">
        <v>293369.03720000002</v>
      </c>
      <c r="AC10" s="12">
        <v>3576164.3127499996</v>
      </c>
      <c r="AD10" s="145">
        <v>3502292.0603617858</v>
      </c>
      <c r="AE10" s="12">
        <v>294885.81818000006</v>
      </c>
      <c r="AF10" s="12">
        <v>299416.00208000001</v>
      </c>
      <c r="AG10" s="12">
        <v>291679.13345000008</v>
      </c>
      <c r="AH10" s="12">
        <v>299223.23015999998</v>
      </c>
      <c r="AI10" s="12">
        <v>287769.04570000002</v>
      </c>
      <c r="AJ10" s="12">
        <v>278210.56804999994</v>
      </c>
      <c r="AK10" s="12">
        <v>281007.74119999987</v>
      </c>
      <c r="AL10" s="12">
        <v>296409.61177999992</v>
      </c>
      <c r="AM10" s="12">
        <v>314436.82463000005</v>
      </c>
      <c r="AN10" s="12">
        <v>323488.19305</v>
      </c>
      <c r="AO10" s="12">
        <v>326564.10792000004</v>
      </c>
      <c r="AP10" s="12">
        <v>298783.68468000001</v>
      </c>
      <c r="AQ10" s="12">
        <v>3591873.9608800006</v>
      </c>
      <c r="AS10" s="12">
        <v>331694.52155999996</v>
      </c>
      <c r="AT10" s="12">
        <v>342974.58280999993</v>
      </c>
      <c r="AU10" s="12">
        <v>320973.82747000002</v>
      </c>
      <c r="AV10" s="12">
        <v>340579.00131999986</v>
      </c>
      <c r="AW10" s="12">
        <v>314216.03126000002</v>
      </c>
      <c r="AX10" s="12">
        <v>301325.84123999992</v>
      </c>
      <c r="AY10" s="12">
        <v>313364.02020444593</v>
      </c>
      <c r="AZ10" s="12">
        <v>365287.98104847834</v>
      </c>
      <c r="BA10" s="210">
        <v>325486.80951999995</v>
      </c>
      <c r="BB10" s="210">
        <v>381026.11342000001</v>
      </c>
      <c r="BC10" s="210">
        <v>376376.40038192901</v>
      </c>
      <c r="BD10" s="210">
        <v>320724.85947069532</v>
      </c>
      <c r="BE10" s="210">
        <v>4034029.9897055482</v>
      </c>
      <c r="BF10" s="208"/>
      <c r="BG10" s="210">
        <v>321907.817754002</v>
      </c>
      <c r="BH10" s="210">
        <v>356451.32963966567</v>
      </c>
      <c r="BI10" s="210">
        <v>328458.91477999999</v>
      </c>
      <c r="BJ10" s="210">
        <v>332024.88909000001</v>
      </c>
      <c r="BK10" s="210">
        <v>323089.2791439491</v>
      </c>
      <c r="BL10" s="210">
        <v>327866.29588243592</v>
      </c>
      <c r="BM10" s="210">
        <v>316473.13874000002</v>
      </c>
      <c r="BN10" s="210">
        <v>351657.24752999999</v>
      </c>
      <c r="BO10" s="210">
        <v>354806.12161999993</v>
      </c>
      <c r="BP10" s="210">
        <v>349983.02207526617</v>
      </c>
      <c r="BQ10" s="210">
        <v>356456.35050767404</v>
      </c>
      <c r="BR10" s="210">
        <v>357792.35498015449</v>
      </c>
      <c r="BS10" s="210">
        <v>4076966.7617431474</v>
      </c>
      <c r="BU10" s="12">
        <v>366158.38837970555</v>
      </c>
      <c r="BV10" s="12">
        <v>381289.08546336414</v>
      </c>
      <c r="BW10" s="12">
        <v>371893.63205544406</v>
      </c>
      <c r="BX10" s="12">
        <v>388342.26709519111</v>
      </c>
      <c r="BY10" s="12">
        <v>369179.84615758283</v>
      </c>
      <c r="BZ10" s="12">
        <v>364769.10535317496</v>
      </c>
      <c r="CA10" s="12">
        <v>349395.93350119359</v>
      </c>
      <c r="CB10" s="12">
        <v>367524.76309066254</v>
      </c>
      <c r="CC10" s="12">
        <v>367599.07779894979</v>
      </c>
      <c r="CD10" s="12">
        <v>363425.37017799867</v>
      </c>
      <c r="CE10" s="12">
        <v>370192.1301840216</v>
      </c>
      <c r="CF10" s="12">
        <v>369654.49728588981</v>
      </c>
      <c r="CG10" s="12">
        <v>4429424.0965431798</v>
      </c>
      <c r="CI10" s="12">
        <v>378044.4434261662</v>
      </c>
      <c r="CJ10" s="12">
        <v>404900.58420308703</v>
      </c>
      <c r="CK10" s="12">
        <v>421635.3175888618</v>
      </c>
      <c r="CL10" s="12">
        <v>425994.4889048711</v>
      </c>
      <c r="CM10" s="12">
        <v>405011.84658666281</v>
      </c>
      <c r="CN10" s="12">
        <v>387154.31042123417</v>
      </c>
      <c r="CO10" s="12">
        <v>366837.40791707189</v>
      </c>
      <c r="CP10" s="12">
        <v>375669.82226511702</v>
      </c>
      <c r="CQ10" s="12">
        <v>374303.59817506711</v>
      </c>
      <c r="CR10" s="12">
        <v>372722.85380140849</v>
      </c>
      <c r="CS10" s="12">
        <v>381301.24850410747</v>
      </c>
      <c r="CT10" s="12">
        <v>385697.57578292425</v>
      </c>
      <c r="CU10" s="12">
        <v>4679273.4975765795</v>
      </c>
      <c r="CW10" s="12">
        <v>391525.91676269751</v>
      </c>
      <c r="CX10" s="12">
        <v>417359.70937902655</v>
      </c>
      <c r="CY10" s="12">
        <v>425075.96763755463</v>
      </c>
      <c r="CZ10" s="12">
        <v>429194.3103189781</v>
      </c>
      <c r="DA10" s="12">
        <v>421428.80596136989</v>
      </c>
      <c r="DB10" s="12">
        <v>402197.14218080172</v>
      </c>
      <c r="DC10" s="12">
        <v>380796.01491088205</v>
      </c>
      <c r="DD10" s="12">
        <v>383584.95197938546</v>
      </c>
      <c r="DE10" s="12">
        <v>379401.08507979999</v>
      </c>
      <c r="DF10" s="12">
        <v>376626.47398917633</v>
      </c>
      <c r="DG10" s="12">
        <v>390997.75463392062</v>
      </c>
      <c r="DH10" s="12">
        <v>399068.95450349973</v>
      </c>
      <c r="DI10" s="12">
        <v>4797257.0873370925</v>
      </c>
      <c r="DK10" s="12">
        <v>390495.66545438365</v>
      </c>
      <c r="DL10" s="12">
        <v>397291.48272697837</v>
      </c>
      <c r="DM10" s="12">
        <v>404679.28250326595</v>
      </c>
      <c r="DN10" s="12">
        <v>411298.70029956539</v>
      </c>
      <c r="DO10" s="12">
        <v>404492.02444572566</v>
      </c>
      <c r="DP10" s="12">
        <v>399364.32616087393</v>
      </c>
      <c r="DQ10" s="12">
        <v>386237.12194274861</v>
      </c>
      <c r="DR10" s="12">
        <v>397042.50409701857</v>
      </c>
      <c r="DS10" s="12">
        <v>393149.97970515606</v>
      </c>
      <c r="DT10" s="12">
        <v>387010.86190661392</v>
      </c>
      <c r="DU10" s="12">
        <v>396033.72329485667</v>
      </c>
      <c r="DV10" s="12">
        <v>401590.5456476307</v>
      </c>
      <c r="DW10" s="12">
        <v>4768686.2181848176</v>
      </c>
      <c r="DX10" s="9">
        <f t="shared" ref="DX10:DX73" si="0">AC10-O10</f>
        <v>355181.0123399999</v>
      </c>
      <c r="DY10" s="9">
        <f t="shared" ref="DY10:DY17" si="1">AQ10-AC10</f>
        <v>15709.648130001035</v>
      </c>
      <c r="DZ10" s="9">
        <f t="shared" ref="DZ10:DZ17" si="2">BE10-AQ10</f>
        <v>442156.02882554755</v>
      </c>
      <c r="EA10" s="9">
        <f>BS10-BE10</f>
        <v>42936.772037599236</v>
      </c>
    </row>
    <row r="11" spans="2:131" outlineLevel="1">
      <c r="B11" s="13" t="s">
        <v>686</v>
      </c>
      <c r="C11" s="16">
        <v>268122.55137</v>
      </c>
      <c r="D11" s="16">
        <v>268977.21377000003</v>
      </c>
      <c r="E11" s="16">
        <v>262327.09367999999</v>
      </c>
      <c r="F11" s="16">
        <v>263863.63043999998</v>
      </c>
      <c r="G11" s="16">
        <v>261225.35626000003</v>
      </c>
      <c r="H11" s="16">
        <v>271724.11382000009</v>
      </c>
      <c r="I11" s="16">
        <v>273346.87375000003</v>
      </c>
      <c r="J11" s="52">
        <v>208123.65198999998</v>
      </c>
      <c r="K11" s="52">
        <v>207790.99043000001</v>
      </c>
      <c r="L11" s="52">
        <v>207911.15518999999</v>
      </c>
      <c r="M11" s="52">
        <v>212235.94934999995</v>
      </c>
      <c r="N11" s="52">
        <v>218434.84151999999</v>
      </c>
      <c r="O11" s="146">
        <v>2924083.4215699998</v>
      </c>
      <c r="Q11" s="52">
        <v>212778.82506</v>
      </c>
      <c r="R11" s="52">
        <v>208330.11071000001</v>
      </c>
      <c r="S11" s="52">
        <v>225070.29268999994</v>
      </c>
      <c r="T11" s="52">
        <v>210702.71858999997</v>
      </c>
      <c r="U11" s="52">
        <v>212939.66918</v>
      </c>
      <c r="V11" s="52">
        <v>212739.51461000007</v>
      </c>
      <c r="W11" s="52">
        <v>210837.69813999999</v>
      </c>
      <c r="X11" s="52">
        <v>219417.54512999998</v>
      </c>
      <c r="Y11" s="52">
        <v>219843.70418</v>
      </c>
      <c r="Z11" s="52">
        <v>219087.85034000003</v>
      </c>
      <c r="AA11" s="52">
        <v>221302.89909000002</v>
      </c>
      <c r="AB11" s="52">
        <v>219874.98554999998</v>
      </c>
      <c r="AC11" s="14">
        <v>2592925.8132699993</v>
      </c>
      <c r="AD11" s="146">
        <v>2580779.8915967443</v>
      </c>
      <c r="AE11" s="52">
        <v>220052.83262000006</v>
      </c>
      <c r="AF11" s="52">
        <v>221226.75459999999</v>
      </c>
      <c r="AG11" s="52">
        <v>218943.80891000008</v>
      </c>
      <c r="AH11" s="52">
        <v>220771.87373000002</v>
      </c>
      <c r="AI11" s="52">
        <v>219526.35913000006</v>
      </c>
      <c r="AJ11" s="52">
        <v>220708.05406999998</v>
      </c>
      <c r="AK11" s="52">
        <v>218983.77107999986</v>
      </c>
      <c r="AL11" s="52">
        <v>226887.97384999995</v>
      </c>
      <c r="AM11" s="52">
        <v>227076.56729000006</v>
      </c>
      <c r="AN11" s="52">
        <v>226114.64205999998</v>
      </c>
      <c r="AO11" s="52">
        <v>228406.56362</v>
      </c>
      <c r="AP11" s="52">
        <v>227540.16612000001</v>
      </c>
      <c r="AQ11" s="14">
        <v>2676239.3670800002</v>
      </c>
      <c r="AS11" s="52">
        <v>227738.33100999999</v>
      </c>
      <c r="AT11" s="52">
        <v>233180.19065999999</v>
      </c>
      <c r="AU11" s="52">
        <v>227165.14051999999</v>
      </c>
      <c r="AV11" s="52">
        <v>231847.65694999992</v>
      </c>
      <c r="AW11" s="52">
        <v>226203.55255000002</v>
      </c>
      <c r="AX11" s="52">
        <v>230202.23765</v>
      </c>
      <c r="AY11" s="52">
        <v>224332.97578000001</v>
      </c>
      <c r="AZ11" s="52">
        <v>244250.11334000001</v>
      </c>
      <c r="BA11" s="211">
        <v>243499.04488999999</v>
      </c>
      <c r="BB11" s="212">
        <v>243039.82156000001</v>
      </c>
      <c r="BC11" s="212">
        <v>245864.69959</v>
      </c>
      <c r="BD11" s="212">
        <v>242133.76152</v>
      </c>
      <c r="BE11" s="213">
        <v>2819457.5260199998</v>
      </c>
      <c r="BF11" s="208"/>
      <c r="BG11" s="212">
        <v>244578.82131</v>
      </c>
      <c r="BH11" s="212">
        <v>247770.67594966566</v>
      </c>
      <c r="BI11" s="212">
        <v>242391.6538</v>
      </c>
      <c r="BJ11" s="212">
        <v>244333.65031</v>
      </c>
      <c r="BK11" s="212">
        <v>245307.48173</v>
      </c>
      <c r="BL11" s="212">
        <v>248938.13504243598</v>
      </c>
      <c r="BM11" s="212">
        <v>243764.02196000001</v>
      </c>
      <c r="BN11" s="212">
        <v>273745.53467999998</v>
      </c>
      <c r="BO11" s="212">
        <v>273908.95955999999</v>
      </c>
      <c r="BP11" s="212">
        <v>274138.04910059099</v>
      </c>
      <c r="BQ11" s="212">
        <v>274601.97861882101</v>
      </c>
      <c r="BR11" s="212">
        <v>275756.610920779</v>
      </c>
      <c r="BS11" s="213">
        <v>3089235.5729822926</v>
      </c>
      <c r="BU11" s="52">
        <v>278662.14177590696</v>
      </c>
      <c r="BV11" s="52">
        <v>278629.64537007303</v>
      </c>
      <c r="BW11" s="52">
        <v>273699.814355782</v>
      </c>
      <c r="BX11" s="52">
        <v>275998.05364941002</v>
      </c>
      <c r="BY11" s="52">
        <v>274156.64094910095</v>
      </c>
      <c r="BZ11" s="52">
        <v>277045.115835606</v>
      </c>
      <c r="CA11" s="52">
        <v>274652.04651741899</v>
      </c>
      <c r="CB11" s="52">
        <v>287895.30415082403</v>
      </c>
      <c r="CC11" s="52">
        <v>288158.24268239498</v>
      </c>
      <c r="CD11" s="52">
        <v>286364.78553376801</v>
      </c>
      <c r="CE11" s="52">
        <v>287848.41723938601</v>
      </c>
      <c r="CF11" s="52">
        <v>286191.55038721103</v>
      </c>
      <c r="CG11" s="14">
        <v>3369301.7584468825</v>
      </c>
      <c r="CI11" s="52">
        <v>287644.907241915</v>
      </c>
      <c r="CJ11" s="52">
        <v>293318.82707715099</v>
      </c>
      <c r="CK11" s="52">
        <v>292262.089676673</v>
      </c>
      <c r="CL11" s="52">
        <v>291953.66531538998</v>
      </c>
      <c r="CM11" s="52">
        <v>287694.797386494</v>
      </c>
      <c r="CN11" s="52">
        <v>289628.40560708701</v>
      </c>
      <c r="CO11" s="52">
        <v>286855.41620216699</v>
      </c>
      <c r="CP11" s="52">
        <v>300429.95944835298</v>
      </c>
      <c r="CQ11" s="52">
        <v>300707.71083919698</v>
      </c>
      <c r="CR11" s="52">
        <v>299559.55061653</v>
      </c>
      <c r="CS11" s="52">
        <v>300447.47702364199</v>
      </c>
      <c r="CT11" s="52">
        <v>299682.98149076803</v>
      </c>
      <c r="CU11" s="14">
        <v>3530185.7879253672</v>
      </c>
      <c r="CW11" s="52">
        <v>299904.21087221301</v>
      </c>
      <c r="CX11" s="52">
        <v>304745.32197337697</v>
      </c>
      <c r="CY11" s="52">
        <v>300083.28425014199</v>
      </c>
      <c r="CZ11" s="52">
        <v>302826.01223529299</v>
      </c>
      <c r="DA11" s="52">
        <v>305501.696412355</v>
      </c>
      <c r="DB11" s="52">
        <v>303084.30445826001</v>
      </c>
      <c r="DC11" s="52">
        <v>298913.24472665205</v>
      </c>
      <c r="DD11" s="52">
        <v>308783.12995453103</v>
      </c>
      <c r="DE11" s="52">
        <v>309187.778346612</v>
      </c>
      <c r="DF11" s="52">
        <v>307417.29867300601</v>
      </c>
      <c r="DG11" s="52">
        <v>310505.06180940598</v>
      </c>
      <c r="DH11" s="52">
        <v>309704.60827901604</v>
      </c>
      <c r="DI11" s="14">
        <v>3660655.9519908628</v>
      </c>
      <c r="DK11" s="52">
        <v>310741.207889996</v>
      </c>
      <c r="DL11" s="52">
        <v>312335.44437152601</v>
      </c>
      <c r="DM11" s="52">
        <v>310893.75854507799</v>
      </c>
      <c r="DN11" s="52">
        <v>312087.04542871797</v>
      </c>
      <c r="DO11" s="52">
        <v>309057.90283502196</v>
      </c>
      <c r="DP11" s="52">
        <v>310062.01632096898</v>
      </c>
      <c r="DQ11" s="52">
        <v>307628.96795671101</v>
      </c>
      <c r="DR11" s="52">
        <v>321347.74859690998</v>
      </c>
      <c r="DS11" s="52">
        <v>323403.6757434</v>
      </c>
      <c r="DT11" s="52">
        <v>319567.49570933904</v>
      </c>
      <c r="DU11" s="52">
        <v>323831.32942493702</v>
      </c>
      <c r="DV11" s="52">
        <v>323291.56737108802</v>
      </c>
      <c r="DW11" s="14">
        <v>3784248.1601936938</v>
      </c>
      <c r="DX11" s="9">
        <f t="shared" si="0"/>
        <v>-331157.60830000043</v>
      </c>
      <c r="DY11" s="9">
        <f t="shared" si="1"/>
        <v>83313.553810000885</v>
      </c>
      <c r="DZ11" s="9">
        <f t="shared" si="2"/>
        <v>143218.15893999953</v>
      </c>
    </row>
    <row r="12" spans="2:131" outlineLevel="1">
      <c r="B12" s="13" t="s">
        <v>687</v>
      </c>
      <c r="C12" s="14"/>
      <c r="D12" s="14"/>
      <c r="E12" s="14"/>
      <c r="F12" s="14"/>
      <c r="G12" s="14"/>
      <c r="H12" s="14"/>
      <c r="I12" s="14"/>
      <c r="J12" s="52">
        <v>42.790999999999997</v>
      </c>
      <c r="K12" s="52">
        <v>391.96728000000002</v>
      </c>
      <c r="L12" s="52">
        <v>59.393000000000001</v>
      </c>
      <c r="M12" s="52">
        <v>254.97159999999997</v>
      </c>
      <c r="N12" s="52">
        <v>606.12490000000003</v>
      </c>
      <c r="O12" s="146">
        <v>1355.2477800000001</v>
      </c>
      <c r="Q12" s="52">
        <v>65122.395339999995</v>
      </c>
      <c r="R12" s="52">
        <v>97341.853840000011</v>
      </c>
      <c r="S12" s="52">
        <v>91397.361669999984</v>
      </c>
      <c r="T12" s="52">
        <v>77049.379750000022</v>
      </c>
      <c r="U12" s="52">
        <v>68517.588679999972</v>
      </c>
      <c r="V12" s="52">
        <v>68129.325370000006</v>
      </c>
      <c r="W12" s="52">
        <v>62478.973440000031</v>
      </c>
      <c r="X12" s="52">
        <v>104730.63120999999</v>
      </c>
      <c r="Y12" s="52">
        <v>81768.781560000018</v>
      </c>
      <c r="Z12" s="52">
        <v>81407.051039999991</v>
      </c>
      <c r="AA12" s="52">
        <v>84307.608870000011</v>
      </c>
      <c r="AB12" s="52">
        <v>73494.051650000009</v>
      </c>
      <c r="AC12" s="14">
        <v>955745.00242000015</v>
      </c>
      <c r="AD12" s="146">
        <v>883103.84476655116</v>
      </c>
      <c r="AE12" s="52">
        <v>74269.13549000003</v>
      </c>
      <c r="AF12" s="52">
        <v>77717.374980000008</v>
      </c>
      <c r="AG12" s="52">
        <v>72735.324539999987</v>
      </c>
      <c r="AH12" s="52">
        <v>78049.551830000011</v>
      </c>
      <c r="AI12" s="52">
        <v>68242.686569999991</v>
      </c>
      <c r="AJ12" s="52">
        <v>57220.180629999995</v>
      </c>
      <c r="AK12" s="52">
        <v>59579.382790000003</v>
      </c>
      <c r="AL12" s="52">
        <v>66998.327909999993</v>
      </c>
      <c r="AM12" s="52">
        <v>85415.881169999993</v>
      </c>
      <c r="AN12" s="52">
        <v>97373.550989999989</v>
      </c>
      <c r="AO12" s="52">
        <v>93713.882939999996</v>
      </c>
      <c r="AP12" s="52">
        <v>68761.480989999996</v>
      </c>
      <c r="AQ12" s="14">
        <v>900076.76083000004</v>
      </c>
      <c r="AS12" s="52">
        <v>75371.020669999998</v>
      </c>
      <c r="AT12" s="52">
        <v>78736.581780000008</v>
      </c>
      <c r="AU12" s="52">
        <v>79851.029699999985</v>
      </c>
      <c r="AV12" s="52">
        <v>74349.599409999995</v>
      </c>
      <c r="AW12" s="52">
        <v>64262.010540000003</v>
      </c>
      <c r="AX12" s="52">
        <v>64535.255709999983</v>
      </c>
      <c r="AY12" s="52">
        <v>83682.455114445896</v>
      </c>
      <c r="AZ12" s="52">
        <v>108817.54978</v>
      </c>
      <c r="BA12" s="211">
        <v>69704.38354000001</v>
      </c>
      <c r="BB12" s="212">
        <v>129028.44604000001</v>
      </c>
      <c r="BC12" s="212">
        <v>120276.88667192901</v>
      </c>
      <c r="BD12" s="212">
        <v>60666.738290695292</v>
      </c>
      <c r="BE12" s="213">
        <v>1009281.9572470702</v>
      </c>
      <c r="BF12" s="208"/>
      <c r="BG12" s="212">
        <v>69378.744004001972</v>
      </c>
      <c r="BH12" s="212">
        <v>99808.988119999995</v>
      </c>
      <c r="BI12" s="212">
        <v>80700.328909999997</v>
      </c>
      <c r="BJ12" s="212">
        <v>87691.23878</v>
      </c>
      <c r="BK12" s="212">
        <v>76570.339823949107</v>
      </c>
      <c r="BL12" s="212">
        <v>77554.57091999994</v>
      </c>
      <c r="BM12" s="212">
        <v>70744.746750000006</v>
      </c>
      <c r="BN12" s="212">
        <v>75665.807479999989</v>
      </c>
      <c r="BO12" s="212">
        <v>74833.963409999997</v>
      </c>
      <c r="BP12" s="212">
        <v>71203.684274675208</v>
      </c>
      <c r="BQ12" s="212">
        <v>80189.052126748691</v>
      </c>
      <c r="BR12" s="212">
        <v>78677.014429470699</v>
      </c>
      <c r="BS12" s="213">
        <v>943018.47902884567</v>
      </c>
      <c r="BU12" s="212">
        <v>82999.459289685794</v>
      </c>
      <c r="BV12" s="212">
        <v>99002.618813820707</v>
      </c>
      <c r="BW12" s="212">
        <v>93577.263061472404</v>
      </c>
      <c r="BX12" s="212">
        <v>105406.5852257087</v>
      </c>
      <c r="BY12" s="212">
        <v>85435.533769573201</v>
      </c>
      <c r="BZ12" s="212">
        <v>83815.146367604393</v>
      </c>
      <c r="CA12" s="212">
        <v>73053.241150659102</v>
      </c>
      <c r="CB12" s="212">
        <v>77851.889808058098</v>
      </c>
      <c r="CC12" s="212">
        <v>77657.534860200001</v>
      </c>
      <c r="CD12" s="212">
        <v>75152.462808800003</v>
      </c>
      <c r="CE12" s="212">
        <v>80686.675037002613</v>
      </c>
      <c r="CF12" s="212">
        <v>79904.697108959997</v>
      </c>
      <c r="CG12" s="14">
        <v>1014543.107301545</v>
      </c>
      <c r="CI12" s="212">
        <v>84128.119916991098</v>
      </c>
      <c r="CJ12" s="212">
        <v>98256.648563407711</v>
      </c>
      <c r="CK12" s="212">
        <v>96398.125819399094</v>
      </c>
      <c r="CL12" s="212">
        <v>102174.9265737292</v>
      </c>
      <c r="CM12" s="212">
        <v>86201.844749933894</v>
      </c>
      <c r="CN12" s="212">
        <v>79636.288986435698</v>
      </c>
      <c r="CO12" s="212">
        <v>71101.727041480306</v>
      </c>
      <c r="CP12" s="212">
        <v>71889.844456000006</v>
      </c>
      <c r="CQ12" s="212">
        <v>71889.844456000006</v>
      </c>
      <c r="CR12" s="212">
        <v>70804.901123603806</v>
      </c>
      <c r="CS12" s="212">
        <v>78188.654705760899</v>
      </c>
      <c r="CT12" s="212">
        <v>77649.982177158803</v>
      </c>
      <c r="CU12" s="14">
        <v>988320.90856990067</v>
      </c>
      <c r="CW12" s="212">
        <v>82683.154117821206</v>
      </c>
      <c r="CX12" s="212">
        <v>97802.802724542897</v>
      </c>
      <c r="CY12" s="212">
        <v>92048.206824097011</v>
      </c>
      <c r="CZ12" s="212">
        <v>94694.050289483304</v>
      </c>
      <c r="DA12" s="212">
        <v>84842.548589480808</v>
      </c>
      <c r="DB12" s="212">
        <v>78524.134339271302</v>
      </c>
      <c r="DC12" s="212">
        <v>71021.611130437101</v>
      </c>
      <c r="DD12" s="212">
        <v>68600.345854499988</v>
      </c>
      <c r="DE12" s="212">
        <v>68600.345854499988</v>
      </c>
      <c r="DF12" s="212">
        <v>67354.464880705404</v>
      </c>
      <c r="DG12" s="212">
        <v>76705.637389014097</v>
      </c>
      <c r="DH12" s="212">
        <v>77570.370885887591</v>
      </c>
      <c r="DI12" s="14">
        <v>960447.6728797406</v>
      </c>
      <c r="DK12" s="52">
        <v>67706.718416500007</v>
      </c>
      <c r="DL12" s="52">
        <v>67119.872787600005</v>
      </c>
      <c r="DM12" s="52">
        <v>60624.400055099999</v>
      </c>
      <c r="DN12" s="52">
        <v>67119.872787600005</v>
      </c>
      <c r="DO12" s="52">
        <v>64954.715210100003</v>
      </c>
      <c r="DP12" s="52">
        <v>67119.872787600005</v>
      </c>
      <c r="DQ12" s="52">
        <v>64954.715210100003</v>
      </c>
      <c r="DR12" s="52">
        <v>67119.872787600005</v>
      </c>
      <c r="DS12" s="52">
        <v>67119.872787600005</v>
      </c>
      <c r="DT12" s="52">
        <v>64954.715210100003</v>
      </c>
      <c r="DU12" s="52">
        <v>67119.872787600005</v>
      </c>
      <c r="DV12" s="52">
        <v>64954.715210100003</v>
      </c>
      <c r="DW12" s="14">
        <v>790869.21603760018</v>
      </c>
      <c r="DX12" s="9">
        <f t="shared" si="0"/>
        <v>954389.75464000017</v>
      </c>
      <c r="DY12" s="9">
        <f t="shared" si="1"/>
        <v>-55668.241590000107</v>
      </c>
      <c r="DZ12" s="9">
        <f t="shared" si="2"/>
        <v>109205.19641707011</v>
      </c>
    </row>
    <row r="13" spans="2:131" outlineLevel="1">
      <c r="B13" s="13" t="s">
        <v>688</v>
      </c>
      <c r="C13" s="14"/>
      <c r="D13" s="14"/>
      <c r="E13" s="14"/>
      <c r="F13" s="14"/>
      <c r="G13" s="14"/>
      <c r="H13" s="14"/>
      <c r="I13" s="14"/>
      <c r="J13" s="52">
        <v>59900.60095</v>
      </c>
      <c r="K13" s="52">
        <v>58402.148909999996</v>
      </c>
      <c r="L13" s="52">
        <v>59960.345340000007</v>
      </c>
      <c r="M13" s="52">
        <v>63072.660760000021</v>
      </c>
      <c r="N13" s="52">
        <v>52107.253050000007</v>
      </c>
      <c r="O13" s="146">
        <v>293443.00901000004</v>
      </c>
      <c r="Q13" s="52">
        <v>901.51616999999999</v>
      </c>
      <c r="R13" s="52">
        <v>1856.2329199999999</v>
      </c>
      <c r="S13" s="52">
        <v>5697.0226700000003</v>
      </c>
      <c r="T13" s="52">
        <v>5041.7601299999997</v>
      </c>
      <c r="U13" s="52">
        <v>2219.6116699999998</v>
      </c>
      <c r="V13" s="52">
        <v>3318.00425</v>
      </c>
      <c r="W13" s="52">
        <v>3149.7236700000003</v>
      </c>
      <c r="X13" s="52">
        <v>1231.51865</v>
      </c>
      <c r="Y13" s="52">
        <v>2533.8865100000003</v>
      </c>
      <c r="Z13" s="52">
        <v>2.6625900000000002</v>
      </c>
      <c r="AA13" s="52">
        <v>0</v>
      </c>
      <c r="AB13" s="52">
        <v>0</v>
      </c>
      <c r="AC13" s="14">
        <v>25951.93923</v>
      </c>
      <c r="AD13" s="146">
        <v>38408.323998490167</v>
      </c>
      <c r="AE13" s="52">
        <v>0</v>
      </c>
      <c r="AF13" s="52">
        <v>0</v>
      </c>
      <c r="AG13" s="52">
        <v>0</v>
      </c>
      <c r="AH13" s="52">
        <v>0</v>
      </c>
      <c r="AI13" s="52">
        <v>0</v>
      </c>
      <c r="AJ13" s="52">
        <v>0</v>
      </c>
      <c r="AK13" s="52">
        <v>2444.5873300000003</v>
      </c>
      <c r="AL13" s="52">
        <v>2523.3100199999999</v>
      </c>
      <c r="AM13" s="52">
        <v>1944.37617</v>
      </c>
      <c r="AN13" s="52">
        <v>0</v>
      </c>
      <c r="AO13" s="52">
        <v>4443.6613600000001</v>
      </c>
      <c r="AP13" s="52">
        <v>2482.03757</v>
      </c>
      <c r="AQ13" s="14">
        <v>13837.972450000001</v>
      </c>
      <c r="AS13" s="52">
        <v>28140.648559999998</v>
      </c>
      <c r="AT13" s="52">
        <v>29232.898260000002</v>
      </c>
      <c r="AU13" s="52">
        <v>12252.88264</v>
      </c>
      <c r="AV13" s="52">
        <v>32410.959569999999</v>
      </c>
      <c r="AW13" s="52">
        <v>23750.46817</v>
      </c>
      <c r="AX13" s="52">
        <v>4761.4357699999991</v>
      </c>
      <c r="AY13" s="52">
        <v>5348.5893100000003</v>
      </c>
      <c r="AZ13" s="52">
        <v>12220.317928478302</v>
      </c>
      <c r="BA13" s="211">
        <v>12283.381089999999</v>
      </c>
      <c r="BB13" s="212">
        <v>8957.8458200000005</v>
      </c>
      <c r="BC13" s="212">
        <v>10234.814119999999</v>
      </c>
      <c r="BD13" s="212">
        <v>17924.359659999998</v>
      </c>
      <c r="BE13" s="213">
        <v>197518.60089847827</v>
      </c>
      <c r="BF13" s="208"/>
      <c r="BG13" s="212">
        <v>7950.2524400000002</v>
      </c>
      <c r="BH13" s="212">
        <v>8871.665570000001</v>
      </c>
      <c r="BI13" s="212">
        <v>5366.9320700000007</v>
      </c>
      <c r="BJ13" s="212">
        <v>0</v>
      </c>
      <c r="BK13" s="212">
        <v>1211.45759</v>
      </c>
      <c r="BL13" s="212">
        <v>1373.5899199999999</v>
      </c>
      <c r="BM13" s="212">
        <v>1964.37003</v>
      </c>
      <c r="BN13" s="212">
        <v>2245.9053699999999</v>
      </c>
      <c r="BO13" s="212">
        <v>6063.1986500000003</v>
      </c>
      <c r="BP13" s="212">
        <v>4641.2887000000001</v>
      </c>
      <c r="BQ13" s="212">
        <v>1665.3197621043</v>
      </c>
      <c r="BR13" s="212">
        <v>3358.7296299048003</v>
      </c>
      <c r="BS13" s="213">
        <v>44712.709732009098</v>
      </c>
      <c r="BU13" s="212">
        <v>4496.7873141128002</v>
      </c>
      <c r="BV13" s="212">
        <v>3656.8212794704</v>
      </c>
      <c r="BW13" s="212">
        <v>4616.5546381897002</v>
      </c>
      <c r="BX13" s="212">
        <v>6937.6282200723999</v>
      </c>
      <c r="BY13" s="212">
        <v>9587.6714389086992</v>
      </c>
      <c r="BZ13" s="212">
        <v>3908.8431499645999</v>
      </c>
      <c r="CA13" s="212">
        <v>1690.6458331155</v>
      </c>
      <c r="CB13" s="212">
        <v>1777.5691317803999</v>
      </c>
      <c r="CC13" s="212">
        <v>1783.3002563548</v>
      </c>
      <c r="CD13" s="212">
        <v>1908.1218354307</v>
      </c>
      <c r="CE13" s="212">
        <v>1657.037907633</v>
      </c>
      <c r="CF13" s="212">
        <v>3558.2497897188</v>
      </c>
      <c r="CG13" s="14">
        <v>45579.230794751798</v>
      </c>
      <c r="CI13" s="212">
        <v>6271.4162672600996</v>
      </c>
      <c r="CJ13" s="212">
        <v>13325.108562528301</v>
      </c>
      <c r="CK13" s="212">
        <v>32975.102092789704</v>
      </c>
      <c r="CL13" s="212">
        <v>31865.8970157519</v>
      </c>
      <c r="CM13" s="212">
        <v>31115.204450234898</v>
      </c>
      <c r="CN13" s="212">
        <v>17889.615827711499</v>
      </c>
      <c r="CO13" s="212">
        <v>8880.2646734245991</v>
      </c>
      <c r="CP13" s="212">
        <v>3350.0183607639997</v>
      </c>
      <c r="CQ13" s="212">
        <v>1706.0428798701</v>
      </c>
      <c r="CR13" s="212">
        <v>2358.4020612746999</v>
      </c>
      <c r="CS13" s="212">
        <v>2665.1167747045997</v>
      </c>
      <c r="CT13" s="212">
        <v>8364.6121149974006</v>
      </c>
      <c r="CU13" s="14">
        <v>160766.8010813118</v>
      </c>
      <c r="CW13" s="212">
        <v>8938.5517726632988</v>
      </c>
      <c r="CX13" s="212">
        <v>14811.5846811067</v>
      </c>
      <c r="CY13" s="212">
        <v>32944.476563315598</v>
      </c>
      <c r="CZ13" s="212">
        <v>31674.247794201798</v>
      </c>
      <c r="DA13" s="212">
        <v>31084.560959534101</v>
      </c>
      <c r="DB13" s="212">
        <v>20588.7033832704</v>
      </c>
      <c r="DC13" s="212">
        <v>10861.159053792899</v>
      </c>
      <c r="DD13" s="212">
        <v>6201.4761703544009</v>
      </c>
      <c r="DE13" s="212">
        <v>1612.9608786879999</v>
      </c>
      <c r="DF13" s="212">
        <v>1854.7104354649</v>
      </c>
      <c r="DG13" s="212">
        <v>3787.0554355006002</v>
      </c>
      <c r="DH13" s="212">
        <v>11793.975338596099</v>
      </c>
      <c r="DI13" s="14">
        <v>176153.46246648877</v>
      </c>
      <c r="DK13" s="52">
        <v>12047.7391478876</v>
      </c>
      <c r="DL13" s="52">
        <v>17836.165567852298</v>
      </c>
      <c r="DM13" s="52">
        <v>33161.123903088002</v>
      </c>
      <c r="DN13" s="52">
        <v>32091.782083247403</v>
      </c>
      <c r="DO13" s="52">
        <v>30479.406400603701</v>
      </c>
      <c r="DP13" s="52">
        <v>22182.4370523049</v>
      </c>
      <c r="DQ13" s="52">
        <v>13653.4387759376</v>
      </c>
      <c r="DR13" s="52">
        <v>8574.8827125086009</v>
      </c>
      <c r="DS13" s="52">
        <v>2626.431174156</v>
      </c>
      <c r="DT13" s="52">
        <v>2488.6509871748999</v>
      </c>
      <c r="DU13" s="52">
        <v>5082.5210823195994</v>
      </c>
      <c r="DV13" s="52">
        <v>13344.2630664427</v>
      </c>
      <c r="DW13" s="14">
        <v>193568.84195352334</v>
      </c>
      <c r="DX13" s="9">
        <f t="shared" si="0"/>
        <v>-267491.06978000002</v>
      </c>
      <c r="DY13" s="9">
        <f t="shared" si="1"/>
        <v>-12113.966779999999</v>
      </c>
      <c r="DZ13" s="9">
        <f t="shared" si="2"/>
        <v>183680.62844847827</v>
      </c>
    </row>
    <row r="14" spans="2:131" outlineLevel="1">
      <c r="B14" s="15" t="s">
        <v>7</v>
      </c>
      <c r="C14" s="16"/>
      <c r="D14" s="16"/>
      <c r="E14" s="16"/>
      <c r="F14" s="16"/>
      <c r="G14" s="16"/>
      <c r="H14" s="16"/>
      <c r="I14" s="16"/>
      <c r="J14" s="16">
        <v>865.28</v>
      </c>
      <c r="K14" s="16">
        <v>0</v>
      </c>
      <c r="L14" s="52">
        <v>404.48</v>
      </c>
      <c r="M14" s="52">
        <v>426.82746999999995</v>
      </c>
      <c r="N14" s="52">
        <v>405.03458000000001</v>
      </c>
      <c r="O14" s="146">
        <v>2101.6220499999999</v>
      </c>
      <c r="Q14" s="52">
        <v>409.6995</v>
      </c>
      <c r="R14" s="52">
        <v>0</v>
      </c>
      <c r="S14" s="52">
        <v>0</v>
      </c>
      <c r="T14" s="52">
        <v>563.61146999999994</v>
      </c>
      <c r="U14" s="52">
        <v>0</v>
      </c>
      <c r="V14" s="52">
        <v>568.24685999999997</v>
      </c>
      <c r="W14" s="52">
        <v>0</v>
      </c>
      <c r="X14" s="52">
        <v>0</v>
      </c>
      <c r="Y14" s="52">
        <v>0</v>
      </c>
      <c r="Z14" s="52">
        <v>0</v>
      </c>
      <c r="AA14" s="52">
        <v>0</v>
      </c>
      <c r="AB14" s="52">
        <v>0</v>
      </c>
      <c r="AC14" s="14">
        <v>1541.55783</v>
      </c>
      <c r="AD14" s="146">
        <v>0</v>
      </c>
      <c r="AE14" s="52">
        <v>563.85006999999996</v>
      </c>
      <c r="AF14" s="52">
        <v>471.87250000000006</v>
      </c>
      <c r="AG14" s="52">
        <v>0</v>
      </c>
      <c r="AH14" s="52">
        <v>401.80459999999999</v>
      </c>
      <c r="AI14" s="16">
        <v>0</v>
      </c>
      <c r="AJ14" s="52">
        <v>282.33335</v>
      </c>
      <c r="AK14" s="52">
        <v>0</v>
      </c>
      <c r="AL14" s="16">
        <v>0</v>
      </c>
      <c r="AM14" s="16">
        <v>0</v>
      </c>
      <c r="AN14" s="52">
        <v>0</v>
      </c>
      <c r="AO14" s="52">
        <v>0</v>
      </c>
      <c r="AP14" s="52">
        <v>0</v>
      </c>
      <c r="AQ14" s="14">
        <v>1719.8605199999997</v>
      </c>
      <c r="AS14" s="52">
        <v>444.52132</v>
      </c>
      <c r="AT14" s="16">
        <v>1824.9121100000002</v>
      </c>
      <c r="AU14" s="52">
        <v>1704.7746099999999</v>
      </c>
      <c r="AV14" s="52">
        <v>1970.7853900000002</v>
      </c>
      <c r="AW14" s="52">
        <v>0</v>
      </c>
      <c r="AX14" s="52">
        <v>1826.9121100000002</v>
      </c>
      <c r="AY14" s="16">
        <v>0</v>
      </c>
      <c r="AZ14" s="16">
        <v>0</v>
      </c>
      <c r="BA14" s="214">
        <v>0</v>
      </c>
      <c r="BB14" s="214">
        <v>0</v>
      </c>
      <c r="BC14" s="214">
        <v>0</v>
      </c>
      <c r="BD14" s="214">
        <v>0</v>
      </c>
      <c r="BE14" s="213">
        <v>7771.9055400000007</v>
      </c>
      <c r="BF14" s="208"/>
      <c r="BG14" s="214">
        <v>0</v>
      </c>
      <c r="BH14" s="214">
        <v>0</v>
      </c>
      <c r="BI14" s="214">
        <v>0</v>
      </c>
      <c r="BJ14" s="214">
        <v>0</v>
      </c>
      <c r="BK14" s="214">
        <v>0</v>
      </c>
      <c r="BL14" s="214">
        <v>0</v>
      </c>
      <c r="BM14" s="214">
        <v>0</v>
      </c>
      <c r="BN14" s="214">
        <v>0</v>
      </c>
      <c r="BO14" s="214">
        <v>0</v>
      </c>
      <c r="BP14" s="214">
        <v>0</v>
      </c>
      <c r="BQ14" s="214">
        <v>0</v>
      </c>
      <c r="BR14" s="214">
        <v>0</v>
      </c>
      <c r="BS14" s="213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4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0</v>
      </c>
      <c r="CP14" s="16">
        <v>0</v>
      </c>
      <c r="CQ14" s="16">
        <v>0</v>
      </c>
      <c r="CR14" s="16">
        <v>0</v>
      </c>
      <c r="CS14" s="16">
        <v>0</v>
      </c>
      <c r="CT14" s="16">
        <v>0</v>
      </c>
      <c r="CU14" s="14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>
        <v>0</v>
      </c>
      <c r="DF14" s="16">
        <v>0</v>
      </c>
      <c r="DG14" s="16">
        <v>0</v>
      </c>
      <c r="DH14" s="16">
        <v>0</v>
      </c>
      <c r="DI14" s="14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>
        <v>0</v>
      </c>
      <c r="DU14" s="16">
        <v>0</v>
      </c>
      <c r="DV14" s="16">
        <v>0</v>
      </c>
      <c r="DW14" s="14">
        <v>0</v>
      </c>
      <c r="DX14" s="9">
        <f t="shared" si="0"/>
        <v>-560.06421999999998</v>
      </c>
      <c r="DY14" s="9">
        <f t="shared" si="1"/>
        <v>178.30268999999976</v>
      </c>
      <c r="DZ14" s="9">
        <f t="shared" si="2"/>
        <v>6052.0450200000014</v>
      </c>
    </row>
    <row r="15" spans="2:131" outlineLevel="1">
      <c r="B15" s="17" t="s">
        <v>8</v>
      </c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47">
        <v>0</v>
      </c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>
        <v>0</v>
      </c>
      <c r="AD15" s="147">
        <v>0</v>
      </c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>
        <v>0</v>
      </c>
      <c r="AS15" s="18"/>
      <c r="AT15" s="18"/>
      <c r="AU15" s="18"/>
      <c r="AV15" s="18"/>
      <c r="AW15" s="18"/>
      <c r="AX15" s="18"/>
      <c r="AY15" s="18"/>
      <c r="AZ15" s="18"/>
      <c r="BA15" s="215"/>
      <c r="BB15" s="215"/>
      <c r="BC15" s="215"/>
      <c r="BD15" s="215"/>
      <c r="BE15" s="215">
        <v>0</v>
      </c>
      <c r="BF15" s="208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5"/>
      <c r="BS15" s="215">
        <v>0</v>
      </c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>
        <v>0</v>
      </c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>
        <v>0</v>
      </c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>
        <v>0</v>
      </c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>
        <v>0</v>
      </c>
      <c r="DX15" s="9">
        <f t="shared" si="0"/>
        <v>0</v>
      </c>
      <c r="DY15" s="9">
        <f t="shared" si="1"/>
        <v>0</v>
      </c>
      <c r="DZ15" s="9">
        <f t="shared" si="2"/>
        <v>0</v>
      </c>
    </row>
    <row r="16" spans="2:131" outlineLevel="1"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148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148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S16" s="20"/>
      <c r="AT16" s="20"/>
      <c r="AU16" s="20"/>
      <c r="AV16" s="20"/>
      <c r="AW16" s="20"/>
      <c r="AX16" s="20"/>
      <c r="AY16" s="20"/>
      <c r="AZ16" s="20"/>
      <c r="BA16" s="216"/>
      <c r="BB16" s="216"/>
      <c r="BC16" s="216"/>
      <c r="BD16" s="216"/>
      <c r="BE16" s="216"/>
      <c r="BF16" s="208"/>
      <c r="BG16" s="216"/>
      <c r="BH16" s="216"/>
      <c r="BI16" s="216"/>
      <c r="BJ16" s="216"/>
      <c r="BK16" s="216"/>
      <c r="BL16" s="216"/>
      <c r="BM16" s="216"/>
      <c r="BN16" s="216"/>
      <c r="BO16" s="216"/>
      <c r="BP16" s="216"/>
      <c r="BQ16" s="216"/>
      <c r="BR16" s="216"/>
      <c r="BS16" s="216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9">
        <f t="shared" si="0"/>
        <v>0</v>
      </c>
      <c r="DY16" s="9">
        <f t="shared" si="1"/>
        <v>0</v>
      </c>
      <c r="DZ16" s="9">
        <f t="shared" si="2"/>
        <v>0</v>
      </c>
    </row>
    <row r="17" spans="2:131">
      <c r="B17" s="11" t="s">
        <v>9</v>
      </c>
      <c r="C17" s="12">
        <v>-530136.02814000007</v>
      </c>
      <c r="D17" s="12">
        <v>-114024.74887000001</v>
      </c>
      <c r="E17" s="12">
        <v>-98363.663859999971</v>
      </c>
      <c r="F17" s="12">
        <v>-101616.53229999999</v>
      </c>
      <c r="G17" s="12">
        <v>-96437.141319999995</v>
      </c>
      <c r="H17" s="12">
        <v>-78510.623559999978</v>
      </c>
      <c r="I17" s="12">
        <v>-111166.49513999998</v>
      </c>
      <c r="J17" s="12">
        <v>-138106.01047000001</v>
      </c>
      <c r="K17" s="12">
        <v>-108188.40401000001</v>
      </c>
      <c r="L17" s="12">
        <v>-110880.86662000003</v>
      </c>
      <c r="M17" s="12">
        <v>-81908.963779999962</v>
      </c>
      <c r="N17" s="12">
        <v>-112819.72752000001</v>
      </c>
      <c r="O17" s="145">
        <v>-1682159.2055899999</v>
      </c>
      <c r="Q17" s="12">
        <v>-245961.24699000001</v>
      </c>
      <c r="R17" s="12">
        <v>-110938.68288000001</v>
      </c>
      <c r="S17" s="12">
        <v>-137725.16031000006</v>
      </c>
      <c r="T17" s="12">
        <v>-112735.73549999998</v>
      </c>
      <c r="U17" s="12">
        <v>-113235.5597</v>
      </c>
      <c r="V17" s="12">
        <v>-123110.69118999998</v>
      </c>
      <c r="W17" s="12">
        <v>-119669.62071</v>
      </c>
      <c r="X17" s="12">
        <v>-172328.5012</v>
      </c>
      <c r="Y17" s="12">
        <v>-167120.55507999999</v>
      </c>
      <c r="Z17" s="12">
        <v>-160165.10487999997</v>
      </c>
      <c r="AA17" s="12">
        <v>-154716.89386999997</v>
      </c>
      <c r="AB17" s="12">
        <v>-181581.39195000002</v>
      </c>
      <c r="AC17" s="12">
        <v>-1799289.14426</v>
      </c>
      <c r="AD17" s="145">
        <v>-1831379.6495642285</v>
      </c>
      <c r="AE17" s="12">
        <v>-341342.74936000002</v>
      </c>
      <c r="AF17" s="12">
        <v>-108958.37612999999</v>
      </c>
      <c r="AG17" s="12">
        <v>-113037.40112999998</v>
      </c>
      <c r="AH17" s="12">
        <v>-111635.47649</v>
      </c>
      <c r="AI17" s="12">
        <v>-116015.85702000001</v>
      </c>
      <c r="AJ17" s="12">
        <v>-126614.43856000001</v>
      </c>
      <c r="AK17" s="12">
        <v>-98646.578800000018</v>
      </c>
      <c r="AL17" s="12">
        <v>-108115.49692000001</v>
      </c>
      <c r="AM17" s="12">
        <v>-126433.76938999997</v>
      </c>
      <c r="AN17" s="12">
        <v>-114664.00345999998</v>
      </c>
      <c r="AO17" s="12">
        <v>-123302.57174999994</v>
      </c>
      <c r="AP17" s="12">
        <v>-222315.79517999999</v>
      </c>
      <c r="AQ17" s="12">
        <v>-1711082.5141899998</v>
      </c>
      <c r="AS17" s="12">
        <v>-321618.40804999997</v>
      </c>
      <c r="AT17" s="12">
        <v>-122809.39113999999</v>
      </c>
      <c r="AU17" s="12">
        <v>-106365.23313999995</v>
      </c>
      <c r="AV17" s="12">
        <v>-109289.85555000001</v>
      </c>
      <c r="AW17" s="12">
        <v>-105834.60225999999</v>
      </c>
      <c r="AX17" s="12">
        <v>-100119.35436000001</v>
      </c>
      <c r="AY17" s="12">
        <v>-97470.759544370871</v>
      </c>
      <c r="AZ17" s="12">
        <v>-108244.67964249337</v>
      </c>
      <c r="BA17" s="210">
        <v>-129592.8628396962</v>
      </c>
      <c r="BB17" s="210">
        <v>-231748.39765787125</v>
      </c>
      <c r="BC17" s="210">
        <v>-167110.94053179215</v>
      </c>
      <c r="BD17" s="210">
        <v>-212450.80814771587</v>
      </c>
      <c r="BE17" s="210">
        <v>-1812655.2928639397</v>
      </c>
      <c r="BF17" s="208"/>
      <c r="BG17" s="210">
        <v>-379161.53117759532</v>
      </c>
      <c r="BH17" s="210">
        <v>-121321.73226695289</v>
      </c>
      <c r="BI17" s="210">
        <v>-120610.24041062777</v>
      </c>
      <c r="BJ17" s="210">
        <v>-108461.34537192169</v>
      </c>
      <c r="BK17" s="210">
        <v>-126542.97474570836</v>
      </c>
      <c r="BL17" s="210">
        <v>-118007.69539261145</v>
      </c>
      <c r="BM17" s="210">
        <v>-112197.76010719125</v>
      </c>
      <c r="BN17" s="210">
        <v>-133971.55878528493</v>
      </c>
      <c r="BO17" s="210">
        <v>-137014.85989368253</v>
      </c>
      <c r="BP17" s="210">
        <v>-143322.97642193674</v>
      </c>
      <c r="BQ17" s="210">
        <v>-138351.48675314986</v>
      </c>
      <c r="BR17" s="210">
        <v>-237160.42974789807</v>
      </c>
      <c r="BS17" s="210">
        <v>-1876124.5910745608</v>
      </c>
      <c r="BU17" s="12">
        <v>-391057.23417610908</v>
      </c>
      <c r="BV17" s="12">
        <v>-135608.81212448471</v>
      </c>
      <c r="BW17" s="12">
        <v>-132022.64277492231</v>
      </c>
      <c r="BX17" s="12">
        <v>-147509.84770197331</v>
      </c>
      <c r="BY17" s="12">
        <v>-135752.93293794582</v>
      </c>
      <c r="BZ17" s="12">
        <v>-137730.57298118199</v>
      </c>
      <c r="CA17" s="12">
        <v>-136033.67652650541</v>
      </c>
      <c r="CB17" s="12">
        <v>-141911.21949891013</v>
      </c>
      <c r="CC17" s="12">
        <v>-144766.80924711388</v>
      </c>
      <c r="CD17" s="12">
        <v>-158957.19858209332</v>
      </c>
      <c r="CE17" s="12">
        <v>-142593.58577568253</v>
      </c>
      <c r="CF17" s="12">
        <v>-243239.92318594147</v>
      </c>
      <c r="CG17" s="12">
        <v>-2047184.455512864</v>
      </c>
      <c r="CI17" s="12">
        <v>-336314.65044241934</v>
      </c>
      <c r="CJ17" s="12">
        <v>-147709.27388782607</v>
      </c>
      <c r="CK17" s="12">
        <v>-141531.22864066757</v>
      </c>
      <c r="CL17" s="12">
        <v>-152117.26187852488</v>
      </c>
      <c r="CM17" s="12">
        <v>-138844.78732499358</v>
      </c>
      <c r="CN17" s="12">
        <v>-138316.71732362942</v>
      </c>
      <c r="CO17" s="12">
        <v>-139369.02535718138</v>
      </c>
      <c r="CP17" s="12">
        <v>-141595.68933547585</v>
      </c>
      <c r="CQ17" s="12">
        <v>-144079.66253602877</v>
      </c>
      <c r="CR17" s="12">
        <v>-154668.42236044817</v>
      </c>
      <c r="CS17" s="12">
        <v>-143578.11048688577</v>
      </c>
      <c r="CT17" s="12">
        <v>-224723.23708499849</v>
      </c>
      <c r="CU17" s="12">
        <v>-2002848.0666590789</v>
      </c>
      <c r="CW17" s="12">
        <v>-353780.53607108165</v>
      </c>
      <c r="CX17" s="12">
        <v>-147577.88202861365</v>
      </c>
      <c r="CY17" s="12">
        <v>-142918.42877392334</v>
      </c>
      <c r="CZ17" s="12">
        <v>-163529.16427983914</v>
      </c>
      <c r="DA17" s="12">
        <v>-144472.98138368223</v>
      </c>
      <c r="DB17" s="12">
        <v>-142178.242962886</v>
      </c>
      <c r="DC17" s="12">
        <v>-143832.60542086529</v>
      </c>
      <c r="DD17" s="12">
        <v>-144088.44594750844</v>
      </c>
      <c r="DE17" s="12">
        <v>-145675.42751773656</v>
      </c>
      <c r="DF17" s="12">
        <v>-152635.98055263612</v>
      </c>
      <c r="DG17" s="12">
        <v>-150477.65062302991</v>
      </c>
      <c r="DH17" s="12">
        <v>-235922.5071866033</v>
      </c>
      <c r="DI17" s="12">
        <v>-2067089.8527484057</v>
      </c>
      <c r="DK17" s="12">
        <v>-369664.62824765901</v>
      </c>
      <c r="DL17" s="12">
        <v>-133637.8444686578</v>
      </c>
      <c r="DM17" s="12">
        <v>-127011.89841787188</v>
      </c>
      <c r="DN17" s="12">
        <v>-135403.40681865541</v>
      </c>
      <c r="DO17" s="12">
        <v>-124853.46892629302</v>
      </c>
      <c r="DP17" s="12">
        <v>-124543.78020668818</v>
      </c>
      <c r="DQ17" s="12">
        <v>-123237.22705518069</v>
      </c>
      <c r="DR17" s="12">
        <v>-128599.5472058067</v>
      </c>
      <c r="DS17" s="12">
        <v>-126105.85607344221</v>
      </c>
      <c r="DT17" s="12">
        <v>-129924.36475940217</v>
      </c>
      <c r="DU17" s="12">
        <v>-134722.2718419992</v>
      </c>
      <c r="DV17" s="12">
        <v>-134576.70871144728</v>
      </c>
      <c r="DW17" s="12">
        <v>-1792281.0027331035</v>
      </c>
      <c r="DX17" s="9">
        <f t="shared" si="0"/>
        <v>-117129.93867000006</v>
      </c>
      <c r="DY17" s="9">
        <f t="shared" si="1"/>
        <v>88206.630070000188</v>
      </c>
      <c r="DZ17" s="9">
        <f t="shared" si="2"/>
        <v>-101572.77867393987</v>
      </c>
      <c r="EA17" s="9">
        <f>BS17-BE17</f>
        <v>-63469.298210621113</v>
      </c>
    </row>
    <row r="18" spans="2:131">
      <c r="B18" s="13" t="s">
        <v>10</v>
      </c>
      <c r="C18" s="14">
        <v>-77125.798280000017</v>
      </c>
      <c r="D18" s="14">
        <v>-85647.701620000007</v>
      </c>
      <c r="E18" s="14">
        <v>-72141.733129999964</v>
      </c>
      <c r="F18" s="14">
        <v>-72521.139079999994</v>
      </c>
      <c r="G18" s="14">
        <v>-55071.104859999992</v>
      </c>
      <c r="H18" s="14">
        <v>-59954.118749999972</v>
      </c>
      <c r="I18" s="14">
        <v>-93199.16651999997</v>
      </c>
      <c r="J18" s="14">
        <v>-103109.16837</v>
      </c>
      <c r="K18" s="14">
        <v>-84409.818220000001</v>
      </c>
      <c r="L18" s="14">
        <v>-87096.145250000016</v>
      </c>
      <c r="M18" s="14">
        <v>-63102.889259999967</v>
      </c>
      <c r="N18" s="14">
        <v>-64684.561099999992</v>
      </c>
      <c r="O18" s="146">
        <v>-918063.3444399999</v>
      </c>
      <c r="Q18" s="14">
        <v>-72987.883419999998</v>
      </c>
      <c r="R18" s="14">
        <v>-63543.431840000012</v>
      </c>
      <c r="S18" s="14">
        <v>-68469.043990000064</v>
      </c>
      <c r="T18" s="14">
        <v>-68068.409689999971</v>
      </c>
      <c r="U18" s="14">
        <v>-67262.454919999989</v>
      </c>
      <c r="V18" s="14">
        <v>-68549.424799999993</v>
      </c>
      <c r="W18" s="14">
        <v>-78704.239390000002</v>
      </c>
      <c r="X18" s="14">
        <v>-127808.24883999997</v>
      </c>
      <c r="Y18" s="14">
        <v>-117135.93857999997</v>
      </c>
      <c r="Z18" s="14">
        <v>-108262.58757999996</v>
      </c>
      <c r="AA18" s="14">
        <v>-101425.41352999999</v>
      </c>
      <c r="AB18" s="14">
        <v>-119397.23571000001</v>
      </c>
      <c r="AC18" s="14">
        <v>-1061614.31229</v>
      </c>
      <c r="AD18" s="146">
        <v>-1139815.4057536367</v>
      </c>
      <c r="AE18" s="14">
        <v>-108384.74327000002</v>
      </c>
      <c r="AF18" s="14">
        <v>-61814.25067999999</v>
      </c>
      <c r="AG18" s="14">
        <v>-61995.766509999994</v>
      </c>
      <c r="AH18" s="14">
        <v>-61962.699379999991</v>
      </c>
      <c r="AI18" s="14">
        <v>-69110.628790000017</v>
      </c>
      <c r="AJ18" s="14">
        <v>-78315.897280000005</v>
      </c>
      <c r="AK18" s="14">
        <v>-58862.128680000023</v>
      </c>
      <c r="AL18" s="14">
        <v>-62319.135300000009</v>
      </c>
      <c r="AM18" s="14">
        <v>-72496.726719999977</v>
      </c>
      <c r="AN18" s="14">
        <v>-72816.068799999979</v>
      </c>
      <c r="AO18" s="14">
        <v>-72772.688609999954</v>
      </c>
      <c r="AP18" s="14">
        <v>-112824.77026999999</v>
      </c>
      <c r="AQ18" s="14">
        <v>-893675.50428999984</v>
      </c>
      <c r="AS18" s="14">
        <v>-72117.091349999988</v>
      </c>
      <c r="AT18" s="14">
        <v>-79831.843829999998</v>
      </c>
      <c r="AU18" s="14">
        <v>-60432.647189999952</v>
      </c>
      <c r="AV18" s="14">
        <v>-60253.444130000003</v>
      </c>
      <c r="AW18" s="14">
        <v>-61062.449530000005</v>
      </c>
      <c r="AX18" s="14">
        <v>-58063.575460000007</v>
      </c>
      <c r="AY18" s="14">
        <v>-54966.731874370867</v>
      </c>
      <c r="AZ18" s="14">
        <v>-63479.251104932395</v>
      </c>
      <c r="BA18" s="213">
        <v>-80561.202893036403</v>
      </c>
      <c r="BB18" s="213">
        <v>-168401.63370707614</v>
      </c>
      <c r="BC18" s="213">
        <v>-126051.19686406956</v>
      </c>
      <c r="BD18" s="213">
        <v>-109507.68707099879</v>
      </c>
      <c r="BE18" s="213">
        <v>-994728.75500448421</v>
      </c>
      <c r="BF18" s="208"/>
      <c r="BG18" s="213">
        <v>-75371.474065827453</v>
      </c>
      <c r="BH18" s="213">
        <v>-70084.026168191645</v>
      </c>
      <c r="BI18" s="213">
        <v>-70157.680299267566</v>
      </c>
      <c r="BJ18" s="213">
        <v>-54790.186534780129</v>
      </c>
      <c r="BK18" s="213">
        <v>-77150.320043450367</v>
      </c>
      <c r="BL18" s="213">
        <v>-65914.097932996083</v>
      </c>
      <c r="BM18" s="213">
        <v>-67788.263959142467</v>
      </c>
      <c r="BN18" s="213">
        <v>-79234.404948255047</v>
      </c>
      <c r="BO18" s="213">
        <v>-80664.912599240633</v>
      </c>
      <c r="BP18" s="213">
        <v>-78398.677136262471</v>
      </c>
      <c r="BQ18" s="213">
        <v>-81889.83693555207</v>
      </c>
      <c r="BR18" s="213">
        <v>-83237.32639847057</v>
      </c>
      <c r="BS18" s="213">
        <v>-884681.20702143654</v>
      </c>
      <c r="BU18" s="14">
        <v>-78686.122477102617</v>
      </c>
      <c r="BV18" s="14">
        <v>-79106.949278224638</v>
      </c>
      <c r="BW18" s="14">
        <v>-76747.461427711125</v>
      </c>
      <c r="BX18" s="14">
        <v>-84541.629411062284</v>
      </c>
      <c r="BY18" s="14">
        <v>-80087.312447238161</v>
      </c>
      <c r="BZ18" s="14">
        <v>-79981.214814601975</v>
      </c>
      <c r="CA18" s="14">
        <v>-79075.769264606497</v>
      </c>
      <c r="CB18" s="14">
        <v>-87423.321001811986</v>
      </c>
      <c r="CC18" s="14">
        <v>-90241.210861736065</v>
      </c>
      <c r="CD18" s="14">
        <v>-93283.055598265346</v>
      </c>
      <c r="CE18" s="14">
        <v>-85718.670428502883</v>
      </c>
      <c r="CF18" s="14">
        <v>-83916.001720543383</v>
      </c>
      <c r="CG18" s="14">
        <v>-998808.71873140708</v>
      </c>
      <c r="CI18" s="14">
        <v>-86917.879983849605</v>
      </c>
      <c r="CJ18" s="14">
        <v>-89835.333324464911</v>
      </c>
      <c r="CK18" s="14">
        <v>-84355.829399818991</v>
      </c>
      <c r="CL18" s="14">
        <v>-89270.586144478177</v>
      </c>
      <c r="CM18" s="14">
        <v>-82907.851573644119</v>
      </c>
      <c r="CN18" s="14">
        <v>-82210.235221788011</v>
      </c>
      <c r="CO18" s="14">
        <v>-82193.56478346017</v>
      </c>
      <c r="CP18" s="14">
        <v>-87115.255765059439</v>
      </c>
      <c r="CQ18" s="14">
        <v>-89113.542056595485</v>
      </c>
      <c r="CR18" s="14">
        <v>-87718.751520749996</v>
      </c>
      <c r="CS18" s="14">
        <v>-86688.596904281832</v>
      </c>
      <c r="CT18" s="14">
        <v>-86056.89573762723</v>
      </c>
      <c r="CU18" s="14">
        <v>-1034384.3224158178</v>
      </c>
      <c r="CW18" s="14">
        <v>-87823.498427497179</v>
      </c>
      <c r="CX18" s="14">
        <v>-88766.767931157869</v>
      </c>
      <c r="CY18" s="14">
        <v>-85846.172171390383</v>
      </c>
      <c r="CZ18" s="14">
        <v>-99349.299013479394</v>
      </c>
      <c r="DA18" s="14">
        <v>-86362.699398613404</v>
      </c>
      <c r="DB18" s="14">
        <v>-84547.006140807964</v>
      </c>
      <c r="DC18" s="14">
        <v>-84875.342662467025</v>
      </c>
      <c r="DD18" s="14">
        <v>-88563.724841125804</v>
      </c>
      <c r="DE18" s="14">
        <v>-89594.338963411399</v>
      </c>
      <c r="DF18" s="14">
        <v>-92816.100079065669</v>
      </c>
      <c r="DG18" s="14">
        <v>-91974.491287055411</v>
      </c>
      <c r="DH18" s="14">
        <v>-92375.630643427095</v>
      </c>
      <c r="DI18" s="14">
        <v>-1072895.0715594986</v>
      </c>
      <c r="DK18" s="14">
        <v>-87388.912641830102</v>
      </c>
      <c r="DL18" s="14">
        <v>-93020.311158133904</v>
      </c>
      <c r="DM18" s="14">
        <v>-87763.589343351196</v>
      </c>
      <c r="DN18" s="14">
        <v>-94078.208731734194</v>
      </c>
      <c r="DO18" s="14">
        <v>-86363.288064341599</v>
      </c>
      <c r="DP18" s="14">
        <v>-86372.243217258889</v>
      </c>
      <c r="DQ18" s="14">
        <v>-85956.072012469391</v>
      </c>
      <c r="DR18" s="14">
        <v>-90295.011292712297</v>
      </c>
      <c r="DS18" s="14">
        <v>-87743.093419186</v>
      </c>
      <c r="DT18" s="14">
        <v>-91570.649481589993</v>
      </c>
      <c r="DU18" s="14">
        <v>-94682.775899803994</v>
      </c>
      <c r="DV18" s="14">
        <v>-94261.372570793596</v>
      </c>
      <c r="DW18" s="14">
        <v>-1079495.5278332052</v>
      </c>
      <c r="DX18" s="9"/>
      <c r="DY18" s="9"/>
      <c r="DZ18" s="9"/>
    </row>
    <row r="19" spans="2:131" outlineLevel="1">
      <c r="B19" s="21" t="s">
        <v>11</v>
      </c>
      <c r="C19" s="14">
        <v>-7218.1186600000337</v>
      </c>
      <c r="D19" s="14">
        <v>-5628.762560000001</v>
      </c>
      <c r="E19" s="14">
        <v>-7162.7711499999996</v>
      </c>
      <c r="F19" s="14">
        <v>-6064.3201100000006</v>
      </c>
      <c r="G19" s="14">
        <v>-5894.7057000000004</v>
      </c>
      <c r="H19" s="14">
        <v>-6068.7930200000001</v>
      </c>
      <c r="I19" s="14">
        <v>-6061.9604700000009</v>
      </c>
      <c r="J19" s="14">
        <v>-7603.2487000000019</v>
      </c>
      <c r="K19" s="14">
        <v>-5144.4784200000004</v>
      </c>
      <c r="L19" s="14">
        <v>-4322.5074599999998</v>
      </c>
      <c r="M19" s="14">
        <v>-5915.5710500000005</v>
      </c>
      <c r="N19" s="14">
        <v>-4748.7771499999999</v>
      </c>
      <c r="O19" s="146">
        <v>-71834.014450000046</v>
      </c>
      <c r="Q19" s="14">
        <v>-6296.9874399999999</v>
      </c>
      <c r="R19" s="14">
        <v>-4832.5521699999999</v>
      </c>
      <c r="S19" s="14">
        <v>-4870.8039300000009</v>
      </c>
      <c r="T19" s="14">
        <v>-5755.7349000000004</v>
      </c>
      <c r="U19" s="14">
        <v>-6298.2644199999995</v>
      </c>
      <c r="V19" s="14">
        <v>-4840.7306900000003</v>
      </c>
      <c r="W19" s="14">
        <v>-5688.4891099999995</v>
      </c>
      <c r="X19" s="14">
        <v>-5201.18318</v>
      </c>
      <c r="Y19" s="14">
        <v>-7537.4689499999995</v>
      </c>
      <c r="Z19" s="14">
        <v>-6586.3043500000003</v>
      </c>
      <c r="AA19" s="14">
        <v>-7511.0080799999978</v>
      </c>
      <c r="AB19" s="14">
        <v>-7768.0770599999996</v>
      </c>
      <c r="AC19" s="14">
        <v>-73187.604280000014</v>
      </c>
      <c r="AD19" s="146">
        <v>-150118.09388467926</v>
      </c>
      <c r="AE19" s="14">
        <v>-9092.9421299999995</v>
      </c>
      <c r="AF19" s="14">
        <v>-6933.6004900000007</v>
      </c>
      <c r="AG19" s="14">
        <v>-6079.48128</v>
      </c>
      <c r="AH19" s="14">
        <v>-6766.1962100000001</v>
      </c>
      <c r="AI19" s="14">
        <v>-4698.11733</v>
      </c>
      <c r="AJ19" s="14">
        <v>-6564.8017199999986</v>
      </c>
      <c r="AK19" s="14">
        <v>-5740.5418299999992</v>
      </c>
      <c r="AL19" s="14">
        <v>-6167.8919099999994</v>
      </c>
      <c r="AM19" s="14">
        <v>-6372.6279100000002</v>
      </c>
      <c r="AN19" s="14">
        <v>-7440.8113600000006</v>
      </c>
      <c r="AO19" s="14">
        <v>-9455.3196500000013</v>
      </c>
      <c r="AP19" s="14">
        <v>-8411.0325299999986</v>
      </c>
      <c r="AQ19" s="14">
        <v>-83723.364350000003</v>
      </c>
      <c r="AS19" s="14">
        <v>-9866.9826900000007</v>
      </c>
      <c r="AT19" s="14">
        <v>-7668.8587600000001</v>
      </c>
      <c r="AU19" s="14">
        <v>-6830.0201000000006</v>
      </c>
      <c r="AV19" s="14">
        <v>-7478.2108500000004</v>
      </c>
      <c r="AW19" s="14">
        <v>-7739.4901300000001</v>
      </c>
      <c r="AX19" s="14">
        <v>-6989.2832200000003</v>
      </c>
      <c r="AY19" s="14">
        <v>-4476.7010700000001</v>
      </c>
      <c r="AZ19" s="14">
        <v>-10248.016810000001</v>
      </c>
      <c r="BA19" s="213">
        <v>-17801.372839472999</v>
      </c>
      <c r="BB19" s="213">
        <v>-15839.837420196103</v>
      </c>
      <c r="BC19" s="213">
        <v>-19635.890965015155</v>
      </c>
      <c r="BD19" s="213">
        <v>-16691.347969999999</v>
      </c>
      <c r="BE19" s="213">
        <v>-131266.01282468427</v>
      </c>
      <c r="BF19" s="208"/>
      <c r="BG19" s="213">
        <v>-12239.605945115201</v>
      </c>
      <c r="BH19" s="213">
        <v>-13303.275582390501</v>
      </c>
      <c r="BI19" s="213">
        <v>-13370.0650867638</v>
      </c>
      <c r="BJ19" s="213">
        <v>-11129.791888677004</v>
      </c>
      <c r="BK19" s="213">
        <v>-12195.204620840299</v>
      </c>
      <c r="BL19" s="213">
        <v>-13865.884491612498</v>
      </c>
      <c r="BM19" s="213">
        <v>-9359.1977700000007</v>
      </c>
      <c r="BN19" s="213">
        <v>-14461.317556568998</v>
      </c>
      <c r="BO19" s="213">
        <v>-14259.6305380097</v>
      </c>
      <c r="BP19" s="213">
        <v>-13197.3460982578</v>
      </c>
      <c r="BQ19" s="213">
        <v>-14051.077411940951</v>
      </c>
      <c r="BR19" s="213">
        <v>-14315.913115797748</v>
      </c>
      <c r="BS19" s="213">
        <v>-155748.31010597449</v>
      </c>
      <c r="BU19" s="14">
        <v>-9746.3030232802012</v>
      </c>
      <c r="BV19" s="14">
        <v>-9682.2193504590996</v>
      </c>
      <c r="BW19" s="14">
        <v>-10906.472203620999</v>
      </c>
      <c r="BX19" s="14">
        <v>-17948.146834552099</v>
      </c>
      <c r="BY19" s="14">
        <v>-11041.212725301501</v>
      </c>
      <c r="BZ19" s="14">
        <v>-13718.8249895431</v>
      </c>
      <c r="CA19" s="14">
        <v>-12917.0102536473</v>
      </c>
      <c r="CB19" s="14">
        <v>-12286.617999874101</v>
      </c>
      <c r="CC19" s="14">
        <v>-14515.5248754684</v>
      </c>
      <c r="CD19" s="14">
        <v>-13359.607318447303</v>
      </c>
      <c r="CE19" s="14">
        <v>-14864.868182262255</v>
      </c>
      <c r="CF19" s="14">
        <v>-15711.807886760054</v>
      </c>
      <c r="CG19" s="14">
        <v>-156698.61564321638</v>
      </c>
      <c r="CI19" s="14">
        <v>-11229.661146377497</v>
      </c>
      <c r="CJ19" s="14">
        <v>-11491.3416532466</v>
      </c>
      <c r="CK19" s="14">
        <v>-10942.745874746399</v>
      </c>
      <c r="CL19" s="14">
        <v>-19169.340371342001</v>
      </c>
      <c r="CM19" s="14">
        <v>-11921.987619307401</v>
      </c>
      <c r="CN19" s="14">
        <v>-13275.707402720202</v>
      </c>
      <c r="CO19" s="14">
        <v>-13441.318879993702</v>
      </c>
      <c r="CP19" s="14">
        <v>-13238.162560089599</v>
      </c>
      <c r="CQ19" s="14">
        <v>-12925.658609814604</v>
      </c>
      <c r="CR19" s="14">
        <v>-12614.421162026501</v>
      </c>
      <c r="CS19" s="14">
        <v>-14010.2863496256</v>
      </c>
      <c r="CT19" s="14">
        <v>-15441.637832561099</v>
      </c>
      <c r="CU19" s="14">
        <v>-159702.26946185122</v>
      </c>
      <c r="CW19" s="14">
        <v>-10486.9863920067</v>
      </c>
      <c r="CX19" s="14">
        <v>-10697.568618875801</v>
      </c>
      <c r="CY19" s="14">
        <v>-11331.033590369099</v>
      </c>
      <c r="CZ19" s="14">
        <v>-18811.104555330996</v>
      </c>
      <c r="DA19" s="14">
        <v>-11625.5248960877</v>
      </c>
      <c r="DB19" s="14">
        <v>-12864.283992801302</v>
      </c>
      <c r="DC19" s="14">
        <v>-13208.892251643401</v>
      </c>
      <c r="DD19" s="14">
        <v>-12851.9138227282</v>
      </c>
      <c r="DE19" s="14">
        <v>-12669.4062814643</v>
      </c>
      <c r="DF19" s="14">
        <v>-13173.444583676199</v>
      </c>
      <c r="DG19" s="14">
        <v>-14574.659064288297</v>
      </c>
      <c r="DH19" s="14">
        <v>-16085.793294610099</v>
      </c>
      <c r="DI19" s="14">
        <v>-158380.6113438821</v>
      </c>
      <c r="DK19" s="14">
        <v>-11063.0732238565</v>
      </c>
      <c r="DL19" s="14">
        <v>-11121.821170725601</v>
      </c>
      <c r="DM19" s="14">
        <v>-11785.156611946402</v>
      </c>
      <c r="DN19" s="14">
        <v>-19510.053383772898</v>
      </c>
      <c r="DO19" s="14">
        <v>-11950.033397665</v>
      </c>
      <c r="DP19" s="14">
        <v>-12990.9175514074</v>
      </c>
      <c r="DQ19" s="14">
        <v>-13097.321598968203</v>
      </c>
      <c r="DR19" s="14">
        <v>-12855.223917138401</v>
      </c>
      <c r="DS19" s="14">
        <v>-12707.345872381902</v>
      </c>
      <c r="DT19" s="14">
        <v>-13590.323054593799</v>
      </c>
      <c r="DU19" s="14">
        <v>-14786.732202740099</v>
      </c>
      <c r="DV19" s="14">
        <v>-16636.033691508099</v>
      </c>
      <c r="DW19" s="14">
        <v>-162094.03567670431</v>
      </c>
      <c r="DX19" s="9"/>
      <c r="DY19" s="9"/>
      <c r="DZ19" s="9"/>
    </row>
    <row r="20" spans="2:131" outlineLevel="2">
      <c r="B20" s="17" t="s">
        <v>12</v>
      </c>
      <c r="C20" s="18">
        <v>-4027.5677400000004</v>
      </c>
      <c r="D20" s="18">
        <v>-3809.5543600000005</v>
      </c>
      <c r="E20" s="18">
        <v>-5314.1875700000001</v>
      </c>
      <c r="F20" s="18">
        <v>-3899.0363600000001</v>
      </c>
      <c r="G20" s="18">
        <v>-4011.4734400000007</v>
      </c>
      <c r="H20" s="18">
        <v>-4076.7215000000006</v>
      </c>
      <c r="I20" s="18">
        <v>-4010.2594300000001</v>
      </c>
      <c r="J20" s="18">
        <v>-4866.1642800000009</v>
      </c>
      <c r="K20" s="18">
        <v>-3142.0789800000007</v>
      </c>
      <c r="L20" s="18">
        <v>-1304.5608299999999</v>
      </c>
      <c r="M20" s="18">
        <v>-2505.9950600000006</v>
      </c>
      <c r="N20" s="18">
        <v>-1353.7791199999999</v>
      </c>
      <c r="O20" s="147">
        <v>-42321.378670000006</v>
      </c>
      <c r="Q20" s="18">
        <v>-1359.6770599999998</v>
      </c>
      <c r="R20" s="18">
        <v>-1705.9301800000001</v>
      </c>
      <c r="S20" s="18">
        <v>-1296.5261700000001</v>
      </c>
      <c r="T20" s="18">
        <v>-2113.9492700000001</v>
      </c>
      <c r="U20" s="18">
        <v>-1430.6303399999999</v>
      </c>
      <c r="V20" s="18">
        <v>-1269.0671400000001</v>
      </c>
      <c r="W20" s="18">
        <v>-1390.1677</v>
      </c>
      <c r="X20" s="18">
        <v>-1299.0114500000002</v>
      </c>
      <c r="Y20" s="18">
        <v>-1283.2370999999998</v>
      </c>
      <c r="Z20" s="18">
        <v>-1214.76811</v>
      </c>
      <c r="AA20" s="18">
        <v>-1406.9474499999999</v>
      </c>
      <c r="AB20" s="18">
        <v>-1497.5175600000002</v>
      </c>
      <c r="AC20" s="18">
        <v>-17267.429530000001</v>
      </c>
      <c r="AD20" s="147">
        <v>-74053.416313800291</v>
      </c>
      <c r="AE20" s="18">
        <v>-1186.4157599999999</v>
      </c>
      <c r="AF20" s="18">
        <v>-1608.1982000000003</v>
      </c>
      <c r="AG20" s="18">
        <v>-1178.7099900000001</v>
      </c>
      <c r="AH20" s="18">
        <v>-2259.2367200000008</v>
      </c>
      <c r="AI20" s="18">
        <v>-1216.9509400000002</v>
      </c>
      <c r="AJ20" s="18">
        <v>-1456.3248999999998</v>
      </c>
      <c r="AK20" s="18">
        <v>-1276.6918799999999</v>
      </c>
      <c r="AL20" s="18">
        <v>-1457.69811</v>
      </c>
      <c r="AM20" s="18">
        <v>-1351.6870500000002</v>
      </c>
      <c r="AN20" s="18">
        <v>-892.90663000000018</v>
      </c>
      <c r="AO20" s="18">
        <v>-3407.1890800000001</v>
      </c>
      <c r="AP20" s="18">
        <v>-493.37454000000002</v>
      </c>
      <c r="AQ20" s="18">
        <v>-17785.3838</v>
      </c>
      <c r="AS20" s="18">
        <v>-851.3103799999999</v>
      </c>
      <c r="AT20" s="18">
        <v>-492.72681</v>
      </c>
      <c r="AU20" s="18">
        <v>-572.67183999999997</v>
      </c>
      <c r="AV20" s="18">
        <v>-453.072</v>
      </c>
      <c r="AW20" s="18">
        <v>-497.05936000000003</v>
      </c>
      <c r="AX20" s="18">
        <v>-530.97508000000005</v>
      </c>
      <c r="AY20" s="18">
        <v>-567.30501000000004</v>
      </c>
      <c r="AZ20" s="18">
        <v>-5068.3241200000011</v>
      </c>
      <c r="BA20" s="217">
        <v>-6054.6835128062994</v>
      </c>
      <c r="BB20" s="215">
        <v>-6247.6270086687</v>
      </c>
      <c r="BC20" s="215">
        <v>-8308.4697963395502</v>
      </c>
      <c r="BD20" s="215">
        <v>-7348.4268000000002</v>
      </c>
      <c r="BE20" s="215">
        <v>-36992.651717814551</v>
      </c>
      <c r="BF20" s="208"/>
      <c r="BG20" s="215">
        <v>-5391.9210756438015</v>
      </c>
      <c r="BH20" s="215">
        <v>-5460.7323025057995</v>
      </c>
      <c r="BI20" s="215">
        <v>-5846.8349269167993</v>
      </c>
      <c r="BJ20" s="215">
        <v>-5679.3818841030024</v>
      </c>
      <c r="BK20" s="215">
        <v>-5764.2441954767</v>
      </c>
      <c r="BL20" s="215">
        <v>-7187.9884215103002</v>
      </c>
      <c r="BM20" s="215">
        <v>-4507.5217300000004</v>
      </c>
      <c r="BN20" s="215">
        <v>-7402.8809415203996</v>
      </c>
      <c r="BO20" s="215">
        <v>-6424.1326366853</v>
      </c>
      <c r="BP20" s="215">
        <v>-6264.0874838821001</v>
      </c>
      <c r="BQ20" s="215">
        <v>-8375.1792282005517</v>
      </c>
      <c r="BR20" s="215">
        <v>-8458.6812584500494</v>
      </c>
      <c r="BS20" s="215">
        <v>-76763.586084894792</v>
      </c>
      <c r="BU20" s="18">
        <v>-6115.7883036237008</v>
      </c>
      <c r="BV20" s="18">
        <v>-6020.6445236236996</v>
      </c>
      <c r="BW20" s="18">
        <v>-6279.3309043644995</v>
      </c>
      <c r="BX20" s="18">
        <v>-12713.650897556696</v>
      </c>
      <c r="BY20" s="18">
        <v>-6304.8776635061004</v>
      </c>
      <c r="BZ20" s="18">
        <v>-7378.3879899722006</v>
      </c>
      <c r="CA20" s="18">
        <v>-6761.3718398519013</v>
      </c>
      <c r="CB20" s="18">
        <v>-6759.1311798287006</v>
      </c>
      <c r="CC20" s="18">
        <v>-6809.6684298519012</v>
      </c>
      <c r="CD20" s="18">
        <v>-6621.197889851901</v>
      </c>
      <c r="CE20" s="18">
        <v>-9136.2032780226509</v>
      </c>
      <c r="CF20" s="18">
        <v>-9355.3216847561525</v>
      </c>
      <c r="CG20" s="18">
        <v>-90255.574584810107</v>
      </c>
      <c r="CI20" s="18">
        <v>-6642.0456945405995</v>
      </c>
      <c r="CJ20" s="18">
        <v>-6546.9019145406</v>
      </c>
      <c r="CK20" s="18">
        <v>-6633.2770186337002</v>
      </c>
      <c r="CL20" s="18">
        <v>-13753.9089101428</v>
      </c>
      <c r="CM20" s="18">
        <v>-6599.3594274761008</v>
      </c>
      <c r="CN20" s="18">
        <v>-6980.0688105097006</v>
      </c>
      <c r="CO20" s="18">
        <v>-6960.4557601698007</v>
      </c>
      <c r="CP20" s="18">
        <v>-6906.5975775786001</v>
      </c>
      <c r="CQ20" s="18">
        <v>-7039.7523501698015</v>
      </c>
      <c r="CR20" s="18">
        <v>-6771.2818101698012</v>
      </c>
      <c r="CS20" s="18">
        <v>-9345.974629468099</v>
      </c>
      <c r="CT20" s="18">
        <v>-9559.8962217803983</v>
      </c>
      <c r="CU20" s="18">
        <v>-93739.520125180003</v>
      </c>
      <c r="CW20" s="18">
        <v>-6801.6780801698005</v>
      </c>
      <c r="CX20" s="18">
        <v>-6706.9343001698007</v>
      </c>
      <c r="CY20" s="18">
        <v>-6799.9256242563997</v>
      </c>
      <c r="CZ20" s="18">
        <v>-14299.654894131796</v>
      </c>
      <c r="DA20" s="18">
        <v>-6876.3675042564</v>
      </c>
      <c r="DB20" s="18">
        <v>-7202.2497105908014</v>
      </c>
      <c r="DC20" s="18">
        <v>-7230.1124818195003</v>
      </c>
      <c r="DD20" s="18">
        <v>-7175.8890602172014</v>
      </c>
      <c r="DE20" s="18">
        <v>-7229.4090718195002</v>
      </c>
      <c r="DF20" s="18">
        <v>-7040.9385318195</v>
      </c>
      <c r="DG20" s="18">
        <v>-9696.9560941307973</v>
      </c>
      <c r="DH20" s="18">
        <v>-9912.205983829399</v>
      </c>
      <c r="DI20" s="18">
        <v>-96972.321337210902</v>
      </c>
      <c r="DK20" s="18">
        <v>-7216.8209020196</v>
      </c>
      <c r="DL20" s="18">
        <v>-7122.0771220196002</v>
      </c>
      <c r="DM20" s="18">
        <v>-7223.759145833701</v>
      </c>
      <c r="DN20" s="18">
        <v>-14891.690712573698</v>
      </c>
      <c r="DO20" s="18">
        <v>-7300.2010258337004</v>
      </c>
      <c r="DP20" s="18">
        <v>-7601.9500291969016</v>
      </c>
      <c r="DQ20" s="18">
        <v>-7650.9854691443006</v>
      </c>
      <c r="DR20" s="18">
        <v>-7601.7042946274005</v>
      </c>
      <c r="DS20" s="18">
        <v>-7655.4591027370998</v>
      </c>
      <c r="DT20" s="18">
        <v>-7466.9885627370995</v>
      </c>
      <c r="DU20" s="18">
        <v>-10061.3565525826</v>
      </c>
      <c r="DV20" s="18">
        <v>-10430.587770727399</v>
      </c>
      <c r="DW20" s="18">
        <v>-102223.58069003311</v>
      </c>
      <c r="DX20" s="9"/>
      <c r="DY20" s="9"/>
      <c r="DZ20" s="9"/>
    </row>
    <row r="21" spans="2:131" outlineLevel="2">
      <c r="B21" s="17" t="s">
        <v>13</v>
      </c>
      <c r="C21" s="18">
        <v>-51.738999999999997</v>
      </c>
      <c r="D21" s="18">
        <v>-13.782579999999999</v>
      </c>
      <c r="E21" s="18">
        <v>-17.88531</v>
      </c>
      <c r="F21" s="18">
        <v>-108.18560000000001</v>
      </c>
      <c r="G21" s="18">
        <v>-46.253729999999997</v>
      </c>
      <c r="H21" s="18">
        <v>-24.442080000000001</v>
      </c>
      <c r="I21" s="18">
        <v>-47.372339999999994</v>
      </c>
      <c r="J21" s="18">
        <v>-47.05921</v>
      </c>
      <c r="K21" s="18">
        <v>-47.855919999999998</v>
      </c>
      <c r="L21" s="18">
        <v>-46.972000000000001</v>
      </c>
      <c r="M21" s="18">
        <v>-46.888910000000003</v>
      </c>
      <c r="N21" s="18">
        <v>-45.993929999999992</v>
      </c>
      <c r="O21" s="147">
        <v>-544.43061</v>
      </c>
      <c r="Q21" s="18">
        <v>-42.754930000000002</v>
      </c>
      <c r="R21" s="18">
        <v>-26.216379999999997</v>
      </c>
      <c r="S21" s="18">
        <v>-32.318509999999996</v>
      </c>
      <c r="T21" s="18">
        <v>-1.2632399999999999</v>
      </c>
      <c r="U21" s="18">
        <v>-0.16055</v>
      </c>
      <c r="V21" s="18">
        <v>-2.9359799999999998</v>
      </c>
      <c r="W21" s="18">
        <v>-0.98035000000000005</v>
      </c>
      <c r="X21" s="18">
        <v>0</v>
      </c>
      <c r="Y21" s="18">
        <v>-12</v>
      </c>
      <c r="Z21" s="18">
        <v>-6</v>
      </c>
      <c r="AA21" s="18">
        <v>-0.76227999999999996</v>
      </c>
      <c r="AB21" s="18">
        <v>-0.40749999999999997</v>
      </c>
      <c r="AC21" s="18">
        <v>-125.79971999999999</v>
      </c>
      <c r="AD21" s="147">
        <v>-194.07186896977365</v>
      </c>
      <c r="AE21" s="18">
        <v>0</v>
      </c>
      <c r="AF21" s="18">
        <v>0</v>
      </c>
      <c r="AG21" s="18">
        <v>-182.21667000000002</v>
      </c>
      <c r="AH21" s="18">
        <v>0</v>
      </c>
      <c r="AI21" s="18">
        <v>0</v>
      </c>
      <c r="AJ21" s="18">
        <v>0</v>
      </c>
      <c r="AK21" s="18">
        <v>0</v>
      </c>
      <c r="AL21" s="18">
        <v>0</v>
      </c>
      <c r="AM21" s="18">
        <v>-8.5120000000000005</v>
      </c>
      <c r="AN21" s="18">
        <v>0</v>
      </c>
      <c r="AO21" s="18">
        <v>0</v>
      </c>
      <c r="AP21" s="18">
        <v>0</v>
      </c>
      <c r="AQ21" s="18">
        <v>-190.72867000000002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217">
        <v>0</v>
      </c>
      <c r="BB21" s="215">
        <v>-8</v>
      </c>
      <c r="BC21" s="215">
        <v>-16</v>
      </c>
      <c r="BD21" s="215">
        <v>0</v>
      </c>
      <c r="BE21" s="215">
        <v>-24</v>
      </c>
      <c r="BF21" s="208"/>
      <c r="BG21" s="215">
        <v>0</v>
      </c>
      <c r="BH21" s="215">
        <v>0</v>
      </c>
      <c r="BI21" s="215">
        <v>-196</v>
      </c>
      <c r="BJ21" s="215">
        <v>0</v>
      </c>
      <c r="BK21" s="215">
        <v>0</v>
      </c>
      <c r="BL21" s="215">
        <v>0</v>
      </c>
      <c r="BM21" s="215">
        <v>0</v>
      </c>
      <c r="BN21" s="215">
        <v>0</v>
      </c>
      <c r="BO21" s="215">
        <v>0</v>
      </c>
      <c r="BP21" s="215">
        <v>0</v>
      </c>
      <c r="BQ21" s="215">
        <v>0</v>
      </c>
      <c r="BR21" s="215">
        <v>0</v>
      </c>
      <c r="BS21" s="215">
        <v>-196</v>
      </c>
      <c r="BU21" s="18">
        <v>0</v>
      </c>
      <c r="BV21" s="18">
        <v>0</v>
      </c>
      <c r="BW21" s="18">
        <v>-190</v>
      </c>
      <c r="BX21" s="18">
        <v>0</v>
      </c>
      <c r="BY21" s="18">
        <v>0</v>
      </c>
      <c r="BZ21" s="18">
        <v>0</v>
      </c>
      <c r="CA21" s="18">
        <v>0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-190</v>
      </c>
      <c r="CI21" s="18">
        <v>0</v>
      </c>
      <c r="CJ21" s="18">
        <v>0</v>
      </c>
      <c r="CK21" s="18">
        <v>-190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-190</v>
      </c>
      <c r="CW21" s="18">
        <v>0</v>
      </c>
      <c r="CX21" s="18">
        <v>0</v>
      </c>
      <c r="CY21" s="18">
        <v>-190</v>
      </c>
      <c r="CZ21" s="18">
        <v>0</v>
      </c>
      <c r="DA21" s="18">
        <v>0</v>
      </c>
      <c r="DB21" s="18">
        <v>0</v>
      </c>
      <c r="DC21" s="18">
        <v>0</v>
      </c>
      <c r="DD21" s="18">
        <v>0</v>
      </c>
      <c r="DE21" s="18">
        <v>0</v>
      </c>
      <c r="DF21" s="18">
        <v>0</v>
      </c>
      <c r="DG21" s="18">
        <v>0</v>
      </c>
      <c r="DH21" s="18">
        <v>0</v>
      </c>
      <c r="DI21" s="18">
        <v>-190</v>
      </c>
      <c r="DK21" s="18">
        <v>0</v>
      </c>
      <c r="DL21" s="18">
        <v>0</v>
      </c>
      <c r="DM21" s="18">
        <v>-190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-190</v>
      </c>
      <c r="DX21" s="9"/>
      <c r="DY21" s="9"/>
      <c r="DZ21" s="9"/>
    </row>
    <row r="22" spans="2:131" outlineLevel="2">
      <c r="B22" s="17" t="s">
        <v>14</v>
      </c>
      <c r="C22" s="18">
        <v>-33.596919999999997</v>
      </c>
      <c r="D22" s="18">
        <v>-221.46452000000002</v>
      </c>
      <c r="E22" s="18">
        <v>-59.127099999999999</v>
      </c>
      <c r="F22" s="18">
        <v>-63.089549999999996</v>
      </c>
      <c r="G22" s="18">
        <v>-60.409599999999998</v>
      </c>
      <c r="H22" s="18">
        <v>-211.97875999999999</v>
      </c>
      <c r="I22" s="18">
        <v>-139.25341</v>
      </c>
      <c r="J22" s="18">
        <v>-257.87941000000001</v>
      </c>
      <c r="K22" s="18">
        <v>-278.85172</v>
      </c>
      <c r="L22" s="18">
        <v>-261.60789999999997</v>
      </c>
      <c r="M22" s="18">
        <v>-291.21592999999996</v>
      </c>
      <c r="N22" s="18">
        <v>-272.20439999999996</v>
      </c>
      <c r="O22" s="147">
        <v>-2150.67922</v>
      </c>
      <c r="Q22" s="18">
        <v>-258.31292999999999</v>
      </c>
      <c r="R22" s="18">
        <v>-269.99488000000002</v>
      </c>
      <c r="S22" s="18">
        <v>-293.50272000000001</v>
      </c>
      <c r="T22" s="18">
        <v>-319.49023</v>
      </c>
      <c r="U22" s="18">
        <v>-326.91779000000002</v>
      </c>
      <c r="V22" s="18">
        <v>-312.97336999999999</v>
      </c>
      <c r="W22" s="18">
        <v>-230.07906</v>
      </c>
      <c r="X22" s="18">
        <v>-256.87982</v>
      </c>
      <c r="Y22" s="18">
        <v>-419.85734000000002</v>
      </c>
      <c r="Z22" s="18">
        <v>-313.08798999999999</v>
      </c>
      <c r="AA22" s="18">
        <v>-272.67788000000002</v>
      </c>
      <c r="AB22" s="18">
        <v>-232.79887000000002</v>
      </c>
      <c r="AC22" s="18">
        <v>-3506.5728800000002</v>
      </c>
      <c r="AD22" s="147">
        <v>-2520</v>
      </c>
      <c r="AE22" s="18">
        <v>-238.14428999999998</v>
      </c>
      <c r="AF22" s="18">
        <v>-170.71784</v>
      </c>
      <c r="AG22" s="18">
        <v>-172.21119999999999</v>
      </c>
      <c r="AH22" s="18">
        <v>-237.35896</v>
      </c>
      <c r="AI22" s="18">
        <v>-251.32908</v>
      </c>
      <c r="AJ22" s="18">
        <v>-174.05677</v>
      </c>
      <c r="AK22" s="18">
        <v>-173.57034000000002</v>
      </c>
      <c r="AL22" s="18">
        <v>-171.65884</v>
      </c>
      <c r="AM22" s="18">
        <v>-84.740019999999987</v>
      </c>
      <c r="AN22" s="18">
        <v>-178.99817999999999</v>
      </c>
      <c r="AO22" s="18">
        <v>-267.12835999999999</v>
      </c>
      <c r="AP22" s="18">
        <v>-262.98956999999996</v>
      </c>
      <c r="AQ22" s="18">
        <v>-2382.9034499999998</v>
      </c>
      <c r="AS22" s="18">
        <v>-190.40625999999997</v>
      </c>
      <c r="AT22" s="18">
        <v>-165.4393</v>
      </c>
      <c r="AU22" s="18">
        <v>-168.58916999999997</v>
      </c>
      <c r="AV22" s="18">
        <v>-163.41775000000001</v>
      </c>
      <c r="AW22" s="18">
        <v>-191.66915</v>
      </c>
      <c r="AX22" s="18">
        <v>-162.80296000000001</v>
      </c>
      <c r="AY22" s="18">
        <v>-299.52090999999996</v>
      </c>
      <c r="AZ22" s="18">
        <v>-364.72046999999998</v>
      </c>
      <c r="BA22" s="217">
        <v>-181.726</v>
      </c>
      <c r="BB22" s="215">
        <v>0</v>
      </c>
      <c r="BC22" s="215">
        <v>-200.79904999999999</v>
      </c>
      <c r="BD22" s="215">
        <v>-499.10359000000005</v>
      </c>
      <c r="BE22" s="215">
        <v>-2588.19461</v>
      </c>
      <c r="BF22" s="208"/>
      <c r="BG22" s="215">
        <v>-550.976</v>
      </c>
      <c r="BH22" s="215">
        <v>-567.52</v>
      </c>
      <c r="BI22" s="215">
        <v>-582.22</v>
      </c>
      <c r="BJ22" s="215">
        <v>-540.89400000000001</v>
      </c>
      <c r="BK22" s="215">
        <v>-490.66858000000002</v>
      </c>
      <c r="BL22" s="215">
        <v>-397.59558000000004</v>
      </c>
      <c r="BM22" s="215">
        <v>-543.65092000000004</v>
      </c>
      <c r="BN22" s="215">
        <v>-482.19558000000001</v>
      </c>
      <c r="BO22" s="215">
        <v>-682.59557999999993</v>
      </c>
      <c r="BP22" s="215">
        <v>-498.42558000000002</v>
      </c>
      <c r="BQ22" s="215">
        <v>-534.49857999999995</v>
      </c>
      <c r="BR22" s="215">
        <v>-590.79557999999997</v>
      </c>
      <c r="BS22" s="215">
        <v>-6462.0359800000006</v>
      </c>
      <c r="BU22" s="18">
        <v>-475.76913000000002</v>
      </c>
      <c r="BV22" s="18">
        <v>-464.76916999999997</v>
      </c>
      <c r="BW22" s="18">
        <v>-590.76917000000003</v>
      </c>
      <c r="BX22" s="18">
        <v>-510.76916999999997</v>
      </c>
      <c r="BY22" s="18">
        <v>-491.56916999999999</v>
      </c>
      <c r="BZ22" s="18">
        <v>-546.61917000000005</v>
      </c>
      <c r="CA22" s="18">
        <v>-598.44917000000009</v>
      </c>
      <c r="CB22" s="18">
        <v>-533.44917000000009</v>
      </c>
      <c r="CC22" s="18">
        <v>-513.44916999999998</v>
      </c>
      <c r="CD22" s="18">
        <v>-514.11517000000003</v>
      </c>
      <c r="CE22" s="18">
        <v>-646.11517000000003</v>
      </c>
      <c r="CF22" s="18">
        <v>-656.46717000000001</v>
      </c>
      <c r="CG22" s="18">
        <v>-6542.3099999999995</v>
      </c>
      <c r="CI22" s="18">
        <v>-464.38099999999997</v>
      </c>
      <c r="CJ22" s="18">
        <v>-453.38099999999997</v>
      </c>
      <c r="CK22" s="18">
        <v>-579.98099999999999</v>
      </c>
      <c r="CL22" s="18">
        <v>-499.98099999999999</v>
      </c>
      <c r="CM22" s="18">
        <v>-480.78100000000001</v>
      </c>
      <c r="CN22" s="18">
        <v>-535.83100000000002</v>
      </c>
      <c r="CO22" s="18">
        <v>-587.66099999999994</v>
      </c>
      <c r="CP22" s="18">
        <v>-522.66099999999994</v>
      </c>
      <c r="CQ22" s="18">
        <v>-502.661</v>
      </c>
      <c r="CR22" s="18">
        <v>-503.67700000000002</v>
      </c>
      <c r="CS22" s="18">
        <v>-635.67700000000002</v>
      </c>
      <c r="CT22" s="18">
        <v>-646.03700000000003</v>
      </c>
      <c r="CU22" s="18">
        <v>-6412.71</v>
      </c>
      <c r="CW22" s="18">
        <v>-464.38099999999997</v>
      </c>
      <c r="CX22" s="18">
        <v>-453.38099999999997</v>
      </c>
      <c r="CY22" s="18">
        <v>-579.98099999999999</v>
      </c>
      <c r="CZ22" s="18">
        <v>-499.98099999999999</v>
      </c>
      <c r="DA22" s="18">
        <v>-480.78100000000001</v>
      </c>
      <c r="DB22" s="18">
        <v>-535.83100000000002</v>
      </c>
      <c r="DC22" s="18">
        <v>-587.66099999999994</v>
      </c>
      <c r="DD22" s="18">
        <v>-522.66099999999994</v>
      </c>
      <c r="DE22" s="18">
        <v>-502.661</v>
      </c>
      <c r="DF22" s="18">
        <v>-503.67700000000002</v>
      </c>
      <c r="DG22" s="18">
        <v>-635.67700000000002</v>
      </c>
      <c r="DH22" s="18">
        <v>-646.03700000000003</v>
      </c>
      <c r="DI22" s="18">
        <v>-6412.71</v>
      </c>
      <c r="DK22" s="18">
        <v>-374.38099999999997</v>
      </c>
      <c r="DL22" s="18">
        <v>-363.38099999999997</v>
      </c>
      <c r="DM22" s="18">
        <v>-489.98099999999999</v>
      </c>
      <c r="DN22" s="18">
        <v>-409.98099999999999</v>
      </c>
      <c r="DO22" s="18">
        <v>-390.78100000000001</v>
      </c>
      <c r="DP22" s="18">
        <v>-445.83100000000002</v>
      </c>
      <c r="DQ22" s="18">
        <v>-497.661</v>
      </c>
      <c r="DR22" s="18">
        <v>-432.661</v>
      </c>
      <c r="DS22" s="18">
        <v>-412.661</v>
      </c>
      <c r="DT22" s="18">
        <v>-413.67700000000002</v>
      </c>
      <c r="DU22" s="18">
        <v>-545.67700000000002</v>
      </c>
      <c r="DV22" s="18">
        <v>-556.03700000000003</v>
      </c>
      <c r="DW22" s="18">
        <v>-5332.71</v>
      </c>
      <c r="DX22" s="9"/>
      <c r="DY22" s="9"/>
      <c r="DZ22" s="9"/>
    </row>
    <row r="23" spans="2:131" outlineLevel="2">
      <c r="B23" s="17" t="s">
        <v>15</v>
      </c>
      <c r="C23" s="18">
        <v>-26.495180000000001</v>
      </c>
      <c r="D23" s="18">
        <v>-19.170120000000001</v>
      </c>
      <c r="E23" s="18">
        <v>-20.032169999999997</v>
      </c>
      <c r="F23" s="18">
        <v>-20.568619999999999</v>
      </c>
      <c r="G23" s="18">
        <v>-14.581200000000001</v>
      </c>
      <c r="H23" s="18">
        <v>-28.577369999999998</v>
      </c>
      <c r="I23" s="18">
        <v>-20.083950000000002</v>
      </c>
      <c r="J23" s="18">
        <v>-50.655919999999995</v>
      </c>
      <c r="K23" s="18">
        <v>-115.60821999999997</v>
      </c>
      <c r="L23" s="18">
        <v>-168.27436999999995</v>
      </c>
      <c r="M23" s="18">
        <v>-169.87163000000001</v>
      </c>
      <c r="N23" s="18">
        <v>-165.77565000000001</v>
      </c>
      <c r="O23" s="147">
        <v>-819.69439999999986</v>
      </c>
      <c r="Q23" s="18">
        <v>-149.50259</v>
      </c>
      <c r="R23" s="18">
        <v>-100.39706000000001</v>
      </c>
      <c r="S23" s="18">
        <v>-94.641810000000007</v>
      </c>
      <c r="T23" s="18">
        <v>-86.210079999999991</v>
      </c>
      <c r="U23" s="18">
        <v>-203.50825999999995</v>
      </c>
      <c r="V23" s="18">
        <v>-227.79251999999994</v>
      </c>
      <c r="W23" s="18">
        <v>-129.38199</v>
      </c>
      <c r="X23" s="18">
        <v>-137.42506</v>
      </c>
      <c r="Y23" s="18">
        <v>-102.61005000000003</v>
      </c>
      <c r="Z23" s="18">
        <v>-447.25871999999998</v>
      </c>
      <c r="AA23" s="18">
        <v>-235.16131999999996</v>
      </c>
      <c r="AB23" s="18">
        <v>-195.27769999999998</v>
      </c>
      <c r="AC23" s="18">
        <v>-2109.16716</v>
      </c>
      <c r="AD23" s="147">
        <v>-2930.226143576846</v>
      </c>
      <c r="AE23" s="18">
        <v>-289.39428000000004</v>
      </c>
      <c r="AF23" s="18">
        <v>-273.64720999999997</v>
      </c>
      <c r="AG23" s="18">
        <v>-157.50377000000006</v>
      </c>
      <c r="AH23" s="18">
        <v>-182.27817999999999</v>
      </c>
      <c r="AI23" s="18">
        <v>-50.48742</v>
      </c>
      <c r="AJ23" s="18">
        <v>-19.95581</v>
      </c>
      <c r="AK23" s="18">
        <v>-21.08736</v>
      </c>
      <c r="AL23" s="18">
        <v>-48.318149999999996</v>
      </c>
      <c r="AM23" s="18">
        <v>-37.699219999999997</v>
      </c>
      <c r="AN23" s="18">
        <v>-59.129130000000004</v>
      </c>
      <c r="AO23" s="18">
        <v>-51.953979999999994</v>
      </c>
      <c r="AP23" s="18">
        <v>-103.45837000000003</v>
      </c>
      <c r="AQ23" s="18">
        <v>-1294.9128800000003</v>
      </c>
      <c r="AS23" s="18">
        <v>-107.31333000000001</v>
      </c>
      <c r="AT23" s="18">
        <v>-20.860429999999997</v>
      </c>
      <c r="AU23" s="18">
        <v>-194.52663000000004</v>
      </c>
      <c r="AV23" s="18">
        <v>-108.05883999999996</v>
      </c>
      <c r="AW23" s="18">
        <v>-35.980429999999998</v>
      </c>
      <c r="AX23" s="18">
        <v>-102.33047999999999</v>
      </c>
      <c r="AY23" s="18">
        <v>-93.206999999999994</v>
      </c>
      <c r="AZ23" s="18">
        <v>-126.90639999999999</v>
      </c>
      <c r="BA23" s="215">
        <v>-311.68556999999993</v>
      </c>
      <c r="BB23" s="215">
        <v>-171.70118011610001</v>
      </c>
      <c r="BC23" s="215">
        <v>-306.26206000000002</v>
      </c>
      <c r="BD23" s="215">
        <v>-148.79050000000001</v>
      </c>
      <c r="BE23" s="215">
        <v>-1727.6228501160999</v>
      </c>
      <c r="BF23" s="208"/>
      <c r="BG23" s="215">
        <v>-133.45176000000001</v>
      </c>
      <c r="BH23" s="215">
        <v>-363.88220041330004</v>
      </c>
      <c r="BI23" s="215">
        <v>-246.23356037560001</v>
      </c>
      <c r="BJ23" s="215">
        <v>-221.64417516259999</v>
      </c>
      <c r="BK23" s="215">
        <v>-216.09956294759996</v>
      </c>
      <c r="BL23" s="215">
        <v>-613.18142555489999</v>
      </c>
      <c r="BM23" s="215">
        <v>-110.84206</v>
      </c>
      <c r="BN23" s="215">
        <v>-466.71045891719996</v>
      </c>
      <c r="BO23" s="215">
        <v>-457.15726090730004</v>
      </c>
      <c r="BP23" s="215">
        <v>-232.32926153849999</v>
      </c>
      <c r="BQ23" s="215">
        <v>-188.8746051663</v>
      </c>
      <c r="BR23" s="215">
        <v>-452.66780527750001</v>
      </c>
      <c r="BS23" s="215">
        <v>-3703.0741362608001</v>
      </c>
      <c r="BU23" s="18">
        <v>-124.68964762109999</v>
      </c>
      <c r="BV23" s="18">
        <v>-148.59871480000001</v>
      </c>
      <c r="BW23" s="18">
        <v>-154.9711872211</v>
      </c>
      <c r="BX23" s="18">
        <v>-128.3579584</v>
      </c>
      <c r="BY23" s="18">
        <v>-186.03203719999999</v>
      </c>
      <c r="BZ23" s="18">
        <v>-454.61714164210002</v>
      </c>
      <c r="CA23" s="18">
        <v>-185.38338920000001</v>
      </c>
      <c r="CB23" s="18">
        <v>-218.4688764</v>
      </c>
      <c r="CC23" s="18">
        <v>-152.43040722110001</v>
      </c>
      <c r="CD23" s="18">
        <v>-261.49314399999997</v>
      </c>
      <c r="CE23" s="18">
        <v>-362.31528120000002</v>
      </c>
      <c r="CF23" s="18">
        <v>-322.04795840000003</v>
      </c>
      <c r="CG23" s="18">
        <v>-2699.4057433053999</v>
      </c>
      <c r="CI23" s="18">
        <v>-135.18976175750001</v>
      </c>
      <c r="CJ23" s="18">
        <v>-144.51038862659999</v>
      </c>
      <c r="CK23" s="18">
        <v>-158.98160603329998</v>
      </c>
      <c r="CL23" s="18">
        <v>-124.67333455979998</v>
      </c>
      <c r="CM23" s="18">
        <v>-178.48978519190001</v>
      </c>
      <c r="CN23" s="18">
        <v>-428.26630557109996</v>
      </c>
      <c r="CO23" s="18">
        <v>-151.56454318450002</v>
      </c>
      <c r="CP23" s="18">
        <v>-164.9942758716</v>
      </c>
      <c r="CQ23" s="18">
        <v>-153.43316300540002</v>
      </c>
      <c r="CR23" s="18">
        <v>-223.57877521729998</v>
      </c>
      <c r="CS23" s="18">
        <v>-267.43399084049997</v>
      </c>
      <c r="CT23" s="18">
        <v>-286.28630846620001</v>
      </c>
      <c r="CU23" s="18">
        <v>-2417.4022383257002</v>
      </c>
      <c r="CW23" s="18">
        <v>-132.2910117575</v>
      </c>
      <c r="CX23" s="18">
        <v>-149.39163862660001</v>
      </c>
      <c r="CY23" s="18">
        <v>-152.18235603329998</v>
      </c>
      <c r="CZ23" s="18">
        <v>-124.61458455979999</v>
      </c>
      <c r="DA23" s="18">
        <v>-177.32103519190002</v>
      </c>
      <c r="DB23" s="18">
        <v>-379.3150555711</v>
      </c>
      <c r="DC23" s="18">
        <v>-145.9427931845</v>
      </c>
      <c r="DD23" s="18">
        <v>-164.9255258716</v>
      </c>
      <c r="DE23" s="18">
        <v>-152.50441300540001</v>
      </c>
      <c r="DF23" s="18">
        <v>-223.5200252173</v>
      </c>
      <c r="DG23" s="18">
        <v>-206.89716084049996</v>
      </c>
      <c r="DH23" s="18">
        <v>-286.3975584662</v>
      </c>
      <c r="DI23" s="18">
        <v>-2295.3031583256998</v>
      </c>
      <c r="DK23" s="18">
        <v>-124.2401017575</v>
      </c>
      <c r="DL23" s="18">
        <v>-137.2527286266</v>
      </c>
      <c r="DM23" s="18">
        <v>-141.89064603329999</v>
      </c>
      <c r="DN23" s="18">
        <v>-111.9856745598</v>
      </c>
      <c r="DO23" s="18">
        <v>-166.36932519190003</v>
      </c>
      <c r="DP23" s="18">
        <v>-357.6769755711</v>
      </c>
      <c r="DQ23" s="18">
        <v>-135.36108318449999</v>
      </c>
      <c r="DR23" s="18">
        <v>-152.36994587160001</v>
      </c>
      <c r="DS23" s="18">
        <v>-142.21270300539999</v>
      </c>
      <c r="DT23" s="18">
        <v>-199.97444521729997</v>
      </c>
      <c r="DU23" s="18">
        <v>-196.44545084049997</v>
      </c>
      <c r="DV23" s="18">
        <v>-274.26864846619998</v>
      </c>
      <c r="DW23" s="18">
        <v>-2140.0477283257001</v>
      </c>
      <c r="DX23" s="9"/>
      <c r="DY23" s="9"/>
      <c r="DZ23" s="9"/>
    </row>
    <row r="24" spans="2:131" outlineLevel="2">
      <c r="B24" s="17" t="s">
        <v>16</v>
      </c>
      <c r="C24" s="18">
        <v>-1263.5828299999998</v>
      </c>
      <c r="D24" s="18">
        <v>-990.90373</v>
      </c>
      <c r="E24" s="18">
        <v>-948.44726000000003</v>
      </c>
      <c r="F24" s="18">
        <v>-1369.8430799999999</v>
      </c>
      <c r="G24" s="18">
        <v>-1091.96793</v>
      </c>
      <c r="H24" s="18">
        <v>-1033.84131</v>
      </c>
      <c r="I24" s="18">
        <v>-984.52429000000006</v>
      </c>
      <c r="J24" s="18">
        <v>-1466.0432000000001</v>
      </c>
      <c r="K24" s="18">
        <v>-1097.75677</v>
      </c>
      <c r="L24" s="18">
        <v>-1777.3163299999997</v>
      </c>
      <c r="M24" s="18">
        <v>-1915.11211</v>
      </c>
      <c r="N24" s="18">
        <v>-2164.1944100000001</v>
      </c>
      <c r="O24" s="147">
        <v>-16103.53325</v>
      </c>
      <c r="Q24" s="18">
        <v>-2390.8998600000004</v>
      </c>
      <c r="R24" s="18">
        <v>-1968.7589600000001</v>
      </c>
      <c r="S24" s="18">
        <v>-2041.9646599999996</v>
      </c>
      <c r="T24" s="18">
        <v>-1776.1440100000002</v>
      </c>
      <c r="U24" s="18">
        <v>-1992.4528899999998</v>
      </c>
      <c r="V24" s="18">
        <v>-1916.9821100000001</v>
      </c>
      <c r="W24" s="18">
        <v>-2123.6961699999997</v>
      </c>
      <c r="X24" s="18">
        <v>-2203.8692999999998</v>
      </c>
      <c r="Y24" s="18">
        <v>-4198.6127699999997</v>
      </c>
      <c r="Z24" s="18">
        <v>-2676.9514999999997</v>
      </c>
      <c r="AA24" s="18">
        <v>-3228.407889999999</v>
      </c>
      <c r="AB24" s="18">
        <v>-4024.4792600000001</v>
      </c>
      <c r="AC24" s="18">
        <v>-30543.219379999999</v>
      </c>
      <c r="AD24" s="147">
        <v>-44635.769171016007</v>
      </c>
      <c r="AE24" s="18">
        <v>-4642.28971</v>
      </c>
      <c r="AF24" s="18">
        <v>-2917.4750599999998</v>
      </c>
      <c r="AG24" s="18">
        <v>-2508.1953100000001</v>
      </c>
      <c r="AH24" s="18">
        <v>-2407.326</v>
      </c>
      <c r="AI24" s="18">
        <v>-1741.2281699999996</v>
      </c>
      <c r="AJ24" s="18">
        <v>-2817.4768599999998</v>
      </c>
      <c r="AK24" s="18">
        <v>-2577.3355299999998</v>
      </c>
      <c r="AL24" s="18">
        <v>-2561.7150299999998</v>
      </c>
      <c r="AM24" s="18">
        <v>-2995.4484299999995</v>
      </c>
      <c r="AN24" s="18">
        <v>-4392.3908199999996</v>
      </c>
      <c r="AO24" s="18">
        <v>-3816.3000600000005</v>
      </c>
      <c r="AP24" s="18">
        <v>-5142.9134299999996</v>
      </c>
      <c r="AQ24" s="18">
        <v>-38520.094410000005</v>
      </c>
      <c r="AS24" s="18">
        <v>-6124.7872700000007</v>
      </c>
      <c r="AT24" s="18">
        <v>-4760.3489499999996</v>
      </c>
      <c r="AU24" s="18">
        <v>-3933.374080000001</v>
      </c>
      <c r="AV24" s="18">
        <v>-4587.7891500000005</v>
      </c>
      <c r="AW24" s="18">
        <v>-4763.5861900000009</v>
      </c>
      <c r="AX24" s="18">
        <v>-3931.2868500000004</v>
      </c>
      <c r="AY24" s="18">
        <v>-2211.1109399999996</v>
      </c>
      <c r="AZ24" s="18">
        <v>-2315.1568900000007</v>
      </c>
      <c r="BA24" s="215">
        <v>-7264.576536666701</v>
      </c>
      <c r="BB24" s="215">
        <v>-5900.5565514113023</v>
      </c>
      <c r="BC24" s="215">
        <v>-7457.4916365000017</v>
      </c>
      <c r="BD24" s="215">
        <v>-4548.4208100000005</v>
      </c>
      <c r="BE24" s="215">
        <v>-57798.485854578015</v>
      </c>
      <c r="BF24" s="208"/>
      <c r="BG24" s="215">
        <v>-3584.6278085714002</v>
      </c>
      <c r="BH24" s="215">
        <v>-3023.8933285714002</v>
      </c>
      <c r="BI24" s="215">
        <v>-2628.6380385714006</v>
      </c>
      <c r="BJ24" s="215">
        <v>-2215.6050884114002</v>
      </c>
      <c r="BK24" s="215">
        <v>-2624.8539726970998</v>
      </c>
      <c r="BL24" s="215">
        <v>-2118.8812451313997</v>
      </c>
      <c r="BM24" s="215">
        <v>-1832.28827</v>
      </c>
      <c r="BN24" s="215">
        <v>-3147.9905851314002</v>
      </c>
      <c r="BO24" s="215">
        <v>-3809.7705394171003</v>
      </c>
      <c r="BP24" s="215">
        <v>-3857.3995597849994</v>
      </c>
      <c r="BQ24" s="215">
        <v>-2961.2162731221001</v>
      </c>
      <c r="BR24" s="215">
        <v>-1863.4036348988</v>
      </c>
      <c r="BS24" s="215">
        <v>-33668.5683443085</v>
      </c>
      <c r="BU24" s="18">
        <v>-2395.7996940794001</v>
      </c>
      <c r="BV24" s="18">
        <v>-2623.9746940794003</v>
      </c>
      <c r="BW24" s="18">
        <v>-2827.0061940793998</v>
      </c>
      <c r="BX24" s="18">
        <v>-3515.3290606394007</v>
      </c>
      <c r="BY24" s="18">
        <v>-3269.8696066394</v>
      </c>
      <c r="BZ24" s="18">
        <v>-4521.1554399728002</v>
      </c>
      <c r="CA24" s="18">
        <v>-3650.6996066393999</v>
      </c>
      <c r="CB24" s="18">
        <v>-3532.4890256894</v>
      </c>
      <c r="CC24" s="18">
        <v>-5754.6631204394007</v>
      </c>
      <c r="CD24" s="18">
        <v>-4528.2673666394003</v>
      </c>
      <c r="CE24" s="18">
        <v>-3569.0952459836003</v>
      </c>
      <c r="CF24" s="18">
        <v>-3692.2347791307002</v>
      </c>
      <c r="CG24" s="18">
        <v>-43880.58383401169</v>
      </c>
      <c r="CI24" s="18">
        <v>-2742.2901700794</v>
      </c>
      <c r="CJ24" s="18">
        <v>-3048.8918300793998</v>
      </c>
      <c r="CK24" s="18">
        <v>-1984.2154300794</v>
      </c>
      <c r="CL24" s="18">
        <v>-3465.1391066394003</v>
      </c>
      <c r="CM24" s="18">
        <v>-3541.6628866393999</v>
      </c>
      <c r="CN24" s="18">
        <v>-3625.0530566394</v>
      </c>
      <c r="CO24" s="18">
        <v>-4155.3495566394004</v>
      </c>
      <c r="CP24" s="18">
        <v>-4266.0036866394003</v>
      </c>
      <c r="CQ24" s="18">
        <v>-4049.5380766394005</v>
      </c>
      <c r="CR24" s="18">
        <v>-3333.6225566394</v>
      </c>
      <c r="CS24" s="18">
        <v>-2543.410569317</v>
      </c>
      <c r="CT24" s="18">
        <v>-2770.9849357973003</v>
      </c>
      <c r="CU24" s="18">
        <v>-39526.161861828303</v>
      </c>
      <c r="CW24" s="18">
        <v>-1630.0383700794</v>
      </c>
      <c r="CX24" s="18">
        <v>-1947.1505000794002</v>
      </c>
      <c r="CY24" s="18">
        <v>-1973.5220100793999</v>
      </c>
      <c r="CZ24" s="18">
        <v>-2283.3593966393996</v>
      </c>
      <c r="DA24" s="18">
        <v>-2659.6061766394005</v>
      </c>
      <c r="DB24" s="18">
        <v>-2824.2655466393999</v>
      </c>
      <c r="DC24" s="18">
        <v>-3281.9932966394003</v>
      </c>
      <c r="DD24" s="18">
        <v>-3219.4490566394002</v>
      </c>
      <c r="DE24" s="18">
        <v>-3197.6261166394002</v>
      </c>
      <c r="DF24" s="18">
        <v>-3276.6948466393997</v>
      </c>
      <c r="DG24" s="18">
        <v>-2461.8639893170002</v>
      </c>
      <c r="DH24" s="18">
        <v>-2697.5712257973</v>
      </c>
      <c r="DI24" s="18">
        <v>-31453.1405318283</v>
      </c>
      <c r="DK24" s="18">
        <v>-1616.0684600793998</v>
      </c>
      <c r="DL24" s="18">
        <v>-1931.4529600794001</v>
      </c>
      <c r="DM24" s="18">
        <v>-2016.2434600793999</v>
      </c>
      <c r="DN24" s="18">
        <v>-2392.5067366394001</v>
      </c>
      <c r="DO24" s="18">
        <v>-2598.3536866394002</v>
      </c>
      <c r="DP24" s="18">
        <v>-2439.4481866394003</v>
      </c>
      <c r="DQ24" s="18">
        <v>-2900.7361866394003</v>
      </c>
      <c r="DR24" s="18">
        <v>-2843.5408166394</v>
      </c>
      <c r="DS24" s="18">
        <v>-2833.7852066394003</v>
      </c>
      <c r="DT24" s="18">
        <v>-3262.6151866394002</v>
      </c>
      <c r="DU24" s="18">
        <v>-2328.8886993170004</v>
      </c>
      <c r="DV24" s="18">
        <v>-2666.2320657973</v>
      </c>
      <c r="DW24" s="18">
        <v>-29829.8716518283</v>
      </c>
      <c r="DX24" s="9"/>
      <c r="DY24" s="9"/>
      <c r="DZ24" s="9"/>
    </row>
    <row r="25" spans="2:131" outlineLevel="2">
      <c r="B25" s="17" t="s">
        <v>17</v>
      </c>
      <c r="C25" s="18">
        <v>-1596.2949300000328</v>
      </c>
      <c r="D25" s="18">
        <v>-396.58713</v>
      </c>
      <c r="E25" s="18">
        <v>-536.59922999999992</v>
      </c>
      <c r="F25" s="18">
        <v>-407.05756000000002</v>
      </c>
      <c r="G25" s="18">
        <v>-443.5924399999999</v>
      </c>
      <c r="H25" s="18">
        <v>-467.14182000000005</v>
      </c>
      <c r="I25" s="18">
        <v>-671.38021000000003</v>
      </c>
      <c r="J25" s="18">
        <v>-607.1434999999999</v>
      </c>
      <c r="K25" s="18">
        <v>-369.78446000000002</v>
      </c>
      <c r="L25" s="18">
        <v>-690.9208000000001</v>
      </c>
      <c r="M25" s="18">
        <v>-792.56415000000004</v>
      </c>
      <c r="N25" s="18">
        <v>-647.98163</v>
      </c>
      <c r="O25" s="147">
        <v>-7627.0478600000333</v>
      </c>
      <c r="Q25" s="18">
        <v>-1929.8586</v>
      </c>
      <c r="R25" s="18">
        <v>-618.50813000000016</v>
      </c>
      <c r="S25" s="18">
        <v>-954.62019000000055</v>
      </c>
      <c r="T25" s="18">
        <v>-1330.3724499999998</v>
      </c>
      <c r="U25" s="18">
        <v>-2037.5208899999998</v>
      </c>
      <c r="V25" s="18">
        <v>-944.34928000000002</v>
      </c>
      <c r="W25" s="18">
        <v>-1523.5093399999996</v>
      </c>
      <c r="X25" s="18">
        <v>-1053.9476599999998</v>
      </c>
      <c r="Y25" s="18">
        <v>-1345.5956899999996</v>
      </c>
      <c r="Z25" s="18">
        <v>-1516.2757200000003</v>
      </c>
      <c r="AA25" s="18">
        <v>-2196.7986500000002</v>
      </c>
      <c r="AB25" s="18">
        <v>-1624.7334699999997</v>
      </c>
      <c r="AC25" s="18">
        <v>-17076.090070000002</v>
      </c>
      <c r="AD25" s="147">
        <v>-12499.110387316345</v>
      </c>
      <c r="AE25" s="18">
        <v>-2412.8779600000007</v>
      </c>
      <c r="AF25" s="18">
        <v>-1614.6009300000001</v>
      </c>
      <c r="AG25" s="18">
        <v>-1282.8747899999998</v>
      </c>
      <c r="AH25" s="18">
        <v>-1272.61331</v>
      </c>
      <c r="AI25" s="18">
        <v>-1049.9685099999999</v>
      </c>
      <c r="AJ25" s="18">
        <v>-1806.7111399999999</v>
      </c>
      <c r="AK25" s="18">
        <v>-1289.5631900000001</v>
      </c>
      <c r="AL25" s="18">
        <v>-1499.4277599999998</v>
      </c>
      <c r="AM25" s="18">
        <v>-1521.3142800000001</v>
      </c>
      <c r="AN25" s="18">
        <v>-1558.16437</v>
      </c>
      <c r="AO25" s="18">
        <v>-1449.9010699999999</v>
      </c>
      <c r="AP25" s="18">
        <v>-1935.10294</v>
      </c>
      <c r="AQ25" s="18">
        <v>-18693.120250000004</v>
      </c>
      <c r="AS25" s="18">
        <v>-2113.0212000000006</v>
      </c>
      <c r="AT25" s="18">
        <v>-1919.0648500000004</v>
      </c>
      <c r="AU25" s="18">
        <v>-1723.2015099999999</v>
      </c>
      <c r="AV25" s="18">
        <v>-1951.1056799999999</v>
      </c>
      <c r="AW25" s="18">
        <v>-1986.56438</v>
      </c>
      <c r="AX25" s="18">
        <v>-2108.7297699999999</v>
      </c>
      <c r="AY25" s="18">
        <v>-744.50795000000005</v>
      </c>
      <c r="AZ25" s="18">
        <v>-1827.91562</v>
      </c>
      <c r="BA25" s="215">
        <v>-3163.6662200000001</v>
      </c>
      <c r="BB25" s="215">
        <v>-2639.4311600000001</v>
      </c>
      <c r="BC25" s="215">
        <v>-2612.7211621756001</v>
      </c>
      <c r="BD25" s="215">
        <v>-2531.0001600000001</v>
      </c>
      <c r="BE25" s="215">
        <v>-25320.9296621756</v>
      </c>
      <c r="BF25" s="208"/>
      <c r="BG25" s="215">
        <v>-1728.7940408999998</v>
      </c>
      <c r="BH25" s="215">
        <v>-2942.8572609000003</v>
      </c>
      <c r="BI25" s="215">
        <v>-3021.4805509000003</v>
      </c>
      <c r="BJ25" s="215">
        <v>-1713.8439609999998</v>
      </c>
      <c r="BK25" s="215">
        <v>-1954.9952909999997</v>
      </c>
      <c r="BL25" s="215">
        <v>-2801.8902806970004</v>
      </c>
      <c r="BM25" s="215">
        <v>-1563.25116</v>
      </c>
      <c r="BN25" s="215">
        <v>-2177.9396809999998</v>
      </c>
      <c r="BO25" s="215">
        <v>-1850.002821</v>
      </c>
      <c r="BP25" s="215">
        <v>-1150.4916009999999</v>
      </c>
      <c r="BQ25" s="215">
        <v>-1019.005285452</v>
      </c>
      <c r="BR25" s="215">
        <v>-1597.7016612758</v>
      </c>
      <c r="BS25" s="215">
        <v>-23522.253595124803</v>
      </c>
      <c r="BU25" s="18">
        <v>-186.44926795599997</v>
      </c>
      <c r="BV25" s="18">
        <v>-20.696267955999929</v>
      </c>
      <c r="BW25" s="18">
        <v>-324.65876795599991</v>
      </c>
      <c r="BX25" s="18">
        <v>-413.356767956</v>
      </c>
      <c r="BY25" s="18">
        <v>-277.82226795599991</v>
      </c>
      <c r="BZ25" s="18">
        <v>-157.8032679559999</v>
      </c>
      <c r="CA25" s="18">
        <v>-740.02326795600004</v>
      </c>
      <c r="CB25" s="18">
        <v>-402.03776795600004</v>
      </c>
      <c r="CC25" s="18">
        <v>-428.27176795599996</v>
      </c>
      <c r="CD25" s="18">
        <v>-502.56076795599995</v>
      </c>
      <c r="CE25" s="18">
        <v>-266.47074705599994</v>
      </c>
      <c r="CF25" s="18">
        <v>-183.98811447319986</v>
      </c>
      <c r="CG25" s="18">
        <v>-3904.1390410892</v>
      </c>
      <c r="CI25" s="18">
        <v>-754.13833999999986</v>
      </c>
      <c r="CJ25" s="18">
        <v>-784.76733999999999</v>
      </c>
      <c r="CK25" s="18">
        <v>-635.88063999999997</v>
      </c>
      <c r="CL25" s="18">
        <v>-473.86184000000003</v>
      </c>
      <c r="CM25" s="18">
        <v>-474.7133399999999</v>
      </c>
      <c r="CN25" s="18">
        <v>-688.12433999999996</v>
      </c>
      <c r="CO25" s="18">
        <v>-546.93184000000008</v>
      </c>
      <c r="CP25" s="18">
        <v>-521.94884000000002</v>
      </c>
      <c r="CQ25" s="18">
        <v>-248.68783999999994</v>
      </c>
      <c r="CR25" s="18">
        <v>-732.9268400000002</v>
      </c>
      <c r="CS25" s="18">
        <v>-316.90183999999999</v>
      </c>
      <c r="CT25" s="18">
        <v>-254.34018651719998</v>
      </c>
      <c r="CU25" s="18">
        <v>-6433.2232265171988</v>
      </c>
      <c r="CW25" s="18">
        <v>-960.22175000000004</v>
      </c>
      <c r="CX25" s="18">
        <v>-924.51200000000006</v>
      </c>
      <c r="CY25" s="18">
        <v>-862.85041999999987</v>
      </c>
      <c r="CZ25" s="18">
        <v>-738.57650000000001</v>
      </c>
      <c r="DA25" s="18">
        <v>-770.48299999999995</v>
      </c>
      <c r="DB25" s="18">
        <v>-887.18150000000003</v>
      </c>
      <c r="DC25" s="18">
        <v>-872.7265000000001</v>
      </c>
      <c r="DD25" s="18">
        <v>-899.38099999999997</v>
      </c>
      <c r="DE25" s="18">
        <v>-595.53250000000003</v>
      </c>
      <c r="DF25" s="18">
        <v>-1055.4090000000001</v>
      </c>
      <c r="DG25" s="18">
        <v>-659.49649999999997</v>
      </c>
      <c r="DH25" s="18">
        <v>-592.4473465172</v>
      </c>
      <c r="DI25" s="18">
        <v>-9818.8180165171998</v>
      </c>
      <c r="DK25" s="18">
        <v>-1216.69658</v>
      </c>
      <c r="DL25" s="18">
        <v>-1037.6681799999999</v>
      </c>
      <c r="DM25" s="18">
        <v>-935.91017999999997</v>
      </c>
      <c r="DN25" s="18">
        <v>-820.33708000000001</v>
      </c>
      <c r="DO25" s="18">
        <v>-823.86217999999997</v>
      </c>
      <c r="DP25" s="18">
        <v>-1123.0351799999999</v>
      </c>
      <c r="DQ25" s="18">
        <v>-837.48867999999993</v>
      </c>
      <c r="DR25" s="18">
        <v>-944.53967999999998</v>
      </c>
      <c r="DS25" s="18">
        <v>-660.53967999999998</v>
      </c>
      <c r="DT25" s="18">
        <v>-1156.11268</v>
      </c>
      <c r="DU25" s="18">
        <v>-725.59367999999995</v>
      </c>
      <c r="DV25" s="18">
        <v>-612.30602651720005</v>
      </c>
      <c r="DW25" s="18">
        <v>-10894.0898065172</v>
      </c>
      <c r="DX25" s="9"/>
      <c r="DY25" s="9"/>
      <c r="DZ25" s="9"/>
    </row>
    <row r="26" spans="2:131" outlineLevel="2">
      <c r="B26" s="17" t="s">
        <v>18</v>
      </c>
      <c r="C26" s="18">
        <v>-218.84206</v>
      </c>
      <c r="D26" s="18">
        <v>-177.30011999999999</v>
      </c>
      <c r="E26" s="18">
        <v>-266.49250999999998</v>
      </c>
      <c r="F26" s="18">
        <v>-196.53933999999998</v>
      </c>
      <c r="G26" s="18">
        <v>-226.42735999999999</v>
      </c>
      <c r="H26" s="18">
        <v>-226.09017999999998</v>
      </c>
      <c r="I26" s="18">
        <v>-189.08684</v>
      </c>
      <c r="J26" s="18">
        <v>-308.30318</v>
      </c>
      <c r="K26" s="18">
        <v>-92.542350000000013</v>
      </c>
      <c r="L26" s="18">
        <v>-72.855230000000006</v>
      </c>
      <c r="M26" s="18">
        <v>-193.92326</v>
      </c>
      <c r="N26" s="18">
        <v>-98.848009999999988</v>
      </c>
      <c r="O26" s="147">
        <v>-2267.2504399999998</v>
      </c>
      <c r="Q26" s="18">
        <v>-165.98147000000003</v>
      </c>
      <c r="R26" s="18">
        <v>-142.74657999999999</v>
      </c>
      <c r="S26" s="18">
        <v>-157.22986999999998</v>
      </c>
      <c r="T26" s="18">
        <v>-128.30562</v>
      </c>
      <c r="U26" s="18">
        <v>-307.07369999999992</v>
      </c>
      <c r="V26" s="18">
        <v>-166.63029000000003</v>
      </c>
      <c r="W26" s="18">
        <v>-290.67449999999997</v>
      </c>
      <c r="X26" s="18">
        <v>-250.04989</v>
      </c>
      <c r="Y26" s="18">
        <v>-175.55599999999995</v>
      </c>
      <c r="Z26" s="18">
        <v>-411.96230999999995</v>
      </c>
      <c r="AA26" s="18">
        <v>-170.25260999999998</v>
      </c>
      <c r="AB26" s="18">
        <v>-192.86270000000002</v>
      </c>
      <c r="AC26" s="18">
        <v>-2559.3255400000003</v>
      </c>
      <c r="AD26" s="147">
        <v>-13285.499999999998</v>
      </c>
      <c r="AE26" s="18">
        <v>-323.82012999999995</v>
      </c>
      <c r="AF26" s="18">
        <v>-348.96125000000001</v>
      </c>
      <c r="AG26" s="18">
        <v>-597.76954999999998</v>
      </c>
      <c r="AH26" s="18">
        <v>-407.38304000000005</v>
      </c>
      <c r="AI26" s="18">
        <v>-388.15321</v>
      </c>
      <c r="AJ26" s="18">
        <v>-290.27623999999997</v>
      </c>
      <c r="AK26" s="18">
        <v>-402.29353000000003</v>
      </c>
      <c r="AL26" s="18">
        <v>-429.07402000000002</v>
      </c>
      <c r="AM26" s="18">
        <v>-373.22691000000003</v>
      </c>
      <c r="AN26" s="18">
        <v>-359.22222999999997</v>
      </c>
      <c r="AO26" s="18">
        <v>-462.84709999999995</v>
      </c>
      <c r="AP26" s="18">
        <v>-473.19368000000003</v>
      </c>
      <c r="AQ26" s="18">
        <v>-4856.2208900000005</v>
      </c>
      <c r="AS26" s="18">
        <v>-480.14425</v>
      </c>
      <c r="AT26" s="18">
        <v>-310.41841999999997</v>
      </c>
      <c r="AU26" s="18">
        <v>-237.65686999999997</v>
      </c>
      <c r="AV26" s="18">
        <v>-214.76742999999999</v>
      </c>
      <c r="AW26" s="18">
        <v>-264.63062000000002</v>
      </c>
      <c r="AX26" s="18">
        <v>-153.15808000000001</v>
      </c>
      <c r="AY26" s="18">
        <v>-561.04925999999989</v>
      </c>
      <c r="AZ26" s="18">
        <v>-544.99331000000006</v>
      </c>
      <c r="BA26" s="215">
        <v>-825.03499999999997</v>
      </c>
      <c r="BB26" s="215">
        <v>-872.52152000000001</v>
      </c>
      <c r="BC26" s="215">
        <v>-734.14725999999996</v>
      </c>
      <c r="BD26" s="215">
        <v>-1615.6061099999999</v>
      </c>
      <c r="BE26" s="215">
        <v>-6814.1281299999991</v>
      </c>
      <c r="BF26" s="208"/>
      <c r="BG26" s="215">
        <v>-849.83526000000006</v>
      </c>
      <c r="BH26" s="215">
        <v>-944.39049</v>
      </c>
      <c r="BI26" s="215">
        <v>-848.65800999999999</v>
      </c>
      <c r="BJ26" s="215">
        <v>-758.42277999999999</v>
      </c>
      <c r="BK26" s="215">
        <v>-1144.3430187188999</v>
      </c>
      <c r="BL26" s="215">
        <v>-746.34753871889995</v>
      </c>
      <c r="BM26" s="215">
        <v>-801.64363000000003</v>
      </c>
      <c r="BN26" s="215">
        <v>-783.60030999999992</v>
      </c>
      <c r="BO26" s="215">
        <v>-1035.9717000000001</v>
      </c>
      <c r="BP26" s="215">
        <v>-1194.6126120521999</v>
      </c>
      <c r="BQ26" s="215">
        <v>-972.30343999999991</v>
      </c>
      <c r="BR26" s="215">
        <v>-1352.6631758955998</v>
      </c>
      <c r="BS26" s="215">
        <v>-11432.791965385599</v>
      </c>
      <c r="BU26" s="18">
        <v>-447.80697999999995</v>
      </c>
      <c r="BV26" s="18">
        <v>-403.53598</v>
      </c>
      <c r="BW26" s="18">
        <v>-539.73597999999993</v>
      </c>
      <c r="BX26" s="18">
        <v>-666.68297999999993</v>
      </c>
      <c r="BY26" s="18">
        <v>-511.04197999999997</v>
      </c>
      <c r="BZ26" s="18">
        <v>-660.24198000000001</v>
      </c>
      <c r="CA26" s="18">
        <v>-981.08298000000002</v>
      </c>
      <c r="CB26" s="18">
        <v>-841.04197999999997</v>
      </c>
      <c r="CC26" s="18">
        <v>-857.04197999999997</v>
      </c>
      <c r="CD26" s="18">
        <v>-931.97298000000001</v>
      </c>
      <c r="CE26" s="18">
        <v>-884.6684600000001</v>
      </c>
      <c r="CF26" s="18">
        <v>-1501.74818</v>
      </c>
      <c r="CG26" s="18">
        <v>-9226.6024399999988</v>
      </c>
      <c r="CI26" s="18">
        <v>-491.61617999999999</v>
      </c>
      <c r="CJ26" s="18">
        <v>-512.88918000000001</v>
      </c>
      <c r="CK26" s="18">
        <v>-760.41018000000008</v>
      </c>
      <c r="CL26" s="18">
        <v>-851.77618000000007</v>
      </c>
      <c r="CM26" s="18">
        <v>-646.98117999999999</v>
      </c>
      <c r="CN26" s="18">
        <v>-1018.36389</v>
      </c>
      <c r="CO26" s="18">
        <v>-1039.35618</v>
      </c>
      <c r="CP26" s="18">
        <v>-855.95718000000011</v>
      </c>
      <c r="CQ26" s="18">
        <v>-931.58618000000001</v>
      </c>
      <c r="CR26" s="18">
        <v>-1049.3341799999998</v>
      </c>
      <c r="CS26" s="18">
        <v>-900.88832000000002</v>
      </c>
      <c r="CT26" s="18">
        <v>-1924.0931799999998</v>
      </c>
      <c r="CU26" s="18">
        <v>-10983.25201</v>
      </c>
      <c r="CW26" s="18">
        <v>-498.37617999999998</v>
      </c>
      <c r="CX26" s="18">
        <v>-516.19917999999996</v>
      </c>
      <c r="CY26" s="18">
        <v>-772.57218</v>
      </c>
      <c r="CZ26" s="18">
        <v>-864.91818000000001</v>
      </c>
      <c r="DA26" s="18">
        <v>-660.96618000000001</v>
      </c>
      <c r="DB26" s="18">
        <v>-1035.44118</v>
      </c>
      <c r="DC26" s="18">
        <v>-1090.4561799999999</v>
      </c>
      <c r="DD26" s="18">
        <v>-869.60818000000006</v>
      </c>
      <c r="DE26" s="18">
        <v>-991.67318</v>
      </c>
      <c r="DF26" s="18">
        <v>-1073.2051799999999</v>
      </c>
      <c r="DG26" s="18">
        <v>-913.76832000000002</v>
      </c>
      <c r="DH26" s="18">
        <v>-1951.13418</v>
      </c>
      <c r="DI26" s="18">
        <v>-11238.318299999999</v>
      </c>
      <c r="DK26" s="18">
        <v>-514.86617999999999</v>
      </c>
      <c r="DL26" s="18">
        <v>-529.98918000000003</v>
      </c>
      <c r="DM26" s="18">
        <v>-787.37218000000007</v>
      </c>
      <c r="DN26" s="18">
        <v>-883.55218000000002</v>
      </c>
      <c r="DO26" s="18">
        <v>-670.46618000000001</v>
      </c>
      <c r="DP26" s="18">
        <v>-1022.97618</v>
      </c>
      <c r="DQ26" s="18">
        <v>-1075.0891799999999</v>
      </c>
      <c r="DR26" s="18">
        <v>-880.40818000000002</v>
      </c>
      <c r="DS26" s="18">
        <v>-1002.6881800000001</v>
      </c>
      <c r="DT26" s="18">
        <v>-1090.9551799999999</v>
      </c>
      <c r="DU26" s="18">
        <v>-928.77082000000007</v>
      </c>
      <c r="DV26" s="18">
        <v>-2096.6021799999999</v>
      </c>
      <c r="DW26" s="18">
        <v>-11483.735799999999</v>
      </c>
      <c r="DX26" s="9"/>
      <c r="DY26" s="9"/>
      <c r="DZ26" s="9"/>
    </row>
    <row r="27" spans="2:131" outlineLevel="1">
      <c r="B27" s="21" t="s">
        <v>19</v>
      </c>
      <c r="C27" s="14">
        <v>-33764.972449999994</v>
      </c>
      <c r="D27" s="14">
        <v>-34308.881530000006</v>
      </c>
      <c r="E27" s="14">
        <v>-34224.788509999969</v>
      </c>
      <c r="F27" s="14">
        <v>-34505.55483999999</v>
      </c>
      <c r="G27" s="14">
        <v>-34685.662899999996</v>
      </c>
      <c r="H27" s="14">
        <v>-34725.415029999975</v>
      </c>
      <c r="I27" s="14">
        <v>-34648.349459999983</v>
      </c>
      <c r="J27" s="14">
        <v>-36383.396859999993</v>
      </c>
      <c r="K27" s="14">
        <v>-37238.502899999999</v>
      </c>
      <c r="L27" s="14">
        <v>-37636.329150000005</v>
      </c>
      <c r="M27" s="14">
        <v>-36964.914239999969</v>
      </c>
      <c r="N27" s="14">
        <v>-40146.88289999999</v>
      </c>
      <c r="O27" s="146">
        <v>-429233.65076999983</v>
      </c>
      <c r="Q27" s="14">
        <v>-37869.942410000003</v>
      </c>
      <c r="R27" s="14">
        <v>-36701.209490000016</v>
      </c>
      <c r="S27" s="14">
        <v>-38612.170430000057</v>
      </c>
      <c r="T27" s="14">
        <v>-37836.405489999976</v>
      </c>
      <c r="U27" s="14">
        <v>-37304.433249999987</v>
      </c>
      <c r="V27" s="14">
        <v>-37150.354350000001</v>
      </c>
      <c r="W27" s="14">
        <v>-37087.201139999997</v>
      </c>
      <c r="X27" s="14">
        <v>-39054.212899999977</v>
      </c>
      <c r="Y27" s="14">
        <v>-39396.275199999975</v>
      </c>
      <c r="Z27" s="14">
        <v>-38790.215519999983</v>
      </c>
      <c r="AA27" s="14">
        <v>-39456.797659999989</v>
      </c>
      <c r="AB27" s="14">
        <v>-39632.001650000006</v>
      </c>
      <c r="AC27" s="14">
        <v>-458891.21948999993</v>
      </c>
      <c r="AD27" s="146">
        <v>-465705.95003060834</v>
      </c>
      <c r="AE27" s="14">
        <v>-39196.846910000015</v>
      </c>
      <c r="AF27" s="14">
        <v>-38948.439069999986</v>
      </c>
      <c r="AG27" s="14">
        <v>-39444.899769999996</v>
      </c>
      <c r="AH27" s="14">
        <v>-39758.38027999999</v>
      </c>
      <c r="AI27" s="14">
        <v>-39504.260350000004</v>
      </c>
      <c r="AJ27" s="14">
        <v>-39387.060760000015</v>
      </c>
      <c r="AK27" s="14">
        <v>-39137.737570000012</v>
      </c>
      <c r="AL27" s="14">
        <v>-41009.249520000005</v>
      </c>
      <c r="AM27" s="14">
        <v>-41251.514159999977</v>
      </c>
      <c r="AN27" s="14">
        <v>-41185.253969999983</v>
      </c>
      <c r="AO27" s="14">
        <v>-41138.804579999975</v>
      </c>
      <c r="AP27" s="14">
        <v>-40655.676619999998</v>
      </c>
      <c r="AQ27" s="14">
        <v>-480618.12355999992</v>
      </c>
      <c r="AS27" s="14">
        <v>-40184.78450999999</v>
      </c>
      <c r="AT27" s="14">
        <v>-43822.844949999992</v>
      </c>
      <c r="AU27" s="14">
        <v>-41495.878169999953</v>
      </c>
      <c r="AV27" s="14">
        <v>-41273.321100000001</v>
      </c>
      <c r="AW27" s="14">
        <v>-40965.709080000008</v>
      </c>
      <c r="AX27" s="14">
        <v>-41257.095790000007</v>
      </c>
      <c r="AY27" s="14">
        <v>-41122.075049999999</v>
      </c>
      <c r="AZ27" s="14">
        <v>-46172.32503</v>
      </c>
      <c r="BA27" s="213">
        <v>-46225.079860000005</v>
      </c>
      <c r="BB27" s="213">
        <v>-45875.449040000007</v>
      </c>
      <c r="BC27" s="213">
        <v>-45983.812970000006</v>
      </c>
      <c r="BD27" s="213">
        <v>-46081.398900000007</v>
      </c>
      <c r="BE27" s="213">
        <v>-520459.77444999997</v>
      </c>
      <c r="BF27" s="208"/>
      <c r="BG27" s="213">
        <v>-46218.4931</v>
      </c>
      <c r="BH27" s="213">
        <v>-46108.453379999992</v>
      </c>
      <c r="BI27" s="213">
        <v>-46408.866760000004</v>
      </c>
      <c r="BJ27" s="213">
        <v>-26600.113040000007</v>
      </c>
      <c r="BK27" s="213">
        <v>-46418.924470000005</v>
      </c>
      <c r="BL27" s="213">
        <v>-46148.415340000007</v>
      </c>
      <c r="BM27" s="213">
        <v>-46199.505030000008</v>
      </c>
      <c r="BN27" s="213">
        <v>-51913.990190000004</v>
      </c>
      <c r="BO27" s="213">
        <v>-51949.521260000001</v>
      </c>
      <c r="BP27" s="213">
        <v>-52708.840870520005</v>
      </c>
      <c r="BQ27" s="213">
        <v>-52708.840870520005</v>
      </c>
      <c r="BR27" s="213">
        <v>-52708.840870520005</v>
      </c>
      <c r="BS27" s="213">
        <v>-566092.80518155999</v>
      </c>
      <c r="BU27" s="14">
        <v>-52708.840870520005</v>
      </c>
      <c r="BV27" s="14">
        <v>-52708.840870520005</v>
      </c>
      <c r="BW27" s="14">
        <v>-52708.840870520005</v>
      </c>
      <c r="BX27" s="14">
        <v>-52708.840870520005</v>
      </c>
      <c r="BY27" s="14">
        <v>-52708.840870520005</v>
      </c>
      <c r="BZ27" s="14">
        <v>-52708.840870520005</v>
      </c>
      <c r="CA27" s="14">
        <v>-52708.840870520005</v>
      </c>
      <c r="CB27" s="14">
        <v>-55008.846920286604</v>
      </c>
      <c r="CC27" s="14">
        <v>-55008.846920286604</v>
      </c>
      <c r="CD27" s="14">
        <v>-55008.846920286604</v>
      </c>
      <c r="CE27" s="14">
        <v>-55008.846920286604</v>
      </c>
      <c r="CF27" s="14">
        <v>-55008.846920286604</v>
      </c>
      <c r="CG27" s="14">
        <v>-644006.12069507316</v>
      </c>
      <c r="CI27" s="14">
        <v>-55008.846920286604</v>
      </c>
      <c r="CJ27" s="14">
        <v>-55008.846920286604</v>
      </c>
      <c r="CK27" s="14">
        <v>-55008.846920286604</v>
      </c>
      <c r="CL27" s="14">
        <v>-55008.846920286604</v>
      </c>
      <c r="CM27" s="14">
        <v>-55008.846920286604</v>
      </c>
      <c r="CN27" s="14">
        <v>-55008.846920286604</v>
      </c>
      <c r="CO27" s="14">
        <v>-55008.846920286604</v>
      </c>
      <c r="CP27" s="14">
        <v>-57422.140574917801</v>
      </c>
      <c r="CQ27" s="14">
        <v>-57422.140574917801</v>
      </c>
      <c r="CR27" s="14">
        <v>-57422.140574917801</v>
      </c>
      <c r="CS27" s="14">
        <v>-57422.140574917801</v>
      </c>
      <c r="CT27" s="14">
        <v>-57422.140574917801</v>
      </c>
      <c r="CU27" s="14">
        <v>-672172.63131659513</v>
      </c>
      <c r="CW27" s="14">
        <v>-57422.140574917801</v>
      </c>
      <c r="CX27" s="14">
        <v>-57422.140574917801</v>
      </c>
      <c r="CY27" s="14">
        <v>-57422.140574917801</v>
      </c>
      <c r="CZ27" s="14">
        <v>-57422.140574917801</v>
      </c>
      <c r="DA27" s="14">
        <v>-57422.140574917801</v>
      </c>
      <c r="DB27" s="14">
        <v>-57422.140574917801</v>
      </c>
      <c r="DC27" s="14">
        <v>-57422.140574917801</v>
      </c>
      <c r="DD27" s="14">
        <v>-59601.6919988136</v>
      </c>
      <c r="DE27" s="14">
        <v>-59601.6919988136</v>
      </c>
      <c r="DF27" s="14">
        <v>-59601.6919988136</v>
      </c>
      <c r="DG27" s="14">
        <v>-59601.6919988136</v>
      </c>
      <c r="DH27" s="14">
        <v>-59601.6919988136</v>
      </c>
      <c r="DI27" s="14">
        <v>-699963.44401849271</v>
      </c>
      <c r="DK27" s="14">
        <v>-59601.6919988136</v>
      </c>
      <c r="DL27" s="14">
        <v>-59601.6919988136</v>
      </c>
      <c r="DM27" s="14">
        <v>-59601.6919988136</v>
      </c>
      <c r="DN27" s="14">
        <v>-59601.6919988136</v>
      </c>
      <c r="DO27" s="14">
        <v>-59601.6919988136</v>
      </c>
      <c r="DP27" s="14">
        <v>-59601.6919988136</v>
      </c>
      <c r="DQ27" s="14">
        <v>-59601.6919988136</v>
      </c>
      <c r="DR27" s="14">
        <v>-61867.093847850701</v>
      </c>
      <c r="DS27" s="14">
        <v>-61867.093847850701</v>
      </c>
      <c r="DT27" s="14">
        <v>-61867.093847850701</v>
      </c>
      <c r="DU27" s="14">
        <v>-61867.093847850701</v>
      </c>
      <c r="DV27" s="14">
        <v>-61867.093847850701</v>
      </c>
      <c r="DW27" s="14">
        <v>-726547.31323094864</v>
      </c>
      <c r="DX27" s="9"/>
      <c r="DY27" s="9"/>
      <c r="DZ27" s="9"/>
    </row>
    <row r="28" spans="2:131" outlineLevel="1">
      <c r="B28" s="21" t="s">
        <v>20</v>
      </c>
      <c r="C28" s="14">
        <v>-6693.2830999999996</v>
      </c>
      <c r="D28" s="14">
        <v>-9032.4291999999987</v>
      </c>
      <c r="E28" s="14">
        <v>-8753.1992200000004</v>
      </c>
      <c r="F28" s="14">
        <v>-7879.9786799999993</v>
      </c>
      <c r="G28" s="14">
        <v>-9678.254640000001</v>
      </c>
      <c r="H28" s="14">
        <v>-8532.3033400000004</v>
      </c>
      <c r="I28" s="14">
        <v>-8172.0262900000007</v>
      </c>
      <c r="J28" s="14">
        <v>-8077.1932400000005</v>
      </c>
      <c r="K28" s="14">
        <v>-8091.7937999999995</v>
      </c>
      <c r="L28" s="14">
        <v>-9966.4650600000004</v>
      </c>
      <c r="M28" s="14">
        <v>-7543.69884</v>
      </c>
      <c r="N28" s="14">
        <v>-9040.7885600000009</v>
      </c>
      <c r="O28" s="146">
        <v>-101461.41397000001</v>
      </c>
      <c r="Q28" s="14">
        <v>-9528.7925099999993</v>
      </c>
      <c r="R28" s="14">
        <v>-9412.8927299999996</v>
      </c>
      <c r="S28" s="14">
        <v>-10621.976869999999</v>
      </c>
      <c r="T28" s="14">
        <v>-8713.6091899999992</v>
      </c>
      <c r="U28" s="14">
        <v>-9182.1174600000013</v>
      </c>
      <c r="V28" s="14">
        <v>-9317.6611099999991</v>
      </c>
      <c r="W28" s="14">
        <v>-8567.9771799999999</v>
      </c>
      <c r="X28" s="14">
        <v>-7899.4165899999998</v>
      </c>
      <c r="Y28" s="14">
        <v>-8451.9013400000003</v>
      </c>
      <c r="Z28" s="14">
        <v>-9240.79126</v>
      </c>
      <c r="AA28" s="14">
        <v>-10343.643300000002</v>
      </c>
      <c r="AB28" s="14">
        <v>-10261.255740000001</v>
      </c>
      <c r="AC28" s="14">
        <v>-111542.03527999998</v>
      </c>
      <c r="AD28" s="146">
        <v>-113213.53012741206</v>
      </c>
      <c r="AE28" s="14">
        <v>-8723.0214399999986</v>
      </c>
      <c r="AF28" s="14">
        <v>-10193.0231</v>
      </c>
      <c r="AG28" s="14">
        <v>-10661.51971</v>
      </c>
      <c r="AH28" s="14">
        <v>-9655.206900000001</v>
      </c>
      <c r="AI28" s="14">
        <v>-9809.2864399999999</v>
      </c>
      <c r="AJ28" s="14">
        <v>-9572.4691600000006</v>
      </c>
      <c r="AK28" s="14">
        <v>-9105.8597100000006</v>
      </c>
      <c r="AL28" s="14">
        <v>-9011.2236599999997</v>
      </c>
      <c r="AM28" s="14">
        <v>-9369.9885399999985</v>
      </c>
      <c r="AN28" s="14">
        <v>-9705.8549999999996</v>
      </c>
      <c r="AO28" s="14">
        <v>-10979.966789999999</v>
      </c>
      <c r="AP28" s="14">
        <v>-11668.212190000002</v>
      </c>
      <c r="AQ28" s="14">
        <v>-118455.63263999998</v>
      </c>
      <c r="AS28" s="14">
        <v>-10113.65098</v>
      </c>
      <c r="AT28" s="14">
        <v>-9067.3790100000006</v>
      </c>
      <c r="AU28" s="14">
        <v>-7881.9440500000001</v>
      </c>
      <c r="AV28" s="14">
        <v>-7346.7972699999991</v>
      </c>
      <c r="AW28" s="14">
        <v>-7471.2961799999994</v>
      </c>
      <c r="AX28" s="14">
        <v>-7751.4940800000004</v>
      </c>
      <c r="AY28" s="14">
        <v>-5719.1100999999999</v>
      </c>
      <c r="AZ28" s="14">
        <v>-4674.29162</v>
      </c>
      <c r="BA28" s="213">
        <v>-6139.1564699999999</v>
      </c>
      <c r="BB28" s="213">
        <v>-7594.0104900000006</v>
      </c>
      <c r="BC28" s="213">
        <v>-4877.5645000000004</v>
      </c>
      <c r="BD28" s="213">
        <v>-6083.5696500000004</v>
      </c>
      <c r="BE28" s="213">
        <v>-84720.2644</v>
      </c>
      <c r="BF28" s="208"/>
      <c r="BG28" s="213">
        <v>-6278.3222900000001</v>
      </c>
      <c r="BH28" s="213">
        <v>-6582.3286799999996</v>
      </c>
      <c r="BI28" s="213">
        <v>-5760.0970499999994</v>
      </c>
      <c r="BJ28" s="213">
        <v>-8979.58331</v>
      </c>
      <c r="BK28" s="213">
        <v>-12522.40741</v>
      </c>
      <c r="BL28" s="213">
        <v>-1246.2014100000001</v>
      </c>
      <c r="BM28" s="213">
        <v>-6500.9905199999994</v>
      </c>
      <c r="BN28" s="213">
        <v>-6542.2044599999999</v>
      </c>
      <c r="BO28" s="213">
        <v>-9139.3172400000003</v>
      </c>
      <c r="BP28" s="213">
        <v>-7532.2523871168996</v>
      </c>
      <c r="BQ28" s="213">
        <v>-11225.1233983154</v>
      </c>
      <c r="BR28" s="213">
        <v>-12795.963908625099</v>
      </c>
      <c r="BS28" s="213">
        <v>-95104.792064057387</v>
      </c>
      <c r="BU28" s="14">
        <v>-12758.222540824199</v>
      </c>
      <c r="BV28" s="14">
        <v>-12954.966877919</v>
      </c>
      <c r="BW28" s="14">
        <v>-9346.5518458209008</v>
      </c>
      <c r="BX28" s="14">
        <v>-9155.2645147951007</v>
      </c>
      <c r="BY28" s="14">
        <v>-10703.993180069099</v>
      </c>
      <c r="BZ28" s="14">
        <v>-9797.5224480073994</v>
      </c>
      <c r="CA28" s="14">
        <v>-9660.9682417459007</v>
      </c>
      <c r="CB28" s="14">
        <v>-10001.8492666043</v>
      </c>
      <c r="CC28" s="14">
        <v>-9959.2082543672987</v>
      </c>
      <c r="CD28" s="14">
        <v>-9600.1827101324998</v>
      </c>
      <c r="CE28" s="14">
        <v>-9734.6212607949983</v>
      </c>
      <c r="CF28" s="14">
        <v>-9336.3465348400005</v>
      </c>
      <c r="CG28" s="14">
        <v>-123009.6976759207</v>
      </c>
      <c r="CI28" s="14">
        <v>-16692.178321233398</v>
      </c>
      <c r="CJ28" s="14">
        <v>-19887.089916507899</v>
      </c>
      <c r="CK28" s="14">
        <v>-14922.3436086651</v>
      </c>
      <c r="CL28" s="14">
        <v>-11683.4736205794</v>
      </c>
      <c r="CM28" s="14">
        <v>-11907.8104868296</v>
      </c>
      <c r="CN28" s="14">
        <v>-10595.2758708981</v>
      </c>
      <c r="CO28" s="14">
        <v>-10381.048154757</v>
      </c>
      <c r="CP28" s="14">
        <v>-10741.1329936001</v>
      </c>
      <c r="CQ28" s="14">
        <v>-11637.560374804201</v>
      </c>
      <c r="CR28" s="14">
        <v>-10403.7584398624</v>
      </c>
      <c r="CS28" s="14">
        <v>-11797.5796867634</v>
      </c>
      <c r="CT28" s="14">
        <v>-9699.4526792601991</v>
      </c>
      <c r="CU28" s="14">
        <v>-150348.7041537608</v>
      </c>
      <c r="CW28" s="14">
        <v>-15975.607428269601</v>
      </c>
      <c r="CX28" s="14">
        <v>-17086.413818131397</v>
      </c>
      <c r="CY28" s="14">
        <v>-13487.3594463962</v>
      </c>
      <c r="CZ28" s="14">
        <v>-19341.127960106201</v>
      </c>
      <c r="DA28" s="14">
        <v>-13822.216864028</v>
      </c>
      <c r="DB28" s="14">
        <v>-10799.670953282799</v>
      </c>
      <c r="DC28" s="14">
        <v>-10543.8955129393</v>
      </c>
      <c r="DD28" s="14">
        <v>-11068.4932498175</v>
      </c>
      <c r="DE28" s="14">
        <v>-11248.332237776</v>
      </c>
      <c r="DF28" s="14">
        <v>-12776.257167653301</v>
      </c>
      <c r="DG28" s="14">
        <v>-14213.665762709201</v>
      </c>
      <c r="DH28" s="14">
        <v>-13082.4036935613</v>
      </c>
      <c r="DI28" s="14">
        <v>-163445.44409467079</v>
      </c>
      <c r="DK28" s="14">
        <v>-15149.217417829599</v>
      </c>
      <c r="DL28" s="14">
        <v>-20705.592987264303</v>
      </c>
      <c r="DM28" s="14">
        <v>-14827.185931260799</v>
      </c>
      <c r="DN28" s="14">
        <v>-13375.2583478173</v>
      </c>
      <c r="DO28" s="14">
        <v>-12201.880338000599</v>
      </c>
      <c r="DP28" s="14">
        <v>-11522.746344863401</v>
      </c>
      <c r="DQ28" s="14">
        <v>-11270.6849361606</v>
      </c>
      <c r="DR28" s="14">
        <v>-13936.0476296453</v>
      </c>
      <c r="DS28" s="14">
        <v>-11532.007800875499</v>
      </c>
      <c r="DT28" s="14">
        <v>-14490.470081067599</v>
      </c>
      <c r="DU28" s="14">
        <v>-16392.303951135302</v>
      </c>
      <c r="DV28" s="14">
        <v>-14135.482533356899</v>
      </c>
      <c r="DW28" s="14">
        <v>-169538.87829927719</v>
      </c>
      <c r="DX28" s="9"/>
      <c r="DY28" s="9"/>
      <c r="DZ28" s="9"/>
    </row>
    <row r="29" spans="2:131" outlineLevel="1">
      <c r="B29" s="21" t="s">
        <v>21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6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6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/>
      <c r="AZ29" s="14"/>
      <c r="BA29" s="213"/>
      <c r="BB29" s="213"/>
      <c r="BC29" s="213">
        <v>0</v>
      </c>
      <c r="BD29" s="213">
        <v>0</v>
      </c>
      <c r="BE29" s="213">
        <v>0</v>
      </c>
      <c r="BF29" s="208"/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0</v>
      </c>
      <c r="CD29" s="213">
        <v>0</v>
      </c>
      <c r="CE29" s="213">
        <v>0</v>
      </c>
      <c r="CF29" s="213">
        <v>0</v>
      </c>
      <c r="CG29" s="14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14">
        <v>0</v>
      </c>
      <c r="CW29" s="213">
        <v>0</v>
      </c>
      <c r="CX29" s="213">
        <v>0</v>
      </c>
      <c r="CY29" s="213">
        <v>0</v>
      </c>
      <c r="CZ29" s="213">
        <v>0</v>
      </c>
      <c r="DA29" s="213">
        <v>0</v>
      </c>
      <c r="DB29" s="213">
        <v>0</v>
      </c>
      <c r="DC29" s="213">
        <v>0</v>
      </c>
      <c r="DD29" s="213">
        <v>0</v>
      </c>
      <c r="DE29" s="213">
        <v>0</v>
      </c>
      <c r="DF29" s="213">
        <v>0</v>
      </c>
      <c r="DG29" s="213">
        <v>0</v>
      </c>
      <c r="DH29" s="213">
        <v>0</v>
      </c>
      <c r="DI29" s="14">
        <v>0</v>
      </c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>
        <v>0</v>
      </c>
      <c r="DX29" s="9"/>
      <c r="DY29" s="9"/>
      <c r="DZ29" s="9"/>
    </row>
    <row r="30" spans="2:131" outlineLevel="1">
      <c r="B30" s="21" t="s">
        <v>22</v>
      </c>
      <c r="C30" s="14">
        <v>-11.79386</v>
      </c>
      <c r="D30" s="14">
        <v>0</v>
      </c>
      <c r="E30" s="14">
        <v>-11.79386</v>
      </c>
      <c r="F30" s="14">
        <v>-11.79386</v>
      </c>
      <c r="G30" s="14">
        <v>-11.79386</v>
      </c>
      <c r="H30" s="14">
        <v>-11.79386</v>
      </c>
      <c r="I30" s="14">
        <v>-11.79386</v>
      </c>
      <c r="J30" s="14">
        <v>-185.62927999999999</v>
      </c>
      <c r="K30" s="14">
        <v>-41.510280000000009</v>
      </c>
      <c r="L30" s="14">
        <v>-285.96580999999998</v>
      </c>
      <c r="M30" s="14">
        <v>-113.41868999999998</v>
      </c>
      <c r="N30" s="14">
        <v>-41.510280000000009</v>
      </c>
      <c r="O30" s="146">
        <v>-738.7974999999999</v>
      </c>
      <c r="Q30" s="14">
        <v>-274.10439000000002</v>
      </c>
      <c r="R30" s="14">
        <v>-192.18015000000003</v>
      </c>
      <c r="S30" s="14">
        <v>-181.31732</v>
      </c>
      <c r="T30" s="14">
        <v>-193.57928000000004</v>
      </c>
      <c r="U30" s="14">
        <v>-193.60337000000001</v>
      </c>
      <c r="V30" s="14">
        <v>-38.173739999999995</v>
      </c>
      <c r="W30" s="14">
        <v>-351.92556000000002</v>
      </c>
      <c r="X30" s="14">
        <v>-183.65956000000003</v>
      </c>
      <c r="Y30" s="14">
        <v>-235.05876000000001</v>
      </c>
      <c r="Z30" s="14">
        <v>-234.60892000000001</v>
      </c>
      <c r="AA30" s="14">
        <v>-246.69897000000003</v>
      </c>
      <c r="AB30" s="14">
        <v>-246.77123000000003</v>
      </c>
      <c r="AC30" s="14">
        <v>-2571.6812499999996</v>
      </c>
      <c r="AD30" s="146">
        <v>-148.74104156571624</v>
      </c>
      <c r="AE30" s="14">
        <v>-232.852</v>
      </c>
      <c r="AF30" s="14">
        <v>-231.6131</v>
      </c>
      <c r="AG30" s="14">
        <v>-228.92827</v>
      </c>
      <c r="AH30" s="14">
        <v>-246.28161</v>
      </c>
      <c r="AI30" s="14">
        <v>-225.79277999999999</v>
      </c>
      <c r="AJ30" s="14">
        <v>-224.47185999999999</v>
      </c>
      <c r="AK30" s="14">
        <v>-226.01053000000002</v>
      </c>
      <c r="AL30" s="14">
        <v>-225.19891999999999</v>
      </c>
      <c r="AM30" s="14">
        <v>-212.19211999999999</v>
      </c>
      <c r="AN30" s="14">
        <v>-222.82276999999999</v>
      </c>
      <c r="AO30" s="14">
        <v>-222.53968999999998</v>
      </c>
      <c r="AP30" s="14">
        <v>-171.46277000000001</v>
      </c>
      <c r="AQ30" s="14">
        <v>-2670.16642</v>
      </c>
      <c r="AS30" s="14">
        <v>-199.89393000000001</v>
      </c>
      <c r="AT30" s="14">
        <v>-44.749789999999997</v>
      </c>
      <c r="AU30" s="14">
        <v>-349.79598000000004</v>
      </c>
      <c r="AV30" s="14">
        <v>-196.90758</v>
      </c>
      <c r="AW30" s="14">
        <v>-195.75209000000001</v>
      </c>
      <c r="AX30" s="14">
        <v>-194.71100999999999</v>
      </c>
      <c r="AY30" s="14">
        <v>-7.8608799999999999</v>
      </c>
      <c r="AZ30" s="14">
        <v>-7.8608799999999999</v>
      </c>
      <c r="BA30" s="213">
        <v>-3.42204</v>
      </c>
      <c r="BB30" s="213">
        <v>-3.42204</v>
      </c>
      <c r="BC30" s="213">
        <v>-3.42204</v>
      </c>
      <c r="BD30" s="213">
        <v>-3.42204</v>
      </c>
      <c r="BE30" s="213">
        <v>-1211.2202999999995</v>
      </c>
      <c r="BF30" s="208"/>
      <c r="BG30" s="213">
        <v>-9.4720899999999997</v>
      </c>
      <c r="BH30" s="213">
        <v>-9.4720899999999997</v>
      </c>
      <c r="BI30" s="213">
        <v>-9.4720899999999997</v>
      </c>
      <c r="BJ30" s="213">
        <v>-9.4720899999999997</v>
      </c>
      <c r="BK30" s="213">
        <v>-9.4720899999999997</v>
      </c>
      <c r="BL30" s="213">
        <v>-9.4720899999999997</v>
      </c>
      <c r="BM30" s="213">
        <v>-9.4720899999999997</v>
      </c>
      <c r="BN30" s="213">
        <v>-7.9668400000000004</v>
      </c>
      <c r="BO30" s="213">
        <v>-7.9668400000000004</v>
      </c>
      <c r="BP30" s="213">
        <v>0</v>
      </c>
      <c r="BQ30" s="213">
        <v>0</v>
      </c>
      <c r="BR30" s="213">
        <v>0</v>
      </c>
      <c r="BS30" s="213">
        <v>-82.238310000000013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W30" s="14">
        <v>0</v>
      </c>
      <c r="CX30" s="14">
        <v>0</v>
      </c>
      <c r="CY30" s="14">
        <v>0</v>
      </c>
      <c r="CZ30" s="14">
        <v>0</v>
      </c>
      <c r="DA30" s="14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0</v>
      </c>
      <c r="DR30" s="14">
        <v>0</v>
      </c>
      <c r="DS30" s="14">
        <v>0</v>
      </c>
      <c r="DT30" s="14">
        <v>0</v>
      </c>
      <c r="DU30" s="14">
        <v>0</v>
      </c>
      <c r="DV30" s="14">
        <v>0</v>
      </c>
      <c r="DW30" s="14">
        <v>0</v>
      </c>
      <c r="DX30" s="9"/>
      <c r="DY30" s="9"/>
      <c r="DZ30" s="9"/>
    </row>
    <row r="31" spans="2:131" outlineLevel="1">
      <c r="B31" s="21" t="s">
        <v>23</v>
      </c>
      <c r="C31" s="14">
        <v>-812.83101999999997</v>
      </c>
      <c r="D31" s="14">
        <v>-612.75965999999994</v>
      </c>
      <c r="E31" s="14">
        <v>-964.44202999999993</v>
      </c>
      <c r="F31" s="14">
        <v>-845.43192999999997</v>
      </c>
      <c r="G31" s="14">
        <v>-798.90197999999998</v>
      </c>
      <c r="H31" s="14">
        <v>-810.68131999999991</v>
      </c>
      <c r="I31" s="14">
        <v>-797.90707999999995</v>
      </c>
      <c r="J31" s="14">
        <v>-634.52792999999997</v>
      </c>
      <c r="K31" s="14">
        <v>-634.52792999999997</v>
      </c>
      <c r="L31" s="14">
        <v>-634.52792999999997</v>
      </c>
      <c r="M31" s="14">
        <v>-634.52792999999997</v>
      </c>
      <c r="N31" s="14">
        <v>-634.52792999999997</v>
      </c>
      <c r="O31" s="146">
        <v>-8815.5946700000004</v>
      </c>
      <c r="Q31" s="14">
        <v>-634.52792999999997</v>
      </c>
      <c r="R31" s="14">
        <v>-634.52792999999997</v>
      </c>
      <c r="S31" s="14">
        <v>-634.52792999999997</v>
      </c>
      <c r="T31" s="14">
        <v>-634.52792999999997</v>
      </c>
      <c r="U31" s="14">
        <v>-634.52792999999997</v>
      </c>
      <c r="V31" s="14">
        <v>-634.52792999999997</v>
      </c>
      <c r="W31" s="14">
        <v>-634.52792999999997</v>
      </c>
      <c r="X31" s="14">
        <v>-657.50180999999998</v>
      </c>
      <c r="Y31" s="14">
        <v>-657.50180999999998</v>
      </c>
      <c r="Z31" s="14">
        <v>-657.50180999999998</v>
      </c>
      <c r="AA31" s="14">
        <v>-657.50180999999998</v>
      </c>
      <c r="AB31" s="14">
        <v>-657.50180999999998</v>
      </c>
      <c r="AC31" s="14">
        <v>-7729.2045599999992</v>
      </c>
      <c r="AD31" s="146">
        <v>-10291.594579137385</v>
      </c>
      <c r="AE31" s="14">
        <v>-657.50180999999998</v>
      </c>
      <c r="AF31" s="14">
        <v>-657.50180999999998</v>
      </c>
      <c r="AG31" s="14">
        <v>-657.50180999999998</v>
      </c>
      <c r="AH31" s="14">
        <v>-657.50180999999998</v>
      </c>
      <c r="AI31" s="14">
        <v>-657.50180999999998</v>
      </c>
      <c r="AJ31" s="14">
        <v>-657.50180999999998</v>
      </c>
      <c r="AK31" s="14">
        <v>-657.50180999999998</v>
      </c>
      <c r="AL31" s="14">
        <v>-1052.8276699999999</v>
      </c>
      <c r="AM31" s="14">
        <v>-1052.8276699999999</v>
      </c>
      <c r="AN31" s="14">
        <v>-1052.8276699999999</v>
      </c>
      <c r="AO31" s="14">
        <v>-1052.8276699999999</v>
      </c>
      <c r="AP31" s="14">
        <v>-1052.8276699999999</v>
      </c>
      <c r="AQ31" s="14">
        <v>-9866.6510199999993</v>
      </c>
      <c r="AS31" s="14">
        <v>-1052.8276699999999</v>
      </c>
      <c r="AT31" s="14">
        <v>-1052.8276699999999</v>
      </c>
      <c r="AU31" s="14">
        <v>-1052.8276699999999</v>
      </c>
      <c r="AV31" s="14">
        <v>-1052.8276699999999</v>
      </c>
      <c r="AW31" s="14">
        <v>-1052.8276699999999</v>
      </c>
      <c r="AX31" s="14">
        <v>-1052.8276699999999</v>
      </c>
      <c r="AY31" s="14">
        <v>-294.04840000000002</v>
      </c>
      <c r="AZ31" s="14">
        <v>-310.37407000000002</v>
      </c>
      <c r="BA31" s="213">
        <v>-298.15846799939999</v>
      </c>
      <c r="BB31" s="213">
        <v>-462.61141999999995</v>
      </c>
      <c r="BC31" s="213">
        <v>-1132.3275900000001</v>
      </c>
      <c r="BD31" s="213">
        <v>-1096.68604</v>
      </c>
      <c r="BE31" s="213">
        <v>-9911.1720079993993</v>
      </c>
      <c r="BF31" s="208"/>
      <c r="BG31" s="213">
        <v>-1127.9983800000002</v>
      </c>
      <c r="BH31" s="213">
        <v>-946.13886999999988</v>
      </c>
      <c r="BI31" s="213">
        <v>-918.02369999999996</v>
      </c>
      <c r="BJ31" s="213">
        <v>-953.65637000000004</v>
      </c>
      <c r="BK31" s="213">
        <v>-942.21537000000001</v>
      </c>
      <c r="BL31" s="213">
        <v>-962.03557999999998</v>
      </c>
      <c r="BM31" s="213">
        <v>-896.05396999999994</v>
      </c>
      <c r="BN31" s="213">
        <v>-2162.3572999999997</v>
      </c>
      <c r="BO31" s="213">
        <v>-1015.27978</v>
      </c>
      <c r="BP31" s="213">
        <v>-1036.4475033751</v>
      </c>
      <c r="BQ31" s="213">
        <v>-1036.4475033751</v>
      </c>
      <c r="BR31" s="213">
        <v>-1036.4475033751</v>
      </c>
      <c r="BS31" s="213">
        <v>-13033.101830125303</v>
      </c>
      <c r="BU31" s="14">
        <v>-1036.4475033751</v>
      </c>
      <c r="BV31" s="14">
        <v>-1042.3068671251001</v>
      </c>
      <c r="BW31" s="14">
        <v>-1042.3068671251001</v>
      </c>
      <c r="BX31" s="14">
        <v>-1042.3068671251001</v>
      </c>
      <c r="BY31" s="14">
        <v>-1042.3068671251001</v>
      </c>
      <c r="BZ31" s="14">
        <v>-1042.3068671251001</v>
      </c>
      <c r="CA31" s="14">
        <v>-1042.3068671251001</v>
      </c>
      <c r="CB31" s="14">
        <v>-1089.4971426963</v>
      </c>
      <c r="CC31" s="14">
        <v>-1089.4971426963</v>
      </c>
      <c r="CD31" s="14">
        <v>-1089.4971426963</v>
      </c>
      <c r="CE31" s="14">
        <v>-1089.4971426963</v>
      </c>
      <c r="CF31" s="14">
        <v>-1089.4971426963</v>
      </c>
      <c r="CG31" s="14">
        <v>-12737.774419607202</v>
      </c>
      <c r="CI31" s="14">
        <v>-1089.4971426963</v>
      </c>
      <c r="CJ31" s="14">
        <v>-1089.4971426963</v>
      </c>
      <c r="CK31" s="14">
        <v>-1089.4971426963</v>
      </c>
      <c r="CL31" s="14">
        <v>-1089.4971426963</v>
      </c>
      <c r="CM31" s="14">
        <v>-1089.4971426963</v>
      </c>
      <c r="CN31" s="14">
        <v>-1089.4971426963</v>
      </c>
      <c r="CO31" s="14">
        <v>-1089.4971426963</v>
      </c>
      <c r="CP31" s="14">
        <v>-1134.3870466092999</v>
      </c>
      <c r="CQ31" s="14">
        <v>-1134.3870466092999</v>
      </c>
      <c r="CR31" s="14">
        <v>-1134.3870466092999</v>
      </c>
      <c r="CS31" s="14">
        <v>-1134.3870466092999</v>
      </c>
      <c r="CT31" s="14">
        <v>-1134.3870466092999</v>
      </c>
      <c r="CU31" s="14">
        <v>-13298.415231920599</v>
      </c>
      <c r="CW31" s="14">
        <v>-1134.3870466092999</v>
      </c>
      <c r="CX31" s="14">
        <v>-1134.3870466092999</v>
      </c>
      <c r="CY31" s="14">
        <v>-1134.3870466092999</v>
      </c>
      <c r="CZ31" s="14">
        <v>-1134.3870466092999</v>
      </c>
      <c r="DA31" s="14">
        <v>-1134.3870466092999</v>
      </c>
      <c r="DB31" s="14">
        <v>-1134.3870466092999</v>
      </c>
      <c r="DC31" s="14">
        <v>-1134.3870466092999</v>
      </c>
      <c r="DD31" s="14">
        <v>-1166.6789650804001</v>
      </c>
      <c r="DE31" s="14">
        <v>-1166.6789650804001</v>
      </c>
      <c r="DF31" s="14">
        <v>-1166.6789650804001</v>
      </c>
      <c r="DG31" s="14">
        <v>-1166.6789650804001</v>
      </c>
      <c r="DH31" s="14">
        <v>-1166.6789650804001</v>
      </c>
      <c r="DI31" s="14">
        <v>-13774.104151667099</v>
      </c>
      <c r="DK31" s="14">
        <v>-1160.8196013304</v>
      </c>
      <c r="DL31" s="14">
        <v>-1160.8196013304</v>
      </c>
      <c r="DM31" s="14">
        <v>-1160.8196013304</v>
      </c>
      <c r="DN31" s="14">
        <v>-1160.8196013304</v>
      </c>
      <c r="DO31" s="14">
        <v>-1160.8196013304</v>
      </c>
      <c r="DP31" s="14">
        <v>-1160.8196013304</v>
      </c>
      <c r="DQ31" s="14">
        <v>-1160.8196013304</v>
      </c>
      <c r="DR31" s="14">
        <v>-1206.2604980778999</v>
      </c>
      <c r="DS31" s="14">
        <v>-1206.2604980778999</v>
      </c>
      <c r="DT31" s="14">
        <v>-1206.2604980778999</v>
      </c>
      <c r="DU31" s="14">
        <v>-1206.2604980778999</v>
      </c>
      <c r="DV31" s="14">
        <v>-1206.2604980778999</v>
      </c>
      <c r="DW31" s="14">
        <v>-14157.0396997023</v>
      </c>
      <c r="DX31" s="9"/>
      <c r="DY31" s="9"/>
      <c r="DZ31" s="9"/>
    </row>
    <row r="32" spans="2:131" outlineLevel="1">
      <c r="B32" s="21" t="s">
        <v>24</v>
      </c>
      <c r="C32" s="14">
        <v>-1429.1520700000001</v>
      </c>
      <c r="D32" s="14">
        <v>-1539.5791899999999</v>
      </c>
      <c r="E32" s="14">
        <v>-1403.05</v>
      </c>
      <c r="F32" s="14">
        <v>-1364.3194500000002</v>
      </c>
      <c r="G32" s="14">
        <v>-1459.72948</v>
      </c>
      <c r="H32" s="14">
        <v>-1393.7735299999999</v>
      </c>
      <c r="I32" s="14">
        <v>-1432.0213600000002</v>
      </c>
      <c r="J32" s="14">
        <v>-1405.1408399999998</v>
      </c>
      <c r="K32" s="14">
        <v>-1489.0107600000001</v>
      </c>
      <c r="L32" s="14">
        <v>-1476.0062499999999</v>
      </c>
      <c r="M32" s="14">
        <v>-1506.67409</v>
      </c>
      <c r="N32" s="14">
        <v>-1489.0320200000001</v>
      </c>
      <c r="O32" s="146">
        <v>-17387.48904</v>
      </c>
      <c r="Q32" s="14">
        <v>-1493.05125</v>
      </c>
      <c r="R32" s="14">
        <v>-1497.4814699999999</v>
      </c>
      <c r="S32" s="14">
        <v>-1663.3750300000002</v>
      </c>
      <c r="T32" s="14">
        <v>-1676.7766000000001</v>
      </c>
      <c r="U32" s="14">
        <v>-1473.1330500000004</v>
      </c>
      <c r="V32" s="14">
        <v>-1538.44992</v>
      </c>
      <c r="W32" s="14">
        <v>-1472.3756600000002</v>
      </c>
      <c r="X32" s="14">
        <v>-1450.35202</v>
      </c>
      <c r="Y32" s="14">
        <v>-1568.5432399999997</v>
      </c>
      <c r="Z32" s="14">
        <v>-1569.1574699999999</v>
      </c>
      <c r="AA32" s="14">
        <v>-1580.6609599999999</v>
      </c>
      <c r="AB32" s="14">
        <v>-1584.07773</v>
      </c>
      <c r="AC32" s="14">
        <v>-18567.434400000002</v>
      </c>
      <c r="AD32" s="146">
        <v>-19136.114341589269</v>
      </c>
      <c r="AE32" s="14">
        <v>-1561.5744599999998</v>
      </c>
      <c r="AF32" s="14">
        <v>-1530.80639</v>
      </c>
      <c r="AG32" s="14">
        <v>-1818.3151900000005</v>
      </c>
      <c r="AH32" s="14">
        <v>-1559.8658499999999</v>
      </c>
      <c r="AI32" s="14">
        <v>-1556.5649099999998</v>
      </c>
      <c r="AJ32" s="14">
        <v>-1502.4307599999997</v>
      </c>
      <c r="AK32" s="14">
        <v>-1512.62283</v>
      </c>
      <c r="AL32" s="14">
        <v>-1533.4768999999999</v>
      </c>
      <c r="AM32" s="14">
        <v>-1634.8263900000002</v>
      </c>
      <c r="AN32" s="14">
        <v>-1631.0564200000001</v>
      </c>
      <c r="AO32" s="14">
        <v>-1619.1337399999998</v>
      </c>
      <c r="AP32" s="14">
        <v>-1652.3940699999998</v>
      </c>
      <c r="AQ32" s="14">
        <v>-19113.067909999998</v>
      </c>
      <c r="AS32" s="14">
        <v>-1644.42326</v>
      </c>
      <c r="AT32" s="14">
        <v>-1610.38365</v>
      </c>
      <c r="AU32" s="14">
        <v>-1678.5218599999998</v>
      </c>
      <c r="AV32" s="14">
        <v>-2905.3796599999996</v>
      </c>
      <c r="AW32" s="14">
        <v>-2412.0250900000001</v>
      </c>
      <c r="AX32" s="14">
        <v>-818.16368999999997</v>
      </c>
      <c r="AY32" s="14">
        <v>-1696.2515243708724</v>
      </c>
      <c r="AZ32" s="14">
        <v>-1700.5437449323911</v>
      </c>
      <c r="BA32" s="213">
        <v>-1683.9534455639941</v>
      </c>
      <c r="BB32" s="213">
        <v>-1703.0906438139293</v>
      </c>
      <c r="BC32" s="213">
        <v>-1672.2764090543856</v>
      </c>
      <c r="BD32" s="213">
        <v>-1740.9309809987706</v>
      </c>
      <c r="BE32" s="213">
        <v>-21265.943958734344</v>
      </c>
      <c r="BF32" s="208"/>
      <c r="BG32" s="213">
        <v>-1808.2872926761902</v>
      </c>
      <c r="BH32" s="213">
        <v>-1791.1790158011427</v>
      </c>
      <c r="BI32" s="213">
        <v>-1875.3911025037557</v>
      </c>
      <c r="BJ32" s="213">
        <v>-1798.303306103116</v>
      </c>
      <c r="BK32" s="213">
        <v>-1795.9458426100614</v>
      </c>
      <c r="BL32" s="213">
        <v>-1750.256961383571</v>
      </c>
      <c r="BM32" s="213">
        <v>-1800.4861491424635</v>
      </c>
      <c r="BN32" s="213">
        <v>-1794.380261686068</v>
      </c>
      <c r="BO32" s="213">
        <v>-1784.1085212309465</v>
      </c>
      <c r="BP32" s="213">
        <v>-1830.4327269926789</v>
      </c>
      <c r="BQ32" s="213">
        <v>-1817.8516901269161</v>
      </c>
      <c r="BR32" s="213">
        <v>-1869.5812801526313</v>
      </c>
      <c r="BS32" s="213">
        <v>-21716.204150409543</v>
      </c>
      <c r="BU32" s="14">
        <v>-1908.7094951031152</v>
      </c>
      <c r="BV32" s="14">
        <v>-1867.4086322014409</v>
      </c>
      <c r="BW32" s="14">
        <v>-1974.4578006241204</v>
      </c>
      <c r="BX32" s="14">
        <v>-1862.9157442184992</v>
      </c>
      <c r="BY32" s="14">
        <v>-1830.8144113066567</v>
      </c>
      <c r="BZ32" s="14">
        <v>-1792.6746137127816</v>
      </c>
      <c r="CA32" s="14">
        <v>-1854.1409014157909</v>
      </c>
      <c r="CB32" s="14">
        <v>-1846.0881923506647</v>
      </c>
      <c r="CC32" s="14">
        <v>-1827.9546689174654</v>
      </c>
      <c r="CD32" s="14">
        <v>-1861.6388098913335</v>
      </c>
      <c r="CE32" s="14">
        <v>-1872.1684372335328</v>
      </c>
      <c r="CF32" s="14">
        <v>-1945.7548359604332</v>
      </c>
      <c r="CG32" s="14">
        <v>-22444.726542935834</v>
      </c>
      <c r="CI32" s="14">
        <v>-1983.7260026867957</v>
      </c>
      <c r="CJ32" s="14">
        <v>-1958.9552917275037</v>
      </c>
      <c r="CK32" s="14">
        <v>-2018.5742534245755</v>
      </c>
      <c r="CL32" s="14">
        <v>-1919.8256895738546</v>
      </c>
      <c r="CM32" s="14">
        <v>-1881.5434931434047</v>
      </c>
      <c r="CN32" s="14">
        <v>-1841.3054851868083</v>
      </c>
      <c r="CO32" s="14">
        <v>-1886.141685726566</v>
      </c>
      <c r="CP32" s="14">
        <v>-1882.4772298426324</v>
      </c>
      <c r="CQ32" s="14">
        <v>-1874.3572957929689</v>
      </c>
      <c r="CR32" s="14">
        <v>-1923.8660811193809</v>
      </c>
      <c r="CS32" s="14">
        <v>-1924.6008463657188</v>
      </c>
      <c r="CT32" s="14">
        <v>-1972.5656042788366</v>
      </c>
      <c r="CU32" s="14">
        <v>-23067.938958869046</v>
      </c>
      <c r="CW32" s="14">
        <v>-2045.9836917892671</v>
      </c>
      <c r="CX32" s="14">
        <v>-2012.1474726235494</v>
      </c>
      <c r="CY32" s="14">
        <v>-2097.2163130979811</v>
      </c>
      <c r="CZ32" s="14">
        <v>-2000.2255023599926</v>
      </c>
      <c r="DA32" s="14">
        <v>-1957.678016970598</v>
      </c>
      <c r="DB32" s="14">
        <v>-1912.4131731967502</v>
      </c>
      <c r="DC32" s="14">
        <v>-1972.4064725924045</v>
      </c>
      <c r="DD32" s="14">
        <v>-1972.1668046860964</v>
      </c>
      <c r="DE32" s="14">
        <v>-1958.7403017924919</v>
      </c>
      <c r="DF32" s="14">
        <v>-2007.0185576812812</v>
      </c>
      <c r="DG32" s="14">
        <v>-2003.6850961638986</v>
      </c>
      <c r="DH32" s="14">
        <v>-2038.3106913617055</v>
      </c>
      <c r="DI32" s="14">
        <v>-23977.992094316014</v>
      </c>
      <c r="DK32" s="14">
        <v>0</v>
      </c>
      <c r="DL32" s="14">
        <v>0</v>
      </c>
      <c r="DM32" s="14">
        <v>0</v>
      </c>
      <c r="DN32" s="14">
        <v>0</v>
      </c>
      <c r="DO32" s="14">
        <v>0</v>
      </c>
      <c r="DP32" s="14">
        <v>0</v>
      </c>
      <c r="DQ32" s="14">
        <v>0</v>
      </c>
      <c r="DR32" s="14">
        <v>0</v>
      </c>
      <c r="DS32" s="14">
        <v>0</v>
      </c>
      <c r="DT32" s="14">
        <v>0</v>
      </c>
      <c r="DU32" s="14">
        <v>0</v>
      </c>
      <c r="DV32" s="14">
        <v>0</v>
      </c>
      <c r="DW32" s="14">
        <v>0</v>
      </c>
      <c r="DX32" s="9"/>
      <c r="DY32" s="9"/>
      <c r="DZ32" s="9"/>
    </row>
    <row r="33" spans="1:131">
      <c r="B33" s="21" t="s">
        <v>25</v>
      </c>
      <c r="C33" s="14">
        <v>-27195.647119999998</v>
      </c>
      <c r="D33" s="14">
        <v>-34525.289479999999</v>
      </c>
      <c r="E33" s="14">
        <v>-19621.688360000004</v>
      </c>
      <c r="F33" s="14">
        <v>-21849.74021</v>
      </c>
      <c r="G33" s="14">
        <v>-2542.0563000000002</v>
      </c>
      <c r="H33" s="14">
        <v>-8411.3586500000001</v>
      </c>
      <c r="I33" s="14">
        <v>-42075.108</v>
      </c>
      <c r="J33" s="14">
        <v>-48820.031519999997</v>
      </c>
      <c r="K33" s="14">
        <v>-31769.994130000003</v>
      </c>
      <c r="L33" s="14">
        <v>-32774.343590000004</v>
      </c>
      <c r="M33" s="14">
        <v>-10424.084420000003</v>
      </c>
      <c r="N33" s="14">
        <v>-8583.0422600000002</v>
      </c>
      <c r="O33" s="146">
        <v>-288592.38404000003</v>
      </c>
      <c r="Q33" s="14">
        <v>-16890.477489999997</v>
      </c>
      <c r="R33" s="14">
        <v>-10272.587899999999</v>
      </c>
      <c r="S33" s="14">
        <v>-11884.87248</v>
      </c>
      <c r="T33" s="14">
        <v>-13257.776300000001</v>
      </c>
      <c r="U33" s="14">
        <v>-12176.375440000002</v>
      </c>
      <c r="V33" s="14">
        <v>-15029.527059999999</v>
      </c>
      <c r="W33" s="14">
        <v>-24901.742810000003</v>
      </c>
      <c r="X33" s="14">
        <v>-73361.922779999994</v>
      </c>
      <c r="Y33" s="14">
        <v>-59289.189280000006</v>
      </c>
      <c r="Z33" s="14">
        <v>-51184.008249999992</v>
      </c>
      <c r="AA33" s="14">
        <v>-41629.102749999998</v>
      </c>
      <c r="AB33" s="14">
        <v>-59247.550490000001</v>
      </c>
      <c r="AC33" s="14">
        <v>-389125.13303000003</v>
      </c>
      <c r="AD33" s="146">
        <v>-381201.38174864475</v>
      </c>
      <c r="AE33" s="14">
        <v>-48920.00452000001</v>
      </c>
      <c r="AF33" s="14">
        <v>-3319.2667200000001</v>
      </c>
      <c r="AG33" s="14">
        <v>-3105.12048</v>
      </c>
      <c r="AH33" s="14">
        <v>-3319.2667200000001</v>
      </c>
      <c r="AI33" s="14">
        <v>-12659.105170000003</v>
      </c>
      <c r="AJ33" s="14">
        <v>-20407.161209999998</v>
      </c>
      <c r="AK33" s="14">
        <v>-2481.8544000000002</v>
      </c>
      <c r="AL33" s="14">
        <v>-3319.2667200000001</v>
      </c>
      <c r="AM33" s="14">
        <v>-12602.749929999998</v>
      </c>
      <c r="AN33" s="14">
        <v>-11577.44161</v>
      </c>
      <c r="AO33" s="14">
        <v>-8304.0964899999999</v>
      </c>
      <c r="AP33" s="14">
        <v>-49213.164420000001</v>
      </c>
      <c r="AQ33" s="14">
        <v>-179228.49838999999</v>
      </c>
      <c r="AS33" s="14">
        <v>-9054.5283099999979</v>
      </c>
      <c r="AT33" s="14">
        <v>-16564.8</v>
      </c>
      <c r="AU33" s="14">
        <v>-1143.6593599999999</v>
      </c>
      <c r="AV33" s="14">
        <v>0</v>
      </c>
      <c r="AW33" s="14">
        <v>-1225.3492900000001</v>
      </c>
      <c r="AX33" s="14">
        <v>0</v>
      </c>
      <c r="AY33" s="14">
        <v>-1650.6848500000001</v>
      </c>
      <c r="AZ33" s="14">
        <v>-365.83895000000001</v>
      </c>
      <c r="BA33" s="213">
        <v>-8410.0597699999998</v>
      </c>
      <c r="BB33" s="218">
        <v>-96923.212653066104</v>
      </c>
      <c r="BC33" s="213">
        <v>-52745.902390000003</v>
      </c>
      <c r="BD33" s="213">
        <v>-37810.331490000004</v>
      </c>
      <c r="BE33" s="213">
        <v>-225894.36706306611</v>
      </c>
      <c r="BF33" s="208"/>
      <c r="BG33" s="213">
        <v>-7689.2949680360598</v>
      </c>
      <c r="BH33" s="213">
        <v>-1343.1785500000001</v>
      </c>
      <c r="BI33" s="213">
        <v>-1815.76451</v>
      </c>
      <c r="BJ33" s="213">
        <v>-5319.266529999999</v>
      </c>
      <c r="BK33" s="213">
        <v>-3266.1502400000004</v>
      </c>
      <c r="BL33" s="213">
        <v>-1931.83206</v>
      </c>
      <c r="BM33" s="213">
        <v>-3022.55843</v>
      </c>
      <c r="BN33" s="213">
        <v>-2352.1883399999997</v>
      </c>
      <c r="BO33" s="213">
        <v>-2509.08842</v>
      </c>
      <c r="BP33" s="213">
        <v>-2093.3575500000002</v>
      </c>
      <c r="BQ33" s="213">
        <v>-1050.4960612737</v>
      </c>
      <c r="BR33" s="213">
        <v>-510.57971999999995</v>
      </c>
      <c r="BS33" s="213">
        <v>-32903.755379309761</v>
      </c>
      <c r="BU33" s="14">
        <v>-527.59904400000005</v>
      </c>
      <c r="BV33" s="14">
        <v>-851.20668000000001</v>
      </c>
      <c r="BW33" s="14">
        <v>-768.83183999999994</v>
      </c>
      <c r="BX33" s="14">
        <v>-1824.1545798515003</v>
      </c>
      <c r="BY33" s="14">
        <v>-2760.1443929158004</v>
      </c>
      <c r="BZ33" s="14">
        <v>-921.04502569360011</v>
      </c>
      <c r="CA33" s="14">
        <v>-892.50213015240001</v>
      </c>
      <c r="CB33" s="14">
        <v>-7190.4214800000009</v>
      </c>
      <c r="CC33" s="14">
        <v>-7840.1790000000001</v>
      </c>
      <c r="CD33" s="14">
        <v>-12363.2826968113</v>
      </c>
      <c r="CE33" s="14">
        <v>-3148.6684852292001</v>
      </c>
      <c r="CF33" s="14">
        <v>-823.74840000000006</v>
      </c>
      <c r="CG33" s="14">
        <v>-39911.783754653799</v>
      </c>
      <c r="CI33" s="14">
        <v>-913.97045056900015</v>
      </c>
      <c r="CJ33" s="14">
        <v>-399.60240000000005</v>
      </c>
      <c r="CK33" s="14">
        <v>-373.82159999999999</v>
      </c>
      <c r="CL33" s="14">
        <v>-399.60240000000005</v>
      </c>
      <c r="CM33" s="14">
        <v>-1098.1659113808</v>
      </c>
      <c r="CN33" s="14">
        <v>-399.60240000000005</v>
      </c>
      <c r="CO33" s="14">
        <v>-386.71199999999999</v>
      </c>
      <c r="CP33" s="14">
        <v>-2696.9553599999999</v>
      </c>
      <c r="CQ33" s="14">
        <v>-4119.4381546566001</v>
      </c>
      <c r="CR33" s="14">
        <v>-4220.1782162146001</v>
      </c>
      <c r="CS33" s="14">
        <v>-399.60240000000005</v>
      </c>
      <c r="CT33" s="14">
        <v>-386.71199999999999</v>
      </c>
      <c r="CU33" s="14">
        <v>-15794.363292820999</v>
      </c>
      <c r="CW33" s="14">
        <v>-758.39329390450007</v>
      </c>
      <c r="CX33" s="14">
        <v>-414.11040000000003</v>
      </c>
      <c r="CY33" s="14">
        <v>-374.03520000000003</v>
      </c>
      <c r="CZ33" s="14">
        <v>-640.31337415509995</v>
      </c>
      <c r="DA33" s="14">
        <v>-400.75200000000001</v>
      </c>
      <c r="DB33" s="14">
        <v>-414.11040000000003</v>
      </c>
      <c r="DC33" s="14">
        <v>-593.62080376479992</v>
      </c>
      <c r="DD33" s="14">
        <v>-1902.78</v>
      </c>
      <c r="DE33" s="14">
        <v>-2949.4891784846</v>
      </c>
      <c r="DF33" s="14">
        <v>-4091.0088061608999</v>
      </c>
      <c r="DG33" s="14">
        <v>-414.11040000000003</v>
      </c>
      <c r="DH33" s="14">
        <v>-400.75200000000001</v>
      </c>
      <c r="DI33" s="14">
        <v>-13353.4758564699</v>
      </c>
      <c r="DK33" s="14">
        <v>-414.11040000000003</v>
      </c>
      <c r="DL33" s="14">
        <v>-430.3854</v>
      </c>
      <c r="DM33" s="14">
        <v>-388.73520000000002</v>
      </c>
      <c r="DN33" s="14">
        <v>-430.3854</v>
      </c>
      <c r="DO33" s="14">
        <v>-1448.8627285319999</v>
      </c>
      <c r="DP33" s="14">
        <v>-1096.0677208441</v>
      </c>
      <c r="DQ33" s="14">
        <v>-825.55387719659996</v>
      </c>
      <c r="DR33" s="14">
        <v>-430.3854</v>
      </c>
      <c r="DS33" s="14">
        <v>-430.3854</v>
      </c>
      <c r="DT33" s="14">
        <v>-416.50200000000001</v>
      </c>
      <c r="DU33" s="14">
        <v>-430.3854</v>
      </c>
      <c r="DV33" s="14">
        <v>-416.50200000000001</v>
      </c>
      <c r="DW33" s="14">
        <v>-7158.2609265727015</v>
      </c>
      <c r="DX33" s="9"/>
      <c r="DY33" s="9"/>
      <c r="DZ33" s="9"/>
    </row>
    <row r="34" spans="1:131" outlineLevel="1">
      <c r="B34" s="21" t="s">
        <v>26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6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6">
        <v>0</v>
      </c>
      <c r="AE34" s="14">
        <v>0</v>
      </c>
      <c r="AF34" s="14">
        <v>0</v>
      </c>
      <c r="AG34" s="14">
        <v>0</v>
      </c>
      <c r="AH34" s="14">
        <v>0</v>
      </c>
      <c r="AI34" s="14"/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/>
      <c r="AZ34" s="14"/>
      <c r="BA34" s="213"/>
      <c r="BB34" s="213"/>
      <c r="BC34" s="213"/>
      <c r="BD34" s="213"/>
      <c r="BE34" s="213">
        <v>0</v>
      </c>
      <c r="BF34" s="208"/>
      <c r="BG34" s="213"/>
      <c r="BH34" s="213"/>
      <c r="BI34" s="213"/>
      <c r="BJ34" s="213"/>
      <c r="BK34" s="213"/>
      <c r="BL34" s="213"/>
      <c r="BM34" s="213"/>
      <c r="BN34" s="213"/>
      <c r="BO34" s="213"/>
      <c r="BP34" s="213"/>
      <c r="BQ34" s="213"/>
      <c r="BR34" s="213"/>
      <c r="BS34" s="213">
        <v>0</v>
      </c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>
        <v>0</v>
      </c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>
        <v>0</v>
      </c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>
        <v>0</v>
      </c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>
        <v>0</v>
      </c>
      <c r="DX34" s="9"/>
      <c r="DY34" s="9"/>
      <c r="DZ34" s="9"/>
    </row>
    <row r="35" spans="1:131" ht="18" customHeight="1">
      <c r="B35" s="13" t="s">
        <v>27</v>
      </c>
      <c r="C35" s="14">
        <v>-4446.69445</v>
      </c>
      <c r="D35" s="14">
        <v>-6035.2011599999996</v>
      </c>
      <c r="E35" s="14">
        <v>-4906.4028200000002</v>
      </c>
      <c r="F35" s="14">
        <v>-4999.2730300000003</v>
      </c>
      <c r="G35" s="14">
        <v>-4920.9714000000004</v>
      </c>
      <c r="H35" s="14">
        <v>-4751.189910000001</v>
      </c>
      <c r="I35" s="14">
        <v>-5225.3359500000006</v>
      </c>
      <c r="J35" s="14">
        <v>-4623.3084200000003</v>
      </c>
      <c r="K35" s="14">
        <v>-12706.336160000001</v>
      </c>
      <c r="L35" s="14">
        <v>-10081.69202000002</v>
      </c>
      <c r="M35" s="14">
        <v>-8025.8202999999994</v>
      </c>
      <c r="N35" s="14">
        <v>-15126.533380000001</v>
      </c>
      <c r="O35" s="146">
        <v>-85848.75900000002</v>
      </c>
      <c r="Q35" s="14">
        <v>-7754.7039599999989</v>
      </c>
      <c r="R35" s="14">
        <v>-7284.4469200000003</v>
      </c>
      <c r="S35" s="14">
        <v>-24577.855059999998</v>
      </c>
      <c r="T35" s="14">
        <v>-8791.9297599999991</v>
      </c>
      <c r="U35" s="14">
        <v>-9333.9444000000003</v>
      </c>
      <c r="V35" s="14">
        <v>-21948.46658</v>
      </c>
      <c r="W35" s="14">
        <v>-9691.04457</v>
      </c>
      <c r="X35" s="14">
        <v>-9645.9064599999983</v>
      </c>
      <c r="Y35" s="14">
        <v>-15323.79212</v>
      </c>
      <c r="Z35" s="14">
        <v>-17802.32878</v>
      </c>
      <c r="AA35" s="14">
        <v>-11474.591929999999</v>
      </c>
      <c r="AB35" s="14">
        <v>-25434.163379999998</v>
      </c>
      <c r="AC35" s="14">
        <v>-169063.17392000003</v>
      </c>
      <c r="AD35" s="146">
        <v>-102672.19249037109</v>
      </c>
      <c r="AE35" s="14">
        <v>-11079.416909999998</v>
      </c>
      <c r="AF35" s="14">
        <v>-11497.501440000002</v>
      </c>
      <c r="AG35" s="14">
        <v>-15180.384539999999</v>
      </c>
      <c r="AH35" s="14">
        <v>-11798.09736</v>
      </c>
      <c r="AI35" s="14">
        <v>-10622.678800000002</v>
      </c>
      <c r="AJ35" s="14">
        <v>-13053.415590000001</v>
      </c>
      <c r="AK35" s="14">
        <v>-9644.8648099999991</v>
      </c>
      <c r="AL35" s="14">
        <v>-10164.59114</v>
      </c>
      <c r="AM35" s="14">
        <v>-17395.416939999999</v>
      </c>
      <c r="AN35" s="14">
        <v>-9767.606600000001</v>
      </c>
      <c r="AO35" s="14">
        <v>-10671.10182</v>
      </c>
      <c r="AP35" s="14">
        <v>-22139.79477</v>
      </c>
      <c r="AQ35" s="14">
        <v>-153014.87072000001</v>
      </c>
      <c r="AS35" s="14">
        <v>-11201.88234</v>
      </c>
      <c r="AT35" s="14">
        <v>-10048.196669999999</v>
      </c>
      <c r="AU35" s="14">
        <v>-15915.01051</v>
      </c>
      <c r="AV35" s="14">
        <v>-11799.680249999999</v>
      </c>
      <c r="AW35" s="14">
        <v>-10409.266040000002</v>
      </c>
      <c r="AX35" s="14">
        <v>-9631.8107</v>
      </c>
      <c r="AY35" s="14">
        <v>-5251.0826799999995</v>
      </c>
      <c r="AZ35" s="14">
        <v>-4719.6996200000003</v>
      </c>
      <c r="BA35" s="213">
        <v>-8178.3322940573989</v>
      </c>
      <c r="BB35" s="213">
        <v>-14427.941902998029</v>
      </c>
      <c r="BC35" s="213">
        <v>-9088.5021781616015</v>
      </c>
      <c r="BD35" s="213">
        <v>-7886.4832649999998</v>
      </c>
      <c r="BE35" s="213">
        <v>-118557.88845021705</v>
      </c>
      <c r="BF35" s="208"/>
      <c r="BG35" s="213">
        <v>-7534.1877417679007</v>
      </c>
      <c r="BH35" s="213">
        <v>-7985.333135351545</v>
      </c>
      <c r="BI35" s="213">
        <v>-9513.7215718480184</v>
      </c>
      <c r="BJ35" s="213">
        <v>-11212.2704498245</v>
      </c>
      <c r="BK35" s="213">
        <v>-7443.5966724616992</v>
      </c>
      <c r="BL35" s="213">
        <v>-9319.2581988165002</v>
      </c>
      <c r="BM35" s="213">
        <v>-5898.7391299999999</v>
      </c>
      <c r="BN35" s="213">
        <v>-10246.2585717648</v>
      </c>
      <c r="BO35" s="213">
        <v>-10452.4117507848</v>
      </c>
      <c r="BP35" s="213">
        <v>-15005.964270084289</v>
      </c>
      <c r="BQ35" s="213">
        <v>-8185.1654670759508</v>
      </c>
      <c r="BR35" s="213">
        <v>-11842.707189616449</v>
      </c>
      <c r="BS35" s="213">
        <v>-114639.61414939647</v>
      </c>
      <c r="BU35" s="14">
        <v>-7168.1678917256995</v>
      </c>
      <c r="BV35" s="14">
        <v>-7828.8305050362587</v>
      </c>
      <c r="BW35" s="14">
        <v>-8231.006916800523</v>
      </c>
      <c r="BX35" s="14">
        <v>-10569.328126968199</v>
      </c>
      <c r="BY35" s="14">
        <v>-7957.9913694705992</v>
      </c>
      <c r="BZ35" s="14">
        <v>-9121.6554159408006</v>
      </c>
      <c r="CA35" s="14">
        <v>-7726.4496283420995</v>
      </c>
      <c r="CB35" s="14">
        <v>-8696.0103021737996</v>
      </c>
      <c r="CC35" s="14">
        <v>-8574.6579523219007</v>
      </c>
      <c r="CD35" s="14">
        <v>-16417.18972441283</v>
      </c>
      <c r="CE35" s="14">
        <v>-8339.8719604304497</v>
      </c>
      <c r="CF35" s="14">
        <v>-10157.899389864851</v>
      </c>
      <c r="CG35" s="14">
        <v>-110789.059183488</v>
      </c>
      <c r="CI35" s="14">
        <v>-7649.5995232685009</v>
      </c>
      <c r="CJ35" s="14">
        <v>-8409.9578706659704</v>
      </c>
      <c r="CK35" s="14">
        <v>-8499.7343671315721</v>
      </c>
      <c r="CL35" s="14">
        <v>-10224.441670911099</v>
      </c>
      <c r="CM35" s="14">
        <v>-8212.8814605802636</v>
      </c>
      <c r="CN35" s="14">
        <v>-8440.7830293265015</v>
      </c>
      <c r="CO35" s="14">
        <v>-8037.8529052975</v>
      </c>
      <c r="CP35" s="14">
        <v>-8596.9923461098006</v>
      </c>
      <c r="CQ35" s="14">
        <v>-8554.9233251904989</v>
      </c>
      <c r="CR35" s="14">
        <v>-17109.98253454416</v>
      </c>
      <c r="CS35" s="14">
        <v>-8577.8456336807994</v>
      </c>
      <c r="CT35" s="14">
        <v>-9291.3793796197861</v>
      </c>
      <c r="CU35" s="14">
        <v>-111606.37404632647</v>
      </c>
      <c r="CW35" s="14">
        <v>-7939.5020048736997</v>
      </c>
      <c r="CX35" s="14">
        <v>-8587.816952347599</v>
      </c>
      <c r="CY35" s="14">
        <v>-8380.9211235877992</v>
      </c>
      <c r="CZ35" s="14">
        <v>-10585.5822220224</v>
      </c>
      <c r="DA35" s="14">
        <v>-8488.9480053750995</v>
      </c>
      <c r="DB35" s="14">
        <v>-8733.8410907392008</v>
      </c>
      <c r="DC35" s="14">
        <v>-8335.4155512196994</v>
      </c>
      <c r="DD35" s="14">
        <v>-8875.1092819219011</v>
      </c>
      <c r="DE35" s="14">
        <v>-9007.6043112138996</v>
      </c>
      <c r="DF35" s="14">
        <v>-8918.5740870403006</v>
      </c>
      <c r="DG35" s="14">
        <v>-8884.055319171599</v>
      </c>
      <c r="DH35" s="14">
        <v>-9602.4859856414987</v>
      </c>
      <c r="DI35" s="14">
        <v>-106339.8559351547</v>
      </c>
      <c r="DK35" s="14">
        <v>-1995.9258451173</v>
      </c>
      <c r="DL35" s="14">
        <v>-2063.7911301366998</v>
      </c>
      <c r="DM35" s="14">
        <v>-1871.2298781312002</v>
      </c>
      <c r="DN35" s="14">
        <v>-3564.5170767451</v>
      </c>
      <c r="DO35" s="14">
        <v>-1942.2403151172998</v>
      </c>
      <c r="DP35" s="14">
        <v>-2096.9171082530002</v>
      </c>
      <c r="DQ35" s="14">
        <v>-2009.9065738197</v>
      </c>
      <c r="DR35" s="14">
        <v>-1892.6987689392997</v>
      </c>
      <c r="DS35" s="14">
        <v>-1928.3084613317999</v>
      </c>
      <c r="DT35" s="14">
        <v>-2047.1594697372998</v>
      </c>
      <c r="DU35" s="14">
        <v>-2353.5158895083</v>
      </c>
      <c r="DV35" s="14">
        <v>-2809.2081887693998</v>
      </c>
      <c r="DW35" s="14">
        <v>-26575.418705606397</v>
      </c>
      <c r="DX35" s="9"/>
      <c r="DY35" s="9"/>
      <c r="DZ35" s="9"/>
    </row>
    <row r="36" spans="1:131" outlineLevel="1">
      <c r="B36" s="22" t="s">
        <v>28</v>
      </c>
      <c r="C36" s="18">
        <v>-2043.6251</v>
      </c>
      <c r="D36" s="18">
        <v>-1639.1784600000001</v>
      </c>
      <c r="E36" s="18">
        <v>-2863.5493099999999</v>
      </c>
      <c r="F36" s="18">
        <v>-2033.1969799999999</v>
      </c>
      <c r="G36" s="18">
        <v>-1527.4673599999999</v>
      </c>
      <c r="H36" s="18">
        <v>-1673.1609200000003</v>
      </c>
      <c r="I36" s="18">
        <v>-1424.8250599999999</v>
      </c>
      <c r="J36" s="18">
        <v>-1639.16003</v>
      </c>
      <c r="K36" s="18">
        <v>-1397.18851</v>
      </c>
      <c r="L36" s="18">
        <v>-5172.3127500000001</v>
      </c>
      <c r="M36" s="18">
        <v>-4631.9420800000007</v>
      </c>
      <c r="N36" s="18">
        <v>-6296.2975400000005</v>
      </c>
      <c r="O36" s="147">
        <v>-32341.904100000003</v>
      </c>
      <c r="Q36" s="18">
        <v>-4244.4414200000001</v>
      </c>
      <c r="R36" s="18">
        <v>-2929.4286699999998</v>
      </c>
      <c r="S36" s="18">
        <v>-10144.595079999999</v>
      </c>
      <c r="T36" s="18">
        <v>-4604.2481399999997</v>
      </c>
      <c r="U36" s="18">
        <v>-5200.9096900000004</v>
      </c>
      <c r="V36" s="18">
        <v>-5659.1911</v>
      </c>
      <c r="W36" s="18">
        <v>-4999.9799700000003</v>
      </c>
      <c r="X36" s="18">
        <v>-5672.2475800000002</v>
      </c>
      <c r="Y36" s="18">
        <v>-5342.1161099999999</v>
      </c>
      <c r="Z36" s="18">
        <v>-6118.3496400000004</v>
      </c>
      <c r="AA36" s="18">
        <v>-7142.2333799999997</v>
      </c>
      <c r="AB36" s="18">
        <v>-8203.7911999999997</v>
      </c>
      <c r="AC36" s="18">
        <v>-70261.53198</v>
      </c>
      <c r="AD36" s="147">
        <v>-22548.498610618793</v>
      </c>
      <c r="AE36" s="18">
        <v>-6469.0097899999992</v>
      </c>
      <c r="AF36" s="18">
        <v>-5262.2024800000008</v>
      </c>
      <c r="AG36" s="18">
        <v>-11452.344669999999</v>
      </c>
      <c r="AH36" s="18">
        <v>-7770.0940500000006</v>
      </c>
      <c r="AI36" s="18">
        <v>-5351.6420399999997</v>
      </c>
      <c r="AJ36" s="18">
        <v>-5079.5962399999999</v>
      </c>
      <c r="AK36" s="18">
        <v>-5056.2436500000003</v>
      </c>
      <c r="AL36" s="18">
        <v>-6053.5005099999998</v>
      </c>
      <c r="AM36" s="18">
        <v>-5762.3978600000009</v>
      </c>
      <c r="AN36" s="18">
        <v>-4975.1757900000002</v>
      </c>
      <c r="AO36" s="18">
        <v>-6138.1796899999999</v>
      </c>
      <c r="AP36" s="18">
        <v>-7566.0710499999996</v>
      </c>
      <c r="AQ36" s="18">
        <v>-76936.457819999996</v>
      </c>
      <c r="AS36" s="18">
        <v>-5675.9700300000004</v>
      </c>
      <c r="AT36" s="18">
        <v>-5122.6724999999997</v>
      </c>
      <c r="AU36" s="18">
        <v>-11716.608549999999</v>
      </c>
      <c r="AV36" s="18">
        <v>-7456.2619299999997</v>
      </c>
      <c r="AW36" s="18">
        <v>-5290.7556400000012</v>
      </c>
      <c r="AX36" s="18">
        <v>-5125.4664599999996</v>
      </c>
      <c r="AY36" s="18">
        <v>-1151.0808599999998</v>
      </c>
      <c r="AZ36" s="18">
        <v>-1153.7978700000001</v>
      </c>
      <c r="BA36" s="215">
        <v>-1930.9857171154999</v>
      </c>
      <c r="BB36" s="215">
        <v>-1870.4621970605999</v>
      </c>
      <c r="BC36" s="215">
        <v>-2439.8707860968998</v>
      </c>
      <c r="BD36" s="215">
        <v>-2059.8041950000006</v>
      </c>
      <c r="BE36" s="215">
        <v>-50993.736735273022</v>
      </c>
      <c r="BF36" s="208"/>
      <c r="BG36" s="215">
        <v>-1599.7297785056999</v>
      </c>
      <c r="BH36" s="215">
        <v>-1583.0236462594</v>
      </c>
      <c r="BI36" s="215">
        <v>-1695.6282366589003</v>
      </c>
      <c r="BJ36" s="215">
        <v>-4125.100603074</v>
      </c>
      <c r="BK36" s="215">
        <v>-1527.9055875291999</v>
      </c>
      <c r="BL36" s="215">
        <v>-1602.4208992415001</v>
      </c>
      <c r="BM36" s="215">
        <v>-931.32789999999989</v>
      </c>
      <c r="BN36" s="215">
        <v>-1716.3128791845002</v>
      </c>
      <c r="BO36" s="215">
        <v>-1395.6621552585</v>
      </c>
      <c r="BP36" s="215">
        <v>-1122.0633659084001</v>
      </c>
      <c r="BQ36" s="215">
        <v>-1499.66553217925</v>
      </c>
      <c r="BR36" s="215">
        <v>-1550.1247387020499</v>
      </c>
      <c r="BS36" s="215">
        <v>-20348.965322501401</v>
      </c>
      <c r="BU36" s="18">
        <v>-1059.5740598046002</v>
      </c>
      <c r="BV36" s="18">
        <v>-1060.6820498046004</v>
      </c>
      <c r="BW36" s="18">
        <v>-1091.2973358561999</v>
      </c>
      <c r="BX36" s="18">
        <v>-3479.2265247729993</v>
      </c>
      <c r="BY36" s="18">
        <v>-1077.4628558113998</v>
      </c>
      <c r="BZ36" s="18">
        <v>-1098.5383758113999</v>
      </c>
      <c r="CA36" s="18">
        <v>-1074.8354758113996</v>
      </c>
      <c r="CB36" s="18">
        <v>-1265.6972473924002</v>
      </c>
      <c r="CC36" s="18">
        <v>-1193.8710767406001</v>
      </c>
      <c r="CD36" s="18">
        <v>-1196.1042767406002</v>
      </c>
      <c r="CE36" s="18">
        <v>-1557.5549261746505</v>
      </c>
      <c r="CF36" s="18">
        <v>-1613.2135664421503</v>
      </c>
      <c r="CG36" s="18">
        <v>-16768.057771162999</v>
      </c>
      <c r="CI36" s="18">
        <v>-1178.6868500292001</v>
      </c>
      <c r="CJ36" s="18">
        <v>-1179.7948400292</v>
      </c>
      <c r="CK36" s="18">
        <v>-1180.6276800292001</v>
      </c>
      <c r="CL36" s="18">
        <v>-2820.4509334440008</v>
      </c>
      <c r="CM36" s="18">
        <v>-1183.2613200292001</v>
      </c>
      <c r="CN36" s="18">
        <v>-1203.3218400292001</v>
      </c>
      <c r="CO36" s="18">
        <v>-1180.6339400292002</v>
      </c>
      <c r="CP36" s="18">
        <v>-1267.5391002158999</v>
      </c>
      <c r="CQ36" s="18">
        <v>-1250.4001799537002</v>
      </c>
      <c r="CR36" s="18">
        <v>-1252.6333799537001</v>
      </c>
      <c r="CS36" s="18">
        <v>-1635.9498244399999</v>
      </c>
      <c r="CT36" s="18">
        <v>-1686.4086391741</v>
      </c>
      <c r="CU36" s="18">
        <v>-17019.708527356601</v>
      </c>
      <c r="CW36" s="18">
        <v>-1235.3718663826999</v>
      </c>
      <c r="CX36" s="18">
        <v>-1236.4798563827001</v>
      </c>
      <c r="CY36" s="18">
        <v>-1237.3126963827001</v>
      </c>
      <c r="CZ36" s="18">
        <v>-2942.2277933543</v>
      </c>
      <c r="DA36" s="18">
        <v>-1239.9463363827001</v>
      </c>
      <c r="DB36" s="18">
        <v>-1260.0068563827001</v>
      </c>
      <c r="DC36" s="18">
        <v>-1237.3189563827</v>
      </c>
      <c r="DD36" s="18">
        <v>-1317.1818560137001</v>
      </c>
      <c r="DE36" s="18">
        <v>-1307.7977662724002</v>
      </c>
      <c r="DF36" s="18">
        <v>-1310.0309662724003</v>
      </c>
      <c r="DG36" s="18">
        <v>-1708.1514692400001</v>
      </c>
      <c r="DH36" s="18">
        <v>-1759.8437434438001</v>
      </c>
      <c r="DI36" s="18">
        <v>-17791.670162892802</v>
      </c>
      <c r="DK36" s="18">
        <v>-1292.9487684568001</v>
      </c>
      <c r="DL36" s="18">
        <v>-1294.0567584568</v>
      </c>
      <c r="DM36" s="18">
        <v>-1294.8895984568003</v>
      </c>
      <c r="DN36" s="18">
        <v>-3062.7078894652</v>
      </c>
      <c r="DO36" s="18">
        <v>-1297.5232384568001</v>
      </c>
      <c r="DP36" s="18">
        <v>-1320.1104571592002</v>
      </c>
      <c r="DQ36" s="18">
        <v>-1297.4225571592001</v>
      </c>
      <c r="DR36" s="18">
        <v>-1374.6089764593999</v>
      </c>
      <c r="DS36" s="18">
        <v>-1367.2436516574001</v>
      </c>
      <c r="DT36" s="18">
        <v>-1369.4768516573999</v>
      </c>
      <c r="DU36" s="18">
        <v>-1782.2168596478</v>
      </c>
      <c r="DV36" s="18">
        <v>-1835.1077402867998</v>
      </c>
      <c r="DW36" s="18">
        <v>-18588.313347319599</v>
      </c>
      <c r="DX36" s="9"/>
      <c r="DY36" s="9"/>
      <c r="DZ36" s="9"/>
    </row>
    <row r="37" spans="1:131" outlineLevel="1">
      <c r="B37" s="22" t="s">
        <v>29</v>
      </c>
      <c r="C37" s="18">
        <v>287.76056999999997</v>
      </c>
      <c r="D37" s="18">
        <v>-168.67839999999998</v>
      </c>
      <c r="E37" s="18">
        <v>-4.2094899999999997</v>
      </c>
      <c r="F37" s="18">
        <v>-65.913129999999995</v>
      </c>
      <c r="G37" s="18">
        <v>-104.03803000000001</v>
      </c>
      <c r="H37" s="18">
        <v>-139.48793000000001</v>
      </c>
      <c r="I37" s="18">
        <v>-86.018119999999982</v>
      </c>
      <c r="J37" s="18">
        <v>-219.97147000000001</v>
      </c>
      <c r="K37" s="18">
        <v>-173.51560000000001</v>
      </c>
      <c r="L37" s="18">
        <v>-223.97642000000002</v>
      </c>
      <c r="M37" s="18">
        <v>-210.12028999999998</v>
      </c>
      <c r="N37" s="18">
        <v>-4572.7874699999993</v>
      </c>
      <c r="O37" s="147">
        <v>-5680.9557799999993</v>
      </c>
      <c r="Q37" s="18">
        <v>-271.13270999999997</v>
      </c>
      <c r="R37" s="18">
        <v>-383.88959999999997</v>
      </c>
      <c r="S37" s="18">
        <v>-204.03077999999999</v>
      </c>
      <c r="T37" s="18">
        <v>-169.40155999999996</v>
      </c>
      <c r="U37" s="18">
        <v>-170.05956999999998</v>
      </c>
      <c r="V37" s="18">
        <v>-177.02104</v>
      </c>
      <c r="W37" s="18">
        <v>-257.38170000000002</v>
      </c>
      <c r="X37" s="18">
        <v>-188.47387999999995</v>
      </c>
      <c r="Y37" s="18">
        <v>-208.62969999999996</v>
      </c>
      <c r="Z37" s="18">
        <v>-206.30118000000002</v>
      </c>
      <c r="AA37" s="18">
        <v>-206.37768999999997</v>
      </c>
      <c r="AB37" s="18">
        <v>-8037.75936</v>
      </c>
      <c r="AC37" s="18">
        <v>-10480.458769999999</v>
      </c>
      <c r="AD37" s="147">
        <v>-1707.8198000000002</v>
      </c>
      <c r="AE37" s="18">
        <v>-210.03819999999996</v>
      </c>
      <c r="AF37" s="18">
        <v>-354.11044000000004</v>
      </c>
      <c r="AG37" s="18">
        <v>-199.96478999999999</v>
      </c>
      <c r="AH37" s="18">
        <v>-188.36304999999999</v>
      </c>
      <c r="AI37" s="18">
        <v>-188.46495999999999</v>
      </c>
      <c r="AJ37" s="18">
        <v>-284.21719999999999</v>
      </c>
      <c r="AK37" s="18">
        <v>-178.67840000000001</v>
      </c>
      <c r="AL37" s="18">
        <v>-53.822569999999999</v>
      </c>
      <c r="AM37" s="18">
        <v>-40.584769999999999</v>
      </c>
      <c r="AN37" s="18">
        <v>-44.686689999999999</v>
      </c>
      <c r="AO37" s="18">
        <v>-39.997590000000002</v>
      </c>
      <c r="AP37" s="18">
        <v>-9135.2554199999995</v>
      </c>
      <c r="AQ37" s="18">
        <v>-10918.184079999999</v>
      </c>
      <c r="AS37" s="18">
        <v>-186.57653000000002</v>
      </c>
      <c r="AT37" s="18">
        <v>-211.97766000000001</v>
      </c>
      <c r="AU37" s="18">
        <v>-46.931889999999996</v>
      </c>
      <c r="AV37" s="18">
        <v>-44.366949999999996</v>
      </c>
      <c r="AW37" s="18">
        <v>-42.287030000000001</v>
      </c>
      <c r="AX37" s="18">
        <v>-43.785830000000004</v>
      </c>
      <c r="AY37" s="18">
        <v>-21.772399999999998</v>
      </c>
      <c r="AZ37" s="18">
        <v>-20.45851</v>
      </c>
      <c r="BA37" s="215">
        <v>-48.051670000000001</v>
      </c>
      <c r="BB37" s="215">
        <v>-54.351669999999999</v>
      </c>
      <c r="BC37" s="215">
        <v>-102.55167</v>
      </c>
      <c r="BD37" s="215">
        <v>-38.727979999999995</v>
      </c>
      <c r="BE37" s="215">
        <v>-861.83979000000011</v>
      </c>
      <c r="BF37" s="208"/>
      <c r="BG37" s="215">
        <v>-209.45529999999999</v>
      </c>
      <c r="BH37" s="215">
        <v>-184.27255</v>
      </c>
      <c r="BI37" s="215">
        <v>-254.79894000000002</v>
      </c>
      <c r="BJ37" s="215">
        <v>-114.45708</v>
      </c>
      <c r="BK37" s="215">
        <v>-41.944300000000005</v>
      </c>
      <c r="BL37" s="215">
        <v>-41.016800000000003</v>
      </c>
      <c r="BM37" s="215">
        <v>-130.95205999999999</v>
      </c>
      <c r="BN37" s="215">
        <v>-94.366960000000006</v>
      </c>
      <c r="BO37" s="215">
        <v>-18.99727</v>
      </c>
      <c r="BP37" s="215">
        <v>-51.788630000000005</v>
      </c>
      <c r="BQ37" s="215">
        <v>-22.512930000000001</v>
      </c>
      <c r="BR37" s="215">
        <v>-24.781610000000001</v>
      </c>
      <c r="BS37" s="215">
        <v>-1189.3444300000001</v>
      </c>
      <c r="BU37" s="18">
        <v>-213.26429999999999</v>
      </c>
      <c r="BV37" s="18">
        <v>-8.1643000000000008</v>
      </c>
      <c r="BW37" s="18">
        <v>-8.1643000000000008</v>
      </c>
      <c r="BX37" s="18">
        <v>-8.1643000000000008</v>
      </c>
      <c r="BY37" s="18">
        <v>-99.164299999999997</v>
      </c>
      <c r="BZ37" s="18">
        <v>-8.1643000000000008</v>
      </c>
      <c r="CA37" s="18">
        <v>-8.1643000000000008</v>
      </c>
      <c r="CB37" s="18">
        <v>-13.164299999999999</v>
      </c>
      <c r="CC37" s="18">
        <v>-10.264299999999999</v>
      </c>
      <c r="CD37" s="18">
        <v>-15.264299999999999</v>
      </c>
      <c r="CE37" s="18">
        <v>-21.064299999999999</v>
      </c>
      <c r="CF37" s="18">
        <v>-59.714300000000001</v>
      </c>
      <c r="CG37" s="18">
        <v>-472.72160000000002</v>
      </c>
      <c r="CI37" s="18">
        <v>-213.39879999999999</v>
      </c>
      <c r="CJ37" s="18">
        <v>-8.2988</v>
      </c>
      <c r="CK37" s="18">
        <v>-8.2988</v>
      </c>
      <c r="CL37" s="18">
        <v>-8.2988</v>
      </c>
      <c r="CM37" s="18">
        <v>-104.2988</v>
      </c>
      <c r="CN37" s="18">
        <v>-8.2988</v>
      </c>
      <c r="CO37" s="18">
        <v>-8.2988</v>
      </c>
      <c r="CP37" s="18">
        <v>-13.2988</v>
      </c>
      <c r="CQ37" s="18">
        <v>-5.3988000000000005</v>
      </c>
      <c r="CR37" s="18">
        <v>-15.3988</v>
      </c>
      <c r="CS37" s="18">
        <v>-14.198799999999999</v>
      </c>
      <c r="CT37" s="18">
        <v>-55.398800000000001</v>
      </c>
      <c r="CU37" s="18">
        <v>-462.88560000000001</v>
      </c>
      <c r="CW37" s="18">
        <v>-213.56002000000001</v>
      </c>
      <c r="CX37" s="18">
        <v>-8.4600200000000001</v>
      </c>
      <c r="CY37" s="18">
        <v>-8.4600200000000001</v>
      </c>
      <c r="CZ37" s="18">
        <v>-8.4600200000000001</v>
      </c>
      <c r="DA37" s="18">
        <v>-104.46002</v>
      </c>
      <c r="DB37" s="18">
        <v>-8.4600200000000001</v>
      </c>
      <c r="DC37" s="18">
        <v>-8.4600200000000001</v>
      </c>
      <c r="DD37" s="18">
        <v>-13.46002</v>
      </c>
      <c r="DE37" s="18">
        <v>-5.5600200000000006</v>
      </c>
      <c r="DF37" s="18">
        <v>-15.56002</v>
      </c>
      <c r="DG37" s="18">
        <v>-14.36002</v>
      </c>
      <c r="DH37" s="18">
        <v>-55.560020000000002</v>
      </c>
      <c r="DI37" s="18">
        <v>-464.82023999999996</v>
      </c>
      <c r="DK37" s="18">
        <v>-213.6</v>
      </c>
      <c r="DL37" s="18">
        <v>-8.5</v>
      </c>
      <c r="DM37" s="18">
        <v>-8.5</v>
      </c>
      <c r="DN37" s="18">
        <v>-8.5</v>
      </c>
      <c r="DO37" s="18">
        <v>-104.5</v>
      </c>
      <c r="DP37" s="18">
        <v>-8.5</v>
      </c>
      <c r="DQ37" s="18">
        <v>-8.5</v>
      </c>
      <c r="DR37" s="18">
        <v>-13.5</v>
      </c>
      <c r="DS37" s="18">
        <v>-5.6</v>
      </c>
      <c r="DT37" s="18">
        <v>-15.6</v>
      </c>
      <c r="DU37" s="18">
        <v>-14.4</v>
      </c>
      <c r="DV37" s="18">
        <v>-55.6</v>
      </c>
      <c r="DW37" s="18">
        <v>-465.30000000000007</v>
      </c>
      <c r="DX37" s="9"/>
      <c r="DY37" s="9"/>
      <c r="DZ37" s="9"/>
    </row>
    <row r="38" spans="1:131" outlineLevel="1">
      <c r="B38" s="22" t="s">
        <v>30</v>
      </c>
      <c r="C38" s="18">
        <v>-176.93061</v>
      </c>
      <c r="D38" s="18">
        <v>-44.988870000000013</v>
      </c>
      <c r="E38" s="18">
        <v>-165.99453</v>
      </c>
      <c r="F38" s="18">
        <v>-165.82810999999998</v>
      </c>
      <c r="G38" s="18">
        <v>-96.247309999999999</v>
      </c>
      <c r="H38" s="18">
        <v>-118.81842999999999</v>
      </c>
      <c r="I38" s="18">
        <v>-169.18889000000001</v>
      </c>
      <c r="J38" s="18">
        <v>-76.859669999999994</v>
      </c>
      <c r="K38" s="18">
        <v>-43.160690000000002</v>
      </c>
      <c r="L38" s="18">
        <v>-56.862389999999998</v>
      </c>
      <c r="M38" s="18">
        <v>-39.49231000000001</v>
      </c>
      <c r="N38" s="18">
        <v>-51.961400000000005</v>
      </c>
      <c r="O38" s="147">
        <v>-1206.33321</v>
      </c>
      <c r="Q38" s="18">
        <v>-29.297669999999997</v>
      </c>
      <c r="R38" s="18">
        <v>-51.76811</v>
      </c>
      <c r="S38" s="18">
        <v>-61.972699999999982</v>
      </c>
      <c r="T38" s="18">
        <v>-52.380519999999983</v>
      </c>
      <c r="U38" s="18">
        <v>-116.87588000000001</v>
      </c>
      <c r="V38" s="18">
        <v>-112.28869999999998</v>
      </c>
      <c r="W38" s="18">
        <v>-91.325890000000001</v>
      </c>
      <c r="X38" s="18">
        <v>-80.996920000000017</v>
      </c>
      <c r="Y38" s="18">
        <v>-93.559950000000015</v>
      </c>
      <c r="Z38" s="18">
        <v>-152.39966000000004</v>
      </c>
      <c r="AA38" s="18">
        <v>-45.870840000000001</v>
      </c>
      <c r="AB38" s="18">
        <v>-100.22062000000001</v>
      </c>
      <c r="AC38" s="18">
        <v>-988.95746000000008</v>
      </c>
      <c r="AD38" s="147">
        <v>-1515.9581170438187</v>
      </c>
      <c r="AE38" s="18">
        <v>-69.569879999999998</v>
      </c>
      <c r="AF38" s="18">
        <v>-36.016799999999996</v>
      </c>
      <c r="AG38" s="18">
        <v>-39.773450000000004</v>
      </c>
      <c r="AH38" s="18">
        <v>-18.677310000000002</v>
      </c>
      <c r="AI38" s="18">
        <v>-3.7143600000000001</v>
      </c>
      <c r="AJ38" s="18">
        <v>-1.56952</v>
      </c>
      <c r="AK38" s="18">
        <v>-2.7732399999999999</v>
      </c>
      <c r="AL38" s="18">
        <v>-8.5986799999999999</v>
      </c>
      <c r="AM38" s="18">
        <v>-6.3869099999999994</v>
      </c>
      <c r="AN38" s="18">
        <v>-12.837720000000001</v>
      </c>
      <c r="AO38" s="18">
        <v>-21.006049999999998</v>
      </c>
      <c r="AP38" s="18">
        <v>-28.734080000000002</v>
      </c>
      <c r="AQ38" s="18">
        <v>-249.65799999999999</v>
      </c>
      <c r="AS38" s="18">
        <v>-18.45993</v>
      </c>
      <c r="AT38" s="18">
        <v>-39.096330000000002</v>
      </c>
      <c r="AU38" s="18">
        <v>-37.777979999999999</v>
      </c>
      <c r="AV38" s="18">
        <v>-15.29374</v>
      </c>
      <c r="AW38" s="18">
        <v>-21.1691</v>
      </c>
      <c r="AX38" s="18">
        <v>-39.400529999999989</v>
      </c>
      <c r="AY38" s="18">
        <v>-21.818720000000003</v>
      </c>
      <c r="AZ38" s="18">
        <v>-23.698809999999998</v>
      </c>
      <c r="BA38" s="215">
        <v>-80.574156721899996</v>
      </c>
      <c r="BB38" s="215">
        <v>-94.460002485600015</v>
      </c>
      <c r="BC38" s="215">
        <v>-80.038887008199993</v>
      </c>
      <c r="BD38" s="215">
        <v>-50.492669999999997</v>
      </c>
      <c r="BE38" s="215">
        <v>-522.28085621570006</v>
      </c>
      <c r="BF38" s="208"/>
      <c r="BG38" s="215">
        <v>-34.712074661999999</v>
      </c>
      <c r="BH38" s="215">
        <v>-12.545002445100002</v>
      </c>
      <c r="BI38" s="215">
        <v>-49.907233976400001</v>
      </c>
      <c r="BJ38" s="215">
        <v>-34.494218881599998</v>
      </c>
      <c r="BK38" s="215">
        <v>-35.923848183800004</v>
      </c>
      <c r="BL38" s="215">
        <v>-99.952859393899999</v>
      </c>
      <c r="BM38" s="215">
        <v>-13.05809</v>
      </c>
      <c r="BN38" s="215">
        <v>-39.911604977899998</v>
      </c>
      <c r="BO38" s="215">
        <v>-134.40144209819999</v>
      </c>
      <c r="BP38" s="215">
        <v>-34.8455590688</v>
      </c>
      <c r="BQ38" s="215">
        <v>-56.918883320800006</v>
      </c>
      <c r="BR38" s="215">
        <v>-35.554704559699999</v>
      </c>
      <c r="BS38" s="215">
        <v>-582.22552156819995</v>
      </c>
      <c r="BU38" s="18">
        <v>-36.165029200000006</v>
      </c>
      <c r="BV38" s="18">
        <v>-24.538631200000001</v>
      </c>
      <c r="BW38" s="18">
        <v>-32.109242000000002</v>
      </c>
      <c r="BX38" s="18">
        <v>-40.042078400000001</v>
      </c>
      <c r="BY38" s="18">
        <v>-41.005302</v>
      </c>
      <c r="BZ38" s="18">
        <v>-219.79055199999999</v>
      </c>
      <c r="CA38" s="18">
        <v>-43.021969200000001</v>
      </c>
      <c r="CB38" s="18">
        <v>-146.90552199999999</v>
      </c>
      <c r="CC38" s="18">
        <v>-42.483642000000003</v>
      </c>
      <c r="CD38" s="18">
        <v>-155.1982792</v>
      </c>
      <c r="CE38" s="18">
        <v>-86.408025199999997</v>
      </c>
      <c r="CF38" s="18">
        <v>-348.68888199999998</v>
      </c>
      <c r="CG38" s="18">
        <v>-1216.3571543999999</v>
      </c>
      <c r="CI38" s="18">
        <v>-26.4603766605</v>
      </c>
      <c r="CJ38" s="18">
        <v>-36.6476716799</v>
      </c>
      <c r="CK38" s="18">
        <v>-28.253579674400001</v>
      </c>
      <c r="CL38" s="18">
        <v>-32.522487279899998</v>
      </c>
      <c r="CM38" s="18">
        <v>-30.630376660500001</v>
      </c>
      <c r="CN38" s="18">
        <v>-218.71995109380001</v>
      </c>
      <c r="CO38" s="18">
        <v>-32.717316660500003</v>
      </c>
      <c r="CP38" s="18">
        <v>-42.619562479899997</v>
      </c>
      <c r="CQ38" s="18">
        <v>-29.244979674399996</v>
      </c>
      <c r="CR38" s="18">
        <v>-31.283688079899999</v>
      </c>
      <c r="CS38" s="18">
        <v>-84.216099860500009</v>
      </c>
      <c r="CT38" s="18">
        <v>-211.94828109380001</v>
      </c>
      <c r="CU38" s="18">
        <v>-805.26437089800004</v>
      </c>
      <c r="CW38" s="18">
        <v>-26.4603766605</v>
      </c>
      <c r="CX38" s="18">
        <v>-36.6476716799</v>
      </c>
      <c r="CY38" s="18">
        <v>-28.253579674400001</v>
      </c>
      <c r="CZ38" s="18">
        <v>-32.522487279899998</v>
      </c>
      <c r="DA38" s="18">
        <v>-30.630376660500001</v>
      </c>
      <c r="DB38" s="18">
        <v>-218.71995109380001</v>
      </c>
      <c r="DC38" s="18">
        <v>-32.717316660500003</v>
      </c>
      <c r="DD38" s="18">
        <v>-42.619562479899997</v>
      </c>
      <c r="DE38" s="18">
        <v>-29.244979674399996</v>
      </c>
      <c r="DF38" s="18">
        <v>-31.283688079899999</v>
      </c>
      <c r="DG38" s="18">
        <v>-84.216099860500009</v>
      </c>
      <c r="DH38" s="18">
        <v>-211.94828109380001</v>
      </c>
      <c r="DI38" s="18">
        <v>-805.26437089800004</v>
      </c>
      <c r="DK38" s="18">
        <v>-26.4603766605</v>
      </c>
      <c r="DL38" s="18">
        <v>-36.6476716799</v>
      </c>
      <c r="DM38" s="18">
        <v>-28.253579674400001</v>
      </c>
      <c r="DN38" s="18">
        <v>-32.522487279899998</v>
      </c>
      <c r="DO38" s="18">
        <v>-30.630376660500001</v>
      </c>
      <c r="DP38" s="18">
        <v>-218.71995109380001</v>
      </c>
      <c r="DQ38" s="18">
        <v>-32.717316660500003</v>
      </c>
      <c r="DR38" s="18">
        <v>-42.619562479899997</v>
      </c>
      <c r="DS38" s="18">
        <v>-29.244979674399996</v>
      </c>
      <c r="DT38" s="18">
        <v>-31.283688079899999</v>
      </c>
      <c r="DU38" s="18">
        <v>-84.216099860500009</v>
      </c>
      <c r="DV38" s="18">
        <v>-211.94828109380001</v>
      </c>
      <c r="DW38" s="18">
        <v>-805.26437089800004</v>
      </c>
      <c r="DX38" s="9"/>
      <c r="DY38" s="9"/>
      <c r="DZ38" s="9"/>
    </row>
    <row r="39" spans="1:131" outlineLevel="1">
      <c r="B39" s="22" t="s">
        <v>31</v>
      </c>
      <c r="C39" s="18">
        <v>-222.96699000000001</v>
      </c>
      <c r="D39" s="18">
        <v>-151.43912</v>
      </c>
      <c r="E39" s="18">
        <v>-181.56831000000005</v>
      </c>
      <c r="F39" s="18">
        <v>-319.10124999999999</v>
      </c>
      <c r="G39" s="18">
        <v>-597.51066000000003</v>
      </c>
      <c r="H39" s="18">
        <v>-276.99024000000003</v>
      </c>
      <c r="I39" s="18">
        <v>-344.27823999999998</v>
      </c>
      <c r="J39" s="18">
        <v>-82.566029999999998</v>
      </c>
      <c r="K39" s="18">
        <v>-8399.407220000001</v>
      </c>
      <c r="L39" s="18">
        <v>-778.05145000002005</v>
      </c>
      <c r="M39" s="18">
        <v>-55.200009999999999</v>
      </c>
      <c r="N39" s="18">
        <v>-197.58832999999998</v>
      </c>
      <c r="O39" s="147">
        <v>-11606.667850000023</v>
      </c>
      <c r="Q39" s="18">
        <v>-202.23809999999997</v>
      </c>
      <c r="R39" s="18">
        <v>-65.050790000000006</v>
      </c>
      <c r="S39" s="18">
        <v>-11316.791520000001</v>
      </c>
      <c r="T39" s="18">
        <v>-253.47357000000002</v>
      </c>
      <c r="U39" s="18">
        <v>-160.75683000000001</v>
      </c>
      <c r="V39" s="18">
        <v>-11935.886589999998</v>
      </c>
      <c r="W39" s="18">
        <v>-204.06067000000004</v>
      </c>
      <c r="X39" s="18">
        <v>-111.4554</v>
      </c>
      <c r="Y39" s="18">
        <v>-6584.7182700000012</v>
      </c>
      <c r="Z39" s="18">
        <v>-7244.5685699999995</v>
      </c>
      <c r="AA39" s="18">
        <v>-137.84832</v>
      </c>
      <c r="AB39" s="18">
        <v>-4719.5350999999991</v>
      </c>
      <c r="AC39" s="18">
        <v>-42936.383729999994</v>
      </c>
      <c r="AD39" s="147">
        <v>-19121.447054534412</v>
      </c>
      <c r="AE39" s="18">
        <v>-207.8141</v>
      </c>
      <c r="AF39" s="18">
        <v>-339.51743999999997</v>
      </c>
      <c r="AG39" s="18">
        <v>-189.62225000000004</v>
      </c>
      <c r="AH39" s="18">
        <v>-133.79221999999999</v>
      </c>
      <c r="AI39" s="18">
        <v>-901.05778000000009</v>
      </c>
      <c r="AJ39" s="18">
        <v>-3033.1004899999998</v>
      </c>
      <c r="AK39" s="18">
        <v>-241.02187000000001</v>
      </c>
      <c r="AL39" s="18">
        <v>-363.99340000000001</v>
      </c>
      <c r="AM39" s="18">
        <v>-7721.7859599999992</v>
      </c>
      <c r="AN39" s="18">
        <v>-865.00427000000002</v>
      </c>
      <c r="AO39" s="18">
        <v>-524.16776000000004</v>
      </c>
      <c r="AP39" s="18">
        <v>-873.93757000000016</v>
      </c>
      <c r="AQ39" s="18">
        <v>-15394.81511</v>
      </c>
      <c r="AS39" s="18">
        <v>-900.42500999999993</v>
      </c>
      <c r="AT39" s="18">
        <v>-698.65194999999983</v>
      </c>
      <c r="AU39" s="18">
        <v>-782.65659000000005</v>
      </c>
      <c r="AV39" s="18">
        <v>-842.82770000000005</v>
      </c>
      <c r="AW39" s="18">
        <v>-1493.5996399999999</v>
      </c>
      <c r="AX39" s="18">
        <v>-854.93969000000004</v>
      </c>
      <c r="AY39" s="18">
        <v>-687.21983</v>
      </c>
      <c r="AZ39" s="18">
        <v>-496.78689000000003</v>
      </c>
      <c r="BA39" s="215">
        <v>-744.2059099999999</v>
      </c>
      <c r="BB39" s="215">
        <v>-6961.0413732051284</v>
      </c>
      <c r="BC39" s="215">
        <v>-629.39766000000009</v>
      </c>
      <c r="BD39" s="215">
        <v>-274.24432000000002</v>
      </c>
      <c r="BE39" s="215">
        <v>-15365.996563205128</v>
      </c>
      <c r="BF39" s="208"/>
      <c r="BG39" s="215">
        <v>-615.9693220501</v>
      </c>
      <c r="BH39" s="215">
        <v>-848.90783421574463</v>
      </c>
      <c r="BI39" s="215">
        <v>-1381.6358348493177</v>
      </c>
      <c r="BJ39" s="215">
        <v>-874.37276670810013</v>
      </c>
      <c r="BK39" s="215">
        <v>-965.82483606780011</v>
      </c>
      <c r="BL39" s="215">
        <v>-775.62389125890002</v>
      </c>
      <c r="BM39" s="215">
        <v>-308.12170000000003</v>
      </c>
      <c r="BN39" s="215">
        <v>-644.90474007299997</v>
      </c>
      <c r="BO39" s="215">
        <v>-629.30377381470009</v>
      </c>
      <c r="BP39" s="215">
        <v>-7532.4571735085874</v>
      </c>
      <c r="BQ39" s="215">
        <v>-513.9022799567</v>
      </c>
      <c r="BR39" s="215">
        <v>-658.96556639279993</v>
      </c>
      <c r="BS39" s="215">
        <v>-15749.989718895749</v>
      </c>
      <c r="BU39" s="18">
        <v>-442.02303999999998</v>
      </c>
      <c r="BV39" s="18">
        <v>-782.45286924185871</v>
      </c>
      <c r="BW39" s="18">
        <v>-908.86190238972335</v>
      </c>
      <c r="BX39" s="18">
        <v>-459.89303999999998</v>
      </c>
      <c r="BY39" s="18">
        <v>-502.90937915499995</v>
      </c>
      <c r="BZ39" s="18">
        <v>-523.69304</v>
      </c>
      <c r="CA39" s="18">
        <v>-623.57303999999999</v>
      </c>
      <c r="CB39" s="18">
        <v>-444.07656999999995</v>
      </c>
      <c r="CC39" s="18">
        <v>-517.32616999999993</v>
      </c>
      <c r="CD39" s="18">
        <v>-8303.7510815401292</v>
      </c>
      <c r="CE39" s="18">
        <v>-446.70656999999994</v>
      </c>
      <c r="CF39" s="18">
        <v>-825.4776430508</v>
      </c>
      <c r="CG39" s="18">
        <v>-14780.744345377512</v>
      </c>
      <c r="CI39" s="18">
        <v>-432.33969999999994</v>
      </c>
      <c r="CJ39" s="18">
        <v>-812.86129165377031</v>
      </c>
      <c r="CK39" s="18">
        <v>-924.49202472717207</v>
      </c>
      <c r="CL39" s="18">
        <v>-430.20969999999994</v>
      </c>
      <c r="CM39" s="18">
        <v>-500.20532208796499</v>
      </c>
      <c r="CN39" s="18">
        <v>-519.00969999999995</v>
      </c>
      <c r="CO39" s="18">
        <v>-630.6896999999999</v>
      </c>
      <c r="CP39" s="18">
        <v>-431.39322999999996</v>
      </c>
      <c r="CQ39" s="18">
        <v>-495.64282999999995</v>
      </c>
      <c r="CR39" s="18">
        <v>-9092.0823782287607</v>
      </c>
      <c r="CS39" s="18">
        <v>-442.04822999999999</v>
      </c>
      <c r="CT39" s="18">
        <v>-683.76101622398596</v>
      </c>
      <c r="CU39" s="18">
        <v>-15394.735122921653</v>
      </c>
      <c r="CW39" s="18">
        <v>-432.61469999999997</v>
      </c>
      <c r="CX39" s="18">
        <v>-697.30969999999991</v>
      </c>
      <c r="CY39" s="18">
        <v>-509.28469999999993</v>
      </c>
      <c r="CZ39" s="18">
        <v>-430.48469999999998</v>
      </c>
      <c r="DA39" s="18">
        <v>-479.28469999999993</v>
      </c>
      <c r="DB39" s="18">
        <v>-519.28469999999993</v>
      </c>
      <c r="DC39" s="18">
        <v>-630.96469999999999</v>
      </c>
      <c r="DD39" s="18">
        <v>-431.66822999999999</v>
      </c>
      <c r="DE39" s="18">
        <v>-495.91782999999998</v>
      </c>
      <c r="DF39" s="18">
        <v>-600.46672999999998</v>
      </c>
      <c r="DG39" s="18">
        <v>-442.35073</v>
      </c>
      <c r="DH39" s="18">
        <v>-675.88776738879994</v>
      </c>
      <c r="DI39" s="18">
        <v>-6345.5191873888007</v>
      </c>
      <c r="DK39" s="18">
        <v>-432.91669999999993</v>
      </c>
      <c r="DL39" s="18">
        <v>-694.58669999999995</v>
      </c>
      <c r="DM39" s="18">
        <v>-509.58669999999995</v>
      </c>
      <c r="DN39" s="18">
        <v>-430.78669999999994</v>
      </c>
      <c r="DO39" s="18">
        <v>-479.58669999999995</v>
      </c>
      <c r="DP39" s="18">
        <v>-519.58669999999995</v>
      </c>
      <c r="DQ39" s="18">
        <v>-631.2666999999999</v>
      </c>
      <c r="DR39" s="18">
        <v>-431.97022999999996</v>
      </c>
      <c r="DS39" s="18">
        <v>-496.21982999999994</v>
      </c>
      <c r="DT39" s="18">
        <v>-600.79893000000004</v>
      </c>
      <c r="DU39" s="18">
        <v>-442.68293</v>
      </c>
      <c r="DV39" s="18">
        <v>-676.55216738880006</v>
      </c>
      <c r="DW39" s="18">
        <v>-6346.5409873887993</v>
      </c>
      <c r="DX39" s="9"/>
      <c r="DY39" s="9"/>
      <c r="DZ39" s="9"/>
    </row>
    <row r="40" spans="1:131" outlineLevel="1">
      <c r="B40" s="22" t="s">
        <v>32</v>
      </c>
      <c r="C40" s="18">
        <v>-2290.9323199999999</v>
      </c>
      <c r="D40" s="18">
        <v>-4030.9163099999996</v>
      </c>
      <c r="E40" s="18">
        <v>-1691.0811799999999</v>
      </c>
      <c r="F40" s="18">
        <v>-2415.2335600000001</v>
      </c>
      <c r="G40" s="18">
        <v>-2595.70804</v>
      </c>
      <c r="H40" s="18">
        <v>-2542.7323900000001</v>
      </c>
      <c r="I40" s="18">
        <v>-3201.0256400000003</v>
      </c>
      <c r="J40" s="18">
        <v>-2604.7512200000001</v>
      </c>
      <c r="K40" s="18">
        <v>-2693.06414</v>
      </c>
      <c r="L40" s="18">
        <v>-3850.4890099999998</v>
      </c>
      <c r="M40" s="18">
        <v>-3089.0656099999997</v>
      </c>
      <c r="N40" s="18">
        <v>-4007.8986400000003</v>
      </c>
      <c r="O40" s="147">
        <v>-35012.89806</v>
      </c>
      <c r="Q40" s="18">
        <v>-3007.5940599999999</v>
      </c>
      <c r="R40" s="18">
        <v>-3854.3097499999999</v>
      </c>
      <c r="S40" s="18">
        <v>-2850.4649800000002</v>
      </c>
      <c r="T40" s="18">
        <v>-3712.4259700000002</v>
      </c>
      <c r="U40" s="18">
        <v>-3685.3424300000001</v>
      </c>
      <c r="V40" s="18">
        <v>-4064.07915</v>
      </c>
      <c r="W40" s="18">
        <v>-4138.2963399999999</v>
      </c>
      <c r="X40" s="18">
        <v>-3592.7326800000001</v>
      </c>
      <c r="Y40" s="18">
        <v>-3094.76809</v>
      </c>
      <c r="Z40" s="18">
        <v>-4080.70973</v>
      </c>
      <c r="AA40" s="18">
        <v>-3942.2617</v>
      </c>
      <c r="AB40" s="18">
        <v>-4372.8570999999993</v>
      </c>
      <c r="AC40" s="18">
        <v>-44395.841980000012</v>
      </c>
      <c r="AD40" s="147">
        <v>-57778.468908174065</v>
      </c>
      <c r="AE40" s="18">
        <v>-4122.9849399999994</v>
      </c>
      <c r="AF40" s="18">
        <v>-5505.6542800000007</v>
      </c>
      <c r="AG40" s="18">
        <v>-3298.67938</v>
      </c>
      <c r="AH40" s="18">
        <v>-3687.1707299999998</v>
      </c>
      <c r="AI40" s="18">
        <v>-4177.7996600000006</v>
      </c>
      <c r="AJ40" s="18">
        <v>-4654.9321399999999</v>
      </c>
      <c r="AK40" s="18">
        <v>-4166.1476499999999</v>
      </c>
      <c r="AL40" s="18">
        <v>-3684.67598</v>
      </c>
      <c r="AM40" s="18">
        <v>-3864.2614399999998</v>
      </c>
      <c r="AN40" s="18">
        <v>-3869.9021299999999</v>
      </c>
      <c r="AO40" s="18">
        <v>-3947.7507300000002</v>
      </c>
      <c r="AP40" s="18">
        <v>-4535.7966500000002</v>
      </c>
      <c r="AQ40" s="18">
        <v>-49515.755710000012</v>
      </c>
      <c r="AS40" s="18">
        <v>-4420.4508399999995</v>
      </c>
      <c r="AT40" s="18">
        <v>-3975.7982299999999</v>
      </c>
      <c r="AU40" s="18">
        <v>-3331.0355000000004</v>
      </c>
      <c r="AV40" s="18">
        <v>-3440.9299299999998</v>
      </c>
      <c r="AW40" s="18">
        <v>-3561.4546299999997</v>
      </c>
      <c r="AX40" s="18">
        <v>-3568.21819</v>
      </c>
      <c r="AY40" s="18">
        <v>-3369.1908699999999</v>
      </c>
      <c r="AZ40" s="18">
        <v>-3024.9575399999999</v>
      </c>
      <c r="BA40" s="215">
        <v>-5374.5148402199993</v>
      </c>
      <c r="BB40" s="215">
        <v>-5447.6266602467003</v>
      </c>
      <c r="BC40" s="215">
        <v>-5836.6431750565007</v>
      </c>
      <c r="BD40" s="215">
        <v>-5463.2140999999992</v>
      </c>
      <c r="BE40" s="215">
        <v>-50814.034505523196</v>
      </c>
      <c r="BF40" s="208"/>
      <c r="BG40" s="215">
        <v>-5074.3212665501005</v>
      </c>
      <c r="BH40" s="215">
        <v>-5356.5841024313004</v>
      </c>
      <c r="BI40" s="215">
        <v>-6131.7513263634</v>
      </c>
      <c r="BJ40" s="215">
        <v>-6063.8457811607996</v>
      </c>
      <c r="BK40" s="215">
        <v>-4871.9981006808994</v>
      </c>
      <c r="BL40" s="215">
        <v>-6800.2437489222002</v>
      </c>
      <c r="BM40" s="215">
        <v>-4515.2793799999999</v>
      </c>
      <c r="BN40" s="215">
        <v>-7750.7623875294003</v>
      </c>
      <c r="BO40" s="215">
        <v>-8274.0471096134006</v>
      </c>
      <c r="BP40" s="215">
        <v>-6264.8095415984999</v>
      </c>
      <c r="BQ40" s="215">
        <v>-6092.1658416192004</v>
      </c>
      <c r="BR40" s="215">
        <v>-9573.2805699619003</v>
      </c>
      <c r="BS40" s="215">
        <v>-76769.089156431117</v>
      </c>
      <c r="BU40" s="18">
        <v>-5417.1414627210997</v>
      </c>
      <c r="BV40" s="18">
        <v>-5952.9926547897994</v>
      </c>
      <c r="BW40" s="18">
        <v>-6190.5741365546</v>
      </c>
      <c r="BX40" s="18">
        <v>-6582.0021837951999</v>
      </c>
      <c r="BY40" s="18">
        <v>-6237.4495325041999</v>
      </c>
      <c r="BZ40" s="18">
        <v>-7271.4691481294003</v>
      </c>
      <c r="CA40" s="18">
        <v>-5976.8548433306996</v>
      </c>
      <c r="CB40" s="18">
        <v>-6826.1666627813993</v>
      </c>
      <c r="CC40" s="18">
        <v>-6810.7127635813004</v>
      </c>
      <c r="CD40" s="18">
        <v>-6746.8717869320999</v>
      </c>
      <c r="CE40" s="18">
        <v>-6228.1381390557999</v>
      </c>
      <c r="CF40" s="18">
        <v>-7310.8049983719002</v>
      </c>
      <c r="CG40" s="18">
        <v>-77551.17831254749</v>
      </c>
      <c r="CI40" s="18">
        <v>-5798.7137965788006</v>
      </c>
      <c r="CJ40" s="18">
        <v>-6372.3552673030999</v>
      </c>
      <c r="CK40" s="18">
        <v>-6358.0622827008001</v>
      </c>
      <c r="CL40" s="18">
        <v>-6932.9597501871995</v>
      </c>
      <c r="CM40" s="18">
        <v>-6394.4856418025993</v>
      </c>
      <c r="CN40" s="18">
        <v>-6491.4327382035008</v>
      </c>
      <c r="CO40" s="18">
        <v>-6185.5131486077998</v>
      </c>
      <c r="CP40" s="18">
        <v>-6842.1416534139998</v>
      </c>
      <c r="CQ40" s="18">
        <v>-6774.2365355623997</v>
      </c>
      <c r="CR40" s="18">
        <v>-6718.5842882818006</v>
      </c>
      <c r="CS40" s="18">
        <v>-6401.4326793803002</v>
      </c>
      <c r="CT40" s="18">
        <v>-6653.8626431278999</v>
      </c>
      <c r="CU40" s="18">
        <v>-77923.780425150209</v>
      </c>
      <c r="CW40" s="18">
        <v>-6031.4950418304998</v>
      </c>
      <c r="CX40" s="18">
        <v>-6608.9197042850001</v>
      </c>
      <c r="CY40" s="18">
        <v>-6597.6101275306992</v>
      </c>
      <c r="CZ40" s="18">
        <v>-7171.8872213882005</v>
      </c>
      <c r="DA40" s="18">
        <v>-6634.6265723319002</v>
      </c>
      <c r="DB40" s="18">
        <v>-6727.3695632627005</v>
      </c>
      <c r="DC40" s="18">
        <v>-6425.9545581764996</v>
      </c>
      <c r="DD40" s="18">
        <v>-7070.1796134283004</v>
      </c>
      <c r="DE40" s="18">
        <v>-7169.0837152671002</v>
      </c>
      <c r="DF40" s="18">
        <v>-6961.2326826879998</v>
      </c>
      <c r="DG40" s="18">
        <v>-6634.9770000710996</v>
      </c>
      <c r="DH40" s="18">
        <v>-6899.2461737150998</v>
      </c>
      <c r="DI40" s="18">
        <v>-80932.581973975102</v>
      </c>
      <c r="DK40" s="18">
        <v>-30</v>
      </c>
      <c r="DL40" s="18">
        <v>-30</v>
      </c>
      <c r="DM40" s="18">
        <v>-30</v>
      </c>
      <c r="DN40" s="18">
        <v>-30</v>
      </c>
      <c r="DO40" s="18">
        <v>-30</v>
      </c>
      <c r="DP40" s="18">
        <v>-30</v>
      </c>
      <c r="DQ40" s="18">
        <v>-40</v>
      </c>
      <c r="DR40" s="18">
        <v>-30</v>
      </c>
      <c r="DS40" s="18">
        <v>-30</v>
      </c>
      <c r="DT40" s="18">
        <v>-30</v>
      </c>
      <c r="DU40" s="18">
        <v>-30</v>
      </c>
      <c r="DV40" s="18">
        <v>-30</v>
      </c>
      <c r="DW40" s="18">
        <v>-370</v>
      </c>
      <c r="DX40" s="9"/>
      <c r="DY40" s="9"/>
      <c r="DZ40" s="9"/>
    </row>
    <row r="41" spans="1:131">
      <c r="B41" s="13" t="s">
        <v>33</v>
      </c>
      <c r="C41" s="14">
        <v>-415817.57754000003</v>
      </c>
      <c r="D41" s="14">
        <v>-9.1890000000000001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6">
        <v>-415826.76654000004</v>
      </c>
      <c r="Q41" s="14">
        <v>0</v>
      </c>
      <c r="R41" s="14">
        <v>0</v>
      </c>
      <c r="S41" s="14">
        <v>-5000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-5000</v>
      </c>
      <c r="AD41" s="146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-10.25915</v>
      </c>
      <c r="AX41" s="14">
        <v>0</v>
      </c>
      <c r="AY41" s="14">
        <v>-21.637970000000003</v>
      </c>
      <c r="AZ41" s="14">
        <v>-16.429080000000003</v>
      </c>
      <c r="BA41" s="213">
        <v>0</v>
      </c>
      <c r="BB41" s="213">
        <v>0</v>
      </c>
      <c r="BC41" s="213">
        <v>0</v>
      </c>
      <c r="BD41" s="213">
        <v>-1.14662</v>
      </c>
      <c r="BE41" s="213">
        <v>-49.472819999999999</v>
      </c>
      <c r="BF41" s="208"/>
      <c r="BG41" s="213">
        <v>0</v>
      </c>
      <c r="BH41" s="213">
        <v>0</v>
      </c>
      <c r="BI41" s="213">
        <v>0</v>
      </c>
      <c r="BJ41" s="213">
        <v>0</v>
      </c>
      <c r="BK41" s="213">
        <v>0</v>
      </c>
      <c r="BL41" s="213">
        <v>0</v>
      </c>
      <c r="BM41" s="213">
        <v>-0.26706000000000002</v>
      </c>
      <c r="BN41" s="213">
        <v>0</v>
      </c>
      <c r="BO41" s="213">
        <v>0</v>
      </c>
      <c r="BP41" s="213">
        <v>0</v>
      </c>
      <c r="BQ41" s="213">
        <v>0</v>
      </c>
      <c r="BR41" s="213">
        <v>0</v>
      </c>
      <c r="BS41" s="213">
        <v>-0.26706000000000002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0</v>
      </c>
      <c r="DR41" s="14">
        <v>0</v>
      </c>
      <c r="DS41" s="14">
        <v>0</v>
      </c>
      <c r="DT41" s="14">
        <v>0</v>
      </c>
      <c r="DU41" s="14">
        <v>0</v>
      </c>
      <c r="DV41" s="14">
        <v>0</v>
      </c>
      <c r="DW41" s="14">
        <v>0</v>
      </c>
      <c r="DX41" s="9"/>
      <c r="DY41" s="9"/>
      <c r="DZ41" s="9"/>
    </row>
    <row r="42" spans="1:131">
      <c r="B42" s="13" t="s">
        <v>34</v>
      </c>
      <c r="C42" s="14">
        <v>-32745.957869999998</v>
      </c>
      <c r="D42" s="14">
        <v>-22332.657090000004</v>
      </c>
      <c r="E42" s="14">
        <v>-21315.527909999997</v>
      </c>
      <c r="F42" s="14">
        <v>-24096.120190000001</v>
      </c>
      <c r="G42" s="14">
        <v>-36445.065060000001</v>
      </c>
      <c r="H42" s="14">
        <v>-13805.314899999998</v>
      </c>
      <c r="I42" s="14">
        <v>-12741.99267</v>
      </c>
      <c r="J42" s="14">
        <v>-30373.533679999997</v>
      </c>
      <c r="K42" s="14">
        <v>-11072.24963</v>
      </c>
      <c r="L42" s="14">
        <v>-13703.029350000001</v>
      </c>
      <c r="M42" s="14">
        <v>-10780.254219999999</v>
      </c>
      <c r="N42" s="14">
        <v>-33008.633040000008</v>
      </c>
      <c r="O42" s="146">
        <v>-262420.33561000001</v>
      </c>
      <c r="Q42" s="14">
        <v>-165218.65961</v>
      </c>
      <c r="R42" s="14">
        <v>-40110.804120000001</v>
      </c>
      <c r="S42" s="14">
        <v>-39678.261259999999</v>
      </c>
      <c r="T42" s="14">
        <v>-35875.396050000003</v>
      </c>
      <c r="U42" s="14">
        <v>-36639.160380000001</v>
      </c>
      <c r="V42" s="14">
        <v>-32612.799809999997</v>
      </c>
      <c r="W42" s="14">
        <v>-31274.336750000002</v>
      </c>
      <c r="X42" s="14">
        <v>-34874.345900000008</v>
      </c>
      <c r="Y42" s="14">
        <v>-34660.824379999998</v>
      </c>
      <c r="Z42" s="14">
        <v>-34100.188520000003</v>
      </c>
      <c r="AA42" s="14">
        <v>-41816.88841</v>
      </c>
      <c r="AB42" s="14">
        <v>-36749.992859999998</v>
      </c>
      <c r="AC42" s="14">
        <v>-563611.65804999997</v>
      </c>
      <c r="AD42" s="146">
        <v>-588892.05132022058</v>
      </c>
      <c r="AE42" s="14">
        <v>-221878.58918000001</v>
      </c>
      <c r="AF42" s="14">
        <v>-35646.62401</v>
      </c>
      <c r="AG42" s="14">
        <v>-35861.250079999998</v>
      </c>
      <c r="AH42" s="14">
        <v>-37874.679750000003</v>
      </c>
      <c r="AI42" s="14">
        <v>-36282.549429999999</v>
      </c>
      <c r="AJ42" s="14">
        <v>-35245.125690000001</v>
      </c>
      <c r="AK42" s="14">
        <v>-30139.585309999999</v>
      </c>
      <c r="AL42" s="14">
        <v>-35631.770479999999</v>
      </c>
      <c r="AM42" s="14">
        <v>-36541.62573</v>
      </c>
      <c r="AN42" s="14">
        <v>-32080.32806</v>
      </c>
      <c r="AO42" s="14">
        <v>-39858.781319999995</v>
      </c>
      <c r="AP42" s="14">
        <v>-87351.23014</v>
      </c>
      <c r="AQ42" s="14">
        <v>-664392.13917999994</v>
      </c>
      <c r="AS42" s="14">
        <v>-238299.43435999998</v>
      </c>
      <c r="AT42" s="14">
        <v>-32929.350639999997</v>
      </c>
      <c r="AU42" s="14">
        <v>-30017.575440000001</v>
      </c>
      <c r="AV42" s="14">
        <v>-37236.731169999999</v>
      </c>
      <c r="AW42" s="14">
        <v>-34352.627539999994</v>
      </c>
      <c r="AX42" s="14">
        <v>-32423.968199999999</v>
      </c>
      <c r="AY42" s="14">
        <v>-37231.307019999993</v>
      </c>
      <c r="AZ42" s="14">
        <v>-40029.299837560975</v>
      </c>
      <c r="BA42" s="213">
        <v>-40853.327652602398</v>
      </c>
      <c r="BB42" s="213">
        <v>-48918.822047797075</v>
      </c>
      <c r="BC42" s="213">
        <v>-31971.241489560976</v>
      </c>
      <c r="BD42" s="213">
        <v>-95055.491191717068</v>
      </c>
      <c r="BE42" s="213">
        <v>-699319.17658923846</v>
      </c>
      <c r="BF42" s="208"/>
      <c r="BG42" s="213">
        <v>-296255.86936999997</v>
      </c>
      <c r="BH42" s="213">
        <v>-43252.372963409711</v>
      </c>
      <c r="BI42" s="213">
        <v>-40938.838539512188</v>
      </c>
      <c r="BJ42" s="213">
        <v>-42458.888387317071</v>
      </c>
      <c r="BK42" s="213">
        <v>-41949.058029796288</v>
      </c>
      <c r="BL42" s="213">
        <v>-42774.339260798864</v>
      </c>
      <c r="BM42" s="213">
        <v>-38510.489958048776</v>
      </c>
      <c r="BN42" s="213">
        <v>-44490.89526526507</v>
      </c>
      <c r="BO42" s="213">
        <v>-45897.535543657083</v>
      </c>
      <c r="BP42" s="213">
        <v>-49918.335015589983</v>
      </c>
      <c r="BQ42" s="213">
        <v>-48276.484350521845</v>
      </c>
      <c r="BR42" s="213">
        <v>-142080.39615981106</v>
      </c>
      <c r="BS42" s="213">
        <v>-876803.50284372794</v>
      </c>
      <c r="BU42" s="14">
        <v>-305202.94380728074</v>
      </c>
      <c r="BV42" s="14">
        <v>-48673.032341223829</v>
      </c>
      <c r="BW42" s="14">
        <v>-47044.174430410669</v>
      </c>
      <c r="BX42" s="14">
        <v>-52398.890163942822</v>
      </c>
      <c r="BY42" s="14">
        <v>-47707.629121237049</v>
      </c>
      <c r="BZ42" s="14">
        <v>-48627.702750639219</v>
      </c>
      <c r="CA42" s="14">
        <v>-49231.457633556813</v>
      </c>
      <c r="CB42" s="14">
        <v>-45791.888194924322</v>
      </c>
      <c r="CC42" s="14">
        <v>-45950.940433055912</v>
      </c>
      <c r="CD42" s="14">
        <v>-49256.953259415139</v>
      </c>
      <c r="CE42" s="14">
        <v>-48535.04338674921</v>
      </c>
      <c r="CF42" s="14">
        <v>-149166.02207553326</v>
      </c>
      <c r="CG42" s="14">
        <v>-937586.67759796907</v>
      </c>
      <c r="CI42" s="14">
        <v>-241747.17093530126</v>
      </c>
      <c r="CJ42" s="14">
        <v>-49463.982692695194</v>
      </c>
      <c r="CK42" s="14">
        <v>-48675.664873717018</v>
      </c>
      <c r="CL42" s="14">
        <v>-52622.234063135606</v>
      </c>
      <c r="CM42" s="14">
        <v>-47724.054290769185</v>
      </c>
      <c r="CN42" s="14">
        <v>-47665.699072514893</v>
      </c>
      <c r="CO42" s="14">
        <v>-49137.60766842369</v>
      </c>
      <c r="CP42" s="14">
        <v>-45883.441224306618</v>
      </c>
      <c r="CQ42" s="14">
        <v>-46411.197154242793</v>
      </c>
      <c r="CR42" s="14">
        <v>-49839.688305153992</v>
      </c>
      <c r="CS42" s="14">
        <v>-48311.667948923132</v>
      </c>
      <c r="CT42" s="14">
        <v>-129374.96196775147</v>
      </c>
      <c r="CU42" s="14">
        <v>-856857.37019693479</v>
      </c>
      <c r="CW42" s="14">
        <v>-258017.53563871075</v>
      </c>
      <c r="CX42" s="14">
        <v>-50223.297145108168</v>
      </c>
      <c r="CY42" s="14">
        <v>-48691.335478945155</v>
      </c>
      <c r="CZ42" s="14">
        <v>-53594.283044337353</v>
      </c>
      <c r="DA42" s="14">
        <v>-49621.333979693707</v>
      </c>
      <c r="DB42" s="14">
        <v>-48897.395731338838</v>
      </c>
      <c r="DC42" s="14">
        <v>-50621.847207178573</v>
      </c>
      <c r="DD42" s="14">
        <v>-46649.611824460735</v>
      </c>
      <c r="DE42" s="14">
        <v>-47073.484243111248</v>
      </c>
      <c r="DF42" s="14">
        <v>-50901.306386530152</v>
      </c>
      <c r="DG42" s="14">
        <v>-49619.104016802899</v>
      </c>
      <c r="DH42" s="14">
        <v>-133944.3905575347</v>
      </c>
      <c r="DI42" s="14">
        <v>-887854.92525375227</v>
      </c>
      <c r="DK42" s="14">
        <v>-280279.7897607116</v>
      </c>
      <c r="DL42" s="14">
        <v>-38553.742180387198</v>
      </c>
      <c r="DM42" s="14">
        <v>-37377.079196389495</v>
      </c>
      <c r="DN42" s="14">
        <v>-37760.6810101761</v>
      </c>
      <c r="DO42" s="14">
        <v>-36547.940546834106</v>
      </c>
      <c r="DP42" s="14">
        <v>-36074.619881176302</v>
      </c>
      <c r="DQ42" s="14">
        <v>-35271.248468891601</v>
      </c>
      <c r="DR42" s="14">
        <v>-36411.837144155099</v>
      </c>
      <c r="DS42" s="14">
        <v>-36434.454192924393</v>
      </c>
      <c r="DT42" s="14">
        <v>-36306.555808074896</v>
      </c>
      <c r="DU42" s="14">
        <v>-37685.9800526869</v>
      </c>
      <c r="DV42" s="14">
        <v>-37506.1279518843</v>
      </c>
      <c r="DW42" s="14">
        <v>-686210.05619429192</v>
      </c>
      <c r="DX42" s="9"/>
      <c r="DY42" s="9"/>
      <c r="DZ42" s="9"/>
    </row>
    <row r="43" spans="1:131" outlineLevel="1">
      <c r="B43" s="22" t="s">
        <v>35</v>
      </c>
      <c r="C43" s="18">
        <v>-25099.21846</v>
      </c>
      <c r="D43" s="18">
        <v>-22297.347520000003</v>
      </c>
      <c r="E43" s="18">
        <v>-21255.257609999997</v>
      </c>
      <c r="F43" s="18">
        <v>-24050.45695</v>
      </c>
      <c r="G43" s="18">
        <v>-22660.700520000002</v>
      </c>
      <c r="H43" s="18">
        <v>-2133.91075</v>
      </c>
      <c r="I43" s="18">
        <v>-1543.3157499999998</v>
      </c>
      <c r="J43" s="18">
        <v>-20786.590559999997</v>
      </c>
      <c r="K43" s="18">
        <v>-1544.6509900000001</v>
      </c>
      <c r="L43" s="18">
        <v>-1745.0516500000003</v>
      </c>
      <c r="M43" s="18">
        <v>-1216.2387000000001</v>
      </c>
      <c r="N43" s="18">
        <v>-22196.734300000007</v>
      </c>
      <c r="O43" s="147">
        <v>-166529.47375999999</v>
      </c>
      <c r="Q43" s="18">
        <v>-24238.31221</v>
      </c>
      <c r="R43" s="18">
        <v>-29371.677320000003</v>
      </c>
      <c r="S43" s="18">
        <v>-27961.169829999999</v>
      </c>
      <c r="T43" s="18">
        <v>-24578.3845</v>
      </c>
      <c r="U43" s="18">
        <v>-25013.3217</v>
      </c>
      <c r="V43" s="18">
        <v>-23280.309839999998</v>
      </c>
      <c r="W43" s="18">
        <v>-22994.929410000001</v>
      </c>
      <c r="X43" s="18">
        <v>-23597.422240000004</v>
      </c>
      <c r="Y43" s="18">
        <v>-23307.655220000001</v>
      </c>
      <c r="Z43" s="18">
        <v>-22669.195570000003</v>
      </c>
      <c r="AA43" s="18">
        <v>-30135.504560000001</v>
      </c>
      <c r="AB43" s="18">
        <v>-25861.155040000001</v>
      </c>
      <c r="AC43" s="18">
        <v>-303009.03744000004</v>
      </c>
      <c r="AD43" s="147">
        <v>-334818.57153956598</v>
      </c>
      <c r="AE43" s="18">
        <v>-23755.025150000001</v>
      </c>
      <c r="AF43" s="18">
        <v>-27752.457490000001</v>
      </c>
      <c r="AG43" s="18">
        <v>-26161.975010000002</v>
      </c>
      <c r="AH43" s="18">
        <v>-27868.870720000003</v>
      </c>
      <c r="AI43" s="18">
        <v>-26291.42727</v>
      </c>
      <c r="AJ43" s="18">
        <v>-25056.38204</v>
      </c>
      <c r="AK43" s="18">
        <v>-25199.062809999999</v>
      </c>
      <c r="AL43" s="18">
        <v>-26401.029139999999</v>
      </c>
      <c r="AM43" s="18">
        <v>-26372.406600000002</v>
      </c>
      <c r="AN43" s="18">
        <v>-22545.53487</v>
      </c>
      <c r="AO43" s="18">
        <v>-29635.694869999999</v>
      </c>
      <c r="AP43" s="18">
        <v>-20349.791280000001</v>
      </c>
      <c r="AQ43" s="18">
        <v>-307389.65724999999</v>
      </c>
      <c r="AS43" s="18">
        <v>-18863.595709999998</v>
      </c>
      <c r="AT43" s="18">
        <v>-22579.199819999998</v>
      </c>
      <c r="AU43" s="18">
        <v>-19503.094400000002</v>
      </c>
      <c r="AV43" s="18">
        <v>-26056.719680000002</v>
      </c>
      <c r="AW43" s="18">
        <v>-23886.360739999996</v>
      </c>
      <c r="AX43" s="18">
        <v>-22845.304329999999</v>
      </c>
      <c r="AY43" s="18">
        <v>-27188.932969999998</v>
      </c>
      <c r="AZ43" s="18">
        <v>-29695.830757560976</v>
      </c>
      <c r="BA43" s="215">
        <v>-28390.111978202396</v>
      </c>
      <c r="BB43" s="215">
        <v>-33751.735547317076</v>
      </c>
      <c r="BC43" s="215">
        <v>-20557.193567560978</v>
      </c>
      <c r="BD43" s="215">
        <v>-25293.424327317069</v>
      </c>
      <c r="BE43" s="215">
        <v>-298611.50382795843</v>
      </c>
      <c r="BF43" s="208"/>
      <c r="BG43" s="215">
        <v>-21558.394370000002</v>
      </c>
      <c r="BH43" s="215">
        <v>-30131.603917317065</v>
      </c>
      <c r="BI43" s="215">
        <v>-29939.357569512191</v>
      </c>
      <c r="BJ43" s="215">
        <v>-30472.457927317071</v>
      </c>
      <c r="BK43" s="215">
        <v>-29698.89490804878</v>
      </c>
      <c r="BL43" s="215">
        <v>-29721.361887317078</v>
      </c>
      <c r="BM43" s="215">
        <v>-29051.856588048777</v>
      </c>
      <c r="BN43" s="215">
        <v>-32356.449707317068</v>
      </c>
      <c r="BO43" s="215">
        <v>-32314.721577317079</v>
      </c>
      <c r="BP43" s="215">
        <v>-32122.252734174781</v>
      </c>
      <c r="BQ43" s="215">
        <v>-33176.463574614078</v>
      </c>
      <c r="BR43" s="215">
        <v>-33236.744929138076</v>
      </c>
      <c r="BS43" s="215">
        <v>-363780.55969012214</v>
      </c>
      <c r="BU43" s="18">
        <v>-33860.275333280573</v>
      </c>
      <c r="BV43" s="18">
        <v>-34942.991745179701</v>
      </c>
      <c r="BW43" s="18">
        <v>-33812.015035159697</v>
      </c>
      <c r="BX43" s="18">
        <v>-35022.075848703797</v>
      </c>
      <c r="BY43" s="18">
        <v>-33187.434532032406</v>
      </c>
      <c r="BZ43" s="18">
        <v>-33302.811065099602</v>
      </c>
      <c r="CA43" s="18">
        <v>-32169.407457396399</v>
      </c>
      <c r="CB43" s="18">
        <v>-33313.478895332599</v>
      </c>
      <c r="CC43" s="18">
        <v>-32843.2245365122</v>
      </c>
      <c r="CD43" s="18">
        <v>-32683.522210160198</v>
      </c>
      <c r="CE43" s="18">
        <v>-34079.524275309399</v>
      </c>
      <c r="CF43" s="18">
        <v>-33794.978301067997</v>
      </c>
      <c r="CG43" s="18">
        <v>-403011.73923523462</v>
      </c>
      <c r="CI43" s="18">
        <v>-34727.098487988995</v>
      </c>
      <c r="CJ43" s="18">
        <v>-36700.043255181605</v>
      </c>
      <c r="CK43" s="18">
        <v>-36111.268716277198</v>
      </c>
      <c r="CL43" s="18">
        <v>-36363.999290295505</v>
      </c>
      <c r="CM43" s="18">
        <v>-34607.34771738579</v>
      </c>
      <c r="CN43" s="18">
        <v>-34156.955047705298</v>
      </c>
      <c r="CO43" s="18">
        <v>-33184.792192143104</v>
      </c>
      <c r="CP43" s="18">
        <v>-34212.422811035096</v>
      </c>
      <c r="CQ43" s="18">
        <v>-34277.999134873797</v>
      </c>
      <c r="CR43" s="18">
        <v>-34160.5939759053</v>
      </c>
      <c r="CS43" s="18">
        <v>-35117.267764356206</v>
      </c>
      <c r="CT43" s="18">
        <v>-34840.995733351097</v>
      </c>
      <c r="CU43" s="18">
        <v>-418460.78412649897</v>
      </c>
      <c r="CW43" s="18">
        <v>-35658.061701258404</v>
      </c>
      <c r="CX43" s="18">
        <v>-37460.8726061704</v>
      </c>
      <c r="CY43" s="18">
        <v>-36288.836760687504</v>
      </c>
      <c r="CZ43" s="18">
        <v>-37111.294262047806</v>
      </c>
      <c r="DA43" s="18">
        <v>-36187.135856860499</v>
      </c>
      <c r="DB43" s="18">
        <v>-35246.681252043003</v>
      </c>
      <c r="DC43" s="18">
        <v>-34246.885558738191</v>
      </c>
      <c r="DD43" s="18">
        <v>-34782.185137604101</v>
      </c>
      <c r="DE43" s="18">
        <v>-34730.884556313402</v>
      </c>
      <c r="DF43" s="18">
        <v>-34761.050079908106</v>
      </c>
      <c r="DG43" s="18">
        <v>-36037.227177716602</v>
      </c>
      <c r="DH43" s="18">
        <v>-35953.4960404835</v>
      </c>
      <c r="DI43" s="18">
        <v>-428464.6109898315</v>
      </c>
      <c r="DK43" s="18">
        <v>-36835.856556617102</v>
      </c>
      <c r="DL43" s="18">
        <v>-38553.742180387198</v>
      </c>
      <c r="DM43" s="18">
        <v>-37377.079196389495</v>
      </c>
      <c r="DN43" s="18">
        <v>-37760.6810101761</v>
      </c>
      <c r="DO43" s="18">
        <v>-36547.940546834106</v>
      </c>
      <c r="DP43" s="18">
        <v>-36074.619881176302</v>
      </c>
      <c r="DQ43" s="18">
        <v>-35271.248468891601</v>
      </c>
      <c r="DR43" s="18">
        <v>-36411.837144155099</v>
      </c>
      <c r="DS43" s="18">
        <v>-36434.454192924393</v>
      </c>
      <c r="DT43" s="18">
        <v>-36306.555808074896</v>
      </c>
      <c r="DU43" s="18">
        <v>-37685.9800526869</v>
      </c>
      <c r="DV43" s="18">
        <v>-37506.1279518843</v>
      </c>
      <c r="DW43" s="18">
        <v>-442766.12299019744</v>
      </c>
      <c r="DX43" s="9">
        <f t="shared" si="0"/>
        <v>-136479.56368000005</v>
      </c>
      <c r="DY43" s="9"/>
      <c r="DZ43" s="9"/>
    </row>
    <row r="44" spans="1:131" outlineLevel="1">
      <c r="A44" t="s">
        <v>739</v>
      </c>
      <c r="B44" s="22" t="s">
        <v>36</v>
      </c>
      <c r="C44" s="18">
        <v>-7646.7394099999992</v>
      </c>
      <c r="D44" s="18">
        <v>-35.309570000000001</v>
      </c>
      <c r="E44" s="18">
        <v>-60.270299999999999</v>
      </c>
      <c r="F44" s="18">
        <v>-45.663239999999995</v>
      </c>
      <c r="G44" s="18">
        <v>-13784.36454</v>
      </c>
      <c r="H44" s="18">
        <v>-11671.404149999998</v>
      </c>
      <c r="I44" s="18">
        <v>-11198.67692</v>
      </c>
      <c r="J44" s="18">
        <v>-9586.9431199999999</v>
      </c>
      <c r="K44" s="18">
        <v>-9527.5986400000002</v>
      </c>
      <c r="L44" s="18">
        <v>-11957.977700000001</v>
      </c>
      <c r="M44" s="18">
        <v>-9564.015519999999</v>
      </c>
      <c r="N44" s="18">
        <v>-10811.898740000001</v>
      </c>
      <c r="O44" s="147">
        <v>-95890.861850000001</v>
      </c>
      <c r="P44" s="50"/>
      <c r="Q44" s="18">
        <v>-140980.3474</v>
      </c>
      <c r="R44" s="18">
        <v>-10739.1268</v>
      </c>
      <c r="S44" s="18">
        <v>-11717.091430000002</v>
      </c>
      <c r="T44" s="18">
        <v>-11297.011550000001</v>
      </c>
      <c r="U44" s="18">
        <v>-11625.838679999999</v>
      </c>
      <c r="V44" s="18">
        <v>-9332.4899699999987</v>
      </c>
      <c r="W44" s="18">
        <v>-8279.4073399999997</v>
      </c>
      <c r="X44" s="18">
        <v>-11276.923660000002</v>
      </c>
      <c r="Y44" s="18">
        <v>-11353.169159999999</v>
      </c>
      <c r="Z44" s="18">
        <v>-11430.992950000002</v>
      </c>
      <c r="AA44" s="18">
        <v>-11681.383850000002</v>
      </c>
      <c r="AB44" s="18">
        <v>-10888.837820000001</v>
      </c>
      <c r="AC44" s="18">
        <v>-260602.62060999998</v>
      </c>
      <c r="AD44" s="147">
        <v>-254073.47978065457</v>
      </c>
      <c r="AE44" s="18">
        <v>-198123.56403000001</v>
      </c>
      <c r="AF44" s="18">
        <v>-7894.1665200000007</v>
      </c>
      <c r="AG44" s="18">
        <v>-9699.2750699999997</v>
      </c>
      <c r="AH44" s="18">
        <v>-10005.80903</v>
      </c>
      <c r="AI44" s="18">
        <v>-9991.1221600000008</v>
      </c>
      <c r="AJ44" s="18">
        <v>-10188.74365</v>
      </c>
      <c r="AK44" s="18">
        <v>-4940.5225</v>
      </c>
      <c r="AL44" s="18">
        <v>-9230.7413400000005</v>
      </c>
      <c r="AM44" s="18">
        <v>-10169.219129999999</v>
      </c>
      <c r="AN44" s="18">
        <v>-9534.7931900000021</v>
      </c>
      <c r="AO44" s="18">
        <v>-10223.086449999999</v>
      </c>
      <c r="AP44" s="18">
        <v>-67001.438859999995</v>
      </c>
      <c r="AQ44" s="18">
        <v>-357002.48193000001</v>
      </c>
      <c r="AS44" s="18">
        <v>-219435.83864999999</v>
      </c>
      <c r="AT44" s="18">
        <v>-10350.150820000001</v>
      </c>
      <c r="AU44" s="18">
        <v>-10514.481040000001</v>
      </c>
      <c r="AV44" s="18">
        <v>-11180.011490000001</v>
      </c>
      <c r="AW44" s="18">
        <v>-10466.266799999999</v>
      </c>
      <c r="AX44" s="18">
        <v>-9578.6638700000003</v>
      </c>
      <c r="AY44" s="18">
        <v>-10042.374049999999</v>
      </c>
      <c r="AZ44" s="18">
        <v>-10333.469080000001</v>
      </c>
      <c r="BA44" s="215">
        <v>-12463.215674400002</v>
      </c>
      <c r="BB44" s="215">
        <v>-15167.08650048</v>
      </c>
      <c r="BC44" s="215">
        <v>-11414.047922</v>
      </c>
      <c r="BD44" s="215">
        <v>-69762.066864399996</v>
      </c>
      <c r="BE44" s="215">
        <v>-400707.67276128003</v>
      </c>
      <c r="BF44" s="208"/>
      <c r="BG44" s="215">
        <v>-274697.47499999998</v>
      </c>
      <c r="BH44" s="215">
        <v>-13120.769046092648</v>
      </c>
      <c r="BI44" s="215">
        <v>-10999.480969999999</v>
      </c>
      <c r="BJ44" s="215">
        <v>-11986.43046</v>
      </c>
      <c r="BK44" s="215">
        <v>-12250.163121747504</v>
      </c>
      <c r="BL44" s="215">
        <v>-13052.977373481785</v>
      </c>
      <c r="BM44" s="215">
        <v>-9458.6333699999996</v>
      </c>
      <c r="BN44" s="215">
        <v>-12134.445557948</v>
      </c>
      <c r="BO44" s="215">
        <v>-13582.813966340002</v>
      </c>
      <c r="BP44" s="215">
        <v>-17796.082281415198</v>
      </c>
      <c r="BQ44" s="215">
        <v>-15100.020775907766</v>
      </c>
      <c r="BR44" s="215">
        <v>-108843.65123067297</v>
      </c>
      <c r="BS44" s="215">
        <v>-513022.9431536058</v>
      </c>
      <c r="BU44" s="215">
        <v>-271342.66847400018</v>
      </c>
      <c r="BV44" s="215">
        <v>-13730.040596044128</v>
      </c>
      <c r="BW44" s="215">
        <v>-13232.159395250968</v>
      </c>
      <c r="BX44" s="215">
        <v>-17376.814315239022</v>
      </c>
      <c r="BY44" s="215">
        <v>-14520.194589204642</v>
      </c>
      <c r="BZ44" s="215">
        <v>-15324.891685539615</v>
      </c>
      <c r="CA44" s="215">
        <v>-17062.05017616041</v>
      </c>
      <c r="CB44" s="215">
        <v>-12478.409299591724</v>
      </c>
      <c r="CC44" s="215">
        <v>-13107.715896543714</v>
      </c>
      <c r="CD44" s="215">
        <v>-16573.431049254941</v>
      </c>
      <c r="CE44" s="215">
        <v>-14455.519111439811</v>
      </c>
      <c r="CF44" s="215">
        <v>-115371.04377446526</v>
      </c>
      <c r="CG44" s="18">
        <v>-534574.93836273439</v>
      </c>
      <c r="CI44" s="215">
        <v>-207020.07244731227</v>
      </c>
      <c r="CJ44" s="215">
        <v>-12763.939437513585</v>
      </c>
      <c r="CK44" s="215">
        <v>-12564.396157439816</v>
      </c>
      <c r="CL44" s="215">
        <v>-16258.2347728401</v>
      </c>
      <c r="CM44" s="215">
        <v>-13116.706573383392</v>
      </c>
      <c r="CN44" s="215">
        <v>-13508.744024809592</v>
      </c>
      <c r="CO44" s="215">
        <v>-15952.815476280586</v>
      </c>
      <c r="CP44" s="215">
        <v>-11671.01841327152</v>
      </c>
      <c r="CQ44" s="215">
        <v>-12133.198019368992</v>
      </c>
      <c r="CR44" s="215">
        <v>-15679.094329248688</v>
      </c>
      <c r="CS44" s="215">
        <v>-13194.40018456693</v>
      </c>
      <c r="CT44" s="215">
        <v>-94533.966234400374</v>
      </c>
      <c r="CU44" s="18">
        <v>-438396.58607043582</v>
      </c>
      <c r="CV44" s="53"/>
      <c r="CW44" s="215">
        <v>-222359.47393745233</v>
      </c>
      <c r="CX44" s="215">
        <v>-12762.424538937765</v>
      </c>
      <c r="CY44" s="215">
        <v>-12402.498718257648</v>
      </c>
      <c r="CZ44" s="215">
        <v>-16482.988782289551</v>
      </c>
      <c r="DA44" s="215">
        <v>-13434.198122833208</v>
      </c>
      <c r="DB44" s="215">
        <v>-13650.714479295839</v>
      </c>
      <c r="DC44" s="215">
        <v>-16374.96164844038</v>
      </c>
      <c r="DD44" s="215">
        <v>-11867.426686856634</v>
      </c>
      <c r="DE44" s="215">
        <v>-12342.599686797847</v>
      </c>
      <c r="DF44" s="215">
        <v>-16140.256306622048</v>
      </c>
      <c r="DG44" s="215">
        <v>-13581.876839086293</v>
      </c>
      <c r="DH44" s="215">
        <v>-97990.894517051202</v>
      </c>
      <c r="DI44" s="18">
        <v>-459390.31426392077</v>
      </c>
      <c r="DK44" s="18">
        <v>-243443.93320409453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-243443.93320409453</v>
      </c>
      <c r="DX44" s="9">
        <f t="shared" si="0"/>
        <v>-164711.75876</v>
      </c>
      <c r="DY44" s="9"/>
      <c r="DZ44" s="9"/>
    </row>
    <row r="45" spans="1:131" ht="15.5">
      <c r="B45" s="23" t="s">
        <v>37</v>
      </c>
      <c r="C45" s="24">
        <v>-262013.47677000007</v>
      </c>
      <c r="D45" s="24">
        <v>154952.46490000002</v>
      </c>
      <c r="E45" s="24">
        <v>163963.42982000002</v>
      </c>
      <c r="F45" s="24">
        <v>162247.09813999999</v>
      </c>
      <c r="G45" s="24">
        <v>164788.21494000003</v>
      </c>
      <c r="H45" s="24">
        <v>193213.49026000011</v>
      </c>
      <c r="I45" s="24">
        <v>162180.37861000004</v>
      </c>
      <c r="J45" s="24">
        <v>130826.31347000002</v>
      </c>
      <c r="K45" s="24">
        <v>158396.70261000004</v>
      </c>
      <c r="L45" s="24">
        <v>157454.50690999994</v>
      </c>
      <c r="M45" s="24">
        <v>194081.4454</v>
      </c>
      <c r="N45" s="24">
        <v>158733.52652999997</v>
      </c>
      <c r="O45" s="149">
        <v>1538824.0948199998</v>
      </c>
      <c r="Q45" s="24">
        <v>33251.189079999982</v>
      </c>
      <c r="R45" s="24">
        <v>196589.51459000001</v>
      </c>
      <c r="S45" s="24">
        <v>184439.51671999984</v>
      </c>
      <c r="T45" s="24">
        <v>180621.73444000006</v>
      </c>
      <c r="U45" s="24">
        <v>170441.30982999998</v>
      </c>
      <c r="V45" s="24">
        <v>161644.39990000008</v>
      </c>
      <c r="W45" s="24">
        <v>156796.77454000001</v>
      </c>
      <c r="X45" s="24">
        <v>153051.19378999999</v>
      </c>
      <c r="Y45" s="24">
        <v>137025.81717000002</v>
      </c>
      <c r="Z45" s="24">
        <v>140332.45909000011</v>
      </c>
      <c r="AA45" s="24">
        <v>150893.61409000005</v>
      </c>
      <c r="AB45" s="24">
        <v>111787.64525</v>
      </c>
      <c r="AC45" s="24">
        <v>1776875.1684899996</v>
      </c>
      <c r="AD45" s="149">
        <v>1670912.4107975573</v>
      </c>
      <c r="AE45" s="24">
        <v>-46456.931179999956</v>
      </c>
      <c r="AF45" s="24">
        <v>190457.62595000002</v>
      </c>
      <c r="AG45" s="24">
        <v>178641.7323200001</v>
      </c>
      <c r="AH45" s="24">
        <v>187587.75366999998</v>
      </c>
      <c r="AI45" s="24">
        <v>171753.18868000002</v>
      </c>
      <c r="AJ45" s="24">
        <v>151596.12948999993</v>
      </c>
      <c r="AK45" s="24">
        <v>182361.16239999986</v>
      </c>
      <c r="AL45" s="24">
        <v>188294.11485999991</v>
      </c>
      <c r="AM45" s="24">
        <v>188003.05524000007</v>
      </c>
      <c r="AN45" s="24">
        <v>208824.18959000002</v>
      </c>
      <c r="AO45" s="24">
        <v>203261.53617000009</v>
      </c>
      <c r="AP45" s="24">
        <v>76467.889500000019</v>
      </c>
      <c r="AQ45" s="24">
        <v>1880791.4466900008</v>
      </c>
      <c r="AS45" s="24">
        <v>10076.113509999996</v>
      </c>
      <c r="AT45" s="24">
        <v>220165.19166999994</v>
      </c>
      <c r="AU45" s="24">
        <v>214608.59433000005</v>
      </c>
      <c r="AV45" s="24">
        <v>231289.14576999986</v>
      </c>
      <c r="AW45" s="24">
        <v>208381.42900000003</v>
      </c>
      <c r="AX45" s="24">
        <v>201206.48687999992</v>
      </c>
      <c r="AY45" s="24">
        <v>215893.26066007506</v>
      </c>
      <c r="AZ45" s="24">
        <v>257043.30140598497</v>
      </c>
      <c r="BA45" s="219">
        <v>195893.94668030375</v>
      </c>
      <c r="BB45" s="219">
        <v>149277.71576212876</v>
      </c>
      <c r="BC45" s="219">
        <v>209265.45985013686</v>
      </c>
      <c r="BD45" s="219">
        <v>108274.05132297945</v>
      </c>
      <c r="BE45" s="219">
        <v>2221374.6968416087</v>
      </c>
      <c r="BF45" s="208"/>
      <c r="BG45" s="219">
        <v>-57253.713423593319</v>
      </c>
      <c r="BH45" s="219">
        <v>235129.59737271277</v>
      </c>
      <c r="BI45" s="219">
        <v>207848.67436937222</v>
      </c>
      <c r="BJ45" s="219">
        <v>223563.54371807832</v>
      </c>
      <c r="BK45" s="219">
        <v>196546.30439824075</v>
      </c>
      <c r="BL45" s="219">
        <v>209858.60048982449</v>
      </c>
      <c r="BM45" s="219">
        <v>204275.37863280877</v>
      </c>
      <c r="BN45" s="219">
        <v>217685.68874471507</v>
      </c>
      <c r="BO45" s="219">
        <v>217791.2617263174</v>
      </c>
      <c r="BP45" s="219">
        <v>206660.04565332943</v>
      </c>
      <c r="BQ45" s="219">
        <v>218104.86375452418</v>
      </c>
      <c r="BR45" s="219">
        <v>120631.92523225641</v>
      </c>
      <c r="BS45" s="219">
        <v>2200842.1706685866</v>
      </c>
      <c r="BU45" s="24">
        <v>-24898.845796403533</v>
      </c>
      <c r="BV45" s="24">
        <v>245680.27333887943</v>
      </c>
      <c r="BW45" s="24">
        <v>239870.98928052175</v>
      </c>
      <c r="BX45" s="24">
        <v>240832.4193932178</v>
      </c>
      <c r="BY45" s="24">
        <v>233426.913219637</v>
      </c>
      <c r="BZ45" s="24">
        <v>227038.53237199297</v>
      </c>
      <c r="CA45" s="24">
        <v>213362.25697468818</v>
      </c>
      <c r="CB45" s="24">
        <v>225613.54359175242</v>
      </c>
      <c r="CC45" s="24">
        <v>222832.26855183591</v>
      </c>
      <c r="CD45" s="24">
        <v>204468.17159590535</v>
      </c>
      <c r="CE45" s="24">
        <v>227598.54440833908</v>
      </c>
      <c r="CF45" s="24">
        <v>126414.57409994834</v>
      </c>
      <c r="CG45" s="24">
        <v>2382239.6410303158</v>
      </c>
      <c r="CI45" s="24">
        <v>41729.792983746855</v>
      </c>
      <c r="CJ45" s="24">
        <v>257191.31031526095</v>
      </c>
      <c r="CK45" s="24">
        <v>280104.08894819423</v>
      </c>
      <c r="CL45" s="24">
        <v>273877.22702634626</v>
      </c>
      <c r="CM45" s="24">
        <v>266167.05926166923</v>
      </c>
      <c r="CN45" s="24">
        <v>248837.59309760475</v>
      </c>
      <c r="CO45" s="24">
        <v>227468.38255989051</v>
      </c>
      <c r="CP45" s="24">
        <v>234074.13292964117</v>
      </c>
      <c r="CQ45" s="24">
        <v>230223.93563903833</v>
      </c>
      <c r="CR45" s="24">
        <v>218054.43144096032</v>
      </c>
      <c r="CS45" s="24">
        <v>237723.1380172217</v>
      </c>
      <c r="CT45" s="24">
        <v>160974.33869792576</v>
      </c>
      <c r="CU45" s="24">
        <v>2676425.4309175005</v>
      </c>
      <c r="CW45" s="24">
        <v>37745.380691615865</v>
      </c>
      <c r="CX45" s="24">
        <v>269781.8273504129</v>
      </c>
      <c r="CY45" s="24">
        <v>282157.53886363131</v>
      </c>
      <c r="CZ45" s="24">
        <v>265665.14603913896</v>
      </c>
      <c r="DA45" s="24">
        <v>276955.82457768766</v>
      </c>
      <c r="DB45" s="24">
        <v>260018.89921791572</v>
      </c>
      <c r="DC45" s="24">
        <v>236963.40949001675</v>
      </c>
      <c r="DD45" s="24">
        <v>239496.50603187701</v>
      </c>
      <c r="DE45" s="24">
        <v>233725.65756206342</v>
      </c>
      <c r="DF45" s="24">
        <v>223990.49343654022</v>
      </c>
      <c r="DG45" s="24">
        <v>240520.1040108907</v>
      </c>
      <c r="DH45" s="24">
        <v>163146.44731689643</v>
      </c>
      <c r="DI45" s="24">
        <v>2730167.2345886868</v>
      </c>
      <c r="DK45" s="24">
        <v>20831.037206724635</v>
      </c>
      <c r="DL45" s="24">
        <v>263653.63825832057</v>
      </c>
      <c r="DM45" s="24">
        <v>277667.38408539409</v>
      </c>
      <c r="DN45" s="24">
        <v>275895.29348091001</v>
      </c>
      <c r="DO45" s="24">
        <v>279638.55551943264</v>
      </c>
      <c r="DP45" s="24">
        <v>274820.54595418577</v>
      </c>
      <c r="DQ45" s="24">
        <v>262999.89488756791</v>
      </c>
      <c r="DR45" s="24">
        <v>268442.95689121186</v>
      </c>
      <c r="DS45" s="24">
        <v>267044.12363171385</v>
      </c>
      <c r="DT45" s="24">
        <v>257086.49714721175</v>
      </c>
      <c r="DU45" s="24">
        <v>261311.45145285747</v>
      </c>
      <c r="DV45" s="24">
        <v>267013.83693618339</v>
      </c>
      <c r="DW45" s="24">
        <v>2976405.2154517141</v>
      </c>
      <c r="DX45" s="81">
        <f t="shared" si="0"/>
        <v>238051.07366999984</v>
      </c>
      <c r="DY45" s="81">
        <f t="shared" ref="DY45:DZ77" si="3">AQ45-AC45</f>
        <v>103916.27820000122</v>
      </c>
      <c r="DZ45" s="81">
        <f t="shared" ref="DZ45:DZ65" si="4">BE45-AQ45</f>
        <v>340583.25015160791</v>
      </c>
      <c r="EA45" s="9">
        <f>BS45-BE45</f>
        <v>-20532.52617302211</v>
      </c>
    </row>
    <row r="46" spans="1:131" outlineLevel="1">
      <c r="B46" s="19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148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148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S46" s="20"/>
      <c r="AT46" s="20"/>
      <c r="AU46" s="20"/>
      <c r="AV46" s="20"/>
      <c r="AW46" s="20"/>
      <c r="AX46" s="20"/>
      <c r="AY46" s="20"/>
      <c r="AZ46" s="20"/>
      <c r="BA46" s="216"/>
      <c r="BB46" s="216"/>
      <c r="BC46" s="216"/>
      <c r="BD46" s="216"/>
      <c r="BE46" s="216"/>
      <c r="BF46" s="208"/>
      <c r="BG46" s="216"/>
      <c r="BH46" s="216"/>
      <c r="BI46" s="216"/>
      <c r="BJ46" s="216"/>
      <c r="BK46" s="216"/>
      <c r="BL46" s="216"/>
      <c r="BM46" s="216"/>
      <c r="BN46" s="216"/>
      <c r="BO46" s="216"/>
      <c r="BP46" s="216"/>
      <c r="BQ46" s="216"/>
      <c r="BR46" s="216"/>
      <c r="BS46" s="216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81">
        <f t="shared" si="0"/>
        <v>0</v>
      </c>
      <c r="DY46" s="81">
        <f t="shared" si="3"/>
        <v>0</v>
      </c>
      <c r="DZ46" s="81">
        <f t="shared" si="4"/>
        <v>0</v>
      </c>
    </row>
    <row r="47" spans="1:131">
      <c r="B47" s="11" t="s">
        <v>38</v>
      </c>
      <c r="C47" s="12">
        <v>3325.54729</v>
      </c>
      <c r="D47" s="12">
        <v>971.59867999999994</v>
      </c>
      <c r="E47" s="12">
        <v>1240.7693100000001</v>
      </c>
      <c r="F47" s="12">
        <v>2155.0045299999997</v>
      </c>
      <c r="G47" s="12">
        <v>0</v>
      </c>
      <c r="H47" s="12">
        <v>483294.48313000001</v>
      </c>
      <c r="I47" s="12">
        <v>1740.5345300000054</v>
      </c>
      <c r="J47" s="12">
        <v>7194.5395499999995</v>
      </c>
      <c r="K47" s="12">
        <v>6359.9125200000008</v>
      </c>
      <c r="L47" s="12">
        <v>7735.7918299999992</v>
      </c>
      <c r="M47" s="12">
        <v>7298.6593799999991</v>
      </c>
      <c r="N47" s="12">
        <v>7707.1041100000002</v>
      </c>
      <c r="O47" s="145">
        <v>529023.94486000005</v>
      </c>
      <c r="Q47" s="12">
        <v>4193.0815740000007</v>
      </c>
      <c r="R47" s="12">
        <v>2935.6005127000003</v>
      </c>
      <c r="S47" s="12">
        <v>7710.7651673000009</v>
      </c>
      <c r="T47" s="12">
        <v>6930.6839199999995</v>
      </c>
      <c r="U47" s="12">
        <v>5653.1453600000004</v>
      </c>
      <c r="V47" s="12">
        <v>3092.8657800000001</v>
      </c>
      <c r="W47" s="12">
        <v>3560.5492399999994</v>
      </c>
      <c r="X47" s="12">
        <v>6568.317676300001</v>
      </c>
      <c r="Y47" s="12">
        <v>6499.8915172000006</v>
      </c>
      <c r="Z47" s="12">
        <v>7212.2969630000007</v>
      </c>
      <c r="AA47" s="12">
        <v>5514.1253235000004</v>
      </c>
      <c r="AB47" s="12">
        <v>3349.4388032999996</v>
      </c>
      <c r="AC47" s="12">
        <v>63220.7618373</v>
      </c>
      <c r="AD47" s="145">
        <v>38400.974836890498</v>
      </c>
      <c r="AE47" s="12">
        <v>829.97499899999912</v>
      </c>
      <c r="AF47" s="12">
        <v>3399.6697632999999</v>
      </c>
      <c r="AG47" s="12">
        <v>3923.5372156008002</v>
      </c>
      <c r="AH47" s="12">
        <v>3903.8864799999992</v>
      </c>
      <c r="AI47" s="12">
        <v>2856.5881899999999</v>
      </c>
      <c r="AJ47" s="12">
        <v>853.24099999999999</v>
      </c>
      <c r="AK47" s="12">
        <v>280.20968479999999</v>
      </c>
      <c r="AL47" s="12">
        <v>2019.5988199999999</v>
      </c>
      <c r="AM47" s="12">
        <v>2228.5014900000001</v>
      </c>
      <c r="AN47" s="12">
        <v>573.80875999999989</v>
      </c>
      <c r="AO47" s="12">
        <v>1310.5797600000001</v>
      </c>
      <c r="AP47" s="12">
        <v>1537.34698</v>
      </c>
      <c r="AQ47" s="12">
        <v>23716.943142700795</v>
      </c>
      <c r="AS47" s="12">
        <v>449.76304999999996</v>
      </c>
      <c r="AT47" s="12">
        <v>326.73679859999999</v>
      </c>
      <c r="AU47" s="12">
        <v>1061.42193140002</v>
      </c>
      <c r="AV47" s="12">
        <v>1095.8230000000001</v>
      </c>
      <c r="AW47" s="12">
        <v>3137.3879999999999</v>
      </c>
      <c r="AX47" s="12">
        <v>825615.87605999992</v>
      </c>
      <c r="AY47" s="12">
        <v>1248.8155623872365</v>
      </c>
      <c r="AZ47" s="12">
        <v>2340.4049059797644</v>
      </c>
      <c r="BA47" s="210">
        <v>3989.1187951740098</v>
      </c>
      <c r="BB47" s="210">
        <v>5601.3047678231596</v>
      </c>
      <c r="BC47" s="210">
        <v>6502.0360542111357</v>
      </c>
      <c r="BD47" s="210">
        <v>6395.6716757490576</v>
      </c>
      <c r="BE47" s="210">
        <v>857764.36060132436</v>
      </c>
      <c r="BF47" s="208"/>
      <c r="BG47" s="210">
        <v>3223.2490286367051</v>
      </c>
      <c r="BH47" s="210">
        <v>3176.517166387247</v>
      </c>
      <c r="BI47" s="210">
        <v>5444.0807776027086</v>
      </c>
      <c r="BJ47" s="210">
        <v>6855.8169324292394</v>
      </c>
      <c r="BK47" s="210">
        <v>9542.9103277303839</v>
      </c>
      <c r="BL47" s="210">
        <v>805917.27796124096</v>
      </c>
      <c r="BM47" s="210">
        <v>6176</v>
      </c>
      <c r="BN47" s="210">
        <v>8050.2636590236498</v>
      </c>
      <c r="BO47" s="210">
        <v>10243.40072248744</v>
      </c>
      <c r="BP47" s="210">
        <v>12144.85981069503</v>
      </c>
      <c r="BQ47" s="210">
        <v>14265.575616220542</v>
      </c>
      <c r="BR47" s="210">
        <v>312386.88808496628</v>
      </c>
      <c r="BS47" s="210">
        <v>1197426.8400874203</v>
      </c>
      <c r="BU47" s="12">
        <v>6082.4612176155324</v>
      </c>
      <c r="BV47" s="12">
        <v>5645.7014937949425</v>
      </c>
      <c r="BW47" s="12">
        <v>8023.9714924056798</v>
      </c>
      <c r="BX47" s="12">
        <v>10120.332356951021</v>
      </c>
      <c r="BY47" s="12">
        <v>12370.919512809452</v>
      </c>
      <c r="BZ47" s="12">
        <v>2739931.9386265604</v>
      </c>
      <c r="CA47" s="12">
        <v>3419.5630865920316</v>
      </c>
      <c r="CB47" s="12">
        <v>5234.3496920615407</v>
      </c>
      <c r="CC47" s="12">
        <v>7035.5111608063753</v>
      </c>
      <c r="CD47" s="12">
        <v>9057.0885887969052</v>
      </c>
      <c r="CE47" s="12">
        <v>10554.971272453329</v>
      </c>
      <c r="CF47" s="12">
        <v>8050.9025256929644</v>
      </c>
      <c r="CG47" s="12">
        <v>2825527.71102654</v>
      </c>
      <c r="CI47" s="12">
        <v>1502.8417008073141</v>
      </c>
      <c r="CJ47" s="12">
        <v>1625.0298784913255</v>
      </c>
      <c r="CK47" s="12">
        <v>3090.9593182461617</v>
      </c>
      <c r="CL47" s="12">
        <v>4723.1021869931938</v>
      </c>
      <c r="CM47" s="12">
        <v>6317.0739428619545</v>
      </c>
      <c r="CN47" s="12">
        <v>2305230.3937307126</v>
      </c>
      <c r="CO47" s="12">
        <v>198.07942895362265</v>
      </c>
      <c r="CP47" s="12">
        <v>1473.2510644579809</v>
      </c>
      <c r="CQ47" s="12">
        <v>2810.8837896952855</v>
      </c>
      <c r="CR47" s="12">
        <v>4130.3398172535481</v>
      </c>
      <c r="CS47" s="12">
        <v>5367.2855803389584</v>
      </c>
      <c r="CT47" s="12">
        <v>4054.4688660597831</v>
      </c>
      <c r="CU47" s="12">
        <v>2340523.7093048715</v>
      </c>
      <c r="CW47" s="12">
        <v>550.51140133898321</v>
      </c>
      <c r="CX47" s="12">
        <v>664.93621987178233</v>
      </c>
      <c r="CY47" s="12">
        <v>2202.2342591696665</v>
      </c>
      <c r="CZ47" s="12">
        <v>3816.7326255483176</v>
      </c>
      <c r="DA47" s="12">
        <v>5355.4104588479913</v>
      </c>
      <c r="DB47" s="12">
        <v>124535.99700968868</v>
      </c>
      <c r="DC47" s="12">
        <v>39.264357421329805</v>
      </c>
      <c r="DD47" s="12">
        <v>1377.0153788414007</v>
      </c>
      <c r="DE47" s="12">
        <v>2746.3386406847003</v>
      </c>
      <c r="DF47" s="12">
        <v>4082.4114797057814</v>
      </c>
      <c r="DG47" s="12">
        <v>5368.6485162460185</v>
      </c>
      <c r="DH47" s="12">
        <v>4326.9158293868577</v>
      </c>
      <c r="DI47" s="12">
        <v>155066.41617675152</v>
      </c>
      <c r="DK47" s="12">
        <v>198.3802534737994</v>
      </c>
      <c r="DL47" s="12">
        <v>166.62395669270708</v>
      </c>
      <c r="DM47" s="12">
        <v>1657.3950299210671</v>
      </c>
      <c r="DN47" s="12">
        <v>3223.3373502272984</v>
      </c>
      <c r="DO47" s="12">
        <v>4804.6654184495792</v>
      </c>
      <c r="DP47" s="12">
        <v>6407.7015099726796</v>
      </c>
      <c r="DQ47" s="12">
        <v>439.24247878815208</v>
      </c>
      <c r="DR47" s="12">
        <v>1915.3457606246204</v>
      </c>
      <c r="DS47" s="12">
        <v>3446.1080832963817</v>
      </c>
      <c r="DT47" s="12">
        <v>4958.7758854132426</v>
      </c>
      <c r="DU47" s="12">
        <v>6441.4154462507877</v>
      </c>
      <c r="DV47" s="12">
        <v>7940.0940271258214</v>
      </c>
      <c r="DW47" s="12">
        <v>41599.085200236135</v>
      </c>
      <c r="DX47" s="81">
        <f t="shared" si="0"/>
        <v>-465803.18302270002</v>
      </c>
      <c r="DY47" s="81">
        <f t="shared" si="3"/>
        <v>-39503.818694599206</v>
      </c>
      <c r="DZ47" s="81">
        <f t="shared" si="4"/>
        <v>834047.41745862353</v>
      </c>
      <c r="EA47" s="9">
        <f>BS47-BE47</f>
        <v>339662.47948609595</v>
      </c>
    </row>
    <row r="48" spans="1:131" outlineLevel="1">
      <c r="B48" s="25" t="s">
        <v>39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480000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150">
        <v>480000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6">
        <v>0</v>
      </c>
      <c r="AD48" s="150">
        <v>0</v>
      </c>
      <c r="AE48" s="26">
        <v>0</v>
      </c>
      <c r="AF48" s="26">
        <v>0</v>
      </c>
      <c r="AG48" s="26">
        <v>0</v>
      </c>
      <c r="AH48" s="26">
        <v>0</v>
      </c>
      <c r="AI48" s="26">
        <v>0</v>
      </c>
      <c r="AJ48" s="26">
        <v>0</v>
      </c>
      <c r="AK48" s="26">
        <v>0</v>
      </c>
      <c r="AL48" s="26">
        <v>0</v>
      </c>
      <c r="AM48" s="26">
        <v>0</v>
      </c>
      <c r="AN48" s="26">
        <v>0</v>
      </c>
      <c r="AO48" s="26">
        <v>0</v>
      </c>
      <c r="AP48" s="26">
        <v>0</v>
      </c>
      <c r="AQ48" s="26"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824530.05105999997</v>
      </c>
      <c r="AY48" s="26">
        <v>0</v>
      </c>
      <c r="AZ48" s="26">
        <v>0</v>
      </c>
      <c r="BA48" s="220">
        <v>0</v>
      </c>
      <c r="BB48" s="220">
        <v>0</v>
      </c>
      <c r="BC48" s="220">
        <v>0</v>
      </c>
      <c r="BD48" s="220">
        <v>0</v>
      </c>
      <c r="BE48" s="220">
        <v>824530.05105999997</v>
      </c>
      <c r="BF48" s="208"/>
      <c r="BG48" s="220">
        <v>0</v>
      </c>
      <c r="BH48" s="220">
        <v>0</v>
      </c>
      <c r="BI48" s="220">
        <v>0</v>
      </c>
      <c r="BJ48" s="220">
        <v>0</v>
      </c>
      <c r="BK48" s="220">
        <v>0</v>
      </c>
      <c r="BL48" s="220">
        <v>797819.05922000005</v>
      </c>
      <c r="BM48" s="220">
        <v>0</v>
      </c>
      <c r="BN48" s="220">
        <v>0</v>
      </c>
      <c r="BO48" s="220">
        <v>0</v>
      </c>
      <c r="BP48" s="220">
        <v>0</v>
      </c>
      <c r="BQ48" s="220">
        <v>0</v>
      </c>
      <c r="BR48" s="220">
        <v>300000</v>
      </c>
      <c r="BS48" s="220">
        <v>1097819.0592200002</v>
      </c>
      <c r="BU48" s="26">
        <v>0</v>
      </c>
      <c r="BV48" s="26"/>
      <c r="BW48" s="26">
        <v>0</v>
      </c>
      <c r="BX48" s="26">
        <v>0</v>
      </c>
      <c r="BY48" s="26">
        <v>0</v>
      </c>
      <c r="BZ48" s="26">
        <v>2730000</v>
      </c>
      <c r="CA48" s="26"/>
      <c r="CB48" s="26">
        <v>0</v>
      </c>
      <c r="CC48" s="26">
        <v>0</v>
      </c>
      <c r="CD48" s="26">
        <v>0</v>
      </c>
      <c r="CE48" s="26">
        <v>0</v>
      </c>
      <c r="CF48" s="26">
        <v>0</v>
      </c>
      <c r="CG48" s="26">
        <v>2730000</v>
      </c>
      <c r="CI48" s="26">
        <v>0</v>
      </c>
      <c r="CJ48" s="26">
        <v>0</v>
      </c>
      <c r="CK48" s="26"/>
      <c r="CL48" s="26">
        <v>0</v>
      </c>
      <c r="CM48" s="26">
        <v>0</v>
      </c>
      <c r="CN48" s="26">
        <v>2300000</v>
      </c>
      <c r="CO48" s="26">
        <v>0</v>
      </c>
      <c r="CP48" s="26">
        <v>0</v>
      </c>
      <c r="CQ48" s="26"/>
      <c r="CR48" s="26">
        <v>0</v>
      </c>
      <c r="CS48" s="26">
        <v>0</v>
      </c>
      <c r="CT48" s="26">
        <v>0</v>
      </c>
      <c r="CU48" s="26">
        <v>2300000</v>
      </c>
      <c r="CW48" s="26">
        <v>0</v>
      </c>
      <c r="CX48" s="26">
        <v>0</v>
      </c>
      <c r="CY48" s="26">
        <v>0</v>
      </c>
      <c r="CZ48" s="26">
        <v>0</v>
      </c>
      <c r="DA48" s="26">
        <v>0</v>
      </c>
      <c r="DB48" s="26">
        <v>120000</v>
      </c>
      <c r="DC48" s="26">
        <v>0</v>
      </c>
      <c r="DD48" s="26">
        <v>0</v>
      </c>
      <c r="DE48" s="26">
        <v>0</v>
      </c>
      <c r="DF48" s="26">
        <v>0</v>
      </c>
      <c r="DG48" s="26">
        <v>0</v>
      </c>
      <c r="DH48" s="26">
        <v>0</v>
      </c>
      <c r="DI48" s="26">
        <v>120000</v>
      </c>
      <c r="DK48" s="26">
        <v>0</v>
      </c>
      <c r="DL48" s="26">
        <v>0</v>
      </c>
      <c r="DM48" s="26">
        <v>0</v>
      </c>
      <c r="DN48" s="26">
        <v>0</v>
      </c>
      <c r="DO48" s="26">
        <v>0</v>
      </c>
      <c r="DP48" s="26">
        <v>0</v>
      </c>
      <c r="DQ48" s="26">
        <v>0</v>
      </c>
      <c r="DR48" s="26">
        <v>0</v>
      </c>
      <c r="DS48" s="26">
        <v>0</v>
      </c>
      <c r="DT48" s="26">
        <v>0</v>
      </c>
      <c r="DU48" s="26">
        <v>0</v>
      </c>
      <c r="DV48" s="26">
        <v>0</v>
      </c>
      <c r="DW48" s="26">
        <v>0</v>
      </c>
      <c r="DX48" s="81">
        <f t="shared" si="0"/>
        <v>-480000</v>
      </c>
      <c r="DY48" s="81">
        <f t="shared" si="3"/>
        <v>0</v>
      </c>
      <c r="DZ48" s="81">
        <f t="shared" si="4"/>
        <v>824530.05105999997</v>
      </c>
    </row>
    <row r="49" spans="2:131" outlineLevel="1">
      <c r="B49" s="25" t="s">
        <v>40</v>
      </c>
      <c r="C49" s="26">
        <v>3325.54729</v>
      </c>
      <c r="D49" s="26">
        <v>971.59867999999994</v>
      </c>
      <c r="E49" s="26">
        <v>1240.7693100000001</v>
      </c>
      <c r="F49" s="26">
        <v>2155.0045299999997</v>
      </c>
      <c r="G49" s="26">
        <v>0</v>
      </c>
      <c r="H49" s="26">
        <v>3294.4831299999996</v>
      </c>
      <c r="I49" s="26">
        <v>1740.5345300000054</v>
      </c>
      <c r="J49" s="26">
        <v>7194.5395499999995</v>
      </c>
      <c r="K49" s="26">
        <v>6359.9125200000008</v>
      </c>
      <c r="L49" s="26">
        <v>7735.7918299999992</v>
      </c>
      <c r="M49" s="26">
        <v>7298.6593799999991</v>
      </c>
      <c r="N49" s="26">
        <v>7707.1041100000002</v>
      </c>
      <c r="O49" s="150">
        <v>49023.944860000003</v>
      </c>
      <c r="Q49" s="26">
        <v>4193.0815740000007</v>
      </c>
      <c r="R49" s="26">
        <v>2935.6005127000003</v>
      </c>
      <c r="S49" s="26">
        <v>7710.7651673000009</v>
      </c>
      <c r="T49" s="26">
        <v>6930.6839199999995</v>
      </c>
      <c r="U49" s="26">
        <v>5653.1453600000004</v>
      </c>
      <c r="V49" s="26">
        <v>3092.8657800000001</v>
      </c>
      <c r="W49" s="26">
        <v>3560.5492399999994</v>
      </c>
      <c r="X49" s="26">
        <v>6568.317676300001</v>
      </c>
      <c r="Y49" s="26">
        <v>6499.8915172000006</v>
      </c>
      <c r="Z49" s="26">
        <v>7212.2969630000007</v>
      </c>
      <c r="AA49" s="26">
        <v>5514.1253235000004</v>
      </c>
      <c r="AB49" s="26">
        <v>3349.4388032999996</v>
      </c>
      <c r="AC49" s="26">
        <v>63220.7618373</v>
      </c>
      <c r="AD49" s="150">
        <v>38400.974836890498</v>
      </c>
      <c r="AE49" s="26">
        <v>829.97499899999912</v>
      </c>
      <c r="AF49" s="26">
        <v>3399.6697632999999</v>
      </c>
      <c r="AG49" s="26">
        <v>3923.5372156008002</v>
      </c>
      <c r="AH49" s="26">
        <v>3903.8864799999992</v>
      </c>
      <c r="AI49" s="26">
        <v>2856.5881899999999</v>
      </c>
      <c r="AJ49" s="26">
        <v>853.24099999999999</v>
      </c>
      <c r="AK49" s="26">
        <v>280.20968479999999</v>
      </c>
      <c r="AL49" s="26">
        <v>2019.5988199999999</v>
      </c>
      <c r="AM49" s="26">
        <v>2228.5014900000001</v>
      </c>
      <c r="AN49" s="26">
        <v>573.80875999999989</v>
      </c>
      <c r="AO49" s="26">
        <v>1310.5797600000001</v>
      </c>
      <c r="AP49" s="26">
        <v>1537.34698</v>
      </c>
      <c r="AQ49" s="26">
        <v>23716.943142700795</v>
      </c>
      <c r="AS49" s="26">
        <v>449.76304999999996</v>
      </c>
      <c r="AT49" s="26">
        <v>326.73679859999999</v>
      </c>
      <c r="AU49" s="26">
        <v>1061.42193140002</v>
      </c>
      <c r="AV49" s="26">
        <v>1095.8230000000001</v>
      </c>
      <c r="AW49" s="26">
        <v>3137.3879999999999</v>
      </c>
      <c r="AX49" s="26">
        <v>1085.825</v>
      </c>
      <c r="AY49" s="26">
        <v>1248.8155623872365</v>
      </c>
      <c r="AZ49" s="26">
        <v>2340.4049059797644</v>
      </c>
      <c r="BA49" s="220">
        <v>3989.1187951740098</v>
      </c>
      <c r="BB49" s="220">
        <v>5601.3047678231596</v>
      </c>
      <c r="BC49" s="220">
        <v>6502.0360542111357</v>
      </c>
      <c r="BD49" s="220">
        <v>6395.6716757490576</v>
      </c>
      <c r="BE49" s="220">
        <v>33234.309541324386</v>
      </c>
      <c r="BF49" s="208"/>
      <c r="BG49" s="220">
        <v>3223.2490286367051</v>
      </c>
      <c r="BH49" s="220">
        <v>3176.517166387247</v>
      </c>
      <c r="BI49" s="220">
        <v>5444.0807776027086</v>
      </c>
      <c r="BJ49" s="220">
        <v>6855.8169324292394</v>
      </c>
      <c r="BK49" s="220">
        <v>9542.9103277303839</v>
      </c>
      <c r="BL49" s="220">
        <v>8098.2187412409676</v>
      </c>
      <c r="BM49" s="220">
        <v>6176</v>
      </c>
      <c r="BN49" s="220">
        <v>8050.2636590236498</v>
      </c>
      <c r="BO49" s="220">
        <v>10243.40072248744</v>
      </c>
      <c r="BP49" s="220">
        <v>12144.85981069503</v>
      </c>
      <c r="BQ49" s="220">
        <v>14265.575616220542</v>
      </c>
      <c r="BR49" s="220">
        <v>12386.888084966296</v>
      </c>
      <c r="BS49" s="220">
        <v>99607.78086742021</v>
      </c>
      <c r="BU49" s="26">
        <v>6082.4612176155324</v>
      </c>
      <c r="BV49" s="26">
        <v>5645.7014937949425</v>
      </c>
      <c r="BW49" s="26">
        <v>8023.9714924056798</v>
      </c>
      <c r="BX49" s="26">
        <v>10120.332356951021</v>
      </c>
      <c r="BY49" s="26">
        <v>12370.919512809452</v>
      </c>
      <c r="BZ49" s="26">
        <v>9931.9386265602825</v>
      </c>
      <c r="CA49" s="26">
        <v>3419.5630865920316</v>
      </c>
      <c r="CB49" s="26">
        <v>5234.3496920615407</v>
      </c>
      <c r="CC49" s="26">
        <v>7035.5111608063753</v>
      </c>
      <c r="CD49" s="26">
        <v>9057.0885887969052</v>
      </c>
      <c r="CE49" s="26">
        <v>10554.971272453329</v>
      </c>
      <c r="CF49" s="26">
        <v>8050.9025256929644</v>
      </c>
      <c r="CG49" s="26">
        <v>95527.711026540055</v>
      </c>
      <c r="CI49" s="26">
        <v>1502.8417008073141</v>
      </c>
      <c r="CJ49" s="26">
        <v>1625.0298784913255</v>
      </c>
      <c r="CK49" s="26">
        <v>3090.9593182461617</v>
      </c>
      <c r="CL49" s="26">
        <v>4723.1021869931938</v>
      </c>
      <c r="CM49" s="26">
        <v>6317.0739428619545</v>
      </c>
      <c r="CN49" s="26">
        <v>5230.3937307124625</v>
      </c>
      <c r="CO49" s="26">
        <v>198.07942895362265</v>
      </c>
      <c r="CP49" s="26">
        <v>1473.2510644579809</v>
      </c>
      <c r="CQ49" s="26">
        <v>2810.8837896952855</v>
      </c>
      <c r="CR49" s="26">
        <v>4130.3398172535481</v>
      </c>
      <c r="CS49" s="26">
        <v>5367.2855803389584</v>
      </c>
      <c r="CT49" s="26">
        <v>4054.4688660597831</v>
      </c>
      <c r="CU49" s="26">
        <v>40523.709304871598</v>
      </c>
      <c r="CW49" s="26">
        <v>550.51140133898321</v>
      </c>
      <c r="CX49" s="26">
        <v>664.93621987178233</v>
      </c>
      <c r="CY49" s="26">
        <v>2202.2342591696665</v>
      </c>
      <c r="CZ49" s="26">
        <v>3816.7326255483176</v>
      </c>
      <c r="DA49" s="26">
        <v>5355.4104588479913</v>
      </c>
      <c r="DB49" s="26">
        <v>4535.9970096886864</v>
      </c>
      <c r="DC49" s="26">
        <v>39.264357421329805</v>
      </c>
      <c r="DD49" s="26">
        <v>1377.0153788414007</v>
      </c>
      <c r="DE49" s="26">
        <v>2746.3386406847003</v>
      </c>
      <c r="DF49" s="26">
        <v>4082.4114797057814</v>
      </c>
      <c r="DG49" s="26">
        <v>5368.6485162460185</v>
      </c>
      <c r="DH49" s="26">
        <v>4326.9158293868577</v>
      </c>
      <c r="DI49" s="26">
        <v>35066.416176751518</v>
      </c>
      <c r="DK49" s="26">
        <v>198.3802534737994</v>
      </c>
      <c r="DL49" s="26">
        <v>166.62395669270708</v>
      </c>
      <c r="DM49" s="26">
        <v>1657.3950299210671</v>
      </c>
      <c r="DN49" s="26">
        <v>3223.3373502272984</v>
      </c>
      <c r="DO49" s="26">
        <v>4804.6654184495792</v>
      </c>
      <c r="DP49" s="26">
        <v>6407.7015099726796</v>
      </c>
      <c r="DQ49" s="26">
        <v>439.24247878815208</v>
      </c>
      <c r="DR49" s="26">
        <v>1915.3457606246204</v>
      </c>
      <c r="DS49" s="26">
        <v>3446.1080832963817</v>
      </c>
      <c r="DT49" s="26">
        <v>4958.7758854132426</v>
      </c>
      <c r="DU49" s="26">
        <v>6441.4154462507877</v>
      </c>
      <c r="DV49" s="26">
        <v>7940.0940271258214</v>
      </c>
      <c r="DW49" s="26">
        <v>41599.085200236135</v>
      </c>
      <c r="DX49" s="81">
        <f t="shared" si="0"/>
        <v>14196.816977299997</v>
      </c>
      <c r="DY49" s="81">
        <f t="shared" si="3"/>
        <v>-39503.818694599206</v>
      </c>
      <c r="DZ49" s="81">
        <f t="shared" si="4"/>
        <v>9517.3663986235915</v>
      </c>
    </row>
    <row r="50" spans="2:131" outlineLevel="1">
      <c r="B50" s="19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150">
        <v>0</v>
      </c>
      <c r="Q50" s="20"/>
      <c r="R50" s="20"/>
      <c r="S50" s="20"/>
      <c r="T50" s="20"/>
      <c r="U50" s="20"/>
      <c r="V50" s="20"/>
      <c r="W50" s="20"/>
      <c r="X50" s="20"/>
      <c r="Y50" s="20">
        <v>0</v>
      </c>
      <c r="Z50" s="20"/>
      <c r="AA50" s="20"/>
      <c r="AB50" s="20"/>
      <c r="AC50" s="26">
        <v>0</v>
      </c>
      <c r="AD50" s="15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6">
        <v>0</v>
      </c>
      <c r="AS50" s="20"/>
      <c r="AT50" s="20"/>
      <c r="AU50" s="20"/>
      <c r="AV50" s="20"/>
      <c r="AW50" s="20"/>
      <c r="AX50" s="20"/>
      <c r="AY50" s="20"/>
      <c r="AZ50" s="20"/>
      <c r="BA50" s="216"/>
      <c r="BB50" s="216"/>
      <c r="BC50" s="216"/>
      <c r="BD50" s="216"/>
      <c r="BE50" s="220">
        <v>0</v>
      </c>
      <c r="BF50" s="208"/>
      <c r="BG50" s="216"/>
      <c r="BH50" s="216"/>
      <c r="BI50" s="216"/>
      <c r="BJ50" s="216"/>
      <c r="BK50" s="216"/>
      <c r="BL50" s="216"/>
      <c r="BM50" s="216"/>
      <c r="BN50" s="216"/>
      <c r="BO50" s="216"/>
      <c r="BP50" s="216"/>
      <c r="BQ50" s="216"/>
      <c r="BR50" s="216"/>
      <c r="BS50" s="220">
        <v>0</v>
      </c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6">
        <v>0</v>
      </c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6">
        <v>0</v>
      </c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6">
        <v>0</v>
      </c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6">
        <v>0</v>
      </c>
      <c r="DX50" s="81">
        <f t="shared" si="0"/>
        <v>0</v>
      </c>
      <c r="DY50" s="81">
        <f t="shared" si="3"/>
        <v>0</v>
      </c>
      <c r="DZ50" s="81">
        <f t="shared" si="4"/>
        <v>0</v>
      </c>
    </row>
    <row r="51" spans="2:131">
      <c r="B51" s="11" t="s">
        <v>41</v>
      </c>
      <c r="C51" s="12">
        <v>-92870.244590000031</v>
      </c>
      <c r="D51" s="12">
        <v>-647.16570000002378</v>
      </c>
      <c r="E51" s="12">
        <v>-91797.681549999979</v>
      </c>
      <c r="F51" s="12">
        <v>-215.33936000006915</v>
      </c>
      <c r="G51" s="12">
        <v>-167758.72527000017</v>
      </c>
      <c r="H51" s="12">
        <v>-91672.439739999725</v>
      </c>
      <c r="I51" s="12">
        <v>-837.69204999999999</v>
      </c>
      <c r="J51" s="12">
        <v>-614.08251999999993</v>
      </c>
      <c r="K51" s="12">
        <v>-92173.643769999995</v>
      </c>
      <c r="L51" s="12">
        <v>-532.58996000000002</v>
      </c>
      <c r="M51" s="12">
        <v>-189146.32629800003</v>
      </c>
      <c r="N51" s="12">
        <v>-106464.749012</v>
      </c>
      <c r="O51" s="145">
        <v>-834730.67982000008</v>
      </c>
      <c r="Q51" s="12">
        <v>-42.373000000000012</v>
      </c>
      <c r="R51" s="12">
        <v>-37.84755000000002</v>
      </c>
      <c r="S51" s="12">
        <v>-78668.827850000001</v>
      </c>
      <c r="T51" s="12">
        <v>-75.51103999999998</v>
      </c>
      <c r="U51" s="12">
        <v>-44.765280000000025</v>
      </c>
      <c r="V51" s="12">
        <v>-418278.62371999997</v>
      </c>
      <c r="W51" s="12">
        <v>-66.595659999999967</v>
      </c>
      <c r="X51" s="12">
        <v>-2.8462900000000002</v>
      </c>
      <c r="Y51" s="12">
        <v>-39595.103990000003</v>
      </c>
      <c r="Z51" s="12">
        <v>-2.8326200000000004</v>
      </c>
      <c r="AA51" s="12">
        <v>-68.47175</v>
      </c>
      <c r="AB51" s="12">
        <v>-47810.518450000003</v>
      </c>
      <c r="AC51" s="12">
        <v>-584694.31719999993</v>
      </c>
      <c r="AD51" s="145">
        <v>-943328.45822635561</v>
      </c>
      <c r="AE51" s="12">
        <v>-12.200899999999995</v>
      </c>
      <c r="AF51" s="12">
        <v>-831.88877999999988</v>
      </c>
      <c r="AG51" s="12">
        <v>-30734.618289999999</v>
      </c>
      <c r="AH51" s="12">
        <v>-12.051409999999997</v>
      </c>
      <c r="AI51" s="12">
        <v>-66.678730000000016</v>
      </c>
      <c r="AJ51" s="12">
        <v>-708767.45942999993</v>
      </c>
      <c r="AK51" s="12">
        <v>0</v>
      </c>
      <c r="AL51" s="12">
        <v>-69.096109999999996</v>
      </c>
      <c r="AM51" s="12">
        <v>-877249.71464000002</v>
      </c>
      <c r="AN51" s="12">
        <v>0</v>
      </c>
      <c r="AO51" s="12">
        <v>-407982.69683000003</v>
      </c>
      <c r="AP51" s="12">
        <v>-23467.437959999999</v>
      </c>
      <c r="AQ51" s="12">
        <v>-2049193.84308</v>
      </c>
      <c r="AS51" s="12">
        <v>-11.946249999999999</v>
      </c>
      <c r="AT51" s="12">
        <v>-131.38923</v>
      </c>
      <c r="AU51" s="12">
        <v>-11697.793349999998</v>
      </c>
      <c r="AV51" s="12">
        <v>-61.070630000000001</v>
      </c>
      <c r="AW51" s="12">
        <v>-400026.57319999998</v>
      </c>
      <c r="AX51" s="12">
        <v>-705100.90966999996</v>
      </c>
      <c r="AY51" s="12">
        <v>0</v>
      </c>
      <c r="AZ51" s="12">
        <v>0</v>
      </c>
      <c r="BA51" s="210">
        <v>-17679.705670000003</v>
      </c>
      <c r="BB51" s="210">
        <v>0</v>
      </c>
      <c r="BC51" s="210">
        <v>-387151.71464750712</v>
      </c>
      <c r="BD51" s="210">
        <v>-64264.526928728083</v>
      </c>
      <c r="BE51" s="210">
        <v>-1586125.6295762351</v>
      </c>
      <c r="BF51" s="208"/>
      <c r="BG51" s="210">
        <v>-103.90836726186456</v>
      </c>
      <c r="BH51" s="210">
        <v>-74.804008553221294</v>
      </c>
      <c r="BI51" s="210">
        <v>-34880.571504623163</v>
      </c>
      <c r="BJ51" s="210">
        <v>-156.95222086650637</v>
      </c>
      <c r="BK51" s="210">
        <v>-383707.48961240833</v>
      </c>
      <c r="BL51" s="210">
        <v>-888978.76854084583</v>
      </c>
      <c r="BM51" s="210">
        <v>-96.90024950665547</v>
      </c>
      <c r="BN51" s="210">
        <v>-137.57273792181442</v>
      </c>
      <c r="BO51" s="210">
        <v>-23652.416985231808</v>
      </c>
      <c r="BP51" s="210">
        <v>-221.9570782850613</v>
      </c>
      <c r="BQ51" s="210">
        <v>-377306.06337091787</v>
      </c>
      <c r="BR51" s="210">
        <v>-129670.49441670264</v>
      </c>
      <c r="BS51" s="210">
        <v>-1838987.899093125</v>
      </c>
      <c r="BU51" s="12">
        <v>-96.897030188080635</v>
      </c>
      <c r="BV51" s="12">
        <v>-62.795702384619652</v>
      </c>
      <c r="BW51" s="12">
        <v>-20067.32318680366</v>
      </c>
      <c r="BX51" s="12">
        <v>-151.79516328739919</v>
      </c>
      <c r="BY51" s="12">
        <v>-450864.94516456843</v>
      </c>
      <c r="BZ51" s="12">
        <v>-935361.39528645726</v>
      </c>
      <c r="CA51" s="12">
        <v>-134.69550298799987</v>
      </c>
      <c r="CB51" s="12">
        <v>-178.37162757905463</v>
      </c>
      <c r="CC51" s="12">
        <v>-225.42894376725317</v>
      </c>
      <c r="CD51" s="12">
        <v>-271.94634380752751</v>
      </c>
      <c r="CE51" s="12">
        <v>-430878.31443615275</v>
      </c>
      <c r="CF51" s="12">
        <v>-310073.01023264107</v>
      </c>
      <c r="CG51" s="12">
        <v>-2148366.918620625</v>
      </c>
      <c r="CI51" s="12">
        <v>-75.108422836187685</v>
      </c>
      <c r="CJ51" s="12">
        <v>-40.140033602882582</v>
      </c>
      <c r="CK51" s="12">
        <v>-90.015076291398842</v>
      </c>
      <c r="CL51" s="12">
        <v>-138.58685971067831</v>
      </c>
      <c r="CM51" s="12">
        <v>-417083.88519412791</v>
      </c>
      <c r="CN51" s="12">
        <v>-696446.72921533824</v>
      </c>
      <c r="CO51" s="12">
        <v>-54.065769027238375</v>
      </c>
      <c r="CP51" s="12">
        <v>-100.88154731262534</v>
      </c>
      <c r="CQ51" s="12">
        <v>-150.04953579056954</v>
      </c>
      <c r="CR51" s="12">
        <v>-198.70931090709783</v>
      </c>
      <c r="CS51" s="12">
        <v>-408553.64548250259</v>
      </c>
      <c r="CT51" s="12">
        <v>-372218.70115984051</v>
      </c>
      <c r="CU51" s="12">
        <v>-1895150.5176072882</v>
      </c>
      <c r="CW51" s="12">
        <v>-78.957199005767762</v>
      </c>
      <c r="CX51" s="12">
        <v>-37.670334080023359</v>
      </c>
      <c r="CY51" s="12">
        <v>-87.234823400212974</v>
      </c>
      <c r="CZ51" s="12">
        <v>-138.67048910725939</v>
      </c>
      <c r="DA51" s="12">
        <v>-398015.02823550039</v>
      </c>
      <c r="DB51" s="12">
        <v>-532963.46395693347</v>
      </c>
      <c r="DC51" s="12">
        <v>-74.652800326610731</v>
      </c>
      <c r="DD51" s="12">
        <v>-123.57852288491402</v>
      </c>
      <c r="DE51" s="12">
        <v>-175.00993678417765</v>
      </c>
      <c r="DF51" s="12">
        <v>-226.69142865839069</v>
      </c>
      <c r="DG51" s="12">
        <v>-388052.76010540122</v>
      </c>
      <c r="DH51" s="12">
        <v>-338009.1327360064</v>
      </c>
      <c r="DI51" s="12">
        <v>-1657982.8505680887</v>
      </c>
      <c r="DK51" s="12">
        <v>-9751.5541594842107</v>
      </c>
      <c r="DL51" s="12">
        <v>0</v>
      </c>
      <c r="DM51" s="12">
        <v>0</v>
      </c>
      <c r="DN51" s="12">
        <v>0</v>
      </c>
      <c r="DO51" s="12">
        <v>0</v>
      </c>
      <c r="DP51" s="12">
        <v>-756110.91776534508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-470139.39495250001</v>
      </c>
      <c r="DW51" s="12">
        <v>-1236001.8668773291</v>
      </c>
      <c r="DX51" s="81">
        <f t="shared" si="0"/>
        <v>250036.36262000015</v>
      </c>
      <c r="DY51" s="81">
        <f t="shared" si="3"/>
        <v>-1464499.5258800001</v>
      </c>
      <c r="DZ51" s="81">
        <f t="shared" si="4"/>
        <v>463068.21350376494</v>
      </c>
      <c r="EA51" s="9">
        <f>BS51-BE51</f>
        <v>-252862.26951688994</v>
      </c>
    </row>
    <row r="52" spans="2:131" outlineLevel="1">
      <c r="B52" s="25" t="s">
        <v>42</v>
      </c>
      <c r="C52" s="26">
        <v>0</v>
      </c>
      <c r="D52" s="26">
        <v>0</v>
      </c>
      <c r="E52" s="26">
        <v>0</v>
      </c>
      <c r="F52" s="26">
        <v>0</v>
      </c>
      <c r="G52" s="26">
        <v>-92592.5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-94775</v>
      </c>
      <c r="N52" s="26">
        <v>0</v>
      </c>
      <c r="O52" s="150">
        <v>-187367.5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-229486.71875</v>
      </c>
      <c r="W52" s="26">
        <v>0</v>
      </c>
      <c r="X52" s="26">
        <v>0</v>
      </c>
      <c r="Y52" s="26">
        <v>0</v>
      </c>
      <c r="Z52" s="26">
        <v>0</v>
      </c>
      <c r="AA52" s="26">
        <v>0</v>
      </c>
      <c r="AB52" s="26">
        <v>0</v>
      </c>
      <c r="AC52" s="26">
        <v>-229486.71875</v>
      </c>
      <c r="AD52" s="150">
        <v>-440531.25</v>
      </c>
      <c r="AE52" s="26">
        <v>0</v>
      </c>
      <c r="AF52" s="26">
        <v>0</v>
      </c>
      <c r="AG52" s="26">
        <v>0</v>
      </c>
      <c r="AH52" s="26">
        <v>0</v>
      </c>
      <c r="AI52" s="26">
        <v>0</v>
      </c>
      <c r="AJ52" s="26">
        <v>-675000</v>
      </c>
      <c r="AK52" s="26">
        <v>0</v>
      </c>
      <c r="AL52" s="26">
        <v>0</v>
      </c>
      <c r="AM52" s="26">
        <v>-612812.5</v>
      </c>
      <c r="AN52" s="26">
        <v>0</v>
      </c>
      <c r="AO52" s="26">
        <v>-304787.5</v>
      </c>
      <c r="AP52" s="26">
        <v>0</v>
      </c>
      <c r="AQ52" s="26">
        <v>-1592600</v>
      </c>
      <c r="AS52" s="26">
        <v>0</v>
      </c>
      <c r="AT52" s="26">
        <v>0</v>
      </c>
      <c r="AU52" s="26">
        <v>0</v>
      </c>
      <c r="AV52" s="26">
        <v>0</v>
      </c>
      <c r="AW52" s="26">
        <v>-306232.8125</v>
      </c>
      <c r="AX52" s="26">
        <v>-675000</v>
      </c>
      <c r="AY52" s="26">
        <v>0</v>
      </c>
      <c r="AZ52" s="26">
        <v>0</v>
      </c>
      <c r="BA52" s="220">
        <v>0</v>
      </c>
      <c r="BB52" s="220">
        <v>0</v>
      </c>
      <c r="BC52" s="220">
        <v>-301388.125</v>
      </c>
      <c r="BD52" s="220">
        <v>0</v>
      </c>
      <c r="BE52" s="220">
        <v>-1282620.9375</v>
      </c>
      <c r="BF52" s="208"/>
      <c r="BG52" s="220">
        <v>0</v>
      </c>
      <c r="BH52" s="220">
        <v>0</v>
      </c>
      <c r="BI52" s="220">
        <v>0</v>
      </c>
      <c r="BJ52" s="220">
        <v>0</v>
      </c>
      <c r="BK52" s="220">
        <v>-305885.9375</v>
      </c>
      <c r="BL52" s="220">
        <v>-795000</v>
      </c>
      <c r="BM52" s="220">
        <v>0</v>
      </c>
      <c r="BN52" s="220">
        <v>0</v>
      </c>
      <c r="BO52" s="220">
        <v>0</v>
      </c>
      <c r="BP52" s="220">
        <v>0</v>
      </c>
      <c r="BQ52" s="220">
        <v>-306001.5625</v>
      </c>
      <c r="BR52" s="220">
        <v>0</v>
      </c>
      <c r="BS52" s="220">
        <v>-1406887.5</v>
      </c>
      <c r="BU52" s="26">
        <v>0</v>
      </c>
      <c r="BV52" s="26">
        <v>0</v>
      </c>
      <c r="BW52" s="26">
        <v>0</v>
      </c>
      <c r="BX52" s="26">
        <v>0</v>
      </c>
      <c r="BY52" s="26">
        <v>-391117.62152777758</v>
      </c>
      <c r="BZ52" s="26">
        <v>-795000</v>
      </c>
      <c r="CA52" s="26">
        <v>0</v>
      </c>
      <c r="CB52" s="26">
        <v>0</v>
      </c>
      <c r="CC52" s="26">
        <v>0</v>
      </c>
      <c r="CD52" s="26">
        <v>0</v>
      </c>
      <c r="CE52" s="26">
        <v>-381373.6257979754</v>
      </c>
      <c r="CF52" s="26">
        <v>0</v>
      </c>
      <c r="CG52" s="26">
        <v>-1567491.2473257529</v>
      </c>
      <c r="CI52" s="26">
        <v>0</v>
      </c>
      <c r="CJ52" s="26">
        <v>0</v>
      </c>
      <c r="CK52" s="26">
        <v>0</v>
      </c>
      <c r="CL52" s="26">
        <v>0</v>
      </c>
      <c r="CM52" s="26">
        <v>-378287.15331195807</v>
      </c>
      <c r="CN52" s="26">
        <v>-315000</v>
      </c>
      <c r="CO52" s="26">
        <v>0</v>
      </c>
      <c r="CP52" s="26">
        <v>0</v>
      </c>
      <c r="CQ52" s="26">
        <v>0</v>
      </c>
      <c r="CR52" s="26">
        <v>0</v>
      </c>
      <c r="CS52" s="26">
        <v>-378981.73728630779</v>
      </c>
      <c r="CT52" s="26">
        <v>0</v>
      </c>
      <c r="CU52" s="26">
        <v>-1072268.8905982659</v>
      </c>
      <c r="CW52" s="26">
        <v>0</v>
      </c>
      <c r="CX52" s="26">
        <v>0</v>
      </c>
      <c r="CY52" s="26">
        <v>0</v>
      </c>
      <c r="CZ52" s="26">
        <v>0</v>
      </c>
      <c r="DA52" s="26">
        <v>-378609.8528696443</v>
      </c>
      <c r="DB52" s="26">
        <v>-120000</v>
      </c>
      <c r="DC52" s="26">
        <v>0</v>
      </c>
      <c r="DD52" s="26">
        <v>0</v>
      </c>
      <c r="DE52" s="26">
        <v>0</v>
      </c>
      <c r="DF52" s="26">
        <v>0</v>
      </c>
      <c r="DG52" s="26">
        <v>-378024.67477477796</v>
      </c>
      <c r="DH52" s="26">
        <v>0</v>
      </c>
      <c r="DI52" s="26">
        <v>-876634.52764442225</v>
      </c>
      <c r="DK52" s="26">
        <v>0</v>
      </c>
      <c r="DL52" s="26">
        <v>0</v>
      </c>
      <c r="DM52" s="26">
        <v>0</v>
      </c>
      <c r="DN52" s="26">
        <v>0</v>
      </c>
      <c r="DO52" s="26">
        <v>0</v>
      </c>
      <c r="DP52" s="26">
        <v>-400000</v>
      </c>
      <c r="DQ52" s="26">
        <v>0</v>
      </c>
      <c r="DR52" s="26">
        <v>0</v>
      </c>
      <c r="DS52" s="26">
        <v>0</v>
      </c>
      <c r="DT52" s="26">
        <v>0</v>
      </c>
      <c r="DU52" s="26">
        <v>0</v>
      </c>
      <c r="DV52" s="26">
        <v>-150000</v>
      </c>
      <c r="DW52" s="26">
        <v>-550000</v>
      </c>
      <c r="DX52" s="81">
        <f t="shared" si="0"/>
        <v>-42119.21875</v>
      </c>
      <c r="DY52" s="81">
        <f t="shared" si="3"/>
        <v>-1363113.28125</v>
      </c>
      <c r="DZ52" s="81">
        <f t="shared" si="4"/>
        <v>309979.0625</v>
      </c>
    </row>
    <row r="53" spans="2:131" outlineLevel="1">
      <c r="B53" s="25" t="s">
        <v>43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/>
      <c r="K53" s="26"/>
      <c r="L53" s="26">
        <v>0</v>
      </c>
      <c r="M53" s="26">
        <v>0</v>
      </c>
      <c r="N53" s="26">
        <v>0</v>
      </c>
      <c r="O53" s="150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150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  <c r="AQ53" s="26">
        <v>0</v>
      </c>
      <c r="AS53" s="26">
        <v>0</v>
      </c>
      <c r="AT53" s="26">
        <v>0</v>
      </c>
      <c r="AU53" s="26">
        <v>0</v>
      </c>
      <c r="AV53" s="26">
        <v>0</v>
      </c>
      <c r="AW53" s="26">
        <v>0</v>
      </c>
      <c r="AX53" s="26">
        <v>0</v>
      </c>
      <c r="AY53" s="26"/>
      <c r="AZ53" s="26"/>
      <c r="BA53" s="220"/>
      <c r="BB53" s="220"/>
      <c r="BC53" s="220"/>
      <c r="BD53" s="220"/>
      <c r="BE53" s="220">
        <v>0</v>
      </c>
      <c r="BF53" s="208"/>
      <c r="BG53" s="220"/>
      <c r="BH53" s="220"/>
      <c r="BI53" s="220"/>
      <c r="BJ53" s="220"/>
      <c r="BK53" s="220"/>
      <c r="BL53" s="220"/>
      <c r="BM53" s="220"/>
      <c r="BN53" s="220"/>
      <c r="BO53" s="220"/>
      <c r="BP53" s="220"/>
      <c r="BQ53" s="220"/>
      <c r="BR53" s="220"/>
      <c r="BS53" s="220">
        <v>0</v>
      </c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>
        <v>0</v>
      </c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>
        <v>0</v>
      </c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>
        <v>0</v>
      </c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>
        <v>0</v>
      </c>
      <c r="DX53" s="81">
        <f t="shared" si="0"/>
        <v>0</v>
      </c>
      <c r="DY53" s="81">
        <f t="shared" si="3"/>
        <v>0</v>
      </c>
      <c r="DZ53" s="81">
        <f t="shared" si="4"/>
        <v>0</v>
      </c>
    </row>
    <row r="54" spans="2:131" outlineLevel="1">
      <c r="B54" s="25" t="s">
        <v>44</v>
      </c>
      <c r="C54" s="26">
        <v>-92870.244590000031</v>
      </c>
      <c r="D54" s="26">
        <v>-647.16570000002378</v>
      </c>
      <c r="E54" s="26">
        <v>-581.55654999997398</v>
      </c>
      <c r="F54" s="26">
        <v>-215.33936000006915</v>
      </c>
      <c r="G54" s="26">
        <v>2722.3542499998393</v>
      </c>
      <c r="H54" s="26">
        <v>546.06026000027202</v>
      </c>
      <c r="I54" s="26">
        <v>-837.69204999999999</v>
      </c>
      <c r="J54" s="26">
        <v>-614.08251999999993</v>
      </c>
      <c r="K54" s="26">
        <v>-2322.5187700000001</v>
      </c>
      <c r="L54" s="26">
        <v>-532.58996000000002</v>
      </c>
      <c r="M54" s="26">
        <v>-15167.028868000005</v>
      </c>
      <c r="N54" s="26">
        <v>-1142.792512</v>
      </c>
      <c r="O54" s="150">
        <v>-111662.59636999998</v>
      </c>
      <c r="Q54" s="26">
        <v>-42.373000000000012</v>
      </c>
      <c r="R54" s="26">
        <v>-37.84755000000002</v>
      </c>
      <c r="S54" s="26">
        <v>-49.093470000000018</v>
      </c>
      <c r="T54" s="26">
        <v>-75.51103999999998</v>
      </c>
      <c r="U54" s="26">
        <v>-44.765280000000025</v>
      </c>
      <c r="V54" s="26">
        <v>-14285.469250000002</v>
      </c>
      <c r="W54" s="26">
        <v>-66.595659999999967</v>
      </c>
      <c r="X54" s="26">
        <v>-2.8462900000000002</v>
      </c>
      <c r="Y54" s="26">
        <v>-4.1891399999999992</v>
      </c>
      <c r="Z54" s="26">
        <v>-2.8326200000000004</v>
      </c>
      <c r="AA54" s="26">
        <v>-68.47175</v>
      </c>
      <c r="AB54" s="26">
        <v>-2.8594900000000001</v>
      </c>
      <c r="AC54" s="26">
        <v>-14682.854540000004</v>
      </c>
      <c r="AD54" s="150">
        <v>-51747.096419222311</v>
      </c>
      <c r="AE54" s="26">
        <v>-12.200899999999995</v>
      </c>
      <c r="AF54" s="26">
        <v>-831.88877999999988</v>
      </c>
      <c r="AG54" s="26">
        <v>-2.8998400000000006</v>
      </c>
      <c r="AH54" s="26">
        <v>-12.051409999999997</v>
      </c>
      <c r="AI54" s="26">
        <v>-66.678730000000016</v>
      </c>
      <c r="AJ54" s="26">
        <v>-13.687969999999996</v>
      </c>
      <c r="AK54" s="26">
        <v>0</v>
      </c>
      <c r="AL54" s="26">
        <v>-69.096109999999996</v>
      </c>
      <c r="AM54" s="26">
        <v>-132.66992000000002</v>
      </c>
      <c r="AN54" s="26">
        <v>0</v>
      </c>
      <c r="AO54" s="26">
        <v>-140.49386999999999</v>
      </c>
      <c r="AP54" s="26">
        <v>-6.48942</v>
      </c>
      <c r="AQ54" s="26">
        <v>-1288.1569500000001</v>
      </c>
      <c r="AS54" s="26">
        <v>-11.946249999999999</v>
      </c>
      <c r="AT54" s="26">
        <v>-131.38923</v>
      </c>
      <c r="AU54" s="26">
        <v>-1.5585499999999999</v>
      </c>
      <c r="AV54" s="26">
        <v>-61.070630000000001</v>
      </c>
      <c r="AW54" s="26">
        <v>-138.73012</v>
      </c>
      <c r="AX54" s="26">
        <v>-15.030419999999999</v>
      </c>
      <c r="AY54" s="26">
        <v>0</v>
      </c>
      <c r="AZ54" s="26">
        <v>0</v>
      </c>
      <c r="BA54" s="220">
        <v>-2209.9632087499999</v>
      </c>
      <c r="BB54" s="220">
        <v>0</v>
      </c>
      <c r="BC54" s="220">
        <v>-13070.783151673613</v>
      </c>
      <c r="BD54" s="220">
        <v>-3361.7207644780792</v>
      </c>
      <c r="BE54" s="220">
        <v>-19002.192324901691</v>
      </c>
      <c r="BF54" s="208"/>
      <c r="BG54" s="220">
        <v>-103.90836726186456</v>
      </c>
      <c r="BH54" s="220">
        <v>-74.804008553221294</v>
      </c>
      <c r="BI54" s="220">
        <v>-4464.0998421231661</v>
      </c>
      <c r="BJ54" s="220">
        <v>-156.95222086650637</v>
      </c>
      <c r="BK54" s="220">
        <v>-11844.504443137595</v>
      </c>
      <c r="BL54" s="220">
        <v>-5419.562805045899</v>
      </c>
      <c r="BM54" s="220">
        <v>-96.90024950665547</v>
      </c>
      <c r="BN54" s="220">
        <v>-137.57273792181442</v>
      </c>
      <c r="BO54" s="220">
        <v>-3115.8140102318121</v>
      </c>
      <c r="BP54" s="220">
        <v>-221.9570782850613</v>
      </c>
      <c r="BQ54" s="220">
        <v>-10918.152527167871</v>
      </c>
      <c r="BR54" s="220">
        <v>-3014.3879339026503</v>
      </c>
      <c r="BS54" s="220">
        <v>-39568.616224004123</v>
      </c>
      <c r="BU54" s="26">
        <v>-96.897030188080635</v>
      </c>
      <c r="BV54" s="26">
        <v>-62.795702384619652</v>
      </c>
      <c r="BW54" s="26">
        <v>-2605.2304618036583</v>
      </c>
      <c r="BX54" s="26">
        <v>-151.79516328739919</v>
      </c>
      <c r="BY54" s="26">
        <v>-9130.8366467735286</v>
      </c>
      <c r="BZ54" s="26">
        <v>-2534.0805222572221</v>
      </c>
      <c r="CA54" s="26">
        <v>-134.69550298799987</v>
      </c>
      <c r="CB54" s="26">
        <v>-178.37162757905463</v>
      </c>
      <c r="CC54" s="26">
        <v>-225.42894376725317</v>
      </c>
      <c r="CD54" s="26">
        <v>-271.94634380752751</v>
      </c>
      <c r="CE54" s="26">
        <v>-7693.4267965261342</v>
      </c>
      <c r="CF54" s="26">
        <v>-262.51062754103646</v>
      </c>
      <c r="CG54" s="26">
        <v>-23348.015368903511</v>
      </c>
      <c r="CI54" s="26">
        <v>-75.108422836187685</v>
      </c>
      <c r="CJ54" s="26">
        <v>-40.140033602882582</v>
      </c>
      <c r="CK54" s="26">
        <v>-90.015076291398842</v>
      </c>
      <c r="CL54" s="26">
        <v>-138.58685971067831</v>
      </c>
      <c r="CM54" s="26">
        <v>-5979.0603751796225</v>
      </c>
      <c r="CN54" s="26">
        <v>-149.67292168386538</v>
      </c>
      <c r="CO54" s="26">
        <v>-54.065769027238375</v>
      </c>
      <c r="CP54" s="26">
        <v>-100.88154731262534</v>
      </c>
      <c r="CQ54" s="26">
        <v>-150.04953579056954</v>
      </c>
      <c r="CR54" s="26">
        <v>-198.70931090709783</v>
      </c>
      <c r="CS54" s="26">
        <v>-4642.4895175014981</v>
      </c>
      <c r="CT54" s="26">
        <v>-206.86547164051049</v>
      </c>
      <c r="CU54" s="26">
        <v>-11825.644841484174</v>
      </c>
      <c r="CW54" s="26">
        <v>-78.957199005767762</v>
      </c>
      <c r="CX54" s="26">
        <v>-37.670334080023359</v>
      </c>
      <c r="CY54" s="26">
        <v>-87.234823400212974</v>
      </c>
      <c r="CZ54" s="26">
        <v>-138.67048910725939</v>
      </c>
      <c r="DA54" s="26">
        <v>-3072.5773294810051</v>
      </c>
      <c r="DB54" s="26">
        <v>-166.35778948780546</v>
      </c>
      <c r="DC54" s="26">
        <v>-74.652800326610731</v>
      </c>
      <c r="DD54" s="26">
        <v>-123.57852288491402</v>
      </c>
      <c r="DE54" s="26">
        <v>-175.00993678417765</v>
      </c>
      <c r="DF54" s="26">
        <v>-226.69142865839069</v>
      </c>
      <c r="DG54" s="26">
        <v>-1739.2642950617187</v>
      </c>
      <c r="DH54" s="26">
        <v>-247.16468700642818</v>
      </c>
      <c r="DI54" s="26">
        <v>-6167.8296352843145</v>
      </c>
      <c r="DK54" s="26">
        <v>-1462.7331239226314</v>
      </c>
      <c r="DL54" s="26">
        <v>0</v>
      </c>
      <c r="DM54" s="26">
        <v>0</v>
      </c>
      <c r="DN54" s="26">
        <v>0</v>
      </c>
      <c r="DO54" s="26">
        <v>0</v>
      </c>
      <c r="DP54" s="26">
        <v>0</v>
      </c>
      <c r="DQ54" s="26">
        <v>0</v>
      </c>
      <c r="DR54" s="26">
        <v>0</v>
      </c>
      <c r="DS54" s="26">
        <v>0</v>
      </c>
      <c r="DT54" s="26">
        <v>0</v>
      </c>
      <c r="DU54" s="26">
        <v>0</v>
      </c>
      <c r="DV54" s="26">
        <v>0</v>
      </c>
      <c r="DW54" s="26">
        <v>-1462.7331239226314</v>
      </c>
      <c r="DX54" s="81">
        <f t="shared" si="0"/>
        <v>96979.741829999984</v>
      </c>
      <c r="DY54" s="81">
        <f t="shared" si="3"/>
        <v>13394.697590000003</v>
      </c>
      <c r="DZ54" s="81">
        <f t="shared" si="4"/>
        <v>-17714.03537490169</v>
      </c>
    </row>
    <row r="55" spans="2:131" outlineLevel="1">
      <c r="B55" s="25" t="s">
        <v>45</v>
      </c>
      <c r="C55" s="26">
        <v>0</v>
      </c>
      <c r="D55" s="26">
        <v>0</v>
      </c>
      <c r="E55" s="26">
        <v>-91216.125</v>
      </c>
      <c r="F55" s="26">
        <v>0</v>
      </c>
      <c r="G55" s="26">
        <v>-77888.579519999999</v>
      </c>
      <c r="H55" s="26">
        <v>-92218.5</v>
      </c>
      <c r="I55" s="26">
        <v>0</v>
      </c>
      <c r="J55" s="26">
        <v>0</v>
      </c>
      <c r="K55" s="26">
        <v>-89851.125</v>
      </c>
      <c r="L55" s="26">
        <v>0</v>
      </c>
      <c r="M55" s="26">
        <v>-78967.793650000007</v>
      </c>
      <c r="N55" s="26">
        <v>-105321.9565</v>
      </c>
      <c r="O55" s="150">
        <v>-535464.07967000001</v>
      </c>
      <c r="Q55" s="26">
        <v>0</v>
      </c>
      <c r="R55" s="26">
        <v>0</v>
      </c>
      <c r="S55" s="26">
        <v>-78619.734379999994</v>
      </c>
      <c r="T55" s="26">
        <v>0</v>
      </c>
      <c r="U55" s="26">
        <v>0</v>
      </c>
      <c r="V55" s="26">
        <v>-174506.43571999998</v>
      </c>
      <c r="W55" s="26">
        <v>0</v>
      </c>
      <c r="X55" s="26">
        <v>0</v>
      </c>
      <c r="Y55" s="26">
        <v>-39590.914850000001</v>
      </c>
      <c r="Z55" s="26">
        <v>0</v>
      </c>
      <c r="AA55" s="26">
        <v>0</v>
      </c>
      <c r="AB55" s="26">
        <v>-47807.658960000001</v>
      </c>
      <c r="AC55" s="26">
        <v>-340524.74390999996</v>
      </c>
      <c r="AD55" s="150">
        <v>-451050.1118071333</v>
      </c>
      <c r="AE55" s="26">
        <v>0</v>
      </c>
      <c r="AF55" s="26">
        <v>0</v>
      </c>
      <c r="AG55" s="26">
        <v>-30731.71845</v>
      </c>
      <c r="AH55" s="26">
        <v>0</v>
      </c>
      <c r="AI55" s="26">
        <v>0</v>
      </c>
      <c r="AJ55" s="26">
        <v>-33753.771460000004</v>
      </c>
      <c r="AK55" s="26">
        <v>0</v>
      </c>
      <c r="AL55" s="26">
        <v>0</v>
      </c>
      <c r="AM55" s="26">
        <v>-264304.54472000001</v>
      </c>
      <c r="AN55" s="26">
        <v>0</v>
      </c>
      <c r="AO55" s="26">
        <v>-103054.70296</v>
      </c>
      <c r="AP55" s="26">
        <v>-23460.948539999998</v>
      </c>
      <c r="AQ55" s="26">
        <v>-455305.68613000005</v>
      </c>
      <c r="AS55" s="26">
        <v>0</v>
      </c>
      <c r="AT55" s="26">
        <v>0</v>
      </c>
      <c r="AU55" s="26">
        <v>-11696.234799999998</v>
      </c>
      <c r="AV55" s="26">
        <v>0</v>
      </c>
      <c r="AW55" s="26">
        <v>-93655.030579999991</v>
      </c>
      <c r="AX55" s="26">
        <v>-30085.879250000002</v>
      </c>
      <c r="AY55" s="26">
        <v>0</v>
      </c>
      <c r="AZ55" s="26">
        <v>0</v>
      </c>
      <c r="BA55" s="220">
        <v>-15469.742461250002</v>
      </c>
      <c r="BB55" s="220">
        <v>0</v>
      </c>
      <c r="BC55" s="220">
        <v>-72692.806495833487</v>
      </c>
      <c r="BD55" s="220">
        <v>-60902.806164250003</v>
      </c>
      <c r="BE55" s="220">
        <v>-284502.4997513335</v>
      </c>
      <c r="BF55" s="208"/>
      <c r="BG55" s="220">
        <v>0</v>
      </c>
      <c r="BH55" s="220">
        <v>0</v>
      </c>
      <c r="BI55" s="220">
        <v>-30416.471662499996</v>
      </c>
      <c r="BJ55" s="220">
        <v>0</v>
      </c>
      <c r="BK55" s="220">
        <v>-65977.047669270716</v>
      </c>
      <c r="BL55" s="220">
        <v>-88559.205735800002</v>
      </c>
      <c r="BM55" s="220">
        <v>0</v>
      </c>
      <c r="BN55" s="220">
        <v>0</v>
      </c>
      <c r="BO55" s="220">
        <v>-20536.602974999998</v>
      </c>
      <c r="BP55" s="220">
        <v>0</v>
      </c>
      <c r="BQ55" s="220">
        <v>-60386.348343750004</v>
      </c>
      <c r="BR55" s="220">
        <v>-126656.10648279999</v>
      </c>
      <c r="BS55" s="220">
        <v>-392531.78286912071</v>
      </c>
      <c r="BU55" s="26">
        <v>0</v>
      </c>
      <c r="BV55" s="26">
        <v>0</v>
      </c>
      <c r="BW55" s="26">
        <v>-17462.092725000002</v>
      </c>
      <c r="BX55" s="26">
        <v>0</v>
      </c>
      <c r="BY55" s="26">
        <v>-50616.486990017343</v>
      </c>
      <c r="BZ55" s="26">
        <v>-137827.31476420001</v>
      </c>
      <c r="CA55" s="26">
        <v>0</v>
      </c>
      <c r="CB55" s="26">
        <v>0</v>
      </c>
      <c r="CC55" s="26">
        <v>0</v>
      </c>
      <c r="CD55" s="26">
        <v>0</v>
      </c>
      <c r="CE55" s="26">
        <v>-41811.261841651212</v>
      </c>
      <c r="CF55" s="26">
        <v>-309810.49960510002</v>
      </c>
      <c r="CG55" s="26">
        <v>-557527.65592596866</v>
      </c>
      <c r="CI55" s="26">
        <v>0</v>
      </c>
      <c r="CJ55" s="26">
        <v>0</v>
      </c>
      <c r="CK55" s="26">
        <v>0</v>
      </c>
      <c r="CL55" s="26">
        <v>0</v>
      </c>
      <c r="CM55" s="26">
        <v>-32817.671506990184</v>
      </c>
      <c r="CN55" s="26">
        <v>-333490.99069365434</v>
      </c>
      <c r="CO55" s="26">
        <v>0</v>
      </c>
      <c r="CP55" s="26">
        <v>0</v>
      </c>
      <c r="CQ55" s="26">
        <v>0</v>
      </c>
      <c r="CR55" s="26">
        <v>0</v>
      </c>
      <c r="CS55" s="26">
        <v>-24929.418678693324</v>
      </c>
      <c r="CT55" s="26">
        <v>-372011.83568820002</v>
      </c>
      <c r="CU55" s="26">
        <v>-763249.91656753782</v>
      </c>
      <c r="CW55" s="26">
        <v>0</v>
      </c>
      <c r="CX55" s="26">
        <v>0</v>
      </c>
      <c r="CY55" s="26">
        <v>0</v>
      </c>
      <c r="CZ55" s="26">
        <v>0</v>
      </c>
      <c r="DA55" s="26">
        <v>-16332.59803637506</v>
      </c>
      <c r="DB55" s="26">
        <v>-358685.51216744562</v>
      </c>
      <c r="DC55" s="26">
        <v>0</v>
      </c>
      <c r="DD55" s="26">
        <v>0</v>
      </c>
      <c r="DE55" s="26">
        <v>0</v>
      </c>
      <c r="DF55" s="26">
        <v>0</v>
      </c>
      <c r="DG55" s="26">
        <v>-8288.8210355615793</v>
      </c>
      <c r="DH55" s="26">
        <v>-337761.96804899996</v>
      </c>
      <c r="DI55" s="26">
        <v>-721068.89928838215</v>
      </c>
      <c r="DK55" s="26">
        <v>-8288.8210355615793</v>
      </c>
      <c r="DL55" s="26">
        <v>0</v>
      </c>
      <c r="DM55" s="26">
        <v>0</v>
      </c>
      <c r="DN55" s="26">
        <v>0</v>
      </c>
      <c r="DO55" s="26">
        <v>0</v>
      </c>
      <c r="DP55" s="26">
        <v>-356110.91776534508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-320139.39495250001</v>
      </c>
      <c r="DW55" s="26">
        <v>-684539.13375340658</v>
      </c>
      <c r="DX55" s="81">
        <f t="shared" si="0"/>
        <v>194939.33576000005</v>
      </c>
      <c r="DY55" s="81">
        <f t="shared" si="3"/>
        <v>-114780.94222000008</v>
      </c>
      <c r="DZ55" s="81">
        <f t="shared" si="4"/>
        <v>170803.18637866655</v>
      </c>
    </row>
    <row r="56" spans="2:131" outlineLevel="1">
      <c r="B56" s="25" t="s">
        <v>689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-236.50378000000001</v>
      </c>
      <c r="N56" s="26">
        <v>0</v>
      </c>
      <c r="O56" s="150">
        <v>-236.50378000000001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150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20">
        <v>0</v>
      </c>
      <c r="BB56" s="220">
        <v>0</v>
      </c>
      <c r="BC56" s="220">
        <v>0</v>
      </c>
      <c r="BD56" s="220">
        <v>0</v>
      </c>
      <c r="BE56" s="220">
        <v>0</v>
      </c>
      <c r="BF56" s="208"/>
      <c r="BG56" s="220">
        <v>0</v>
      </c>
      <c r="BH56" s="220">
        <v>0</v>
      </c>
      <c r="BI56" s="220">
        <v>0</v>
      </c>
      <c r="BJ56" s="220">
        <v>0</v>
      </c>
      <c r="BK56" s="220">
        <v>0</v>
      </c>
      <c r="BL56" s="220">
        <v>0</v>
      </c>
      <c r="BM56" s="220">
        <v>0</v>
      </c>
      <c r="BN56" s="220">
        <v>0</v>
      </c>
      <c r="BO56" s="220">
        <v>0</v>
      </c>
      <c r="BP56" s="220">
        <v>0</v>
      </c>
      <c r="BQ56" s="220">
        <v>0</v>
      </c>
      <c r="BR56" s="220">
        <v>0</v>
      </c>
      <c r="BS56" s="220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-47806.065600000009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-47806.065600000009</v>
      </c>
      <c r="CW56" s="26">
        <v>0</v>
      </c>
      <c r="CX56" s="26">
        <v>0</v>
      </c>
      <c r="CY56" s="26">
        <v>0</v>
      </c>
      <c r="CZ56" s="26">
        <v>0</v>
      </c>
      <c r="DA56" s="26">
        <v>0</v>
      </c>
      <c r="DB56" s="26">
        <v>-54111.59399999999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-54111.59399999999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81">
        <f t="shared" si="0"/>
        <v>236.50378000000001</v>
      </c>
      <c r="DY56" s="81">
        <f t="shared" si="3"/>
        <v>0</v>
      </c>
      <c r="DZ56" s="81">
        <f t="shared" si="4"/>
        <v>0</v>
      </c>
    </row>
    <row r="57" spans="2:131" outlineLevel="1">
      <c r="B57" s="2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150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150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S57" s="26"/>
      <c r="AT57" s="26"/>
      <c r="AU57" s="26"/>
      <c r="AV57" s="26"/>
      <c r="AW57" s="26"/>
      <c r="AX57" s="26"/>
      <c r="AY57" s="26"/>
      <c r="AZ57" s="26"/>
      <c r="BA57" s="220"/>
      <c r="BB57" s="220"/>
      <c r="BC57" s="220"/>
      <c r="BD57" s="220"/>
      <c r="BE57" s="220"/>
      <c r="BF57" s="208"/>
      <c r="BG57" s="220"/>
      <c r="BH57" s="220"/>
      <c r="BI57" s="220"/>
      <c r="BJ57" s="220"/>
      <c r="BK57" s="220"/>
      <c r="BL57" s="220"/>
      <c r="BM57" s="220"/>
      <c r="BN57" s="220"/>
      <c r="BO57" s="220"/>
      <c r="BP57" s="220"/>
      <c r="BQ57" s="220"/>
      <c r="BR57" s="220"/>
      <c r="BS57" s="220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81">
        <f t="shared" si="0"/>
        <v>0</v>
      </c>
      <c r="DY57" s="81">
        <f t="shared" si="3"/>
        <v>0</v>
      </c>
      <c r="DZ57" s="81">
        <f t="shared" si="4"/>
        <v>0</v>
      </c>
    </row>
    <row r="58" spans="2:131" outlineLevel="1">
      <c r="B58" s="11" t="s">
        <v>46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45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45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210">
        <v>0</v>
      </c>
      <c r="BB58" s="210">
        <v>0</v>
      </c>
      <c r="BC58" s="210">
        <v>0</v>
      </c>
      <c r="BD58" s="210">
        <v>0</v>
      </c>
      <c r="BE58" s="210">
        <v>0</v>
      </c>
      <c r="BF58" s="208"/>
      <c r="BG58" s="210">
        <v>0</v>
      </c>
      <c r="BH58" s="210">
        <v>0</v>
      </c>
      <c r="BI58" s="210">
        <v>0</v>
      </c>
      <c r="BJ58" s="210">
        <v>0</v>
      </c>
      <c r="BK58" s="210">
        <v>0</v>
      </c>
      <c r="BL58" s="210">
        <v>0</v>
      </c>
      <c r="BM58" s="210">
        <v>0</v>
      </c>
      <c r="BN58" s="210">
        <v>0</v>
      </c>
      <c r="BO58" s="210">
        <v>0</v>
      </c>
      <c r="BP58" s="210">
        <v>0</v>
      </c>
      <c r="BQ58" s="210">
        <v>0</v>
      </c>
      <c r="BR58" s="210">
        <v>0</v>
      </c>
      <c r="BS58" s="210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81">
        <f t="shared" si="0"/>
        <v>0</v>
      </c>
      <c r="DY58" s="81">
        <f t="shared" si="3"/>
        <v>0</v>
      </c>
      <c r="DZ58" s="81">
        <f t="shared" si="4"/>
        <v>0</v>
      </c>
    </row>
    <row r="59" spans="2:131" outlineLevel="1">
      <c r="B59" s="25" t="s">
        <v>690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150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150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  <c r="AS59" s="26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20">
        <v>0</v>
      </c>
      <c r="BB59" s="220">
        <v>0</v>
      </c>
      <c r="BC59" s="220">
        <v>0</v>
      </c>
      <c r="BD59" s="220">
        <v>0</v>
      </c>
      <c r="BE59" s="220">
        <v>0</v>
      </c>
      <c r="BF59" s="208"/>
      <c r="BG59" s="220">
        <v>0</v>
      </c>
      <c r="BH59" s="220">
        <v>0</v>
      </c>
      <c r="BI59" s="220">
        <v>0</v>
      </c>
      <c r="BJ59" s="220">
        <v>0</v>
      </c>
      <c r="BK59" s="220">
        <v>0</v>
      </c>
      <c r="BL59" s="220">
        <v>0</v>
      </c>
      <c r="BM59" s="220">
        <v>0</v>
      </c>
      <c r="BN59" s="220">
        <v>0</v>
      </c>
      <c r="BO59" s="220">
        <v>0</v>
      </c>
      <c r="BP59" s="220">
        <v>0</v>
      </c>
      <c r="BQ59" s="220">
        <v>0</v>
      </c>
      <c r="BR59" s="220">
        <v>0</v>
      </c>
      <c r="BS59" s="220">
        <v>0</v>
      </c>
      <c r="BU59" s="26">
        <v>0</v>
      </c>
      <c r="BV59" s="26">
        <v>0</v>
      </c>
      <c r="BW59" s="26">
        <v>0</v>
      </c>
      <c r="BX59" s="26">
        <v>0</v>
      </c>
      <c r="BY59" s="26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I59" s="26">
        <v>0</v>
      </c>
      <c r="CJ59" s="26">
        <v>0</v>
      </c>
      <c r="CK59" s="26">
        <v>0</v>
      </c>
      <c r="CL59" s="26">
        <v>0</v>
      </c>
      <c r="CM59" s="26">
        <v>0</v>
      </c>
      <c r="CN59" s="26">
        <v>0</v>
      </c>
      <c r="CO59" s="26">
        <v>0</v>
      </c>
      <c r="CP59" s="26">
        <v>0</v>
      </c>
      <c r="CQ59" s="26">
        <v>0</v>
      </c>
      <c r="CR59" s="26">
        <v>0</v>
      </c>
      <c r="CS59" s="26">
        <v>0</v>
      </c>
      <c r="CT59" s="26">
        <v>0</v>
      </c>
      <c r="CU59" s="26">
        <v>0</v>
      </c>
      <c r="CW59" s="26">
        <v>0</v>
      </c>
      <c r="CX59" s="26">
        <v>0</v>
      </c>
      <c r="CY59" s="26">
        <v>0</v>
      </c>
      <c r="CZ59" s="26">
        <v>0</v>
      </c>
      <c r="DA59" s="26">
        <v>0</v>
      </c>
      <c r="DB59" s="26">
        <v>0</v>
      </c>
      <c r="DC59" s="26">
        <v>0</v>
      </c>
      <c r="DD59" s="26">
        <v>0</v>
      </c>
      <c r="DE59" s="26">
        <v>0</v>
      </c>
      <c r="DF59" s="26">
        <v>0</v>
      </c>
      <c r="DG59" s="26">
        <v>0</v>
      </c>
      <c r="DH59" s="26">
        <v>0</v>
      </c>
      <c r="DI59" s="26">
        <v>0</v>
      </c>
      <c r="DK59" s="26">
        <v>0</v>
      </c>
      <c r="DL59" s="26">
        <v>0</v>
      </c>
      <c r="DM59" s="26">
        <v>0</v>
      </c>
      <c r="DN59" s="26">
        <v>0</v>
      </c>
      <c r="DO59" s="26">
        <v>0</v>
      </c>
      <c r="DP59" s="26">
        <v>0</v>
      </c>
      <c r="DQ59" s="26">
        <v>0</v>
      </c>
      <c r="DR59" s="26">
        <v>0</v>
      </c>
      <c r="DS59" s="26">
        <v>0</v>
      </c>
      <c r="DT59" s="26">
        <v>0</v>
      </c>
      <c r="DU59" s="26">
        <v>0</v>
      </c>
      <c r="DV59" s="26">
        <v>0</v>
      </c>
      <c r="DW59" s="26">
        <v>0</v>
      </c>
      <c r="DX59" s="81">
        <f t="shared" si="0"/>
        <v>0</v>
      </c>
      <c r="DY59" s="81">
        <f t="shared" si="3"/>
        <v>0</v>
      </c>
      <c r="DZ59" s="81">
        <f t="shared" si="4"/>
        <v>0</v>
      </c>
    </row>
    <row r="60" spans="2:131" outlineLevel="1">
      <c r="B60" s="2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150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150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S60" s="26"/>
      <c r="AT60" s="26"/>
      <c r="AU60" s="26"/>
      <c r="AV60" s="26"/>
      <c r="AW60" s="26"/>
      <c r="AX60" s="26"/>
      <c r="AY60" s="26"/>
      <c r="AZ60" s="26"/>
      <c r="BA60" s="220"/>
      <c r="BB60" s="220"/>
      <c r="BC60" s="220"/>
      <c r="BD60" s="220"/>
      <c r="BE60" s="220"/>
      <c r="BF60" s="208"/>
      <c r="BG60" s="220"/>
      <c r="BH60" s="220"/>
      <c r="BI60" s="220"/>
      <c r="BJ60" s="220"/>
      <c r="BK60" s="220"/>
      <c r="BL60" s="220"/>
      <c r="BM60" s="220"/>
      <c r="BN60" s="220"/>
      <c r="BO60" s="220"/>
      <c r="BP60" s="220"/>
      <c r="BQ60" s="220"/>
      <c r="BR60" s="220"/>
      <c r="BS60" s="220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81">
        <f t="shared" si="0"/>
        <v>0</v>
      </c>
      <c r="DY60" s="81">
        <f t="shared" si="3"/>
        <v>0</v>
      </c>
      <c r="DZ60" s="81">
        <f t="shared" si="4"/>
        <v>0</v>
      </c>
    </row>
    <row r="61" spans="2:131">
      <c r="B61" s="11" t="s">
        <v>47</v>
      </c>
      <c r="C61" s="12">
        <v>-22224.465959999998</v>
      </c>
      <c r="D61" s="12">
        <v>-15804.883659999998</v>
      </c>
      <c r="E61" s="12">
        <v>-29113.54147</v>
      </c>
      <c r="F61" s="12">
        <v>-8191.6204699999998</v>
      </c>
      <c r="G61" s="12">
        <v>-14867.678100000001</v>
      </c>
      <c r="H61" s="12">
        <v>-18336.83584</v>
      </c>
      <c r="I61" s="12">
        <v>-11330.561379999999</v>
      </c>
      <c r="J61" s="12">
        <v>-4447.1348699999999</v>
      </c>
      <c r="K61" s="12">
        <v>-60456.797030000002</v>
      </c>
      <c r="L61" s="12">
        <v>-18505.436109999999</v>
      </c>
      <c r="M61" s="12">
        <v>-16575.664680000002</v>
      </c>
      <c r="N61" s="12">
        <v>-126123.65586999993</v>
      </c>
      <c r="O61" s="145">
        <v>-345978.27544</v>
      </c>
      <c r="Q61" s="12">
        <v>-14649.461580000003</v>
      </c>
      <c r="R61" s="12">
        <v>-6646.1452699999991</v>
      </c>
      <c r="S61" s="12">
        <v>-15437.216400000007</v>
      </c>
      <c r="T61" s="12">
        <v>-11909.682859999999</v>
      </c>
      <c r="U61" s="12">
        <v>-11002.274349699999</v>
      </c>
      <c r="V61" s="12">
        <v>-34803.899169999997</v>
      </c>
      <c r="W61" s="12">
        <v>-24949.420570300008</v>
      </c>
      <c r="X61" s="12">
        <v>-7142.1357800000005</v>
      </c>
      <c r="Y61" s="12">
        <v>-25266.143059999999</v>
      </c>
      <c r="Z61" s="12">
        <v>-29510.280429999999</v>
      </c>
      <c r="AA61" s="12">
        <v>-26511.452479999985</v>
      </c>
      <c r="AB61" s="12">
        <v>-47089.63168999998</v>
      </c>
      <c r="AC61" s="12">
        <v>-254917.74363999994</v>
      </c>
      <c r="AD61" s="145">
        <v>-484753.29325691343</v>
      </c>
      <c r="AE61" s="12">
        <v>-25897.472660000003</v>
      </c>
      <c r="AF61" s="12">
        <v>-17232.544239999999</v>
      </c>
      <c r="AG61" s="12">
        <v>-25187.901310000001</v>
      </c>
      <c r="AH61" s="12">
        <v>-7331.8622099999993</v>
      </c>
      <c r="AI61" s="12">
        <v>-13093.799619999998</v>
      </c>
      <c r="AJ61" s="12">
        <v>-11387.887389999998</v>
      </c>
      <c r="AK61" s="12">
        <v>-9315.3925899999995</v>
      </c>
      <c r="AL61" s="12">
        <v>-14906.842530000002</v>
      </c>
      <c r="AM61" s="12">
        <v>-51844.564309999994</v>
      </c>
      <c r="AN61" s="12">
        <v>-11566.824510000002</v>
      </c>
      <c r="AO61" s="12">
        <v>-25249.686649999996</v>
      </c>
      <c r="AP61" s="12">
        <v>-38628.199489999999</v>
      </c>
      <c r="AQ61" s="12">
        <v>-251642.97751000003</v>
      </c>
      <c r="AS61" s="12">
        <v>-12989.281279999999</v>
      </c>
      <c r="AT61" s="12">
        <v>-5019.5009000000009</v>
      </c>
      <c r="AU61" s="12">
        <v>-40272.573940000002</v>
      </c>
      <c r="AV61" s="12">
        <v>-9976.6347400000013</v>
      </c>
      <c r="AW61" s="12">
        <v>-8356.0613499999999</v>
      </c>
      <c r="AX61" s="12">
        <v>-24801.822159999996</v>
      </c>
      <c r="AY61" s="12">
        <v>-23089.802422462799</v>
      </c>
      <c r="AZ61" s="12">
        <v>-12469.626985336748</v>
      </c>
      <c r="BA61" s="210">
        <v>-8291.3087021056672</v>
      </c>
      <c r="BB61" s="210">
        <v>-68439.933889951993</v>
      </c>
      <c r="BC61" s="210">
        <v>-14141.994046840897</v>
      </c>
      <c r="BD61" s="210">
        <v>-9474.5463</v>
      </c>
      <c r="BE61" s="210">
        <v>-237323.08671669808</v>
      </c>
      <c r="BF61" s="208"/>
      <c r="BG61" s="210">
        <v>-12293.9490377819</v>
      </c>
      <c r="BH61" s="210">
        <v>-18801.314020546703</v>
      </c>
      <c r="BI61" s="210">
        <v>-22264.253062981901</v>
      </c>
      <c r="BJ61" s="210">
        <v>-12427.3893525738</v>
      </c>
      <c r="BK61" s="210">
        <v>0</v>
      </c>
      <c r="BL61" s="210">
        <v>-17512.449450219799</v>
      </c>
      <c r="BM61" s="210">
        <v>-11862.153944920899</v>
      </c>
      <c r="BN61" s="210">
        <v>-16836.21824419804</v>
      </c>
      <c r="BO61" s="210">
        <v>-23384.570615992299</v>
      </c>
      <c r="BP61" s="210">
        <v>-16714.4821152066</v>
      </c>
      <c r="BQ61" s="210">
        <v>-33894.452876577699</v>
      </c>
      <c r="BR61" s="210">
        <v>-33459.365892727903</v>
      </c>
      <c r="BS61" s="210">
        <v>-219450.59861372755</v>
      </c>
      <c r="BU61" s="12">
        <v>-22661.3675480126</v>
      </c>
      <c r="BV61" s="12">
        <v>-24878.429346334698</v>
      </c>
      <c r="BW61" s="12">
        <v>-28277.4897668265</v>
      </c>
      <c r="BX61" s="12">
        <v>-36570.187816465499</v>
      </c>
      <c r="BY61" s="12">
        <v>-27096.636000101302</v>
      </c>
      <c r="BZ61" s="12">
        <v>-24514.5145294182</v>
      </c>
      <c r="CA61" s="12">
        <v>-35127.701444824597</v>
      </c>
      <c r="CB61" s="12">
        <v>-31250.345070499701</v>
      </c>
      <c r="CC61" s="12">
        <v>-26653.706905270701</v>
      </c>
      <c r="CD61" s="12">
        <v>-22402.932175084501</v>
      </c>
      <c r="CE61" s="12">
        <v>-34866.285665278505</v>
      </c>
      <c r="CF61" s="12">
        <v>-58739.315448612302</v>
      </c>
      <c r="CG61" s="12">
        <v>-373038.91171672911</v>
      </c>
      <c r="CI61" s="12">
        <v>-23779.032249165099</v>
      </c>
      <c r="CJ61" s="12">
        <v>-26286.401150493501</v>
      </c>
      <c r="CK61" s="12">
        <v>-24254.5338281187</v>
      </c>
      <c r="CL61" s="12">
        <v>-25665.0093737842</v>
      </c>
      <c r="CM61" s="12">
        <v>-27742.829623784201</v>
      </c>
      <c r="CN61" s="12">
        <v>-26223.614275515702</v>
      </c>
      <c r="CO61" s="12">
        <v>-25375.924803564103</v>
      </c>
      <c r="CP61" s="12">
        <v>-23303.983847003899</v>
      </c>
      <c r="CQ61" s="12">
        <v>-23624.993583107698</v>
      </c>
      <c r="CR61" s="12">
        <v>-25812.041529470498</v>
      </c>
      <c r="CS61" s="12">
        <v>-22715.297427176698</v>
      </c>
      <c r="CT61" s="12">
        <v>-25830.832369018302</v>
      </c>
      <c r="CU61" s="12">
        <v>-300614.49406020256</v>
      </c>
      <c r="CW61" s="12">
        <v>-19504.4381686819</v>
      </c>
      <c r="CX61" s="12">
        <v>-19006.601233339599</v>
      </c>
      <c r="CY61" s="12">
        <v>-20245.067850322997</v>
      </c>
      <c r="CZ61" s="12">
        <v>-17715.071150323001</v>
      </c>
      <c r="DA61" s="12">
        <v>-18299.2288782623</v>
      </c>
      <c r="DB61" s="12">
        <v>-17465.943752506901</v>
      </c>
      <c r="DC61" s="12">
        <v>-18158.5099521872</v>
      </c>
      <c r="DD61" s="12">
        <v>-16817.256066659997</v>
      </c>
      <c r="DE61" s="12">
        <v>-17801.917228699502</v>
      </c>
      <c r="DF61" s="12">
        <v>-17501.057228699501</v>
      </c>
      <c r="DG61" s="12">
        <v>-16670.9728034785</v>
      </c>
      <c r="DH61" s="12">
        <v>-15622.206285250799</v>
      </c>
      <c r="DI61" s="12">
        <v>-214808.2705984122</v>
      </c>
      <c r="DK61" s="12">
        <v>-16555.724159592799</v>
      </c>
      <c r="DL61" s="12">
        <v>-16055.7841595928</v>
      </c>
      <c r="DM61" s="12">
        <v>-19066.924221899899</v>
      </c>
      <c r="DN61" s="12">
        <v>-16303.681914119201</v>
      </c>
      <c r="DO61" s="12">
        <v>-18020.422928987598</v>
      </c>
      <c r="DP61" s="12">
        <v>-17068.517384672898</v>
      </c>
      <c r="DQ61" s="12">
        <v>-18112.4297665749</v>
      </c>
      <c r="DR61" s="12">
        <v>-15947.323853903399</v>
      </c>
      <c r="DS61" s="12">
        <v>-19086.541910979799</v>
      </c>
      <c r="DT61" s="12">
        <v>-15632.2432038921</v>
      </c>
      <c r="DU61" s="12">
        <v>-18674.169953892102</v>
      </c>
      <c r="DV61" s="12">
        <v>-15762.491523320601</v>
      </c>
      <c r="DW61" s="12">
        <v>-206286.25498142812</v>
      </c>
      <c r="DX61" s="81">
        <f t="shared" si="0"/>
        <v>91060.531800000055</v>
      </c>
      <c r="DY61" s="81">
        <f t="shared" si="3"/>
        <v>3274.7661299999163</v>
      </c>
      <c r="DZ61" s="81">
        <f t="shared" si="4"/>
        <v>14319.890793301951</v>
      </c>
      <c r="EA61" s="9">
        <f>BS61-BE61</f>
        <v>17872.488102970528</v>
      </c>
    </row>
    <row r="62" spans="2:131" outlineLevel="1">
      <c r="B62" s="25" t="s">
        <v>691</v>
      </c>
      <c r="C62" s="26">
        <v>-18445.322939999998</v>
      </c>
      <c r="D62" s="26">
        <v>-13343.776879999999</v>
      </c>
      <c r="E62" s="26">
        <v>-27358.891090000001</v>
      </c>
      <c r="F62" s="26">
        <v>-7122.4266500000003</v>
      </c>
      <c r="G62" s="26">
        <v>-8988.4723700000013</v>
      </c>
      <c r="H62" s="26">
        <v>-12927.147550000002</v>
      </c>
      <c r="I62" s="26">
        <v>-7288.6808899999996</v>
      </c>
      <c r="J62" s="26">
        <v>-1327.8881999999999</v>
      </c>
      <c r="K62" s="26">
        <v>-49523.750080000005</v>
      </c>
      <c r="L62" s="26">
        <v>-14420.843979999996</v>
      </c>
      <c r="M62" s="26">
        <v>-14053.218920000001</v>
      </c>
      <c r="N62" s="26">
        <v>-125146.96357999992</v>
      </c>
      <c r="O62" s="150">
        <v>-299947.38312999997</v>
      </c>
      <c r="Q62" s="26">
        <v>-12491.052210000002</v>
      </c>
      <c r="R62" s="26">
        <v>-5851.2271899999987</v>
      </c>
      <c r="S62" s="26">
        <v>-13176.017390000006</v>
      </c>
      <c r="T62" s="26">
        <v>-10917.014379999999</v>
      </c>
      <c r="U62" s="26">
        <v>-8905.4653899999994</v>
      </c>
      <c r="V62" s="26">
        <v>-34455.381459999997</v>
      </c>
      <c r="W62" s="26">
        <v>-23007.889960000008</v>
      </c>
      <c r="X62" s="26">
        <v>-5424.8582500000002</v>
      </c>
      <c r="Y62" s="26">
        <v>-22669.018629999999</v>
      </c>
      <c r="Z62" s="26">
        <v>-24557.692149999999</v>
      </c>
      <c r="AA62" s="26">
        <v>-25663.172029999987</v>
      </c>
      <c r="AB62" s="26">
        <v>-41049.616889999983</v>
      </c>
      <c r="AC62" s="26">
        <v>-228168.40592999995</v>
      </c>
      <c r="AD62" s="150">
        <v>-411698.04803925811</v>
      </c>
      <c r="AE62" s="26">
        <v>-21081.834810000004</v>
      </c>
      <c r="AF62" s="26">
        <v>-6531.7956599999998</v>
      </c>
      <c r="AG62" s="26">
        <v>-19343.828969999999</v>
      </c>
      <c r="AH62" s="26">
        <v>-2756.3848499999999</v>
      </c>
      <c r="AI62" s="26">
        <v>-7149.6137399999989</v>
      </c>
      <c r="AJ62" s="26">
        <v>-3971.8520899999999</v>
      </c>
      <c r="AK62" s="26">
        <v>-4602.3174100000006</v>
      </c>
      <c r="AL62" s="26">
        <v>-10415.979300000001</v>
      </c>
      <c r="AM62" s="26">
        <v>-41320.553909999995</v>
      </c>
      <c r="AN62" s="26">
        <v>-7132.1897800000006</v>
      </c>
      <c r="AO62" s="26">
        <v>-18613.387349999997</v>
      </c>
      <c r="AP62" s="26">
        <v>-33616.7042</v>
      </c>
      <c r="AQ62" s="26">
        <v>-176536.44207000002</v>
      </c>
      <c r="AS62" s="26">
        <v>-5038.41543</v>
      </c>
      <c r="AT62" s="26">
        <v>-1921.99242</v>
      </c>
      <c r="AU62" s="26">
        <v>-32874.898370000003</v>
      </c>
      <c r="AV62" s="26">
        <v>-5334.837700000001</v>
      </c>
      <c r="AW62" s="26">
        <v>-2692.3042600000003</v>
      </c>
      <c r="AX62" s="26">
        <v>-16107.6888</v>
      </c>
      <c r="AY62" s="26">
        <v>-18887.70452093385</v>
      </c>
      <c r="AZ62" s="26">
        <v>-7262.2517042581458</v>
      </c>
      <c r="BA62" s="220"/>
      <c r="BB62" s="220"/>
      <c r="BC62" s="220"/>
      <c r="BD62" s="220"/>
      <c r="BE62" s="220">
        <v>-90120.093205191995</v>
      </c>
      <c r="BF62" s="208"/>
      <c r="BG62" s="220"/>
      <c r="BH62" s="220"/>
      <c r="BI62" s="220"/>
      <c r="BJ62" s="220"/>
      <c r="BK62" s="220"/>
      <c r="BL62" s="220"/>
      <c r="BM62" s="220"/>
      <c r="BN62" s="220"/>
      <c r="BO62" s="220"/>
      <c r="BP62" s="220"/>
      <c r="BQ62" s="220"/>
      <c r="BR62" s="220"/>
      <c r="BS62" s="220">
        <v>0</v>
      </c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>
        <v>0</v>
      </c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>
        <v>0</v>
      </c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>
        <v>0</v>
      </c>
      <c r="DK62" s="26">
        <v>0</v>
      </c>
      <c r="DL62" s="26">
        <v>0</v>
      </c>
      <c r="DM62" s="26">
        <v>0</v>
      </c>
      <c r="DN62" s="26">
        <v>0</v>
      </c>
      <c r="DO62" s="26">
        <v>0</v>
      </c>
      <c r="DP62" s="26">
        <v>0</v>
      </c>
      <c r="DQ62" s="26">
        <v>0</v>
      </c>
      <c r="DR62" s="26">
        <v>0</v>
      </c>
      <c r="DS62" s="26">
        <v>0</v>
      </c>
      <c r="DT62" s="26">
        <v>0</v>
      </c>
      <c r="DU62" s="26">
        <v>0</v>
      </c>
      <c r="DV62" s="26">
        <v>0</v>
      </c>
      <c r="DW62" s="26">
        <v>0</v>
      </c>
      <c r="DX62" s="81">
        <f t="shared" si="0"/>
        <v>71778.977200000023</v>
      </c>
      <c r="DY62" s="81">
        <f t="shared" si="3"/>
        <v>51631.963859999931</v>
      </c>
      <c r="DZ62" s="81">
        <f t="shared" si="4"/>
        <v>86416.348864808024</v>
      </c>
    </row>
    <row r="63" spans="2:131" outlineLevel="1">
      <c r="B63" s="25" t="s">
        <v>48</v>
      </c>
      <c r="C63" s="26">
        <v>-3779.1430199999995</v>
      </c>
      <c r="D63" s="26">
        <v>-2461.1067799999983</v>
      </c>
      <c r="E63" s="26">
        <v>-1754.6503799999991</v>
      </c>
      <c r="F63" s="26">
        <v>-1069.1938199999995</v>
      </c>
      <c r="G63" s="26">
        <v>-5879.2057299999997</v>
      </c>
      <c r="H63" s="26">
        <v>-5409.6882899999982</v>
      </c>
      <c r="I63" s="26">
        <v>-4041.8804899999996</v>
      </c>
      <c r="J63" s="26">
        <v>-3119.2466699999995</v>
      </c>
      <c r="K63" s="26">
        <v>-10933.04695</v>
      </c>
      <c r="L63" s="26">
        <v>-4084.5921300000018</v>
      </c>
      <c r="M63" s="26">
        <v>-2522.4457600000005</v>
      </c>
      <c r="N63" s="26">
        <v>-976.69228999999984</v>
      </c>
      <c r="O63" s="150">
        <v>-46030.892310000003</v>
      </c>
      <c r="Q63" s="26">
        <v>-2158.4093700000003</v>
      </c>
      <c r="R63" s="26">
        <v>-794.91807999999992</v>
      </c>
      <c r="S63" s="26">
        <v>-2261.1990100000003</v>
      </c>
      <c r="T63" s="26">
        <v>-992.66848000000016</v>
      </c>
      <c r="U63" s="26">
        <v>-2096.8089596999998</v>
      </c>
      <c r="V63" s="26">
        <v>-348.51771000000002</v>
      </c>
      <c r="W63" s="26">
        <v>-1941.5306103000003</v>
      </c>
      <c r="X63" s="26">
        <v>-1717.2775299999998</v>
      </c>
      <c r="Y63" s="26">
        <v>-2597.1244299999998</v>
      </c>
      <c r="Z63" s="26">
        <v>-4952.5882799999999</v>
      </c>
      <c r="AA63" s="26">
        <v>-848.2804500000002</v>
      </c>
      <c r="AB63" s="26">
        <v>-6040.0148000000008</v>
      </c>
      <c r="AC63" s="26">
        <v>-26749.337710000003</v>
      </c>
      <c r="AD63" s="150">
        <v>-73055.24521765532</v>
      </c>
      <c r="AE63" s="26">
        <v>-4815.6378499999983</v>
      </c>
      <c r="AF63" s="26">
        <v>-10700.748579999999</v>
      </c>
      <c r="AG63" s="26">
        <v>-5844.0723400000015</v>
      </c>
      <c r="AH63" s="26">
        <v>-4575.4773599999999</v>
      </c>
      <c r="AI63" s="26">
        <v>-5944.18588</v>
      </c>
      <c r="AJ63" s="26">
        <v>-7416.0352999999977</v>
      </c>
      <c r="AK63" s="26">
        <v>-4713.0751799999989</v>
      </c>
      <c r="AL63" s="26">
        <v>-4490.8632300000008</v>
      </c>
      <c r="AM63" s="26">
        <v>-10524.010400000001</v>
      </c>
      <c r="AN63" s="26">
        <v>-4434.6347300000016</v>
      </c>
      <c r="AO63" s="26">
        <v>-6636.2993000000006</v>
      </c>
      <c r="AP63" s="26">
        <v>-5011.4952899999989</v>
      </c>
      <c r="AQ63" s="26">
        <v>-75106.535440000007</v>
      </c>
      <c r="AS63" s="26">
        <v>-7950.8658499999992</v>
      </c>
      <c r="AT63" s="26">
        <v>-3097.5084800000004</v>
      </c>
      <c r="AU63" s="26">
        <v>-7397.6755700000012</v>
      </c>
      <c r="AV63" s="26">
        <v>-4641.7970399999995</v>
      </c>
      <c r="AW63" s="26">
        <v>-5663.7570899999992</v>
      </c>
      <c r="AX63" s="26">
        <v>-8694.133359999998</v>
      </c>
      <c r="AY63" s="26">
        <v>-4202.0979015289486</v>
      </c>
      <c r="AZ63" s="26">
        <v>-5207.3752810786027</v>
      </c>
      <c r="BA63" s="220">
        <v>-8291.3087021056672</v>
      </c>
      <c r="BB63" s="220">
        <v>-68439.933889951993</v>
      </c>
      <c r="BC63" s="220">
        <v>-14141.994046840897</v>
      </c>
      <c r="BD63" s="220">
        <v>-9474.5463</v>
      </c>
      <c r="BE63" s="220">
        <v>-147202.99351150609</v>
      </c>
      <c r="BF63" s="208"/>
      <c r="BG63" s="220">
        <v>-12293.9490377819</v>
      </c>
      <c r="BH63" s="220">
        <v>-18801.314020546703</v>
      </c>
      <c r="BI63" s="220">
        <v>-22264.253062981901</v>
      </c>
      <c r="BJ63" s="220">
        <v>-12427.3893525738</v>
      </c>
      <c r="BK63" s="220"/>
      <c r="BL63" s="220">
        <v>-17512.449450219799</v>
      </c>
      <c r="BM63" s="220">
        <v>-11862.153944920899</v>
      </c>
      <c r="BN63" s="220">
        <v>-16836.21824419804</v>
      </c>
      <c r="BO63" s="220">
        <v>-23384.570615992299</v>
      </c>
      <c r="BP63" s="220">
        <v>-16714.4821152066</v>
      </c>
      <c r="BQ63" s="220">
        <v>-33894.452876577699</v>
      </c>
      <c r="BR63" s="220">
        <v>-33459.365892727903</v>
      </c>
      <c r="BS63" s="220">
        <v>-219450.59861372755</v>
      </c>
      <c r="BU63" s="26">
        <v>-22661.3675480126</v>
      </c>
      <c r="BV63" s="26">
        <v>-24878.429346334698</v>
      </c>
      <c r="BW63" s="26">
        <v>-28277.4897668265</v>
      </c>
      <c r="BX63" s="26">
        <v>-36570.187816465499</v>
      </c>
      <c r="BY63" s="26">
        <v>-27096.636000101302</v>
      </c>
      <c r="BZ63" s="26">
        <v>-24514.5145294182</v>
      </c>
      <c r="CA63" s="26">
        <v>-35127.701444824597</v>
      </c>
      <c r="CB63" s="26">
        <v>-31250.345070499701</v>
      </c>
      <c r="CC63" s="26">
        <v>-26653.706905270701</v>
      </c>
      <c r="CD63" s="26">
        <v>-22402.932175084501</v>
      </c>
      <c r="CE63" s="26">
        <v>-34866.285665278505</v>
      </c>
      <c r="CF63" s="26">
        <v>-58739.315448612302</v>
      </c>
      <c r="CG63" s="26">
        <v>-373038.91171672911</v>
      </c>
      <c r="CI63" s="26">
        <v>-23779.032249165099</v>
      </c>
      <c r="CJ63" s="26">
        <v>-26286.401150493501</v>
      </c>
      <c r="CK63" s="26">
        <v>-24254.5338281187</v>
      </c>
      <c r="CL63" s="26">
        <v>-25665.0093737842</v>
      </c>
      <c r="CM63" s="26">
        <v>-27742.829623784201</v>
      </c>
      <c r="CN63" s="26">
        <v>-26223.614275515702</v>
      </c>
      <c r="CO63" s="26">
        <v>-25375.924803564103</v>
      </c>
      <c r="CP63" s="26">
        <v>-23303.983847003899</v>
      </c>
      <c r="CQ63" s="26">
        <v>-23624.993583107698</v>
      </c>
      <c r="CR63" s="26">
        <v>-25812.041529470498</v>
      </c>
      <c r="CS63" s="26">
        <v>-22715.297427176698</v>
      </c>
      <c r="CT63" s="26">
        <v>-25830.832369018302</v>
      </c>
      <c r="CU63" s="26">
        <v>-300614.49406020256</v>
      </c>
      <c r="CW63" s="26">
        <v>-19504.4381686819</v>
      </c>
      <c r="CX63" s="26">
        <v>-19006.601233339599</v>
      </c>
      <c r="CY63" s="26">
        <v>-20245.067850322997</v>
      </c>
      <c r="CZ63" s="26">
        <v>-17715.071150323001</v>
      </c>
      <c r="DA63" s="26">
        <v>-18299.2288782623</v>
      </c>
      <c r="DB63" s="26">
        <v>-17465.943752506901</v>
      </c>
      <c r="DC63" s="26">
        <v>-18158.5099521872</v>
      </c>
      <c r="DD63" s="26">
        <v>-16817.256066659997</v>
      </c>
      <c r="DE63" s="26">
        <v>-17801.917228699502</v>
      </c>
      <c r="DF63" s="26">
        <v>-17501.057228699501</v>
      </c>
      <c r="DG63" s="26">
        <v>-16670.9728034785</v>
      </c>
      <c r="DH63" s="26">
        <v>-15622.206285250799</v>
      </c>
      <c r="DI63" s="26">
        <v>-214808.2705984122</v>
      </c>
      <c r="DK63" s="26">
        <v>-16555.724159592799</v>
      </c>
      <c r="DL63" s="26">
        <v>-16055.7841595928</v>
      </c>
      <c r="DM63" s="26">
        <v>-19066.924221899899</v>
      </c>
      <c r="DN63" s="26">
        <v>-16303.681914119201</v>
      </c>
      <c r="DO63" s="26">
        <v>-18020.422928987598</v>
      </c>
      <c r="DP63" s="26">
        <v>-17068.517384672898</v>
      </c>
      <c r="DQ63" s="26">
        <v>-18112.4297665749</v>
      </c>
      <c r="DR63" s="26">
        <v>-15947.323853903399</v>
      </c>
      <c r="DS63" s="26">
        <v>-19086.541910979799</v>
      </c>
      <c r="DT63" s="26">
        <v>-15632.2432038921</v>
      </c>
      <c r="DU63" s="26">
        <v>-18674.169953892102</v>
      </c>
      <c r="DV63" s="26">
        <v>-15762.491523320601</v>
      </c>
      <c r="DW63" s="26">
        <v>-206286.25498142812</v>
      </c>
      <c r="DX63" s="81">
        <f t="shared" si="0"/>
        <v>19281.554599999999</v>
      </c>
      <c r="DY63" s="81">
        <f t="shared" si="3"/>
        <v>-48357.19773</v>
      </c>
      <c r="DZ63" s="81">
        <f t="shared" si="4"/>
        <v>-72096.458071506087</v>
      </c>
    </row>
    <row r="64" spans="2:131" outlineLevel="1">
      <c r="B64" s="2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150">
        <v>0</v>
      </c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>
        <v>0</v>
      </c>
      <c r="AD64" s="150">
        <v>0</v>
      </c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>
        <v>0</v>
      </c>
      <c r="AS64" s="26"/>
      <c r="AT64" s="26"/>
      <c r="AU64" s="26"/>
      <c r="AV64" s="26"/>
      <c r="AW64" s="26"/>
      <c r="AX64" s="26"/>
      <c r="AY64" s="26"/>
      <c r="AZ64" s="26"/>
      <c r="BA64" s="220"/>
      <c r="BB64" s="220"/>
      <c r="BC64" s="220"/>
      <c r="BD64" s="220"/>
      <c r="BE64" s="220">
        <v>0</v>
      </c>
      <c r="BF64" s="208"/>
      <c r="BG64" s="220"/>
      <c r="BH64" s="220"/>
      <c r="BI64" s="220"/>
      <c r="BJ64" s="220"/>
      <c r="BK64" s="220"/>
      <c r="BL64" s="220"/>
      <c r="BM64" s="220"/>
      <c r="BN64" s="220"/>
      <c r="BO64" s="220"/>
      <c r="BP64" s="220"/>
      <c r="BQ64" s="220"/>
      <c r="BR64" s="220"/>
      <c r="BS64" s="220">
        <v>0</v>
      </c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>
        <v>0</v>
      </c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>
        <v>0</v>
      </c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>
        <v>0</v>
      </c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>
        <v>0</v>
      </c>
      <c r="DX64" s="81">
        <f t="shared" si="0"/>
        <v>0</v>
      </c>
      <c r="DY64" s="81">
        <f t="shared" si="3"/>
        <v>0</v>
      </c>
      <c r="DZ64" s="81">
        <f t="shared" si="4"/>
        <v>0</v>
      </c>
    </row>
    <row r="65" spans="1:131">
      <c r="B65" s="11" t="s">
        <v>49</v>
      </c>
      <c r="C65" s="12">
        <v>-90000</v>
      </c>
      <c r="D65" s="12">
        <v>0</v>
      </c>
      <c r="E65" s="12"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-302960.66665999999</v>
      </c>
      <c r="O65" s="145">
        <v>-392960.66665999999</v>
      </c>
      <c r="Q65" s="12">
        <v>-151480.33333999998</v>
      </c>
      <c r="R65" s="12">
        <v>0</v>
      </c>
      <c r="S65" s="12">
        <v>0</v>
      </c>
      <c r="T65" s="12">
        <v>0</v>
      </c>
      <c r="U65" s="12">
        <v>0</v>
      </c>
      <c r="V65" s="12">
        <v>-376887.33332999999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-462817.8296800002</v>
      </c>
      <c r="AC65" s="12">
        <v>-991185.49635000026</v>
      </c>
      <c r="AD65" s="145">
        <v>-724500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-419852.58150999999</v>
      </c>
      <c r="AL65" s="12">
        <v>0</v>
      </c>
      <c r="AM65" s="12">
        <v>0</v>
      </c>
      <c r="AN65" s="12">
        <v>0</v>
      </c>
      <c r="AO65" s="12">
        <v>0</v>
      </c>
      <c r="AP65" s="12">
        <v>-150000</v>
      </c>
      <c r="AQ65" s="12">
        <v>-569852.58150999993</v>
      </c>
      <c r="AS65" s="12">
        <v>0</v>
      </c>
      <c r="AT65" s="12">
        <v>0</v>
      </c>
      <c r="AU65" s="12">
        <v>-120000</v>
      </c>
      <c r="AV65" s="12">
        <v>0</v>
      </c>
      <c r="AW65" s="12">
        <v>0</v>
      </c>
      <c r="AX65" s="12">
        <v>-370984.7</v>
      </c>
      <c r="AY65" s="12">
        <v>0</v>
      </c>
      <c r="AZ65" s="12">
        <v>0</v>
      </c>
      <c r="BA65" s="210">
        <v>0</v>
      </c>
      <c r="BB65" s="210">
        <v>0</v>
      </c>
      <c r="BC65" s="210">
        <v>0</v>
      </c>
      <c r="BD65" s="210">
        <v>-483000</v>
      </c>
      <c r="BE65" s="210">
        <v>-973984.7</v>
      </c>
      <c r="BF65" s="208"/>
      <c r="BG65" s="210">
        <v>0</v>
      </c>
      <c r="BH65" s="210">
        <v>0</v>
      </c>
      <c r="BI65" s="210">
        <v>0</v>
      </c>
      <c r="BJ65" s="210">
        <v>0</v>
      </c>
      <c r="BK65" s="210">
        <v>0</v>
      </c>
      <c r="BL65" s="210">
        <v>-340000</v>
      </c>
      <c r="BM65" s="210">
        <v>0</v>
      </c>
      <c r="BN65" s="210">
        <v>0</v>
      </c>
      <c r="BO65" s="210">
        <v>0</v>
      </c>
      <c r="BP65" s="210">
        <v>0</v>
      </c>
      <c r="BQ65" s="210">
        <v>0</v>
      </c>
      <c r="BR65" s="210">
        <v>-870000</v>
      </c>
      <c r="BS65" s="210">
        <v>-1210000</v>
      </c>
      <c r="BU65" s="12">
        <v>0</v>
      </c>
      <c r="BV65" s="12">
        <v>0</v>
      </c>
      <c r="BW65" s="12">
        <v>0</v>
      </c>
      <c r="BX65" s="12">
        <v>0</v>
      </c>
      <c r="BY65" s="12">
        <v>0</v>
      </c>
      <c r="BZ65" s="12">
        <v>-2627000</v>
      </c>
      <c r="CA65" s="12">
        <v>0</v>
      </c>
      <c r="CB65" s="12">
        <v>0</v>
      </c>
      <c r="CC65" s="12">
        <v>0</v>
      </c>
      <c r="CD65" s="12">
        <v>0</v>
      </c>
      <c r="CE65" s="12">
        <v>0</v>
      </c>
      <c r="CF65" s="12">
        <v>-400000</v>
      </c>
      <c r="CG65" s="12">
        <v>-3027000</v>
      </c>
      <c r="CI65" s="12">
        <v>0</v>
      </c>
      <c r="CJ65" s="12">
        <v>0</v>
      </c>
      <c r="CK65" s="12">
        <v>0</v>
      </c>
      <c r="CL65" s="12">
        <v>0</v>
      </c>
      <c r="CM65" s="12">
        <v>0</v>
      </c>
      <c r="CN65" s="12">
        <v>-2629500.0000000019</v>
      </c>
      <c r="CO65" s="12">
        <v>0</v>
      </c>
      <c r="CP65" s="12">
        <v>0</v>
      </c>
      <c r="CQ65" s="12">
        <v>0</v>
      </c>
      <c r="CR65" s="12">
        <v>0</v>
      </c>
      <c r="CS65" s="12">
        <v>0</v>
      </c>
      <c r="CT65" s="12">
        <v>-340000</v>
      </c>
      <c r="CU65" s="12">
        <v>-2969500.0000000019</v>
      </c>
      <c r="CW65" s="12">
        <v>0</v>
      </c>
      <c r="CX65" s="12">
        <v>0</v>
      </c>
      <c r="CY65" s="12">
        <v>0</v>
      </c>
      <c r="CZ65" s="12">
        <v>0</v>
      </c>
      <c r="DA65" s="12">
        <v>0</v>
      </c>
      <c r="DB65" s="12">
        <v>-569500</v>
      </c>
      <c r="DC65" s="12">
        <v>0</v>
      </c>
      <c r="DD65" s="12">
        <v>0</v>
      </c>
      <c r="DE65" s="12">
        <v>0</v>
      </c>
      <c r="DF65" s="12">
        <v>0</v>
      </c>
      <c r="DG65" s="12">
        <v>0</v>
      </c>
      <c r="DH65" s="12">
        <v>-500000</v>
      </c>
      <c r="DI65" s="12">
        <v>-1069500</v>
      </c>
      <c r="DK65" s="12">
        <v>0</v>
      </c>
      <c r="DL65" s="12">
        <v>0</v>
      </c>
      <c r="DM65" s="12">
        <v>0</v>
      </c>
      <c r="DN65" s="12">
        <v>0</v>
      </c>
      <c r="DO65" s="12">
        <v>0</v>
      </c>
      <c r="DP65" s="12">
        <v>-500000</v>
      </c>
      <c r="DQ65" s="12">
        <v>0</v>
      </c>
      <c r="DR65" s="12">
        <v>0</v>
      </c>
      <c r="DS65" s="12">
        <v>0</v>
      </c>
      <c r="DT65" s="12">
        <v>0</v>
      </c>
      <c r="DU65" s="12">
        <v>0</v>
      </c>
      <c r="DV65" s="12">
        <v>-900000</v>
      </c>
      <c r="DW65" s="12">
        <v>-1400000</v>
      </c>
      <c r="DX65" s="81">
        <f t="shared" si="0"/>
        <v>-598224.82969000028</v>
      </c>
      <c r="DY65" s="81">
        <f t="shared" si="3"/>
        <v>421332.91484000033</v>
      </c>
      <c r="DZ65" s="81">
        <f t="shared" si="4"/>
        <v>-404132.11849000002</v>
      </c>
      <c r="EA65" s="9">
        <f>BS65-BE65</f>
        <v>-236015.30000000005</v>
      </c>
    </row>
    <row r="66" spans="1:131" outlineLevel="1">
      <c r="B66" s="25" t="s">
        <v>1211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150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/>
      <c r="AC66" s="26">
        <v>0</v>
      </c>
      <c r="AD66" s="150">
        <v>0</v>
      </c>
      <c r="AE66" s="26">
        <v>0</v>
      </c>
      <c r="AF66" s="26">
        <v>0</v>
      </c>
      <c r="AG66" s="26">
        <v>0</v>
      </c>
      <c r="AH66" s="26">
        <v>0</v>
      </c>
      <c r="AI66" s="26"/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S66" s="26"/>
      <c r="AT66" s="26"/>
      <c r="AU66" s="26">
        <v>0</v>
      </c>
      <c r="AV66" s="26">
        <v>0</v>
      </c>
      <c r="AW66" s="26">
        <v>0</v>
      </c>
      <c r="AX66" s="26">
        <v>0</v>
      </c>
      <c r="AY66" s="26"/>
      <c r="AZ66" s="26"/>
      <c r="BA66" s="220"/>
      <c r="BB66" s="220"/>
      <c r="BC66" s="220"/>
      <c r="BD66" s="220"/>
      <c r="BE66" s="220">
        <v>0</v>
      </c>
      <c r="BF66" s="208"/>
      <c r="BG66" s="220"/>
      <c r="BH66" s="220"/>
      <c r="BI66" s="220"/>
      <c r="BJ66" s="220"/>
      <c r="BK66" s="220"/>
      <c r="BL66" s="220"/>
      <c r="BM66" s="220"/>
      <c r="BN66" s="220"/>
      <c r="BO66" s="220"/>
      <c r="BP66" s="220"/>
      <c r="BQ66" s="220"/>
      <c r="BR66" s="220"/>
      <c r="BS66" s="220">
        <v>0</v>
      </c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>
        <v>0</v>
      </c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>
        <v>0</v>
      </c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>
        <v>0</v>
      </c>
      <c r="DK66" s="26"/>
      <c r="DL66" s="26"/>
      <c r="DM66" s="26"/>
      <c r="DN66" s="26"/>
      <c r="DO66" s="26"/>
      <c r="DP66" s="26"/>
      <c r="DQ66" s="26"/>
      <c r="DR66" s="26"/>
      <c r="DS66" s="26"/>
      <c r="DT66" s="26"/>
      <c r="DU66" s="26"/>
      <c r="DV66" s="26"/>
      <c r="DW66" s="26">
        <v>0</v>
      </c>
      <c r="DX66" s="9">
        <f t="shared" si="0"/>
        <v>0</v>
      </c>
      <c r="DY66" s="9">
        <f t="shared" si="3"/>
        <v>0</v>
      </c>
      <c r="DZ66" s="9">
        <f t="shared" si="3"/>
        <v>0</v>
      </c>
    </row>
    <row r="67" spans="1:131" outlineLevel="1">
      <c r="B67" s="25" t="s">
        <v>51</v>
      </c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>
        <v>-189125.50365</v>
      </c>
      <c r="O67" s="150">
        <v>-189125.50365</v>
      </c>
      <c r="Q67" s="26">
        <v>-94562.751829999994</v>
      </c>
      <c r="R67" s="26">
        <v>0</v>
      </c>
      <c r="S67" s="26">
        <v>0</v>
      </c>
      <c r="T67" s="26">
        <v>0</v>
      </c>
      <c r="U67" s="26">
        <v>0</v>
      </c>
      <c r="V67" s="26">
        <v>-376887.33332999999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-42653.829680000003</v>
      </c>
      <c r="AC67" s="26">
        <v>-514103.91484000004</v>
      </c>
      <c r="AD67" s="150">
        <v>-484500</v>
      </c>
      <c r="AE67" s="26">
        <v>0</v>
      </c>
      <c r="AF67" s="26">
        <v>0</v>
      </c>
      <c r="AG67" s="26">
        <v>0</v>
      </c>
      <c r="AH67" s="26">
        <v>0</v>
      </c>
      <c r="AI67" s="26"/>
      <c r="AJ67" s="26">
        <v>0</v>
      </c>
      <c r="AK67" s="26">
        <v>-209770.58150999999</v>
      </c>
      <c r="AL67" s="26">
        <v>0</v>
      </c>
      <c r="AM67" s="26">
        <v>0</v>
      </c>
      <c r="AN67" s="26">
        <v>0</v>
      </c>
      <c r="AO67" s="26">
        <v>0</v>
      </c>
      <c r="AP67" s="26">
        <v>-150000</v>
      </c>
      <c r="AQ67" s="26">
        <v>-359770.58150999999</v>
      </c>
      <c r="AS67" s="26"/>
      <c r="AT67" s="26"/>
      <c r="AU67" s="26">
        <v>-120000</v>
      </c>
      <c r="AV67" s="26">
        <v>0</v>
      </c>
      <c r="AW67" s="26">
        <v>0</v>
      </c>
      <c r="AX67" s="26">
        <v>-370984.7</v>
      </c>
      <c r="AY67" s="26"/>
      <c r="AZ67" s="26"/>
      <c r="BA67" s="220"/>
      <c r="BB67" s="220"/>
      <c r="BC67" s="220"/>
      <c r="BD67" s="220"/>
      <c r="BE67" s="220">
        <v>-490984.7</v>
      </c>
      <c r="BF67" s="208"/>
      <c r="BG67" s="220"/>
      <c r="BH67" s="220"/>
      <c r="BI67" s="220"/>
      <c r="BJ67" s="220"/>
      <c r="BK67" s="220"/>
      <c r="BL67" s="220">
        <v>-340000</v>
      </c>
      <c r="BM67" s="220"/>
      <c r="BN67" s="220"/>
      <c r="BO67" s="220"/>
      <c r="BP67" s="220"/>
      <c r="BQ67" s="220"/>
      <c r="BR67" s="220"/>
      <c r="BS67" s="220">
        <v>-340000</v>
      </c>
      <c r="BU67" s="26"/>
      <c r="BV67" s="26"/>
      <c r="BW67" s="26"/>
      <c r="BX67" s="26"/>
      <c r="BY67" s="26"/>
      <c r="BZ67" s="220">
        <v>-527000</v>
      </c>
      <c r="CA67" s="26"/>
      <c r="CB67" s="26"/>
      <c r="CC67" s="26"/>
      <c r="CD67" s="26"/>
      <c r="CE67" s="26"/>
      <c r="CF67" s="26"/>
      <c r="CG67" s="26">
        <v>-527000</v>
      </c>
      <c r="CI67" s="26"/>
      <c r="CJ67" s="26"/>
      <c r="CK67" s="26"/>
      <c r="CL67" s="26"/>
      <c r="CM67" s="26"/>
      <c r="CN67" s="220">
        <v>-529500</v>
      </c>
      <c r="CO67" s="26"/>
      <c r="CP67" s="26"/>
      <c r="CQ67" s="26"/>
      <c r="CR67" s="26"/>
      <c r="CS67" s="26"/>
      <c r="CT67" s="26">
        <v>-40000</v>
      </c>
      <c r="CU67" s="26">
        <v>-569500</v>
      </c>
      <c r="CW67" s="26"/>
      <c r="CX67" s="26"/>
      <c r="CY67" s="26"/>
      <c r="CZ67" s="26"/>
      <c r="DA67" s="26"/>
      <c r="DB67" s="220">
        <v>-569500</v>
      </c>
      <c r="DC67" s="26"/>
      <c r="DD67" s="26"/>
      <c r="DE67" s="26"/>
      <c r="DF67" s="26"/>
      <c r="DG67" s="26"/>
      <c r="DH67" s="26"/>
      <c r="DI67" s="26">
        <v>-569500</v>
      </c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>
        <v>0</v>
      </c>
      <c r="DX67" s="9">
        <f t="shared" si="0"/>
        <v>-324978.41119000001</v>
      </c>
      <c r="DY67" s="9">
        <f t="shared" si="3"/>
        <v>154333.33333000005</v>
      </c>
      <c r="DZ67" s="9">
        <f t="shared" si="3"/>
        <v>484500</v>
      </c>
    </row>
    <row r="68" spans="1:131" outlineLevel="1">
      <c r="B68" s="25" t="s">
        <v>52</v>
      </c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150">
        <v>0</v>
      </c>
      <c r="Q68" s="26">
        <v>0</v>
      </c>
      <c r="R68" s="26">
        <v>0</v>
      </c>
      <c r="S68" s="26">
        <v>0</v>
      </c>
      <c r="T68" s="26">
        <v>0</v>
      </c>
      <c r="U68" s="26">
        <v>0</v>
      </c>
      <c r="V68" s="26">
        <v>0</v>
      </c>
      <c r="W68" s="26">
        <v>0</v>
      </c>
      <c r="X68" s="26">
        <v>0</v>
      </c>
      <c r="Y68" s="26">
        <v>0</v>
      </c>
      <c r="Z68" s="26">
        <v>0</v>
      </c>
      <c r="AA68" s="26">
        <v>0</v>
      </c>
      <c r="AB68" s="26"/>
      <c r="AC68" s="26">
        <v>0</v>
      </c>
      <c r="AD68" s="150">
        <v>0</v>
      </c>
      <c r="AE68" s="26">
        <v>0</v>
      </c>
      <c r="AF68" s="26">
        <v>0</v>
      </c>
      <c r="AG68" s="26">
        <v>0</v>
      </c>
      <c r="AH68" s="26">
        <v>0</v>
      </c>
      <c r="AI68" s="26"/>
      <c r="AJ68" s="26">
        <v>0</v>
      </c>
      <c r="AK68" s="26">
        <v>0</v>
      </c>
      <c r="AL68" s="26">
        <v>0</v>
      </c>
      <c r="AM68" s="26">
        <v>0</v>
      </c>
      <c r="AN68" s="26">
        <v>0</v>
      </c>
      <c r="AO68" s="26">
        <v>0</v>
      </c>
      <c r="AP68" s="26">
        <v>0</v>
      </c>
      <c r="AQ68" s="26">
        <v>0</v>
      </c>
      <c r="AS68" s="26"/>
      <c r="AT68" s="26"/>
      <c r="AU68" s="26">
        <v>0</v>
      </c>
      <c r="AV68" s="26">
        <v>0</v>
      </c>
      <c r="AW68" s="26">
        <v>0</v>
      </c>
      <c r="AX68" s="26">
        <v>0</v>
      </c>
      <c r="AY68" s="26"/>
      <c r="AZ68" s="26"/>
      <c r="BA68" s="220"/>
      <c r="BB68" s="220"/>
      <c r="BC68" s="220"/>
      <c r="BD68" s="220"/>
      <c r="BE68" s="220">
        <v>0</v>
      </c>
      <c r="BF68" s="208"/>
      <c r="BG68" s="220"/>
      <c r="BH68" s="220"/>
      <c r="BI68" s="220"/>
      <c r="BJ68" s="220"/>
      <c r="BK68" s="220"/>
      <c r="BL68" s="220"/>
      <c r="BM68" s="220"/>
      <c r="BN68" s="220"/>
      <c r="BO68" s="220"/>
      <c r="BP68" s="220"/>
      <c r="BQ68" s="220"/>
      <c r="BR68" s="220"/>
      <c r="BS68" s="220">
        <v>0</v>
      </c>
      <c r="BU68" s="26"/>
      <c r="BV68" s="26"/>
      <c r="BW68" s="26"/>
      <c r="BX68" s="26"/>
      <c r="BY68" s="26"/>
      <c r="BZ68" s="26">
        <v>-507397.37729963916</v>
      </c>
      <c r="CA68" s="26"/>
      <c r="CB68" s="26"/>
      <c r="CC68" s="26"/>
      <c r="CD68" s="26"/>
      <c r="CE68" s="26"/>
      <c r="CF68" s="26"/>
      <c r="CG68" s="26">
        <v>-507397.37729963916</v>
      </c>
      <c r="CI68" s="26"/>
      <c r="CJ68" s="26"/>
      <c r="CK68" s="26"/>
      <c r="CL68" s="26"/>
      <c r="CM68" s="26"/>
      <c r="CN68" s="26">
        <v>-1331928.4191841001</v>
      </c>
      <c r="CO68" s="26"/>
      <c r="CP68" s="26"/>
      <c r="CQ68" s="26"/>
      <c r="CR68" s="26"/>
      <c r="CS68" s="26"/>
      <c r="CT68" s="26"/>
      <c r="CU68" s="26">
        <v>-1331928.4191841001</v>
      </c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>
        <v>0</v>
      </c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>
        <v>0</v>
      </c>
      <c r="DX68" s="9">
        <f t="shared" si="0"/>
        <v>0</v>
      </c>
      <c r="DY68" s="9">
        <f t="shared" si="3"/>
        <v>0</v>
      </c>
      <c r="DZ68" s="9">
        <f t="shared" si="3"/>
        <v>0</v>
      </c>
    </row>
    <row r="69" spans="1:131" outlineLevel="1">
      <c r="B69" s="25" t="s">
        <v>53</v>
      </c>
      <c r="C69" s="26">
        <v>-90000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/>
      <c r="K69" s="26"/>
      <c r="L69" s="26"/>
      <c r="M69" s="26"/>
      <c r="N69" s="26">
        <v>-113835.16301</v>
      </c>
      <c r="O69" s="150">
        <v>-203835.16301000002</v>
      </c>
      <c r="Q69" s="26">
        <v>-56917.581509999996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-63466.666666666701</v>
      </c>
      <c r="AC69" s="26">
        <v>-120384.2481766667</v>
      </c>
      <c r="AD69" s="150">
        <v>-240000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-210082</v>
      </c>
      <c r="AL69" s="26">
        <v>0</v>
      </c>
      <c r="AM69" s="26">
        <v>0</v>
      </c>
      <c r="AN69" s="26">
        <v>0</v>
      </c>
      <c r="AO69" s="26">
        <v>0</v>
      </c>
      <c r="AP69" s="26">
        <v>0</v>
      </c>
      <c r="AQ69" s="26">
        <v>-210082</v>
      </c>
      <c r="AS69" s="26">
        <v>0</v>
      </c>
      <c r="AT69" s="26">
        <v>0</v>
      </c>
      <c r="AU69" s="26">
        <v>0</v>
      </c>
      <c r="AV69" s="26">
        <v>0</v>
      </c>
      <c r="AW69" s="26">
        <v>0</v>
      </c>
      <c r="AX69" s="26">
        <v>0</v>
      </c>
      <c r="AY69" s="26">
        <v>0</v>
      </c>
      <c r="AZ69" s="26">
        <v>0</v>
      </c>
      <c r="BA69" s="220">
        <v>0</v>
      </c>
      <c r="BB69" s="220">
        <v>0</v>
      </c>
      <c r="BC69" s="220">
        <v>0</v>
      </c>
      <c r="BD69" s="220">
        <v>-483000</v>
      </c>
      <c r="BE69" s="220">
        <v>-483000</v>
      </c>
      <c r="BF69" s="208"/>
      <c r="BG69" s="220">
        <v>0</v>
      </c>
      <c r="BH69" s="220">
        <v>0</v>
      </c>
      <c r="BI69" s="220">
        <v>0</v>
      </c>
      <c r="BJ69" s="220">
        <v>0</v>
      </c>
      <c r="BK69" s="220">
        <v>0</v>
      </c>
      <c r="BL69" s="220">
        <v>0</v>
      </c>
      <c r="BM69" s="220">
        <v>0</v>
      </c>
      <c r="BN69" s="220">
        <v>0</v>
      </c>
      <c r="BO69" s="220">
        <v>0</v>
      </c>
      <c r="BP69" s="220">
        <v>0</v>
      </c>
      <c r="BQ69" s="220">
        <v>0</v>
      </c>
      <c r="BR69" s="220">
        <v>-870000</v>
      </c>
      <c r="BS69" s="220">
        <v>-870000</v>
      </c>
      <c r="BU69" s="26">
        <v>0</v>
      </c>
      <c r="BV69" s="26"/>
      <c r="BW69" s="26">
        <v>0</v>
      </c>
      <c r="BX69" s="26">
        <v>0</v>
      </c>
      <c r="BY69" s="26">
        <v>0</v>
      </c>
      <c r="BZ69" s="26">
        <v>-1592602.6227003608</v>
      </c>
      <c r="CA69" s="26"/>
      <c r="CB69" s="26">
        <v>0</v>
      </c>
      <c r="CC69" s="26">
        <v>0</v>
      </c>
      <c r="CD69" s="26">
        <v>0</v>
      </c>
      <c r="CE69" s="26">
        <v>0</v>
      </c>
      <c r="CF69" s="26">
        <v>-400000</v>
      </c>
      <c r="CG69" s="26">
        <v>-1992602.6227003608</v>
      </c>
      <c r="CI69" s="26">
        <v>0</v>
      </c>
      <c r="CJ69" s="26">
        <v>0</v>
      </c>
      <c r="CK69" s="26"/>
      <c r="CL69" s="26">
        <v>0</v>
      </c>
      <c r="CM69" s="26">
        <v>0</v>
      </c>
      <c r="CN69" s="26">
        <v>-768071.58081590151</v>
      </c>
      <c r="CO69" s="26">
        <v>0</v>
      </c>
      <c r="CP69" s="26">
        <v>0</v>
      </c>
      <c r="CQ69" s="26"/>
      <c r="CR69" s="26">
        <v>0</v>
      </c>
      <c r="CS69" s="26">
        <v>0</v>
      </c>
      <c r="CT69" s="26">
        <v>-300000</v>
      </c>
      <c r="CU69" s="26">
        <v>-1068071.5808159015</v>
      </c>
      <c r="CW69" s="26">
        <v>0</v>
      </c>
      <c r="CX69" s="26">
        <v>0</v>
      </c>
      <c r="CY69" s="26">
        <v>0</v>
      </c>
      <c r="CZ69" s="26">
        <v>0</v>
      </c>
      <c r="DA69" s="26">
        <v>0</v>
      </c>
      <c r="DB69" s="26"/>
      <c r="DC69" s="26">
        <v>0</v>
      </c>
      <c r="DD69" s="26">
        <v>0</v>
      </c>
      <c r="DE69" s="26">
        <v>0</v>
      </c>
      <c r="DF69" s="26">
        <v>0</v>
      </c>
      <c r="DG69" s="26">
        <v>0</v>
      </c>
      <c r="DH69" s="26">
        <v>-500000</v>
      </c>
      <c r="DI69" s="26">
        <v>-500000</v>
      </c>
      <c r="DK69" s="26">
        <v>0</v>
      </c>
      <c r="DL69" s="26">
        <v>0</v>
      </c>
      <c r="DM69" s="26">
        <v>0</v>
      </c>
      <c r="DN69" s="26">
        <v>0</v>
      </c>
      <c r="DO69" s="26">
        <v>0</v>
      </c>
      <c r="DP69" s="26">
        <v>-500000</v>
      </c>
      <c r="DQ69" s="26">
        <v>0</v>
      </c>
      <c r="DR69" s="26">
        <v>0</v>
      </c>
      <c r="DS69" s="26">
        <v>0</v>
      </c>
      <c r="DT69" s="26">
        <v>0</v>
      </c>
      <c r="DU69" s="26">
        <v>0</v>
      </c>
      <c r="DV69" s="26">
        <v>-900000</v>
      </c>
      <c r="DW69" s="26">
        <v>-1400000</v>
      </c>
      <c r="DX69" s="9">
        <f t="shared" si="0"/>
        <v>83450.914833333314</v>
      </c>
      <c r="DY69" s="9">
        <f t="shared" si="3"/>
        <v>-89697.751823333296</v>
      </c>
      <c r="DZ69" s="9">
        <f t="shared" si="3"/>
        <v>240000</v>
      </c>
    </row>
    <row r="70" spans="1:131" outlineLevel="1">
      <c r="B70" s="25" t="s">
        <v>1046</v>
      </c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150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-356697.33333333349</v>
      </c>
      <c r="AC70" s="26">
        <v>-356697.33333333349</v>
      </c>
      <c r="AD70" s="150">
        <v>0</v>
      </c>
      <c r="AE70" s="26">
        <v>0</v>
      </c>
      <c r="AF70" s="26">
        <v>0</v>
      </c>
      <c r="AG70" s="26">
        <v>0</v>
      </c>
      <c r="AH70" s="26">
        <v>0</v>
      </c>
      <c r="AI70" s="26"/>
      <c r="AJ70" s="26">
        <v>0</v>
      </c>
      <c r="AK70" s="26">
        <v>0</v>
      </c>
      <c r="AL70" s="26">
        <v>0</v>
      </c>
      <c r="AM70" s="26">
        <v>0</v>
      </c>
      <c r="AN70" s="26">
        <v>0</v>
      </c>
      <c r="AO70" s="26">
        <v>0</v>
      </c>
      <c r="AP70" s="26">
        <v>0</v>
      </c>
      <c r="AQ70" s="26">
        <v>0</v>
      </c>
      <c r="AS70" s="26"/>
      <c r="AT70" s="26"/>
      <c r="AU70" s="26">
        <v>0</v>
      </c>
      <c r="AV70" s="26">
        <v>0</v>
      </c>
      <c r="AW70" s="26">
        <v>0</v>
      </c>
      <c r="AX70" s="26">
        <v>0</v>
      </c>
      <c r="AY70" s="26"/>
      <c r="AZ70" s="26"/>
      <c r="BA70" s="220"/>
      <c r="BB70" s="220"/>
      <c r="BC70" s="220"/>
      <c r="BD70" s="220"/>
      <c r="BE70" s="220">
        <v>0</v>
      </c>
      <c r="BF70" s="208"/>
      <c r="BG70" s="220"/>
      <c r="BH70" s="220"/>
      <c r="BI70" s="220"/>
      <c r="BJ70" s="220"/>
      <c r="BK70" s="220"/>
      <c r="BL70" s="220"/>
      <c r="BM70" s="220"/>
      <c r="BN70" s="220"/>
      <c r="BO70" s="220"/>
      <c r="BP70" s="220"/>
      <c r="BQ70" s="220"/>
      <c r="BR70" s="220"/>
      <c r="BS70" s="220">
        <v>0</v>
      </c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>
        <v>0</v>
      </c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>
        <v>0</v>
      </c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>
        <v>0</v>
      </c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>
        <v>0</v>
      </c>
      <c r="DX70" s="9">
        <f t="shared" si="0"/>
        <v>-356697.33333333349</v>
      </c>
      <c r="DY70" s="9">
        <f t="shared" si="3"/>
        <v>356697.33333333349</v>
      </c>
      <c r="DZ70" s="9">
        <f t="shared" si="3"/>
        <v>0</v>
      </c>
    </row>
    <row r="71" spans="1:131">
      <c r="B71" s="27" t="s">
        <v>54</v>
      </c>
      <c r="C71" s="28">
        <v>-463782.64003000007</v>
      </c>
      <c r="D71" s="28">
        <v>139472.01422000001</v>
      </c>
      <c r="E71" s="28">
        <v>44292.976110000047</v>
      </c>
      <c r="F71" s="28">
        <v>155995.14283999993</v>
      </c>
      <c r="G71" s="28">
        <v>-17838.188430000137</v>
      </c>
      <c r="H71" s="28">
        <v>566498.69781000039</v>
      </c>
      <c r="I71" s="28">
        <v>151752.65971000004</v>
      </c>
      <c r="J71" s="28">
        <v>132959.63563000003</v>
      </c>
      <c r="K71" s="28">
        <v>12126.174330000042</v>
      </c>
      <c r="L71" s="28">
        <v>146152.27266999992</v>
      </c>
      <c r="M71" s="28">
        <v>-4341.8861980000347</v>
      </c>
      <c r="N71" s="28">
        <v>-369108.44090199994</v>
      </c>
      <c r="O71" s="151">
        <v>494178.41775999975</v>
      </c>
      <c r="Q71" s="28">
        <v>-128727.897266</v>
      </c>
      <c r="R71" s="28">
        <v>192841.1222827</v>
      </c>
      <c r="S71" s="28">
        <v>98044.237637299841</v>
      </c>
      <c r="T71" s="28">
        <v>175567.22446000006</v>
      </c>
      <c r="U71" s="28">
        <v>165047.4155603</v>
      </c>
      <c r="V71" s="28">
        <v>-665232.59053999989</v>
      </c>
      <c r="W71" s="28">
        <v>135341.3075497</v>
      </c>
      <c r="X71" s="28">
        <v>152474.5293963</v>
      </c>
      <c r="Y71" s="28">
        <v>78664.461637200016</v>
      </c>
      <c r="Z71" s="28">
        <v>118031.64300300011</v>
      </c>
      <c r="AA71" s="28">
        <v>129827.81518350008</v>
      </c>
      <c r="AB71" s="28">
        <v>-442580.89576670015</v>
      </c>
      <c r="AC71" s="28">
        <v>9298.373137299408</v>
      </c>
      <c r="AD71" s="151">
        <v>-443268.36584882124</v>
      </c>
      <c r="AE71" s="28">
        <v>-71536.629740999968</v>
      </c>
      <c r="AF71" s="28">
        <v>175792.86269330001</v>
      </c>
      <c r="AG71" s="28">
        <v>126642.74993560091</v>
      </c>
      <c r="AH71" s="28">
        <v>184147.72652999999</v>
      </c>
      <c r="AI71" s="28">
        <v>161449.29852000001</v>
      </c>
      <c r="AJ71" s="28">
        <v>-567705.97632999998</v>
      </c>
      <c r="AK71" s="28">
        <v>-246526.60201520013</v>
      </c>
      <c r="AL71" s="28">
        <v>175337.77503999992</v>
      </c>
      <c r="AM71" s="28">
        <v>-738862.72222</v>
      </c>
      <c r="AN71" s="28">
        <v>197831.17384</v>
      </c>
      <c r="AO71" s="28">
        <v>-228660.26754999993</v>
      </c>
      <c r="AP71" s="28">
        <v>-134090.40096999999</v>
      </c>
      <c r="AQ71" s="28">
        <v>-966181.0122672983</v>
      </c>
      <c r="AS71" s="28">
        <v>-2475.3509700000045</v>
      </c>
      <c r="AT71" s="28">
        <v>215341.03833859993</v>
      </c>
      <c r="AU71" s="28">
        <v>43699.648971400078</v>
      </c>
      <c r="AV71" s="28">
        <v>222347.26339999985</v>
      </c>
      <c r="AW71" s="28">
        <v>-196863.81754999995</v>
      </c>
      <c r="AX71" s="28">
        <v>-74065.068890000228</v>
      </c>
      <c r="AY71" s="28">
        <v>194052.2737999995</v>
      </c>
      <c r="AZ71" s="28">
        <v>246914.07932662798</v>
      </c>
      <c r="BA71" s="221">
        <v>173912.0511033721</v>
      </c>
      <c r="BB71" s="221">
        <v>86439.086639999936</v>
      </c>
      <c r="BC71" s="221">
        <v>-185526.21279000002</v>
      </c>
      <c r="BD71" s="221">
        <v>-442069.35022999957</v>
      </c>
      <c r="BE71" s="221">
        <v>281705.64115000004</v>
      </c>
      <c r="BF71" s="208"/>
      <c r="BG71" s="221">
        <v>-66428.321800000369</v>
      </c>
      <c r="BH71" s="221">
        <v>219429.99651000011</v>
      </c>
      <c r="BI71" s="221">
        <v>156147.93057936986</v>
      </c>
      <c r="BJ71" s="221">
        <v>217835.01907706723</v>
      </c>
      <c r="BK71" s="221">
        <v>-177618.2748864372</v>
      </c>
      <c r="BL71" s="221">
        <v>-230715.33954000019</v>
      </c>
      <c r="BM71" s="221">
        <v>198492.32443838121</v>
      </c>
      <c r="BN71" s="221">
        <v>208762.16142161886</v>
      </c>
      <c r="BO71" s="221">
        <v>180997.67484758075</v>
      </c>
      <c r="BP71" s="221">
        <v>201868.46627053281</v>
      </c>
      <c r="BQ71" s="221">
        <v>-178830.07687675086</v>
      </c>
      <c r="BR71" s="221">
        <v>-600111.04699220788</v>
      </c>
      <c r="BS71" s="221">
        <v>129830.51304915431</v>
      </c>
      <c r="BU71" s="28">
        <v>-41574.649156988678</v>
      </c>
      <c r="BV71" s="28">
        <v>226384.74978395508</v>
      </c>
      <c r="BW71" s="28">
        <v>199550.14781929727</v>
      </c>
      <c r="BX71" s="28">
        <v>214230.76877041592</v>
      </c>
      <c r="BY71" s="28">
        <v>-232163.74843222328</v>
      </c>
      <c r="BZ71" s="28">
        <v>-619905.43881732225</v>
      </c>
      <c r="CA71" s="28">
        <v>181519.42311346761</v>
      </c>
      <c r="CB71" s="28">
        <v>199419.1765857352</v>
      </c>
      <c r="CC71" s="28">
        <v>202988.64386360435</v>
      </c>
      <c r="CD71" s="28">
        <v>190850.38166581022</v>
      </c>
      <c r="CE71" s="28">
        <v>-227591.08442063886</v>
      </c>
      <c r="CF71" s="28">
        <v>-634346.84905561211</v>
      </c>
      <c r="CG71" s="28">
        <v>-340638.47828049818</v>
      </c>
      <c r="CI71" s="28">
        <v>19378.494012552885</v>
      </c>
      <c r="CJ71" s="28">
        <v>232489.79900965589</v>
      </c>
      <c r="CK71" s="28">
        <v>258850.4993620303</v>
      </c>
      <c r="CL71" s="28">
        <v>252796.73297984456</v>
      </c>
      <c r="CM71" s="28">
        <v>-172342.58161338093</v>
      </c>
      <c r="CN71" s="28">
        <v>-798102.35666253837</v>
      </c>
      <c r="CO71" s="28">
        <v>202236.47141625278</v>
      </c>
      <c r="CP71" s="28">
        <v>212142.51859978263</v>
      </c>
      <c r="CQ71" s="28">
        <v>209259.77630983535</v>
      </c>
      <c r="CR71" s="28">
        <v>196174.02041783629</v>
      </c>
      <c r="CS71" s="28">
        <v>-188178.51931211862</v>
      </c>
      <c r="CT71" s="28">
        <v>-573020.72596487333</v>
      </c>
      <c r="CU71" s="28">
        <v>-148315.87144512078</v>
      </c>
      <c r="CW71" s="28">
        <v>18712.496725267181</v>
      </c>
      <c r="CX71" s="28">
        <v>251402.49200286507</v>
      </c>
      <c r="CY71" s="28">
        <v>264027.47044907778</v>
      </c>
      <c r="CZ71" s="28">
        <v>251628.13702525702</v>
      </c>
      <c r="DA71" s="28">
        <v>-134003.02207722704</v>
      </c>
      <c r="DB71" s="28">
        <v>-735374.51148183609</v>
      </c>
      <c r="DC71" s="28">
        <v>218769.5110949243</v>
      </c>
      <c r="DD71" s="28">
        <v>223932.6868211735</v>
      </c>
      <c r="DE71" s="28">
        <v>218495.06903726442</v>
      </c>
      <c r="DF71" s="28">
        <v>210345.15625888811</v>
      </c>
      <c r="DG71" s="28">
        <v>-158834.98038174299</v>
      </c>
      <c r="DH71" s="28">
        <v>-686157.97587497381</v>
      </c>
      <c r="DI71" s="28">
        <v>-57057.470401062601</v>
      </c>
      <c r="DK71" s="28">
        <v>-5277.8608588785746</v>
      </c>
      <c r="DL71" s="28">
        <v>247764.47805542048</v>
      </c>
      <c r="DM71" s="28">
        <v>260257.85489341526</v>
      </c>
      <c r="DN71" s="28">
        <v>262814.94891701813</v>
      </c>
      <c r="DO71" s="28">
        <v>266422.79800889461</v>
      </c>
      <c r="DP71" s="28">
        <v>-991951.18768585951</v>
      </c>
      <c r="DQ71" s="28">
        <v>245326.70759978116</v>
      </c>
      <c r="DR71" s="28">
        <v>254410.97879793309</v>
      </c>
      <c r="DS71" s="28">
        <v>251403.68980403044</v>
      </c>
      <c r="DT71" s="28">
        <v>246413.02982873289</v>
      </c>
      <c r="DU71" s="28">
        <v>249078.69694521616</v>
      </c>
      <c r="DV71" s="28">
        <v>-1110947.9555125115</v>
      </c>
      <c r="DW71" s="28">
        <v>175716.17879319302</v>
      </c>
      <c r="DX71" s="9">
        <f t="shared" si="0"/>
        <v>-484880.04462270031</v>
      </c>
      <c r="DY71" s="9">
        <f t="shared" si="3"/>
        <v>-975479.38540459774</v>
      </c>
      <c r="DZ71" s="9">
        <f t="shared" ref="DZ71:DZ75" si="5">BE71-AQ71</f>
        <v>1247886.6534172983</v>
      </c>
      <c r="EA71" s="9">
        <f>BS71-BE71</f>
        <v>-151875.12810084573</v>
      </c>
    </row>
    <row r="72" spans="1:131" hidden="1">
      <c r="B72" s="29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6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6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S72" s="14"/>
      <c r="AT72" s="14"/>
      <c r="AU72" s="14"/>
      <c r="AV72" s="14"/>
      <c r="AW72" s="14"/>
      <c r="AX72" s="14"/>
      <c r="AY72" s="14"/>
      <c r="AZ72" s="14"/>
      <c r="BA72" s="213"/>
      <c r="BB72" s="213"/>
      <c r="BC72" s="213"/>
      <c r="BD72" s="213"/>
      <c r="BE72" s="213"/>
      <c r="BF72" s="208"/>
      <c r="BG72" s="213"/>
      <c r="BH72" s="213"/>
      <c r="BI72" s="213"/>
      <c r="BJ72" s="213"/>
      <c r="BK72" s="213"/>
      <c r="BL72" s="213"/>
      <c r="BM72" s="213"/>
      <c r="BN72" s="213"/>
      <c r="BO72" s="213"/>
      <c r="BP72" s="213"/>
      <c r="BQ72" s="213"/>
      <c r="BR72" s="213"/>
      <c r="BS72" s="213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9">
        <f t="shared" si="0"/>
        <v>0</v>
      </c>
      <c r="DY72" s="9">
        <f t="shared" si="3"/>
        <v>0</v>
      </c>
      <c r="DZ72" s="9">
        <f t="shared" si="5"/>
        <v>0</v>
      </c>
    </row>
    <row r="73" spans="1:131" ht="15.5">
      <c r="B73" s="30" t="s">
        <v>55</v>
      </c>
      <c r="C73" s="31">
        <v>166367.82258999994</v>
      </c>
      <c r="D73" s="31">
        <v>305839.83680999995</v>
      </c>
      <c r="E73" s="31">
        <v>350132.81292</v>
      </c>
      <c r="F73" s="31">
        <v>506127.95575999992</v>
      </c>
      <c r="G73" s="31">
        <v>488289.76732999977</v>
      </c>
      <c r="H73" s="31">
        <v>1054788.4651400002</v>
      </c>
      <c r="I73" s="31">
        <v>1206541.1248500003</v>
      </c>
      <c r="J73" s="31">
        <v>1339500.7604800002</v>
      </c>
      <c r="K73" s="31">
        <v>1351626.9348100002</v>
      </c>
      <c r="L73" s="31">
        <v>1497779.2074800001</v>
      </c>
      <c r="M73" s="31">
        <v>1493437.321282</v>
      </c>
      <c r="N73" s="31">
        <v>1124328.88038</v>
      </c>
      <c r="O73" s="152">
        <v>1124328.8803799998</v>
      </c>
      <c r="Q73" s="31">
        <v>995600.98311399994</v>
      </c>
      <c r="R73" s="31">
        <v>1188442.1053966999</v>
      </c>
      <c r="S73" s="31">
        <v>1286486.3430339997</v>
      </c>
      <c r="T73" s="31">
        <v>1462053.5674939998</v>
      </c>
      <c r="U73" s="31">
        <v>1627100.9830542998</v>
      </c>
      <c r="V73" s="31">
        <v>961868.39251429995</v>
      </c>
      <c r="W73" s="31">
        <v>1097209.700064</v>
      </c>
      <c r="X73" s="31">
        <v>1249684.2294602999</v>
      </c>
      <c r="Y73" s="31">
        <v>1328348.6910975</v>
      </c>
      <c r="Z73" s="31">
        <v>1446380.3341005002</v>
      </c>
      <c r="AA73" s="31">
        <v>1576208.1492840003</v>
      </c>
      <c r="AB73" s="31">
        <v>1133627.2535173001</v>
      </c>
      <c r="AC73" s="31">
        <v>1133627.2535172994</v>
      </c>
      <c r="AD73" s="152">
        <v>189255.40665710589</v>
      </c>
      <c r="AE73" s="31">
        <v>1062090.6237763001</v>
      </c>
      <c r="AF73" s="31">
        <v>1237883.4864696001</v>
      </c>
      <c r="AG73" s="31">
        <v>1364526.236405201</v>
      </c>
      <c r="AH73" s="31">
        <v>1548673.9629352009</v>
      </c>
      <c r="AI73" s="31">
        <v>1710123.2614552008</v>
      </c>
      <c r="AJ73" s="31">
        <v>1142417.2851252009</v>
      </c>
      <c r="AK73" s="31">
        <v>895890.6831100008</v>
      </c>
      <c r="AL73" s="31">
        <v>1071228.4581500008</v>
      </c>
      <c r="AM73" s="31">
        <v>332365.73593000078</v>
      </c>
      <c r="AN73" s="31">
        <v>530196.90977000073</v>
      </c>
      <c r="AO73" s="31">
        <v>301536.64222000079</v>
      </c>
      <c r="AP73" s="31">
        <v>167446.24125000081</v>
      </c>
      <c r="AQ73" s="31">
        <v>167446.24125000183</v>
      </c>
      <c r="AS73" s="31">
        <v>164970.89028000081</v>
      </c>
      <c r="AT73" s="31">
        <v>380311.92861860071</v>
      </c>
      <c r="AU73" s="31">
        <v>424011.57759000082</v>
      </c>
      <c r="AV73" s="31">
        <v>646358.84099000064</v>
      </c>
      <c r="AW73" s="31">
        <v>449495.02344000072</v>
      </c>
      <c r="AX73" s="31">
        <v>375429.95455000049</v>
      </c>
      <c r="AY73" s="31">
        <v>569482.22834999999</v>
      </c>
      <c r="AZ73" s="31">
        <v>816396.307676628</v>
      </c>
      <c r="BA73" s="222">
        <v>990308.35878000013</v>
      </c>
      <c r="BB73" s="222">
        <v>1076747.44542</v>
      </c>
      <c r="BC73" s="222">
        <v>891221.23262999998</v>
      </c>
      <c r="BD73" s="222">
        <v>449151.88240000041</v>
      </c>
      <c r="BE73" s="222">
        <v>449151.88240000041</v>
      </c>
      <c r="BF73" s="208"/>
      <c r="BG73" s="222">
        <v>382723.56060000003</v>
      </c>
      <c r="BH73" s="222">
        <v>602153.55711000017</v>
      </c>
      <c r="BI73" s="222">
        <v>758301.48768937006</v>
      </c>
      <c r="BJ73" s="222">
        <v>976136.50676643732</v>
      </c>
      <c r="BK73" s="222">
        <v>798518.23188000009</v>
      </c>
      <c r="BL73" s="222">
        <v>567802.8923399999</v>
      </c>
      <c r="BM73" s="222">
        <v>766295.21677838115</v>
      </c>
      <c r="BN73" s="222">
        <v>975057.37820000004</v>
      </c>
      <c r="BO73" s="222">
        <v>1156055.0530475809</v>
      </c>
      <c r="BP73" s="222">
        <v>1357923.5193181136</v>
      </c>
      <c r="BQ73" s="222">
        <v>1179093.4424413627</v>
      </c>
      <c r="BR73" s="222">
        <v>578982.39544915478</v>
      </c>
      <c r="BS73" s="222">
        <v>578982.39544915478</v>
      </c>
      <c r="BU73" s="31">
        <v>537407.74629216606</v>
      </c>
      <c r="BV73" s="31">
        <v>763792.49607612111</v>
      </c>
      <c r="BW73" s="31">
        <v>963342.64389541838</v>
      </c>
      <c r="BX73" s="31">
        <v>1177573.4126658342</v>
      </c>
      <c r="BY73" s="31">
        <v>945409.66423361097</v>
      </c>
      <c r="BZ73" s="31">
        <v>325504.22541628871</v>
      </c>
      <c r="CA73" s="31">
        <v>507023.64852975635</v>
      </c>
      <c r="CB73" s="31">
        <v>706442.82511549152</v>
      </c>
      <c r="CC73" s="31">
        <v>909431.46897909581</v>
      </c>
      <c r="CD73" s="31">
        <v>1100281.8506449061</v>
      </c>
      <c r="CE73" s="31">
        <v>872690.76622426719</v>
      </c>
      <c r="CF73" s="31">
        <v>238343.91716865508</v>
      </c>
      <c r="CG73" s="31">
        <v>238343.9171686566</v>
      </c>
      <c r="CI73" s="31">
        <v>257722.41118120798</v>
      </c>
      <c r="CJ73" s="31">
        <v>490212.21019086387</v>
      </c>
      <c r="CK73" s="31">
        <v>749062.70955289411</v>
      </c>
      <c r="CL73" s="31">
        <v>1001859.4425327387</v>
      </c>
      <c r="CM73" s="31">
        <v>829516.86091935774</v>
      </c>
      <c r="CN73" s="31">
        <v>31414.504256819375</v>
      </c>
      <c r="CO73" s="31">
        <v>233650.97567307216</v>
      </c>
      <c r="CP73" s="31">
        <v>445793.49427285476</v>
      </c>
      <c r="CQ73" s="31">
        <v>655053.27058269014</v>
      </c>
      <c r="CR73" s="31">
        <v>851227.2910005264</v>
      </c>
      <c r="CS73" s="31">
        <v>663048.77168840775</v>
      </c>
      <c r="CT73" s="31">
        <v>90028.045723534422</v>
      </c>
      <c r="CU73" s="31">
        <v>90028.045723534306</v>
      </c>
      <c r="CW73" s="31">
        <v>108740.5424488016</v>
      </c>
      <c r="CX73" s="31">
        <v>360143.03445166664</v>
      </c>
      <c r="CY73" s="31">
        <v>624170.50490074442</v>
      </c>
      <c r="CZ73" s="31">
        <v>875798.64192600141</v>
      </c>
      <c r="DA73" s="31">
        <v>741795.6198487744</v>
      </c>
      <c r="DB73" s="31">
        <v>6421.1083669383079</v>
      </c>
      <c r="DC73" s="31">
        <v>225190.6194618626</v>
      </c>
      <c r="DD73" s="31">
        <v>449123.30628303613</v>
      </c>
      <c r="DE73" s="31">
        <v>667618.37532030058</v>
      </c>
      <c r="DF73" s="31">
        <v>877963.53157918865</v>
      </c>
      <c r="DG73" s="31">
        <v>719128.55119744572</v>
      </c>
      <c r="DH73" s="31">
        <v>32970.575322471908</v>
      </c>
      <c r="DI73" s="31">
        <v>32970.575322471821</v>
      </c>
      <c r="DK73" s="31">
        <v>27692.714463593333</v>
      </c>
      <c r="DL73" s="31">
        <v>275457.19251901383</v>
      </c>
      <c r="DM73" s="31">
        <v>535715.04741242912</v>
      </c>
      <c r="DN73" s="31">
        <v>798529.99632944725</v>
      </c>
      <c r="DO73" s="31">
        <v>1064952.7943383418</v>
      </c>
      <c r="DP73" s="31">
        <v>73001.606652482296</v>
      </c>
      <c r="DQ73" s="31">
        <v>318328.31425226346</v>
      </c>
      <c r="DR73" s="31">
        <v>572739.29305019649</v>
      </c>
      <c r="DS73" s="31">
        <v>824142.98285422695</v>
      </c>
      <c r="DT73" s="31">
        <v>1070556.0126829599</v>
      </c>
      <c r="DU73" s="31">
        <v>1319634.7096281759</v>
      </c>
      <c r="DV73" s="31">
        <v>208686.7541156644</v>
      </c>
      <c r="DW73" s="31">
        <v>208686.75411566492</v>
      </c>
      <c r="DX73" s="9">
        <f t="shared" si="0"/>
        <v>9298.3731372996699</v>
      </c>
      <c r="DY73" s="9">
        <f t="shared" si="3"/>
        <v>-966181.0122672976</v>
      </c>
      <c r="DZ73" s="9">
        <f t="shared" si="5"/>
        <v>281705.64114999858</v>
      </c>
      <c r="EA73" s="9">
        <f>BS73-BE73</f>
        <v>129830.51304915437</v>
      </c>
    </row>
    <row r="74" spans="1:131" outlineLevel="1">
      <c r="B74" s="29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6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S74" s="14"/>
      <c r="AT74" s="14"/>
      <c r="AU74" s="14"/>
      <c r="AV74" s="14"/>
      <c r="AW74" s="14"/>
      <c r="AX74" s="14"/>
      <c r="AY74" s="14"/>
      <c r="AZ74" s="14"/>
      <c r="BA74" s="213"/>
      <c r="BB74" s="213"/>
      <c r="BC74" s="213"/>
      <c r="BD74" s="213"/>
      <c r="BE74" s="213"/>
      <c r="BF74" s="208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3"/>
      <c r="BS74" s="213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9">
        <f t="shared" ref="DX74:DX77" si="6">AC74-O74</f>
        <v>0</v>
      </c>
      <c r="DY74" s="9">
        <f t="shared" si="3"/>
        <v>0</v>
      </c>
      <c r="DZ74" s="9">
        <f t="shared" si="5"/>
        <v>0</v>
      </c>
    </row>
    <row r="75" spans="1:131" outlineLevel="1">
      <c r="B75" s="32" t="s">
        <v>56</v>
      </c>
      <c r="C75" s="33">
        <v>22751.578630000004</v>
      </c>
      <c r="D75" s="33">
        <v>21012.906200000005</v>
      </c>
      <c r="E75" s="33">
        <v>19761.637480000005</v>
      </c>
      <c r="F75" s="33">
        <v>18426.326700000009</v>
      </c>
      <c r="G75" s="33">
        <v>17706.556940000006</v>
      </c>
      <c r="H75" s="33">
        <v>26880.249160000007</v>
      </c>
      <c r="I75" s="33">
        <v>20877.709480000009</v>
      </c>
      <c r="J75" s="33">
        <v>1339500.7604800002</v>
      </c>
      <c r="K75" s="33">
        <v>1351626.9348100002</v>
      </c>
      <c r="L75" s="33">
        <v>1497779.2074800001</v>
      </c>
      <c r="M75" s="33">
        <v>1493437.321282</v>
      </c>
      <c r="N75" s="33">
        <v>1124328.88038</v>
      </c>
      <c r="O75" s="33">
        <v>1124328.8803799998</v>
      </c>
      <c r="Q75" s="33">
        <v>995600.98311399994</v>
      </c>
      <c r="R75" s="33">
        <v>1188442.1053966999</v>
      </c>
      <c r="S75" s="33">
        <v>1286486.3430339997</v>
      </c>
      <c r="T75" s="33">
        <v>1462053.5674939998</v>
      </c>
      <c r="U75" s="33">
        <v>1627100.9830542998</v>
      </c>
      <c r="V75" s="33">
        <v>961868.39251429995</v>
      </c>
      <c r="W75" s="33">
        <v>1097209.700064</v>
      </c>
      <c r="X75" s="33">
        <v>1249684.2294602999</v>
      </c>
      <c r="Y75" s="33">
        <v>1328348.6910975</v>
      </c>
      <c r="Z75" s="33">
        <v>1446380.3341005002</v>
      </c>
      <c r="AA75" s="33">
        <v>1576208.1492840003</v>
      </c>
      <c r="AB75" s="33">
        <v>1133627.2535173001</v>
      </c>
      <c r="AC75" s="33">
        <v>1133627.2535172994</v>
      </c>
      <c r="AD75" s="174">
        <v>189255.40665710589</v>
      </c>
      <c r="AE75" s="33">
        <v>1062090.6237763001</v>
      </c>
      <c r="AF75" s="33">
        <v>1237883.4864696001</v>
      </c>
      <c r="AG75" s="33">
        <v>1364526.236405201</v>
      </c>
      <c r="AH75" s="33">
        <v>1548673.9629352009</v>
      </c>
      <c r="AI75" s="33">
        <v>1710123.2614552008</v>
      </c>
      <c r="AJ75" s="33">
        <v>1142417.2851252009</v>
      </c>
      <c r="AK75" s="33">
        <v>895890.6831100008</v>
      </c>
      <c r="AL75" s="33">
        <v>1071228.4581500008</v>
      </c>
      <c r="AM75" s="33">
        <v>332365.73593000078</v>
      </c>
      <c r="AN75" s="33">
        <v>530196.90977000073</v>
      </c>
      <c r="AO75" s="33">
        <v>301536.64222000079</v>
      </c>
      <c r="AP75" s="33">
        <v>167446.24125000081</v>
      </c>
      <c r="AQ75" s="33">
        <v>167446.24125000183</v>
      </c>
      <c r="AS75" s="33">
        <v>164970.89028000081</v>
      </c>
      <c r="AT75" s="33">
        <v>380311.92861860071</v>
      </c>
      <c r="AU75" s="33">
        <v>424011.57759000082</v>
      </c>
      <c r="AV75" s="33">
        <v>646358.84099000064</v>
      </c>
      <c r="AW75" s="33">
        <v>449495.02344000072</v>
      </c>
      <c r="AX75" s="33">
        <v>375429.95455000049</v>
      </c>
      <c r="AY75" s="33">
        <v>569482.22834999999</v>
      </c>
      <c r="AZ75" s="33">
        <v>816396.307676628</v>
      </c>
      <c r="BA75" s="223">
        <v>990308.35878000013</v>
      </c>
      <c r="BB75" s="223">
        <v>1076747.44542</v>
      </c>
      <c r="BC75" s="223">
        <v>891221.23262999998</v>
      </c>
      <c r="BD75" s="223">
        <v>449151.88240000041</v>
      </c>
      <c r="BE75" s="223">
        <v>449151.88240000041</v>
      </c>
      <c r="BF75" s="208"/>
      <c r="BG75" s="223">
        <v>382723.56060000003</v>
      </c>
      <c r="BH75" s="223">
        <v>602153.55711000017</v>
      </c>
      <c r="BI75" s="223">
        <v>758301.48768937006</v>
      </c>
      <c r="BJ75" s="223">
        <v>976136.50676643732</v>
      </c>
      <c r="BK75" s="223">
        <v>798518.23188000009</v>
      </c>
      <c r="BL75" s="223">
        <v>567802.8923399999</v>
      </c>
      <c r="BM75" s="223">
        <v>766295.21677838115</v>
      </c>
      <c r="BN75" s="223">
        <v>975057.37820000004</v>
      </c>
      <c r="BO75" s="223">
        <v>1156055.0530475809</v>
      </c>
      <c r="BP75" s="223">
        <v>1357923.5193181136</v>
      </c>
      <c r="BQ75" s="223">
        <v>1179093.4424413627</v>
      </c>
      <c r="BR75" s="223">
        <v>578982.39544915478</v>
      </c>
      <c r="BS75" s="223">
        <v>578982.39544915478</v>
      </c>
      <c r="BU75" s="33">
        <v>537407.74629216606</v>
      </c>
      <c r="BV75" s="33">
        <v>763792.49607612111</v>
      </c>
      <c r="BW75" s="33">
        <v>963342.64389541838</v>
      </c>
      <c r="BX75" s="33">
        <v>1177573.4126658342</v>
      </c>
      <c r="BY75" s="33">
        <v>945409.66423361097</v>
      </c>
      <c r="BZ75" s="33">
        <v>325504.22541628871</v>
      </c>
      <c r="CA75" s="33">
        <v>507023.64852975635</v>
      </c>
      <c r="CB75" s="33">
        <v>706442.82511549152</v>
      </c>
      <c r="CC75" s="33">
        <v>909431.46897909581</v>
      </c>
      <c r="CD75" s="33">
        <v>1100281.8506449061</v>
      </c>
      <c r="CE75" s="33">
        <v>872690.76622426719</v>
      </c>
      <c r="CF75" s="33">
        <v>238343.91716865508</v>
      </c>
      <c r="CG75" s="33">
        <v>238343.9171686566</v>
      </c>
      <c r="CI75" s="33">
        <v>257722.41118120798</v>
      </c>
      <c r="CJ75" s="33">
        <v>490212.21019086387</v>
      </c>
      <c r="CK75" s="33">
        <v>749062.70955289411</v>
      </c>
      <c r="CL75" s="33">
        <v>1001859.4425327387</v>
      </c>
      <c r="CM75" s="33">
        <v>829516.86091935774</v>
      </c>
      <c r="CN75" s="33">
        <v>31414.504256819375</v>
      </c>
      <c r="CO75" s="33">
        <v>233650.97567307216</v>
      </c>
      <c r="CP75" s="33">
        <v>445793.49427285476</v>
      </c>
      <c r="CQ75" s="33">
        <v>655053.27058269014</v>
      </c>
      <c r="CR75" s="33">
        <v>851227.2910005264</v>
      </c>
      <c r="CS75" s="33">
        <v>663048.77168840775</v>
      </c>
      <c r="CT75" s="33">
        <v>90028.045723534422</v>
      </c>
      <c r="CU75" s="33">
        <v>90028.045723534306</v>
      </c>
      <c r="CW75" s="33">
        <v>108740.5424488016</v>
      </c>
      <c r="CX75" s="33">
        <v>360143.03445166664</v>
      </c>
      <c r="CY75" s="33">
        <v>624170.50490074442</v>
      </c>
      <c r="CZ75" s="33">
        <v>875798.64192600141</v>
      </c>
      <c r="DA75" s="33">
        <v>741795.6198487744</v>
      </c>
      <c r="DB75" s="33">
        <v>6421.1083669383079</v>
      </c>
      <c r="DC75" s="33">
        <v>225190.6194618626</v>
      </c>
      <c r="DD75" s="33">
        <v>449123.30628303613</v>
      </c>
      <c r="DE75" s="33">
        <v>667618.37532030058</v>
      </c>
      <c r="DF75" s="33">
        <v>877963.53157918865</v>
      </c>
      <c r="DG75" s="33">
        <v>719128.55119744572</v>
      </c>
      <c r="DH75" s="33">
        <v>32970.575322471908</v>
      </c>
      <c r="DI75" s="33">
        <v>32970.575322471821</v>
      </c>
      <c r="DK75" s="33">
        <v>27692.714463593333</v>
      </c>
      <c r="DL75" s="33">
        <v>275457.19251901383</v>
      </c>
      <c r="DM75" s="33">
        <v>535715.04741242912</v>
      </c>
      <c r="DN75" s="33">
        <v>798529.99632944725</v>
      </c>
      <c r="DO75" s="33">
        <v>1064952.7943383418</v>
      </c>
      <c r="DP75" s="33">
        <v>73001.606652482296</v>
      </c>
      <c r="DQ75" s="33">
        <v>318328.31425226346</v>
      </c>
      <c r="DR75" s="33">
        <v>572739.29305019649</v>
      </c>
      <c r="DS75" s="33">
        <v>824142.98285422695</v>
      </c>
      <c r="DT75" s="33">
        <v>1070556.0126829599</v>
      </c>
      <c r="DU75" s="33">
        <v>1319634.7096281759</v>
      </c>
      <c r="DV75" s="33">
        <v>208686.7541156644</v>
      </c>
      <c r="DW75" s="33">
        <v>208686.75411566492</v>
      </c>
      <c r="DX75" s="9">
        <f t="shared" si="6"/>
        <v>9298.3731372996699</v>
      </c>
      <c r="DY75" s="9">
        <f t="shared" si="3"/>
        <v>-966181.0122672976</v>
      </c>
      <c r="DZ75" s="9">
        <f t="shared" si="5"/>
        <v>281705.64114999858</v>
      </c>
    </row>
    <row r="76" spans="1:131" ht="3.75" customHeight="1" outlineLevel="1">
      <c r="B76" s="29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6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S76" s="14"/>
      <c r="AT76" s="14"/>
      <c r="AU76" s="14"/>
      <c r="AV76" s="14"/>
      <c r="AW76" s="14"/>
      <c r="AX76" s="14"/>
      <c r="AY76" s="14"/>
      <c r="AZ76" s="14"/>
      <c r="BA76" s="213"/>
      <c r="BB76" s="213"/>
      <c r="BC76" s="213"/>
      <c r="BD76" s="213"/>
      <c r="BE76" s="213"/>
      <c r="BF76" s="208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3"/>
      <c r="BS76" s="213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9">
        <f t="shared" si="6"/>
        <v>0</v>
      </c>
      <c r="DY76" s="9">
        <f t="shared" si="3"/>
        <v>0</v>
      </c>
      <c r="DZ76" s="9">
        <f t="shared" si="3"/>
        <v>0</v>
      </c>
    </row>
    <row r="77" spans="1:131" outlineLevel="1">
      <c r="B77" s="32" t="s">
        <v>57</v>
      </c>
      <c r="C77" s="33"/>
      <c r="D77" s="33"/>
      <c r="E77" s="33"/>
      <c r="F77" s="33"/>
      <c r="G77" s="33"/>
      <c r="H77" s="33"/>
      <c r="I77" s="33"/>
      <c r="J77" s="33">
        <f t="shared" ref="J77:O77" si="7">J78</f>
        <v>0</v>
      </c>
      <c r="K77" s="33">
        <f t="shared" si="7"/>
        <v>0</v>
      </c>
      <c r="L77" s="33">
        <f t="shared" si="7"/>
        <v>0</v>
      </c>
      <c r="M77" s="33">
        <f t="shared" si="7"/>
        <v>0</v>
      </c>
      <c r="N77" s="33">
        <f t="shared" si="7"/>
        <v>0</v>
      </c>
      <c r="O77" s="33">
        <f t="shared" si="7"/>
        <v>0</v>
      </c>
      <c r="Q77" s="33">
        <f t="shared" ref="Q77:Y77" si="8">Q78</f>
        <v>0</v>
      </c>
      <c r="R77" s="33">
        <f t="shared" si="8"/>
        <v>0</v>
      </c>
      <c r="S77" s="33">
        <f t="shared" si="8"/>
        <v>0</v>
      </c>
      <c r="T77" s="33">
        <f t="shared" si="8"/>
        <v>0</v>
      </c>
      <c r="U77" s="33">
        <f t="shared" si="8"/>
        <v>0</v>
      </c>
      <c r="V77" s="33">
        <f t="shared" si="8"/>
        <v>0</v>
      </c>
      <c r="W77" s="33">
        <f t="shared" si="8"/>
        <v>0</v>
      </c>
      <c r="X77" s="33">
        <f t="shared" si="8"/>
        <v>0</v>
      </c>
      <c r="Y77" s="33">
        <f t="shared" si="8"/>
        <v>0</v>
      </c>
      <c r="Z77" s="33">
        <f t="shared" ref="Z77:AP77" si="9">Z78</f>
        <v>0</v>
      </c>
      <c r="AA77" s="33">
        <f t="shared" si="9"/>
        <v>0</v>
      </c>
      <c r="AB77" s="33">
        <f t="shared" si="9"/>
        <v>0</v>
      </c>
      <c r="AC77" s="33">
        <f t="shared" si="9"/>
        <v>0</v>
      </c>
      <c r="AD77" s="174">
        <v>0</v>
      </c>
      <c r="AE77" s="33">
        <f t="shared" si="9"/>
        <v>0</v>
      </c>
      <c r="AF77" s="33">
        <f t="shared" si="9"/>
        <v>0</v>
      </c>
      <c r="AG77" s="33">
        <f t="shared" si="9"/>
        <v>0</v>
      </c>
      <c r="AH77" s="33">
        <f t="shared" si="9"/>
        <v>0</v>
      </c>
      <c r="AI77" s="33">
        <f t="shared" si="9"/>
        <v>0</v>
      </c>
      <c r="AJ77" s="33">
        <f t="shared" si="9"/>
        <v>0</v>
      </c>
      <c r="AK77" s="33">
        <f t="shared" si="9"/>
        <v>0</v>
      </c>
      <c r="AL77" s="33">
        <f t="shared" si="9"/>
        <v>0</v>
      </c>
      <c r="AM77" s="33">
        <f t="shared" si="9"/>
        <v>0</v>
      </c>
      <c r="AN77" s="33">
        <f t="shared" si="9"/>
        <v>0</v>
      </c>
      <c r="AO77" s="33">
        <f t="shared" si="9"/>
        <v>0</v>
      </c>
      <c r="AP77" s="33">
        <f t="shared" si="9"/>
        <v>0</v>
      </c>
      <c r="AQ77" s="33">
        <f t="shared" ref="AQ77" si="10">AQ78</f>
        <v>0</v>
      </c>
      <c r="AS77" s="33">
        <f t="shared" ref="AS77:DD77" si="11">AS78</f>
        <v>0</v>
      </c>
      <c r="AT77" s="33">
        <f t="shared" si="11"/>
        <v>0</v>
      </c>
      <c r="AU77" s="33">
        <f t="shared" si="11"/>
        <v>0</v>
      </c>
      <c r="AV77" s="33">
        <f t="shared" si="11"/>
        <v>0</v>
      </c>
      <c r="AW77" s="33">
        <f t="shared" si="11"/>
        <v>0</v>
      </c>
      <c r="AX77" s="33">
        <f t="shared" si="11"/>
        <v>0</v>
      </c>
      <c r="AY77" s="33">
        <f t="shared" si="11"/>
        <v>0</v>
      </c>
      <c r="AZ77" s="33">
        <f t="shared" si="11"/>
        <v>0</v>
      </c>
      <c r="BA77" s="223">
        <f t="shared" si="11"/>
        <v>0</v>
      </c>
      <c r="BB77" s="223">
        <f t="shared" si="11"/>
        <v>0</v>
      </c>
      <c r="BC77" s="223">
        <f t="shared" si="11"/>
        <v>0</v>
      </c>
      <c r="BD77" s="223">
        <f t="shared" si="11"/>
        <v>0</v>
      </c>
      <c r="BE77" s="223">
        <f t="shared" si="11"/>
        <v>0</v>
      </c>
      <c r="BF77" s="208"/>
      <c r="BG77" s="223">
        <f t="shared" si="11"/>
        <v>0</v>
      </c>
      <c r="BH77" s="223">
        <f t="shared" si="11"/>
        <v>0</v>
      </c>
      <c r="BI77" s="223">
        <f t="shared" si="11"/>
        <v>0</v>
      </c>
      <c r="BJ77" s="223">
        <f t="shared" si="11"/>
        <v>0</v>
      </c>
      <c r="BK77" s="223">
        <f t="shared" si="11"/>
        <v>0</v>
      </c>
      <c r="BL77" s="223">
        <f t="shared" si="11"/>
        <v>0</v>
      </c>
      <c r="BM77" s="223">
        <f t="shared" si="11"/>
        <v>0</v>
      </c>
      <c r="BN77" s="223">
        <f t="shared" si="11"/>
        <v>0</v>
      </c>
      <c r="BO77" s="223">
        <f t="shared" si="11"/>
        <v>0</v>
      </c>
      <c r="BP77" s="223">
        <f t="shared" si="11"/>
        <v>0</v>
      </c>
      <c r="BQ77" s="223">
        <f t="shared" si="11"/>
        <v>0</v>
      </c>
      <c r="BR77" s="223">
        <f t="shared" si="11"/>
        <v>0</v>
      </c>
      <c r="BS77" s="223">
        <f t="shared" si="11"/>
        <v>0</v>
      </c>
      <c r="BU77" s="33">
        <f t="shared" si="11"/>
        <v>0</v>
      </c>
      <c r="BV77" s="33">
        <f t="shared" si="11"/>
        <v>0</v>
      </c>
      <c r="BW77" s="33">
        <f t="shared" si="11"/>
        <v>0</v>
      </c>
      <c r="BX77" s="33">
        <f t="shared" si="11"/>
        <v>0</v>
      </c>
      <c r="BY77" s="33">
        <f t="shared" si="11"/>
        <v>0</v>
      </c>
      <c r="BZ77" s="33">
        <f t="shared" si="11"/>
        <v>0</v>
      </c>
      <c r="CA77" s="33">
        <f t="shared" si="11"/>
        <v>0</v>
      </c>
      <c r="CB77" s="33">
        <f t="shared" si="11"/>
        <v>0</v>
      </c>
      <c r="CC77" s="33">
        <f t="shared" si="11"/>
        <v>0</v>
      </c>
      <c r="CD77" s="33">
        <f t="shared" si="11"/>
        <v>0</v>
      </c>
      <c r="CE77" s="33">
        <f t="shared" si="11"/>
        <v>0</v>
      </c>
      <c r="CF77" s="33">
        <f t="shared" si="11"/>
        <v>0</v>
      </c>
      <c r="CG77" s="33">
        <f t="shared" si="11"/>
        <v>0</v>
      </c>
      <c r="CI77" s="33">
        <f t="shared" si="11"/>
        <v>0</v>
      </c>
      <c r="CJ77" s="33">
        <f t="shared" si="11"/>
        <v>0</v>
      </c>
      <c r="CK77" s="33">
        <f t="shared" si="11"/>
        <v>0</v>
      </c>
      <c r="CL77" s="33">
        <f t="shared" si="11"/>
        <v>0</v>
      </c>
      <c r="CM77" s="33">
        <f t="shared" si="11"/>
        <v>0</v>
      </c>
      <c r="CN77" s="33">
        <f t="shared" si="11"/>
        <v>0</v>
      </c>
      <c r="CO77" s="33">
        <f t="shared" si="11"/>
        <v>0</v>
      </c>
      <c r="CP77" s="33">
        <f t="shared" si="11"/>
        <v>0</v>
      </c>
      <c r="CQ77" s="33">
        <f t="shared" si="11"/>
        <v>0</v>
      </c>
      <c r="CR77" s="33">
        <f t="shared" si="11"/>
        <v>0</v>
      </c>
      <c r="CS77" s="33">
        <f t="shared" si="11"/>
        <v>0</v>
      </c>
      <c r="CT77" s="33">
        <f t="shared" si="11"/>
        <v>0</v>
      </c>
      <c r="CU77" s="33">
        <f t="shared" si="11"/>
        <v>0</v>
      </c>
      <c r="CW77" s="33">
        <f t="shared" si="11"/>
        <v>0</v>
      </c>
      <c r="CX77" s="33">
        <f t="shared" si="11"/>
        <v>0</v>
      </c>
      <c r="CY77" s="33">
        <f t="shared" si="11"/>
        <v>0</v>
      </c>
      <c r="CZ77" s="33">
        <f t="shared" si="11"/>
        <v>0</v>
      </c>
      <c r="DA77" s="33">
        <f t="shared" si="11"/>
        <v>0</v>
      </c>
      <c r="DB77" s="33">
        <f t="shared" si="11"/>
        <v>0</v>
      </c>
      <c r="DC77" s="33">
        <f t="shared" si="11"/>
        <v>0</v>
      </c>
      <c r="DD77" s="33">
        <f t="shared" si="11"/>
        <v>0</v>
      </c>
      <c r="DE77" s="33">
        <f t="shared" ref="DE77:DI77" si="12">DE78</f>
        <v>0</v>
      </c>
      <c r="DF77" s="33">
        <f t="shared" si="12"/>
        <v>0</v>
      </c>
      <c r="DG77" s="33">
        <f t="shared" si="12"/>
        <v>0</v>
      </c>
      <c r="DH77" s="33">
        <f t="shared" si="12"/>
        <v>0</v>
      </c>
      <c r="DI77" s="33">
        <f t="shared" si="12"/>
        <v>0</v>
      </c>
      <c r="DK77" s="33">
        <f t="shared" ref="DK77:DW77" si="13">DK78</f>
        <v>0</v>
      </c>
      <c r="DL77" s="33">
        <f t="shared" si="13"/>
        <v>0</v>
      </c>
      <c r="DM77" s="33">
        <f t="shared" si="13"/>
        <v>0</v>
      </c>
      <c r="DN77" s="33">
        <f t="shared" si="13"/>
        <v>0</v>
      </c>
      <c r="DO77" s="33">
        <f t="shared" si="13"/>
        <v>0</v>
      </c>
      <c r="DP77" s="33">
        <f t="shared" si="13"/>
        <v>0</v>
      </c>
      <c r="DQ77" s="33">
        <f t="shared" si="13"/>
        <v>0</v>
      </c>
      <c r="DR77" s="33">
        <f t="shared" si="13"/>
        <v>0</v>
      </c>
      <c r="DS77" s="33">
        <f t="shared" si="13"/>
        <v>0</v>
      </c>
      <c r="DT77" s="33">
        <f t="shared" si="13"/>
        <v>0</v>
      </c>
      <c r="DU77" s="33">
        <f t="shared" si="13"/>
        <v>0</v>
      </c>
      <c r="DV77" s="33">
        <f t="shared" si="13"/>
        <v>0</v>
      </c>
      <c r="DW77" s="33">
        <f t="shared" si="13"/>
        <v>0</v>
      </c>
      <c r="DX77" s="9">
        <f t="shared" si="6"/>
        <v>0</v>
      </c>
      <c r="DY77" s="9">
        <f t="shared" si="3"/>
        <v>0</v>
      </c>
      <c r="DZ77" s="9">
        <f t="shared" si="3"/>
        <v>0</v>
      </c>
    </row>
    <row r="78" spans="1:131" ht="15" outlineLevel="1">
      <c r="A78" s="56"/>
      <c r="B78" s="71" t="s">
        <v>58</v>
      </c>
      <c r="C78" s="72"/>
      <c r="D78" s="72"/>
      <c r="E78" s="72"/>
      <c r="F78" s="72"/>
      <c r="G78" s="72"/>
      <c r="H78" s="72"/>
      <c r="I78" s="72"/>
      <c r="J78" s="72">
        <f>I78*(1+'Calculo Receita Financeira'!I3)</f>
        <v>0</v>
      </c>
      <c r="K78" s="72">
        <f>J78*(1+'Calculo Receita Financeira'!J3)</f>
        <v>0</v>
      </c>
      <c r="L78" s="72">
        <f>K78*(1+'Calculo Receita Financeira'!K3)</f>
        <v>0</v>
      </c>
      <c r="M78" s="72">
        <f>L78*(1+'Calculo Receita Financeira'!L3)</f>
        <v>0</v>
      </c>
      <c r="N78" s="72">
        <f>M78*(1+'Calculo Receita Financeira'!M3)</f>
        <v>0</v>
      </c>
      <c r="O78" s="72">
        <f>N78</f>
        <v>0</v>
      </c>
      <c r="P78" s="56"/>
      <c r="Q78" s="72">
        <f>N78*(1+'Calculo Receita Financeira'!O3)</f>
        <v>0</v>
      </c>
      <c r="R78" s="72">
        <f>Q78*(1+'Calculo Receita Financeira'!P3)</f>
        <v>0</v>
      </c>
      <c r="S78" s="72">
        <f>R78*(1+'Calculo Receita Financeira'!Q3)</f>
        <v>0</v>
      </c>
      <c r="T78" s="72">
        <f>S78*(1+'Calculo Receita Financeira'!R3)</f>
        <v>0</v>
      </c>
      <c r="U78" s="72">
        <f>T78*(1+'Calculo Receita Financeira'!S3)</f>
        <v>0</v>
      </c>
      <c r="V78" s="72">
        <f>U78*(1+'Calculo Receita Financeira'!T3)</f>
        <v>0</v>
      </c>
      <c r="W78" s="72">
        <f>V78*(1+'Calculo Receita Financeira'!U3)</f>
        <v>0</v>
      </c>
      <c r="X78" s="72">
        <f>W78*(1+'Calculo Receita Financeira'!V3)</f>
        <v>0</v>
      </c>
      <c r="Y78" s="72">
        <f>X78*(1+'Calculo Receita Financeira'!W3)</f>
        <v>0</v>
      </c>
      <c r="Z78" s="72">
        <f>Y78*(1+'Calculo Receita Financeira'!X3)</f>
        <v>0</v>
      </c>
      <c r="AA78" s="72">
        <f>Z78*(1+'Calculo Receita Financeira'!Y3)</f>
        <v>0</v>
      </c>
      <c r="AB78" s="72">
        <f>AA78*(1+'Calculo Receita Financeira'!Z3)</f>
        <v>0</v>
      </c>
      <c r="AC78" s="72">
        <f>AB78</f>
        <v>0</v>
      </c>
      <c r="AD78" s="175">
        <v>0</v>
      </c>
      <c r="AE78" s="72">
        <f>AB78*(1+'Calculo Receita Financeira'!AB3)</f>
        <v>0</v>
      </c>
      <c r="AF78" s="72">
        <f>AC78*(1+'Calculo Receita Financeira'!AC3)</f>
        <v>0</v>
      </c>
      <c r="AG78" s="72">
        <f>AF78*(1+'Calculo Receita Financeira'!AD3)</f>
        <v>0</v>
      </c>
      <c r="AH78" s="72">
        <f>AG78*(1+'Calculo Receita Financeira'!AE3)</f>
        <v>0</v>
      </c>
      <c r="AI78" s="72">
        <f>AH78*(1+'Calculo Receita Financeira'!AF3)</f>
        <v>0</v>
      </c>
      <c r="AJ78" s="72">
        <f>AI78*(1+'Calculo Receita Financeira'!AG3)</f>
        <v>0</v>
      </c>
      <c r="AK78" s="72">
        <f>AJ78*(1+'Calculo Receita Financeira'!AH3)</f>
        <v>0</v>
      </c>
      <c r="AL78" s="72">
        <f>AK78*(1+'Calculo Receita Financeira'!AI3)</f>
        <v>0</v>
      </c>
      <c r="AM78" s="72">
        <f>AL78*(1+'Calculo Receita Financeira'!AJ3)</f>
        <v>0</v>
      </c>
      <c r="AN78" s="72">
        <f>AM78*(1+'Calculo Receita Financeira'!AK3)</f>
        <v>0</v>
      </c>
      <c r="AO78" s="72">
        <f>AN78*(1+'Calculo Receita Financeira'!AL3)</f>
        <v>0</v>
      </c>
      <c r="AP78" s="72">
        <f>AO78*(1+'Calculo Receita Financeira'!AM3)</f>
        <v>0</v>
      </c>
      <c r="AQ78" s="72">
        <f>AP78</f>
        <v>0</v>
      </c>
      <c r="AR78" s="56"/>
      <c r="AS78" s="72">
        <f>AP78*(1+'Calculo Receita Financeira'!AO3)</f>
        <v>0</v>
      </c>
      <c r="AT78" s="72">
        <f>AS78*(1+'Calculo Receita Financeira'!AP3)</f>
        <v>0</v>
      </c>
      <c r="AU78" s="72">
        <f>AT78*(1+'Calculo Receita Financeira'!AQ3)</f>
        <v>0</v>
      </c>
      <c r="AV78" s="72">
        <f>AU78*(1+'Calculo Receita Financeira'!AR3)</f>
        <v>0</v>
      </c>
      <c r="AW78" s="72">
        <f>AV78*(1+'Calculo Receita Financeira'!AS3)</f>
        <v>0</v>
      </c>
      <c r="AX78" s="72">
        <f>AW78*(1+'Calculo Receita Financeira'!AT3)</f>
        <v>0</v>
      </c>
      <c r="AY78" s="72">
        <f>AX78*(1+'Calculo Receita Financeira'!AU3)</f>
        <v>0</v>
      </c>
      <c r="AZ78" s="72">
        <f>AY78*(1+'Calculo Receita Financeira'!AV3)</f>
        <v>0</v>
      </c>
      <c r="BA78" s="224">
        <f>AZ78*(1+'Calculo Receita Financeira'!AW3)</f>
        <v>0</v>
      </c>
      <c r="BB78" s="224">
        <f>BA78*(1+'Calculo Receita Financeira'!AX3)</f>
        <v>0</v>
      </c>
      <c r="BC78" s="224">
        <f>BB78*(1+'Calculo Receita Financeira'!AY3)</f>
        <v>0</v>
      </c>
      <c r="BD78" s="224">
        <f>BC78*(1+'Calculo Receita Financeira'!AZ3)</f>
        <v>0</v>
      </c>
      <c r="BE78" s="224">
        <f>BD78</f>
        <v>0</v>
      </c>
      <c r="BF78" s="225"/>
      <c r="BG78" s="224">
        <f>BD78*(1+'Calculo Receita Financeira'!BB3)</f>
        <v>0</v>
      </c>
      <c r="BH78" s="224">
        <f>BG78*(1+'Calculo Receita Financeira'!BC3)</f>
        <v>0</v>
      </c>
      <c r="BI78" s="224">
        <f>BH78*(1+'Calculo Receita Financeira'!BD3)</f>
        <v>0</v>
      </c>
      <c r="BJ78" s="224">
        <f>BI78*(1+'Calculo Receita Financeira'!BE3)</f>
        <v>0</v>
      </c>
      <c r="BK78" s="224">
        <f>BJ78*(1+'Calculo Receita Financeira'!BF3)</f>
        <v>0</v>
      </c>
      <c r="BL78" s="224">
        <f>BK78*(1+'Calculo Receita Financeira'!BG3)</f>
        <v>0</v>
      </c>
      <c r="BM78" s="224">
        <f>BL78*(1+'Calculo Receita Financeira'!BH3)</f>
        <v>0</v>
      </c>
      <c r="BN78" s="224">
        <f>BM78*(1+'Calculo Receita Financeira'!BI3)</f>
        <v>0</v>
      </c>
      <c r="BO78" s="224">
        <f>BN78*(1+'Calculo Receita Financeira'!BJ3)</f>
        <v>0</v>
      </c>
      <c r="BP78" s="224">
        <f>BO78*(1+'Calculo Receita Financeira'!BK3)</f>
        <v>0</v>
      </c>
      <c r="BQ78" s="224">
        <f>BP78*(1+'Calculo Receita Financeira'!BL3)</f>
        <v>0</v>
      </c>
      <c r="BR78" s="224">
        <f>BQ78*(1+'Calculo Receita Financeira'!BM3)</f>
        <v>0</v>
      </c>
      <c r="BS78" s="224">
        <f>BR78</f>
        <v>0</v>
      </c>
      <c r="BT78" s="56"/>
      <c r="BU78" s="72">
        <f>BR78*(1+'Calculo Receita Financeira'!BO3)</f>
        <v>0</v>
      </c>
      <c r="BV78" s="72">
        <f>BU78*(1+'Calculo Receita Financeira'!BP3)</f>
        <v>0</v>
      </c>
      <c r="BW78" s="72">
        <f>BV78*(1+'Calculo Receita Financeira'!BQ3)</f>
        <v>0</v>
      </c>
      <c r="BX78" s="72">
        <f>BW78*(1+'Calculo Receita Financeira'!BR3)</f>
        <v>0</v>
      </c>
      <c r="BY78" s="72">
        <f>BX78*(1+'Calculo Receita Financeira'!BS3)</f>
        <v>0</v>
      </c>
      <c r="BZ78" s="72">
        <f>BY78*(1+'Calculo Receita Financeira'!BT3)</f>
        <v>0</v>
      </c>
      <c r="CA78" s="72">
        <f>BZ78*(1+'Calculo Receita Financeira'!BU3)</f>
        <v>0</v>
      </c>
      <c r="CB78" s="72">
        <f>CA78*(1+'Calculo Receita Financeira'!BV3)</f>
        <v>0</v>
      </c>
      <c r="CC78" s="72">
        <f>CB78*(1+'Calculo Receita Financeira'!BW3)</f>
        <v>0</v>
      </c>
      <c r="CD78" s="72">
        <f>CC78*(1+'Calculo Receita Financeira'!BX3)</f>
        <v>0</v>
      </c>
      <c r="CE78" s="72">
        <f>CD78*(1+'Calculo Receita Financeira'!BY3)</f>
        <v>0</v>
      </c>
      <c r="CF78" s="72">
        <f>CE78*(1+'Calculo Receita Financeira'!BZ3)</f>
        <v>0</v>
      </c>
      <c r="CG78" s="72">
        <f>CF78</f>
        <v>0</v>
      </c>
      <c r="CI78" s="72">
        <f>CF78*(1+'Calculo Receita Financeira'!CC3)</f>
        <v>0</v>
      </c>
      <c r="CJ78" s="72">
        <f>CI78*(1+'Calculo Receita Financeira'!CD3)</f>
        <v>0</v>
      </c>
      <c r="CK78" s="72">
        <f>CJ78*(1+'Calculo Receita Financeira'!CE3)</f>
        <v>0</v>
      </c>
      <c r="CL78" s="72">
        <f>CK78*(1+'Calculo Receita Financeira'!CF3)</f>
        <v>0</v>
      </c>
      <c r="CM78" s="72">
        <f>CL78*(1+'Calculo Receita Financeira'!CG3)</f>
        <v>0</v>
      </c>
      <c r="CN78" s="72">
        <f>CM78*(1+'Calculo Receita Financeira'!CH3)</f>
        <v>0</v>
      </c>
      <c r="CO78" s="72">
        <f>CN78*(1+'Calculo Receita Financeira'!CI3)</f>
        <v>0</v>
      </c>
      <c r="CP78" s="72">
        <f>CO78*(1+'Calculo Receita Financeira'!CJ3)</f>
        <v>0</v>
      </c>
      <c r="CQ78" s="72">
        <f>CP78*(1+'Calculo Receita Financeira'!CK3)</f>
        <v>0</v>
      </c>
      <c r="CR78" s="72">
        <f>CQ78*(1+'Calculo Receita Financeira'!CL3)</f>
        <v>0</v>
      </c>
      <c r="CS78" s="72">
        <f>CR78*(1+'Calculo Receita Financeira'!CM3)</f>
        <v>0</v>
      </c>
      <c r="CT78" s="72">
        <f>CS78*(1+'Calculo Receita Financeira'!CN3)</f>
        <v>0</v>
      </c>
      <c r="CU78" s="72">
        <f>CT78</f>
        <v>0</v>
      </c>
      <c r="CW78" s="72">
        <f>CT78*(1+'Calculo Receita Financeira'!CQ3)</f>
        <v>0</v>
      </c>
      <c r="CX78" s="72">
        <f>CW78*(1+'Calculo Receita Financeira'!CR3)</f>
        <v>0</v>
      </c>
      <c r="CY78" s="72">
        <f>CX78*(1+'Calculo Receita Financeira'!CS3)</f>
        <v>0</v>
      </c>
      <c r="CZ78" s="72">
        <f>CY78*(1+'Calculo Receita Financeira'!CT3)</f>
        <v>0</v>
      </c>
      <c r="DA78" s="72">
        <f>CZ78*(1+'Calculo Receita Financeira'!CU3)</f>
        <v>0</v>
      </c>
      <c r="DB78" s="72">
        <f>DA78*(1+'Calculo Receita Financeira'!CV3)</f>
        <v>0</v>
      </c>
      <c r="DC78" s="72">
        <f>DB78*(1+'Calculo Receita Financeira'!CW3)</f>
        <v>0</v>
      </c>
      <c r="DD78" s="72">
        <f>DC78*(1+'Calculo Receita Financeira'!CX3)</f>
        <v>0</v>
      </c>
      <c r="DE78" s="72">
        <f>DD78*(1+'Calculo Receita Financeira'!CY3)</f>
        <v>0</v>
      </c>
      <c r="DF78" s="72">
        <f>DE78*(1+'Calculo Receita Financeira'!CZ3)</f>
        <v>0</v>
      </c>
      <c r="DG78" s="72">
        <f>DF78*(1+'Calculo Receita Financeira'!DA3)</f>
        <v>0</v>
      </c>
      <c r="DH78" s="72">
        <f>DG78*(1+'Calculo Receita Financeira'!DB3)</f>
        <v>0</v>
      </c>
      <c r="DI78" s="72">
        <f>DH78</f>
        <v>0</v>
      </c>
      <c r="DK78" s="72">
        <f>DH78*(1+'Calculo Receita Financeira'!DE3)</f>
        <v>0</v>
      </c>
      <c r="DL78" s="72">
        <f>DK78*(1+'Calculo Receita Financeira'!DF3)</f>
        <v>0</v>
      </c>
      <c r="DM78" s="72">
        <f>DL78*(1+'Calculo Receita Financeira'!DG3)</f>
        <v>0</v>
      </c>
      <c r="DN78" s="72">
        <f>DM78*(1+'Calculo Receita Financeira'!DH3)</f>
        <v>0</v>
      </c>
      <c r="DO78" s="72">
        <f>DN78*(1+'Calculo Receita Financeira'!DI3)</f>
        <v>0</v>
      </c>
      <c r="DP78" s="72">
        <f>DO78*(1+'Calculo Receita Financeira'!DJ3)</f>
        <v>0</v>
      </c>
      <c r="DQ78" s="72">
        <f>DP78*(1+'Calculo Receita Financeira'!DK3)</f>
        <v>0</v>
      </c>
      <c r="DR78" s="72">
        <f>DQ78*(1+'Calculo Receita Financeira'!DL3)</f>
        <v>0</v>
      </c>
      <c r="DS78" s="72">
        <f>DR78*(1+'Calculo Receita Financeira'!DM3)</f>
        <v>0</v>
      </c>
      <c r="DT78" s="72">
        <f>DS78*(1+'Calculo Receita Financeira'!DN3)</f>
        <v>0</v>
      </c>
      <c r="DU78" s="72">
        <f>DT78*(1+'Calculo Receita Financeira'!DO3)</f>
        <v>0</v>
      </c>
      <c r="DV78" s="72">
        <f>DU78*(1+'Calculo Receita Financeira'!DP3)</f>
        <v>0</v>
      </c>
      <c r="DW78" s="72">
        <f>DV78</f>
        <v>0</v>
      </c>
    </row>
    <row r="79" spans="1:131"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>
        <f>228000*(2/3)</f>
        <v>152000</v>
      </c>
      <c r="AC79" s="9">
        <f>AC73-O73</f>
        <v>9298.3731372996699</v>
      </c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>
        <f>AQ73-AC73</f>
        <v>-966181.0122672976</v>
      </c>
      <c r="AS79" s="9"/>
      <c r="AT79" s="9"/>
      <c r="AU79" s="9"/>
      <c r="AV79" s="9"/>
      <c r="AW79" s="9"/>
      <c r="AX79" s="9"/>
      <c r="AY79" s="9">
        <v>17575.145924445882</v>
      </c>
      <c r="AZ79" s="9">
        <f>AZ73-AZ71-AY73</f>
        <v>0</v>
      </c>
      <c r="BA79" s="9"/>
      <c r="BB79" s="226">
        <v>891221232.63</v>
      </c>
      <c r="BC79" s="9"/>
      <c r="BD79" s="9"/>
      <c r="BE79" s="9"/>
      <c r="BG79" s="9"/>
      <c r="BH79" s="9"/>
      <c r="BI79" s="9"/>
      <c r="BJ79" s="9"/>
      <c r="BK79" s="9"/>
      <c r="BL79" s="9"/>
      <c r="BM79" s="9"/>
      <c r="BN79" s="9">
        <v>975057.37820000004</v>
      </c>
      <c r="BO79" s="9"/>
      <c r="BP79" s="9"/>
      <c r="BQ79" s="9"/>
      <c r="BR79" s="9"/>
      <c r="BS79" s="9">
        <f>BS73-BE73</f>
        <v>129830.51304915437</v>
      </c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>
        <f>CG73-BS73</f>
        <v>-340638.47828049818</v>
      </c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</row>
    <row r="80" spans="1:131" ht="15.75" customHeight="1"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AA80" s="9"/>
      <c r="AF80" t="s">
        <v>1197</v>
      </c>
      <c r="AG80" t="s">
        <v>1198</v>
      </c>
      <c r="AX80" t="e" cm="1">
        <f t="array" ref="AX80">sum</f>
        <v>#NAME?</v>
      </c>
      <c r="BA80" s="9"/>
      <c r="BC80" s="9"/>
      <c r="BD80" s="9"/>
      <c r="BI80" s="9"/>
      <c r="BJ80" s="68"/>
      <c r="BK80" s="9"/>
      <c r="BL80" s="68"/>
      <c r="BN80" s="9">
        <v>4244.1531226157676</v>
      </c>
    </row>
    <row r="81" spans="2:99">
      <c r="V81" s="9">
        <f>629300+V67</f>
        <v>252412.66667000001</v>
      </c>
      <c r="AB81" s="9">
        <v>49</v>
      </c>
      <c r="AF81" s="9">
        <v>-209758.8369866673</v>
      </c>
      <c r="AG81" s="47">
        <v>-42653.829680000003</v>
      </c>
      <c r="BE81">
        <v>-875250</v>
      </c>
      <c r="BG81">
        <v>382723560.60000002</v>
      </c>
      <c r="BH81">
        <v>602153557.11000013</v>
      </c>
      <c r="BJ81" s="68"/>
      <c r="BL81" s="9"/>
      <c r="BM81" s="9"/>
      <c r="BS81">
        <v>-950000</v>
      </c>
      <c r="CG81">
        <v>-1424500</v>
      </c>
      <c r="CU81">
        <v>-1177000</v>
      </c>
    </row>
    <row r="82" spans="2:99">
      <c r="B82" t="s">
        <v>1389</v>
      </c>
      <c r="O82" s="68">
        <f>1165996656.36/1000</f>
        <v>1165996.6563599999</v>
      </c>
      <c r="W82" s="9">
        <v>-188443.66666999966</v>
      </c>
      <c r="AF82" s="9">
        <v>-31733.333333333299</v>
      </c>
      <c r="AG82" s="9">
        <v>-63466.666666666701</v>
      </c>
      <c r="BB82" t="s">
        <v>1315</v>
      </c>
      <c r="BC82" t="s">
        <v>1316</v>
      </c>
      <c r="BD82" t="s">
        <v>1212</v>
      </c>
      <c r="BE82" s="9"/>
      <c r="BG82">
        <f>+BG81/1000</f>
        <v>382723.56060000003</v>
      </c>
      <c r="BH82">
        <f>+BH81/1000</f>
        <v>602153.55711000017</v>
      </c>
      <c r="BJ82" s="9"/>
      <c r="BM82" s="9"/>
    </row>
    <row r="83" spans="2:99">
      <c r="B83" t="s">
        <v>1385</v>
      </c>
      <c r="N83" s="59"/>
      <c r="O83" s="68">
        <f>'[115]Resultado Paraná'!$Y$21/1000</f>
        <v>966551.04946179362</v>
      </c>
      <c r="P83" s="141"/>
      <c r="V83">
        <v>-376887.33333333331</v>
      </c>
      <c r="AA83" s="141">
        <f>O82+AB83</f>
        <v>1262547.7058217935</v>
      </c>
      <c r="AB83" s="141">
        <f>+BS69+O83</f>
        <v>96551.04946179362</v>
      </c>
      <c r="AC83" s="9"/>
      <c r="AQ83">
        <f>AQ65*66.67%</f>
        <v>-379920.71609271702</v>
      </c>
      <c r="BA83" t="s">
        <v>1314</v>
      </c>
      <c r="BB83" s="26">
        <f>Budget!AX65</f>
        <v>-490900</v>
      </c>
      <c r="BC83" s="26">
        <f>Budget!BD65</f>
        <v>-483253.50119117898</v>
      </c>
      <c r="BD83" s="9">
        <f>SUM(BB83:BC83)</f>
        <v>-974153.50119117904</v>
      </c>
      <c r="BG83" s="9">
        <f>+BG82-BG75</f>
        <v>0</v>
      </c>
      <c r="BH83" s="9">
        <f>+BH82-BH75</f>
        <v>0</v>
      </c>
      <c r="BL83" s="9"/>
    </row>
    <row r="84" spans="2:99">
      <c r="B84" t="s">
        <v>1386</v>
      </c>
      <c r="D84" s="129"/>
      <c r="N84" s="101"/>
      <c r="O84" s="68">
        <f>'[115]Resultado Paraná'!$AK$21/1000</f>
        <v>730054.91687856731</v>
      </c>
      <c r="V84">
        <v>-188443.66666666666</v>
      </c>
      <c r="X84" s="9">
        <f>AB67-W67</f>
        <v>-42653.829680000003</v>
      </c>
      <c r="AA84" s="141">
        <f>AA83+AB84</f>
        <v>0</v>
      </c>
      <c r="AB84" s="141">
        <f>CG69+O84</f>
        <v>-1262547.7058217935</v>
      </c>
      <c r="AF84" s="9">
        <v>-178348.66666666648</v>
      </c>
      <c r="AG84" s="9">
        <v>-356697.33333333349</v>
      </c>
      <c r="BA84" t="s">
        <v>3</v>
      </c>
      <c r="BB84" s="9">
        <f>SUM(AU65:AX65)</f>
        <v>-490984.7</v>
      </c>
      <c r="BC84" s="9">
        <f>BD65</f>
        <v>-483000</v>
      </c>
      <c r="BD84" s="9">
        <f>SUM(BB84:BC84)</f>
        <v>-973984.7</v>
      </c>
      <c r="BG84">
        <v>9040.3764419639392</v>
      </c>
      <c r="BH84">
        <v>5013.6685596656798</v>
      </c>
    </row>
    <row r="85" spans="2:99">
      <c r="B85" t="s">
        <v>1387</v>
      </c>
      <c r="D85" s="129"/>
      <c r="N85" s="101"/>
      <c r="O85" s="68">
        <f>'[115]Resultado Paraná'!$AW$21/1000</f>
        <v>1068071.5808159015</v>
      </c>
      <c r="X85" s="9"/>
      <c r="AA85" s="141">
        <f>AA84+AB85</f>
        <v>0</v>
      </c>
      <c r="AB85" s="141">
        <f>+CU69+O85</f>
        <v>0</v>
      </c>
      <c r="AC85" s="141">
        <f>O82+AB83</f>
        <v>1262547.7058217935</v>
      </c>
      <c r="AF85" s="9"/>
      <c r="AG85" s="9"/>
      <c r="BB85" s="9"/>
      <c r="BC85" s="9"/>
      <c r="BD85" s="9"/>
      <c r="BE85" s="9"/>
    </row>
    <row r="86" spans="2:99">
      <c r="B86" t="s">
        <v>1388</v>
      </c>
      <c r="D86" s="129"/>
      <c r="N86" s="101"/>
      <c r="O86" s="68">
        <f>'[115]Resultado Paraná'!$BI$21/1000</f>
        <v>1160285.6841052414</v>
      </c>
      <c r="X86" s="9"/>
      <c r="AA86" s="141">
        <f>AA85+AB86</f>
        <v>660285.68410524144</v>
      </c>
      <c r="AB86" s="141">
        <f>DI69+O86</f>
        <v>660285.68410524144</v>
      </c>
      <c r="AC86" s="141">
        <f>AC85+O84</f>
        <v>1992602.6227003608</v>
      </c>
      <c r="AF86" s="9"/>
      <c r="AG86" s="9"/>
      <c r="BB86" s="9"/>
      <c r="BC86" s="9"/>
      <c r="BD86" s="9"/>
    </row>
    <row r="87" spans="2:99">
      <c r="B87" t="s">
        <v>1212</v>
      </c>
      <c r="D87" s="129"/>
      <c r="O87" s="141">
        <f>SUM(O82:O86)</f>
        <v>5090959.8876215033</v>
      </c>
      <c r="BB87" s="9">
        <v>-22084.700000000012</v>
      </c>
      <c r="BD87" s="9">
        <f>BD84-BD83</f>
        <v>168.8011911790818</v>
      </c>
      <c r="BL87" s="9"/>
    </row>
    <row r="88" spans="2:99">
      <c r="B88" t="s">
        <v>1213</v>
      </c>
      <c r="D88" s="129"/>
      <c r="N88" s="101"/>
      <c r="O88" s="9"/>
      <c r="BD88">
        <v>105168.80119117908</v>
      </c>
    </row>
    <row r="89" spans="2:99">
      <c r="B89" t="s">
        <v>1214</v>
      </c>
      <c r="O89" s="141"/>
      <c r="AE89" s="68">
        <v>1062090.6237763118</v>
      </c>
      <c r="AF89" s="68">
        <v>468468.51169890072</v>
      </c>
      <c r="AG89" s="68">
        <v>604594.59037412843</v>
      </c>
      <c r="AH89" s="68">
        <v>745281.69517569488</v>
      </c>
      <c r="AI89" s="68">
        <v>583443.18990920507</v>
      </c>
      <c r="AJ89" s="68">
        <v>146107.62656619831</v>
      </c>
      <c r="AK89" s="68">
        <v>301142.88735876227</v>
      </c>
      <c r="AL89" s="68">
        <v>473406.47794051829</v>
      </c>
      <c r="AM89" s="68">
        <v>708112.45549246704</v>
      </c>
      <c r="AN89" s="68">
        <v>851496.3331336038</v>
      </c>
      <c r="AO89" s="68">
        <v>699677.42499976396</v>
      </c>
      <c r="AP89" s="68">
        <v>333500.56919386412</v>
      </c>
      <c r="AQ89" s="68">
        <v>333500.56919386412</v>
      </c>
    </row>
    <row r="90" spans="2:99">
      <c r="AE90" s="141">
        <f t="shared" ref="AE90:AO90" si="14">AE89-AE75</f>
        <v>1.1641532182693481E-8</v>
      </c>
      <c r="AF90" s="141">
        <f t="shared" si="14"/>
        <v>-769414.97477069939</v>
      </c>
      <c r="AG90" s="141">
        <f t="shared" si="14"/>
        <v>-759931.6460310726</v>
      </c>
      <c r="AH90" s="141">
        <f t="shared" si="14"/>
        <v>-803392.26775950601</v>
      </c>
      <c r="AI90" s="141">
        <f t="shared" si="14"/>
        <v>-1126680.0715459958</v>
      </c>
      <c r="AJ90" s="141">
        <f t="shared" si="14"/>
        <v>-996309.65855900256</v>
      </c>
      <c r="AK90" s="141">
        <f t="shared" si="14"/>
        <v>-594747.79575123847</v>
      </c>
      <c r="AL90" s="141">
        <f t="shared" si="14"/>
        <v>-597821.98020948248</v>
      </c>
      <c r="AM90" s="141">
        <f t="shared" si="14"/>
        <v>375746.71956246626</v>
      </c>
      <c r="AN90" s="141">
        <f t="shared" si="14"/>
        <v>321299.42336360307</v>
      </c>
      <c r="AO90" s="141">
        <f t="shared" si="14"/>
        <v>398140.78277976316</v>
      </c>
      <c r="AP90" s="141">
        <f>AP89-AP75</f>
        <v>166054.32794386332</v>
      </c>
      <c r="AS90" s="9">
        <f>AS75-'[116]RP (apres)'!AS73</f>
        <v>-3779.6901694140106</v>
      </c>
      <c r="AT90" s="9">
        <f>AT75-'[116]RP (apres)'!AT73</f>
        <v>69132.104565983871</v>
      </c>
      <c r="AU90" s="9">
        <f>AU75-'[116]RP (apres)'!AU73</f>
        <v>-21503.205893311359</v>
      </c>
      <c r="AV90" s="9">
        <f>AV75-'[116]RP (apres)'!AV73</f>
        <v>34550.093430452282</v>
      </c>
      <c r="AW90" s="9">
        <f>AW75-'[116]RP (apres)'!AW73</f>
        <v>-26798.950192633027</v>
      </c>
      <c r="AX90" s="9">
        <f>AX75-'[116]RP (apres)'!AX73</f>
        <v>17985.906036592263</v>
      </c>
      <c r="AY90" s="9">
        <f>AY75-'[116]RP (apres)'!AY73</f>
        <v>53027.44716938294</v>
      </c>
      <c r="AZ90" s="9">
        <f>AZ75-'[116]RP (apres)'!AZ73</f>
        <v>137859.50298356614</v>
      </c>
      <c r="BA90" s="9">
        <f>BA75-'[116]RP (apres)'!BA73</f>
        <v>174991.69943988137</v>
      </c>
      <c r="BB90" s="9">
        <f>BB75-'[116]RP (apres)'!BB73</f>
        <v>102703.9066916228</v>
      </c>
      <c r="BC90" s="9">
        <f>BC75-'[116]RP (apres)'!BC73</f>
        <v>54026.197399026481</v>
      </c>
      <c r="BD90" s="9">
        <f>BD75-'[116]RP (apres)'!BD73</f>
        <v>96703.791279540746</v>
      </c>
      <c r="BE90" s="9"/>
      <c r="BF90" s="9">
        <f>BF75-'[116]RP (apres)'!BF73</f>
        <v>0</v>
      </c>
      <c r="BG90" s="9">
        <f>BG73-'[116]RP (apres)'!BG73</f>
        <v>208297.16083149411</v>
      </c>
      <c r="BH90" s="9">
        <f>BH73-'[116]RP (apres)'!BH73</f>
        <v>249024.04092883004</v>
      </c>
      <c r="BI90" s="9">
        <f>BI73-'[116]RP (apres)'!BI73</f>
        <v>245224.03025715373</v>
      </c>
      <c r="BJ90" s="9">
        <f>BJ73-'[116]RP (apres)'!BJ73</f>
        <v>282909.56009520555</v>
      </c>
      <c r="BK90" s="9">
        <f>BK73-'[116]RP (apres)'!BK73</f>
        <v>209998.89628909971</v>
      </c>
      <c r="BL90" s="9">
        <f>BL73-'[116]RP (apres)'!BL73</f>
        <v>309042.16370898241</v>
      </c>
      <c r="BM90" s="9">
        <f>BM73-'[116]RP (apres)'!BM73</f>
        <v>337918.72538083326</v>
      </c>
      <c r="BN90" s="9">
        <f>BN73-'[116]RP (apres)'!BN73</f>
        <v>360069.80885114567</v>
      </c>
      <c r="BO90" s="9">
        <f>BO73-'[116]RP (apres)'!BO73</f>
        <v>373936.04840373225</v>
      </c>
      <c r="BP90" s="9">
        <f>BP73-'[116]RP (apres)'!BP73</f>
        <v>407158.87895453873</v>
      </c>
      <c r="BQ90" s="9">
        <f>BQ73-'[116]RP (apres)'!BQ73</f>
        <v>337497.05833986937</v>
      </c>
      <c r="BR90" s="9">
        <f>BR73-'[116]RP (apres)'!BR73</f>
        <v>212382.14536984253</v>
      </c>
      <c r="BU90" s="9">
        <f>BU73-'[116]RP (apres)'!BU73</f>
        <v>342744.4863861326</v>
      </c>
    </row>
    <row r="91" spans="2:99">
      <c r="B91" t="s">
        <v>1230</v>
      </c>
      <c r="O91" s="68">
        <f>[117]Resumo!$G$12/1000</f>
        <v>656269.45588000154</v>
      </c>
      <c r="BC91" s="9">
        <f>BC90-BB90</f>
        <v>-48677.709292596322</v>
      </c>
      <c r="BU91" s="9">
        <f>BU90-BR90</f>
        <v>130362.34101629007</v>
      </c>
    </row>
    <row r="92" spans="2:99">
      <c r="B92" t="s">
        <v>1214</v>
      </c>
      <c r="O92" s="9">
        <f>O91+BD70</f>
        <v>656269.45588000154</v>
      </c>
      <c r="BG92" s="9">
        <f>BG90-BD90</f>
        <v>111593.36955195336</v>
      </c>
    </row>
    <row r="98" spans="56:56">
      <c r="BD98" s="68"/>
    </row>
    <row r="99" spans="56:56">
      <c r="BD99" s="68"/>
    </row>
    <row r="100" spans="56:56">
      <c r="BD100" s="68"/>
    </row>
    <row r="101" spans="56:56">
      <c r="BD101" s="68"/>
    </row>
    <row r="102" spans="56:56">
      <c r="BD102" s="68"/>
    </row>
    <row r="103" spans="56:56">
      <c r="BD103" s="68"/>
    </row>
    <row r="104" spans="56:56">
      <c r="BD104" s="68"/>
    </row>
    <row r="105" spans="56:56">
      <c r="BD105" s="141"/>
    </row>
  </sheetData>
  <mergeCells count="11">
    <mergeCell ref="DW5:DW6"/>
    <mergeCell ref="DI5:DI6"/>
    <mergeCell ref="CU5:CU6"/>
    <mergeCell ref="BS5:BS6"/>
    <mergeCell ref="CG5:CG6"/>
    <mergeCell ref="B5:B6"/>
    <mergeCell ref="O5:O6"/>
    <mergeCell ref="AC5:AC6"/>
    <mergeCell ref="AQ5:AQ6"/>
    <mergeCell ref="BE5:BE6"/>
    <mergeCell ref="AD5:AD6"/>
  </mergeCells>
  <pageMargins left="0.511811024" right="0.511811024" top="0.78740157499999996" bottom="0.78740157499999996" header="0.31496062000000002" footer="0.31496062000000002"/>
  <pageSetup orientation="portrait" r:id="rId1"/>
  <customProperties>
    <customPr name="EpmWorksheetKeyString_GUID" r:id="rId2"/>
    <customPr name="FPMExcelClientCellBasedFunctionStatus" r:id="rId3"/>
  </customProperties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BB88-39D5-4109-BB26-92909034A18F}">
  <dimension ref="A1:DW80"/>
  <sheetViews>
    <sheetView topLeftCell="BG4" zoomScale="90" zoomScaleNormal="90" workbookViewId="0">
      <selection activeCell="BH11" sqref="BH11"/>
    </sheetView>
  </sheetViews>
  <sheetFormatPr defaultColWidth="13.1796875" defaultRowHeight="14.5"/>
  <sheetData>
    <row r="1" spans="2:127">
      <c r="C1" s="111" t="s">
        <v>927</v>
      </c>
      <c r="D1" s="112" t="s">
        <v>928</v>
      </c>
      <c r="E1" s="112" t="s">
        <v>929</v>
      </c>
      <c r="F1" s="112" t="s">
        <v>930</v>
      </c>
      <c r="G1" s="112" t="s">
        <v>931</v>
      </c>
      <c r="H1" s="112" t="s">
        <v>932</v>
      </c>
      <c r="I1" s="112" t="s">
        <v>933</v>
      </c>
      <c r="J1" s="112" t="s">
        <v>934</v>
      </c>
      <c r="K1" s="112" t="s">
        <v>935</v>
      </c>
      <c r="L1" s="112" t="s">
        <v>936</v>
      </c>
      <c r="M1" s="112" t="s">
        <v>937</v>
      </c>
      <c r="N1" s="112" t="s">
        <v>938</v>
      </c>
      <c r="O1" s="112" t="s">
        <v>939</v>
      </c>
      <c r="P1" s="112"/>
      <c r="Q1" s="111" t="s">
        <v>940</v>
      </c>
      <c r="R1" s="112" t="s">
        <v>941</v>
      </c>
      <c r="S1" s="112" t="s">
        <v>942</v>
      </c>
      <c r="T1" s="112" t="s">
        <v>943</v>
      </c>
      <c r="U1" s="112" t="s">
        <v>944</v>
      </c>
      <c r="V1" s="112" t="s">
        <v>945</v>
      </c>
      <c r="W1" s="112" t="s">
        <v>946</v>
      </c>
      <c r="X1" s="112" t="s">
        <v>947</v>
      </c>
      <c r="Y1" s="112" t="s">
        <v>948</v>
      </c>
      <c r="Z1" s="112" t="s">
        <v>949</v>
      </c>
      <c r="AA1" s="112" t="s">
        <v>950</v>
      </c>
      <c r="AB1" s="112" t="s">
        <v>951</v>
      </c>
      <c r="AC1" s="112" t="s">
        <v>1045</v>
      </c>
      <c r="AD1" s="112"/>
      <c r="AE1" s="111" t="s">
        <v>952</v>
      </c>
      <c r="AF1" s="112" t="s">
        <v>953</v>
      </c>
      <c r="AG1" s="112" t="s">
        <v>954</v>
      </c>
      <c r="AH1" s="112" t="s">
        <v>955</v>
      </c>
      <c r="AI1" s="112" t="s">
        <v>956</v>
      </c>
      <c r="AJ1" s="112" t="s">
        <v>957</v>
      </c>
      <c r="AK1" s="112" t="s">
        <v>958</v>
      </c>
      <c r="AL1" s="112" t="s">
        <v>959</v>
      </c>
      <c r="AM1" s="112" t="s">
        <v>960</v>
      </c>
      <c r="AN1" s="112" t="s">
        <v>961</v>
      </c>
      <c r="AO1" s="112" t="s">
        <v>962</v>
      </c>
      <c r="AP1" s="112" t="s">
        <v>963</v>
      </c>
      <c r="AQ1" s="112" t="s">
        <v>1199</v>
      </c>
      <c r="AR1" s="112"/>
      <c r="AS1" s="111" t="s">
        <v>964</v>
      </c>
      <c r="AT1" s="112" t="s">
        <v>965</v>
      </c>
      <c r="AU1" s="112" t="s">
        <v>966</v>
      </c>
      <c r="AV1" s="112" t="s">
        <v>967</v>
      </c>
      <c r="AW1" s="112" t="s">
        <v>968</v>
      </c>
      <c r="AX1" s="112" t="s">
        <v>969</v>
      </c>
      <c r="AY1" s="112" t="s">
        <v>970</v>
      </c>
      <c r="AZ1" s="112" t="s">
        <v>971</v>
      </c>
      <c r="BA1" s="112" t="s">
        <v>972</v>
      </c>
      <c r="BB1" s="112" t="s">
        <v>973</v>
      </c>
      <c r="BC1" s="112" t="s">
        <v>974</v>
      </c>
      <c r="BD1" s="112" t="s">
        <v>975</v>
      </c>
      <c r="BE1" s="112" t="s">
        <v>1307</v>
      </c>
      <c r="BF1" s="112"/>
      <c r="BG1" s="111" t="s">
        <v>976</v>
      </c>
      <c r="BH1" s="112" t="s">
        <v>977</v>
      </c>
      <c r="BI1" s="112" t="s">
        <v>978</v>
      </c>
      <c r="BJ1" s="112" t="s">
        <v>979</v>
      </c>
      <c r="BK1" s="112" t="s">
        <v>980</v>
      </c>
      <c r="BL1" s="112" t="s">
        <v>981</v>
      </c>
      <c r="BM1" s="112" t="s">
        <v>982</v>
      </c>
      <c r="BN1" s="112" t="s">
        <v>983</v>
      </c>
      <c r="BO1" s="112" t="s">
        <v>984</v>
      </c>
      <c r="BP1" s="112" t="s">
        <v>985</v>
      </c>
      <c r="BQ1" s="112" t="s">
        <v>986</v>
      </c>
      <c r="BR1" s="112" t="s">
        <v>987</v>
      </c>
      <c r="BS1" s="112"/>
      <c r="BT1" s="112"/>
      <c r="BU1" s="111" t="s">
        <v>988</v>
      </c>
      <c r="BV1" s="112" t="s">
        <v>989</v>
      </c>
      <c r="BW1" s="112" t="s">
        <v>990</v>
      </c>
      <c r="BX1" s="112" t="s">
        <v>991</v>
      </c>
      <c r="BY1" s="112" t="s">
        <v>992</v>
      </c>
      <c r="BZ1" s="112" t="s">
        <v>993</v>
      </c>
      <c r="CA1" s="112" t="s">
        <v>994</v>
      </c>
      <c r="CB1" s="112" t="s">
        <v>995</v>
      </c>
      <c r="CC1" s="112" t="s">
        <v>996</v>
      </c>
      <c r="CD1" s="112" t="s">
        <v>997</v>
      </c>
      <c r="CE1" s="112" t="s">
        <v>998</v>
      </c>
      <c r="CF1" s="112" t="s">
        <v>999</v>
      </c>
    </row>
    <row r="2" spans="2:127" ht="18">
      <c r="B2" s="1" t="s">
        <v>1000</v>
      </c>
      <c r="BF2" s="113"/>
    </row>
    <row r="3" spans="2:127" ht="18">
      <c r="B3" s="2" t="s">
        <v>0</v>
      </c>
      <c r="AE3" t="s">
        <v>1001</v>
      </c>
    </row>
    <row r="5" spans="2:127">
      <c r="B5" s="227" t="s">
        <v>1</v>
      </c>
      <c r="C5" s="114" t="s">
        <v>2</v>
      </c>
      <c r="D5" s="114" t="s">
        <v>2</v>
      </c>
      <c r="E5" s="114" t="s">
        <v>2</v>
      </c>
      <c r="F5" s="114" t="s">
        <v>2</v>
      </c>
      <c r="G5" s="114" t="s">
        <v>2</v>
      </c>
      <c r="H5" s="114" t="s">
        <v>2</v>
      </c>
      <c r="I5" s="114" t="s">
        <v>2</v>
      </c>
      <c r="J5" s="114" t="s">
        <v>2</v>
      </c>
      <c r="K5" s="114" t="s">
        <v>2</v>
      </c>
      <c r="L5" s="3" t="s">
        <v>3</v>
      </c>
      <c r="M5" s="3" t="s">
        <v>3</v>
      </c>
      <c r="N5" s="3" t="s">
        <v>3</v>
      </c>
      <c r="O5" s="229" t="s">
        <v>4</v>
      </c>
      <c r="Q5" s="3" t="s">
        <v>3</v>
      </c>
      <c r="R5" s="3" t="s">
        <v>3</v>
      </c>
      <c r="S5" s="3" t="s">
        <v>3</v>
      </c>
      <c r="T5" s="3" t="s">
        <v>3</v>
      </c>
      <c r="U5" s="3" t="s">
        <v>3</v>
      </c>
      <c r="V5" s="3" t="s">
        <v>3</v>
      </c>
      <c r="W5" s="3" t="s">
        <v>3</v>
      </c>
      <c r="X5" s="3" t="s">
        <v>3</v>
      </c>
      <c r="Y5" s="3" t="s">
        <v>3</v>
      </c>
      <c r="Z5" s="3" t="s">
        <v>3</v>
      </c>
      <c r="AA5" s="3" t="s">
        <v>3</v>
      </c>
      <c r="AB5" s="3" t="s">
        <v>3</v>
      </c>
      <c r="AC5" s="229" t="s">
        <v>700</v>
      </c>
      <c r="AE5" s="3" t="s">
        <v>3</v>
      </c>
      <c r="AF5" s="3" t="s">
        <v>3</v>
      </c>
      <c r="AG5" s="3" t="s">
        <v>3</v>
      </c>
      <c r="AH5" s="3" t="s">
        <v>3</v>
      </c>
      <c r="AI5" s="3" t="s">
        <v>3</v>
      </c>
      <c r="AJ5" s="3" t="s">
        <v>3</v>
      </c>
      <c r="AK5" s="3" t="s">
        <v>3</v>
      </c>
      <c r="AL5" s="3" t="s">
        <v>3</v>
      </c>
      <c r="AM5" s="3" t="s">
        <v>3</v>
      </c>
      <c r="AN5" s="3" t="s">
        <v>3</v>
      </c>
      <c r="AO5" s="3" t="s">
        <v>3</v>
      </c>
      <c r="AP5" s="3" t="s">
        <v>3</v>
      </c>
      <c r="AQ5" s="229" t="s">
        <v>699</v>
      </c>
      <c r="AS5" s="3" t="s">
        <v>3</v>
      </c>
      <c r="AT5" s="3" t="s">
        <v>3</v>
      </c>
      <c r="AU5" s="3" t="s">
        <v>3</v>
      </c>
      <c r="AV5" s="3" t="s">
        <v>3</v>
      </c>
      <c r="AW5" s="3" t="s">
        <v>3</v>
      </c>
      <c r="AX5" s="3" t="s">
        <v>3</v>
      </c>
      <c r="AY5" s="3" t="s">
        <v>3</v>
      </c>
      <c r="AZ5" s="3" t="s">
        <v>3</v>
      </c>
      <c r="BA5" s="3" t="s">
        <v>3</v>
      </c>
      <c r="BB5" s="3" t="s">
        <v>3</v>
      </c>
      <c r="BC5" s="3" t="s">
        <v>3</v>
      </c>
      <c r="BD5" s="3" t="s">
        <v>3</v>
      </c>
      <c r="BE5" s="229" t="s">
        <v>698</v>
      </c>
      <c r="BG5" s="3" t="s">
        <v>3</v>
      </c>
      <c r="BH5" s="3" t="s">
        <v>3</v>
      </c>
      <c r="BI5" s="3" t="s">
        <v>3</v>
      </c>
      <c r="BJ5" s="3" t="s">
        <v>3</v>
      </c>
      <c r="BK5" s="3" t="s">
        <v>3</v>
      </c>
      <c r="BL5" s="3" t="s">
        <v>3</v>
      </c>
      <c r="BM5" s="3" t="s">
        <v>3</v>
      </c>
      <c r="BN5" s="3" t="s">
        <v>3</v>
      </c>
      <c r="BO5" s="3" t="s">
        <v>3</v>
      </c>
      <c r="BP5" s="3" t="s">
        <v>3</v>
      </c>
      <c r="BQ5" s="3" t="s">
        <v>3</v>
      </c>
      <c r="BR5" s="3" t="s">
        <v>3</v>
      </c>
      <c r="BS5" s="229" t="s">
        <v>697</v>
      </c>
      <c r="BU5" s="3" t="s">
        <v>3</v>
      </c>
      <c r="BV5" s="3" t="s">
        <v>3</v>
      </c>
      <c r="BW5" s="3" t="s">
        <v>3</v>
      </c>
      <c r="BX5" s="3" t="s">
        <v>3</v>
      </c>
      <c r="BY5" s="3" t="s">
        <v>3</v>
      </c>
      <c r="BZ5" s="3" t="s">
        <v>3</v>
      </c>
      <c r="CA5" s="3" t="s">
        <v>3</v>
      </c>
      <c r="CB5" s="3" t="s">
        <v>3</v>
      </c>
      <c r="CC5" s="3" t="s">
        <v>3</v>
      </c>
      <c r="CD5" s="3" t="s">
        <v>3</v>
      </c>
      <c r="CE5" s="3" t="s">
        <v>3</v>
      </c>
      <c r="CF5" s="3" t="s">
        <v>3</v>
      </c>
      <c r="CG5" s="229" t="s">
        <v>696</v>
      </c>
    </row>
    <row r="6" spans="2:127">
      <c r="B6" s="227"/>
      <c r="C6" s="115">
        <v>43131</v>
      </c>
      <c r="D6" s="115">
        <v>43159</v>
      </c>
      <c r="E6" s="115">
        <v>43190</v>
      </c>
      <c r="F6" s="115">
        <v>43220</v>
      </c>
      <c r="G6" s="115">
        <v>43251</v>
      </c>
      <c r="H6" s="115">
        <v>43281</v>
      </c>
      <c r="I6" s="115">
        <v>43312</v>
      </c>
      <c r="J6" s="115">
        <v>43343</v>
      </c>
      <c r="K6" s="115">
        <v>43373</v>
      </c>
      <c r="L6" s="4">
        <v>43404</v>
      </c>
      <c r="M6" s="4">
        <v>43434</v>
      </c>
      <c r="N6" s="4">
        <v>43465</v>
      </c>
      <c r="O6" s="229"/>
      <c r="Q6" s="4">
        <v>43496</v>
      </c>
      <c r="R6" s="4">
        <v>43524</v>
      </c>
      <c r="S6" s="4">
        <v>43555</v>
      </c>
      <c r="T6" s="4">
        <v>43585</v>
      </c>
      <c r="U6" s="4">
        <v>43616</v>
      </c>
      <c r="V6" s="4">
        <v>43646</v>
      </c>
      <c r="W6" s="4">
        <v>43677</v>
      </c>
      <c r="X6" s="4">
        <v>43708</v>
      </c>
      <c r="Y6" s="4">
        <v>43738</v>
      </c>
      <c r="Z6" s="4">
        <v>43769</v>
      </c>
      <c r="AA6" s="4">
        <v>43799</v>
      </c>
      <c r="AB6" s="4">
        <v>43830</v>
      </c>
      <c r="AC6" s="229"/>
      <c r="AE6" s="4">
        <v>43861</v>
      </c>
      <c r="AF6" s="4">
        <v>43889</v>
      </c>
      <c r="AG6" s="4">
        <v>43921</v>
      </c>
      <c r="AH6" s="4">
        <v>43951</v>
      </c>
      <c r="AI6" s="4">
        <v>43982</v>
      </c>
      <c r="AJ6" s="4">
        <v>44012</v>
      </c>
      <c r="AK6" s="4">
        <v>44043</v>
      </c>
      <c r="AL6" s="4">
        <v>44074</v>
      </c>
      <c r="AM6" s="4">
        <v>44104</v>
      </c>
      <c r="AN6" s="4">
        <v>44135</v>
      </c>
      <c r="AO6" s="4">
        <v>44165</v>
      </c>
      <c r="AP6" s="4">
        <v>44196</v>
      </c>
      <c r="AQ6" s="229"/>
      <c r="AS6" s="4">
        <v>44227</v>
      </c>
      <c r="AT6" s="4">
        <v>44255</v>
      </c>
      <c r="AU6" s="4">
        <v>44286</v>
      </c>
      <c r="AV6" s="4">
        <v>44316</v>
      </c>
      <c r="AW6" s="4">
        <v>44347</v>
      </c>
      <c r="AX6" s="4">
        <v>44377</v>
      </c>
      <c r="AY6" s="4">
        <v>44408</v>
      </c>
      <c r="AZ6" s="4">
        <v>44439</v>
      </c>
      <c r="BA6" s="4">
        <v>44469</v>
      </c>
      <c r="BB6" s="4">
        <v>44500</v>
      </c>
      <c r="BC6" s="4">
        <v>44530</v>
      </c>
      <c r="BD6" s="4">
        <v>44561</v>
      </c>
      <c r="BE6" s="229"/>
      <c r="BG6" s="4">
        <v>44592</v>
      </c>
      <c r="BH6" s="4">
        <v>44620</v>
      </c>
      <c r="BI6" s="4">
        <v>44651</v>
      </c>
      <c r="BJ6" s="4">
        <v>44681</v>
      </c>
      <c r="BK6" s="4">
        <v>44712</v>
      </c>
      <c r="BL6" s="4">
        <v>44742</v>
      </c>
      <c r="BM6" s="4">
        <v>44773</v>
      </c>
      <c r="BN6" s="4">
        <v>44804</v>
      </c>
      <c r="BO6" s="4">
        <v>44834</v>
      </c>
      <c r="BP6" s="4">
        <v>44865</v>
      </c>
      <c r="BQ6" s="4">
        <v>44895</v>
      </c>
      <c r="BR6" s="4">
        <v>44926</v>
      </c>
      <c r="BS6" s="229"/>
      <c r="BU6" s="4">
        <v>44957</v>
      </c>
      <c r="BV6" s="4">
        <v>44985</v>
      </c>
      <c r="BW6" s="4">
        <v>45016</v>
      </c>
      <c r="BX6" s="4">
        <v>45046</v>
      </c>
      <c r="BY6" s="4">
        <v>45077</v>
      </c>
      <c r="BZ6" s="4">
        <v>45107</v>
      </c>
      <c r="CA6" s="4">
        <v>45138</v>
      </c>
      <c r="CB6" s="4">
        <v>45169</v>
      </c>
      <c r="CC6" s="4">
        <v>45199</v>
      </c>
      <c r="CD6" s="4">
        <v>45230</v>
      </c>
      <c r="CE6" s="4">
        <v>45260</v>
      </c>
      <c r="CF6" s="4">
        <v>45291</v>
      </c>
      <c r="CG6" s="229"/>
    </row>
    <row r="7" spans="2:127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2:127" ht="15.5">
      <c r="B8" s="7" t="s">
        <v>5</v>
      </c>
      <c r="C8" s="8">
        <v>630150.46262000001</v>
      </c>
      <c r="D8" s="8">
        <v>166367.82258999994</v>
      </c>
      <c r="E8" s="8">
        <v>305839.83680999995</v>
      </c>
      <c r="F8" s="8">
        <v>350132.81292</v>
      </c>
      <c r="G8" s="8">
        <v>506127.95575999992</v>
      </c>
      <c r="H8" s="8">
        <v>488289.76732999977</v>
      </c>
      <c r="I8" s="8">
        <v>1054788.4651400002</v>
      </c>
      <c r="J8" s="8">
        <v>1206541.1248500003</v>
      </c>
      <c r="K8" s="92">
        <v>1339500.7604800002</v>
      </c>
      <c r="L8" s="8">
        <v>1351626.9348100002</v>
      </c>
      <c r="M8" s="8">
        <v>1497779.2074800001</v>
      </c>
      <c r="N8" s="8">
        <v>1493437.321282</v>
      </c>
      <c r="O8" s="8">
        <v>630150.46262000001</v>
      </c>
      <c r="Q8" s="8">
        <v>1124328.88038</v>
      </c>
      <c r="R8" s="8">
        <v>995600.98311399994</v>
      </c>
      <c r="S8" s="8">
        <v>1188442.1053966999</v>
      </c>
      <c r="T8" s="8">
        <v>1286486.3430339997</v>
      </c>
      <c r="U8" s="8">
        <v>1462053.5674939998</v>
      </c>
      <c r="V8" s="8">
        <v>1627100.9830542998</v>
      </c>
      <c r="W8" s="8">
        <v>961868.39251429995</v>
      </c>
      <c r="X8" s="8">
        <v>1097209.700064</v>
      </c>
      <c r="Y8" s="8">
        <v>1249684.2294602999</v>
      </c>
      <c r="Z8" s="8">
        <v>1328348.6910975</v>
      </c>
      <c r="AA8" s="8">
        <v>1446380.3341005002</v>
      </c>
      <c r="AB8" s="8">
        <v>1576208.1492840003</v>
      </c>
      <c r="AC8" s="8">
        <v>1124328.88038</v>
      </c>
      <c r="AE8" s="8">
        <v>1133627.2535173001</v>
      </c>
      <c r="AF8" s="8">
        <v>1062090.6237763001</v>
      </c>
      <c r="AG8" s="8">
        <v>1237883.4864696001</v>
      </c>
      <c r="AH8" s="8">
        <v>1364526.236405201</v>
      </c>
      <c r="AI8" s="8">
        <v>1548673.9629352009</v>
      </c>
      <c r="AJ8" s="8">
        <v>1710123.2614552008</v>
      </c>
      <c r="AK8" s="8">
        <v>1142417.2851252009</v>
      </c>
      <c r="AL8" s="8">
        <v>895890.6831100008</v>
      </c>
      <c r="AM8" s="8">
        <v>1071228.4581500008</v>
      </c>
      <c r="AN8" s="8">
        <v>332365.73593000078</v>
      </c>
      <c r="AO8" s="8">
        <v>530196.90977000073</v>
      </c>
      <c r="AP8" s="8">
        <v>301536.64222000079</v>
      </c>
      <c r="AQ8" s="8">
        <v>1133627.2535173001</v>
      </c>
      <c r="AS8" s="8">
        <v>167446.24125000081</v>
      </c>
      <c r="AT8" s="8">
        <v>164970.89028000081</v>
      </c>
      <c r="AU8" s="8">
        <v>380311.92861860071</v>
      </c>
      <c r="AV8" s="8">
        <v>424011.57759000082</v>
      </c>
      <c r="AW8" s="8">
        <v>646358.84099000064</v>
      </c>
      <c r="AX8" s="8">
        <v>449495.02344000072</v>
      </c>
      <c r="AY8" s="8">
        <v>375429.95455000049</v>
      </c>
      <c r="AZ8" s="8">
        <v>569482.22834999999</v>
      </c>
      <c r="BA8" s="8">
        <v>816396.307676628</v>
      </c>
      <c r="BB8" s="8">
        <v>990308.35878000013</v>
      </c>
      <c r="BC8" s="8">
        <v>1076747.44542</v>
      </c>
      <c r="BD8" s="8">
        <v>891221.23262999998</v>
      </c>
      <c r="BE8" s="8">
        <v>167446.24125000081</v>
      </c>
      <c r="BG8" s="8">
        <v>449151.88240000041</v>
      </c>
      <c r="BH8" s="8">
        <v>382723.56060000003</v>
      </c>
      <c r="BI8" s="8">
        <v>602153.55711000017</v>
      </c>
      <c r="BJ8" s="8">
        <v>758301.48768937006</v>
      </c>
      <c r="BK8" s="8">
        <v>976136.50676643732</v>
      </c>
      <c r="BL8" s="8">
        <v>798518.23188000009</v>
      </c>
      <c r="BM8" s="8">
        <v>567802.8923399999</v>
      </c>
      <c r="BN8" s="8">
        <v>741268.22338752775</v>
      </c>
      <c r="BO8" s="8">
        <v>938549.21147432923</v>
      </c>
      <c r="BP8" s="8">
        <v>1107534.713324443</v>
      </c>
      <c r="BQ8" s="8">
        <v>1288729.6315454254</v>
      </c>
      <c r="BR8" s="8">
        <v>1109989.6342439433</v>
      </c>
      <c r="BS8" s="8">
        <v>449151.88240000041</v>
      </c>
      <c r="BU8" s="8">
        <v>507404.02788072661</v>
      </c>
      <c r="BV8" s="8">
        <v>468011.11869002425</v>
      </c>
      <c r="BW8" s="8">
        <v>701287.9642915501</v>
      </c>
      <c r="BX8" s="8">
        <v>917369.58752011915</v>
      </c>
      <c r="BY8" s="8">
        <v>1150646.7793210056</v>
      </c>
      <c r="BZ8" s="8">
        <v>921000.48782534106</v>
      </c>
      <c r="CA8" s="8">
        <v>335318.45688253827</v>
      </c>
      <c r="CB8" s="8">
        <v>532626.94769158342</v>
      </c>
      <c r="CC8" s="8">
        <v>742234.73093082022</v>
      </c>
      <c r="CD8" s="8">
        <v>962024.55918235797</v>
      </c>
      <c r="CE8" s="8">
        <v>1155974.8507771192</v>
      </c>
      <c r="CF8" s="8">
        <v>961775.68979107752</v>
      </c>
      <c r="CG8" s="8">
        <v>507404.02788072661</v>
      </c>
      <c r="CI8">
        <v>423528.64593014645</v>
      </c>
      <c r="CJ8">
        <v>350702.1278350724</v>
      </c>
      <c r="CK8">
        <v>619176.90975149069</v>
      </c>
      <c r="CL8">
        <v>897664.92274202546</v>
      </c>
      <c r="CM8">
        <v>1170065.2615164071</v>
      </c>
      <c r="CN8">
        <v>1058417.4202494349</v>
      </c>
      <c r="CO8">
        <v>216356.7932789505</v>
      </c>
      <c r="CP8">
        <v>446717.31995838752</v>
      </c>
      <c r="CQ8">
        <v>685980.94697397167</v>
      </c>
      <c r="CR8">
        <v>920170.56937261531</v>
      </c>
      <c r="CS8">
        <v>1143241.379497167</v>
      </c>
      <c r="CT8">
        <v>1000527.0650183217</v>
      </c>
      <c r="CU8">
        <v>423528.64593014645</v>
      </c>
      <c r="CW8">
        <v>511277.68300186686</v>
      </c>
      <c r="CX8">
        <v>426821.4703588612</v>
      </c>
      <c r="CY8">
        <v>702480.57528198301</v>
      </c>
      <c r="CZ8">
        <v>992568.9731712389</v>
      </c>
      <c r="DA8">
        <v>1278768.5577643772</v>
      </c>
      <c r="DB8">
        <v>1189697.875514193</v>
      </c>
      <c r="DC8">
        <v>605211.98629285663</v>
      </c>
      <c r="DD8">
        <v>846049.07643039024</v>
      </c>
      <c r="DE8">
        <v>1094334.1551011696</v>
      </c>
      <c r="DF8">
        <v>1336970.8267757453</v>
      </c>
      <c r="DG8">
        <v>1574082.9189939196</v>
      </c>
      <c r="DH8">
        <v>1437575.2155690186</v>
      </c>
      <c r="DI8">
        <v>511277.68300186686</v>
      </c>
      <c r="DK8">
        <v>814138.10880247469</v>
      </c>
      <c r="DL8">
        <v>700171.31682625355</v>
      </c>
      <c r="DM8">
        <v>959386.99898214103</v>
      </c>
      <c r="DN8">
        <v>1236033.9813297475</v>
      </c>
      <c r="DO8">
        <v>1514048.4230564148</v>
      </c>
      <c r="DP8">
        <v>1803218.574559913</v>
      </c>
      <c r="DQ8">
        <v>859906.62614829431</v>
      </c>
      <c r="DR8">
        <v>1121243.4612090059</v>
      </c>
      <c r="DS8">
        <v>1390984.0069465544</v>
      </c>
      <c r="DT8">
        <v>1657452.2984325909</v>
      </c>
      <c r="DU8">
        <v>1920127.9085794068</v>
      </c>
      <c r="DV8">
        <v>2178187.9053463526</v>
      </c>
      <c r="DW8">
        <v>814138.10880247469</v>
      </c>
    </row>
    <row r="9" spans="2:127">
      <c r="B9" s="5"/>
      <c r="C9" s="10"/>
      <c r="D9" s="10"/>
      <c r="E9" s="10"/>
      <c r="F9" s="10"/>
      <c r="G9" s="10"/>
      <c r="H9" s="10"/>
      <c r="I9" s="10"/>
      <c r="J9" s="10"/>
      <c r="K9" s="93"/>
      <c r="L9" s="10"/>
      <c r="M9" s="10"/>
      <c r="N9" s="10"/>
      <c r="O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</row>
    <row r="10" spans="2:127">
      <c r="B10" s="11" t="s">
        <v>6</v>
      </c>
      <c r="C10" s="12">
        <v>268122.55137</v>
      </c>
      <c r="D10" s="12">
        <v>268977.21377000003</v>
      </c>
      <c r="E10" s="12">
        <v>262327.09367999999</v>
      </c>
      <c r="F10" s="12">
        <v>263863.63043999998</v>
      </c>
      <c r="G10" s="12">
        <v>261225.35626000003</v>
      </c>
      <c r="H10" s="12">
        <v>271724.11382000009</v>
      </c>
      <c r="I10" s="12">
        <v>273346.87375000003</v>
      </c>
      <c r="J10" s="12">
        <v>268932.32394000003</v>
      </c>
      <c r="K10" s="94">
        <v>266585.10662000004</v>
      </c>
      <c r="L10" s="12">
        <v>268335.37352999998</v>
      </c>
      <c r="M10" s="12">
        <v>275990.40917999996</v>
      </c>
      <c r="N10" s="12">
        <v>274935.76140999998</v>
      </c>
      <c r="O10" s="12">
        <v>3224365.8077700003</v>
      </c>
      <c r="Q10" s="12">
        <v>279212.43607</v>
      </c>
      <c r="R10" s="12">
        <v>307528.19747000001</v>
      </c>
      <c r="S10" s="12">
        <v>322164.6770299999</v>
      </c>
      <c r="T10" s="12">
        <v>293357.46994000004</v>
      </c>
      <c r="U10" s="12">
        <v>283676.86952999997</v>
      </c>
      <c r="V10" s="12">
        <v>284755.09109000006</v>
      </c>
      <c r="W10" s="12">
        <v>276466.39525</v>
      </c>
      <c r="X10" s="12">
        <v>325379.69498999999</v>
      </c>
      <c r="Y10" s="12">
        <v>304146.37225000001</v>
      </c>
      <c r="Z10" s="12">
        <v>300497.56397000008</v>
      </c>
      <c r="AA10" s="12">
        <v>305610.50796000002</v>
      </c>
      <c r="AB10" s="12">
        <v>295614.36431000003</v>
      </c>
      <c r="AC10" s="12">
        <v>3578409.6398599995</v>
      </c>
      <c r="AE10" s="12">
        <v>294885.81818000006</v>
      </c>
      <c r="AF10" s="12">
        <v>299416.00208000001</v>
      </c>
      <c r="AG10" s="12">
        <v>291679.13345000008</v>
      </c>
      <c r="AH10" s="12">
        <v>299223.23015999998</v>
      </c>
      <c r="AI10" s="12">
        <v>287769.04570000002</v>
      </c>
      <c r="AJ10" s="12">
        <v>278210.56804999994</v>
      </c>
      <c r="AK10" s="12">
        <v>281007.74119999987</v>
      </c>
      <c r="AL10" s="12">
        <v>296409.61177999992</v>
      </c>
      <c r="AM10" s="12">
        <v>314436.82463000005</v>
      </c>
      <c r="AN10" s="12">
        <v>323488.19305</v>
      </c>
      <c r="AO10" s="12">
        <v>326564.10792000004</v>
      </c>
      <c r="AP10" s="12">
        <v>320738.34929000004</v>
      </c>
      <c r="AQ10" s="12">
        <v>3613828.62549</v>
      </c>
      <c r="AS10" s="12">
        <v>331694.52155999996</v>
      </c>
      <c r="AT10" s="12">
        <v>342974.58280999993</v>
      </c>
      <c r="AU10" s="12">
        <v>320973.82747000002</v>
      </c>
      <c r="AV10" s="12">
        <v>340579.00131999986</v>
      </c>
      <c r="AW10" s="12">
        <v>314216.03126000002</v>
      </c>
      <c r="AX10" s="12">
        <v>301325.84123999992</v>
      </c>
      <c r="AY10" s="12">
        <v>313364.02020444593</v>
      </c>
      <c r="AZ10" s="12">
        <v>365287.98104847834</v>
      </c>
      <c r="BA10" s="12">
        <v>325486.80951999995</v>
      </c>
      <c r="BB10" s="12">
        <v>381026.11342000001</v>
      </c>
      <c r="BC10" s="12">
        <v>376376.40038192901</v>
      </c>
      <c r="BD10" s="12">
        <v>334369.45533999999</v>
      </c>
      <c r="BE10" s="12">
        <v>4047674.5855748528</v>
      </c>
      <c r="BG10" s="12">
        <v>321907.817754002</v>
      </c>
      <c r="BH10" s="12">
        <v>356451.32963966567</v>
      </c>
      <c r="BI10" s="12">
        <v>328458.91477999999</v>
      </c>
      <c r="BJ10" s="12">
        <v>332024.88909000001</v>
      </c>
      <c r="BK10" s="12">
        <v>323089.2791439491</v>
      </c>
      <c r="BL10" s="12">
        <v>327866.29588243592</v>
      </c>
      <c r="BM10" s="12">
        <v>316473.13874000002</v>
      </c>
      <c r="BN10" s="12">
        <v>348658.3600889754</v>
      </c>
      <c r="BO10" s="12">
        <v>347252.4844000889</v>
      </c>
      <c r="BP10" s="12">
        <v>343627.3174808707</v>
      </c>
      <c r="BQ10" s="12">
        <v>358137.5950161728</v>
      </c>
      <c r="BR10" s="12">
        <v>351155.96787743643</v>
      </c>
      <c r="BS10" s="12">
        <v>4055103.3898935975</v>
      </c>
      <c r="BU10" s="12">
        <v>361613.70992806676</v>
      </c>
      <c r="BV10" s="12">
        <v>382223.96874242346</v>
      </c>
      <c r="BW10" s="12">
        <v>378728.36940931168</v>
      </c>
      <c r="BX10" s="12">
        <v>398868.78091451974</v>
      </c>
      <c r="BY10" s="12">
        <v>396849.15130840283</v>
      </c>
      <c r="BZ10" s="12">
        <v>386297.83271461411</v>
      </c>
      <c r="CA10" s="12">
        <v>360243.02976654837</v>
      </c>
      <c r="CB10" s="12">
        <v>373849.78776074265</v>
      </c>
      <c r="CC10" s="12">
        <v>374510.80495175073</v>
      </c>
      <c r="CD10" s="12">
        <v>370466.36836876324</v>
      </c>
      <c r="CE10" s="12">
        <v>384029.55761545739</v>
      </c>
      <c r="CF10" s="12">
        <v>380617.88541052683</v>
      </c>
      <c r="CG10" s="12">
        <v>4548299.2468911288</v>
      </c>
      <c r="CI10">
        <v>406422.63061257667</v>
      </c>
      <c r="CJ10">
        <v>429291.09957736032</v>
      </c>
      <c r="CK10">
        <v>440219.84649548389</v>
      </c>
      <c r="CL10">
        <v>450546.62385983812</v>
      </c>
      <c r="CM10">
        <v>438022.3479745884</v>
      </c>
      <c r="CN10">
        <v>408804.20005265804</v>
      </c>
      <c r="CO10">
        <v>387443.36053146084</v>
      </c>
      <c r="CP10">
        <v>393528.26518823125</v>
      </c>
      <c r="CQ10">
        <v>391499.63234236062</v>
      </c>
      <c r="CR10">
        <v>390463.51115997706</v>
      </c>
      <c r="CS10">
        <v>409924.88527027355</v>
      </c>
      <c r="CT10">
        <v>409254.80873747641</v>
      </c>
      <c r="CU10">
        <v>4955421.2118022852</v>
      </c>
      <c r="CW10">
        <v>419744.35636476462</v>
      </c>
      <c r="CX10">
        <v>441526.63535799831</v>
      </c>
      <c r="CY10">
        <v>454137.31248880562</v>
      </c>
      <c r="CZ10">
        <v>464079.2444528839</v>
      </c>
      <c r="DA10">
        <v>448683.07073376508</v>
      </c>
      <c r="DB10">
        <v>421783.4208045117</v>
      </c>
      <c r="DC10">
        <v>402503.39687569323</v>
      </c>
      <c r="DD10">
        <v>404218.59773009986</v>
      </c>
      <c r="DE10">
        <v>398542.98186926625</v>
      </c>
      <c r="DF10">
        <v>394817.462849301</v>
      </c>
      <c r="DG10">
        <v>408182.50397045258</v>
      </c>
      <c r="DH10">
        <v>416405.45706989919</v>
      </c>
      <c r="DI10">
        <v>5074624.4405674413</v>
      </c>
      <c r="DK10">
        <v>404415.5836241183</v>
      </c>
      <c r="DL10">
        <v>409815.57617868274</v>
      </c>
      <c r="DM10">
        <v>426304.89612439729</v>
      </c>
      <c r="DN10">
        <v>438994.40355727327</v>
      </c>
      <c r="DO10">
        <v>430943.99299983622</v>
      </c>
      <c r="DP10">
        <v>417632.44029183075</v>
      </c>
      <c r="DQ10">
        <v>403415.84542212426</v>
      </c>
      <c r="DR10">
        <v>413005.73557526985</v>
      </c>
      <c r="DS10">
        <v>411082.60335555754</v>
      </c>
      <c r="DT10">
        <v>406276.14681661909</v>
      </c>
      <c r="DU10">
        <v>413983.12576806988</v>
      </c>
      <c r="DV10">
        <v>418735.89497662132</v>
      </c>
      <c r="DW10">
        <v>4994606.2446904005</v>
      </c>
    </row>
    <row r="11" spans="2:127">
      <c r="B11" s="13" t="s">
        <v>686</v>
      </c>
      <c r="C11" s="14">
        <v>268122.55137</v>
      </c>
      <c r="D11" s="14">
        <v>268977.21377000003</v>
      </c>
      <c r="E11" s="14">
        <v>262327.09367999999</v>
      </c>
      <c r="F11" s="14">
        <v>263863.63043999998</v>
      </c>
      <c r="G11" s="14">
        <v>261225.35626000003</v>
      </c>
      <c r="H11" s="14">
        <v>271724.11382000009</v>
      </c>
      <c r="I11" s="14">
        <v>273346.87375000003</v>
      </c>
      <c r="J11" s="52">
        <v>208123.65198999998</v>
      </c>
      <c r="K11" s="110">
        <v>207790.99043000001</v>
      </c>
      <c r="L11" s="52">
        <v>207911.15518999999</v>
      </c>
      <c r="M11" s="52">
        <v>212235.94934999995</v>
      </c>
      <c r="N11" s="52">
        <v>211147.25349999999</v>
      </c>
      <c r="O11" s="14">
        <v>2916795.8335500001</v>
      </c>
      <c r="Q11" s="52">
        <v>212778.82506</v>
      </c>
      <c r="R11" s="52">
        <v>208330.11071000001</v>
      </c>
      <c r="S11" s="52">
        <v>225070.29268999994</v>
      </c>
      <c r="T11" s="52">
        <v>210702.71858999997</v>
      </c>
      <c r="U11" s="52">
        <v>212939.66918</v>
      </c>
      <c r="V11" s="52">
        <v>212739.51461000007</v>
      </c>
      <c r="W11" s="52">
        <v>210837.69813999999</v>
      </c>
      <c r="X11" s="52">
        <v>219417.54512999998</v>
      </c>
      <c r="Y11" s="52">
        <v>219843.70418</v>
      </c>
      <c r="Z11" s="52">
        <v>219087.85034000003</v>
      </c>
      <c r="AA11" s="52">
        <v>221302.89909000002</v>
      </c>
      <c r="AB11" s="52">
        <v>219874.98559</v>
      </c>
      <c r="AC11" s="14">
        <v>2592925.8133099996</v>
      </c>
      <c r="AE11" s="52">
        <v>220052.83262000006</v>
      </c>
      <c r="AF11" s="52">
        <v>221226.75459999999</v>
      </c>
      <c r="AG11" s="52">
        <v>218943.80891000008</v>
      </c>
      <c r="AH11" s="52">
        <v>220771.87373000002</v>
      </c>
      <c r="AI11" s="52">
        <v>219526.35913000006</v>
      </c>
      <c r="AJ11" s="52">
        <v>220708.05406999998</v>
      </c>
      <c r="AK11" s="52">
        <v>218983.77107999986</v>
      </c>
      <c r="AL11" s="52">
        <v>226887.97384999995</v>
      </c>
      <c r="AM11" s="52">
        <v>227076.56729000006</v>
      </c>
      <c r="AN11" s="52">
        <v>226114.64205999998</v>
      </c>
      <c r="AO11" s="52">
        <v>228406.56362</v>
      </c>
      <c r="AP11" s="52">
        <v>227540.16613000003</v>
      </c>
      <c r="AQ11" s="14">
        <v>2676239.3670899998</v>
      </c>
      <c r="AS11" s="52">
        <v>227738.33100999999</v>
      </c>
      <c r="AT11" s="52">
        <v>233180.19065999999</v>
      </c>
      <c r="AU11" s="52">
        <v>227165.14051999999</v>
      </c>
      <c r="AV11" s="52">
        <v>231847.65694999992</v>
      </c>
      <c r="AW11" s="52">
        <v>226203.55255000002</v>
      </c>
      <c r="AX11" s="52">
        <v>230202.23765</v>
      </c>
      <c r="AY11" s="52">
        <v>224332.97578000001</v>
      </c>
      <c r="AZ11" s="52">
        <v>244250.11334000001</v>
      </c>
      <c r="BA11" s="52">
        <v>243499.04488999999</v>
      </c>
      <c r="BB11" s="52">
        <v>243039.82156000001</v>
      </c>
      <c r="BC11" s="52">
        <v>245864.69959</v>
      </c>
      <c r="BD11" s="52">
        <v>242133.76152</v>
      </c>
      <c r="BE11" s="14">
        <v>2819457.5260199998</v>
      </c>
      <c r="BG11" s="52">
        <v>244578.82131</v>
      </c>
      <c r="BH11" s="52">
        <v>247770.67594966566</v>
      </c>
      <c r="BI11" s="52">
        <v>242391.6538</v>
      </c>
      <c r="BJ11" s="52">
        <v>244333.65031</v>
      </c>
      <c r="BK11" s="52">
        <v>245307.48173</v>
      </c>
      <c r="BL11" s="52">
        <v>248938.13504243598</v>
      </c>
      <c r="BM11" s="52">
        <v>243764.02196000001</v>
      </c>
      <c r="BN11" s="52">
        <v>273772.30047345802</v>
      </c>
      <c r="BO11" s="52">
        <v>274027.03339816199</v>
      </c>
      <c r="BP11" s="52">
        <v>273072.21297231701</v>
      </c>
      <c r="BQ11" s="52">
        <v>276826.47401795798</v>
      </c>
      <c r="BR11" s="52">
        <v>273012.50509080797</v>
      </c>
      <c r="BS11" s="14">
        <v>3087794.9660548051</v>
      </c>
      <c r="BU11" s="52">
        <v>275565.23194182495</v>
      </c>
      <c r="BV11" s="52">
        <v>277667.81045046501</v>
      </c>
      <c r="BW11" s="52">
        <v>276770.42320586595</v>
      </c>
      <c r="BX11" s="52">
        <v>280918.42163926602</v>
      </c>
      <c r="BY11" s="52">
        <v>281623.66147216997</v>
      </c>
      <c r="BZ11" s="52">
        <v>276560.61409150099</v>
      </c>
      <c r="CA11" s="52">
        <v>274727.71574739</v>
      </c>
      <c r="CB11" s="52">
        <v>290315.09442365903</v>
      </c>
      <c r="CC11" s="52">
        <v>290554.858613808</v>
      </c>
      <c r="CD11" s="52">
        <v>288938.36916122196</v>
      </c>
      <c r="CE11" s="52">
        <v>294951.63841245003</v>
      </c>
      <c r="CF11" s="52">
        <v>290610.70193591702</v>
      </c>
      <c r="CG11" s="14">
        <v>3399204.5410955395</v>
      </c>
      <c r="CI11">
        <v>294838.47512268199</v>
      </c>
      <c r="CJ11">
        <v>295913.19035699801</v>
      </c>
      <c r="CK11">
        <v>293024.09951975499</v>
      </c>
      <c r="CL11">
        <v>295851.94315759599</v>
      </c>
      <c r="CM11">
        <v>296455.11277512403</v>
      </c>
      <c r="CN11">
        <v>291101.44643085101</v>
      </c>
      <c r="CO11">
        <v>289180.19185229699</v>
      </c>
      <c r="CP11">
        <v>301995.03215703799</v>
      </c>
      <c r="CQ11">
        <v>302432.33116972202</v>
      </c>
      <c r="CR11">
        <v>300965.399319157</v>
      </c>
      <c r="CS11">
        <v>306111.20215838496</v>
      </c>
      <c r="CT11">
        <v>303211.31485681498</v>
      </c>
      <c r="CU11">
        <v>3571079.7388764201</v>
      </c>
      <c r="CW11">
        <v>306168.26038428495</v>
      </c>
      <c r="CX11">
        <v>308316.26504048501</v>
      </c>
      <c r="CY11">
        <v>304741.52290122799</v>
      </c>
      <c r="CZ11">
        <v>307418.922542146</v>
      </c>
      <c r="DA11">
        <v>308297.49987187498</v>
      </c>
      <c r="DB11">
        <v>302748.13952421997</v>
      </c>
      <c r="DC11">
        <v>300747.13561883703</v>
      </c>
      <c r="DD11">
        <v>310657.77961281297</v>
      </c>
      <c r="DE11">
        <v>310689.14611400903</v>
      </c>
      <c r="DF11">
        <v>308723.22250294499</v>
      </c>
      <c r="DG11">
        <v>312310.10215378797</v>
      </c>
      <c r="DH11">
        <v>313959.62776568299</v>
      </c>
      <c r="DI11">
        <v>3694777.6240323139</v>
      </c>
      <c r="DK11">
        <v>314808.96068624</v>
      </c>
      <c r="DL11">
        <v>314703.70480691199</v>
      </c>
      <c r="DM11">
        <v>313107.34477137</v>
      </c>
      <c r="DN11">
        <v>315884.255133136</v>
      </c>
      <c r="DO11">
        <v>316794.32720724703</v>
      </c>
      <c r="DP11">
        <v>311042.93082247104</v>
      </c>
      <c r="DQ11">
        <v>308968.28136604396</v>
      </c>
      <c r="DR11">
        <v>321965.09415054601</v>
      </c>
      <c r="DS11">
        <v>321997.605916603</v>
      </c>
      <c r="DT11">
        <v>319962.920835711</v>
      </c>
      <c r="DU11">
        <v>323677.74688050098</v>
      </c>
      <c r="DV11">
        <v>325365.53952697699</v>
      </c>
      <c r="DW11">
        <v>3808278.7121037585</v>
      </c>
    </row>
    <row r="12" spans="2:127">
      <c r="B12" s="13" t="s">
        <v>687</v>
      </c>
      <c r="C12" s="14"/>
      <c r="D12" s="14"/>
      <c r="E12" s="14"/>
      <c r="F12" s="14"/>
      <c r="G12" s="14"/>
      <c r="H12" s="14"/>
      <c r="I12" s="14"/>
      <c r="J12" s="52">
        <v>42.790999999999997</v>
      </c>
      <c r="K12" s="110">
        <v>391.96728000000002</v>
      </c>
      <c r="L12" s="52">
        <v>59.393000000000001</v>
      </c>
      <c r="M12" s="52">
        <v>254.97159999999997</v>
      </c>
      <c r="N12" s="52">
        <v>63209.104909999995</v>
      </c>
      <c r="O12" s="14">
        <v>63958.227789999997</v>
      </c>
      <c r="Q12" s="52">
        <v>65122.395339999995</v>
      </c>
      <c r="R12" s="52">
        <v>97341.853840000011</v>
      </c>
      <c r="S12" s="52">
        <v>91397.361669999984</v>
      </c>
      <c r="T12" s="52">
        <v>77049.379750000022</v>
      </c>
      <c r="U12" s="52">
        <v>68517.588679999972</v>
      </c>
      <c r="V12" s="52">
        <v>68129.325370000006</v>
      </c>
      <c r="W12" s="52">
        <v>62478.973440000031</v>
      </c>
      <c r="X12" s="52">
        <v>104730.63120999999</v>
      </c>
      <c r="Y12" s="52">
        <v>81768.781560000018</v>
      </c>
      <c r="Z12" s="52">
        <v>81407.051039999991</v>
      </c>
      <c r="AA12" s="52">
        <v>84307.608870000011</v>
      </c>
      <c r="AB12" s="52">
        <v>73628.937020000012</v>
      </c>
      <c r="AC12" s="14">
        <v>955879.88779000007</v>
      </c>
      <c r="AE12" s="52">
        <v>74269.13549000003</v>
      </c>
      <c r="AF12" s="52">
        <v>77717.374980000008</v>
      </c>
      <c r="AG12" s="52">
        <v>72735.324539999987</v>
      </c>
      <c r="AH12" s="52">
        <v>78049.551830000011</v>
      </c>
      <c r="AI12" s="52">
        <v>68242.686569999991</v>
      </c>
      <c r="AJ12" s="52">
        <v>57220.180629999995</v>
      </c>
      <c r="AK12" s="52">
        <v>59579.382790000003</v>
      </c>
      <c r="AL12" s="52">
        <v>66998.327909999993</v>
      </c>
      <c r="AM12" s="52">
        <v>85415.881169999993</v>
      </c>
      <c r="AN12" s="52">
        <v>97373.550989999989</v>
      </c>
      <c r="AO12" s="52">
        <v>93713.882939999996</v>
      </c>
      <c r="AP12" s="52">
        <v>79987.870020000017</v>
      </c>
      <c r="AQ12" s="14">
        <v>911303.14986000012</v>
      </c>
      <c r="AS12" s="52">
        <v>75371.020669999998</v>
      </c>
      <c r="AT12" s="52">
        <v>78736.581780000008</v>
      </c>
      <c r="AU12" s="52">
        <v>79851.029699999985</v>
      </c>
      <c r="AV12" s="52">
        <v>74349.599409999995</v>
      </c>
      <c r="AW12" s="52">
        <v>64262.010540000003</v>
      </c>
      <c r="AX12" s="52">
        <v>64535.255709999983</v>
      </c>
      <c r="AY12" s="52">
        <v>83682.455114445896</v>
      </c>
      <c r="AZ12" s="52">
        <v>108817.54978</v>
      </c>
      <c r="BA12" s="52">
        <v>69704.38354000001</v>
      </c>
      <c r="BB12" s="52">
        <v>129028.44604000001</v>
      </c>
      <c r="BC12" s="52">
        <v>120276.88667192901</v>
      </c>
      <c r="BD12" s="52">
        <v>63159.012790000001</v>
      </c>
      <c r="BE12" s="14">
        <v>1011774.2317463749</v>
      </c>
      <c r="BG12" s="52">
        <v>69378.744004001972</v>
      </c>
      <c r="BH12" s="52">
        <v>99808.988119999995</v>
      </c>
      <c r="BI12" s="52">
        <v>80700.328909999997</v>
      </c>
      <c r="BJ12" s="52">
        <v>87691.23878</v>
      </c>
      <c r="BK12" s="52">
        <v>76570.339823949107</v>
      </c>
      <c r="BL12" s="52">
        <v>77554.57091999994</v>
      </c>
      <c r="BM12" s="52">
        <v>70744.746750000006</v>
      </c>
      <c r="BN12" s="52">
        <v>72640.154245517406</v>
      </c>
      <c r="BO12" s="52">
        <v>72192.356276277817</v>
      </c>
      <c r="BP12" s="52">
        <v>70219.370250599095</v>
      </c>
      <c r="BQ12" s="52">
        <v>78853.338178678299</v>
      </c>
      <c r="BR12" s="52">
        <v>76868.476887518496</v>
      </c>
      <c r="BS12" s="14">
        <v>933222.65314654226</v>
      </c>
      <c r="BU12" s="52">
        <v>81984.286490693703</v>
      </c>
      <c r="BV12" s="52">
        <v>98596.518641805596</v>
      </c>
      <c r="BW12" s="52">
        <v>96353.038231239712</v>
      </c>
      <c r="BX12" s="52">
        <v>106076.70848233849</v>
      </c>
      <c r="BY12" s="52">
        <v>101609.12682675981</v>
      </c>
      <c r="BZ12" s="52">
        <v>94415.84983185328</v>
      </c>
      <c r="CA12" s="52">
        <v>78588.130570299996</v>
      </c>
      <c r="CB12" s="52">
        <v>82384.919934399994</v>
      </c>
      <c r="CC12" s="52">
        <v>82384.919934399994</v>
      </c>
      <c r="CD12" s="52">
        <v>79727.33539149999</v>
      </c>
      <c r="CE12" s="52">
        <v>83456.270277499993</v>
      </c>
      <c r="CF12" s="52">
        <v>87536.616169296787</v>
      </c>
      <c r="CG12" s="14">
        <v>1073113.7207820877</v>
      </c>
      <c r="CI12">
        <v>98945.407963525096</v>
      </c>
      <c r="CJ12">
        <v>111194.40171975299</v>
      </c>
      <c r="CK12">
        <v>109913.1346130492</v>
      </c>
      <c r="CL12">
        <v>114702.5981683984</v>
      </c>
      <c r="CM12">
        <v>100168.79697255629</v>
      </c>
      <c r="CN12">
        <v>92960.819269650703</v>
      </c>
      <c r="CO12">
        <v>83178.74174681319</v>
      </c>
      <c r="CP12">
        <v>83509.271584144008</v>
      </c>
      <c r="CQ12">
        <v>83568.91442220661</v>
      </c>
      <c r="CR12">
        <v>83599.842139280896</v>
      </c>
      <c r="CS12">
        <v>92387.079931720902</v>
      </c>
      <c r="CT12">
        <v>89366.187563161002</v>
      </c>
      <c r="CU12">
        <v>1143495.1960942592</v>
      </c>
      <c r="CW12">
        <v>96116.430804151692</v>
      </c>
      <c r="CX12">
        <v>110526.9622025875</v>
      </c>
      <c r="CY12">
        <v>110069.32957471619</v>
      </c>
      <c r="CZ12">
        <v>113267.7813104918</v>
      </c>
      <c r="DA12">
        <v>99466.297553505196</v>
      </c>
      <c r="DB12">
        <v>94181.327263586485</v>
      </c>
      <c r="DC12">
        <v>84674.354185769698</v>
      </c>
      <c r="DD12">
        <v>83165.569637905704</v>
      </c>
      <c r="DE12">
        <v>82112.345972133204</v>
      </c>
      <c r="DF12">
        <v>81345.514369025608</v>
      </c>
      <c r="DG12">
        <v>87876.951405091488</v>
      </c>
      <c r="DH12">
        <v>87119.5462821783</v>
      </c>
      <c r="DI12">
        <v>1129922.4105611427</v>
      </c>
      <c r="DK12">
        <v>77099.420192499994</v>
      </c>
      <c r="DL12">
        <v>79829.638626600004</v>
      </c>
      <c r="DM12">
        <v>72104.189793900005</v>
      </c>
      <c r="DN12">
        <v>79829.638626600004</v>
      </c>
      <c r="DO12">
        <v>77254.488326999999</v>
      </c>
      <c r="DP12">
        <v>79829.638626600004</v>
      </c>
      <c r="DQ12">
        <v>77254.488326999999</v>
      </c>
      <c r="DR12">
        <v>79829.638626600004</v>
      </c>
      <c r="DS12">
        <v>79829.638626600004</v>
      </c>
      <c r="DT12">
        <v>77254.488326999999</v>
      </c>
      <c r="DU12">
        <v>79829.638626600004</v>
      </c>
      <c r="DV12">
        <v>77254.488326999999</v>
      </c>
      <c r="DW12">
        <v>937199.3950540002</v>
      </c>
    </row>
    <row r="13" spans="2:127">
      <c r="B13" s="13" t="s">
        <v>688</v>
      </c>
      <c r="C13" s="14"/>
      <c r="D13" s="14"/>
      <c r="E13" s="14"/>
      <c r="F13" s="14"/>
      <c r="G13" s="14"/>
      <c r="H13" s="14"/>
      <c r="I13" s="14"/>
      <c r="J13" s="52">
        <v>59900.60095</v>
      </c>
      <c r="K13" s="110">
        <v>58402.148909999996</v>
      </c>
      <c r="L13" s="52">
        <v>59960.345340000007</v>
      </c>
      <c r="M13" s="52">
        <v>63072.660760000021</v>
      </c>
      <c r="N13" s="52">
        <v>579.40300000000002</v>
      </c>
      <c r="O13" s="14">
        <v>241915.15896000003</v>
      </c>
      <c r="Q13" s="52">
        <v>901.51616999999999</v>
      </c>
      <c r="R13" s="52">
        <v>1856.2329199999999</v>
      </c>
      <c r="S13" s="52">
        <v>5697.0226700000003</v>
      </c>
      <c r="T13" s="52">
        <v>5041.7601299999997</v>
      </c>
      <c r="U13" s="52">
        <v>2219.6116699999998</v>
      </c>
      <c r="V13" s="52">
        <v>3318.00425</v>
      </c>
      <c r="W13" s="52">
        <v>3149.7236700000003</v>
      </c>
      <c r="X13" s="52">
        <v>1231.51865</v>
      </c>
      <c r="Y13" s="52">
        <v>2533.8865100000003</v>
      </c>
      <c r="Z13" s="52">
        <v>2.6625900000000002</v>
      </c>
      <c r="AA13" s="52">
        <v>0</v>
      </c>
      <c r="AB13" s="52">
        <v>2110.4417000000003</v>
      </c>
      <c r="AC13" s="14">
        <v>28062.380929999999</v>
      </c>
      <c r="AE13" s="52">
        <v>0</v>
      </c>
      <c r="AF13" s="52">
        <v>0</v>
      </c>
      <c r="AG13" s="52">
        <v>0</v>
      </c>
      <c r="AH13" s="52">
        <v>0</v>
      </c>
      <c r="AI13" s="52">
        <v>0</v>
      </c>
      <c r="AJ13" s="52">
        <v>0</v>
      </c>
      <c r="AK13" s="52">
        <v>2444.5873300000003</v>
      </c>
      <c r="AL13" s="52">
        <v>2523.3100199999999</v>
      </c>
      <c r="AM13" s="52">
        <v>1944.37617</v>
      </c>
      <c r="AN13" s="52">
        <v>0</v>
      </c>
      <c r="AO13" s="52">
        <v>4443.6613600000001</v>
      </c>
      <c r="AP13" s="52">
        <v>13210.31314</v>
      </c>
      <c r="AQ13" s="14">
        <v>24566.248019999999</v>
      </c>
      <c r="AS13" s="52">
        <v>28140.648559999998</v>
      </c>
      <c r="AT13" s="52">
        <v>29232.898260000002</v>
      </c>
      <c r="AU13" s="52">
        <v>12252.88264</v>
      </c>
      <c r="AV13" s="52">
        <v>32410.959569999999</v>
      </c>
      <c r="AW13" s="52">
        <v>23750.46817</v>
      </c>
      <c r="AX13" s="52">
        <v>4761.4357699999991</v>
      </c>
      <c r="AY13" s="52">
        <v>5348.5893100000003</v>
      </c>
      <c r="AZ13" s="52">
        <v>12220.317928478302</v>
      </c>
      <c r="BA13" s="52">
        <v>12283.381089999999</v>
      </c>
      <c r="BB13" s="52">
        <v>8957.8458200000005</v>
      </c>
      <c r="BC13" s="52">
        <v>10234.814119999999</v>
      </c>
      <c r="BD13" s="52">
        <v>29076.68103</v>
      </c>
      <c r="BE13" s="14">
        <v>208670.92226847829</v>
      </c>
      <c r="BG13" s="52">
        <v>7950.2524400000002</v>
      </c>
      <c r="BH13" s="52">
        <v>8871.665570000001</v>
      </c>
      <c r="BI13" s="52">
        <v>5366.9320700000007</v>
      </c>
      <c r="BJ13" s="52">
        <v>0</v>
      </c>
      <c r="BK13" s="52">
        <v>1211.45759</v>
      </c>
      <c r="BL13" s="52">
        <v>1373.5899199999999</v>
      </c>
      <c r="BM13" s="52">
        <v>1964.37003</v>
      </c>
      <c r="BN13" s="52">
        <v>2245.9053699999999</v>
      </c>
      <c r="BO13" s="52">
        <v>1033.0947256490999</v>
      </c>
      <c r="BP13" s="52">
        <v>335.73425795459997</v>
      </c>
      <c r="BQ13" s="52">
        <v>2457.7828195365</v>
      </c>
      <c r="BR13" s="52">
        <v>1274.9858991100002</v>
      </c>
      <c r="BS13" s="14">
        <v>34085.770692250189</v>
      </c>
      <c r="BU13" s="52">
        <v>4064.1914955481002</v>
      </c>
      <c r="BV13" s="52">
        <v>5959.6396501528998</v>
      </c>
      <c r="BW13" s="52">
        <v>5604.9079722060005</v>
      </c>
      <c r="BX13" s="52">
        <v>11873.650792915199</v>
      </c>
      <c r="BY13" s="52">
        <v>13616.363009473</v>
      </c>
      <c r="BZ13" s="52">
        <v>15321.3687912598</v>
      </c>
      <c r="CA13" s="52">
        <v>6927.1834488584</v>
      </c>
      <c r="CB13" s="52">
        <v>1149.7734026836001</v>
      </c>
      <c r="CC13" s="52">
        <v>1571.0264035426999</v>
      </c>
      <c r="CD13" s="52">
        <v>1800.6638160413002</v>
      </c>
      <c r="CE13" s="52">
        <v>5621.6489255074002</v>
      </c>
      <c r="CF13" s="52">
        <v>2470.5673053129999</v>
      </c>
      <c r="CG13" s="14">
        <v>75980.985013501384</v>
      </c>
      <c r="CI13">
        <v>12638.747526369601</v>
      </c>
      <c r="CJ13">
        <v>22183.507500609299</v>
      </c>
      <c r="CK13">
        <v>37282.612362679705</v>
      </c>
      <c r="CL13">
        <v>39992.082533843706</v>
      </c>
      <c r="CM13">
        <v>41398.438226908103</v>
      </c>
      <c r="CN13">
        <v>24741.934352156299</v>
      </c>
      <c r="CO13">
        <v>15084.426932350701</v>
      </c>
      <c r="CP13">
        <v>8023.9614470492997</v>
      </c>
      <c r="CQ13">
        <v>5498.3867504320006</v>
      </c>
      <c r="CR13">
        <v>5898.2697015391996</v>
      </c>
      <c r="CS13">
        <v>11426.6031801677</v>
      </c>
      <c r="CT13">
        <v>16677.306317500403</v>
      </c>
      <c r="CU13">
        <v>240846.276831606</v>
      </c>
      <c r="CW13">
        <v>17459.665176327999</v>
      </c>
      <c r="CX13">
        <v>22683.408114925802</v>
      </c>
      <c r="CY13">
        <v>39326.460012861404</v>
      </c>
      <c r="CZ13">
        <v>43392.540600246095</v>
      </c>
      <c r="DA13">
        <v>40919.273308384894</v>
      </c>
      <c r="DB13">
        <v>24853.9540167052</v>
      </c>
      <c r="DC13">
        <v>17081.907071086498</v>
      </c>
      <c r="DD13">
        <v>10395.2484793812</v>
      </c>
      <c r="DE13">
        <v>5741.4897831239996</v>
      </c>
      <c r="DF13">
        <v>4748.7259773303995</v>
      </c>
      <c r="DG13">
        <v>7995.4504115730997</v>
      </c>
      <c r="DH13">
        <v>15326.283022037898</v>
      </c>
      <c r="DI13">
        <v>249924.40597398451</v>
      </c>
      <c r="DK13">
        <v>12507.202745378301</v>
      </c>
      <c r="DL13">
        <v>15282.232745170699</v>
      </c>
      <c r="DM13">
        <v>41093.361559127297</v>
      </c>
      <c r="DN13">
        <v>43280.509797537299</v>
      </c>
      <c r="DO13">
        <v>36895.1774655892</v>
      </c>
      <c r="DP13">
        <v>26759.870842759698</v>
      </c>
      <c r="DQ13">
        <v>17193.075729080301</v>
      </c>
      <c r="DR13">
        <v>11211.0027981238</v>
      </c>
      <c r="DS13">
        <v>9255.3588123544996</v>
      </c>
      <c r="DT13">
        <v>9058.7376539080997</v>
      </c>
      <c r="DU13">
        <v>10475.7402609689</v>
      </c>
      <c r="DV13">
        <v>16115.8671226443</v>
      </c>
      <c r="DW13">
        <v>249128.13753264237</v>
      </c>
    </row>
    <row r="14" spans="2:127">
      <c r="B14" s="15" t="s">
        <v>7</v>
      </c>
      <c r="C14" s="16"/>
      <c r="D14" s="16"/>
      <c r="E14" s="16"/>
      <c r="F14" s="16"/>
      <c r="G14" s="16"/>
      <c r="H14" s="16"/>
      <c r="I14" s="16"/>
      <c r="J14" s="16">
        <v>865.28</v>
      </c>
      <c r="K14" s="96">
        <v>0</v>
      </c>
      <c r="L14" s="16">
        <v>404.48</v>
      </c>
      <c r="M14" s="16">
        <v>426.82746999999995</v>
      </c>
      <c r="N14" s="16">
        <v>0</v>
      </c>
      <c r="O14" s="14">
        <v>1696.5874699999999</v>
      </c>
      <c r="Q14" s="16">
        <v>409.6995</v>
      </c>
      <c r="R14" s="16">
        <v>0</v>
      </c>
      <c r="S14" s="16">
        <v>0</v>
      </c>
      <c r="T14" s="16">
        <v>563.61146999999994</v>
      </c>
      <c r="U14" s="16">
        <v>0</v>
      </c>
      <c r="V14" s="16">
        <v>568.24685999999997</v>
      </c>
      <c r="W14" s="16">
        <v>0</v>
      </c>
      <c r="X14" s="16">
        <v>0</v>
      </c>
      <c r="Y14" s="16">
        <v>0</v>
      </c>
      <c r="Z14" s="16">
        <v>0</v>
      </c>
      <c r="AA14" s="16">
        <v>0</v>
      </c>
      <c r="AB14" s="16">
        <v>0</v>
      </c>
      <c r="AC14" s="14">
        <v>1541.55783</v>
      </c>
      <c r="AE14" s="16">
        <v>563.85006999999996</v>
      </c>
      <c r="AF14" s="16">
        <v>471.87250000000006</v>
      </c>
      <c r="AG14" s="16">
        <v>0</v>
      </c>
      <c r="AH14" s="16">
        <v>401.80459999999999</v>
      </c>
      <c r="AI14" s="16">
        <v>0</v>
      </c>
      <c r="AJ14" s="16">
        <v>282.33335</v>
      </c>
      <c r="AK14" s="16">
        <v>0</v>
      </c>
      <c r="AL14" s="16">
        <v>0</v>
      </c>
      <c r="AM14" s="16">
        <v>0</v>
      </c>
      <c r="AN14" s="16">
        <v>0</v>
      </c>
      <c r="AO14" s="16">
        <v>0</v>
      </c>
      <c r="AP14" s="16">
        <v>0</v>
      </c>
      <c r="AQ14" s="14">
        <v>1719.8605199999997</v>
      </c>
      <c r="AS14" s="16">
        <v>444.52132</v>
      </c>
      <c r="AT14" s="16">
        <v>1824.9121100000002</v>
      </c>
      <c r="AU14" s="16">
        <v>1704.7746099999999</v>
      </c>
      <c r="AV14" s="16">
        <v>1970.7853900000002</v>
      </c>
      <c r="AW14" s="16">
        <v>0</v>
      </c>
      <c r="AX14" s="16">
        <v>1826.9121100000002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4">
        <v>7771.9055400000007</v>
      </c>
      <c r="BG14" s="16">
        <v>0</v>
      </c>
      <c r="BH14" s="16">
        <v>0</v>
      </c>
      <c r="BI14" s="16">
        <v>0</v>
      </c>
      <c r="BJ14" s="16">
        <v>0</v>
      </c>
      <c r="BK14" s="16">
        <v>0</v>
      </c>
      <c r="BL14" s="16">
        <v>0</v>
      </c>
      <c r="BM14" s="16">
        <v>0</v>
      </c>
      <c r="BN14" s="16">
        <v>0</v>
      </c>
      <c r="BO14" s="16">
        <v>0</v>
      </c>
      <c r="BP14" s="16">
        <v>0</v>
      </c>
      <c r="BQ14" s="16">
        <v>0</v>
      </c>
      <c r="BR14" s="16">
        <v>0</v>
      </c>
      <c r="BS14" s="14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</row>
    <row r="15" spans="2:127">
      <c r="B15" s="17" t="s">
        <v>8</v>
      </c>
      <c r="C15" s="18"/>
      <c r="D15" s="18"/>
      <c r="E15" s="18"/>
      <c r="F15" s="18"/>
      <c r="G15" s="18"/>
      <c r="H15" s="18"/>
      <c r="I15" s="18"/>
      <c r="J15" s="18"/>
      <c r="K15" s="97"/>
      <c r="L15" s="18"/>
      <c r="M15" s="18"/>
      <c r="N15" s="18"/>
      <c r="O15" s="18">
        <v>0</v>
      </c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>
        <v>0</v>
      </c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>
        <v>0</v>
      </c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>
        <v>0</v>
      </c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>
        <v>0</v>
      </c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>
        <v>0</v>
      </c>
      <c r="CU15">
        <v>0</v>
      </c>
      <c r="DI15">
        <v>0</v>
      </c>
      <c r="DW15">
        <v>0</v>
      </c>
    </row>
    <row r="16" spans="2:127">
      <c r="B16" s="19"/>
      <c r="C16" s="20"/>
      <c r="D16" s="20"/>
      <c r="E16" s="20"/>
      <c r="F16" s="20"/>
      <c r="G16" s="20"/>
      <c r="H16" s="20"/>
      <c r="I16" s="20"/>
      <c r="J16" s="20"/>
      <c r="K16" s="98"/>
      <c r="L16" s="20"/>
      <c r="M16" s="20"/>
      <c r="N16" s="20"/>
      <c r="O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</row>
    <row r="17" spans="2:127">
      <c r="B17" s="11" t="s">
        <v>9</v>
      </c>
      <c r="C17" s="12">
        <v>-530136.02814000007</v>
      </c>
      <c r="D17" s="12">
        <v>-114024.74887000001</v>
      </c>
      <c r="E17" s="12">
        <v>-98363.663859999971</v>
      </c>
      <c r="F17" s="12">
        <v>-101616.53229999999</v>
      </c>
      <c r="G17" s="12">
        <v>-96437.141319999995</v>
      </c>
      <c r="H17" s="12">
        <v>-78510.623559999978</v>
      </c>
      <c r="I17" s="12">
        <v>-111166.49513999998</v>
      </c>
      <c r="J17" s="12">
        <v>-138106.01047000001</v>
      </c>
      <c r="K17" s="94">
        <v>-108188.40401000001</v>
      </c>
      <c r="L17" s="12">
        <v>-110880.86662000003</v>
      </c>
      <c r="M17" s="12">
        <v>-81908.963779999962</v>
      </c>
      <c r="N17" s="12">
        <v>-131595.96629305731</v>
      </c>
      <c r="O17" s="12">
        <v>-1700935.4443630576</v>
      </c>
      <c r="Q17" s="12">
        <v>-245961.24699000001</v>
      </c>
      <c r="R17" s="12">
        <v>-110938.68288000001</v>
      </c>
      <c r="S17" s="12">
        <v>-137725.16031000006</v>
      </c>
      <c r="T17" s="12">
        <v>-112735.73549999998</v>
      </c>
      <c r="U17" s="12">
        <v>-113235.5597</v>
      </c>
      <c r="V17" s="12">
        <v>-123110.69118999998</v>
      </c>
      <c r="W17" s="12">
        <v>-119669.62071</v>
      </c>
      <c r="X17" s="12">
        <v>-172328.5012</v>
      </c>
      <c r="Y17" s="12">
        <v>-167120.55507999999</v>
      </c>
      <c r="Z17" s="12">
        <v>-160165.10487999997</v>
      </c>
      <c r="AA17" s="12">
        <v>-154716.89386999997</v>
      </c>
      <c r="AB17" s="12">
        <v>-172729.61056384566</v>
      </c>
      <c r="AC17" s="12">
        <v>-1790437.3628738457</v>
      </c>
      <c r="AE17" s="12">
        <v>-341342.74936000002</v>
      </c>
      <c r="AF17" s="12">
        <v>-108958.37612999999</v>
      </c>
      <c r="AG17" s="12">
        <v>-113037.40112999998</v>
      </c>
      <c r="AH17" s="12">
        <v>-111635.47649</v>
      </c>
      <c r="AI17" s="12">
        <v>-116015.85702000001</v>
      </c>
      <c r="AJ17" s="12">
        <v>-126614.43856000001</v>
      </c>
      <c r="AK17" s="12">
        <v>-98646.578800000018</v>
      </c>
      <c r="AL17" s="12">
        <v>-108115.49692000001</v>
      </c>
      <c r="AM17" s="12">
        <v>-126433.76938999997</v>
      </c>
      <c r="AN17" s="12">
        <v>-114664.00345999998</v>
      </c>
      <c r="AO17" s="12">
        <v>-123302.57174999994</v>
      </c>
      <c r="AP17" s="12">
        <v>-214894.95167826215</v>
      </c>
      <c r="AQ17" s="12">
        <v>-1703661.670688262</v>
      </c>
      <c r="AS17" s="12">
        <v>-321618.40804999997</v>
      </c>
      <c r="AT17" s="12">
        <v>-122809.39113999999</v>
      </c>
      <c r="AU17" s="12">
        <v>-106365.23313999995</v>
      </c>
      <c r="AV17" s="12">
        <v>-109289.85555000001</v>
      </c>
      <c r="AW17" s="12">
        <v>-105834.60225999999</v>
      </c>
      <c r="AX17" s="12">
        <v>-100119.35436000001</v>
      </c>
      <c r="AY17" s="12">
        <v>-97470.759544370871</v>
      </c>
      <c r="AZ17" s="12">
        <v>-108244.67964249337</v>
      </c>
      <c r="BA17" s="12">
        <v>-129592.8628396962</v>
      </c>
      <c r="BB17" s="12">
        <v>-231748.39765787125</v>
      </c>
      <c r="BC17" s="12">
        <v>-167110.94053179215</v>
      </c>
      <c r="BD17" s="12">
        <v>-215438.95873209217</v>
      </c>
      <c r="BE17" s="12">
        <v>-1815643.4434483161</v>
      </c>
      <c r="BG17" s="12">
        <v>-379161.53117759532</v>
      </c>
      <c r="BH17" s="12">
        <v>-121321.73226695289</v>
      </c>
      <c r="BI17" s="12">
        <v>-120610.24041062777</v>
      </c>
      <c r="BJ17" s="12">
        <v>-108461.34537192169</v>
      </c>
      <c r="BK17" s="12">
        <v>-126542.97474570836</v>
      </c>
      <c r="BL17" s="12">
        <v>-118007.69539261145</v>
      </c>
      <c r="BM17" s="12">
        <v>-119344.76273557218</v>
      </c>
      <c r="BN17" s="12">
        <v>-130793.96930116125</v>
      </c>
      <c r="BO17" s="12">
        <v>-131515.05808025098</v>
      </c>
      <c r="BP17" s="12">
        <v>-144788.20395806344</v>
      </c>
      <c r="BQ17" s="12">
        <v>-134702.54278247154</v>
      </c>
      <c r="BR17" s="12">
        <v>-234646.65457041684</v>
      </c>
      <c r="BS17" s="12">
        <v>-1869896.7107933536</v>
      </c>
      <c r="BU17" s="12">
        <v>-391576.60053151817</v>
      </c>
      <c r="BV17" s="12">
        <v>-140602.20539774199</v>
      </c>
      <c r="BW17" s="12">
        <v>-140165.30944905174</v>
      </c>
      <c r="BX17" s="12">
        <v>-157772.28801622754</v>
      </c>
      <c r="BY17" s="12">
        <v>-136366.86801960377</v>
      </c>
      <c r="BZ17" s="12">
        <v>-139360.69639067104</v>
      </c>
      <c r="CA17" s="12">
        <v>-137657.6652870322</v>
      </c>
      <c r="CB17" s="12">
        <v>-141560.58802948627</v>
      </c>
      <c r="CC17" s="12">
        <v>-138723.2997916569</v>
      </c>
      <c r="CD17" s="12">
        <v>-157815.41831795365</v>
      </c>
      <c r="CE17" s="12">
        <v>-144743.58356395306</v>
      </c>
      <c r="CF17" s="12">
        <v>-232799.05137938145</v>
      </c>
      <c r="CG17" s="12">
        <v>-2059143.5741742777</v>
      </c>
      <c r="CI17">
        <v>-465411.69615462533</v>
      </c>
      <c r="CJ17">
        <v>-147070.01565719597</v>
      </c>
      <c r="CK17">
        <v>-146545.21628016868</v>
      </c>
      <c r="CL17">
        <v>-163141.71373769443</v>
      </c>
      <c r="CM17">
        <v>-139369.69935055263</v>
      </c>
      <c r="CN17">
        <v>-140767.6740393996</v>
      </c>
      <c r="CO17">
        <v>-141450.48193672847</v>
      </c>
      <c r="CP17">
        <v>-141938.54034931568</v>
      </c>
      <c r="CQ17">
        <v>-140125.48568409955</v>
      </c>
      <c r="CR17">
        <v>-157361.21706925606</v>
      </c>
      <c r="CS17">
        <v>-149386.54183157772</v>
      </c>
      <c r="CT17">
        <v>-224828.81080554545</v>
      </c>
      <c r="CU17">
        <v>-2157397.0928961597</v>
      </c>
      <c r="CW17">
        <v>-489882.5965546256</v>
      </c>
      <c r="CX17">
        <v>-154459.53175607169</v>
      </c>
      <c r="CY17">
        <v>-150817.7298216651</v>
      </c>
      <c r="CZ17">
        <v>-168650.05967044868</v>
      </c>
      <c r="DA17">
        <v>-144088.09191366835</v>
      </c>
      <c r="DB17">
        <v>-145752.15248426815</v>
      </c>
      <c r="DC17">
        <v>-147224.23228589742</v>
      </c>
      <c r="DD17">
        <v>-146872.29592500173</v>
      </c>
      <c r="DE17">
        <v>-144776.10218552873</v>
      </c>
      <c r="DF17">
        <v>-151075.22751706</v>
      </c>
      <c r="DG17">
        <v>-157395.16138730251</v>
      </c>
      <c r="DH17">
        <v>-234352.66577483236</v>
      </c>
      <c r="DI17">
        <v>-2235345.84727637</v>
      </c>
      <c r="DK17">
        <v>-495148.60193574062</v>
      </c>
      <c r="DL17">
        <v>-137263.29578368069</v>
      </c>
      <c r="DM17">
        <v>-133322.11553767632</v>
      </c>
      <c r="DN17">
        <v>-146855.67582783199</v>
      </c>
      <c r="DO17">
        <v>-125984.40455013589</v>
      </c>
      <c r="DP17">
        <v>-127892.2035869681</v>
      </c>
      <c r="DQ17">
        <v>-126214.48071682639</v>
      </c>
      <c r="DR17">
        <v>-129597.210513192</v>
      </c>
      <c r="DS17">
        <v>-127792.29383790371</v>
      </c>
      <c r="DT17">
        <v>-130232.55734527382</v>
      </c>
      <c r="DU17">
        <v>-139554.74967659445</v>
      </c>
      <c r="DV17">
        <v>-138891.39042407705</v>
      </c>
      <c r="DW17">
        <v>-1958748.9797359011</v>
      </c>
    </row>
    <row r="18" spans="2:127">
      <c r="B18" s="13" t="s">
        <v>10</v>
      </c>
      <c r="C18" s="14">
        <v>-77125.798280000017</v>
      </c>
      <c r="D18" s="14">
        <v>-85647.701620000007</v>
      </c>
      <c r="E18" s="14">
        <v>-72141.733129999964</v>
      </c>
      <c r="F18" s="14">
        <v>-72521.139079999994</v>
      </c>
      <c r="G18" s="14">
        <v>-55071.104859999992</v>
      </c>
      <c r="H18" s="14">
        <v>-59954.118749999972</v>
      </c>
      <c r="I18" s="14">
        <v>-93199.16651999997</v>
      </c>
      <c r="J18" s="14">
        <v>-103109.16837</v>
      </c>
      <c r="K18" s="95">
        <v>-84409.818220000001</v>
      </c>
      <c r="L18" s="14">
        <v>-87096.145250000016</v>
      </c>
      <c r="M18" s="14">
        <v>-63102.889259999967</v>
      </c>
      <c r="N18" s="14">
        <v>-86891.153972596832</v>
      </c>
      <c r="O18" s="14">
        <v>-940269.93731259694</v>
      </c>
      <c r="Q18" s="14">
        <v>-72987.883419999998</v>
      </c>
      <c r="R18" s="14">
        <v>-63543.431840000012</v>
      </c>
      <c r="S18" s="14">
        <v>-68469.043990000064</v>
      </c>
      <c r="T18" s="14">
        <v>-68068.409689999971</v>
      </c>
      <c r="U18" s="14">
        <v>-67262.454919999989</v>
      </c>
      <c r="V18" s="14">
        <v>-68549.424799999993</v>
      </c>
      <c r="W18" s="14">
        <v>-78704.239390000002</v>
      </c>
      <c r="X18" s="14">
        <v>-127808.24883999997</v>
      </c>
      <c r="Y18" s="14">
        <v>-117135.93857999997</v>
      </c>
      <c r="Z18" s="14">
        <v>-108262.58757999996</v>
      </c>
      <c r="AA18" s="14">
        <v>-101425.41352999999</v>
      </c>
      <c r="AB18" s="14">
        <v>-131504.90906946681</v>
      </c>
      <c r="AC18" s="14">
        <v>-1073721.9856494667</v>
      </c>
      <c r="AD18" s="14"/>
      <c r="AE18" s="14">
        <v>-108384.74327000002</v>
      </c>
      <c r="AF18" s="14">
        <v>-61814.25067999999</v>
      </c>
      <c r="AG18" s="14">
        <v>-61995.766509999994</v>
      </c>
      <c r="AH18" s="14">
        <v>-61962.699379999991</v>
      </c>
      <c r="AI18" s="14">
        <v>-69110.628790000017</v>
      </c>
      <c r="AJ18" s="14">
        <v>-78315.897280000005</v>
      </c>
      <c r="AK18" s="14">
        <v>-58862.128680000023</v>
      </c>
      <c r="AL18" s="14">
        <v>-62319.135300000009</v>
      </c>
      <c r="AM18" s="14">
        <v>-72496.726719999977</v>
      </c>
      <c r="AN18" s="14">
        <v>-72816.068799999979</v>
      </c>
      <c r="AO18" s="14">
        <v>-72772.688609999954</v>
      </c>
      <c r="AP18" s="14">
        <v>-113238.70632363226</v>
      </c>
      <c r="AQ18" s="14">
        <v>-894089.44034363213</v>
      </c>
      <c r="AS18" s="14">
        <v>-72117.091349999988</v>
      </c>
      <c r="AT18" s="14">
        <v>-79831.843829999998</v>
      </c>
      <c r="AU18" s="14">
        <v>-60432.647189999952</v>
      </c>
      <c r="AV18" s="14">
        <v>-60253.444130000003</v>
      </c>
      <c r="AW18" s="14">
        <v>-61062.449530000005</v>
      </c>
      <c r="AX18" s="14">
        <v>-58063.575460000007</v>
      </c>
      <c r="AY18" s="14">
        <v>-54966.731874370867</v>
      </c>
      <c r="AZ18" s="14">
        <v>-63479.251104932395</v>
      </c>
      <c r="BA18" s="14">
        <v>-80561.202893036403</v>
      </c>
      <c r="BB18" s="14">
        <v>-168401.63370707614</v>
      </c>
      <c r="BC18" s="14">
        <v>-126051.19686406956</v>
      </c>
      <c r="BD18" s="14">
        <v>-111117.23706251894</v>
      </c>
      <c r="BE18" s="14">
        <v>-996338.30499600433</v>
      </c>
      <c r="BG18" s="14">
        <v>-75371.474065827453</v>
      </c>
      <c r="BH18" s="14">
        <v>-70084.026168191645</v>
      </c>
      <c r="BI18" s="14">
        <v>-70157.680299267566</v>
      </c>
      <c r="BJ18" s="14">
        <v>-54790.186534780129</v>
      </c>
      <c r="BK18" s="14">
        <v>-77150.320043450367</v>
      </c>
      <c r="BL18" s="14">
        <v>-65914.097932996083</v>
      </c>
      <c r="BM18" s="14">
        <v>-72182.001836259093</v>
      </c>
      <c r="BN18" s="14">
        <v>-76620.023795789559</v>
      </c>
      <c r="BO18" s="14">
        <v>-77581.836843471232</v>
      </c>
      <c r="BP18" s="14">
        <v>-79168.184119276877</v>
      </c>
      <c r="BQ18" s="14">
        <v>-78131.013739394359</v>
      </c>
      <c r="BR18" s="14">
        <v>-80792.382443234979</v>
      </c>
      <c r="BS18" s="14">
        <v>-877943.22782193939</v>
      </c>
      <c r="BU18" s="14">
        <v>-78696.1504657638</v>
      </c>
      <c r="BV18" s="14">
        <v>-84364.281670167635</v>
      </c>
      <c r="BW18" s="14">
        <v>-83550.14397661062</v>
      </c>
      <c r="BX18" s="14">
        <v>-93054.053388204091</v>
      </c>
      <c r="BY18" s="14">
        <v>-78218.814372138149</v>
      </c>
      <c r="BZ18" s="14">
        <v>-81174.707255394664</v>
      </c>
      <c r="CA18" s="14">
        <v>-80588.846674708489</v>
      </c>
      <c r="CB18" s="14">
        <v>-86465.214832429381</v>
      </c>
      <c r="CC18" s="14">
        <v>-83420.882927387269</v>
      </c>
      <c r="CD18" s="14">
        <v>-90840.326554554136</v>
      </c>
      <c r="CE18" s="14">
        <v>-86636.487424674677</v>
      </c>
      <c r="CF18" s="14">
        <v>-89240.166281426078</v>
      </c>
      <c r="CG18" s="14">
        <v>-1016250.075823459</v>
      </c>
      <c r="CI18">
        <v>-87223.343612480909</v>
      </c>
      <c r="CJ18">
        <v>-87663.484734974118</v>
      </c>
      <c r="CK18">
        <v>-86892.39207829209</v>
      </c>
      <c r="CL18">
        <v>-96294.860105902568</v>
      </c>
      <c r="CM18">
        <v>-80735.36619501331</v>
      </c>
      <c r="CN18">
        <v>-83182.46878868842</v>
      </c>
      <c r="CO18">
        <v>-82276.191345298575</v>
      </c>
      <c r="CP18">
        <v>-85367.984310002532</v>
      </c>
      <c r="CQ18">
        <v>-83367.812105395875</v>
      </c>
      <c r="CR18">
        <v>-88113.751890704472</v>
      </c>
      <c r="CS18">
        <v>-89370.792966863024</v>
      </c>
      <c r="CT18">
        <v>-91374.176290116739</v>
      </c>
      <c r="CU18">
        <v>-1041862.6244237327</v>
      </c>
      <c r="CW18">
        <v>-90586.489243049175</v>
      </c>
      <c r="CX18">
        <v>-93232.402076629951</v>
      </c>
      <c r="CY18">
        <v>-89894.037773148273</v>
      </c>
      <c r="CZ18">
        <v>-100018.50846200669</v>
      </c>
      <c r="DA18">
        <v>-83891.300191653791</v>
      </c>
      <c r="DB18">
        <v>-86381.589604723849</v>
      </c>
      <c r="DC18">
        <v>-86029.515578090417</v>
      </c>
      <c r="DD18">
        <v>-88579.366454622403</v>
      </c>
      <c r="DE18">
        <v>-86368.883112960786</v>
      </c>
      <c r="DF18">
        <v>-88943.683060144482</v>
      </c>
      <c r="DG18">
        <v>-96140.496820501838</v>
      </c>
      <c r="DH18">
        <v>-95321.729853560639</v>
      </c>
      <c r="DI18">
        <v>-1085388.0022310922</v>
      </c>
      <c r="DK18">
        <v>-88347.44751919189</v>
      </c>
      <c r="DL18">
        <v>-93845.72451620319</v>
      </c>
      <c r="DM18">
        <v>-90515.062034017406</v>
      </c>
      <c r="DN18">
        <v>-100755.90053734298</v>
      </c>
      <c r="DO18">
        <v>-84583.446254135895</v>
      </c>
      <c r="DP18">
        <v>-87639.651518818195</v>
      </c>
      <c r="DQ18">
        <v>-86861.126055334491</v>
      </c>
      <c r="DR18">
        <v>-88873.099532769105</v>
      </c>
      <c r="DS18">
        <v>-87099.531153620512</v>
      </c>
      <c r="DT18">
        <v>-89704.041571373411</v>
      </c>
      <c r="DU18">
        <v>-97049.450231762661</v>
      </c>
      <c r="DV18">
        <v>-96468.277001158058</v>
      </c>
      <c r="DW18">
        <v>-1091742.7579257279</v>
      </c>
    </row>
    <row r="19" spans="2:127">
      <c r="B19" s="21" t="s">
        <v>11</v>
      </c>
      <c r="C19" s="14">
        <v>-7218.1186600000337</v>
      </c>
      <c r="D19" s="14">
        <v>-5628.762560000001</v>
      </c>
      <c r="E19" s="14">
        <v>-7162.7711499999996</v>
      </c>
      <c r="F19" s="14">
        <v>-6064.3201100000006</v>
      </c>
      <c r="G19" s="14">
        <v>-5894.7057000000004</v>
      </c>
      <c r="H19" s="14">
        <v>-6068.7930200000001</v>
      </c>
      <c r="I19" s="14">
        <v>-6061.9604700000009</v>
      </c>
      <c r="J19" s="14">
        <v>-7603.2487000000019</v>
      </c>
      <c r="K19" s="95">
        <v>-5144.4784200000004</v>
      </c>
      <c r="L19" s="14">
        <v>-4322.5074599999998</v>
      </c>
      <c r="M19" s="14">
        <v>-5915.5710500000005</v>
      </c>
      <c r="N19" s="14">
        <v>-15949.315379335429</v>
      </c>
      <c r="O19" s="14">
        <v>-83034.552679335466</v>
      </c>
      <c r="Q19" s="14">
        <v>-6296.9874399999999</v>
      </c>
      <c r="R19" s="14">
        <v>-4832.5521699999999</v>
      </c>
      <c r="S19" s="14">
        <v>-4870.8039300000009</v>
      </c>
      <c r="T19" s="14">
        <v>-5755.7349000000004</v>
      </c>
      <c r="U19" s="14">
        <v>-6298.2644199999995</v>
      </c>
      <c r="V19" s="14">
        <v>-4840.7306900000003</v>
      </c>
      <c r="W19" s="14">
        <v>-5688.4891099999995</v>
      </c>
      <c r="X19" s="14">
        <v>-5201.18318</v>
      </c>
      <c r="Y19" s="14">
        <v>-7537.4689499999995</v>
      </c>
      <c r="Z19" s="14">
        <v>-6586.3043500000003</v>
      </c>
      <c r="AA19" s="14">
        <v>-7511.0080799999978</v>
      </c>
      <c r="AB19" s="14">
        <v>-18218.469471837649</v>
      </c>
      <c r="AC19" s="14">
        <v>-83637.996691837659</v>
      </c>
      <c r="AE19" s="14">
        <v>-9092.9421299999995</v>
      </c>
      <c r="AF19" s="14">
        <v>-6933.6004900000007</v>
      </c>
      <c r="AG19" s="14">
        <v>-6079.48128</v>
      </c>
      <c r="AH19" s="14">
        <v>-6766.1962100000001</v>
      </c>
      <c r="AI19" s="14">
        <v>-4698.11733</v>
      </c>
      <c r="AJ19" s="14">
        <v>-6564.8017199999986</v>
      </c>
      <c r="AK19" s="14">
        <v>-5740.5418299999992</v>
      </c>
      <c r="AL19" s="14">
        <v>-6167.8919099999994</v>
      </c>
      <c r="AM19" s="14">
        <v>-6372.6279100000002</v>
      </c>
      <c r="AN19" s="14">
        <v>-7440.8113600000006</v>
      </c>
      <c r="AO19" s="14">
        <v>-9455.3196500000013</v>
      </c>
      <c r="AP19" s="14">
        <v>-21212.827605756996</v>
      </c>
      <c r="AQ19" s="14">
        <v>-96525.15942575701</v>
      </c>
      <c r="AS19" s="14">
        <v>-9866.9826900000007</v>
      </c>
      <c r="AT19" s="14">
        <v>-7668.8587600000001</v>
      </c>
      <c r="AU19" s="14">
        <v>-6830.0201000000006</v>
      </c>
      <c r="AV19" s="14">
        <v>-7478.2108500000004</v>
      </c>
      <c r="AW19" s="14">
        <v>-7739.4901300000001</v>
      </c>
      <c r="AX19" s="14">
        <v>-6989.2832200000003</v>
      </c>
      <c r="AY19" s="14">
        <v>-4476.7010700000001</v>
      </c>
      <c r="AZ19" s="14">
        <v>-10248.016810000001</v>
      </c>
      <c r="BA19" s="14">
        <v>-17801.372839472999</v>
      </c>
      <c r="BB19" s="14">
        <v>-15839.837420196103</v>
      </c>
      <c r="BC19" s="14">
        <v>-19635.890965015155</v>
      </c>
      <c r="BD19" s="14">
        <v>-18300.897961520153</v>
      </c>
      <c r="BE19" s="14">
        <v>-132875.56281620442</v>
      </c>
      <c r="BG19" s="14">
        <v>-12239.605945115201</v>
      </c>
      <c r="BH19" s="14">
        <v>-13303.275582390501</v>
      </c>
      <c r="BI19" s="14">
        <v>-13370.0650867638</v>
      </c>
      <c r="BJ19" s="14">
        <v>-11129.791888677004</v>
      </c>
      <c r="BK19" s="14">
        <v>-12195.204620840299</v>
      </c>
      <c r="BL19" s="14">
        <v>-13865.884491612498</v>
      </c>
      <c r="BM19" s="14">
        <v>-13752.935647116599</v>
      </c>
      <c r="BN19" s="14">
        <v>-11725.306181215099</v>
      </c>
      <c r="BO19" s="14">
        <v>-12547.5854553999</v>
      </c>
      <c r="BP19" s="14">
        <v>-12233.896086828901</v>
      </c>
      <c r="BQ19" s="14">
        <v>-14156.924170671447</v>
      </c>
      <c r="BR19" s="14">
        <v>-14857.160984483549</v>
      </c>
      <c r="BS19" s="14">
        <v>-155377.63614111484</v>
      </c>
      <c r="BU19" s="14">
        <v>-10639.195802226499</v>
      </c>
      <c r="BV19" s="14">
        <v>-10743.321770147801</v>
      </c>
      <c r="BW19" s="14">
        <v>-11115.1853545254</v>
      </c>
      <c r="BX19" s="14">
        <v>-17537.216243552004</v>
      </c>
      <c r="BY19" s="14">
        <v>-11521.502553079301</v>
      </c>
      <c r="BZ19" s="14">
        <v>-14379.9725699962</v>
      </c>
      <c r="CA19" s="14">
        <v>-14260.319324972199</v>
      </c>
      <c r="CB19" s="14">
        <v>-13396.604755791901</v>
      </c>
      <c r="CC19" s="14">
        <v>-10301.4428044506</v>
      </c>
      <c r="CD19" s="14">
        <v>-10770.9578006024</v>
      </c>
      <c r="CE19" s="14">
        <v>-13409.722743481549</v>
      </c>
      <c r="CF19" s="14">
        <v>-13742.129388724952</v>
      </c>
      <c r="CG19" s="14">
        <v>-151817.57111155082</v>
      </c>
      <c r="CI19">
        <v>-10461.845755926401</v>
      </c>
      <c r="CJ19">
        <v>-10526.9096138477</v>
      </c>
      <c r="CK19">
        <v>-10660.950590225299</v>
      </c>
      <c r="CL19">
        <v>-17051.809314911199</v>
      </c>
      <c r="CM19">
        <v>-10786.668552256499</v>
      </c>
      <c r="CN19">
        <v>-12612.9053699945</v>
      </c>
      <c r="CO19">
        <v>-12491.2450773296</v>
      </c>
      <c r="CP19">
        <v>-12885.130813835798</v>
      </c>
      <c r="CQ19">
        <v>-10394.426686807999</v>
      </c>
      <c r="CR19">
        <v>-10833.466682959799</v>
      </c>
      <c r="CS19">
        <v>-13447.398925666699</v>
      </c>
      <c r="CT19">
        <v>-13982.739644919897</v>
      </c>
      <c r="CU19">
        <v>-146135.49702868139</v>
      </c>
      <c r="CW19">
        <v>-10323.933302481701</v>
      </c>
      <c r="CX19">
        <v>-10421.741540402998</v>
      </c>
      <c r="CY19">
        <v>-10768.881464476597</v>
      </c>
      <c r="CZ19">
        <v>-17410.548191721304</v>
      </c>
      <c r="DA19">
        <v>-10934.113534492501</v>
      </c>
      <c r="DB19">
        <v>-12644.275126921999</v>
      </c>
      <c r="DC19">
        <v>-12416.980796268001</v>
      </c>
      <c r="DD19">
        <v>-12943.425700204001</v>
      </c>
      <c r="DE19">
        <v>-10842.5787057464</v>
      </c>
      <c r="DF19">
        <v>-11221.510451898201</v>
      </c>
      <c r="DG19">
        <v>-13788.80622472405</v>
      </c>
      <c r="DH19">
        <v>-14336.593514203851</v>
      </c>
      <c r="DI19">
        <v>-148053.38855354162</v>
      </c>
      <c r="DK19">
        <v>-9523.6260004694996</v>
      </c>
      <c r="DL19">
        <v>-9609.8864083908011</v>
      </c>
      <c r="DM19">
        <v>-10187.4575423684</v>
      </c>
      <c r="DN19">
        <v>-16717.806490273299</v>
      </c>
      <c r="DO19">
        <v>-10504.3933223843</v>
      </c>
      <c r="DP19">
        <v>-12070.2812281279</v>
      </c>
      <c r="DQ19">
        <v>-11770.794548019599</v>
      </c>
      <c r="DR19">
        <v>-12035.141220933101</v>
      </c>
      <c r="DS19">
        <v>-10420.633957498001</v>
      </c>
      <c r="DT19">
        <v>-10809.167253649801</v>
      </c>
      <c r="DU19">
        <v>-13367.789057598349</v>
      </c>
      <c r="DV19">
        <v>-14238.952070170248</v>
      </c>
      <c r="DW19">
        <v>-141255.9290998833</v>
      </c>
    </row>
    <row r="20" spans="2:127">
      <c r="B20" s="17" t="s">
        <v>12</v>
      </c>
      <c r="C20" s="18">
        <v>-4027.5677400000004</v>
      </c>
      <c r="D20" s="18">
        <v>-3809.5543600000005</v>
      </c>
      <c r="E20" s="18">
        <v>-5314.1875700000001</v>
      </c>
      <c r="F20" s="18">
        <v>-3899.0363600000001</v>
      </c>
      <c r="G20" s="18">
        <v>-4011.4734400000007</v>
      </c>
      <c r="H20" s="18">
        <v>-4076.7215000000006</v>
      </c>
      <c r="I20" s="18">
        <v>-4010.2594300000001</v>
      </c>
      <c r="J20" s="18">
        <v>-4866.1642800000009</v>
      </c>
      <c r="K20" s="97">
        <v>-3142.0789800000007</v>
      </c>
      <c r="L20" s="18">
        <v>-1304.5608299999999</v>
      </c>
      <c r="M20" s="18">
        <v>-2505.9950600000006</v>
      </c>
      <c r="N20" s="18">
        <v>-6814.3936920510005</v>
      </c>
      <c r="O20" s="18">
        <v>-47781.993242051009</v>
      </c>
      <c r="Q20" s="18">
        <v>-1359.6770599999998</v>
      </c>
      <c r="R20" s="18">
        <v>-1705.9301800000001</v>
      </c>
      <c r="S20" s="18">
        <v>-1296.5261700000001</v>
      </c>
      <c r="T20" s="18">
        <v>-2113.9492700000001</v>
      </c>
      <c r="U20" s="18">
        <v>-1430.6303399999999</v>
      </c>
      <c r="V20" s="18">
        <v>-1269.0671400000001</v>
      </c>
      <c r="W20" s="18">
        <v>-1390.1677</v>
      </c>
      <c r="X20" s="18">
        <v>-1299.0114500000002</v>
      </c>
      <c r="Y20" s="18">
        <v>-1283.2370999999998</v>
      </c>
      <c r="Z20" s="18">
        <v>-1214.76811</v>
      </c>
      <c r="AA20" s="18">
        <v>-1406.9474499999999</v>
      </c>
      <c r="AB20" s="18">
        <v>-6928.4799751709807</v>
      </c>
      <c r="AC20" s="18">
        <v>-22698.391945170981</v>
      </c>
      <c r="AE20" s="18">
        <v>-1186.4157599999999</v>
      </c>
      <c r="AF20" s="18">
        <v>-1608.1982000000003</v>
      </c>
      <c r="AG20" s="18">
        <v>-1178.7099900000001</v>
      </c>
      <c r="AH20" s="18">
        <v>-2259.2367200000008</v>
      </c>
      <c r="AI20" s="18">
        <v>-1216.9509400000002</v>
      </c>
      <c r="AJ20" s="18">
        <v>-1456.3248999999998</v>
      </c>
      <c r="AK20" s="18">
        <v>-1276.6918799999999</v>
      </c>
      <c r="AL20" s="18">
        <v>-1457.69811</v>
      </c>
      <c r="AM20" s="18">
        <v>-1351.6870500000002</v>
      </c>
      <c r="AN20" s="18">
        <v>-892.90663000000018</v>
      </c>
      <c r="AO20" s="18">
        <v>-3407.1890800000001</v>
      </c>
      <c r="AP20" s="18">
        <v>-7090.2610938269527</v>
      </c>
      <c r="AQ20" s="18">
        <v>-24382.270353826952</v>
      </c>
      <c r="AS20" s="18">
        <v>-851.3103799999999</v>
      </c>
      <c r="AT20" s="18">
        <v>-492.72681</v>
      </c>
      <c r="AU20" s="18">
        <v>-572.67183999999997</v>
      </c>
      <c r="AV20" s="18">
        <v>-453.072</v>
      </c>
      <c r="AW20" s="18">
        <v>-497.05936000000003</v>
      </c>
      <c r="AX20" s="18">
        <v>-530.97508000000005</v>
      </c>
      <c r="AY20" s="18">
        <v>-567.30501000000004</v>
      </c>
      <c r="AZ20" s="18">
        <v>-5068.3241200000011</v>
      </c>
      <c r="BA20" s="18">
        <v>-6054.6835128062994</v>
      </c>
      <c r="BB20" s="18">
        <v>-6247.6270086687</v>
      </c>
      <c r="BC20" s="18">
        <v>-8308.4697963395502</v>
      </c>
      <c r="BD20" s="18">
        <v>-8109.5723115201499</v>
      </c>
      <c r="BE20" s="18">
        <v>-37753.797229334697</v>
      </c>
      <c r="BG20" s="18">
        <v>-5391.9210756438015</v>
      </c>
      <c r="BH20" s="18">
        <v>-5460.7323025057995</v>
      </c>
      <c r="BI20" s="18">
        <v>-5846.8349269167993</v>
      </c>
      <c r="BJ20" s="18">
        <v>-5679.3818841030024</v>
      </c>
      <c r="BK20" s="18">
        <v>-5764.2441954767</v>
      </c>
      <c r="BL20" s="18">
        <v>-7187.9884215103002</v>
      </c>
      <c r="BM20" s="18">
        <v>-6161.7260170458003</v>
      </c>
      <c r="BN20" s="18">
        <v>-6222.5813974279999</v>
      </c>
      <c r="BO20" s="18">
        <v>-6135.7242516968008</v>
      </c>
      <c r="BP20" s="18">
        <v>-6068.2778150968015</v>
      </c>
      <c r="BQ20" s="18">
        <v>-8336.2389722871485</v>
      </c>
      <c r="BR20" s="18">
        <v>-8570.69672380255</v>
      </c>
      <c r="BS20" s="18">
        <v>-76826.347983513508</v>
      </c>
      <c r="BU20" s="18">
        <v>-5989.7759969467998</v>
      </c>
      <c r="BV20" s="18">
        <v>-5924.2955469468006</v>
      </c>
      <c r="BW20" s="18">
        <v>-5966.3989973468006</v>
      </c>
      <c r="BX20" s="18">
        <v>-12055.032639908901</v>
      </c>
      <c r="BY20" s="18">
        <v>-5976.2690658847996</v>
      </c>
      <c r="BZ20" s="18">
        <v>-6365.8139559566989</v>
      </c>
      <c r="CA20" s="18">
        <v>-6309.6280948445992</v>
      </c>
      <c r="CB20" s="18">
        <v>-6394.2252127508</v>
      </c>
      <c r="CC20" s="18">
        <v>-6097.7843548445999</v>
      </c>
      <c r="CD20" s="18">
        <v>-6037.1783548446001</v>
      </c>
      <c r="CE20" s="18">
        <v>-8631.70479589975</v>
      </c>
      <c r="CF20" s="18">
        <v>-8733.1664284099515</v>
      </c>
      <c r="CG20" s="18">
        <v>-84481.273444585095</v>
      </c>
      <c r="CI20">
        <v>-6126.4500806467004</v>
      </c>
      <c r="CJ20">
        <v>-6060.9696306467004</v>
      </c>
      <c r="CK20">
        <v>-6113.5028530466998</v>
      </c>
      <c r="CL20">
        <v>-12454.646631268099</v>
      </c>
      <c r="CM20">
        <v>-6024.5194350619995</v>
      </c>
      <c r="CN20">
        <v>-6442.6246259549998</v>
      </c>
      <c r="CO20">
        <v>-6464.5777172019998</v>
      </c>
      <c r="CP20">
        <v>-6499.4116407946995</v>
      </c>
      <c r="CQ20">
        <v>-6283.7339772019996</v>
      </c>
      <c r="CR20">
        <v>-6143.1279772019989</v>
      </c>
      <c r="CS20">
        <v>-8760.5922074290993</v>
      </c>
      <c r="CT20">
        <v>-8855.9114246048975</v>
      </c>
      <c r="CU20">
        <v>-86230.068201059912</v>
      </c>
      <c r="CW20">
        <v>-6241.4290272019998</v>
      </c>
      <c r="CX20">
        <v>-6176.3485772019994</v>
      </c>
      <c r="CY20">
        <v>-6241.3767172979988</v>
      </c>
      <c r="CZ20">
        <v>-12849.736908078201</v>
      </c>
      <c r="DA20">
        <v>-6264.309487298</v>
      </c>
      <c r="DB20">
        <v>-6684.1355828824999</v>
      </c>
      <c r="DC20">
        <v>-6706.1553861404</v>
      </c>
      <c r="DD20">
        <v>-6740.9203471628998</v>
      </c>
      <c r="DE20">
        <v>-6445.3116461404006</v>
      </c>
      <c r="DF20">
        <v>-6384.7056461403999</v>
      </c>
      <c r="DG20">
        <v>-9065.4627764864508</v>
      </c>
      <c r="DH20">
        <v>-9159.9181938888505</v>
      </c>
      <c r="DI20">
        <v>-88959.810295920121</v>
      </c>
      <c r="DK20">
        <v>-6324.6039374120001</v>
      </c>
      <c r="DL20">
        <v>-6336.3789374120006</v>
      </c>
      <c r="DM20">
        <v>-6351.7245174119998</v>
      </c>
      <c r="DN20">
        <v>-12915.377418852397</v>
      </c>
      <c r="DO20">
        <v>-6342.3155174119993</v>
      </c>
      <c r="DP20">
        <v>-6597.9579963106007</v>
      </c>
      <c r="DQ20">
        <v>-6640.1430001142007</v>
      </c>
      <c r="DR20">
        <v>-6594.2755601141998</v>
      </c>
      <c r="DS20">
        <v>-6591.2645601142003</v>
      </c>
      <c r="DT20">
        <v>-6530.6585601142006</v>
      </c>
      <c r="DU20">
        <v>-9149.0876515829495</v>
      </c>
      <c r="DV20">
        <v>-9383.3171398552495</v>
      </c>
      <c r="DW20">
        <v>-89757.104796705986</v>
      </c>
    </row>
    <row r="21" spans="2:127">
      <c r="B21" s="17" t="s">
        <v>13</v>
      </c>
      <c r="C21" s="18">
        <v>-51.738999999999997</v>
      </c>
      <c r="D21" s="18">
        <v>-13.782579999999999</v>
      </c>
      <c r="E21" s="18">
        <v>-17.88531</v>
      </c>
      <c r="F21" s="18">
        <v>-108.18560000000001</v>
      </c>
      <c r="G21" s="18">
        <v>-46.253729999999997</v>
      </c>
      <c r="H21" s="116">
        <v>-24.442080000000001</v>
      </c>
      <c r="I21" s="18">
        <v>-47.372339999999994</v>
      </c>
      <c r="J21" s="18">
        <v>-47.05921</v>
      </c>
      <c r="K21" s="97">
        <v>-47.855919999999998</v>
      </c>
      <c r="L21" s="18">
        <v>-46.972000000000001</v>
      </c>
      <c r="M21" s="18">
        <v>-46.888910000000003</v>
      </c>
      <c r="N21" s="18">
        <v>-97.005299999999991</v>
      </c>
      <c r="O21" s="18">
        <v>-595.44198000000006</v>
      </c>
      <c r="Q21" s="18">
        <v>-42.754930000000002</v>
      </c>
      <c r="R21" s="18">
        <v>-26.216379999999997</v>
      </c>
      <c r="S21" s="18">
        <v>-32.318509999999996</v>
      </c>
      <c r="T21" s="18">
        <v>-1.2632399999999999</v>
      </c>
      <c r="U21" s="18">
        <v>-0.16055</v>
      </c>
      <c r="V21" s="18">
        <v>-2.9359799999999998</v>
      </c>
      <c r="W21" s="18">
        <v>-0.98035000000000005</v>
      </c>
      <c r="X21" s="18">
        <v>0</v>
      </c>
      <c r="Y21" s="18">
        <v>-12</v>
      </c>
      <c r="Z21" s="18">
        <v>-6</v>
      </c>
      <c r="AA21" s="18">
        <v>-0.76227999999999996</v>
      </c>
      <c r="AB21" s="18">
        <v>-59.432040000000001</v>
      </c>
      <c r="AC21" s="18">
        <v>-184.82425999999998</v>
      </c>
      <c r="AE21" s="18">
        <v>0</v>
      </c>
      <c r="AF21" s="18">
        <v>0</v>
      </c>
      <c r="AG21" s="18">
        <v>-182.21667000000002</v>
      </c>
      <c r="AH21" s="18">
        <v>0</v>
      </c>
      <c r="AI21" s="18">
        <v>0</v>
      </c>
      <c r="AJ21" s="18">
        <v>0</v>
      </c>
      <c r="AK21" s="18">
        <v>0</v>
      </c>
      <c r="AL21" s="18">
        <v>0</v>
      </c>
      <c r="AM21" s="18">
        <v>-8.5120000000000005</v>
      </c>
      <c r="AN21" s="18">
        <v>0</v>
      </c>
      <c r="AO21" s="18">
        <v>0</v>
      </c>
      <c r="AP21" s="18">
        <v>-23</v>
      </c>
      <c r="AQ21" s="18">
        <v>-213.72867000000002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-8</v>
      </c>
      <c r="BC21" s="18">
        <v>-16</v>
      </c>
      <c r="BD21" s="18">
        <v>0</v>
      </c>
      <c r="BE21" s="18">
        <v>-24</v>
      </c>
      <c r="BG21" s="18">
        <v>0</v>
      </c>
      <c r="BH21" s="18">
        <v>0</v>
      </c>
      <c r="BI21" s="18">
        <v>-196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0</v>
      </c>
      <c r="BQ21" s="18">
        <v>0</v>
      </c>
      <c r="BR21" s="18">
        <v>0</v>
      </c>
      <c r="BS21" s="18">
        <v>-196</v>
      </c>
      <c r="BU21" s="18">
        <v>0</v>
      </c>
      <c r="BV21" s="18">
        <v>0</v>
      </c>
      <c r="BW21" s="18">
        <v>-190</v>
      </c>
      <c r="BX21" s="18">
        <v>0</v>
      </c>
      <c r="BY21" s="18">
        <v>0</v>
      </c>
      <c r="BZ21" s="18">
        <v>0</v>
      </c>
      <c r="CA21" s="18">
        <v>0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-190</v>
      </c>
      <c r="CI21">
        <v>0</v>
      </c>
      <c r="CJ21">
        <v>0</v>
      </c>
      <c r="CK21">
        <v>-190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-190</v>
      </c>
      <c r="CW21">
        <v>0</v>
      </c>
      <c r="CX21">
        <v>0</v>
      </c>
      <c r="CY21">
        <v>-190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-190</v>
      </c>
      <c r="DK21">
        <v>0</v>
      </c>
      <c r="DL21">
        <v>0</v>
      </c>
      <c r="DM21">
        <v>-190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-190</v>
      </c>
    </row>
    <row r="22" spans="2:127">
      <c r="B22" s="17" t="s">
        <v>14</v>
      </c>
      <c r="C22" s="18">
        <v>-33.596919999999997</v>
      </c>
      <c r="D22" s="18">
        <v>-221.46452000000002</v>
      </c>
      <c r="E22" s="18">
        <v>-59.127099999999999</v>
      </c>
      <c r="F22" s="18">
        <v>-63.089549999999996</v>
      </c>
      <c r="G22" s="18">
        <v>-60.409599999999998</v>
      </c>
      <c r="H22" s="18">
        <v>-211.97875999999999</v>
      </c>
      <c r="I22" s="18">
        <v>-139.25341</v>
      </c>
      <c r="J22" s="18">
        <v>-257.87941000000001</v>
      </c>
      <c r="K22" s="97">
        <v>-278.85172</v>
      </c>
      <c r="L22" s="18">
        <v>-261.60789999999997</v>
      </c>
      <c r="M22" s="18">
        <v>-291.21592999999996</v>
      </c>
      <c r="N22" s="18">
        <v>-144</v>
      </c>
      <c r="O22" s="18">
        <v>-2022.4748199999999</v>
      </c>
      <c r="Q22" s="18">
        <v>-258.31292999999999</v>
      </c>
      <c r="R22" s="18">
        <v>-269.99488000000002</v>
      </c>
      <c r="S22" s="18">
        <v>-293.50272000000001</v>
      </c>
      <c r="T22" s="18">
        <v>-319.49023</v>
      </c>
      <c r="U22" s="18">
        <v>-326.91779000000002</v>
      </c>
      <c r="V22" s="18">
        <v>-312.97336999999999</v>
      </c>
      <c r="W22" s="18">
        <v>-230.07906</v>
      </c>
      <c r="X22" s="18">
        <v>-256.87982</v>
      </c>
      <c r="Y22" s="18">
        <v>-419.85734000000002</v>
      </c>
      <c r="Z22" s="18">
        <v>-313.08798999999999</v>
      </c>
      <c r="AA22" s="18">
        <v>-272.67788000000002</v>
      </c>
      <c r="AB22" s="18">
        <v>-170</v>
      </c>
      <c r="AC22" s="18">
        <v>-3443.7740100000001</v>
      </c>
      <c r="AE22" s="18">
        <v>-238.14428999999998</v>
      </c>
      <c r="AF22" s="18">
        <v>-170.71784</v>
      </c>
      <c r="AG22" s="18">
        <v>-172.21119999999999</v>
      </c>
      <c r="AH22" s="18">
        <v>-237.35896</v>
      </c>
      <c r="AI22" s="18">
        <v>-251.32908</v>
      </c>
      <c r="AJ22" s="18">
        <v>-174.05677</v>
      </c>
      <c r="AK22" s="18">
        <v>-173.57034000000002</v>
      </c>
      <c r="AL22" s="18">
        <v>-171.65884</v>
      </c>
      <c r="AM22" s="18">
        <v>-84.740019999999987</v>
      </c>
      <c r="AN22" s="18">
        <v>-178.99817999999999</v>
      </c>
      <c r="AO22" s="18">
        <v>-267.12835999999999</v>
      </c>
      <c r="AP22" s="18">
        <v>-199</v>
      </c>
      <c r="AQ22" s="18">
        <v>-2318.9138800000001</v>
      </c>
      <c r="AS22" s="18">
        <v>-190.40625999999997</v>
      </c>
      <c r="AT22" s="18">
        <v>-165.4393</v>
      </c>
      <c r="AU22" s="18">
        <v>-168.58916999999997</v>
      </c>
      <c r="AV22" s="18">
        <v>-163.41775000000001</v>
      </c>
      <c r="AW22" s="18">
        <v>-191.66915</v>
      </c>
      <c r="AX22" s="18">
        <v>-162.80296000000001</v>
      </c>
      <c r="AY22" s="18">
        <v>-299.52090999999996</v>
      </c>
      <c r="AZ22" s="18">
        <v>-364.72046999999998</v>
      </c>
      <c r="BA22" s="18">
        <v>-181.726</v>
      </c>
      <c r="BB22" s="18">
        <v>0</v>
      </c>
      <c r="BC22" s="18">
        <v>-200.79904999999999</v>
      </c>
      <c r="BD22" s="18">
        <v>-349.37486999999999</v>
      </c>
      <c r="BE22" s="18">
        <v>-2438.4658899999999</v>
      </c>
      <c r="BG22" s="18">
        <v>-550.976</v>
      </c>
      <c r="BH22" s="18">
        <v>-567.52</v>
      </c>
      <c r="BI22" s="18">
        <v>-582.22</v>
      </c>
      <c r="BJ22" s="18">
        <v>-540.89400000000001</v>
      </c>
      <c r="BK22" s="18">
        <v>-490.66858000000002</v>
      </c>
      <c r="BL22" s="18">
        <v>-397.59558000000004</v>
      </c>
      <c r="BM22" s="18">
        <v>-579.35158000000001</v>
      </c>
      <c r="BN22" s="18">
        <v>-482.19558000000001</v>
      </c>
      <c r="BO22" s="18">
        <v>-560.19857999999999</v>
      </c>
      <c r="BP22" s="18">
        <v>-471.89558</v>
      </c>
      <c r="BQ22" s="18">
        <v>-510.42558000000002</v>
      </c>
      <c r="BR22" s="18">
        <v>-590.79557999999997</v>
      </c>
      <c r="BS22" s="18">
        <v>-6324.736640000001</v>
      </c>
      <c r="BU22" s="18">
        <v>-540.976</v>
      </c>
      <c r="BV22" s="18">
        <v>-472.82</v>
      </c>
      <c r="BW22" s="18">
        <v>-515.75</v>
      </c>
      <c r="BX22" s="18">
        <v>-457.52</v>
      </c>
      <c r="BY22" s="18">
        <v>-496.05</v>
      </c>
      <c r="BZ22" s="18">
        <v>-524.16999999999996</v>
      </c>
      <c r="CA22" s="18">
        <v>-579.92600000000004</v>
      </c>
      <c r="CB22" s="18">
        <v>-486.77</v>
      </c>
      <c r="CC22" s="18">
        <v>-570.70000000000005</v>
      </c>
      <c r="CD22" s="18">
        <v>-479.47</v>
      </c>
      <c r="CE22" s="18">
        <v>-518</v>
      </c>
      <c r="CF22" s="18">
        <v>-598.37</v>
      </c>
      <c r="CG22" s="18">
        <v>-6240.5219999999999</v>
      </c>
      <c r="CI22">
        <v>-540.976</v>
      </c>
      <c r="CJ22">
        <v>-472.82</v>
      </c>
      <c r="CK22">
        <v>-515.75</v>
      </c>
      <c r="CL22">
        <v>-457.52</v>
      </c>
      <c r="CM22">
        <v>-496.05</v>
      </c>
      <c r="CN22">
        <v>-524.16999999999996</v>
      </c>
      <c r="CO22">
        <v>-579.92600000000004</v>
      </c>
      <c r="CP22">
        <v>-486.77</v>
      </c>
      <c r="CQ22">
        <v>-570.70000000000005</v>
      </c>
      <c r="CR22">
        <v>-479.47</v>
      </c>
      <c r="CS22">
        <v>-518</v>
      </c>
      <c r="CT22">
        <v>-598.37</v>
      </c>
      <c r="CU22">
        <v>-6240.5219999999999</v>
      </c>
      <c r="CW22">
        <v>-540.976</v>
      </c>
      <c r="CX22">
        <v>-472.82</v>
      </c>
      <c r="CY22">
        <v>-515.75</v>
      </c>
      <c r="CZ22">
        <v>-457.52</v>
      </c>
      <c r="DA22">
        <v>-496.05</v>
      </c>
      <c r="DB22">
        <v>-524.16999999999996</v>
      </c>
      <c r="DC22">
        <v>-579.92600000000004</v>
      </c>
      <c r="DD22">
        <v>-486.77</v>
      </c>
      <c r="DE22">
        <v>-570.70000000000005</v>
      </c>
      <c r="DF22">
        <v>-479.47</v>
      </c>
      <c r="DG22">
        <v>-518</v>
      </c>
      <c r="DH22">
        <v>-598.37</v>
      </c>
      <c r="DI22">
        <v>-6240.5219999999999</v>
      </c>
      <c r="DK22">
        <v>-143.65600000000001</v>
      </c>
      <c r="DL22">
        <v>-75.5</v>
      </c>
      <c r="DM22">
        <v>-118.43</v>
      </c>
      <c r="DN22">
        <v>-60.2</v>
      </c>
      <c r="DO22">
        <v>-98.73</v>
      </c>
      <c r="DP22">
        <v>-114.9</v>
      </c>
      <c r="DQ22">
        <v>-170.65600000000001</v>
      </c>
      <c r="DR22">
        <v>-77.5</v>
      </c>
      <c r="DS22">
        <v>-161.43</v>
      </c>
      <c r="DT22">
        <v>-70.2</v>
      </c>
      <c r="DU22">
        <v>-108.73</v>
      </c>
      <c r="DV22">
        <v>-189.1</v>
      </c>
      <c r="DW22">
        <v>-1389.0320000000002</v>
      </c>
    </row>
    <row r="23" spans="2:127">
      <c r="B23" s="17" t="s">
        <v>15</v>
      </c>
      <c r="C23" s="18">
        <v>-26.495180000000001</v>
      </c>
      <c r="D23" s="18">
        <v>-19.170120000000001</v>
      </c>
      <c r="E23" s="18">
        <v>-20.032169999999997</v>
      </c>
      <c r="F23" s="18">
        <v>-20.568619999999999</v>
      </c>
      <c r="G23" s="18">
        <v>-14.581200000000001</v>
      </c>
      <c r="H23" s="18">
        <v>-28.577369999999998</v>
      </c>
      <c r="I23" s="18">
        <v>-20.083950000000002</v>
      </c>
      <c r="J23" s="18">
        <v>-50.655919999999995</v>
      </c>
      <c r="K23" s="97">
        <v>-115.60821999999997</v>
      </c>
      <c r="L23" s="18">
        <v>-168.27436999999995</v>
      </c>
      <c r="M23" s="18">
        <v>-169.87163000000001</v>
      </c>
      <c r="N23" s="18">
        <v>-439.51611225806454</v>
      </c>
      <c r="O23" s="18">
        <v>-1093.4348622580644</v>
      </c>
      <c r="Q23" s="18">
        <v>-149.50259</v>
      </c>
      <c r="R23" s="18">
        <v>-100.39706000000001</v>
      </c>
      <c r="S23" s="18">
        <v>-94.641810000000007</v>
      </c>
      <c r="T23" s="18">
        <v>-86.210079999999991</v>
      </c>
      <c r="U23" s="18">
        <v>-203.50825999999995</v>
      </c>
      <c r="V23" s="18">
        <v>-227.79251999999994</v>
      </c>
      <c r="W23" s="18">
        <v>-129.38199</v>
      </c>
      <c r="X23" s="18">
        <v>-137.42506</v>
      </c>
      <c r="Y23" s="18">
        <v>-102.61005000000003</v>
      </c>
      <c r="Z23" s="18">
        <v>-447.25871999999998</v>
      </c>
      <c r="AA23" s="18">
        <v>-235.16131999999996</v>
      </c>
      <c r="AB23" s="18">
        <v>-574.94891000000007</v>
      </c>
      <c r="AC23" s="18">
        <v>-2488.8383699999999</v>
      </c>
      <c r="AE23" s="18">
        <v>-289.39428000000004</v>
      </c>
      <c r="AF23" s="18">
        <v>-273.64720999999997</v>
      </c>
      <c r="AG23" s="18">
        <v>-157.50377000000006</v>
      </c>
      <c r="AH23" s="18">
        <v>-182.27817999999999</v>
      </c>
      <c r="AI23" s="18">
        <v>-50.48742</v>
      </c>
      <c r="AJ23" s="18">
        <v>-19.95581</v>
      </c>
      <c r="AK23" s="18">
        <v>-21.08736</v>
      </c>
      <c r="AL23" s="18">
        <v>-48.318149999999996</v>
      </c>
      <c r="AM23" s="18">
        <v>-37.699219999999997</v>
      </c>
      <c r="AN23" s="18">
        <v>-59.129130000000004</v>
      </c>
      <c r="AO23" s="18">
        <v>-51.953979999999994</v>
      </c>
      <c r="AP23" s="18">
        <v>-328.29606619743595</v>
      </c>
      <c r="AQ23" s="18">
        <v>-1519.7505761974362</v>
      </c>
      <c r="AS23" s="18">
        <v>-107.31333000000001</v>
      </c>
      <c r="AT23" s="18">
        <v>-20.860429999999997</v>
      </c>
      <c r="AU23" s="18">
        <v>-194.52663000000004</v>
      </c>
      <c r="AV23" s="18">
        <v>-108.05883999999996</v>
      </c>
      <c r="AW23" s="18">
        <v>-35.980429999999998</v>
      </c>
      <c r="AX23" s="18">
        <v>-102.33047999999999</v>
      </c>
      <c r="AY23" s="18">
        <v>-93.206999999999994</v>
      </c>
      <c r="AZ23" s="18">
        <v>-126.90639999999999</v>
      </c>
      <c r="BA23" s="18">
        <v>-311.68556999999993</v>
      </c>
      <c r="BB23" s="18">
        <v>-171.70118011610001</v>
      </c>
      <c r="BC23" s="18">
        <v>-306.26206000000002</v>
      </c>
      <c r="BD23" s="18">
        <v>-193.63801000000001</v>
      </c>
      <c r="BE23" s="18">
        <v>-1772.4703601161</v>
      </c>
      <c r="BG23" s="18">
        <v>-133.45176000000001</v>
      </c>
      <c r="BH23" s="18">
        <v>-363.88220041330004</v>
      </c>
      <c r="BI23" s="18">
        <v>-246.23356037560001</v>
      </c>
      <c r="BJ23" s="18">
        <v>-221.64417516259999</v>
      </c>
      <c r="BK23" s="18">
        <v>-216.09956294759996</v>
      </c>
      <c r="BL23" s="18">
        <v>-613.18142555489999</v>
      </c>
      <c r="BM23" s="18">
        <v>-438.89162522050003</v>
      </c>
      <c r="BN23" s="18">
        <v>-189.38385765570001</v>
      </c>
      <c r="BO23" s="18">
        <v>-192.57415995259998</v>
      </c>
      <c r="BP23" s="18">
        <v>-224.20928644900002</v>
      </c>
      <c r="BQ23" s="18">
        <v>-191.73938482970001</v>
      </c>
      <c r="BR23" s="18">
        <v>-420.03479527750005</v>
      </c>
      <c r="BS23" s="18">
        <v>-3451.3257938390002</v>
      </c>
      <c r="BU23" s="18">
        <v>-136.72701215749998</v>
      </c>
      <c r="BV23" s="18">
        <v>-119.40093007880002</v>
      </c>
      <c r="BW23" s="18">
        <v>-165.85378405639997</v>
      </c>
      <c r="BX23" s="18">
        <v>-152.68381486089999</v>
      </c>
      <c r="BY23" s="18">
        <v>-193.4194484123</v>
      </c>
      <c r="BZ23" s="18">
        <v>-312.84560556029999</v>
      </c>
      <c r="CA23" s="18">
        <v>-160.05368134539998</v>
      </c>
      <c r="CB23" s="18">
        <v>-166.62672425889997</v>
      </c>
      <c r="CC23" s="18">
        <v>-187.16208082379998</v>
      </c>
      <c r="CD23" s="18">
        <v>-170.7148969756</v>
      </c>
      <c r="CE23" s="18">
        <v>-173.671476122</v>
      </c>
      <c r="CF23" s="18">
        <v>-275.03529585759998</v>
      </c>
      <c r="CG23" s="18">
        <v>-2214.1947505094995</v>
      </c>
      <c r="CI23">
        <v>-138.92201215750001</v>
      </c>
      <c r="CJ23">
        <v>-119.28593007880001</v>
      </c>
      <c r="CK23">
        <v>-167.61578405639997</v>
      </c>
      <c r="CL23">
        <v>-153.2768148609</v>
      </c>
      <c r="CM23">
        <v>-195.01144841230001</v>
      </c>
      <c r="CN23">
        <v>-313.84860556029997</v>
      </c>
      <c r="CO23">
        <v>-160.9386813454</v>
      </c>
      <c r="CP23">
        <v>-167.30672425889998</v>
      </c>
      <c r="CQ23">
        <v>-188.8270808238</v>
      </c>
      <c r="CR23">
        <v>-170.6078969756</v>
      </c>
      <c r="CS23">
        <v>-175.26347612199999</v>
      </c>
      <c r="CT23">
        <v>-275.10029585759997</v>
      </c>
      <c r="CU23">
        <v>-2226.0047505094999</v>
      </c>
      <c r="CW23">
        <v>-136.2732621575</v>
      </c>
      <c r="CX23">
        <v>-124.41718007880002</v>
      </c>
      <c r="CY23">
        <v>-161.13203405639999</v>
      </c>
      <c r="CZ23">
        <v>-152.76806486089998</v>
      </c>
      <c r="DA23">
        <v>-193.29769841230001</v>
      </c>
      <c r="DB23">
        <v>-313.0423555603</v>
      </c>
      <c r="DC23">
        <v>-159.9999313454</v>
      </c>
      <c r="DD23">
        <v>-166.69297425889997</v>
      </c>
      <c r="DE23">
        <v>-187.44833082379998</v>
      </c>
      <c r="DF23">
        <v>-170.7991469756</v>
      </c>
      <c r="DG23">
        <v>-173.50972612199999</v>
      </c>
      <c r="DH23">
        <v>-275.46154585760002</v>
      </c>
      <c r="DI23">
        <v>-2214.8422505095</v>
      </c>
      <c r="DK23">
        <v>-128.22235215749998</v>
      </c>
      <c r="DL23">
        <v>-112.27827007880001</v>
      </c>
      <c r="DM23">
        <v>-150.59032405640002</v>
      </c>
      <c r="DN23">
        <v>-139.88915486089999</v>
      </c>
      <c r="DO23">
        <v>-182.09598841230002</v>
      </c>
      <c r="DP23">
        <v>-302.57094556029995</v>
      </c>
      <c r="DQ23">
        <v>-149.16822134540001</v>
      </c>
      <c r="DR23">
        <v>-154.30406425890001</v>
      </c>
      <c r="DS23">
        <v>-176.90662082380001</v>
      </c>
      <c r="DT23">
        <v>-158.42023697559998</v>
      </c>
      <c r="DU23">
        <v>-162.808016122</v>
      </c>
      <c r="DV23">
        <v>-263.23263585759997</v>
      </c>
      <c r="DW23">
        <v>-2080.4868305095001</v>
      </c>
    </row>
    <row r="24" spans="2:127">
      <c r="B24" s="17" t="s">
        <v>16</v>
      </c>
      <c r="C24" s="18">
        <v>-1263.5828299999998</v>
      </c>
      <c r="D24" s="18">
        <v>-990.90373</v>
      </c>
      <c r="E24" s="18">
        <v>-948.44726000000003</v>
      </c>
      <c r="F24" s="18">
        <v>-1369.8430799999999</v>
      </c>
      <c r="G24" s="18">
        <v>-1091.96793</v>
      </c>
      <c r="H24" s="18">
        <v>-1033.84131</v>
      </c>
      <c r="I24" s="18">
        <v>-984.52429000000006</v>
      </c>
      <c r="J24" s="18">
        <v>-1466.0432000000001</v>
      </c>
      <c r="K24" s="97">
        <v>-1097.75677</v>
      </c>
      <c r="L24" s="18">
        <v>-1777.3163299999997</v>
      </c>
      <c r="M24" s="18">
        <v>-1915.11211</v>
      </c>
      <c r="N24" s="18">
        <v>-5083.6858350000011</v>
      </c>
      <c r="O24" s="18">
        <v>-19023.024675000001</v>
      </c>
      <c r="Q24" s="18">
        <v>-2390.8998600000004</v>
      </c>
      <c r="R24" s="18">
        <v>-1968.7589600000001</v>
      </c>
      <c r="S24" s="18">
        <v>-2041.9646599999996</v>
      </c>
      <c r="T24" s="18">
        <v>-1776.1440100000002</v>
      </c>
      <c r="U24" s="18">
        <v>-1992.4528899999998</v>
      </c>
      <c r="V24" s="18">
        <v>-1916.9821100000001</v>
      </c>
      <c r="W24" s="18">
        <v>-2123.6961699999997</v>
      </c>
      <c r="X24" s="18">
        <v>-2203.8692999999998</v>
      </c>
      <c r="Y24" s="18">
        <v>-4198.6127699999997</v>
      </c>
      <c r="Z24" s="18">
        <v>-2676.9514999999997</v>
      </c>
      <c r="AA24" s="18">
        <v>-3228.407889999999</v>
      </c>
      <c r="AB24" s="18">
        <v>-6039.4725400000016</v>
      </c>
      <c r="AC24" s="18">
        <v>-32558.212660000001</v>
      </c>
      <c r="AE24" s="18">
        <v>-4642.28971</v>
      </c>
      <c r="AF24" s="18">
        <v>-2917.4750599999998</v>
      </c>
      <c r="AG24" s="18">
        <v>-2508.1953100000001</v>
      </c>
      <c r="AH24" s="18">
        <v>-2407.326</v>
      </c>
      <c r="AI24" s="18">
        <v>-1741.2281699999996</v>
      </c>
      <c r="AJ24" s="18">
        <v>-2817.4768599999998</v>
      </c>
      <c r="AK24" s="18">
        <v>-2577.3355299999998</v>
      </c>
      <c r="AL24" s="18">
        <v>-2561.7150299999998</v>
      </c>
      <c r="AM24" s="18">
        <v>-2995.4484299999995</v>
      </c>
      <c r="AN24" s="18">
        <v>-4392.3908199999996</v>
      </c>
      <c r="AO24" s="18">
        <v>-3816.3000600000005</v>
      </c>
      <c r="AP24" s="18">
        <v>-9610.4984157326071</v>
      </c>
      <c r="AQ24" s="18">
        <v>-42987.679395732615</v>
      </c>
      <c r="AS24" s="18">
        <v>-6124.7872700000007</v>
      </c>
      <c r="AT24" s="18">
        <v>-4760.3489499999996</v>
      </c>
      <c r="AU24" s="18">
        <v>-3933.374080000001</v>
      </c>
      <c r="AV24" s="18">
        <v>-4587.7891500000005</v>
      </c>
      <c r="AW24" s="18">
        <v>-4763.5861900000009</v>
      </c>
      <c r="AX24" s="18">
        <v>-3931.2868500000004</v>
      </c>
      <c r="AY24" s="18">
        <v>-2211.1109399999996</v>
      </c>
      <c r="AZ24" s="18">
        <v>-2315.1568900000007</v>
      </c>
      <c r="BA24" s="18">
        <v>-7264.576536666701</v>
      </c>
      <c r="BB24" s="18">
        <v>-5900.5565514113023</v>
      </c>
      <c r="BC24" s="18">
        <v>-7457.4916365000017</v>
      </c>
      <c r="BD24" s="18">
        <v>-5987.2332500000002</v>
      </c>
      <c r="BE24" s="18">
        <v>-59237.29829457801</v>
      </c>
      <c r="BG24" s="18">
        <v>-3584.6278085714002</v>
      </c>
      <c r="BH24" s="18">
        <v>-3023.8933285714002</v>
      </c>
      <c r="BI24" s="18">
        <v>-2628.6380385714006</v>
      </c>
      <c r="BJ24" s="18">
        <v>-2215.6050884114002</v>
      </c>
      <c r="BK24" s="18">
        <v>-2624.8539726970998</v>
      </c>
      <c r="BL24" s="18">
        <v>-2118.8812451313997</v>
      </c>
      <c r="BM24" s="18">
        <v>-3765.6063251313999</v>
      </c>
      <c r="BN24" s="18">
        <v>-2466.5382551314001</v>
      </c>
      <c r="BO24" s="18">
        <v>-3132.8433094171</v>
      </c>
      <c r="BP24" s="18">
        <v>-2539.7389955642002</v>
      </c>
      <c r="BQ24" s="18">
        <v>-2908.6286923576004</v>
      </c>
      <c r="BR24" s="18">
        <v>-1740.6969348988</v>
      </c>
      <c r="BS24" s="18">
        <v>-32750.551994454603</v>
      </c>
      <c r="BU24" s="18">
        <v>-2888.0598422221997</v>
      </c>
      <c r="BV24" s="18">
        <v>-3061.2473422221997</v>
      </c>
      <c r="BW24" s="18">
        <v>-2892.8759122221995</v>
      </c>
      <c r="BX24" s="18">
        <v>-3434.3642087822004</v>
      </c>
      <c r="BY24" s="18">
        <v>-3450.7934587821997</v>
      </c>
      <c r="BZ24" s="18">
        <v>-5285.9559587821996</v>
      </c>
      <c r="CA24" s="18">
        <v>-5983.1929687822003</v>
      </c>
      <c r="CB24" s="18">
        <v>-4493.8542387821999</v>
      </c>
      <c r="CC24" s="18">
        <v>-2269.1082887821999</v>
      </c>
      <c r="CD24" s="18">
        <v>-2466.1432287822004</v>
      </c>
      <c r="CE24" s="18">
        <v>-3142.4340514597998</v>
      </c>
      <c r="CF24" s="18">
        <v>-2129.9908979401998</v>
      </c>
      <c r="CG24" s="18">
        <v>-41498.020397542001</v>
      </c>
      <c r="CI24">
        <v>-2247.2555322222001</v>
      </c>
      <c r="CJ24">
        <v>-2394.1199222222003</v>
      </c>
      <c r="CK24">
        <v>-1948.3160222222004</v>
      </c>
      <c r="CL24">
        <v>-2343.9701087822</v>
      </c>
      <c r="CM24">
        <v>-2434.8809087822001</v>
      </c>
      <c r="CN24">
        <v>-3157.3759087822</v>
      </c>
      <c r="CO24">
        <v>-3790.8679187821999</v>
      </c>
      <c r="CP24">
        <v>-3695.2916887822003</v>
      </c>
      <c r="CQ24">
        <v>-1900.7783687822002</v>
      </c>
      <c r="CR24">
        <v>-2193.3033087822</v>
      </c>
      <c r="CS24">
        <v>-2796.3366421155997</v>
      </c>
      <c r="CT24">
        <v>-1978.3709779402</v>
      </c>
      <c r="CU24">
        <v>-30880.867308197801</v>
      </c>
      <c r="CW24">
        <v>-1926.9753222221998</v>
      </c>
      <c r="CX24">
        <v>-2079.2428422222001</v>
      </c>
      <c r="CY24">
        <v>-1872.0708522222001</v>
      </c>
      <c r="CZ24">
        <v>-2179.4586487822003</v>
      </c>
      <c r="DA24">
        <v>-2184.0257787822002</v>
      </c>
      <c r="DB24">
        <v>-2837.1676487822001</v>
      </c>
      <c r="DC24">
        <v>-3341.2159087822001</v>
      </c>
      <c r="DD24">
        <v>-3304.3053087822004</v>
      </c>
      <c r="DE24">
        <v>-2006.2456587822001</v>
      </c>
      <c r="DF24">
        <v>-2219.3168487821999</v>
      </c>
      <c r="DG24">
        <v>-2675.7533121155998</v>
      </c>
      <c r="DH24">
        <v>-1849.1095179402</v>
      </c>
      <c r="DI24">
        <v>-28474.887648197804</v>
      </c>
      <c r="DK24">
        <v>-1287.7011400000001</v>
      </c>
      <c r="DL24">
        <v>-1464.7720300000001</v>
      </c>
      <c r="DM24">
        <v>-1626.6505299999999</v>
      </c>
      <c r="DN24">
        <v>-1982.5267165600001</v>
      </c>
      <c r="DO24">
        <v>-2077.2540165600003</v>
      </c>
      <c r="DP24">
        <v>-2732.5885165599998</v>
      </c>
      <c r="DQ24">
        <v>-3158.19352656</v>
      </c>
      <c r="DR24">
        <v>-3151.9777965600001</v>
      </c>
      <c r="DS24">
        <v>-1978.2019765599998</v>
      </c>
      <c r="DT24">
        <v>-2029.47791656</v>
      </c>
      <c r="DU24">
        <v>-2583.3977498934</v>
      </c>
      <c r="DV24">
        <v>-1897.2588079401999</v>
      </c>
      <c r="DW24">
        <v>-25970.000723753601</v>
      </c>
    </row>
    <row r="25" spans="2:127">
      <c r="B25" s="17" t="s">
        <v>17</v>
      </c>
      <c r="C25" s="18">
        <v>-1596.2949300000328</v>
      </c>
      <c r="D25" s="18">
        <v>-396.58713</v>
      </c>
      <c r="E25" s="18">
        <v>-536.59922999999992</v>
      </c>
      <c r="F25" s="18">
        <v>-407.05756000000002</v>
      </c>
      <c r="G25" s="18">
        <v>-443.5924399999999</v>
      </c>
      <c r="H25" s="18">
        <v>-467.14182000000005</v>
      </c>
      <c r="I25" s="18">
        <v>-671.38021000000003</v>
      </c>
      <c r="J25" s="18">
        <v>-607.1434999999999</v>
      </c>
      <c r="K25" s="97">
        <v>-369.78446000000002</v>
      </c>
      <c r="L25" s="18">
        <v>-690.9208000000001</v>
      </c>
      <c r="M25" s="18">
        <v>-792.56415000000004</v>
      </c>
      <c r="N25" s="18">
        <v>-1712.1036600263619</v>
      </c>
      <c r="O25" s="18">
        <v>-8691.1698900263946</v>
      </c>
      <c r="Q25" s="18">
        <v>-1929.8586</v>
      </c>
      <c r="R25" s="18">
        <v>-618.50813000000016</v>
      </c>
      <c r="S25" s="18">
        <v>-954.62019000000055</v>
      </c>
      <c r="T25" s="18">
        <v>-1330.3724499999998</v>
      </c>
      <c r="U25" s="18">
        <v>-2037.5208899999998</v>
      </c>
      <c r="V25" s="18">
        <v>-944.34928000000002</v>
      </c>
      <c r="W25" s="18">
        <v>-1523.5093399999996</v>
      </c>
      <c r="X25" s="18">
        <v>-1053.9476599999998</v>
      </c>
      <c r="Y25" s="18">
        <v>-1345.5956899999996</v>
      </c>
      <c r="Z25" s="18">
        <v>-1516.2757200000003</v>
      </c>
      <c r="AA25" s="18">
        <v>-2196.7986500000002</v>
      </c>
      <c r="AB25" s="18">
        <v>-2635.7667866666666</v>
      </c>
      <c r="AC25" s="18">
        <v>-18087.123386666666</v>
      </c>
      <c r="AE25" s="18">
        <v>-2412.8779600000007</v>
      </c>
      <c r="AF25" s="18">
        <v>-1614.6009300000001</v>
      </c>
      <c r="AG25" s="18">
        <v>-1282.8747899999998</v>
      </c>
      <c r="AH25" s="18">
        <v>-1272.61331</v>
      </c>
      <c r="AI25" s="18">
        <v>-1049.9685099999999</v>
      </c>
      <c r="AJ25" s="18">
        <v>-1806.7111399999999</v>
      </c>
      <c r="AK25" s="18">
        <v>-1289.5631900000001</v>
      </c>
      <c r="AL25" s="18">
        <v>-1499.4277599999998</v>
      </c>
      <c r="AM25" s="18">
        <v>-1521.3142800000001</v>
      </c>
      <c r="AN25" s="18">
        <v>-1558.16437</v>
      </c>
      <c r="AO25" s="18">
        <v>-1449.9010699999999</v>
      </c>
      <c r="AP25" s="18">
        <v>-1374.4364599999999</v>
      </c>
      <c r="AQ25" s="18">
        <v>-18132.453770000004</v>
      </c>
      <c r="AS25" s="18">
        <v>-2113.0212000000006</v>
      </c>
      <c r="AT25" s="18">
        <v>-1919.0648500000004</v>
      </c>
      <c r="AU25" s="18">
        <v>-1723.2015099999999</v>
      </c>
      <c r="AV25" s="18">
        <v>-1951.1056799999999</v>
      </c>
      <c r="AW25" s="18">
        <v>-1986.56438</v>
      </c>
      <c r="AX25" s="18">
        <v>-2108.7297699999999</v>
      </c>
      <c r="AY25" s="18">
        <v>-744.50795000000005</v>
      </c>
      <c r="AZ25" s="18">
        <v>-1827.91562</v>
      </c>
      <c r="BA25" s="18">
        <v>-3163.6662200000001</v>
      </c>
      <c r="BB25" s="18">
        <v>-2639.4311600000001</v>
      </c>
      <c r="BC25" s="18">
        <v>-2612.7211621756001</v>
      </c>
      <c r="BD25" s="18">
        <v>-1389.56952</v>
      </c>
      <c r="BE25" s="18">
        <v>-24179.499022175602</v>
      </c>
      <c r="BG25" s="18">
        <v>-1728.7940408999998</v>
      </c>
      <c r="BH25" s="18">
        <v>-2942.8572609000003</v>
      </c>
      <c r="BI25" s="18">
        <v>-3021.4805509000003</v>
      </c>
      <c r="BJ25" s="18">
        <v>-1713.8439609999998</v>
      </c>
      <c r="BK25" s="18">
        <v>-1954.9952909999997</v>
      </c>
      <c r="BL25" s="18">
        <v>-2801.8902806970004</v>
      </c>
      <c r="BM25" s="18">
        <v>-1810.0464809999996</v>
      </c>
      <c r="BN25" s="18">
        <v>-1593.4212309999998</v>
      </c>
      <c r="BO25" s="18">
        <v>-1409.325061</v>
      </c>
      <c r="BP25" s="18">
        <v>-1737.1216909999998</v>
      </c>
      <c r="BQ25" s="18">
        <v>-1337.0990511969999</v>
      </c>
      <c r="BR25" s="18">
        <v>-2468.5952312757995</v>
      </c>
      <c r="BS25" s="18">
        <v>-24519.470131869799</v>
      </c>
      <c r="BU25" s="18">
        <v>-733.26369089999969</v>
      </c>
      <c r="BV25" s="18">
        <v>-735.42869089999965</v>
      </c>
      <c r="BW25" s="18">
        <v>-498.23940089999985</v>
      </c>
      <c r="BX25" s="18">
        <v>-817.27531999999962</v>
      </c>
      <c r="BY25" s="18">
        <v>-678.92531999999972</v>
      </c>
      <c r="BZ25" s="18">
        <v>-889.9197896969996</v>
      </c>
      <c r="CA25" s="18">
        <v>-471.4753199999999</v>
      </c>
      <c r="CB25" s="18">
        <v>-1060.5053199999998</v>
      </c>
      <c r="CC25" s="18">
        <v>-481.40281999999991</v>
      </c>
      <c r="CD25" s="18">
        <v>-785.85531999999978</v>
      </c>
      <c r="CE25" s="18">
        <v>-321.03241999999989</v>
      </c>
      <c r="CF25" s="18">
        <v>-589.29776651719988</v>
      </c>
      <c r="CG25" s="18">
        <v>-8062.621178914198</v>
      </c>
      <c r="CI25">
        <v>-1056.1488709</v>
      </c>
      <c r="CJ25">
        <v>-1047.8848708999999</v>
      </c>
      <c r="CK25">
        <v>-818.91567090000001</v>
      </c>
      <c r="CL25">
        <v>-1018.3554999999998</v>
      </c>
      <c r="CM25">
        <v>-908.4615</v>
      </c>
      <c r="CN25">
        <v>-1164.725969697</v>
      </c>
      <c r="CO25">
        <v>-737.19150000000002</v>
      </c>
      <c r="CP25">
        <v>-1239.6114999999995</v>
      </c>
      <c r="CQ25">
        <v>-734.31899999999985</v>
      </c>
      <c r="CR25">
        <v>-1011.6614999999998</v>
      </c>
      <c r="CS25">
        <v>-585.34860000000015</v>
      </c>
      <c r="CT25">
        <v>-837.90394651719987</v>
      </c>
      <c r="CU25">
        <v>-11160.528428914198</v>
      </c>
      <c r="CW25">
        <v>-1126.1864309000002</v>
      </c>
      <c r="CX25">
        <v>-1137.0836809</v>
      </c>
      <c r="CY25">
        <v>-875.33960089999971</v>
      </c>
      <c r="CZ25">
        <v>-1147.02431</v>
      </c>
      <c r="DA25">
        <v>-1068.6853100000001</v>
      </c>
      <c r="DB25">
        <v>-1269.2372796970001</v>
      </c>
      <c r="DC25">
        <v>-871.94031000000007</v>
      </c>
      <c r="DD25">
        <v>-1447.9978100000001</v>
      </c>
      <c r="DE25">
        <v>-910.44280999999989</v>
      </c>
      <c r="DF25">
        <v>-1131.92281</v>
      </c>
      <c r="DG25">
        <v>-744.22241000000008</v>
      </c>
      <c r="DH25">
        <v>-1010.2902565171997</v>
      </c>
      <c r="DI25">
        <v>-12740.373018914201</v>
      </c>
      <c r="DK25">
        <v>-1287.3493108999999</v>
      </c>
      <c r="DL25">
        <v>-1189.1279109</v>
      </c>
      <c r="DM25">
        <v>-836.84991090000005</v>
      </c>
      <c r="DN25">
        <v>-995.77293999999995</v>
      </c>
      <c r="DO25">
        <v>-1076.25254</v>
      </c>
      <c r="DP25">
        <v>-1305.7415096970001</v>
      </c>
      <c r="DQ25">
        <v>-894.89053999999999</v>
      </c>
      <c r="DR25">
        <v>-1260.3445400000001</v>
      </c>
      <c r="DS25">
        <v>-790.40054000000009</v>
      </c>
      <c r="DT25">
        <v>-1185.11454</v>
      </c>
      <c r="DU25">
        <v>-751.9076399999999</v>
      </c>
      <c r="DV25">
        <v>-937.59948651720003</v>
      </c>
      <c r="DW25">
        <v>-12511.351408914201</v>
      </c>
    </row>
    <row r="26" spans="2:127">
      <c r="B26" s="17" t="s">
        <v>18</v>
      </c>
      <c r="C26" s="18">
        <v>-218.84206</v>
      </c>
      <c r="D26" s="18">
        <v>-177.30011999999999</v>
      </c>
      <c r="E26" s="18">
        <v>-266.49250999999998</v>
      </c>
      <c r="F26" s="18">
        <v>-196.53933999999998</v>
      </c>
      <c r="G26" s="18">
        <v>-226.42735999999999</v>
      </c>
      <c r="H26" s="18">
        <v>-226.09017999999998</v>
      </c>
      <c r="I26" s="18">
        <v>-189.08684</v>
      </c>
      <c r="J26" s="18">
        <v>-308.30318</v>
      </c>
      <c r="K26" s="97">
        <v>-92.542350000000013</v>
      </c>
      <c r="L26" s="18">
        <v>-72.855230000000006</v>
      </c>
      <c r="M26" s="18">
        <v>-193.92326</v>
      </c>
      <c r="N26" s="18">
        <v>-1658.61078</v>
      </c>
      <c r="O26" s="18">
        <v>-3827.0132099999996</v>
      </c>
      <c r="Q26" s="18">
        <v>-165.98147000000003</v>
      </c>
      <c r="R26" s="18">
        <v>-142.74657999999999</v>
      </c>
      <c r="S26" s="18">
        <v>-157.22986999999998</v>
      </c>
      <c r="T26" s="18">
        <v>-128.30562</v>
      </c>
      <c r="U26" s="18">
        <v>-307.07369999999992</v>
      </c>
      <c r="V26" s="18">
        <v>-166.63029000000003</v>
      </c>
      <c r="W26" s="18">
        <v>-290.67449999999997</v>
      </c>
      <c r="X26" s="18">
        <v>-250.04989</v>
      </c>
      <c r="Y26" s="18">
        <v>-175.55599999999995</v>
      </c>
      <c r="Z26" s="18">
        <v>-411.96230999999995</v>
      </c>
      <c r="AA26" s="18">
        <v>-170.25260999999998</v>
      </c>
      <c r="AB26" s="18">
        <v>-1810.36922</v>
      </c>
      <c r="AC26" s="18">
        <v>-4176.8320600000006</v>
      </c>
      <c r="AE26" s="18">
        <v>-323.82012999999995</v>
      </c>
      <c r="AF26" s="18">
        <v>-348.96125000000001</v>
      </c>
      <c r="AG26" s="18">
        <v>-597.76954999999998</v>
      </c>
      <c r="AH26" s="18">
        <v>-407.38304000000005</v>
      </c>
      <c r="AI26" s="18">
        <v>-388.15321</v>
      </c>
      <c r="AJ26" s="18">
        <v>-290.27623999999997</v>
      </c>
      <c r="AK26" s="18">
        <v>-402.29353000000003</v>
      </c>
      <c r="AL26" s="18">
        <v>-429.07402000000002</v>
      </c>
      <c r="AM26" s="18">
        <v>-373.22691000000003</v>
      </c>
      <c r="AN26" s="18">
        <v>-359.22222999999997</v>
      </c>
      <c r="AO26" s="18">
        <v>-462.84709999999995</v>
      </c>
      <c r="AP26" s="18">
        <v>-2587.3355699999997</v>
      </c>
      <c r="AQ26" s="18">
        <v>-6970.3627799999995</v>
      </c>
      <c r="AS26" s="18">
        <v>-480.14425</v>
      </c>
      <c r="AT26" s="18">
        <v>-310.41841999999997</v>
      </c>
      <c r="AU26" s="18">
        <v>-237.65686999999997</v>
      </c>
      <c r="AV26" s="18">
        <v>-214.76742999999999</v>
      </c>
      <c r="AW26" s="18">
        <v>-264.63062000000002</v>
      </c>
      <c r="AX26" s="18">
        <v>-153.15808000000001</v>
      </c>
      <c r="AY26" s="18">
        <v>-561.04925999999989</v>
      </c>
      <c r="AZ26" s="18">
        <v>-544.99331000000006</v>
      </c>
      <c r="BA26" s="18">
        <v>-825.03499999999997</v>
      </c>
      <c r="BB26" s="18">
        <v>-872.52152000000001</v>
      </c>
      <c r="BC26" s="18">
        <v>-734.14725999999996</v>
      </c>
      <c r="BD26" s="18">
        <v>-2271.5100000000002</v>
      </c>
      <c r="BE26" s="18">
        <v>-7470.0320199999996</v>
      </c>
      <c r="BG26" s="18">
        <v>-849.83526000000006</v>
      </c>
      <c r="BH26" s="18">
        <v>-944.39049</v>
      </c>
      <c r="BI26" s="18">
        <v>-848.65800999999999</v>
      </c>
      <c r="BJ26" s="18">
        <v>-758.42277999999999</v>
      </c>
      <c r="BK26" s="18">
        <v>-1144.3430187188999</v>
      </c>
      <c r="BL26" s="18">
        <v>-746.34753871889995</v>
      </c>
      <c r="BM26" s="18">
        <v>-997.31361871889999</v>
      </c>
      <c r="BN26" s="18">
        <v>-771.18585999999993</v>
      </c>
      <c r="BO26" s="18">
        <v>-1116.9200933334</v>
      </c>
      <c r="BP26" s="18">
        <v>-1192.6527187189001</v>
      </c>
      <c r="BQ26" s="18">
        <v>-872.79249000000004</v>
      </c>
      <c r="BR26" s="18">
        <v>-1066.3417192289</v>
      </c>
      <c r="BS26" s="18">
        <v>-11309.2035974379</v>
      </c>
      <c r="BU26" s="18">
        <v>-350.39326</v>
      </c>
      <c r="BV26" s="18">
        <v>-430.12925999999999</v>
      </c>
      <c r="BW26" s="18">
        <v>-886.06726000000003</v>
      </c>
      <c r="BX26" s="18">
        <v>-620.34026000000006</v>
      </c>
      <c r="BY26" s="18">
        <v>-726.04525999999998</v>
      </c>
      <c r="BZ26" s="18">
        <v>-1001.26726</v>
      </c>
      <c r="CA26" s="18">
        <v>-756.04326000000003</v>
      </c>
      <c r="CB26" s="18">
        <v>-794.62325999999996</v>
      </c>
      <c r="CC26" s="18">
        <v>-695.28525999999999</v>
      </c>
      <c r="CD26" s="18">
        <v>-831.596</v>
      </c>
      <c r="CE26" s="18">
        <v>-622.88</v>
      </c>
      <c r="CF26" s="18">
        <v>-1416.269</v>
      </c>
      <c r="CG26" s="18">
        <v>-9130.939339999999</v>
      </c>
      <c r="CI26">
        <v>-352.09325999999999</v>
      </c>
      <c r="CJ26">
        <v>-431.82926000000003</v>
      </c>
      <c r="CK26">
        <v>-906.85026000000005</v>
      </c>
      <c r="CL26">
        <v>-624.04025999999999</v>
      </c>
      <c r="CM26">
        <v>-727.74526000000003</v>
      </c>
      <c r="CN26">
        <v>-1010.16026</v>
      </c>
      <c r="CO26">
        <v>-757.74325999999996</v>
      </c>
      <c r="CP26">
        <v>-796.73926000000006</v>
      </c>
      <c r="CQ26">
        <v>-716.06826000000001</v>
      </c>
      <c r="CR26">
        <v>-835.29600000000005</v>
      </c>
      <c r="CS26">
        <v>-611.85799999999995</v>
      </c>
      <c r="CT26">
        <v>-1437.0830000000001</v>
      </c>
      <c r="CU26">
        <v>-9207.5063400000017</v>
      </c>
      <c r="CW26">
        <v>-352.09325999999999</v>
      </c>
      <c r="CX26">
        <v>-431.82926000000003</v>
      </c>
      <c r="CY26">
        <v>-913.21226000000001</v>
      </c>
      <c r="CZ26">
        <v>-624.04025999999999</v>
      </c>
      <c r="DA26">
        <v>-727.74526000000003</v>
      </c>
      <c r="DB26">
        <v>-1016.52226</v>
      </c>
      <c r="DC26">
        <v>-757.74325999999996</v>
      </c>
      <c r="DD26">
        <v>-796.73926000000006</v>
      </c>
      <c r="DE26">
        <v>-722.43025999999998</v>
      </c>
      <c r="DF26">
        <v>-835.29600000000005</v>
      </c>
      <c r="DG26">
        <v>-611.85799999999995</v>
      </c>
      <c r="DH26">
        <v>-1443.444</v>
      </c>
      <c r="DI26">
        <v>-9232.9533400000018</v>
      </c>
      <c r="DK26">
        <v>-352.09325999999999</v>
      </c>
      <c r="DL26">
        <v>-431.82926000000003</v>
      </c>
      <c r="DM26">
        <v>-913.21226000000001</v>
      </c>
      <c r="DN26">
        <v>-624.04025999999999</v>
      </c>
      <c r="DO26">
        <v>-727.74526000000003</v>
      </c>
      <c r="DP26">
        <v>-1016.52226</v>
      </c>
      <c r="DQ26">
        <v>-757.74325999999996</v>
      </c>
      <c r="DR26">
        <v>-796.73926000000006</v>
      </c>
      <c r="DS26">
        <v>-722.43025999999998</v>
      </c>
      <c r="DT26">
        <v>-835.29600000000005</v>
      </c>
      <c r="DU26">
        <v>-611.85799999999995</v>
      </c>
      <c r="DV26">
        <v>-1568.444</v>
      </c>
      <c r="DW26">
        <v>-9357.9533400000018</v>
      </c>
    </row>
    <row r="27" spans="2:127">
      <c r="B27" s="21" t="s">
        <v>19</v>
      </c>
      <c r="C27" s="14">
        <v>-33764.972449999994</v>
      </c>
      <c r="D27" s="14">
        <v>-34308.881530000006</v>
      </c>
      <c r="E27" s="14">
        <v>-34224.788509999969</v>
      </c>
      <c r="F27" s="14">
        <v>-34505.55483999999</v>
      </c>
      <c r="G27" s="14">
        <v>-34685.662899999996</v>
      </c>
      <c r="H27" s="14">
        <v>-34725.415029999975</v>
      </c>
      <c r="I27" s="14">
        <v>-34648.349459999983</v>
      </c>
      <c r="J27" s="14">
        <v>-36383.396859999993</v>
      </c>
      <c r="K27" s="95">
        <v>-37238.502899999999</v>
      </c>
      <c r="L27" s="14">
        <v>-37636.329150000005</v>
      </c>
      <c r="M27" s="14">
        <v>-36964.914239999969</v>
      </c>
      <c r="N27" s="14">
        <v>-36871.589639999998</v>
      </c>
      <c r="O27" s="14">
        <v>-425958.35750999989</v>
      </c>
      <c r="Q27" s="14">
        <v>-37869.942410000003</v>
      </c>
      <c r="R27" s="14">
        <v>-36701.209490000016</v>
      </c>
      <c r="S27" s="14">
        <v>-38612.170430000057</v>
      </c>
      <c r="T27" s="14">
        <v>-37836.405489999976</v>
      </c>
      <c r="U27" s="14">
        <v>-37304.433249999987</v>
      </c>
      <c r="V27" s="14">
        <v>-37150.354350000001</v>
      </c>
      <c r="W27" s="14">
        <v>-37087.201139999997</v>
      </c>
      <c r="X27" s="14">
        <v>-39054.212899999977</v>
      </c>
      <c r="Y27" s="14">
        <v>-39396.275199999975</v>
      </c>
      <c r="Z27" s="14">
        <v>-38790.215519999983</v>
      </c>
      <c r="AA27" s="14">
        <v>-39456.797659999989</v>
      </c>
      <c r="AB27" s="14">
        <v>-39182.609750000018</v>
      </c>
      <c r="AC27" s="14">
        <v>-458441.82758999994</v>
      </c>
      <c r="AE27" s="14">
        <v>-39196.846910000015</v>
      </c>
      <c r="AF27" s="14">
        <v>-38948.439069999986</v>
      </c>
      <c r="AG27" s="14">
        <v>-39444.899769999996</v>
      </c>
      <c r="AH27" s="14">
        <v>-39758.38027999999</v>
      </c>
      <c r="AI27" s="14">
        <v>-39504.260350000004</v>
      </c>
      <c r="AJ27" s="14">
        <v>-39387.060760000015</v>
      </c>
      <c r="AK27" s="14">
        <v>-39137.737570000012</v>
      </c>
      <c r="AL27" s="14">
        <v>-41009.249520000005</v>
      </c>
      <c r="AM27" s="14">
        <v>-41251.514159999977</v>
      </c>
      <c r="AN27" s="14">
        <v>-41185.253969999983</v>
      </c>
      <c r="AO27" s="14">
        <v>-41138.804579999975</v>
      </c>
      <c r="AP27" s="14">
        <v>-41014.158430000003</v>
      </c>
      <c r="AQ27" s="14">
        <v>-480976.60536999995</v>
      </c>
      <c r="AS27" s="14">
        <v>-40184.78450999999</v>
      </c>
      <c r="AT27" s="14">
        <v>-43822.844949999992</v>
      </c>
      <c r="AU27" s="14">
        <v>-41495.878169999953</v>
      </c>
      <c r="AV27" s="14">
        <v>-41273.321100000001</v>
      </c>
      <c r="AW27" s="14">
        <v>-40965.709080000008</v>
      </c>
      <c r="AX27" s="14">
        <v>-41257.095790000007</v>
      </c>
      <c r="AY27" s="14">
        <v>-41122.075049999999</v>
      </c>
      <c r="AZ27" s="14">
        <v>-46172.32503</v>
      </c>
      <c r="BA27" s="14">
        <v>-46225.079860000005</v>
      </c>
      <c r="BB27" s="14">
        <v>-45875.449040000007</v>
      </c>
      <c r="BC27" s="14">
        <v>-45983.812970000006</v>
      </c>
      <c r="BD27" s="14">
        <v>-46081.398900000007</v>
      </c>
      <c r="BE27" s="14">
        <v>-520459.77444999997</v>
      </c>
      <c r="BG27" s="14">
        <v>-46218.4931</v>
      </c>
      <c r="BH27" s="14">
        <v>-46108.453379999992</v>
      </c>
      <c r="BI27" s="14">
        <v>-46408.866760000004</v>
      </c>
      <c r="BJ27" s="14">
        <v>-26600.113040000007</v>
      </c>
      <c r="BK27" s="14">
        <v>-46418.924470000005</v>
      </c>
      <c r="BL27" s="14">
        <v>-46148.415340000007</v>
      </c>
      <c r="BM27" s="14">
        <v>-46199.505030000008</v>
      </c>
      <c r="BN27" s="14">
        <v>-52891.172319841695</v>
      </c>
      <c r="BO27" s="14">
        <v>-52891.172319841695</v>
      </c>
      <c r="BP27" s="14">
        <v>-52891.172319841695</v>
      </c>
      <c r="BQ27" s="14">
        <v>-52891.172319841695</v>
      </c>
      <c r="BR27" s="14">
        <v>-52891.172319841695</v>
      </c>
      <c r="BS27" s="14">
        <v>-568558.63271920849</v>
      </c>
      <c r="BU27" s="14">
        <v>-52891.172319841695</v>
      </c>
      <c r="BV27" s="14">
        <v>-52891.172319841695</v>
      </c>
      <c r="BW27" s="14">
        <v>-52891.172319841695</v>
      </c>
      <c r="BX27" s="14">
        <v>-52891.172319841695</v>
      </c>
      <c r="BY27" s="14">
        <v>-52891.172319841695</v>
      </c>
      <c r="BZ27" s="14">
        <v>-52891.172319841695</v>
      </c>
      <c r="CA27" s="14">
        <v>-52891.172319841695</v>
      </c>
      <c r="CB27" s="14">
        <v>-55938.698018638403</v>
      </c>
      <c r="CC27" s="14">
        <v>-55938.698018638403</v>
      </c>
      <c r="CD27" s="14">
        <v>-55938.698018638403</v>
      </c>
      <c r="CE27" s="14">
        <v>-55938.698018638403</v>
      </c>
      <c r="CF27" s="14">
        <v>-55938.698018638403</v>
      </c>
      <c r="CG27" s="14">
        <v>-649931.6963320839</v>
      </c>
      <c r="CI27">
        <v>-55938.698018638403</v>
      </c>
      <c r="CJ27">
        <v>-55938.698018638403</v>
      </c>
      <c r="CK27">
        <v>-55938.698018638403</v>
      </c>
      <c r="CL27">
        <v>-55938.698018638403</v>
      </c>
      <c r="CM27">
        <v>-55938.698018638403</v>
      </c>
      <c r="CN27">
        <v>-55938.698018638403</v>
      </c>
      <c r="CO27">
        <v>-55938.698018638403</v>
      </c>
      <c r="CP27">
        <v>-58387.866136082099</v>
      </c>
      <c r="CQ27">
        <v>-58387.866136082099</v>
      </c>
      <c r="CR27">
        <v>-58387.866136082099</v>
      </c>
      <c r="CS27">
        <v>-58387.866136082099</v>
      </c>
      <c r="CT27">
        <v>-58387.866136082099</v>
      </c>
      <c r="CU27">
        <v>-683510.2168108793</v>
      </c>
      <c r="CW27">
        <v>-58387.866136082099</v>
      </c>
      <c r="CX27">
        <v>-58387.866136082099</v>
      </c>
      <c r="CY27">
        <v>-58387.866136082099</v>
      </c>
      <c r="CZ27">
        <v>-58387.866136082099</v>
      </c>
      <c r="DA27">
        <v>-58387.866136082099</v>
      </c>
      <c r="DB27">
        <v>-58387.866136082099</v>
      </c>
      <c r="DC27">
        <v>-58387.866136082099</v>
      </c>
      <c r="DD27">
        <v>-61006.524952462998</v>
      </c>
      <c r="DE27">
        <v>-61006.524952462998</v>
      </c>
      <c r="DF27">
        <v>-61006.524952462998</v>
      </c>
      <c r="DG27">
        <v>-61006.524952462998</v>
      </c>
      <c r="DH27">
        <v>-61006.524952462998</v>
      </c>
      <c r="DI27">
        <v>-713747.68771488965</v>
      </c>
      <c r="DK27">
        <v>-61006.524952462998</v>
      </c>
      <c r="DL27">
        <v>-61006.524952462998</v>
      </c>
      <c r="DM27">
        <v>-61006.524952462998</v>
      </c>
      <c r="DN27">
        <v>-61006.524952462998</v>
      </c>
      <c r="DO27">
        <v>-61006.524952462998</v>
      </c>
      <c r="DP27">
        <v>-61006.524952462998</v>
      </c>
      <c r="DQ27">
        <v>-61006.524952462998</v>
      </c>
      <c r="DR27">
        <v>-63622.231661453705</v>
      </c>
      <c r="DS27">
        <v>-63622.231661453705</v>
      </c>
      <c r="DT27">
        <v>-63622.231661453705</v>
      </c>
      <c r="DU27">
        <v>-63622.231661453705</v>
      </c>
      <c r="DV27">
        <v>-63622.231661453705</v>
      </c>
      <c r="DW27">
        <v>-745156.83297450957</v>
      </c>
    </row>
    <row r="28" spans="2:127">
      <c r="B28" s="21" t="s">
        <v>20</v>
      </c>
      <c r="C28" s="14">
        <v>-6693.2830999999996</v>
      </c>
      <c r="D28" s="14">
        <v>-9032.4291999999987</v>
      </c>
      <c r="E28" s="14">
        <v>-8753.1992200000004</v>
      </c>
      <c r="F28" s="14">
        <v>-7879.9786799999993</v>
      </c>
      <c r="G28" s="14">
        <v>-9678.254640000001</v>
      </c>
      <c r="H28" s="14">
        <v>-8532.3033400000004</v>
      </c>
      <c r="I28" s="14">
        <v>-8172.0262900000007</v>
      </c>
      <c r="J28" s="14">
        <v>-8077.1932400000005</v>
      </c>
      <c r="K28" s="95">
        <v>-8091.7937999999995</v>
      </c>
      <c r="L28" s="14">
        <v>-9966.4650600000004</v>
      </c>
      <c r="M28" s="14">
        <v>-7543.69884</v>
      </c>
      <c r="N28" s="14">
        <v>-9862.9546199999986</v>
      </c>
      <c r="O28" s="14">
        <v>-102283.58003000001</v>
      </c>
      <c r="Q28" s="14">
        <v>-9528.7925099999993</v>
      </c>
      <c r="R28" s="14">
        <v>-9412.8927299999996</v>
      </c>
      <c r="S28" s="14">
        <v>-10621.976869999999</v>
      </c>
      <c r="T28" s="14">
        <v>-8713.6091899999992</v>
      </c>
      <c r="U28" s="14">
        <v>-9182.1174600000013</v>
      </c>
      <c r="V28" s="14">
        <v>-9317.6611099999991</v>
      </c>
      <c r="W28" s="14">
        <v>-8567.9771799999999</v>
      </c>
      <c r="X28" s="14">
        <v>-7899.4165899999998</v>
      </c>
      <c r="Y28" s="14">
        <v>-8451.9013400000003</v>
      </c>
      <c r="Z28" s="14">
        <v>-9240.79126</v>
      </c>
      <c r="AA28" s="14">
        <v>-10343.643300000002</v>
      </c>
      <c r="AB28" s="14">
        <v>-8723.0214399999968</v>
      </c>
      <c r="AC28" s="14">
        <v>-110003.80097999999</v>
      </c>
      <c r="AE28" s="14">
        <v>-8723.0214399999986</v>
      </c>
      <c r="AF28" s="14">
        <v>-10193.0231</v>
      </c>
      <c r="AG28" s="14">
        <v>-10661.51971</v>
      </c>
      <c r="AH28" s="14">
        <v>-9655.206900000001</v>
      </c>
      <c r="AI28" s="14">
        <v>-9809.2864399999999</v>
      </c>
      <c r="AJ28" s="14">
        <v>-9572.4691600000006</v>
      </c>
      <c r="AK28" s="14">
        <v>-9105.8597100000006</v>
      </c>
      <c r="AL28" s="14">
        <v>-9011.2236599999997</v>
      </c>
      <c r="AM28" s="14">
        <v>-9369.9885399999985</v>
      </c>
      <c r="AN28" s="14">
        <v>-9705.8549999999996</v>
      </c>
      <c r="AO28" s="14">
        <v>-10979.966789999999</v>
      </c>
      <c r="AP28" s="14">
        <v>-10113.651</v>
      </c>
      <c r="AQ28" s="14">
        <v>-116901.07144999997</v>
      </c>
      <c r="AS28" s="14">
        <v>-10113.65098</v>
      </c>
      <c r="AT28" s="14">
        <v>-9067.3790100000006</v>
      </c>
      <c r="AU28" s="14">
        <v>-7881.9440500000001</v>
      </c>
      <c r="AV28" s="14">
        <v>-7346.7972699999991</v>
      </c>
      <c r="AW28" s="14">
        <v>-7471.2961799999994</v>
      </c>
      <c r="AX28" s="14">
        <v>-7751.4940800000004</v>
      </c>
      <c r="AY28" s="14">
        <v>-5719.1100999999999</v>
      </c>
      <c r="AZ28" s="14">
        <v>-4674.29162</v>
      </c>
      <c r="BA28" s="14">
        <v>-6139.1564699999999</v>
      </c>
      <c r="BB28" s="14">
        <v>-7594.0104900000006</v>
      </c>
      <c r="BC28" s="14">
        <v>-4877.5645000000004</v>
      </c>
      <c r="BD28" s="14">
        <v>-6083.5696500000004</v>
      </c>
      <c r="BE28" s="14">
        <v>-84720.2644</v>
      </c>
      <c r="BG28" s="14">
        <v>-6278.3222900000001</v>
      </c>
      <c r="BH28" s="14">
        <v>-6582.3286799999996</v>
      </c>
      <c r="BI28" s="14">
        <v>-5760.0970499999994</v>
      </c>
      <c r="BJ28" s="14">
        <v>-8979.58331</v>
      </c>
      <c r="BK28" s="14">
        <v>-12522.40741</v>
      </c>
      <c r="BL28" s="14">
        <v>-1246.2014100000001</v>
      </c>
      <c r="BM28" s="14">
        <v>-6500.9905199999994</v>
      </c>
      <c r="BN28" s="14">
        <v>-6831.2268516702998</v>
      </c>
      <c r="BO28" s="14">
        <v>-7789.1236809069005</v>
      </c>
      <c r="BP28" s="14">
        <v>-10460.501655190599</v>
      </c>
      <c r="BQ28" s="14">
        <v>-7711.7166773778999</v>
      </c>
      <c r="BR28" s="14">
        <v>-8825.3913922035008</v>
      </c>
      <c r="BS28" s="14">
        <v>-89487.890927349203</v>
      </c>
      <c r="BU28" s="14">
        <v>-11551.2342444768</v>
      </c>
      <c r="BV28" s="14">
        <v>-16975.095710600301</v>
      </c>
      <c r="BW28" s="14">
        <v>-15765.419464243001</v>
      </c>
      <c r="BX28" s="14">
        <v>-18875.465843215497</v>
      </c>
      <c r="BY28" s="14">
        <v>-10115.8332505341</v>
      </c>
      <c r="BZ28" s="14">
        <v>-9935.3647785899011</v>
      </c>
      <c r="CA28" s="14">
        <v>-9637.1808197364007</v>
      </c>
      <c r="CB28" s="14">
        <v>-9948.0179662491992</v>
      </c>
      <c r="CC28" s="14">
        <v>-10154.813195697001</v>
      </c>
      <c r="CD28" s="14">
        <v>-15648.1289194893</v>
      </c>
      <c r="CE28" s="14">
        <v>-12322.8731857477</v>
      </c>
      <c r="CF28" s="14">
        <v>-15501.420797397501</v>
      </c>
      <c r="CG28" s="14">
        <v>-156430.84817597669</v>
      </c>
      <c r="CI28">
        <v>-16894.712333314201</v>
      </c>
      <c r="CJ28">
        <v>-17754.129108845402</v>
      </c>
      <c r="CK28">
        <v>-16815.3097140887</v>
      </c>
      <c r="CL28">
        <v>-19899.734380864003</v>
      </c>
      <c r="CM28">
        <v>-10656.630029059899</v>
      </c>
      <c r="CN28">
        <v>-10468.319041626999</v>
      </c>
      <c r="CO28">
        <v>-10101.7757761789</v>
      </c>
      <c r="CP28">
        <v>-10668.70271048</v>
      </c>
      <c r="CQ28">
        <v>-11167.3545669508</v>
      </c>
      <c r="CR28">
        <v>-15438.0961707812</v>
      </c>
      <c r="CS28">
        <v>-14079.0236389865</v>
      </c>
      <c r="CT28">
        <v>-15512.068085073899</v>
      </c>
      <c r="CU28">
        <v>-169455.85555625049</v>
      </c>
      <c r="CW28">
        <v>-18296.802692934099</v>
      </c>
      <c r="CX28">
        <v>-20863.677507759297</v>
      </c>
      <c r="CY28">
        <v>-17133.462239729597</v>
      </c>
      <c r="CZ28">
        <v>-20672.899212081298</v>
      </c>
      <c r="DA28">
        <v>-11078.1256843466</v>
      </c>
      <c r="DB28">
        <v>-10884.3912697501</v>
      </c>
      <c r="DC28">
        <v>-10983.2931215476</v>
      </c>
      <c r="DD28">
        <v>-11023.957549884301</v>
      </c>
      <c r="DE28">
        <v>-10964.104727739399</v>
      </c>
      <c r="DF28">
        <v>-13125.4112728825</v>
      </c>
      <c r="DG28">
        <v>-17752.730121931399</v>
      </c>
      <c r="DH28">
        <v>-16365.002870312599</v>
      </c>
      <c r="DI28">
        <v>-179143.85827089881</v>
      </c>
      <c r="DK28">
        <v>-16228.5461410399</v>
      </c>
      <c r="DL28">
        <v>-21625.459530129898</v>
      </c>
      <c r="DM28">
        <v>-17759.045313966501</v>
      </c>
      <c r="DN28">
        <v>-21427.7154693872</v>
      </c>
      <c r="DO28">
        <v>-11482.614154069099</v>
      </c>
      <c r="DP28">
        <v>-11281.806039541301</v>
      </c>
      <c r="DQ28">
        <v>-11384.319030968902</v>
      </c>
      <c r="DR28">
        <v>-11426.468213393</v>
      </c>
      <c r="DS28">
        <v>-11364.430023693301</v>
      </c>
      <c r="DT28">
        <v>-13604.650963017899</v>
      </c>
      <c r="DU28">
        <v>-18400.924125594298</v>
      </c>
      <c r="DV28">
        <v>-16962.5276824178</v>
      </c>
      <c r="DW28">
        <v>-182948.50668721911</v>
      </c>
    </row>
    <row r="29" spans="2:127">
      <c r="B29" s="21" t="s">
        <v>21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95">
        <v>0</v>
      </c>
      <c r="L29" s="14">
        <v>0</v>
      </c>
      <c r="M29" s="14">
        <v>0</v>
      </c>
      <c r="N29" s="14"/>
      <c r="O29" s="14">
        <v>0</v>
      </c>
      <c r="P29" s="53"/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/>
      <c r="AC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/>
      <c r="AQ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/>
      <c r="AZ29" s="14"/>
      <c r="BA29" s="14"/>
      <c r="BB29" s="14"/>
      <c r="BC29" s="14">
        <v>0</v>
      </c>
      <c r="BD29" s="14">
        <v>0</v>
      </c>
      <c r="BE29" s="14">
        <v>0</v>
      </c>
      <c r="BG29" s="14">
        <v>0</v>
      </c>
      <c r="BH29" s="14">
        <v>0</v>
      </c>
      <c r="BI29" s="14">
        <v>0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U29" s="14">
        <v>0</v>
      </c>
      <c r="BV29" s="14">
        <v>0</v>
      </c>
      <c r="BW29" s="14">
        <v>0</v>
      </c>
      <c r="BX29" s="14">
        <v>0</v>
      </c>
      <c r="BY29" s="14">
        <v>0</v>
      </c>
      <c r="BZ29" s="14">
        <v>0</v>
      </c>
      <c r="CA29" s="14">
        <v>0</v>
      </c>
      <c r="CB29" s="14">
        <v>0</v>
      </c>
      <c r="CC29" s="14">
        <v>0</v>
      </c>
      <c r="CD29" s="14">
        <v>0</v>
      </c>
      <c r="CE29" s="14">
        <v>0</v>
      </c>
      <c r="CF29" s="14">
        <v>0</v>
      </c>
      <c r="CG29" s="14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W29">
        <v>0</v>
      </c>
    </row>
    <row r="30" spans="2:127">
      <c r="B30" s="21" t="s">
        <v>22</v>
      </c>
      <c r="C30" s="14">
        <v>-11.79386</v>
      </c>
      <c r="D30" s="14">
        <v>0</v>
      </c>
      <c r="E30" s="14">
        <v>-11.79386</v>
      </c>
      <c r="F30" s="14">
        <v>-11.79386</v>
      </c>
      <c r="G30" s="14">
        <v>-11.79386</v>
      </c>
      <c r="H30" s="14">
        <v>-11.79386</v>
      </c>
      <c r="I30" s="14">
        <v>-11.79386</v>
      </c>
      <c r="J30" s="14">
        <v>-185.62927999999999</v>
      </c>
      <c r="K30" s="95">
        <v>-41.510280000000009</v>
      </c>
      <c r="L30" s="14">
        <v>-285.96580999999998</v>
      </c>
      <c r="M30" s="14">
        <v>-113.41868999999998</v>
      </c>
      <c r="N30" s="14">
        <v>-12.1311</v>
      </c>
      <c r="O30" s="14">
        <v>-709.41831999999988</v>
      </c>
      <c r="Q30" s="14">
        <v>-274.10439000000002</v>
      </c>
      <c r="R30" s="14">
        <v>-192.18015000000003</v>
      </c>
      <c r="S30" s="14">
        <v>-181.31732</v>
      </c>
      <c r="T30" s="14">
        <v>-193.57928000000004</v>
      </c>
      <c r="U30" s="14">
        <v>-193.60337000000001</v>
      </c>
      <c r="V30" s="14">
        <v>-38.173739999999995</v>
      </c>
      <c r="W30" s="14">
        <v>-351.92556000000002</v>
      </c>
      <c r="X30" s="14">
        <v>-183.65956000000003</v>
      </c>
      <c r="Y30" s="14">
        <v>-235.05876000000001</v>
      </c>
      <c r="Z30" s="14">
        <v>-234.60892000000001</v>
      </c>
      <c r="AA30" s="14">
        <v>-246.69897000000003</v>
      </c>
      <c r="AB30" s="14">
        <v>-95.015520000000024</v>
      </c>
      <c r="AC30" s="14">
        <v>-2419.9255399999997</v>
      </c>
      <c r="AE30" s="14">
        <v>-232.852</v>
      </c>
      <c r="AF30" s="14">
        <v>-231.6131</v>
      </c>
      <c r="AG30" s="14">
        <v>-228.92827</v>
      </c>
      <c r="AH30" s="14">
        <v>-246.28161</v>
      </c>
      <c r="AI30" s="14">
        <v>-225.79277999999999</v>
      </c>
      <c r="AJ30" s="14">
        <v>-224.47185999999999</v>
      </c>
      <c r="AK30" s="14">
        <v>-226.01053000000002</v>
      </c>
      <c r="AL30" s="14">
        <v>-225.19891999999999</v>
      </c>
      <c r="AM30" s="14">
        <v>-212.19211999999999</v>
      </c>
      <c r="AN30" s="14">
        <v>-222.82276999999999</v>
      </c>
      <c r="AO30" s="14">
        <v>-222.53968999999998</v>
      </c>
      <c r="AP30" s="14">
        <v>-7.13375</v>
      </c>
      <c r="AQ30" s="14">
        <v>-2505.8373999999999</v>
      </c>
      <c r="AS30" s="14">
        <v>-199.89393000000001</v>
      </c>
      <c r="AT30" s="14">
        <v>-44.749789999999997</v>
      </c>
      <c r="AU30" s="14">
        <v>-349.79598000000004</v>
      </c>
      <c r="AV30" s="14">
        <v>-196.90758</v>
      </c>
      <c r="AW30" s="14">
        <v>-195.75209000000001</v>
      </c>
      <c r="AX30" s="14">
        <v>-194.71100999999999</v>
      </c>
      <c r="AY30" s="14">
        <v>-7.8608799999999999</v>
      </c>
      <c r="AZ30" s="14">
        <v>-7.8608799999999999</v>
      </c>
      <c r="BA30" s="14">
        <v>-3.42204</v>
      </c>
      <c r="BB30" s="14">
        <v>-3.42204</v>
      </c>
      <c r="BC30" s="14">
        <v>-3.42204</v>
      </c>
      <c r="BD30" s="14">
        <v>-3.42204</v>
      </c>
      <c r="BE30" s="14">
        <v>-1211.2202999999995</v>
      </c>
      <c r="BG30" s="14">
        <v>-9.4720899999999997</v>
      </c>
      <c r="BH30" s="14">
        <v>-9.4720899999999997</v>
      </c>
      <c r="BI30" s="14">
        <v>-9.4720899999999997</v>
      </c>
      <c r="BJ30" s="14">
        <v>-9.4720899999999997</v>
      </c>
      <c r="BK30" s="14">
        <v>-9.4720899999999997</v>
      </c>
      <c r="BL30" s="14">
        <v>-9.4720899999999997</v>
      </c>
      <c r="BM30" s="14">
        <v>-9.4720899999999997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-66.304630000000003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</row>
    <row r="31" spans="2:127">
      <c r="B31" s="21" t="s">
        <v>23</v>
      </c>
      <c r="C31" s="14">
        <v>-812.83101999999997</v>
      </c>
      <c r="D31" s="14">
        <v>-612.75965999999994</v>
      </c>
      <c r="E31" s="14">
        <v>-964.44202999999993</v>
      </c>
      <c r="F31" s="14">
        <v>-845.43192999999997</v>
      </c>
      <c r="G31" s="14">
        <v>-798.90197999999998</v>
      </c>
      <c r="H31" s="14">
        <v>-810.68131999999991</v>
      </c>
      <c r="I31" s="14">
        <v>-797.90707999999995</v>
      </c>
      <c r="J31" s="14">
        <v>-634.52792999999997</v>
      </c>
      <c r="K31" s="95">
        <v>-634.52792999999997</v>
      </c>
      <c r="L31" s="14">
        <v>-634.52792999999997</v>
      </c>
      <c r="M31" s="14">
        <v>-634.52792999999997</v>
      </c>
      <c r="N31" s="14">
        <v>-826.43733999999995</v>
      </c>
      <c r="O31" s="14">
        <v>-9007.5040800000006</v>
      </c>
      <c r="Q31" s="14">
        <v>-634.52792999999997</v>
      </c>
      <c r="R31" s="14">
        <v>-634.52792999999997</v>
      </c>
      <c r="S31" s="14">
        <v>-634.52792999999997</v>
      </c>
      <c r="T31" s="14">
        <v>-634.52792999999997</v>
      </c>
      <c r="U31" s="14">
        <v>-634.52792999999997</v>
      </c>
      <c r="V31" s="14">
        <v>-634.52792999999997</v>
      </c>
      <c r="W31" s="14">
        <v>-634.52792999999997</v>
      </c>
      <c r="X31" s="14">
        <v>-657.50180999999998</v>
      </c>
      <c r="Y31" s="14">
        <v>-657.50180999999998</v>
      </c>
      <c r="Z31" s="14">
        <v>-657.50180999999998</v>
      </c>
      <c r="AA31" s="14">
        <v>-657.50180999999998</v>
      </c>
      <c r="AB31" s="14">
        <v>-266.88986</v>
      </c>
      <c r="AC31" s="14">
        <v>-7338.5926099999997</v>
      </c>
      <c r="AE31" s="14">
        <v>-657.50180999999998</v>
      </c>
      <c r="AF31" s="14">
        <v>-657.50180999999998</v>
      </c>
      <c r="AG31" s="14">
        <v>-657.50180999999998</v>
      </c>
      <c r="AH31" s="14">
        <v>-657.50180999999998</v>
      </c>
      <c r="AI31" s="14">
        <v>-657.50180999999998</v>
      </c>
      <c r="AJ31" s="14">
        <v>-657.50180999999998</v>
      </c>
      <c r="AK31" s="14">
        <v>-657.50180999999998</v>
      </c>
      <c r="AL31" s="14">
        <v>-1052.8276699999999</v>
      </c>
      <c r="AM31" s="14">
        <v>-1052.8276699999999</v>
      </c>
      <c r="AN31" s="14">
        <v>-1052.8276699999999</v>
      </c>
      <c r="AO31" s="14">
        <v>-1052.8276699999999</v>
      </c>
      <c r="AP31" s="14">
        <v>-228.60838119074873</v>
      </c>
      <c r="AQ31" s="14">
        <v>-9042.4317311907471</v>
      </c>
      <c r="AS31" s="14">
        <v>-1052.8276699999999</v>
      </c>
      <c r="AT31" s="14">
        <v>-1052.8276699999999</v>
      </c>
      <c r="AU31" s="14">
        <v>-1052.8276699999999</v>
      </c>
      <c r="AV31" s="14">
        <v>-1052.8276699999999</v>
      </c>
      <c r="AW31" s="14">
        <v>-1052.8276699999999</v>
      </c>
      <c r="AX31" s="14">
        <v>-1052.8276699999999</v>
      </c>
      <c r="AY31" s="14">
        <v>-294.04840000000002</v>
      </c>
      <c r="AZ31" s="14">
        <v>-310.37407000000002</v>
      </c>
      <c r="BA31" s="14">
        <v>-298.15846799939999</v>
      </c>
      <c r="BB31" s="14">
        <v>-462.61141999999995</v>
      </c>
      <c r="BC31" s="14">
        <v>-1132.3275900000001</v>
      </c>
      <c r="BD31" s="14">
        <v>-1096.68604</v>
      </c>
      <c r="BE31" s="14">
        <v>-9911.1720079993993</v>
      </c>
      <c r="BG31" s="14">
        <v>-1127.9983800000002</v>
      </c>
      <c r="BH31" s="14">
        <v>-946.13886999999988</v>
      </c>
      <c r="BI31" s="14">
        <v>-918.02369999999996</v>
      </c>
      <c r="BJ31" s="14">
        <v>-953.65637000000004</v>
      </c>
      <c r="BK31" s="14">
        <v>-942.21537000000001</v>
      </c>
      <c r="BL31" s="14">
        <v>-962.03557999999998</v>
      </c>
      <c r="BM31" s="14">
        <v>-896.05396999999994</v>
      </c>
      <c r="BN31" s="14">
        <v>-1025.7498373763999</v>
      </c>
      <c r="BO31" s="14">
        <v>-1025.7498373763999</v>
      </c>
      <c r="BP31" s="14">
        <v>-1025.7498373763999</v>
      </c>
      <c r="BQ31" s="14">
        <v>-1025.7498373763999</v>
      </c>
      <c r="BR31" s="14">
        <v>-1025.7498373763999</v>
      </c>
      <c r="BS31" s="14">
        <v>-11874.871426881999</v>
      </c>
      <c r="BU31" s="14">
        <v>-1025.7498373763999</v>
      </c>
      <c r="BV31" s="14">
        <v>-1025.7498373763999</v>
      </c>
      <c r="BW31" s="14">
        <v>-1025.7498373763999</v>
      </c>
      <c r="BX31" s="14">
        <v>-1025.7498373763999</v>
      </c>
      <c r="BY31" s="14">
        <v>-1025.7498373763999</v>
      </c>
      <c r="BZ31" s="14">
        <v>-1025.7498373763999</v>
      </c>
      <c r="CA31" s="14">
        <v>-1025.7498373763999</v>
      </c>
      <c r="CB31" s="14">
        <v>-1082.8281019151</v>
      </c>
      <c r="CC31" s="14">
        <v>-1082.8281019151</v>
      </c>
      <c r="CD31" s="14">
        <v>-1082.8281019151</v>
      </c>
      <c r="CE31" s="14">
        <v>-1082.8281019151</v>
      </c>
      <c r="CF31" s="14">
        <v>-1082.8281019151</v>
      </c>
      <c r="CG31" s="14">
        <v>-12594.3893712103</v>
      </c>
      <c r="CI31">
        <v>-1082.8281019151</v>
      </c>
      <c r="CJ31">
        <v>-1082.8281019151</v>
      </c>
      <c r="CK31">
        <v>-1082.8281019151</v>
      </c>
      <c r="CL31">
        <v>-1082.8281019151</v>
      </c>
      <c r="CM31">
        <v>-1082.8281019151</v>
      </c>
      <c r="CN31">
        <v>-1082.8281019151</v>
      </c>
      <c r="CO31">
        <v>-1082.8281019151</v>
      </c>
      <c r="CP31">
        <v>-1129.9388197620001</v>
      </c>
      <c r="CQ31">
        <v>-1129.9388197620001</v>
      </c>
      <c r="CR31">
        <v>-1129.9388197620001</v>
      </c>
      <c r="CS31">
        <v>-1129.9388197620001</v>
      </c>
      <c r="CT31">
        <v>-1129.9388197620001</v>
      </c>
      <c r="CU31">
        <v>-13229.490812215696</v>
      </c>
      <c r="CW31">
        <v>-1129.9388197620001</v>
      </c>
      <c r="CX31">
        <v>-1129.9388197620001</v>
      </c>
      <c r="CY31">
        <v>-1129.9388197620001</v>
      </c>
      <c r="CZ31">
        <v>-1129.9388197620001</v>
      </c>
      <c r="DA31">
        <v>-1129.9388197620001</v>
      </c>
      <c r="DB31">
        <v>-1129.9388197620001</v>
      </c>
      <c r="DC31">
        <v>-1129.9388197620001</v>
      </c>
      <c r="DD31">
        <v>-1171.7198252195001</v>
      </c>
      <c r="DE31">
        <v>-1171.7198252195001</v>
      </c>
      <c r="DF31">
        <v>-1171.7198252195001</v>
      </c>
      <c r="DG31">
        <v>-1171.7198252195001</v>
      </c>
      <c r="DH31">
        <v>-1171.7198252195001</v>
      </c>
      <c r="DI31">
        <v>-13768.170864431499</v>
      </c>
      <c r="DK31">
        <v>-1171.7198252195001</v>
      </c>
      <c r="DL31">
        <v>-1171.7198252195001</v>
      </c>
      <c r="DM31">
        <v>-1171.7198252195001</v>
      </c>
      <c r="DN31">
        <v>-1171.7198252195001</v>
      </c>
      <c r="DO31">
        <v>-1171.7198252195001</v>
      </c>
      <c r="DP31">
        <v>-1171.7198252195001</v>
      </c>
      <c r="DQ31">
        <v>-1171.7198252195001</v>
      </c>
      <c r="DR31">
        <v>-1226.3715871162999</v>
      </c>
      <c r="DS31">
        <v>-1226.3715871162999</v>
      </c>
      <c r="DT31">
        <v>-1226.3715871162999</v>
      </c>
      <c r="DU31">
        <v>-1226.3715871162999</v>
      </c>
      <c r="DV31">
        <v>-1226.3715871162999</v>
      </c>
      <c r="DW31">
        <v>-14333.896712118003</v>
      </c>
    </row>
    <row r="32" spans="2:127">
      <c r="B32" s="21" t="s">
        <v>24</v>
      </c>
      <c r="C32" s="14">
        <v>-1429.1520700000001</v>
      </c>
      <c r="D32" s="14">
        <v>-1539.5791899999999</v>
      </c>
      <c r="E32" s="14">
        <v>-1403.05</v>
      </c>
      <c r="F32" s="14">
        <v>-1364.3194500000002</v>
      </c>
      <c r="G32" s="14">
        <v>-1459.72948</v>
      </c>
      <c r="H32" s="14">
        <v>-1393.7735299999999</v>
      </c>
      <c r="I32" s="14">
        <v>-1432.0213600000002</v>
      </c>
      <c r="J32" s="14">
        <v>-1405.1408399999998</v>
      </c>
      <c r="K32" s="95">
        <v>-1489.0107600000001</v>
      </c>
      <c r="L32" s="14">
        <v>-1476.0062499999999</v>
      </c>
      <c r="M32" s="14">
        <v>-1506.67409</v>
      </c>
      <c r="N32" s="14">
        <v>-1557.7998032613957</v>
      </c>
      <c r="O32" s="14">
        <v>-17456.256823261396</v>
      </c>
      <c r="Q32" s="14">
        <v>-1493.05125</v>
      </c>
      <c r="R32" s="14">
        <v>-1497.4814699999999</v>
      </c>
      <c r="S32" s="14">
        <v>-1663.3750300000002</v>
      </c>
      <c r="T32" s="14">
        <v>-1676.7766000000001</v>
      </c>
      <c r="U32" s="14">
        <v>-1473.1330500000004</v>
      </c>
      <c r="V32" s="14">
        <v>-1538.44992</v>
      </c>
      <c r="W32" s="14">
        <v>-1472.3756600000002</v>
      </c>
      <c r="X32" s="14">
        <v>-1450.35202</v>
      </c>
      <c r="Y32" s="14">
        <v>-1568.5432399999997</v>
      </c>
      <c r="Z32" s="14">
        <v>-1569.1574699999999</v>
      </c>
      <c r="AA32" s="14">
        <v>-1580.6609599999999</v>
      </c>
      <c r="AB32" s="14">
        <v>-1615.2655576291359</v>
      </c>
      <c r="AC32" s="14">
        <v>-18598.622227629137</v>
      </c>
      <c r="AE32" s="14">
        <v>-1561.5744599999998</v>
      </c>
      <c r="AF32" s="14">
        <v>-1530.80639</v>
      </c>
      <c r="AG32" s="14">
        <v>-1818.3151900000005</v>
      </c>
      <c r="AH32" s="14">
        <v>-1559.8658499999999</v>
      </c>
      <c r="AI32" s="14">
        <v>-1556.5649099999998</v>
      </c>
      <c r="AJ32" s="14">
        <v>-1502.4307599999997</v>
      </c>
      <c r="AK32" s="14">
        <v>-1512.62283</v>
      </c>
      <c r="AL32" s="14">
        <v>-1533.4768999999999</v>
      </c>
      <c r="AM32" s="14">
        <v>-1634.8263900000002</v>
      </c>
      <c r="AN32" s="14">
        <v>-1631.0564200000001</v>
      </c>
      <c r="AO32" s="14">
        <v>-1619.1337399999998</v>
      </c>
      <c r="AP32" s="14">
        <v>-1631.1532766845037</v>
      </c>
      <c r="AQ32" s="14">
        <v>-19091.827116684504</v>
      </c>
      <c r="AS32" s="14">
        <v>-1644.42326</v>
      </c>
      <c r="AT32" s="14">
        <v>-1610.38365</v>
      </c>
      <c r="AU32" s="14">
        <v>-1678.5218599999998</v>
      </c>
      <c r="AV32" s="14">
        <v>-2905.3796599999996</v>
      </c>
      <c r="AW32" s="14">
        <v>-2412.0250900000001</v>
      </c>
      <c r="AX32" s="14">
        <v>-818.16368999999997</v>
      </c>
      <c r="AY32" s="14">
        <v>-1696.2515243708724</v>
      </c>
      <c r="AZ32" s="14">
        <v>-1700.5437449323911</v>
      </c>
      <c r="BA32" s="14">
        <v>-1683.9534455639941</v>
      </c>
      <c r="BB32" s="14">
        <v>-1703.0906438139293</v>
      </c>
      <c r="BC32" s="14">
        <v>-1672.2764090543856</v>
      </c>
      <c r="BD32" s="14">
        <v>-1740.9309809987706</v>
      </c>
      <c r="BE32" s="14">
        <v>-21265.943958734344</v>
      </c>
      <c r="BG32" s="14">
        <v>-1808.2872926761902</v>
      </c>
      <c r="BH32" s="14">
        <v>-1791.1790158011427</v>
      </c>
      <c r="BI32" s="14">
        <v>-1875.3911025037557</v>
      </c>
      <c r="BJ32" s="14">
        <v>-1798.303306103116</v>
      </c>
      <c r="BK32" s="14">
        <v>-1795.9458426100614</v>
      </c>
      <c r="BL32" s="14">
        <v>-1750.256961383571</v>
      </c>
      <c r="BM32" s="14">
        <v>-1800.4861491424635</v>
      </c>
      <c r="BN32" s="14">
        <v>-1794.380261686068</v>
      </c>
      <c r="BO32" s="14">
        <v>-1784.1085212309465</v>
      </c>
      <c r="BP32" s="14">
        <v>-1830.4327269926789</v>
      </c>
      <c r="BQ32" s="14">
        <v>-1817.8516901269161</v>
      </c>
      <c r="BR32" s="14">
        <v>-1869.5812801526313</v>
      </c>
      <c r="BS32" s="14">
        <v>-21716.204150409543</v>
      </c>
      <c r="BU32" s="14">
        <v>-1908.7094951031152</v>
      </c>
      <c r="BV32" s="14">
        <v>-1867.4086322014409</v>
      </c>
      <c r="BW32" s="14">
        <v>-1974.4578006241204</v>
      </c>
      <c r="BX32" s="14">
        <v>-1862.9157442184992</v>
      </c>
      <c r="BY32" s="14">
        <v>-1830.8144113066567</v>
      </c>
      <c r="BZ32" s="14">
        <v>-1792.6746137127816</v>
      </c>
      <c r="CA32" s="14">
        <v>-1854.1409014157909</v>
      </c>
      <c r="CB32" s="14">
        <v>-1846.0881923506647</v>
      </c>
      <c r="CC32" s="14">
        <v>-1827.9546689174654</v>
      </c>
      <c r="CD32" s="14">
        <v>-1861.6388098913335</v>
      </c>
      <c r="CE32" s="14">
        <v>-1872.1684372335328</v>
      </c>
      <c r="CF32" s="14">
        <v>-1945.7548359604332</v>
      </c>
      <c r="CG32" s="14">
        <v>-22444.726542935834</v>
      </c>
      <c r="CI32">
        <v>-1983.7260026867957</v>
      </c>
      <c r="CJ32">
        <v>-1958.9552917275037</v>
      </c>
      <c r="CK32">
        <v>-2018.5742534245755</v>
      </c>
      <c r="CL32">
        <v>-1919.8256895738546</v>
      </c>
      <c r="CM32">
        <v>-1881.5434931434047</v>
      </c>
      <c r="CN32">
        <v>-1841.3054851868083</v>
      </c>
      <c r="CO32">
        <v>-1886.141685726566</v>
      </c>
      <c r="CP32">
        <v>-1882.4772298426324</v>
      </c>
      <c r="CQ32">
        <v>-1874.3572957929689</v>
      </c>
      <c r="CR32">
        <v>-1923.8660811193809</v>
      </c>
      <c r="CS32">
        <v>-1924.6008463657188</v>
      </c>
      <c r="CT32">
        <v>-1972.5656042788366</v>
      </c>
      <c r="CU32">
        <v>-23067.938958869046</v>
      </c>
      <c r="CW32">
        <v>-2045.9836917892671</v>
      </c>
      <c r="CX32">
        <v>-2012.1474726235494</v>
      </c>
      <c r="CY32">
        <v>-2097.2163130979811</v>
      </c>
      <c r="CZ32">
        <v>-2000.2255023599926</v>
      </c>
      <c r="DA32">
        <v>-1957.678016970598</v>
      </c>
      <c r="DB32">
        <v>-1912.4131731967502</v>
      </c>
      <c r="DC32">
        <v>-1972.4064725924045</v>
      </c>
      <c r="DD32">
        <v>-1972.1668046860964</v>
      </c>
      <c r="DE32">
        <v>-1958.7403017924919</v>
      </c>
      <c r="DF32">
        <v>-2007.0185576812812</v>
      </c>
      <c r="DG32">
        <v>-2003.6850961638986</v>
      </c>
      <c r="DH32">
        <v>-2038.3106913617055</v>
      </c>
      <c r="DI32">
        <v>-23977.992094316014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</row>
    <row r="33" spans="2:127">
      <c r="B33" s="21" t="s">
        <v>25</v>
      </c>
      <c r="C33" s="14">
        <v>-27195.647119999998</v>
      </c>
      <c r="D33" s="14">
        <v>-34525.289479999999</v>
      </c>
      <c r="E33" s="14">
        <v>-19621.688360000004</v>
      </c>
      <c r="F33" s="14">
        <v>-21849.74021</v>
      </c>
      <c r="G33" s="14">
        <v>-2542.0563000000002</v>
      </c>
      <c r="H33" s="14">
        <v>-8411.3586500000001</v>
      </c>
      <c r="I33" s="14">
        <v>-42075.108</v>
      </c>
      <c r="J33" s="14">
        <v>-48820.031519999997</v>
      </c>
      <c r="K33" s="95">
        <v>-31769.994130000003</v>
      </c>
      <c r="L33" s="14">
        <v>-32774.343590000004</v>
      </c>
      <c r="M33" s="14">
        <v>-10424.084420000003</v>
      </c>
      <c r="N33" s="14">
        <v>-21810.926090000001</v>
      </c>
      <c r="O33" s="14">
        <v>-301820.26787000004</v>
      </c>
      <c r="Q33" s="14">
        <v>-16890.477489999997</v>
      </c>
      <c r="R33" s="14">
        <v>-10272.587899999999</v>
      </c>
      <c r="S33" s="14">
        <v>-11884.87248</v>
      </c>
      <c r="T33" s="14">
        <v>-13257.776300000001</v>
      </c>
      <c r="U33" s="14">
        <v>-12176.375440000002</v>
      </c>
      <c r="V33" s="14">
        <v>-15029.527059999999</v>
      </c>
      <c r="W33" s="14">
        <v>-24901.742810000003</v>
      </c>
      <c r="X33" s="14">
        <v>-73361.922779999994</v>
      </c>
      <c r="Y33" s="14">
        <v>-59289.189280000006</v>
      </c>
      <c r="Z33" s="14">
        <v>-51184.008249999992</v>
      </c>
      <c r="AA33" s="14">
        <v>-41629.102749999998</v>
      </c>
      <c r="AB33" s="14">
        <v>-63403.637469999994</v>
      </c>
      <c r="AC33" s="14">
        <v>-393281.22001000005</v>
      </c>
      <c r="AE33" s="14">
        <v>-48920.00452000001</v>
      </c>
      <c r="AF33" s="14">
        <v>-3319.2667200000001</v>
      </c>
      <c r="AG33" s="14">
        <v>-3105.12048</v>
      </c>
      <c r="AH33" s="14">
        <v>-3319.2667200000001</v>
      </c>
      <c r="AI33" s="14">
        <v>-12659.105170000003</v>
      </c>
      <c r="AJ33" s="14">
        <v>-20407.161209999998</v>
      </c>
      <c r="AK33" s="14">
        <v>-2481.8544000000002</v>
      </c>
      <c r="AL33" s="14">
        <v>-3319.2667200000001</v>
      </c>
      <c r="AM33" s="14">
        <v>-12602.749929999998</v>
      </c>
      <c r="AN33" s="14">
        <v>-11577.44161</v>
      </c>
      <c r="AO33" s="14">
        <v>-8304.0964899999999</v>
      </c>
      <c r="AP33" s="14">
        <v>-39031.173879999995</v>
      </c>
      <c r="AQ33" s="14">
        <v>-169046.50784999999</v>
      </c>
      <c r="AS33" s="14">
        <v>-9054.5283099999979</v>
      </c>
      <c r="AT33" s="14">
        <v>-16564.8</v>
      </c>
      <c r="AU33" s="14">
        <v>-1143.6593599999999</v>
      </c>
      <c r="AV33" s="14">
        <v>0</v>
      </c>
      <c r="AW33" s="14">
        <v>-1225.3492900000001</v>
      </c>
      <c r="AX33" s="14">
        <v>0</v>
      </c>
      <c r="AY33" s="14">
        <v>-1650.6848500000001</v>
      </c>
      <c r="AZ33" s="14">
        <v>-365.83895000000001</v>
      </c>
      <c r="BA33" s="14">
        <v>-8410.0597699999998</v>
      </c>
      <c r="BB33" s="14">
        <v>-96923.212653066104</v>
      </c>
      <c r="BC33" s="14">
        <v>-52745.902390000003</v>
      </c>
      <c r="BD33" s="14">
        <v>-37810.331490000004</v>
      </c>
      <c r="BE33" s="14">
        <v>-225894.36706306611</v>
      </c>
      <c r="BG33" s="14">
        <v>-7689.2949680360598</v>
      </c>
      <c r="BH33" s="14">
        <v>-1343.1785500000001</v>
      </c>
      <c r="BI33" s="14">
        <v>-1815.76451</v>
      </c>
      <c r="BJ33" s="14">
        <v>-5319.266529999999</v>
      </c>
      <c r="BK33" s="14">
        <v>-3266.1502400000004</v>
      </c>
      <c r="BL33" s="14">
        <v>-1931.83206</v>
      </c>
      <c r="BM33" s="14">
        <v>-3022.55843</v>
      </c>
      <c r="BN33" s="14">
        <v>-2352.1883440000001</v>
      </c>
      <c r="BO33" s="14">
        <v>-1544.0970287154</v>
      </c>
      <c r="BP33" s="14">
        <v>-726.43149304659994</v>
      </c>
      <c r="BQ33" s="14">
        <v>-527.59904400000005</v>
      </c>
      <c r="BR33" s="14">
        <v>-1323.3266291772002</v>
      </c>
      <c r="BS33" s="14">
        <v>-30861.687826975263</v>
      </c>
      <c r="BU33" s="14">
        <v>-680.08876673930001</v>
      </c>
      <c r="BV33" s="14">
        <v>-861.53340000000003</v>
      </c>
      <c r="BW33" s="14">
        <v>-778.15919999999994</v>
      </c>
      <c r="BX33" s="14">
        <v>-861.53340000000003</v>
      </c>
      <c r="BY33" s="14">
        <v>-833.74199999999996</v>
      </c>
      <c r="BZ33" s="14">
        <v>-1149.7731358777</v>
      </c>
      <c r="CA33" s="14">
        <v>-920.28347136599996</v>
      </c>
      <c r="CB33" s="14">
        <v>-4252.9777974840999</v>
      </c>
      <c r="CC33" s="14">
        <v>-4115.1461377687001</v>
      </c>
      <c r="CD33" s="14">
        <v>-5538.0749040176006</v>
      </c>
      <c r="CE33" s="14">
        <v>-2010.1969376583997</v>
      </c>
      <c r="CF33" s="14">
        <v>-1029.3351387897001</v>
      </c>
      <c r="CG33" s="14">
        <v>-23030.844289701497</v>
      </c>
      <c r="CI33">
        <v>-861.53340000000003</v>
      </c>
      <c r="CJ33">
        <v>-401.96459999999996</v>
      </c>
      <c r="CK33">
        <v>-376.03140000000002</v>
      </c>
      <c r="CL33">
        <v>-401.96459999999996</v>
      </c>
      <c r="CM33">
        <v>-388.99799999999999</v>
      </c>
      <c r="CN33">
        <v>-1238.4127713266</v>
      </c>
      <c r="CO33">
        <v>-775.50268550999999</v>
      </c>
      <c r="CP33">
        <v>-413.86859999999996</v>
      </c>
      <c r="CQ33">
        <v>-413.86859999999996</v>
      </c>
      <c r="CR33">
        <v>-400.51799999999997</v>
      </c>
      <c r="CS33">
        <v>-401.96459999999996</v>
      </c>
      <c r="CT33">
        <v>-388.99799999999999</v>
      </c>
      <c r="CU33">
        <v>-6463.625256836599</v>
      </c>
      <c r="CW33">
        <v>-401.96459999999996</v>
      </c>
      <c r="CX33">
        <v>-417.03059999999999</v>
      </c>
      <c r="CY33">
        <v>-376.6728</v>
      </c>
      <c r="CZ33">
        <v>-417.03059999999999</v>
      </c>
      <c r="DA33">
        <v>-403.57799999999997</v>
      </c>
      <c r="DB33">
        <v>-1422.7050790109001</v>
      </c>
      <c r="DC33">
        <v>-1139.0302318382999</v>
      </c>
      <c r="DD33">
        <v>-461.57162216549995</v>
      </c>
      <c r="DE33">
        <v>-425.21459999999996</v>
      </c>
      <c r="DF33">
        <v>-411.49799999999999</v>
      </c>
      <c r="DG33">
        <v>-417.03059999999999</v>
      </c>
      <c r="DH33">
        <v>-403.57799999999997</v>
      </c>
      <c r="DI33">
        <v>-6696.9047330147005</v>
      </c>
      <c r="DK33">
        <v>-417.03059999999999</v>
      </c>
      <c r="DL33">
        <v>-432.13380000000001</v>
      </c>
      <c r="DM33">
        <v>-390.31440000000003</v>
      </c>
      <c r="DN33">
        <v>-432.13380000000001</v>
      </c>
      <c r="DO33">
        <v>-418.19400000000002</v>
      </c>
      <c r="DP33">
        <v>-2109.3194734664999</v>
      </c>
      <c r="DQ33">
        <v>-1527.7676986634999</v>
      </c>
      <c r="DR33">
        <v>-562.88684987299996</v>
      </c>
      <c r="DS33">
        <v>-465.86392385919999</v>
      </c>
      <c r="DT33">
        <v>-441.62010613570004</v>
      </c>
      <c r="DU33">
        <v>-432.13380000000001</v>
      </c>
      <c r="DV33">
        <v>-418.19400000000002</v>
      </c>
      <c r="DW33">
        <v>-8047.5924519978998</v>
      </c>
    </row>
    <row r="34" spans="2:127">
      <c r="B34" s="21" t="s">
        <v>26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95">
        <v>0</v>
      </c>
      <c r="L34" s="14">
        <v>0</v>
      </c>
      <c r="M34" s="14">
        <v>0</v>
      </c>
      <c r="N34" s="14"/>
      <c r="O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/>
      <c r="AC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/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/>
      <c r="AQ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/>
      <c r="AZ34" s="14"/>
      <c r="BA34" s="14"/>
      <c r="BB34" s="14"/>
      <c r="BC34" s="14"/>
      <c r="BD34" s="14"/>
      <c r="BE34" s="14">
        <v>0</v>
      </c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>
        <v>0</v>
      </c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>
        <v>0</v>
      </c>
      <c r="CU34">
        <v>0</v>
      </c>
      <c r="DI34">
        <v>0</v>
      </c>
      <c r="DW34">
        <v>0</v>
      </c>
    </row>
    <row r="35" spans="2:127">
      <c r="B35" s="13" t="s">
        <v>27</v>
      </c>
      <c r="C35" s="14">
        <v>-4446.69445</v>
      </c>
      <c r="D35" s="14">
        <v>-6035.2011599999996</v>
      </c>
      <c r="E35" s="14">
        <v>-4906.4028200000002</v>
      </c>
      <c r="F35" s="14">
        <v>-4999.2730300000003</v>
      </c>
      <c r="G35" s="14">
        <v>-4920.9714000000004</v>
      </c>
      <c r="H35" s="14">
        <v>-4751.189910000001</v>
      </c>
      <c r="I35" s="14">
        <v>-5225.3359500000006</v>
      </c>
      <c r="J35" s="14">
        <v>-4623.3084200000003</v>
      </c>
      <c r="K35" s="95">
        <v>-12706.336160000001</v>
      </c>
      <c r="L35" s="14">
        <v>-10081.69202000002</v>
      </c>
      <c r="M35" s="14">
        <v>-8025.8202999999994</v>
      </c>
      <c r="N35" s="14">
        <v>-7798.2141825964754</v>
      </c>
      <c r="O35" s="14">
        <v>-78520.439802596491</v>
      </c>
      <c r="Q35" s="14">
        <v>-7754.7039599999989</v>
      </c>
      <c r="R35" s="14">
        <v>-7284.4469200000003</v>
      </c>
      <c r="S35" s="14">
        <v>-24577.855059999998</v>
      </c>
      <c r="T35" s="14">
        <v>-8791.9297599999991</v>
      </c>
      <c r="U35" s="14">
        <v>-9333.9444000000003</v>
      </c>
      <c r="V35" s="14">
        <v>-21948.46658</v>
      </c>
      <c r="W35" s="14">
        <v>-9691.04457</v>
      </c>
      <c r="X35" s="14">
        <v>-9645.9064599999983</v>
      </c>
      <c r="Y35" s="14">
        <v>-15323.79212</v>
      </c>
      <c r="Z35" s="14">
        <v>-17802.32878</v>
      </c>
      <c r="AA35" s="14">
        <v>-11474.591929999999</v>
      </c>
      <c r="AB35" s="14">
        <v>-8160.4178216383671</v>
      </c>
      <c r="AC35" s="14">
        <v>-151789.42836163839</v>
      </c>
      <c r="AE35" s="14">
        <v>-11079.416909999998</v>
      </c>
      <c r="AF35" s="14">
        <v>-11497.501440000002</v>
      </c>
      <c r="AG35" s="14">
        <v>-15180.384539999999</v>
      </c>
      <c r="AH35" s="14">
        <v>-11798.09736</v>
      </c>
      <c r="AI35" s="14">
        <v>-10622.678800000002</v>
      </c>
      <c r="AJ35" s="14">
        <v>-13053.415590000001</v>
      </c>
      <c r="AK35" s="14">
        <v>-9644.8648099999991</v>
      </c>
      <c r="AL35" s="14">
        <v>-10164.59114</v>
      </c>
      <c r="AM35" s="14">
        <v>-17395.416939999999</v>
      </c>
      <c r="AN35" s="14">
        <v>-9767.606600000001</v>
      </c>
      <c r="AO35" s="14">
        <v>-10671.10182</v>
      </c>
      <c r="AP35" s="14">
        <v>-7630.6300246298724</v>
      </c>
      <c r="AQ35" s="14">
        <v>-138505.70597462988</v>
      </c>
      <c r="AS35" s="14">
        <v>-11201.88234</v>
      </c>
      <c r="AT35" s="14">
        <v>-10048.196669999999</v>
      </c>
      <c r="AU35" s="14">
        <v>-15915.01051</v>
      </c>
      <c r="AV35" s="14">
        <v>-11799.680249999999</v>
      </c>
      <c r="AW35" s="14">
        <v>-10409.266040000002</v>
      </c>
      <c r="AX35" s="14">
        <v>-9631.8107</v>
      </c>
      <c r="AY35" s="14">
        <v>-5251.0826799999995</v>
      </c>
      <c r="AZ35" s="14">
        <v>-4719.6996200000003</v>
      </c>
      <c r="BA35" s="14">
        <v>-8178.3322940573989</v>
      </c>
      <c r="BB35" s="14">
        <v>-14427.941902998029</v>
      </c>
      <c r="BC35" s="14">
        <v>-9088.5021781616015</v>
      </c>
      <c r="BD35" s="14">
        <v>-9266.2304778561502</v>
      </c>
      <c r="BE35" s="14">
        <v>-119937.63566307319</v>
      </c>
      <c r="BG35" s="14">
        <v>-7534.1877417679007</v>
      </c>
      <c r="BH35" s="14">
        <v>-7985.333135351545</v>
      </c>
      <c r="BI35" s="14">
        <v>-9513.7215718480184</v>
      </c>
      <c r="BJ35" s="14">
        <v>-11212.2704498245</v>
      </c>
      <c r="BK35" s="14">
        <v>-7443.5966724616992</v>
      </c>
      <c r="BL35" s="14">
        <v>-9319.2581988165002</v>
      </c>
      <c r="BM35" s="14">
        <v>-8652.2709412642998</v>
      </c>
      <c r="BN35" s="14">
        <v>-9382.0502717548989</v>
      </c>
      <c r="BO35" s="14">
        <v>-8577.9506602926012</v>
      </c>
      <c r="BP35" s="14">
        <v>-16061.399838483485</v>
      </c>
      <c r="BQ35" s="14">
        <v>-8845.3358519259491</v>
      </c>
      <c r="BR35" s="14">
        <v>-13147.292826763649</v>
      </c>
      <c r="BS35" s="14">
        <v>-117674.66816055505</v>
      </c>
      <c r="BU35" s="14">
        <v>-7458.8107291406013</v>
      </c>
      <c r="BV35" s="14">
        <v>-7687.7710531979592</v>
      </c>
      <c r="BW35" s="14">
        <v>-8543.8868883332234</v>
      </c>
      <c r="BX35" s="14">
        <v>-11071.8435412372</v>
      </c>
      <c r="BY35" s="14">
        <v>-7790.9933778098002</v>
      </c>
      <c r="BZ35" s="14">
        <v>-8648.0371978505991</v>
      </c>
      <c r="CA35" s="14">
        <v>-7842.7729254295009</v>
      </c>
      <c r="CB35" s="14">
        <v>-8142.1349829879</v>
      </c>
      <c r="CC35" s="14">
        <v>-7915.1633223152003</v>
      </c>
      <c r="CD35" s="14">
        <v>-15804.264856938629</v>
      </c>
      <c r="CE35" s="14">
        <v>-8548.2279034823987</v>
      </c>
      <c r="CF35" s="14">
        <v>-9255.5342506057004</v>
      </c>
      <c r="CG35" s="14">
        <v>-108709.44102932871</v>
      </c>
      <c r="CI35">
        <v>-7653.0002599443005</v>
      </c>
      <c r="CJ35">
        <v>-7898.5964005575697</v>
      </c>
      <c r="CK35">
        <v>-8781.9913090950722</v>
      </c>
      <c r="CL35">
        <v>-11263.303254841801</v>
      </c>
      <c r="CM35">
        <v>-7989.4544740063648</v>
      </c>
      <c r="CN35">
        <v>-7947.4888554779991</v>
      </c>
      <c r="CO35">
        <v>-8039.4335312348994</v>
      </c>
      <c r="CP35">
        <v>-8439.4146424007995</v>
      </c>
      <c r="CQ35">
        <v>-8102.2517236346994</v>
      </c>
      <c r="CR35">
        <v>-16777.47997714196</v>
      </c>
      <c r="CS35">
        <v>-8827.8975078030489</v>
      </c>
      <c r="CT35">
        <v>-8942.8417161937359</v>
      </c>
      <c r="CU35">
        <v>-110663.15365233226</v>
      </c>
      <c r="CW35">
        <v>-7874.7296036951002</v>
      </c>
      <c r="CX35">
        <v>-8005.9596007062009</v>
      </c>
      <c r="CY35">
        <v>-8593.0119325953001</v>
      </c>
      <c r="CZ35">
        <v>-11581.5876715989</v>
      </c>
      <c r="DA35">
        <v>-8194.2888192995015</v>
      </c>
      <c r="DB35">
        <v>-8173.5408070565009</v>
      </c>
      <c r="DC35">
        <v>-8267.8540018876993</v>
      </c>
      <c r="DD35">
        <v>-8685.5571662832008</v>
      </c>
      <c r="DE35">
        <v>-8492.2102135750993</v>
      </c>
      <c r="DF35">
        <v>-8529.1253450877994</v>
      </c>
      <c r="DG35">
        <v>-9084.5979328898502</v>
      </c>
      <c r="DH35">
        <v>-9208.1424429308499</v>
      </c>
      <c r="DI35">
        <v>-104690.60553760601</v>
      </c>
      <c r="DK35">
        <v>-2835.1545384315</v>
      </c>
      <c r="DL35">
        <v>-2618.8077228816005</v>
      </c>
      <c r="DM35">
        <v>-2958.3677008247</v>
      </c>
      <c r="DN35">
        <v>-5715.1947038939015</v>
      </c>
      <c r="DO35">
        <v>-2669.9774259226001</v>
      </c>
      <c r="DP35">
        <v>-2649.0878327972</v>
      </c>
      <c r="DQ35">
        <v>-2625.1275868910002</v>
      </c>
      <c r="DR35">
        <v>-2717.4333427478</v>
      </c>
      <c r="DS35">
        <v>-2702.6067259931997</v>
      </c>
      <c r="DT35">
        <v>-2688.4809366471995</v>
      </c>
      <c r="DU35">
        <v>-3350.2125565267002</v>
      </c>
      <c r="DV35">
        <v>-3487.6085407752003</v>
      </c>
      <c r="DW35">
        <v>-37018.059614332597</v>
      </c>
    </row>
    <row r="36" spans="2:127">
      <c r="B36" s="22" t="s">
        <v>28</v>
      </c>
      <c r="C36" s="18">
        <v>-2043.6251</v>
      </c>
      <c r="D36" s="18">
        <v>-1639.1784600000001</v>
      </c>
      <c r="E36" s="18">
        <v>-2863.5493099999999</v>
      </c>
      <c r="F36" s="18">
        <v>-2033.1969799999999</v>
      </c>
      <c r="G36" s="18">
        <v>-1527.4673599999999</v>
      </c>
      <c r="H36" s="18">
        <v>-1673.1609200000003</v>
      </c>
      <c r="I36" s="18">
        <v>-1424.8250599999999</v>
      </c>
      <c r="J36" s="18">
        <v>-1639.16003</v>
      </c>
      <c r="K36" s="97">
        <v>-1397.18851</v>
      </c>
      <c r="L36" s="18">
        <v>-5172.3127500000001</v>
      </c>
      <c r="M36" s="18">
        <v>-4631.9420800000007</v>
      </c>
      <c r="N36" s="18">
        <v>-1858.9976643904997</v>
      </c>
      <c r="O36" s="18">
        <v>-27904.604224390503</v>
      </c>
      <c r="Q36" s="18">
        <v>-4244.4414200000001</v>
      </c>
      <c r="R36" s="18">
        <v>-2929.4286699999998</v>
      </c>
      <c r="S36" s="18">
        <v>-10144.595079999999</v>
      </c>
      <c r="T36" s="18">
        <v>-4604.2481399999997</v>
      </c>
      <c r="U36" s="18">
        <v>-5200.9096900000004</v>
      </c>
      <c r="V36" s="18">
        <v>-5659.1911</v>
      </c>
      <c r="W36" s="18">
        <v>-4999.9799700000003</v>
      </c>
      <c r="X36" s="18">
        <v>-5672.2475800000002</v>
      </c>
      <c r="Y36" s="18">
        <v>-5342.1161099999999</v>
      </c>
      <c r="Z36" s="18">
        <v>-6118.3496400000004</v>
      </c>
      <c r="AA36" s="18">
        <v>-7142.2333799999997</v>
      </c>
      <c r="AB36" s="18">
        <v>-2335.2687599528508</v>
      </c>
      <c r="AC36" s="18">
        <v>-64393.009539952858</v>
      </c>
      <c r="AE36" s="18">
        <v>-6469.0097899999992</v>
      </c>
      <c r="AF36" s="18">
        <v>-5262.2024800000008</v>
      </c>
      <c r="AG36" s="18">
        <v>-11452.344669999999</v>
      </c>
      <c r="AH36" s="18">
        <v>-7770.0940500000006</v>
      </c>
      <c r="AI36" s="18">
        <v>-5351.6420399999997</v>
      </c>
      <c r="AJ36" s="18">
        <v>-5079.5962399999999</v>
      </c>
      <c r="AK36" s="18">
        <v>-5056.2436500000003</v>
      </c>
      <c r="AL36" s="18">
        <v>-6053.5005099999998</v>
      </c>
      <c r="AM36" s="18">
        <v>-5762.3978600000009</v>
      </c>
      <c r="AN36" s="18">
        <v>-4975.1757900000002</v>
      </c>
      <c r="AO36" s="18">
        <v>-6138.1796899999999</v>
      </c>
      <c r="AP36" s="18">
        <v>-1830.0261476962467</v>
      </c>
      <c r="AQ36" s="18">
        <v>-71200.412917696245</v>
      </c>
      <c r="AS36" s="18">
        <v>-5675.9700300000004</v>
      </c>
      <c r="AT36" s="18">
        <v>-5122.6724999999997</v>
      </c>
      <c r="AU36" s="18">
        <v>-11716.608549999999</v>
      </c>
      <c r="AV36" s="18">
        <v>-7456.2619299999997</v>
      </c>
      <c r="AW36" s="18">
        <v>-5290.7556400000012</v>
      </c>
      <c r="AX36" s="18">
        <v>-5125.4664599999996</v>
      </c>
      <c r="AY36" s="18">
        <v>-1151.0808599999998</v>
      </c>
      <c r="AZ36" s="18">
        <v>-1153.7978700000001</v>
      </c>
      <c r="BA36" s="18">
        <v>-1930.9857171154999</v>
      </c>
      <c r="BB36" s="18">
        <v>-1870.4621970605999</v>
      </c>
      <c r="BC36" s="18">
        <v>-2439.8707860968998</v>
      </c>
      <c r="BD36" s="18">
        <v>-2554.7674165235503</v>
      </c>
      <c r="BE36" s="18">
        <v>-51488.699956796569</v>
      </c>
      <c r="BG36" s="18">
        <v>-1599.7297785056999</v>
      </c>
      <c r="BH36" s="18">
        <v>-1583.0236462594</v>
      </c>
      <c r="BI36" s="18">
        <v>-1695.6282366589003</v>
      </c>
      <c r="BJ36" s="18">
        <v>-4125.100603074</v>
      </c>
      <c r="BK36" s="18">
        <v>-1527.9055875291999</v>
      </c>
      <c r="BL36" s="18">
        <v>-1602.4208992415001</v>
      </c>
      <c r="BM36" s="18">
        <v>-1544.0831399145</v>
      </c>
      <c r="BN36" s="18">
        <v>-1929.0830156188999</v>
      </c>
      <c r="BO36" s="18">
        <v>-1763.2876892811</v>
      </c>
      <c r="BP36" s="18">
        <v>-1744.4537692811</v>
      </c>
      <c r="BQ36" s="18">
        <v>-2266.3462769898497</v>
      </c>
      <c r="BR36" s="18">
        <v>-2370.4713128142503</v>
      </c>
      <c r="BS36" s="18">
        <v>-23751.533955168401</v>
      </c>
      <c r="BU36" s="18">
        <v>-1690.5431712811001</v>
      </c>
      <c r="BV36" s="18">
        <v>-1711.6553912811003</v>
      </c>
      <c r="BW36" s="18">
        <v>-1691.7437912811004</v>
      </c>
      <c r="BX36" s="18">
        <v>-4650.2084890974993</v>
      </c>
      <c r="BY36" s="18">
        <v>-1694.2329812811004</v>
      </c>
      <c r="BZ36" s="18">
        <v>-1702.8373012811001</v>
      </c>
      <c r="CA36" s="18">
        <v>-1689.7823112811004</v>
      </c>
      <c r="CB36" s="18">
        <v>-1821.7855622317998</v>
      </c>
      <c r="CC36" s="18">
        <v>-1833.6916507075</v>
      </c>
      <c r="CD36" s="18">
        <v>-1835.7456907075</v>
      </c>
      <c r="CE36" s="18">
        <v>-2439.8390856948999</v>
      </c>
      <c r="CF36" s="18">
        <v>-2526.7958060586002</v>
      </c>
      <c r="CG36" s="18">
        <v>-25288.861232184398</v>
      </c>
      <c r="CI36">
        <v>-1769.9987051075</v>
      </c>
      <c r="CJ36">
        <v>-1791.1109251075</v>
      </c>
      <c r="CK36">
        <v>-1771.1993251075003</v>
      </c>
      <c r="CL36">
        <v>-4722.1181394019004</v>
      </c>
      <c r="CM36">
        <v>-1773.6885151075001</v>
      </c>
      <c r="CN36">
        <v>-1782.2928351075002</v>
      </c>
      <c r="CO36">
        <v>-1769.2378451075001</v>
      </c>
      <c r="CP36">
        <v>-1891.3916563369999</v>
      </c>
      <c r="CQ36">
        <v>-1911.9550447753998</v>
      </c>
      <c r="CR36">
        <v>-1898.2778447753999</v>
      </c>
      <c r="CS36">
        <v>-2538.5791456882498</v>
      </c>
      <c r="CT36">
        <v>-2627.6436357274497</v>
      </c>
      <c r="CU36">
        <v>-26247.493617350403</v>
      </c>
      <c r="CW36">
        <v>-1848.6429591390001</v>
      </c>
      <c r="CX36">
        <v>-1869.7551791390001</v>
      </c>
      <c r="CY36">
        <v>-1849.843579139</v>
      </c>
      <c r="CZ36">
        <v>-4892.8404045289999</v>
      </c>
      <c r="DA36">
        <v>-1852.3327691390002</v>
      </c>
      <c r="DB36">
        <v>-1860.9370891390001</v>
      </c>
      <c r="DC36">
        <v>-1847.882099139</v>
      </c>
      <c r="DD36">
        <v>-1975.9923365990001</v>
      </c>
      <c r="DE36">
        <v>-1996.6064836127998</v>
      </c>
      <c r="DF36">
        <v>-1980.7117836127998</v>
      </c>
      <c r="DG36">
        <v>-2643.9400543899501</v>
      </c>
      <c r="DH36">
        <v>-2735.1362778245498</v>
      </c>
      <c r="DI36">
        <v>-27354.621015402099</v>
      </c>
      <c r="DK36">
        <v>-1929.4904937695001</v>
      </c>
      <c r="DL36">
        <v>-1929.2904937695002</v>
      </c>
      <c r="DM36">
        <v>-1930.0335437695003</v>
      </c>
      <c r="DN36">
        <v>-5066.2547264123014</v>
      </c>
      <c r="DO36">
        <v>-1929.6335437695002</v>
      </c>
      <c r="DP36">
        <v>-1931.0335437695003</v>
      </c>
      <c r="DQ36">
        <v>-1929.6335437695002</v>
      </c>
      <c r="DR36">
        <v>-2001.0791243417998</v>
      </c>
      <c r="DS36">
        <v>-2031.4081228510997</v>
      </c>
      <c r="DT36">
        <v>-2027.7309228510999</v>
      </c>
      <c r="DU36">
        <v>-2700.0848732695999</v>
      </c>
      <c r="DV36">
        <v>-2793.4780611414003</v>
      </c>
      <c r="DW36">
        <v>-28199.150993484302</v>
      </c>
    </row>
    <row r="37" spans="2:127">
      <c r="B37" s="22" t="s">
        <v>29</v>
      </c>
      <c r="C37" s="18">
        <v>287.76056999999997</v>
      </c>
      <c r="D37" s="18">
        <v>-168.67839999999998</v>
      </c>
      <c r="E37" s="18">
        <v>-4.2094899999999997</v>
      </c>
      <c r="F37" s="18">
        <v>-65.913129999999995</v>
      </c>
      <c r="G37" s="18">
        <v>-104.03803000000001</v>
      </c>
      <c r="H37" s="18">
        <v>-139.48793000000001</v>
      </c>
      <c r="I37" s="18">
        <v>-86.018119999999982</v>
      </c>
      <c r="J37" s="18">
        <v>-219.97147000000001</v>
      </c>
      <c r="K37" s="97">
        <v>-173.51560000000001</v>
      </c>
      <c r="L37" s="18">
        <v>-223.97642000000002</v>
      </c>
      <c r="M37" s="18">
        <v>-210.12028999999998</v>
      </c>
      <c r="N37" s="18">
        <v>-154.87499000000003</v>
      </c>
      <c r="O37" s="18">
        <v>-1263.0433</v>
      </c>
      <c r="Q37" s="18">
        <v>-271.13270999999997</v>
      </c>
      <c r="R37" s="18">
        <v>-383.88959999999997</v>
      </c>
      <c r="S37" s="18">
        <v>-204.03077999999999</v>
      </c>
      <c r="T37" s="18">
        <v>-169.40155999999996</v>
      </c>
      <c r="U37" s="18">
        <v>-170.05956999999998</v>
      </c>
      <c r="V37" s="18">
        <v>-177.02104</v>
      </c>
      <c r="W37" s="18">
        <v>-257.38170000000002</v>
      </c>
      <c r="X37" s="18">
        <v>-188.47387999999995</v>
      </c>
      <c r="Y37" s="18">
        <v>-208.62969999999996</v>
      </c>
      <c r="Z37" s="18">
        <v>-206.30118000000002</v>
      </c>
      <c r="AA37" s="18">
        <v>-206.37768999999997</v>
      </c>
      <c r="AB37" s="18">
        <v>-98.025000000000006</v>
      </c>
      <c r="AC37" s="18">
        <v>-2540.7244099999998</v>
      </c>
      <c r="AE37" s="18">
        <v>-210.03819999999996</v>
      </c>
      <c r="AF37" s="18">
        <v>-354.11044000000004</v>
      </c>
      <c r="AG37" s="18">
        <v>-199.96478999999999</v>
      </c>
      <c r="AH37" s="18">
        <v>-188.36304999999999</v>
      </c>
      <c r="AI37" s="18">
        <v>-188.46495999999999</v>
      </c>
      <c r="AJ37" s="18">
        <v>-284.21719999999999</v>
      </c>
      <c r="AK37" s="18">
        <v>-178.67840000000001</v>
      </c>
      <c r="AL37" s="18">
        <v>-53.822569999999999</v>
      </c>
      <c r="AM37" s="18">
        <v>-40.584769999999999</v>
      </c>
      <c r="AN37" s="18">
        <v>-44.686689999999999</v>
      </c>
      <c r="AO37" s="18">
        <v>-39.997590000000002</v>
      </c>
      <c r="AP37" s="18">
        <v>-48.637270000000001</v>
      </c>
      <c r="AQ37" s="18">
        <v>-1831.56593</v>
      </c>
      <c r="AS37" s="18">
        <v>-186.57653000000002</v>
      </c>
      <c r="AT37" s="18">
        <v>-211.97766000000001</v>
      </c>
      <c r="AU37" s="18">
        <v>-46.931889999999996</v>
      </c>
      <c r="AV37" s="18">
        <v>-44.366949999999996</v>
      </c>
      <c r="AW37" s="18">
        <v>-42.287030000000001</v>
      </c>
      <c r="AX37" s="18">
        <v>-43.785830000000004</v>
      </c>
      <c r="AY37" s="18">
        <v>-21.772399999999998</v>
      </c>
      <c r="AZ37" s="18">
        <v>-20.45851</v>
      </c>
      <c r="BA37" s="18">
        <v>-48.051670000000001</v>
      </c>
      <c r="BB37" s="18">
        <v>-54.351669999999999</v>
      </c>
      <c r="BC37" s="18">
        <v>-102.55167</v>
      </c>
      <c r="BD37" s="18">
        <v>-69.651669999999996</v>
      </c>
      <c r="BE37" s="18">
        <v>-892.76348000000007</v>
      </c>
      <c r="BG37" s="18">
        <v>-209.45529999999999</v>
      </c>
      <c r="BH37" s="18">
        <v>-184.27255</v>
      </c>
      <c r="BI37" s="18">
        <v>-254.79894000000002</v>
      </c>
      <c r="BJ37" s="18">
        <v>-114.45708</v>
      </c>
      <c r="BK37" s="18">
        <v>-41.944300000000005</v>
      </c>
      <c r="BL37" s="18">
        <v>-41.016800000000003</v>
      </c>
      <c r="BM37" s="18">
        <v>-16.164300000000001</v>
      </c>
      <c r="BN37" s="18">
        <v>-13.314299999999999</v>
      </c>
      <c r="BO37" s="18">
        <v>-8.3142999999999994</v>
      </c>
      <c r="BP37" s="18">
        <v>-8.3142999999999994</v>
      </c>
      <c r="BQ37" s="18">
        <v>-12.82996</v>
      </c>
      <c r="BR37" s="18">
        <v>-12.09864</v>
      </c>
      <c r="BS37" s="18">
        <v>-916.98077000000012</v>
      </c>
      <c r="BU37" s="18">
        <v>-207.45529999999999</v>
      </c>
      <c r="BV37" s="18">
        <v>-8.6143000000000001</v>
      </c>
      <c r="BW37" s="18">
        <v>-114.2873</v>
      </c>
      <c r="BX37" s="18">
        <v>-8.6143000000000001</v>
      </c>
      <c r="BY37" s="18">
        <v>-11.9443</v>
      </c>
      <c r="BZ37" s="18">
        <v>-8.6143000000000001</v>
      </c>
      <c r="CA37" s="18">
        <v>-8.4443000000000001</v>
      </c>
      <c r="CB37" s="18">
        <v>-11.314299999999999</v>
      </c>
      <c r="CC37" s="18">
        <v>-8.6442999999999994</v>
      </c>
      <c r="CD37" s="18">
        <v>-8.8142999999999994</v>
      </c>
      <c r="CE37" s="18">
        <v>-17.444299999999998</v>
      </c>
      <c r="CF37" s="18">
        <v>-11.814299999999999</v>
      </c>
      <c r="CG37" s="18">
        <v>-426.00560000000002</v>
      </c>
      <c r="CI37">
        <v>-207.5898</v>
      </c>
      <c r="CJ37">
        <v>-8.7487999999999992</v>
      </c>
      <c r="CK37">
        <v>-114.4218</v>
      </c>
      <c r="CL37">
        <v>-8.7487999999999992</v>
      </c>
      <c r="CM37">
        <v>-12.078799999999999</v>
      </c>
      <c r="CN37">
        <v>-8.7487999999999992</v>
      </c>
      <c r="CO37">
        <v>-8.5787999999999993</v>
      </c>
      <c r="CP37">
        <v>-11.448799999999999</v>
      </c>
      <c r="CQ37">
        <v>-8.7787999999999986</v>
      </c>
      <c r="CR37">
        <v>-8.9487999999999985</v>
      </c>
      <c r="CS37">
        <v>-17.578799999999998</v>
      </c>
      <c r="CT37">
        <v>-11.948799999999999</v>
      </c>
      <c r="CU37">
        <v>-427.61960000000005</v>
      </c>
      <c r="CW37">
        <v>-207.75101999999998</v>
      </c>
      <c r="CX37">
        <v>-8.9100200000000012</v>
      </c>
      <c r="CY37">
        <v>-114.58301999999999</v>
      </c>
      <c r="CZ37">
        <v>-8.9100200000000012</v>
      </c>
      <c r="DA37">
        <v>-12.240020000000001</v>
      </c>
      <c r="DB37">
        <v>-8.9100200000000012</v>
      </c>
      <c r="DC37">
        <v>-8.7400200000000012</v>
      </c>
      <c r="DD37">
        <v>-11.61002</v>
      </c>
      <c r="DE37">
        <v>-8.9400200000000005</v>
      </c>
      <c r="DF37">
        <v>-9.1100200000000005</v>
      </c>
      <c r="DG37">
        <v>-17.740020000000001</v>
      </c>
      <c r="DH37">
        <v>-12.11002</v>
      </c>
      <c r="DI37">
        <v>-429.55424000000005</v>
      </c>
      <c r="DK37">
        <v>-207.791</v>
      </c>
      <c r="DL37">
        <v>-8.9499999999999993</v>
      </c>
      <c r="DM37">
        <v>-114.623</v>
      </c>
      <c r="DN37">
        <v>-8.9499999999999993</v>
      </c>
      <c r="DO37">
        <v>-12.28</v>
      </c>
      <c r="DP37">
        <v>-8.9499999999999993</v>
      </c>
      <c r="DQ37">
        <v>-8.7799999999999994</v>
      </c>
      <c r="DR37">
        <v>-11.65</v>
      </c>
      <c r="DS37">
        <v>-8.98</v>
      </c>
      <c r="DT37">
        <v>-9.15</v>
      </c>
      <c r="DU37">
        <v>-17.78</v>
      </c>
      <c r="DV37">
        <v>-12.15</v>
      </c>
      <c r="DW37">
        <v>-430.03399999999988</v>
      </c>
    </row>
    <row r="38" spans="2:127">
      <c r="B38" s="22" t="s">
        <v>30</v>
      </c>
      <c r="C38" s="18">
        <v>-176.93061</v>
      </c>
      <c r="D38" s="18">
        <v>-44.988870000000013</v>
      </c>
      <c r="E38" s="18">
        <v>-165.99453</v>
      </c>
      <c r="F38" s="18">
        <v>-165.82810999999998</v>
      </c>
      <c r="G38" s="18">
        <v>-96.247309999999999</v>
      </c>
      <c r="H38" s="18">
        <v>-118.81842999999999</v>
      </c>
      <c r="I38" s="18">
        <v>-169.18889000000001</v>
      </c>
      <c r="J38" s="18">
        <v>-76.859669999999994</v>
      </c>
      <c r="K38" s="97">
        <v>-43.160690000000002</v>
      </c>
      <c r="L38" s="18">
        <v>-56.862389999999998</v>
      </c>
      <c r="M38" s="18">
        <v>-39.49231000000001</v>
      </c>
      <c r="N38" s="18">
        <v>-189.67108500000001</v>
      </c>
      <c r="O38" s="18">
        <v>-1344.042895</v>
      </c>
      <c r="Q38" s="18">
        <v>-29.297669999999997</v>
      </c>
      <c r="R38" s="18">
        <v>-51.76811</v>
      </c>
      <c r="S38" s="18">
        <v>-61.972699999999982</v>
      </c>
      <c r="T38" s="18">
        <v>-52.380519999999983</v>
      </c>
      <c r="U38" s="18">
        <v>-116.87588000000001</v>
      </c>
      <c r="V38" s="18">
        <v>-112.28869999999998</v>
      </c>
      <c r="W38" s="18">
        <v>-91.325890000000001</v>
      </c>
      <c r="X38" s="18">
        <v>-80.996920000000017</v>
      </c>
      <c r="Y38" s="18">
        <v>-93.559950000000015</v>
      </c>
      <c r="Z38" s="18">
        <v>-152.39966000000004</v>
      </c>
      <c r="AA38" s="18">
        <v>-45.870840000000001</v>
      </c>
      <c r="AB38" s="18">
        <v>-397.86962</v>
      </c>
      <c r="AC38" s="18">
        <v>-1286.60646</v>
      </c>
      <c r="AE38" s="18">
        <v>-69.569879999999998</v>
      </c>
      <c r="AF38" s="18">
        <v>-36.016799999999996</v>
      </c>
      <c r="AG38" s="18">
        <v>-39.773450000000004</v>
      </c>
      <c r="AH38" s="18">
        <v>-18.677310000000002</v>
      </c>
      <c r="AI38" s="18">
        <v>-3.7143600000000001</v>
      </c>
      <c r="AJ38" s="18">
        <v>-1.56952</v>
      </c>
      <c r="AK38" s="18">
        <v>-2.7732399999999999</v>
      </c>
      <c r="AL38" s="18">
        <v>-8.5986799999999999</v>
      </c>
      <c r="AM38" s="18">
        <v>-6.3869099999999994</v>
      </c>
      <c r="AN38" s="18">
        <v>-12.837720000000001</v>
      </c>
      <c r="AO38" s="18">
        <v>-21.006049999999998</v>
      </c>
      <c r="AP38" s="18">
        <v>-75.586790293439364</v>
      </c>
      <c r="AQ38" s="18">
        <v>-296.51071029343933</v>
      </c>
      <c r="AS38" s="18">
        <v>-18.45993</v>
      </c>
      <c r="AT38" s="18">
        <v>-39.096330000000002</v>
      </c>
      <c r="AU38" s="18">
        <v>-37.777979999999999</v>
      </c>
      <c r="AV38" s="18">
        <v>-15.29374</v>
      </c>
      <c r="AW38" s="18">
        <v>-21.1691</v>
      </c>
      <c r="AX38" s="18">
        <v>-39.400529999999989</v>
      </c>
      <c r="AY38" s="18">
        <v>-21.818720000000003</v>
      </c>
      <c r="AZ38" s="18">
        <v>-23.698809999999998</v>
      </c>
      <c r="BA38" s="18">
        <v>-80.574156721899996</v>
      </c>
      <c r="BB38" s="18">
        <v>-94.460002485600015</v>
      </c>
      <c r="BC38" s="18">
        <v>-80.038887008199993</v>
      </c>
      <c r="BD38" s="18">
        <v>-106.51605694290001</v>
      </c>
      <c r="BE38" s="18">
        <v>-578.3042431586</v>
      </c>
      <c r="BG38" s="18">
        <v>-34.712074661999999</v>
      </c>
      <c r="BH38" s="18">
        <v>-12.545002445100002</v>
      </c>
      <c r="BI38" s="18">
        <v>-49.907233976400001</v>
      </c>
      <c r="BJ38" s="18">
        <v>-34.494218881599998</v>
      </c>
      <c r="BK38" s="18">
        <v>-35.923848183800004</v>
      </c>
      <c r="BL38" s="18">
        <v>-99.952859393899999</v>
      </c>
      <c r="BM38" s="18">
        <v>-51.7769484445</v>
      </c>
      <c r="BN38" s="18">
        <v>-36.635957605999998</v>
      </c>
      <c r="BO38" s="18">
        <v>-52.566961711700003</v>
      </c>
      <c r="BP38" s="18">
        <v>-51.516227339499991</v>
      </c>
      <c r="BQ38" s="18">
        <v>-91.853550784600003</v>
      </c>
      <c r="BR38" s="18">
        <v>-49.259202812199995</v>
      </c>
      <c r="BS38" s="18">
        <v>-601.14408624129999</v>
      </c>
      <c r="BU38" s="18">
        <v>-34.712074661999999</v>
      </c>
      <c r="BV38" s="18">
        <v>-15.481669112100001</v>
      </c>
      <c r="BW38" s="18">
        <v>-48.638407175199994</v>
      </c>
      <c r="BX38" s="18">
        <v>-37.494218881599998</v>
      </c>
      <c r="BY38" s="18">
        <v>-39.305581353099996</v>
      </c>
      <c r="BZ38" s="18">
        <v>-53.734379027699994</v>
      </c>
      <c r="CA38" s="18">
        <v>-41.452843121499996</v>
      </c>
      <c r="CB38" s="18">
        <v>-35.022117606000002</v>
      </c>
      <c r="CC38" s="18">
        <v>-53.405053142099995</v>
      </c>
      <c r="CD38" s="18">
        <v>-40.889103796099995</v>
      </c>
      <c r="CE38" s="18">
        <v>-45.1993824571</v>
      </c>
      <c r="CF38" s="18">
        <v>-27.8943696338</v>
      </c>
      <c r="CG38" s="18">
        <v>-473.22919996829995</v>
      </c>
      <c r="CI38">
        <v>-34.712074661999999</v>
      </c>
      <c r="CJ38">
        <v>-15.481669112100001</v>
      </c>
      <c r="CK38">
        <v>-48.638407175199994</v>
      </c>
      <c r="CL38">
        <v>-37.494218881599998</v>
      </c>
      <c r="CM38">
        <v>-39.305581353099996</v>
      </c>
      <c r="CN38">
        <v>-53.734379027699994</v>
      </c>
      <c r="CO38">
        <v>-41.452843121499996</v>
      </c>
      <c r="CP38">
        <v>-35.022117606000002</v>
      </c>
      <c r="CQ38">
        <v>-53.405053142099995</v>
      </c>
      <c r="CR38">
        <v>-40.889103796099995</v>
      </c>
      <c r="CS38">
        <v>-45.1993824571</v>
      </c>
      <c r="CT38">
        <v>-27.8943696338</v>
      </c>
      <c r="CU38">
        <v>-473.22919996829995</v>
      </c>
      <c r="CW38">
        <v>-34.712074661999999</v>
      </c>
      <c r="CX38">
        <v>-15.481669112100001</v>
      </c>
      <c r="CY38">
        <v>-48.638407175199994</v>
      </c>
      <c r="CZ38">
        <v>-37.494218881599998</v>
      </c>
      <c r="DA38">
        <v>-39.305581353099996</v>
      </c>
      <c r="DB38">
        <v>-53.734379027699994</v>
      </c>
      <c r="DC38">
        <v>-41.452843121499996</v>
      </c>
      <c r="DD38">
        <v>-35.022117606000002</v>
      </c>
      <c r="DE38">
        <v>-53.405053142099995</v>
      </c>
      <c r="DF38">
        <v>-40.889103796099995</v>
      </c>
      <c r="DG38">
        <v>-45.1993824571</v>
      </c>
      <c r="DH38">
        <v>-27.8943696338</v>
      </c>
      <c r="DI38">
        <v>-473.22919996829995</v>
      </c>
      <c r="DK38">
        <v>-34.712074661999999</v>
      </c>
      <c r="DL38">
        <v>-15.481669112100001</v>
      </c>
      <c r="DM38">
        <v>-48.638407175199994</v>
      </c>
      <c r="DN38">
        <v>-37.494218881599998</v>
      </c>
      <c r="DO38">
        <v>-39.305581353099996</v>
      </c>
      <c r="DP38">
        <v>-53.734379027699994</v>
      </c>
      <c r="DQ38">
        <v>-41.452843121499996</v>
      </c>
      <c r="DR38">
        <v>-35.022117606000002</v>
      </c>
      <c r="DS38">
        <v>-53.405053142099995</v>
      </c>
      <c r="DT38">
        <v>-40.889103796099995</v>
      </c>
      <c r="DU38">
        <v>-45.1993824571</v>
      </c>
      <c r="DV38">
        <v>-27.8943696338</v>
      </c>
      <c r="DW38">
        <v>-473.22919996829995</v>
      </c>
    </row>
    <row r="39" spans="2:127">
      <c r="B39" s="22" t="s">
        <v>31</v>
      </c>
      <c r="C39" s="18">
        <v>-222.96699000000001</v>
      </c>
      <c r="D39" s="18">
        <v>-151.43912</v>
      </c>
      <c r="E39" s="18">
        <v>-181.56831000000005</v>
      </c>
      <c r="F39" s="18">
        <v>-319.10124999999999</v>
      </c>
      <c r="G39" s="18">
        <v>-597.51066000000003</v>
      </c>
      <c r="H39" s="18">
        <v>-276.99024000000003</v>
      </c>
      <c r="I39" s="18">
        <v>-344.27823999999998</v>
      </c>
      <c r="J39" s="18">
        <v>-82.566029999999998</v>
      </c>
      <c r="K39" s="97">
        <v>-8399.407220000001</v>
      </c>
      <c r="L39" s="18">
        <v>-778.05145000002005</v>
      </c>
      <c r="M39" s="18">
        <v>-55.200009999999999</v>
      </c>
      <c r="N39" s="18">
        <v>-1586.7718032059754</v>
      </c>
      <c r="O39" s="18">
        <v>-12995.851323205998</v>
      </c>
      <c r="Q39" s="18">
        <v>-202.23809999999997</v>
      </c>
      <c r="R39" s="18">
        <v>-65.050790000000006</v>
      </c>
      <c r="S39" s="18">
        <v>-11316.791520000001</v>
      </c>
      <c r="T39" s="18">
        <v>-253.47357000000002</v>
      </c>
      <c r="U39" s="18">
        <v>-160.75683000000001</v>
      </c>
      <c r="V39" s="18">
        <v>-11935.886589999998</v>
      </c>
      <c r="W39" s="18">
        <v>-204.06067000000004</v>
      </c>
      <c r="X39" s="18">
        <v>-111.4554</v>
      </c>
      <c r="Y39" s="18">
        <v>-6584.7182700000012</v>
      </c>
      <c r="Z39" s="18">
        <v>-7244.5685699999995</v>
      </c>
      <c r="AA39" s="18">
        <v>-137.84832</v>
      </c>
      <c r="AB39" s="18">
        <v>-979.59394166719983</v>
      </c>
      <c r="AC39" s="18">
        <v>-39196.44257166719</v>
      </c>
      <c r="AE39" s="18">
        <v>-207.8141</v>
      </c>
      <c r="AF39" s="18">
        <v>-339.51743999999997</v>
      </c>
      <c r="AG39" s="18">
        <v>-189.62225000000004</v>
      </c>
      <c r="AH39" s="18">
        <v>-133.79221999999999</v>
      </c>
      <c r="AI39" s="18">
        <v>-901.05778000000009</v>
      </c>
      <c r="AJ39" s="18">
        <v>-3033.1004899999998</v>
      </c>
      <c r="AK39" s="18">
        <v>-241.02187000000001</v>
      </c>
      <c r="AL39" s="18">
        <v>-363.99340000000001</v>
      </c>
      <c r="AM39" s="18">
        <v>-7721.7859599999992</v>
      </c>
      <c r="AN39" s="18">
        <v>-865.00427000000002</v>
      </c>
      <c r="AO39" s="18">
        <v>-524.16776000000004</v>
      </c>
      <c r="AP39" s="18">
        <v>-960.22095561500009</v>
      </c>
      <c r="AQ39" s="18">
        <v>-15481.098495614999</v>
      </c>
      <c r="AS39" s="18">
        <v>-900.42500999999993</v>
      </c>
      <c r="AT39" s="18">
        <v>-698.65194999999983</v>
      </c>
      <c r="AU39" s="18">
        <v>-782.65659000000005</v>
      </c>
      <c r="AV39" s="18">
        <v>-842.82770000000005</v>
      </c>
      <c r="AW39" s="18">
        <v>-1493.5996399999999</v>
      </c>
      <c r="AX39" s="18">
        <v>-854.93969000000004</v>
      </c>
      <c r="AY39" s="18">
        <v>-687.21983</v>
      </c>
      <c r="AZ39" s="18">
        <v>-496.78689000000003</v>
      </c>
      <c r="BA39" s="18">
        <v>-744.2059099999999</v>
      </c>
      <c r="BB39" s="18">
        <v>-6961.0413732051284</v>
      </c>
      <c r="BC39" s="18">
        <v>-629.39766000000009</v>
      </c>
      <c r="BD39" s="18">
        <v>-593.14809000000014</v>
      </c>
      <c r="BE39" s="18">
        <v>-15684.900333205129</v>
      </c>
      <c r="BG39" s="18">
        <v>-615.9693220501</v>
      </c>
      <c r="BH39" s="18">
        <v>-848.90783421574463</v>
      </c>
      <c r="BI39" s="18">
        <v>-1381.6358348493177</v>
      </c>
      <c r="BJ39" s="18">
        <v>-874.37276670810013</v>
      </c>
      <c r="BK39" s="18">
        <v>-965.82483606780011</v>
      </c>
      <c r="BL39" s="18">
        <v>-775.62389125890002</v>
      </c>
      <c r="BM39" s="18">
        <v>-681.13396026779992</v>
      </c>
      <c r="BN39" s="18">
        <v>-523.36728541499997</v>
      </c>
      <c r="BO39" s="18">
        <v>-552.59901026779994</v>
      </c>
      <c r="BP39" s="18">
        <v>-7539.9317935085865</v>
      </c>
      <c r="BQ39" s="18">
        <v>-523.30459995670003</v>
      </c>
      <c r="BR39" s="18">
        <v>-559.16148177779996</v>
      </c>
      <c r="BS39" s="18">
        <v>-15841.832616343647</v>
      </c>
      <c r="BU39" s="18">
        <v>-609.91117000000008</v>
      </c>
      <c r="BV39" s="18">
        <v>-717.08076924185877</v>
      </c>
      <c r="BW39" s="18">
        <v>-1192.1553844921232</v>
      </c>
      <c r="BX39" s="18">
        <v>-552.89450860000011</v>
      </c>
      <c r="BY39" s="18">
        <v>-658.37338995499999</v>
      </c>
      <c r="BZ39" s="18">
        <v>-605.76865999999995</v>
      </c>
      <c r="CA39" s="18">
        <v>-589.33321000000001</v>
      </c>
      <c r="CB39" s="18">
        <v>-618.7017108</v>
      </c>
      <c r="CC39" s="18">
        <v>-559.21230000000003</v>
      </c>
      <c r="CD39" s="18">
        <v>-8260.038171540129</v>
      </c>
      <c r="CE39" s="18">
        <v>-537.54705080000008</v>
      </c>
      <c r="CF39" s="18">
        <v>-614.77982566200001</v>
      </c>
      <c r="CG39" s="18">
        <v>-15515.796151091112</v>
      </c>
      <c r="CI39">
        <v>-611.99943000000007</v>
      </c>
      <c r="CJ39">
        <v>-731.50859165377028</v>
      </c>
      <c r="CK39">
        <v>-1231.206064607172</v>
      </c>
      <c r="CL39">
        <v>-553.14674860000002</v>
      </c>
      <c r="CM39">
        <v>-660.60491288796493</v>
      </c>
      <c r="CN39">
        <v>-606.02089999999987</v>
      </c>
      <c r="CO39">
        <v>-590.25309000000004</v>
      </c>
      <c r="CP39">
        <v>-619.64796079999996</v>
      </c>
      <c r="CQ39">
        <v>-559.46454000000006</v>
      </c>
      <c r="CR39">
        <v>-9053.2800482287603</v>
      </c>
      <c r="CS39">
        <v>-537.79929080000011</v>
      </c>
      <c r="CT39">
        <v>-610.47481883518606</v>
      </c>
      <c r="CU39">
        <v>-16365.406396412853</v>
      </c>
      <c r="CW39">
        <v>-614.06097</v>
      </c>
      <c r="CX39">
        <v>-615.98556000000008</v>
      </c>
      <c r="CY39">
        <v>-815.97274988000004</v>
      </c>
      <c r="CZ39">
        <v>-553.39575860000002</v>
      </c>
      <c r="DA39">
        <v>-639.65830080000001</v>
      </c>
      <c r="DB39">
        <v>-606.26990999999987</v>
      </c>
      <c r="DC39">
        <v>-591.16120000000001</v>
      </c>
      <c r="DD39">
        <v>-620.58210080000003</v>
      </c>
      <c r="DE39">
        <v>-559.71355000000005</v>
      </c>
      <c r="DF39">
        <v>-561.61090999999999</v>
      </c>
      <c r="DG39">
        <v>-538.04830080000011</v>
      </c>
      <c r="DH39">
        <v>-604.98611000000005</v>
      </c>
      <c r="DI39">
        <v>-7321.4454208800016</v>
      </c>
      <c r="DK39">
        <v>-614.06097</v>
      </c>
      <c r="DL39">
        <v>-615.98556000000008</v>
      </c>
      <c r="DM39">
        <v>-815.97274988000004</v>
      </c>
      <c r="DN39">
        <v>-553.39575860000002</v>
      </c>
      <c r="DO39">
        <v>-639.65830080000001</v>
      </c>
      <c r="DP39">
        <v>-606.26990999999987</v>
      </c>
      <c r="DQ39">
        <v>-591.16120000000001</v>
      </c>
      <c r="DR39">
        <v>-620.58210080000003</v>
      </c>
      <c r="DS39">
        <v>-559.71355000000005</v>
      </c>
      <c r="DT39">
        <v>-561.61090999999999</v>
      </c>
      <c r="DU39">
        <v>-538.04830080000011</v>
      </c>
      <c r="DV39">
        <v>-604.98611000000005</v>
      </c>
      <c r="DW39">
        <v>-7321.4454208800016</v>
      </c>
    </row>
    <row r="40" spans="2:127">
      <c r="B40" s="22" t="s">
        <v>32</v>
      </c>
      <c r="C40" s="18">
        <v>-2290.9323199999999</v>
      </c>
      <c r="D40" s="18">
        <v>-4030.9163099999996</v>
      </c>
      <c r="E40" s="18">
        <v>-1691.0811799999999</v>
      </c>
      <c r="F40" s="18">
        <v>-2415.2335600000001</v>
      </c>
      <c r="G40" s="18">
        <v>-2595.70804</v>
      </c>
      <c r="H40" s="18">
        <v>-2542.7323900000001</v>
      </c>
      <c r="I40" s="18">
        <v>-3201.0256400000003</v>
      </c>
      <c r="J40" s="18">
        <v>-2604.7512200000001</v>
      </c>
      <c r="K40" s="97">
        <v>-2693.06414</v>
      </c>
      <c r="L40" s="18">
        <v>-3850.4890099999998</v>
      </c>
      <c r="M40" s="18">
        <v>-3089.0656099999997</v>
      </c>
      <c r="N40" s="18">
        <v>-4007.8986400000003</v>
      </c>
      <c r="O40" s="18">
        <v>-35012.89806</v>
      </c>
      <c r="Q40" s="18">
        <v>-3007.5940599999999</v>
      </c>
      <c r="R40" s="18">
        <v>-3854.3097499999999</v>
      </c>
      <c r="S40" s="18">
        <v>-2850.4649800000002</v>
      </c>
      <c r="T40" s="18">
        <v>-3712.4259700000002</v>
      </c>
      <c r="U40" s="18">
        <v>-3685.3424300000001</v>
      </c>
      <c r="V40" s="18">
        <v>-4064.07915</v>
      </c>
      <c r="W40" s="18">
        <v>-4138.2963399999999</v>
      </c>
      <c r="X40" s="18">
        <v>-3592.7326800000001</v>
      </c>
      <c r="Y40" s="18">
        <v>-3094.76809</v>
      </c>
      <c r="Z40" s="18">
        <v>-4080.70973</v>
      </c>
      <c r="AA40" s="18">
        <v>-3942.2617</v>
      </c>
      <c r="AB40" s="18">
        <v>-4349.6605000183163</v>
      </c>
      <c r="AC40" s="18">
        <v>-44372.64538001833</v>
      </c>
      <c r="AE40" s="18">
        <v>-4122.9849399999994</v>
      </c>
      <c r="AF40" s="18">
        <v>-5505.6542800000007</v>
      </c>
      <c r="AG40" s="18">
        <v>-3298.67938</v>
      </c>
      <c r="AH40" s="18">
        <v>-3687.1707299999998</v>
      </c>
      <c r="AI40" s="18">
        <v>-4177.7996600000006</v>
      </c>
      <c r="AJ40" s="18">
        <v>-4654.9321399999999</v>
      </c>
      <c r="AK40" s="18">
        <v>-4166.1476499999999</v>
      </c>
      <c r="AL40" s="18">
        <v>-3684.67598</v>
      </c>
      <c r="AM40" s="18">
        <v>-3864.2614399999998</v>
      </c>
      <c r="AN40" s="18">
        <v>-3869.9021299999999</v>
      </c>
      <c r="AO40" s="18">
        <v>-3947.7507300000002</v>
      </c>
      <c r="AP40" s="18">
        <v>-4716.1588610251865</v>
      </c>
      <c r="AQ40" s="18">
        <v>-49696.117921025194</v>
      </c>
      <c r="AS40" s="18">
        <v>-4420.4508399999995</v>
      </c>
      <c r="AT40" s="18">
        <v>-3975.7982299999999</v>
      </c>
      <c r="AU40" s="18">
        <v>-3331.0355000000004</v>
      </c>
      <c r="AV40" s="18">
        <v>-3440.9299299999998</v>
      </c>
      <c r="AW40" s="18">
        <v>-3561.4546299999997</v>
      </c>
      <c r="AX40" s="18">
        <v>-3568.21819</v>
      </c>
      <c r="AY40" s="18">
        <v>-3369.1908699999999</v>
      </c>
      <c r="AZ40" s="18">
        <v>-3024.9575399999999</v>
      </c>
      <c r="BA40" s="18">
        <v>-5374.5148402199993</v>
      </c>
      <c r="BB40" s="18">
        <v>-5447.6266602467003</v>
      </c>
      <c r="BC40" s="18">
        <v>-5836.6431750565007</v>
      </c>
      <c r="BD40" s="18">
        <v>-5942.1472443897001</v>
      </c>
      <c r="BE40" s="18">
        <v>-51292.967649912898</v>
      </c>
      <c r="BG40" s="18">
        <v>-5074.3212665501005</v>
      </c>
      <c r="BH40" s="18">
        <v>-5356.5841024313004</v>
      </c>
      <c r="BI40" s="18">
        <v>-6131.7513263634</v>
      </c>
      <c r="BJ40" s="18">
        <v>-6063.8457811607996</v>
      </c>
      <c r="BK40" s="18">
        <v>-4871.9981006808994</v>
      </c>
      <c r="BL40" s="18">
        <v>-6800.2437489222002</v>
      </c>
      <c r="BM40" s="18">
        <v>-6359.1125926374998</v>
      </c>
      <c r="BN40" s="18">
        <v>-6879.6497131149999</v>
      </c>
      <c r="BO40" s="18">
        <v>-6201.1826990320005</v>
      </c>
      <c r="BP40" s="18">
        <v>-6717.1837483542995</v>
      </c>
      <c r="BQ40" s="18">
        <v>-5951.0014641948001</v>
      </c>
      <c r="BR40" s="18">
        <v>-10156.3021893594</v>
      </c>
      <c r="BS40" s="18">
        <v>-76563.176732801701</v>
      </c>
      <c r="BU40" s="18">
        <v>-4916.1890131975006</v>
      </c>
      <c r="BV40" s="18">
        <v>-5234.9389235629005</v>
      </c>
      <c r="BW40" s="18">
        <v>-5497.0620053847997</v>
      </c>
      <c r="BX40" s="18">
        <v>-5822.6320246580999</v>
      </c>
      <c r="BY40" s="18">
        <v>-5387.1371252206</v>
      </c>
      <c r="BZ40" s="18">
        <v>-6277.0825575417994</v>
      </c>
      <c r="CA40" s="18">
        <v>-5513.7602610269005</v>
      </c>
      <c r="CB40" s="18">
        <v>-5655.3112923501003</v>
      </c>
      <c r="CC40" s="18">
        <v>-5460.2100184656001</v>
      </c>
      <c r="CD40" s="18">
        <v>-5658.7775908949006</v>
      </c>
      <c r="CE40" s="18">
        <v>-5508.1980845303997</v>
      </c>
      <c r="CF40" s="18">
        <v>-6074.2499492512998</v>
      </c>
      <c r="CG40" s="18">
        <v>-67005.548846084901</v>
      </c>
      <c r="CI40">
        <v>-5028.7002501748002</v>
      </c>
      <c r="CJ40">
        <v>-5351.7464146841994</v>
      </c>
      <c r="CK40">
        <v>-5616.5257122052008</v>
      </c>
      <c r="CL40">
        <v>-5941.7953479583002</v>
      </c>
      <c r="CM40">
        <v>-5503.7766646578002</v>
      </c>
      <c r="CN40">
        <v>-5496.6919413427995</v>
      </c>
      <c r="CO40">
        <v>-5629.9109530058995</v>
      </c>
      <c r="CP40">
        <v>-5881.9041076578005</v>
      </c>
      <c r="CQ40">
        <v>-5568.6482857171995</v>
      </c>
      <c r="CR40">
        <v>-5776.0841803416997</v>
      </c>
      <c r="CS40">
        <v>-5688.7408888577002</v>
      </c>
      <c r="CT40">
        <v>-5664.8800919973</v>
      </c>
      <c r="CU40">
        <v>-67149.404838600691</v>
      </c>
      <c r="CW40">
        <v>-5169.5625798941001</v>
      </c>
      <c r="CX40">
        <v>-5495.8271724551005</v>
      </c>
      <c r="CY40">
        <v>-5763.9741764011005</v>
      </c>
      <c r="CZ40">
        <v>-6088.9472695882996</v>
      </c>
      <c r="DA40">
        <v>-5650.7521480074001</v>
      </c>
      <c r="DB40">
        <v>-5643.6894088898007</v>
      </c>
      <c r="DC40">
        <v>-5778.6178396271998</v>
      </c>
      <c r="DD40">
        <v>-6042.3505912782002</v>
      </c>
      <c r="DE40">
        <v>-5873.5451068202001</v>
      </c>
      <c r="DF40">
        <v>-5936.8035276789005</v>
      </c>
      <c r="DG40">
        <v>-5839.6701752427998</v>
      </c>
      <c r="DH40">
        <v>-5828.0156654724997</v>
      </c>
      <c r="DI40">
        <v>-69111.755661355608</v>
      </c>
      <c r="DK40">
        <v>-49.1</v>
      </c>
      <c r="DL40">
        <v>-49.1</v>
      </c>
      <c r="DM40">
        <v>-49.1</v>
      </c>
      <c r="DN40">
        <v>-49.1</v>
      </c>
      <c r="DO40">
        <v>-49.1</v>
      </c>
      <c r="DP40">
        <v>-49.1</v>
      </c>
      <c r="DQ40">
        <v>-54.1</v>
      </c>
      <c r="DR40">
        <v>-49.1</v>
      </c>
      <c r="DS40">
        <v>-49.1</v>
      </c>
      <c r="DT40">
        <v>-49.1</v>
      </c>
      <c r="DU40">
        <v>-49.1</v>
      </c>
      <c r="DV40">
        <v>-49.1</v>
      </c>
      <c r="DW40">
        <v>-594.20000000000016</v>
      </c>
    </row>
    <row r="41" spans="2:127">
      <c r="B41" s="13" t="s">
        <v>33</v>
      </c>
      <c r="C41" s="14">
        <v>-415817.57754000003</v>
      </c>
      <c r="D41" s="14">
        <v>-9.1890000000000001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95">
        <v>0</v>
      </c>
      <c r="L41" s="14">
        <v>0</v>
      </c>
      <c r="M41" s="14">
        <v>0</v>
      </c>
      <c r="N41" s="14">
        <v>0</v>
      </c>
      <c r="O41" s="14">
        <v>-415826.76654000004</v>
      </c>
      <c r="Q41" s="14">
        <v>0</v>
      </c>
      <c r="R41" s="14">
        <v>0</v>
      </c>
      <c r="S41" s="14">
        <v>-5000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-5000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-10.25915</v>
      </c>
      <c r="AX41" s="14">
        <v>0</v>
      </c>
      <c r="AY41" s="14">
        <v>-21.637970000000003</v>
      </c>
      <c r="AZ41" s="14">
        <v>-16.429080000000003</v>
      </c>
      <c r="BA41" s="14">
        <v>0</v>
      </c>
      <c r="BB41" s="14">
        <v>0</v>
      </c>
      <c r="BC41" s="14">
        <v>0</v>
      </c>
      <c r="BD41" s="14">
        <v>0</v>
      </c>
      <c r="BE41" s="14">
        <v>-48.3262</v>
      </c>
      <c r="BG41" s="14">
        <v>0</v>
      </c>
      <c r="BH41" s="14">
        <v>0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</row>
    <row r="42" spans="2:127">
      <c r="B42" s="13" t="s">
        <v>34</v>
      </c>
      <c r="C42" s="14">
        <v>-32745.957869999998</v>
      </c>
      <c r="D42" s="14">
        <v>-22332.657090000004</v>
      </c>
      <c r="E42" s="14">
        <v>-21315.527909999997</v>
      </c>
      <c r="F42" s="14">
        <v>-24096.120190000001</v>
      </c>
      <c r="G42" s="14">
        <v>-36445.065060000001</v>
      </c>
      <c r="H42" s="14">
        <v>-13805.314899999998</v>
      </c>
      <c r="I42" s="14">
        <v>-12741.99267</v>
      </c>
      <c r="J42" s="14">
        <v>-30373.533679999997</v>
      </c>
      <c r="K42" s="95">
        <v>-11072.24963</v>
      </c>
      <c r="L42" s="14">
        <v>-13703.029350000001</v>
      </c>
      <c r="M42" s="14">
        <v>-10780.254219999999</v>
      </c>
      <c r="N42" s="14">
        <v>-36906.598137864006</v>
      </c>
      <c r="O42" s="14">
        <v>-266318.30070786399</v>
      </c>
      <c r="Q42" s="14">
        <v>-165218.65961</v>
      </c>
      <c r="R42" s="14">
        <v>-40110.804120000001</v>
      </c>
      <c r="S42" s="14">
        <v>-39678.261259999999</v>
      </c>
      <c r="T42" s="14">
        <v>-35875.396050000003</v>
      </c>
      <c r="U42" s="14">
        <v>-36639.160380000001</v>
      </c>
      <c r="V42" s="14">
        <v>-32612.799809999997</v>
      </c>
      <c r="W42" s="14">
        <v>-31274.336750000002</v>
      </c>
      <c r="X42" s="14">
        <v>-34874.345900000008</v>
      </c>
      <c r="Y42" s="14">
        <v>-34660.824379999998</v>
      </c>
      <c r="Z42" s="14">
        <v>-34100.188520000003</v>
      </c>
      <c r="AA42" s="14">
        <v>-41816.88841</v>
      </c>
      <c r="AB42" s="14">
        <v>-33064.283672740479</v>
      </c>
      <c r="AC42" s="14">
        <v>-559925.94886274054</v>
      </c>
      <c r="AE42" s="14">
        <v>-221878.58918000001</v>
      </c>
      <c r="AF42" s="14">
        <v>-35646.62401</v>
      </c>
      <c r="AG42" s="14">
        <v>-35861.250079999998</v>
      </c>
      <c r="AH42" s="14">
        <v>-37874.679750000003</v>
      </c>
      <c r="AI42" s="14">
        <v>-36282.549429999999</v>
      </c>
      <c r="AJ42" s="14">
        <v>-35245.125690000001</v>
      </c>
      <c r="AK42" s="14">
        <v>-30139.585309999999</v>
      </c>
      <c r="AL42" s="14">
        <v>-35631.770479999999</v>
      </c>
      <c r="AM42" s="14">
        <v>-36541.62573</v>
      </c>
      <c r="AN42" s="14">
        <v>-32080.32806</v>
      </c>
      <c r="AO42" s="14">
        <v>-39858.781319999995</v>
      </c>
      <c r="AP42" s="14">
        <v>-94025.615330000001</v>
      </c>
      <c r="AQ42" s="14">
        <v>-671066.52437</v>
      </c>
      <c r="AS42" s="14">
        <v>-238299.43435999998</v>
      </c>
      <c r="AT42" s="14">
        <v>-32929.350639999997</v>
      </c>
      <c r="AU42" s="14">
        <v>-30017.575440000001</v>
      </c>
      <c r="AV42" s="14">
        <v>-37236.731169999999</v>
      </c>
      <c r="AW42" s="14">
        <v>-34352.627539999994</v>
      </c>
      <c r="AX42" s="14">
        <v>-32423.968199999999</v>
      </c>
      <c r="AY42" s="14">
        <v>-37231.307019999993</v>
      </c>
      <c r="AZ42" s="14">
        <v>-40029.299837560975</v>
      </c>
      <c r="BA42" s="14">
        <v>-40853.327652602398</v>
      </c>
      <c r="BB42" s="14">
        <v>-48918.822047797075</v>
      </c>
      <c r="BC42" s="14">
        <v>-31971.241489560976</v>
      </c>
      <c r="BD42" s="14">
        <v>-95055.491191717068</v>
      </c>
      <c r="BE42" s="14">
        <v>-699319.17658923846</v>
      </c>
      <c r="BG42" s="14">
        <v>-296255.86936999997</v>
      </c>
      <c r="BH42" s="14">
        <v>-43252.372963409711</v>
      </c>
      <c r="BI42" s="14">
        <v>-40938.838539512188</v>
      </c>
      <c r="BJ42" s="14">
        <v>-42458.888387317071</v>
      </c>
      <c r="BK42" s="14">
        <v>-41949.058029796288</v>
      </c>
      <c r="BL42" s="14">
        <v>-42774.339260798864</v>
      </c>
      <c r="BM42" s="14">
        <v>-38510.489958048776</v>
      </c>
      <c r="BN42" s="14">
        <v>-44791.8952336168</v>
      </c>
      <c r="BO42" s="14">
        <v>-45355.270576487143</v>
      </c>
      <c r="BP42" s="14">
        <v>-49558.620000303075</v>
      </c>
      <c r="BQ42" s="14">
        <v>-47726.193191151229</v>
      </c>
      <c r="BR42" s="14">
        <v>-140706.97930041823</v>
      </c>
      <c r="BS42" s="14">
        <v>-874278.81481085927</v>
      </c>
      <c r="BU42" s="14">
        <v>-305421.63933661376</v>
      </c>
      <c r="BV42" s="14">
        <v>-48550.152674376404</v>
      </c>
      <c r="BW42" s="14">
        <v>-48071.278584107902</v>
      </c>
      <c r="BX42" s="14">
        <v>-53646.391086786229</v>
      </c>
      <c r="BY42" s="14">
        <v>-50357.060269655813</v>
      </c>
      <c r="BZ42" s="14">
        <v>-49537.95193742578</v>
      </c>
      <c r="CA42" s="14">
        <v>-49226.045686894227</v>
      </c>
      <c r="CB42" s="14">
        <v>-46953.238214068988</v>
      </c>
      <c r="CC42" s="14">
        <v>-47387.253541954444</v>
      </c>
      <c r="CD42" s="14">
        <v>-51170.826906460876</v>
      </c>
      <c r="CE42" s="14">
        <v>-49558.868235795977</v>
      </c>
      <c r="CF42" s="14">
        <v>-134303.35084734968</v>
      </c>
      <c r="CG42" s="14">
        <v>-934184.05732149002</v>
      </c>
      <c r="CI42">
        <v>-370535.35228220013</v>
      </c>
      <c r="CJ42">
        <v>-51507.934521664291</v>
      </c>
      <c r="CK42">
        <v>-50870.832892781524</v>
      </c>
      <c r="CL42">
        <v>-55583.55037695005</v>
      </c>
      <c r="CM42">
        <v>-50644.878681532959</v>
      </c>
      <c r="CN42">
        <v>-49637.716395233176</v>
      </c>
      <c r="CO42">
        <v>-51134.857060194976</v>
      </c>
      <c r="CP42">
        <v>-48131.141396912353</v>
      </c>
      <c r="CQ42">
        <v>-48655.421855068955</v>
      </c>
      <c r="CR42">
        <v>-52469.985201409618</v>
      </c>
      <c r="CS42">
        <v>-51187.851356911633</v>
      </c>
      <c r="CT42">
        <v>-124511.79279923497</v>
      </c>
      <c r="CU42">
        <v>-1004871.3148200946</v>
      </c>
      <c r="CW42">
        <v>-391421.37770788133</v>
      </c>
      <c r="CX42">
        <v>-53221.170078735537</v>
      </c>
      <c r="CY42">
        <v>-52330.680115921525</v>
      </c>
      <c r="CZ42">
        <v>-57049.963536843083</v>
      </c>
      <c r="DA42">
        <v>-52002.502902715067</v>
      </c>
      <c r="DB42">
        <v>-51197.022072487795</v>
      </c>
      <c r="DC42">
        <v>-52926.86270591931</v>
      </c>
      <c r="DD42">
        <v>-49607.372304096127</v>
      </c>
      <c r="DE42">
        <v>-49915.008858992842</v>
      </c>
      <c r="DF42">
        <v>-53602.419111827738</v>
      </c>
      <c r="DG42">
        <v>-52170.066633910807</v>
      </c>
      <c r="DH42">
        <v>-129822.79347834086</v>
      </c>
      <c r="DI42">
        <v>-1045267.2395076719</v>
      </c>
      <c r="DK42">
        <v>-403965.99987811723</v>
      </c>
      <c r="DL42">
        <v>-40798.763544595895</v>
      </c>
      <c r="DM42">
        <v>-39848.685802834196</v>
      </c>
      <c r="DN42">
        <v>-40384.580586595104</v>
      </c>
      <c r="DO42">
        <v>-38730.980870077401</v>
      </c>
      <c r="DP42">
        <v>-37603.464235352709</v>
      </c>
      <c r="DQ42">
        <v>-36728.227074600894</v>
      </c>
      <c r="DR42">
        <v>-38006.6776376751</v>
      </c>
      <c r="DS42">
        <v>-37990.155958289994</v>
      </c>
      <c r="DT42">
        <v>-37840.034837253195</v>
      </c>
      <c r="DU42">
        <v>-39155.086888305101</v>
      </c>
      <c r="DV42">
        <v>-38935.504882143803</v>
      </c>
      <c r="DW42">
        <v>-829988.16219584062</v>
      </c>
    </row>
    <row r="43" spans="2:127">
      <c r="B43" s="22" t="s">
        <v>35</v>
      </c>
      <c r="C43" s="18">
        <v>-25099.21846</v>
      </c>
      <c r="D43" s="18">
        <v>-22297.347520000003</v>
      </c>
      <c r="E43" s="18">
        <v>-21255.257609999997</v>
      </c>
      <c r="F43" s="18">
        <v>-24050.45695</v>
      </c>
      <c r="G43" s="18">
        <v>-22660.700520000002</v>
      </c>
      <c r="H43" s="18">
        <v>-2133.91075</v>
      </c>
      <c r="I43" s="18">
        <v>-1543.3157499999998</v>
      </c>
      <c r="J43" s="18">
        <v>-20786.590559999997</v>
      </c>
      <c r="K43" s="97">
        <v>-1544.6509900000001</v>
      </c>
      <c r="L43" s="18">
        <v>-1745.0516500000003</v>
      </c>
      <c r="M43" s="18">
        <v>-1216.2387000000001</v>
      </c>
      <c r="N43" s="18">
        <v>-26153.100309999998</v>
      </c>
      <c r="O43" s="18">
        <v>-170485.83976999999</v>
      </c>
      <c r="Q43" s="18">
        <v>-24238.31221</v>
      </c>
      <c r="R43" s="18">
        <v>-29371.677320000003</v>
      </c>
      <c r="S43" s="18">
        <v>-27961.169829999999</v>
      </c>
      <c r="T43" s="18">
        <v>-24578.3845</v>
      </c>
      <c r="U43" s="18">
        <v>-25013.3217</v>
      </c>
      <c r="V43" s="18">
        <v>-23280.309839999998</v>
      </c>
      <c r="W43" s="18">
        <v>-22994.929410000001</v>
      </c>
      <c r="X43" s="18">
        <v>-23597.422240000004</v>
      </c>
      <c r="Y43" s="18">
        <v>-23307.655220000001</v>
      </c>
      <c r="Z43" s="18">
        <v>-22669.195570000003</v>
      </c>
      <c r="AA43" s="18">
        <v>-30135.504560000001</v>
      </c>
      <c r="AB43" s="18">
        <v>-23914.858390000005</v>
      </c>
      <c r="AC43" s="18">
        <v>-301062.74079000007</v>
      </c>
      <c r="AE43" s="18">
        <v>-23755.025150000001</v>
      </c>
      <c r="AF43" s="18">
        <v>-27752.457490000001</v>
      </c>
      <c r="AG43" s="18">
        <v>-26161.975010000002</v>
      </c>
      <c r="AH43" s="18">
        <v>-27868.870720000003</v>
      </c>
      <c r="AI43" s="18">
        <v>-26291.42727</v>
      </c>
      <c r="AJ43" s="18">
        <v>-25056.38204</v>
      </c>
      <c r="AK43" s="18">
        <v>-25199.062809999999</v>
      </c>
      <c r="AL43" s="18">
        <v>-26401.029139999999</v>
      </c>
      <c r="AM43" s="18">
        <v>-26372.406600000002</v>
      </c>
      <c r="AN43" s="18">
        <v>-22545.53487</v>
      </c>
      <c r="AO43" s="18">
        <v>-29635.694869999999</v>
      </c>
      <c r="AP43" s="18">
        <v>-27120.672880000002</v>
      </c>
      <c r="AQ43" s="18">
        <v>-314160.53885000001</v>
      </c>
      <c r="AS43" s="18">
        <v>-18863.595709999998</v>
      </c>
      <c r="AT43" s="18">
        <v>-22579.199819999998</v>
      </c>
      <c r="AU43" s="18">
        <v>-19503.094400000002</v>
      </c>
      <c r="AV43" s="18">
        <v>-26056.719680000002</v>
      </c>
      <c r="AW43" s="18">
        <v>-23886.360739999996</v>
      </c>
      <c r="AX43" s="18">
        <v>-22845.304329999999</v>
      </c>
      <c r="AY43" s="18">
        <v>-27188.932969999998</v>
      </c>
      <c r="AZ43" s="18">
        <v>-29695.830757560976</v>
      </c>
      <c r="BA43" s="18">
        <v>-28390.111978202396</v>
      </c>
      <c r="BB43" s="18">
        <v>-33751.735547317076</v>
      </c>
      <c r="BC43" s="18">
        <v>-20557.193567560978</v>
      </c>
      <c r="BD43" s="18">
        <v>-25293.424327317069</v>
      </c>
      <c r="BE43" s="18">
        <v>-298611.50382795843</v>
      </c>
      <c r="BG43" s="18">
        <v>-21558.394370000002</v>
      </c>
      <c r="BH43" s="18">
        <v>-30131.603917317065</v>
      </c>
      <c r="BI43" s="18">
        <v>-29939.357569512191</v>
      </c>
      <c r="BJ43" s="18">
        <v>-30472.457927317071</v>
      </c>
      <c r="BK43" s="18">
        <v>-29698.89490804878</v>
      </c>
      <c r="BL43" s="18">
        <v>-29721.361887317078</v>
      </c>
      <c r="BM43" s="18">
        <v>-29051.856588048777</v>
      </c>
      <c r="BN43" s="18">
        <v>-32177.664873665977</v>
      </c>
      <c r="BO43" s="18">
        <v>-32238.968779161674</v>
      </c>
      <c r="BP43" s="18">
        <v>-32145.33369922018</v>
      </c>
      <c r="BQ43" s="18">
        <v>-33053.742414836976</v>
      </c>
      <c r="BR43" s="18">
        <v>-32585.635563295178</v>
      </c>
      <c r="BS43" s="18">
        <v>-362775.27249774098</v>
      </c>
      <c r="BU43" s="18">
        <v>-33423.108172916276</v>
      </c>
      <c r="BV43" s="18">
        <v>-35140.0651094161</v>
      </c>
      <c r="BW43" s="18">
        <v>-34813.214921310398</v>
      </c>
      <c r="BX43" s="18">
        <v>-36218.878313917303</v>
      </c>
      <c r="BY43" s="18">
        <v>-35345.249607082311</v>
      </c>
      <c r="BZ43" s="18">
        <v>-34233.399217355902</v>
      </c>
      <c r="CA43" s="18">
        <v>-32400.199342367301</v>
      </c>
      <c r="CB43" s="18">
        <v>-34239.420252704505</v>
      </c>
      <c r="CC43" s="18">
        <v>-34148.552825571402</v>
      </c>
      <c r="CD43" s="18">
        <v>-34435.343884502799</v>
      </c>
      <c r="CE43" s="18">
        <v>-35133.474824723999</v>
      </c>
      <c r="CF43" s="18">
        <v>-35311.771013589103</v>
      </c>
      <c r="CG43" s="18">
        <v>-414842.67748545739</v>
      </c>
      <c r="CI43">
        <v>-36750.709168417496</v>
      </c>
      <c r="CJ43">
        <v>-37964.632868216497</v>
      </c>
      <c r="CK43">
        <v>-37513.63255292971</v>
      </c>
      <c r="CL43">
        <v>-38362.899797290695</v>
      </c>
      <c r="CM43">
        <v>-36574.357880812902</v>
      </c>
      <c r="CN43">
        <v>-35452.826168386695</v>
      </c>
      <c r="CO43">
        <v>-34432.386657576608</v>
      </c>
      <c r="CP43">
        <v>-35703.9666942818</v>
      </c>
      <c r="CQ43">
        <v>-35781.406025932505</v>
      </c>
      <c r="CR43">
        <v>-35922.865418417103</v>
      </c>
      <c r="CS43">
        <v>-37030.306469303599</v>
      </c>
      <c r="CT43">
        <v>-36591.411907232803</v>
      </c>
      <c r="CU43">
        <v>-438081.40160879842</v>
      </c>
      <c r="CW43">
        <v>-37586.750820703302</v>
      </c>
      <c r="CX43">
        <v>-39250.073104740608</v>
      </c>
      <c r="CY43">
        <v>-38609.090866864397</v>
      </c>
      <c r="CZ43">
        <v>-39314.404153480304</v>
      </c>
      <c r="DA43">
        <v>-37587.795407539299</v>
      </c>
      <c r="DB43">
        <v>-36609.371015926896</v>
      </c>
      <c r="DC43">
        <v>-35641.618316688997</v>
      </c>
      <c r="DD43">
        <v>-36455.162266129504</v>
      </c>
      <c r="DE43">
        <v>-36366.233015454498</v>
      </c>
      <c r="DF43">
        <v>-36252.828667790302</v>
      </c>
      <c r="DG43">
        <v>-37399.48666607021</v>
      </c>
      <c r="DH43">
        <v>-37383.561804299403</v>
      </c>
      <c r="DI43">
        <v>-448456.37610568764</v>
      </c>
      <c r="DK43">
        <v>-37846.147740540204</v>
      </c>
      <c r="DL43">
        <v>-40798.763544595895</v>
      </c>
      <c r="DM43">
        <v>-39848.685802834196</v>
      </c>
      <c r="DN43">
        <v>-40384.580586595104</v>
      </c>
      <c r="DO43">
        <v>-38730.980870077401</v>
      </c>
      <c r="DP43">
        <v>-37603.464235352709</v>
      </c>
      <c r="DQ43">
        <v>-36728.227074600894</v>
      </c>
      <c r="DR43">
        <v>-38006.6776376751</v>
      </c>
      <c r="DS43">
        <v>-37990.155958289994</v>
      </c>
      <c r="DT43">
        <v>-37840.034837253195</v>
      </c>
      <c r="DU43">
        <v>-39155.086888305101</v>
      </c>
      <c r="DV43">
        <v>-38935.504882143803</v>
      </c>
      <c r="DW43">
        <v>-463868.31005826354</v>
      </c>
    </row>
    <row r="44" spans="2:127">
      <c r="B44" s="22" t="s">
        <v>36</v>
      </c>
      <c r="C44" s="18">
        <v>-7646.7394099999992</v>
      </c>
      <c r="D44" s="18">
        <v>-35.309570000000001</v>
      </c>
      <c r="E44" s="18">
        <v>-60.270299999999999</v>
      </c>
      <c r="F44" s="18">
        <v>-45.663239999999995</v>
      </c>
      <c r="G44" s="18">
        <v>-13784.36454</v>
      </c>
      <c r="H44" s="18">
        <v>-11671.404149999998</v>
      </c>
      <c r="I44" s="18">
        <v>-11198.67692</v>
      </c>
      <c r="J44" s="18">
        <v>-9586.9431199999999</v>
      </c>
      <c r="K44" s="97">
        <v>-9527.5986400000002</v>
      </c>
      <c r="L44" s="18">
        <v>-11957.977700000001</v>
      </c>
      <c r="M44" s="18">
        <v>-9564.015519999999</v>
      </c>
      <c r="N44" s="18">
        <v>-10753.497827864006</v>
      </c>
      <c r="O44" s="18">
        <v>-95832.460937864002</v>
      </c>
      <c r="P44" s="53"/>
      <c r="Q44" s="72">
        <v>-140980.3474</v>
      </c>
      <c r="R44" s="18">
        <v>-10739.1268</v>
      </c>
      <c r="S44" s="18">
        <v>-11717.091430000002</v>
      </c>
      <c r="T44" s="18">
        <v>-11297.011550000001</v>
      </c>
      <c r="U44" s="18">
        <v>-11625.838679999999</v>
      </c>
      <c r="V44" s="18">
        <v>-9332.4899699999987</v>
      </c>
      <c r="W44" s="18">
        <v>-8279.4073399999997</v>
      </c>
      <c r="X44" s="18">
        <v>-11276.923660000002</v>
      </c>
      <c r="Y44" s="18">
        <v>-11353.169159999999</v>
      </c>
      <c r="Z44" s="18">
        <v>-11430.992950000002</v>
      </c>
      <c r="AA44" s="18">
        <v>-11681.383850000002</v>
      </c>
      <c r="AB44" s="18">
        <v>-9149.425282740478</v>
      </c>
      <c r="AC44" s="18">
        <v>-258863.20807274047</v>
      </c>
      <c r="AE44" s="72">
        <v>-198123.56403000001</v>
      </c>
      <c r="AF44" s="18">
        <v>-7894.1665200000007</v>
      </c>
      <c r="AG44" s="18">
        <v>-9699.2750699999997</v>
      </c>
      <c r="AH44" s="18">
        <v>-10005.80903</v>
      </c>
      <c r="AI44" s="18">
        <v>-9991.1221600000008</v>
      </c>
      <c r="AJ44" s="18">
        <v>-10188.74365</v>
      </c>
      <c r="AK44" s="18">
        <v>-4940.5225</v>
      </c>
      <c r="AL44" s="18">
        <v>-9230.7413400000005</v>
      </c>
      <c r="AM44" s="18">
        <v>-10169.219129999999</v>
      </c>
      <c r="AN44" s="18">
        <v>-9534.7931900000021</v>
      </c>
      <c r="AO44" s="18">
        <v>-10223.086449999999</v>
      </c>
      <c r="AP44" s="18">
        <v>-66904.942450000002</v>
      </c>
      <c r="AQ44" s="18">
        <v>-356905.98551999999</v>
      </c>
      <c r="AS44" s="72">
        <v>-219435.83864999999</v>
      </c>
      <c r="AT44" s="18">
        <v>-10350.150820000001</v>
      </c>
      <c r="AU44" s="18">
        <v>-10514.481040000001</v>
      </c>
      <c r="AV44" s="18">
        <v>-11180.011490000001</v>
      </c>
      <c r="AW44" s="18">
        <v>-10466.266799999999</v>
      </c>
      <c r="AX44" s="18">
        <v>-9578.6638700000003</v>
      </c>
      <c r="AY44" s="18">
        <v>-10042.374049999999</v>
      </c>
      <c r="AZ44" s="18">
        <v>-10333.469080000001</v>
      </c>
      <c r="BA44" s="18">
        <v>-12463.215674400002</v>
      </c>
      <c r="BB44" s="18">
        <v>-15167.08650048</v>
      </c>
      <c r="BC44" s="18">
        <v>-11414.047922</v>
      </c>
      <c r="BD44" s="18">
        <v>-69762.066864399996</v>
      </c>
      <c r="BE44" s="18">
        <v>-400707.67276128003</v>
      </c>
      <c r="BG44" s="72">
        <v>-274697.47499999998</v>
      </c>
      <c r="BH44" s="18">
        <v>-13120.769046092648</v>
      </c>
      <c r="BI44" s="18">
        <v>-10999.480969999999</v>
      </c>
      <c r="BJ44" s="18">
        <v>-11986.43046</v>
      </c>
      <c r="BK44" s="18">
        <v>-12250.163121747504</v>
      </c>
      <c r="BL44" s="18">
        <v>-13052.977373481785</v>
      </c>
      <c r="BM44" s="18">
        <v>-9458.6333699999996</v>
      </c>
      <c r="BN44" s="18">
        <v>-12614.230359950827</v>
      </c>
      <c r="BO44" s="18">
        <v>-13116.301797325468</v>
      </c>
      <c r="BP44" s="18">
        <v>-17413.286301082895</v>
      </c>
      <c r="BQ44" s="18">
        <v>-14672.450776314254</v>
      </c>
      <c r="BR44" s="18">
        <v>-108121.34373712304</v>
      </c>
      <c r="BS44" s="18">
        <v>-511503.54231311835</v>
      </c>
      <c r="BU44" s="72">
        <v>-271998.53116369748</v>
      </c>
      <c r="BV44" s="18">
        <v>-13410.087564960304</v>
      </c>
      <c r="BW44" s="18">
        <v>-13258.0636627975</v>
      </c>
      <c r="BX44" s="18">
        <v>-17427.512772868926</v>
      </c>
      <c r="BY44" s="18">
        <v>-15011.8106625735</v>
      </c>
      <c r="BZ44" s="18">
        <v>-15304.552720069874</v>
      </c>
      <c r="CA44" s="18">
        <v>-16825.846344526926</v>
      </c>
      <c r="CB44" s="18">
        <v>-12713.817961364482</v>
      </c>
      <c r="CC44" s="18">
        <v>-13238.700716383039</v>
      </c>
      <c r="CD44" s="18">
        <v>-16735.483021958076</v>
      </c>
      <c r="CE44" s="18">
        <v>-14425.393411071975</v>
      </c>
      <c r="CF44" s="18">
        <v>-98991.579833760581</v>
      </c>
      <c r="CG44" s="18">
        <v>-519341.37983603263</v>
      </c>
      <c r="CI44">
        <v>-333784.64311378263</v>
      </c>
      <c r="CJ44">
        <v>-13543.301653447794</v>
      </c>
      <c r="CK44">
        <v>-13357.200339851814</v>
      </c>
      <c r="CL44">
        <v>-17220.650579659356</v>
      </c>
      <c r="CM44">
        <v>-14070.520800720054</v>
      </c>
      <c r="CN44">
        <v>-14184.890226846484</v>
      </c>
      <c r="CO44">
        <v>-16702.470402618364</v>
      </c>
      <c r="CP44">
        <v>-12427.174702630557</v>
      </c>
      <c r="CQ44">
        <v>-12874.01582913645</v>
      </c>
      <c r="CR44">
        <v>-16547.119782992515</v>
      </c>
      <c r="CS44">
        <v>-14157.544887608037</v>
      </c>
      <c r="CT44">
        <v>-87920.380892002169</v>
      </c>
      <c r="CU44">
        <v>-566789.9132112962</v>
      </c>
      <c r="CW44">
        <v>-353834.62688717805</v>
      </c>
      <c r="CX44">
        <v>-13971.096973994925</v>
      </c>
      <c r="CY44">
        <v>-13721.589249057126</v>
      </c>
      <c r="CZ44">
        <v>-17735.559383362779</v>
      </c>
      <c r="DA44">
        <v>-14414.707495175768</v>
      </c>
      <c r="DB44">
        <v>-14587.651056560901</v>
      </c>
      <c r="DC44">
        <v>-17285.244389230313</v>
      </c>
      <c r="DD44">
        <v>-13152.210037966621</v>
      </c>
      <c r="DE44">
        <v>-13548.775843538344</v>
      </c>
      <c r="DF44">
        <v>-17349.590444037436</v>
      </c>
      <c r="DG44">
        <v>-14770.579967840597</v>
      </c>
      <c r="DH44">
        <v>-92439.231674041454</v>
      </c>
      <c r="DI44">
        <v>-596810.86340198433</v>
      </c>
      <c r="DK44">
        <v>-366119.85213757702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-366119.85213757702</v>
      </c>
    </row>
    <row r="45" spans="2:127" ht="15.5">
      <c r="B45" s="23" t="s">
        <v>37</v>
      </c>
      <c r="C45" s="24">
        <v>-262013.47677000007</v>
      </c>
      <c r="D45" s="24">
        <v>154952.46490000002</v>
      </c>
      <c r="E45" s="24">
        <v>163963.42982000002</v>
      </c>
      <c r="F45" s="24">
        <v>162247.09813999999</v>
      </c>
      <c r="G45" s="24">
        <v>164788.21494000003</v>
      </c>
      <c r="H45" s="24">
        <v>193213.49026000011</v>
      </c>
      <c r="I45" s="24">
        <v>162180.37861000004</v>
      </c>
      <c r="J45" s="24">
        <v>130826.31347000002</v>
      </c>
      <c r="K45" s="99">
        <v>158396.70261000004</v>
      </c>
      <c r="L45" s="24">
        <v>157454.50690999994</v>
      </c>
      <c r="M45" s="24">
        <v>194081.4454</v>
      </c>
      <c r="N45" s="24">
        <v>143339.79511694267</v>
      </c>
      <c r="O45" s="24">
        <v>1523430.3634069427</v>
      </c>
      <c r="Q45" s="24">
        <v>33251.189079999982</v>
      </c>
      <c r="R45" s="24">
        <v>196589.51459000001</v>
      </c>
      <c r="S45" s="24">
        <v>184439.51671999984</v>
      </c>
      <c r="T45" s="24">
        <v>180621.73444000006</v>
      </c>
      <c r="U45" s="24">
        <v>170441.30982999998</v>
      </c>
      <c r="V45" s="24">
        <v>161644.39990000008</v>
      </c>
      <c r="W45" s="24">
        <v>156796.77454000001</v>
      </c>
      <c r="X45" s="24">
        <v>153051.19378999999</v>
      </c>
      <c r="Y45" s="24">
        <v>137025.81717000002</v>
      </c>
      <c r="Z45" s="24">
        <v>140332.45909000011</v>
      </c>
      <c r="AA45" s="24">
        <v>150893.61409000005</v>
      </c>
      <c r="AB45" s="24">
        <v>122884.75374615437</v>
      </c>
      <c r="AC45" s="24">
        <v>1787972.2769861538</v>
      </c>
      <c r="AE45" s="24">
        <v>-46456.931179999956</v>
      </c>
      <c r="AF45" s="24">
        <v>190457.62595000002</v>
      </c>
      <c r="AG45" s="24">
        <v>178641.7323200001</v>
      </c>
      <c r="AH45" s="24">
        <v>187587.75366999998</v>
      </c>
      <c r="AI45" s="24">
        <v>171753.18868000002</v>
      </c>
      <c r="AJ45" s="24">
        <v>151596.12948999993</v>
      </c>
      <c r="AK45" s="24">
        <v>182361.16239999986</v>
      </c>
      <c r="AL45" s="24">
        <v>188294.11485999991</v>
      </c>
      <c r="AM45" s="24">
        <v>188003.05524000007</v>
      </c>
      <c r="AN45" s="24">
        <v>208824.18959000002</v>
      </c>
      <c r="AO45" s="24">
        <v>203261.53617000009</v>
      </c>
      <c r="AP45" s="24">
        <v>105843.39761173789</v>
      </c>
      <c r="AQ45" s="24">
        <v>1910166.954801738</v>
      </c>
      <c r="AS45" s="24">
        <v>10076.113509999996</v>
      </c>
      <c r="AT45" s="24">
        <v>220165.19166999994</v>
      </c>
      <c r="AU45" s="24">
        <v>214608.59433000005</v>
      </c>
      <c r="AV45" s="24">
        <v>231289.14576999986</v>
      </c>
      <c r="AW45" s="24">
        <v>208381.42900000003</v>
      </c>
      <c r="AX45" s="24">
        <v>201206.48687999992</v>
      </c>
      <c r="AY45" s="24">
        <v>215893.26066007506</v>
      </c>
      <c r="AZ45" s="24">
        <v>257043.30140598497</v>
      </c>
      <c r="BA45" s="24">
        <v>195893.94668030375</v>
      </c>
      <c r="BB45" s="24">
        <v>149277.71576212876</v>
      </c>
      <c r="BC45" s="24">
        <v>209265.45985013686</v>
      </c>
      <c r="BD45" s="24">
        <v>118930.49660790781</v>
      </c>
      <c r="BE45" s="24">
        <v>2232031.1421265369</v>
      </c>
      <c r="BG45" s="24">
        <v>-57253.713423593319</v>
      </c>
      <c r="BH45" s="24">
        <v>235129.59737271277</v>
      </c>
      <c r="BI45" s="24">
        <v>207848.67436937222</v>
      </c>
      <c r="BJ45" s="24">
        <v>223563.54371807832</v>
      </c>
      <c r="BK45" s="24">
        <v>196546.30439824075</v>
      </c>
      <c r="BL45" s="24">
        <v>209858.60048982449</v>
      </c>
      <c r="BM45" s="24">
        <v>197128.37600442785</v>
      </c>
      <c r="BN45" s="24">
        <v>217864.39078781416</v>
      </c>
      <c r="BO45" s="24">
        <v>215737.42631983792</v>
      </c>
      <c r="BP45" s="24">
        <v>198839.11352280725</v>
      </c>
      <c r="BQ45" s="24">
        <v>223435.05223370125</v>
      </c>
      <c r="BR45" s="24">
        <v>116509.31330701959</v>
      </c>
      <c r="BS45" s="24">
        <v>2185206.6791002438</v>
      </c>
      <c r="BU45" s="24">
        <v>-29962.890603451408</v>
      </c>
      <c r="BV45" s="24">
        <v>241621.76334468147</v>
      </c>
      <c r="BW45" s="24">
        <v>238563.05996025994</v>
      </c>
      <c r="BX45" s="24">
        <v>241096.4928982922</v>
      </c>
      <c r="BY45" s="24">
        <v>260482.28328879905</v>
      </c>
      <c r="BZ45" s="24">
        <v>246937.13632394306</v>
      </c>
      <c r="CA45" s="24">
        <v>222585.36447951617</v>
      </c>
      <c r="CB45" s="24">
        <v>232289.19973125638</v>
      </c>
      <c r="CC45" s="24">
        <v>235787.50516009383</v>
      </c>
      <c r="CD45" s="24">
        <v>212650.9500508096</v>
      </c>
      <c r="CE45" s="24">
        <v>239285.97405150434</v>
      </c>
      <c r="CF45" s="24">
        <v>147818.83403114538</v>
      </c>
      <c r="CG45" s="24">
        <v>2489155.6727168513</v>
      </c>
      <c r="CI45">
        <v>-58989.065542048658</v>
      </c>
      <c r="CJ45">
        <v>282221.08392016438</v>
      </c>
      <c r="CK45">
        <v>293674.63021531521</v>
      </c>
      <c r="CL45">
        <v>287404.91012214369</v>
      </c>
      <c r="CM45">
        <v>298652.64862403576</v>
      </c>
      <c r="CN45">
        <v>268036.52601325844</v>
      </c>
      <c r="CO45">
        <v>245992.87859473238</v>
      </c>
      <c r="CP45">
        <v>251589.72483891557</v>
      </c>
      <c r="CQ45">
        <v>251374.14665826107</v>
      </c>
      <c r="CR45">
        <v>233102.294090721</v>
      </c>
      <c r="CS45">
        <v>260538.34343869583</v>
      </c>
      <c r="CT45">
        <v>184425.99793193096</v>
      </c>
      <c r="CU45">
        <v>2798024.1189061254</v>
      </c>
      <c r="CW45">
        <v>-70138.240189860982</v>
      </c>
      <c r="CX45">
        <v>287067.10360192659</v>
      </c>
      <c r="CY45">
        <v>303319.58266714052</v>
      </c>
      <c r="CZ45">
        <v>295429.18478243519</v>
      </c>
      <c r="DA45">
        <v>304594.9788200967</v>
      </c>
      <c r="DB45">
        <v>276031.26832024357</v>
      </c>
      <c r="DC45">
        <v>255279.16458979581</v>
      </c>
      <c r="DD45">
        <v>257346.30180509813</v>
      </c>
      <c r="DE45">
        <v>253766.87968373753</v>
      </c>
      <c r="DF45">
        <v>243742.23533224099</v>
      </c>
      <c r="DG45">
        <v>250787.34258315008</v>
      </c>
      <c r="DH45">
        <v>182052.79129506683</v>
      </c>
      <c r="DI45">
        <v>2839278.5932910712</v>
      </c>
      <c r="DK45">
        <v>-90733.01831162232</v>
      </c>
      <c r="DL45">
        <v>272552.28039500205</v>
      </c>
      <c r="DM45">
        <v>292982.78058672097</v>
      </c>
      <c r="DN45">
        <v>292138.72772944125</v>
      </c>
      <c r="DO45">
        <v>304959.58844970033</v>
      </c>
      <c r="DP45">
        <v>289740.23670486268</v>
      </c>
      <c r="DQ45">
        <v>277201.36470529786</v>
      </c>
      <c r="DR45">
        <v>283408.52506207785</v>
      </c>
      <c r="DS45">
        <v>283290.30951765383</v>
      </c>
      <c r="DT45">
        <v>276043.5894713453</v>
      </c>
      <c r="DU45">
        <v>274428.37609147542</v>
      </c>
      <c r="DV45">
        <v>279844.50455254427</v>
      </c>
      <c r="DW45">
        <v>3035857.2649544994</v>
      </c>
    </row>
    <row r="46" spans="2:127">
      <c r="B46" s="19"/>
      <c r="C46" s="20"/>
      <c r="D46" s="20"/>
      <c r="E46" s="20"/>
      <c r="F46" s="20"/>
      <c r="G46" s="20"/>
      <c r="H46" s="20"/>
      <c r="I46" s="20"/>
      <c r="J46" s="20"/>
      <c r="K46" s="98"/>
      <c r="L46" s="20"/>
      <c r="M46" s="20"/>
      <c r="N46" s="20"/>
      <c r="O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</row>
    <row r="47" spans="2:127">
      <c r="B47" s="11" t="s">
        <v>38</v>
      </c>
      <c r="C47" s="12">
        <v>3325.54729</v>
      </c>
      <c r="D47" s="12">
        <v>971.59867999999994</v>
      </c>
      <c r="E47" s="12">
        <v>1240.7693100000001</v>
      </c>
      <c r="F47" s="12">
        <v>2155.0045299999997</v>
      </c>
      <c r="G47" s="12">
        <v>0</v>
      </c>
      <c r="H47" s="12">
        <v>483294.48313000001</v>
      </c>
      <c r="I47" s="12">
        <v>1740.5345300000054</v>
      </c>
      <c r="J47" s="12">
        <v>7194.5395499999995</v>
      </c>
      <c r="K47" s="94">
        <v>6359.9125200000008</v>
      </c>
      <c r="L47" s="12">
        <v>7735.7918299999992</v>
      </c>
      <c r="M47" s="12">
        <v>7298.6593799999991</v>
      </c>
      <c r="N47" s="12">
        <v>7574.155322423393</v>
      </c>
      <c r="O47" s="12">
        <v>528890.99607242341</v>
      </c>
      <c r="Q47" s="12">
        <v>4193.0815740000007</v>
      </c>
      <c r="R47" s="12">
        <v>2935.6005127000003</v>
      </c>
      <c r="S47" s="12">
        <v>7710.7651673000009</v>
      </c>
      <c r="T47" s="12">
        <v>6930.6839199999995</v>
      </c>
      <c r="U47" s="12">
        <v>5653.1453600000004</v>
      </c>
      <c r="V47" s="12">
        <v>3092.8657800000001</v>
      </c>
      <c r="W47" s="12">
        <v>3560.5492399999994</v>
      </c>
      <c r="X47" s="12">
        <v>6568.317676300001</v>
      </c>
      <c r="Y47" s="12">
        <v>6499.8915172000006</v>
      </c>
      <c r="Z47" s="12">
        <v>7212.2969630000007</v>
      </c>
      <c r="AA47" s="12">
        <v>5514.1253235000004</v>
      </c>
      <c r="AB47" s="12">
        <v>5552.7317691049075</v>
      </c>
      <c r="AC47" s="12">
        <v>65424.054803104911</v>
      </c>
      <c r="AE47" s="12">
        <v>829.97499899999912</v>
      </c>
      <c r="AF47" s="12">
        <v>3399.6697632999999</v>
      </c>
      <c r="AG47" s="12">
        <v>3923.5372156008002</v>
      </c>
      <c r="AH47" s="12">
        <v>3903.8864799999992</v>
      </c>
      <c r="AI47" s="12">
        <v>2856.5881899999999</v>
      </c>
      <c r="AJ47" s="12">
        <v>853.24099999999999</v>
      </c>
      <c r="AK47" s="12">
        <v>280.20968479999999</v>
      </c>
      <c r="AL47" s="12">
        <v>2019.5988199999999</v>
      </c>
      <c r="AM47" s="12">
        <v>2228.5014900000001</v>
      </c>
      <c r="AN47" s="12">
        <v>573.80875999999989</v>
      </c>
      <c r="AO47" s="12">
        <v>1310.5797600000001</v>
      </c>
      <c r="AP47" s="12">
        <v>463.85864820806677</v>
      </c>
      <c r="AQ47" s="12">
        <v>22643.454810908865</v>
      </c>
      <c r="AS47" s="12">
        <v>449.76304999999996</v>
      </c>
      <c r="AT47" s="12">
        <v>326.73679859999999</v>
      </c>
      <c r="AU47" s="12">
        <v>1061.42193140002</v>
      </c>
      <c r="AV47" s="12">
        <v>1095.8230000000001</v>
      </c>
      <c r="AW47" s="12">
        <v>3137.3879999999999</v>
      </c>
      <c r="AX47" s="12">
        <v>825615.87605999992</v>
      </c>
      <c r="AY47" s="12">
        <v>1248.8155623872365</v>
      </c>
      <c r="AZ47" s="12">
        <v>2340.4049059797644</v>
      </c>
      <c r="BA47" s="12">
        <v>3989.1187951740098</v>
      </c>
      <c r="BB47" s="12">
        <v>5601.3047678231596</v>
      </c>
      <c r="BC47" s="12">
        <v>6502.0360542111357</v>
      </c>
      <c r="BD47" s="12">
        <v>6395.6716757490576</v>
      </c>
      <c r="BE47" s="12">
        <v>857764.36060132436</v>
      </c>
      <c r="BG47" s="12">
        <v>3223.2490286367051</v>
      </c>
      <c r="BH47" s="12">
        <v>3176.517166387247</v>
      </c>
      <c r="BI47" s="12">
        <v>5444.0807776027086</v>
      </c>
      <c r="BJ47" s="12">
        <v>6855.8169324292394</v>
      </c>
      <c r="BK47" s="12">
        <v>9542.9103277303839</v>
      </c>
      <c r="BL47" s="12">
        <v>805917.27796124096</v>
      </c>
      <c r="BM47" s="12">
        <v>5758.4058077832633</v>
      </c>
      <c r="BN47" s="12">
        <v>7787.3442371381279</v>
      </c>
      <c r="BO47" s="12">
        <v>9859.8665943679334</v>
      </c>
      <c r="BP47" s="12">
        <v>11635.132594546136</v>
      </c>
      <c r="BQ47" s="12">
        <v>13538.663809952372</v>
      </c>
      <c r="BR47" s="12">
        <v>311660.92260371143</v>
      </c>
      <c r="BS47" s="12">
        <v>1194400.1878415267</v>
      </c>
      <c r="BU47" s="12">
        <v>5330.4994167434234</v>
      </c>
      <c r="BV47" s="12">
        <v>4916.659817673024</v>
      </c>
      <c r="BW47" s="12">
        <v>7239.8722437904353</v>
      </c>
      <c r="BX47" s="12">
        <v>9470.6296873266001</v>
      </c>
      <c r="BY47" s="12">
        <v>11459.367935027702</v>
      </c>
      <c r="BZ47" s="12">
        <v>2738666.0271715526</v>
      </c>
      <c r="CA47" s="12">
        <v>3155.1328114152011</v>
      </c>
      <c r="CB47" s="12">
        <v>4717.0921012598556</v>
      </c>
      <c r="CC47" s="12">
        <v>6160.3768542347989</v>
      </c>
      <c r="CD47" s="12">
        <v>7984.5816702220654</v>
      </c>
      <c r="CE47" s="12">
        <v>8947.0048761510079</v>
      </c>
      <c r="CF47" s="12">
        <v>7083.0206441365108</v>
      </c>
      <c r="CG47" s="12">
        <v>2815130.265229533</v>
      </c>
      <c r="CI47">
        <v>2183.9086873242995</v>
      </c>
      <c r="CJ47">
        <v>1808.381631329966</v>
      </c>
      <c r="CK47">
        <v>3192.7612103477804</v>
      </c>
      <c r="CL47">
        <v>4628.7736187883193</v>
      </c>
      <c r="CM47">
        <v>6033.3951762580609</v>
      </c>
      <c r="CN47">
        <v>2305457.6875049896</v>
      </c>
      <c r="CO47">
        <v>1115.6352349339259</v>
      </c>
      <c r="CP47">
        <v>2303.4801664779366</v>
      </c>
      <c r="CQ47">
        <v>3537.2335822651557</v>
      </c>
      <c r="CR47">
        <v>4744.8230942197933</v>
      </c>
      <c r="CS47">
        <v>5895.078891084655</v>
      </c>
      <c r="CT47">
        <v>5159.1781812014169</v>
      </c>
      <c r="CU47">
        <v>2346060.3369792211</v>
      </c>
      <c r="CW47">
        <v>2636.383121360283</v>
      </c>
      <c r="CX47">
        <v>2200.8880060665024</v>
      </c>
      <c r="CY47">
        <v>3622.3132621067666</v>
      </c>
      <c r="CZ47">
        <v>5118.1425958015207</v>
      </c>
      <c r="DA47">
        <v>6593.9194177656418</v>
      </c>
      <c r="DB47">
        <v>126134.62997271554</v>
      </c>
      <c r="DC47">
        <v>3120.751635665647</v>
      </c>
      <c r="DD47">
        <v>4362.6185517183867</v>
      </c>
      <c r="DE47">
        <v>5642.8907256377452</v>
      </c>
      <c r="DF47">
        <v>6894.0371126071768</v>
      </c>
      <c r="DG47">
        <v>8116.6962244310253</v>
      </c>
      <c r="DH47">
        <v>7271.9172874859587</v>
      </c>
      <c r="DI47">
        <v>181715.1879133622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</row>
    <row r="48" spans="2:127">
      <c r="B48" s="25" t="s">
        <v>39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480000</v>
      </c>
      <c r="I48" s="26">
        <v>0</v>
      </c>
      <c r="J48" s="26">
        <v>0</v>
      </c>
      <c r="K48" s="100">
        <v>0</v>
      </c>
      <c r="L48" s="26">
        <v>0</v>
      </c>
      <c r="M48" s="26">
        <v>0</v>
      </c>
      <c r="N48" s="26"/>
      <c r="O48" s="26">
        <v>480000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/>
      <c r="AC48" s="26">
        <v>0</v>
      </c>
      <c r="AE48" s="26">
        <v>0</v>
      </c>
      <c r="AF48" s="26">
        <v>0</v>
      </c>
      <c r="AG48" s="26">
        <v>0</v>
      </c>
      <c r="AH48" s="26">
        <v>0</v>
      </c>
      <c r="AI48" s="26">
        <v>0</v>
      </c>
      <c r="AJ48" s="26">
        <v>0</v>
      </c>
      <c r="AK48" s="26">
        <v>0</v>
      </c>
      <c r="AL48" s="26">
        <v>0</v>
      </c>
      <c r="AM48" s="26">
        <v>0</v>
      </c>
      <c r="AN48" s="26">
        <v>0</v>
      </c>
      <c r="AO48" s="26">
        <v>0</v>
      </c>
      <c r="AP48" s="26">
        <v>0</v>
      </c>
      <c r="AQ48" s="26"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824530.05105999997</v>
      </c>
      <c r="AY48" s="26">
        <v>0</v>
      </c>
      <c r="AZ48" s="26">
        <v>0</v>
      </c>
      <c r="BA48" s="26">
        <v>0</v>
      </c>
      <c r="BB48" s="26">
        <v>0</v>
      </c>
      <c r="BC48" s="26">
        <v>0</v>
      </c>
      <c r="BD48" s="26">
        <v>0</v>
      </c>
      <c r="BE48" s="26">
        <v>824530.05105999997</v>
      </c>
      <c r="BG48" s="26">
        <v>0</v>
      </c>
      <c r="BH48" s="26">
        <v>0</v>
      </c>
      <c r="BI48" s="26">
        <v>0</v>
      </c>
      <c r="BJ48" s="26">
        <v>0</v>
      </c>
      <c r="BK48" s="26">
        <v>0</v>
      </c>
      <c r="BL48" s="26">
        <v>797819.05922000005</v>
      </c>
      <c r="BM48" s="26">
        <v>0</v>
      </c>
      <c r="BN48" s="26">
        <v>0</v>
      </c>
      <c r="BO48" s="26">
        <v>0</v>
      </c>
      <c r="BP48" s="26">
        <v>0</v>
      </c>
      <c r="BQ48" s="26">
        <v>0</v>
      </c>
      <c r="BR48" s="26">
        <v>300000</v>
      </c>
      <c r="BS48" s="26">
        <v>1097819.0592200002</v>
      </c>
      <c r="BU48" s="26">
        <v>0</v>
      </c>
      <c r="BV48" s="26"/>
      <c r="BW48" s="26">
        <v>0</v>
      </c>
      <c r="BX48" s="26">
        <v>0</v>
      </c>
      <c r="BY48" s="26">
        <v>0</v>
      </c>
      <c r="BZ48" s="26">
        <v>2730000</v>
      </c>
      <c r="CA48" s="26"/>
      <c r="CB48" s="26">
        <v>0</v>
      </c>
      <c r="CC48" s="26">
        <v>0</v>
      </c>
      <c r="CD48" s="26">
        <v>0</v>
      </c>
      <c r="CE48" s="26">
        <v>0</v>
      </c>
      <c r="CF48" s="26">
        <v>0</v>
      </c>
      <c r="CG48" s="26">
        <v>2730000</v>
      </c>
      <c r="CI48">
        <v>0</v>
      </c>
      <c r="CJ48">
        <v>0</v>
      </c>
      <c r="CL48">
        <v>0</v>
      </c>
      <c r="CM48">
        <v>0</v>
      </c>
      <c r="CN48">
        <v>2300000</v>
      </c>
      <c r="CO48">
        <v>0</v>
      </c>
      <c r="CP48">
        <v>0</v>
      </c>
      <c r="CR48">
        <v>0</v>
      </c>
      <c r="CS48">
        <v>0</v>
      </c>
      <c r="CT48">
        <v>0</v>
      </c>
      <c r="CU48">
        <v>2300000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120000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120000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</row>
    <row r="49" spans="2:127">
      <c r="B49" s="25" t="s">
        <v>40</v>
      </c>
      <c r="C49" s="26">
        <v>3325.54729</v>
      </c>
      <c r="D49" s="26">
        <v>971.59867999999994</v>
      </c>
      <c r="E49" s="26">
        <v>1240.7693100000001</v>
      </c>
      <c r="F49" s="26">
        <v>2155.0045299999997</v>
      </c>
      <c r="G49" s="26">
        <v>0</v>
      </c>
      <c r="H49" s="26">
        <v>3294.4831299999996</v>
      </c>
      <c r="I49" s="26">
        <v>1740.5345300000054</v>
      </c>
      <c r="J49" s="26">
        <v>7194.5395499999995</v>
      </c>
      <c r="K49" s="100">
        <v>6359.9125200000008</v>
      </c>
      <c r="L49" s="26">
        <v>7735.7918299999992</v>
      </c>
      <c r="M49" s="26">
        <v>7298.6593799999991</v>
      </c>
      <c r="N49" s="26">
        <v>7574.155322423393</v>
      </c>
      <c r="O49" s="26">
        <v>48890.996072423397</v>
      </c>
      <c r="Q49" s="26">
        <v>4193.0815740000007</v>
      </c>
      <c r="R49" s="26">
        <v>2935.6005127000003</v>
      </c>
      <c r="S49" s="26">
        <v>7710.7651673000009</v>
      </c>
      <c r="T49" s="26">
        <v>6930.6839199999995</v>
      </c>
      <c r="U49" s="26">
        <v>5653.1453600000004</v>
      </c>
      <c r="V49" s="26">
        <v>3092.8657800000001</v>
      </c>
      <c r="W49" s="26">
        <v>3560.5492399999994</v>
      </c>
      <c r="X49" s="26">
        <v>6568.317676300001</v>
      </c>
      <c r="Y49" s="26">
        <v>6499.8915172000006</v>
      </c>
      <c r="Z49" s="26">
        <v>7212.2969630000007</v>
      </c>
      <c r="AA49" s="26">
        <v>5514.1253235000004</v>
      </c>
      <c r="AB49" s="26">
        <v>5552.7317691049075</v>
      </c>
      <c r="AC49" s="26">
        <v>65424.054803104911</v>
      </c>
      <c r="AE49" s="26">
        <v>829.97499899999912</v>
      </c>
      <c r="AF49" s="26">
        <v>3399.6697632999999</v>
      </c>
      <c r="AG49" s="26">
        <v>3923.5372156008002</v>
      </c>
      <c r="AH49" s="26">
        <v>3903.8864799999992</v>
      </c>
      <c r="AI49" s="26">
        <v>2856.5881899999999</v>
      </c>
      <c r="AJ49" s="26">
        <v>853.24099999999999</v>
      </c>
      <c r="AK49" s="26">
        <v>280.20968479999999</v>
      </c>
      <c r="AL49" s="26">
        <v>2019.5988199999999</v>
      </c>
      <c r="AM49" s="26">
        <v>2228.5014900000001</v>
      </c>
      <c r="AN49" s="26">
        <v>573.80875999999989</v>
      </c>
      <c r="AO49" s="26">
        <v>1310.5797600000001</v>
      </c>
      <c r="AP49" s="26">
        <v>463.85864820806677</v>
      </c>
      <c r="AQ49" s="26">
        <v>22643.454810908865</v>
      </c>
      <c r="AS49" s="26">
        <v>449.76304999999996</v>
      </c>
      <c r="AT49" s="26">
        <v>326.73679859999999</v>
      </c>
      <c r="AU49" s="26">
        <v>1061.42193140002</v>
      </c>
      <c r="AV49" s="26">
        <v>1095.8230000000001</v>
      </c>
      <c r="AW49" s="26">
        <v>3137.3879999999999</v>
      </c>
      <c r="AX49" s="26">
        <v>1085.825</v>
      </c>
      <c r="AY49" s="26">
        <v>1248.8155623872365</v>
      </c>
      <c r="AZ49" s="26">
        <v>2340.4049059797644</v>
      </c>
      <c r="BA49" s="26">
        <v>3989.1187951740098</v>
      </c>
      <c r="BB49" s="26">
        <v>5601.3047678231596</v>
      </c>
      <c r="BC49" s="26">
        <v>6502.0360542111357</v>
      </c>
      <c r="BD49" s="26">
        <v>6395.6716757490576</v>
      </c>
      <c r="BE49" s="26">
        <v>33234.309541324386</v>
      </c>
      <c r="BG49" s="26">
        <v>3223.2490286367051</v>
      </c>
      <c r="BH49" s="26">
        <v>3176.517166387247</v>
      </c>
      <c r="BI49" s="26">
        <v>5444.0807776027086</v>
      </c>
      <c r="BJ49" s="26">
        <v>6855.8169324292394</v>
      </c>
      <c r="BK49" s="26">
        <v>9542.9103277303839</v>
      </c>
      <c r="BL49" s="26">
        <v>8098.2187412409676</v>
      </c>
      <c r="BM49" s="26">
        <v>5758.4058077832633</v>
      </c>
      <c r="BN49" s="26">
        <v>7787.3442371381279</v>
      </c>
      <c r="BO49" s="26">
        <v>9859.8665943679334</v>
      </c>
      <c r="BP49" s="26">
        <v>11635.132594546136</v>
      </c>
      <c r="BQ49" s="26">
        <v>13538.663809952372</v>
      </c>
      <c r="BR49" s="26">
        <v>11660.922603711422</v>
      </c>
      <c r="BS49" s="26">
        <v>96581.128621526514</v>
      </c>
      <c r="BU49" s="26">
        <v>5330.4994167434234</v>
      </c>
      <c r="BV49" s="26">
        <v>4916.659817673024</v>
      </c>
      <c r="BW49" s="26">
        <v>7239.8722437904353</v>
      </c>
      <c r="BX49" s="26">
        <v>9470.6296873266001</v>
      </c>
      <c r="BY49" s="26">
        <v>11459.367935027702</v>
      </c>
      <c r="BZ49" s="26">
        <v>8666.0271715525232</v>
      </c>
      <c r="CA49" s="26">
        <v>3155.1328114152011</v>
      </c>
      <c r="CB49" s="26">
        <v>4717.0921012598556</v>
      </c>
      <c r="CC49" s="26">
        <v>6160.3768542347989</v>
      </c>
      <c r="CD49" s="26">
        <v>7984.5816702220654</v>
      </c>
      <c r="CE49" s="26">
        <v>8947.0048761510079</v>
      </c>
      <c r="CF49" s="26">
        <v>7083.0206441365108</v>
      </c>
      <c r="CG49" s="26">
        <v>85130.26522953315</v>
      </c>
      <c r="CI49">
        <v>2183.9086873242995</v>
      </c>
      <c r="CJ49">
        <v>1808.381631329966</v>
      </c>
      <c r="CK49">
        <v>3192.7612103477804</v>
      </c>
      <c r="CL49">
        <v>4628.7736187883193</v>
      </c>
      <c r="CM49">
        <v>6033.3951762580609</v>
      </c>
      <c r="CN49">
        <v>5457.6875049895634</v>
      </c>
      <c r="CO49">
        <v>1115.6352349339259</v>
      </c>
      <c r="CP49">
        <v>2303.4801664779366</v>
      </c>
      <c r="CQ49">
        <v>3537.2335822651557</v>
      </c>
      <c r="CR49">
        <v>4744.8230942197933</v>
      </c>
      <c r="CS49">
        <v>5895.078891084655</v>
      </c>
      <c r="CT49">
        <v>5159.1781812014169</v>
      </c>
      <c r="CU49">
        <v>46060.336979220869</v>
      </c>
      <c r="CW49">
        <v>2636.383121360283</v>
      </c>
      <c r="CX49">
        <v>2200.8880060665024</v>
      </c>
      <c r="CY49">
        <v>3622.3132621067666</v>
      </c>
      <c r="CZ49">
        <v>5118.1425958015207</v>
      </c>
      <c r="DA49">
        <v>6593.9194177656418</v>
      </c>
      <c r="DB49">
        <v>6134.6299727155374</v>
      </c>
      <c r="DC49">
        <v>3120.751635665647</v>
      </c>
      <c r="DD49">
        <v>4362.6185517183867</v>
      </c>
      <c r="DE49">
        <v>5642.8907256377452</v>
      </c>
      <c r="DF49">
        <v>6894.0371126071768</v>
      </c>
      <c r="DG49">
        <v>8116.6962244310253</v>
      </c>
      <c r="DH49">
        <v>7271.9172874859587</v>
      </c>
      <c r="DI49">
        <v>61715.187913362191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</row>
    <row r="50" spans="2:127">
      <c r="B50" s="19"/>
      <c r="C50" s="20"/>
      <c r="D50" s="20"/>
      <c r="E50" s="20"/>
      <c r="F50" s="20"/>
      <c r="G50" s="20"/>
      <c r="H50" s="20"/>
      <c r="I50" s="20"/>
      <c r="J50" s="20"/>
      <c r="K50" s="98"/>
      <c r="L50" s="20"/>
      <c r="M50" s="20"/>
      <c r="N50" s="20"/>
      <c r="O50" s="26">
        <v>0</v>
      </c>
      <c r="Q50" s="20"/>
      <c r="R50" s="20"/>
      <c r="S50" s="20"/>
      <c r="T50" s="20"/>
      <c r="U50" s="20"/>
      <c r="V50" s="20"/>
      <c r="W50" s="20"/>
      <c r="X50" s="20"/>
      <c r="Y50" s="20">
        <v>0</v>
      </c>
      <c r="Z50" s="20"/>
      <c r="AA50" s="20"/>
      <c r="AB50" s="20"/>
      <c r="AC50" s="26">
        <v>0</v>
      </c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6">
        <v>0</v>
      </c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6">
        <v>0</v>
      </c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6">
        <v>0</v>
      </c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6">
        <v>0</v>
      </c>
      <c r="CU50">
        <v>0</v>
      </c>
      <c r="DI50">
        <v>0</v>
      </c>
      <c r="DW50">
        <v>0</v>
      </c>
    </row>
    <row r="51" spans="2:127">
      <c r="B51" s="11" t="s">
        <v>41</v>
      </c>
      <c r="C51" s="12">
        <v>-92870.244590000031</v>
      </c>
      <c r="D51" s="12">
        <v>-647.16570000002378</v>
      </c>
      <c r="E51" s="12">
        <v>-91797.681549999979</v>
      </c>
      <c r="F51" s="12">
        <v>-215.33936000006915</v>
      </c>
      <c r="G51" s="12">
        <v>-167758.72527000017</v>
      </c>
      <c r="H51" s="12">
        <v>-91672.439739999725</v>
      </c>
      <c r="I51" s="12">
        <v>-837.69204999999999</v>
      </c>
      <c r="J51" s="12">
        <v>-614.08251999999993</v>
      </c>
      <c r="K51" s="94">
        <v>-92173.643769999995</v>
      </c>
      <c r="L51" s="12">
        <v>-532.58996000000002</v>
      </c>
      <c r="M51" s="12">
        <v>-189146.32629800003</v>
      </c>
      <c r="N51" s="12">
        <v>-105362.58467644722</v>
      </c>
      <c r="O51" s="12">
        <v>-833628.51548444724</v>
      </c>
      <c r="Q51" s="12">
        <v>-42.373000000000012</v>
      </c>
      <c r="R51" s="12">
        <v>-37.84755000000002</v>
      </c>
      <c r="S51" s="12">
        <v>-78668.827850000001</v>
      </c>
      <c r="T51" s="12">
        <v>-75.51103999999998</v>
      </c>
      <c r="U51" s="12">
        <v>-44.765280000000025</v>
      </c>
      <c r="V51" s="12">
        <v>-418278.62371999997</v>
      </c>
      <c r="W51" s="12">
        <v>-66.595659999999967</v>
      </c>
      <c r="X51" s="12">
        <v>-2.8462900000000002</v>
      </c>
      <c r="Y51" s="12">
        <v>-39595.103990000003</v>
      </c>
      <c r="Z51" s="12">
        <v>-2.8326200000000004</v>
      </c>
      <c r="AA51" s="12">
        <v>-68.47175</v>
      </c>
      <c r="AB51" s="12">
        <v>-390647.70242021763</v>
      </c>
      <c r="AC51" s="12">
        <v>-927531.50117021764</v>
      </c>
      <c r="AE51" s="12">
        <v>-12.200899999999995</v>
      </c>
      <c r="AF51" s="12">
        <v>-831.88877999999988</v>
      </c>
      <c r="AG51" s="12">
        <v>-30734.618289999999</v>
      </c>
      <c r="AH51" s="12">
        <v>-12.051409999999997</v>
      </c>
      <c r="AI51" s="12">
        <v>-66.678730000000016</v>
      </c>
      <c r="AJ51" s="12">
        <v>-708767.45942999993</v>
      </c>
      <c r="AK51" s="12">
        <v>0</v>
      </c>
      <c r="AL51" s="12">
        <v>-69.096109999999996</v>
      </c>
      <c r="AM51" s="12">
        <v>-877249.71464000002</v>
      </c>
      <c r="AN51" s="12">
        <v>0</v>
      </c>
      <c r="AO51" s="12">
        <v>-407982.69683000003</v>
      </c>
      <c r="AP51" s="12">
        <v>-23682.58352064608</v>
      </c>
      <c r="AQ51" s="12">
        <v>-2049408.988640646</v>
      </c>
      <c r="AS51" s="12">
        <v>-11.946249999999999</v>
      </c>
      <c r="AT51" s="12">
        <v>-131.38923</v>
      </c>
      <c r="AU51" s="12">
        <v>-11697.793349999998</v>
      </c>
      <c r="AV51" s="12">
        <v>-61.070630000000001</v>
      </c>
      <c r="AW51" s="12">
        <v>-400026.57319999998</v>
      </c>
      <c r="AX51" s="12">
        <v>-705100.90966999996</v>
      </c>
      <c r="AY51" s="12">
        <v>0</v>
      </c>
      <c r="AZ51" s="12">
        <v>0</v>
      </c>
      <c r="BA51" s="12">
        <v>-17679.705670000003</v>
      </c>
      <c r="BB51" s="12">
        <v>0</v>
      </c>
      <c r="BC51" s="12">
        <v>-387151.71464750712</v>
      </c>
      <c r="BD51" s="12">
        <v>-65296.717421928086</v>
      </c>
      <c r="BE51" s="12">
        <v>-1587157.8200694353</v>
      </c>
      <c r="BG51" s="12">
        <v>-103.90836726186456</v>
      </c>
      <c r="BH51" s="12">
        <v>-74.804008553221294</v>
      </c>
      <c r="BI51" s="12">
        <v>-34880.571504623163</v>
      </c>
      <c r="BJ51" s="12">
        <v>-156.95222086650637</v>
      </c>
      <c r="BK51" s="12">
        <v>-383707.48961240833</v>
      </c>
      <c r="BL51" s="12">
        <v>-888978.76854084583</v>
      </c>
      <c r="BM51" s="12">
        <v>-96.90024950665547</v>
      </c>
      <c r="BN51" s="12">
        <v>-137.57273792181442</v>
      </c>
      <c r="BO51" s="12">
        <v>-23664.634485231807</v>
      </c>
      <c r="BP51" s="12">
        <v>-221.9570782850613</v>
      </c>
      <c r="BQ51" s="12">
        <v>-377306.06337091787</v>
      </c>
      <c r="BR51" s="12">
        <v>-130062.67242340263</v>
      </c>
      <c r="BS51" s="12">
        <v>-1839392.2945998248</v>
      </c>
      <c r="BU51" s="12">
        <v>-96.897030188080635</v>
      </c>
      <c r="BV51" s="12">
        <v>-62.795702384619652</v>
      </c>
      <c r="BW51" s="12">
        <v>-16586.658686803657</v>
      </c>
      <c r="BX51" s="12">
        <v>-151.79516328739919</v>
      </c>
      <c r="BY51" s="12">
        <v>-431778.25205160334</v>
      </c>
      <c r="BZ51" s="12">
        <v>-917802.89534385724</v>
      </c>
      <c r="CA51" s="12">
        <v>-134.69550298799987</v>
      </c>
      <c r="CB51" s="12">
        <v>-178.37162757905463</v>
      </c>
      <c r="CC51" s="12">
        <v>-225.42894376725317</v>
      </c>
      <c r="CD51" s="12">
        <v>-271.94634380752751</v>
      </c>
      <c r="CE51" s="12">
        <v>-412629.06655287335</v>
      </c>
      <c r="CF51" s="12">
        <v>-261412.34592254105</v>
      </c>
      <c r="CG51" s="12">
        <v>-2041331.1488716803</v>
      </c>
      <c r="CI51">
        <v>-75.108422836187685</v>
      </c>
      <c r="CJ51">
        <v>-40.140033602882582</v>
      </c>
      <c r="CK51">
        <v>-90.015076291398842</v>
      </c>
      <c r="CL51">
        <v>-138.58685971067831</v>
      </c>
      <c r="CM51">
        <v>-400067.71463844232</v>
      </c>
      <c r="CN51">
        <v>-663836.67343202245</v>
      </c>
      <c r="CO51">
        <v>-54.065769027238375</v>
      </c>
      <c r="CP51">
        <v>-100.88154731262534</v>
      </c>
      <c r="CQ51">
        <v>-150.04953579056954</v>
      </c>
      <c r="CR51">
        <v>-198.70931090709783</v>
      </c>
      <c r="CS51">
        <v>-391887.9122113359</v>
      </c>
      <c r="CT51">
        <v>-321353.77771154046</v>
      </c>
      <c r="CU51">
        <v>-1777993.6345488196</v>
      </c>
      <c r="CW51">
        <v>-78.957199005767762</v>
      </c>
      <c r="CX51">
        <v>-37.670334080023359</v>
      </c>
      <c r="CY51">
        <v>-87.234823400212974</v>
      </c>
      <c r="CZ51">
        <v>-138.67048910725939</v>
      </c>
      <c r="DA51">
        <v>-384817.25223573536</v>
      </c>
      <c r="DB51">
        <v>-495621.1486627899</v>
      </c>
      <c r="DC51">
        <v>-74.652800326610731</v>
      </c>
      <c r="DD51">
        <v>-123.57852288491402</v>
      </c>
      <c r="DE51">
        <v>-175.00993678417765</v>
      </c>
      <c r="DF51">
        <v>-226.69142865839069</v>
      </c>
      <c r="DG51">
        <v>-378754.24823213636</v>
      </c>
      <c r="DH51">
        <v>-298857.2182605064</v>
      </c>
      <c r="DI51">
        <v>-1558992.3329254151</v>
      </c>
      <c r="DK51">
        <v>-9517.7209965181501</v>
      </c>
      <c r="DL51">
        <v>0</v>
      </c>
      <c r="DM51">
        <v>0</v>
      </c>
      <c r="DN51">
        <v>0</v>
      </c>
      <c r="DO51">
        <v>0</v>
      </c>
      <c r="DP51">
        <v>-718662.20992090437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-433672.73280749994</v>
      </c>
      <c r="DW51">
        <v>-1161852.6637249223</v>
      </c>
    </row>
    <row r="52" spans="2:127">
      <c r="B52" s="25" t="s">
        <v>42</v>
      </c>
      <c r="C52" s="26">
        <v>0</v>
      </c>
      <c r="D52" s="26">
        <v>0</v>
      </c>
      <c r="E52" s="26">
        <v>0</v>
      </c>
      <c r="F52" s="26">
        <v>0</v>
      </c>
      <c r="G52" s="26">
        <v>-92592.5</v>
      </c>
      <c r="H52" s="26">
        <v>0</v>
      </c>
      <c r="I52" s="26">
        <v>0</v>
      </c>
      <c r="J52" s="26">
        <v>0</v>
      </c>
      <c r="K52" s="100">
        <v>0</v>
      </c>
      <c r="L52" s="26">
        <v>0</v>
      </c>
      <c r="M52" s="26">
        <v>-94775</v>
      </c>
      <c r="N52" s="26">
        <v>0</v>
      </c>
      <c r="O52" s="26">
        <v>-187367.5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-229486.71875</v>
      </c>
      <c r="W52" s="26">
        <v>0</v>
      </c>
      <c r="X52" s="26">
        <v>0</v>
      </c>
      <c r="Y52" s="26">
        <v>0</v>
      </c>
      <c r="Z52" s="26">
        <v>0</v>
      </c>
      <c r="AA52" s="26">
        <v>0</v>
      </c>
      <c r="AB52" s="26">
        <v>-244200</v>
      </c>
      <c r="AC52" s="26">
        <v>-473686.71875</v>
      </c>
      <c r="AE52" s="26">
        <v>0</v>
      </c>
      <c r="AF52" s="26">
        <v>0</v>
      </c>
      <c r="AG52" s="26">
        <v>0</v>
      </c>
      <c r="AH52" s="26">
        <v>0</v>
      </c>
      <c r="AI52" s="26">
        <v>0</v>
      </c>
      <c r="AJ52" s="26">
        <v>-675000</v>
      </c>
      <c r="AK52" s="26">
        <v>0</v>
      </c>
      <c r="AL52" s="26">
        <v>0</v>
      </c>
      <c r="AM52" s="26">
        <v>-612812.5</v>
      </c>
      <c r="AN52" s="26">
        <v>0</v>
      </c>
      <c r="AO52" s="26">
        <v>-304787.5</v>
      </c>
      <c r="AP52" s="26">
        <v>0</v>
      </c>
      <c r="AQ52" s="26">
        <v>-1592600</v>
      </c>
      <c r="AS52" s="26">
        <v>0</v>
      </c>
      <c r="AT52" s="26">
        <v>0</v>
      </c>
      <c r="AU52" s="26">
        <v>0</v>
      </c>
      <c r="AV52" s="26">
        <v>0</v>
      </c>
      <c r="AW52" s="26">
        <v>-306232.8125</v>
      </c>
      <c r="AX52" s="26">
        <v>-675000</v>
      </c>
      <c r="AY52" s="26">
        <v>0</v>
      </c>
      <c r="AZ52" s="26">
        <v>0</v>
      </c>
      <c r="BA52" s="26">
        <v>0</v>
      </c>
      <c r="BB52" s="26">
        <v>0</v>
      </c>
      <c r="BC52" s="26">
        <v>-301388.125</v>
      </c>
      <c r="BD52" s="26">
        <v>0</v>
      </c>
      <c r="BE52" s="26">
        <v>-1282620.9375</v>
      </c>
      <c r="BG52" s="26">
        <v>0</v>
      </c>
      <c r="BH52" s="26">
        <v>0</v>
      </c>
      <c r="BI52" s="26">
        <v>0</v>
      </c>
      <c r="BJ52" s="26">
        <v>0</v>
      </c>
      <c r="BK52" s="26">
        <v>-305885.9375</v>
      </c>
      <c r="BL52" s="26">
        <v>-795000</v>
      </c>
      <c r="BM52" s="26">
        <v>0</v>
      </c>
      <c r="BN52" s="26">
        <v>0</v>
      </c>
      <c r="BO52" s="26">
        <v>0</v>
      </c>
      <c r="BP52" s="26">
        <v>0</v>
      </c>
      <c r="BQ52" s="26">
        <v>-306001.5625</v>
      </c>
      <c r="BR52" s="26">
        <v>0</v>
      </c>
      <c r="BS52" s="26">
        <v>-1406887.5</v>
      </c>
      <c r="BU52" s="26">
        <v>0</v>
      </c>
      <c r="BV52" s="26">
        <v>0</v>
      </c>
      <c r="BW52" s="26">
        <v>0</v>
      </c>
      <c r="BX52" s="26">
        <v>0</v>
      </c>
      <c r="BY52" s="26">
        <v>-374552.94858931907</v>
      </c>
      <c r="BZ52" s="26">
        <v>-795000</v>
      </c>
      <c r="CA52" s="26">
        <v>0</v>
      </c>
      <c r="CB52" s="26">
        <v>0</v>
      </c>
      <c r="CC52" s="26">
        <v>0</v>
      </c>
      <c r="CD52" s="26">
        <v>0</v>
      </c>
      <c r="CE52" s="26">
        <v>-365209.26367967937</v>
      </c>
      <c r="CF52" s="26">
        <v>0</v>
      </c>
      <c r="CG52" s="26">
        <v>-1534762.2122689984</v>
      </c>
      <c r="CI52">
        <v>0</v>
      </c>
      <c r="CJ52">
        <v>0</v>
      </c>
      <c r="CK52">
        <v>0</v>
      </c>
      <c r="CL52">
        <v>0</v>
      </c>
      <c r="CM52">
        <v>-362846.86134004156</v>
      </c>
      <c r="CN52">
        <v>-315000</v>
      </c>
      <c r="CO52">
        <v>0</v>
      </c>
      <c r="CP52">
        <v>0</v>
      </c>
      <c r="CQ52">
        <v>0</v>
      </c>
      <c r="CR52">
        <v>0</v>
      </c>
      <c r="CS52">
        <v>-363513.09494809149</v>
      </c>
      <c r="CT52">
        <v>0</v>
      </c>
      <c r="CU52">
        <v>-1041359.956288133</v>
      </c>
      <c r="CW52">
        <v>0</v>
      </c>
      <c r="CX52">
        <v>0</v>
      </c>
      <c r="CY52">
        <v>0</v>
      </c>
      <c r="CZ52">
        <v>0</v>
      </c>
      <c r="DA52">
        <v>-366049.52578354499</v>
      </c>
      <c r="DB52">
        <v>-120000</v>
      </c>
      <c r="DC52">
        <v>0</v>
      </c>
      <c r="DD52">
        <v>0</v>
      </c>
      <c r="DE52">
        <v>0</v>
      </c>
      <c r="DF52">
        <v>0</v>
      </c>
      <c r="DG52">
        <v>-368959.99606447911</v>
      </c>
      <c r="DH52">
        <v>0</v>
      </c>
      <c r="DI52">
        <v>-855009.5218480241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-400000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-150000</v>
      </c>
      <c r="DW52">
        <v>-550000</v>
      </c>
    </row>
    <row r="53" spans="2:127">
      <c r="B53" s="25" t="s">
        <v>43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/>
      <c r="K53" s="100"/>
      <c r="L53" s="26">
        <v>0</v>
      </c>
      <c r="M53" s="26">
        <v>0</v>
      </c>
      <c r="N53" s="26"/>
      <c r="O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/>
      <c r="AC53" s="26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/>
      <c r="AQ53" s="26">
        <v>0</v>
      </c>
      <c r="AS53" s="26">
        <v>0</v>
      </c>
      <c r="AT53" s="26">
        <v>0</v>
      </c>
      <c r="AU53" s="26">
        <v>0</v>
      </c>
      <c r="AV53" s="26">
        <v>0</v>
      </c>
      <c r="AW53" s="26">
        <v>0</v>
      </c>
      <c r="AX53" s="26">
        <v>0</v>
      </c>
      <c r="AY53" s="26"/>
      <c r="AZ53" s="26"/>
      <c r="BA53" s="26"/>
      <c r="BB53" s="26"/>
      <c r="BC53" s="26"/>
      <c r="BD53" s="26"/>
      <c r="BE53" s="26">
        <v>0</v>
      </c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>
        <v>0</v>
      </c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>
        <v>0</v>
      </c>
      <c r="CU53">
        <v>0</v>
      </c>
      <c r="DI53">
        <v>0</v>
      </c>
      <c r="DW53">
        <v>0</v>
      </c>
    </row>
    <row r="54" spans="2:127">
      <c r="B54" s="25" t="s">
        <v>44</v>
      </c>
      <c r="C54" s="26">
        <v>-92870.244590000031</v>
      </c>
      <c r="D54" s="26">
        <v>-647.16570000002378</v>
      </c>
      <c r="E54" s="26">
        <v>-581.55654999997398</v>
      </c>
      <c r="F54" s="26">
        <v>-215.33936000006915</v>
      </c>
      <c r="G54" s="26">
        <v>2722.3542499998393</v>
      </c>
      <c r="H54" s="26">
        <v>546.06026000027202</v>
      </c>
      <c r="I54" s="26">
        <v>-837.69204999999999</v>
      </c>
      <c r="J54" s="26">
        <v>-614.08251999999993</v>
      </c>
      <c r="K54" s="100">
        <v>-2322.5187700000001</v>
      </c>
      <c r="L54" s="26">
        <v>-532.58996000000002</v>
      </c>
      <c r="M54" s="26">
        <v>-15167.028868000005</v>
      </c>
      <c r="N54" s="26">
        <v>-11263.751835047222</v>
      </c>
      <c r="O54" s="26">
        <v>-121783.55569304721</v>
      </c>
      <c r="Q54" s="26">
        <v>-42.373000000000012</v>
      </c>
      <c r="R54" s="26">
        <v>-37.84755000000002</v>
      </c>
      <c r="S54" s="26">
        <v>-49.093470000000018</v>
      </c>
      <c r="T54" s="26">
        <v>-75.51103999999998</v>
      </c>
      <c r="U54" s="26">
        <v>-44.765280000000025</v>
      </c>
      <c r="V54" s="26">
        <v>-14285.469250000002</v>
      </c>
      <c r="W54" s="26">
        <v>-66.595659999999967</v>
      </c>
      <c r="X54" s="26">
        <v>-2.8462900000000002</v>
      </c>
      <c r="Y54" s="26">
        <v>-4.1891399999999992</v>
      </c>
      <c r="Z54" s="26">
        <v>-2.8326200000000004</v>
      </c>
      <c r="AA54" s="26">
        <v>-68.47175</v>
      </c>
      <c r="AB54" s="26">
        <v>0</v>
      </c>
      <c r="AC54" s="26">
        <v>-14679.995050000003</v>
      </c>
      <c r="AE54" s="26">
        <v>-12.200899999999995</v>
      </c>
      <c r="AF54" s="26">
        <v>-831.88877999999988</v>
      </c>
      <c r="AG54" s="26">
        <v>-2.8998400000000006</v>
      </c>
      <c r="AH54" s="26">
        <v>-12.051409999999997</v>
      </c>
      <c r="AI54" s="26">
        <v>-66.678730000000016</v>
      </c>
      <c r="AJ54" s="26">
        <v>-13.687969999999996</v>
      </c>
      <c r="AK54" s="26">
        <v>0</v>
      </c>
      <c r="AL54" s="26">
        <v>-69.096109999999996</v>
      </c>
      <c r="AM54" s="26">
        <v>-132.66992000000002</v>
      </c>
      <c r="AN54" s="26">
        <v>0</v>
      </c>
      <c r="AO54" s="26">
        <v>-140.49386999999999</v>
      </c>
      <c r="AP54" s="26">
        <v>-45.187194246078683</v>
      </c>
      <c r="AQ54" s="26">
        <v>-1326.8547242460786</v>
      </c>
      <c r="AS54" s="26">
        <v>-11.946249999999999</v>
      </c>
      <c r="AT54" s="26">
        <v>-131.38923</v>
      </c>
      <c r="AU54" s="26">
        <v>-1.5585499999999999</v>
      </c>
      <c r="AV54" s="26">
        <v>-61.070630000000001</v>
      </c>
      <c r="AW54" s="26">
        <v>-138.73012</v>
      </c>
      <c r="AX54" s="26">
        <v>-15.030419999999999</v>
      </c>
      <c r="AY54" s="26">
        <v>0</v>
      </c>
      <c r="AZ54" s="26">
        <v>0</v>
      </c>
      <c r="BA54" s="26">
        <v>-2209.9632087499999</v>
      </c>
      <c r="BB54" s="26">
        <v>0</v>
      </c>
      <c r="BC54" s="26">
        <v>-13070.783151673613</v>
      </c>
      <c r="BD54" s="26">
        <v>-3471.7475932280795</v>
      </c>
      <c r="BE54" s="26">
        <v>-19112.219153651691</v>
      </c>
      <c r="BG54" s="26">
        <v>-103.90836726186456</v>
      </c>
      <c r="BH54" s="26">
        <v>-74.804008553221294</v>
      </c>
      <c r="BI54" s="26">
        <v>-4464.0998421231661</v>
      </c>
      <c r="BJ54" s="26">
        <v>-156.95222086650637</v>
      </c>
      <c r="BK54" s="26">
        <v>-11844.504443137595</v>
      </c>
      <c r="BL54" s="26">
        <v>-5419.562805045899</v>
      </c>
      <c r="BM54" s="26">
        <v>-96.90024950665547</v>
      </c>
      <c r="BN54" s="26">
        <v>-137.57273792181442</v>
      </c>
      <c r="BO54" s="26">
        <v>-3117.3411977318119</v>
      </c>
      <c r="BP54" s="26">
        <v>-221.9570782850613</v>
      </c>
      <c r="BQ54" s="26">
        <v>-10918.152527167871</v>
      </c>
      <c r="BR54" s="26">
        <v>-3014.3879339026503</v>
      </c>
      <c r="BS54" s="26">
        <v>-39570.143411504119</v>
      </c>
      <c r="BU54" s="26">
        <v>-96.897030188080635</v>
      </c>
      <c r="BV54" s="26">
        <v>-62.795702384619652</v>
      </c>
      <c r="BW54" s="26">
        <v>-2170.1473993036579</v>
      </c>
      <c r="BX54" s="26">
        <v>-151.79516328739919</v>
      </c>
      <c r="BY54" s="26">
        <v>-8752.5336205975382</v>
      </c>
      <c r="BZ54" s="26">
        <v>-2084.0566722572221</v>
      </c>
      <c r="CA54" s="26">
        <v>-134.69550298799987</v>
      </c>
      <c r="CB54" s="26">
        <v>-178.37162757905463</v>
      </c>
      <c r="CC54" s="26">
        <v>-225.42894376725317</v>
      </c>
      <c r="CD54" s="26">
        <v>-271.94634380752751</v>
      </c>
      <c r="CE54" s="26">
        <v>-7380.6939317786309</v>
      </c>
      <c r="CF54" s="26">
        <v>-262.51062754103646</v>
      </c>
      <c r="CG54" s="26">
        <v>-21771.872565480018</v>
      </c>
      <c r="CI54">
        <v>-75.108422836187685</v>
      </c>
      <c r="CJ54">
        <v>-40.140033602882582</v>
      </c>
      <c r="CK54">
        <v>-90.015076291398842</v>
      </c>
      <c r="CL54">
        <v>-138.58685971067831</v>
      </c>
      <c r="CM54">
        <v>-5742.6785876142694</v>
      </c>
      <c r="CN54">
        <v>-149.67292168386538</v>
      </c>
      <c r="CO54">
        <v>-54.065769027238375</v>
      </c>
      <c r="CP54">
        <v>-100.88154731262534</v>
      </c>
      <c r="CQ54">
        <v>-150.04953579056954</v>
      </c>
      <c r="CR54">
        <v>-198.70931090709783</v>
      </c>
      <c r="CS54">
        <v>-4462.9258775589324</v>
      </c>
      <c r="CT54">
        <v>-206.86547164051049</v>
      </c>
      <c r="CU54">
        <v>-11409.699413976256</v>
      </c>
      <c r="CW54">
        <v>-78.957199005767762</v>
      </c>
      <c r="CX54">
        <v>-37.670334080023359</v>
      </c>
      <c r="CY54">
        <v>-87.234823400212974</v>
      </c>
      <c r="CZ54">
        <v>-138.67048910725939</v>
      </c>
      <c r="DA54">
        <v>-2976.9599924311501</v>
      </c>
      <c r="DB54">
        <v>-166.35778948780546</v>
      </c>
      <c r="DC54">
        <v>-74.652800326610731</v>
      </c>
      <c r="DD54">
        <v>-123.57852288491402</v>
      </c>
      <c r="DE54">
        <v>-175.00993678417765</v>
      </c>
      <c r="DF54">
        <v>-226.69142865839069</v>
      </c>
      <c r="DG54">
        <v>-1704.1893206168097</v>
      </c>
      <c r="DH54">
        <v>-247.16468700642818</v>
      </c>
      <c r="DI54">
        <v>-6037.1373237895496</v>
      </c>
      <c r="DK54">
        <v>-1427.6581494777224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-1427.6581494777224</v>
      </c>
    </row>
    <row r="55" spans="2:127">
      <c r="B55" s="25" t="s">
        <v>45</v>
      </c>
      <c r="C55" s="26">
        <v>0</v>
      </c>
      <c r="D55" s="26">
        <v>0</v>
      </c>
      <c r="E55" s="26">
        <v>-91216.125</v>
      </c>
      <c r="F55" s="26">
        <v>0</v>
      </c>
      <c r="G55" s="26">
        <v>-77888.579519999999</v>
      </c>
      <c r="H55" s="26">
        <v>-92218.5</v>
      </c>
      <c r="I55" s="26">
        <v>0</v>
      </c>
      <c r="J55" s="26">
        <v>0</v>
      </c>
      <c r="K55" s="100">
        <v>-89851.125</v>
      </c>
      <c r="L55" s="26">
        <v>0</v>
      </c>
      <c r="M55" s="26">
        <v>-78967.793650000007</v>
      </c>
      <c r="N55" s="26">
        <v>-94098.832841399999</v>
      </c>
      <c r="O55" s="26">
        <v>-524240.95601140003</v>
      </c>
      <c r="Q55" s="26">
        <v>0</v>
      </c>
      <c r="R55" s="26">
        <v>0</v>
      </c>
      <c r="S55" s="26">
        <v>-78619.734379999994</v>
      </c>
      <c r="T55" s="26">
        <v>0</v>
      </c>
      <c r="U55" s="26">
        <v>0</v>
      </c>
      <c r="V55" s="26">
        <v>-174506.43571999998</v>
      </c>
      <c r="W55" s="26">
        <v>0</v>
      </c>
      <c r="X55" s="26">
        <v>0</v>
      </c>
      <c r="Y55" s="26">
        <v>-39590.914850000001</v>
      </c>
      <c r="Z55" s="26">
        <v>0</v>
      </c>
      <c r="AA55" s="26">
        <v>0</v>
      </c>
      <c r="AB55" s="26">
        <v>-146447.70242021763</v>
      </c>
      <c r="AC55" s="26">
        <v>-439164.78737021761</v>
      </c>
      <c r="AE55" s="26">
        <v>0</v>
      </c>
      <c r="AF55" s="26">
        <v>0</v>
      </c>
      <c r="AG55" s="26">
        <v>-30731.71845</v>
      </c>
      <c r="AH55" s="26">
        <v>0</v>
      </c>
      <c r="AI55" s="26">
        <v>0</v>
      </c>
      <c r="AJ55" s="26">
        <v>-33753.771460000004</v>
      </c>
      <c r="AK55" s="26">
        <v>0</v>
      </c>
      <c r="AL55" s="26">
        <v>0</v>
      </c>
      <c r="AM55" s="26">
        <v>-264304.54472000001</v>
      </c>
      <c r="AN55" s="26">
        <v>0</v>
      </c>
      <c r="AO55" s="26">
        <v>-103054.70296</v>
      </c>
      <c r="AP55" s="26">
        <v>-23637.396326400001</v>
      </c>
      <c r="AQ55" s="26">
        <v>-455482.13391640002</v>
      </c>
      <c r="AS55" s="26">
        <v>0</v>
      </c>
      <c r="AT55" s="26">
        <v>0</v>
      </c>
      <c r="AU55" s="26">
        <v>-11696.234799999998</v>
      </c>
      <c r="AV55" s="26">
        <v>0</v>
      </c>
      <c r="AW55" s="26">
        <v>-93655.030579999991</v>
      </c>
      <c r="AX55" s="26">
        <v>-30085.879250000002</v>
      </c>
      <c r="AY55" s="26">
        <v>0</v>
      </c>
      <c r="AZ55" s="26">
        <v>0</v>
      </c>
      <c r="BA55" s="26">
        <v>-15469.742461250002</v>
      </c>
      <c r="BB55" s="26">
        <v>0</v>
      </c>
      <c r="BC55" s="26">
        <v>-72692.806495833487</v>
      </c>
      <c r="BD55" s="26">
        <v>-61824.969828700006</v>
      </c>
      <c r="BE55" s="26">
        <v>-285424.66341578349</v>
      </c>
      <c r="BG55" s="26">
        <v>0</v>
      </c>
      <c r="BH55" s="26">
        <v>0</v>
      </c>
      <c r="BI55" s="26">
        <v>-30416.471662499996</v>
      </c>
      <c r="BJ55" s="26">
        <v>0</v>
      </c>
      <c r="BK55" s="26">
        <v>-65977.047669270716</v>
      </c>
      <c r="BL55" s="26">
        <v>-88559.205735800002</v>
      </c>
      <c r="BM55" s="26">
        <v>0</v>
      </c>
      <c r="BN55" s="26">
        <v>0</v>
      </c>
      <c r="BO55" s="26">
        <v>-20547.293287499997</v>
      </c>
      <c r="BP55" s="26">
        <v>0</v>
      </c>
      <c r="BQ55" s="26">
        <v>-60386.348343750004</v>
      </c>
      <c r="BR55" s="26">
        <v>-127048.28448949999</v>
      </c>
      <c r="BS55" s="26">
        <v>-392934.65118832071</v>
      </c>
      <c r="BU55" s="26">
        <v>0</v>
      </c>
      <c r="BV55" s="26">
        <v>0</v>
      </c>
      <c r="BW55" s="26">
        <v>-14416.5112875</v>
      </c>
      <c r="BX55" s="26">
        <v>0</v>
      </c>
      <c r="BY55" s="26">
        <v>-48472.769841686728</v>
      </c>
      <c r="BZ55" s="26">
        <v>-120718.83867159999</v>
      </c>
      <c r="CA55" s="26">
        <v>0</v>
      </c>
      <c r="CB55" s="26">
        <v>0</v>
      </c>
      <c r="CC55" s="26">
        <v>0</v>
      </c>
      <c r="CD55" s="26">
        <v>0</v>
      </c>
      <c r="CE55" s="26">
        <v>-40039.108941415354</v>
      </c>
      <c r="CF55" s="26">
        <v>-261149.835295</v>
      </c>
      <c r="CG55" s="26">
        <v>-484797.06403720204</v>
      </c>
      <c r="CI55">
        <v>0</v>
      </c>
      <c r="CJ55">
        <v>0</v>
      </c>
      <c r="CK55">
        <v>0</v>
      </c>
      <c r="CL55">
        <v>0</v>
      </c>
      <c r="CM55">
        <v>-31478.174710786519</v>
      </c>
      <c r="CN55">
        <v>-299807.53971033858</v>
      </c>
      <c r="CO55">
        <v>0</v>
      </c>
      <c r="CP55">
        <v>0</v>
      </c>
      <c r="CQ55">
        <v>0</v>
      </c>
      <c r="CR55">
        <v>0</v>
      </c>
      <c r="CS55">
        <v>-23911.891385685452</v>
      </c>
      <c r="CT55">
        <v>-321146.91223989998</v>
      </c>
      <c r="CU55">
        <v>-676344.51804671052</v>
      </c>
      <c r="CW55">
        <v>0</v>
      </c>
      <c r="CX55">
        <v>0</v>
      </c>
      <c r="CY55">
        <v>0</v>
      </c>
      <c r="CZ55">
        <v>0</v>
      </c>
      <c r="DA55">
        <v>-15790.766459759214</v>
      </c>
      <c r="DB55">
        <v>-320338.11167330208</v>
      </c>
      <c r="DC55">
        <v>0</v>
      </c>
      <c r="DD55">
        <v>0</v>
      </c>
      <c r="DE55">
        <v>0</v>
      </c>
      <c r="DF55">
        <v>0</v>
      </c>
      <c r="DG55">
        <v>-8090.0628470404281</v>
      </c>
      <c r="DH55">
        <v>-298610.05357349996</v>
      </c>
      <c r="DI55">
        <v>-642828.9945536016</v>
      </c>
      <c r="DK55">
        <v>-8090.0628470404281</v>
      </c>
      <c r="DL55">
        <v>0</v>
      </c>
      <c r="DM55">
        <v>0</v>
      </c>
      <c r="DN55">
        <v>0</v>
      </c>
      <c r="DO55">
        <v>0</v>
      </c>
      <c r="DP55">
        <v>-318662.20992090431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-283672.73280749994</v>
      </c>
      <c r="DW55">
        <v>-610425.00557544467</v>
      </c>
    </row>
    <row r="56" spans="2:127">
      <c r="B56" s="25" t="s">
        <v>689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100">
        <v>0</v>
      </c>
      <c r="L56" s="26">
        <v>0</v>
      </c>
      <c r="M56" s="26">
        <v>-236.50378000000001</v>
      </c>
      <c r="N56" s="26"/>
      <c r="O56" s="26">
        <v>-236.50378000000001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/>
      <c r="AC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-48879.460799999986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-48879.460799999986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-55116.679199999991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-55116.679199999991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</row>
    <row r="57" spans="2:127">
      <c r="B57" s="25"/>
      <c r="C57" s="26"/>
      <c r="D57" s="26"/>
      <c r="E57" s="26"/>
      <c r="F57" s="26"/>
      <c r="G57" s="26"/>
      <c r="H57" s="26"/>
      <c r="I57" s="26"/>
      <c r="J57" s="26"/>
      <c r="K57" s="100"/>
      <c r="L57" s="26"/>
      <c r="M57" s="26"/>
      <c r="N57" s="26"/>
      <c r="O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</row>
    <row r="58" spans="2:127">
      <c r="B58" s="11" t="s">
        <v>46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94">
        <v>0</v>
      </c>
      <c r="L58" s="12">
        <v>0</v>
      </c>
      <c r="M58" s="12">
        <v>0</v>
      </c>
      <c r="N58" s="12">
        <v>0</v>
      </c>
      <c r="O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</row>
    <row r="59" spans="2:127">
      <c r="B59" s="25" t="s">
        <v>690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100">
        <v>0</v>
      </c>
      <c r="L59" s="26">
        <v>0</v>
      </c>
      <c r="M59" s="26">
        <v>0</v>
      </c>
      <c r="N59" s="26">
        <v>0</v>
      </c>
      <c r="O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  <c r="AS59" s="26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6">
        <v>0</v>
      </c>
      <c r="BC59" s="26">
        <v>0</v>
      </c>
      <c r="BD59" s="26">
        <v>0</v>
      </c>
      <c r="BE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26">
        <v>0</v>
      </c>
      <c r="BM59" s="26">
        <v>0</v>
      </c>
      <c r="BN59" s="26">
        <v>0</v>
      </c>
      <c r="BO59" s="26">
        <v>0</v>
      </c>
      <c r="BP59" s="26">
        <v>0</v>
      </c>
      <c r="BQ59" s="26">
        <v>0</v>
      </c>
      <c r="BR59" s="26">
        <v>0</v>
      </c>
      <c r="BS59" s="26">
        <v>0</v>
      </c>
      <c r="BU59" s="26">
        <v>0</v>
      </c>
      <c r="BV59" s="26">
        <v>0</v>
      </c>
      <c r="BW59" s="26">
        <v>0</v>
      </c>
      <c r="BX59" s="26">
        <v>0</v>
      </c>
      <c r="BY59" s="26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</row>
    <row r="60" spans="2:127">
      <c r="B60" s="25"/>
      <c r="C60" s="26"/>
      <c r="D60" s="26"/>
      <c r="E60" s="26"/>
      <c r="F60" s="26"/>
      <c r="G60" s="26"/>
      <c r="H60" s="26"/>
      <c r="I60" s="26"/>
      <c r="J60" s="26"/>
      <c r="K60" s="100"/>
      <c r="L60" s="26"/>
      <c r="M60" s="26"/>
      <c r="N60" s="26"/>
      <c r="O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</row>
    <row r="61" spans="2:127">
      <c r="B61" s="11" t="s">
        <v>47</v>
      </c>
      <c r="C61" s="12">
        <v>-22224.465959999998</v>
      </c>
      <c r="D61" s="12">
        <v>-15804.883659999998</v>
      </c>
      <c r="E61" s="12">
        <v>-29113.54147</v>
      </c>
      <c r="F61" s="12">
        <v>-8191.6204699999998</v>
      </c>
      <c r="G61" s="12">
        <v>-14867.678100000001</v>
      </c>
      <c r="H61" s="12">
        <v>-18336.83584</v>
      </c>
      <c r="I61" s="12">
        <v>-11330.561379999999</v>
      </c>
      <c r="J61" s="12">
        <v>-4447.1348699999999</v>
      </c>
      <c r="K61" s="94">
        <v>-60456.797030000002</v>
      </c>
      <c r="L61" s="12">
        <v>-18505.436109999999</v>
      </c>
      <c r="M61" s="12">
        <v>-16575.664680000002</v>
      </c>
      <c r="N61" s="12">
        <v>-153906.78082856434</v>
      </c>
      <c r="O61" s="12">
        <v>-373761.40039856441</v>
      </c>
      <c r="Q61" s="12">
        <v>-14649.461580000003</v>
      </c>
      <c r="R61" s="12">
        <v>-6646.1452699999991</v>
      </c>
      <c r="S61" s="12">
        <v>-15437.216400000007</v>
      </c>
      <c r="T61" s="12">
        <v>-11909.682859999999</v>
      </c>
      <c r="U61" s="12">
        <v>-11002.274349699999</v>
      </c>
      <c r="V61" s="12">
        <v>-34803.899169999997</v>
      </c>
      <c r="W61" s="12">
        <v>-24949.420570300008</v>
      </c>
      <c r="X61" s="12">
        <v>-7142.1357800000005</v>
      </c>
      <c r="Y61" s="12">
        <v>-25266.143059999999</v>
      </c>
      <c r="Z61" s="12">
        <v>-29510.280429999999</v>
      </c>
      <c r="AA61" s="12">
        <v>-26511.452479999985</v>
      </c>
      <c r="AB61" s="12">
        <v>-60308.195910413662</v>
      </c>
      <c r="AC61" s="12">
        <v>-268136.30786041362</v>
      </c>
      <c r="AE61" s="12">
        <v>-25897.472660000003</v>
      </c>
      <c r="AF61" s="12">
        <v>-17232.544239999999</v>
      </c>
      <c r="AG61" s="12">
        <v>-25187.901310000001</v>
      </c>
      <c r="AH61" s="12">
        <v>-7331.8622099999993</v>
      </c>
      <c r="AI61" s="12">
        <v>-13093.799619999998</v>
      </c>
      <c r="AJ61" s="12">
        <v>-11387.887389999998</v>
      </c>
      <c r="AK61" s="12">
        <v>-9315.3925899999995</v>
      </c>
      <c r="AL61" s="12">
        <v>-14906.842530000002</v>
      </c>
      <c r="AM61" s="12">
        <v>-51844.564309999994</v>
      </c>
      <c r="AN61" s="12">
        <v>-11566.824510000002</v>
      </c>
      <c r="AO61" s="12">
        <v>-25249.686649999996</v>
      </c>
      <c r="AP61" s="12">
        <v>-69901.659504540134</v>
      </c>
      <c r="AQ61" s="12">
        <v>-282916.43752454012</v>
      </c>
      <c r="AS61" s="12">
        <v>-12989.281279999999</v>
      </c>
      <c r="AT61" s="12">
        <v>-5019.5009000000009</v>
      </c>
      <c r="AU61" s="12">
        <v>-40272.573940000002</v>
      </c>
      <c r="AV61" s="12">
        <v>-9976.6347400000013</v>
      </c>
      <c r="AW61" s="12">
        <v>-8356.0613499999999</v>
      </c>
      <c r="AX61" s="12">
        <v>-24801.822159999996</v>
      </c>
      <c r="AY61" s="12">
        <v>-23089.802422462799</v>
      </c>
      <c r="AZ61" s="12">
        <v>-12469.626985336748</v>
      </c>
      <c r="BA61" s="12">
        <v>-8291.3087021056672</v>
      </c>
      <c r="BB61" s="12">
        <v>-68439.933889951993</v>
      </c>
      <c r="BC61" s="12">
        <v>-14141.994046840897</v>
      </c>
      <c r="BD61" s="12">
        <v>-65706.820210121397</v>
      </c>
      <c r="BE61" s="12">
        <v>-293555.36062681949</v>
      </c>
      <c r="BG61" s="12">
        <v>-12293.9490377819</v>
      </c>
      <c r="BH61" s="12">
        <v>-18801.314020546703</v>
      </c>
      <c r="BI61" s="12">
        <v>-22264.253062981901</v>
      </c>
      <c r="BJ61" s="12">
        <v>-12427.3893525738</v>
      </c>
      <c r="BK61" s="12">
        <v>0</v>
      </c>
      <c r="BL61" s="12">
        <v>-17512.449450219799</v>
      </c>
      <c r="BM61" s="12">
        <v>-29324.550515176601</v>
      </c>
      <c r="BN61" s="12">
        <v>-28233.174200229001</v>
      </c>
      <c r="BO61" s="12">
        <v>-32947.156578860202</v>
      </c>
      <c r="BP61" s="12">
        <v>-29057.370818085801</v>
      </c>
      <c r="BQ61" s="12">
        <v>-38407.649974218002</v>
      </c>
      <c r="BR61" s="12">
        <v>-30693.169850545102</v>
      </c>
      <c r="BS61" s="12">
        <v>-271962.42686121882</v>
      </c>
      <c r="BU61" s="12">
        <v>-14663.620973806299</v>
      </c>
      <c r="BV61" s="12">
        <v>-13198.781858443999</v>
      </c>
      <c r="BW61" s="12">
        <v>-13134.6502886777</v>
      </c>
      <c r="BX61" s="12">
        <v>-17138.135621445101</v>
      </c>
      <c r="BY61" s="12">
        <v>-69809.690667887902</v>
      </c>
      <c r="BZ61" s="12">
        <v>-26482.2990944415</v>
      </c>
      <c r="CA61" s="12">
        <v>-28297.3109788982</v>
      </c>
      <c r="CB61" s="12">
        <v>-27220.1369657004</v>
      </c>
      <c r="CC61" s="12">
        <v>-21932.624819023698</v>
      </c>
      <c r="CD61" s="12">
        <v>-26413.293782462999</v>
      </c>
      <c r="CE61" s="12">
        <v>-29803.073360823699</v>
      </c>
      <c r="CF61" s="12">
        <v>-31736.552613671898</v>
      </c>
      <c r="CG61" s="12">
        <v>-319830.1710252834</v>
      </c>
      <c r="CI61">
        <v>-15946.252817513499</v>
      </c>
      <c r="CJ61">
        <v>-15514.5436014731</v>
      </c>
      <c r="CK61">
        <v>-18289.363358836799</v>
      </c>
      <c r="CL61">
        <v>-19494.758106839799</v>
      </c>
      <c r="CM61">
        <v>-16266.170428823802</v>
      </c>
      <c r="CN61">
        <v>-15718.1670567082</v>
      </c>
      <c r="CO61">
        <v>-16693.921381201999</v>
      </c>
      <c r="CP61">
        <v>-14528.696442496701</v>
      </c>
      <c r="CQ61">
        <v>-20571.708306092001</v>
      </c>
      <c r="CR61">
        <v>-14577.597749482</v>
      </c>
      <c r="CS61">
        <v>-17259.8245972898</v>
      </c>
      <c r="CT61">
        <v>-17480.780418046797</v>
      </c>
      <c r="CU61">
        <v>-202341.7842648045</v>
      </c>
      <c r="CW61">
        <v>-16875.3983754992</v>
      </c>
      <c r="CX61">
        <v>-13571.216350791199</v>
      </c>
      <c r="CY61">
        <v>-16766.2632165912</v>
      </c>
      <c r="CZ61">
        <v>-14209.072295991198</v>
      </c>
      <c r="DA61">
        <v>-15442.328252311199</v>
      </c>
      <c r="DB61">
        <v>-15030.638851505601</v>
      </c>
      <c r="DC61">
        <v>-17488.173287601199</v>
      </c>
      <c r="DD61">
        <v>-13300.2631631523</v>
      </c>
      <c r="DE61">
        <v>-16598.088798015498</v>
      </c>
      <c r="DF61">
        <v>-13297.4887980155</v>
      </c>
      <c r="DG61">
        <v>-16657.494000345698</v>
      </c>
      <c r="DH61">
        <v>-13904.597088590299</v>
      </c>
      <c r="DI61">
        <v>-183141.02247841007</v>
      </c>
      <c r="DK61">
        <v>-13716.0526680807</v>
      </c>
      <c r="DL61">
        <v>-13336.598239114501</v>
      </c>
      <c r="DM61">
        <v>-16335.798239114501</v>
      </c>
      <c r="DN61">
        <v>-14124.286002773801</v>
      </c>
      <c r="DO61">
        <v>-15789.4369462022</v>
      </c>
      <c r="DP61">
        <v>-14389.975195576999</v>
      </c>
      <c r="DQ61">
        <v>-15864.5296445863</v>
      </c>
      <c r="DR61">
        <v>-13667.9793245295</v>
      </c>
      <c r="DS61">
        <v>-16822.018031617197</v>
      </c>
      <c r="DT61">
        <v>-13367.9793245295</v>
      </c>
      <c r="DU61">
        <v>-16368.3793245295</v>
      </c>
      <c r="DV61">
        <v>-13714.069933627101</v>
      </c>
      <c r="DW61">
        <v>-177497.10287428179</v>
      </c>
    </row>
    <row r="62" spans="2:127">
      <c r="B62" s="25" t="s">
        <v>691</v>
      </c>
      <c r="C62" s="26">
        <v>-18445.322939999998</v>
      </c>
      <c r="D62" s="26">
        <v>-13343.776879999999</v>
      </c>
      <c r="E62" s="26">
        <v>-27358.891090000001</v>
      </c>
      <c r="F62" s="26">
        <v>-7122.4266500000003</v>
      </c>
      <c r="G62" s="26">
        <v>-8988.4723700000013</v>
      </c>
      <c r="H62" s="26">
        <v>-12927.147550000002</v>
      </c>
      <c r="I62" s="26">
        <v>-7288.6808899999996</v>
      </c>
      <c r="J62" s="26">
        <v>-1327.8881999999999</v>
      </c>
      <c r="K62" s="100">
        <v>-49523.750080000005</v>
      </c>
      <c r="L62" s="26">
        <v>-14420.843979999996</v>
      </c>
      <c r="M62" s="26">
        <v>-14053.218920000001</v>
      </c>
      <c r="N62" s="26">
        <v>-135430.06080186804</v>
      </c>
      <c r="O62" s="26">
        <v>-310230.48035186809</v>
      </c>
      <c r="Q62" s="26">
        <v>-12491.052210000002</v>
      </c>
      <c r="R62" s="26">
        <v>-5851.2271899999987</v>
      </c>
      <c r="S62" s="26">
        <v>-13176.017390000006</v>
      </c>
      <c r="T62" s="26">
        <v>-10917.014379999999</v>
      </c>
      <c r="U62" s="26">
        <v>-8905.4653899999994</v>
      </c>
      <c r="V62" s="26">
        <v>-34455.381459999997</v>
      </c>
      <c r="W62" s="26">
        <v>-23007.889960000008</v>
      </c>
      <c r="X62" s="26">
        <v>-5424.8582500000002</v>
      </c>
      <c r="Y62" s="26">
        <v>-22669.018629999999</v>
      </c>
      <c r="Z62" s="26">
        <v>-24557.692149999999</v>
      </c>
      <c r="AA62" s="26">
        <v>-25663.172029999987</v>
      </c>
      <c r="AB62" s="26">
        <v>-38063.837770413666</v>
      </c>
      <c r="AC62" s="26">
        <v>-225182.62681041364</v>
      </c>
      <c r="AE62" s="26">
        <v>-21081.834810000004</v>
      </c>
      <c r="AF62" s="26">
        <v>-6531.7956599999998</v>
      </c>
      <c r="AG62" s="26">
        <v>-19343.828969999999</v>
      </c>
      <c r="AH62" s="26">
        <v>-2756.3848499999999</v>
      </c>
      <c r="AI62" s="26">
        <v>-7149.6137399999989</v>
      </c>
      <c r="AJ62" s="26">
        <v>-3971.8520899999999</v>
      </c>
      <c r="AK62" s="26">
        <v>-4602.3174100000006</v>
      </c>
      <c r="AL62" s="26">
        <v>-10415.979300000001</v>
      </c>
      <c r="AM62" s="26">
        <v>-41320.553909999995</v>
      </c>
      <c r="AN62" s="26">
        <v>-7132.1897800000006</v>
      </c>
      <c r="AO62" s="26">
        <v>-18613.387349999997</v>
      </c>
      <c r="AP62" s="26">
        <v>-59188.07999990214</v>
      </c>
      <c r="AQ62" s="26">
        <v>-202107.81786990215</v>
      </c>
      <c r="AS62" s="26">
        <v>-5038.41543</v>
      </c>
      <c r="AT62" s="26">
        <v>-1921.99242</v>
      </c>
      <c r="AU62" s="26">
        <v>-32874.898370000003</v>
      </c>
      <c r="AV62" s="26">
        <v>-5334.837700000001</v>
      </c>
      <c r="AW62" s="26">
        <v>-2692.3042600000003</v>
      </c>
      <c r="AX62" s="26">
        <v>-16107.6888</v>
      </c>
      <c r="AY62" s="26">
        <v>-18887.70452093385</v>
      </c>
      <c r="AZ62" s="26">
        <v>-7262.2517042581458</v>
      </c>
      <c r="BA62" s="26"/>
      <c r="BB62" s="26"/>
      <c r="BC62" s="26"/>
      <c r="BD62" s="26"/>
      <c r="BE62" s="26">
        <v>-90120.093205191995</v>
      </c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>
        <v>0</v>
      </c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>
        <v>0</v>
      </c>
      <c r="CU62">
        <v>0</v>
      </c>
      <c r="DI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</row>
    <row r="63" spans="2:127">
      <c r="B63" s="25" t="s">
        <v>48</v>
      </c>
      <c r="C63" s="26">
        <v>-3779.1430199999995</v>
      </c>
      <c r="D63" s="26">
        <v>-2461.1067799999983</v>
      </c>
      <c r="E63" s="26">
        <v>-1754.6503799999991</v>
      </c>
      <c r="F63" s="26">
        <v>-1069.1938199999995</v>
      </c>
      <c r="G63" s="26">
        <v>-5879.2057299999997</v>
      </c>
      <c r="H63" s="26">
        <v>-5409.6882899999982</v>
      </c>
      <c r="I63" s="26">
        <v>-4041.8804899999996</v>
      </c>
      <c r="J63" s="26">
        <v>-3119.2466699999995</v>
      </c>
      <c r="K63" s="100">
        <v>-10933.04695</v>
      </c>
      <c r="L63" s="26">
        <v>-4084.5921300000018</v>
      </c>
      <c r="M63" s="26">
        <v>-2522.4457600000005</v>
      </c>
      <c r="N63" s="26">
        <v>-18476.720026696305</v>
      </c>
      <c r="O63" s="26">
        <v>-63530.920046696308</v>
      </c>
      <c r="Q63" s="26">
        <v>-2158.4093700000003</v>
      </c>
      <c r="R63" s="26">
        <v>-794.91807999999992</v>
      </c>
      <c r="S63" s="26">
        <v>-2261.1990100000003</v>
      </c>
      <c r="T63" s="26">
        <v>-992.66848000000016</v>
      </c>
      <c r="U63" s="26">
        <v>-2096.8089596999998</v>
      </c>
      <c r="V63" s="26">
        <v>-348.51771000000002</v>
      </c>
      <c r="W63" s="26">
        <v>-1941.5306103000003</v>
      </c>
      <c r="X63" s="26">
        <v>-1717.2775299999998</v>
      </c>
      <c r="Y63" s="26">
        <v>-2597.1244299999998</v>
      </c>
      <c r="Z63" s="26">
        <v>-4952.5882799999999</v>
      </c>
      <c r="AA63" s="26">
        <v>-848.2804500000002</v>
      </c>
      <c r="AB63" s="26">
        <v>-22244.35814</v>
      </c>
      <c r="AC63" s="26">
        <v>-42953.681049999999</v>
      </c>
      <c r="AE63" s="26">
        <v>-4815.6378499999983</v>
      </c>
      <c r="AF63" s="26">
        <v>-10700.748579999999</v>
      </c>
      <c r="AG63" s="26">
        <v>-5844.0723400000015</v>
      </c>
      <c r="AH63" s="26">
        <v>-4575.4773599999999</v>
      </c>
      <c r="AI63" s="26">
        <v>-5944.18588</v>
      </c>
      <c r="AJ63" s="26">
        <v>-7416.0352999999977</v>
      </c>
      <c r="AK63" s="26">
        <v>-4713.0751799999989</v>
      </c>
      <c r="AL63" s="26">
        <v>-4490.8632300000008</v>
      </c>
      <c r="AM63" s="26">
        <v>-10524.010400000001</v>
      </c>
      <c r="AN63" s="26">
        <v>-4434.6347300000016</v>
      </c>
      <c r="AO63" s="26">
        <v>-6636.2993000000006</v>
      </c>
      <c r="AP63" s="26">
        <v>-10713.579504637999</v>
      </c>
      <c r="AQ63" s="26">
        <v>-80808.619654637994</v>
      </c>
      <c r="AS63" s="26">
        <v>-7950.8658499999992</v>
      </c>
      <c r="AT63" s="26">
        <v>-3097.5084800000004</v>
      </c>
      <c r="AU63" s="26">
        <v>-7397.6755700000012</v>
      </c>
      <c r="AV63" s="26">
        <v>-4641.7970399999995</v>
      </c>
      <c r="AW63" s="26">
        <v>-5663.7570899999992</v>
      </c>
      <c r="AX63" s="26">
        <v>-8694.133359999998</v>
      </c>
      <c r="AY63" s="26">
        <v>-4202.0979015289486</v>
      </c>
      <c r="AZ63" s="26">
        <v>-5207.3752810786027</v>
      </c>
      <c r="BA63" s="26">
        <v>-8291.3087021056672</v>
      </c>
      <c r="BB63" s="26">
        <v>-68439.933889951993</v>
      </c>
      <c r="BC63" s="26">
        <v>-14141.994046840897</v>
      </c>
      <c r="BD63" s="26">
        <v>-65706.820210121397</v>
      </c>
      <c r="BE63" s="26">
        <v>-203435.2674216275</v>
      </c>
      <c r="BG63" s="26">
        <v>-12293.9490377819</v>
      </c>
      <c r="BH63" s="26">
        <v>-18801.314020546703</v>
      </c>
      <c r="BI63" s="26">
        <v>-22264.253062981901</v>
      </c>
      <c r="BJ63" s="26">
        <v>-12427.3893525738</v>
      </c>
      <c r="BK63" s="26"/>
      <c r="BL63" s="26">
        <v>-17512.449450219799</v>
      </c>
      <c r="BM63" s="26">
        <v>-29324.550515176601</v>
      </c>
      <c r="BN63" s="26">
        <v>-28233.174200229001</v>
      </c>
      <c r="BO63" s="26">
        <v>-32947.156578860202</v>
      </c>
      <c r="BP63" s="26">
        <v>-29057.370818085801</v>
      </c>
      <c r="BQ63" s="26">
        <v>-38407.649974218002</v>
      </c>
      <c r="BR63" s="26">
        <v>-30693.169850545102</v>
      </c>
      <c r="BS63" s="26">
        <v>-271962.42686121882</v>
      </c>
      <c r="BU63" s="26">
        <v>-14663.620973806299</v>
      </c>
      <c r="BV63" s="26">
        <v>-13198.781858443999</v>
      </c>
      <c r="BW63" s="26">
        <v>-13134.6502886777</v>
      </c>
      <c r="BX63" s="26">
        <v>-17138.135621445101</v>
      </c>
      <c r="BY63" s="26">
        <v>-69809.690667887902</v>
      </c>
      <c r="BZ63" s="26">
        <v>-26482.2990944415</v>
      </c>
      <c r="CA63" s="26">
        <v>-28297.3109788982</v>
      </c>
      <c r="CB63" s="26">
        <v>-27220.1369657004</v>
      </c>
      <c r="CC63" s="26">
        <v>-21932.624819023698</v>
      </c>
      <c r="CD63" s="26">
        <v>-26413.293782462999</v>
      </c>
      <c r="CE63" s="26">
        <v>-29803.073360823699</v>
      </c>
      <c r="CF63" s="26">
        <v>-31736.552613671898</v>
      </c>
      <c r="CG63" s="26">
        <v>-319830.1710252834</v>
      </c>
      <c r="CI63">
        <v>-15946.252817513499</v>
      </c>
      <c r="CJ63">
        <v>-15514.5436014731</v>
      </c>
      <c r="CK63">
        <v>-18289.363358836799</v>
      </c>
      <c r="CL63">
        <v>-19494.758106839799</v>
      </c>
      <c r="CM63">
        <v>-16266.170428823802</v>
      </c>
      <c r="CN63">
        <v>-15718.1670567082</v>
      </c>
      <c r="CO63">
        <v>-16693.921381201999</v>
      </c>
      <c r="CP63">
        <v>-14528.696442496701</v>
      </c>
      <c r="CQ63">
        <v>-20571.708306092001</v>
      </c>
      <c r="CR63">
        <v>-14577.597749482</v>
      </c>
      <c r="CS63">
        <v>-17259.8245972898</v>
      </c>
      <c r="CT63">
        <v>-17480.780418046797</v>
      </c>
      <c r="CU63">
        <v>-202341.7842648045</v>
      </c>
      <c r="CW63">
        <v>-16875.3983754992</v>
      </c>
      <c r="CX63">
        <v>-13571.216350791199</v>
      </c>
      <c r="CY63">
        <v>-16766.2632165912</v>
      </c>
      <c r="CZ63">
        <v>-14209.072295991198</v>
      </c>
      <c r="DA63">
        <v>-15442.328252311199</v>
      </c>
      <c r="DB63">
        <v>-15030.638851505601</v>
      </c>
      <c r="DC63">
        <v>-17488.173287601199</v>
      </c>
      <c r="DD63">
        <v>-13300.2631631523</v>
      </c>
      <c r="DE63">
        <v>-16598.088798015498</v>
      </c>
      <c r="DF63">
        <v>-13297.4887980155</v>
      </c>
      <c r="DG63">
        <v>-16657.494000345698</v>
      </c>
      <c r="DH63">
        <v>-13904.597088590299</v>
      </c>
      <c r="DI63">
        <v>-183141.02247841007</v>
      </c>
      <c r="DK63">
        <v>-13716.0526680807</v>
      </c>
      <c r="DL63">
        <v>-13336.598239114501</v>
      </c>
      <c r="DM63">
        <v>-16335.798239114501</v>
      </c>
      <c r="DN63">
        <v>-14124.286002773801</v>
      </c>
      <c r="DO63">
        <v>-15789.4369462022</v>
      </c>
      <c r="DP63">
        <v>-14389.975195576999</v>
      </c>
      <c r="DQ63">
        <v>-15864.5296445863</v>
      </c>
      <c r="DR63">
        <v>-13667.9793245295</v>
      </c>
      <c r="DS63">
        <v>-16822.018031617197</v>
      </c>
      <c r="DT63">
        <v>-13367.9793245295</v>
      </c>
      <c r="DU63">
        <v>-16368.3793245295</v>
      </c>
      <c r="DV63">
        <v>-13714.069933627101</v>
      </c>
      <c r="DW63">
        <v>-177497.10287428179</v>
      </c>
    </row>
    <row r="64" spans="2:127">
      <c r="B64" s="25"/>
      <c r="C64" s="26"/>
      <c r="D64" s="26"/>
      <c r="E64" s="26"/>
      <c r="F64" s="26"/>
      <c r="G64" s="26"/>
      <c r="H64" s="26"/>
      <c r="I64" s="26"/>
      <c r="J64" s="26"/>
      <c r="K64" s="100"/>
      <c r="L64" s="26"/>
      <c r="M64" s="26"/>
      <c r="N64" s="26"/>
      <c r="O64" s="26">
        <v>0</v>
      </c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>
        <v>0</v>
      </c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>
        <v>0</v>
      </c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>
        <v>0</v>
      </c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>
        <v>0</v>
      </c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>
        <v>0</v>
      </c>
      <c r="CU64">
        <v>0</v>
      </c>
      <c r="DI64">
        <v>0</v>
      </c>
      <c r="DW64">
        <v>0</v>
      </c>
    </row>
    <row r="65" spans="1:127">
      <c r="B65" s="11" t="s">
        <v>49</v>
      </c>
      <c r="C65" s="12">
        <v>-90000</v>
      </c>
      <c r="D65" s="12">
        <v>0</v>
      </c>
      <c r="E65" s="12"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94">
        <v>0</v>
      </c>
      <c r="L65" s="12">
        <v>0</v>
      </c>
      <c r="M65" s="12">
        <v>0</v>
      </c>
      <c r="N65" s="12">
        <v>-454441</v>
      </c>
      <c r="O65" s="12">
        <v>-544441</v>
      </c>
      <c r="P65" s="50" t="s">
        <v>681</v>
      </c>
      <c r="Q65" s="12">
        <v>-151480.33333999998</v>
      </c>
      <c r="R65" s="12">
        <v>0</v>
      </c>
      <c r="S65" s="12">
        <v>0</v>
      </c>
      <c r="T65" s="12">
        <v>0</v>
      </c>
      <c r="U65" s="12">
        <v>0</v>
      </c>
      <c r="V65" s="12">
        <v>-376887.33332999999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-882658.66666666733</v>
      </c>
      <c r="AC65" s="12">
        <v>-1411026.3333366674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-419852.58150999999</v>
      </c>
      <c r="AL65" s="12">
        <v>0</v>
      </c>
      <c r="AM65" s="12">
        <v>0</v>
      </c>
      <c r="AN65" s="12">
        <v>0</v>
      </c>
      <c r="AO65" s="12">
        <v>0</v>
      </c>
      <c r="AP65" s="12">
        <v>-150000</v>
      </c>
      <c r="AQ65" s="12">
        <v>-569852.58150999993</v>
      </c>
      <c r="AS65" s="12">
        <v>0</v>
      </c>
      <c r="AT65" s="12">
        <v>0</v>
      </c>
      <c r="AU65" s="12">
        <v>-120000</v>
      </c>
      <c r="AV65" s="12">
        <v>0</v>
      </c>
      <c r="AW65" s="12">
        <v>0</v>
      </c>
      <c r="AX65" s="12">
        <v>-370984.7</v>
      </c>
      <c r="AY65" s="12">
        <v>0</v>
      </c>
      <c r="AZ65" s="12">
        <v>0</v>
      </c>
      <c r="BA65" s="12">
        <v>0</v>
      </c>
      <c r="BB65" s="12">
        <v>0</v>
      </c>
      <c r="BC65" s="12">
        <v>0</v>
      </c>
      <c r="BD65" s="12">
        <v>-483000</v>
      </c>
      <c r="BE65" s="12">
        <v>-973984.7</v>
      </c>
      <c r="BG65" s="12">
        <v>0</v>
      </c>
      <c r="BH65" s="12">
        <v>0</v>
      </c>
      <c r="BI65" s="12">
        <v>0</v>
      </c>
      <c r="BJ65" s="12">
        <v>0</v>
      </c>
      <c r="BK65" s="12">
        <v>0</v>
      </c>
      <c r="BL65" s="12">
        <v>-340000</v>
      </c>
      <c r="BM65" s="12">
        <v>0</v>
      </c>
      <c r="BN65" s="12">
        <v>0</v>
      </c>
      <c r="BO65" s="12">
        <v>0</v>
      </c>
      <c r="BP65" s="12">
        <v>0</v>
      </c>
      <c r="BQ65" s="12">
        <v>0</v>
      </c>
      <c r="BR65" s="12">
        <v>-870000</v>
      </c>
      <c r="BS65" s="12">
        <v>-1210000</v>
      </c>
      <c r="BU65" s="12">
        <v>0</v>
      </c>
      <c r="BV65" s="12">
        <v>0</v>
      </c>
      <c r="BW65" s="12">
        <v>0</v>
      </c>
      <c r="BX65" s="12">
        <v>0</v>
      </c>
      <c r="BY65" s="12">
        <v>0</v>
      </c>
      <c r="BZ65" s="12">
        <v>-2627000</v>
      </c>
      <c r="CA65" s="12">
        <v>0</v>
      </c>
      <c r="CB65" s="12">
        <v>0</v>
      </c>
      <c r="CC65" s="12">
        <v>0</v>
      </c>
      <c r="CD65" s="12">
        <v>0</v>
      </c>
      <c r="CE65" s="12">
        <v>0</v>
      </c>
      <c r="CF65" s="12">
        <v>-400000</v>
      </c>
      <c r="CG65" s="12">
        <v>-3027000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-2736000.0000000019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-340000</v>
      </c>
      <c r="CU65">
        <v>-3076000.0000000019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-476000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-500000</v>
      </c>
      <c r="DI65">
        <v>-976000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-500000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-900000</v>
      </c>
      <c r="DW65">
        <v>-1400000</v>
      </c>
    </row>
    <row r="66" spans="1:127">
      <c r="B66" s="25" t="s">
        <v>50</v>
      </c>
      <c r="C66" s="26"/>
      <c r="D66" s="26"/>
      <c r="E66" s="26"/>
      <c r="F66" s="26"/>
      <c r="G66" s="26"/>
      <c r="H66" s="26"/>
      <c r="I66" s="26"/>
      <c r="J66" s="26"/>
      <c r="K66" s="100"/>
      <c r="L66" s="26"/>
      <c r="M66" s="26"/>
      <c r="N66" s="26"/>
      <c r="O66" s="26">
        <v>0</v>
      </c>
      <c r="P66" s="50"/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/>
      <c r="AC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/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/>
      <c r="AQ66" s="26">
        <v>0</v>
      </c>
      <c r="AS66" s="26"/>
      <c r="AT66" s="26"/>
      <c r="AU66" s="26">
        <v>0</v>
      </c>
      <c r="AV66" s="26">
        <v>0</v>
      </c>
      <c r="AW66" s="26">
        <v>0</v>
      </c>
      <c r="AX66" s="26">
        <v>0</v>
      </c>
      <c r="AY66" s="26"/>
      <c r="AZ66" s="26"/>
      <c r="BA66" s="26"/>
      <c r="BB66" s="26"/>
      <c r="BC66" s="26"/>
      <c r="BD66" s="26"/>
      <c r="BE66" s="26">
        <v>0</v>
      </c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>
        <v>0</v>
      </c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>
        <v>0</v>
      </c>
      <c r="CU66">
        <v>0</v>
      </c>
      <c r="DI66">
        <v>0</v>
      </c>
      <c r="DW66">
        <v>0</v>
      </c>
    </row>
    <row r="67" spans="1:127">
      <c r="B67" s="25" t="s">
        <v>51</v>
      </c>
      <c r="C67" s="26"/>
      <c r="D67" s="26"/>
      <c r="E67" s="26"/>
      <c r="F67" s="26"/>
      <c r="G67" s="26"/>
      <c r="H67" s="26"/>
      <c r="I67" s="26"/>
      <c r="J67" s="26"/>
      <c r="K67" s="100"/>
      <c r="L67" s="26"/>
      <c r="M67" s="26"/>
      <c r="N67" s="26">
        <v>-421700</v>
      </c>
      <c r="O67" s="26">
        <v>-421700</v>
      </c>
      <c r="P67" s="50"/>
      <c r="Q67" s="26">
        <v>-94562.751829999994</v>
      </c>
      <c r="R67" s="26">
        <v>0</v>
      </c>
      <c r="S67" s="26">
        <v>0</v>
      </c>
      <c r="T67" s="26">
        <v>0</v>
      </c>
      <c r="U67" s="26">
        <v>0</v>
      </c>
      <c r="V67" s="26">
        <v>-376887.33332999999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-252412.6666666673</v>
      </c>
      <c r="AC67" s="26">
        <v>-723862.75182666734</v>
      </c>
      <c r="AE67" s="26">
        <v>0</v>
      </c>
      <c r="AF67" s="26">
        <v>0</v>
      </c>
      <c r="AG67" s="26">
        <v>0</v>
      </c>
      <c r="AH67" s="26">
        <v>0</v>
      </c>
      <c r="AI67" s="26"/>
      <c r="AJ67" s="26">
        <v>0</v>
      </c>
      <c r="AK67" s="26">
        <v>-209770.58150999999</v>
      </c>
      <c r="AL67" s="26">
        <v>0</v>
      </c>
      <c r="AM67" s="26">
        <v>0</v>
      </c>
      <c r="AN67" s="26">
        <v>0</v>
      </c>
      <c r="AO67" s="26">
        <v>0</v>
      </c>
      <c r="AP67" s="26">
        <v>-150000</v>
      </c>
      <c r="AQ67" s="26">
        <v>-359770.58150999999</v>
      </c>
      <c r="AS67" s="26"/>
      <c r="AT67" s="26"/>
      <c r="AU67" s="26">
        <v>-120000</v>
      </c>
      <c r="AV67" s="26">
        <v>0</v>
      </c>
      <c r="AW67" s="26">
        <v>0</v>
      </c>
      <c r="AX67" s="26">
        <v>-370984.7</v>
      </c>
      <c r="AY67" s="26"/>
      <c r="AZ67" s="26"/>
      <c r="BA67" s="26"/>
      <c r="BB67" s="26"/>
      <c r="BC67" s="26"/>
      <c r="BD67" s="26"/>
      <c r="BE67" s="26">
        <v>-490984.7</v>
      </c>
      <c r="BG67" s="26"/>
      <c r="BH67" s="26"/>
      <c r="BI67" s="26"/>
      <c r="BJ67" s="26"/>
      <c r="BK67" s="26"/>
      <c r="BL67" s="26">
        <v>-340000</v>
      </c>
      <c r="BM67" s="26"/>
      <c r="BN67" s="26"/>
      <c r="BO67" s="26"/>
      <c r="BP67" s="26"/>
      <c r="BQ67" s="26"/>
      <c r="BR67" s="26"/>
      <c r="BS67" s="26">
        <v>-340000</v>
      </c>
      <c r="BU67" s="26"/>
      <c r="BV67" s="26"/>
      <c r="BW67" s="26"/>
      <c r="BX67" s="26"/>
      <c r="BY67" s="26"/>
      <c r="BZ67" s="26">
        <v>-527000</v>
      </c>
      <c r="CA67" s="26"/>
      <c r="CB67" s="26"/>
      <c r="CC67" s="26"/>
      <c r="CD67" s="26"/>
      <c r="CE67" s="26"/>
      <c r="CF67" s="26"/>
      <c r="CG67" s="26">
        <v>-527000</v>
      </c>
      <c r="CN67">
        <v>-436000</v>
      </c>
      <c r="CT67">
        <v>-40000</v>
      </c>
      <c r="CU67">
        <v>-476000</v>
      </c>
      <c r="DB67">
        <v>-476000</v>
      </c>
      <c r="DI67">
        <v>-476000</v>
      </c>
      <c r="DW67">
        <v>0</v>
      </c>
    </row>
    <row r="68" spans="1:127">
      <c r="B68" s="25" t="s">
        <v>52</v>
      </c>
      <c r="C68" s="26"/>
      <c r="D68" s="26"/>
      <c r="E68" s="26"/>
      <c r="F68" s="26"/>
      <c r="G68" s="26"/>
      <c r="H68" s="26"/>
      <c r="I68" s="26"/>
      <c r="J68" s="26"/>
      <c r="K68" s="100"/>
      <c r="L68" s="26"/>
      <c r="M68" s="26"/>
      <c r="N68" s="26"/>
      <c r="O68" s="26">
        <v>0</v>
      </c>
      <c r="P68" s="50"/>
      <c r="Q68" s="26">
        <v>0</v>
      </c>
      <c r="R68" s="26">
        <v>0</v>
      </c>
      <c r="S68" s="26">
        <v>0</v>
      </c>
      <c r="T68" s="26">
        <v>0</v>
      </c>
      <c r="U68" s="26">
        <v>0</v>
      </c>
      <c r="V68" s="26">
        <v>0</v>
      </c>
      <c r="W68" s="26">
        <v>0</v>
      </c>
      <c r="X68" s="26">
        <v>0</v>
      </c>
      <c r="Y68" s="26">
        <v>0</v>
      </c>
      <c r="Z68" s="26">
        <v>0</v>
      </c>
      <c r="AA68" s="26">
        <v>0</v>
      </c>
      <c r="AB68" s="26"/>
      <c r="AC68" s="26">
        <v>0</v>
      </c>
      <c r="AE68" s="26">
        <v>0</v>
      </c>
      <c r="AF68" s="26">
        <v>0</v>
      </c>
      <c r="AG68" s="26">
        <v>0</v>
      </c>
      <c r="AH68" s="26">
        <v>0</v>
      </c>
      <c r="AI68" s="26"/>
      <c r="AJ68" s="26">
        <v>0</v>
      </c>
      <c r="AK68" s="26">
        <v>0</v>
      </c>
      <c r="AL68" s="26">
        <v>0</v>
      </c>
      <c r="AM68" s="26">
        <v>0</v>
      </c>
      <c r="AN68" s="26">
        <v>0</v>
      </c>
      <c r="AO68" s="26">
        <v>0</v>
      </c>
      <c r="AP68" s="26"/>
      <c r="AQ68" s="26">
        <v>0</v>
      </c>
      <c r="AS68" s="26"/>
      <c r="AT68" s="26"/>
      <c r="AU68" s="26">
        <v>0</v>
      </c>
      <c r="AV68" s="26">
        <v>0</v>
      </c>
      <c r="AW68" s="26">
        <v>0</v>
      </c>
      <c r="AX68" s="26">
        <v>0</v>
      </c>
      <c r="AY68" s="26"/>
      <c r="AZ68" s="26"/>
      <c r="BA68" s="26"/>
      <c r="BB68" s="26"/>
      <c r="BC68" s="26"/>
      <c r="BD68" s="26"/>
      <c r="BE68" s="26">
        <v>0</v>
      </c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>
        <v>0</v>
      </c>
      <c r="BU68" s="26"/>
      <c r="BV68" s="26"/>
      <c r="BW68" s="26"/>
      <c r="BX68" s="26"/>
      <c r="BY68" s="26"/>
      <c r="BZ68" s="26">
        <v>-507397.37729963916</v>
      </c>
      <c r="CA68" s="26"/>
      <c r="CB68" s="26"/>
      <c r="CC68" s="26"/>
      <c r="CD68" s="26"/>
      <c r="CE68" s="26"/>
      <c r="CF68" s="26"/>
      <c r="CG68" s="26">
        <v>-507397.37729963916</v>
      </c>
      <c r="CN68">
        <v>-1531928.4191841001</v>
      </c>
      <c r="CU68">
        <v>-1531928.4191841001</v>
      </c>
      <c r="DI68">
        <v>0</v>
      </c>
      <c r="DW68">
        <v>0</v>
      </c>
    </row>
    <row r="69" spans="1:127">
      <c r="B69" s="25" t="s">
        <v>53</v>
      </c>
      <c r="C69" s="26">
        <v>-90000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/>
      <c r="K69" s="100"/>
      <c r="L69" s="26"/>
      <c r="M69" s="26"/>
      <c r="N69" s="26">
        <v>-32741</v>
      </c>
      <c r="O69" s="26">
        <v>-122741</v>
      </c>
      <c r="P69" s="50"/>
      <c r="Q69" s="26">
        <v>-56917.581509999996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-95200</v>
      </c>
      <c r="AC69" s="26">
        <v>-152117.58150999999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-210082</v>
      </c>
      <c r="AL69" s="26">
        <v>0</v>
      </c>
      <c r="AM69" s="26">
        <v>0</v>
      </c>
      <c r="AN69" s="26">
        <v>0</v>
      </c>
      <c r="AO69" s="26">
        <v>0</v>
      </c>
      <c r="AP69" s="26"/>
      <c r="AQ69" s="26">
        <v>-210082</v>
      </c>
      <c r="AS69" s="26">
        <v>0</v>
      </c>
      <c r="AT69" s="26">
        <v>0</v>
      </c>
      <c r="AU69" s="26">
        <v>0</v>
      </c>
      <c r="AV69" s="26">
        <v>0</v>
      </c>
      <c r="AW69" s="26">
        <v>0</v>
      </c>
      <c r="AX69" s="26">
        <v>0</v>
      </c>
      <c r="AY69" s="26">
        <v>0</v>
      </c>
      <c r="AZ69" s="26">
        <v>0</v>
      </c>
      <c r="BA69" s="26">
        <v>0</v>
      </c>
      <c r="BB69" s="26">
        <v>0</v>
      </c>
      <c r="BC69" s="26">
        <v>0</v>
      </c>
      <c r="BD69" s="26">
        <v>-483000</v>
      </c>
      <c r="BE69" s="26">
        <v>-483000</v>
      </c>
      <c r="BG69" s="26">
        <v>0</v>
      </c>
      <c r="BH69" s="26">
        <v>0</v>
      </c>
      <c r="BI69" s="26">
        <v>0</v>
      </c>
      <c r="BJ69" s="26">
        <v>0</v>
      </c>
      <c r="BK69" s="26">
        <v>0</v>
      </c>
      <c r="BL69" s="26">
        <v>0</v>
      </c>
      <c r="BM69" s="26">
        <v>0</v>
      </c>
      <c r="BN69" s="26">
        <v>0</v>
      </c>
      <c r="BO69" s="26">
        <v>0</v>
      </c>
      <c r="BP69" s="26">
        <v>0</v>
      </c>
      <c r="BQ69" s="26">
        <v>0</v>
      </c>
      <c r="BR69" s="26">
        <v>-870000</v>
      </c>
      <c r="BS69" s="26">
        <v>-870000</v>
      </c>
      <c r="BU69" s="26">
        <v>0</v>
      </c>
      <c r="BV69" s="26"/>
      <c r="BW69" s="26">
        <v>0</v>
      </c>
      <c r="BX69" s="26">
        <v>0</v>
      </c>
      <c r="BY69" s="26">
        <v>0</v>
      </c>
      <c r="BZ69" s="26">
        <v>-1592602.6227003608</v>
      </c>
      <c r="CA69" s="26"/>
      <c r="CB69" s="26">
        <v>0</v>
      </c>
      <c r="CC69" s="26">
        <v>0</v>
      </c>
      <c r="CD69" s="26">
        <v>0</v>
      </c>
      <c r="CE69" s="26">
        <v>0</v>
      </c>
      <c r="CF69" s="26">
        <v>-400000</v>
      </c>
      <c r="CG69" s="26">
        <v>-1992602.6227003608</v>
      </c>
      <c r="CI69">
        <v>0</v>
      </c>
      <c r="CJ69">
        <v>0</v>
      </c>
      <c r="CL69">
        <v>0</v>
      </c>
      <c r="CM69">
        <v>0</v>
      </c>
      <c r="CN69">
        <v>-768071.58081590151</v>
      </c>
      <c r="CO69">
        <v>0</v>
      </c>
      <c r="CP69">
        <v>0</v>
      </c>
      <c r="CR69">
        <v>0</v>
      </c>
      <c r="CS69">
        <v>0</v>
      </c>
      <c r="CT69">
        <v>-300000</v>
      </c>
      <c r="CU69">
        <v>-1068071.5808159015</v>
      </c>
      <c r="CW69">
        <v>0</v>
      </c>
      <c r="CX69">
        <v>0</v>
      </c>
      <c r="CY69">
        <v>0</v>
      </c>
      <c r="CZ69">
        <v>0</v>
      </c>
      <c r="DA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-500000</v>
      </c>
      <c r="DI69">
        <v>-500000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-500000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-900000</v>
      </c>
      <c r="DW69">
        <v>-1400000</v>
      </c>
    </row>
    <row r="70" spans="1:127">
      <c r="B70" s="25"/>
      <c r="C70" s="26"/>
      <c r="D70" s="26"/>
      <c r="E70" s="26"/>
      <c r="F70" s="26"/>
      <c r="G70" s="26"/>
      <c r="H70" s="26"/>
      <c r="I70" s="26"/>
      <c r="J70" s="26"/>
      <c r="K70" s="100"/>
      <c r="L70" s="26"/>
      <c r="M70" s="26"/>
      <c r="N70" s="26"/>
      <c r="O70" s="26">
        <v>0</v>
      </c>
      <c r="P70" s="50"/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-535046</v>
      </c>
      <c r="AC70" s="26">
        <v>-535046</v>
      </c>
      <c r="AE70" s="26">
        <v>0</v>
      </c>
      <c r="AF70" s="26">
        <v>0</v>
      </c>
      <c r="AG70" s="26">
        <v>0</v>
      </c>
      <c r="AH70" s="26">
        <v>0</v>
      </c>
      <c r="AI70" s="26"/>
      <c r="AJ70" s="26">
        <v>0</v>
      </c>
      <c r="AK70" s="26">
        <v>0</v>
      </c>
      <c r="AL70" s="26">
        <v>0</v>
      </c>
      <c r="AM70" s="26">
        <v>0</v>
      </c>
      <c r="AN70" s="26">
        <v>0</v>
      </c>
      <c r="AO70" s="26">
        <v>0</v>
      </c>
      <c r="AP70" s="26">
        <v>0</v>
      </c>
      <c r="AQ70" s="26">
        <v>0</v>
      </c>
      <c r="AS70" s="26"/>
      <c r="AT70" s="26"/>
      <c r="AU70" s="26">
        <v>0</v>
      </c>
      <c r="AV70" s="26">
        <v>0</v>
      </c>
      <c r="AW70" s="26">
        <v>0</v>
      </c>
      <c r="AX70" s="26">
        <v>0</v>
      </c>
      <c r="AY70" s="26"/>
      <c r="AZ70" s="26"/>
      <c r="BA70" s="26"/>
      <c r="BB70" s="26"/>
      <c r="BC70" s="26"/>
      <c r="BD70" s="26"/>
      <c r="BE70" s="26">
        <v>0</v>
      </c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>
        <v>0</v>
      </c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>
        <v>0</v>
      </c>
      <c r="CU70">
        <v>0</v>
      </c>
      <c r="DI70">
        <v>0</v>
      </c>
      <c r="DW70">
        <v>0</v>
      </c>
    </row>
    <row r="71" spans="1:127">
      <c r="B71" s="27" t="s">
        <v>54</v>
      </c>
      <c r="C71" s="28">
        <v>-463782.64003000007</v>
      </c>
      <c r="D71" s="28">
        <v>139472.01422000001</v>
      </c>
      <c r="E71" s="28">
        <v>44292.976110000047</v>
      </c>
      <c r="F71" s="28">
        <v>155995.14283999993</v>
      </c>
      <c r="G71" s="28">
        <v>-17838.188430000137</v>
      </c>
      <c r="H71" s="28">
        <v>566498.69781000039</v>
      </c>
      <c r="I71" s="28">
        <v>151752.65971000004</v>
      </c>
      <c r="J71" s="28">
        <v>132959.63563000003</v>
      </c>
      <c r="K71" s="28">
        <v>12126.174330000042</v>
      </c>
      <c r="L71" s="28">
        <v>146152.27266999992</v>
      </c>
      <c r="M71" s="28">
        <v>-4341.8861980000347</v>
      </c>
      <c r="N71" s="28">
        <v>-562796.41506564547</v>
      </c>
      <c r="O71" s="28">
        <v>300490.44359635445</v>
      </c>
      <c r="Q71" s="28">
        <v>-128727.897266</v>
      </c>
      <c r="R71" s="28">
        <v>192841.1222827</v>
      </c>
      <c r="S71" s="28">
        <v>98044.237637299841</v>
      </c>
      <c r="T71" s="28">
        <v>175567.22446000006</v>
      </c>
      <c r="U71" s="28">
        <v>165047.4155603</v>
      </c>
      <c r="V71" s="28">
        <v>-665232.59053999989</v>
      </c>
      <c r="W71" s="28">
        <v>135341.3075497</v>
      </c>
      <c r="X71" s="28">
        <v>152474.5293963</v>
      </c>
      <c r="Y71" s="28">
        <v>78664.461637200016</v>
      </c>
      <c r="Z71" s="28">
        <v>118031.64300300011</v>
      </c>
      <c r="AA71" s="28">
        <v>129827.81518350008</v>
      </c>
      <c r="AB71" s="28">
        <v>-1205177.0794820394</v>
      </c>
      <c r="AC71" s="28">
        <v>-753297.81057803996</v>
      </c>
      <c r="AE71" s="28">
        <v>-71536.629740999968</v>
      </c>
      <c r="AF71" s="28">
        <v>175792.86269330001</v>
      </c>
      <c r="AG71" s="28">
        <v>126642.74993560091</v>
      </c>
      <c r="AH71" s="28">
        <v>184147.72652999999</v>
      </c>
      <c r="AI71" s="28">
        <v>161449.29852000001</v>
      </c>
      <c r="AJ71" s="28">
        <v>-567705.97632999998</v>
      </c>
      <c r="AK71" s="28">
        <v>-246526.60201520013</v>
      </c>
      <c r="AL71" s="28">
        <v>175337.77503999992</v>
      </c>
      <c r="AM71" s="28">
        <v>-738862.72222</v>
      </c>
      <c r="AN71" s="28">
        <v>197831.17384</v>
      </c>
      <c r="AO71" s="28">
        <v>-228660.26754999993</v>
      </c>
      <c r="AP71" s="28">
        <v>-137276.98676524026</v>
      </c>
      <c r="AQ71" s="28">
        <v>-969367.59806253912</v>
      </c>
      <c r="AS71" s="28">
        <v>-2475.3509700000045</v>
      </c>
      <c r="AT71" s="28">
        <v>215341.03833859993</v>
      </c>
      <c r="AU71" s="28">
        <v>43699.648971400078</v>
      </c>
      <c r="AV71" s="28">
        <v>222347.26339999985</v>
      </c>
      <c r="AW71" s="28">
        <v>-196863.81754999995</v>
      </c>
      <c r="AX71" s="28">
        <v>-74065.068890000228</v>
      </c>
      <c r="AY71" s="28">
        <v>194052.2737999995</v>
      </c>
      <c r="AZ71" s="28">
        <v>246914.07932662798</v>
      </c>
      <c r="BA71" s="28">
        <v>173912.0511033721</v>
      </c>
      <c r="BB71" s="28">
        <v>86439.086639999936</v>
      </c>
      <c r="BC71" s="28">
        <v>-185526.21279000002</v>
      </c>
      <c r="BD71" s="28">
        <v>-488677.36934839259</v>
      </c>
      <c r="BE71" s="28">
        <v>235097.6220316065</v>
      </c>
      <c r="BG71" s="28">
        <v>-66428.321800000369</v>
      </c>
      <c r="BH71" s="28">
        <v>219429.99651000011</v>
      </c>
      <c r="BI71" s="28">
        <v>156147.93057936986</v>
      </c>
      <c r="BJ71" s="28">
        <v>217835.01907706723</v>
      </c>
      <c r="BK71" s="28">
        <v>-177618.2748864372</v>
      </c>
      <c r="BL71" s="28">
        <v>-230715.33954000019</v>
      </c>
      <c r="BM71" s="28">
        <v>173465.33104752784</v>
      </c>
      <c r="BN71" s="28">
        <v>197280.98808680149</v>
      </c>
      <c r="BO71" s="28">
        <v>168985.50185011383</v>
      </c>
      <c r="BP71" s="28">
        <v>181194.91822098254</v>
      </c>
      <c r="BQ71" s="28">
        <v>-178739.99730148225</v>
      </c>
      <c r="BR71" s="28">
        <v>-602585.60636321665</v>
      </c>
      <c r="BS71" s="28">
        <v>58252.145480726846</v>
      </c>
      <c r="BU71" s="28">
        <v>-39392.909190702369</v>
      </c>
      <c r="BV71" s="28">
        <v>233276.84560152589</v>
      </c>
      <c r="BW71" s="28">
        <v>216081.62322856902</v>
      </c>
      <c r="BX71" s="28">
        <v>233277.1918008863</v>
      </c>
      <c r="BY71" s="28">
        <v>-229646.29149566451</v>
      </c>
      <c r="BZ71" s="28">
        <v>-585682.03094280278</v>
      </c>
      <c r="CA71" s="28">
        <v>197308.49080904518</v>
      </c>
      <c r="CB71" s="28">
        <v>209607.78323923677</v>
      </c>
      <c r="CC71" s="28">
        <v>219789.82825153769</v>
      </c>
      <c r="CD71" s="28">
        <v>193950.29159476113</v>
      </c>
      <c r="CE71" s="28">
        <v>-194199.16098604171</v>
      </c>
      <c r="CF71" s="28">
        <v>-538247.04386093107</v>
      </c>
      <c r="CG71" s="28">
        <v>-83875.381950579118</v>
      </c>
      <c r="CI71">
        <v>-72826.518095074047</v>
      </c>
      <c r="CJ71">
        <v>268474.78191641835</v>
      </c>
      <c r="CK71">
        <v>278488.01299053477</v>
      </c>
      <c r="CL71">
        <v>272400.33877438155</v>
      </c>
      <c r="CM71">
        <v>-111647.8412669723</v>
      </c>
      <c r="CN71">
        <v>-842060.62697048439</v>
      </c>
      <c r="CO71">
        <v>230360.52667943705</v>
      </c>
      <c r="CP71">
        <v>239263.62701558418</v>
      </c>
      <c r="CQ71">
        <v>234189.62239864364</v>
      </c>
      <c r="CR71">
        <v>223070.8101245517</v>
      </c>
      <c r="CS71">
        <v>-142714.31447884522</v>
      </c>
      <c r="CT71">
        <v>-489249.38201645488</v>
      </c>
      <c r="CU71">
        <v>87749.037071720231</v>
      </c>
      <c r="CW71">
        <v>-84456.212643005667</v>
      </c>
      <c r="CX71">
        <v>275659.10492312186</v>
      </c>
      <c r="CY71">
        <v>290088.3978892559</v>
      </c>
      <c r="CZ71">
        <v>286199.58459313825</v>
      </c>
      <c r="DA71">
        <v>-89070.682250184211</v>
      </c>
      <c r="DB71">
        <v>-584485.88922133634</v>
      </c>
      <c r="DC71">
        <v>240837.09013753364</v>
      </c>
      <c r="DD71">
        <v>248285.0786707793</v>
      </c>
      <c r="DE71">
        <v>242636.6716745756</v>
      </c>
      <c r="DF71">
        <v>237112.09221817431</v>
      </c>
      <c r="DG71">
        <v>-136507.70342490097</v>
      </c>
      <c r="DH71">
        <v>-623437.10676654393</v>
      </c>
      <c r="DI71">
        <v>302860.42580060824</v>
      </c>
      <c r="DK71">
        <v>-113966.79197622117</v>
      </c>
      <c r="DL71">
        <v>259215.68215588754</v>
      </c>
      <c r="DM71">
        <v>276646.98234760645</v>
      </c>
      <c r="DN71">
        <v>278014.44172666746</v>
      </c>
      <c r="DO71">
        <v>289170.15150349814</v>
      </c>
      <c r="DP71">
        <v>-943311.94841161871</v>
      </c>
      <c r="DQ71">
        <v>261336.83506071157</v>
      </c>
      <c r="DR71">
        <v>269740.54573754838</v>
      </c>
      <c r="DS71">
        <v>266468.29148603661</v>
      </c>
      <c r="DT71">
        <v>262675.61014681577</v>
      </c>
      <c r="DU71">
        <v>258059.99676694593</v>
      </c>
      <c r="DV71">
        <v>-1067542.2981885828</v>
      </c>
      <c r="DW71">
        <v>296507.49835529528</v>
      </c>
    </row>
    <row r="72" spans="1:127">
      <c r="B72" s="29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</row>
    <row r="73" spans="1:127" ht="15.5">
      <c r="B73" s="30" t="s">
        <v>55</v>
      </c>
      <c r="C73" s="31">
        <v>166367.82258999994</v>
      </c>
      <c r="D73" s="31">
        <v>305839.83680999995</v>
      </c>
      <c r="E73" s="31">
        <v>350132.81292</v>
      </c>
      <c r="F73" s="31">
        <v>506127.95575999992</v>
      </c>
      <c r="G73" s="31">
        <v>488289.76732999977</v>
      </c>
      <c r="H73" s="31">
        <v>1054788.4651400002</v>
      </c>
      <c r="I73" s="31">
        <v>1206541.1248500003</v>
      </c>
      <c r="J73" s="31">
        <v>1339500.7604800002</v>
      </c>
      <c r="K73" s="31">
        <v>1351626.9348100002</v>
      </c>
      <c r="L73" s="31">
        <v>1497779.2074800001</v>
      </c>
      <c r="M73" s="31">
        <v>1493437.321282</v>
      </c>
      <c r="N73" s="31">
        <v>930640.90621635458</v>
      </c>
      <c r="O73" s="31">
        <v>930640.90621635446</v>
      </c>
      <c r="Q73" s="31">
        <v>995600.98311399994</v>
      </c>
      <c r="R73" s="31">
        <v>1188442.1053966999</v>
      </c>
      <c r="S73" s="31">
        <v>1286486.3430339997</v>
      </c>
      <c r="T73" s="31">
        <v>1462053.5674939998</v>
      </c>
      <c r="U73" s="31">
        <v>1627100.9830542998</v>
      </c>
      <c r="V73" s="31">
        <v>961868.39251429995</v>
      </c>
      <c r="W73" s="31">
        <v>1097209.700064</v>
      </c>
      <c r="X73" s="31">
        <v>1249684.2294602999</v>
      </c>
      <c r="Y73" s="31">
        <v>1328348.6910975</v>
      </c>
      <c r="Z73" s="31">
        <v>1446380.3341005002</v>
      </c>
      <c r="AA73" s="31">
        <v>1576208.1492840003</v>
      </c>
      <c r="AB73" s="31">
        <v>371031.06980196084</v>
      </c>
      <c r="AC73" s="31">
        <v>371031.06980196002</v>
      </c>
      <c r="AE73" s="31">
        <v>1062090.6237763001</v>
      </c>
      <c r="AF73" s="31">
        <v>1237883.4864696001</v>
      </c>
      <c r="AG73" s="31">
        <v>1364526.236405201</v>
      </c>
      <c r="AH73" s="31">
        <v>1548673.9629352009</v>
      </c>
      <c r="AI73" s="31">
        <v>1710123.2614552008</v>
      </c>
      <c r="AJ73" s="31">
        <v>1142417.2851252009</v>
      </c>
      <c r="AK73" s="31">
        <v>895890.6831100008</v>
      </c>
      <c r="AL73" s="31">
        <v>1071228.4581500008</v>
      </c>
      <c r="AM73" s="31">
        <v>332365.73593000078</v>
      </c>
      <c r="AN73" s="31">
        <v>530196.90977000073</v>
      </c>
      <c r="AO73" s="31">
        <v>301536.64222000079</v>
      </c>
      <c r="AP73" s="31">
        <v>164259.65545476053</v>
      </c>
      <c r="AQ73" s="31">
        <v>164259.655454761</v>
      </c>
      <c r="AS73" s="31">
        <v>164970.89028000081</v>
      </c>
      <c r="AT73" s="31">
        <v>380311.92861860071</v>
      </c>
      <c r="AU73" s="31">
        <v>424011.57759000082</v>
      </c>
      <c r="AV73" s="31">
        <v>646358.84099000064</v>
      </c>
      <c r="AW73" s="31">
        <v>449495.02344000072</v>
      </c>
      <c r="AX73" s="31">
        <v>375429.95455000049</v>
      </c>
      <c r="AY73" s="31">
        <v>569482.22834999999</v>
      </c>
      <c r="AZ73" s="31">
        <v>816396.307676628</v>
      </c>
      <c r="BA73" s="31">
        <v>990308.35878000013</v>
      </c>
      <c r="BB73" s="31">
        <v>1076747.44542</v>
      </c>
      <c r="BC73" s="31">
        <v>891221.23262999998</v>
      </c>
      <c r="BD73" s="31">
        <v>402543.8632816074</v>
      </c>
      <c r="BE73" s="31">
        <v>402543.8632816074</v>
      </c>
      <c r="BG73" s="31">
        <v>382723.56060000003</v>
      </c>
      <c r="BH73" s="31">
        <v>602153.55711000017</v>
      </c>
      <c r="BI73" s="31">
        <v>758301.48768937006</v>
      </c>
      <c r="BJ73" s="31">
        <v>976136.50676643732</v>
      </c>
      <c r="BK73" s="31">
        <v>798518.23188000009</v>
      </c>
      <c r="BL73" s="31">
        <v>567802.8923399999</v>
      </c>
      <c r="BM73" s="31">
        <v>741268.22338752775</v>
      </c>
      <c r="BN73" s="31">
        <v>938549.21147432923</v>
      </c>
      <c r="BO73" s="31">
        <v>1107534.713324443</v>
      </c>
      <c r="BP73" s="31">
        <v>1288729.6315454254</v>
      </c>
      <c r="BQ73" s="31">
        <v>1109989.6342439433</v>
      </c>
      <c r="BR73" s="31">
        <v>507404.02788072661</v>
      </c>
      <c r="BS73" s="31">
        <v>507404.02788072726</v>
      </c>
      <c r="BU73" s="31">
        <v>468011.11869002425</v>
      </c>
      <c r="BV73" s="31">
        <v>701287.9642915501</v>
      </c>
      <c r="BW73" s="31">
        <v>917369.58752011915</v>
      </c>
      <c r="BX73" s="31">
        <v>1150646.7793210056</v>
      </c>
      <c r="BY73" s="31">
        <v>921000.48782534106</v>
      </c>
      <c r="BZ73" s="31">
        <v>335318.45688253827</v>
      </c>
      <c r="CA73" s="31">
        <v>532626.94769158342</v>
      </c>
      <c r="CB73" s="31">
        <v>742234.73093082022</v>
      </c>
      <c r="CC73" s="31">
        <v>962024.55918235797</v>
      </c>
      <c r="CD73" s="31">
        <v>1155974.8507771192</v>
      </c>
      <c r="CE73" s="31">
        <v>961775.68979107752</v>
      </c>
      <c r="CF73" s="31">
        <v>423528.64593014645</v>
      </c>
      <c r="CG73" s="31">
        <v>423528.6459301475</v>
      </c>
      <c r="CI73">
        <v>350702.1278350724</v>
      </c>
      <c r="CJ73">
        <v>619176.90975149069</v>
      </c>
      <c r="CK73">
        <v>897664.92274202546</v>
      </c>
      <c r="CL73">
        <v>1170065.2615164071</v>
      </c>
      <c r="CM73">
        <v>1058417.4202494349</v>
      </c>
      <c r="CN73">
        <v>216356.7932789505</v>
      </c>
      <c r="CO73">
        <v>446717.31995838752</v>
      </c>
      <c r="CP73">
        <v>685980.94697397167</v>
      </c>
      <c r="CQ73">
        <v>920170.56937261531</v>
      </c>
      <c r="CR73">
        <v>1143241.379497167</v>
      </c>
      <c r="CS73">
        <v>1000527.0650183217</v>
      </c>
      <c r="CT73">
        <v>511277.68300186686</v>
      </c>
      <c r="CU73">
        <v>511277.68300186668</v>
      </c>
      <c r="CW73">
        <v>426821.4703588612</v>
      </c>
      <c r="CX73">
        <v>702480.57528198301</v>
      </c>
      <c r="CY73">
        <v>992568.9731712389</v>
      </c>
      <c r="CZ73">
        <v>1278768.5577643772</v>
      </c>
      <c r="DA73">
        <v>1189697.875514193</v>
      </c>
      <c r="DB73">
        <v>605211.98629285663</v>
      </c>
      <c r="DC73">
        <v>846049.07643039024</v>
      </c>
      <c r="DD73">
        <v>1094334.1551011696</v>
      </c>
      <c r="DE73">
        <v>1336970.8267757453</v>
      </c>
      <c r="DF73">
        <v>1574082.9189939196</v>
      </c>
      <c r="DG73">
        <v>1437575.2155690186</v>
      </c>
      <c r="DH73">
        <v>814138.10880247469</v>
      </c>
      <c r="DI73">
        <v>814138.10880247504</v>
      </c>
      <c r="DK73">
        <v>700171.31682625355</v>
      </c>
      <c r="DL73">
        <v>959386.99898214103</v>
      </c>
      <c r="DM73">
        <v>1236033.9813297475</v>
      </c>
      <c r="DN73">
        <v>1514048.4230564148</v>
      </c>
      <c r="DO73">
        <v>1803218.574559913</v>
      </c>
      <c r="DP73">
        <v>859906.62614829431</v>
      </c>
      <c r="DQ73">
        <v>1121243.4612090059</v>
      </c>
      <c r="DR73">
        <v>1390984.0069465544</v>
      </c>
      <c r="DS73">
        <v>1657452.2984325909</v>
      </c>
      <c r="DT73">
        <v>1920127.9085794068</v>
      </c>
      <c r="DU73">
        <v>2178187.9053463526</v>
      </c>
      <c r="DV73">
        <v>1110645.6071577698</v>
      </c>
      <c r="DW73">
        <v>1110645.6071577701</v>
      </c>
    </row>
    <row r="74" spans="1:127">
      <c r="B74" s="29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</row>
    <row r="75" spans="1:127">
      <c r="B75" s="32" t="s">
        <v>56</v>
      </c>
      <c r="C75" s="33">
        <v>22751.578630000004</v>
      </c>
      <c r="D75" s="33">
        <v>21012.906200000005</v>
      </c>
      <c r="E75" s="33">
        <v>19761.637480000005</v>
      </c>
      <c r="F75" s="33">
        <v>18426.326700000009</v>
      </c>
      <c r="G75" s="33">
        <v>17706.556940000006</v>
      </c>
      <c r="H75" s="33">
        <v>26880.249160000007</v>
      </c>
      <c r="I75" s="33">
        <v>20877.709480000009</v>
      </c>
      <c r="J75" s="33">
        <v>1339500.7604800002</v>
      </c>
      <c r="K75" s="33">
        <v>1351626.9348100002</v>
      </c>
      <c r="L75" s="33">
        <v>1497779.2074800001</v>
      </c>
      <c r="M75" s="33">
        <v>1493437.321282</v>
      </c>
      <c r="N75" s="33">
        <v>930640.90621635458</v>
      </c>
      <c r="O75" s="33">
        <v>930640.90621635446</v>
      </c>
      <c r="Q75" s="33">
        <v>995600.98311399994</v>
      </c>
      <c r="R75" s="33">
        <v>1188442.1053966999</v>
      </c>
      <c r="S75" s="33">
        <v>1286486.3430339997</v>
      </c>
      <c r="T75" s="33">
        <v>1462053.5674939998</v>
      </c>
      <c r="U75" s="33">
        <v>1627100.9830542998</v>
      </c>
      <c r="V75" s="33">
        <v>961868.39251429995</v>
      </c>
      <c r="W75" s="33">
        <v>1097209.700064</v>
      </c>
      <c r="X75" s="33">
        <v>1249684.2294602999</v>
      </c>
      <c r="Y75" s="33">
        <v>1328348.6910975</v>
      </c>
      <c r="Z75" s="33">
        <v>1446380.3341005002</v>
      </c>
      <c r="AA75" s="33">
        <v>1576208.1492840003</v>
      </c>
      <c r="AB75" s="33">
        <v>371031.06980196084</v>
      </c>
      <c r="AC75" s="33">
        <v>371031.06980196002</v>
      </c>
      <c r="AE75" s="33">
        <v>1062090.6237763001</v>
      </c>
      <c r="AF75" s="33">
        <v>1237883.4864696001</v>
      </c>
      <c r="AG75" s="33">
        <v>1364526.236405201</v>
      </c>
      <c r="AH75" s="33">
        <v>1548673.9629352009</v>
      </c>
      <c r="AI75" s="33">
        <v>1710123.2614552008</v>
      </c>
      <c r="AJ75" s="33">
        <v>1142417.2851252009</v>
      </c>
      <c r="AK75" s="33">
        <v>895890.6831100008</v>
      </c>
      <c r="AL75" s="33">
        <v>1071228.4581500008</v>
      </c>
      <c r="AM75" s="33">
        <v>332365.73593000078</v>
      </c>
      <c r="AN75" s="33">
        <v>530196.90977000073</v>
      </c>
      <c r="AO75" s="33">
        <v>301536.64222000079</v>
      </c>
      <c r="AP75" s="33">
        <v>164259.65545476053</v>
      </c>
      <c r="AQ75" s="33">
        <v>164259.655454761</v>
      </c>
      <c r="AS75" s="33">
        <v>164970.89028000081</v>
      </c>
      <c r="AT75" s="33">
        <v>380311.92861860071</v>
      </c>
      <c r="AU75" s="33">
        <v>424011.57759000082</v>
      </c>
      <c r="AV75" s="33">
        <v>646358.84099000064</v>
      </c>
      <c r="AW75" s="33">
        <v>449495.02344000072</v>
      </c>
      <c r="AX75" s="33">
        <v>375429.95455000049</v>
      </c>
      <c r="AY75" s="33">
        <v>569482.22834999999</v>
      </c>
      <c r="AZ75" s="33">
        <v>816396.307676628</v>
      </c>
      <c r="BA75" s="33">
        <v>990308.35878000013</v>
      </c>
      <c r="BB75" s="33">
        <v>1076747.44542</v>
      </c>
      <c r="BC75" s="33">
        <v>891221.23262999998</v>
      </c>
      <c r="BD75" s="33">
        <v>402543.8632816074</v>
      </c>
      <c r="BE75" s="33">
        <v>402543.8632816074</v>
      </c>
      <c r="BG75" s="33">
        <v>382723.56060000003</v>
      </c>
      <c r="BH75" s="33">
        <v>602153.55711000017</v>
      </c>
      <c r="BI75" s="33">
        <v>758301.48768937006</v>
      </c>
      <c r="BJ75" s="33">
        <v>976136.50676643732</v>
      </c>
      <c r="BK75" s="33">
        <v>798518.23188000009</v>
      </c>
      <c r="BL75" s="33">
        <v>567802.8923399999</v>
      </c>
      <c r="BM75" s="33">
        <v>741268.22338752775</v>
      </c>
      <c r="BN75" s="33">
        <v>938549.21147432923</v>
      </c>
      <c r="BO75" s="33">
        <v>1107534.713324443</v>
      </c>
      <c r="BP75" s="33">
        <v>1288729.6315454254</v>
      </c>
      <c r="BQ75" s="33">
        <v>1109989.6342439433</v>
      </c>
      <c r="BR75" s="33">
        <v>507404.02788072661</v>
      </c>
      <c r="BS75" s="33">
        <v>507404.02788072726</v>
      </c>
      <c r="BU75" s="33">
        <v>468011.11869002425</v>
      </c>
      <c r="BV75" s="33">
        <v>701287.9642915501</v>
      </c>
      <c r="BW75" s="33">
        <v>917369.58752011915</v>
      </c>
      <c r="BX75" s="33">
        <v>1150646.7793210056</v>
      </c>
      <c r="BY75" s="33">
        <v>921000.48782534106</v>
      </c>
      <c r="BZ75" s="33">
        <v>335318.45688253827</v>
      </c>
      <c r="CA75" s="33">
        <v>532626.94769158342</v>
      </c>
      <c r="CB75" s="33">
        <v>742234.73093082022</v>
      </c>
      <c r="CC75" s="33">
        <v>962024.55918235797</v>
      </c>
      <c r="CD75" s="33">
        <v>1155974.8507771192</v>
      </c>
      <c r="CE75" s="33">
        <v>961775.68979107752</v>
      </c>
      <c r="CF75" s="33">
        <v>423528.64593014645</v>
      </c>
      <c r="CG75" s="33">
        <v>423528.6459301475</v>
      </c>
      <c r="CI75">
        <v>350702.1278350724</v>
      </c>
      <c r="CJ75">
        <v>619176.90975149069</v>
      </c>
      <c r="CK75">
        <v>897664.92274202546</v>
      </c>
      <c r="CL75">
        <v>1170065.2615164071</v>
      </c>
      <c r="CM75">
        <v>1058417.4202494349</v>
      </c>
      <c r="CN75">
        <v>216356.7932789505</v>
      </c>
      <c r="CO75">
        <v>446717.31995838752</v>
      </c>
      <c r="CP75">
        <v>685980.94697397167</v>
      </c>
      <c r="CQ75">
        <v>920170.56937261531</v>
      </c>
      <c r="CR75">
        <v>1143241.379497167</v>
      </c>
      <c r="CS75">
        <v>1000527.0650183217</v>
      </c>
      <c r="CT75">
        <v>511277.68300186686</v>
      </c>
      <c r="CU75">
        <v>511277.68300186668</v>
      </c>
      <c r="CW75">
        <v>426821.4703588612</v>
      </c>
      <c r="CX75">
        <v>702480.57528198301</v>
      </c>
      <c r="CY75">
        <v>992568.9731712389</v>
      </c>
      <c r="CZ75">
        <v>1278768.5577643772</v>
      </c>
      <c r="DA75">
        <v>1189697.875514193</v>
      </c>
      <c r="DB75">
        <v>605211.98629285663</v>
      </c>
      <c r="DC75">
        <v>846049.07643039024</v>
      </c>
      <c r="DD75">
        <v>1094334.1551011696</v>
      </c>
      <c r="DE75">
        <v>1336970.8267757453</v>
      </c>
      <c r="DF75">
        <v>1574082.9189939196</v>
      </c>
      <c r="DG75">
        <v>1437575.2155690186</v>
      </c>
      <c r="DH75">
        <v>814138.10880247469</v>
      </c>
      <c r="DI75">
        <v>814138.10880247504</v>
      </c>
      <c r="DK75">
        <v>700171.31682625355</v>
      </c>
      <c r="DL75">
        <v>959386.99898214103</v>
      </c>
      <c r="DM75">
        <v>1236033.9813297475</v>
      </c>
      <c r="DN75">
        <v>1514048.4230564148</v>
      </c>
      <c r="DO75">
        <v>1803218.574559913</v>
      </c>
      <c r="DP75">
        <v>859906.62614829431</v>
      </c>
      <c r="DQ75">
        <v>1121243.4612090059</v>
      </c>
      <c r="DR75">
        <v>1390984.0069465544</v>
      </c>
      <c r="DS75">
        <v>1657452.2984325909</v>
      </c>
      <c r="DT75">
        <v>1920127.9085794068</v>
      </c>
      <c r="DU75">
        <v>2178187.9053463526</v>
      </c>
      <c r="DV75">
        <v>1110645.6071577698</v>
      </c>
      <c r="DW75">
        <v>1110645.6071577701</v>
      </c>
    </row>
    <row r="76" spans="1:127">
      <c r="B76" s="29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</row>
    <row r="77" spans="1:127">
      <c r="B77" s="32" t="s">
        <v>57</v>
      </c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>
        <f t="shared" ref="O77" si="0">O78</f>
        <v>0</v>
      </c>
      <c r="Q77" s="33">
        <f t="shared" ref="Q77:AQ77" si="1">Q78</f>
        <v>0</v>
      </c>
      <c r="R77" s="33">
        <f t="shared" si="1"/>
        <v>0</v>
      </c>
      <c r="S77" s="33">
        <f t="shared" si="1"/>
        <v>0</v>
      </c>
      <c r="T77" s="33">
        <f t="shared" si="1"/>
        <v>0</v>
      </c>
      <c r="U77" s="33">
        <f t="shared" si="1"/>
        <v>0</v>
      </c>
      <c r="V77" s="33">
        <f t="shared" si="1"/>
        <v>0</v>
      </c>
      <c r="W77" s="33">
        <f t="shared" si="1"/>
        <v>0</v>
      </c>
      <c r="X77" s="33">
        <f t="shared" si="1"/>
        <v>0</v>
      </c>
      <c r="Y77" s="33">
        <f t="shared" si="1"/>
        <v>0</v>
      </c>
      <c r="Z77" s="33">
        <f t="shared" si="1"/>
        <v>0</v>
      </c>
      <c r="AA77" s="33">
        <f t="shared" si="1"/>
        <v>0</v>
      </c>
      <c r="AB77" s="33">
        <f t="shared" si="1"/>
        <v>0</v>
      </c>
      <c r="AC77" s="33">
        <f t="shared" si="1"/>
        <v>0</v>
      </c>
      <c r="AE77" s="33">
        <f t="shared" si="1"/>
        <v>0</v>
      </c>
      <c r="AF77" s="33">
        <f t="shared" si="1"/>
        <v>0</v>
      </c>
      <c r="AG77" s="33">
        <f t="shared" si="1"/>
        <v>0</v>
      </c>
      <c r="AH77" s="33">
        <f t="shared" si="1"/>
        <v>0</v>
      </c>
      <c r="AI77" s="33">
        <f t="shared" si="1"/>
        <v>0</v>
      </c>
      <c r="AJ77" s="33">
        <f t="shared" si="1"/>
        <v>0</v>
      </c>
      <c r="AK77" s="33">
        <f t="shared" si="1"/>
        <v>0</v>
      </c>
      <c r="AL77" s="33">
        <f t="shared" si="1"/>
        <v>0</v>
      </c>
      <c r="AM77" s="33">
        <f t="shared" si="1"/>
        <v>0</v>
      </c>
      <c r="AN77" s="33">
        <f t="shared" si="1"/>
        <v>0</v>
      </c>
      <c r="AO77" s="33">
        <f t="shared" si="1"/>
        <v>0</v>
      </c>
      <c r="AP77" s="33">
        <f t="shared" si="1"/>
        <v>0</v>
      </c>
      <c r="AQ77" s="33">
        <f t="shared" si="1"/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</row>
    <row r="78" spans="1:127" ht="15">
      <c r="A78" s="56"/>
      <c r="B78" s="71" t="s">
        <v>58</v>
      </c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>
        <f>N78</f>
        <v>0</v>
      </c>
      <c r="P78" s="56"/>
      <c r="Q78" s="72">
        <f>N78*(1+'[118]Calculo Receita Financeira'!O3)</f>
        <v>0</v>
      </c>
      <c r="R78" s="72">
        <f>Q78*(1+'[118]Calculo Receita Financeira'!P3)</f>
        <v>0</v>
      </c>
      <c r="S78" s="72">
        <f>R78*(1+'[118]Calculo Receita Financeira'!Q3)</f>
        <v>0</v>
      </c>
      <c r="T78" s="72">
        <f>S78*(1+'[118]Calculo Receita Financeira'!R3)</f>
        <v>0</v>
      </c>
      <c r="U78" s="72">
        <f>T78*(1+'[118]Calculo Receita Financeira'!S3)</f>
        <v>0</v>
      </c>
      <c r="V78" s="72">
        <f>U78*(1+'[118]Calculo Receita Financeira'!T3)</f>
        <v>0</v>
      </c>
      <c r="W78" s="72">
        <f>V78*(1+'[118]Calculo Receita Financeira'!U3)</f>
        <v>0</v>
      </c>
      <c r="X78" s="72">
        <f>W78*(1+'[118]Calculo Receita Financeira'!V3)</f>
        <v>0</v>
      </c>
      <c r="Y78" s="72">
        <f>X78*(1+'[118]Calculo Receita Financeira'!W3)</f>
        <v>0</v>
      </c>
      <c r="Z78" s="72">
        <f>Y78*(1+'[118]Calculo Receita Financeira'!X3)</f>
        <v>0</v>
      </c>
      <c r="AA78" s="72">
        <f>Z78*(1+'[118]Calculo Receita Financeira'!Y3)</f>
        <v>0</v>
      </c>
      <c r="AB78" s="72">
        <f>AA78*(1+'[118]Calculo Receita Financeira'!Z3)</f>
        <v>0</v>
      </c>
      <c r="AC78" s="72">
        <f>AB78</f>
        <v>0</v>
      </c>
      <c r="AD78" s="56"/>
      <c r="AE78" s="72">
        <f>AB78*(1+'[118]Calculo Receita Financeira'!AB3)</f>
        <v>0</v>
      </c>
      <c r="AF78" s="72">
        <f>AE78*(1+'[118]Calculo Receita Financeira'!AC3)</f>
        <v>0</v>
      </c>
      <c r="AG78" s="72">
        <f>AF78*(1+'[118]Calculo Receita Financeira'!AD3)</f>
        <v>0</v>
      </c>
      <c r="AH78" s="72">
        <f>AG78*(1+'[118]Calculo Receita Financeira'!AE3)</f>
        <v>0</v>
      </c>
      <c r="AI78" s="72">
        <f>AH78*(1+'[118]Calculo Receita Financeira'!AF3)</f>
        <v>0</v>
      </c>
      <c r="AJ78" s="72">
        <f>AI78*(1+'[118]Calculo Receita Financeira'!AG3)</f>
        <v>0</v>
      </c>
      <c r="AK78" s="72">
        <f>AJ78*(1+'[118]Calculo Receita Financeira'!AH3)</f>
        <v>0</v>
      </c>
      <c r="AL78" s="72">
        <f>AK78*(1+'[118]Calculo Receita Financeira'!AI3)</f>
        <v>0</v>
      </c>
      <c r="AM78" s="72">
        <f>AL78*(1+'[118]Calculo Receita Financeira'!AJ3)</f>
        <v>0</v>
      </c>
      <c r="AN78" s="72">
        <f>AM78*(1+'[118]Calculo Receita Financeira'!AK3)</f>
        <v>0</v>
      </c>
      <c r="AO78" s="72">
        <f>AN78*(1+'[118]Calculo Receita Financeira'!AL3)</f>
        <v>0</v>
      </c>
      <c r="AP78" s="72">
        <f>AO78*(1+'[118]Calculo Receita Financeira'!AM3)</f>
        <v>0</v>
      </c>
      <c r="AQ78" s="72">
        <f>AP78</f>
        <v>0</v>
      </c>
      <c r="AR78" s="56"/>
      <c r="AS78" s="72">
        <v>0</v>
      </c>
      <c r="AT78" s="72">
        <v>0</v>
      </c>
      <c r="AU78" s="72">
        <v>0</v>
      </c>
      <c r="AV78" s="72">
        <v>0</v>
      </c>
      <c r="AW78" s="72">
        <v>0</v>
      </c>
      <c r="AX78" s="72">
        <v>0</v>
      </c>
      <c r="AY78" s="72">
        <v>0</v>
      </c>
      <c r="AZ78" s="72">
        <v>0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56"/>
      <c r="BG78" s="72">
        <v>0</v>
      </c>
      <c r="BH78" s="72">
        <v>0</v>
      </c>
      <c r="BI78" s="72">
        <v>0</v>
      </c>
      <c r="BJ78" s="72">
        <v>0</v>
      </c>
      <c r="BK78" s="72">
        <v>0</v>
      </c>
      <c r="BL78" s="72">
        <v>0</v>
      </c>
      <c r="BM78" s="72">
        <v>0</v>
      </c>
      <c r="BN78" s="72">
        <v>0</v>
      </c>
      <c r="BO78" s="72">
        <v>0</v>
      </c>
      <c r="BP78" s="72">
        <v>0</v>
      </c>
      <c r="BQ78" s="72">
        <v>0</v>
      </c>
      <c r="BR78" s="72">
        <v>0</v>
      </c>
      <c r="BS78" s="72">
        <v>0</v>
      </c>
      <c r="BT78" s="56"/>
      <c r="BU78" s="72">
        <v>0</v>
      </c>
      <c r="BV78" s="72">
        <v>0</v>
      </c>
      <c r="BW78" s="72">
        <v>0</v>
      </c>
      <c r="BX78" s="72">
        <v>0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D78" s="72">
        <v>0</v>
      </c>
      <c r="CE78" s="72">
        <v>0</v>
      </c>
      <c r="CF78" s="72">
        <v>0</v>
      </c>
      <c r="CG78" s="72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</row>
    <row r="79" spans="1:127"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>
        <f>AC73-O73</f>
        <v>-559609.83641439443</v>
      </c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>
        <f>AQ73-AC73</f>
        <v>-206771.41434719902</v>
      </c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>
        <f>BE73-AQ73</f>
        <v>238284.2078268464</v>
      </c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>
        <f>BS73-BE73</f>
        <v>104860.16459911986</v>
      </c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>
        <f>CG73-BS73</f>
        <v>-83875.381950579758</v>
      </c>
    </row>
    <row r="80" spans="1:127">
      <c r="C80" s="9">
        <f>C73-'[119]RC (apres)'!Q92</f>
        <v>127110.41164999994</v>
      </c>
      <c r="D80" s="9">
        <f>D73-'[119]RC (apres)'!R92</f>
        <v>268321.09829999995</v>
      </c>
      <c r="E80" s="9">
        <f>E73-'[119]RC (apres)'!S92</f>
        <v>314273.61028999998</v>
      </c>
      <c r="F80" s="9">
        <f>F73-'[119]RC (apres)'!T92</f>
        <v>471525.31415999989</v>
      </c>
      <c r="G80" s="9">
        <f>G73-'[119]RC (apres)'!U92</f>
        <v>454448.01057999977</v>
      </c>
      <c r="H80" s="9">
        <f>H73-'[119]RC (apres)'!V92</f>
        <v>1012522.3451000003</v>
      </c>
      <c r="I80" s="9">
        <f>I73-'[119]RC (apres)'!W92</f>
        <v>1169787.0053300003</v>
      </c>
      <c r="J80" s="9">
        <f>J73-'[119]RC (apres)'!X92</f>
        <v>1304580.2032913696</v>
      </c>
      <c r="K80" s="9">
        <f>K73-'[119]RC (apres)'!Y92</f>
        <v>1314454.0446981995</v>
      </c>
      <c r="L80" s="9">
        <f>L73-'[119]RC (apres)'!Z92</f>
        <v>1459397.961777214</v>
      </c>
      <c r="M80" s="9">
        <f>M73-'[119]RC (apres)'!AA92</f>
        <v>1451236.9334480804</v>
      </c>
      <c r="N80" s="9">
        <f>N73-'[119]RC (apres)'!AB92</f>
        <v>884056.12264792481</v>
      </c>
      <c r="O80" s="9">
        <f>O73-'[119]RC (apres)'!AC92</f>
        <v>883807.47031792474</v>
      </c>
    </row>
  </sheetData>
  <mergeCells count="7">
    <mergeCell ref="CG5:CG6"/>
    <mergeCell ref="B5:B6"/>
    <mergeCell ref="O5:O6"/>
    <mergeCell ref="AC5:AC6"/>
    <mergeCell ref="AQ5:AQ6"/>
    <mergeCell ref="BE5:BE6"/>
    <mergeCell ref="BS5:BS6"/>
  </mergeCells>
  <pageMargins left="0.7" right="0.7" top="0.75" bottom="0.75" header="0.3" footer="0.3"/>
  <customProperties>
    <customPr name="EpmWorksheetKeyString_GU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7DBE6-76E6-478E-959E-5F7CCC4A01CC}">
  <dimension ref="A1:CG80"/>
  <sheetViews>
    <sheetView topLeftCell="AQ40" zoomScale="90" zoomScaleNormal="90" workbookViewId="0">
      <selection activeCell="BE61" sqref="BE61"/>
    </sheetView>
  </sheetViews>
  <sheetFormatPr defaultColWidth="13.1796875" defaultRowHeight="14.5"/>
  <cols>
    <col min="2" max="2" width="48" bestFit="1" customWidth="1"/>
  </cols>
  <sheetData>
    <row r="1" spans="2:85">
      <c r="C1" s="111" t="s">
        <v>927</v>
      </c>
      <c r="D1" s="112" t="s">
        <v>928</v>
      </c>
      <c r="E1" s="112" t="s">
        <v>929</v>
      </c>
      <c r="F1" s="112" t="s">
        <v>930</v>
      </c>
      <c r="G1" s="112" t="s">
        <v>931</v>
      </c>
      <c r="H1" s="112" t="s">
        <v>932</v>
      </c>
      <c r="I1" s="112" t="s">
        <v>933</v>
      </c>
      <c r="J1" s="112" t="s">
        <v>934</v>
      </c>
      <c r="K1" s="112" t="s">
        <v>935</v>
      </c>
      <c r="L1" s="112" t="s">
        <v>936</v>
      </c>
      <c r="M1" s="112" t="s">
        <v>937</v>
      </c>
      <c r="N1" s="112" t="s">
        <v>938</v>
      </c>
      <c r="O1" s="112" t="s">
        <v>939</v>
      </c>
      <c r="P1" s="112"/>
      <c r="Q1" s="111" t="s">
        <v>940</v>
      </c>
      <c r="R1" s="112" t="s">
        <v>941</v>
      </c>
      <c r="S1" s="112" t="s">
        <v>942</v>
      </c>
      <c r="T1" s="112" t="s">
        <v>943</v>
      </c>
      <c r="U1" s="112" t="s">
        <v>944</v>
      </c>
      <c r="V1" s="112" t="s">
        <v>945</v>
      </c>
      <c r="W1" s="112" t="s">
        <v>946</v>
      </c>
      <c r="X1" s="112" t="s">
        <v>947</v>
      </c>
      <c r="Y1" s="112" t="s">
        <v>948</v>
      </c>
      <c r="Z1" s="112" t="s">
        <v>949</v>
      </c>
      <c r="AA1" s="112" t="s">
        <v>950</v>
      </c>
      <c r="AB1" s="112" t="s">
        <v>951</v>
      </c>
      <c r="AC1" s="112" t="s">
        <v>1045</v>
      </c>
      <c r="AD1" s="112"/>
      <c r="AE1" s="111" t="s">
        <v>952</v>
      </c>
      <c r="AF1" s="112" t="s">
        <v>953</v>
      </c>
      <c r="AG1" s="112" t="s">
        <v>954</v>
      </c>
      <c r="AH1" s="112" t="s">
        <v>955</v>
      </c>
      <c r="AI1" s="112" t="s">
        <v>956</v>
      </c>
      <c r="AJ1" s="112" t="s">
        <v>957</v>
      </c>
      <c r="AK1" s="112" t="s">
        <v>958</v>
      </c>
      <c r="AL1" s="112" t="s">
        <v>959</v>
      </c>
      <c r="AM1" s="112" t="s">
        <v>960</v>
      </c>
      <c r="AN1" s="112" t="s">
        <v>961</v>
      </c>
      <c r="AO1" s="112" t="s">
        <v>962</v>
      </c>
      <c r="AP1" s="112" t="s">
        <v>963</v>
      </c>
      <c r="AQ1" s="112" t="s">
        <v>1199</v>
      </c>
      <c r="AR1" s="112"/>
      <c r="AS1" s="111" t="s">
        <v>964</v>
      </c>
      <c r="AT1" s="112" t="s">
        <v>965</v>
      </c>
      <c r="AU1" s="112" t="s">
        <v>966</v>
      </c>
      <c r="AV1" s="112" t="s">
        <v>967</v>
      </c>
      <c r="AW1" s="112" t="s">
        <v>968</v>
      </c>
      <c r="AX1" s="112" t="s">
        <v>969</v>
      </c>
      <c r="AY1" s="112" t="s">
        <v>970</v>
      </c>
      <c r="AZ1" s="112" t="s">
        <v>971</v>
      </c>
      <c r="BA1" s="112" t="s">
        <v>972</v>
      </c>
      <c r="BB1" s="112" t="s">
        <v>973</v>
      </c>
      <c r="BC1" s="112" t="s">
        <v>974</v>
      </c>
      <c r="BD1" s="112" t="s">
        <v>975</v>
      </c>
      <c r="BE1" s="112" t="s">
        <v>1307</v>
      </c>
      <c r="BF1" s="112"/>
      <c r="BG1" s="111" t="s">
        <v>976</v>
      </c>
      <c r="BH1" s="112" t="s">
        <v>977</v>
      </c>
      <c r="BI1" s="112" t="s">
        <v>978</v>
      </c>
      <c r="BJ1" s="112" t="s">
        <v>979</v>
      </c>
      <c r="BK1" s="112" t="s">
        <v>980</v>
      </c>
      <c r="BL1" s="112" t="s">
        <v>981</v>
      </c>
      <c r="BM1" s="112" t="s">
        <v>982</v>
      </c>
      <c r="BN1" s="112" t="s">
        <v>983</v>
      </c>
      <c r="BO1" s="112" t="s">
        <v>984</v>
      </c>
      <c r="BP1" s="112" t="s">
        <v>985</v>
      </c>
      <c r="BQ1" s="112" t="s">
        <v>986</v>
      </c>
      <c r="BR1" s="112" t="s">
        <v>987</v>
      </c>
      <c r="BS1" s="112"/>
      <c r="BT1" s="112"/>
      <c r="BU1" s="111" t="s">
        <v>988</v>
      </c>
      <c r="BV1" s="112" t="s">
        <v>989</v>
      </c>
      <c r="BW1" s="112" t="s">
        <v>990</v>
      </c>
      <c r="BX1" s="112" t="s">
        <v>991</v>
      </c>
      <c r="BY1" s="112" t="s">
        <v>992</v>
      </c>
      <c r="BZ1" s="112" t="s">
        <v>993</v>
      </c>
      <c r="CA1" s="112" t="s">
        <v>994</v>
      </c>
      <c r="CB1" s="112" t="s">
        <v>995</v>
      </c>
      <c r="CC1" s="112" t="s">
        <v>996</v>
      </c>
      <c r="CD1" s="112" t="s">
        <v>997</v>
      </c>
      <c r="CE1" s="112" t="s">
        <v>998</v>
      </c>
      <c r="CF1" s="112" t="s">
        <v>999</v>
      </c>
    </row>
    <row r="2" spans="2:85" ht="18">
      <c r="B2" s="1" t="s">
        <v>1000</v>
      </c>
      <c r="BF2" s="113"/>
    </row>
    <row r="3" spans="2:85" ht="18">
      <c r="B3" s="2" t="s">
        <v>0</v>
      </c>
      <c r="AE3" t="s">
        <v>1001</v>
      </c>
    </row>
    <row r="5" spans="2:85">
      <c r="B5" s="227" t="s">
        <v>1</v>
      </c>
      <c r="C5" s="114" t="s">
        <v>2</v>
      </c>
      <c r="D5" s="114" t="s">
        <v>2</v>
      </c>
      <c r="E5" s="114" t="s">
        <v>2</v>
      </c>
      <c r="F5" s="114" t="s">
        <v>2</v>
      </c>
      <c r="G5" s="114" t="s">
        <v>2</v>
      </c>
      <c r="H5" s="114" t="s">
        <v>2</v>
      </c>
      <c r="I5" s="114" t="s">
        <v>2</v>
      </c>
      <c r="J5" s="3" t="s">
        <v>3</v>
      </c>
      <c r="K5" s="3" t="s">
        <v>3</v>
      </c>
      <c r="L5" s="3" t="s">
        <v>3</v>
      </c>
      <c r="M5" s="3" t="s">
        <v>3</v>
      </c>
      <c r="N5" s="3" t="s">
        <v>3</v>
      </c>
      <c r="O5" s="229" t="s">
        <v>4</v>
      </c>
      <c r="Q5" s="3" t="s">
        <v>3</v>
      </c>
      <c r="R5" s="3" t="s">
        <v>3</v>
      </c>
      <c r="S5" s="3" t="s">
        <v>3</v>
      </c>
      <c r="T5" s="3" t="s">
        <v>3</v>
      </c>
      <c r="U5" s="3" t="s">
        <v>3</v>
      </c>
      <c r="V5" s="3" t="s">
        <v>3</v>
      </c>
      <c r="W5" s="3" t="s">
        <v>3</v>
      </c>
      <c r="X5" s="3" t="s">
        <v>3</v>
      </c>
      <c r="Y5" s="3" t="s">
        <v>3</v>
      </c>
      <c r="Z5" s="3" t="s">
        <v>3</v>
      </c>
      <c r="AA5" s="3" t="s">
        <v>3</v>
      </c>
      <c r="AB5" s="3" t="s">
        <v>3</v>
      </c>
      <c r="AC5" s="229" t="s">
        <v>700</v>
      </c>
      <c r="AE5" s="3" t="s">
        <v>3</v>
      </c>
      <c r="AF5" s="3" t="s">
        <v>3</v>
      </c>
      <c r="AG5" s="3" t="s">
        <v>3</v>
      </c>
      <c r="AH5" s="3" t="s">
        <v>3</v>
      </c>
      <c r="AI5" s="3" t="s">
        <v>3</v>
      </c>
      <c r="AJ5" s="3" t="s">
        <v>3</v>
      </c>
      <c r="AK5" s="3" t="s">
        <v>3</v>
      </c>
      <c r="AL5" s="3" t="s">
        <v>3</v>
      </c>
      <c r="AM5" s="3" t="s">
        <v>3</v>
      </c>
      <c r="AN5" s="3" t="s">
        <v>3</v>
      </c>
      <c r="AO5" s="3" t="s">
        <v>3</v>
      </c>
      <c r="AP5" s="3" t="s">
        <v>3</v>
      </c>
      <c r="AQ5" s="229" t="s">
        <v>699</v>
      </c>
      <c r="AS5" s="3" t="s">
        <v>3</v>
      </c>
      <c r="AT5" s="3" t="s">
        <v>3</v>
      </c>
      <c r="AU5" s="3" t="s">
        <v>3</v>
      </c>
      <c r="AV5" s="3" t="s">
        <v>3</v>
      </c>
      <c r="AW5" s="3" t="s">
        <v>3</v>
      </c>
      <c r="AX5" s="3" t="s">
        <v>3</v>
      </c>
      <c r="AY5" s="3" t="s">
        <v>3</v>
      </c>
      <c r="AZ5" s="3" t="s">
        <v>3</v>
      </c>
      <c r="BA5" s="3" t="s">
        <v>3</v>
      </c>
      <c r="BB5" s="3" t="s">
        <v>3</v>
      </c>
      <c r="BC5" s="3" t="s">
        <v>3</v>
      </c>
      <c r="BD5" s="3" t="s">
        <v>3</v>
      </c>
      <c r="BE5" s="229" t="s">
        <v>698</v>
      </c>
      <c r="BG5" s="3" t="s">
        <v>3</v>
      </c>
      <c r="BH5" s="3" t="s">
        <v>3</v>
      </c>
      <c r="BI5" s="3" t="s">
        <v>3</v>
      </c>
      <c r="BJ5" s="3" t="s">
        <v>3</v>
      </c>
      <c r="BK5" s="3" t="s">
        <v>3</v>
      </c>
      <c r="BL5" s="3" t="s">
        <v>3</v>
      </c>
      <c r="BM5" s="3" t="s">
        <v>3</v>
      </c>
      <c r="BN5" s="3" t="s">
        <v>3</v>
      </c>
      <c r="BO5" s="3" t="s">
        <v>3</v>
      </c>
      <c r="BP5" s="3" t="s">
        <v>3</v>
      </c>
      <c r="BQ5" s="3" t="s">
        <v>3</v>
      </c>
      <c r="BR5" s="3" t="s">
        <v>3</v>
      </c>
      <c r="BS5" s="229" t="s">
        <v>697</v>
      </c>
      <c r="BU5" s="3" t="s">
        <v>3</v>
      </c>
      <c r="BV5" s="3" t="s">
        <v>3</v>
      </c>
      <c r="BW5" s="3" t="s">
        <v>3</v>
      </c>
      <c r="BX5" s="3" t="s">
        <v>3</v>
      </c>
      <c r="BY5" s="3" t="s">
        <v>3</v>
      </c>
      <c r="BZ5" s="3" t="s">
        <v>3</v>
      </c>
      <c r="CA5" s="3" t="s">
        <v>3</v>
      </c>
      <c r="CB5" s="3" t="s">
        <v>3</v>
      </c>
      <c r="CC5" s="3" t="s">
        <v>3</v>
      </c>
      <c r="CD5" s="3" t="s">
        <v>3</v>
      </c>
      <c r="CE5" s="3" t="s">
        <v>3</v>
      </c>
      <c r="CF5" s="3" t="s">
        <v>3</v>
      </c>
      <c r="CG5" s="229" t="s">
        <v>696</v>
      </c>
    </row>
    <row r="6" spans="2:85">
      <c r="B6" s="227"/>
      <c r="C6" s="115">
        <v>43131</v>
      </c>
      <c r="D6" s="115">
        <v>43159</v>
      </c>
      <c r="E6" s="115">
        <v>43190</v>
      </c>
      <c r="F6" s="115">
        <v>43220</v>
      </c>
      <c r="G6" s="115">
        <v>43251</v>
      </c>
      <c r="H6" s="115">
        <v>43281</v>
      </c>
      <c r="I6" s="115">
        <v>43312</v>
      </c>
      <c r="J6" s="4">
        <v>43343</v>
      </c>
      <c r="K6" s="4">
        <v>43373</v>
      </c>
      <c r="L6" s="4">
        <v>43404</v>
      </c>
      <c r="M6" s="4">
        <v>43434</v>
      </c>
      <c r="N6" s="4">
        <v>43465</v>
      </c>
      <c r="O6" s="229"/>
      <c r="Q6" s="4">
        <v>43496</v>
      </c>
      <c r="R6" s="4">
        <v>43524</v>
      </c>
      <c r="S6" s="4">
        <v>43555</v>
      </c>
      <c r="T6" s="4">
        <v>43585</v>
      </c>
      <c r="U6" s="4">
        <v>43616</v>
      </c>
      <c r="V6" s="4">
        <v>43646</v>
      </c>
      <c r="W6" s="4">
        <v>43677</v>
      </c>
      <c r="X6" s="4">
        <v>43708</v>
      </c>
      <c r="Y6" s="4">
        <v>43738</v>
      </c>
      <c r="Z6" s="4">
        <v>43769</v>
      </c>
      <c r="AA6" s="4">
        <v>43799</v>
      </c>
      <c r="AB6" s="4">
        <v>43830</v>
      </c>
      <c r="AC6" s="229"/>
      <c r="AE6" s="4">
        <v>43861</v>
      </c>
      <c r="AF6" s="4">
        <v>43889</v>
      </c>
      <c r="AG6" s="4">
        <v>43921</v>
      </c>
      <c r="AH6" s="4">
        <v>43951</v>
      </c>
      <c r="AI6" s="4">
        <v>43982</v>
      </c>
      <c r="AJ6" s="4">
        <v>44012</v>
      </c>
      <c r="AK6" s="4">
        <v>44043</v>
      </c>
      <c r="AL6" s="4">
        <v>44074</v>
      </c>
      <c r="AM6" s="4">
        <v>44104</v>
      </c>
      <c r="AN6" s="4">
        <v>44135</v>
      </c>
      <c r="AO6" s="4">
        <v>44165</v>
      </c>
      <c r="AP6" s="4">
        <v>44196</v>
      </c>
      <c r="AQ6" s="229"/>
      <c r="AS6" s="4">
        <v>44227</v>
      </c>
      <c r="AT6" s="4">
        <v>44255</v>
      </c>
      <c r="AU6" s="4">
        <v>44286</v>
      </c>
      <c r="AV6" s="4">
        <v>44316</v>
      </c>
      <c r="AW6" s="4">
        <v>44347</v>
      </c>
      <c r="AX6" s="4">
        <v>44377</v>
      </c>
      <c r="AY6" s="4">
        <v>44408</v>
      </c>
      <c r="AZ6" s="4">
        <v>44439</v>
      </c>
      <c r="BA6" s="4">
        <v>44469</v>
      </c>
      <c r="BB6" s="4">
        <v>44500</v>
      </c>
      <c r="BC6" s="4">
        <v>44530</v>
      </c>
      <c r="BD6" s="4">
        <v>44561</v>
      </c>
      <c r="BE6" s="229"/>
      <c r="BG6" s="4">
        <v>44592</v>
      </c>
      <c r="BH6" s="4">
        <v>44620</v>
      </c>
      <c r="BI6" s="4">
        <v>44651</v>
      </c>
      <c r="BJ6" s="4">
        <v>44681</v>
      </c>
      <c r="BK6" s="4">
        <v>44712</v>
      </c>
      <c r="BL6" s="4">
        <v>44742</v>
      </c>
      <c r="BM6" s="4">
        <v>44773</v>
      </c>
      <c r="BN6" s="4">
        <v>44804</v>
      </c>
      <c r="BO6" s="4">
        <v>44834</v>
      </c>
      <c r="BP6" s="4">
        <v>44865</v>
      </c>
      <c r="BQ6" s="4">
        <v>44895</v>
      </c>
      <c r="BR6" s="4">
        <v>44926</v>
      </c>
      <c r="BS6" s="229"/>
      <c r="BU6" s="4">
        <v>44957</v>
      </c>
      <c r="BV6" s="4">
        <v>44985</v>
      </c>
      <c r="BW6" s="4">
        <v>45016</v>
      </c>
      <c r="BX6" s="4">
        <v>45046</v>
      </c>
      <c r="BY6" s="4">
        <v>45077</v>
      </c>
      <c r="BZ6" s="4">
        <v>45107</v>
      </c>
      <c r="CA6" s="4">
        <v>45138</v>
      </c>
      <c r="CB6" s="4">
        <v>45169</v>
      </c>
      <c r="CC6" s="4">
        <v>45199</v>
      </c>
      <c r="CD6" s="4">
        <v>45230</v>
      </c>
      <c r="CE6" s="4">
        <v>45260</v>
      </c>
      <c r="CF6" s="4">
        <v>45291</v>
      </c>
      <c r="CG6" s="229"/>
    </row>
    <row r="7" spans="2:85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</row>
    <row r="8" spans="2:85" ht="15.5">
      <c r="B8" s="7" t="s">
        <v>5</v>
      </c>
      <c r="C8" s="8">
        <v>527939.40416218387</v>
      </c>
      <c r="D8" s="8">
        <f t="shared" ref="D8:N8" si="0">C73</f>
        <v>408329.92932607781</v>
      </c>
      <c r="E8" s="8">
        <f t="shared" si="0"/>
        <v>460155.95428599737</v>
      </c>
      <c r="F8" s="8">
        <f t="shared" si="0"/>
        <v>435774.14978067047</v>
      </c>
      <c r="G8" s="8">
        <f t="shared" si="0"/>
        <v>509600.44801919657</v>
      </c>
      <c r="H8" s="8">
        <f t="shared" si="0"/>
        <v>415226.8057664489</v>
      </c>
      <c r="I8" s="8">
        <f t="shared" si="0"/>
        <v>373409.75610373064</v>
      </c>
      <c r="J8" s="92">
        <f t="shared" si="0"/>
        <v>392462.7969380563</v>
      </c>
      <c r="K8" s="8">
        <f t="shared" si="0"/>
        <v>458766.73282834725</v>
      </c>
      <c r="L8" s="8">
        <f t="shared" si="0"/>
        <v>428937.49133571616</v>
      </c>
      <c r="M8" s="8">
        <f t="shared" si="0"/>
        <v>503468.91130510223</v>
      </c>
      <c r="N8" s="8">
        <f t="shared" si="0"/>
        <v>415003.10578448727</v>
      </c>
      <c r="O8" s="8">
        <f>C8</f>
        <v>527939.40416218387</v>
      </c>
      <c r="Q8" s="8">
        <v>632523.77250592713</v>
      </c>
      <c r="R8" s="8">
        <v>587885.42834863067</v>
      </c>
      <c r="S8" s="8">
        <v>713086.77873654128</v>
      </c>
      <c r="T8" s="8">
        <v>736812.08320979052</v>
      </c>
      <c r="U8" s="8">
        <v>854225.21772753098</v>
      </c>
      <c r="V8" s="8">
        <v>695100.03796712786</v>
      </c>
      <c r="W8" s="8">
        <v>245904.56374391075</v>
      </c>
      <c r="X8" s="8">
        <v>356703.78530254727</v>
      </c>
      <c r="Y8" s="8">
        <v>467489.04148099804</v>
      </c>
      <c r="Z8" s="8">
        <v>517047.4198743318</v>
      </c>
      <c r="AA8" s="8">
        <v>596574.88986705407</v>
      </c>
      <c r="AB8" s="8">
        <v>393633.4937780028</v>
      </c>
      <c r="AC8" s="8">
        <v>632523.77250592713</v>
      </c>
      <c r="AE8" s="8">
        <v>297301.02610362391</v>
      </c>
      <c r="AF8" s="8">
        <v>196743.87985291472</v>
      </c>
      <c r="AG8" s="8">
        <v>355833.64629621594</v>
      </c>
      <c r="AH8" s="8">
        <v>461011.17488017271</v>
      </c>
      <c r="AI8" s="8">
        <v>627033.44916318147</v>
      </c>
      <c r="AJ8" s="8">
        <v>496455.35156189109</v>
      </c>
      <c r="AK8" s="8">
        <v>196760.66019478714</v>
      </c>
      <c r="AL8" s="8">
        <v>345285.2563368713</v>
      </c>
      <c r="AM8" s="8">
        <v>499365.29383070953</v>
      </c>
      <c r="AN8" s="8">
        <v>704612.54656057153</v>
      </c>
      <c r="AO8" s="8">
        <v>852949.8761152582</v>
      </c>
      <c r="AP8" s="8">
        <v>716540.54437057965</v>
      </c>
      <c r="AQ8" s="8">
        <v>297301.02610362391</v>
      </c>
      <c r="AS8" s="8">
        <v>339383.9006891285</v>
      </c>
      <c r="AT8" s="8">
        <v>212666.32205961869</v>
      </c>
      <c r="AU8" s="8">
        <v>380239.39832958439</v>
      </c>
      <c r="AV8" s="8">
        <v>515670.09878661064</v>
      </c>
      <c r="AW8" s="8">
        <v>671835.30094096973</v>
      </c>
      <c r="AX8" s="8">
        <v>436847.32825367077</v>
      </c>
      <c r="AY8" s="8">
        <v>238415.84474659205</v>
      </c>
      <c r="AZ8" s="8">
        <v>388620.52817833144</v>
      </c>
      <c r="BA8" s="8">
        <v>562601.11752431712</v>
      </c>
      <c r="BB8" s="8">
        <v>721337.96141875046</v>
      </c>
      <c r="BC8" s="8">
        <v>881150.94894178992</v>
      </c>
      <c r="BD8" s="8">
        <v>688443.73474290932</v>
      </c>
      <c r="BE8" s="8">
        <v>339383.9006891285</v>
      </c>
      <c r="BG8" s="8">
        <f>BD73</f>
        <v>350586.97640799329</v>
      </c>
      <c r="BH8" s="8">
        <f>BG73</f>
        <v>352128.83826211875</v>
      </c>
      <c r="BI8" s="8">
        <f t="shared" ref="BI8:BR8" si="1">BH73</f>
        <v>353804.71145896456</v>
      </c>
      <c r="BJ8" s="8">
        <f t="shared" si="1"/>
        <v>356196.55196890049</v>
      </c>
      <c r="BK8" s="8">
        <f t="shared" si="1"/>
        <v>357353.16666950268</v>
      </c>
      <c r="BL8" s="8">
        <f t="shared" si="1"/>
        <v>360081.29566995776</v>
      </c>
      <c r="BM8" s="8">
        <f t="shared" si="1"/>
        <v>360309.30202426377</v>
      </c>
      <c r="BN8" s="8">
        <f t="shared" si="1"/>
        <v>360740.94409638958</v>
      </c>
      <c r="BO8" s="8">
        <f t="shared" si="1"/>
        <v>361393.0050721392</v>
      </c>
      <c r="BP8" s="8">
        <f t="shared" si="1"/>
        <v>362384.52138337877</v>
      </c>
      <c r="BQ8" s="8">
        <f t="shared" si="1"/>
        <v>362880.72360040643</v>
      </c>
      <c r="BR8" s="8">
        <f t="shared" si="1"/>
        <v>364812.50794884813</v>
      </c>
      <c r="BS8" s="8">
        <f>BG8</f>
        <v>350586.97640799329</v>
      </c>
      <c r="BU8" s="8">
        <f>BR73</f>
        <v>366919.26818123402</v>
      </c>
      <c r="BV8" s="8">
        <f>BU73</f>
        <v>368669.59485272213</v>
      </c>
      <c r="BW8" s="8">
        <f t="shared" ref="BW8:CF8" si="2">BV73</f>
        <v>370870.13470730279</v>
      </c>
      <c r="BX8" s="8">
        <f t="shared" si="2"/>
        <v>373848.42657473485</v>
      </c>
      <c r="BY8" s="8">
        <f t="shared" si="2"/>
        <v>376511.3674610905</v>
      </c>
      <c r="BZ8" s="8">
        <f t="shared" si="2"/>
        <v>379312.62632883107</v>
      </c>
      <c r="CA8" s="8">
        <f t="shared" si="2"/>
        <v>380685.23751994432</v>
      </c>
      <c r="CB8" s="8">
        <f t="shared" si="2"/>
        <v>381891.67844071513</v>
      </c>
      <c r="CC8" s="8">
        <f t="shared" si="2"/>
        <v>383279.32607816299</v>
      </c>
      <c r="CD8" s="8">
        <f t="shared" si="2"/>
        <v>384941.52531644789</v>
      </c>
      <c r="CE8" s="8">
        <f t="shared" si="2"/>
        <v>386051.28326604998</v>
      </c>
      <c r="CF8" s="8">
        <f t="shared" si="2"/>
        <v>388694.04791382415</v>
      </c>
      <c r="CG8" s="8">
        <f>BU8</f>
        <v>366919.26818123402</v>
      </c>
    </row>
    <row r="9" spans="2:85">
      <c r="B9" s="5"/>
      <c r="C9" s="10"/>
      <c r="D9" s="10"/>
      <c r="E9" s="10"/>
      <c r="F9" s="10"/>
      <c r="G9" s="10"/>
      <c r="H9" s="10"/>
      <c r="I9" s="10"/>
      <c r="J9" s="93"/>
      <c r="K9" s="10"/>
      <c r="L9" s="10"/>
      <c r="M9" s="10"/>
      <c r="N9" s="10"/>
      <c r="O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</row>
    <row r="10" spans="2:85">
      <c r="B10" s="11" t="s">
        <v>6</v>
      </c>
      <c r="C10" s="12">
        <f t="shared" ref="C10:O10" si="3">SUM(C11:C14)</f>
        <v>276841.52420262742</v>
      </c>
      <c r="D10" s="12">
        <f t="shared" si="3"/>
        <v>275304.09763334884</v>
      </c>
      <c r="E10" s="12">
        <f t="shared" si="3"/>
        <v>273909.18680517009</v>
      </c>
      <c r="F10" s="12">
        <f t="shared" si="3"/>
        <v>275435.02122372907</v>
      </c>
      <c r="G10" s="12">
        <f t="shared" si="3"/>
        <v>271424.23982898699</v>
      </c>
      <c r="H10" s="12">
        <f t="shared" si="3"/>
        <v>273662.63099678484</v>
      </c>
      <c r="I10" s="12">
        <f t="shared" si="3"/>
        <v>270432.82690068986</v>
      </c>
      <c r="J10" s="94">
        <f t="shared" si="3"/>
        <v>281388.69216747285</v>
      </c>
      <c r="K10" s="12">
        <f t="shared" si="3"/>
        <v>284205.01461749943</v>
      </c>
      <c r="L10" s="12">
        <f t="shared" si="3"/>
        <v>286232.75590181543</v>
      </c>
      <c r="M10" s="12">
        <f t="shared" si="3"/>
        <v>287685.6929209517</v>
      </c>
      <c r="N10" s="12">
        <f t="shared" si="3"/>
        <v>283588.00867643132</v>
      </c>
      <c r="O10" s="12">
        <f t="shared" si="3"/>
        <v>3340109.6918755076</v>
      </c>
      <c r="Q10" s="12">
        <v>289043.54303090018</v>
      </c>
      <c r="R10" s="12">
        <v>292366.89003002044</v>
      </c>
      <c r="S10" s="12">
        <v>287350.07470098807</v>
      </c>
      <c r="T10" s="12">
        <v>297911.59011177981</v>
      </c>
      <c r="U10" s="12">
        <v>298497.42185730592</v>
      </c>
      <c r="V10" s="12">
        <v>289087.70028150745</v>
      </c>
      <c r="W10" s="12">
        <v>286166.07215440512</v>
      </c>
      <c r="X10" s="12">
        <v>287384.31373127847</v>
      </c>
      <c r="Y10" s="12">
        <v>296165.11933370988</v>
      </c>
      <c r="Z10" s="12">
        <v>292793.71395691141</v>
      </c>
      <c r="AA10" s="12">
        <v>293422.77122423408</v>
      </c>
      <c r="AB10" s="12">
        <v>292102.84994874464</v>
      </c>
      <c r="AC10" s="12">
        <v>3502292.0603617858</v>
      </c>
      <c r="AE10" s="12">
        <v>297551.26910785952</v>
      </c>
      <c r="AF10" s="12">
        <v>302764.1751093627</v>
      </c>
      <c r="AG10" s="12">
        <v>298191.6351164534</v>
      </c>
      <c r="AH10" s="12">
        <v>309481.82637473749</v>
      </c>
      <c r="AI10" s="12">
        <v>309480.36574725568</v>
      </c>
      <c r="AJ10" s="12">
        <v>296423.6400088435</v>
      </c>
      <c r="AK10" s="12">
        <v>292128.16963535961</v>
      </c>
      <c r="AL10" s="12">
        <v>304797.14527593699</v>
      </c>
      <c r="AM10" s="12">
        <v>309427.15667409648</v>
      </c>
      <c r="AN10" s="12">
        <v>308198.4940988688</v>
      </c>
      <c r="AO10" s="12">
        <v>311167.12802144757</v>
      </c>
      <c r="AP10" s="12">
        <v>305170.19739711034</v>
      </c>
      <c r="AQ10" s="12">
        <v>3644781.2025673315</v>
      </c>
      <c r="AS10" s="12">
        <v>294075.66827547684</v>
      </c>
      <c r="AT10" s="12">
        <v>305125.77656712465</v>
      </c>
      <c r="AU10" s="12">
        <v>296913.7889093674</v>
      </c>
      <c r="AV10" s="12">
        <v>309554.20839954051</v>
      </c>
      <c r="AW10" s="12">
        <v>297787.85117146134</v>
      </c>
      <c r="AX10" s="12">
        <v>303159.92587614449</v>
      </c>
      <c r="AY10" s="12">
        <v>300181.5530581596</v>
      </c>
      <c r="AZ10" s="12">
        <v>303597.43652876822</v>
      </c>
      <c r="BA10" s="12">
        <v>300267.38727854472</v>
      </c>
      <c r="BB10" s="12">
        <v>296770.59394814773</v>
      </c>
      <c r="BC10" s="12">
        <v>303686.88457116886</v>
      </c>
      <c r="BD10" s="12">
        <v>305823.67518010671</v>
      </c>
      <c r="BE10" s="12">
        <v>3616944.7497640112</v>
      </c>
      <c r="BG10" s="12">
        <f t="shared" ref="BG10:BS10" si="4">SUM(BG11:BG14)</f>
        <v>10528.211916706703</v>
      </c>
      <c r="BH10" s="12">
        <f t="shared" si="4"/>
        <v>10754.04463469952</v>
      </c>
      <c r="BI10" s="12">
        <f t="shared" si="4"/>
        <v>11717.301130967709</v>
      </c>
      <c r="BJ10" s="12">
        <f t="shared" si="4"/>
        <v>11138.620990452629</v>
      </c>
      <c r="BK10" s="12">
        <f t="shared" si="4"/>
        <v>11790.230150962412</v>
      </c>
      <c r="BL10" s="12">
        <f t="shared" si="4"/>
        <v>9647.8393582666431</v>
      </c>
      <c r="BM10" s="12">
        <f t="shared" si="4"/>
        <v>9743.7361821334234</v>
      </c>
      <c r="BN10" s="12">
        <f t="shared" si="4"/>
        <v>9373.1536470215051</v>
      </c>
      <c r="BO10" s="12">
        <f t="shared" si="4"/>
        <v>9688.5460850589916</v>
      </c>
      <c r="BP10" s="12">
        <f t="shared" si="4"/>
        <v>9859.1246019037681</v>
      </c>
      <c r="BQ10" s="12">
        <f t="shared" si="4"/>
        <v>10696.928910124789</v>
      </c>
      <c r="BR10" s="12">
        <f t="shared" si="4"/>
        <v>10539.350461748803</v>
      </c>
      <c r="BS10" s="12">
        <f t="shared" si="4"/>
        <v>125477.0880700469</v>
      </c>
      <c r="BU10" s="12">
        <f t="shared" ref="BU10:CG10" si="5">SUM(BU11:BU14)</f>
        <v>10626.851364563958</v>
      </c>
      <c r="BV10" s="12">
        <f t="shared" si="5"/>
        <v>11025.372702115033</v>
      </c>
      <c r="BW10" s="12">
        <f t="shared" si="5"/>
        <v>12071.735838534787</v>
      </c>
      <c r="BX10" s="12">
        <f t="shared" si="5"/>
        <v>11462.43623698223</v>
      </c>
      <c r="BY10" s="12">
        <f t="shared" si="5"/>
        <v>12145.838004628684</v>
      </c>
      <c r="BZ10" s="12">
        <f t="shared" si="5"/>
        <v>9994.561528805134</v>
      </c>
      <c r="CA10" s="12">
        <f t="shared" si="5"/>
        <v>10103.978556292584</v>
      </c>
      <c r="CB10" s="12">
        <f t="shared" si="5"/>
        <v>9724.5055196043577</v>
      </c>
      <c r="CC10" s="12">
        <f t="shared" si="5"/>
        <v>10052.53354185541</v>
      </c>
      <c r="CD10" s="12">
        <f t="shared" si="5"/>
        <v>10223.615282811088</v>
      </c>
      <c r="CE10" s="12">
        <f t="shared" si="5"/>
        <v>11085.56906380281</v>
      </c>
      <c r="CF10" s="12">
        <f t="shared" si="5"/>
        <v>10917.413711674149</v>
      </c>
      <c r="CG10" s="12">
        <f t="shared" si="5"/>
        <v>129434.41135167022</v>
      </c>
    </row>
    <row r="11" spans="2:85">
      <c r="B11" s="13" t="s">
        <v>686</v>
      </c>
      <c r="C11" s="14"/>
      <c r="D11" s="14"/>
      <c r="E11" s="14"/>
      <c r="F11" s="14"/>
      <c r="G11" s="14"/>
      <c r="H11" s="14"/>
      <c r="I11" s="14"/>
      <c r="J11" s="110"/>
      <c r="K11" s="52"/>
      <c r="L11" s="52"/>
      <c r="M11" s="52"/>
      <c r="N11" s="52"/>
      <c r="O11" s="14">
        <f>SUM(C11:N11)</f>
        <v>0</v>
      </c>
      <c r="Q11" s="52">
        <v>212627.16221189577</v>
      </c>
      <c r="R11" s="52">
        <v>214935.98949596792</v>
      </c>
      <c r="S11" s="52">
        <v>213765.40802795757</v>
      </c>
      <c r="T11" s="52">
        <v>210309.57957145129</v>
      </c>
      <c r="U11" s="52">
        <v>213839.36884757839</v>
      </c>
      <c r="V11" s="52">
        <v>213459.12064288952</v>
      </c>
      <c r="W11" s="52">
        <v>212530.24984564364</v>
      </c>
      <c r="X11" s="52">
        <v>211453.76290629298</v>
      </c>
      <c r="Y11" s="52">
        <v>220760.80547779577</v>
      </c>
      <c r="Z11" s="52">
        <v>219839.7522702695</v>
      </c>
      <c r="AA11" s="52">
        <v>218333.99689114181</v>
      </c>
      <c r="AB11" s="52">
        <v>218924.69540785992</v>
      </c>
      <c r="AC11" s="14">
        <v>2580779.8915967443</v>
      </c>
      <c r="AE11" s="52">
        <v>220406.77041956771</v>
      </c>
      <c r="AF11" s="52">
        <v>222641.14897283554</v>
      </c>
      <c r="AG11" s="52">
        <v>219244.00983755369</v>
      </c>
      <c r="AH11" s="52">
        <v>221704.04793232519</v>
      </c>
      <c r="AI11" s="52">
        <v>221645.91338225119</v>
      </c>
      <c r="AJ11" s="52">
        <v>220024.40764256733</v>
      </c>
      <c r="AK11" s="52">
        <v>218228.6102953025</v>
      </c>
      <c r="AL11" s="52">
        <v>228338.47853938138</v>
      </c>
      <c r="AM11" s="52">
        <v>230955.82402816074</v>
      </c>
      <c r="AN11" s="52">
        <v>231027.25714287307</v>
      </c>
      <c r="AO11" s="52">
        <v>231916.99539070821</v>
      </c>
      <c r="AP11" s="52">
        <v>229577.45374881531</v>
      </c>
      <c r="AQ11" s="14">
        <v>2695710.9173323414</v>
      </c>
      <c r="AS11" s="52">
        <v>225924.14014047134</v>
      </c>
      <c r="AT11" s="52">
        <v>227411.94701380742</v>
      </c>
      <c r="AU11" s="52">
        <v>224270.85070774789</v>
      </c>
      <c r="AV11" s="52">
        <v>227390.94278959904</v>
      </c>
      <c r="AW11" s="52">
        <v>225517.45775564323</v>
      </c>
      <c r="AX11" s="52">
        <v>226179.35737526586</v>
      </c>
      <c r="AY11" s="52">
        <v>227893.36019069768</v>
      </c>
      <c r="AZ11" s="52">
        <v>233907.6140578154</v>
      </c>
      <c r="BA11" s="52">
        <v>233948.02748649989</v>
      </c>
      <c r="BB11" s="52">
        <v>232603.1135381663</v>
      </c>
      <c r="BC11" s="52">
        <v>235813.83579522645</v>
      </c>
      <c r="BD11" s="52">
        <v>235876.99411021851</v>
      </c>
      <c r="BE11" s="14">
        <v>2756737.6409611595</v>
      </c>
      <c r="BG11" s="52">
        <v>8180.8847998080246</v>
      </c>
      <c r="BH11" s="52">
        <v>8470.8083098100233</v>
      </c>
      <c r="BI11" s="52">
        <v>8470.8083098100233</v>
      </c>
      <c r="BJ11" s="52">
        <v>7664.171388724435</v>
      </c>
      <c r="BK11" s="52">
        <v>8472.896559867555</v>
      </c>
      <c r="BL11" s="52">
        <v>8236.8444889466628</v>
      </c>
      <c r="BM11" s="52">
        <v>8588.759572189856</v>
      </c>
      <c r="BN11" s="52">
        <v>8352.5870400557524</v>
      </c>
      <c r="BO11" s="52">
        <v>8668.4766453948632</v>
      </c>
      <c r="BP11" s="52">
        <v>8694.967240893684</v>
      </c>
      <c r="BQ11" s="52">
        <v>8442.5052514196868</v>
      </c>
      <c r="BR11" s="52">
        <v>8730.6089186091831</v>
      </c>
      <c r="BS11" s="14">
        <v>100974.31852552976</v>
      </c>
      <c r="BU11" s="52">
        <v>8508.1201918003535</v>
      </c>
      <c r="BV11" s="52">
        <v>8809.6406422024284</v>
      </c>
      <c r="BW11" s="52">
        <v>8809.6406422024284</v>
      </c>
      <c r="BX11" s="52">
        <v>7970.7382442734179</v>
      </c>
      <c r="BY11" s="52">
        <v>8811.8124222622628</v>
      </c>
      <c r="BZ11" s="52">
        <v>8566.3182685045376</v>
      </c>
      <c r="CA11" s="52">
        <v>8932.3099550774532</v>
      </c>
      <c r="CB11" s="52">
        <v>8686.6905216579889</v>
      </c>
      <c r="CC11" s="52">
        <v>9015.2157112106652</v>
      </c>
      <c r="CD11" s="52">
        <v>9042.7659305294401</v>
      </c>
      <c r="CE11" s="52">
        <v>8780.2054614764784</v>
      </c>
      <c r="CF11" s="52">
        <v>9079.8332753535578</v>
      </c>
      <c r="CG11" s="14">
        <v>105013.29126655101</v>
      </c>
    </row>
    <row r="12" spans="2:85">
      <c r="B12" s="13" t="s">
        <v>687</v>
      </c>
      <c r="C12" s="14"/>
      <c r="D12" s="14"/>
      <c r="E12" s="14"/>
      <c r="F12" s="14"/>
      <c r="G12" s="14"/>
      <c r="H12" s="14"/>
      <c r="I12" s="14"/>
      <c r="J12" s="110"/>
      <c r="K12" s="52"/>
      <c r="L12" s="52"/>
      <c r="M12" s="52"/>
      <c r="N12" s="52"/>
      <c r="O12" s="14">
        <f t="shared" ref="O12:O14" si="6">SUM(C12:N12)</f>
        <v>0</v>
      </c>
      <c r="Q12" s="52">
        <v>73627.843819029804</v>
      </c>
      <c r="R12" s="52">
        <v>74857.034109624205</v>
      </c>
      <c r="S12" s="52">
        <v>67713.419295399319</v>
      </c>
      <c r="T12" s="52">
        <v>75189.83594053924</v>
      </c>
      <c r="U12" s="52">
        <v>72764.357361812159</v>
      </c>
      <c r="V12" s="52">
        <v>75189.83594053924</v>
      </c>
      <c r="W12" s="52">
        <v>72764.357361812159</v>
      </c>
      <c r="X12" s="52">
        <v>75189.83594053924</v>
      </c>
      <c r="Y12" s="52">
        <v>75189.83594053924</v>
      </c>
      <c r="Z12" s="52">
        <v>72764.357361812159</v>
      </c>
      <c r="AA12" s="52">
        <v>75088.774333092268</v>
      </c>
      <c r="AB12" s="52">
        <v>72764.357361812159</v>
      </c>
      <c r="AC12" s="14">
        <v>883103.84476655116</v>
      </c>
      <c r="AE12" s="52">
        <v>74291.789227800182</v>
      </c>
      <c r="AF12" s="52">
        <v>76245.951571975587</v>
      </c>
      <c r="AG12" s="52">
        <v>71326.857922170748</v>
      </c>
      <c r="AH12" s="52">
        <v>76245.951571975587</v>
      </c>
      <c r="AI12" s="52">
        <v>73786.404747073175</v>
      </c>
      <c r="AJ12" s="52">
        <v>76245.951571975587</v>
      </c>
      <c r="AK12" s="52">
        <v>73786.404747073175</v>
      </c>
      <c r="AL12" s="52">
        <v>76245.951571975587</v>
      </c>
      <c r="AM12" s="52">
        <v>76245.951571975587</v>
      </c>
      <c r="AN12" s="52">
        <v>73786.404747073175</v>
      </c>
      <c r="AO12" s="52">
        <v>76245.951571975587</v>
      </c>
      <c r="AP12" s="52">
        <v>73786.404747073175</v>
      </c>
      <c r="AQ12" s="14">
        <v>898239.97557011724</v>
      </c>
      <c r="AS12" s="52">
        <v>67729.289736191611</v>
      </c>
      <c r="AT12" s="52">
        <v>74695.668904448772</v>
      </c>
      <c r="AU12" s="52">
        <v>67467.055784663404</v>
      </c>
      <c r="AV12" s="52">
        <v>74695.668904448772</v>
      </c>
      <c r="AW12" s="52">
        <v>60461.542397853656</v>
      </c>
      <c r="AX12" s="52">
        <v>62476.927144448789</v>
      </c>
      <c r="AY12" s="52">
        <v>62304.213812487811</v>
      </c>
      <c r="AZ12" s="52">
        <v>64381.020939570735</v>
      </c>
      <c r="BA12" s="52">
        <v>65300.101177170734</v>
      </c>
      <c r="BB12" s="52">
        <v>63193.64630048781</v>
      </c>
      <c r="BC12" s="52">
        <v>65300.101177170734</v>
      </c>
      <c r="BD12" s="52">
        <v>63193.64630048781</v>
      </c>
      <c r="BE12" s="14">
        <v>791198.8825794307</v>
      </c>
      <c r="BG12" s="52">
        <v>1099.2136054862435</v>
      </c>
      <c r="BH12" s="52">
        <v>431.20977451541154</v>
      </c>
      <c r="BI12" s="52">
        <v>390.05937936676338</v>
      </c>
      <c r="BJ12" s="52">
        <v>431.20977451541154</v>
      </c>
      <c r="BK12" s="52">
        <v>417.2997817891079</v>
      </c>
      <c r="BL12" s="52">
        <v>431.20977451541154</v>
      </c>
      <c r="BM12" s="52">
        <v>417.2997817891079</v>
      </c>
      <c r="BN12" s="52">
        <v>431.20977451541154</v>
      </c>
      <c r="BO12" s="52">
        <v>431.20977451541154</v>
      </c>
      <c r="BP12" s="52">
        <v>417.2997817891079</v>
      </c>
      <c r="BQ12" s="52">
        <v>430.63019148514883</v>
      </c>
      <c r="BR12" s="52">
        <v>417.2997817891079</v>
      </c>
      <c r="BS12" s="14">
        <v>5745.1511760716458</v>
      </c>
      <c r="BU12" s="52">
        <v>431.20977451541154</v>
      </c>
      <c r="BV12" s="52">
        <v>448.45816549602824</v>
      </c>
      <c r="BW12" s="52">
        <v>405.66175454143411</v>
      </c>
      <c r="BX12" s="52">
        <v>448.45816549602824</v>
      </c>
      <c r="BY12" s="52">
        <v>433.99177306067247</v>
      </c>
      <c r="BZ12" s="52">
        <v>448.45816549602824</v>
      </c>
      <c r="CA12" s="52">
        <v>433.99177306067247</v>
      </c>
      <c r="CB12" s="52">
        <v>448.45816549602824</v>
      </c>
      <c r="CC12" s="52">
        <v>448.45816549602824</v>
      </c>
      <c r="CD12" s="52">
        <v>433.99177306067247</v>
      </c>
      <c r="CE12" s="52">
        <v>447.85539914455501</v>
      </c>
      <c r="CF12" s="52">
        <v>433.99177306067247</v>
      </c>
      <c r="CG12" s="14">
        <v>5262.9848479242319</v>
      </c>
    </row>
    <row r="13" spans="2:85">
      <c r="B13" s="13" t="s">
        <v>688</v>
      </c>
      <c r="C13" s="14"/>
      <c r="D13" s="14"/>
      <c r="E13" s="14"/>
      <c r="F13" s="14"/>
      <c r="G13" s="14"/>
      <c r="H13" s="14"/>
      <c r="I13" s="14"/>
      <c r="J13" s="110"/>
      <c r="K13" s="52"/>
      <c r="L13" s="52"/>
      <c r="M13" s="52"/>
      <c r="N13" s="52"/>
      <c r="O13" s="14">
        <f t="shared" si="6"/>
        <v>0</v>
      </c>
      <c r="Q13" s="52">
        <v>2788.5369999746058</v>
      </c>
      <c r="R13" s="52">
        <v>2573.8664244282977</v>
      </c>
      <c r="S13" s="52">
        <v>5871.2473776311872</v>
      </c>
      <c r="T13" s="52">
        <v>12412.174599789269</v>
      </c>
      <c r="U13" s="52">
        <v>11893.695647915345</v>
      </c>
      <c r="V13" s="52">
        <v>438.74369807868095</v>
      </c>
      <c r="W13" s="52">
        <v>871.46494694935564</v>
      </c>
      <c r="X13" s="52">
        <v>740.71488444625948</v>
      </c>
      <c r="Y13" s="52">
        <v>214.477915374839</v>
      </c>
      <c r="Z13" s="52">
        <v>189.60432482977851</v>
      </c>
      <c r="AA13" s="52">
        <v>0</v>
      </c>
      <c r="AB13" s="52">
        <v>413.79717907255667</v>
      </c>
      <c r="AC13" s="14">
        <v>38408.323998490167</v>
      </c>
      <c r="AE13" s="52">
        <v>2852.7094604915778</v>
      </c>
      <c r="AF13" s="52">
        <v>3877.0745645515622</v>
      </c>
      <c r="AG13" s="52">
        <v>7620.7673567289821</v>
      </c>
      <c r="AH13" s="52">
        <v>11531.826870436731</v>
      </c>
      <c r="AI13" s="52">
        <v>14048.047617931314</v>
      </c>
      <c r="AJ13" s="52">
        <v>153.28079430059282</v>
      </c>
      <c r="AK13" s="52">
        <v>113.15459298392068</v>
      </c>
      <c r="AL13" s="52">
        <v>212.71516458002864</v>
      </c>
      <c r="AM13" s="52">
        <v>2225.3810739601645</v>
      </c>
      <c r="AN13" s="52">
        <v>3384.8322089225599</v>
      </c>
      <c r="AO13" s="52">
        <v>3004.1810587637806</v>
      </c>
      <c r="AP13" s="52">
        <v>1806.3389012218579</v>
      </c>
      <c r="AQ13" s="14">
        <v>50830.309664873064</v>
      </c>
      <c r="AS13" s="52">
        <v>422.23839881387102</v>
      </c>
      <c r="AT13" s="52">
        <v>3018.1606488684406</v>
      </c>
      <c r="AU13" s="52">
        <v>5175.8824169561231</v>
      </c>
      <c r="AV13" s="52">
        <v>7467.5967054927141</v>
      </c>
      <c r="AW13" s="52">
        <v>11808.851017964505</v>
      </c>
      <c r="AX13" s="52">
        <v>14503.64135642986</v>
      </c>
      <c r="AY13" s="52">
        <v>9983.9790549741192</v>
      </c>
      <c r="AZ13" s="52">
        <v>5308.8015313820979</v>
      </c>
      <c r="BA13" s="52">
        <v>1019.2586148741134</v>
      </c>
      <c r="BB13" s="52">
        <v>973.83410949361087</v>
      </c>
      <c r="BC13" s="52">
        <v>2572.9475987716551</v>
      </c>
      <c r="BD13" s="52">
        <v>6753.0347694003494</v>
      </c>
      <c r="BE13" s="14">
        <v>69008.226223421458</v>
      </c>
      <c r="BG13" s="52">
        <v>1248.1135114124359</v>
      </c>
      <c r="BH13" s="52">
        <v>1852.0265503740848</v>
      </c>
      <c r="BI13" s="52">
        <v>2856.433441790924</v>
      </c>
      <c r="BJ13" s="52">
        <v>3043.2398272127839</v>
      </c>
      <c r="BK13" s="52">
        <v>2900.0338093057485</v>
      </c>
      <c r="BL13" s="52">
        <v>979.78509480456967</v>
      </c>
      <c r="BM13" s="52">
        <v>737.67682815445835</v>
      </c>
      <c r="BN13" s="52">
        <v>589.35683245034079</v>
      </c>
      <c r="BO13" s="52">
        <v>588.85966514871609</v>
      </c>
      <c r="BP13" s="52">
        <v>746.85757922097548</v>
      </c>
      <c r="BQ13" s="52">
        <v>1823.7934672199538</v>
      </c>
      <c r="BR13" s="52">
        <v>1391.4417613505123</v>
      </c>
      <c r="BS13" s="14">
        <v>18757.618368445506</v>
      </c>
      <c r="BU13" s="52">
        <v>1687.5213982481923</v>
      </c>
      <c r="BV13" s="52">
        <v>1767.2738944165783</v>
      </c>
      <c r="BW13" s="52">
        <v>2856.433441790924</v>
      </c>
      <c r="BX13" s="52">
        <v>3043.2398272127839</v>
      </c>
      <c r="BY13" s="52">
        <v>2900.0338093057485</v>
      </c>
      <c r="BZ13" s="52">
        <v>979.78509480456967</v>
      </c>
      <c r="CA13" s="52">
        <v>737.67682815445835</v>
      </c>
      <c r="CB13" s="52">
        <v>589.35683245034079</v>
      </c>
      <c r="CC13" s="52">
        <v>588.85966514871609</v>
      </c>
      <c r="CD13" s="52">
        <v>746.85757922097548</v>
      </c>
      <c r="CE13" s="52">
        <v>1857.5082031817769</v>
      </c>
      <c r="CF13" s="52">
        <v>1403.5886632599195</v>
      </c>
      <c r="CG13" s="14">
        <v>19158.135237194983</v>
      </c>
    </row>
    <row r="14" spans="2:85">
      <c r="B14" s="15" t="s">
        <v>7</v>
      </c>
      <c r="C14" s="16">
        <v>276841.52420262742</v>
      </c>
      <c r="D14" s="16">
        <v>275304.09763334884</v>
      </c>
      <c r="E14" s="16">
        <v>273909.18680517009</v>
      </c>
      <c r="F14" s="16">
        <v>275435.02122372907</v>
      </c>
      <c r="G14" s="16">
        <v>271424.23982898699</v>
      </c>
      <c r="H14" s="16">
        <v>273662.63099678484</v>
      </c>
      <c r="I14" s="16">
        <v>270432.82690068986</v>
      </c>
      <c r="J14" s="96">
        <v>281388.69216747285</v>
      </c>
      <c r="K14" s="16">
        <v>284205.01461749943</v>
      </c>
      <c r="L14" s="16">
        <v>286232.75590181543</v>
      </c>
      <c r="M14" s="16">
        <v>287685.6929209517</v>
      </c>
      <c r="N14" s="16">
        <v>283588.00867643132</v>
      </c>
      <c r="O14" s="14">
        <f t="shared" si="6"/>
        <v>3340109.6918755076</v>
      </c>
      <c r="Q14" s="16">
        <v>0</v>
      </c>
      <c r="R14" s="16">
        <v>0</v>
      </c>
      <c r="S14" s="16">
        <v>0</v>
      </c>
      <c r="T14" s="16">
        <v>0</v>
      </c>
      <c r="U14" s="16">
        <v>0</v>
      </c>
      <c r="V14" s="16">
        <v>0</v>
      </c>
      <c r="W14" s="16">
        <v>0</v>
      </c>
      <c r="X14" s="16">
        <v>0</v>
      </c>
      <c r="Y14" s="16">
        <v>0</v>
      </c>
      <c r="Z14" s="16">
        <v>0</v>
      </c>
      <c r="AA14" s="16">
        <v>0</v>
      </c>
      <c r="AB14" s="16">
        <v>0</v>
      </c>
      <c r="AC14" s="14">
        <v>0</v>
      </c>
      <c r="AE14" s="16">
        <v>0</v>
      </c>
      <c r="AF14" s="16">
        <v>0</v>
      </c>
      <c r="AG14" s="16">
        <v>0</v>
      </c>
      <c r="AH14" s="16">
        <v>0</v>
      </c>
      <c r="AI14" s="16">
        <v>0</v>
      </c>
      <c r="AJ14" s="16">
        <v>0</v>
      </c>
      <c r="AK14" s="16">
        <v>0</v>
      </c>
      <c r="AL14" s="16">
        <v>0</v>
      </c>
      <c r="AM14" s="16">
        <v>0</v>
      </c>
      <c r="AN14" s="16">
        <v>0</v>
      </c>
      <c r="AO14" s="16">
        <v>0</v>
      </c>
      <c r="AP14" s="16">
        <v>0</v>
      </c>
      <c r="AQ14" s="14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4">
        <v>0</v>
      </c>
      <c r="BG14" s="16">
        <v>0</v>
      </c>
      <c r="BH14" s="16">
        <v>0</v>
      </c>
      <c r="BI14" s="16">
        <v>0</v>
      </c>
      <c r="BJ14" s="16">
        <v>0</v>
      </c>
      <c r="BK14" s="16">
        <v>0</v>
      </c>
      <c r="BL14" s="16">
        <v>0</v>
      </c>
      <c r="BM14" s="16">
        <v>0</v>
      </c>
      <c r="BN14" s="16">
        <v>0</v>
      </c>
      <c r="BO14" s="16">
        <v>0</v>
      </c>
      <c r="BP14" s="16">
        <v>0</v>
      </c>
      <c r="BQ14" s="16">
        <v>0</v>
      </c>
      <c r="BR14" s="16">
        <v>0</v>
      </c>
      <c r="BS14" s="14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4">
        <v>0</v>
      </c>
    </row>
    <row r="15" spans="2:85">
      <c r="B15" s="17" t="s">
        <v>8</v>
      </c>
      <c r="C15" s="18"/>
      <c r="D15" s="18"/>
      <c r="E15" s="18"/>
      <c r="F15" s="18"/>
      <c r="G15" s="18"/>
      <c r="H15" s="18"/>
      <c r="I15" s="18"/>
      <c r="J15" s="97"/>
      <c r="K15" s="18"/>
      <c r="L15" s="18"/>
      <c r="M15" s="18"/>
      <c r="N15" s="18"/>
      <c r="O15" s="18">
        <v>0</v>
      </c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>
        <v>0</v>
      </c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>
        <v>0</v>
      </c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>
        <v>0</v>
      </c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>
        <v>0</v>
      </c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>
        <v>0</v>
      </c>
    </row>
    <row r="16" spans="2:85">
      <c r="B16" s="19"/>
      <c r="C16" s="20"/>
      <c r="D16" s="20"/>
      <c r="E16" s="20"/>
      <c r="F16" s="20"/>
      <c r="G16" s="20"/>
      <c r="H16" s="20"/>
      <c r="I16" s="20"/>
      <c r="J16" s="98"/>
      <c r="K16" s="20"/>
      <c r="L16" s="20"/>
      <c r="M16" s="20"/>
      <c r="N16" s="20"/>
      <c r="O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</row>
    <row r="17" spans="2:85">
      <c r="B17" s="11" t="s">
        <v>9</v>
      </c>
      <c r="C17" s="12">
        <f t="shared" ref="C17:O17" si="7">C18+C35+C41+C42</f>
        <v>-195194.36224364015</v>
      </c>
      <c r="D17" s="12">
        <f t="shared" si="7"/>
        <v>-138127.13238046909</v>
      </c>
      <c r="E17" s="12">
        <f t="shared" si="7"/>
        <v>-120953.78892226113</v>
      </c>
      <c r="F17" s="12">
        <f t="shared" si="7"/>
        <v>-121660.77808710809</v>
      </c>
      <c r="G17" s="12">
        <f t="shared" si="7"/>
        <v>-133082.56814092252</v>
      </c>
      <c r="H17" s="12">
        <f t="shared" si="7"/>
        <v>-145935.40685832227</v>
      </c>
      <c r="I17" s="12">
        <f t="shared" si="7"/>
        <v>-147859.71797402127</v>
      </c>
      <c r="J17" s="94">
        <f t="shared" si="7"/>
        <v>-153602.70916411057</v>
      </c>
      <c r="K17" s="12">
        <f t="shared" si="7"/>
        <v>-150864.44969472173</v>
      </c>
      <c r="L17" s="12">
        <f t="shared" si="7"/>
        <v>-158993.31366312239</v>
      </c>
      <c r="M17" s="12">
        <f t="shared" si="7"/>
        <v>-143850.23982230015</v>
      </c>
      <c r="N17" s="12">
        <f t="shared" si="7"/>
        <v>-143752.92323118495</v>
      </c>
      <c r="O17" s="12">
        <f t="shared" si="7"/>
        <v>-1753877.3901821843</v>
      </c>
      <c r="Q17" s="12">
        <v>-242916.32299185795</v>
      </c>
      <c r="R17" s="12">
        <v>-118225.84882887699</v>
      </c>
      <c r="S17" s="12">
        <v>-119771.50871620126</v>
      </c>
      <c r="T17" s="12">
        <v>-132775.52955288228</v>
      </c>
      <c r="U17" s="12">
        <v>-117628.11770207647</v>
      </c>
      <c r="V17" s="12">
        <v>-121655.99657261517</v>
      </c>
      <c r="W17" s="12">
        <v>-142670.91522221098</v>
      </c>
      <c r="X17" s="12">
        <v>-162242.1164728872</v>
      </c>
      <c r="Y17" s="12">
        <v>-169935.50104685748</v>
      </c>
      <c r="Z17" s="12">
        <v>-176717.45257752674</v>
      </c>
      <c r="AA17" s="12">
        <v>-167047.22823440857</v>
      </c>
      <c r="AB17" s="12">
        <v>-159793.11164582739</v>
      </c>
      <c r="AC17" s="12">
        <v>-1831379.6495642285</v>
      </c>
      <c r="AE17" s="12">
        <v>-373310.63421203353</v>
      </c>
      <c r="AF17" s="12">
        <v>-112192.03927769331</v>
      </c>
      <c r="AG17" s="12">
        <v>-112818.20271164442</v>
      </c>
      <c r="AH17" s="12">
        <v>-125561.3077206961</v>
      </c>
      <c r="AI17" s="12">
        <v>-108917.46500304445</v>
      </c>
      <c r="AJ17" s="12">
        <v>-111876.56424013898</v>
      </c>
      <c r="AK17" s="12">
        <v>-119398.41490525141</v>
      </c>
      <c r="AL17" s="12">
        <v>-130553.81305993049</v>
      </c>
      <c r="AM17" s="12">
        <v>-58671.486604679667</v>
      </c>
      <c r="AN17" s="12">
        <v>-139557.27430755761</v>
      </c>
      <c r="AO17" s="12">
        <v>-127572.43662778038</v>
      </c>
      <c r="AP17" s="12">
        <v>-125432.61229348098</v>
      </c>
      <c r="AQ17" s="12">
        <v>-1645862.2509639314</v>
      </c>
      <c r="AS17" s="12">
        <v>-401558.48594109976</v>
      </c>
      <c r="AT17" s="12">
        <v>-108640.96806453964</v>
      </c>
      <c r="AU17" s="12">
        <v>-108030.18688913502</v>
      </c>
      <c r="AV17" s="12">
        <v>-119696.97637408397</v>
      </c>
      <c r="AW17" s="12">
        <v>-108020.30173674601</v>
      </c>
      <c r="AX17" s="12">
        <v>-112791.22302318153</v>
      </c>
      <c r="AY17" s="12">
        <v>-110643.90755621024</v>
      </c>
      <c r="AZ17" s="12">
        <v>-109117.16375348059</v>
      </c>
      <c r="BA17" s="12">
        <v>-108461.86887815638</v>
      </c>
      <c r="BB17" s="12">
        <v>-121300.60452888389</v>
      </c>
      <c r="BC17" s="12">
        <v>-116236.00948768144</v>
      </c>
      <c r="BD17" s="12">
        <v>-115956.24731318791</v>
      </c>
      <c r="BE17" s="12">
        <v>-1640453.943546386</v>
      </c>
      <c r="BG17" s="12">
        <f t="shared" ref="BG17:BS17" si="8">BG18+BG35+BG41+BG42</f>
        <v>-5304.1511180418329</v>
      </c>
      <c r="BH17" s="12">
        <f t="shared" si="8"/>
        <v>-5233.9355845478958</v>
      </c>
      <c r="BI17" s="12">
        <f t="shared" si="8"/>
        <v>-5581.5666974392152</v>
      </c>
      <c r="BJ17" s="12">
        <f t="shared" si="8"/>
        <v>-5890.3047450242366</v>
      </c>
      <c r="BK17" s="12">
        <f t="shared" si="8"/>
        <v>-5398.7136001779636</v>
      </c>
      <c r="BL17" s="12">
        <f t="shared" si="8"/>
        <v>-5760.2038283893799</v>
      </c>
      <c r="BM17" s="12">
        <f t="shared" si="8"/>
        <v>-5694.3470618411448</v>
      </c>
      <c r="BN17" s="12">
        <f t="shared" si="8"/>
        <v>-4924.6531852171702</v>
      </c>
      <c r="BO17" s="12">
        <f t="shared" si="8"/>
        <v>-5112.0571927159872</v>
      </c>
      <c r="BP17" s="12">
        <f t="shared" si="8"/>
        <v>-5821.559335579138</v>
      </c>
      <c r="BQ17" s="12">
        <f t="shared" si="8"/>
        <v>-5139.9144194853161</v>
      </c>
      <c r="BR17" s="12">
        <f t="shared" si="8"/>
        <v>-4936.617546289669</v>
      </c>
      <c r="BS17" s="12">
        <f t="shared" si="8"/>
        <v>-64798.024314748938</v>
      </c>
      <c r="BU17" s="12">
        <f t="shared" ref="BU17:CG17" si="9">BU18+BU35+BU41+BU42</f>
        <v>-5449.2759983025244</v>
      </c>
      <c r="BV17" s="12">
        <f t="shared" si="9"/>
        <v>-5325.0548942111691</v>
      </c>
      <c r="BW17" s="12">
        <f t="shared" si="9"/>
        <v>-5614.9514042851151</v>
      </c>
      <c r="BX17" s="12">
        <f t="shared" si="9"/>
        <v>-5530.2192337811857</v>
      </c>
      <c r="BY17" s="12">
        <f t="shared" si="9"/>
        <v>-5461.0680566988885</v>
      </c>
      <c r="BZ17" s="12">
        <f t="shared" si="9"/>
        <v>-5367.9916531190129</v>
      </c>
      <c r="CA17" s="12">
        <f t="shared" si="9"/>
        <v>-5610.7627690377431</v>
      </c>
      <c r="CB17" s="12">
        <f t="shared" si="9"/>
        <v>-4978.3356897217745</v>
      </c>
      <c r="CC17" s="12">
        <f t="shared" si="9"/>
        <v>-5172.9292894236323</v>
      </c>
      <c r="CD17" s="12">
        <f t="shared" si="9"/>
        <v>-5872.2556164199359</v>
      </c>
      <c r="CE17" s="12">
        <f t="shared" si="9"/>
        <v>-5198.9466542118826</v>
      </c>
      <c r="CF17" s="12">
        <f t="shared" si="9"/>
        <v>-4991.49650711492</v>
      </c>
      <c r="CG17" s="12">
        <f t="shared" si="9"/>
        <v>-64573.287766327783</v>
      </c>
    </row>
    <row r="18" spans="2:85">
      <c r="B18" s="13" t="s">
        <v>10</v>
      </c>
      <c r="C18" s="14">
        <f t="shared" ref="C18:O18" si="10">C19+C27+C29+C30+C31+C32+C33+C34+C28</f>
        <v>-85263.915313485559</v>
      </c>
      <c r="D18" s="14">
        <f t="shared" si="10"/>
        <v>-81401.838605782556</v>
      </c>
      <c r="E18" s="14">
        <f t="shared" si="10"/>
        <v>-67247.276352300309</v>
      </c>
      <c r="F18" s="14">
        <f t="shared" si="10"/>
        <v>-67299.36273865636</v>
      </c>
      <c r="G18" s="14">
        <f t="shared" si="10"/>
        <v>-79395.291681800489</v>
      </c>
      <c r="H18" s="14">
        <f t="shared" si="10"/>
        <v>-92441.620948808122</v>
      </c>
      <c r="I18" s="14">
        <f t="shared" si="10"/>
        <v>-94457.106884269146</v>
      </c>
      <c r="J18" s="95">
        <f t="shared" si="10"/>
        <v>-98990.010452647301</v>
      </c>
      <c r="K18" s="14">
        <f t="shared" si="10"/>
        <v>-95752.756453172275</v>
      </c>
      <c r="L18" s="14">
        <f t="shared" si="10"/>
        <v>-103345.99567441095</v>
      </c>
      <c r="M18" s="14">
        <f t="shared" si="10"/>
        <v>-87795.070422530931</v>
      </c>
      <c r="N18" s="14">
        <f t="shared" si="10"/>
        <v>-88480.375640956438</v>
      </c>
      <c r="O18" s="14">
        <f t="shared" si="10"/>
        <v>-1041870.6211688204</v>
      </c>
      <c r="Q18" s="14">
        <v>-80709.371749464641</v>
      </c>
      <c r="R18" s="14">
        <v>-73423.16072943632</v>
      </c>
      <c r="S18" s="14">
        <v>-74691.980044397991</v>
      </c>
      <c r="T18" s="14">
        <v>-80419.97975399514</v>
      </c>
      <c r="U18" s="14">
        <v>-71998.7656404273</v>
      </c>
      <c r="V18" s="14">
        <v>-75914.33109905204</v>
      </c>
      <c r="W18" s="14">
        <v>-94914.458439154827</v>
      </c>
      <c r="X18" s="14">
        <v>-115991.06261172007</v>
      </c>
      <c r="Y18" s="14">
        <v>-122975.36720622695</v>
      </c>
      <c r="Z18" s="14">
        <v>-118330.60647302869</v>
      </c>
      <c r="AA18" s="14">
        <v>-119685.23671327242</v>
      </c>
      <c r="AB18" s="14">
        <v>-110761.08529346039</v>
      </c>
      <c r="AC18" s="14">
        <v>-1139815.4057536367</v>
      </c>
      <c r="AD18" s="14"/>
      <c r="AE18" s="14">
        <v>-121386.63110308634</v>
      </c>
      <c r="AF18" s="14">
        <v>-66159.686127380977</v>
      </c>
      <c r="AG18" s="14">
        <v>-65730.075068295482</v>
      </c>
      <c r="AH18" s="14">
        <v>-73128.691397739327</v>
      </c>
      <c r="AI18" s="14">
        <v>-64194.741273229723</v>
      </c>
      <c r="AJ18" s="14">
        <v>-66272.551588147471</v>
      </c>
      <c r="AK18" s="14">
        <v>-73972.884982476477</v>
      </c>
      <c r="AL18" s="14">
        <v>-86203.107619848219</v>
      </c>
      <c r="AM18" s="14">
        <v>-13119.505423087732</v>
      </c>
      <c r="AN18" s="14">
        <v>-83523.888724500634</v>
      </c>
      <c r="AO18" s="14">
        <v>-81209.153625970008</v>
      </c>
      <c r="AP18" s="14">
        <v>-78445.285654010295</v>
      </c>
      <c r="AQ18" s="14">
        <v>-873346.20258777274</v>
      </c>
      <c r="AS18" s="14">
        <v>-65768.199544030649</v>
      </c>
      <c r="AT18" s="14">
        <v>-64482.54991366218</v>
      </c>
      <c r="AU18" s="14">
        <v>-63708.582069753822</v>
      </c>
      <c r="AV18" s="14">
        <v>-68280.716923171189</v>
      </c>
      <c r="AW18" s="14">
        <v>-64144.284723126089</v>
      </c>
      <c r="AX18" s="14">
        <v>-69201.724697164522</v>
      </c>
      <c r="AY18" s="14">
        <v>-64335.684457719799</v>
      </c>
      <c r="AZ18" s="14">
        <v>-65030.423538824994</v>
      </c>
      <c r="BA18" s="14">
        <v>-64782.784491637183</v>
      </c>
      <c r="BB18" s="14">
        <v>-68107.197541966641</v>
      </c>
      <c r="BC18" s="14">
        <v>-70615.162611188003</v>
      </c>
      <c r="BD18" s="14">
        <v>-70298.205185620784</v>
      </c>
      <c r="BE18" s="14">
        <v>-798755.51569786563</v>
      </c>
      <c r="BG18" s="14">
        <f t="shared" ref="BG18:BS18" si="11">BG19+BG27+BG29+BG30+BG31+BG32+BG33+BG34+BG28</f>
        <v>-3017.0187244342305</v>
      </c>
      <c r="BH18" s="14">
        <f t="shared" si="11"/>
        <v>-2815.3532753091777</v>
      </c>
      <c r="BI18" s="14">
        <f t="shared" si="11"/>
        <v>-3203.0266172181546</v>
      </c>
      <c r="BJ18" s="14">
        <f t="shared" si="11"/>
        <v>-3356.7096315173117</v>
      </c>
      <c r="BK18" s="14">
        <f t="shared" si="11"/>
        <v>-3181.5149251435655</v>
      </c>
      <c r="BL18" s="14">
        <f t="shared" si="11"/>
        <v>-3565.5631867023817</v>
      </c>
      <c r="BM18" s="14">
        <f t="shared" si="11"/>
        <v>-3478.4363296963566</v>
      </c>
      <c r="BN18" s="14">
        <f t="shared" si="11"/>
        <v>-2744.5085517399689</v>
      </c>
      <c r="BO18" s="14">
        <f t="shared" si="11"/>
        <v>-2861.2705492137188</v>
      </c>
      <c r="BP18" s="14">
        <f t="shared" si="11"/>
        <v>-3446.7016810079558</v>
      </c>
      <c r="BQ18" s="14">
        <f t="shared" si="11"/>
        <v>-2834.4018521610778</v>
      </c>
      <c r="BR18" s="14">
        <f t="shared" si="11"/>
        <v>-2635.6386059718807</v>
      </c>
      <c r="BS18" s="14">
        <f t="shared" si="11"/>
        <v>-37140.143930115773</v>
      </c>
      <c r="BU18" s="14">
        <f t="shared" ref="BU18:CG18" si="12">BU19+BU27+BU29+BU30+BU31+BU32+BU33+BU34+BU28</f>
        <v>-3076.2314779598855</v>
      </c>
      <c r="BV18" s="14">
        <f t="shared" si="12"/>
        <v>-2932.861956899068</v>
      </c>
      <c r="BW18" s="14">
        <f t="shared" si="12"/>
        <v>-3275.7377238062513</v>
      </c>
      <c r="BX18" s="14">
        <f t="shared" si="12"/>
        <v>-3018.6491578535142</v>
      </c>
      <c r="BY18" s="14">
        <f t="shared" si="12"/>
        <v>-3275.3095573444648</v>
      </c>
      <c r="BZ18" s="14">
        <f t="shared" si="12"/>
        <v>-3189.0706817428527</v>
      </c>
      <c r="CA18" s="14">
        <f t="shared" si="12"/>
        <v>-3407.2021975870784</v>
      </c>
      <c r="CB18" s="14">
        <f t="shared" si="12"/>
        <v>-2806.8482044005395</v>
      </c>
      <c r="CC18" s="14">
        <f t="shared" si="12"/>
        <v>-2937.5548037357166</v>
      </c>
      <c r="CD18" s="14">
        <f t="shared" si="12"/>
        <v>-3506.3691023297774</v>
      </c>
      <c r="CE18" s="14">
        <f t="shared" si="12"/>
        <v>-2902.7053165791644</v>
      </c>
      <c r="CF18" s="14">
        <f t="shared" si="12"/>
        <v>-2700.4663522564633</v>
      </c>
      <c r="CG18" s="14">
        <f t="shared" si="12"/>
        <v>-37029.006532494772</v>
      </c>
    </row>
    <row r="19" spans="2:85">
      <c r="B19" s="21" t="s">
        <v>11</v>
      </c>
      <c r="C19" s="14">
        <f t="shared" ref="C19" si="13">SUM(C20:C26)</f>
        <v>-10363.342023807083</v>
      </c>
      <c r="D19" s="14">
        <f t="shared" ref="D19:O19" si="14">SUM(D20:D26)</f>
        <v>-14106.24062550193</v>
      </c>
      <c r="E19" s="14">
        <f t="shared" si="14"/>
        <v>-13830.401642722201</v>
      </c>
      <c r="F19" s="14">
        <f t="shared" si="14"/>
        <v>-13159.184788813967</v>
      </c>
      <c r="G19" s="14">
        <f t="shared" si="14"/>
        <v>-12116.640645552681</v>
      </c>
      <c r="H19" s="14">
        <f t="shared" si="14"/>
        <v>-12990.406066405509</v>
      </c>
      <c r="I19" s="14">
        <f t="shared" si="14"/>
        <v>-10976.779458991941</v>
      </c>
      <c r="J19" s="95">
        <f t="shared" si="14"/>
        <v>-10516.464663061906</v>
      </c>
      <c r="K19" s="14">
        <f t="shared" si="14"/>
        <v>-11167.879723536103</v>
      </c>
      <c r="L19" s="14">
        <f t="shared" si="14"/>
        <v>-22823.079455111623</v>
      </c>
      <c r="M19" s="14">
        <f t="shared" si="14"/>
        <v>-11430.687466126226</v>
      </c>
      <c r="N19" s="14">
        <f t="shared" si="14"/>
        <v>-13359.951778642355</v>
      </c>
      <c r="O19" s="14">
        <f t="shared" si="14"/>
        <v>-156841.05833827352</v>
      </c>
      <c r="Q19" s="14">
        <v>-8928.9456504705795</v>
      </c>
      <c r="R19" s="14">
        <v>-11228.884986789246</v>
      </c>
      <c r="S19" s="14">
        <v>-13948.917225276191</v>
      </c>
      <c r="T19" s="14">
        <v>-17214.402647556333</v>
      </c>
      <c r="U19" s="14">
        <v>-12052.486671608411</v>
      </c>
      <c r="V19" s="14">
        <v>-13772.881153128783</v>
      </c>
      <c r="W19" s="14">
        <v>-11535.384623554344</v>
      </c>
      <c r="X19" s="14">
        <v>-11927.307765443409</v>
      </c>
      <c r="Y19" s="14">
        <v>-10831.746039853138</v>
      </c>
      <c r="Z19" s="14">
        <v>-10130.372402241745</v>
      </c>
      <c r="AA19" s="14">
        <v>-12388.074610619455</v>
      </c>
      <c r="AB19" s="14">
        <v>-16158.690108137627</v>
      </c>
      <c r="AC19" s="14">
        <v>-150118.09388467926</v>
      </c>
      <c r="AE19" s="14">
        <v>-9403.8623929290043</v>
      </c>
      <c r="AF19" s="14">
        <v>-10784.974528818977</v>
      </c>
      <c r="AG19" s="14">
        <v>-12327.950441259778</v>
      </c>
      <c r="AH19" s="14">
        <v>-18122.451535555861</v>
      </c>
      <c r="AI19" s="14">
        <v>-13055.171441457205</v>
      </c>
      <c r="AJ19" s="14">
        <v>-14618.487838049048</v>
      </c>
      <c r="AK19" s="14">
        <v>-15101.165405552536</v>
      </c>
      <c r="AL19" s="14">
        <v>-14906.69853474889</v>
      </c>
      <c r="AM19" s="14">
        <v>-13191.428439765466</v>
      </c>
      <c r="AN19" s="14">
        <v>-12557.096890012852</v>
      </c>
      <c r="AO19" s="14">
        <v>-13869.310173192651</v>
      </c>
      <c r="AP19" s="14">
        <v>-15328.693779674471</v>
      </c>
      <c r="AQ19" s="14">
        <v>-163267.29140101676</v>
      </c>
      <c r="AS19" s="14">
        <v>-8938.7346118613368</v>
      </c>
      <c r="AT19" s="14">
        <v>-10193.696157587972</v>
      </c>
      <c r="AU19" s="14">
        <v>-10729.289053471579</v>
      </c>
      <c r="AV19" s="14">
        <v>-15736.878127925245</v>
      </c>
      <c r="AW19" s="14">
        <v>-11472.216479055374</v>
      </c>
      <c r="AX19" s="14">
        <v>-12847.955198087819</v>
      </c>
      <c r="AY19" s="14">
        <v>-12345.930609831212</v>
      </c>
      <c r="AZ19" s="14">
        <v>-11407.811953890196</v>
      </c>
      <c r="BA19" s="14">
        <v>-11047.431619701918</v>
      </c>
      <c r="BB19" s="14">
        <v>-9703.151207045772</v>
      </c>
      <c r="BC19" s="14">
        <v>-11931.255655086792</v>
      </c>
      <c r="BD19" s="14">
        <v>-12452.751008452342</v>
      </c>
      <c r="BE19" s="14">
        <v>-138807.10168199756</v>
      </c>
      <c r="BG19" s="14">
        <f t="shared" ref="BG19:BS19" si="15">SUM(BG20:BG26)</f>
        <v>-1356.3098305560291</v>
      </c>
      <c r="BH19" s="14">
        <f t="shared" si="15"/>
        <v>-1015.1902291303045</v>
      </c>
      <c r="BI19" s="14">
        <f t="shared" si="15"/>
        <v>-1302.379164063638</v>
      </c>
      <c r="BJ19" s="14">
        <f t="shared" si="15"/>
        <v>-1807.6150052275746</v>
      </c>
      <c r="BK19" s="14">
        <f t="shared" si="15"/>
        <v>-1524.1416557609077</v>
      </c>
      <c r="BL19" s="14">
        <f t="shared" si="15"/>
        <v>-1764.2599056275744</v>
      </c>
      <c r="BM19" s="14">
        <f t="shared" si="15"/>
        <v>-1584.6523127389185</v>
      </c>
      <c r="BN19" s="14">
        <f t="shared" si="15"/>
        <v>-1200.5187007774255</v>
      </c>
      <c r="BO19" s="14">
        <f t="shared" si="15"/>
        <v>-1167.5640321107587</v>
      </c>
      <c r="BP19" s="14">
        <f t="shared" si="15"/>
        <v>-1500.7570378089886</v>
      </c>
      <c r="BQ19" s="14">
        <f t="shared" si="15"/>
        <v>-1150.1083369107587</v>
      </c>
      <c r="BR19" s="14">
        <f t="shared" si="15"/>
        <v>-1247.2236597456254</v>
      </c>
      <c r="BS19" s="14">
        <f t="shared" si="15"/>
        <v>-16620.719870458503</v>
      </c>
      <c r="BU19" s="14">
        <f t="shared" ref="BU19:CG19" si="16">SUM(BU20:BU26)</f>
        <v>-1347.0309690789586</v>
      </c>
      <c r="BV19" s="14">
        <f t="shared" si="16"/>
        <v>-1017.6672796313045</v>
      </c>
      <c r="BW19" s="14">
        <f t="shared" si="16"/>
        <v>-1304.865636964638</v>
      </c>
      <c r="BX19" s="14">
        <f t="shared" si="16"/>
        <v>-1411.8328524768046</v>
      </c>
      <c r="BY19" s="14">
        <f t="shared" si="16"/>
        <v>-1556.195235810138</v>
      </c>
      <c r="BZ19" s="14">
        <f t="shared" si="16"/>
        <v>-1321.0283304768045</v>
      </c>
      <c r="CA19" s="14">
        <f t="shared" si="16"/>
        <v>-1442.9957832077978</v>
      </c>
      <c r="CB19" s="14">
        <f t="shared" si="16"/>
        <v>-1205.1338147714246</v>
      </c>
      <c r="CC19" s="14">
        <f t="shared" si="16"/>
        <v>-1180.679146104758</v>
      </c>
      <c r="CD19" s="14">
        <f t="shared" si="16"/>
        <v>-1488.0468387714245</v>
      </c>
      <c r="CE19" s="14">
        <f t="shared" si="16"/>
        <v>-1155.7517181047579</v>
      </c>
      <c r="CF19" s="14">
        <f t="shared" si="16"/>
        <v>-1260.5268081802246</v>
      </c>
      <c r="CG19" s="14">
        <f t="shared" si="16"/>
        <v>-15691.754413579034</v>
      </c>
    </row>
    <row r="20" spans="2:85">
      <c r="B20" s="17" t="s">
        <v>12</v>
      </c>
      <c r="C20" s="18">
        <v>-4681.5809597026937</v>
      </c>
      <c r="D20" s="18">
        <v>-6694.4878566663583</v>
      </c>
      <c r="E20" s="18">
        <v>-4609.1607586178134</v>
      </c>
      <c r="F20" s="18">
        <v>-4569.6772380429129</v>
      </c>
      <c r="G20" s="18">
        <v>-4535.8790654482946</v>
      </c>
      <c r="H20" s="18">
        <v>-4838.0500609677874</v>
      </c>
      <c r="I20" s="18">
        <v>-4767.0642637208875</v>
      </c>
      <c r="J20" s="97">
        <v>-4748.8659946756688</v>
      </c>
      <c r="K20" s="18">
        <v>-4729.501504719934</v>
      </c>
      <c r="L20" s="18">
        <v>-4735.3334902457955</v>
      </c>
      <c r="M20" s="18">
        <v>-6542.4772708551718</v>
      </c>
      <c r="N20" s="18">
        <v>-6673.9772708551718</v>
      </c>
      <c r="O20" s="18">
        <f>SUM(C20:N20)</f>
        <v>-62126.055734518493</v>
      </c>
      <c r="Q20" s="18">
        <v>-4984.4563418986654</v>
      </c>
      <c r="R20" s="18">
        <v>-5034.5730405506665</v>
      </c>
      <c r="S20" s="18">
        <v>-5510.2782886326067</v>
      </c>
      <c r="T20" s="18">
        <v>-10205.44595031775</v>
      </c>
      <c r="U20" s="18">
        <v>-5479.0671010364986</v>
      </c>
      <c r="V20" s="18">
        <v>-5785.1377558902032</v>
      </c>
      <c r="W20" s="18">
        <v>-5476.1862129824312</v>
      </c>
      <c r="X20" s="18">
        <v>-5774.6854929824312</v>
      </c>
      <c r="Y20" s="18">
        <v>-5363.4671292812245</v>
      </c>
      <c r="Z20" s="18">
        <v>-5414.2268892812253</v>
      </c>
      <c r="AA20" s="18">
        <v>-7444.0772000475408</v>
      </c>
      <c r="AB20" s="18">
        <v>-7581.8149108990465</v>
      </c>
      <c r="AC20" s="18">
        <v>-74053.416313800291</v>
      </c>
      <c r="AE20" s="18">
        <v>-4814.5068746428597</v>
      </c>
      <c r="AF20" s="18">
        <v>-4926.5203223928593</v>
      </c>
      <c r="AG20" s="18">
        <v>-5107.866699985806</v>
      </c>
      <c r="AH20" s="18">
        <v>-9226.670015563308</v>
      </c>
      <c r="AI20" s="18">
        <v>-5163.3206955633059</v>
      </c>
      <c r="AJ20" s="18">
        <v>-5531.7609536445279</v>
      </c>
      <c r="AK20" s="18">
        <v>-5449.753335321393</v>
      </c>
      <c r="AL20" s="18">
        <v>-5489.9385753213928</v>
      </c>
      <c r="AM20" s="18">
        <v>-5332.299791972423</v>
      </c>
      <c r="AN20" s="18">
        <v>-5344.2878719724231</v>
      </c>
      <c r="AO20" s="18">
        <v>-7273.0368705442788</v>
      </c>
      <c r="AP20" s="18">
        <v>-7426.4134705620654</v>
      </c>
      <c r="AQ20" s="18">
        <v>-71086.375477486654</v>
      </c>
      <c r="AS20" s="18">
        <v>-5103.1561026400004</v>
      </c>
      <c r="AT20" s="18">
        <v>-5118.5989357600001</v>
      </c>
      <c r="AU20" s="18">
        <v>-5233.7646286399995</v>
      </c>
      <c r="AV20" s="18">
        <v>-10394.467088639998</v>
      </c>
      <c r="AW20" s="18">
        <v>-5219.6657386400002</v>
      </c>
      <c r="AX20" s="18">
        <v>-5527.5109943199996</v>
      </c>
      <c r="AY20" s="18">
        <v>-5578.332984319999</v>
      </c>
      <c r="AZ20" s="18">
        <v>-5450.7801133149997</v>
      </c>
      <c r="BA20" s="18">
        <v>-5459.1029933149994</v>
      </c>
      <c r="BB20" s="18">
        <v>-5422.1385633149994</v>
      </c>
      <c r="BC20" s="18">
        <v>-7366.6580283150006</v>
      </c>
      <c r="BD20" s="18">
        <v>-7537.2227683150004</v>
      </c>
      <c r="BE20" s="18">
        <v>-73411.398939534993</v>
      </c>
      <c r="BG20" s="18">
        <v>-398.29823331139119</v>
      </c>
      <c r="BH20" s="18">
        <v>-291.66734621900002</v>
      </c>
      <c r="BI20" s="18">
        <v>-297.60294781900006</v>
      </c>
      <c r="BJ20" s="18">
        <v>-306.95212231626999</v>
      </c>
      <c r="BK20" s="18">
        <v>-537.33643751626994</v>
      </c>
      <c r="BL20" s="18">
        <v>-384.12352071626998</v>
      </c>
      <c r="BM20" s="18">
        <v>-331.72671549428082</v>
      </c>
      <c r="BN20" s="18">
        <v>-314.56843686612081</v>
      </c>
      <c r="BO20" s="18">
        <v>-318.76843686612079</v>
      </c>
      <c r="BP20" s="18">
        <v>-320.50403846612085</v>
      </c>
      <c r="BQ20" s="18">
        <v>-314.77524166612085</v>
      </c>
      <c r="BR20" s="18">
        <v>-413.16939583432082</v>
      </c>
      <c r="BS20" s="18">
        <v>-4229.4928730912861</v>
      </c>
      <c r="BU20" s="18">
        <v>-429.01937183432085</v>
      </c>
      <c r="BV20" s="18">
        <v>-296.70439672000003</v>
      </c>
      <c r="BW20" s="18">
        <v>-302.64942072000008</v>
      </c>
      <c r="BX20" s="18">
        <v>-313.72996956550003</v>
      </c>
      <c r="BY20" s="18">
        <v>-568.95001756550016</v>
      </c>
      <c r="BZ20" s="18">
        <v>-390.89194556550001</v>
      </c>
      <c r="CA20" s="18">
        <v>-345.0701859631601</v>
      </c>
      <c r="CB20" s="18">
        <v>-319.18355086012008</v>
      </c>
      <c r="CC20" s="18">
        <v>-331.88355086012012</v>
      </c>
      <c r="CD20" s="18">
        <v>-323.12857486012007</v>
      </c>
      <c r="CE20" s="18">
        <v>-320.41862286012008</v>
      </c>
      <c r="CF20" s="18">
        <v>-426.4725442689201</v>
      </c>
      <c r="CG20" s="18">
        <v>-4368.1021516433821</v>
      </c>
    </row>
    <row r="21" spans="2:85">
      <c r="B21" s="17" t="s">
        <v>13</v>
      </c>
      <c r="C21" s="18">
        <v>-103.86</v>
      </c>
      <c r="D21" s="18">
        <v>-101.06</v>
      </c>
      <c r="E21" s="18">
        <v>-103.86</v>
      </c>
      <c r="F21" s="18">
        <v>-95.06</v>
      </c>
      <c r="G21" s="18">
        <v>-101.86</v>
      </c>
      <c r="H21" s="116">
        <v>-97.06</v>
      </c>
      <c r="I21" s="18">
        <v>-63.86</v>
      </c>
      <c r="J21" s="97">
        <v>-63.06</v>
      </c>
      <c r="K21" s="18">
        <v>-65.86</v>
      </c>
      <c r="L21" s="18">
        <v>-57.06</v>
      </c>
      <c r="M21" s="18">
        <v>-63.86</v>
      </c>
      <c r="N21" s="18">
        <v>-62.06</v>
      </c>
      <c r="O21" s="18">
        <f t="shared" ref="O21:O44" si="17">SUM(C21:N21)</f>
        <v>-978.52000000000021</v>
      </c>
      <c r="Q21" s="18">
        <v>-10.834739080814471</v>
      </c>
      <c r="R21" s="18">
        <v>-16.26273908081447</v>
      </c>
      <c r="S21" s="18">
        <v>-9.2187390808144709</v>
      </c>
      <c r="T21" s="18">
        <v>-12.66273908081447</v>
      </c>
      <c r="U21" s="18">
        <v>-13.45373908081447</v>
      </c>
      <c r="V21" s="18">
        <v>-13.978739080814471</v>
      </c>
      <c r="W21" s="18">
        <v>-13.218739080814471</v>
      </c>
      <c r="X21" s="18">
        <v>-13.26273908081447</v>
      </c>
      <c r="Y21" s="18">
        <v>-10.01873908081447</v>
      </c>
      <c r="Z21" s="18">
        <v>-16.662739080814472</v>
      </c>
      <c r="AA21" s="18">
        <v>-12.834739080814471</v>
      </c>
      <c r="AB21" s="18">
        <v>-51.662739080814468</v>
      </c>
      <c r="AC21" s="18">
        <v>-194.07186896977365</v>
      </c>
      <c r="AE21" s="18">
        <v>-98</v>
      </c>
      <c r="AF21" s="18">
        <v>-28</v>
      </c>
      <c r="AG21" s="18">
        <v>-29</v>
      </c>
      <c r="AH21" s="18">
        <v>-30</v>
      </c>
      <c r="AI21" s="18">
        <v>-25</v>
      </c>
      <c r="AJ21" s="18">
        <v>-23</v>
      </c>
      <c r="AK21" s="18">
        <v>-23</v>
      </c>
      <c r="AL21" s="18">
        <v>-23</v>
      </c>
      <c r="AM21" s="18">
        <v>-23</v>
      </c>
      <c r="AN21" s="18">
        <v>-23</v>
      </c>
      <c r="AO21" s="18">
        <v>-23</v>
      </c>
      <c r="AP21" s="18">
        <v>-23</v>
      </c>
      <c r="AQ21" s="18">
        <v>-371</v>
      </c>
      <c r="AS21" s="18">
        <v>-22.402840000000001</v>
      </c>
      <c r="AT21" s="18">
        <v>-22.402840000000001</v>
      </c>
      <c r="AU21" s="18">
        <v>-282.40284000000003</v>
      </c>
      <c r="AV21" s="18">
        <v>-23.977</v>
      </c>
      <c r="AW21" s="18">
        <v>-23.977</v>
      </c>
      <c r="AX21" s="18">
        <v>-23.977</v>
      </c>
      <c r="AY21" s="18">
        <v>-24.771999999999998</v>
      </c>
      <c r="AZ21" s="18">
        <v>-23.977</v>
      </c>
      <c r="BA21" s="18">
        <v>-24.771999999999998</v>
      </c>
      <c r="BB21" s="18">
        <v>-23.977</v>
      </c>
      <c r="BC21" s="18">
        <v>-24.771999999999998</v>
      </c>
      <c r="BD21" s="18">
        <v>-23.977</v>
      </c>
      <c r="BE21" s="18">
        <v>-545.3865199999999</v>
      </c>
      <c r="BG21" s="18">
        <v>-2.1273333333333335</v>
      </c>
      <c r="BH21" s="18">
        <v>-2.0833333333333335</v>
      </c>
      <c r="BI21" s="18">
        <v>-2.5273333333333334</v>
      </c>
      <c r="BJ21" s="18">
        <v>-8.3333333333333329E-2</v>
      </c>
      <c r="BK21" s="18">
        <v>-4.1273333333333326</v>
      </c>
      <c r="BL21" s="18">
        <v>-8.3333333333333329E-2</v>
      </c>
      <c r="BM21" s="18">
        <v>-2.5273333333333334</v>
      </c>
      <c r="BN21" s="18">
        <v>-2.0833333333333335</v>
      </c>
      <c r="BO21" s="18">
        <v>-2.1273333333333335</v>
      </c>
      <c r="BP21" s="18">
        <v>-0.48333333333333334</v>
      </c>
      <c r="BQ21" s="18">
        <v>-4.1273333333333326</v>
      </c>
      <c r="BR21" s="18">
        <v>-8.3333333333333329E-2</v>
      </c>
      <c r="BS21" s="18">
        <v>-22.463999999999999</v>
      </c>
      <c r="BU21" s="18">
        <v>-2.1273333333333335</v>
      </c>
      <c r="BV21" s="18">
        <v>-2.0833333333333335</v>
      </c>
      <c r="BW21" s="18">
        <v>-2.5273333333333334</v>
      </c>
      <c r="BX21" s="18">
        <v>-8.3333333333333329E-2</v>
      </c>
      <c r="BY21" s="18">
        <v>-4.1273333333333326</v>
      </c>
      <c r="BZ21" s="18">
        <v>-8.3333333333333329E-2</v>
      </c>
      <c r="CA21" s="18">
        <v>-2.5273333333333334</v>
      </c>
      <c r="CB21" s="18">
        <v>-2.0833333333333335</v>
      </c>
      <c r="CC21" s="18">
        <v>-2.1273333333333335</v>
      </c>
      <c r="CD21" s="18">
        <v>-0.48333333333333334</v>
      </c>
      <c r="CE21" s="18">
        <v>-4.1273333333333326</v>
      </c>
      <c r="CF21" s="18">
        <v>-8.3333333333333329E-2</v>
      </c>
      <c r="CG21" s="18">
        <v>-22.463999999999999</v>
      </c>
    </row>
    <row r="22" spans="2:85">
      <c r="B22" s="17" t="s">
        <v>14</v>
      </c>
      <c r="C22" s="18">
        <v>-180</v>
      </c>
      <c r="D22" s="18">
        <v>-155</v>
      </c>
      <c r="E22" s="18">
        <v>-155</v>
      </c>
      <c r="F22" s="18">
        <v>-155</v>
      </c>
      <c r="G22" s="18">
        <v>-155</v>
      </c>
      <c r="H22" s="18">
        <v>-180</v>
      </c>
      <c r="I22" s="18">
        <v>-180</v>
      </c>
      <c r="J22" s="97">
        <v>-155</v>
      </c>
      <c r="K22" s="18">
        <v>-155</v>
      </c>
      <c r="L22" s="18">
        <v>-165</v>
      </c>
      <c r="M22" s="18">
        <v>-165</v>
      </c>
      <c r="N22" s="18">
        <v>-190</v>
      </c>
      <c r="O22" s="18">
        <f t="shared" si="17"/>
        <v>-1990</v>
      </c>
      <c r="Q22" s="18">
        <v>-200</v>
      </c>
      <c r="R22" s="18">
        <v>-200</v>
      </c>
      <c r="S22" s="18">
        <v>-200</v>
      </c>
      <c r="T22" s="18">
        <v>-200</v>
      </c>
      <c r="U22" s="18">
        <v>-200</v>
      </c>
      <c r="V22" s="18">
        <v>-200</v>
      </c>
      <c r="W22" s="18">
        <v>-200</v>
      </c>
      <c r="X22" s="18">
        <v>-200</v>
      </c>
      <c r="Y22" s="18">
        <v>-200</v>
      </c>
      <c r="Z22" s="18">
        <v>-200</v>
      </c>
      <c r="AA22" s="18">
        <v>-260</v>
      </c>
      <c r="AB22" s="18">
        <v>-260</v>
      </c>
      <c r="AC22" s="18">
        <v>-2520</v>
      </c>
      <c r="AE22" s="18">
        <v>-205</v>
      </c>
      <c r="AF22" s="18">
        <v>-155</v>
      </c>
      <c r="AG22" s="18">
        <v>-299</v>
      </c>
      <c r="AH22" s="18">
        <v>-269</v>
      </c>
      <c r="AI22" s="18">
        <v>-219</v>
      </c>
      <c r="AJ22" s="18">
        <v>-219</v>
      </c>
      <c r="AK22" s="18">
        <v>-332</v>
      </c>
      <c r="AL22" s="18">
        <v>-362</v>
      </c>
      <c r="AM22" s="18">
        <v>-282</v>
      </c>
      <c r="AN22" s="18">
        <v>-332</v>
      </c>
      <c r="AO22" s="18">
        <v>-282</v>
      </c>
      <c r="AP22" s="18">
        <v>-282</v>
      </c>
      <c r="AQ22" s="18">
        <v>-3238</v>
      </c>
      <c r="AS22" s="18">
        <v>-201.8</v>
      </c>
      <c r="AT22" s="18">
        <v>-204.8</v>
      </c>
      <c r="AU22" s="18">
        <v>-201.8</v>
      </c>
      <c r="AV22" s="18">
        <v>-201.8</v>
      </c>
      <c r="AW22" s="18">
        <v>-204.8</v>
      </c>
      <c r="AX22" s="18">
        <v>-276.8</v>
      </c>
      <c r="AY22" s="18">
        <v>-206.8</v>
      </c>
      <c r="AZ22" s="18">
        <v>-279.8</v>
      </c>
      <c r="BA22" s="18">
        <v>-276.8</v>
      </c>
      <c r="BB22" s="18">
        <v>-201.8</v>
      </c>
      <c r="BC22" s="18">
        <v>-284.8</v>
      </c>
      <c r="BD22" s="18">
        <v>-201.8</v>
      </c>
      <c r="BE22" s="18">
        <v>-2743.6000000000004</v>
      </c>
      <c r="BG22" s="18">
        <v>-50</v>
      </c>
      <c r="BH22" s="18">
        <v>-50</v>
      </c>
      <c r="BI22" s="18">
        <v>-50</v>
      </c>
      <c r="BJ22" s="18">
        <v>-50</v>
      </c>
      <c r="BK22" s="18">
        <v>-50</v>
      </c>
      <c r="BL22" s="18">
        <v>-50</v>
      </c>
      <c r="BM22" s="18">
        <v>-50</v>
      </c>
      <c r="BN22" s="18">
        <v>-50</v>
      </c>
      <c r="BO22" s="18">
        <v>-50</v>
      </c>
      <c r="BP22" s="18">
        <v>-50</v>
      </c>
      <c r="BQ22" s="18">
        <v>-50</v>
      </c>
      <c r="BR22" s="18">
        <v>-50</v>
      </c>
      <c r="BS22" s="18">
        <v>-600</v>
      </c>
      <c r="BU22" s="18">
        <v>-50</v>
      </c>
      <c r="BV22" s="18">
        <v>-50</v>
      </c>
      <c r="BW22" s="18">
        <v>-50</v>
      </c>
      <c r="BX22" s="18">
        <v>-50</v>
      </c>
      <c r="BY22" s="18">
        <v>-50</v>
      </c>
      <c r="BZ22" s="18">
        <v>-50</v>
      </c>
      <c r="CA22" s="18">
        <v>-50</v>
      </c>
      <c r="CB22" s="18">
        <v>-50</v>
      </c>
      <c r="CC22" s="18">
        <v>-50</v>
      </c>
      <c r="CD22" s="18">
        <v>-50</v>
      </c>
      <c r="CE22" s="18">
        <v>-50</v>
      </c>
      <c r="CF22" s="18">
        <v>-50</v>
      </c>
      <c r="CG22" s="18">
        <v>-600</v>
      </c>
    </row>
    <row r="23" spans="2:85">
      <c r="B23" s="17" t="s">
        <v>15</v>
      </c>
      <c r="C23" s="18">
        <v>-124.75</v>
      </c>
      <c r="D23" s="18">
        <v>-155.41021806451613</v>
      </c>
      <c r="E23" s="18">
        <v>-126.55</v>
      </c>
      <c r="F23" s="18">
        <v>-140.762</v>
      </c>
      <c r="G23" s="18">
        <v>-118.95</v>
      </c>
      <c r="H23" s="18">
        <v>-196.8</v>
      </c>
      <c r="I23" s="18">
        <v>-198.35</v>
      </c>
      <c r="J23" s="97">
        <v>-216.75021806451613</v>
      </c>
      <c r="K23" s="18">
        <v>-209.35</v>
      </c>
      <c r="L23" s="18">
        <v>-221.36</v>
      </c>
      <c r="M23" s="18">
        <v>-188.35</v>
      </c>
      <c r="N23" s="18">
        <v>-235.84755451612901</v>
      </c>
      <c r="O23" s="18">
        <f t="shared" si="17"/>
        <v>-2133.2299906451613</v>
      </c>
      <c r="Q23" s="18">
        <v>-219.00701113140383</v>
      </c>
      <c r="R23" s="18">
        <v>-229.00101113140383</v>
      </c>
      <c r="S23" s="18">
        <v>-227.50101113140383</v>
      </c>
      <c r="T23" s="18">
        <v>-208.27101113140381</v>
      </c>
      <c r="U23" s="18">
        <v>-220.77101113140381</v>
      </c>
      <c r="V23" s="18">
        <v>-366.62101113140392</v>
      </c>
      <c r="W23" s="18">
        <v>-221.54701113140382</v>
      </c>
      <c r="X23" s="18">
        <v>-203.52101113140381</v>
      </c>
      <c r="Y23" s="18">
        <v>-211.77101113140381</v>
      </c>
      <c r="Z23" s="18">
        <v>-216.17302113140383</v>
      </c>
      <c r="AA23" s="18">
        <v>-209.12101113140383</v>
      </c>
      <c r="AB23" s="18">
        <v>-396.92101113140393</v>
      </c>
      <c r="AC23" s="18">
        <v>-2930.226143576846</v>
      </c>
      <c r="AE23" s="18">
        <v>-190.12731333731617</v>
      </c>
      <c r="AF23" s="18">
        <v>-256.31929485991498</v>
      </c>
      <c r="AG23" s="18">
        <v>-232.80682325347206</v>
      </c>
      <c r="AH23" s="18">
        <v>-223.98886790968368</v>
      </c>
      <c r="AI23" s="18">
        <v>-221.17346709506876</v>
      </c>
      <c r="AJ23" s="18">
        <v>-399.83038081375031</v>
      </c>
      <c r="AK23" s="18">
        <v>-193.5885652348783</v>
      </c>
      <c r="AL23" s="18">
        <v>-200.24080919698392</v>
      </c>
      <c r="AM23" s="18">
        <v>-243.5942439942128</v>
      </c>
      <c r="AN23" s="18">
        <v>-187.08206558978864</v>
      </c>
      <c r="AO23" s="18">
        <v>-226.94841781419197</v>
      </c>
      <c r="AP23" s="18">
        <v>-350.00191265753489</v>
      </c>
      <c r="AQ23" s="18">
        <v>-2925.7021617567966</v>
      </c>
      <c r="AS23" s="18">
        <v>-100.2030033485964</v>
      </c>
      <c r="AT23" s="18">
        <v>-118.94001821923183</v>
      </c>
      <c r="AU23" s="18">
        <v>-119.35172279883896</v>
      </c>
      <c r="AV23" s="18">
        <v>-161.0679334125044</v>
      </c>
      <c r="AW23" s="18">
        <v>-182.57037680663197</v>
      </c>
      <c r="AX23" s="18">
        <v>-330.81806173507823</v>
      </c>
      <c r="AY23" s="18">
        <v>-188.48333790247108</v>
      </c>
      <c r="AZ23" s="18">
        <v>-132.28882767445646</v>
      </c>
      <c r="BA23" s="18">
        <v>-152.0788659597784</v>
      </c>
      <c r="BB23" s="18">
        <v>-111.84971371057571</v>
      </c>
      <c r="BC23" s="18">
        <v>-134.6453884195509</v>
      </c>
      <c r="BD23" s="18">
        <v>-220.78788603152108</v>
      </c>
      <c r="BE23" s="18">
        <v>-1953.0851360192357</v>
      </c>
      <c r="BG23" s="18">
        <v>-25.684183070771123</v>
      </c>
      <c r="BH23" s="18">
        <v>-25.744183070771122</v>
      </c>
      <c r="BI23" s="18">
        <v>-31.844183070771123</v>
      </c>
      <c r="BJ23" s="18">
        <v>-31.444183070771125</v>
      </c>
      <c r="BK23" s="18">
        <v>-29.144183070771124</v>
      </c>
      <c r="BL23" s="18">
        <v>-26.584183070771122</v>
      </c>
      <c r="BM23" s="18">
        <v>-30.284183070771125</v>
      </c>
      <c r="BN23" s="18">
        <v>-30.584183070771122</v>
      </c>
      <c r="BO23" s="18">
        <v>-23.084183070771122</v>
      </c>
      <c r="BP23" s="18">
        <v>-30.284183070771125</v>
      </c>
      <c r="BQ23" s="18">
        <v>-32.984183070771117</v>
      </c>
      <c r="BR23" s="18">
        <v>-30.284183070771125</v>
      </c>
      <c r="BS23" s="18">
        <v>-347.95019684925353</v>
      </c>
      <c r="BU23" s="18">
        <v>-25.684183070771123</v>
      </c>
      <c r="BV23" s="18">
        <v>-23.184183070771123</v>
      </c>
      <c r="BW23" s="18">
        <v>-29.284183070771125</v>
      </c>
      <c r="BX23" s="18">
        <v>-28.884183070771122</v>
      </c>
      <c r="BY23" s="18">
        <v>-26.584183070771122</v>
      </c>
      <c r="BZ23" s="18">
        <v>-26.584183070771122</v>
      </c>
      <c r="CA23" s="18">
        <v>-30.284183070771125</v>
      </c>
      <c r="CB23" s="18">
        <v>-30.584183070771122</v>
      </c>
      <c r="CC23" s="18">
        <v>-23.084183070771122</v>
      </c>
      <c r="CD23" s="18">
        <v>-30.284183070771125</v>
      </c>
      <c r="CE23" s="18">
        <v>-32.984183070771117</v>
      </c>
      <c r="CF23" s="18">
        <v>-30.284183070771125</v>
      </c>
      <c r="CG23" s="18">
        <v>-337.71019684925352</v>
      </c>
    </row>
    <row r="24" spans="2:85">
      <c r="B24" s="17" t="s">
        <v>16</v>
      </c>
      <c r="C24" s="18">
        <v>-3023.1819410399999</v>
      </c>
      <c r="D24" s="18">
        <v>-3076.4457610399995</v>
      </c>
      <c r="E24" s="18">
        <v>-5216.1697610399997</v>
      </c>
      <c r="F24" s="18">
        <v>-5400.4447610400002</v>
      </c>
      <c r="G24" s="18">
        <v>-4252.6313130399994</v>
      </c>
      <c r="H24" s="18">
        <v>-4877.8142610399991</v>
      </c>
      <c r="I24" s="18">
        <v>-3376.2724055399999</v>
      </c>
      <c r="J24" s="97">
        <v>-2917.0829939240002</v>
      </c>
      <c r="K24" s="18">
        <v>-3416.5184290851148</v>
      </c>
      <c r="L24" s="18">
        <v>-3910.0719055400004</v>
      </c>
      <c r="M24" s="18">
        <v>-2340.3424055399996</v>
      </c>
      <c r="N24" s="18">
        <v>-2052.2564055399998</v>
      </c>
      <c r="O24" s="18">
        <f t="shared" si="17"/>
        <v>-43859.232343409116</v>
      </c>
      <c r="Q24" s="18">
        <v>-2437.67958</v>
      </c>
      <c r="R24" s="18">
        <v>-3973.9255800000001</v>
      </c>
      <c r="S24" s="18">
        <v>-4652.3505680716698</v>
      </c>
      <c r="T24" s="18">
        <v>-4809.9709999999995</v>
      </c>
      <c r="U24" s="18">
        <v>-4423.7212</v>
      </c>
      <c r="V24" s="18">
        <v>-4816.5117</v>
      </c>
      <c r="W24" s="18">
        <v>-4128.6140400000004</v>
      </c>
      <c r="X24" s="18">
        <v>-3145.8365772223997</v>
      </c>
      <c r="Y24" s="18">
        <v>-3534.52054</v>
      </c>
      <c r="Z24" s="18">
        <v>-2584.2328057219393</v>
      </c>
      <c r="AA24" s="18">
        <v>-2596.2230399999999</v>
      </c>
      <c r="AB24" s="18">
        <v>-3532.1825400000002</v>
      </c>
      <c r="AC24" s="18">
        <v>-44635.769171016007</v>
      </c>
      <c r="AE24" s="18">
        <v>-2290.3288535241209</v>
      </c>
      <c r="AF24" s="18">
        <v>-2591.612853524121</v>
      </c>
      <c r="AG24" s="18">
        <v>-3378.668841595791</v>
      </c>
      <c r="AH24" s="18">
        <v>-4699.7425940407875</v>
      </c>
      <c r="AI24" s="18">
        <v>-4161.3799273741206</v>
      </c>
      <c r="AJ24" s="18">
        <v>-4520.7454273741205</v>
      </c>
      <c r="AK24" s="18">
        <v>-5941.5189273741216</v>
      </c>
      <c r="AL24" s="18">
        <v>-5190.4272753263649</v>
      </c>
      <c r="AM24" s="18">
        <v>-4425.600427374121</v>
      </c>
      <c r="AN24" s="18">
        <v>-3734.6636930960599</v>
      </c>
      <c r="AO24" s="18">
        <v>-3361.7195515840408</v>
      </c>
      <c r="AP24" s="18">
        <v>-3192.9300940407875</v>
      </c>
      <c r="AQ24" s="18">
        <v>-47489.338466228553</v>
      </c>
      <c r="AS24" s="18">
        <v>-2689.5396707407408</v>
      </c>
      <c r="AT24" s="18">
        <v>-2968.467550740741</v>
      </c>
      <c r="AU24" s="18">
        <v>-2896.1490507407411</v>
      </c>
      <c r="AV24" s="18">
        <v>-3209.6675507407413</v>
      </c>
      <c r="AW24" s="18">
        <v>-3570.862550740741</v>
      </c>
      <c r="AX24" s="18">
        <v>-3865.9500507407411</v>
      </c>
      <c r="AY24" s="18">
        <v>-4534.7115507407416</v>
      </c>
      <c r="AZ24" s="18">
        <v>-3497.4975507407412</v>
      </c>
      <c r="BA24" s="18">
        <v>-2477.9550507407412</v>
      </c>
      <c r="BB24" s="18">
        <v>-2296.0175507407412</v>
      </c>
      <c r="BC24" s="18">
        <v>-2320.688550740741</v>
      </c>
      <c r="BD24" s="18">
        <v>-2182.1832001058197</v>
      </c>
      <c r="BE24" s="18">
        <v>-36509.689878253972</v>
      </c>
      <c r="BG24" s="18">
        <v>-445.12949550720003</v>
      </c>
      <c r="BH24" s="18">
        <v>-335.10811650720001</v>
      </c>
      <c r="BI24" s="18">
        <v>-409.93411650719997</v>
      </c>
      <c r="BJ24" s="18">
        <v>-638.64811650720003</v>
      </c>
      <c r="BK24" s="18">
        <v>-535.08811650720008</v>
      </c>
      <c r="BL24" s="18">
        <v>-476.74411650719998</v>
      </c>
      <c r="BM24" s="18">
        <v>-468.84349550720003</v>
      </c>
      <c r="BN24" s="18">
        <v>-558.79549550720003</v>
      </c>
      <c r="BO24" s="18">
        <v>-489.71349550720004</v>
      </c>
      <c r="BP24" s="18">
        <v>-609.24823093876307</v>
      </c>
      <c r="BQ24" s="18">
        <v>-406.21349550720004</v>
      </c>
      <c r="BR24" s="18">
        <v>-400.29949550719999</v>
      </c>
      <c r="BS24" s="18">
        <v>-5773.7657865179626</v>
      </c>
      <c r="BU24" s="18">
        <v>-430.12949550720003</v>
      </c>
      <c r="BV24" s="18">
        <v>-335.10811650720001</v>
      </c>
      <c r="BW24" s="18">
        <v>-409.93411650719997</v>
      </c>
      <c r="BX24" s="18">
        <v>-388.64811650719997</v>
      </c>
      <c r="BY24" s="18">
        <v>-535.08811650720008</v>
      </c>
      <c r="BZ24" s="18">
        <v>-476.74411650719998</v>
      </c>
      <c r="CA24" s="18">
        <v>-468.84349550720003</v>
      </c>
      <c r="CB24" s="18">
        <v>-558.79549550720003</v>
      </c>
      <c r="CC24" s="18">
        <v>-489.71349550720004</v>
      </c>
      <c r="CD24" s="18">
        <v>-590.91349550719997</v>
      </c>
      <c r="CE24" s="18">
        <v>-406.21349550720004</v>
      </c>
      <c r="CF24" s="18">
        <v>-400.29949550719999</v>
      </c>
      <c r="CG24" s="18">
        <v>-5490.4310510863997</v>
      </c>
    </row>
    <row r="25" spans="2:85">
      <c r="B25" s="17" t="s">
        <v>17</v>
      </c>
      <c r="C25" s="18">
        <f>'[120]RP (apres)'!Q23+'[120]RP (apres)'!Q24</f>
        <v>-1806.929123064388</v>
      </c>
      <c r="D25" s="18">
        <f>'[120]RP (apres)'!R23+'[120]RP (apres)'!R24</f>
        <v>-3031.7467897310553</v>
      </c>
      <c r="E25" s="18">
        <f>'[120]RP (apres)'!S23+'[120]RP (apres)'!S24</f>
        <v>-2712.121123064388</v>
      </c>
      <c r="F25" s="18">
        <f>'[120]RP (apres)'!T23+'[120]RP (apres)'!T24</f>
        <v>-1699.4007897310546</v>
      </c>
      <c r="G25" s="18">
        <f>'[120]RP (apres)'!U23+'[120]RP (apres)'!U24</f>
        <v>-2122.7802670643882</v>
      </c>
      <c r="H25" s="18">
        <f>'[120]RP (apres)'!V23+'[120]RP (apres)'!V24</f>
        <v>-1677.9150777310545</v>
      </c>
      <c r="I25" s="18">
        <f>'[120]RP (apres)'!W23+'[120]RP (apres)'!W24</f>
        <v>-1385.566123064388</v>
      </c>
      <c r="J25" s="18">
        <f>'[120]RP (apres)'!X23+'[120]RP (apres)'!X24</f>
        <v>-1223.1637897310545</v>
      </c>
      <c r="K25" s="18">
        <f>'[120]RP (apres)'!Y23+'[120]RP (apres)'!Y24</f>
        <v>-1676.5081230643882</v>
      </c>
      <c r="L25" s="18">
        <f>'[120]RP (apres)'!Z23+'[120]RP (apres)'!Z24</f>
        <v>-12896.612392659159</v>
      </c>
      <c r="M25" s="18">
        <f>'[120]RP (apres)'!AA23+'[120]RP (apres)'!AA24</f>
        <v>-1354.816123064388</v>
      </c>
      <c r="N25" s="18">
        <f>'[120]RP (apres)'!AB23+'[120]RP (apres)'!AB24</f>
        <v>-1009.8355477310547</v>
      </c>
      <c r="O25" s="18">
        <f t="shared" si="17"/>
        <v>-32597.395269700763</v>
      </c>
      <c r="Q25" s="18">
        <v>-745.9429783596953</v>
      </c>
      <c r="R25" s="18">
        <v>-1020.8929760263621</v>
      </c>
      <c r="S25" s="18">
        <v>-1499.8389783596956</v>
      </c>
      <c r="T25" s="18">
        <v>-1031.8223070263621</v>
      </c>
      <c r="U25" s="18">
        <v>-1065.8689803596953</v>
      </c>
      <c r="V25" s="18">
        <v>-1459.2023070263622</v>
      </c>
      <c r="W25" s="18">
        <v>-906.58898035969548</v>
      </c>
      <c r="X25" s="18">
        <v>-1356.7723050263619</v>
      </c>
      <c r="Y25" s="18">
        <v>-569.23898035969523</v>
      </c>
      <c r="Z25" s="18">
        <v>-937.97230702636216</v>
      </c>
      <c r="AA25" s="18">
        <v>-1209.5889803596954</v>
      </c>
      <c r="AB25" s="18">
        <v>-695.38030702636206</v>
      </c>
      <c r="AC25" s="18">
        <v>-12499.110387316345</v>
      </c>
      <c r="AE25" s="18">
        <v>-674.02435142470858</v>
      </c>
      <c r="AF25" s="18">
        <v>-1238.6470580420801</v>
      </c>
      <c r="AG25" s="18">
        <v>-1442.7330764247085</v>
      </c>
      <c r="AH25" s="18">
        <v>-1623.1750580420801</v>
      </c>
      <c r="AI25" s="18">
        <v>-1488.2223514247087</v>
      </c>
      <c r="AJ25" s="18">
        <v>-1295.576076216649</v>
      </c>
      <c r="AK25" s="18">
        <v>-1133.8295776221444</v>
      </c>
      <c r="AL25" s="18">
        <v>-1761.7648749041489</v>
      </c>
      <c r="AM25" s="18">
        <v>-1096.6069764247088</v>
      </c>
      <c r="AN25" s="18">
        <v>-1520.2362593545802</v>
      </c>
      <c r="AO25" s="18">
        <v>-1491.2783332501397</v>
      </c>
      <c r="AP25" s="18">
        <v>-832.12130241408488</v>
      </c>
      <c r="AQ25" s="18">
        <v>-15598.215295544744</v>
      </c>
      <c r="AS25" s="18">
        <v>-604.29813000000001</v>
      </c>
      <c r="AT25" s="18">
        <v>-855.99813000000006</v>
      </c>
      <c r="AU25" s="18">
        <v>-1333.5981299999999</v>
      </c>
      <c r="AV25" s="18">
        <v>-1049.8672900000001</v>
      </c>
      <c r="AW25" s="18">
        <v>-1697.3490099999999</v>
      </c>
      <c r="AX25" s="18">
        <v>-1646.25001</v>
      </c>
      <c r="AY25" s="18">
        <v>-1372.25001</v>
      </c>
      <c r="AZ25" s="18">
        <v>-1635.2850100000001</v>
      </c>
      <c r="BA25" s="18">
        <v>-1478.4450099999999</v>
      </c>
      <c r="BB25" s="18">
        <v>-1036.6550100000002</v>
      </c>
      <c r="BC25" s="18">
        <v>-1112.6290100000001</v>
      </c>
      <c r="BD25" s="18">
        <v>-773.12601000000018</v>
      </c>
      <c r="BE25" s="18">
        <v>-14595.750759999999</v>
      </c>
      <c r="BG25" s="18">
        <v>-176.55808533333331</v>
      </c>
      <c r="BH25" s="18">
        <v>-212.07474999999997</v>
      </c>
      <c r="BI25" s="18">
        <v>-388.95808333333338</v>
      </c>
      <c r="BJ25" s="18">
        <v>-440.72475000000009</v>
      </c>
      <c r="BK25" s="18">
        <v>-269.93308533333334</v>
      </c>
      <c r="BL25" s="18">
        <v>-699.77475200000003</v>
      </c>
      <c r="BM25" s="18">
        <v>-276.40808533333336</v>
      </c>
      <c r="BN25" s="18">
        <v>-175.47475199999997</v>
      </c>
      <c r="BO25" s="18">
        <v>-230.35808333333333</v>
      </c>
      <c r="BP25" s="18">
        <v>-265.47475200000002</v>
      </c>
      <c r="BQ25" s="18">
        <v>-283.05808333333329</v>
      </c>
      <c r="BR25" s="18">
        <v>-294.87475200000006</v>
      </c>
      <c r="BS25" s="18">
        <v>-3713.6720140000007</v>
      </c>
      <c r="BU25" s="18">
        <v>-176.55808533333331</v>
      </c>
      <c r="BV25" s="18">
        <v>-212.07474999999997</v>
      </c>
      <c r="BW25" s="18">
        <v>-388.95808333333338</v>
      </c>
      <c r="BX25" s="18">
        <v>-290.72474999999997</v>
      </c>
      <c r="BY25" s="18">
        <v>-272.93308533333334</v>
      </c>
      <c r="BZ25" s="18">
        <v>-249.77475199999998</v>
      </c>
      <c r="CA25" s="18">
        <v>-271.40808533333336</v>
      </c>
      <c r="CB25" s="18">
        <v>-175.47475199999997</v>
      </c>
      <c r="CC25" s="18">
        <v>-230.35808333333333</v>
      </c>
      <c r="CD25" s="18">
        <v>-268.47475200000002</v>
      </c>
      <c r="CE25" s="18">
        <v>-283.05808333333329</v>
      </c>
      <c r="CF25" s="18">
        <v>-294.87475200000006</v>
      </c>
      <c r="CG25" s="18">
        <v>-3114.6720140000007</v>
      </c>
    </row>
    <row r="26" spans="2:85">
      <c r="B26" s="17" t="s">
        <v>18</v>
      </c>
      <c r="C26" s="18">
        <v>-443.04</v>
      </c>
      <c r="D26" s="18">
        <v>-892.08999999999992</v>
      </c>
      <c r="E26" s="18">
        <v>-907.54</v>
      </c>
      <c r="F26" s="18">
        <v>-1098.8399999999999</v>
      </c>
      <c r="G26" s="18">
        <v>-829.54</v>
      </c>
      <c r="H26" s="18">
        <v>-1122.7666666666667</v>
      </c>
      <c r="I26" s="18">
        <v>-1005.6666666666667</v>
      </c>
      <c r="J26" s="97">
        <v>-1192.5416666666667</v>
      </c>
      <c r="K26" s="18">
        <v>-915.14166666666677</v>
      </c>
      <c r="L26" s="18">
        <v>-837.64166666666677</v>
      </c>
      <c r="M26" s="18">
        <v>-775.8416666666667</v>
      </c>
      <c r="N26" s="18">
        <v>-3135.9749999999999</v>
      </c>
      <c r="O26" s="18">
        <f t="shared" si="17"/>
        <v>-13156.625000000002</v>
      </c>
      <c r="Q26" s="18">
        <v>-331.02499999999998</v>
      </c>
      <c r="R26" s="18">
        <v>-754.22964000000002</v>
      </c>
      <c r="S26" s="18">
        <v>-1849.72964</v>
      </c>
      <c r="T26" s="18">
        <v>-746.22964000000002</v>
      </c>
      <c r="U26" s="18">
        <v>-649.60464000000002</v>
      </c>
      <c r="V26" s="18">
        <v>-1131.4296400000001</v>
      </c>
      <c r="W26" s="18">
        <v>-589.22964000000002</v>
      </c>
      <c r="X26" s="18">
        <v>-1233.22964</v>
      </c>
      <c r="Y26" s="18">
        <v>-942.72964000000002</v>
      </c>
      <c r="Z26" s="18">
        <v>-761.10464000000002</v>
      </c>
      <c r="AA26" s="18">
        <v>-656.22964000000002</v>
      </c>
      <c r="AB26" s="18">
        <v>-3640.7285999999999</v>
      </c>
      <c r="AC26" s="18">
        <v>-13285.499999999998</v>
      </c>
      <c r="AE26" s="18">
        <v>-1131.875</v>
      </c>
      <c r="AF26" s="18">
        <v>-1588.875</v>
      </c>
      <c r="AG26" s="18">
        <v>-1837.875</v>
      </c>
      <c r="AH26" s="18">
        <v>-2049.875</v>
      </c>
      <c r="AI26" s="18">
        <v>-1777.075</v>
      </c>
      <c r="AJ26" s="18">
        <v>-2628.5749999999998</v>
      </c>
      <c r="AK26" s="18">
        <v>-2027.4749999999999</v>
      </c>
      <c r="AL26" s="18">
        <v>-1879.327</v>
      </c>
      <c r="AM26" s="18">
        <v>-1788.327</v>
      </c>
      <c r="AN26" s="18">
        <v>-1415.827</v>
      </c>
      <c r="AO26" s="18">
        <v>-1211.327</v>
      </c>
      <c r="AP26" s="18">
        <v>-3222.2269999999999</v>
      </c>
      <c r="AQ26" s="18">
        <v>-22558.660000000003</v>
      </c>
      <c r="AS26" s="18">
        <v>-217.334865132</v>
      </c>
      <c r="AT26" s="18">
        <v>-904.48868286799984</v>
      </c>
      <c r="AU26" s="18">
        <v>-662.22268129199995</v>
      </c>
      <c r="AV26" s="18">
        <v>-696.03126513199993</v>
      </c>
      <c r="AW26" s="18">
        <v>-572.99180286800004</v>
      </c>
      <c r="AX26" s="18">
        <v>-1176.6490812919999</v>
      </c>
      <c r="AY26" s="18">
        <v>-440.58072686800006</v>
      </c>
      <c r="AZ26" s="18">
        <v>-388.18345216</v>
      </c>
      <c r="BA26" s="18">
        <v>-1178.2776996864002</v>
      </c>
      <c r="BB26" s="18">
        <v>-610.71336927945606</v>
      </c>
      <c r="BC26" s="18">
        <v>-687.06267761149832</v>
      </c>
      <c r="BD26" s="18">
        <v>-1513.6541440000001</v>
      </c>
      <c r="BE26" s="18">
        <v>-9048.1904481893544</v>
      </c>
      <c r="BG26" s="18">
        <v>-258.51249999999999</v>
      </c>
      <c r="BH26" s="18">
        <v>-98.512500000000003</v>
      </c>
      <c r="BI26" s="18">
        <v>-121.5125</v>
      </c>
      <c r="BJ26" s="18">
        <v>-339.76249999999999</v>
      </c>
      <c r="BK26" s="18">
        <v>-98.512500000000003</v>
      </c>
      <c r="BL26" s="18">
        <v>-126.95</v>
      </c>
      <c r="BM26" s="18">
        <v>-424.86250000000001</v>
      </c>
      <c r="BN26" s="18">
        <v>-69.012500000000003</v>
      </c>
      <c r="BO26" s="18">
        <v>-53.512500000000003</v>
      </c>
      <c r="BP26" s="18">
        <v>-224.76249999999999</v>
      </c>
      <c r="BQ26" s="18">
        <v>-58.95</v>
      </c>
      <c r="BR26" s="18">
        <v>-58.512500000000003</v>
      </c>
      <c r="BS26" s="18">
        <v>-1933.3750000000002</v>
      </c>
      <c r="BU26" s="18">
        <v>-233.51249999999999</v>
      </c>
      <c r="BV26" s="18">
        <v>-98.512500000000003</v>
      </c>
      <c r="BW26" s="18">
        <v>-121.5125</v>
      </c>
      <c r="BX26" s="18">
        <v>-339.76249999999999</v>
      </c>
      <c r="BY26" s="18">
        <v>-98.512500000000003</v>
      </c>
      <c r="BZ26" s="18">
        <v>-126.95</v>
      </c>
      <c r="CA26" s="18">
        <v>-274.86250000000001</v>
      </c>
      <c r="CB26" s="18">
        <v>-69.012500000000003</v>
      </c>
      <c r="CC26" s="18">
        <v>-53.512500000000003</v>
      </c>
      <c r="CD26" s="18">
        <v>-224.76249999999999</v>
      </c>
      <c r="CE26" s="18">
        <v>-58.95</v>
      </c>
      <c r="CF26" s="18">
        <v>-58.512500000000003</v>
      </c>
      <c r="CG26" s="18">
        <v>-1758.3750000000002</v>
      </c>
    </row>
    <row r="27" spans="2:85">
      <c r="B27" s="21" t="s">
        <v>19</v>
      </c>
      <c r="C27" s="14">
        <v>-33040.859199999999</v>
      </c>
      <c r="D27" s="14">
        <v>-35135.616219999996</v>
      </c>
      <c r="E27" s="14">
        <v>-35135.616219999996</v>
      </c>
      <c r="F27" s="14">
        <v>-35135.616219999996</v>
      </c>
      <c r="G27" s="14">
        <v>-35135.616219999996</v>
      </c>
      <c r="H27" s="14">
        <v>-35135.616219999996</v>
      </c>
      <c r="I27" s="14">
        <v>-35135.616219999996</v>
      </c>
      <c r="J27" s="95">
        <v>-38187.668799999999</v>
      </c>
      <c r="K27" s="14">
        <v>-38187.668799999999</v>
      </c>
      <c r="L27" s="14">
        <v>-38187.668799999999</v>
      </c>
      <c r="M27" s="14">
        <v>-38187.668799999999</v>
      </c>
      <c r="N27" s="14">
        <v>-38187.668799999999</v>
      </c>
      <c r="O27" s="14">
        <f t="shared" si="17"/>
        <v>-434792.90051999991</v>
      </c>
      <c r="Q27" s="14">
        <v>-38187.668799999999</v>
      </c>
      <c r="R27" s="14">
        <v>-37959.287919999995</v>
      </c>
      <c r="S27" s="14">
        <v>-37959.287919999995</v>
      </c>
      <c r="T27" s="14">
        <v>-37959.287919999995</v>
      </c>
      <c r="U27" s="14">
        <v>-37959.287919999995</v>
      </c>
      <c r="V27" s="14">
        <v>-37959.287919999995</v>
      </c>
      <c r="W27" s="14">
        <v>-37959.287919999995</v>
      </c>
      <c r="X27" s="14">
        <v>-39952.510742121667</v>
      </c>
      <c r="Y27" s="14">
        <v>-39952.510742121667</v>
      </c>
      <c r="Z27" s="14">
        <v>-39952.510742121667</v>
      </c>
      <c r="AA27" s="14">
        <v>-39952.510742121667</v>
      </c>
      <c r="AB27" s="14">
        <v>-39952.510742121667</v>
      </c>
      <c r="AC27" s="14">
        <v>-465705.95003060834</v>
      </c>
      <c r="AE27" s="14">
        <v>-39950.849350000004</v>
      </c>
      <c r="AF27" s="14">
        <v>-39950.849350000004</v>
      </c>
      <c r="AG27" s="14">
        <v>-39950.849350000004</v>
      </c>
      <c r="AH27" s="14">
        <v>-39950.849350000004</v>
      </c>
      <c r="AI27" s="14">
        <v>-39950.849350000004</v>
      </c>
      <c r="AJ27" s="14">
        <v>-39950.849350000004</v>
      </c>
      <c r="AK27" s="14">
        <v>-39950.849350000004</v>
      </c>
      <c r="AL27" s="14">
        <v>-41718.368559152332</v>
      </c>
      <c r="AM27" s="14">
        <v>-41718.368559152332</v>
      </c>
      <c r="AN27" s="14">
        <v>-41718.368559152332</v>
      </c>
      <c r="AO27" s="14">
        <v>-41718.368559152332</v>
      </c>
      <c r="AP27" s="14">
        <v>-41718.368559152332</v>
      </c>
      <c r="AQ27" s="14">
        <v>-488247.78824576177</v>
      </c>
      <c r="AS27" s="14">
        <v>-41385.428279999993</v>
      </c>
      <c r="AT27" s="14">
        <v>-41385.428279999993</v>
      </c>
      <c r="AU27" s="14">
        <v>-41385.428279999993</v>
      </c>
      <c r="AV27" s="14">
        <v>-41385.428279999993</v>
      </c>
      <c r="AW27" s="14">
        <v>-41385.428279999993</v>
      </c>
      <c r="AX27" s="14">
        <v>-41385.428279999993</v>
      </c>
      <c r="AY27" s="14">
        <v>-41385.428279999993</v>
      </c>
      <c r="AZ27" s="14">
        <v>-42960.915786849124</v>
      </c>
      <c r="BA27" s="14">
        <v>-42960.915786849124</v>
      </c>
      <c r="BB27" s="14">
        <v>-42960.915786849124</v>
      </c>
      <c r="BC27" s="14">
        <v>-42960.915786849124</v>
      </c>
      <c r="BD27" s="14">
        <v>-42960.915786849124</v>
      </c>
      <c r="BE27" s="14">
        <v>-504502.57689424546</v>
      </c>
      <c r="BG27" s="14">
        <v>-1020.5426141688936</v>
      </c>
      <c r="BH27" s="14">
        <v>-1020.5426141688936</v>
      </c>
      <c r="BI27" s="14">
        <v>-1020.5426141688936</v>
      </c>
      <c r="BJ27" s="14">
        <v>-1020.5426141688936</v>
      </c>
      <c r="BK27" s="14">
        <v>-1020.5426141688936</v>
      </c>
      <c r="BL27" s="14">
        <v>-1020.5426141688936</v>
      </c>
      <c r="BM27" s="14">
        <v>-1020.5426141688936</v>
      </c>
      <c r="BN27" s="14">
        <v>-1061.1653442328027</v>
      </c>
      <c r="BO27" s="14">
        <v>-1061.3643187356504</v>
      </c>
      <c r="BP27" s="14">
        <v>-1061.3643187356504</v>
      </c>
      <c r="BQ27" s="14">
        <v>-1061.3643187356504</v>
      </c>
      <c r="BR27" s="14">
        <v>-1061.3643187356504</v>
      </c>
      <c r="BS27" s="14">
        <v>-12450.420918357657</v>
      </c>
      <c r="BU27" s="14">
        <v>-1061.3643187356504</v>
      </c>
      <c r="BV27" s="14">
        <v>-1061.3643187356504</v>
      </c>
      <c r="BW27" s="14">
        <v>-1061.3643187356504</v>
      </c>
      <c r="BX27" s="14">
        <v>-1061.3643187356504</v>
      </c>
      <c r="BY27" s="14">
        <v>-1061.3643187356504</v>
      </c>
      <c r="BZ27" s="14">
        <v>-1061.3643187356504</v>
      </c>
      <c r="CA27" s="14">
        <v>-1061.3643187356504</v>
      </c>
      <c r="CB27" s="14">
        <v>-1103.6119580021154</v>
      </c>
      <c r="CC27" s="14">
        <v>-1103.8188914850768</v>
      </c>
      <c r="CD27" s="14">
        <v>-1103.8188914850768</v>
      </c>
      <c r="CE27" s="14">
        <v>-1103.8188914850768</v>
      </c>
      <c r="CF27" s="14">
        <v>-1103.8188914850768</v>
      </c>
      <c r="CG27" s="14">
        <v>-12948.437755091973</v>
      </c>
    </row>
    <row r="28" spans="2:85">
      <c r="B28" s="21" t="s">
        <v>20</v>
      </c>
      <c r="C28" s="14">
        <v>-11546.326999999999</v>
      </c>
      <c r="D28" s="14">
        <v>-10980.10220547156</v>
      </c>
      <c r="E28" s="14">
        <v>-10461.048626429767</v>
      </c>
      <c r="F28" s="14">
        <v>-10621.854746416744</v>
      </c>
      <c r="G28" s="14">
        <v>-8122.9320903292801</v>
      </c>
      <c r="H28" s="14">
        <v>-9297.3057190439213</v>
      </c>
      <c r="I28" s="14">
        <v>-7363.8116462533253</v>
      </c>
      <c r="J28" s="95">
        <v>-5933.0220457272781</v>
      </c>
      <c r="K28" s="14">
        <v>-13388.828268448942</v>
      </c>
      <c r="L28" s="14">
        <v>-13116.207989241844</v>
      </c>
      <c r="M28" s="14">
        <v>-10982.457391191374</v>
      </c>
      <c r="N28" s="14">
        <v>-12224.306683985595</v>
      </c>
      <c r="O28" s="14">
        <f t="shared" si="17"/>
        <v>-124038.20441253962</v>
      </c>
      <c r="Q28" s="14">
        <v>-10647.661691714397</v>
      </c>
      <c r="R28" s="14">
        <v>-11239.052832038496</v>
      </c>
      <c r="S28" s="14">
        <v>-10739.214217153954</v>
      </c>
      <c r="T28" s="14">
        <v>-11961.641477082372</v>
      </c>
      <c r="U28" s="14">
        <v>-9042.7193362566704</v>
      </c>
      <c r="V28" s="14">
        <v>-9362.8867958991505</v>
      </c>
      <c r="W28" s="14">
        <v>-8266.9709936241943</v>
      </c>
      <c r="X28" s="14">
        <v>-7073.3728185973723</v>
      </c>
      <c r="Y28" s="14">
        <v>-6904.0967971543505</v>
      </c>
      <c r="Z28" s="14">
        <v>-5887.5453418641682</v>
      </c>
      <c r="AA28" s="14">
        <v>-7770.382395935515</v>
      </c>
      <c r="AB28" s="14">
        <v>-14317.985430091396</v>
      </c>
      <c r="AC28" s="14">
        <v>-113213.53012741206</v>
      </c>
      <c r="AE28" s="14">
        <v>-12078.590241388041</v>
      </c>
      <c r="AF28" s="14">
        <v>-11212.042590067964</v>
      </c>
      <c r="AG28" s="14">
        <v>-10863.705678155</v>
      </c>
      <c r="AH28" s="14">
        <v>-12557.138678840756</v>
      </c>
      <c r="AI28" s="14">
        <v>-8686.1720167903841</v>
      </c>
      <c r="AJ28" s="14">
        <v>-8126.8493196893869</v>
      </c>
      <c r="AK28" s="14">
        <v>-7325.8909449026214</v>
      </c>
      <c r="AL28" s="14">
        <v>-10719.092417855871</v>
      </c>
      <c r="AM28" s="14">
        <v>-12642.304613658507</v>
      </c>
      <c r="AN28" s="14">
        <v>-11965.182434301352</v>
      </c>
      <c r="AO28" s="14">
        <v>-10762.738070647883</v>
      </c>
      <c r="AP28" s="14">
        <v>-9677.3198813083127</v>
      </c>
      <c r="AQ28" s="14">
        <v>-126617.02688760609</v>
      </c>
      <c r="AS28" s="14">
        <v>-9690.5181220286831</v>
      </c>
      <c r="AT28" s="14">
        <v>-11052.714714491021</v>
      </c>
      <c r="AU28" s="14">
        <v>-9663.2876456442464</v>
      </c>
      <c r="AV28" s="14">
        <v>-9045.915982562401</v>
      </c>
      <c r="AW28" s="14">
        <v>-8092.5536977766196</v>
      </c>
      <c r="AX28" s="14">
        <v>-12126.103782293636</v>
      </c>
      <c r="AY28" s="14">
        <v>-8753.4544958494753</v>
      </c>
      <c r="AZ28" s="14">
        <v>-8805.8476194654249</v>
      </c>
      <c r="BA28" s="14">
        <v>-8928.6253439728953</v>
      </c>
      <c r="BB28" s="14">
        <v>-11224.734819707364</v>
      </c>
      <c r="BC28" s="14">
        <v>-13172.977657026284</v>
      </c>
      <c r="BD28" s="14">
        <v>-12923.32912169386</v>
      </c>
      <c r="BE28" s="14">
        <v>-123480.06300251189</v>
      </c>
      <c r="BG28" s="14">
        <v>-170.20773170429098</v>
      </c>
      <c r="BH28" s="14">
        <v>-215.47822129908019</v>
      </c>
      <c r="BI28" s="14">
        <v>-288.08970663077508</v>
      </c>
      <c r="BJ28" s="14">
        <v>-222.4464224853688</v>
      </c>
      <c r="BK28" s="14">
        <v>-111.2232112426844</v>
      </c>
      <c r="BL28" s="14">
        <v>-137.13062590965507</v>
      </c>
      <c r="BM28" s="14">
        <v>-279.72226970517323</v>
      </c>
      <c r="BN28" s="14">
        <v>-261.26287652950253</v>
      </c>
      <c r="BO28" s="14">
        <v>-333.66963372805327</v>
      </c>
      <c r="BP28" s="14">
        <v>-736.07028411987176</v>
      </c>
      <c r="BQ28" s="14">
        <v>-492.46421845405445</v>
      </c>
      <c r="BR28" s="14">
        <v>-186.17934401827353</v>
      </c>
      <c r="BS28" s="14">
        <v>-3433.9445458267833</v>
      </c>
      <c r="BU28" s="14">
        <v>-153.70243770525178</v>
      </c>
      <c r="BV28" s="14">
        <v>-223.36610763847256</v>
      </c>
      <c r="BW28" s="14">
        <v>-298.635639522519</v>
      </c>
      <c r="BX28" s="14">
        <v>-230.58938972628383</v>
      </c>
      <c r="BY28" s="14">
        <v>-115.29469486314191</v>
      </c>
      <c r="BZ28" s="14">
        <v>-142.15048724090187</v>
      </c>
      <c r="CA28" s="14">
        <v>-289.96190068378985</v>
      </c>
      <c r="CB28" s="14">
        <v>-270.82677520261734</v>
      </c>
      <c r="CC28" s="14">
        <v>-345.88408458942575</v>
      </c>
      <c r="CD28" s="14">
        <v>-763.01518232785872</v>
      </c>
      <c r="CE28" s="14">
        <v>-510.49157062897177</v>
      </c>
      <c r="CF28" s="14">
        <v>-192.99470334092376</v>
      </c>
      <c r="CG28" s="14">
        <v>-3536.9129734701582</v>
      </c>
    </row>
    <row r="29" spans="2:85">
      <c r="B29" s="21" t="s">
        <v>21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95">
        <v>0</v>
      </c>
      <c r="K29" s="14">
        <v>0</v>
      </c>
      <c r="L29" s="14">
        <v>0</v>
      </c>
      <c r="M29" s="14">
        <v>0</v>
      </c>
      <c r="N29" s="14">
        <v>0</v>
      </c>
      <c r="O29" s="14">
        <f t="shared" si="17"/>
        <v>0</v>
      </c>
      <c r="P29" s="53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>
        <v>0</v>
      </c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>
        <v>0</v>
      </c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>
        <v>0</v>
      </c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>
        <v>0</v>
      </c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>
        <v>0</v>
      </c>
    </row>
    <row r="30" spans="2:85">
      <c r="B30" s="21" t="s">
        <v>22</v>
      </c>
      <c r="C30" s="14">
        <v>0</v>
      </c>
      <c r="D30" s="14">
        <v>-11.79386</v>
      </c>
      <c r="E30" s="14">
        <v>-11.79386</v>
      </c>
      <c r="F30" s="14">
        <v>-11.79386</v>
      </c>
      <c r="G30" s="14">
        <v>-11.79386</v>
      </c>
      <c r="H30" s="14">
        <v>-11.79386</v>
      </c>
      <c r="I30" s="14">
        <v>-11.79386</v>
      </c>
      <c r="J30" s="95">
        <v>-12.28098</v>
      </c>
      <c r="K30" s="14">
        <v>-12.28098</v>
      </c>
      <c r="L30" s="14">
        <v>-12.28098</v>
      </c>
      <c r="M30" s="14">
        <v>-12.28098</v>
      </c>
      <c r="N30" s="14">
        <v>-12.28098</v>
      </c>
      <c r="O30" s="14">
        <f t="shared" si="17"/>
        <v>-132.16806</v>
      </c>
      <c r="Q30" s="14">
        <v>-12.28098</v>
      </c>
      <c r="R30" s="14">
        <v>-12.1311</v>
      </c>
      <c r="S30" s="14">
        <v>-12.1311</v>
      </c>
      <c r="T30" s="14">
        <v>-12.1311</v>
      </c>
      <c r="U30" s="14">
        <v>-12.1311</v>
      </c>
      <c r="V30" s="14">
        <v>-12.1311</v>
      </c>
      <c r="W30" s="14">
        <v>-12.1311</v>
      </c>
      <c r="X30" s="14">
        <v>-12.734692313143244</v>
      </c>
      <c r="Y30" s="14">
        <v>-12.734692313143244</v>
      </c>
      <c r="Z30" s="14">
        <v>-12.734692313143244</v>
      </c>
      <c r="AA30" s="14">
        <v>-12.734692313143244</v>
      </c>
      <c r="AB30" s="14">
        <v>-12.734692313143244</v>
      </c>
      <c r="AC30" s="14">
        <v>-148.74104156571624</v>
      </c>
      <c r="AE30" s="14">
        <v>-12.734692313143244</v>
      </c>
      <c r="AF30" s="14">
        <v>-12.704716253443525</v>
      </c>
      <c r="AG30" s="14">
        <v>-12.704716253443525</v>
      </c>
      <c r="AH30" s="14">
        <v>-12.704716253443525</v>
      </c>
      <c r="AI30" s="14">
        <v>-12.704716253443525</v>
      </c>
      <c r="AJ30" s="14">
        <v>-12.704716253443525</v>
      </c>
      <c r="AK30" s="14">
        <v>-12.704716253443525</v>
      </c>
      <c r="AL30" s="14">
        <v>-13.148594547089122</v>
      </c>
      <c r="AM30" s="14">
        <v>-13.148594547089122</v>
      </c>
      <c r="AN30" s="14">
        <v>-13.148594547089122</v>
      </c>
      <c r="AO30" s="14">
        <v>-13.148594547089122</v>
      </c>
      <c r="AP30" s="14">
        <v>-13.148594547089122</v>
      </c>
      <c r="AQ30" s="14">
        <v>-154.70596256924998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G30" s="14">
        <v>-13.785667006796938</v>
      </c>
      <c r="BH30" s="14">
        <v>-13.222668052575379</v>
      </c>
      <c r="BI30" s="14">
        <v>-13.222668052575379</v>
      </c>
      <c r="BJ30" s="14">
        <v>-13.532194652091734</v>
      </c>
      <c r="BK30" s="14">
        <v>-13.532194652091734</v>
      </c>
      <c r="BL30" s="14">
        <v>-13.532194652091734</v>
      </c>
      <c r="BM30" s="14">
        <v>-13.532194652091734</v>
      </c>
      <c r="BN30" s="14">
        <v>-13.532194652091734</v>
      </c>
      <c r="BO30" s="14">
        <v>-13.532194652091734</v>
      </c>
      <c r="BP30" s="14">
        <v>-13.532194652091734</v>
      </c>
      <c r="BQ30" s="14">
        <v>-13.785667006796938</v>
      </c>
      <c r="BR30" s="14">
        <v>-13.785667006796938</v>
      </c>
      <c r="BS30" s="14">
        <v>-162.52769969018368</v>
      </c>
      <c r="BU30" s="14">
        <v>-13.785667006796938</v>
      </c>
      <c r="BV30" s="14">
        <v>-13.222668052575379</v>
      </c>
      <c r="BW30" s="14">
        <v>-13.222668052575379</v>
      </c>
      <c r="BX30" s="14">
        <v>-13.532194652091734</v>
      </c>
      <c r="BY30" s="14">
        <v>-13.532194652091734</v>
      </c>
      <c r="BZ30" s="14">
        <v>-13.532194652091734</v>
      </c>
      <c r="CA30" s="14">
        <v>-13.532194652091734</v>
      </c>
      <c r="CB30" s="14">
        <v>-13.532194652091734</v>
      </c>
      <c r="CC30" s="14">
        <v>-13.532194652091734</v>
      </c>
      <c r="CD30" s="14">
        <v>-13.532194652091734</v>
      </c>
      <c r="CE30" s="14">
        <v>-13.785667006796938</v>
      </c>
      <c r="CF30" s="14">
        <v>-13.785667006796938</v>
      </c>
      <c r="CG30" s="14">
        <v>-162.52769969018368</v>
      </c>
    </row>
    <row r="31" spans="2:85">
      <c r="B31" s="21" t="s">
        <v>23</v>
      </c>
      <c r="C31" s="14">
        <v>-1056.4507900000001</v>
      </c>
      <c r="D31" s="14">
        <v>-814.39549999999997</v>
      </c>
      <c r="E31" s="14">
        <v>-814.41240999999991</v>
      </c>
      <c r="F31" s="14">
        <v>-814.40982999999994</v>
      </c>
      <c r="G31" s="14">
        <v>-814.41222999999991</v>
      </c>
      <c r="H31" s="14">
        <v>-814.43529999999998</v>
      </c>
      <c r="I31" s="14">
        <v>-815.39552000000003</v>
      </c>
      <c r="J31" s="95">
        <v>-840.86816999999996</v>
      </c>
      <c r="K31" s="14">
        <v>-840.74108000000001</v>
      </c>
      <c r="L31" s="14">
        <v>-840.74885000000006</v>
      </c>
      <c r="M31" s="14">
        <v>-840.73842000000002</v>
      </c>
      <c r="N31" s="14">
        <v>-840.73576000000003</v>
      </c>
      <c r="O31" s="14">
        <f t="shared" si="17"/>
        <v>-10147.743859999999</v>
      </c>
      <c r="Q31" s="14">
        <v>-845.99779162216669</v>
      </c>
      <c r="R31" s="14">
        <v>-844.49884912216669</v>
      </c>
      <c r="S31" s="14">
        <v>-844.49884912216669</v>
      </c>
      <c r="T31" s="14">
        <v>-844.49884912216669</v>
      </c>
      <c r="U31" s="14">
        <v>-844.49884912216669</v>
      </c>
      <c r="V31" s="14">
        <v>-852.55821523816667</v>
      </c>
      <c r="W31" s="14">
        <v>-845.87031737479663</v>
      </c>
      <c r="X31" s="14">
        <v>-872.22269845951746</v>
      </c>
      <c r="Y31" s="14">
        <v>-872.22269845951746</v>
      </c>
      <c r="Z31" s="14">
        <v>-872.22269845951746</v>
      </c>
      <c r="AA31" s="14">
        <v>-872.22269845951746</v>
      </c>
      <c r="AB31" s="14">
        <v>-880.28206457551732</v>
      </c>
      <c r="AC31" s="14">
        <v>-10291.594579137385</v>
      </c>
      <c r="AE31" s="14">
        <v>-880.90247048394338</v>
      </c>
      <c r="AF31" s="14">
        <v>-877.52397805255589</v>
      </c>
      <c r="AG31" s="14">
        <v>-877.52397805255589</v>
      </c>
      <c r="AH31" s="14">
        <v>-877.52397805255589</v>
      </c>
      <c r="AI31" s="14">
        <v>-877.52397805255589</v>
      </c>
      <c r="AJ31" s="14">
        <v>-886.11019734408194</v>
      </c>
      <c r="AK31" s="14">
        <v>-877.52397805255589</v>
      </c>
      <c r="AL31" s="14">
        <v>-907.89519051097864</v>
      </c>
      <c r="AM31" s="14">
        <v>-907.89519051097864</v>
      </c>
      <c r="AN31" s="14">
        <v>-907.89519051097864</v>
      </c>
      <c r="AO31" s="14">
        <v>-907.89519051097864</v>
      </c>
      <c r="AP31" s="14">
        <v>-916.4814098025048</v>
      </c>
      <c r="AQ31" s="14">
        <v>-10702.694729937226</v>
      </c>
      <c r="AS31" s="14">
        <v>-222.66146799939133</v>
      </c>
      <c r="AT31" s="14">
        <v>-222.66146799939133</v>
      </c>
      <c r="AU31" s="14">
        <v>-222.66146799939133</v>
      </c>
      <c r="AV31" s="14">
        <v>-222.66146799939133</v>
      </c>
      <c r="AW31" s="14">
        <v>-222.66146799939133</v>
      </c>
      <c r="AX31" s="14">
        <v>-231.3876426653693</v>
      </c>
      <c r="AY31" s="14">
        <v>-222.66146799939133</v>
      </c>
      <c r="AZ31" s="14">
        <v>-222.66146799939133</v>
      </c>
      <c r="BA31" s="14">
        <v>-222.66146799939133</v>
      </c>
      <c r="BB31" s="14">
        <v>-222.66146799939133</v>
      </c>
      <c r="BC31" s="14">
        <v>-222.66146799939133</v>
      </c>
      <c r="BD31" s="14">
        <v>-231.3876426653693</v>
      </c>
      <c r="BE31" s="14">
        <v>-2689.3899653246517</v>
      </c>
      <c r="BG31" s="14">
        <v>-52.929128044124468</v>
      </c>
      <c r="BH31" s="14">
        <v>-52.929128044124468</v>
      </c>
      <c r="BI31" s="14">
        <v>-52.929128044124468</v>
      </c>
      <c r="BJ31" s="14">
        <v>-52.929128044124468</v>
      </c>
      <c r="BK31" s="14">
        <v>-52.929128044124468</v>
      </c>
      <c r="BL31" s="14">
        <v>-60.988494160124468</v>
      </c>
      <c r="BM31" s="14">
        <v>-53.036799546761657</v>
      </c>
      <c r="BN31" s="14">
        <v>-53.036799546761657</v>
      </c>
      <c r="BO31" s="14">
        <v>-53.036799546761657</v>
      </c>
      <c r="BP31" s="14">
        <v>-53.036799546761657</v>
      </c>
      <c r="BQ31" s="14">
        <v>-53.036799546761657</v>
      </c>
      <c r="BR31" s="14">
        <v>-61.096165662761656</v>
      </c>
      <c r="BS31" s="14">
        <v>-651.91429777731673</v>
      </c>
      <c r="BU31" s="14">
        <v>-52.929128044124468</v>
      </c>
      <c r="BV31" s="14">
        <v>-52.929128044124468</v>
      </c>
      <c r="BW31" s="14">
        <v>-52.929128044124468</v>
      </c>
      <c r="BX31" s="14">
        <v>-52.929128044124468</v>
      </c>
      <c r="BY31" s="14">
        <v>-52.929128044124468</v>
      </c>
      <c r="BZ31" s="14">
        <v>-60.988494160124468</v>
      </c>
      <c r="CA31" s="14">
        <v>-53.036799546761657</v>
      </c>
      <c r="CB31" s="14">
        <v>-53.036799546761657</v>
      </c>
      <c r="CC31" s="14">
        <v>-53.036799546761657</v>
      </c>
      <c r="CD31" s="14">
        <v>-53.036799546761657</v>
      </c>
      <c r="CE31" s="14">
        <v>-53.036799546761657</v>
      </c>
      <c r="CF31" s="14">
        <v>-61.096165662761656</v>
      </c>
      <c r="CG31" s="14">
        <v>-651.91429777731673</v>
      </c>
    </row>
    <row r="32" spans="2:85">
      <c r="B32" s="21" t="s">
        <v>24</v>
      </c>
      <c r="C32" s="14">
        <v>-1494.0327341987222</v>
      </c>
      <c r="D32" s="14">
        <v>-1486.9144118044171</v>
      </c>
      <c r="E32" s="14">
        <v>-1494.7456131483427</v>
      </c>
      <c r="F32" s="14">
        <v>-1473.0681367576772</v>
      </c>
      <c r="G32" s="14">
        <v>-1485.0949483626314</v>
      </c>
      <c r="H32" s="14">
        <v>-1467.6698933630994</v>
      </c>
      <c r="I32" s="14">
        <v>-1527.1633514370276</v>
      </c>
      <c r="J32" s="95">
        <v>-1542.4982271774222</v>
      </c>
      <c r="K32" s="14">
        <v>-1553.7005067742282</v>
      </c>
      <c r="L32" s="14">
        <v>-1561.4572383857076</v>
      </c>
      <c r="M32" s="14">
        <v>-1539.2998581320117</v>
      </c>
      <c r="N32" s="14">
        <v>-1555.4029399956817</v>
      </c>
      <c r="O32" s="14">
        <f t="shared" si="17"/>
        <v>-18181.047859536968</v>
      </c>
      <c r="Q32" s="14">
        <v>-1598.3472218969794</v>
      </c>
      <c r="R32" s="14">
        <v>-1576.7420632268108</v>
      </c>
      <c r="S32" s="14">
        <v>-1633.3542753608449</v>
      </c>
      <c r="T32" s="14">
        <v>-1555.8716834490372</v>
      </c>
      <c r="U32" s="14">
        <v>-1566.2100762285497</v>
      </c>
      <c r="V32" s="14">
        <v>-1546.5967436830406</v>
      </c>
      <c r="W32" s="14">
        <v>-1607.4481572586947</v>
      </c>
      <c r="X32" s="14">
        <v>-1602.2975858431967</v>
      </c>
      <c r="Y32" s="14">
        <v>-1580.0264251847323</v>
      </c>
      <c r="Z32" s="14">
        <v>-1597.9925010241277</v>
      </c>
      <c r="AA32" s="14">
        <v>-1607.9953027942313</v>
      </c>
      <c r="AB32" s="14">
        <v>-1663.2323056390244</v>
      </c>
      <c r="AC32" s="14">
        <v>-19136.114341589269</v>
      </c>
      <c r="AE32" s="14">
        <v>-1667.4468787180322</v>
      </c>
      <c r="AF32" s="14">
        <v>-1643.5567400622033</v>
      </c>
      <c r="AG32" s="14">
        <v>-1697.3409045747001</v>
      </c>
      <c r="AH32" s="14">
        <v>-1608.0231390366989</v>
      </c>
      <c r="AI32" s="14">
        <v>-1612.3197706761298</v>
      </c>
      <c r="AJ32" s="14">
        <v>-1589.739543874435</v>
      </c>
      <c r="AK32" s="14">
        <v>-1669.090959898198</v>
      </c>
      <c r="AL32" s="14">
        <v>-1689.6556175144722</v>
      </c>
      <c r="AM32" s="14">
        <v>-1674.6277077532873</v>
      </c>
      <c r="AN32" s="14">
        <v>-1686.2942995231124</v>
      </c>
      <c r="AO32" s="14">
        <v>-1656.8829103221653</v>
      </c>
      <c r="AP32" s="14">
        <v>-1681.0443215028249</v>
      </c>
      <c r="AQ32" s="14">
        <v>-19876.022793456257</v>
      </c>
      <c r="AS32" s="14">
        <v>-1671.913476606938</v>
      </c>
      <c r="AT32" s="14">
        <v>-1628.049293583806</v>
      </c>
      <c r="AU32" s="14">
        <v>-1707.9156226386142</v>
      </c>
      <c r="AV32" s="14">
        <v>-1634.9229780264295</v>
      </c>
      <c r="AW32" s="14">
        <v>-1624.8510633358876</v>
      </c>
      <c r="AX32" s="14">
        <v>-1607.5594309027942</v>
      </c>
      <c r="AY32" s="14">
        <v>-1628.2096040397325</v>
      </c>
      <c r="AZ32" s="14">
        <v>-1633.1867106208551</v>
      </c>
      <c r="BA32" s="14">
        <v>-1623.1502731138562</v>
      </c>
      <c r="BB32" s="14">
        <v>-1674.8137844550633</v>
      </c>
      <c r="BC32" s="14">
        <v>-1674.1087556305658</v>
      </c>
      <c r="BD32" s="14">
        <v>-1729.8216259600811</v>
      </c>
      <c r="BE32" s="14">
        <v>-19838.502618914623</v>
      </c>
      <c r="BG32" s="14">
        <v>-70.074982488349661</v>
      </c>
      <c r="BH32" s="14">
        <v>-65.898568754304932</v>
      </c>
      <c r="BI32" s="14">
        <v>-70.32375701103112</v>
      </c>
      <c r="BJ32" s="14">
        <v>-58.311791132766594</v>
      </c>
      <c r="BK32" s="14">
        <v>-59.180597350757289</v>
      </c>
      <c r="BL32" s="14">
        <v>-56.816127435036805</v>
      </c>
      <c r="BM32" s="14">
        <v>-58.804347361792296</v>
      </c>
      <c r="BN32" s="14">
        <v>-59.808887296406823</v>
      </c>
      <c r="BO32" s="14">
        <v>-64.027239572233967</v>
      </c>
      <c r="BP32" s="14">
        <v>-63.501429265694647</v>
      </c>
      <c r="BQ32" s="14">
        <v>-63.64251150705546</v>
      </c>
      <c r="BR32" s="14">
        <v>-65.989450802772978</v>
      </c>
      <c r="BS32" s="14">
        <v>-756.37968997820258</v>
      </c>
      <c r="BU32" s="14">
        <v>-72.25585058426158</v>
      </c>
      <c r="BV32" s="14">
        <v>-67.871693870110235</v>
      </c>
      <c r="BW32" s="14">
        <v>-72.505079927805625</v>
      </c>
      <c r="BX32" s="14">
        <v>-60.430865584428858</v>
      </c>
      <c r="BY32" s="14">
        <v>-61.387155231615552</v>
      </c>
      <c r="BZ32" s="14">
        <v>-58.96041061433062</v>
      </c>
      <c r="CA32" s="14">
        <v>-61.02826762119463</v>
      </c>
      <c r="CB32" s="14">
        <v>-62.038577207508794</v>
      </c>
      <c r="CC32" s="14">
        <v>-66.37468367527498</v>
      </c>
      <c r="CD32" s="14">
        <v>-65.804570301597067</v>
      </c>
      <c r="CE32" s="14">
        <v>-65.820669806799259</v>
      </c>
      <c r="CF32" s="14">
        <v>-68.244116580680014</v>
      </c>
      <c r="CG32" s="14">
        <v>-782.72194100560739</v>
      </c>
    </row>
    <row r="33" spans="2:85">
      <c r="B33" s="21" t="s">
        <v>25</v>
      </c>
      <c r="C33" s="14">
        <v>-27762.903565479748</v>
      </c>
      <c r="D33" s="14">
        <v>-18866.77578300465</v>
      </c>
      <c r="E33" s="14">
        <v>-5499.2579800000003</v>
      </c>
      <c r="F33" s="14">
        <v>-6083.4351566679852</v>
      </c>
      <c r="G33" s="14">
        <v>-21708.801687555893</v>
      </c>
      <c r="H33" s="14">
        <v>-32724.393889995612</v>
      </c>
      <c r="I33" s="14">
        <v>-38626.546827586855</v>
      </c>
      <c r="J33" s="95">
        <v>-41957.207566680678</v>
      </c>
      <c r="K33" s="14">
        <v>-30601.657094413007</v>
      </c>
      <c r="L33" s="14">
        <v>-26804.552361671762</v>
      </c>
      <c r="M33" s="14">
        <v>-24801.937507081315</v>
      </c>
      <c r="N33" s="14">
        <v>-22300.028698332804</v>
      </c>
      <c r="O33" s="14">
        <f t="shared" si="17"/>
        <v>-297737.49811847031</v>
      </c>
      <c r="Q33" s="14">
        <v>-20488.469613760517</v>
      </c>
      <c r="R33" s="14">
        <v>-10562.562978259608</v>
      </c>
      <c r="S33" s="14">
        <v>-9554.5764574848363</v>
      </c>
      <c r="T33" s="14">
        <v>-10872.146076785222</v>
      </c>
      <c r="U33" s="14">
        <v>-10521.431687211507</v>
      </c>
      <c r="V33" s="14">
        <v>-12407.989171102901</v>
      </c>
      <c r="W33" s="14">
        <v>-34687.365327342792</v>
      </c>
      <c r="X33" s="14">
        <v>-54550.616308941768</v>
      </c>
      <c r="Y33" s="14">
        <v>-62822.029811140412</v>
      </c>
      <c r="Z33" s="14">
        <v>-59877.22809500432</v>
      </c>
      <c r="AA33" s="14">
        <v>-57081.316271028889</v>
      </c>
      <c r="AB33" s="14">
        <v>-37775.649950582017</v>
      </c>
      <c r="AC33" s="14">
        <v>-381201.38174864475</v>
      </c>
      <c r="AE33" s="14">
        <v>-57392.245077254171</v>
      </c>
      <c r="AF33" s="14">
        <v>-1678.0342241258268</v>
      </c>
      <c r="AG33" s="14">
        <v>0</v>
      </c>
      <c r="AH33" s="14">
        <v>0</v>
      </c>
      <c r="AI33" s="14">
        <v>0</v>
      </c>
      <c r="AJ33" s="14">
        <v>-1087.8106229370665</v>
      </c>
      <c r="AK33" s="14">
        <v>-9035.659627817111</v>
      </c>
      <c r="AL33" s="14">
        <v>-16248.248705518583</v>
      </c>
      <c r="AM33" s="14">
        <v>-18670.365317700074</v>
      </c>
      <c r="AN33" s="14">
        <v>-14675.902756452911</v>
      </c>
      <c r="AO33" s="14">
        <v>-12280.810127596907</v>
      </c>
      <c r="AP33" s="14">
        <v>-9110.2291080227515</v>
      </c>
      <c r="AQ33" s="14">
        <v>-140179.30556742538</v>
      </c>
      <c r="AS33" s="14">
        <v>-3858.943585534294</v>
      </c>
      <c r="AT33" s="14">
        <v>0</v>
      </c>
      <c r="AU33" s="14">
        <v>0</v>
      </c>
      <c r="AV33" s="14">
        <v>-254.910086657737</v>
      </c>
      <c r="AW33" s="14">
        <v>-1346.5737349588251</v>
      </c>
      <c r="AX33" s="14">
        <v>-1003.2903632149125</v>
      </c>
      <c r="AY33" s="14">
        <v>0</v>
      </c>
      <c r="AZ33" s="14">
        <v>0</v>
      </c>
      <c r="BA33" s="14">
        <v>0</v>
      </c>
      <c r="BB33" s="14">
        <v>-2320.9204759099139</v>
      </c>
      <c r="BC33" s="14">
        <v>-653.24328859583864</v>
      </c>
      <c r="BD33" s="14">
        <v>0</v>
      </c>
      <c r="BE33" s="14">
        <v>-9437.8815348715216</v>
      </c>
      <c r="BG33" s="14">
        <v>-333.16877046574615</v>
      </c>
      <c r="BH33" s="14">
        <v>-432.09184585989453</v>
      </c>
      <c r="BI33" s="14">
        <v>-455.5395792471171</v>
      </c>
      <c r="BJ33" s="14">
        <v>-181.33247580649208</v>
      </c>
      <c r="BK33" s="14">
        <v>-399.96552392410638</v>
      </c>
      <c r="BL33" s="14">
        <v>-512.29322474900573</v>
      </c>
      <c r="BM33" s="14">
        <v>-468.14579152272512</v>
      </c>
      <c r="BN33" s="14">
        <v>-95.183748704977845</v>
      </c>
      <c r="BO33" s="14">
        <v>-168.07633086816875</v>
      </c>
      <c r="BP33" s="14">
        <v>-18.439616878897144</v>
      </c>
      <c r="BQ33" s="14">
        <v>0</v>
      </c>
      <c r="BR33" s="14">
        <v>0</v>
      </c>
      <c r="BS33" s="14">
        <v>-3064.236908027131</v>
      </c>
      <c r="BU33" s="14">
        <v>-375.1631068048419</v>
      </c>
      <c r="BV33" s="14">
        <v>-496.44076092683059</v>
      </c>
      <c r="BW33" s="14">
        <v>-472.2152525589388</v>
      </c>
      <c r="BX33" s="14">
        <v>-187.97040863413017</v>
      </c>
      <c r="BY33" s="14">
        <v>-414.60683000770331</v>
      </c>
      <c r="BZ33" s="14">
        <v>-531.04644586294944</v>
      </c>
      <c r="CA33" s="14">
        <v>-485.28293313979265</v>
      </c>
      <c r="CB33" s="14">
        <v>-98.668085018020165</v>
      </c>
      <c r="CC33" s="14">
        <v>-174.22900368232791</v>
      </c>
      <c r="CD33" s="14">
        <v>-19.114625244966774</v>
      </c>
      <c r="CE33" s="14">
        <v>0</v>
      </c>
      <c r="CF33" s="14">
        <v>0</v>
      </c>
      <c r="CG33" s="14">
        <v>-3254.7374518805013</v>
      </c>
    </row>
    <row r="34" spans="2:85">
      <c r="B34" s="21" t="s">
        <v>26</v>
      </c>
      <c r="C34" s="14"/>
      <c r="D34" s="14"/>
      <c r="E34" s="14"/>
      <c r="F34" s="14"/>
      <c r="G34" s="14"/>
      <c r="H34" s="14"/>
      <c r="I34" s="14"/>
      <c r="J34" s="95"/>
      <c r="K34" s="14"/>
      <c r="L34" s="14"/>
      <c r="M34" s="14"/>
      <c r="N34" s="14"/>
      <c r="O34" s="14">
        <f t="shared" si="17"/>
        <v>0</v>
      </c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>
        <v>0</v>
      </c>
      <c r="AE34" s="14"/>
      <c r="AF34" s="14"/>
      <c r="AG34" s="14"/>
      <c r="AH34" s="14"/>
      <c r="AI34" s="14"/>
      <c r="AJ34" s="14"/>
      <c r="AK34" s="14"/>
      <c r="AL34" s="14"/>
      <c r="AM34" s="14">
        <v>75698.633000000002</v>
      </c>
      <c r="AN34" s="14"/>
      <c r="AO34" s="14"/>
      <c r="AP34" s="14"/>
      <c r="AQ34" s="14">
        <v>75698.633000000002</v>
      </c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>
        <v>0</v>
      </c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>
        <v>0</v>
      </c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>
        <v>0</v>
      </c>
    </row>
    <row r="35" spans="2:85">
      <c r="B35" s="13" t="s">
        <v>27</v>
      </c>
      <c r="C35" s="14">
        <f t="shared" ref="C35:N35" si="18">SUM(C36:C40)</f>
        <v>-7600.9019397685006</v>
      </c>
      <c r="D35" s="14">
        <f t="shared" si="18"/>
        <v>-9541.9055954997566</v>
      </c>
      <c r="E35" s="14">
        <f t="shared" si="18"/>
        <v>-6774.6141532352331</v>
      </c>
      <c r="F35" s="14">
        <f t="shared" si="18"/>
        <v>-7161.881937154777</v>
      </c>
      <c r="G35" s="14">
        <f t="shared" si="18"/>
        <v>-7009.1505107895828</v>
      </c>
      <c r="H35" s="14">
        <f t="shared" si="18"/>
        <v>-6512.7761942095567</v>
      </c>
      <c r="I35" s="14">
        <f t="shared" si="18"/>
        <v>-6846.7136372871691</v>
      </c>
      <c r="J35" s="95">
        <f t="shared" si="18"/>
        <v>-6679.0675378700034</v>
      </c>
      <c r="K35" s="14">
        <f t="shared" si="18"/>
        <v>-6830.8194413287547</v>
      </c>
      <c r="L35" s="14">
        <f t="shared" si="18"/>
        <v>-7143.2871036423558</v>
      </c>
      <c r="M35" s="14">
        <f t="shared" si="18"/>
        <v>-7346.2376974771187</v>
      </c>
      <c r="N35" s="14">
        <f t="shared" si="18"/>
        <v>-7094.6218235074675</v>
      </c>
      <c r="O35" s="14">
        <f t="shared" si="17"/>
        <v>-86541.977571770272</v>
      </c>
      <c r="Q35" s="14">
        <v>-6976.9390003844746</v>
      </c>
      <c r="R35" s="14">
        <v>-6519.4186213245284</v>
      </c>
      <c r="S35" s="14">
        <v>-7468.8245445896846</v>
      </c>
      <c r="T35" s="14">
        <v>-10880.453655428699</v>
      </c>
      <c r="U35" s="14">
        <v>-7798.5534669346653</v>
      </c>
      <c r="V35" s="14">
        <v>-7386.9461857624538</v>
      </c>
      <c r="W35" s="14">
        <v>-7388.4402129333248</v>
      </c>
      <c r="X35" s="14">
        <v>-7049.5877867630716</v>
      </c>
      <c r="Y35" s="14">
        <v>-7539.5674482530021</v>
      </c>
      <c r="Z35" s="14">
        <v>-17013.167958967755</v>
      </c>
      <c r="AA35" s="14">
        <v>-7680.2745669264768</v>
      </c>
      <c r="AB35" s="14">
        <v>-8970.0190421029638</v>
      </c>
      <c r="AC35" s="14">
        <v>-102672.19249037109</v>
      </c>
      <c r="AE35" s="14">
        <v>-7315.4164972129056</v>
      </c>
      <c r="AF35" s="14">
        <v>-7752.7282794131734</v>
      </c>
      <c r="AG35" s="14">
        <v>-9188.8352083043119</v>
      </c>
      <c r="AH35" s="14">
        <v>-10773.820373360049</v>
      </c>
      <c r="AI35" s="14">
        <v>-7597.0694939169562</v>
      </c>
      <c r="AJ35" s="14">
        <v>-8542.05550318938</v>
      </c>
      <c r="AK35" s="14">
        <v>-7825.0418827189005</v>
      </c>
      <c r="AL35" s="14">
        <v>-7922.4787403766732</v>
      </c>
      <c r="AM35" s="14">
        <v>-8242.5122556920178</v>
      </c>
      <c r="AN35" s="14">
        <v>-16187.448016281993</v>
      </c>
      <c r="AO35" s="14">
        <v>-8428.8875760163264</v>
      </c>
      <c r="AP35" s="14">
        <v>-8823.1954220026473</v>
      </c>
      <c r="AQ35" s="14">
        <v>-108599.48924848533</v>
      </c>
      <c r="AS35" s="14">
        <v>-5789.3001111622816</v>
      </c>
      <c r="AT35" s="14">
        <v>-5885.3270727039016</v>
      </c>
      <c r="AU35" s="14">
        <v>-7154.4699129776818</v>
      </c>
      <c r="AV35" s="14">
        <v>-9365.1150550874918</v>
      </c>
      <c r="AW35" s="14">
        <v>-6448.7635527249868</v>
      </c>
      <c r="AX35" s="14">
        <v>-6208.2289308161126</v>
      </c>
      <c r="AY35" s="14">
        <v>-6327.134434222995</v>
      </c>
      <c r="AZ35" s="14">
        <v>-6754.8127093225576</v>
      </c>
      <c r="BA35" s="14">
        <v>-6370.5259413673048</v>
      </c>
      <c r="BB35" s="14">
        <v>-12697.913293879992</v>
      </c>
      <c r="BC35" s="14">
        <v>-6925.3706130999653</v>
      </c>
      <c r="BD35" s="14">
        <v>-6893.362967518241</v>
      </c>
      <c r="BE35" s="14">
        <v>-86820.32459488351</v>
      </c>
      <c r="BG35" s="14">
        <f t="shared" ref="BG35:BS35" si="19">SUM(BG36:BG40)</f>
        <v>-761.60772713053927</v>
      </c>
      <c r="BH35" s="14">
        <f t="shared" si="19"/>
        <v>-754.9794519824635</v>
      </c>
      <c r="BI35" s="14">
        <f t="shared" si="19"/>
        <v>-811.63365657870975</v>
      </c>
      <c r="BJ35" s="14">
        <f t="shared" si="19"/>
        <v>-868.74950252013787</v>
      </c>
      <c r="BK35" s="14">
        <f t="shared" si="19"/>
        <v>-825.58003009081222</v>
      </c>
      <c r="BL35" s="14">
        <f t="shared" si="19"/>
        <v>-786.22818038979915</v>
      </c>
      <c r="BM35" s="14">
        <f t="shared" si="19"/>
        <v>-865.4639633141478</v>
      </c>
      <c r="BN35" s="14">
        <f t="shared" si="19"/>
        <v>-786.86884167675805</v>
      </c>
      <c r="BO35" s="14">
        <f t="shared" si="19"/>
        <v>-828.33011203683759</v>
      </c>
      <c r="BP35" s="14">
        <f t="shared" si="19"/>
        <v>-860.98578291127501</v>
      </c>
      <c r="BQ35" s="14">
        <f t="shared" si="19"/>
        <v>-804.16684856137351</v>
      </c>
      <c r="BR35" s="14">
        <f t="shared" si="19"/>
        <v>-798.59346387944106</v>
      </c>
      <c r="BS35" s="14">
        <f t="shared" si="19"/>
        <v>-9753.1875610722946</v>
      </c>
      <c r="BU35" s="14">
        <f t="shared" ref="BU35:CG35" si="20">SUM(BU36:BU40)</f>
        <v>-815.45001648796585</v>
      </c>
      <c r="BV35" s="14">
        <f t="shared" si="20"/>
        <v>-766.60217577453534</v>
      </c>
      <c r="BW35" s="14">
        <f t="shared" si="20"/>
        <v>-812.25638037078193</v>
      </c>
      <c r="BX35" s="14">
        <f t="shared" si="20"/>
        <v>-880.37222631220982</v>
      </c>
      <c r="BY35" s="14">
        <f t="shared" si="20"/>
        <v>-826.20275388288417</v>
      </c>
      <c r="BZ35" s="14">
        <f t="shared" si="20"/>
        <v>-797.8509041818711</v>
      </c>
      <c r="CA35" s="14">
        <f t="shared" si="20"/>
        <v>-877.08668710621998</v>
      </c>
      <c r="CB35" s="14">
        <f t="shared" si="20"/>
        <v>-798.49156546883023</v>
      </c>
      <c r="CC35" s="14">
        <f t="shared" si="20"/>
        <v>-839.64891949510945</v>
      </c>
      <c r="CD35" s="14">
        <f t="shared" si="20"/>
        <v>-872.60850670334719</v>
      </c>
      <c r="CE35" s="14">
        <f t="shared" si="20"/>
        <v>-815.78957235344558</v>
      </c>
      <c r="CF35" s="14">
        <f t="shared" si="20"/>
        <v>-810.21618767151301</v>
      </c>
      <c r="CG35" s="14">
        <f t="shared" si="20"/>
        <v>-9912.5758958087135</v>
      </c>
    </row>
    <row r="36" spans="2:85">
      <c r="B36" s="22" t="s">
        <v>28</v>
      </c>
      <c r="C36" s="18">
        <v>-1280.8507633833333</v>
      </c>
      <c r="D36" s="18">
        <v>-3728.1958333833322</v>
      </c>
      <c r="E36" s="18">
        <v>-1299.2863174503334</v>
      </c>
      <c r="F36" s="18">
        <v>-1300.0009174503334</v>
      </c>
      <c r="G36" s="18">
        <v>-1300.8950217915833</v>
      </c>
      <c r="H36" s="18">
        <v>-1310.7578217915834</v>
      </c>
      <c r="I36" s="18">
        <v>-1304.4346217915834</v>
      </c>
      <c r="J36" s="97">
        <v>-1417.3939371527019</v>
      </c>
      <c r="K36" s="18">
        <v>-1384.0359602110793</v>
      </c>
      <c r="L36" s="18">
        <v>-1387.3235602110792</v>
      </c>
      <c r="M36" s="18">
        <v>-1880.5753666327196</v>
      </c>
      <c r="N36" s="18">
        <v>-1904.8629666327195</v>
      </c>
      <c r="O36" s="18">
        <f t="shared" si="17"/>
        <v>-19498.613087882379</v>
      </c>
      <c r="Q36" s="18">
        <v>-1428.5721021098334</v>
      </c>
      <c r="R36" s="18">
        <v>-1477.0958873365003</v>
      </c>
      <c r="S36" s="18">
        <v>-1532.2933970749418</v>
      </c>
      <c r="T36" s="18">
        <v>-4098.6250970749416</v>
      </c>
      <c r="U36" s="18">
        <v>-1529.4589770749419</v>
      </c>
      <c r="V36" s="18">
        <v>-1544.5017770749419</v>
      </c>
      <c r="W36" s="18">
        <v>-1534.1393570749417</v>
      </c>
      <c r="X36" s="18">
        <v>-1658.1012602246583</v>
      </c>
      <c r="Y36" s="18">
        <v>-1647.248210489777</v>
      </c>
      <c r="Z36" s="18">
        <v>-1630.443910489777</v>
      </c>
      <c r="AA36" s="18">
        <v>-2221.4642072967686</v>
      </c>
      <c r="AB36" s="18">
        <v>-2246.5544272967691</v>
      </c>
      <c r="AC36" s="18">
        <v>-22548.498610618793</v>
      </c>
      <c r="AE36" s="18">
        <v>-1929.5302208772932</v>
      </c>
      <c r="AF36" s="18">
        <v>-1929.7396808772935</v>
      </c>
      <c r="AG36" s="18">
        <v>-1974.4064968517023</v>
      </c>
      <c r="AH36" s="18">
        <v>-4857.4076468517005</v>
      </c>
      <c r="AI36" s="18">
        <v>-1973.9972070479521</v>
      </c>
      <c r="AJ36" s="18">
        <v>-1975.0445070479523</v>
      </c>
      <c r="AK36" s="18">
        <v>-1980.8912144129963</v>
      </c>
      <c r="AL36" s="18">
        <v>-2097.5108311510025</v>
      </c>
      <c r="AM36" s="18">
        <v>-2082.1865774731295</v>
      </c>
      <c r="AN36" s="18">
        <v>-2081.9771174731295</v>
      </c>
      <c r="AO36" s="18">
        <v>-2812.6773991740633</v>
      </c>
      <c r="AP36" s="18">
        <v>-2841.6876091740637</v>
      </c>
      <c r="AQ36" s="18">
        <v>-28537.056508412275</v>
      </c>
      <c r="AS36" s="18">
        <v>-1486.5557630399999</v>
      </c>
      <c r="AT36" s="18">
        <v>-1486.34922304</v>
      </c>
      <c r="AU36" s="18">
        <v>-1510.0317012199998</v>
      </c>
      <c r="AV36" s="18">
        <v>-4610.7925612199997</v>
      </c>
      <c r="AW36" s="18">
        <v>-1510.0317012199998</v>
      </c>
      <c r="AX36" s="18">
        <v>-1511.0279412200002</v>
      </c>
      <c r="AY36" s="18">
        <v>-1510.61486122</v>
      </c>
      <c r="AZ36" s="18">
        <v>-1579.4839318526012</v>
      </c>
      <c r="BA36" s="18">
        <v>-1617.0794854029998</v>
      </c>
      <c r="BB36" s="18">
        <v>-1570.0188054029998</v>
      </c>
      <c r="BC36" s="18">
        <v>-2113.6840904030005</v>
      </c>
      <c r="BD36" s="18">
        <v>-2135.2675204030006</v>
      </c>
      <c r="BE36" s="18">
        <v>-22640.937585644602</v>
      </c>
      <c r="BG36" s="18">
        <v>0</v>
      </c>
      <c r="BH36" s="18">
        <v>0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0</v>
      </c>
      <c r="BQ36" s="18">
        <v>0</v>
      </c>
      <c r="BR36" s="18">
        <v>0</v>
      </c>
      <c r="BS36" s="18">
        <v>0</v>
      </c>
      <c r="BU36" s="18">
        <v>0</v>
      </c>
      <c r="BV36" s="18">
        <v>0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0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</row>
    <row r="37" spans="2:85">
      <c r="B37" s="22" t="s">
        <v>29</v>
      </c>
      <c r="C37" s="18">
        <v>-184.47914700000001</v>
      </c>
      <c r="D37" s="18">
        <v>-121.4787</v>
      </c>
      <c r="E37" s="18">
        <v>-121.0787</v>
      </c>
      <c r="F37" s="18">
        <v>-121.9427</v>
      </c>
      <c r="G37" s="18">
        <v>-124.4787</v>
      </c>
      <c r="H37" s="18">
        <v>-118.4787</v>
      </c>
      <c r="I37" s="18">
        <v>-118.5787</v>
      </c>
      <c r="J37" s="97">
        <v>-120.67704446</v>
      </c>
      <c r="K37" s="18">
        <v>-122.04104445999999</v>
      </c>
      <c r="L37" s="18">
        <v>-118.67704445999999</v>
      </c>
      <c r="M37" s="18">
        <v>-118.67704445999999</v>
      </c>
      <c r="N37" s="18">
        <v>-118.77704446</v>
      </c>
      <c r="O37" s="18">
        <f t="shared" si="17"/>
        <v>-1509.3645692999999</v>
      </c>
      <c r="Q37" s="18">
        <v>-124.33</v>
      </c>
      <c r="R37" s="18">
        <v>-179.52</v>
      </c>
      <c r="S37" s="18">
        <v>-304.22495000000004</v>
      </c>
      <c r="T37" s="18">
        <v>-28.52</v>
      </c>
      <c r="U37" s="18">
        <v>-46.37</v>
      </c>
      <c r="V37" s="18">
        <v>-301.47495000000004</v>
      </c>
      <c r="W37" s="18">
        <v>-29.57</v>
      </c>
      <c r="X37" s="18">
        <v>-30.52</v>
      </c>
      <c r="Y37" s="18">
        <v>-301.32495</v>
      </c>
      <c r="Z37" s="18">
        <v>-29.72</v>
      </c>
      <c r="AA37" s="18">
        <v>-30.77</v>
      </c>
      <c r="AB37" s="18">
        <v>-301.47495000000004</v>
      </c>
      <c r="AC37" s="18">
        <v>-1707.8198000000002</v>
      </c>
      <c r="AE37" s="18">
        <v>-125.479</v>
      </c>
      <c r="AF37" s="18">
        <v>-192.583</v>
      </c>
      <c r="AG37" s="18">
        <v>-23.01</v>
      </c>
      <c r="AH37" s="18">
        <v>-25.51</v>
      </c>
      <c r="AI37" s="18">
        <v>-25.51</v>
      </c>
      <c r="AJ37" s="18">
        <v>-25.51</v>
      </c>
      <c r="AK37" s="18">
        <v>-25.51</v>
      </c>
      <c r="AL37" s="18">
        <v>-25.01</v>
      </c>
      <c r="AM37" s="18">
        <v>-23.01</v>
      </c>
      <c r="AN37" s="18">
        <v>-23.01</v>
      </c>
      <c r="AO37" s="18">
        <v>-29.01</v>
      </c>
      <c r="AP37" s="18">
        <v>-22.81</v>
      </c>
      <c r="AQ37" s="18">
        <v>-565.96199999999988</v>
      </c>
      <c r="AS37" s="18">
        <v>-131.93439999999998</v>
      </c>
      <c r="AT37" s="18">
        <v>-53.834400000000002</v>
      </c>
      <c r="AU37" s="18">
        <v>-36.034399999999998</v>
      </c>
      <c r="AV37" s="18">
        <v>-53.834400000000002</v>
      </c>
      <c r="AW37" s="18">
        <v>-34.534399999999998</v>
      </c>
      <c r="AX37" s="18">
        <v>-53.834400000000002</v>
      </c>
      <c r="AY37" s="18">
        <v>-53.534399999999998</v>
      </c>
      <c r="AZ37" s="18">
        <v>-56.334400000000002</v>
      </c>
      <c r="BA37" s="18">
        <v>-33.534399999999998</v>
      </c>
      <c r="BB37" s="18">
        <v>-33.834400000000002</v>
      </c>
      <c r="BC37" s="18">
        <v>-39.534399999999998</v>
      </c>
      <c r="BD37" s="18">
        <v>-38.234400000000001</v>
      </c>
      <c r="BE37" s="18">
        <v>-619.01280000000008</v>
      </c>
      <c r="BG37" s="18">
        <v>-0.54100000000000004</v>
      </c>
      <c r="BH37" s="18">
        <v>-0.54100000000000004</v>
      </c>
      <c r="BI37" s="18">
        <v>-0.54100000000000004</v>
      </c>
      <c r="BJ37" s="18">
        <v>-0.54100000000000004</v>
      </c>
      <c r="BK37" s="18">
        <v>-0.54100000000000004</v>
      </c>
      <c r="BL37" s="18">
        <v>-0.54100000000000004</v>
      </c>
      <c r="BM37" s="18">
        <v>-0.54100000000000004</v>
      </c>
      <c r="BN37" s="18">
        <v>-0.54100000000000004</v>
      </c>
      <c r="BO37" s="18">
        <v>-0.54100000000000004</v>
      </c>
      <c r="BP37" s="18">
        <v>-0.54100000000000004</v>
      </c>
      <c r="BQ37" s="18">
        <v>-0.54100000000000004</v>
      </c>
      <c r="BR37" s="18">
        <v>-0.54100000000000004</v>
      </c>
      <c r="BS37" s="18">
        <v>-6.4920000000000018</v>
      </c>
      <c r="BU37" s="18">
        <v>-0.54100000000000004</v>
      </c>
      <c r="BV37" s="18">
        <v>-0.54100000000000004</v>
      </c>
      <c r="BW37" s="18">
        <v>-0.54100000000000004</v>
      </c>
      <c r="BX37" s="18">
        <v>-0.54100000000000004</v>
      </c>
      <c r="BY37" s="18">
        <v>-0.54100000000000004</v>
      </c>
      <c r="BZ37" s="18">
        <v>-0.54100000000000004</v>
      </c>
      <c r="CA37" s="18">
        <v>-0.54100000000000004</v>
      </c>
      <c r="CB37" s="18">
        <v>-0.54100000000000004</v>
      </c>
      <c r="CC37" s="18">
        <v>-0.54100000000000004</v>
      </c>
      <c r="CD37" s="18">
        <v>-0.54100000000000004</v>
      </c>
      <c r="CE37" s="18">
        <v>-0.54100000000000004</v>
      </c>
      <c r="CF37" s="18">
        <v>-0.54100000000000004</v>
      </c>
      <c r="CG37" s="18">
        <v>-6.4920000000000018</v>
      </c>
    </row>
    <row r="38" spans="2:85">
      <c r="B38" s="22" t="s">
        <v>30</v>
      </c>
      <c r="C38" s="18">
        <v>-96.806320000000014</v>
      </c>
      <c r="D38" s="18">
        <v>-94.406320000000008</v>
      </c>
      <c r="E38" s="18">
        <v>-102.50632</v>
      </c>
      <c r="F38" s="18">
        <v>-101.70632000000001</v>
      </c>
      <c r="G38" s="18">
        <v>-103.30632000000001</v>
      </c>
      <c r="H38" s="18">
        <v>-115.90632000000001</v>
      </c>
      <c r="I38" s="18">
        <v>-100.80632000000001</v>
      </c>
      <c r="J38" s="97">
        <v>-101.00632</v>
      </c>
      <c r="K38" s="18">
        <v>-104.60632000000001</v>
      </c>
      <c r="L38" s="18">
        <v>-103.80632000000001</v>
      </c>
      <c r="M38" s="18">
        <v>-105.60632000000001</v>
      </c>
      <c r="N38" s="18">
        <v>-98.709000000000003</v>
      </c>
      <c r="O38" s="18">
        <f t="shared" si="17"/>
        <v>-1229.1785200000002</v>
      </c>
      <c r="Q38" s="18">
        <v>-178.2980345030978</v>
      </c>
      <c r="R38" s="18">
        <v>-123.33223482151597</v>
      </c>
      <c r="S38" s="18">
        <v>-113.26555482151598</v>
      </c>
      <c r="T38" s="18">
        <v>-115.20030564025942</v>
      </c>
      <c r="U38" s="18">
        <v>-118.56555482151597</v>
      </c>
      <c r="V38" s="18">
        <v>-153.2203056402594</v>
      </c>
      <c r="W38" s="18">
        <v>-140.24757023184364</v>
      </c>
      <c r="X38" s="18">
        <v>-109.10030564025941</v>
      </c>
      <c r="Y38" s="18">
        <v>-118.86555482151599</v>
      </c>
      <c r="Z38" s="18">
        <v>-109.10030564025941</v>
      </c>
      <c r="AA38" s="18">
        <v>-128.64555482151599</v>
      </c>
      <c r="AB38" s="18">
        <v>-108.11683564025942</v>
      </c>
      <c r="AC38" s="18">
        <v>-1515.9581170438187</v>
      </c>
      <c r="AE38" s="18">
        <v>-127.57884740944785</v>
      </c>
      <c r="AF38" s="18">
        <v>-103.74868815263359</v>
      </c>
      <c r="AG38" s="18">
        <v>-143.50743989528948</v>
      </c>
      <c r="AH38" s="18">
        <v>-109.22746512505483</v>
      </c>
      <c r="AI38" s="18">
        <v>-99.145277285147472</v>
      </c>
      <c r="AJ38" s="18">
        <v>-145.34409592166404</v>
      </c>
      <c r="AK38" s="18">
        <v>-166.56543909226804</v>
      </c>
      <c r="AL38" s="18">
        <v>-174.41802099439909</v>
      </c>
      <c r="AM38" s="18">
        <v>-112.96078755526229</v>
      </c>
      <c r="AN38" s="18">
        <v>-109.7714965906568</v>
      </c>
      <c r="AO38" s="18">
        <v>-115.46395239161058</v>
      </c>
      <c r="AP38" s="18">
        <v>-116.10091275698726</v>
      </c>
      <c r="AQ38" s="18">
        <v>-1523.8324231704212</v>
      </c>
      <c r="AS38" s="18">
        <v>-33.718256527251718</v>
      </c>
      <c r="AT38" s="18">
        <v>-39.519499106860451</v>
      </c>
      <c r="AU38" s="18">
        <v>-49.872279557150094</v>
      </c>
      <c r="AV38" s="18">
        <v>-53.269895452241656</v>
      </c>
      <c r="AW38" s="18">
        <v>-47.141316136883475</v>
      </c>
      <c r="AX38" s="18">
        <v>-51.251519698752155</v>
      </c>
      <c r="AY38" s="18">
        <v>-49.660436019000258</v>
      </c>
      <c r="AZ38" s="18">
        <v>-58.045321077886264</v>
      </c>
      <c r="BA38" s="18">
        <v>-88.776893448082333</v>
      </c>
      <c r="BB38" s="18">
        <v>-65.841629518104881</v>
      </c>
      <c r="BC38" s="18">
        <v>-57.360741407701234</v>
      </c>
      <c r="BD38" s="18">
        <v>-133.58322532649842</v>
      </c>
      <c r="BE38" s="18">
        <v>-728.04101327641297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0</v>
      </c>
      <c r="BQ38" s="18">
        <v>0</v>
      </c>
      <c r="BR38" s="18">
        <v>0</v>
      </c>
      <c r="BS38" s="18">
        <v>0</v>
      </c>
      <c r="BU38" s="18">
        <v>0</v>
      </c>
      <c r="BV38" s="18">
        <v>0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  <c r="CB38" s="18">
        <v>0</v>
      </c>
      <c r="CC38" s="18">
        <v>0</v>
      </c>
      <c r="CD38" s="18">
        <v>0</v>
      </c>
      <c r="CE38" s="18">
        <v>0</v>
      </c>
      <c r="CF38" s="18">
        <v>0</v>
      </c>
      <c r="CG38" s="18">
        <v>0</v>
      </c>
    </row>
    <row r="39" spans="2:85">
      <c r="B39" s="22" t="s">
        <v>31</v>
      </c>
      <c r="C39" s="18">
        <v>-583.58986148440943</v>
      </c>
      <c r="D39" s="18">
        <v>-503.20986148440937</v>
      </c>
      <c r="E39" s="18">
        <v>-746.99986148440951</v>
      </c>
      <c r="F39" s="18">
        <v>-598.78230548440933</v>
      </c>
      <c r="G39" s="18">
        <v>-808.93228148440937</v>
      </c>
      <c r="H39" s="18">
        <v>-566.64954148440927</v>
      </c>
      <c r="I39" s="18">
        <v>-619.00786148440943</v>
      </c>
      <c r="J39" s="97">
        <v>-547.31986148440944</v>
      </c>
      <c r="K39" s="18">
        <v>-512.89389637237912</v>
      </c>
      <c r="L39" s="18">
        <v>-802.60515334336935</v>
      </c>
      <c r="M39" s="18">
        <v>-627.15986148440948</v>
      </c>
      <c r="N39" s="18">
        <v>-519.16053148440938</v>
      </c>
      <c r="O39" s="18">
        <f t="shared" si="17"/>
        <v>-7436.3108785598433</v>
      </c>
      <c r="Q39" s="18">
        <v>-663.64441817585202</v>
      </c>
      <c r="R39" s="18">
        <v>-419.39441817585208</v>
      </c>
      <c r="S39" s="18">
        <v>-732.044418175852</v>
      </c>
      <c r="T39" s="18">
        <v>-1638.2080585892313</v>
      </c>
      <c r="U39" s="18">
        <v>-922.09045450087194</v>
      </c>
      <c r="V39" s="18">
        <v>-778.29882597717551</v>
      </c>
      <c r="W39" s="18">
        <v>-771.68851501717552</v>
      </c>
      <c r="X39" s="18">
        <v>-506.9025150171754</v>
      </c>
      <c r="Y39" s="18">
        <v>-498.46304223271568</v>
      </c>
      <c r="Z39" s="18">
        <v>-10309.027932050429</v>
      </c>
      <c r="AA39" s="18">
        <v>-583.31017272130657</v>
      </c>
      <c r="AB39" s="18">
        <v>-1298.3742839007753</v>
      </c>
      <c r="AC39" s="18">
        <v>-19121.447054534412</v>
      </c>
      <c r="AE39" s="18">
        <v>-841.74094431919468</v>
      </c>
      <c r="AF39" s="18">
        <v>-790.07694431919469</v>
      </c>
      <c r="AG39" s="18">
        <v>-1534.3530011740995</v>
      </c>
      <c r="AH39" s="18">
        <v>-718.28592781919474</v>
      </c>
      <c r="AI39" s="18">
        <v>-749.53694360617078</v>
      </c>
      <c r="AJ39" s="18">
        <v>-800.15303149767487</v>
      </c>
      <c r="AK39" s="18">
        <v>-793.41401911540675</v>
      </c>
      <c r="AL39" s="18">
        <v>-641.94720431919461</v>
      </c>
      <c r="AM39" s="18">
        <v>-622.2085876308347</v>
      </c>
      <c r="AN39" s="18">
        <v>-9142.039461810693</v>
      </c>
      <c r="AO39" s="18">
        <v>-831.77174240364673</v>
      </c>
      <c r="AP39" s="18">
        <v>-642.19949589919463</v>
      </c>
      <c r="AQ39" s="18">
        <v>-18107.7273039145</v>
      </c>
      <c r="AS39" s="18">
        <v>-531.36222666666663</v>
      </c>
      <c r="AT39" s="18">
        <v>-518.75225557559202</v>
      </c>
      <c r="AU39" s="18">
        <v>-1020.5708140372179</v>
      </c>
      <c r="AV39" s="18">
        <v>-491.35026666666664</v>
      </c>
      <c r="AW39" s="18">
        <v>-590.68350666666674</v>
      </c>
      <c r="AX39" s="18">
        <v>-548.73322666666672</v>
      </c>
      <c r="AY39" s="18">
        <v>-530.09222666666665</v>
      </c>
      <c r="AZ39" s="18">
        <v>-460.2809510138564</v>
      </c>
      <c r="BA39" s="18">
        <v>-508.30578666666668</v>
      </c>
      <c r="BB39" s="18">
        <v>-6816.531173205095</v>
      </c>
      <c r="BC39" s="18">
        <v>-482.74721804557896</v>
      </c>
      <c r="BD39" s="18">
        <v>-538.53947543433776</v>
      </c>
      <c r="BE39" s="18">
        <v>-13037.94912731168</v>
      </c>
      <c r="BG39" s="18">
        <v>-31.233000000000001</v>
      </c>
      <c r="BH39" s="18">
        <v>-29.382999999999999</v>
      </c>
      <c r="BI39" s="18">
        <v>-59.783000000000001</v>
      </c>
      <c r="BJ39" s="18">
        <v>-33.783000000000001</v>
      </c>
      <c r="BK39" s="18">
        <v>-45.459650000000003</v>
      </c>
      <c r="BL39" s="18">
        <v>-33.783000000000001</v>
      </c>
      <c r="BM39" s="18">
        <v>-33.783000000000001</v>
      </c>
      <c r="BN39" s="18">
        <v>-33.783000000000001</v>
      </c>
      <c r="BO39" s="18">
        <v>-34.086916333799998</v>
      </c>
      <c r="BP39" s="18">
        <v>-36.783000000000001</v>
      </c>
      <c r="BQ39" s="18">
        <v>-33.783000000000001</v>
      </c>
      <c r="BR39" s="18">
        <v>-33.783000000000001</v>
      </c>
      <c r="BS39" s="18">
        <v>-439.42656633380011</v>
      </c>
      <c r="BU39" s="18">
        <v>-16.233000000000001</v>
      </c>
      <c r="BV39" s="18">
        <v>-14.382999999999999</v>
      </c>
      <c r="BW39" s="18">
        <v>-33.783000000000001</v>
      </c>
      <c r="BX39" s="18">
        <v>-18.783000000000001</v>
      </c>
      <c r="BY39" s="18">
        <v>-19.45965</v>
      </c>
      <c r="BZ39" s="18">
        <v>-18.783000000000001</v>
      </c>
      <c r="CA39" s="18">
        <v>-18.783000000000001</v>
      </c>
      <c r="CB39" s="18">
        <v>-18.783000000000001</v>
      </c>
      <c r="CC39" s="18">
        <v>-18.783000000000001</v>
      </c>
      <c r="CD39" s="18">
        <v>-21.783000000000001</v>
      </c>
      <c r="CE39" s="18">
        <v>-18.783000000000001</v>
      </c>
      <c r="CF39" s="18">
        <v>-18.783000000000001</v>
      </c>
      <c r="CG39" s="18">
        <v>-237.12265000000008</v>
      </c>
    </row>
    <row r="40" spans="2:85">
      <c r="B40" s="22" t="s">
        <v>32</v>
      </c>
      <c r="C40" s="18">
        <v>-5455.1758479007576</v>
      </c>
      <c r="D40" s="18">
        <v>-5094.6148806320143</v>
      </c>
      <c r="E40" s="18">
        <v>-4504.7429543004901</v>
      </c>
      <c r="F40" s="18">
        <v>-5039.449694220034</v>
      </c>
      <c r="G40" s="18">
        <v>-4671.5381875135909</v>
      </c>
      <c r="H40" s="18">
        <v>-4400.9838109335642</v>
      </c>
      <c r="I40" s="18">
        <v>-4703.8861340111762</v>
      </c>
      <c r="J40" s="97">
        <v>-4492.6703747728925</v>
      </c>
      <c r="K40" s="18">
        <v>-4707.2422202852968</v>
      </c>
      <c r="L40" s="18">
        <v>-4730.8750256279072</v>
      </c>
      <c r="M40" s="18">
        <v>-4614.2191048999894</v>
      </c>
      <c r="N40" s="18">
        <v>-4453.1122809303388</v>
      </c>
      <c r="O40" s="18">
        <f t="shared" si="17"/>
        <v>-56868.510516028051</v>
      </c>
      <c r="Q40" s="18">
        <v>-4582.0944455956915</v>
      </c>
      <c r="R40" s="18">
        <v>-4320.0760809906606</v>
      </c>
      <c r="S40" s="18">
        <v>-4786.9962245173747</v>
      </c>
      <c r="T40" s="18">
        <v>-4999.9001941242659</v>
      </c>
      <c r="U40" s="18">
        <v>-5182.0684805373357</v>
      </c>
      <c r="V40" s="18">
        <v>-4609.450327070077</v>
      </c>
      <c r="W40" s="18">
        <v>-4912.7947706093646</v>
      </c>
      <c r="X40" s="18">
        <v>-4744.9637058809785</v>
      </c>
      <c r="Y40" s="18">
        <v>-4973.6656907089937</v>
      </c>
      <c r="Z40" s="18">
        <v>-4934.8758107872882</v>
      </c>
      <c r="AA40" s="18">
        <v>-4716.0846320868859</v>
      </c>
      <c r="AB40" s="18">
        <v>-5015.4985452651599</v>
      </c>
      <c r="AC40" s="18">
        <v>-57778.468908174065</v>
      </c>
      <c r="AE40" s="18">
        <v>-4291.0874846069701</v>
      </c>
      <c r="AF40" s="18">
        <v>-4736.5799660640514</v>
      </c>
      <c r="AG40" s="18">
        <v>-5513.5582703832206</v>
      </c>
      <c r="AH40" s="18">
        <v>-5063.3893335640987</v>
      </c>
      <c r="AI40" s="18">
        <v>-4748.8800659776862</v>
      </c>
      <c r="AJ40" s="18">
        <v>-5596.0038687220895</v>
      </c>
      <c r="AK40" s="18">
        <v>-4858.6612100982293</v>
      </c>
      <c r="AL40" s="18">
        <v>-4983.5926839120766</v>
      </c>
      <c r="AM40" s="18">
        <v>-5402.1463030327914</v>
      </c>
      <c r="AN40" s="18">
        <v>-4830.649940407513</v>
      </c>
      <c r="AO40" s="18">
        <v>-4639.9644820470057</v>
      </c>
      <c r="AP40" s="18">
        <v>-5200.3974041724014</v>
      </c>
      <c r="AQ40" s="18">
        <v>-59864.911012988145</v>
      </c>
      <c r="AS40" s="18">
        <v>-3605.7294649283631</v>
      </c>
      <c r="AT40" s="18">
        <v>-3786.8716949814489</v>
      </c>
      <c r="AU40" s="18">
        <v>-4537.9607181633146</v>
      </c>
      <c r="AV40" s="18">
        <v>-4155.8679317485849</v>
      </c>
      <c r="AW40" s="18">
        <v>-4266.372628701437</v>
      </c>
      <c r="AX40" s="18">
        <v>-4043.3818432306934</v>
      </c>
      <c r="AY40" s="18">
        <v>-4183.232510317328</v>
      </c>
      <c r="AZ40" s="18">
        <v>-4600.6681053782131</v>
      </c>
      <c r="BA40" s="18">
        <v>-4122.8293758495556</v>
      </c>
      <c r="BB40" s="18">
        <v>-4211.6872857537928</v>
      </c>
      <c r="BC40" s="18">
        <v>-4232.044163243685</v>
      </c>
      <c r="BD40" s="18">
        <v>-4047.7383463544043</v>
      </c>
      <c r="BE40" s="18">
        <v>-49794.384068650827</v>
      </c>
      <c r="BG40" s="18">
        <v>-729.83372713053927</v>
      </c>
      <c r="BH40" s="18">
        <v>-725.05545198246352</v>
      </c>
      <c r="BI40" s="18">
        <v>-751.30965657870979</v>
      </c>
      <c r="BJ40" s="18">
        <v>-834.42550252013791</v>
      </c>
      <c r="BK40" s="18">
        <v>-779.57938009081226</v>
      </c>
      <c r="BL40" s="18">
        <v>-751.90418038979919</v>
      </c>
      <c r="BM40" s="18">
        <v>-831.13996331414785</v>
      </c>
      <c r="BN40" s="18">
        <v>-752.5448416767581</v>
      </c>
      <c r="BO40" s="18">
        <v>-793.70219570303755</v>
      </c>
      <c r="BP40" s="18">
        <v>-823.66178291127505</v>
      </c>
      <c r="BQ40" s="18">
        <v>-769.84284856137356</v>
      </c>
      <c r="BR40" s="18">
        <v>-764.2694638794411</v>
      </c>
      <c r="BS40" s="18">
        <v>-9307.2689947384952</v>
      </c>
      <c r="BU40" s="18">
        <v>-798.67601648796585</v>
      </c>
      <c r="BV40" s="18">
        <v>-751.67817577453536</v>
      </c>
      <c r="BW40" s="18">
        <v>-777.93238037078197</v>
      </c>
      <c r="BX40" s="18">
        <v>-861.04822631220986</v>
      </c>
      <c r="BY40" s="18">
        <v>-806.20210388288422</v>
      </c>
      <c r="BZ40" s="18">
        <v>-778.52690418187115</v>
      </c>
      <c r="CA40" s="18">
        <v>-857.76268710622003</v>
      </c>
      <c r="CB40" s="18">
        <v>-779.16756546883028</v>
      </c>
      <c r="CC40" s="18">
        <v>-820.3249194951095</v>
      </c>
      <c r="CD40" s="18">
        <v>-850.28450670334723</v>
      </c>
      <c r="CE40" s="18">
        <v>-796.46557235344562</v>
      </c>
      <c r="CF40" s="18">
        <v>-790.89218767151306</v>
      </c>
      <c r="CG40" s="18">
        <v>-9668.961245808714</v>
      </c>
    </row>
    <row r="41" spans="2:85">
      <c r="B41" s="13" t="s">
        <v>33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95">
        <v>0</v>
      </c>
      <c r="K41" s="14">
        <v>0</v>
      </c>
      <c r="L41" s="14">
        <v>0</v>
      </c>
      <c r="M41" s="14">
        <v>0</v>
      </c>
      <c r="N41" s="14">
        <v>0</v>
      </c>
      <c r="O41" s="14">
        <f t="shared" si="17"/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G41" s="14">
        <v>0</v>
      </c>
      <c r="BH41" s="14">
        <v>0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</row>
    <row r="42" spans="2:85">
      <c r="B42" s="13" t="s">
        <v>34</v>
      </c>
      <c r="C42" s="14">
        <f t="shared" ref="C42:N42" si="21">SUM(C43:C44)</f>
        <v>-102329.54499038609</v>
      </c>
      <c r="D42" s="14">
        <f t="shared" si="21"/>
        <v>-47183.388179186783</v>
      </c>
      <c r="E42" s="14">
        <f t="shared" si="21"/>
        <v>-46931.898416725584</v>
      </c>
      <c r="F42" s="14">
        <f t="shared" si="21"/>
        <v>-47199.533411296958</v>
      </c>
      <c r="G42" s="14">
        <f t="shared" si="21"/>
        <v>-46678.125948332439</v>
      </c>
      <c r="H42" s="14">
        <f t="shared" si="21"/>
        <v>-46981.009715304608</v>
      </c>
      <c r="I42" s="14">
        <f t="shared" si="21"/>
        <v>-46555.897452464968</v>
      </c>
      <c r="J42" s="95">
        <f t="shared" si="21"/>
        <v>-47933.631173593254</v>
      </c>
      <c r="K42" s="14">
        <f t="shared" si="21"/>
        <v>-48280.87380022071</v>
      </c>
      <c r="L42" s="14">
        <f t="shared" si="21"/>
        <v>-48504.030885069078</v>
      </c>
      <c r="M42" s="14">
        <f t="shared" si="21"/>
        <v>-48708.931702292102</v>
      </c>
      <c r="N42" s="14">
        <f t="shared" si="21"/>
        <v>-48177.92576672104</v>
      </c>
      <c r="O42" s="14">
        <f t="shared" si="17"/>
        <v>-625464.79144159355</v>
      </c>
      <c r="Q42" s="14">
        <v>-155230.01224200882</v>
      </c>
      <c r="R42" s="14">
        <v>-38283.269478116141</v>
      </c>
      <c r="S42" s="14">
        <v>-37610.70412721359</v>
      </c>
      <c r="T42" s="14">
        <v>-41475.096143458439</v>
      </c>
      <c r="U42" s="14">
        <v>-37830.798594714499</v>
      </c>
      <c r="V42" s="14">
        <v>-38354.719287800668</v>
      </c>
      <c r="W42" s="14">
        <v>-40368.016570122825</v>
      </c>
      <c r="X42" s="14">
        <v>-39201.466074404045</v>
      </c>
      <c r="Y42" s="14">
        <v>-39420.566392377536</v>
      </c>
      <c r="Z42" s="14">
        <v>-41373.678145530292</v>
      </c>
      <c r="AA42" s="14">
        <v>-39681.71695420966</v>
      </c>
      <c r="AB42" s="14">
        <v>-40062.007310264024</v>
      </c>
      <c r="AC42" s="14">
        <v>-588892.05132022058</v>
      </c>
      <c r="AE42" s="14">
        <v>-244608.58661173427</v>
      </c>
      <c r="AF42" s="14">
        <v>-38279.62487089917</v>
      </c>
      <c r="AG42" s="14">
        <v>-37899.292435044626</v>
      </c>
      <c r="AH42" s="14">
        <v>-41658.795949596722</v>
      </c>
      <c r="AI42" s="14">
        <v>-37125.65423589776</v>
      </c>
      <c r="AJ42" s="14">
        <v>-37061.957148802132</v>
      </c>
      <c r="AK42" s="14">
        <v>-37600.488040056043</v>
      </c>
      <c r="AL42" s="14">
        <v>-36428.226699705592</v>
      </c>
      <c r="AM42" s="14">
        <v>-37309.468925899913</v>
      </c>
      <c r="AN42" s="14">
        <v>-39845.937566774985</v>
      </c>
      <c r="AO42" s="14">
        <v>-37934.395425794057</v>
      </c>
      <c r="AP42" s="14">
        <v>-38164.131217468035</v>
      </c>
      <c r="AQ42" s="14">
        <v>-663916.55912767327</v>
      </c>
      <c r="AS42" s="14">
        <v>-330000.98628590681</v>
      </c>
      <c r="AT42" s="14">
        <v>-38273.091078173558</v>
      </c>
      <c r="AU42" s="14">
        <v>-37167.134906403509</v>
      </c>
      <c r="AV42" s="14">
        <v>-42051.144395825293</v>
      </c>
      <c r="AW42" s="14">
        <v>-37427.253460894935</v>
      </c>
      <c r="AX42" s="14">
        <v>-37381.269395200899</v>
      </c>
      <c r="AY42" s="14">
        <v>-39981.088664267445</v>
      </c>
      <c r="AZ42" s="14">
        <v>-37331.927505333035</v>
      </c>
      <c r="BA42" s="14">
        <v>-37308.558445151895</v>
      </c>
      <c r="BB42" s="14">
        <v>-40495.493693037264</v>
      </c>
      <c r="BC42" s="14">
        <v>-38695.476263393473</v>
      </c>
      <c r="BD42" s="14">
        <v>-38764.67916004888</v>
      </c>
      <c r="BE42" s="14">
        <v>-754878.10325363697</v>
      </c>
      <c r="BG42" s="14">
        <f t="shared" ref="BG42:BS42" si="22">SUM(BG43:BG44)</f>
        <v>-1525.524666477063</v>
      </c>
      <c r="BH42" s="14">
        <f t="shared" si="22"/>
        <v>-1663.6028572562548</v>
      </c>
      <c r="BI42" s="14">
        <f t="shared" si="22"/>
        <v>-1566.9064236423512</v>
      </c>
      <c r="BJ42" s="14">
        <f t="shared" si="22"/>
        <v>-1664.8456109867866</v>
      </c>
      <c r="BK42" s="14">
        <f t="shared" si="22"/>
        <v>-1391.6186449435859</v>
      </c>
      <c r="BL42" s="14">
        <f t="shared" si="22"/>
        <v>-1408.4124612971993</v>
      </c>
      <c r="BM42" s="14">
        <f t="shared" si="22"/>
        <v>-1350.4467688306406</v>
      </c>
      <c r="BN42" s="14">
        <f t="shared" si="22"/>
        <v>-1393.2757918004431</v>
      </c>
      <c r="BO42" s="14">
        <f t="shared" si="22"/>
        <v>-1422.4565314654308</v>
      </c>
      <c r="BP42" s="14">
        <f t="shared" si="22"/>
        <v>-1513.8718716599067</v>
      </c>
      <c r="BQ42" s="14">
        <f t="shared" si="22"/>
        <v>-1501.3457187628644</v>
      </c>
      <c r="BR42" s="14">
        <f t="shared" si="22"/>
        <v>-1502.3854764383473</v>
      </c>
      <c r="BS42" s="14">
        <f t="shared" si="22"/>
        <v>-17904.692823560876</v>
      </c>
      <c r="BU42" s="14">
        <f t="shared" ref="BU42:CG42" si="23">SUM(BU43:BU44)</f>
        <v>-1557.5945038546731</v>
      </c>
      <c r="BV42" s="14">
        <f t="shared" si="23"/>
        <v>-1625.5907615375656</v>
      </c>
      <c r="BW42" s="14">
        <f t="shared" si="23"/>
        <v>-1526.9573001080812</v>
      </c>
      <c r="BX42" s="14">
        <f t="shared" si="23"/>
        <v>-1631.1978496154613</v>
      </c>
      <c r="BY42" s="14">
        <f t="shared" si="23"/>
        <v>-1359.5557454715401</v>
      </c>
      <c r="BZ42" s="14">
        <f t="shared" si="23"/>
        <v>-1381.0700671942891</v>
      </c>
      <c r="CA42" s="14">
        <f t="shared" si="23"/>
        <v>-1326.4738843444447</v>
      </c>
      <c r="CB42" s="14">
        <f t="shared" si="23"/>
        <v>-1372.9959198524043</v>
      </c>
      <c r="CC42" s="14">
        <f t="shared" si="23"/>
        <v>-1395.7255661928061</v>
      </c>
      <c r="CD42" s="14">
        <f t="shared" si="23"/>
        <v>-1493.2780073868112</v>
      </c>
      <c r="CE42" s="14">
        <f t="shared" si="23"/>
        <v>-1480.4517652792729</v>
      </c>
      <c r="CF42" s="14">
        <f t="shared" si="23"/>
        <v>-1480.8139671869435</v>
      </c>
      <c r="CG42" s="14">
        <f t="shared" si="23"/>
        <v>-17631.705338024294</v>
      </c>
    </row>
    <row r="43" spans="2:85">
      <c r="B43" s="22" t="s">
        <v>35</v>
      </c>
      <c r="C43" s="18">
        <f>'[120]RP (apres)'!Q42+'[120]RP (apres)'!Q43+'[120]RP (apres)'!Q44</f>
        <v>-38013.224034368061</v>
      </c>
      <c r="D43" s="18">
        <f>'[120]RP (apres)'!R42+'[120]RP (apres)'!R43+'[120]RP (apres)'!R44</f>
        <v>-38704.024979186783</v>
      </c>
      <c r="E43" s="18">
        <f>'[120]RP (apres)'!S42+'[120]RP (apres)'!S43+'[120]RP (apres)'!S44</f>
        <v>-38495.501216725585</v>
      </c>
      <c r="F43" s="18">
        <f>'[120]RP (apres)'!T42+'[120]RP (apres)'!T43+'[120]RP (apres)'!T44</f>
        <v>-38716.135411296957</v>
      </c>
      <c r="G43" s="18">
        <f>'[120]RP (apres)'!U42+'[120]RP (apres)'!U43+'[120]RP (apres)'!U44</f>
        <v>-38318.26674833244</v>
      </c>
      <c r="H43" s="18">
        <f>'[120]RP (apres)'!V42+'[120]RP (apres)'!V43+'[120]RP (apres)'!V44</f>
        <v>-38552.189315304611</v>
      </c>
      <c r="I43" s="18">
        <f>'[120]RP (apres)'!W42+'[120]RP (apres)'!W43+'[120]RP (apres)'!W44</f>
        <v>-38226.561052464967</v>
      </c>
      <c r="J43" s="18">
        <f>'[120]RP (apres)'!X42+'[120]RP (apres)'!X43+'[120]RP (apres)'!X44</f>
        <v>-39266.849973593256</v>
      </c>
      <c r="K43" s="18">
        <f>'[120]RP (apres)'!Y42+'[120]RP (apres)'!Y43+'[120]RP (apres)'!Y44</f>
        <v>-39527.359800220715</v>
      </c>
      <c r="L43" s="18">
        <f>'[120]RP (apres)'!Z42+'[120]RP (apres)'!Z43+'[120]RP (apres)'!Z44</f>
        <v>-39688.054485069079</v>
      </c>
      <c r="M43" s="18">
        <f>'[120]RP (apres)'!AA42+'[120]RP (apres)'!AA43+'[120]RP (apres)'!AA44</f>
        <v>-39848.202902292098</v>
      </c>
      <c r="N43" s="18">
        <f>'[120]RP (apres)'!AB42+'[120]RP (apres)'!AB43+'[120]RP (apres)'!AB44</f>
        <v>-39443.415366721041</v>
      </c>
      <c r="O43" s="18">
        <f t="shared" si="17"/>
        <v>-466799.78528557549</v>
      </c>
      <c r="Q43" s="18">
        <v>-27756.302588779901</v>
      </c>
      <c r="R43" s="18">
        <v>-28102.485865716382</v>
      </c>
      <c r="S43" s="18">
        <v>-27644.829595504689</v>
      </c>
      <c r="T43" s="18">
        <v>-28697.187875892232</v>
      </c>
      <c r="U43" s="18">
        <v>-27350.274461274137</v>
      </c>
      <c r="V43" s="18">
        <v>-27556.538028373914</v>
      </c>
      <c r="W43" s="18">
        <v>-27192.711205377957</v>
      </c>
      <c r="X43" s="18">
        <v>-28257.093123927349</v>
      </c>
      <c r="Y43" s="18">
        <v>-28169.594895105751</v>
      </c>
      <c r="Z43" s="18">
        <v>-27760.616722165192</v>
      </c>
      <c r="AA43" s="18">
        <v>-28095.183416003467</v>
      </c>
      <c r="AB43" s="18">
        <v>-28235.753761445016</v>
      </c>
      <c r="AC43" s="18">
        <v>-334818.57153956598</v>
      </c>
      <c r="AE43" s="18">
        <v>-24261.432952386462</v>
      </c>
      <c r="AF43" s="18">
        <v>-28600.054781868068</v>
      </c>
      <c r="AG43" s="18">
        <v>-28176.571286460636</v>
      </c>
      <c r="AH43" s="18">
        <v>-29107.89635978208</v>
      </c>
      <c r="AI43" s="18">
        <v>-27481.119934886799</v>
      </c>
      <c r="AJ43" s="18">
        <v>-26827.753512598756</v>
      </c>
      <c r="AK43" s="18">
        <v>-25768.176555956106</v>
      </c>
      <c r="AL43" s="18">
        <v>-26900.975743730185</v>
      </c>
      <c r="AM43" s="18">
        <v>-27619.817218341665</v>
      </c>
      <c r="AN43" s="18">
        <v>-27577.250053026131</v>
      </c>
      <c r="AO43" s="18">
        <v>-28077.539750894779</v>
      </c>
      <c r="AP43" s="18">
        <v>-27705.265956272113</v>
      </c>
      <c r="AQ43" s="18">
        <v>-328103.85410620377</v>
      </c>
      <c r="AS43" s="18">
        <v>-27409.296056967749</v>
      </c>
      <c r="AT43" s="18">
        <v>-28631.252234055915</v>
      </c>
      <c r="AU43" s="18">
        <v>-27840.37508425369</v>
      </c>
      <c r="AV43" s="18">
        <v>-29118.300868426235</v>
      </c>
      <c r="AW43" s="18">
        <v>-27902.674146924506</v>
      </c>
      <c r="AX43" s="18">
        <v>-27831.753018707488</v>
      </c>
      <c r="AY43" s="18">
        <v>-27579.803717435312</v>
      </c>
      <c r="AZ43" s="18">
        <v>-27939.626272304806</v>
      </c>
      <c r="BA43" s="18">
        <v>-27809.492525666759</v>
      </c>
      <c r="BB43" s="18">
        <v>-27784.236914254576</v>
      </c>
      <c r="BC43" s="18">
        <v>-28731.340999287</v>
      </c>
      <c r="BD43" s="18">
        <v>-28710.347801424083</v>
      </c>
      <c r="BE43" s="18">
        <v>-337288.49963970808</v>
      </c>
      <c r="BG43" s="18">
        <v>-1096.8169111384282</v>
      </c>
      <c r="BH43" s="18">
        <v>-1190.4381781767388</v>
      </c>
      <c r="BI43" s="18">
        <v>-1119.4890008766217</v>
      </c>
      <c r="BJ43" s="18">
        <v>-1194.6643753021817</v>
      </c>
      <c r="BK43" s="18">
        <v>-990.60434890374847</v>
      </c>
      <c r="BL43" s="18">
        <v>-1005.3636831855003</v>
      </c>
      <c r="BM43" s="18">
        <v>-965.19592061357298</v>
      </c>
      <c r="BN43" s="18">
        <v>-998.97192487893244</v>
      </c>
      <c r="BO43" s="18">
        <v>-1016.0371120142571</v>
      </c>
      <c r="BP43" s="18">
        <v>-1087.6987438809263</v>
      </c>
      <c r="BQ43" s="18">
        <v>-1078.7662455604693</v>
      </c>
      <c r="BR43" s="18">
        <v>-1081.1629594862497</v>
      </c>
      <c r="BS43" s="18">
        <v>-12825.209404017629</v>
      </c>
      <c r="BU43" s="18">
        <v>-1121.0329107909092</v>
      </c>
      <c r="BV43" s="18">
        <v>-1227.4869015691822</v>
      </c>
      <c r="BW43" s="18">
        <v>-1153.0085735510002</v>
      </c>
      <c r="BX43" s="18">
        <v>-1231.7208252198382</v>
      </c>
      <c r="BY43" s="18">
        <v>-1026.6033180091222</v>
      </c>
      <c r="BZ43" s="18">
        <v>-1042.848826248749</v>
      </c>
      <c r="CA43" s="18">
        <v>-1001.6231371580502</v>
      </c>
      <c r="CB43" s="18">
        <v>-1036.75202111304</v>
      </c>
      <c r="CC43" s="18">
        <v>-1053.9152234517107</v>
      </c>
      <c r="CD43" s="18">
        <v>-1127.5772708839186</v>
      </c>
      <c r="CE43" s="18">
        <v>-1117.8921492925122</v>
      </c>
      <c r="CF43" s="18">
        <v>-1118.1656486921818</v>
      </c>
      <c r="CG43" s="18">
        <v>-13258.626805980215</v>
      </c>
    </row>
    <row r="44" spans="2:85">
      <c r="B44" s="22" t="s">
        <v>36</v>
      </c>
      <c r="C44" s="18">
        <v>-64316.320956018026</v>
      </c>
      <c r="D44" s="18">
        <v>-8479.3631999999998</v>
      </c>
      <c r="E44" s="18">
        <v>-8436.3971999999994</v>
      </c>
      <c r="F44" s="18">
        <v>-8483.3979999999992</v>
      </c>
      <c r="G44" s="18">
        <v>-8359.8592000000008</v>
      </c>
      <c r="H44" s="18">
        <v>-8428.8204000000005</v>
      </c>
      <c r="I44" s="18">
        <v>-8329.3364000000001</v>
      </c>
      <c r="J44" s="97">
        <v>-8666.7811999999994</v>
      </c>
      <c r="K44" s="18">
        <v>-8753.5139999999992</v>
      </c>
      <c r="L44" s="18">
        <v>-8815.9763999999996</v>
      </c>
      <c r="M44" s="18">
        <v>-8860.7288000000008</v>
      </c>
      <c r="N44" s="18">
        <v>-8734.5103999999992</v>
      </c>
      <c r="O44" s="18">
        <f t="shared" si="17"/>
        <v>-158665.00615601806</v>
      </c>
      <c r="P44" s="53"/>
      <c r="Q44" s="72">
        <v>-127473.70965322891</v>
      </c>
      <c r="R44" s="18">
        <v>-10180.783612399755</v>
      </c>
      <c r="S44" s="18">
        <v>-9965.8745317089015</v>
      </c>
      <c r="T44" s="18">
        <v>-12777.908267566207</v>
      </c>
      <c r="U44" s="18">
        <v>-10480.524133440364</v>
      </c>
      <c r="V44" s="18">
        <v>-10798.181259426754</v>
      </c>
      <c r="W44" s="18">
        <v>-13175.305364744865</v>
      </c>
      <c r="X44" s="18">
        <v>-10944.3729504767</v>
      </c>
      <c r="Y44" s="18">
        <v>-11250.971497271783</v>
      </c>
      <c r="Z44" s="18">
        <v>-13613.061423365099</v>
      </c>
      <c r="AA44" s="18">
        <v>-11586.533538206193</v>
      </c>
      <c r="AB44" s="18">
        <v>-11826.253548819008</v>
      </c>
      <c r="AC44" s="18">
        <v>-254073.47978065457</v>
      </c>
      <c r="AE44" s="72">
        <v>-220347.15365934779</v>
      </c>
      <c r="AF44" s="18">
        <v>-9679.5700890311018</v>
      </c>
      <c r="AG44" s="18">
        <v>-9722.7211485839889</v>
      </c>
      <c r="AH44" s="18">
        <v>-12550.899589814639</v>
      </c>
      <c r="AI44" s="18">
        <v>-9644.5343010109627</v>
      </c>
      <c r="AJ44" s="18">
        <v>-10234.203636203376</v>
      </c>
      <c r="AK44" s="18">
        <v>-11832.311484099937</v>
      </c>
      <c r="AL44" s="18">
        <v>-9527.2509559754089</v>
      </c>
      <c r="AM44" s="18">
        <v>-9689.6517075582524</v>
      </c>
      <c r="AN44" s="18">
        <v>-12268.68751374885</v>
      </c>
      <c r="AO44" s="18">
        <v>-9856.8556748992778</v>
      </c>
      <c r="AP44" s="18">
        <v>-10458.865261195924</v>
      </c>
      <c r="AQ44" s="18">
        <v>-335812.70502146945</v>
      </c>
      <c r="AS44" s="72">
        <v>-302591.69022893906</v>
      </c>
      <c r="AT44" s="18">
        <v>-9641.8388441176412</v>
      </c>
      <c r="AU44" s="18">
        <v>-9326.7598221498174</v>
      </c>
      <c r="AV44" s="18">
        <v>-12932.843527399054</v>
      </c>
      <c r="AW44" s="18">
        <v>-9524.5793139704328</v>
      </c>
      <c r="AX44" s="18">
        <v>-9549.516376493415</v>
      </c>
      <c r="AY44" s="18">
        <v>-12401.284946832135</v>
      </c>
      <c r="AZ44" s="18">
        <v>-9392.3012330282327</v>
      </c>
      <c r="BA44" s="18">
        <v>-9499.0659194851323</v>
      </c>
      <c r="BB44" s="18">
        <v>-12711.256778782687</v>
      </c>
      <c r="BC44" s="18">
        <v>-9964.1352641064695</v>
      </c>
      <c r="BD44" s="18">
        <v>-10054.3313586248</v>
      </c>
      <c r="BE44" s="18">
        <v>-417589.60361392889</v>
      </c>
      <c r="BG44" s="72">
        <v>-428.70775533863491</v>
      </c>
      <c r="BH44" s="18">
        <v>-473.16467907951596</v>
      </c>
      <c r="BI44" s="18">
        <v>-447.4174227657295</v>
      </c>
      <c r="BJ44" s="18">
        <v>-470.18123568460487</v>
      </c>
      <c r="BK44" s="18">
        <v>-401.01429603983729</v>
      </c>
      <c r="BL44" s="18">
        <v>-403.04877811169894</v>
      </c>
      <c r="BM44" s="18">
        <v>-385.25084821706764</v>
      </c>
      <c r="BN44" s="18">
        <v>-394.30386692151075</v>
      </c>
      <c r="BO44" s="18">
        <v>-406.41941945117372</v>
      </c>
      <c r="BP44" s="18">
        <v>-426.17312777898042</v>
      </c>
      <c r="BQ44" s="18">
        <v>-422.57947320239504</v>
      </c>
      <c r="BR44" s="18">
        <v>-421.22251695209741</v>
      </c>
      <c r="BS44" s="18">
        <v>-5079.4834195432468</v>
      </c>
      <c r="BU44" s="72">
        <v>-436.56159306376395</v>
      </c>
      <c r="BV44" s="18">
        <v>-398.10385996838346</v>
      </c>
      <c r="BW44" s="18">
        <v>-373.9487265570811</v>
      </c>
      <c r="BX44" s="18">
        <v>-399.47702439562323</v>
      </c>
      <c r="BY44" s="18">
        <v>-332.95242746241797</v>
      </c>
      <c r="BZ44" s="18">
        <v>-338.22124094554022</v>
      </c>
      <c r="CA44" s="18">
        <v>-324.85074718639464</v>
      </c>
      <c r="CB44" s="18">
        <v>-336.24389873936434</v>
      </c>
      <c r="CC44" s="18">
        <v>-341.81034274109533</v>
      </c>
      <c r="CD44" s="18">
        <v>-365.70073650289248</v>
      </c>
      <c r="CE44" s="18">
        <v>-362.55961598676066</v>
      </c>
      <c r="CF44" s="18">
        <v>-362.64831849476172</v>
      </c>
      <c r="CG44" s="18">
        <v>-4373.0785320440791</v>
      </c>
    </row>
    <row r="45" spans="2:85" ht="15.5">
      <c r="B45" s="23" t="s">
        <v>37</v>
      </c>
      <c r="C45" s="24">
        <f t="shared" ref="C45:O45" si="24">C10+C17</f>
        <v>81647.161958987272</v>
      </c>
      <c r="D45" s="24">
        <f t="shared" si="24"/>
        <v>137176.96525287975</v>
      </c>
      <c r="E45" s="24">
        <f t="shared" si="24"/>
        <v>152955.39788290896</v>
      </c>
      <c r="F45" s="24">
        <f t="shared" si="24"/>
        <v>153774.24313662096</v>
      </c>
      <c r="G45" s="24">
        <f t="shared" si="24"/>
        <v>138341.67168806447</v>
      </c>
      <c r="H45" s="24">
        <f t="shared" si="24"/>
        <v>127727.22413846257</v>
      </c>
      <c r="I45" s="24">
        <f t="shared" si="24"/>
        <v>122573.10892666859</v>
      </c>
      <c r="J45" s="99">
        <f t="shared" si="24"/>
        <v>127785.98300336229</v>
      </c>
      <c r="K45" s="24">
        <f t="shared" si="24"/>
        <v>133340.5649227777</v>
      </c>
      <c r="L45" s="24">
        <f t="shared" si="24"/>
        <v>127239.44223869304</v>
      </c>
      <c r="M45" s="24">
        <f t="shared" si="24"/>
        <v>143835.45309865155</v>
      </c>
      <c r="N45" s="24">
        <f t="shared" si="24"/>
        <v>139835.08544524637</v>
      </c>
      <c r="O45" s="24">
        <f t="shared" si="24"/>
        <v>1586232.3016933233</v>
      </c>
      <c r="Q45" s="24">
        <v>46127.220039042237</v>
      </c>
      <c r="R45" s="24">
        <v>174141.04120114347</v>
      </c>
      <c r="S45" s="24">
        <v>167578.56598478681</v>
      </c>
      <c r="T45" s="24">
        <v>165136.06055889753</v>
      </c>
      <c r="U45" s="24">
        <v>180869.30415522945</v>
      </c>
      <c r="V45" s="24">
        <v>167431.70370889228</v>
      </c>
      <c r="W45" s="24">
        <v>143495.15693219414</v>
      </c>
      <c r="X45" s="24">
        <v>125142.19725839127</v>
      </c>
      <c r="Y45" s="24">
        <v>126229.6182868524</v>
      </c>
      <c r="Z45" s="24">
        <v>116076.26137938467</v>
      </c>
      <c r="AA45" s="24">
        <v>126375.54298982551</v>
      </c>
      <c r="AB45" s="24">
        <v>132309.73830291725</v>
      </c>
      <c r="AC45" s="24">
        <v>1670912.4107975573</v>
      </c>
      <c r="AE45" s="24">
        <v>-75759.365104174009</v>
      </c>
      <c r="AF45" s="24">
        <v>190572.13583166938</v>
      </c>
      <c r="AG45" s="24">
        <v>185373.43240480899</v>
      </c>
      <c r="AH45" s="24">
        <v>183920.5186540414</v>
      </c>
      <c r="AI45" s="24">
        <v>200562.90074421122</v>
      </c>
      <c r="AJ45" s="24">
        <v>184547.07576870453</v>
      </c>
      <c r="AK45" s="24">
        <v>172729.75473010819</v>
      </c>
      <c r="AL45" s="24">
        <v>174243.3322160065</v>
      </c>
      <c r="AM45" s="24">
        <v>250755.67006941681</v>
      </c>
      <c r="AN45" s="24">
        <v>168641.21979131119</v>
      </c>
      <c r="AO45" s="24">
        <v>183594.69139366719</v>
      </c>
      <c r="AP45" s="24">
        <v>179737.58510362936</v>
      </c>
      <c r="AQ45" s="24">
        <v>1998918.9516034001</v>
      </c>
      <c r="AS45" s="24">
        <v>-107482.81766562292</v>
      </c>
      <c r="AT45" s="24">
        <v>196484.80850258499</v>
      </c>
      <c r="AU45" s="24">
        <v>188883.60202023239</v>
      </c>
      <c r="AV45" s="24">
        <v>189857.23202545656</v>
      </c>
      <c r="AW45" s="24">
        <v>189767.54943471533</v>
      </c>
      <c r="AX45" s="24">
        <v>190368.70285296295</v>
      </c>
      <c r="AY45" s="24">
        <v>189537.64550194936</v>
      </c>
      <c r="AZ45" s="24">
        <v>194480.27277528762</v>
      </c>
      <c r="BA45" s="24">
        <v>191805.51840038833</v>
      </c>
      <c r="BB45" s="24">
        <v>175469.98941926385</v>
      </c>
      <c r="BC45" s="24">
        <v>187450.87508348742</v>
      </c>
      <c r="BD45" s="24">
        <v>189867.42786691879</v>
      </c>
      <c r="BE45" s="24">
        <v>1976490.8062176253</v>
      </c>
      <c r="BG45" s="24">
        <f t="shared" ref="BG45:BS45" si="25">BG10+BG17</f>
        <v>5224.0607986648702</v>
      </c>
      <c r="BH45" s="24">
        <f t="shared" si="25"/>
        <v>5520.1090501516237</v>
      </c>
      <c r="BI45" s="24">
        <f t="shared" si="25"/>
        <v>6135.7344335284943</v>
      </c>
      <c r="BJ45" s="24">
        <f t="shared" si="25"/>
        <v>5248.3162454283929</v>
      </c>
      <c r="BK45" s="24">
        <f t="shared" si="25"/>
        <v>6391.5165507844486</v>
      </c>
      <c r="BL45" s="24">
        <f t="shared" si="25"/>
        <v>3887.6355298772633</v>
      </c>
      <c r="BM45" s="24">
        <f t="shared" si="25"/>
        <v>4049.3891202922787</v>
      </c>
      <c r="BN45" s="24">
        <f t="shared" si="25"/>
        <v>4448.5004618043349</v>
      </c>
      <c r="BO45" s="24">
        <f t="shared" si="25"/>
        <v>4576.4888923430044</v>
      </c>
      <c r="BP45" s="24">
        <f t="shared" si="25"/>
        <v>4037.5652663246301</v>
      </c>
      <c r="BQ45" s="24">
        <f t="shared" si="25"/>
        <v>5557.0144906394726</v>
      </c>
      <c r="BR45" s="24">
        <f t="shared" si="25"/>
        <v>5602.7329154591343</v>
      </c>
      <c r="BS45" s="24">
        <f t="shared" si="25"/>
        <v>60679.063755297961</v>
      </c>
      <c r="BU45" s="24">
        <f t="shared" ref="BU45:CG45" si="26">BU10+BU17</f>
        <v>5177.5753662614334</v>
      </c>
      <c r="BV45" s="24">
        <f t="shared" si="26"/>
        <v>5700.3178079038644</v>
      </c>
      <c r="BW45" s="24">
        <f t="shared" si="26"/>
        <v>6456.7844342496719</v>
      </c>
      <c r="BX45" s="24">
        <f t="shared" si="26"/>
        <v>5932.2170032010445</v>
      </c>
      <c r="BY45" s="24">
        <f t="shared" si="26"/>
        <v>6684.7699479297953</v>
      </c>
      <c r="BZ45" s="24">
        <f t="shared" si="26"/>
        <v>4626.5698756861211</v>
      </c>
      <c r="CA45" s="24">
        <f t="shared" si="26"/>
        <v>4493.2157872548414</v>
      </c>
      <c r="CB45" s="24">
        <f t="shared" si="26"/>
        <v>4746.1698298825831</v>
      </c>
      <c r="CC45" s="24">
        <f t="shared" si="26"/>
        <v>4879.6042524317772</v>
      </c>
      <c r="CD45" s="24">
        <f t="shared" si="26"/>
        <v>4351.3596663911521</v>
      </c>
      <c r="CE45" s="24">
        <f t="shared" si="26"/>
        <v>5886.6224095909274</v>
      </c>
      <c r="CF45" s="24">
        <f t="shared" si="26"/>
        <v>5925.9172045592295</v>
      </c>
      <c r="CG45" s="24">
        <f t="shared" si="26"/>
        <v>64861.123585342437</v>
      </c>
    </row>
    <row r="46" spans="2:85">
      <c r="B46" s="19"/>
      <c r="C46" s="20"/>
      <c r="D46" s="20"/>
      <c r="E46" s="20"/>
      <c r="F46" s="20"/>
      <c r="G46" s="20"/>
      <c r="H46" s="20"/>
      <c r="I46" s="20"/>
      <c r="J46" s="98"/>
      <c r="K46" s="20"/>
      <c r="L46" s="20"/>
      <c r="M46" s="20"/>
      <c r="N46" s="20"/>
      <c r="O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</row>
    <row r="47" spans="2:85">
      <c r="B47" s="11" t="s">
        <v>38</v>
      </c>
      <c r="C47" s="12">
        <f t="shared" ref="C47:G47" si="27">SUM(C48:C49)</f>
        <v>3545.2588582145381</v>
      </c>
      <c r="D47" s="12">
        <f t="shared" si="27"/>
        <v>2742.0934679481634</v>
      </c>
      <c r="E47" s="12">
        <f t="shared" si="27"/>
        <v>3090.1746038664414</v>
      </c>
      <c r="F47" s="12">
        <f t="shared" si="27"/>
        <v>2926.4886466479934</v>
      </c>
      <c r="G47" s="12">
        <f t="shared" si="27"/>
        <v>3422.3350512039938</v>
      </c>
      <c r="H47" s="12">
        <f>SUM(H48:H49)</f>
        <v>2788.5946531205327</v>
      </c>
      <c r="I47" s="12">
        <f t="shared" ref="I47:O47" si="28">SUM(I48:I49)</f>
        <v>479893.47472332761</v>
      </c>
      <c r="J47" s="94">
        <f t="shared" si="28"/>
        <v>2635.8067579679496</v>
      </c>
      <c r="K47" s="12">
        <f t="shared" si="28"/>
        <v>3081.1588500818839</v>
      </c>
      <c r="L47" s="12">
        <f t="shared" si="28"/>
        <v>2880.8659459334785</v>
      </c>
      <c r="M47" s="12">
        <f t="shared" si="28"/>
        <v>3381.494481356026</v>
      </c>
      <c r="N47" s="12">
        <f t="shared" si="28"/>
        <v>2787.3657964190702</v>
      </c>
      <c r="O47" s="12">
        <f t="shared" si="28"/>
        <v>513175.11183608766</v>
      </c>
      <c r="Q47" s="12">
        <v>3207.9239147261519</v>
      </c>
      <c r="R47" s="12">
        <v>2981.5349346429948</v>
      </c>
      <c r="S47" s="12">
        <v>3616.5093395956928</v>
      </c>
      <c r="T47" s="12">
        <v>4020.4826115249357</v>
      </c>
      <c r="U47" s="12">
        <v>4746.4274824746508</v>
      </c>
      <c r="V47" s="12">
        <v>3862.2623809365173</v>
      </c>
      <c r="W47" s="12">
        <v>1460.5022010976713</v>
      </c>
      <c r="X47" s="12">
        <v>2219.2669202287361</v>
      </c>
      <c r="Y47" s="12">
        <v>2908.5280506576378</v>
      </c>
      <c r="Z47" s="12">
        <v>3216.8602700514384</v>
      </c>
      <c r="AA47" s="12">
        <v>3711.6480762829738</v>
      </c>
      <c r="AB47" s="12">
        <v>2449.0286546710981</v>
      </c>
      <c r="AC47" s="12">
        <v>38400.974836890498</v>
      </c>
      <c r="AE47" s="12">
        <v>1337.5043886977271</v>
      </c>
      <c r="AF47" s="12">
        <v>885.11568964774654</v>
      </c>
      <c r="AG47" s="12">
        <v>1600.832226531297</v>
      </c>
      <c r="AH47" s="12">
        <v>2074.0072031436907</v>
      </c>
      <c r="AI47" s="12">
        <v>2820.9118586214177</v>
      </c>
      <c r="AJ47" s="12">
        <v>677559.9523563832</v>
      </c>
      <c r="AK47" s="12">
        <v>1014.5885508625825</v>
      </c>
      <c r="AL47" s="12">
        <v>1780.4497480046716</v>
      </c>
      <c r="AM47" s="12">
        <v>2574.9573584333307</v>
      </c>
      <c r="AN47" s="12">
        <v>3633.3066875602208</v>
      </c>
      <c r="AO47" s="12">
        <v>4398.2022519617785</v>
      </c>
      <c r="AP47" s="12">
        <v>3694.8129358151696</v>
      </c>
      <c r="AQ47" s="12">
        <v>703374.64125566278</v>
      </c>
      <c r="AS47" s="12">
        <v>522.0796923326551</v>
      </c>
      <c r="AT47" s="12">
        <v>327.14801074817063</v>
      </c>
      <c r="AU47" s="12">
        <v>584.92835897510906</v>
      </c>
      <c r="AV47" s="12">
        <v>793.26357547604061</v>
      </c>
      <c r="AW47" s="12">
        <v>1033.4950081641098</v>
      </c>
      <c r="AX47" s="12">
        <v>845672.00924459856</v>
      </c>
      <c r="AY47" s="12">
        <v>366.75891407867857</v>
      </c>
      <c r="AZ47" s="12">
        <v>597.82118531115236</v>
      </c>
      <c r="BA47" s="12">
        <v>865.45831356965209</v>
      </c>
      <c r="BB47" s="12">
        <v>1254.2372443045215</v>
      </c>
      <c r="BC47" s="12">
        <v>1532.1144832629861</v>
      </c>
      <c r="BD47" s="12">
        <v>1334.7305540977511</v>
      </c>
      <c r="BE47" s="12">
        <v>854884.04458491935</v>
      </c>
      <c r="BG47" s="12">
        <f t="shared" ref="BG47:BS47" si="29">SUM(BG48:BG49)</f>
        <v>522.47394564956051</v>
      </c>
      <c r="BH47" s="12">
        <f t="shared" si="29"/>
        <v>532.06678752400512</v>
      </c>
      <c r="BI47" s="12">
        <f t="shared" si="29"/>
        <v>542.49339386097824</v>
      </c>
      <c r="BJ47" s="12">
        <f t="shared" si="29"/>
        <v>557.37445972256307</v>
      </c>
      <c r="BK47" s="12">
        <f t="shared" si="29"/>
        <v>564.57044936511636</v>
      </c>
      <c r="BL47" s="12">
        <f t="shared" si="29"/>
        <v>581.54376642619366</v>
      </c>
      <c r="BM47" s="12">
        <f t="shared" si="29"/>
        <v>582.96232989695716</v>
      </c>
      <c r="BN47" s="12">
        <f t="shared" si="29"/>
        <v>585.647832578784</v>
      </c>
      <c r="BO47" s="12">
        <f t="shared" si="29"/>
        <v>589.70469267693466</v>
      </c>
      <c r="BP47" s="12">
        <f t="shared" si="29"/>
        <v>595.87350680525924</v>
      </c>
      <c r="BQ47" s="12">
        <f t="shared" si="29"/>
        <v>598.96067664019563</v>
      </c>
      <c r="BR47" s="12">
        <f t="shared" si="29"/>
        <v>610.97945882910915</v>
      </c>
      <c r="BS47" s="12">
        <f t="shared" si="29"/>
        <v>6864.6512999756569</v>
      </c>
      <c r="BU47" s="12">
        <f t="shared" ref="BU47:CG47" si="30">SUM(BU48:BU49)</f>
        <v>624.08687031514603</v>
      </c>
      <c r="BV47" s="12">
        <f t="shared" si="30"/>
        <v>634.97669610808782</v>
      </c>
      <c r="BW47" s="12">
        <f t="shared" si="30"/>
        <v>648.66756653654056</v>
      </c>
      <c r="BX47" s="12">
        <f t="shared" si="30"/>
        <v>667.1972959437353</v>
      </c>
      <c r="BY47" s="12">
        <f t="shared" si="30"/>
        <v>683.765038880921</v>
      </c>
      <c r="BZ47" s="12">
        <f t="shared" si="30"/>
        <v>701.19334044744664</v>
      </c>
      <c r="CA47" s="12">
        <f t="shared" si="30"/>
        <v>709.73317303764372</v>
      </c>
      <c r="CB47" s="12">
        <f t="shared" si="30"/>
        <v>717.23916130296607</v>
      </c>
      <c r="CC47" s="12">
        <f t="shared" si="30"/>
        <v>725.87254459075382</v>
      </c>
      <c r="CD47" s="12">
        <f t="shared" si="30"/>
        <v>736.21407707891149</v>
      </c>
      <c r="CE47" s="12">
        <f t="shared" si="30"/>
        <v>743.11854293683291</v>
      </c>
      <c r="CF47" s="12">
        <f t="shared" si="30"/>
        <v>759.56075746444344</v>
      </c>
      <c r="CG47" s="12">
        <f t="shared" si="30"/>
        <v>8351.6250646434291</v>
      </c>
    </row>
    <row r="48" spans="2:85">
      <c r="B48" s="25" t="s">
        <v>39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477385.67377334897</v>
      </c>
      <c r="J48" s="100">
        <v>0</v>
      </c>
      <c r="K48" s="26">
        <v>0</v>
      </c>
      <c r="L48" s="26">
        <v>0</v>
      </c>
      <c r="M48" s="26">
        <v>0</v>
      </c>
      <c r="N48" s="26">
        <v>0</v>
      </c>
      <c r="O48" s="26">
        <f>SUM(C48:N48)</f>
        <v>477385.67377334897</v>
      </c>
      <c r="Q48" s="26"/>
      <c r="R48" s="26"/>
      <c r="S48" s="26">
        <v>0</v>
      </c>
      <c r="T48" s="26"/>
      <c r="U48" s="26"/>
      <c r="V48" s="26"/>
      <c r="W48" s="26"/>
      <c r="X48" s="26"/>
      <c r="Y48" s="26"/>
      <c r="Z48" s="26"/>
      <c r="AA48" s="26"/>
      <c r="AB48" s="26"/>
      <c r="AC48" s="26">
        <v>0</v>
      </c>
      <c r="AE48" s="26">
        <v>0</v>
      </c>
      <c r="AF48" s="26">
        <v>0</v>
      </c>
      <c r="AG48" s="26">
        <v>0</v>
      </c>
      <c r="AH48" s="26">
        <v>0</v>
      </c>
      <c r="AI48" s="26">
        <v>0</v>
      </c>
      <c r="AJ48" s="26">
        <v>675000</v>
      </c>
      <c r="AK48" s="26">
        <v>0</v>
      </c>
      <c r="AL48" s="26">
        <v>0</v>
      </c>
      <c r="AM48" s="26">
        <v>0</v>
      </c>
      <c r="AN48" s="26">
        <v>0</v>
      </c>
      <c r="AO48" s="26">
        <v>0</v>
      </c>
      <c r="AP48" s="26">
        <v>0</v>
      </c>
      <c r="AQ48" s="26">
        <v>675000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845000</v>
      </c>
      <c r="AY48" s="26">
        <v>0</v>
      </c>
      <c r="AZ48" s="26">
        <v>0</v>
      </c>
      <c r="BA48" s="26">
        <v>0</v>
      </c>
      <c r="BB48" s="26">
        <v>0</v>
      </c>
      <c r="BC48" s="26">
        <v>0</v>
      </c>
      <c r="BD48" s="26">
        <v>0</v>
      </c>
      <c r="BE48" s="26">
        <v>845000</v>
      </c>
      <c r="BG48" s="26">
        <v>0</v>
      </c>
      <c r="BH48" s="26">
        <v>0</v>
      </c>
      <c r="BI48" s="26">
        <v>0</v>
      </c>
      <c r="BJ48" s="26">
        <v>0</v>
      </c>
      <c r="BK48" s="26">
        <v>0</v>
      </c>
      <c r="BL48" s="26">
        <v>0</v>
      </c>
      <c r="BM48" s="26">
        <v>0</v>
      </c>
      <c r="BN48" s="26">
        <v>0</v>
      </c>
      <c r="BO48" s="26">
        <v>0</v>
      </c>
      <c r="BP48" s="26">
        <v>0</v>
      </c>
      <c r="BQ48" s="26">
        <v>0</v>
      </c>
      <c r="BR48" s="26">
        <v>0</v>
      </c>
      <c r="BS48" s="26">
        <v>0</v>
      </c>
      <c r="BU48" s="26">
        <v>0</v>
      </c>
      <c r="BV48" s="26">
        <v>0</v>
      </c>
      <c r="BW48" s="26">
        <v>0</v>
      </c>
      <c r="BX48" s="26">
        <v>0</v>
      </c>
      <c r="BY48" s="26">
        <v>0</v>
      </c>
      <c r="BZ48" s="26">
        <v>0</v>
      </c>
      <c r="CA48" s="26">
        <v>0</v>
      </c>
      <c r="CB48" s="26">
        <v>0</v>
      </c>
      <c r="CC48" s="26">
        <v>0</v>
      </c>
      <c r="CD48" s="26">
        <v>0</v>
      </c>
      <c r="CE48" s="26">
        <v>0</v>
      </c>
      <c r="CF48" s="26">
        <v>0</v>
      </c>
      <c r="CG48" s="26">
        <v>0</v>
      </c>
    </row>
    <row r="49" spans="2:85">
      <c r="B49" s="25" t="s">
        <v>40</v>
      </c>
      <c r="C49" s="26">
        <v>3545.2588582145381</v>
      </c>
      <c r="D49" s="26">
        <v>2742.0934679481634</v>
      </c>
      <c r="E49" s="26">
        <v>3090.1746038664414</v>
      </c>
      <c r="F49" s="26">
        <v>2926.4886466479934</v>
      </c>
      <c r="G49" s="26">
        <v>3422.3350512039938</v>
      </c>
      <c r="H49" s="26">
        <v>2788.5946531205327</v>
      </c>
      <c r="I49" s="26">
        <v>2507.8009499786408</v>
      </c>
      <c r="J49" s="100">
        <v>2635.8067579679496</v>
      </c>
      <c r="K49" s="26">
        <v>3081.1588500818839</v>
      </c>
      <c r="L49" s="26">
        <v>2880.8659459334785</v>
      </c>
      <c r="M49" s="26">
        <v>3381.494481356026</v>
      </c>
      <c r="N49" s="26">
        <v>2787.3657964190702</v>
      </c>
      <c r="O49" s="26">
        <f>SUM(C49:N49)</f>
        <v>35789.438062738715</v>
      </c>
      <c r="Q49" s="26">
        <v>3207.9239147261519</v>
      </c>
      <c r="R49" s="26">
        <v>2981.5349346429948</v>
      </c>
      <c r="S49" s="26">
        <v>3616.5093395956928</v>
      </c>
      <c r="T49" s="26">
        <v>4020.4826115249357</v>
      </c>
      <c r="U49" s="26">
        <v>4746.4274824746508</v>
      </c>
      <c r="V49" s="26">
        <v>3862.2623809365173</v>
      </c>
      <c r="W49" s="26">
        <v>1460.5022010976713</v>
      </c>
      <c r="X49" s="26">
        <v>2219.2669202287361</v>
      </c>
      <c r="Y49" s="26">
        <v>2908.5280506576378</v>
      </c>
      <c r="Z49" s="26">
        <v>3216.8602700514384</v>
      </c>
      <c r="AA49" s="26">
        <v>3711.6480762829738</v>
      </c>
      <c r="AB49" s="26">
        <v>2449.0286546710981</v>
      </c>
      <c r="AC49" s="26">
        <v>38400.974836890498</v>
      </c>
      <c r="AE49" s="26">
        <v>1337.5043886977271</v>
      </c>
      <c r="AF49" s="26">
        <v>885.11568964774654</v>
      </c>
      <c r="AG49" s="26">
        <v>1600.832226531297</v>
      </c>
      <c r="AH49" s="26">
        <v>2074.0072031436907</v>
      </c>
      <c r="AI49" s="26">
        <v>2820.9118586214177</v>
      </c>
      <c r="AJ49" s="26">
        <v>2559.9523563831672</v>
      </c>
      <c r="AK49" s="26">
        <v>1014.5885508625825</v>
      </c>
      <c r="AL49" s="26">
        <v>1780.4497480046716</v>
      </c>
      <c r="AM49" s="26">
        <v>2574.9573584333307</v>
      </c>
      <c r="AN49" s="26">
        <v>3633.3066875602208</v>
      </c>
      <c r="AO49" s="26">
        <v>4398.2022519617785</v>
      </c>
      <c r="AP49" s="26">
        <v>3694.8129358151696</v>
      </c>
      <c r="AQ49" s="26">
        <v>28374.641255662802</v>
      </c>
      <c r="AS49" s="26">
        <v>522.0796923326551</v>
      </c>
      <c r="AT49" s="26">
        <v>327.14801074817063</v>
      </c>
      <c r="AU49" s="26">
        <v>584.92835897510906</v>
      </c>
      <c r="AV49" s="26">
        <v>793.26357547604061</v>
      </c>
      <c r="AW49" s="26">
        <v>1033.4950081641098</v>
      </c>
      <c r="AX49" s="26">
        <v>672.00924459857447</v>
      </c>
      <c r="AY49" s="26">
        <v>366.75891407867857</v>
      </c>
      <c r="AZ49" s="26">
        <v>597.82118531115236</v>
      </c>
      <c r="BA49" s="26">
        <v>865.45831356965209</v>
      </c>
      <c r="BB49" s="26">
        <v>1254.2372443045215</v>
      </c>
      <c r="BC49" s="26">
        <v>1532.1144832629861</v>
      </c>
      <c r="BD49" s="26">
        <v>1334.7305540977511</v>
      </c>
      <c r="BE49" s="26">
        <v>9884.0445849194002</v>
      </c>
      <c r="BG49" s="26">
        <v>522.47394564956051</v>
      </c>
      <c r="BH49" s="26">
        <v>532.06678752400512</v>
      </c>
      <c r="BI49" s="26">
        <v>542.49339386097824</v>
      </c>
      <c r="BJ49" s="26">
        <v>557.37445972256307</v>
      </c>
      <c r="BK49" s="26">
        <v>564.57044936511636</v>
      </c>
      <c r="BL49" s="26">
        <v>581.54376642619366</v>
      </c>
      <c r="BM49" s="26">
        <v>582.96232989695716</v>
      </c>
      <c r="BN49" s="26">
        <v>585.647832578784</v>
      </c>
      <c r="BO49" s="26">
        <v>589.70469267693466</v>
      </c>
      <c r="BP49" s="26">
        <v>595.87350680525924</v>
      </c>
      <c r="BQ49" s="26">
        <v>598.96067664019563</v>
      </c>
      <c r="BR49" s="26">
        <v>610.97945882910915</v>
      </c>
      <c r="BS49" s="26">
        <v>6864.6512999756569</v>
      </c>
      <c r="BU49" s="26">
        <v>624.08687031514603</v>
      </c>
      <c r="BV49" s="26">
        <v>634.97669610808782</v>
      </c>
      <c r="BW49" s="26">
        <v>648.66756653654056</v>
      </c>
      <c r="BX49" s="26">
        <v>667.1972959437353</v>
      </c>
      <c r="BY49" s="26">
        <v>683.765038880921</v>
      </c>
      <c r="BZ49" s="26">
        <v>701.19334044744664</v>
      </c>
      <c r="CA49" s="26">
        <v>709.73317303764372</v>
      </c>
      <c r="CB49" s="26">
        <v>717.23916130296607</v>
      </c>
      <c r="CC49" s="26">
        <v>725.87254459075382</v>
      </c>
      <c r="CD49" s="26">
        <v>736.21407707891149</v>
      </c>
      <c r="CE49" s="26">
        <v>743.11854293683291</v>
      </c>
      <c r="CF49" s="26">
        <v>759.56075746444344</v>
      </c>
      <c r="CG49" s="26">
        <v>8351.6250646434291</v>
      </c>
    </row>
    <row r="50" spans="2:85">
      <c r="B50" s="19"/>
      <c r="C50" s="20"/>
      <c r="D50" s="20"/>
      <c r="E50" s="20"/>
      <c r="F50" s="20"/>
      <c r="G50" s="20"/>
      <c r="H50" s="20"/>
      <c r="I50" s="20"/>
      <c r="J50" s="98"/>
      <c r="K50" s="20"/>
      <c r="L50" s="20"/>
      <c r="M50" s="20"/>
      <c r="N50" s="20"/>
      <c r="O50" s="26">
        <f t="shared" ref="O50" si="31">SUM(C50:N50)</f>
        <v>0</v>
      </c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6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6">
        <v>0</v>
      </c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6">
        <v>0</v>
      </c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6">
        <f t="shared" ref="BS50" si="32">SUM(BG50:BR50)</f>
        <v>0</v>
      </c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6">
        <f t="shared" ref="CG50" si="33">SUM(BU50:CF50)</f>
        <v>0</v>
      </c>
    </row>
    <row r="51" spans="2:85">
      <c r="B51" s="11" t="s">
        <v>41</v>
      </c>
      <c r="C51" s="12">
        <f t="shared" ref="C51:O51" si="34">SUM(C52:C56)</f>
        <v>-99022.321387386648</v>
      </c>
      <c r="D51" s="12">
        <f t="shared" si="34"/>
        <v>-633.58405401267737</v>
      </c>
      <c r="E51" s="12">
        <f t="shared" si="34"/>
        <v>-91829.854738608075</v>
      </c>
      <c r="F51" s="12">
        <f t="shared" si="34"/>
        <v>-7605.1475137925554</v>
      </c>
      <c r="G51" s="12">
        <f t="shared" si="34"/>
        <v>-159083.78947897721</v>
      </c>
      <c r="H51" s="12">
        <f t="shared" si="34"/>
        <v>-97935.087599243328</v>
      </c>
      <c r="I51" s="12">
        <f t="shared" si="34"/>
        <v>-512.86884096063181</v>
      </c>
      <c r="J51" s="94">
        <f t="shared" si="34"/>
        <v>-621.55281228284821</v>
      </c>
      <c r="K51" s="12">
        <f t="shared" si="34"/>
        <v>-91854.016309467406</v>
      </c>
      <c r="L51" s="12">
        <f t="shared" si="34"/>
        <v>-469.09736384428214</v>
      </c>
      <c r="M51" s="12">
        <f t="shared" si="34"/>
        <v>-180406.54782908945</v>
      </c>
      <c r="N51" s="12">
        <f t="shared" si="34"/>
        <v>-127684.65105004323</v>
      </c>
      <c r="O51" s="12">
        <f t="shared" si="34"/>
        <v>-857658.5189777083</v>
      </c>
      <c r="Q51" s="12">
        <v>-216.66958724325207</v>
      </c>
      <c r="R51" s="12">
        <v>-206.06175423588527</v>
      </c>
      <c r="S51" s="12">
        <v>-90086.52463354409</v>
      </c>
      <c r="T51" s="12">
        <v>-292.33875303269542</v>
      </c>
      <c r="U51" s="12">
        <v>-309209.33054050151</v>
      </c>
      <c r="V51" s="12">
        <v>-106729.60604115187</v>
      </c>
      <c r="W51" s="12">
        <v>-180.842548475776</v>
      </c>
      <c r="X51" s="12">
        <v>-235.50347248130146</v>
      </c>
      <c r="Y51" s="12">
        <v>-55724.347113629527</v>
      </c>
      <c r="Z51" s="12">
        <v>-281.9410095547268</v>
      </c>
      <c r="AA51" s="12">
        <v>-306602.37781145232</v>
      </c>
      <c r="AB51" s="12">
        <v>-73562.91496105268</v>
      </c>
      <c r="AC51" s="12">
        <v>-943328.45822635561</v>
      </c>
      <c r="AE51" s="12">
        <v>-42.434585578333348</v>
      </c>
      <c r="AF51" s="12">
        <v>-42.434585578333348</v>
      </c>
      <c r="AG51" s="12">
        <v>-39513.734585578335</v>
      </c>
      <c r="AH51" s="12">
        <v>-42.434585578333348</v>
      </c>
      <c r="AI51" s="12">
        <v>-309191.61338459805</v>
      </c>
      <c r="AJ51" s="12">
        <v>-729410.41067117837</v>
      </c>
      <c r="AK51" s="12">
        <v>-42.434585578333348</v>
      </c>
      <c r="AL51" s="12">
        <v>-44.213361526826283</v>
      </c>
      <c r="AM51" s="12">
        <v>-31623.23012599608</v>
      </c>
      <c r="AN51" s="12">
        <v>-44.030125996078688</v>
      </c>
      <c r="AO51" s="12">
        <v>-304983.49765050568</v>
      </c>
      <c r="AP51" s="12">
        <v>-75864.901521796084</v>
      </c>
      <c r="AQ51" s="12">
        <v>-1490845.3697694889</v>
      </c>
      <c r="AS51" s="12">
        <v>-1.2680200000000004</v>
      </c>
      <c r="AT51" s="12">
        <v>-147.33530295063895</v>
      </c>
      <c r="AU51" s="12">
        <v>-11459.344191916667</v>
      </c>
      <c r="AV51" s="12">
        <v>-0.54419191666666666</v>
      </c>
      <c r="AW51" s="12">
        <v>-377231.06692059769</v>
      </c>
      <c r="AX51" s="12">
        <v>-697997.77667191671</v>
      </c>
      <c r="AY51" s="12">
        <v>-0.54419191666666666</v>
      </c>
      <c r="AZ51" s="12">
        <v>-0.54419191666666666</v>
      </c>
      <c r="BA51" s="12">
        <v>-8336.7656732952946</v>
      </c>
      <c r="BB51" s="12">
        <v>-49.474562261324081</v>
      </c>
      <c r="BC51" s="12">
        <v>-360002.86365539872</v>
      </c>
      <c r="BD51" s="12">
        <v>-30212.234083061325</v>
      </c>
      <c r="BE51" s="12">
        <v>-1485439.7616571484</v>
      </c>
      <c r="BG51" s="12">
        <f t="shared" ref="BG51:BS51" si="35">SUM(BG52:BG56)</f>
        <v>-4154.6728901889755</v>
      </c>
      <c r="BH51" s="12">
        <f t="shared" si="35"/>
        <v>-4326.3026408298283</v>
      </c>
      <c r="BI51" s="12">
        <f t="shared" si="35"/>
        <v>-4236.3873174535593</v>
      </c>
      <c r="BJ51" s="12">
        <f t="shared" si="35"/>
        <v>-4104.0760045487768</v>
      </c>
      <c r="BK51" s="12">
        <f t="shared" si="35"/>
        <v>-4177.9579996945113</v>
      </c>
      <c r="BL51" s="12">
        <f t="shared" si="35"/>
        <v>-4191.1729419974436</v>
      </c>
      <c r="BM51" s="12">
        <f t="shared" si="35"/>
        <v>-4150.7093780634441</v>
      </c>
      <c r="BN51" s="12">
        <f t="shared" si="35"/>
        <v>-4112.0873186334975</v>
      </c>
      <c r="BO51" s="12">
        <f t="shared" si="35"/>
        <v>-4124.6772737803658</v>
      </c>
      <c r="BP51" s="12">
        <f t="shared" si="35"/>
        <v>-4087.236556102217</v>
      </c>
      <c r="BQ51" s="12">
        <f t="shared" si="35"/>
        <v>-4174.1908188379666</v>
      </c>
      <c r="BR51" s="12">
        <f t="shared" si="35"/>
        <v>-4056.9521419023422</v>
      </c>
      <c r="BS51" s="12">
        <f t="shared" si="35"/>
        <v>-49896.42328203292</v>
      </c>
      <c r="BU51" s="12">
        <f t="shared" ref="BU51:CG51" si="36">SUM(BU52:BU56)</f>
        <v>-4001.335565088461</v>
      </c>
      <c r="BV51" s="12">
        <f t="shared" si="36"/>
        <v>-4084.7546494312955</v>
      </c>
      <c r="BW51" s="12">
        <f t="shared" si="36"/>
        <v>-4077.1601333541348</v>
      </c>
      <c r="BX51" s="12">
        <f t="shared" si="36"/>
        <v>-3886.4734127891325</v>
      </c>
      <c r="BY51" s="12">
        <f t="shared" si="36"/>
        <v>-4117.276119070154</v>
      </c>
      <c r="BZ51" s="12">
        <f t="shared" si="36"/>
        <v>-3905.1520250203448</v>
      </c>
      <c r="CA51" s="12">
        <f t="shared" si="36"/>
        <v>-3946.5080395216528</v>
      </c>
      <c r="CB51" s="12">
        <f t="shared" si="36"/>
        <v>-4025.7613537376774</v>
      </c>
      <c r="CC51" s="12">
        <f t="shared" si="36"/>
        <v>-3893.2775587376254</v>
      </c>
      <c r="CD51" s="12">
        <f t="shared" si="36"/>
        <v>-3927.8157938679783</v>
      </c>
      <c r="CE51" s="12">
        <f t="shared" si="36"/>
        <v>-3936.9763047535671</v>
      </c>
      <c r="CF51" s="12">
        <f t="shared" si="36"/>
        <v>-3900.3242322829192</v>
      </c>
      <c r="CG51" s="12">
        <f t="shared" si="36"/>
        <v>-47702.815187654953</v>
      </c>
    </row>
    <row r="52" spans="2:85">
      <c r="B52" s="25" t="s">
        <v>42</v>
      </c>
      <c r="C52" s="26">
        <v>0</v>
      </c>
      <c r="D52" s="26">
        <v>0</v>
      </c>
      <c r="E52" s="26">
        <v>0</v>
      </c>
      <c r="F52" s="26">
        <v>0</v>
      </c>
      <c r="G52" s="26">
        <v>-84100.771858274078</v>
      </c>
      <c r="H52" s="26">
        <v>0</v>
      </c>
      <c r="I52" s="26">
        <v>0</v>
      </c>
      <c r="J52" s="100">
        <v>0</v>
      </c>
      <c r="K52" s="26">
        <v>0</v>
      </c>
      <c r="L52" s="26">
        <v>0</v>
      </c>
      <c r="M52" s="26">
        <v>-85870.016782242936</v>
      </c>
      <c r="N52" s="26">
        <v>0</v>
      </c>
      <c r="O52" s="26">
        <f>SUM(C52:N52)</f>
        <v>-169970.78864051701</v>
      </c>
      <c r="Q52" s="26">
        <v>0</v>
      </c>
      <c r="R52" s="26">
        <v>0</v>
      </c>
      <c r="S52" s="26">
        <v>0</v>
      </c>
      <c r="T52" s="26">
        <v>0</v>
      </c>
      <c r="U52" s="26">
        <v>-219687.5</v>
      </c>
      <c r="V52" s="26">
        <v>0</v>
      </c>
      <c r="W52" s="26">
        <v>0</v>
      </c>
      <c r="X52" s="26">
        <v>0</v>
      </c>
      <c r="Y52" s="26">
        <v>0</v>
      </c>
      <c r="Z52" s="26">
        <v>0</v>
      </c>
      <c r="AA52" s="26">
        <v>-220843.75</v>
      </c>
      <c r="AB52" s="26">
        <v>0</v>
      </c>
      <c r="AC52" s="26">
        <v>-440531.25</v>
      </c>
      <c r="AE52" s="26">
        <v>0</v>
      </c>
      <c r="AF52" s="26">
        <v>0</v>
      </c>
      <c r="AG52" s="26">
        <v>0</v>
      </c>
      <c r="AH52" s="26">
        <v>0</v>
      </c>
      <c r="AI52" s="26">
        <v>-227781.25</v>
      </c>
      <c r="AJ52" s="26">
        <v>-675000</v>
      </c>
      <c r="AK52" s="26">
        <v>0</v>
      </c>
      <c r="AL52" s="26">
        <v>0</v>
      </c>
      <c r="AM52" s="26">
        <v>0</v>
      </c>
      <c r="AN52" s="26">
        <v>0</v>
      </c>
      <c r="AO52" s="26">
        <v>-228359.375</v>
      </c>
      <c r="AP52" s="26">
        <v>0</v>
      </c>
      <c r="AQ52" s="26">
        <v>-1131140.625</v>
      </c>
      <c r="AS52" s="26">
        <v>0</v>
      </c>
      <c r="AT52" s="26">
        <v>0</v>
      </c>
      <c r="AU52" s="26">
        <v>0</v>
      </c>
      <c r="AV52" s="26">
        <v>0</v>
      </c>
      <c r="AW52" s="26">
        <v>-289062.5</v>
      </c>
      <c r="AX52" s="26">
        <v>-675000</v>
      </c>
      <c r="AY52" s="26">
        <v>0</v>
      </c>
      <c r="AZ52" s="26">
        <v>0</v>
      </c>
      <c r="BA52" s="26">
        <v>0</v>
      </c>
      <c r="BB52" s="26">
        <v>0</v>
      </c>
      <c r="BC52" s="26">
        <v>-280390.625</v>
      </c>
      <c r="BD52" s="26">
        <v>0</v>
      </c>
      <c r="BE52" s="26">
        <v>-1244453.125</v>
      </c>
      <c r="BG52" s="26">
        <v>-2365.2780200023858</v>
      </c>
      <c r="BH52" s="26">
        <v>-2366.8873707777161</v>
      </c>
      <c r="BI52" s="26">
        <v>-2368.4973673935606</v>
      </c>
      <c r="BJ52" s="26">
        <v>-2370.1076841279528</v>
      </c>
      <c r="BK52" s="26">
        <v>-2371.7198168769696</v>
      </c>
      <c r="BL52" s="26">
        <v>-2373.3337136477244</v>
      </c>
      <c r="BM52" s="26">
        <v>-2374.9485857734567</v>
      </c>
      <c r="BN52" s="26">
        <v>-2376.5645292236627</v>
      </c>
      <c r="BO52" s="26">
        <v>-2378.1819750166192</v>
      </c>
      <c r="BP52" s="26">
        <v>-2379.8008330341559</v>
      </c>
      <c r="BQ52" s="26">
        <v>-2381.4212032988989</v>
      </c>
      <c r="BR52" s="26">
        <v>-2383.042197028637</v>
      </c>
      <c r="BS52" s="26">
        <v>-28489.783296201735</v>
      </c>
      <c r="BU52" s="26">
        <v>-2384.6642078212208</v>
      </c>
      <c r="BV52" s="26">
        <v>-2386.288181770793</v>
      </c>
      <c r="BW52" s="26">
        <v>-2387.9132209665436</v>
      </c>
      <c r="BX52" s="26">
        <v>-2389.5386802305893</v>
      </c>
      <c r="BY52" s="26">
        <v>-2391.1663560952998</v>
      </c>
      <c r="BZ52" s="26">
        <v>-2392.7948371907478</v>
      </c>
      <c r="CA52" s="26">
        <v>-2394.4245493551002</v>
      </c>
      <c r="CB52" s="26">
        <v>-2396.0563510674201</v>
      </c>
      <c r="CC52" s="26">
        <v>-2397.6888138744384</v>
      </c>
      <c r="CD52" s="26">
        <v>-2399.3225968535967</v>
      </c>
      <c r="CE52" s="26">
        <v>-2400.9580301445649</v>
      </c>
      <c r="CF52" s="26">
        <v>-2402.5945087742789</v>
      </c>
      <c r="CG52" s="26">
        <v>-28723.410334144595</v>
      </c>
    </row>
    <row r="53" spans="2:85">
      <c r="B53" s="25" t="s">
        <v>43</v>
      </c>
      <c r="C53" s="26">
        <v>0</v>
      </c>
      <c r="D53" s="26">
        <v>-152.94322248624999</v>
      </c>
      <c r="E53" s="26">
        <v>0</v>
      </c>
      <c r="F53" s="26">
        <v>0</v>
      </c>
      <c r="G53" s="26">
        <v>-152.94322248624999</v>
      </c>
      <c r="H53" s="26">
        <v>0</v>
      </c>
      <c r="I53" s="26">
        <v>0</v>
      </c>
      <c r="J53" s="100">
        <v>-158.97992665490847</v>
      </c>
      <c r="K53" s="26">
        <v>0</v>
      </c>
      <c r="L53" s="26">
        <v>0</v>
      </c>
      <c r="M53" s="26">
        <v>-158.97992665490847</v>
      </c>
      <c r="N53" s="26">
        <v>0</v>
      </c>
      <c r="O53" s="26">
        <f>SUM(C53:N53)</f>
        <v>-623.84629828231687</v>
      </c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>
        <v>0</v>
      </c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>
        <v>0</v>
      </c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>
        <v>0</v>
      </c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>
        <v>0</v>
      </c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>
        <v>0</v>
      </c>
    </row>
    <row r="54" spans="2:85">
      <c r="B54" s="25" t="s">
        <v>44</v>
      </c>
      <c r="C54" s="26">
        <v>-99022.321387386648</v>
      </c>
      <c r="D54" s="26">
        <v>-480.64083152642741</v>
      </c>
      <c r="E54" s="26">
        <v>-613.72973860807758</v>
      </c>
      <c r="F54" s="26">
        <v>-7605.1475137925554</v>
      </c>
      <c r="G54" s="26">
        <v>-11901.882107192952</v>
      </c>
      <c r="H54" s="26">
        <v>-5716.5875992433257</v>
      </c>
      <c r="I54" s="26">
        <v>-512.86884096063181</v>
      </c>
      <c r="J54" s="100">
        <v>-462.57288562793974</v>
      </c>
      <c r="K54" s="26">
        <v>-637.89130946741113</v>
      </c>
      <c r="L54" s="26">
        <v>-469.09736384428214</v>
      </c>
      <c r="M54" s="26">
        <v>-14847.890143760213</v>
      </c>
      <c r="N54" s="26">
        <v>-5193.2928709618409</v>
      </c>
      <c r="O54" s="26">
        <f>SUM(C54:N54)</f>
        <v>-147463.92259237228</v>
      </c>
      <c r="Q54" s="26">
        <v>-216.66958724325207</v>
      </c>
      <c r="R54" s="26">
        <v>-206.06175423588527</v>
      </c>
      <c r="S54" s="26">
        <v>-11466.79025854409</v>
      </c>
      <c r="T54" s="26">
        <v>-292.33875303269542</v>
      </c>
      <c r="U54" s="26">
        <v>-13706.209707168167</v>
      </c>
      <c r="V54" s="26">
        <v>-11520.626271751864</v>
      </c>
      <c r="W54" s="26">
        <v>-180.842548475776</v>
      </c>
      <c r="X54" s="26">
        <v>-235.50347248130146</v>
      </c>
      <c r="Y54" s="26">
        <v>-267.47328362953056</v>
      </c>
      <c r="Z54" s="26">
        <v>-281.9410095547268</v>
      </c>
      <c r="AA54" s="26">
        <v>-13123.118436452327</v>
      </c>
      <c r="AB54" s="26">
        <v>-249.52133665269409</v>
      </c>
      <c r="AC54" s="26">
        <v>-51747.096419222311</v>
      </c>
      <c r="AE54" s="26">
        <v>-42.434585578333348</v>
      </c>
      <c r="AF54" s="26">
        <v>-42.434585578333348</v>
      </c>
      <c r="AG54" s="26">
        <v>-42.434585578333348</v>
      </c>
      <c r="AH54" s="26">
        <v>-42.434585578333348</v>
      </c>
      <c r="AI54" s="26">
        <v>-42.434585578333348</v>
      </c>
      <c r="AJ54" s="26">
        <v>-42.434585578333348</v>
      </c>
      <c r="AK54" s="26">
        <v>-42.434585578333348</v>
      </c>
      <c r="AL54" s="26">
        <v>-44.213361526826283</v>
      </c>
      <c r="AM54" s="26">
        <v>-44.030125996078688</v>
      </c>
      <c r="AN54" s="26">
        <v>-44.030125996078688</v>
      </c>
      <c r="AO54" s="26">
        <v>-44.030125996078688</v>
      </c>
      <c r="AP54" s="26">
        <v>-44.030125996078688</v>
      </c>
      <c r="AQ54" s="26">
        <v>-517.3759645594746</v>
      </c>
      <c r="AS54" s="26">
        <v>-1.2680200000000004</v>
      </c>
      <c r="AT54" s="26">
        <v>-147.33530295063895</v>
      </c>
      <c r="AU54" s="26">
        <v>-0.54419191666666666</v>
      </c>
      <c r="AV54" s="26">
        <v>-0.54419191666666666</v>
      </c>
      <c r="AW54" s="26">
        <v>-147.33530295063895</v>
      </c>
      <c r="AX54" s="26">
        <v>-0.54419191666666666</v>
      </c>
      <c r="AY54" s="26">
        <v>-0.54419191666666666</v>
      </c>
      <c r="AZ54" s="26">
        <v>-0.54419191666666666</v>
      </c>
      <c r="BA54" s="26">
        <v>-196.26567329529638</v>
      </c>
      <c r="BB54" s="26">
        <v>-49.474562261324081</v>
      </c>
      <c r="BC54" s="26">
        <v>-49.474562261324081</v>
      </c>
      <c r="BD54" s="26">
        <v>-49.474562261324081</v>
      </c>
      <c r="BE54" s="26">
        <v>-643.34894556387985</v>
      </c>
      <c r="BG54" s="26">
        <v>-22.309067564082085</v>
      </c>
      <c r="BH54" s="26">
        <v>-21.92343991834872</v>
      </c>
      <c r="BI54" s="26">
        <v>-21.695535020516015</v>
      </c>
      <c r="BJ54" s="26">
        <v>-21.274877778214886</v>
      </c>
      <c r="BK54" s="26">
        <v>-20.887049594383623</v>
      </c>
      <c r="BL54" s="26">
        <v>-20.577849726948429</v>
      </c>
      <c r="BM54" s="26">
        <v>-20.30993066887503</v>
      </c>
      <c r="BN54" s="26">
        <v>-21.237238916686159</v>
      </c>
      <c r="BO54" s="26">
        <v>-20.836007978500405</v>
      </c>
      <c r="BP54" s="26">
        <v>-20.737846747034368</v>
      </c>
      <c r="BQ54" s="26">
        <v>-20.437108860120155</v>
      </c>
      <c r="BR54" s="26">
        <v>-20.776457559720665</v>
      </c>
      <c r="BS54" s="26">
        <v>-253.00241033343056</v>
      </c>
      <c r="BU54" s="26">
        <v>0</v>
      </c>
      <c r="BV54" s="26">
        <v>0</v>
      </c>
      <c r="BW54" s="26">
        <v>0</v>
      </c>
      <c r="BX54" s="26">
        <v>0</v>
      </c>
      <c r="BY54" s="26">
        <v>0</v>
      </c>
      <c r="BZ54" s="26">
        <v>0</v>
      </c>
      <c r="CA54" s="26">
        <v>0</v>
      </c>
      <c r="CB54" s="26">
        <v>0</v>
      </c>
      <c r="CC54" s="26">
        <v>0</v>
      </c>
      <c r="CD54" s="26">
        <v>0</v>
      </c>
      <c r="CE54" s="26">
        <v>0</v>
      </c>
      <c r="CF54" s="26">
        <v>0</v>
      </c>
      <c r="CG54" s="26">
        <v>0</v>
      </c>
    </row>
    <row r="55" spans="2:85">
      <c r="B55" s="25" t="s">
        <v>45</v>
      </c>
      <c r="C55" s="26">
        <v>0</v>
      </c>
      <c r="D55" s="26">
        <v>0</v>
      </c>
      <c r="E55" s="26">
        <v>-91216.125</v>
      </c>
      <c r="F55" s="26">
        <v>0</v>
      </c>
      <c r="G55" s="26">
        <v>-62928.192291023937</v>
      </c>
      <c r="H55" s="26">
        <v>-92218.5</v>
      </c>
      <c r="I55" s="26">
        <v>0</v>
      </c>
      <c r="J55" s="100">
        <v>0</v>
      </c>
      <c r="K55" s="26">
        <v>-91216.125</v>
      </c>
      <c r="L55" s="26">
        <v>0</v>
      </c>
      <c r="M55" s="26">
        <v>-79529.660976431391</v>
      </c>
      <c r="N55" s="26">
        <v>-122491.35817908139</v>
      </c>
      <c r="O55" s="26">
        <f>SUM(C55:N55)</f>
        <v>-539599.9614465367</v>
      </c>
      <c r="Q55" s="26">
        <v>0</v>
      </c>
      <c r="R55" s="26">
        <v>0</v>
      </c>
      <c r="S55" s="26">
        <v>-78619.734375</v>
      </c>
      <c r="T55" s="26">
        <v>0</v>
      </c>
      <c r="U55" s="26">
        <v>-75815.62083333332</v>
      </c>
      <c r="V55" s="26">
        <v>-95208.979769400001</v>
      </c>
      <c r="W55" s="26">
        <v>0</v>
      </c>
      <c r="X55" s="26">
        <v>0</v>
      </c>
      <c r="Y55" s="26">
        <v>-55456.873829999997</v>
      </c>
      <c r="Z55" s="26">
        <v>0</v>
      </c>
      <c r="AA55" s="26">
        <v>-72635.509374999994</v>
      </c>
      <c r="AB55" s="26">
        <v>-73313.393624399992</v>
      </c>
      <c r="AC55" s="26">
        <v>-451050.1118071333</v>
      </c>
      <c r="AE55" s="26">
        <v>0</v>
      </c>
      <c r="AF55" s="26">
        <v>0</v>
      </c>
      <c r="AG55" s="26">
        <v>-39471.300000000003</v>
      </c>
      <c r="AH55" s="26">
        <v>0</v>
      </c>
      <c r="AI55" s="26">
        <v>-81367.928799019748</v>
      </c>
      <c r="AJ55" s="26">
        <v>-54367.976085600007</v>
      </c>
      <c r="AK55" s="26">
        <v>0</v>
      </c>
      <c r="AL55" s="26">
        <v>0</v>
      </c>
      <c r="AM55" s="26">
        <v>-31579.200000000001</v>
      </c>
      <c r="AN55" s="26">
        <v>0</v>
      </c>
      <c r="AO55" s="26">
        <v>-76580.092524509615</v>
      </c>
      <c r="AP55" s="26">
        <v>-75820.871395800001</v>
      </c>
      <c r="AQ55" s="26">
        <v>-359187.36880492943</v>
      </c>
      <c r="AS55" s="26">
        <v>0</v>
      </c>
      <c r="AT55" s="26">
        <v>0</v>
      </c>
      <c r="AU55" s="26">
        <v>-11458.800000000001</v>
      </c>
      <c r="AV55" s="26">
        <v>0</v>
      </c>
      <c r="AW55" s="26">
        <v>-88021.231617647049</v>
      </c>
      <c r="AX55" s="26">
        <v>-22997.232479999999</v>
      </c>
      <c r="AY55" s="26">
        <v>0</v>
      </c>
      <c r="AZ55" s="26">
        <v>0</v>
      </c>
      <c r="BA55" s="26">
        <v>-8140.4999999999991</v>
      </c>
      <c r="BB55" s="26">
        <v>0</v>
      </c>
      <c r="BC55" s="26">
        <v>-79562.764093137434</v>
      </c>
      <c r="BD55" s="26">
        <v>-30162.759520800002</v>
      </c>
      <c r="BE55" s="26">
        <v>-240343.28771158447</v>
      </c>
      <c r="BG55" s="26">
        <v>-1767.0858026225076</v>
      </c>
      <c r="BH55" s="26">
        <v>-1937.4918301337636</v>
      </c>
      <c r="BI55" s="26">
        <v>-1846.1944150394822</v>
      </c>
      <c r="BJ55" s="26">
        <v>-1712.6934426426096</v>
      </c>
      <c r="BK55" s="26">
        <v>-1785.3511332231576</v>
      </c>
      <c r="BL55" s="26">
        <v>-1797.261378622771</v>
      </c>
      <c r="BM55" s="26">
        <v>-1755.4508616211119</v>
      </c>
      <c r="BN55" s="26">
        <v>-1714.2855504931483</v>
      </c>
      <c r="BO55" s="26">
        <v>-1725.659290785246</v>
      </c>
      <c r="BP55" s="26">
        <v>-1686.6978763210266</v>
      </c>
      <c r="BQ55" s="26">
        <v>-1772.3325066789475</v>
      </c>
      <c r="BR55" s="26">
        <v>-1653.1334873139842</v>
      </c>
      <c r="BS55" s="26">
        <v>-21153.63757549776</v>
      </c>
      <c r="BU55" s="26">
        <v>-1616.6713572672402</v>
      </c>
      <c r="BV55" s="26">
        <v>-1698.4664676605025</v>
      </c>
      <c r="BW55" s="26">
        <v>-1689.2469123875915</v>
      </c>
      <c r="BX55" s="26">
        <v>-1496.9347325585431</v>
      </c>
      <c r="BY55" s="26">
        <v>-1726.1097629748542</v>
      </c>
      <c r="BZ55" s="26">
        <v>-1512.3571878295968</v>
      </c>
      <c r="CA55" s="26">
        <v>-1552.0834901665528</v>
      </c>
      <c r="CB55" s="26">
        <v>-1629.7050026702575</v>
      </c>
      <c r="CC55" s="26">
        <v>-1495.5887448631868</v>
      </c>
      <c r="CD55" s="26">
        <v>-1528.4931970143816</v>
      </c>
      <c r="CE55" s="26">
        <v>-1536.0182746090024</v>
      </c>
      <c r="CF55" s="26">
        <v>-1497.7297235086401</v>
      </c>
      <c r="CG55" s="26">
        <v>-18979.404853510354</v>
      </c>
    </row>
    <row r="56" spans="2:85">
      <c r="B56" s="25" t="s">
        <v>689</v>
      </c>
      <c r="C56" s="26"/>
      <c r="D56" s="26"/>
      <c r="E56" s="26"/>
      <c r="F56" s="26"/>
      <c r="G56" s="26"/>
      <c r="H56" s="26"/>
      <c r="I56" s="26"/>
      <c r="J56" s="100"/>
      <c r="K56" s="26"/>
      <c r="L56" s="26"/>
      <c r="M56" s="26"/>
      <c r="N56" s="26"/>
      <c r="O56" s="26">
        <v>0</v>
      </c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>
        <v>0</v>
      </c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 t="s">
        <v>1065</v>
      </c>
      <c r="AP56" s="26"/>
      <c r="AQ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>
        <v>0</v>
      </c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>
        <v>0</v>
      </c>
    </row>
    <row r="57" spans="2:85">
      <c r="B57" s="25"/>
      <c r="C57" s="26"/>
      <c r="D57" s="26"/>
      <c r="E57" s="26"/>
      <c r="F57" s="26"/>
      <c r="G57" s="26"/>
      <c r="H57" s="26"/>
      <c r="I57" s="26"/>
      <c r="J57" s="100"/>
      <c r="K57" s="26"/>
      <c r="L57" s="26"/>
      <c r="M57" s="26"/>
      <c r="N57" s="26"/>
      <c r="O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</row>
    <row r="58" spans="2:85">
      <c r="B58" s="11" t="s">
        <v>46</v>
      </c>
      <c r="C58" s="12">
        <f t="shared" ref="C58:N58" si="37">C59</f>
        <v>0</v>
      </c>
      <c r="D58" s="12">
        <f t="shared" si="37"/>
        <v>0</v>
      </c>
      <c r="E58" s="12">
        <f t="shared" si="37"/>
        <v>0</v>
      </c>
      <c r="F58" s="12">
        <f t="shared" si="37"/>
        <v>0</v>
      </c>
      <c r="G58" s="12">
        <f t="shared" si="37"/>
        <v>0</v>
      </c>
      <c r="H58" s="12">
        <f t="shared" si="37"/>
        <v>0</v>
      </c>
      <c r="I58" s="12">
        <f t="shared" si="37"/>
        <v>0</v>
      </c>
      <c r="J58" s="94">
        <f t="shared" si="37"/>
        <v>0</v>
      </c>
      <c r="K58" s="12">
        <f t="shared" si="37"/>
        <v>0</v>
      </c>
      <c r="L58" s="12">
        <f t="shared" si="37"/>
        <v>0</v>
      </c>
      <c r="M58" s="12">
        <f t="shared" si="37"/>
        <v>0</v>
      </c>
      <c r="N58" s="12">
        <f t="shared" si="37"/>
        <v>0</v>
      </c>
      <c r="O58" s="12">
        <f>SUM(C58:N58)</f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G58" s="12">
        <f t="shared" ref="BG58:CF58" si="38">BG59</f>
        <v>0</v>
      </c>
      <c r="BH58" s="12">
        <f t="shared" si="38"/>
        <v>0</v>
      </c>
      <c r="BI58" s="12">
        <f t="shared" si="38"/>
        <v>0</v>
      </c>
      <c r="BJ58" s="12">
        <f t="shared" si="38"/>
        <v>0</v>
      </c>
      <c r="BK58" s="12">
        <f t="shared" si="38"/>
        <v>0</v>
      </c>
      <c r="BL58" s="12">
        <f t="shared" si="38"/>
        <v>0</v>
      </c>
      <c r="BM58" s="12">
        <f t="shared" si="38"/>
        <v>0</v>
      </c>
      <c r="BN58" s="12">
        <f t="shared" si="38"/>
        <v>0</v>
      </c>
      <c r="BO58" s="12">
        <f t="shared" si="38"/>
        <v>0</v>
      </c>
      <c r="BP58" s="12">
        <f t="shared" si="38"/>
        <v>0</v>
      </c>
      <c r="BQ58" s="12">
        <f t="shared" si="38"/>
        <v>0</v>
      </c>
      <c r="BR58" s="12">
        <f t="shared" si="38"/>
        <v>0</v>
      </c>
      <c r="BS58" s="12">
        <f>SUM(BG58:BR58)</f>
        <v>0</v>
      </c>
      <c r="BU58" s="12">
        <f t="shared" si="38"/>
        <v>0</v>
      </c>
      <c r="BV58" s="12">
        <f t="shared" si="38"/>
        <v>0</v>
      </c>
      <c r="BW58" s="12">
        <f t="shared" si="38"/>
        <v>0</v>
      </c>
      <c r="BX58" s="12">
        <f t="shared" si="38"/>
        <v>0</v>
      </c>
      <c r="BY58" s="12">
        <f t="shared" si="38"/>
        <v>0</v>
      </c>
      <c r="BZ58" s="12">
        <f t="shared" si="38"/>
        <v>0</v>
      </c>
      <c r="CA58" s="12">
        <f t="shared" si="38"/>
        <v>0</v>
      </c>
      <c r="CB58" s="12">
        <f t="shared" si="38"/>
        <v>0</v>
      </c>
      <c r="CC58" s="12">
        <f t="shared" si="38"/>
        <v>0</v>
      </c>
      <c r="CD58" s="12">
        <f t="shared" si="38"/>
        <v>0</v>
      </c>
      <c r="CE58" s="12">
        <f t="shared" si="38"/>
        <v>0</v>
      </c>
      <c r="CF58" s="12">
        <f t="shared" si="38"/>
        <v>0</v>
      </c>
      <c r="CG58" s="12">
        <f>SUM(BU58:CF58)</f>
        <v>0</v>
      </c>
    </row>
    <row r="59" spans="2:85">
      <c r="B59" s="25" t="s">
        <v>690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100">
        <v>0</v>
      </c>
      <c r="K59" s="26">
        <v>0</v>
      </c>
      <c r="L59" s="26">
        <v>0</v>
      </c>
      <c r="M59" s="26">
        <v>0</v>
      </c>
      <c r="N59" s="26">
        <v>0</v>
      </c>
      <c r="O59" s="26">
        <f>SUM(C59:N59)</f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  <c r="AS59" s="26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6">
        <v>0</v>
      </c>
      <c r="BC59" s="26">
        <v>0</v>
      </c>
      <c r="BD59" s="26">
        <v>0</v>
      </c>
      <c r="BE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26">
        <v>0</v>
      </c>
      <c r="BM59" s="26">
        <v>0</v>
      </c>
      <c r="BN59" s="26">
        <v>0</v>
      </c>
      <c r="BO59" s="26">
        <v>0</v>
      </c>
      <c r="BP59" s="26">
        <v>0</v>
      </c>
      <c r="BQ59" s="26">
        <v>0</v>
      </c>
      <c r="BR59" s="26">
        <v>0</v>
      </c>
      <c r="BS59" s="26">
        <v>0</v>
      </c>
      <c r="BU59" s="26">
        <v>0</v>
      </c>
      <c r="BV59" s="26">
        <v>0</v>
      </c>
      <c r="BW59" s="26">
        <v>0</v>
      </c>
      <c r="BX59" s="26">
        <v>0</v>
      </c>
      <c r="BY59" s="26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</row>
    <row r="60" spans="2:85">
      <c r="B60" s="25"/>
      <c r="C60" s="26"/>
      <c r="D60" s="26"/>
      <c r="E60" s="26"/>
      <c r="F60" s="26"/>
      <c r="G60" s="26"/>
      <c r="H60" s="26"/>
      <c r="I60" s="26"/>
      <c r="J60" s="100"/>
      <c r="K60" s="26"/>
      <c r="L60" s="26"/>
      <c r="M60" s="26"/>
      <c r="N60" s="26"/>
      <c r="O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</row>
    <row r="61" spans="2:85">
      <c r="B61" s="11" t="s">
        <v>47</v>
      </c>
      <c r="C61" s="12">
        <f t="shared" ref="C61:N61" si="39">SUM(C62:C63)</f>
        <v>-105779.57426592124</v>
      </c>
      <c r="D61" s="12">
        <f t="shared" si="39"/>
        <v>-87459.449706895699</v>
      </c>
      <c r="E61" s="12">
        <f t="shared" si="39"/>
        <v>-88597.52225349423</v>
      </c>
      <c r="F61" s="12">
        <f t="shared" si="39"/>
        <v>-75269.286030950287</v>
      </c>
      <c r="G61" s="12">
        <f t="shared" si="39"/>
        <v>-77053.8595130389</v>
      </c>
      <c r="H61" s="12">
        <f t="shared" si="39"/>
        <v>-74397.780855058038</v>
      </c>
      <c r="I61" s="12">
        <f t="shared" si="39"/>
        <v>-68459.396204253775</v>
      </c>
      <c r="J61" s="94">
        <f t="shared" si="39"/>
        <v>-63496.301058756449</v>
      </c>
      <c r="K61" s="12">
        <f t="shared" si="39"/>
        <v>-74396.948956023276</v>
      </c>
      <c r="L61" s="12">
        <f t="shared" si="39"/>
        <v>-55119.790851396159</v>
      </c>
      <c r="M61" s="12">
        <f t="shared" si="39"/>
        <v>-55276.205271533079</v>
      </c>
      <c r="N61" s="12">
        <f t="shared" si="39"/>
        <v>-54993.283158204598</v>
      </c>
      <c r="O61" s="12">
        <f t="shared" ref="O61" si="40">SUM(O62:O64)</f>
        <v>-880299.39812552556</v>
      </c>
      <c r="Q61" s="12">
        <v>-93756.818523821566</v>
      </c>
      <c r="R61" s="12">
        <v>-51715.163993639915</v>
      </c>
      <c r="S61" s="12">
        <v>-57383.246217589112</v>
      </c>
      <c r="T61" s="12">
        <v>-51451.069899649345</v>
      </c>
      <c r="U61" s="12">
        <v>-35531.580857605695</v>
      </c>
      <c r="V61" s="12">
        <v>-29259.834271894026</v>
      </c>
      <c r="W61" s="12">
        <v>-33975.595026179544</v>
      </c>
      <c r="X61" s="12">
        <v>-16340.704527687936</v>
      </c>
      <c r="Y61" s="12">
        <v>-23855.420830546762</v>
      </c>
      <c r="Z61" s="12">
        <v>-39483.710647159081</v>
      </c>
      <c r="AA61" s="12">
        <v>-26426.209343707433</v>
      </c>
      <c r="AB61" s="12">
        <v>-25573.939117432979</v>
      </c>
      <c r="AC61" s="12">
        <v>-484753.29325691343</v>
      </c>
      <c r="AE61" s="12">
        <v>-26092.850949654581</v>
      </c>
      <c r="AF61" s="12">
        <v>-32325.050492437567</v>
      </c>
      <c r="AG61" s="12">
        <v>-42283.001461805186</v>
      </c>
      <c r="AH61" s="12">
        <v>-19929.816988597951</v>
      </c>
      <c r="AI61" s="12">
        <v>-24770.296819524981</v>
      </c>
      <c r="AJ61" s="12">
        <v>-28641.308821013328</v>
      </c>
      <c r="AK61" s="12">
        <v>-25177.312553308304</v>
      </c>
      <c r="AL61" s="12">
        <v>-21899.531108646075</v>
      </c>
      <c r="AM61" s="12">
        <v>-16460.14457199203</v>
      </c>
      <c r="AN61" s="12">
        <v>-23893.166798188668</v>
      </c>
      <c r="AO61" s="12">
        <v>-19418.72773980186</v>
      </c>
      <c r="AP61" s="12">
        <v>-17728.523303709953</v>
      </c>
      <c r="AQ61" s="12">
        <v>-298619.73160868051</v>
      </c>
      <c r="AS61" s="12">
        <v>-19755.572636219535</v>
      </c>
      <c r="AT61" s="12">
        <v>-29091.544940416832</v>
      </c>
      <c r="AU61" s="12">
        <v>-42578.485730264591</v>
      </c>
      <c r="AV61" s="12">
        <v>-34484.749254656796</v>
      </c>
      <c r="AW61" s="12">
        <v>-48557.950209580718</v>
      </c>
      <c r="AX61" s="12">
        <v>-45574.418932723464</v>
      </c>
      <c r="AY61" s="12">
        <v>-39699.176792371989</v>
      </c>
      <c r="AZ61" s="12">
        <v>-21096.960422696389</v>
      </c>
      <c r="BA61" s="12">
        <v>-25597.367146229313</v>
      </c>
      <c r="BB61" s="12">
        <v>-16861.764578267623</v>
      </c>
      <c r="BC61" s="12">
        <v>-21687.34011023229</v>
      </c>
      <c r="BD61" s="12">
        <v>-15593.181481692238</v>
      </c>
      <c r="BE61" s="12">
        <v>-360578.51223535178</v>
      </c>
      <c r="BG61" s="12">
        <f t="shared" ref="BG61:BS61" si="41">SUM(BG62:BG63)</f>
        <v>-50</v>
      </c>
      <c r="BH61" s="12">
        <f t="shared" si="41"/>
        <v>-50</v>
      </c>
      <c r="BI61" s="12">
        <f t="shared" si="41"/>
        <v>-50</v>
      </c>
      <c r="BJ61" s="12">
        <f t="shared" si="41"/>
        <v>-545</v>
      </c>
      <c r="BK61" s="12">
        <f t="shared" si="41"/>
        <v>-50</v>
      </c>
      <c r="BL61" s="12">
        <f t="shared" si="41"/>
        <v>-50</v>
      </c>
      <c r="BM61" s="12">
        <f t="shared" si="41"/>
        <v>-50</v>
      </c>
      <c r="BN61" s="12">
        <f t="shared" si="41"/>
        <v>-270</v>
      </c>
      <c r="BO61" s="12">
        <f t="shared" si="41"/>
        <v>-50</v>
      </c>
      <c r="BP61" s="12">
        <f t="shared" si="41"/>
        <v>-50</v>
      </c>
      <c r="BQ61" s="12">
        <f t="shared" si="41"/>
        <v>-50</v>
      </c>
      <c r="BR61" s="12">
        <f t="shared" si="41"/>
        <v>-50</v>
      </c>
      <c r="BS61" s="12">
        <f t="shared" si="41"/>
        <v>-1315</v>
      </c>
      <c r="BU61" s="12">
        <f t="shared" ref="BU61:CF61" si="42">SUM(BU62:BU63)</f>
        <v>-50</v>
      </c>
      <c r="BV61" s="12">
        <f t="shared" si="42"/>
        <v>-50</v>
      </c>
      <c r="BW61" s="12">
        <f t="shared" si="42"/>
        <v>-50</v>
      </c>
      <c r="BX61" s="12">
        <f t="shared" si="42"/>
        <v>-50</v>
      </c>
      <c r="BY61" s="12">
        <f t="shared" si="42"/>
        <v>-450</v>
      </c>
      <c r="BZ61" s="12">
        <f t="shared" si="42"/>
        <v>-50</v>
      </c>
      <c r="CA61" s="12">
        <f t="shared" si="42"/>
        <v>-50</v>
      </c>
      <c r="CB61" s="12">
        <f t="shared" si="42"/>
        <v>-50</v>
      </c>
      <c r="CC61" s="12">
        <f t="shared" si="42"/>
        <v>-50</v>
      </c>
      <c r="CD61" s="12">
        <f t="shared" si="42"/>
        <v>-50</v>
      </c>
      <c r="CE61" s="12">
        <f t="shared" si="42"/>
        <v>-50</v>
      </c>
      <c r="CF61" s="12">
        <f t="shared" si="42"/>
        <v>-50</v>
      </c>
      <c r="CG61" s="12">
        <f t="shared" ref="CG61" si="43">SUM(CG62:CG64)</f>
        <v>-1000</v>
      </c>
    </row>
    <row r="62" spans="2:85">
      <c r="B62" s="25" t="s">
        <v>691</v>
      </c>
      <c r="C62" s="26">
        <v>-93537.324265921241</v>
      </c>
      <c r="D62" s="26">
        <v>-75211.699706895699</v>
      </c>
      <c r="E62" s="26">
        <v>-77380.77225349423</v>
      </c>
      <c r="F62" s="26">
        <v>-67273.786030950287</v>
      </c>
      <c r="G62" s="26">
        <v>-71429.1095130389</v>
      </c>
      <c r="H62" s="26">
        <v>-70048.030855058038</v>
      </c>
      <c r="I62" s="26">
        <v>-59655.526817541475</v>
      </c>
      <c r="J62" s="100">
        <v>-51750.604961432873</v>
      </c>
      <c r="K62" s="26">
        <v>-66655.221157586711</v>
      </c>
      <c r="L62" s="26">
        <v>-47418.113128174962</v>
      </c>
      <c r="M62" s="26">
        <v>-47418.113128174962</v>
      </c>
      <c r="N62" s="26">
        <v>-47418.113128174962</v>
      </c>
      <c r="O62" s="26">
        <f>SUM(C62:N62)</f>
        <v>-775196.41494644422</v>
      </c>
      <c r="Q62" s="26">
        <v>-86394.343941599349</v>
      </c>
      <c r="R62" s="26">
        <v>-46267.328183639911</v>
      </c>
      <c r="S62" s="26">
        <v>-48929.139868382765</v>
      </c>
      <c r="T62" s="26">
        <v>-44132.963550442997</v>
      </c>
      <c r="U62" s="26">
        <v>-28121.554500320497</v>
      </c>
      <c r="V62" s="26">
        <v>-22063.451859388639</v>
      </c>
      <c r="W62" s="26">
        <v>-27464.581457772827</v>
      </c>
      <c r="X62" s="26">
        <v>-10243.133264191878</v>
      </c>
      <c r="Y62" s="26">
        <v>-17255.062359579126</v>
      </c>
      <c r="Z62" s="26">
        <v>-36152.604297952734</v>
      </c>
      <c r="AA62" s="26">
        <v>-22878.489487760748</v>
      </c>
      <c r="AB62" s="26">
        <v>-21795.395268226632</v>
      </c>
      <c r="AC62" s="26">
        <v>-411698.04803925811</v>
      </c>
      <c r="AE62" s="26">
        <v>-16539.681477609422</v>
      </c>
      <c r="AF62" s="26">
        <v>-26322.15777793495</v>
      </c>
      <c r="AG62" s="26">
        <v>-32238.793000388589</v>
      </c>
      <c r="AH62" s="26">
        <v>-11711.412163987978</v>
      </c>
      <c r="AI62" s="26">
        <v>-15975.154089331676</v>
      </c>
      <c r="AJ62" s="26">
        <v>-21913.505997865232</v>
      </c>
      <c r="AK62" s="26">
        <v>-17438.088263114998</v>
      </c>
      <c r="AL62" s="26">
        <v>-14375.122818452768</v>
      </c>
      <c r="AM62" s="26">
        <v>-8489.3962817987212</v>
      </c>
      <c r="AN62" s="26">
        <v>-17309.258507995361</v>
      </c>
      <c r="AO62" s="26">
        <v>-14620.781076545327</v>
      </c>
      <c r="AP62" s="26">
        <v>-13038.768032846627</v>
      </c>
      <c r="AQ62" s="26">
        <v>-209972.11948787165</v>
      </c>
      <c r="AS62" s="26">
        <v>-14310.915272671466</v>
      </c>
      <c r="AT62" s="26">
        <v>-17025.078738963217</v>
      </c>
      <c r="AU62" s="26">
        <v>-29800.496897596346</v>
      </c>
      <c r="AV62" s="26">
        <v>-24596.55649624443</v>
      </c>
      <c r="AW62" s="26">
        <v>-38280.443283819812</v>
      </c>
      <c r="AX62" s="26">
        <v>-33987.251067325997</v>
      </c>
      <c r="AY62" s="26">
        <v>-29662.049809484382</v>
      </c>
      <c r="AZ62" s="26">
        <v>-12882.055099793808</v>
      </c>
      <c r="BA62" s="26">
        <v>-16354.35783150809</v>
      </c>
      <c r="BB62" s="26">
        <v>-9905.0873804817929</v>
      </c>
      <c r="BC62" s="26">
        <v>-10929.010949312587</v>
      </c>
      <c r="BD62" s="26">
        <v>-11735.723451081059</v>
      </c>
      <c r="BE62" s="26">
        <v>-249469.02627828301</v>
      </c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>
        <v>0</v>
      </c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>
        <v>0</v>
      </c>
    </row>
    <row r="63" spans="2:85">
      <c r="B63" s="25" t="s">
        <v>48</v>
      </c>
      <c r="C63" s="26">
        <v>-12242.25</v>
      </c>
      <c r="D63" s="26">
        <v>-12247.75</v>
      </c>
      <c r="E63" s="26">
        <v>-11216.75</v>
      </c>
      <c r="F63" s="26">
        <v>-7995.5</v>
      </c>
      <c r="G63" s="26">
        <v>-5624.75</v>
      </c>
      <c r="H63" s="26">
        <v>-4349.75</v>
      </c>
      <c r="I63" s="26">
        <v>-8803.8693867122929</v>
      </c>
      <c r="J63" s="100">
        <v>-11745.696097323576</v>
      </c>
      <c r="K63" s="26">
        <v>-7741.7277984365701</v>
      </c>
      <c r="L63" s="26">
        <v>-7701.6777232211953</v>
      </c>
      <c r="M63" s="26">
        <v>-7858.0921433581188</v>
      </c>
      <c r="N63" s="26">
        <v>-7575.1700300296379</v>
      </c>
      <c r="O63" s="26">
        <f>SUM(C63:N63)</f>
        <v>-105102.98317908139</v>
      </c>
      <c r="Q63" s="26">
        <v>-7362.4745822222221</v>
      </c>
      <c r="R63" s="26">
        <v>-5447.8358100000005</v>
      </c>
      <c r="S63" s="26">
        <v>-8454.1063492063495</v>
      </c>
      <c r="T63" s="26">
        <v>-7318.1063492063486</v>
      </c>
      <c r="U63" s="26">
        <v>-7410.0263572851964</v>
      </c>
      <c r="V63" s="26">
        <v>-7196.3824125053861</v>
      </c>
      <c r="W63" s="26">
        <v>-6511.0135684067191</v>
      </c>
      <c r="X63" s="26">
        <v>-6097.5712634960582</v>
      </c>
      <c r="Y63" s="26">
        <v>-6600.3584709676352</v>
      </c>
      <c r="Z63" s="26">
        <v>-3331.1063492063495</v>
      </c>
      <c r="AA63" s="26">
        <v>-3547.719855946686</v>
      </c>
      <c r="AB63" s="26">
        <v>-3778.5438492063495</v>
      </c>
      <c r="AC63" s="26">
        <v>-73055.24521765532</v>
      </c>
      <c r="AE63" s="26">
        <v>-9553.1694720451596</v>
      </c>
      <c r="AF63" s="26">
        <v>-6002.8927145026173</v>
      </c>
      <c r="AG63" s="26">
        <v>-10044.208461416598</v>
      </c>
      <c r="AH63" s="26">
        <v>-8218.4048246099737</v>
      </c>
      <c r="AI63" s="26">
        <v>-8795.1427301933054</v>
      </c>
      <c r="AJ63" s="26">
        <v>-6727.8028231480985</v>
      </c>
      <c r="AK63" s="26">
        <v>-7739.2242901933068</v>
      </c>
      <c r="AL63" s="26">
        <v>-7524.408290193307</v>
      </c>
      <c r="AM63" s="26">
        <v>-7970.7482901933072</v>
      </c>
      <c r="AN63" s="26">
        <v>-6583.908290193307</v>
      </c>
      <c r="AO63" s="26">
        <v>-4797.9466632565318</v>
      </c>
      <c r="AP63" s="26">
        <v>-4689.7552708633248</v>
      </c>
      <c r="AQ63" s="26">
        <v>-88647.612120808859</v>
      </c>
      <c r="AS63" s="26">
        <v>-5444.65736354807</v>
      </c>
      <c r="AT63" s="26">
        <v>-12066.466201453613</v>
      </c>
      <c r="AU63" s="26">
        <v>-12777.988832668247</v>
      </c>
      <c r="AV63" s="26">
        <v>-9888.1927584123659</v>
      </c>
      <c r="AW63" s="26">
        <v>-10277.506925760908</v>
      </c>
      <c r="AX63" s="26">
        <v>-11587.167865397467</v>
      </c>
      <c r="AY63" s="26">
        <v>-10037.126982887603</v>
      </c>
      <c r="AZ63" s="26">
        <v>-8214.9053229025812</v>
      </c>
      <c r="BA63" s="26">
        <v>-9243.0093147212247</v>
      </c>
      <c r="BB63" s="26">
        <v>-6956.6771977858307</v>
      </c>
      <c r="BC63" s="26">
        <v>-10758.3291609197</v>
      </c>
      <c r="BD63" s="26">
        <v>-3857.4580306111793</v>
      </c>
      <c r="BE63" s="26">
        <v>-111109.48595706877</v>
      </c>
      <c r="BG63" s="26">
        <v>-50</v>
      </c>
      <c r="BH63" s="26">
        <v>-50</v>
      </c>
      <c r="BI63" s="26">
        <v>-50</v>
      </c>
      <c r="BJ63" s="26">
        <v>-545</v>
      </c>
      <c r="BK63" s="26">
        <v>-50</v>
      </c>
      <c r="BL63" s="26">
        <v>-50</v>
      </c>
      <c r="BM63" s="26">
        <v>-50</v>
      </c>
      <c r="BN63" s="26">
        <v>-270</v>
      </c>
      <c r="BO63" s="26">
        <v>-50</v>
      </c>
      <c r="BP63" s="26">
        <v>-50</v>
      </c>
      <c r="BQ63" s="26">
        <v>-50</v>
      </c>
      <c r="BR63" s="26">
        <v>-50</v>
      </c>
      <c r="BS63" s="26">
        <v>-1315</v>
      </c>
      <c r="BU63" s="26">
        <v>-50</v>
      </c>
      <c r="BV63" s="26">
        <v>-50</v>
      </c>
      <c r="BW63" s="26">
        <v>-50</v>
      </c>
      <c r="BX63" s="26">
        <v>-50</v>
      </c>
      <c r="BY63" s="26">
        <v>-450</v>
      </c>
      <c r="BZ63" s="26">
        <v>-50</v>
      </c>
      <c r="CA63" s="26">
        <v>-50</v>
      </c>
      <c r="CB63" s="26">
        <v>-50</v>
      </c>
      <c r="CC63" s="26">
        <v>-50</v>
      </c>
      <c r="CD63" s="26">
        <v>-50</v>
      </c>
      <c r="CE63" s="26">
        <v>-50</v>
      </c>
      <c r="CF63" s="26">
        <v>-50</v>
      </c>
      <c r="CG63" s="26">
        <v>-1000</v>
      </c>
    </row>
    <row r="64" spans="2:85">
      <c r="B64" s="25"/>
      <c r="C64" s="26"/>
      <c r="D64" s="26"/>
      <c r="E64" s="26"/>
      <c r="F64" s="26"/>
      <c r="G64" s="26"/>
      <c r="H64" s="26"/>
      <c r="I64" s="26"/>
      <c r="J64" s="100"/>
      <c r="K64" s="26"/>
      <c r="L64" s="26"/>
      <c r="M64" s="26"/>
      <c r="N64" s="26"/>
      <c r="O64" s="26">
        <f t="shared" ref="O64" si="44">SUM(C64:N64)</f>
        <v>0</v>
      </c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>
        <v>0</v>
      </c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>
        <v>0</v>
      </c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>
        <v>0</v>
      </c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>
        <f t="shared" ref="BS64" si="45">SUM(BG64:BR64)</f>
        <v>0</v>
      </c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>
        <f t="shared" ref="CG64" si="46">SUM(BU64:CF64)</f>
        <v>0</v>
      </c>
    </row>
    <row r="65" spans="1:85">
      <c r="B65" s="11" t="s">
        <v>49</v>
      </c>
      <c r="C65" s="12">
        <f t="shared" ref="C65:O65" si="47">SUM(C66:C69)</f>
        <v>0</v>
      </c>
      <c r="D65" s="12">
        <f t="shared" si="47"/>
        <v>0</v>
      </c>
      <c r="E65" s="12">
        <f t="shared" si="47"/>
        <v>0</v>
      </c>
      <c r="F65" s="12">
        <f t="shared" si="47"/>
        <v>0</v>
      </c>
      <c r="G65" s="12">
        <f t="shared" si="47"/>
        <v>0</v>
      </c>
      <c r="H65" s="12">
        <f t="shared" si="47"/>
        <v>0</v>
      </c>
      <c r="I65" s="12">
        <f t="shared" si="47"/>
        <v>-514441.27777045616</v>
      </c>
      <c r="J65" s="94">
        <f t="shared" si="47"/>
        <v>0</v>
      </c>
      <c r="K65" s="12">
        <f t="shared" si="47"/>
        <v>0</v>
      </c>
      <c r="L65" s="12">
        <f t="shared" si="47"/>
        <v>0</v>
      </c>
      <c r="M65" s="12">
        <f t="shared" si="47"/>
        <v>0</v>
      </c>
      <c r="N65" s="12">
        <f t="shared" si="47"/>
        <v>-30000</v>
      </c>
      <c r="O65" s="12">
        <f t="shared" si="47"/>
        <v>-544441.27777045616</v>
      </c>
      <c r="P65" s="50" t="s">
        <v>681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-484500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-240000</v>
      </c>
      <c r="AC65" s="12">
        <v>-724500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-403750</v>
      </c>
      <c r="AK65" s="12">
        <v>0</v>
      </c>
      <c r="AL65" s="12">
        <v>0</v>
      </c>
      <c r="AM65" s="12">
        <v>0</v>
      </c>
      <c r="AN65" s="12">
        <v>0</v>
      </c>
      <c r="AO65" s="12">
        <v>0</v>
      </c>
      <c r="AP65" s="12">
        <v>-400000</v>
      </c>
      <c r="AQ65" s="12">
        <v>-803750</v>
      </c>
      <c r="AS65" s="12">
        <v>0</v>
      </c>
      <c r="AT65" s="12">
        <v>0</v>
      </c>
      <c r="AU65" s="12">
        <v>0</v>
      </c>
      <c r="AV65" s="12">
        <v>0</v>
      </c>
      <c r="AW65" s="12">
        <v>0</v>
      </c>
      <c r="AX65" s="12">
        <v>-490900</v>
      </c>
      <c r="AY65" s="12">
        <v>0</v>
      </c>
      <c r="AZ65" s="12">
        <v>0</v>
      </c>
      <c r="BA65" s="12">
        <v>0</v>
      </c>
      <c r="BB65" s="12">
        <v>0</v>
      </c>
      <c r="BC65" s="12">
        <v>0</v>
      </c>
      <c r="BD65" s="12">
        <v>-483253.50119117898</v>
      </c>
      <c r="BE65" s="12">
        <v>-974153.50119117904</v>
      </c>
      <c r="BG65" s="12">
        <f t="shared" ref="BG65:BS65" si="48">SUM(BG66:BG69)</f>
        <v>0</v>
      </c>
      <c r="BH65" s="12">
        <f t="shared" si="48"/>
        <v>0</v>
      </c>
      <c r="BI65" s="12">
        <f t="shared" si="48"/>
        <v>0</v>
      </c>
      <c r="BJ65" s="12">
        <f t="shared" si="48"/>
        <v>0</v>
      </c>
      <c r="BK65" s="12">
        <f t="shared" si="48"/>
        <v>0</v>
      </c>
      <c r="BL65" s="12">
        <f t="shared" si="48"/>
        <v>0</v>
      </c>
      <c r="BM65" s="12">
        <f t="shared" si="48"/>
        <v>0</v>
      </c>
      <c r="BN65" s="12">
        <f t="shared" si="48"/>
        <v>0</v>
      </c>
      <c r="BO65" s="12">
        <f t="shared" si="48"/>
        <v>0</v>
      </c>
      <c r="BP65" s="12">
        <f t="shared" si="48"/>
        <v>0</v>
      </c>
      <c r="BQ65" s="12">
        <f t="shared" si="48"/>
        <v>0</v>
      </c>
      <c r="BR65" s="12">
        <f t="shared" si="48"/>
        <v>0</v>
      </c>
      <c r="BS65" s="12">
        <f t="shared" si="48"/>
        <v>0</v>
      </c>
      <c r="BU65" s="12">
        <f t="shared" ref="BU65:CG65" si="49">SUM(BU66:BU69)</f>
        <v>0</v>
      </c>
      <c r="BV65" s="12">
        <f t="shared" si="49"/>
        <v>0</v>
      </c>
      <c r="BW65" s="12">
        <f t="shared" si="49"/>
        <v>0</v>
      </c>
      <c r="BX65" s="12">
        <f t="shared" si="49"/>
        <v>0</v>
      </c>
      <c r="BY65" s="12">
        <f t="shared" si="49"/>
        <v>0</v>
      </c>
      <c r="BZ65" s="12">
        <f t="shared" si="49"/>
        <v>0</v>
      </c>
      <c r="CA65" s="12">
        <f t="shared" si="49"/>
        <v>0</v>
      </c>
      <c r="CB65" s="12">
        <f t="shared" si="49"/>
        <v>0</v>
      </c>
      <c r="CC65" s="12">
        <f t="shared" si="49"/>
        <v>0</v>
      </c>
      <c r="CD65" s="12">
        <f t="shared" si="49"/>
        <v>0</v>
      </c>
      <c r="CE65" s="12">
        <f t="shared" si="49"/>
        <v>0</v>
      </c>
      <c r="CF65" s="12">
        <f t="shared" si="49"/>
        <v>0</v>
      </c>
      <c r="CG65" s="12">
        <f t="shared" si="49"/>
        <v>0</v>
      </c>
    </row>
    <row r="66" spans="1:85">
      <c r="B66" s="25" t="s">
        <v>50</v>
      </c>
      <c r="C66" s="26"/>
      <c r="D66" s="26"/>
      <c r="E66" s="26"/>
      <c r="F66" s="26"/>
      <c r="G66" s="26"/>
      <c r="H66" s="26"/>
      <c r="I66" s="26"/>
      <c r="J66" s="100"/>
      <c r="K66" s="26"/>
      <c r="L66" s="26"/>
      <c r="M66" s="26"/>
      <c r="N66" s="26"/>
      <c r="O66" s="26">
        <f t="shared" ref="O66:O70" si="50">SUM(C66:N66)</f>
        <v>0</v>
      </c>
      <c r="P66" s="50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>
        <v>0</v>
      </c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>
        <v>0</v>
      </c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>
        <v>0</v>
      </c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>
        <v>0</v>
      </c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>
        <v>0</v>
      </c>
    </row>
    <row r="67" spans="1:85">
      <c r="B67" s="25" t="s">
        <v>51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-514441.27777045616</v>
      </c>
      <c r="J67" s="100">
        <v>0</v>
      </c>
      <c r="K67" s="26">
        <v>0</v>
      </c>
      <c r="L67" s="26">
        <v>0</v>
      </c>
      <c r="M67" s="26">
        <v>0</v>
      </c>
      <c r="N67" s="26">
        <v>0</v>
      </c>
      <c r="O67" s="26">
        <f t="shared" si="50"/>
        <v>-514441.27777045616</v>
      </c>
      <c r="P67" s="50"/>
      <c r="Q67" s="26"/>
      <c r="R67" s="26"/>
      <c r="S67" s="26"/>
      <c r="T67" s="26"/>
      <c r="U67" s="26"/>
      <c r="V67" s="26">
        <v>-484500</v>
      </c>
      <c r="W67" s="26"/>
      <c r="X67" s="26"/>
      <c r="Y67" s="26"/>
      <c r="Z67" s="26"/>
      <c r="AA67" s="26"/>
      <c r="AB67" s="26"/>
      <c r="AC67" s="26">
        <v>-484500</v>
      </c>
      <c r="AE67" s="26"/>
      <c r="AF67" s="26"/>
      <c r="AG67" s="26"/>
      <c r="AH67" s="26"/>
      <c r="AI67" s="26"/>
      <c r="AJ67" s="26">
        <v>-403750</v>
      </c>
      <c r="AK67" s="26"/>
      <c r="AL67" s="26"/>
      <c r="AM67" s="26"/>
      <c r="AN67" s="26"/>
      <c r="AO67" s="26"/>
      <c r="AP67" s="26"/>
      <c r="AQ67" s="26">
        <v>-403750</v>
      </c>
      <c r="AS67" s="26"/>
      <c r="AT67" s="26"/>
      <c r="AU67" s="26"/>
      <c r="AV67" s="26"/>
      <c r="AW67" s="26"/>
      <c r="AX67" s="26">
        <v>-300900</v>
      </c>
      <c r="AY67" s="26"/>
      <c r="AZ67" s="26"/>
      <c r="BA67" s="26"/>
      <c r="BB67" s="26"/>
      <c r="BC67" s="26"/>
      <c r="BD67" s="26"/>
      <c r="BE67" s="26">
        <v>-300900</v>
      </c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>
        <v>0</v>
      </c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>
        <v>0</v>
      </c>
    </row>
    <row r="68" spans="1:85">
      <c r="B68" s="25" t="s">
        <v>52</v>
      </c>
      <c r="C68" s="26"/>
      <c r="D68" s="26"/>
      <c r="E68" s="26"/>
      <c r="F68" s="26"/>
      <c r="G68" s="26"/>
      <c r="H68" s="26"/>
      <c r="I68" s="26"/>
      <c r="J68" s="100"/>
      <c r="K68" s="26"/>
      <c r="L68" s="26"/>
      <c r="M68" s="26"/>
      <c r="N68" s="26"/>
      <c r="O68" s="26">
        <f t="shared" si="50"/>
        <v>0</v>
      </c>
      <c r="P68" s="50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>
        <v>0</v>
      </c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>
        <v>0</v>
      </c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>
        <v>0</v>
      </c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>
        <v>0</v>
      </c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>
        <v>0</v>
      </c>
    </row>
    <row r="69" spans="1:85">
      <c r="B69" s="25" t="s">
        <v>53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100">
        <v>0</v>
      </c>
      <c r="K69" s="26">
        <v>0</v>
      </c>
      <c r="L69" s="26">
        <v>0</v>
      </c>
      <c r="M69" s="26">
        <v>0</v>
      </c>
      <c r="N69" s="26">
        <v>-30000</v>
      </c>
      <c r="O69" s="26">
        <f t="shared" si="50"/>
        <v>-30000</v>
      </c>
      <c r="P69" s="50"/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-240000</v>
      </c>
      <c r="AC69" s="26">
        <v>-240000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0</v>
      </c>
      <c r="AL69" s="26">
        <v>0</v>
      </c>
      <c r="AM69" s="26">
        <v>0</v>
      </c>
      <c r="AN69" s="26">
        <v>0</v>
      </c>
      <c r="AO69" s="26">
        <v>0</v>
      </c>
      <c r="AP69" s="26">
        <v>-400000</v>
      </c>
      <c r="AQ69" s="26">
        <v>-400000</v>
      </c>
      <c r="AS69" s="26">
        <v>0</v>
      </c>
      <c r="AT69" s="26">
        <v>0</v>
      </c>
      <c r="AU69" s="26">
        <v>0</v>
      </c>
      <c r="AV69" s="26">
        <v>0</v>
      </c>
      <c r="AW69" s="26">
        <v>0</v>
      </c>
      <c r="AX69" s="26">
        <v>0</v>
      </c>
      <c r="AY69" s="26">
        <v>0</v>
      </c>
      <c r="AZ69" s="26">
        <v>0</v>
      </c>
      <c r="BA69" s="26">
        <v>0</v>
      </c>
      <c r="BB69" s="26">
        <v>0</v>
      </c>
      <c r="BC69" s="26">
        <v>0</v>
      </c>
      <c r="BD69" s="26">
        <v>-143253.50119117898</v>
      </c>
      <c r="BE69" s="26">
        <v>-143253.50119117898</v>
      </c>
      <c r="BG69" s="26">
        <v>0</v>
      </c>
      <c r="BH69" s="26">
        <v>0</v>
      </c>
      <c r="BI69" s="26">
        <v>0</v>
      </c>
      <c r="BJ69" s="26">
        <v>0</v>
      </c>
      <c r="BK69" s="26">
        <v>0</v>
      </c>
      <c r="BL69" s="26">
        <v>0</v>
      </c>
      <c r="BM69" s="26">
        <v>0</v>
      </c>
      <c r="BN69" s="26">
        <v>0</v>
      </c>
      <c r="BO69" s="26">
        <v>0</v>
      </c>
      <c r="BP69" s="26">
        <v>0</v>
      </c>
      <c r="BQ69" s="26">
        <v>0</v>
      </c>
      <c r="BR69" s="26">
        <v>0</v>
      </c>
      <c r="BS69" s="26">
        <v>0</v>
      </c>
      <c r="BU69" s="26">
        <v>0</v>
      </c>
      <c r="BV69" s="26">
        <v>0</v>
      </c>
      <c r="BW69" s="26">
        <v>0</v>
      </c>
      <c r="BX69" s="26">
        <v>0</v>
      </c>
      <c r="BY69" s="26">
        <v>0</v>
      </c>
      <c r="BZ69" s="26">
        <v>0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</row>
    <row r="70" spans="1:85">
      <c r="B70" s="25"/>
      <c r="C70" s="26"/>
      <c r="D70" s="26"/>
      <c r="E70" s="26"/>
      <c r="F70" s="26"/>
      <c r="G70" s="26"/>
      <c r="H70" s="26"/>
      <c r="I70" s="26"/>
      <c r="J70" s="100"/>
      <c r="K70" s="26"/>
      <c r="L70" s="26"/>
      <c r="M70" s="26"/>
      <c r="N70" s="26"/>
      <c r="O70" s="26">
        <f t="shared" si="50"/>
        <v>0</v>
      </c>
      <c r="P70" s="50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>
        <v>0</v>
      </c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>
        <v>0</v>
      </c>
      <c r="AS70" s="26"/>
      <c r="AT70" s="26"/>
      <c r="AU70" s="26"/>
      <c r="AV70" s="26"/>
      <c r="AW70" s="26"/>
      <c r="AX70" s="26">
        <v>-190000</v>
      </c>
      <c r="AY70" s="26"/>
      <c r="AZ70" s="26"/>
      <c r="BA70" s="26"/>
      <c r="BB70" s="26"/>
      <c r="BC70" s="26"/>
      <c r="BD70" s="26">
        <v>-340000</v>
      </c>
      <c r="BE70" s="26">
        <v>-530000</v>
      </c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>
        <f>SUM(BG70:BR70)</f>
        <v>0</v>
      </c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>
        <f>SUM(BU70:CF70)</f>
        <v>0</v>
      </c>
    </row>
    <row r="71" spans="1:85">
      <c r="B71" s="27" t="s">
        <v>54</v>
      </c>
      <c r="C71" s="28">
        <f t="shared" ref="C71:O71" si="51">C45+C51+C58+C61+C65+C47</f>
        <v>-119609.47483610608</v>
      </c>
      <c r="D71" s="28">
        <f t="shared" si="51"/>
        <v>51826.024959919545</v>
      </c>
      <c r="E71" s="28">
        <f t="shared" si="51"/>
        <v>-24381.804505326902</v>
      </c>
      <c r="F71" s="28">
        <f t="shared" si="51"/>
        <v>73826.298238526113</v>
      </c>
      <c r="G71" s="28">
        <f t="shared" si="51"/>
        <v>-94373.642252747653</v>
      </c>
      <c r="H71" s="28">
        <f t="shared" si="51"/>
        <v>-41817.049662718266</v>
      </c>
      <c r="I71" s="28">
        <f t="shared" si="51"/>
        <v>19053.040834325657</v>
      </c>
      <c r="J71" s="28">
        <f t="shared" si="51"/>
        <v>66303.93589029093</v>
      </c>
      <c r="K71" s="28">
        <f t="shared" si="51"/>
        <v>-29829.241492631096</v>
      </c>
      <c r="L71" s="28">
        <f t="shared" si="51"/>
        <v>74531.419969386072</v>
      </c>
      <c r="M71" s="28">
        <f t="shared" si="51"/>
        <v>-88465.805520614958</v>
      </c>
      <c r="N71" s="28">
        <f t="shared" si="51"/>
        <v>-70055.482966582407</v>
      </c>
      <c r="O71" s="28">
        <f t="shared" si="51"/>
        <v>-182991.78134427906</v>
      </c>
      <c r="Q71" s="28">
        <v>-44638.344157296429</v>
      </c>
      <c r="R71" s="28">
        <v>125201.35038791067</v>
      </c>
      <c r="S71" s="28">
        <v>23725.3044732493</v>
      </c>
      <c r="T71" s="28">
        <v>117413.13451774041</v>
      </c>
      <c r="U71" s="28">
        <v>-159125.17976040312</v>
      </c>
      <c r="V71" s="28">
        <v>-449195.47422321711</v>
      </c>
      <c r="W71" s="28">
        <v>110799.22155863649</v>
      </c>
      <c r="X71" s="28">
        <v>110785.25617845077</v>
      </c>
      <c r="Y71" s="28">
        <v>49558.378393333755</v>
      </c>
      <c r="Z71" s="28">
        <v>79527.469992722297</v>
      </c>
      <c r="AA71" s="28">
        <v>-202941.39608905127</v>
      </c>
      <c r="AB71" s="28">
        <v>-204378.08712089731</v>
      </c>
      <c r="AC71" s="28">
        <v>-443268.36584882124</v>
      </c>
      <c r="AE71" s="28">
        <v>-100557.14625070921</v>
      </c>
      <c r="AF71" s="28">
        <v>159089.76644330123</v>
      </c>
      <c r="AG71" s="28">
        <v>105177.52858395678</v>
      </c>
      <c r="AH71" s="28">
        <v>166022.27428300882</v>
      </c>
      <c r="AI71" s="28">
        <v>-130578.0976012904</v>
      </c>
      <c r="AJ71" s="28">
        <v>-299694.69136710395</v>
      </c>
      <c r="AK71" s="28">
        <v>148524.59614208416</v>
      </c>
      <c r="AL71" s="28">
        <v>154080.03749383826</v>
      </c>
      <c r="AM71" s="28">
        <v>205247.25272986206</v>
      </c>
      <c r="AN71" s="28">
        <v>148337.32955468667</v>
      </c>
      <c r="AO71" s="28">
        <v>-136409.33174467858</v>
      </c>
      <c r="AP71" s="28">
        <v>-310161.02678606147</v>
      </c>
      <c r="AQ71" s="28">
        <v>109078.49148089346</v>
      </c>
      <c r="AS71" s="28">
        <v>-126717.57862950981</v>
      </c>
      <c r="AT71" s="28">
        <v>167573.07626996571</v>
      </c>
      <c r="AU71" s="28">
        <v>135430.70045702622</v>
      </c>
      <c r="AV71" s="28">
        <v>156165.20215435911</v>
      </c>
      <c r="AW71" s="28">
        <v>-234987.97268729896</v>
      </c>
      <c r="AX71" s="28">
        <v>-198431.48350707872</v>
      </c>
      <c r="AY71" s="28">
        <v>150204.68343173937</v>
      </c>
      <c r="AZ71" s="28">
        <v>173980.5893459857</v>
      </c>
      <c r="BA71" s="28">
        <v>158736.84389443338</v>
      </c>
      <c r="BB71" s="28">
        <v>159812.98752303945</v>
      </c>
      <c r="BC71" s="28">
        <v>-192707.2141988806</v>
      </c>
      <c r="BD71" s="28">
        <v>-337856.75833491603</v>
      </c>
      <c r="BE71" s="28">
        <v>11203.075718865381</v>
      </c>
      <c r="BG71" s="28">
        <f t="shared" ref="BG71:BS71" si="52">BG45+BG51+BG58+BG61+BG65+BG47</f>
        <v>1541.861854125455</v>
      </c>
      <c r="BH71" s="28">
        <f t="shared" si="52"/>
        <v>1675.8731968458005</v>
      </c>
      <c r="BI71" s="28">
        <f t="shared" si="52"/>
        <v>2391.8405099359134</v>
      </c>
      <c r="BJ71" s="28">
        <f t="shared" si="52"/>
        <v>1156.6147006021793</v>
      </c>
      <c r="BK71" s="28">
        <f t="shared" si="52"/>
        <v>2728.1290004550538</v>
      </c>
      <c r="BL71" s="28">
        <f t="shared" si="52"/>
        <v>228.00635430601335</v>
      </c>
      <c r="BM71" s="28">
        <f t="shared" si="52"/>
        <v>431.64207212579174</v>
      </c>
      <c r="BN71" s="28">
        <f t="shared" si="52"/>
        <v>652.06097574962143</v>
      </c>
      <c r="BO71" s="28">
        <f t="shared" si="52"/>
        <v>991.51631123957327</v>
      </c>
      <c r="BP71" s="28">
        <f t="shared" si="52"/>
        <v>496.2022170276723</v>
      </c>
      <c r="BQ71" s="28">
        <f t="shared" si="52"/>
        <v>1931.7843484417017</v>
      </c>
      <c r="BR71" s="28">
        <f t="shared" si="52"/>
        <v>2106.7602323859014</v>
      </c>
      <c r="BS71" s="28">
        <f t="shared" si="52"/>
        <v>16332.291773240697</v>
      </c>
      <c r="BU71" s="28">
        <f t="shared" ref="BU71:CG71" si="53">BU45+BU51+BU58+BU61+BU65+BU47</f>
        <v>1750.3266714881183</v>
      </c>
      <c r="BV71" s="28">
        <f t="shared" si="53"/>
        <v>2200.5398545806565</v>
      </c>
      <c r="BW71" s="28">
        <f t="shared" si="53"/>
        <v>2978.2918674320777</v>
      </c>
      <c r="BX71" s="28">
        <f t="shared" si="53"/>
        <v>2662.9408863556473</v>
      </c>
      <c r="BY71" s="28">
        <f t="shared" si="53"/>
        <v>2801.2588677405624</v>
      </c>
      <c r="BZ71" s="28">
        <f t="shared" si="53"/>
        <v>1372.611191113223</v>
      </c>
      <c r="CA71" s="28">
        <f t="shared" si="53"/>
        <v>1206.4409207708322</v>
      </c>
      <c r="CB71" s="28">
        <f t="shared" si="53"/>
        <v>1387.6476374478718</v>
      </c>
      <c r="CC71" s="28">
        <f t="shared" si="53"/>
        <v>1662.1992382849057</v>
      </c>
      <c r="CD71" s="28">
        <f t="shared" si="53"/>
        <v>1109.7579496020853</v>
      </c>
      <c r="CE71" s="28">
        <f t="shared" si="53"/>
        <v>2642.7646477741932</v>
      </c>
      <c r="CF71" s="28">
        <f t="shared" si="53"/>
        <v>2735.153729740754</v>
      </c>
      <c r="CG71" s="28">
        <f t="shared" si="53"/>
        <v>24509.933462330911</v>
      </c>
    </row>
    <row r="72" spans="1:85">
      <c r="B72" s="29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</row>
    <row r="73" spans="1:85" ht="15.5">
      <c r="B73" s="30" t="s">
        <v>55</v>
      </c>
      <c r="C73" s="31">
        <f t="shared" ref="C73:O73" si="54">C8+C71</f>
        <v>408329.92932607781</v>
      </c>
      <c r="D73" s="31">
        <f t="shared" si="54"/>
        <v>460155.95428599737</v>
      </c>
      <c r="E73" s="31">
        <f t="shared" si="54"/>
        <v>435774.14978067047</v>
      </c>
      <c r="F73" s="31">
        <f t="shared" si="54"/>
        <v>509600.44801919657</v>
      </c>
      <c r="G73" s="31">
        <f t="shared" si="54"/>
        <v>415226.8057664489</v>
      </c>
      <c r="H73" s="31">
        <f t="shared" si="54"/>
        <v>373409.75610373064</v>
      </c>
      <c r="I73" s="31">
        <f t="shared" si="54"/>
        <v>392462.7969380563</v>
      </c>
      <c r="J73" s="31">
        <f t="shared" si="54"/>
        <v>458766.73282834725</v>
      </c>
      <c r="K73" s="31">
        <f t="shared" si="54"/>
        <v>428937.49133571616</v>
      </c>
      <c r="L73" s="31">
        <f t="shared" si="54"/>
        <v>503468.91130510223</v>
      </c>
      <c r="M73" s="31">
        <f t="shared" si="54"/>
        <v>415003.10578448727</v>
      </c>
      <c r="N73" s="31">
        <f t="shared" si="54"/>
        <v>344947.62281790486</v>
      </c>
      <c r="O73" s="31">
        <f t="shared" si="54"/>
        <v>344947.6228179048</v>
      </c>
      <c r="Q73" s="31">
        <v>587885.42834863067</v>
      </c>
      <c r="R73" s="31">
        <v>713086.77873654128</v>
      </c>
      <c r="S73" s="31">
        <v>736812.08320979052</v>
      </c>
      <c r="T73" s="31">
        <v>854225.21772753098</v>
      </c>
      <c r="U73" s="31">
        <v>695100.03796712786</v>
      </c>
      <c r="V73" s="31">
        <v>245904.56374391075</v>
      </c>
      <c r="W73" s="31">
        <v>356703.78530254727</v>
      </c>
      <c r="X73" s="31">
        <v>467489.04148099804</v>
      </c>
      <c r="Y73" s="31">
        <v>517047.4198743318</v>
      </c>
      <c r="Z73" s="31">
        <v>596574.88986705407</v>
      </c>
      <c r="AA73" s="31">
        <v>393633.4937780028</v>
      </c>
      <c r="AB73" s="31">
        <v>189255.40665710549</v>
      </c>
      <c r="AC73" s="31">
        <v>189255.40665710589</v>
      </c>
      <c r="AE73" s="31">
        <v>196743.87985291472</v>
      </c>
      <c r="AF73" s="31">
        <v>355833.64629621594</v>
      </c>
      <c r="AG73" s="31">
        <v>461011.17488017271</v>
      </c>
      <c r="AH73" s="31">
        <v>627033.44916318147</v>
      </c>
      <c r="AI73" s="31">
        <v>496455.35156189109</v>
      </c>
      <c r="AJ73" s="31">
        <v>196760.66019478714</v>
      </c>
      <c r="AK73" s="31">
        <v>345285.2563368713</v>
      </c>
      <c r="AL73" s="31">
        <v>499365.29383070953</v>
      </c>
      <c r="AM73" s="31">
        <v>704612.54656057153</v>
      </c>
      <c r="AN73" s="31">
        <v>852949.8761152582</v>
      </c>
      <c r="AO73" s="31">
        <v>716540.54437057965</v>
      </c>
      <c r="AP73" s="31">
        <v>406379.51758451818</v>
      </c>
      <c r="AQ73" s="31">
        <v>406379.51758451737</v>
      </c>
      <c r="AS73" s="31">
        <v>212666.32205961869</v>
      </c>
      <c r="AT73" s="31">
        <v>380239.39832958439</v>
      </c>
      <c r="AU73" s="31">
        <v>515670.09878661064</v>
      </c>
      <c r="AV73" s="31">
        <v>671835.30094096973</v>
      </c>
      <c r="AW73" s="31">
        <v>436847.32825367077</v>
      </c>
      <c r="AX73" s="31">
        <v>238415.84474659205</v>
      </c>
      <c r="AY73" s="31">
        <v>388620.52817833144</v>
      </c>
      <c r="AZ73" s="31">
        <v>562601.11752431712</v>
      </c>
      <c r="BA73" s="31">
        <v>721337.96141875046</v>
      </c>
      <c r="BB73" s="31">
        <v>881150.94894178992</v>
      </c>
      <c r="BC73" s="31">
        <v>688443.73474290932</v>
      </c>
      <c r="BD73" s="31">
        <v>350586.97640799329</v>
      </c>
      <c r="BE73" s="31">
        <v>350586.97640799388</v>
      </c>
      <c r="BG73" s="31">
        <f t="shared" ref="BG73:BS73" si="55">BG8+BG71</f>
        <v>352128.83826211875</v>
      </c>
      <c r="BH73" s="31">
        <f t="shared" si="55"/>
        <v>353804.71145896456</v>
      </c>
      <c r="BI73" s="31">
        <f t="shared" si="55"/>
        <v>356196.55196890049</v>
      </c>
      <c r="BJ73" s="31">
        <f t="shared" si="55"/>
        <v>357353.16666950268</v>
      </c>
      <c r="BK73" s="31">
        <f t="shared" si="55"/>
        <v>360081.29566995776</v>
      </c>
      <c r="BL73" s="31">
        <f t="shared" si="55"/>
        <v>360309.30202426377</v>
      </c>
      <c r="BM73" s="31">
        <f t="shared" si="55"/>
        <v>360740.94409638958</v>
      </c>
      <c r="BN73" s="31">
        <f t="shared" si="55"/>
        <v>361393.0050721392</v>
      </c>
      <c r="BO73" s="31">
        <f t="shared" si="55"/>
        <v>362384.52138337877</v>
      </c>
      <c r="BP73" s="31">
        <f t="shared" si="55"/>
        <v>362880.72360040643</v>
      </c>
      <c r="BQ73" s="31">
        <f t="shared" si="55"/>
        <v>364812.50794884813</v>
      </c>
      <c r="BR73" s="31">
        <f t="shared" si="55"/>
        <v>366919.26818123402</v>
      </c>
      <c r="BS73" s="31">
        <f t="shared" si="55"/>
        <v>366919.26818123402</v>
      </c>
      <c r="BU73" s="31">
        <f t="shared" ref="BU73:CG73" si="56">BU8+BU71</f>
        <v>368669.59485272213</v>
      </c>
      <c r="BV73" s="31">
        <f t="shared" si="56"/>
        <v>370870.13470730279</v>
      </c>
      <c r="BW73" s="31">
        <f t="shared" si="56"/>
        <v>373848.42657473485</v>
      </c>
      <c r="BX73" s="31">
        <f t="shared" si="56"/>
        <v>376511.3674610905</v>
      </c>
      <c r="BY73" s="31">
        <f t="shared" si="56"/>
        <v>379312.62632883107</v>
      </c>
      <c r="BZ73" s="31">
        <f t="shared" si="56"/>
        <v>380685.23751994432</v>
      </c>
      <c r="CA73" s="31">
        <f t="shared" si="56"/>
        <v>381891.67844071513</v>
      </c>
      <c r="CB73" s="31">
        <f t="shared" si="56"/>
        <v>383279.32607816299</v>
      </c>
      <c r="CC73" s="31">
        <f t="shared" si="56"/>
        <v>384941.52531644789</v>
      </c>
      <c r="CD73" s="31">
        <f t="shared" si="56"/>
        <v>386051.28326604998</v>
      </c>
      <c r="CE73" s="31">
        <f t="shared" si="56"/>
        <v>388694.04791382415</v>
      </c>
      <c r="CF73" s="31">
        <f t="shared" si="56"/>
        <v>391429.20164356491</v>
      </c>
      <c r="CG73" s="31">
        <f t="shared" si="56"/>
        <v>391429.20164356491</v>
      </c>
    </row>
    <row r="74" spans="1:85">
      <c r="B74" s="29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</row>
    <row r="75" spans="1:85">
      <c r="B75" s="32" t="s">
        <v>56</v>
      </c>
      <c r="C75" s="33">
        <v>22751.578630000004</v>
      </c>
      <c r="D75" s="33">
        <v>21012.906200000005</v>
      </c>
      <c r="E75" s="33">
        <v>19761.637480000005</v>
      </c>
      <c r="F75" s="33">
        <v>18426.326700000009</v>
      </c>
      <c r="G75" s="33">
        <v>17706.556940000006</v>
      </c>
      <c r="H75" s="33">
        <v>26880.249160000007</v>
      </c>
      <c r="I75" s="33">
        <v>20877.709480000009</v>
      </c>
      <c r="J75" s="33">
        <f t="shared" ref="J75:O75" si="57">J73-J77</f>
        <v>458766.73282834725</v>
      </c>
      <c r="K75" s="33">
        <f t="shared" si="57"/>
        <v>428937.49133571616</v>
      </c>
      <c r="L75" s="33">
        <f t="shared" si="57"/>
        <v>503468.91130510223</v>
      </c>
      <c r="M75" s="33">
        <f t="shared" si="57"/>
        <v>415003.10578448727</v>
      </c>
      <c r="N75" s="33">
        <f t="shared" si="57"/>
        <v>344947.62281790486</v>
      </c>
      <c r="O75" s="33">
        <f t="shared" si="57"/>
        <v>344947.6228179048</v>
      </c>
      <c r="Q75" s="33">
        <v>587885.42834863067</v>
      </c>
      <c r="R75" s="33">
        <v>713086.77873654128</v>
      </c>
      <c r="S75" s="33">
        <v>736812.08320979052</v>
      </c>
      <c r="T75" s="33">
        <v>854225.21772753098</v>
      </c>
      <c r="U75" s="33">
        <v>695100.03796712786</v>
      </c>
      <c r="V75" s="33">
        <v>245904.56374391075</v>
      </c>
      <c r="W75" s="33">
        <v>356703.78530254727</v>
      </c>
      <c r="X75" s="33">
        <v>467489.04148099804</v>
      </c>
      <c r="Y75" s="33">
        <v>517047.4198743318</v>
      </c>
      <c r="Z75" s="33">
        <v>596574.88986705407</v>
      </c>
      <c r="AA75" s="33">
        <v>393633.4937780028</v>
      </c>
      <c r="AB75" s="33">
        <v>189255.40665710549</v>
      </c>
      <c r="AC75" s="33">
        <v>189255.40665710589</v>
      </c>
      <c r="AE75" s="33">
        <v>196743.87985291472</v>
      </c>
      <c r="AF75" s="33">
        <v>355833.64629621594</v>
      </c>
      <c r="AG75" s="33">
        <v>461011.17488017271</v>
      </c>
      <c r="AH75" s="33">
        <v>627033.44916318147</v>
      </c>
      <c r="AI75" s="33">
        <v>496455.35156189109</v>
      </c>
      <c r="AJ75" s="33">
        <v>196760.66019478714</v>
      </c>
      <c r="AK75" s="33">
        <v>345285.2563368713</v>
      </c>
      <c r="AL75" s="33">
        <v>499365.29383070953</v>
      </c>
      <c r="AM75" s="33">
        <v>704612.54656057153</v>
      </c>
      <c r="AN75" s="33">
        <v>852949.8761152582</v>
      </c>
      <c r="AO75" s="33">
        <v>716540.54437057965</v>
      </c>
      <c r="AP75" s="33">
        <v>406379.51758451818</v>
      </c>
      <c r="AQ75" s="33">
        <v>406379.51758451737</v>
      </c>
      <c r="AS75" s="33">
        <v>212666.32205961869</v>
      </c>
      <c r="AT75" s="33">
        <v>380239.39832958439</v>
      </c>
      <c r="AU75" s="33">
        <v>515670.09878661064</v>
      </c>
      <c r="AV75" s="33">
        <v>671835.30094096973</v>
      </c>
      <c r="AW75" s="33">
        <v>436847.32825367077</v>
      </c>
      <c r="AX75" s="33">
        <v>238415.84474659205</v>
      </c>
      <c r="AY75" s="33">
        <v>388620.52817833144</v>
      </c>
      <c r="AZ75" s="33">
        <v>562601.11752431712</v>
      </c>
      <c r="BA75" s="33">
        <v>721337.96141875046</v>
      </c>
      <c r="BB75" s="33">
        <v>881150.94894178992</v>
      </c>
      <c r="BC75" s="33">
        <v>688443.73474290932</v>
      </c>
      <c r="BD75" s="33">
        <v>350586.97640799329</v>
      </c>
      <c r="BE75" s="33">
        <v>350586.97640799388</v>
      </c>
      <c r="BG75" s="33">
        <f t="shared" ref="BG75:BS75" si="58">BG73-BG77</f>
        <v>352128.83826211875</v>
      </c>
      <c r="BH75" s="33">
        <f t="shared" si="58"/>
        <v>353804.71145896456</v>
      </c>
      <c r="BI75" s="33">
        <f t="shared" si="58"/>
        <v>356196.55196890049</v>
      </c>
      <c r="BJ75" s="33">
        <f t="shared" si="58"/>
        <v>357353.16666950268</v>
      </c>
      <c r="BK75" s="33">
        <f t="shared" si="58"/>
        <v>360081.29566995776</v>
      </c>
      <c r="BL75" s="33">
        <f t="shared" si="58"/>
        <v>360309.30202426377</v>
      </c>
      <c r="BM75" s="33">
        <f t="shared" si="58"/>
        <v>360740.94409638958</v>
      </c>
      <c r="BN75" s="33">
        <f t="shared" si="58"/>
        <v>361393.0050721392</v>
      </c>
      <c r="BO75" s="33">
        <f t="shared" si="58"/>
        <v>362384.52138337877</v>
      </c>
      <c r="BP75" s="33">
        <f t="shared" si="58"/>
        <v>362880.72360040643</v>
      </c>
      <c r="BQ75" s="33">
        <f t="shared" si="58"/>
        <v>364812.50794884813</v>
      </c>
      <c r="BR75" s="33">
        <f t="shared" si="58"/>
        <v>366919.26818123402</v>
      </c>
      <c r="BS75" s="33">
        <f t="shared" si="58"/>
        <v>366919.26818123402</v>
      </c>
      <c r="BU75" s="33">
        <f t="shared" ref="BU75:CG75" si="59">BU73-BU77</f>
        <v>368669.59485272213</v>
      </c>
      <c r="BV75" s="33">
        <f t="shared" si="59"/>
        <v>370870.13470730279</v>
      </c>
      <c r="BW75" s="33">
        <f t="shared" si="59"/>
        <v>373848.42657473485</v>
      </c>
      <c r="BX75" s="33">
        <f t="shared" si="59"/>
        <v>376511.3674610905</v>
      </c>
      <c r="BY75" s="33">
        <f t="shared" si="59"/>
        <v>379312.62632883107</v>
      </c>
      <c r="BZ75" s="33">
        <f t="shared" si="59"/>
        <v>380685.23751994432</v>
      </c>
      <c r="CA75" s="33">
        <f t="shared" si="59"/>
        <v>381891.67844071513</v>
      </c>
      <c r="CB75" s="33">
        <f t="shared" si="59"/>
        <v>383279.32607816299</v>
      </c>
      <c r="CC75" s="33">
        <f t="shared" si="59"/>
        <v>384941.52531644789</v>
      </c>
      <c r="CD75" s="33">
        <f t="shared" si="59"/>
        <v>386051.28326604998</v>
      </c>
      <c r="CE75" s="33">
        <f t="shared" si="59"/>
        <v>388694.04791382415</v>
      </c>
      <c r="CF75" s="33">
        <f t="shared" si="59"/>
        <v>391429.20164356491</v>
      </c>
      <c r="CG75" s="33">
        <f t="shared" si="59"/>
        <v>391429.20164356491</v>
      </c>
    </row>
    <row r="76" spans="1:85">
      <c r="B76" s="29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</row>
    <row r="77" spans="1:85">
      <c r="B77" s="32" t="s">
        <v>57</v>
      </c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>
        <f t="shared" ref="O77" si="60">O78</f>
        <v>0</v>
      </c>
      <c r="Q77" s="33">
        <f t="shared" ref="Q77:AQ77" si="61">Q78</f>
        <v>0</v>
      </c>
      <c r="R77" s="33">
        <f t="shared" si="61"/>
        <v>0</v>
      </c>
      <c r="S77" s="33">
        <f t="shared" si="61"/>
        <v>0</v>
      </c>
      <c r="T77" s="33">
        <f t="shared" si="61"/>
        <v>0</v>
      </c>
      <c r="U77" s="33">
        <f t="shared" si="61"/>
        <v>0</v>
      </c>
      <c r="V77" s="33">
        <f t="shared" si="61"/>
        <v>0</v>
      </c>
      <c r="W77" s="33">
        <f t="shared" si="61"/>
        <v>0</v>
      </c>
      <c r="X77" s="33">
        <f t="shared" si="61"/>
        <v>0</v>
      </c>
      <c r="Y77" s="33">
        <f t="shared" si="61"/>
        <v>0</v>
      </c>
      <c r="Z77" s="33">
        <f t="shared" si="61"/>
        <v>0</v>
      </c>
      <c r="AA77" s="33">
        <f t="shared" si="61"/>
        <v>0</v>
      </c>
      <c r="AB77" s="33">
        <f t="shared" si="61"/>
        <v>0</v>
      </c>
      <c r="AC77" s="33">
        <f t="shared" si="61"/>
        <v>0</v>
      </c>
      <c r="AE77" s="33">
        <f t="shared" si="61"/>
        <v>0</v>
      </c>
      <c r="AF77" s="33">
        <f t="shared" si="61"/>
        <v>0</v>
      </c>
      <c r="AG77" s="33">
        <f t="shared" si="61"/>
        <v>0</v>
      </c>
      <c r="AH77" s="33">
        <f t="shared" si="61"/>
        <v>0</v>
      </c>
      <c r="AI77" s="33">
        <f t="shared" si="61"/>
        <v>0</v>
      </c>
      <c r="AJ77" s="33">
        <f t="shared" si="61"/>
        <v>0</v>
      </c>
      <c r="AK77" s="33">
        <f t="shared" si="61"/>
        <v>0</v>
      </c>
      <c r="AL77" s="33">
        <f t="shared" si="61"/>
        <v>0</v>
      </c>
      <c r="AM77" s="33">
        <f t="shared" si="61"/>
        <v>0</v>
      </c>
      <c r="AN77" s="33">
        <f t="shared" si="61"/>
        <v>0</v>
      </c>
      <c r="AO77" s="33">
        <f t="shared" si="61"/>
        <v>0</v>
      </c>
      <c r="AP77" s="33">
        <f t="shared" si="61"/>
        <v>0</v>
      </c>
      <c r="AQ77" s="33">
        <f t="shared" si="61"/>
        <v>0</v>
      </c>
      <c r="AS77" s="33">
        <f t="shared" ref="AS77:CG77" si="62">AS78</f>
        <v>0</v>
      </c>
      <c r="AT77" s="33">
        <f t="shared" si="62"/>
        <v>0</v>
      </c>
      <c r="AU77" s="33">
        <f t="shared" si="62"/>
        <v>0</v>
      </c>
      <c r="AV77" s="33">
        <f t="shared" si="62"/>
        <v>0</v>
      </c>
      <c r="AW77" s="33">
        <f t="shared" si="62"/>
        <v>0</v>
      </c>
      <c r="AX77" s="33">
        <f t="shared" si="62"/>
        <v>0</v>
      </c>
      <c r="AY77" s="33">
        <f t="shared" si="62"/>
        <v>0</v>
      </c>
      <c r="AZ77" s="33">
        <f t="shared" si="62"/>
        <v>0</v>
      </c>
      <c r="BA77" s="33">
        <f t="shared" si="62"/>
        <v>0</v>
      </c>
      <c r="BB77" s="33">
        <f t="shared" si="62"/>
        <v>0</v>
      </c>
      <c r="BC77" s="33">
        <f t="shared" si="62"/>
        <v>0</v>
      </c>
      <c r="BD77" s="33">
        <f t="shared" si="62"/>
        <v>0</v>
      </c>
      <c r="BE77" s="33">
        <f t="shared" si="62"/>
        <v>0</v>
      </c>
      <c r="BG77" s="33">
        <f t="shared" si="62"/>
        <v>0</v>
      </c>
      <c r="BH77" s="33">
        <f t="shared" si="62"/>
        <v>0</v>
      </c>
      <c r="BI77" s="33">
        <f t="shared" si="62"/>
        <v>0</v>
      </c>
      <c r="BJ77" s="33">
        <f t="shared" si="62"/>
        <v>0</v>
      </c>
      <c r="BK77" s="33">
        <f t="shared" si="62"/>
        <v>0</v>
      </c>
      <c r="BL77" s="33">
        <f t="shared" si="62"/>
        <v>0</v>
      </c>
      <c r="BM77" s="33">
        <f t="shared" si="62"/>
        <v>0</v>
      </c>
      <c r="BN77" s="33">
        <f t="shared" si="62"/>
        <v>0</v>
      </c>
      <c r="BO77" s="33">
        <f t="shared" si="62"/>
        <v>0</v>
      </c>
      <c r="BP77" s="33">
        <f t="shared" si="62"/>
        <v>0</v>
      </c>
      <c r="BQ77" s="33">
        <f t="shared" si="62"/>
        <v>0</v>
      </c>
      <c r="BR77" s="33">
        <f t="shared" si="62"/>
        <v>0</v>
      </c>
      <c r="BS77" s="33">
        <f t="shared" si="62"/>
        <v>0</v>
      </c>
      <c r="BU77" s="33">
        <f t="shared" si="62"/>
        <v>0</v>
      </c>
      <c r="BV77" s="33">
        <f t="shared" si="62"/>
        <v>0</v>
      </c>
      <c r="BW77" s="33">
        <f t="shared" si="62"/>
        <v>0</v>
      </c>
      <c r="BX77" s="33">
        <f t="shared" si="62"/>
        <v>0</v>
      </c>
      <c r="BY77" s="33">
        <f t="shared" si="62"/>
        <v>0</v>
      </c>
      <c r="BZ77" s="33">
        <f t="shared" si="62"/>
        <v>0</v>
      </c>
      <c r="CA77" s="33">
        <f t="shared" si="62"/>
        <v>0</v>
      </c>
      <c r="CB77" s="33">
        <f t="shared" si="62"/>
        <v>0</v>
      </c>
      <c r="CC77" s="33">
        <f t="shared" si="62"/>
        <v>0</v>
      </c>
      <c r="CD77" s="33">
        <f t="shared" si="62"/>
        <v>0</v>
      </c>
      <c r="CE77" s="33">
        <f t="shared" si="62"/>
        <v>0</v>
      </c>
      <c r="CF77" s="33">
        <f t="shared" si="62"/>
        <v>0</v>
      </c>
      <c r="CG77" s="33">
        <f t="shared" si="62"/>
        <v>0</v>
      </c>
    </row>
    <row r="78" spans="1:85" ht="15">
      <c r="A78" s="56"/>
      <c r="B78" s="71" t="s">
        <v>58</v>
      </c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>
        <f>N78</f>
        <v>0</v>
      </c>
      <c r="P78" s="56"/>
      <c r="Q78" s="72">
        <f>N78*(1+'[118]Calculo Receita Financeira'!O3)</f>
        <v>0</v>
      </c>
      <c r="R78" s="72">
        <f>Q78*(1+'[118]Calculo Receita Financeira'!P3)</f>
        <v>0</v>
      </c>
      <c r="S78" s="72">
        <f>R78*(1+'[118]Calculo Receita Financeira'!Q3)</f>
        <v>0</v>
      </c>
      <c r="T78" s="72">
        <f>S78*(1+'[118]Calculo Receita Financeira'!R3)</f>
        <v>0</v>
      </c>
      <c r="U78" s="72">
        <f>T78*(1+'[118]Calculo Receita Financeira'!S3)</f>
        <v>0</v>
      </c>
      <c r="V78" s="72">
        <f>U78*(1+'[118]Calculo Receita Financeira'!T3)</f>
        <v>0</v>
      </c>
      <c r="W78" s="72">
        <f>V78*(1+'[118]Calculo Receita Financeira'!U3)</f>
        <v>0</v>
      </c>
      <c r="X78" s="72">
        <f>W78*(1+'[118]Calculo Receita Financeira'!V3)</f>
        <v>0</v>
      </c>
      <c r="Y78" s="72">
        <f>X78*(1+'[118]Calculo Receita Financeira'!W3)</f>
        <v>0</v>
      </c>
      <c r="Z78" s="72">
        <f>Y78*(1+'[118]Calculo Receita Financeira'!X3)</f>
        <v>0</v>
      </c>
      <c r="AA78" s="72">
        <f>Z78*(1+'[118]Calculo Receita Financeira'!Y3)</f>
        <v>0</v>
      </c>
      <c r="AB78" s="72">
        <f>AA78*(1+'[118]Calculo Receita Financeira'!Z3)</f>
        <v>0</v>
      </c>
      <c r="AC78" s="72">
        <f>AB78</f>
        <v>0</v>
      </c>
      <c r="AD78" s="56"/>
      <c r="AE78" s="72">
        <f>AB78*(1+'[118]Calculo Receita Financeira'!AB3)</f>
        <v>0</v>
      </c>
      <c r="AF78" s="72">
        <f>AE78*(1+'[118]Calculo Receita Financeira'!AC3)</f>
        <v>0</v>
      </c>
      <c r="AG78" s="72">
        <f>AF78*(1+'[118]Calculo Receita Financeira'!AD3)</f>
        <v>0</v>
      </c>
      <c r="AH78" s="72">
        <f>AG78*(1+'[118]Calculo Receita Financeira'!AE3)</f>
        <v>0</v>
      </c>
      <c r="AI78" s="72">
        <f>AH78*(1+'[118]Calculo Receita Financeira'!AF3)</f>
        <v>0</v>
      </c>
      <c r="AJ78" s="72">
        <f>AI78*(1+'[118]Calculo Receita Financeira'!AG3)</f>
        <v>0</v>
      </c>
      <c r="AK78" s="72">
        <f>AJ78*(1+'[118]Calculo Receita Financeira'!AH3)</f>
        <v>0</v>
      </c>
      <c r="AL78" s="72">
        <f>AK78*(1+'[118]Calculo Receita Financeira'!AI3)</f>
        <v>0</v>
      </c>
      <c r="AM78" s="72">
        <f>AL78*(1+'[118]Calculo Receita Financeira'!AJ3)</f>
        <v>0</v>
      </c>
      <c r="AN78" s="72">
        <f>AM78*(1+'[118]Calculo Receita Financeira'!AK3)</f>
        <v>0</v>
      </c>
      <c r="AO78" s="72">
        <f>AN78*(1+'[118]Calculo Receita Financeira'!AL3)</f>
        <v>0</v>
      </c>
      <c r="AP78" s="72">
        <f>AO78*(1+'[118]Calculo Receita Financeira'!AM3)</f>
        <v>0</v>
      </c>
      <c r="AQ78" s="72">
        <f>AP78</f>
        <v>0</v>
      </c>
      <c r="AR78" s="56"/>
      <c r="AS78" s="72">
        <f>AP78*(1+'[118]Calculo Receita Financeira'!AO3)</f>
        <v>0</v>
      </c>
      <c r="AT78" s="72">
        <f>AS78*(1+'[118]Calculo Receita Financeira'!AP3)</f>
        <v>0</v>
      </c>
      <c r="AU78" s="72">
        <f>AT78*(1+'[118]Calculo Receita Financeira'!AQ3)</f>
        <v>0</v>
      </c>
      <c r="AV78" s="72">
        <f>AU78*(1+'[118]Calculo Receita Financeira'!AR3)</f>
        <v>0</v>
      </c>
      <c r="AW78" s="72">
        <f>AV78*(1+'[118]Calculo Receita Financeira'!AS3)</f>
        <v>0</v>
      </c>
      <c r="AX78" s="72">
        <f>AW78*(1+'[118]Calculo Receita Financeira'!AT3)</f>
        <v>0</v>
      </c>
      <c r="AY78" s="72">
        <f>AX78*(1+'[118]Calculo Receita Financeira'!AU3)</f>
        <v>0</v>
      </c>
      <c r="AZ78" s="72">
        <f>AY78*(1+'[118]Calculo Receita Financeira'!AV3)</f>
        <v>0</v>
      </c>
      <c r="BA78" s="72">
        <f>AZ78*(1+'[118]Calculo Receita Financeira'!AW3)</f>
        <v>0</v>
      </c>
      <c r="BB78" s="72">
        <f>BA78*(1+'[118]Calculo Receita Financeira'!AX3)</f>
        <v>0</v>
      </c>
      <c r="BC78" s="72">
        <f>BB78*(1+'[118]Calculo Receita Financeira'!AY3)</f>
        <v>0</v>
      </c>
      <c r="BD78" s="72">
        <f>BC78*(1+'[118]Calculo Receita Financeira'!AZ3)</f>
        <v>0</v>
      </c>
      <c r="BE78" s="72">
        <f>BD78</f>
        <v>0</v>
      </c>
      <c r="BF78" s="56"/>
      <c r="BG78" s="72">
        <f>BD78*(1+'[118]Calculo Receita Financeira'!BB3)</f>
        <v>0</v>
      </c>
      <c r="BH78" s="72">
        <f>BG78*(1+'[118]Calculo Receita Financeira'!BC3)</f>
        <v>0</v>
      </c>
      <c r="BI78" s="72">
        <f>BH78*(1+'[118]Calculo Receita Financeira'!BD3)</f>
        <v>0</v>
      </c>
      <c r="BJ78" s="72">
        <f>BI78*(1+'[118]Calculo Receita Financeira'!BE3)</f>
        <v>0</v>
      </c>
      <c r="BK78" s="72">
        <f>BJ78*(1+'[118]Calculo Receita Financeira'!BF3)</f>
        <v>0</v>
      </c>
      <c r="BL78" s="72">
        <f>BK78*(1+'[118]Calculo Receita Financeira'!BG3)</f>
        <v>0</v>
      </c>
      <c r="BM78" s="72">
        <f>BL78*(1+'[118]Calculo Receita Financeira'!BH3)</f>
        <v>0</v>
      </c>
      <c r="BN78" s="72">
        <f>BM78*(1+'[118]Calculo Receita Financeira'!BI3)</f>
        <v>0</v>
      </c>
      <c r="BO78" s="72">
        <f>BN78*(1+'[118]Calculo Receita Financeira'!BJ3)</f>
        <v>0</v>
      </c>
      <c r="BP78" s="72">
        <f>BO78*(1+'[118]Calculo Receita Financeira'!BK3)</f>
        <v>0</v>
      </c>
      <c r="BQ78" s="72">
        <f>BP78*(1+'[118]Calculo Receita Financeira'!BL3)</f>
        <v>0</v>
      </c>
      <c r="BR78" s="72">
        <f>BQ78*(1+'[118]Calculo Receita Financeira'!BM3)</f>
        <v>0</v>
      </c>
      <c r="BS78" s="72">
        <f>BR78</f>
        <v>0</v>
      </c>
      <c r="BT78" s="56"/>
      <c r="BU78" s="72">
        <f>BR78*(1+'[118]Calculo Receita Financeira'!BO3)</f>
        <v>0</v>
      </c>
      <c r="BV78" s="72">
        <f>BU78*(1+'[118]Calculo Receita Financeira'!BP3)</f>
        <v>0</v>
      </c>
      <c r="BW78" s="72">
        <f>BV78*(1+'[118]Calculo Receita Financeira'!BQ3)</f>
        <v>0</v>
      </c>
      <c r="BX78" s="72">
        <f>BW78*(1+'[118]Calculo Receita Financeira'!BR3)</f>
        <v>0</v>
      </c>
      <c r="BY78" s="72">
        <f>BX78*(1+'[118]Calculo Receita Financeira'!BS3)</f>
        <v>0</v>
      </c>
      <c r="BZ78" s="72">
        <f>BY78*(1+'[118]Calculo Receita Financeira'!BT3)</f>
        <v>0</v>
      </c>
      <c r="CA78" s="72">
        <f>BZ78*(1+'[118]Calculo Receita Financeira'!BU3)</f>
        <v>0</v>
      </c>
      <c r="CB78" s="72">
        <f>CA78*(1+'[118]Calculo Receita Financeira'!BV3)</f>
        <v>0</v>
      </c>
      <c r="CC78" s="72">
        <f>CB78*(1+'[118]Calculo Receita Financeira'!BW3)</f>
        <v>0</v>
      </c>
      <c r="CD78" s="72">
        <f>CC78*(1+'[118]Calculo Receita Financeira'!BX3)</f>
        <v>0</v>
      </c>
      <c r="CE78" s="72">
        <f>CD78*(1+'[118]Calculo Receita Financeira'!BY3)</f>
        <v>0</v>
      </c>
      <c r="CF78" s="72">
        <f>CE78*(1+'[118]Calculo Receita Financeira'!BZ3)</f>
        <v>0</v>
      </c>
      <c r="CG78" s="72">
        <f>CF78</f>
        <v>0</v>
      </c>
    </row>
    <row r="79" spans="1:85"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>
        <f>AC73-O73</f>
        <v>-155692.21616079891</v>
      </c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>
        <f>AQ73-AC73</f>
        <v>217124.11092741147</v>
      </c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>
        <f>BE73-AQ73</f>
        <v>-55792.541176523489</v>
      </c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>
        <f>BS73-BE73</f>
        <v>16332.29177324014</v>
      </c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>
        <f>CG73-BS73</f>
        <v>24509.933462330897</v>
      </c>
    </row>
    <row r="80" spans="1:85">
      <c r="C80" s="9">
        <f>C73-'[119]RC (apres)'!Q92</f>
        <v>369072.51838607783</v>
      </c>
      <c r="D80" s="9">
        <f>D73-'[119]RC (apres)'!R92</f>
        <v>422637.21577599738</v>
      </c>
      <c r="E80" s="9">
        <f>E73-'[119]RC (apres)'!S92</f>
        <v>399914.94715067046</v>
      </c>
      <c r="F80" s="9">
        <f>F73-'[119]RC (apres)'!T92</f>
        <v>474997.80641919654</v>
      </c>
      <c r="G80" s="9">
        <f>G73-'[119]RC (apres)'!U92</f>
        <v>381385.0490164489</v>
      </c>
      <c r="H80" s="9">
        <f>H73-'[119]RC (apres)'!V92</f>
        <v>331143.63606373064</v>
      </c>
      <c r="I80" s="9">
        <f>I73-'[119]RC (apres)'!W92</f>
        <v>355708.67741805629</v>
      </c>
      <c r="J80" s="9">
        <f>J73-'[119]RC (apres)'!X92</f>
        <v>423846.17563971668</v>
      </c>
      <c r="K80" s="9">
        <f>K73-'[119]RC (apres)'!Y92</f>
        <v>391764.60122391535</v>
      </c>
      <c r="L80" s="9">
        <f>L73-'[119]RC (apres)'!Z92</f>
        <v>465087.66560231603</v>
      </c>
      <c r="M80" s="9">
        <f>M73-'[119]RC (apres)'!AA92</f>
        <v>372802.7179505676</v>
      </c>
      <c r="N80" s="9">
        <f>N73-'[119]RC (apres)'!AB92</f>
        <v>298362.83924947516</v>
      </c>
      <c r="O80" s="9">
        <f>O73-'[119]RC (apres)'!AC92</f>
        <v>298114.18691947509</v>
      </c>
    </row>
  </sheetData>
  <mergeCells count="7">
    <mergeCell ref="CG5:CG6"/>
    <mergeCell ref="B5:B6"/>
    <mergeCell ref="O5:O6"/>
    <mergeCell ref="AC5:AC6"/>
    <mergeCell ref="AQ5:AQ6"/>
    <mergeCell ref="BE5:BE6"/>
    <mergeCell ref="BS5:BS6"/>
  </mergeCells>
  <pageMargins left="0.7" right="0.7" top="0.75" bottom="0.75" header="0.3" footer="0.3"/>
  <customProperties>
    <customPr name="EpmWorksheetKeyString_GU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0BD3B-0E52-44C0-A655-7E3845BE2921}">
  <dimension ref="A1:T71"/>
  <sheetViews>
    <sheetView workbookViewId="0">
      <selection activeCell="K5" sqref="K5:M5"/>
    </sheetView>
  </sheetViews>
  <sheetFormatPr defaultColWidth="9.1796875" defaultRowHeight="14.5" outlineLevelRow="1"/>
  <cols>
    <col min="1" max="1" width="3" style="66" bestFit="1" customWidth="1"/>
    <col min="2" max="2" width="48" style="66" bestFit="1" customWidth="1"/>
    <col min="3" max="3" width="9" style="66" customWidth="1"/>
    <col min="4" max="4" width="11.1796875" style="66" customWidth="1"/>
    <col min="5" max="5" width="10.54296875" style="66" customWidth="1"/>
    <col min="6" max="6" width="1.81640625" style="66" customWidth="1"/>
    <col min="7" max="8" width="10.1796875" style="66" bestFit="1" customWidth="1"/>
    <col min="9" max="9" width="9.81640625" style="66" customWidth="1"/>
    <col min="10" max="10" width="1.1796875" style="66" customWidth="1"/>
    <col min="11" max="13" width="9.81640625" style="66" customWidth="1"/>
    <col min="14" max="14" width="1.453125" style="66" customWidth="1"/>
    <col min="15" max="16" width="9.81640625" style="66" customWidth="1"/>
    <col min="17" max="17" width="9.81640625" style="66" bestFit="1" customWidth="1"/>
    <col min="18" max="16384" width="9.1796875" style="66"/>
  </cols>
  <sheetData>
    <row r="1" spans="1:17" ht="18.5">
      <c r="B1" s="117" t="s">
        <v>1002</v>
      </c>
      <c r="C1" s="118">
        <v>2022</v>
      </c>
      <c r="K1" s="112" t="s">
        <v>1307</v>
      </c>
    </row>
    <row r="2" spans="1:17" ht="18.5">
      <c r="B2" s="119" t="s">
        <v>1003</v>
      </c>
      <c r="C2" s="120" t="s">
        <v>64</v>
      </c>
    </row>
    <row r="3" spans="1:17">
      <c r="B3" s="66" t="s">
        <v>1004</v>
      </c>
      <c r="C3" s="121" t="str">
        <f>C2&amp;C1</f>
        <v>Jan2022</v>
      </c>
    </row>
    <row r="5" spans="1:17" ht="52">
      <c r="B5" s="153"/>
      <c r="C5" s="154" t="str">
        <f>"Budget"&amp;" "&amp;"("&amp;$C$2&amp;" "&amp;$C$1&amp;")"</f>
        <v>Budget (Jan 2022)</v>
      </c>
      <c r="D5" s="154" t="str">
        <f>"Forecast 4&amp;8"&amp;" "&amp;"("&amp;$C$2&amp;" "&amp;$C$1&amp;")"</f>
        <v>Forecast 4&amp;8 (Jan 2022)</v>
      </c>
      <c r="E5" s="154" t="str">
        <f>"Actual"&amp;" "&amp;"("&amp;$C$2&amp;" "&amp;$C$1&amp;")"</f>
        <v>Actual (Jan 2022)</v>
      </c>
      <c r="F5" s="153"/>
      <c r="G5" s="154" t="s">
        <v>1005</v>
      </c>
      <c r="H5" s="154" t="s">
        <v>1006</v>
      </c>
      <c r="I5" s="154" t="s">
        <v>1007</v>
      </c>
      <c r="K5" s="122" t="str">
        <f>"Budget FY"&amp;" "&amp;"("&amp;$C$2&amp;" "&amp;$C$1&amp;")"</f>
        <v>Budget FY (Jan 2022)</v>
      </c>
      <c r="L5" s="122" t="str">
        <f>"Old Forecast FY"&amp;" "&amp;"("&amp;$C$2&amp;" "&amp;$C$1&amp;")"</f>
        <v>Old Forecast FY (Jan 2022)</v>
      </c>
      <c r="M5" s="122" t="str">
        <f>"New Forecast FY"&amp;" "&amp;"("&amp;$C$2&amp;" "&amp;$C$1&amp;")"</f>
        <v>New Forecast FY (Jan 2022)</v>
      </c>
      <c r="O5" s="122" t="s">
        <v>1382</v>
      </c>
      <c r="P5" s="122" t="s">
        <v>1381</v>
      </c>
      <c r="Q5" s="122" t="s">
        <v>1383</v>
      </c>
    </row>
    <row r="6" spans="1:17" ht="15.5">
      <c r="A6" s="66">
        <v>8</v>
      </c>
      <c r="B6" s="155" t="s">
        <v>5</v>
      </c>
      <c r="C6" s="156">
        <f>HLOOKUP(C3,Budget!C:CG,Summarize!A6,FALSE)</f>
        <v>350586.97640799329</v>
      </c>
      <c r="D6" s="156">
        <f>HLOOKUP(C3,'Old Forecast'!C:CG,Summarize!A6,FALSE)</f>
        <v>449151.88240000041</v>
      </c>
      <c r="E6" s="156">
        <f>HLOOKUP(C3,'RP (apres)'!C:CG,Summarize!A6,FALSE)</f>
        <v>449151.88240000041</v>
      </c>
      <c r="F6" s="153"/>
      <c r="G6" s="156">
        <f>D6-C6</f>
        <v>98564.905992007116</v>
      </c>
      <c r="H6" s="156">
        <f>E6-C6</f>
        <v>98564.905992007116</v>
      </c>
      <c r="I6" s="156">
        <f>E6-D6</f>
        <v>0</v>
      </c>
      <c r="K6" s="128">
        <f>HLOOKUP(K1,Budget!C:CG,Summarize!A6,FALSE)</f>
        <v>339383.9006891285</v>
      </c>
      <c r="L6" s="128">
        <f>HLOOKUP(K1,'Old Forecast'!C:CG,Summarize!A6,FALSE)</f>
        <v>167446.24125000081</v>
      </c>
      <c r="M6" s="128">
        <f>HLOOKUP(K1,'RP (apres)'!C:CG,Summarize!A6,FALSE)</f>
        <v>167446.24125000081</v>
      </c>
      <c r="O6" s="128">
        <f>L6-K6</f>
        <v>-171937.65943912769</v>
      </c>
      <c r="P6" s="128">
        <f>M6-K6</f>
        <v>-171937.65943912769</v>
      </c>
      <c r="Q6" s="128">
        <f>M6-L6</f>
        <v>0</v>
      </c>
    </row>
    <row r="7" spans="1:17" ht="4.5" customHeight="1">
      <c r="B7" s="157"/>
      <c r="C7" s="157"/>
      <c r="D7" s="157"/>
      <c r="E7" s="157"/>
      <c r="F7" s="153"/>
      <c r="G7" s="157"/>
      <c r="H7" s="157"/>
      <c r="I7" s="157"/>
      <c r="K7" s="135"/>
      <c r="L7" s="135"/>
      <c r="M7" s="135"/>
      <c r="O7" s="135"/>
      <c r="P7" s="135"/>
      <c r="Q7" s="135"/>
    </row>
    <row r="8" spans="1:17">
      <c r="A8" s="66">
        <v>10</v>
      </c>
      <c r="B8" s="158" t="s">
        <v>6</v>
      </c>
      <c r="C8" s="159">
        <f>SUM(C9:C13)</f>
        <v>10528.211916706703</v>
      </c>
      <c r="D8" s="159">
        <f t="shared" ref="D8:E8" si="0">SUM(D9:D13)</f>
        <v>321907.817754002</v>
      </c>
      <c r="E8" s="159">
        <f t="shared" si="0"/>
        <v>321907.817754002</v>
      </c>
      <c r="F8" s="160"/>
      <c r="G8" s="159">
        <f>D8-C8</f>
        <v>311379.6058372953</v>
      </c>
      <c r="H8" s="159">
        <f>E8-C8</f>
        <v>311379.6058372953</v>
      </c>
      <c r="I8" s="159">
        <f>E8-D8</f>
        <v>0</v>
      </c>
      <c r="K8" s="123">
        <f t="shared" ref="K8:M8" si="1">SUM(K9:K13)</f>
        <v>3616944.7497640112</v>
      </c>
      <c r="L8" s="123">
        <f t="shared" si="1"/>
        <v>4047674.5855748528</v>
      </c>
      <c r="M8" s="123">
        <f t="shared" si="1"/>
        <v>4034029.9897055482</v>
      </c>
      <c r="O8" s="123">
        <f>L8-K8</f>
        <v>430729.83581084153</v>
      </c>
      <c r="P8" s="123">
        <f>M8-K8</f>
        <v>417085.23994153691</v>
      </c>
      <c r="Q8" s="123">
        <f>M8-L8</f>
        <v>-13644.595869304612</v>
      </c>
    </row>
    <row r="9" spans="1:17" outlineLevel="1">
      <c r="A9" s="66">
        <v>11</v>
      </c>
      <c r="B9" s="161" t="s">
        <v>686</v>
      </c>
      <c r="C9" s="162">
        <f>HLOOKUP($C$3,Budget!C:CG,Summarize!A9,FALSE)</f>
        <v>8180.8847998080246</v>
      </c>
      <c r="D9" s="162">
        <f>HLOOKUP($C$3,'Old Forecast'!C:CG,Summarize!A9,FALSE)</f>
        <v>244578.82131</v>
      </c>
      <c r="E9" s="163">
        <f>HLOOKUP($C$3,'RP (apres)'!C:CG,Summarize!A9,FALSE)</f>
        <v>244578.82131</v>
      </c>
      <c r="F9" s="160"/>
      <c r="G9" s="162">
        <f>D9-C9</f>
        <v>236397.93651019197</v>
      </c>
      <c r="H9" s="162">
        <f>E9-C9</f>
        <v>236397.93651019197</v>
      </c>
      <c r="I9" s="162">
        <f>E9-D9</f>
        <v>0</v>
      </c>
      <c r="K9" s="125">
        <f>HLOOKUP($K$1,Budget!C:CG,Summarize!A9,FALSE)</f>
        <v>2756737.6409611595</v>
      </c>
      <c r="L9" s="125">
        <f>HLOOKUP($K$1,'Old Forecast'!C:CG,Summarize!A9,FALSE)</f>
        <v>2819457.5260199998</v>
      </c>
      <c r="M9" s="125">
        <f>HLOOKUP($K$1,'RP (apres)'!C:CG,Summarize!A9,FALSE)</f>
        <v>2819457.5260199998</v>
      </c>
      <c r="O9" s="125">
        <f>L9-K9</f>
        <v>62719.885058840271</v>
      </c>
      <c r="P9" s="125">
        <f>M9-K9</f>
        <v>62719.885058840271</v>
      </c>
      <c r="Q9" s="125">
        <f>M9-L9</f>
        <v>0</v>
      </c>
    </row>
    <row r="10" spans="1:17" outlineLevel="1">
      <c r="A10" s="66">
        <v>12</v>
      </c>
      <c r="B10" s="161" t="s">
        <v>687</v>
      </c>
      <c r="C10" s="162">
        <f>HLOOKUP($C$3,Budget!C:CG,Summarize!A10,FALSE)</f>
        <v>1099.2136054862435</v>
      </c>
      <c r="D10" s="163">
        <f>HLOOKUP($C$3,'Old Forecast'!C:CG,Summarize!A10,FALSE)</f>
        <v>69378.744004001972</v>
      </c>
      <c r="E10" s="163">
        <f>HLOOKUP($C$3,'RP (apres)'!C:CG,Summarize!A10,FALSE)</f>
        <v>69378.744004001972</v>
      </c>
      <c r="F10" s="160"/>
      <c r="G10" s="163">
        <f t="shared" ref="G10:G13" si="2">D10-C10</f>
        <v>68279.530398515722</v>
      </c>
      <c r="H10" s="163">
        <f t="shared" ref="H10:H13" si="3">E10-C10</f>
        <v>68279.530398515722</v>
      </c>
      <c r="I10" s="163">
        <f t="shared" ref="I10:I13" si="4">E10-D10</f>
        <v>0</v>
      </c>
      <c r="K10" s="126">
        <f>HLOOKUP($K$1,Budget!C:CG,Summarize!A10,FALSE)</f>
        <v>791198.8825794307</v>
      </c>
      <c r="L10" s="126">
        <f>HLOOKUP($K$1,'Old Forecast'!C:CG,Summarize!A10,FALSE)</f>
        <v>1011774.2317463749</v>
      </c>
      <c r="M10" s="126">
        <f>HLOOKUP($K$1,'RP (apres)'!C:CG,Summarize!A10,FALSE)</f>
        <v>1009281.9572470702</v>
      </c>
      <c r="O10" s="126">
        <f t="shared" ref="O10:O13" si="5">L10-K10</f>
        <v>220575.34916694416</v>
      </c>
      <c r="P10" s="126">
        <f t="shared" ref="P10:P13" si="6">M10-K10</f>
        <v>218083.07466763945</v>
      </c>
      <c r="Q10" s="126">
        <f t="shared" ref="Q10:Q13" si="7">M10-L10</f>
        <v>-2492.274499304709</v>
      </c>
    </row>
    <row r="11" spans="1:17" outlineLevel="1">
      <c r="A11" s="66">
        <v>13</v>
      </c>
      <c r="B11" s="161" t="s">
        <v>688</v>
      </c>
      <c r="C11" s="163">
        <f>HLOOKUP($C$3,Budget!C:CG,Summarize!A11,FALSE)</f>
        <v>1248.1135114124359</v>
      </c>
      <c r="D11" s="163">
        <f>HLOOKUP($C$3,'Old Forecast'!C:CG,Summarize!A11,FALSE)</f>
        <v>7950.2524400000002</v>
      </c>
      <c r="E11" s="163">
        <f>HLOOKUP($C$3,'RP (apres)'!C:CG,Summarize!A11,FALSE)</f>
        <v>7950.2524400000002</v>
      </c>
      <c r="F11" s="160"/>
      <c r="G11" s="163">
        <f t="shared" si="2"/>
        <v>6702.1389285875648</v>
      </c>
      <c r="H11" s="163">
        <f t="shared" si="3"/>
        <v>6702.1389285875648</v>
      </c>
      <c r="I11" s="163">
        <f t="shared" si="4"/>
        <v>0</v>
      </c>
      <c r="K11" s="126">
        <f>HLOOKUP($K$1,Budget!C:CG,Summarize!A11,FALSE)</f>
        <v>69008.226223421458</v>
      </c>
      <c r="L11" s="126">
        <f>HLOOKUP($K$1,'Old Forecast'!C:CG,Summarize!A11,FALSE)</f>
        <v>208670.92226847829</v>
      </c>
      <c r="M11" s="126">
        <f>HLOOKUP($K$1,'RP (apres)'!C:CG,Summarize!A11,FALSE)</f>
        <v>197518.60089847827</v>
      </c>
      <c r="O11" s="126">
        <f t="shared" si="5"/>
        <v>139662.69604505683</v>
      </c>
      <c r="P11" s="126">
        <f t="shared" si="6"/>
        <v>128510.37467505681</v>
      </c>
      <c r="Q11" s="126">
        <f t="shared" si="7"/>
        <v>-11152.32137000002</v>
      </c>
    </row>
    <row r="12" spans="1:17" outlineLevel="1">
      <c r="A12" s="66">
        <v>14</v>
      </c>
      <c r="B12" s="164" t="s">
        <v>7</v>
      </c>
      <c r="C12" s="163">
        <f>HLOOKUP($C$3,Budget!C:CG,Summarize!A12,FALSE)</f>
        <v>0</v>
      </c>
      <c r="D12" s="163">
        <f>HLOOKUP($C$3,'Old Forecast'!C:CG,Summarize!A12,FALSE)</f>
        <v>0</v>
      </c>
      <c r="E12" s="163">
        <f>HLOOKUP($C$3,'RP (apres)'!C:CG,Summarize!A12,FALSE)</f>
        <v>0</v>
      </c>
      <c r="F12" s="160"/>
      <c r="G12" s="163">
        <f t="shared" si="2"/>
        <v>0</v>
      </c>
      <c r="H12" s="163">
        <f t="shared" si="3"/>
        <v>0</v>
      </c>
      <c r="I12" s="163">
        <f t="shared" si="4"/>
        <v>0</v>
      </c>
      <c r="K12" s="126">
        <f>HLOOKUP($K$1,Budget!C:CG,Summarize!A12,FALSE)</f>
        <v>0</v>
      </c>
      <c r="L12" s="126">
        <f>HLOOKUP($K$1,'Old Forecast'!C:CG,Summarize!A12,FALSE)</f>
        <v>7771.9055400000007</v>
      </c>
      <c r="M12" s="126">
        <f>HLOOKUP($K$1,'RP (apres)'!C:CG,Summarize!A12,FALSE)</f>
        <v>7771.9055400000007</v>
      </c>
      <c r="O12" s="126">
        <f t="shared" si="5"/>
        <v>7771.9055400000007</v>
      </c>
      <c r="P12" s="126">
        <f t="shared" si="6"/>
        <v>7771.9055400000007</v>
      </c>
      <c r="Q12" s="126">
        <f t="shared" si="7"/>
        <v>0</v>
      </c>
    </row>
    <row r="13" spans="1:17" outlineLevel="1">
      <c r="A13" s="66">
        <v>15</v>
      </c>
      <c r="B13" s="165" t="s">
        <v>8</v>
      </c>
      <c r="C13" s="163">
        <f>HLOOKUP($C$3,Budget!C:CG,Summarize!A13,FALSE)</f>
        <v>0</v>
      </c>
      <c r="D13" s="163">
        <f>HLOOKUP($C$3,'Old Forecast'!C:CG,Summarize!A13,FALSE)</f>
        <v>0</v>
      </c>
      <c r="E13" s="163">
        <f>HLOOKUP($C$3,'RP (apres)'!C:CG,Summarize!A13,FALSE)</f>
        <v>0</v>
      </c>
      <c r="F13" s="160"/>
      <c r="G13" s="163">
        <f t="shared" si="2"/>
        <v>0</v>
      </c>
      <c r="H13" s="163">
        <f t="shared" si="3"/>
        <v>0</v>
      </c>
      <c r="I13" s="163">
        <f t="shared" si="4"/>
        <v>0</v>
      </c>
      <c r="K13" s="126">
        <f>HLOOKUP($K$1,Budget!C:CG,Summarize!A13,FALSE)</f>
        <v>0</v>
      </c>
      <c r="L13" s="126">
        <f>HLOOKUP($K$1,'Old Forecast'!C:CG,Summarize!A13,FALSE)</f>
        <v>0</v>
      </c>
      <c r="M13" s="126">
        <f>HLOOKUP($K$1,'RP (apres)'!C:CG,Summarize!A13,FALSE)</f>
        <v>0</v>
      </c>
      <c r="O13" s="126">
        <f t="shared" si="5"/>
        <v>0</v>
      </c>
      <c r="P13" s="126">
        <f t="shared" si="6"/>
        <v>0</v>
      </c>
      <c r="Q13" s="126">
        <f t="shared" si="7"/>
        <v>0</v>
      </c>
    </row>
    <row r="14" spans="1:17" outlineLevel="1">
      <c r="A14" s="66">
        <v>16</v>
      </c>
      <c r="B14" s="166"/>
      <c r="C14" s="160"/>
      <c r="D14" s="160"/>
      <c r="E14" s="160"/>
      <c r="F14" s="160"/>
      <c r="G14" s="160"/>
      <c r="H14" s="160"/>
      <c r="I14" s="160"/>
      <c r="K14" s="124"/>
      <c r="L14" s="124"/>
      <c r="M14" s="124"/>
      <c r="O14" s="124"/>
      <c r="P14" s="124"/>
      <c r="Q14" s="124"/>
    </row>
    <row r="15" spans="1:17">
      <c r="A15" s="66">
        <v>17</v>
      </c>
      <c r="B15" s="158" t="s">
        <v>9</v>
      </c>
      <c r="C15" s="159">
        <f t="shared" ref="C15:E15" si="8">C16+C33+C39+C40</f>
        <v>-5304.1511180418329</v>
      </c>
      <c r="D15" s="159">
        <f t="shared" si="8"/>
        <v>-379161.53117759532</v>
      </c>
      <c r="E15" s="159">
        <f t="shared" si="8"/>
        <v>-379161.53117759532</v>
      </c>
      <c r="F15" s="160"/>
      <c r="G15" s="159">
        <f t="shared" ref="G15:G43" si="9">D15-C15</f>
        <v>-373857.38005955348</v>
      </c>
      <c r="H15" s="159">
        <f t="shared" ref="H15:H43" si="10">E15-C15</f>
        <v>-373857.38005955348</v>
      </c>
      <c r="I15" s="159">
        <f t="shared" ref="I15:I43" si="11">E15-D15</f>
        <v>0</v>
      </c>
      <c r="K15" s="123">
        <f t="shared" ref="K15:M15" si="12">K16+K33+K39+K40</f>
        <v>-1640453.943546386</v>
      </c>
      <c r="L15" s="123">
        <f t="shared" si="12"/>
        <v>-1815643.4434483161</v>
      </c>
      <c r="M15" s="123">
        <f t="shared" si="12"/>
        <v>-1812655.2928639397</v>
      </c>
      <c r="O15" s="123">
        <f t="shared" ref="O15:O43" si="13">L15-K15</f>
        <v>-175189.4999019301</v>
      </c>
      <c r="P15" s="123">
        <f t="shared" ref="P15:P43" si="14">M15-K15</f>
        <v>-172201.34931755369</v>
      </c>
      <c r="Q15" s="123">
        <f t="shared" ref="Q15:Q43" si="15">M15-L15</f>
        <v>2988.1505843764171</v>
      </c>
    </row>
    <row r="16" spans="1:17" outlineLevel="1">
      <c r="A16" s="66">
        <v>18</v>
      </c>
      <c r="B16" s="161" t="s">
        <v>10</v>
      </c>
      <c r="C16" s="163">
        <f>HLOOKUP($C$3,Budget!C:CG,Summarize!A16,FALSE)</f>
        <v>-3017.0187244342305</v>
      </c>
      <c r="D16" s="163">
        <f>HLOOKUP($C$3,'Old Forecast'!C:CG,Summarize!A16,FALSE)</f>
        <v>-75371.474065827453</v>
      </c>
      <c r="E16" s="163">
        <f>HLOOKUP($C$3,'RP (apres)'!C:CG,Summarize!A16,FALSE)</f>
        <v>-75371.474065827453</v>
      </c>
      <c r="F16" s="160"/>
      <c r="G16" s="163">
        <f t="shared" si="9"/>
        <v>-72354.455341393215</v>
      </c>
      <c r="H16" s="163">
        <f t="shared" si="10"/>
        <v>-72354.455341393215</v>
      </c>
      <c r="I16" s="163">
        <f t="shared" si="11"/>
        <v>0</v>
      </c>
      <c r="K16" s="126">
        <f>HLOOKUP($K$1,Budget!C:CG,Summarize!A16,FALSE)</f>
        <v>-798755.51569786563</v>
      </c>
      <c r="L16" s="126">
        <f>HLOOKUP($K$1,'Old Forecast'!C:CG,Summarize!A16,FALSE)</f>
        <v>-996338.30499600433</v>
      </c>
      <c r="M16" s="126">
        <f>HLOOKUP($K$1,'RP (apres)'!C:CG,Summarize!A16,FALSE)</f>
        <v>-994728.75500448421</v>
      </c>
      <c r="O16" s="126">
        <f t="shared" si="13"/>
        <v>-197582.7892981387</v>
      </c>
      <c r="P16" s="126">
        <f t="shared" si="14"/>
        <v>-195973.23930661858</v>
      </c>
      <c r="Q16" s="126">
        <f t="shared" si="15"/>
        <v>1609.5499915201217</v>
      </c>
    </row>
    <row r="17" spans="1:17" outlineLevel="1">
      <c r="A17" s="66">
        <v>19</v>
      </c>
      <c r="B17" s="167" t="s">
        <v>11</v>
      </c>
      <c r="C17" s="163">
        <f>HLOOKUP($C$3,Budget!C:CG,Summarize!A17,FALSE)</f>
        <v>-1356.3098305560291</v>
      </c>
      <c r="D17" s="163">
        <f>HLOOKUP($C$3,'Old Forecast'!C:CG,Summarize!A17,FALSE)</f>
        <v>-12239.605945115201</v>
      </c>
      <c r="E17" s="163">
        <f>HLOOKUP($C$3,'RP (apres)'!C:CG,Summarize!A17,FALSE)</f>
        <v>-12239.605945115201</v>
      </c>
      <c r="F17" s="160"/>
      <c r="G17" s="163">
        <f t="shared" si="9"/>
        <v>-10883.296114559173</v>
      </c>
      <c r="H17" s="163">
        <f t="shared" si="10"/>
        <v>-10883.296114559173</v>
      </c>
      <c r="I17" s="163">
        <f t="shared" si="11"/>
        <v>0</v>
      </c>
      <c r="K17" s="126">
        <f>HLOOKUP($K$1,Budget!C:CG,Summarize!A17,FALSE)</f>
        <v>-138807.10168199756</v>
      </c>
      <c r="L17" s="126">
        <f>HLOOKUP($K$1,'Old Forecast'!C:CG,Summarize!A17,FALSE)</f>
        <v>-132875.56281620442</v>
      </c>
      <c r="M17" s="126">
        <f>HLOOKUP($K$1,'RP (apres)'!C:CG,Summarize!A17,FALSE)</f>
        <v>-131266.01282468427</v>
      </c>
      <c r="O17" s="126">
        <f t="shared" si="13"/>
        <v>5931.5388657931471</v>
      </c>
      <c r="P17" s="126">
        <f t="shared" si="14"/>
        <v>7541.0888573132979</v>
      </c>
      <c r="Q17" s="126">
        <f t="shared" si="15"/>
        <v>1609.5499915201508</v>
      </c>
    </row>
    <row r="18" spans="1:17" outlineLevel="1">
      <c r="A18" s="66">
        <v>20</v>
      </c>
      <c r="B18" s="165" t="s">
        <v>12</v>
      </c>
      <c r="C18" s="163">
        <f>HLOOKUP($C$3,Budget!C:CG,Summarize!A18,FALSE)</f>
        <v>-398.29823331139119</v>
      </c>
      <c r="D18" s="163">
        <f>HLOOKUP($C$3,'Old Forecast'!C:CG,Summarize!A18,FALSE)</f>
        <v>-5391.9210756438015</v>
      </c>
      <c r="E18" s="163">
        <f>HLOOKUP($C$3,'RP (apres)'!C:CG,Summarize!A18,FALSE)</f>
        <v>-5391.9210756438015</v>
      </c>
      <c r="F18" s="160"/>
      <c r="G18" s="163">
        <f t="shared" si="9"/>
        <v>-4993.6228423324101</v>
      </c>
      <c r="H18" s="163">
        <f t="shared" si="10"/>
        <v>-4993.6228423324101</v>
      </c>
      <c r="I18" s="163">
        <f t="shared" si="11"/>
        <v>0</v>
      </c>
      <c r="K18" s="126">
        <f>HLOOKUP($K$1,Budget!C:CG,Summarize!A18,FALSE)</f>
        <v>-73411.398939534993</v>
      </c>
      <c r="L18" s="126">
        <f>HLOOKUP($K$1,'Old Forecast'!C:CG,Summarize!A18,FALSE)</f>
        <v>-37753.797229334697</v>
      </c>
      <c r="M18" s="126">
        <f>HLOOKUP($K$1,'RP (apres)'!C:CG,Summarize!A18,FALSE)</f>
        <v>-36992.651717814551</v>
      </c>
      <c r="O18" s="126">
        <f t="shared" si="13"/>
        <v>35657.601710200295</v>
      </c>
      <c r="P18" s="126">
        <f t="shared" si="14"/>
        <v>36418.747221720441</v>
      </c>
      <c r="Q18" s="126">
        <f t="shared" si="15"/>
        <v>761.1455115201461</v>
      </c>
    </row>
    <row r="19" spans="1:17" outlineLevel="1">
      <c r="A19" s="66">
        <v>21</v>
      </c>
      <c r="B19" s="165" t="s">
        <v>13</v>
      </c>
      <c r="C19" s="163">
        <f>HLOOKUP($C$3,Budget!C:CG,Summarize!A19,FALSE)</f>
        <v>-2.1273333333333335</v>
      </c>
      <c r="D19" s="163">
        <f>HLOOKUP($C$3,'Old Forecast'!C:CG,Summarize!A19,FALSE)</f>
        <v>0</v>
      </c>
      <c r="E19" s="163">
        <f>HLOOKUP($C$3,'RP (apres)'!C:CG,Summarize!A19,FALSE)</f>
        <v>0</v>
      </c>
      <c r="F19" s="160"/>
      <c r="G19" s="163">
        <f t="shared" si="9"/>
        <v>2.1273333333333335</v>
      </c>
      <c r="H19" s="163">
        <f t="shared" si="10"/>
        <v>2.1273333333333335</v>
      </c>
      <c r="I19" s="163">
        <f t="shared" si="11"/>
        <v>0</v>
      </c>
      <c r="K19" s="126">
        <f>HLOOKUP($K$1,Budget!C:CG,Summarize!A19,FALSE)</f>
        <v>-545.3865199999999</v>
      </c>
      <c r="L19" s="126">
        <f>HLOOKUP($K$1,'Old Forecast'!C:CG,Summarize!A19,FALSE)</f>
        <v>-24</v>
      </c>
      <c r="M19" s="126">
        <f>HLOOKUP($K$1,'RP (apres)'!C:CG,Summarize!A19,FALSE)</f>
        <v>-24</v>
      </c>
      <c r="O19" s="126">
        <f t="shared" si="13"/>
        <v>521.3865199999999</v>
      </c>
      <c r="P19" s="126">
        <f t="shared" si="14"/>
        <v>521.3865199999999</v>
      </c>
      <c r="Q19" s="126">
        <f t="shared" si="15"/>
        <v>0</v>
      </c>
    </row>
    <row r="20" spans="1:17" outlineLevel="1">
      <c r="A20" s="66">
        <v>22</v>
      </c>
      <c r="B20" s="165" t="s">
        <v>14</v>
      </c>
      <c r="C20" s="163">
        <f>HLOOKUP($C$3,Budget!C:CG,Summarize!A20,FALSE)</f>
        <v>-50</v>
      </c>
      <c r="D20" s="163">
        <f>HLOOKUP($C$3,'Old Forecast'!C:CG,Summarize!A20,FALSE)</f>
        <v>-550.976</v>
      </c>
      <c r="E20" s="163">
        <f>HLOOKUP($C$3,'RP (apres)'!C:CG,Summarize!A20,FALSE)</f>
        <v>-550.976</v>
      </c>
      <c r="F20" s="160"/>
      <c r="G20" s="163">
        <f t="shared" si="9"/>
        <v>-500.976</v>
      </c>
      <c r="H20" s="163">
        <f t="shared" si="10"/>
        <v>-500.976</v>
      </c>
      <c r="I20" s="163">
        <f t="shared" si="11"/>
        <v>0</v>
      </c>
      <c r="K20" s="126">
        <f>HLOOKUP($K$1,Budget!C:CG,Summarize!A20,FALSE)</f>
        <v>-2743.6000000000004</v>
      </c>
      <c r="L20" s="126">
        <f>HLOOKUP($K$1,'Old Forecast'!C:CG,Summarize!A20,FALSE)</f>
        <v>-2438.4658899999999</v>
      </c>
      <c r="M20" s="126">
        <f>HLOOKUP($K$1,'RP (apres)'!C:CG,Summarize!A20,FALSE)</f>
        <v>-2588.19461</v>
      </c>
      <c r="O20" s="126">
        <f t="shared" si="13"/>
        <v>305.13411000000042</v>
      </c>
      <c r="P20" s="126">
        <f t="shared" si="14"/>
        <v>155.40539000000035</v>
      </c>
      <c r="Q20" s="126">
        <f t="shared" si="15"/>
        <v>-149.72872000000007</v>
      </c>
    </row>
    <row r="21" spans="1:17" outlineLevel="1">
      <c r="A21" s="66">
        <v>23</v>
      </c>
      <c r="B21" s="165" t="s">
        <v>15</v>
      </c>
      <c r="C21" s="163">
        <f>HLOOKUP($C$3,Budget!C:CG,Summarize!A21,FALSE)</f>
        <v>-25.684183070771123</v>
      </c>
      <c r="D21" s="163">
        <f>HLOOKUP($C$3,'Old Forecast'!C:CG,Summarize!A21,FALSE)</f>
        <v>-133.45176000000001</v>
      </c>
      <c r="E21" s="163">
        <f>HLOOKUP($C$3,'RP (apres)'!C:CG,Summarize!A21,FALSE)</f>
        <v>-133.45176000000001</v>
      </c>
      <c r="F21" s="160"/>
      <c r="G21" s="163">
        <f t="shared" si="9"/>
        <v>-107.76757692922888</v>
      </c>
      <c r="H21" s="163">
        <f t="shared" si="10"/>
        <v>-107.76757692922888</v>
      </c>
      <c r="I21" s="163">
        <f t="shared" si="11"/>
        <v>0</v>
      </c>
      <c r="K21" s="126">
        <f>HLOOKUP($K$1,Budget!C:CG,Summarize!A21,FALSE)</f>
        <v>-1953.0851360192357</v>
      </c>
      <c r="L21" s="126">
        <f>HLOOKUP($K$1,'Old Forecast'!C:CG,Summarize!A21,FALSE)</f>
        <v>-1772.4703601161</v>
      </c>
      <c r="M21" s="126">
        <f>HLOOKUP($K$1,'RP (apres)'!C:CG,Summarize!A21,FALSE)</f>
        <v>-1727.6228501160999</v>
      </c>
      <c r="O21" s="126">
        <f t="shared" si="13"/>
        <v>180.61477590313575</v>
      </c>
      <c r="P21" s="126">
        <f t="shared" si="14"/>
        <v>225.46228590313581</v>
      </c>
      <c r="Q21" s="126">
        <f t="shared" si="15"/>
        <v>44.847510000000057</v>
      </c>
    </row>
    <row r="22" spans="1:17" outlineLevel="1">
      <c r="A22" s="66">
        <v>24</v>
      </c>
      <c r="B22" s="165" t="s">
        <v>16</v>
      </c>
      <c r="C22" s="163">
        <f>HLOOKUP($C$3,Budget!C:CG,Summarize!A22,FALSE)</f>
        <v>-445.12949550720003</v>
      </c>
      <c r="D22" s="163">
        <f>HLOOKUP($C$3,'Old Forecast'!C:CG,Summarize!A22,FALSE)</f>
        <v>-3584.6278085714002</v>
      </c>
      <c r="E22" s="163">
        <f>HLOOKUP($C$3,'RP (apres)'!C:CG,Summarize!A22,FALSE)</f>
        <v>-3584.6278085714002</v>
      </c>
      <c r="F22" s="160"/>
      <c r="G22" s="163">
        <f t="shared" si="9"/>
        <v>-3139.4983130642004</v>
      </c>
      <c r="H22" s="163">
        <f t="shared" si="10"/>
        <v>-3139.4983130642004</v>
      </c>
      <c r="I22" s="163">
        <f t="shared" si="11"/>
        <v>0</v>
      </c>
      <c r="K22" s="126">
        <f>HLOOKUP($K$1,Budget!C:CG,Summarize!A22,FALSE)</f>
        <v>-36509.689878253972</v>
      </c>
      <c r="L22" s="126">
        <f>HLOOKUP($K$1,'Old Forecast'!C:CG,Summarize!A22,FALSE)</f>
        <v>-59237.29829457801</v>
      </c>
      <c r="M22" s="126">
        <f>HLOOKUP($K$1,'RP (apres)'!C:CG,Summarize!A22,FALSE)</f>
        <v>-57798.485854578015</v>
      </c>
      <c r="O22" s="126">
        <f t="shared" si="13"/>
        <v>-22727.608416324038</v>
      </c>
      <c r="P22" s="126">
        <f t="shared" si="14"/>
        <v>-21288.795976324043</v>
      </c>
      <c r="Q22" s="126">
        <f t="shared" si="15"/>
        <v>1438.8124399999942</v>
      </c>
    </row>
    <row r="23" spans="1:17" outlineLevel="1">
      <c r="A23" s="66">
        <v>25</v>
      </c>
      <c r="B23" s="165" t="s">
        <v>17</v>
      </c>
      <c r="C23" s="163">
        <f>HLOOKUP($C$3,Budget!C:CG,Summarize!A23,FALSE)</f>
        <v>-176.55808533333331</v>
      </c>
      <c r="D23" s="163">
        <f>HLOOKUP($C$3,'Old Forecast'!C:CG,Summarize!A23,FALSE)</f>
        <v>-1728.7940408999998</v>
      </c>
      <c r="E23" s="163">
        <f>HLOOKUP($C$3,'RP (apres)'!C:CG,Summarize!A23,FALSE)</f>
        <v>-1728.7940408999998</v>
      </c>
      <c r="F23" s="160"/>
      <c r="G23" s="163">
        <f t="shared" si="9"/>
        <v>-1552.2359555666665</v>
      </c>
      <c r="H23" s="163">
        <f t="shared" si="10"/>
        <v>-1552.2359555666665</v>
      </c>
      <c r="I23" s="163">
        <f t="shared" si="11"/>
        <v>0</v>
      </c>
      <c r="K23" s="126">
        <f>HLOOKUP($K$1,Budget!C:CG,Summarize!A23,FALSE)</f>
        <v>-14595.750759999999</v>
      </c>
      <c r="L23" s="126">
        <f>HLOOKUP($K$1,'Old Forecast'!C:CG,Summarize!A23,FALSE)</f>
        <v>-24179.499022175602</v>
      </c>
      <c r="M23" s="126">
        <f>HLOOKUP($K$1,'RP (apres)'!C:CG,Summarize!A23,FALSE)</f>
        <v>-25320.9296621756</v>
      </c>
      <c r="O23" s="126">
        <f t="shared" si="13"/>
        <v>-9583.7482621756026</v>
      </c>
      <c r="P23" s="126">
        <f t="shared" si="14"/>
        <v>-10725.178902175601</v>
      </c>
      <c r="Q23" s="126">
        <f t="shared" si="15"/>
        <v>-1141.4306399999987</v>
      </c>
    </row>
    <row r="24" spans="1:17" outlineLevel="1">
      <c r="A24" s="66">
        <v>26</v>
      </c>
      <c r="B24" s="165" t="s">
        <v>18</v>
      </c>
      <c r="C24" s="163">
        <f>HLOOKUP($C$3,Budget!C:CG,Summarize!A24,FALSE)</f>
        <v>-258.51249999999999</v>
      </c>
      <c r="D24" s="163">
        <f>HLOOKUP($C$3,'Old Forecast'!C:CG,Summarize!A24,FALSE)</f>
        <v>-849.83526000000006</v>
      </c>
      <c r="E24" s="163">
        <f>HLOOKUP($C$3,'RP (apres)'!C:CG,Summarize!A24,FALSE)</f>
        <v>-849.83526000000006</v>
      </c>
      <c r="F24" s="160"/>
      <c r="G24" s="163">
        <f t="shared" si="9"/>
        <v>-591.32276000000002</v>
      </c>
      <c r="H24" s="163">
        <f t="shared" si="10"/>
        <v>-591.32276000000002</v>
      </c>
      <c r="I24" s="163">
        <f t="shared" si="11"/>
        <v>0</v>
      </c>
      <c r="K24" s="126">
        <f>HLOOKUP($K$1,Budget!C:CG,Summarize!A24,FALSE)</f>
        <v>-9048.1904481893544</v>
      </c>
      <c r="L24" s="126">
        <f>HLOOKUP($K$1,'Old Forecast'!C:CG,Summarize!A24,FALSE)</f>
        <v>-7470.0320199999996</v>
      </c>
      <c r="M24" s="126">
        <f>HLOOKUP($K$1,'RP (apres)'!C:CG,Summarize!A24,FALSE)</f>
        <v>-6814.1281299999991</v>
      </c>
      <c r="O24" s="126">
        <f t="shared" si="13"/>
        <v>1578.1584281893547</v>
      </c>
      <c r="P24" s="126">
        <f t="shared" si="14"/>
        <v>2234.0623181893552</v>
      </c>
      <c r="Q24" s="126">
        <f t="shared" si="15"/>
        <v>655.9038900000005</v>
      </c>
    </row>
    <row r="25" spans="1:17" outlineLevel="1">
      <c r="A25" s="66">
        <v>27</v>
      </c>
      <c r="B25" s="167" t="s">
        <v>19</v>
      </c>
      <c r="C25" s="163">
        <f>HLOOKUP($C$3,Budget!C:CG,Summarize!A25,FALSE)</f>
        <v>-1020.5426141688936</v>
      </c>
      <c r="D25" s="163">
        <f>HLOOKUP($C$3,'Old Forecast'!C:CG,Summarize!A25,FALSE)</f>
        <v>-46218.4931</v>
      </c>
      <c r="E25" s="163">
        <f>HLOOKUP($C$3,'RP (apres)'!C:CG,Summarize!A25,FALSE)</f>
        <v>-46218.4931</v>
      </c>
      <c r="F25" s="160"/>
      <c r="G25" s="163">
        <f t="shared" si="9"/>
        <v>-45197.950485831105</v>
      </c>
      <c r="H25" s="163">
        <f t="shared" si="10"/>
        <v>-45197.950485831105</v>
      </c>
      <c r="I25" s="163">
        <f t="shared" si="11"/>
        <v>0</v>
      </c>
      <c r="K25" s="126">
        <f>HLOOKUP($K$1,Budget!C:CG,Summarize!A25,FALSE)</f>
        <v>-504502.57689424546</v>
      </c>
      <c r="L25" s="126">
        <f>HLOOKUP($K$1,'Old Forecast'!C:CG,Summarize!A25,FALSE)</f>
        <v>-520459.77444999997</v>
      </c>
      <c r="M25" s="126">
        <f>HLOOKUP($K$1,'RP (apres)'!C:CG,Summarize!A25,FALSE)</f>
        <v>-520459.77444999997</v>
      </c>
      <c r="O25" s="126">
        <f t="shared" si="13"/>
        <v>-15957.197555754508</v>
      </c>
      <c r="P25" s="126">
        <f t="shared" si="14"/>
        <v>-15957.197555754508</v>
      </c>
      <c r="Q25" s="126">
        <f t="shared" si="15"/>
        <v>0</v>
      </c>
    </row>
    <row r="26" spans="1:17" outlineLevel="1">
      <c r="A26" s="66">
        <v>28</v>
      </c>
      <c r="B26" s="167" t="s">
        <v>20</v>
      </c>
      <c r="C26" s="163">
        <f>HLOOKUP($C$3,Budget!C:CG,Summarize!A26,FALSE)</f>
        <v>-170.20773170429098</v>
      </c>
      <c r="D26" s="163">
        <f>HLOOKUP($C$3,'Old Forecast'!C:CG,Summarize!A26,FALSE)</f>
        <v>-6278.3222900000001</v>
      </c>
      <c r="E26" s="163">
        <f>HLOOKUP($C$3,'RP (apres)'!C:CG,Summarize!A26,FALSE)</f>
        <v>-6278.3222900000001</v>
      </c>
      <c r="F26" s="160"/>
      <c r="G26" s="163">
        <f t="shared" si="9"/>
        <v>-6108.1145582957088</v>
      </c>
      <c r="H26" s="163">
        <f t="shared" si="10"/>
        <v>-6108.1145582957088</v>
      </c>
      <c r="I26" s="163">
        <f t="shared" si="11"/>
        <v>0</v>
      </c>
      <c r="K26" s="126">
        <f>HLOOKUP($K$1,Budget!C:CG,Summarize!A26,FALSE)</f>
        <v>-123480.06300251189</v>
      </c>
      <c r="L26" s="126">
        <f>HLOOKUP($K$1,'Old Forecast'!C:CG,Summarize!A26,FALSE)</f>
        <v>-84720.2644</v>
      </c>
      <c r="M26" s="126">
        <f>HLOOKUP($K$1,'RP (apres)'!C:CG,Summarize!A26,FALSE)</f>
        <v>-84720.2644</v>
      </c>
      <c r="O26" s="126">
        <f t="shared" si="13"/>
        <v>38759.798602511888</v>
      </c>
      <c r="P26" s="126">
        <f t="shared" si="14"/>
        <v>38759.798602511888</v>
      </c>
      <c r="Q26" s="126">
        <f t="shared" si="15"/>
        <v>0</v>
      </c>
    </row>
    <row r="27" spans="1:17" outlineLevel="1">
      <c r="A27" s="66">
        <v>29</v>
      </c>
      <c r="B27" s="167" t="s">
        <v>21</v>
      </c>
      <c r="C27" s="163">
        <f>HLOOKUP($C$3,Budget!C:CG,Summarize!A27,FALSE)</f>
        <v>0</v>
      </c>
      <c r="D27" s="163">
        <f>HLOOKUP($C$3,'Old Forecast'!C:CG,Summarize!A27,FALSE)</f>
        <v>0</v>
      </c>
      <c r="E27" s="163">
        <f>HLOOKUP($C$3,'RP (apres)'!C:CG,Summarize!A27,FALSE)</f>
        <v>0</v>
      </c>
      <c r="F27" s="160"/>
      <c r="G27" s="163">
        <f t="shared" si="9"/>
        <v>0</v>
      </c>
      <c r="H27" s="163">
        <f t="shared" si="10"/>
        <v>0</v>
      </c>
      <c r="I27" s="163">
        <f t="shared" si="11"/>
        <v>0</v>
      </c>
      <c r="K27" s="126">
        <f>HLOOKUP($K$1,Budget!C:CG,Summarize!A27,FALSE)</f>
        <v>0</v>
      </c>
      <c r="L27" s="126">
        <f>HLOOKUP($K$1,'Old Forecast'!C:CG,Summarize!A27,FALSE)</f>
        <v>0</v>
      </c>
      <c r="M27" s="126">
        <f>HLOOKUP($K$1,'RP (apres)'!C:CG,Summarize!A27,FALSE)</f>
        <v>0</v>
      </c>
      <c r="O27" s="126">
        <f t="shared" si="13"/>
        <v>0</v>
      </c>
      <c r="P27" s="126">
        <f t="shared" si="14"/>
        <v>0</v>
      </c>
      <c r="Q27" s="126">
        <f t="shared" si="15"/>
        <v>0</v>
      </c>
    </row>
    <row r="28" spans="1:17" outlineLevel="1">
      <c r="A28" s="66">
        <v>30</v>
      </c>
      <c r="B28" s="167" t="s">
        <v>22</v>
      </c>
      <c r="C28" s="163">
        <f>HLOOKUP($C$3,Budget!C:CG,Summarize!A28,FALSE)</f>
        <v>-13.785667006796938</v>
      </c>
      <c r="D28" s="163">
        <f>HLOOKUP($C$3,'Old Forecast'!C:CG,Summarize!A28,FALSE)</f>
        <v>-9.4720899999999997</v>
      </c>
      <c r="E28" s="163">
        <f>HLOOKUP($C$3,'RP (apres)'!C:CG,Summarize!A28,FALSE)</f>
        <v>-9.4720899999999997</v>
      </c>
      <c r="F28" s="160"/>
      <c r="G28" s="163">
        <f t="shared" si="9"/>
        <v>4.3135770067969386</v>
      </c>
      <c r="H28" s="163">
        <f t="shared" si="10"/>
        <v>4.3135770067969386</v>
      </c>
      <c r="I28" s="163">
        <f t="shared" si="11"/>
        <v>0</v>
      </c>
      <c r="K28" s="126">
        <f>HLOOKUP($K$1,Budget!C:CG,Summarize!A28,FALSE)</f>
        <v>0</v>
      </c>
      <c r="L28" s="126">
        <f>HLOOKUP($K$1,'Old Forecast'!C:CG,Summarize!A28,FALSE)</f>
        <v>-1211.2202999999995</v>
      </c>
      <c r="M28" s="126">
        <f>HLOOKUP($K$1,'RP (apres)'!C:CG,Summarize!A28,FALSE)</f>
        <v>-1211.2202999999995</v>
      </c>
      <c r="O28" s="126">
        <f t="shared" si="13"/>
        <v>-1211.2202999999995</v>
      </c>
      <c r="P28" s="126">
        <f t="shared" si="14"/>
        <v>-1211.2202999999995</v>
      </c>
      <c r="Q28" s="126">
        <f t="shared" si="15"/>
        <v>0</v>
      </c>
    </row>
    <row r="29" spans="1:17" outlineLevel="1">
      <c r="A29" s="66">
        <v>31</v>
      </c>
      <c r="B29" s="167" t="s">
        <v>23</v>
      </c>
      <c r="C29" s="163">
        <f>HLOOKUP($C$3,Budget!C:CG,Summarize!A29,FALSE)</f>
        <v>-52.929128044124468</v>
      </c>
      <c r="D29" s="163">
        <f>HLOOKUP($C$3,'Old Forecast'!C:CG,Summarize!A29,FALSE)</f>
        <v>-1127.9983800000002</v>
      </c>
      <c r="E29" s="163">
        <f>HLOOKUP($C$3,'RP (apres)'!C:CG,Summarize!A29,FALSE)</f>
        <v>-1127.9983800000002</v>
      </c>
      <c r="F29" s="160"/>
      <c r="G29" s="163">
        <f t="shared" si="9"/>
        <v>-1075.0692519558756</v>
      </c>
      <c r="H29" s="163">
        <f t="shared" si="10"/>
        <v>-1075.0692519558756</v>
      </c>
      <c r="I29" s="163">
        <f t="shared" si="11"/>
        <v>0</v>
      </c>
      <c r="K29" s="126">
        <f>HLOOKUP($K$1,Budget!C:CG,Summarize!A29,FALSE)</f>
        <v>-2689.3899653246517</v>
      </c>
      <c r="L29" s="126">
        <f>HLOOKUP($K$1,'Old Forecast'!C:CG,Summarize!A29,FALSE)</f>
        <v>-9911.1720079993993</v>
      </c>
      <c r="M29" s="126">
        <f>HLOOKUP($K$1,'RP (apres)'!C:CG,Summarize!A29,FALSE)</f>
        <v>-9911.1720079993993</v>
      </c>
      <c r="O29" s="126">
        <f t="shared" si="13"/>
        <v>-7221.7820426747476</v>
      </c>
      <c r="P29" s="126">
        <f t="shared" si="14"/>
        <v>-7221.7820426747476</v>
      </c>
      <c r="Q29" s="126">
        <f t="shared" si="15"/>
        <v>0</v>
      </c>
    </row>
    <row r="30" spans="1:17" outlineLevel="1">
      <c r="A30" s="66">
        <v>32</v>
      </c>
      <c r="B30" s="167" t="s">
        <v>24</v>
      </c>
      <c r="C30" s="163">
        <f>HLOOKUP($C$3,Budget!C:CG,Summarize!A30,FALSE)</f>
        <v>-70.074982488349661</v>
      </c>
      <c r="D30" s="163">
        <f>HLOOKUP($C$3,'Old Forecast'!C:CG,Summarize!A30,FALSE)</f>
        <v>-1808.2872926761902</v>
      </c>
      <c r="E30" s="163">
        <f>HLOOKUP($C$3,'RP (apres)'!C:CG,Summarize!A30,FALSE)</f>
        <v>-1808.2872926761902</v>
      </c>
      <c r="F30" s="160"/>
      <c r="G30" s="163">
        <f t="shared" si="9"/>
        <v>-1738.2123101878406</v>
      </c>
      <c r="H30" s="163">
        <f t="shared" si="10"/>
        <v>-1738.2123101878406</v>
      </c>
      <c r="I30" s="163">
        <f t="shared" si="11"/>
        <v>0</v>
      </c>
      <c r="K30" s="126">
        <f>HLOOKUP($K$1,Budget!C:CG,Summarize!A30,FALSE)</f>
        <v>-19838.502618914623</v>
      </c>
      <c r="L30" s="126">
        <f>HLOOKUP($K$1,'Old Forecast'!C:CG,Summarize!A30,FALSE)</f>
        <v>-21265.943958734344</v>
      </c>
      <c r="M30" s="126">
        <f>HLOOKUP($K$1,'RP (apres)'!C:CG,Summarize!A30,FALSE)</f>
        <v>-21265.943958734344</v>
      </c>
      <c r="O30" s="126">
        <f t="shared" si="13"/>
        <v>-1427.4413398197212</v>
      </c>
      <c r="P30" s="126">
        <f t="shared" si="14"/>
        <v>-1427.4413398197212</v>
      </c>
      <c r="Q30" s="126">
        <f t="shared" si="15"/>
        <v>0</v>
      </c>
    </row>
    <row r="31" spans="1:17" outlineLevel="1">
      <c r="A31" s="66">
        <v>33</v>
      </c>
      <c r="B31" s="167" t="s">
        <v>25</v>
      </c>
      <c r="C31" s="163">
        <f>HLOOKUP($C$3,Budget!C:CG,Summarize!A31,FALSE)</f>
        <v>-333.16877046574615</v>
      </c>
      <c r="D31" s="163">
        <f>HLOOKUP($C$3,'Old Forecast'!C:CG,Summarize!A31,FALSE)</f>
        <v>-7689.2949680360598</v>
      </c>
      <c r="E31" s="163">
        <f>HLOOKUP($C$3,'RP (apres)'!C:CG,Summarize!A31,FALSE)</f>
        <v>-7689.2949680360598</v>
      </c>
      <c r="F31" s="160"/>
      <c r="G31" s="163">
        <f t="shared" si="9"/>
        <v>-7356.1261975703137</v>
      </c>
      <c r="H31" s="163">
        <f t="shared" si="10"/>
        <v>-7356.1261975703137</v>
      </c>
      <c r="I31" s="163">
        <f t="shared" si="11"/>
        <v>0</v>
      </c>
      <c r="K31" s="126">
        <f>HLOOKUP($K$1,Budget!C:CG,Summarize!A31,FALSE)</f>
        <v>-9437.8815348715216</v>
      </c>
      <c r="L31" s="126">
        <f>HLOOKUP($K$1,'Old Forecast'!C:CG,Summarize!A31,FALSE)</f>
        <v>-225894.36706306611</v>
      </c>
      <c r="M31" s="126">
        <f>HLOOKUP($K$1,'RP (apres)'!C:CG,Summarize!A31,FALSE)</f>
        <v>-225894.36706306611</v>
      </c>
      <c r="O31" s="126">
        <f t="shared" si="13"/>
        <v>-216456.48552819458</v>
      </c>
      <c r="P31" s="126">
        <f t="shared" si="14"/>
        <v>-216456.48552819458</v>
      </c>
      <c r="Q31" s="126">
        <f t="shared" si="15"/>
        <v>0</v>
      </c>
    </row>
    <row r="32" spans="1:17" outlineLevel="1">
      <c r="A32" s="66">
        <v>34</v>
      </c>
      <c r="B32" s="167" t="s">
        <v>26</v>
      </c>
      <c r="C32" s="163">
        <f>HLOOKUP($C$3,Budget!C:CG,Summarize!A32,FALSE)</f>
        <v>0</v>
      </c>
      <c r="D32" s="163">
        <f>HLOOKUP($C$3,'Old Forecast'!C:CG,Summarize!A32,FALSE)</f>
        <v>0</v>
      </c>
      <c r="E32" s="163">
        <f>HLOOKUP($C$3,'RP (apres)'!C:CG,Summarize!A32,FALSE)</f>
        <v>0</v>
      </c>
      <c r="F32" s="160"/>
      <c r="G32" s="163">
        <f t="shared" si="9"/>
        <v>0</v>
      </c>
      <c r="H32" s="163">
        <f t="shared" si="10"/>
        <v>0</v>
      </c>
      <c r="I32" s="163">
        <f t="shared" si="11"/>
        <v>0</v>
      </c>
      <c r="K32" s="126">
        <f>HLOOKUP($K$1,Budget!C:CG,Summarize!A32,FALSE)</f>
        <v>0</v>
      </c>
      <c r="L32" s="126">
        <f>HLOOKUP($K$1,'Old Forecast'!C:CG,Summarize!A32,FALSE)</f>
        <v>0</v>
      </c>
      <c r="M32" s="126">
        <f>HLOOKUP($K$1,'RP (apres)'!C:CG,Summarize!A32,FALSE)</f>
        <v>0</v>
      </c>
      <c r="O32" s="126">
        <f t="shared" si="13"/>
        <v>0</v>
      </c>
      <c r="P32" s="126">
        <f t="shared" si="14"/>
        <v>0</v>
      </c>
      <c r="Q32" s="126">
        <f t="shared" si="15"/>
        <v>0</v>
      </c>
    </row>
    <row r="33" spans="1:17" outlineLevel="1">
      <c r="A33" s="66">
        <v>35</v>
      </c>
      <c r="B33" s="161" t="s">
        <v>27</v>
      </c>
      <c r="C33" s="163">
        <f>HLOOKUP($C$3,Budget!C:CG,Summarize!A33,FALSE)</f>
        <v>-761.60772713053927</v>
      </c>
      <c r="D33" s="163">
        <f>HLOOKUP($C$3,'Old Forecast'!C:CG,Summarize!A33,FALSE)</f>
        <v>-7534.1877417679007</v>
      </c>
      <c r="E33" s="163">
        <f>HLOOKUP($C$3,'RP (apres)'!C:CG,Summarize!A33,FALSE)</f>
        <v>-7534.1877417679007</v>
      </c>
      <c r="F33" s="160"/>
      <c r="G33" s="163">
        <f t="shared" si="9"/>
        <v>-6772.5800146373613</v>
      </c>
      <c r="H33" s="163">
        <f t="shared" si="10"/>
        <v>-6772.5800146373613</v>
      </c>
      <c r="I33" s="163">
        <f t="shared" si="11"/>
        <v>0</v>
      </c>
      <c r="K33" s="126">
        <f>HLOOKUP($K$1,Budget!C:CG,Summarize!A33,FALSE)</f>
        <v>-86820.32459488351</v>
      </c>
      <c r="L33" s="126">
        <f>HLOOKUP($K$1,'Old Forecast'!C:CG,Summarize!A33,FALSE)</f>
        <v>-119937.63566307319</v>
      </c>
      <c r="M33" s="126">
        <f>HLOOKUP($K$1,'RP (apres)'!C:CG,Summarize!A33,FALSE)</f>
        <v>-118557.88845021705</v>
      </c>
      <c r="O33" s="126">
        <f t="shared" si="13"/>
        <v>-33117.31106818968</v>
      </c>
      <c r="P33" s="126">
        <f t="shared" si="14"/>
        <v>-31737.563855333545</v>
      </c>
      <c r="Q33" s="126">
        <f t="shared" si="15"/>
        <v>1379.7472128561349</v>
      </c>
    </row>
    <row r="34" spans="1:17" outlineLevel="1">
      <c r="A34" s="66">
        <v>36</v>
      </c>
      <c r="B34" s="168" t="s">
        <v>28</v>
      </c>
      <c r="C34" s="163">
        <f>HLOOKUP($C$3,Budget!C:CG,Summarize!A34,FALSE)</f>
        <v>0</v>
      </c>
      <c r="D34" s="163">
        <f>HLOOKUP($C$3,'Old Forecast'!C:CG,Summarize!A34,FALSE)</f>
        <v>-1599.7297785056999</v>
      </c>
      <c r="E34" s="163">
        <f>HLOOKUP($C$3,'RP (apres)'!C:CG,Summarize!A34,FALSE)</f>
        <v>-1599.7297785056999</v>
      </c>
      <c r="F34" s="160"/>
      <c r="G34" s="163">
        <f t="shared" si="9"/>
        <v>-1599.7297785056999</v>
      </c>
      <c r="H34" s="163">
        <f t="shared" si="10"/>
        <v>-1599.7297785056999</v>
      </c>
      <c r="I34" s="163">
        <f t="shared" si="11"/>
        <v>0</v>
      </c>
      <c r="K34" s="126">
        <f>HLOOKUP($K$1,Budget!C:CG,Summarize!A34,FALSE)</f>
        <v>-22640.937585644602</v>
      </c>
      <c r="L34" s="126">
        <f>HLOOKUP($K$1,'Old Forecast'!C:CG,Summarize!A34,FALSE)</f>
        <v>-51488.699956796569</v>
      </c>
      <c r="M34" s="126">
        <f>HLOOKUP($K$1,'RP (apres)'!C:CG,Summarize!A34,FALSE)</f>
        <v>-50993.736735273022</v>
      </c>
      <c r="O34" s="126">
        <f t="shared" si="13"/>
        <v>-28847.762371151966</v>
      </c>
      <c r="P34" s="126">
        <f t="shared" si="14"/>
        <v>-28352.799149628419</v>
      </c>
      <c r="Q34" s="126">
        <f t="shared" si="15"/>
        <v>494.96322152354696</v>
      </c>
    </row>
    <row r="35" spans="1:17" outlineLevel="1">
      <c r="A35" s="66">
        <v>37</v>
      </c>
      <c r="B35" s="168" t="s">
        <v>29</v>
      </c>
      <c r="C35" s="163">
        <f>HLOOKUP($C$3,Budget!C:CG,Summarize!A35,FALSE)</f>
        <v>-0.54100000000000004</v>
      </c>
      <c r="D35" s="163">
        <f>HLOOKUP($C$3,'Old Forecast'!C:CG,Summarize!A35,FALSE)</f>
        <v>-209.45529999999999</v>
      </c>
      <c r="E35" s="163">
        <f>HLOOKUP($C$3,'RP (apres)'!C:CG,Summarize!A35,FALSE)</f>
        <v>-209.45529999999999</v>
      </c>
      <c r="F35" s="160"/>
      <c r="G35" s="163">
        <f t="shared" si="9"/>
        <v>-208.9143</v>
      </c>
      <c r="H35" s="163">
        <f t="shared" si="10"/>
        <v>-208.9143</v>
      </c>
      <c r="I35" s="163">
        <f t="shared" si="11"/>
        <v>0</v>
      </c>
      <c r="K35" s="126">
        <f>HLOOKUP($K$1,Budget!C:CG,Summarize!A35,FALSE)</f>
        <v>-619.01280000000008</v>
      </c>
      <c r="L35" s="126">
        <f>HLOOKUP($K$1,'Old Forecast'!C:CG,Summarize!A35,FALSE)</f>
        <v>-892.76348000000007</v>
      </c>
      <c r="M35" s="126">
        <f>HLOOKUP($K$1,'RP (apres)'!C:CG,Summarize!A35,FALSE)</f>
        <v>-861.83979000000011</v>
      </c>
      <c r="O35" s="126">
        <f t="shared" si="13"/>
        <v>-273.75067999999999</v>
      </c>
      <c r="P35" s="126">
        <f t="shared" si="14"/>
        <v>-242.82699000000002</v>
      </c>
      <c r="Q35" s="126">
        <f t="shared" si="15"/>
        <v>30.923689999999965</v>
      </c>
    </row>
    <row r="36" spans="1:17" outlineLevel="1">
      <c r="A36" s="66">
        <v>38</v>
      </c>
      <c r="B36" s="168" t="s">
        <v>30</v>
      </c>
      <c r="C36" s="163">
        <f>HLOOKUP($C$3,Budget!C:CG,Summarize!A36,FALSE)</f>
        <v>0</v>
      </c>
      <c r="D36" s="163">
        <f>HLOOKUP($C$3,'Old Forecast'!C:CG,Summarize!A36,FALSE)</f>
        <v>-34.712074661999999</v>
      </c>
      <c r="E36" s="163">
        <f>HLOOKUP($C$3,'RP (apres)'!C:CG,Summarize!A36,FALSE)</f>
        <v>-34.712074661999999</v>
      </c>
      <c r="F36" s="160"/>
      <c r="G36" s="163">
        <f t="shared" si="9"/>
        <v>-34.712074661999999</v>
      </c>
      <c r="H36" s="163">
        <f t="shared" si="10"/>
        <v>-34.712074661999999</v>
      </c>
      <c r="I36" s="163">
        <f t="shared" si="11"/>
        <v>0</v>
      </c>
      <c r="K36" s="126">
        <f>HLOOKUP($K$1,Budget!C:CG,Summarize!A36,FALSE)</f>
        <v>-728.04101327641297</v>
      </c>
      <c r="L36" s="126">
        <f>HLOOKUP($K$1,'Old Forecast'!C:CG,Summarize!A36,FALSE)</f>
        <v>-578.3042431586</v>
      </c>
      <c r="M36" s="126">
        <f>HLOOKUP($K$1,'RP (apres)'!C:CG,Summarize!A36,FALSE)</f>
        <v>-522.28085621570006</v>
      </c>
      <c r="O36" s="126">
        <f t="shared" si="13"/>
        <v>149.73677011781297</v>
      </c>
      <c r="P36" s="126">
        <f t="shared" si="14"/>
        <v>205.76015706071291</v>
      </c>
      <c r="Q36" s="126">
        <f t="shared" si="15"/>
        <v>56.023386942899947</v>
      </c>
    </row>
    <row r="37" spans="1:17" outlineLevel="1">
      <c r="A37" s="66">
        <v>39</v>
      </c>
      <c r="B37" s="168" t="s">
        <v>31</v>
      </c>
      <c r="C37" s="163">
        <f>HLOOKUP($C$3,Budget!C:CG,Summarize!A37,FALSE)</f>
        <v>-31.233000000000001</v>
      </c>
      <c r="D37" s="163">
        <f>HLOOKUP($C$3,'Old Forecast'!C:CG,Summarize!A37,FALSE)</f>
        <v>-615.9693220501</v>
      </c>
      <c r="E37" s="163">
        <f>HLOOKUP($C$3,'RP (apres)'!C:CG,Summarize!A37,FALSE)</f>
        <v>-615.9693220501</v>
      </c>
      <c r="F37" s="160"/>
      <c r="G37" s="163">
        <f t="shared" si="9"/>
        <v>-584.73632205010006</v>
      </c>
      <c r="H37" s="163">
        <f t="shared" si="10"/>
        <v>-584.73632205010006</v>
      </c>
      <c r="I37" s="163">
        <f t="shared" si="11"/>
        <v>0</v>
      </c>
      <c r="K37" s="126">
        <f>HLOOKUP($K$1,Budget!C:CG,Summarize!A37,FALSE)</f>
        <v>-13037.94912731168</v>
      </c>
      <c r="L37" s="126">
        <f>HLOOKUP($K$1,'Old Forecast'!C:CG,Summarize!A37,FALSE)</f>
        <v>-15684.900333205129</v>
      </c>
      <c r="M37" s="126">
        <f>HLOOKUP($K$1,'RP (apres)'!C:CG,Summarize!A37,FALSE)</f>
        <v>-15365.996563205128</v>
      </c>
      <c r="O37" s="126">
        <f t="shared" si="13"/>
        <v>-2646.9512058934488</v>
      </c>
      <c r="P37" s="126">
        <f t="shared" si="14"/>
        <v>-2328.047435893448</v>
      </c>
      <c r="Q37" s="126">
        <f t="shared" si="15"/>
        <v>318.9037700000008</v>
      </c>
    </row>
    <row r="38" spans="1:17" outlineLevel="1">
      <c r="A38" s="66">
        <v>40</v>
      </c>
      <c r="B38" s="168" t="s">
        <v>32</v>
      </c>
      <c r="C38" s="163">
        <f>HLOOKUP($C$3,Budget!C:CG,Summarize!A38,FALSE)</f>
        <v>-729.83372713053927</v>
      </c>
      <c r="D38" s="163">
        <f>HLOOKUP($C$3,'Old Forecast'!C:CG,Summarize!A38,FALSE)</f>
        <v>-5074.3212665501005</v>
      </c>
      <c r="E38" s="163">
        <f>HLOOKUP($C$3,'RP (apres)'!C:CG,Summarize!A38,FALSE)</f>
        <v>-5074.3212665501005</v>
      </c>
      <c r="F38" s="160"/>
      <c r="G38" s="163">
        <f t="shared" si="9"/>
        <v>-4344.4875394195615</v>
      </c>
      <c r="H38" s="163">
        <f t="shared" si="10"/>
        <v>-4344.4875394195615</v>
      </c>
      <c r="I38" s="163">
        <f t="shared" si="11"/>
        <v>0</v>
      </c>
      <c r="K38" s="126">
        <f>HLOOKUP($K$1,Budget!C:CG,Summarize!A38,FALSE)</f>
        <v>-49794.384068650827</v>
      </c>
      <c r="L38" s="126">
        <f>HLOOKUP($K$1,'Old Forecast'!C:CG,Summarize!A38,FALSE)</f>
        <v>-51292.967649912898</v>
      </c>
      <c r="M38" s="126">
        <f>HLOOKUP($K$1,'RP (apres)'!C:CG,Summarize!A38,FALSE)</f>
        <v>-50814.034505523196</v>
      </c>
      <c r="O38" s="126">
        <f t="shared" si="13"/>
        <v>-1498.5835812620717</v>
      </c>
      <c r="P38" s="126">
        <f t="shared" si="14"/>
        <v>-1019.650436872369</v>
      </c>
      <c r="Q38" s="126">
        <f t="shared" si="15"/>
        <v>478.93314438970265</v>
      </c>
    </row>
    <row r="39" spans="1:17" outlineLevel="1">
      <c r="A39" s="66">
        <v>41</v>
      </c>
      <c r="B39" s="161" t="s">
        <v>33</v>
      </c>
      <c r="C39" s="163">
        <f>HLOOKUP($C$3,Budget!C:CG,Summarize!A39,FALSE)</f>
        <v>0</v>
      </c>
      <c r="D39" s="163">
        <f>HLOOKUP($C$3,'Old Forecast'!C:CG,Summarize!A39,FALSE)</f>
        <v>0</v>
      </c>
      <c r="E39" s="163">
        <f>HLOOKUP($C$3,'RP (apres)'!C:CG,Summarize!A39,FALSE)</f>
        <v>0</v>
      </c>
      <c r="F39" s="160"/>
      <c r="G39" s="163">
        <f t="shared" si="9"/>
        <v>0</v>
      </c>
      <c r="H39" s="163">
        <f t="shared" si="10"/>
        <v>0</v>
      </c>
      <c r="I39" s="163">
        <f t="shared" si="11"/>
        <v>0</v>
      </c>
      <c r="K39" s="126">
        <f>HLOOKUP($K$1,Budget!C:CG,Summarize!A39,FALSE)</f>
        <v>0</v>
      </c>
      <c r="L39" s="126">
        <f>HLOOKUP($K$1,'Old Forecast'!C:CG,Summarize!A39,FALSE)</f>
        <v>-48.3262</v>
      </c>
      <c r="M39" s="126">
        <f>HLOOKUP($K$1,'RP (apres)'!C:CG,Summarize!A39,FALSE)</f>
        <v>-49.472819999999999</v>
      </c>
      <c r="O39" s="126">
        <f t="shared" si="13"/>
        <v>-48.3262</v>
      </c>
      <c r="P39" s="126">
        <f t="shared" si="14"/>
        <v>-49.472819999999999</v>
      </c>
      <c r="Q39" s="126">
        <f t="shared" si="15"/>
        <v>-1.1466199999999986</v>
      </c>
    </row>
    <row r="40" spans="1:17" outlineLevel="1">
      <c r="A40" s="66">
        <v>42</v>
      </c>
      <c r="B40" s="161" t="s">
        <v>34</v>
      </c>
      <c r="C40" s="163">
        <f>HLOOKUP($C$3,Budget!C:CG,Summarize!A40,FALSE)</f>
        <v>-1525.524666477063</v>
      </c>
      <c r="D40" s="163">
        <f>HLOOKUP($C$3,'Old Forecast'!C:CG,Summarize!A40,FALSE)</f>
        <v>-296255.86936999997</v>
      </c>
      <c r="E40" s="163">
        <f>HLOOKUP($C$3,'RP (apres)'!C:CG,Summarize!A40,FALSE)</f>
        <v>-296255.86936999997</v>
      </c>
      <c r="F40" s="160"/>
      <c r="G40" s="163">
        <f t="shared" si="9"/>
        <v>-294730.34470352292</v>
      </c>
      <c r="H40" s="163">
        <f t="shared" si="10"/>
        <v>-294730.34470352292</v>
      </c>
      <c r="I40" s="163">
        <f t="shared" si="11"/>
        <v>0</v>
      </c>
      <c r="K40" s="126">
        <f>HLOOKUP($K$1,Budget!C:CG,Summarize!A40,FALSE)</f>
        <v>-754878.10325363697</v>
      </c>
      <c r="L40" s="126">
        <f>HLOOKUP($K$1,'Old Forecast'!C:CG,Summarize!A40,FALSE)</f>
        <v>-699319.17658923846</v>
      </c>
      <c r="M40" s="126">
        <f>HLOOKUP($K$1,'RP (apres)'!C:CG,Summarize!A40,FALSE)</f>
        <v>-699319.17658923846</v>
      </c>
      <c r="O40" s="126">
        <f t="shared" si="13"/>
        <v>55558.926664398517</v>
      </c>
      <c r="P40" s="126">
        <f t="shared" si="14"/>
        <v>55558.926664398517</v>
      </c>
      <c r="Q40" s="126">
        <f t="shared" si="15"/>
        <v>0</v>
      </c>
    </row>
    <row r="41" spans="1:17" outlineLevel="1">
      <c r="A41" s="66">
        <v>43</v>
      </c>
      <c r="B41" s="168" t="s">
        <v>35</v>
      </c>
      <c r="C41" s="163">
        <f>HLOOKUP($C$3,Budget!C:CG,Summarize!A41,FALSE)</f>
        <v>-1096.8169111384282</v>
      </c>
      <c r="D41" s="163">
        <f>HLOOKUP($C$3,'Old Forecast'!C:CG,Summarize!A41,FALSE)</f>
        <v>-21558.394370000002</v>
      </c>
      <c r="E41" s="163">
        <f>HLOOKUP($C$3,'RP (apres)'!C:CG,Summarize!A41,FALSE)</f>
        <v>-21558.394370000002</v>
      </c>
      <c r="F41" s="160"/>
      <c r="G41" s="163">
        <f t="shared" si="9"/>
        <v>-20461.577458861575</v>
      </c>
      <c r="H41" s="163">
        <f t="shared" si="10"/>
        <v>-20461.577458861575</v>
      </c>
      <c r="I41" s="163">
        <f t="shared" si="11"/>
        <v>0</v>
      </c>
      <c r="K41" s="126">
        <f>HLOOKUP($K$1,Budget!C:CG,Summarize!A41,FALSE)</f>
        <v>-337288.49963970808</v>
      </c>
      <c r="L41" s="126">
        <f>HLOOKUP($K$1,'Old Forecast'!C:CG,Summarize!A41,FALSE)</f>
        <v>-298611.50382795843</v>
      </c>
      <c r="M41" s="126">
        <f>HLOOKUP($K$1,'RP (apres)'!C:CG,Summarize!A41,FALSE)</f>
        <v>-298611.50382795843</v>
      </c>
      <c r="O41" s="126">
        <f t="shared" si="13"/>
        <v>38676.995811749657</v>
      </c>
      <c r="P41" s="126">
        <f t="shared" si="14"/>
        <v>38676.995811749657</v>
      </c>
      <c r="Q41" s="126">
        <f t="shared" si="15"/>
        <v>0</v>
      </c>
    </row>
    <row r="42" spans="1:17" outlineLevel="1">
      <c r="A42" s="66">
        <v>44</v>
      </c>
      <c r="B42" s="168" t="s">
        <v>36</v>
      </c>
      <c r="C42" s="163">
        <f>HLOOKUP($C$3,Budget!C:CG,Summarize!A42,FALSE)</f>
        <v>-428.70775533863491</v>
      </c>
      <c r="D42" s="163">
        <f>HLOOKUP($C$3,'Old Forecast'!C:CG,Summarize!A42,FALSE)</f>
        <v>-274697.47499999998</v>
      </c>
      <c r="E42" s="163">
        <f>HLOOKUP($C$3,'RP (apres)'!C:CG,Summarize!A42,FALSE)</f>
        <v>-274697.47499999998</v>
      </c>
      <c r="F42" s="160"/>
      <c r="G42" s="163">
        <f t="shared" si="9"/>
        <v>-274268.76724466134</v>
      </c>
      <c r="H42" s="163">
        <f t="shared" si="10"/>
        <v>-274268.76724466134</v>
      </c>
      <c r="I42" s="163">
        <f t="shared" si="11"/>
        <v>0</v>
      </c>
      <c r="K42" s="126">
        <f>HLOOKUP($K$1,Budget!C:CG,Summarize!A42,FALSE)</f>
        <v>-417589.60361392889</v>
      </c>
      <c r="L42" s="126">
        <f>HLOOKUP($K$1,'Old Forecast'!C:CG,Summarize!A42,FALSE)</f>
        <v>-400707.67276128003</v>
      </c>
      <c r="M42" s="126">
        <f>HLOOKUP($K$1,'RP (apres)'!C:CG,Summarize!A42,FALSE)</f>
        <v>-400707.67276128003</v>
      </c>
      <c r="O42" s="126">
        <f t="shared" si="13"/>
        <v>16881.93085264886</v>
      </c>
      <c r="P42" s="126">
        <f t="shared" si="14"/>
        <v>16881.93085264886</v>
      </c>
      <c r="Q42" s="126">
        <f t="shared" si="15"/>
        <v>0</v>
      </c>
    </row>
    <row r="43" spans="1:17" ht="15.5" outlineLevel="1">
      <c r="A43" s="66">
        <v>45</v>
      </c>
      <c r="B43" s="169" t="s">
        <v>37</v>
      </c>
      <c r="C43" s="170">
        <f t="shared" ref="C43:E43" si="16">C8+C15</f>
        <v>5224.0607986648702</v>
      </c>
      <c r="D43" s="170">
        <f t="shared" si="16"/>
        <v>-57253.713423593319</v>
      </c>
      <c r="E43" s="170">
        <f t="shared" si="16"/>
        <v>-57253.713423593319</v>
      </c>
      <c r="F43" s="160"/>
      <c r="G43" s="170">
        <f t="shared" si="9"/>
        <v>-62477.774222258187</v>
      </c>
      <c r="H43" s="170">
        <f t="shared" si="10"/>
        <v>-62477.774222258187</v>
      </c>
      <c r="I43" s="170">
        <f t="shared" si="11"/>
        <v>0</v>
      </c>
      <c r="K43" s="127">
        <f t="shared" ref="K43:M43" si="17">K8+K15</f>
        <v>1976490.8062176253</v>
      </c>
      <c r="L43" s="127">
        <f t="shared" si="17"/>
        <v>2232031.1421265369</v>
      </c>
      <c r="M43" s="127">
        <f t="shared" si="17"/>
        <v>2221374.6968416087</v>
      </c>
      <c r="O43" s="127">
        <f t="shared" si="13"/>
        <v>255540.33590891166</v>
      </c>
      <c r="P43" s="127">
        <f t="shared" si="14"/>
        <v>244883.89062398346</v>
      </c>
      <c r="Q43" s="127">
        <f t="shared" si="15"/>
        <v>-10656.445284928195</v>
      </c>
    </row>
    <row r="44" spans="1:17" outlineLevel="1">
      <c r="A44" s="66">
        <v>46</v>
      </c>
      <c r="B44" s="166"/>
      <c r="C44" s="160"/>
      <c r="D44" s="160"/>
      <c r="E44" s="160"/>
      <c r="F44" s="160"/>
      <c r="G44" s="160"/>
      <c r="H44" s="160"/>
      <c r="I44" s="160"/>
      <c r="K44" s="124"/>
      <c r="L44" s="124"/>
      <c r="M44" s="124"/>
      <c r="O44" s="124"/>
      <c r="P44" s="124"/>
      <c r="Q44" s="124"/>
    </row>
    <row r="45" spans="1:17">
      <c r="A45" s="66">
        <v>47</v>
      </c>
      <c r="B45" s="158" t="s">
        <v>38</v>
      </c>
      <c r="C45" s="159">
        <f t="shared" ref="C45:E45" si="18">SUM(C46:C47)</f>
        <v>522.47394564956051</v>
      </c>
      <c r="D45" s="159">
        <f t="shared" si="18"/>
        <v>3223.2490286367051</v>
      </c>
      <c r="E45" s="159">
        <f t="shared" si="18"/>
        <v>3223.2490286367051</v>
      </c>
      <c r="F45" s="160"/>
      <c r="G45" s="159">
        <f t="shared" ref="G45:G47" si="19">D45-C45</f>
        <v>2700.7750829871447</v>
      </c>
      <c r="H45" s="159">
        <f t="shared" ref="H45:H47" si="20">E45-C45</f>
        <v>2700.7750829871447</v>
      </c>
      <c r="I45" s="159">
        <f t="shared" ref="I45:I47" si="21">E45-D45</f>
        <v>0</v>
      </c>
      <c r="K45" s="123">
        <f t="shared" ref="K45:M45" si="22">SUM(K46:K47)</f>
        <v>854884.04458491935</v>
      </c>
      <c r="L45" s="123">
        <f t="shared" si="22"/>
        <v>857764.36060132436</v>
      </c>
      <c r="M45" s="123">
        <f t="shared" si="22"/>
        <v>857764.36060132436</v>
      </c>
      <c r="O45" s="123">
        <f t="shared" ref="O45:O47" si="23">L45-K45</f>
        <v>2880.3160164050059</v>
      </c>
      <c r="P45" s="123">
        <f t="shared" ref="P45:P47" si="24">M45-K45</f>
        <v>2880.3160164050059</v>
      </c>
      <c r="Q45" s="123">
        <f t="shared" ref="Q45:Q47" si="25">M45-L45</f>
        <v>0</v>
      </c>
    </row>
    <row r="46" spans="1:17" outlineLevel="1">
      <c r="A46" s="66">
        <v>48</v>
      </c>
      <c r="B46" s="171" t="s">
        <v>39</v>
      </c>
      <c r="C46" s="163">
        <f>HLOOKUP($C$3,Budget!C:CG,Summarize!A46,FALSE)</f>
        <v>0</v>
      </c>
      <c r="D46" s="163">
        <f>HLOOKUP($C$3,'Old Forecast'!C:CG,Summarize!A46,FALSE)</f>
        <v>0</v>
      </c>
      <c r="E46" s="163">
        <f>HLOOKUP($C$3,'RP (apres)'!C:CG,Summarize!A46,FALSE)</f>
        <v>0</v>
      </c>
      <c r="F46" s="160"/>
      <c r="G46" s="163">
        <f t="shared" si="19"/>
        <v>0</v>
      </c>
      <c r="H46" s="163">
        <f t="shared" si="20"/>
        <v>0</v>
      </c>
      <c r="I46" s="163">
        <f t="shared" si="21"/>
        <v>0</v>
      </c>
      <c r="K46" s="126">
        <f>HLOOKUP($K$1,Budget!C:CG,Summarize!A46,FALSE)</f>
        <v>845000</v>
      </c>
      <c r="L46" s="126">
        <f>HLOOKUP($K$1,'Old Forecast'!C:CG,Summarize!A46,FALSE)</f>
        <v>824530.05105999997</v>
      </c>
      <c r="M46" s="126">
        <f>HLOOKUP($K$1,'RP (apres)'!C:CG,Summarize!A46,FALSE)</f>
        <v>824530.05105999997</v>
      </c>
      <c r="O46" s="126">
        <f t="shared" si="23"/>
        <v>-20469.948940000031</v>
      </c>
      <c r="P46" s="126">
        <f t="shared" si="24"/>
        <v>-20469.948940000031</v>
      </c>
      <c r="Q46" s="126">
        <f t="shared" si="25"/>
        <v>0</v>
      </c>
    </row>
    <row r="47" spans="1:17" outlineLevel="1">
      <c r="A47" s="66">
        <v>49</v>
      </c>
      <c r="B47" s="171" t="s">
        <v>40</v>
      </c>
      <c r="C47" s="163">
        <f>HLOOKUP($C$3,Budget!C:CG,Summarize!A47,FALSE)</f>
        <v>522.47394564956051</v>
      </c>
      <c r="D47" s="163">
        <f>HLOOKUP($C$3,'Old Forecast'!C:CG,Summarize!A47,FALSE)</f>
        <v>3223.2490286367051</v>
      </c>
      <c r="E47" s="163">
        <f>HLOOKUP($C$3,'RP (apres)'!C:CG,Summarize!A47,FALSE)</f>
        <v>3223.2490286367051</v>
      </c>
      <c r="F47" s="160"/>
      <c r="G47" s="163">
        <f t="shared" si="19"/>
        <v>2700.7750829871447</v>
      </c>
      <c r="H47" s="163">
        <f t="shared" si="20"/>
        <v>2700.7750829871447</v>
      </c>
      <c r="I47" s="163">
        <f t="shared" si="21"/>
        <v>0</v>
      </c>
      <c r="K47" s="126">
        <f>HLOOKUP($K$1,Budget!C:CG,Summarize!A47,FALSE)</f>
        <v>9884.0445849194002</v>
      </c>
      <c r="L47" s="126">
        <f>HLOOKUP($K$1,'Old Forecast'!C:CG,Summarize!A47,FALSE)</f>
        <v>33234.309541324386</v>
      </c>
      <c r="M47" s="126">
        <f>HLOOKUP($K$1,'RP (apres)'!C:CG,Summarize!A47,FALSE)</f>
        <v>33234.309541324386</v>
      </c>
      <c r="O47" s="126">
        <f t="shared" si="23"/>
        <v>23350.264956404986</v>
      </c>
      <c r="P47" s="126">
        <f t="shared" si="24"/>
        <v>23350.264956404986</v>
      </c>
      <c r="Q47" s="126">
        <f t="shared" si="25"/>
        <v>0</v>
      </c>
    </row>
    <row r="48" spans="1:17" outlineLevel="1">
      <c r="A48" s="66">
        <v>50</v>
      </c>
      <c r="B48" s="166"/>
      <c r="C48" s="160"/>
      <c r="D48" s="160"/>
      <c r="E48" s="160"/>
      <c r="F48" s="160"/>
      <c r="G48" s="160"/>
      <c r="H48" s="160"/>
      <c r="I48" s="160"/>
      <c r="K48" s="124"/>
      <c r="L48" s="124"/>
      <c r="M48" s="124"/>
      <c r="O48" s="124"/>
      <c r="P48" s="124"/>
      <c r="Q48" s="124"/>
    </row>
    <row r="49" spans="1:20">
      <c r="A49" s="66">
        <v>51</v>
      </c>
      <c r="B49" s="158" t="s">
        <v>41</v>
      </c>
      <c r="C49" s="159">
        <f t="shared" ref="C49:E49" si="26">SUM(C50:C54)</f>
        <v>-4154.6728901889755</v>
      </c>
      <c r="D49" s="159">
        <f t="shared" si="26"/>
        <v>-103.90836726186456</v>
      </c>
      <c r="E49" s="159">
        <f t="shared" si="26"/>
        <v>-103.90836726186456</v>
      </c>
      <c r="F49" s="160"/>
      <c r="G49" s="159">
        <f t="shared" ref="G49:G54" si="27">D49-C49</f>
        <v>4050.7645229271111</v>
      </c>
      <c r="H49" s="159">
        <f t="shared" ref="H49:H54" si="28">E49-C49</f>
        <v>4050.7645229271111</v>
      </c>
      <c r="I49" s="159">
        <f t="shared" ref="I49:I54" si="29">E49-D49</f>
        <v>0</v>
      </c>
      <c r="K49" s="123">
        <f t="shared" ref="K49:M49" si="30">SUM(K50:K54)</f>
        <v>-1485439.7616571484</v>
      </c>
      <c r="L49" s="123">
        <f t="shared" si="30"/>
        <v>-1587157.8200694353</v>
      </c>
      <c r="M49" s="123">
        <f t="shared" si="30"/>
        <v>-1586125.6295762351</v>
      </c>
      <c r="O49" s="123">
        <f t="shared" ref="O49:O54" si="31">L49-K49</f>
        <v>-101718.05841228692</v>
      </c>
      <c r="P49" s="123">
        <f t="shared" ref="P49:P54" si="32">M49-K49</f>
        <v>-100685.86791908671</v>
      </c>
      <c r="Q49" s="123">
        <f t="shared" ref="Q49:Q54" si="33">M49-L49</f>
        <v>1032.1904932002071</v>
      </c>
    </row>
    <row r="50" spans="1:20" outlineLevel="1">
      <c r="A50" s="66">
        <v>52</v>
      </c>
      <c r="B50" s="171" t="s">
        <v>42</v>
      </c>
      <c r="C50" s="163">
        <f>HLOOKUP($C$3,Budget!C:CG,Summarize!A50,FALSE)</f>
        <v>-2365.2780200023858</v>
      </c>
      <c r="D50" s="163">
        <f>HLOOKUP($C$3,'Old Forecast'!C:CG,Summarize!A50,FALSE)</f>
        <v>0</v>
      </c>
      <c r="E50" s="163">
        <f>HLOOKUP($C$3,'RP (apres)'!C:CG,Summarize!A50,FALSE)</f>
        <v>0</v>
      </c>
      <c r="F50" s="160"/>
      <c r="G50" s="163">
        <f t="shared" si="27"/>
        <v>2365.2780200023858</v>
      </c>
      <c r="H50" s="163">
        <f t="shared" si="28"/>
        <v>2365.2780200023858</v>
      </c>
      <c r="I50" s="163">
        <f t="shared" si="29"/>
        <v>0</v>
      </c>
      <c r="K50" s="126">
        <f>HLOOKUP($K$1,Budget!C:CG,Summarize!A50,FALSE)</f>
        <v>-1244453.125</v>
      </c>
      <c r="L50" s="126">
        <f>HLOOKUP($K$1,'Old Forecast'!C:CG,Summarize!A50,FALSE)</f>
        <v>-1282620.9375</v>
      </c>
      <c r="M50" s="126">
        <f>HLOOKUP($K$1,'RP (apres)'!C:CG,Summarize!A50,FALSE)</f>
        <v>-1282620.9375</v>
      </c>
      <c r="O50" s="126">
        <f t="shared" si="31"/>
        <v>-38167.8125</v>
      </c>
      <c r="P50" s="126">
        <f t="shared" si="32"/>
        <v>-38167.8125</v>
      </c>
      <c r="Q50" s="126">
        <f t="shared" si="33"/>
        <v>0</v>
      </c>
    </row>
    <row r="51" spans="1:20" outlineLevel="1">
      <c r="A51" s="66">
        <v>53</v>
      </c>
      <c r="B51" s="171" t="s">
        <v>43</v>
      </c>
      <c r="C51" s="163">
        <f>HLOOKUP($C$3,Budget!C:CG,Summarize!A51,FALSE)</f>
        <v>0</v>
      </c>
      <c r="D51" s="163">
        <f>HLOOKUP($C$3,'Old Forecast'!C:CG,Summarize!A51,FALSE)</f>
        <v>0</v>
      </c>
      <c r="E51" s="163">
        <f>HLOOKUP($C$3,'RP (apres)'!C:CG,Summarize!A51,FALSE)</f>
        <v>0</v>
      </c>
      <c r="F51" s="160"/>
      <c r="G51" s="163">
        <f t="shared" si="27"/>
        <v>0</v>
      </c>
      <c r="H51" s="163">
        <f t="shared" si="28"/>
        <v>0</v>
      </c>
      <c r="I51" s="163">
        <f t="shared" si="29"/>
        <v>0</v>
      </c>
      <c r="K51" s="126">
        <f>HLOOKUP($K$1,Budget!C:CG,Summarize!A51,FALSE)</f>
        <v>0</v>
      </c>
      <c r="L51" s="126">
        <f>HLOOKUP($K$1,'Old Forecast'!C:CG,Summarize!A51,FALSE)</f>
        <v>0</v>
      </c>
      <c r="M51" s="126">
        <f>HLOOKUP($K$1,'RP (apres)'!C:CG,Summarize!A51,FALSE)</f>
        <v>0</v>
      </c>
      <c r="O51" s="126">
        <f t="shared" si="31"/>
        <v>0</v>
      </c>
      <c r="P51" s="126">
        <f t="shared" si="32"/>
        <v>0</v>
      </c>
      <c r="Q51" s="126">
        <f t="shared" si="33"/>
        <v>0</v>
      </c>
    </row>
    <row r="52" spans="1:20" outlineLevel="1">
      <c r="A52" s="66">
        <v>54</v>
      </c>
      <c r="B52" s="171" t="s">
        <v>44</v>
      </c>
      <c r="C52" s="163">
        <f>HLOOKUP($C$3,Budget!C:CG,Summarize!A52,FALSE)</f>
        <v>-22.309067564082085</v>
      </c>
      <c r="D52" s="163">
        <f>HLOOKUP($C$3,'Old Forecast'!C:CG,Summarize!A52,FALSE)</f>
        <v>-103.90836726186456</v>
      </c>
      <c r="E52" s="163">
        <f>HLOOKUP($C$3,'RP (apres)'!C:CG,Summarize!A52,FALSE)</f>
        <v>-103.90836726186456</v>
      </c>
      <c r="F52" s="160"/>
      <c r="G52" s="163">
        <f t="shared" si="27"/>
        <v>-81.59929969778247</v>
      </c>
      <c r="H52" s="163">
        <f t="shared" si="28"/>
        <v>-81.59929969778247</v>
      </c>
      <c r="I52" s="163">
        <f t="shared" si="29"/>
        <v>0</v>
      </c>
      <c r="K52" s="126">
        <f>HLOOKUP($K$1,Budget!C:CG,Summarize!A52,FALSE)</f>
        <v>-643.34894556387985</v>
      </c>
      <c r="L52" s="126">
        <f>HLOOKUP($K$1,'Old Forecast'!C:CG,Summarize!A52,FALSE)</f>
        <v>-19112.219153651691</v>
      </c>
      <c r="M52" s="126">
        <f>HLOOKUP($K$1,'RP (apres)'!C:CG,Summarize!A52,FALSE)</f>
        <v>-19002.192324901691</v>
      </c>
      <c r="O52" s="126">
        <f t="shared" si="31"/>
        <v>-18468.87020808781</v>
      </c>
      <c r="P52" s="126">
        <f t="shared" si="32"/>
        <v>-18358.84337933781</v>
      </c>
      <c r="Q52" s="126">
        <f t="shared" si="33"/>
        <v>110.02682875000028</v>
      </c>
    </row>
    <row r="53" spans="1:20" outlineLevel="1">
      <c r="A53" s="66">
        <v>55</v>
      </c>
      <c r="B53" s="171" t="s">
        <v>45</v>
      </c>
      <c r="C53" s="163">
        <f>HLOOKUP($C$3,Budget!C:CG,Summarize!A53,FALSE)</f>
        <v>-1767.0858026225076</v>
      </c>
      <c r="D53" s="163">
        <f>HLOOKUP($C$3,'Old Forecast'!C:CG,Summarize!A53,FALSE)</f>
        <v>0</v>
      </c>
      <c r="E53" s="163">
        <f>HLOOKUP($C$3,'RP (apres)'!C:CG,Summarize!A53,FALSE)</f>
        <v>0</v>
      </c>
      <c r="F53" s="160"/>
      <c r="G53" s="163">
        <f t="shared" si="27"/>
        <v>1767.0858026225076</v>
      </c>
      <c r="H53" s="163">
        <f t="shared" si="28"/>
        <v>1767.0858026225076</v>
      </c>
      <c r="I53" s="163">
        <f t="shared" si="29"/>
        <v>0</v>
      </c>
      <c r="K53" s="126">
        <f>HLOOKUP($K$1,Budget!C:CG,Summarize!A53,FALSE)</f>
        <v>-240343.28771158447</v>
      </c>
      <c r="L53" s="126">
        <f>HLOOKUP($K$1,'Old Forecast'!C:CG,Summarize!A53,FALSE)</f>
        <v>-285424.66341578349</v>
      </c>
      <c r="M53" s="126">
        <f>HLOOKUP($K$1,'RP (apres)'!C:CG,Summarize!A53,FALSE)</f>
        <v>-284502.4997513335</v>
      </c>
      <c r="O53" s="126">
        <f t="shared" si="31"/>
        <v>-45081.375704199017</v>
      </c>
      <c r="P53" s="126">
        <f t="shared" si="32"/>
        <v>-44159.212039749022</v>
      </c>
      <c r="Q53" s="126">
        <f t="shared" si="33"/>
        <v>922.16366444999585</v>
      </c>
    </row>
    <row r="54" spans="1:20" outlineLevel="1">
      <c r="A54" s="66">
        <v>56</v>
      </c>
      <c r="B54" s="171" t="s">
        <v>689</v>
      </c>
      <c r="C54" s="163">
        <f>HLOOKUP($C$3,Budget!C:CG,Summarize!A54,FALSE)</f>
        <v>0</v>
      </c>
      <c r="D54" s="163">
        <f>HLOOKUP($C$3,'Old Forecast'!C:CG,Summarize!A54,FALSE)</f>
        <v>0</v>
      </c>
      <c r="E54" s="163">
        <f>HLOOKUP($C$3,'RP (apres)'!C:CG,Summarize!A54,FALSE)</f>
        <v>0</v>
      </c>
      <c r="F54" s="160"/>
      <c r="G54" s="163">
        <f t="shared" si="27"/>
        <v>0</v>
      </c>
      <c r="H54" s="163">
        <f t="shared" si="28"/>
        <v>0</v>
      </c>
      <c r="I54" s="163">
        <f t="shared" si="29"/>
        <v>0</v>
      </c>
      <c r="K54" s="126">
        <f>HLOOKUP($K$1,Budget!C:CG,Summarize!A54,FALSE)</f>
        <v>0</v>
      </c>
      <c r="L54" s="126">
        <f>HLOOKUP($K$1,'Old Forecast'!C:CG,Summarize!A54,FALSE)</f>
        <v>0</v>
      </c>
      <c r="M54" s="126">
        <f>HLOOKUP($K$1,'RP (apres)'!C:CG,Summarize!A54,FALSE)</f>
        <v>0</v>
      </c>
      <c r="O54" s="126">
        <f t="shared" si="31"/>
        <v>0</v>
      </c>
      <c r="P54" s="126">
        <f t="shared" si="32"/>
        <v>0</v>
      </c>
      <c r="Q54" s="126">
        <f t="shared" si="33"/>
        <v>0</v>
      </c>
    </row>
    <row r="55" spans="1:20" outlineLevel="1">
      <c r="A55" s="66">
        <v>57</v>
      </c>
      <c r="B55" s="171"/>
      <c r="C55" s="160"/>
      <c r="D55" s="160"/>
      <c r="E55" s="160"/>
      <c r="F55" s="160"/>
      <c r="G55" s="160"/>
      <c r="H55" s="160"/>
      <c r="I55" s="160"/>
      <c r="K55" s="124"/>
      <c r="L55" s="124"/>
      <c r="M55" s="124"/>
      <c r="O55" s="124"/>
      <c r="P55" s="124"/>
      <c r="Q55" s="124"/>
    </row>
    <row r="56" spans="1:20">
      <c r="A56" s="66">
        <v>58</v>
      </c>
      <c r="B56" s="158" t="s">
        <v>46</v>
      </c>
      <c r="C56" s="159">
        <f>C57</f>
        <v>0</v>
      </c>
      <c r="D56" s="159">
        <f t="shared" ref="D56:E56" si="34">D57</f>
        <v>0</v>
      </c>
      <c r="E56" s="159">
        <f t="shared" si="34"/>
        <v>0</v>
      </c>
      <c r="F56" s="160"/>
      <c r="G56" s="159">
        <f t="shared" ref="G56:G57" si="35">D56-C56</f>
        <v>0</v>
      </c>
      <c r="H56" s="159">
        <f t="shared" ref="H56:H57" si="36">E56-C56</f>
        <v>0</v>
      </c>
      <c r="I56" s="159">
        <f t="shared" ref="I56:I57" si="37">E56-D56</f>
        <v>0</v>
      </c>
      <c r="K56" s="123">
        <f t="shared" ref="K56:M56" si="38">K57</f>
        <v>0</v>
      </c>
      <c r="L56" s="123">
        <f t="shared" si="38"/>
        <v>0</v>
      </c>
      <c r="M56" s="123">
        <f t="shared" si="38"/>
        <v>0</v>
      </c>
      <c r="O56" s="123">
        <f t="shared" ref="O56:O57" si="39">L56-K56</f>
        <v>0</v>
      </c>
      <c r="P56" s="123">
        <f t="shared" ref="P56:P57" si="40">M56-K56</f>
        <v>0</v>
      </c>
      <c r="Q56" s="123">
        <f t="shared" ref="Q56:Q57" si="41">M56-L56</f>
        <v>0</v>
      </c>
    </row>
    <row r="57" spans="1:20" outlineLevel="1">
      <c r="A57" s="66">
        <v>59</v>
      </c>
      <c r="B57" s="171" t="s">
        <v>690</v>
      </c>
      <c r="C57" s="163">
        <f>HLOOKUP($C$3,Budget!C:CG,Summarize!A57,FALSE)</f>
        <v>0</v>
      </c>
      <c r="D57" s="163">
        <f>HLOOKUP($C$3,'Old Forecast'!C:CG,Summarize!A57,FALSE)</f>
        <v>0</v>
      </c>
      <c r="E57" s="163">
        <f>HLOOKUP($C$3,'RP (apres)'!C:CG,Summarize!A57,FALSE)</f>
        <v>0</v>
      </c>
      <c r="F57" s="160"/>
      <c r="G57" s="163">
        <f t="shared" si="35"/>
        <v>0</v>
      </c>
      <c r="H57" s="163">
        <f t="shared" si="36"/>
        <v>0</v>
      </c>
      <c r="I57" s="163">
        <f t="shared" si="37"/>
        <v>0</v>
      </c>
      <c r="K57" s="126">
        <f>HLOOKUP($K$1,Budget!C:CG,Summarize!A57,FALSE)</f>
        <v>0</v>
      </c>
      <c r="L57" s="126">
        <f>HLOOKUP($K$1,'Old Forecast'!C:CG,Summarize!A57,FALSE)</f>
        <v>0</v>
      </c>
      <c r="M57" s="126">
        <f>HLOOKUP($K$1,'RP (apres)'!C:CG,Summarize!A57,FALSE)</f>
        <v>0</v>
      </c>
      <c r="O57" s="126">
        <f t="shared" si="39"/>
        <v>0</v>
      </c>
      <c r="P57" s="126">
        <f t="shared" si="40"/>
        <v>0</v>
      </c>
      <c r="Q57" s="126">
        <f t="shared" si="41"/>
        <v>0</v>
      </c>
    </row>
    <row r="58" spans="1:20" outlineLevel="1">
      <c r="A58" s="66">
        <v>60</v>
      </c>
      <c r="B58" s="171"/>
      <c r="C58" s="160"/>
      <c r="D58" s="160"/>
      <c r="E58" s="160"/>
      <c r="F58" s="160"/>
      <c r="G58" s="160"/>
      <c r="H58" s="160"/>
      <c r="I58" s="160"/>
      <c r="K58" s="124"/>
      <c r="L58" s="124"/>
      <c r="M58" s="124"/>
      <c r="O58" s="124"/>
      <c r="P58" s="124"/>
      <c r="Q58" s="124"/>
    </row>
    <row r="59" spans="1:20">
      <c r="A59" s="66">
        <v>61</v>
      </c>
      <c r="B59" s="158" t="s">
        <v>47</v>
      </c>
      <c r="C59" s="159">
        <f t="shared" ref="C59:E59" si="42">SUM(C60:C61)</f>
        <v>-50</v>
      </c>
      <c r="D59" s="159">
        <f t="shared" si="42"/>
        <v>-12293.9490377819</v>
      </c>
      <c r="E59" s="159">
        <f t="shared" si="42"/>
        <v>-12293.9490377819</v>
      </c>
      <c r="F59" s="160"/>
      <c r="G59" s="159">
        <f t="shared" ref="G59:G61" si="43">D59-C59</f>
        <v>-12243.9490377819</v>
      </c>
      <c r="H59" s="159">
        <f t="shared" ref="H59:H61" si="44">E59-C59</f>
        <v>-12243.9490377819</v>
      </c>
      <c r="I59" s="159">
        <f t="shared" ref="I59:I61" si="45">E59-D59</f>
        <v>0</v>
      </c>
      <c r="K59" s="123">
        <f t="shared" ref="K59:M59" si="46">SUM(K60:K61)</f>
        <v>-360578.51223535178</v>
      </c>
      <c r="L59" s="123">
        <f t="shared" si="46"/>
        <v>-293555.36062681949</v>
      </c>
      <c r="M59" s="123">
        <f t="shared" si="46"/>
        <v>-237323.08671669808</v>
      </c>
      <c r="O59" s="123">
        <f t="shared" ref="O59:O61" si="47">L59-K59</f>
        <v>67023.151608532295</v>
      </c>
      <c r="P59" s="123">
        <f t="shared" ref="P59:P61" si="48">M59-K59</f>
        <v>123255.4255186537</v>
      </c>
      <c r="Q59" s="123">
        <f t="shared" ref="Q59:Q61" si="49">M59-L59</f>
        <v>56232.27391012141</v>
      </c>
    </row>
    <row r="60" spans="1:20" outlineLevel="1">
      <c r="A60" s="66">
        <v>62</v>
      </c>
      <c r="B60" s="171" t="s">
        <v>691</v>
      </c>
      <c r="C60" s="163">
        <f>HLOOKUP($C$3,Budget!C:CG,Summarize!A60,FALSE)</f>
        <v>0</v>
      </c>
      <c r="D60" s="163">
        <f>HLOOKUP($C$3,'Old Forecast'!C:CG,Summarize!A60,FALSE)</f>
        <v>0</v>
      </c>
      <c r="E60" s="163">
        <f>HLOOKUP($C$3,'RP (apres)'!C:CG,Summarize!A60,FALSE)</f>
        <v>0</v>
      </c>
      <c r="F60" s="160"/>
      <c r="G60" s="163">
        <f t="shared" si="43"/>
        <v>0</v>
      </c>
      <c r="H60" s="163">
        <f t="shared" si="44"/>
        <v>0</v>
      </c>
      <c r="I60" s="163">
        <f t="shared" si="45"/>
        <v>0</v>
      </c>
      <c r="K60" s="126">
        <f>HLOOKUP($K$1,Budget!C:CG,Summarize!A60,FALSE)</f>
        <v>-249469.02627828301</v>
      </c>
      <c r="L60" s="126">
        <f>HLOOKUP($K$1,'Old Forecast'!C:CG,Summarize!A60,FALSE)</f>
        <v>-90120.093205191995</v>
      </c>
      <c r="M60" s="126">
        <f>HLOOKUP($K$1,'RP (apres)'!C:CG,Summarize!A60,FALSE)</f>
        <v>-90120.093205191995</v>
      </c>
      <c r="O60" s="126">
        <f t="shared" si="47"/>
        <v>159348.93307309103</v>
      </c>
      <c r="P60" s="126">
        <f t="shared" si="48"/>
        <v>159348.93307309103</v>
      </c>
      <c r="Q60" s="126">
        <f t="shared" si="49"/>
        <v>0</v>
      </c>
    </row>
    <row r="61" spans="1:20" outlineLevel="1">
      <c r="A61" s="66">
        <v>63</v>
      </c>
      <c r="B61" s="171" t="s">
        <v>48</v>
      </c>
      <c r="C61" s="163">
        <f>HLOOKUP($C$3,Budget!C:CG,Summarize!A61,FALSE)</f>
        <v>-50</v>
      </c>
      <c r="D61" s="163">
        <f>HLOOKUP($C$3,'Old Forecast'!C:CG,Summarize!A61,FALSE)</f>
        <v>-12293.9490377819</v>
      </c>
      <c r="E61" s="163">
        <f>HLOOKUP($C$3,'RP (apres)'!C:CG,Summarize!A61,FALSE)</f>
        <v>-12293.9490377819</v>
      </c>
      <c r="F61" s="160"/>
      <c r="G61" s="163">
        <f t="shared" si="43"/>
        <v>-12243.9490377819</v>
      </c>
      <c r="H61" s="163">
        <f t="shared" si="44"/>
        <v>-12243.9490377819</v>
      </c>
      <c r="I61" s="163">
        <f t="shared" si="45"/>
        <v>0</v>
      </c>
      <c r="K61" s="126">
        <f>HLOOKUP($K$1,Budget!C:CG,Summarize!A61,FALSE)</f>
        <v>-111109.48595706877</v>
      </c>
      <c r="L61" s="126">
        <f>HLOOKUP($K$1,'Old Forecast'!C:CG,Summarize!A61,FALSE)</f>
        <v>-203435.2674216275</v>
      </c>
      <c r="M61" s="126">
        <f>HLOOKUP($K$1,'RP (apres)'!C:CG,Summarize!A61,FALSE)</f>
        <v>-147202.99351150609</v>
      </c>
      <c r="O61" s="126">
        <f t="shared" si="47"/>
        <v>-92325.781464558735</v>
      </c>
      <c r="P61" s="126">
        <f t="shared" si="48"/>
        <v>-36093.507554437325</v>
      </c>
      <c r="Q61" s="126">
        <f t="shared" si="49"/>
        <v>56232.27391012141</v>
      </c>
    </row>
    <row r="62" spans="1:20" outlineLevel="1">
      <c r="A62" s="66">
        <v>64</v>
      </c>
      <c r="B62" s="171"/>
      <c r="C62" s="160"/>
      <c r="D62" s="160"/>
      <c r="E62" s="160"/>
      <c r="F62" s="160"/>
      <c r="G62" s="160"/>
      <c r="H62" s="160"/>
      <c r="I62" s="160"/>
      <c r="K62" s="124"/>
      <c r="L62" s="124"/>
      <c r="M62" s="124"/>
      <c r="O62" s="124"/>
      <c r="P62" s="124"/>
      <c r="Q62" s="124"/>
    </row>
    <row r="63" spans="1:20">
      <c r="A63" s="66">
        <v>65</v>
      </c>
      <c r="B63" s="158" t="s">
        <v>49</v>
      </c>
      <c r="C63" s="159">
        <f t="shared" ref="C63:E63" si="50">SUM(C64:C67)</f>
        <v>0</v>
      </c>
      <c r="D63" s="159">
        <f t="shared" si="50"/>
        <v>0</v>
      </c>
      <c r="E63" s="159">
        <f t="shared" si="50"/>
        <v>0</v>
      </c>
      <c r="F63" s="160"/>
      <c r="G63" s="159">
        <f t="shared" ref="G63:G67" si="51">D63-C63</f>
        <v>0</v>
      </c>
      <c r="H63" s="159">
        <f t="shared" ref="H63:H67" si="52">E63-C63</f>
        <v>0</v>
      </c>
      <c r="I63" s="159">
        <f t="shared" ref="I63:I67" si="53">E63-D63</f>
        <v>0</v>
      </c>
      <c r="K63" s="123">
        <f>SUM(K64:K68)</f>
        <v>-974153.50119117904</v>
      </c>
      <c r="L63" s="123">
        <f>SUM(L64:L68)</f>
        <v>-973984.7</v>
      </c>
      <c r="M63" s="123">
        <f>SUM(M64:M68)</f>
        <v>-973984.7</v>
      </c>
      <c r="O63" s="123">
        <f t="shared" ref="O63:O67" si="54">L63-K63</f>
        <v>168.8011911790818</v>
      </c>
      <c r="P63" s="123">
        <f>M63-K63</f>
        <v>168.8011911790818</v>
      </c>
      <c r="Q63" s="123">
        <f t="shared" ref="Q63:Q67" si="55">M63-L63</f>
        <v>0</v>
      </c>
      <c r="R63" s="124">
        <f>'RP (apres)'!AE65</f>
        <v>0</v>
      </c>
      <c r="S63" s="124">
        <f>R63+P6</f>
        <v>-171937.65943912769</v>
      </c>
      <c r="T63" s="124">
        <f>P49+S63</f>
        <v>-272623.52735821437</v>
      </c>
    </row>
    <row r="64" spans="1:20" outlineLevel="1">
      <c r="A64" s="66">
        <v>66</v>
      </c>
      <c r="B64" s="171" t="s">
        <v>50</v>
      </c>
      <c r="C64" s="163">
        <f>HLOOKUP($C$3,Budget!C:CG,Summarize!A64,FALSE)</f>
        <v>0</v>
      </c>
      <c r="D64" s="163">
        <f>HLOOKUP($C$3,'Old Forecast'!C:CG,Summarize!A64,FALSE)</f>
        <v>0</v>
      </c>
      <c r="E64" s="163">
        <f>HLOOKUP($C$3,'RP (apres)'!C:CG,Summarize!A64,FALSE)</f>
        <v>0</v>
      </c>
      <c r="F64" s="160"/>
      <c r="G64" s="163">
        <f t="shared" si="51"/>
        <v>0</v>
      </c>
      <c r="H64" s="163">
        <f t="shared" si="52"/>
        <v>0</v>
      </c>
      <c r="I64" s="163">
        <f t="shared" si="53"/>
        <v>0</v>
      </c>
      <c r="K64" s="126">
        <f>HLOOKUP($K$1,Budget!C:CG,Summarize!A64,FALSE)</f>
        <v>0</v>
      </c>
      <c r="L64" s="126">
        <f>HLOOKUP($K$1,'Old Forecast'!C:CG,Summarize!A64,FALSE)</f>
        <v>0</v>
      </c>
      <c r="M64" s="126">
        <f>HLOOKUP($K$1,'RP (apres)'!C:CG,Summarize!A64,FALSE)</f>
        <v>0</v>
      </c>
      <c r="O64" s="126">
        <f t="shared" si="54"/>
        <v>0</v>
      </c>
      <c r="P64" s="126">
        <f t="shared" ref="P64:P67" si="56">M64-K64</f>
        <v>0</v>
      </c>
      <c r="Q64" s="126">
        <f t="shared" si="55"/>
        <v>0</v>
      </c>
    </row>
    <row r="65" spans="1:18" outlineLevel="1">
      <c r="A65" s="66">
        <v>67</v>
      </c>
      <c r="B65" s="171" t="s">
        <v>51</v>
      </c>
      <c r="C65" s="163">
        <f>HLOOKUP($C$3,Budget!C:CG,Summarize!A65,FALSE)</f>
        <v>0</v>
      </c>
      <c r="D65" s="163">
        <f>HLOOKUP($C$3,'Old Forecast'!C:CG,Summarize!A65,FALSE)</f>
        <v>0</v>
      </c>
      <c r="E65" s="163">
        <f>HLOOKUP($C$3,'RP (apres)'!C:CG,Summarize!A65,FALSE)</f>
        <v>0</v>
      </c>
      <c r="F65" s="160"/>
      <c r="G65" s="163">
        <f t="shared" si="51"/>
        <v>0</v>
      </c>
      <c r="H65" s="163">
        <f t="shared" si="52"/>
        <v>0</v>
      </c>
      <c r="I65" s="163">
        <f t="shared" si="53"/>
        <v>0</v>
      </c>
      <c r="K65" s="126">
        <f>HLOOKUP($K$1,Budget!C:CG,Summarize!A65,FALSE)</f>
        <v>-300900</v>
      </c>
      <c r="L65" s="126">
        <f>HLOOKUP($K$1,'Old Forecast'!C:CG,Summarize!A65,FALSE)</f>
        <v>-490984.7</v>
      </c>
      <c r="M65" s="126">
        <f>HLOOKUP($K$1,'RP (apres)'!C:CG,Summarize!A65,FALSE)</f>
        <v>-490984.7</v>
      </c>
      <c r="O65" s="126">
        <f t="shared" si="54"/>
        <v>-190084.7</v>
      </c>
      <c r="P65" s="126">
        <f t="shared" si="56"/>
        <v>-190084.7</v>
      </c>
      <c r="Q65" s="126">
        <f t="shared" si="55"/>
        <v>0</v>
      </c>
    </row>
    <row r="66" spans="1:18" outlineLevel="1">
      <c r="A66" s="66">
        <v>68</v>
      </c>
      <c r="B66" s="171" t="s">
        <v>52</v>
      </c>
      <c r="C66" s="163">
        <f>HLOOKUP($C$3,Budget!C:CG,Summarize!A66,FALSE)</f>
        <v>0</v>
      </c>
      <c r="D66" s="163">
        <f>HLOOKUP($C$3,'Old Forecast'!C:CG,Summarize!A66,FALSE)</f>
        <v>0</v>
      </c>
      <c r="E66" s="163">
        <f>HLOOKUP($C$3,'RP (apres)'!C:CG,Summarize!A66,FALSE)</f>
        <v>0</v>
      </c>
      <c r="F66" s="160"/>
      <c r="G66" s="163">
        <f t="shared" si="51"/>
        <v>0</v>
      </c>
      <c r="H66" s="163">
        <f t="shared" si="52"/>
        <v>0</v>
      </c>
      <c r="I66" s="163">
        <f t="shared" si="53"/>
        <v>0</v>
      </c>
      <c r="K66" s="126">
        <f>HLOOKUP($K$1,Budget!C:CG,Summarize!A66,FALSE)</f>
        <v>0</v>
      </c>
      <c r="L66" s="126">
        <f>HLOOKUP($K$1,'Old Forecast'!C:CG,Summarize!A66,FALSE)</f>
        <v>0</v>
      </c>
      <c r="M66" s="126">
        <f>HLOOKUP($K$1,'RP (apres)'!C:CG,Summarize!A66,FALSE)</f>
        <v>0</v>
      </c>
      <c r="O66" s="126">
        <f t="shared" si="54"/>
        <v>0</v>
      </c>
      <c r="P66" s="126">
        <f t="shared" si="56"/>
        <v>0</v>
      </c>
      <c r="Q66" s="126">
        <f t="shared" si="55"/>
        <v>0</v>
      </c>
    </row>
    <row r="67" spans="1:18" outlineLevel="1">
      <c r="A67" s="66">
        <v>69</v>
      </c>
      <c r="B67" s="171" t="s">
        <v>53</v>
      </c>
      <c r="C67" s="163">
        <f>HLOOKUP($C$3,Budget!C:CG,Summarize!A67,FALSE)</f>
        <v>0</v>
      </c>
      <c r="D67" s="163">
        <f>HLOOKUP($C$3,'Old Forecast'!C:CG,Summarize!A67,FALSE)</f>
        <v>0</v>
      </c>
      <c r="E67" s="163">
        <f>HLOOKUP($C$3,'RP (apres)'!C:CG,Summarize!A67,FALSE)</f>
        <v>0</v>
      </c>
      <c r="F67" s="160"/>
      <c r="G67" s="163">
        <f t="shared" si="51"/>
        <v>0</v>
      </c>
      <c r="H67" s="163">
        <f t="shared" si="52"/>
        <v>0</v>
      </c>
      <c r="I67" s="163">
        <f t="shared" si="53"/>
        <v>0</v>
      </c>
      <c r="K67" s="126">
        <f>HLOOKUP($K$1,Budget!C:CG,Summarize!A67,FALSE)</f>
        <v>-143253.50119117898</v>
      </c>
      <c r="L67" s="126">
        <f>HLOOKUP($K$1,'Old Forecast'!C:CG,Summarize!A67,FALSE)</f>
        <v>-483000</v>
      </c>
      <c r="M67" s="126">
        <f>HLOOKUP($K$1,'RP (apres)'!C:CG,Summarize!A67,FALSE)</f>
        <v>-483000</v>
      </c>
      <c r="O67" s="126">
        <f t="shared" si="54"/>
        <v>-339746.49880882102</v>
      </c>
      <c r="P67" s="126">
        <f t="shared" si="56"/>
        <v>-339746.49880882102</v>
      </c>
      <c r="Q67" s="126">
        <f t="shared" si="55"/>
        <v>0</v>
      </c>
    </row>
    <row r="68" spans="1:18" outlineLevel="1">
      <c r="A68" s="66">
        <v>70</v>
      </c>
      <c r="B68" s="171" t="s">
        <v>1046</v>
      </c>
      <c r="C68" s="163">
        <f>HLOOKUP($C$3,Budget!C:CG,Summarize!A68,FALSE)</f>
        <v>0</v>
      </c>
      <c r="D68" s="163">
        <f>HLOOKUP($C$3,'Old Forecast'!C:CG,Summarize!A68,FALSE)</f>
        <v>0</v>
      </c>
      <c r="E68" s="163">
        <f>HLOOKUP($C$3,'RP (apres)'!C:CG,Summarize!A68,FALSE)</f>
        <v>0</v>
      </c>
      <c r="F68" s="160"/>
      <c r="G68" s="163">
        <f t="shared" ref="G68" si="57">D68-C68</f>
        <v>0</v>
      </c>
      <c r="H68" s="163">
        <f t="shared" ref="H68" si="58">E68-C68</f>
        <v>0</v>
      </c>
      <c r="I68" s="163">
        <f t="shared" ref="I68" si="59">E68-D68</f>
        <v>0</v>
      </c>
      <c r="K68" s="126">
        <f>HLOOKUP($K$1,Budget!C:CG,Summarize!A68,FALSE)</f>
        <v>-530000</v>
      </c>
      <c r="L68" s="126">
        <f>HLOOKUP($K$1,'Old Forecast'!C:CG,Summarize!A68,FALSE)</f>
        <v>0</v>
      </c>
      <c r="M68" s="126">
        <f>HLOOKUP($K$1,'RP (apres)'!C:CG,Summarize!A68,FALSE)</f>
        <v>0</v>
      </c>
      <c r="O68" s="126">
        <f t="shared" ref="O68" si="60">L68-K68</f>
        <v>530000</v>
      </c>
      <c r="P68" s="126">
        <f t="shared" ref="P68" si="61">M68-K68</f>
        <v>530000</v>
      </c>
      <c r="Q68" s="126">
        <f t="shared" ref="Q68" si="62">M68-L68</f>
        <v>0</v>
      </c>
    </row>
    <row r="69" spans="1:18" outlineLevel="1">
      <c r="A69" s="66">
        <v>71</v>
      </c>
      <c r="B69" s="172" t="s">
        <v>54</v>
      </c>
      <c r="C69" s="170">
        <f t="shared" ref="C69:E69" si="63">C43+C49+C56+C59+C63+C45</f>
        <v>1541.861854125455</v>
      </c>
      <c r="D69" s="170">
        <f t="shared" si="63"/>
        <v>-66428.321800000369</v>
      </c>
      <c r="E69" s="170">
        <f t="shared" si="63"/>
        <v>-66428.321800000369</v>
      </c>
      <c r="F69" s="160"/>
      <c r="G69" s="170">
        <f>D69-C69</f>
        <v>-67970.183654125824</v>
      </c>
      <c r="H69" s="170">
        <f>E69-C69</f>
        <v>-67970.183654125824</v>
      </c>
      <c r="I69" s="170">
        <f>E69-D69</f>
        <v>0</v>
      </c>
      <c r="K69" s="127">
        <f t="shared" ref="K69:M69" si="64">K43+K49+K56+K59+K63+K45</f>
        <v>11203.075718865381</v>
      </c>
      <c r="L69" s="127">
        <f t="shared" si="64"/>
        <v>235097.6220316065</v>
      </c>
      <c r="M69" s="127">
        <f t="shared" si="64"/>
        <v>281705.64115000004</v>
      </c>
      <c r="O69" s="127">
        <f>L69-K69</f>
        <v>223894.54631274112</v>
      </c>
      <c r="P69" s="127">
        <f>M69-K69</f>
        <v>270502.56543113466</v>
      </c>
      <c r="Q69" s="127">
        <f>M69-L69</f>
        <v>46608.019118393539</v>
      </c>
      <c r="R69" s="124">
        <f>P63-R63</f>
        <v>168.8011911790818</v>
      </c>
    </row>
    <row r="70" spans="1:18" outlineLevel="1">
      <c r="A70" s="66">
        <v>72</v>
      </c>
      <c r="B70" s="153"/>
      <c r="C70" s="153"/>
      <c r="D70" s="153"/>
      <c r="E70" s="153"/>
      <c r="F70" s="153"/>
      <c r="G70" s="153"/>
      <c r="H70" s="153"/>
      <c r="I70" s="153"/>
    </row>
    <row r="71" spans="1:18" ht="15.5">
      <c r="A71" s="66">
        <v>73</v>
      </c>
      <c r="B71" s="173" t="s">
        <v>55</v>
      </c>
      <c r="C71" s="156">
        <f>HLOOKUP($C$3,Budget!C:CG,Summarize!A71,FALSE)</f>
        <v>352128.83826211875</v>
      </c>
      <c r="D71" s="156">
        <f>HLOOKUP($C$3,'Old Forecast'!C:CG,Summarize!A71,FALSE)</f>
        <v>382723.56060000003</v>
      </c>
      <c r="E71" s="156">
        <f>HLOOKUP($C$3,'RP (apres)'!C:CG,Summarize!A71,FALSE)</f>
        <v>382723.56060000003</v>
      </c>
      <c r="F71" s="153"/>
      <c r="G71" s="156">
        <f>D71-C71</f>
        <v>30594.722337881278</v>
      </c>
      <c r="H71" s="156">
        <f>E71-C71</f>
        <v>30594.722337881278</v>
      </c>
      <c r="I71" s="156">
        <f>E71-D71</f>
        <v>0</v>
      </c>
      <c r="K71" s="128">
        <f>HLOOKUP($K$1,Budget!C:CG,Summarize!A71,FALSE)</f>
        <v>350586.97640799388</v>
      </c>
      <c r="L71" s="128">
        <f>HLOOKUP($K$1,'Old Forecast'!C:CG,Summarize!A71,FALSE)</f>
        <v>402543.8632816074</v>
      </c>
      <c r="M71" s="128">
        <f>HLOOKUP($K$1,'RP (apres)'!C:CG,Summarize!A71,FALSE)</f>
        <v>449151.88240000041</v>
      </c>
      <c r="O71" s="128">
        <f>L71-K71</f>
        <v>51956.886873613519</v>
      </c>
      <c r="P71" s="128">
        <f>M71-K71</f>
        <v>98564.905992006534</v>
      </c>
      <c r="Q71" s="128">
        <f>M71-L71</f>
        <v>46608.019118393015</v>
      </c>
    </row>
  </sheetData>
  <dataValidations count="2">
    <dataValidation type="list" allowBlank="1" showInputMessage="1" showErrorMessage="1" sqref="C1" xr:uid="{AFA72F63-BB2B-4AA7-8503-E90726865A5B}">
      <formula1>"2016,2017,2018,2019,2020,2021,2022,2023,2024,2025,2026"</formula1>
    </dataValidation>
    <dataValidation type="list" allowBlank="1" showInputMessage="1" showErrorMessage="1" sqref="C2" xr:uid="{FF767A5F-B239-46A7-ACD8-56A62226808B}">
      <formula1>"Jan,Feb,Mar,Apr,May,Jun,Jul,Aug,Sep,Oct,Nov,Dec"</formula1>
    </dataValidation>
  </dataValidations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FF00"/>
  </sheetPr>
  <dimension ref="A1:DF474"/>
  <sheetViews>
    <sheetView showGridLines="0" zoomScale="85" zoomScaleNormal="85" workbookViewId="0">
      <pane xSplit="2" ySplit="4" topLeftCell="CA408" activePane="bottomRight" state="frozen"/>
      <selection activeCell="J11" sqref="J11"/>
      <selection pane="topRight" activeCell="J11" sqref="J11"/>
      <selection pane="bottomLeft" activeCell="J11" sqref="J11"/>
      <selection pane="bottomRight" activeCell="CI425" sqref="CI425"/>
    </sheetView>
  </sheetViews>
  <sheetFormatPr defaultRowHeight="14.5" outlineLevelRow="1" outlineLevelCol="1"/>
  <cols>
    <col min="2" max="2" width="59.81640625" bestFit="1" customWidth="1"/>
    <col min="3" max="7" width="12.54296875" customWidth="1" outlineLevel="1"/>
    <col min="8" max="8" width="12.54296875" bestFit="1" customWidth="1" outlineLevel="1"/>
    <col min="9" max="9" width="12.54296875" bestFit="1" customWidth="1"/>
    <col min="10" max="10" width="13.81640625" bestFit="1" customWidth="1"/>
    <col min="11" max="13" width="12.54296875" bestFit="1" customWidth="1"/>
    <col min="14" max="14" width="13.54296875" customWidth="1"/>
    <col min="15" max="26" width="12.54296875" bestFit="1" customWidth="1"/>
    <col min="27" max="37" width="13.81640625" bestFit="1" customWidth="1"/>
    <col min="38" max="38" width="13.453125" bestFit="1" customWidth="1"/>
    <col min="39" max="39" width="12.54296875" bestFit="1" customWidth="1"/>
    <col min="40" max="50" width="11.453125" bestFit="1" customWidth="1"/>
    <col min="51" max="51" width="12.54296875" bestFit="1" customWidth="1"/>
    <col min="52" max="62" width="11.453125" bestFit="1" customWidth="1"/>
    <col min="63" max="63" width="12.54296875" bestFit="1" customWidth="1"/>
    <col min="64" max="72" width="11.453125" bestFit="1" customWidth="1"/>
    <col min="73" max="74" width="13.81640625" bestFit="1" customWidth="1"/>
    <col min="75" max="100" width="13.81640625" customWidth="1"/>
  </cols>
  <sheetData>
    <row r="1" spans="1:110" ht="15" thickBot="1"/>
    <row r="2" spans="1:110" ht="15" thickBot="1">
      <c r="C2" s="231">
        <v>2018</v>
      </c>
      <c r="D2" s="232"/>
      <c r="E2" s="232"/>
      <c r="F2" s="232"/>
      <c r="G2" s="232"/>
      <c r="H2" s="232"/>
      <c r="I2" s="232"/>
      <c r="J2" s="232"/>
      <c r="K2" s="232"/>
      <c r="L2" s="232"/>
      <c r="M2" s="232"/>
      <c r="N2" s="233"/>
      <c r="O2" s="231">
        <f>C2+1</f>
        <v>2019</v>
      </c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3"/>
      <c r="AA2" s="231">
        <f>O2+1</f>
        <v>2020</v>
      </c>
      <c r="AB2" s="232"/>
      <c r="AC2" s="232"/>
      <c r="AD2" s="232"/>
      <c r="AE2" s="232"/>
      <c r="AF2" s="232"/>
      <c r="AG2" s="232"/>
      <c r="AH2" s="232"/>
      <c r="AI2" s="232"/>
      <c r="AJ2" s="232"/>
      <c r="AK2" s="232"/>
      <c r="AL2" s="233"/>
      <c r="AM2" s="231">
        <f>AA2+1</f>
        <v>2021</v>
      </c>
      <c r="AN2" s="232"/>
      <c r="AO2" s="232"/>
      <c r="AP2" s="232"/>
      <c r="AQ2" s="232"/>
      <c r="AR2" s="232"/>
      <c r="AS2" s="232"/>
      <c r="AT2" s="232"/>
      <c r="AU2" s="232"/>
      <c r="AV2" s="232"/>
      <c r="AW2" s="232"/>
      <c r="AX2" s="233"/>
      <c r="AY2" s="231">
        <f>AM2+1</f>
        <v>2022</v>
      </c>
      <c r="AZ2" s="232"/>
      <c r="BA2" s="232"/>
      <c r="BB2" s="232"/>
      <c r="BC2" s="232"/>
      <c r="BD2" s="232"/>
      <c r="BE2" s="232"/>
      <c r="BF2" s="232"/>
      <c r="BG2" s="232"/>
      <c r="BH2" s="232"/>
      <c r="BI2" s="232"/>
      <c r="BJ2" s="233"/>
      <c r="BK2" s="231">
        <f>AY2+1</f>
        <v>2023</v>
      </c>
      <c r="BL2" s="232"/>
      <c r="BM2" s="232"/>
      <c r="BN2" s="232"/>
      <c r="BO2" s="232"/>
      <c r="BP2" s="232"/>
      <c r="BQ2" s="232"/>
      <c r="BR2" s="232"/>
      <c r="BS2" s="232"/>
      <c r="BT2" s="232"/>
      <c r="BU2" s="232"/>
      <c r="BV2" s="233"/>
      <c r="BW2" s="231">
        <f>BK2+1</f>
        <v>2024</v>
      </c>
      <c r="BX2" s="232"/>
      <c r="BY2" s="232"/>
      <c r="BZ2" s="232"/>
      <c r="CA2" s="232"/>
      <c r="CB2" s="232"/>
      <c r="CC2" s="232"/>
      <c r="CD2" s="232"/>
      <c r="CE2" s="232"/>
      <c r="CF2" s="232"/>
      <c r="CG2" s="232"/>
      <c r="CH2" s="233"/>
      <c r="CI2" s="231">
        <f>BW2+1</f>
        <v>2025</v>
      </c>
      <c r="CJ2" s="232"/>
      <c r="CK2" s="232"/>
      <c r="CL2" s="232"/>
      <c r="CM2" s="232"/>
      <c r="CN2" s="232"/>
      <c r="CO2" s="232"/>
      <c r="CP2" s="232"/>
      <c r="CQ2" s="232"/>
      <c r="CR2" s="232"/>
      <c r="CS2" s="232"/>
      <c r="CT2" s="233"/>
      <c r="CU2" s="231">
        <f>CI2+1</f>
        <v>2026</v>
      </c>
      <c r="CV2" s="232"/>
      <c r="CW2" s="232"/>
      <c r="CX2" s="232"/>
      <c r="CY2" s="232"/>
      <c r="CZ2" s="232"/>
      <c r="DA2" s="232"/>
      <c r="DB2" s="232"/>
      <c r="DC2" s="232"/>
      <c r="DD2" s="232"/>
      <c r="DE2" s="232"/>
      <c r="DF2" s="233"/>
    </row>
    <row r="3" spans="1:110">
      <c r="C3" s="73" t="s">
        <v>64</v>
      </c>
      <c r="D3" s="74" t="s">
        <v>65</v>
      </c>
      <c r="E3" s="74" t="s">
        <v>66</v>
      </c>
      <c r="F3" s="74" t="s">
        <v>67</v>
      </c>
      <c r="G3" s="74" t="s">
        <v>68</v>
      </c>
      <c r="H3" s="74" t="s">
        <v>69</v>
      </c>
      <c r="I3" s="74" t="s">
        <v>70</v>
      </c>
      <c r="J3" s="74" t="s">
        <v>71</v>
      </c>
      <c r="K3" s="74" t="s">
        <v>72</v>
      </c>
      <c r="L3" s="74" t="s">
        <v>73</v>
      </c>
      <c r="M3" s="74" t="s">
        <v>74</v>
      </c>
      <c r="N3" s="75" t="s">
        <v>75</v>
      </c>
      <c r="O3" s="79" t="s">
        <v>64</v>
      </c>
      <c r="P3" s="43" t="s">
        <v>65</v>
      </c>
      <c r="Q3" s="43" t="s">
        <v>66</v>
      </c>
      <c r="R3" s="43" t="s">
        <v>67</v>
      </c>
      <c r="S3" s="43" t="s">
        <v>68</v>
      </c>
      <c r="T3" s="43" t="s">
        <v>69</v>
      </c>
      <c r="U3" s="43" t="s">
        <v>70</v>
      </c>
      <c r="V3" s="43" t="s">
        <v>71</v>
      </c>
      <c r="W3" s="43" t="s">
        <v>72</v>
      </c>
      <c r="X3" s="43" t="s">
        <v>73</v>
      </c>
      <c r="Y3" s="43" t="s">
        <v>74</v>
      </c>
      <c r="Z3" s="80" t="s">
        <v>75</v>
      </c>
      <c r="AA3" s="79" t="s">
        <v>64</v>
      </c>
      <c r="AB3" s="43" t="s">
        <v>65</v>
      </c>
      <c r="AC3" s="43" t="s">
        <v>66</v>
      </c>
      <c r="AD3" s="43" t="s">
        <v>67</v>
      </c>
      <c r="AE3" s="43" t="s">
        <v>68</v>
      </c>
      <c r="AF3" s="43" t="s">
        <v>69</v>
      </c>
      <c r="AG3" s="43" t="s">
        <v>70</v>
      </c>
      <c r="AH3" s="43" t="s">
        <v>71</v>
      </c>
      <c r="AI3" s="43" t="s">
        <v>72</v>
      </c>
      <c r="AJ3" s="43" t="s">
        <v>73</v>
      </c>
      <c r="AK3" s="43" t="s">
        <v>74</v>
      </c>
      <c r="AL3" s="80" t="s">
        <v>75</v>
      </c>
      <c r="AM3" s="79" t="s">
        <v>64</v>
      </c>
      <c r="AN3" s="43" t="s">
        <v>65</v>
      </c>
      <c r="AO3" s="43" t="s">
        <v>66</v>
      </c>
      <c r="AP3" s="43" t="s">
        <v>67</v>
      </c>
      <c r="AQ3" s="43" t="s">
        <v>68</v>
      </c>
      <c r="AR3" s="43" t="s">
        <v>69</v>
      </c>
      <c r="AS3" s="43" t="s">
        <v>70</v>
      </c>
      <c r="AT3" s="43" t="s">
        <v>71</v>
      </c>
      <c r="AU3" s="43" t="s">
        <v>72</v>
      </c>
      <c r="AV3" s="43" t="s">
        <v>73</v>
      </c>
      <c r="AW3" s="43" t="s">
        <v>74</v>
      </c>
      <c r="AX3" s="80" t="s">
        <v>75</v>
      </c>
      <c r="AY3" s="79" t="s">
        <v>64</v>
      </c>
      <c r="AZ3" s="43" t="s">
        <v>65</v>
      </c>
      <c r="BA3" s="43" t="s">
        <v>66</v>
      </c>
      <c r="BB3" s="43" t="s">
        <v>67</v>
      </c>
      <c r="BC3" s="43" t="s">
        <v>68</v>
      </c>
      <c r="BD3" s="43" t="s">
        <v>69</v>
      </c>
      <c r="BE3" s="43" t="s">
        <v>70</v>
      </c>
      <c r="BF3" s="43" t="s">
        <v>71</v>
      </c>
      <c r="BG3" s="43" t="s">
        <v>72</v>
      </c>
      <c r="BH3" s="43" t="s">
        <v>73</v>
      </c>
      <c r="BI3" s="43" t="s">
        <v>74</v>
      </c>
      <c r="BJ3" s="80" t="s">
        <v>75</v>
      </c>
      <c r="BK3" s="79" t="s">
        <v>64</v>
      </c>
      <c r="BL3" s="43" t="s">
        <v>65</v>
      </c>
      <c r="BM3" s="43" t="s">
        <v>66</v>
      </c>
      <c r="BN3" s="43" t="s">
        <v>67</v>
      </c>
      <c r="BO3" s="43" t="s">
        <v>68</v>
      </c>
      <c r="BP3" s="43" t="s">
        <v>69</v>
      </c>
      <c r="BQ3" s="43" t="s">
        <v>70</v>
      </c>
      <c r="BR3" s="43" t="s">
        <v>71</v>
      </c>
      <c r="BS3" s="43" t="s">
        <v>72</v>
      </c>
      <c r="BT3" s="43" t="s">
        <v>73</v>
      </c>
      <c r="BU3" s="43" t="s">
        <v>74</v>
      </c>
      <c r="BV3" s="80" t="s">
        <v>75</v>
      </c>
      <c r="BW3" s="79" t="s">
        <v>64</v>
      </c>
      <c r="BX3" s="43" t="s">
        <v>65</v>
      </c>
      <c r="BY3" s="43" t="s">
        <v>66</v>
      </c>
      <c r="BZ3" s="43" t="s">
        <v>67</v>
      </c>
      <c r="CA3" s="43" t="s">
        <v>68</v>
      </c>
      <c r="CB3" s="43" t="s">
        <v>69</v>
      </c>
      <c r="CC3" s="43" t="s">
        <v>70</v>
      </c>
      <c r="CD3" s="43" t="s">
        <v>71</v>
      </c>
      <c r="CE3" s="43" t="s">
        <v>72</v>
      </c>
      <c r="CF3" s="43" t="s">
        <v>73</v>
      </c>
      <c r="CG3" s="43" t="s">
        <v>74</v>
      </c>
      <c r="CH3" s="80" t="s">
        <v>75</v>
      </c>
      <c r="CI3" s="79" t="s">
        <v>64</v>
      </c>
      <c r="CJ3" s="43" t="s">
        <v>65</v>
      </c>
      <c r="CK3" s="43" t="s">
        <v>66</v>
      </c>
      <c r="CL3" s="43" t="s">
        <v>67</v>
      </c>
      <c r="CM3" s="43" t="s">
        <v>68</v>
      </c>
      <c r="CN3" s="43" t="s">
        <v>69</v>
      </c>
      <c r="CO3" s="43" t="s">
        <v>70</v>
      </c>
      <c r="CP3" s="43" t="s">
        <v>71</v>
      </c>
      <c r="CQ3" s="43" t="s">
        <v>72</v>
      </c>
      <c r="CR3" s="43" t="s">
        <v>73</v>
      </c>
      <c r="CS3" s="43" t="s">
        <v>74</v>
      </c>
      <c r="CT3" s="80" t="s">
        <v>75</v>
      </c>
      <c r="CU3" s="79" t="s">
        <v>64</v>
      </c>
      <c r="CV3" s="43" t="s">
        <v>65</v>
      </c>
      <c r="CW3" s="43" t="s">
        <v>66</v>
      </c>
      <c r="CX3" s="43" t="s">
        <v>67</v>
      </c>
      <c r="CY3" s="43" t="s">
        <v>68</v>
      </c>
      <c r="CZ3" s="43" t="s">
        <v>69</v>
      </c>
      <c r="DA3" s="43" t="s">
        <v>70</v>
      </c>
      <c r="DB3" s="43" t="s">
        <v>71</v>
      </c>
      <c r="DC3" s="43" t="s">
        <v>72</v>
      </c>
      <c r="DD3" s="43" t="s">
        <v>73</v>
      </c>
      <c r="DE3" s="43" t="s">
        <v>74</v>
      </c>
      <c r="DF3" s="80" t="s">
        <v>75</v>
      </c>
    </row>
    <row r="4" spans="1:110" ht="15" thickBot="1">
      <c r="A4" s="43" t="s">
        <v>652</v>
      </c>
      <c r="C4" s="76"/>
      <c r="D4" s="77"/>
      <c r="E4" s="77"/>
      <c r="F4" s="77"/>
      <c r="G4" s="77"/>
      <c r="H4" s="77"/>
      <c r="I4" s="77"/>
      <c r="J4" s="77"/>
      <c r="K4" s="77"/>
      <c r="L4" s="77"/>
      <c r="M4" s="77"/>
      <c r="N4" s="78"/>
      <c r="O4" s="76"/>
      <c r="P4" s="77"/>
      <c r="Q4" s="77"/>
      <c r="R4" s="77"/>
      <c r="S4" s="77"/>
      <c r="T4" s="77"/>
      <c r="U4" s="77"/>
      <c r="V4" s="77"/>
      <c r="W4" s="77"/>
      <c r="X4" s="77"/>
      <c r="Y4" s="77"/>
      <c r="Z4" s="78"/>
      <c r="AA4" s="76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8"/>
      <c r="AM4" s="76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8"/>
      <c r="AY4" s="76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8"/>
      <c r="BK4" s="76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8"/>
      <c r="BW4" s="76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8"/>
      <c r="CI4" s="76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8"/>
      <c r="CU4" s="76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8"/>
    </row>
    <row r="6" spans="1:110">
      <c r="B6" s="51" t="s">
        <v>11</v>
      </c>
    </row>
    <row r="7" spans="1:110" s="199" customFormat="1" ht="15.5">
      <c r="A7" s="199" t="s">
        <v>660</v>
      </c>
      <c r="B7" s="200" t="str">
        <f>'RP (apres)'!B20</f>
        <v>HR Costs</v>
      </c>
      <c r="C7" s="201">
        <f t="shared" ref="C7:AH7" si="0">SUM(C8,C14,C18,C20,C22,C24,C30,C46,C53,C55)</f>
        <v>3826474.2000000007</v>
      </c>
      <c r="D7" s="201">
        <f t="shared" si="0"/>
        <v>4124891.57</v>
      </c>
      <c r="E7" s="201">
        <f t="shared" si="0"/>
        <v>4169555.51</v>
      </c>
      <c r="F7" s="201">
        <f t="shared" si="0"/>
        <v>4200568.76</v>
      </c>
      <c r="G7" s="201">
        <f t="shared" si="0"/>
        <v>4385432.96</v>
      </c>
      <c r="H7" s="201">
        <f t="shared" si="0"/>
        <v>4728724.05</v>
      </c>
      <c r="I7" s="201">
        <f t="shared" si="0"/>
        <v>3855207.7099999995</v>
      </c>
      <c r="J7" s="201">
        <f t="shared" si="0"/>
        <v>5132476.290000001</v>
      </c>
      <c r="K7" s="201">
        <f t="shared" si="0"/>
        <v>4421122.6899999995</v>
      </c>
      <c r="L7" s="201">
        <f t="shared" si="0"/>
        <v>4683028.6500000013</v>
      </c>
      <c r="M7" s="201">
        <f t="shared" si="0"/>
        <v>6476347.3049999997</v>
      </c>
      <c r="N7" s="201">
        <f t="shared" si="0"/>
        <v>6789975.5249999985</v>
      </c>
      <c r="O7" s="201">
        <f t="shared" si="0"/>
        <v>3754725.0899999994</v>
      </c>
      <c r="P7" s="201">
        <f t="shared" si="0"/>
        <v>4425095.8099999996</v>
      </c>
      <c r="Q7" s="201">
        <f t="shared" si="0"/>
        <v>4857832.51</v>
      </c>
      <c r="R7" s="201">
        <f t="shared" si="0"/>
        <v>10602435.389999999</v>
      </c>
      <c r="S7" s="201">
        <f t="shared" si="0"/>
        <v>5060121.29</v>
      </c>
      <c r="T7" s="201">
        <f t="shared" si="0"/>
        <v>4463807.8899999997</v>
      </c>
      <c r="U7" s="201">
        <f t="shared" si="0"/>
        <v>4735555.08</v>
      </c>
      <c r="V7" s="201">
        <f t="shared" si="0"/>
        <v>4548599.2600000007</v>
      </c>
      <c r="W7" s="201">
        <f t="shared" si="0"/>
        <v>4631725.32</v>
      </c>
      <c r="X7" s="201">
        <f t="shared" si="0"/>
        <v>5643393.9299999997</v>
      </c>
      <c r="Y7" s="201">
        <f t="shared" si="0"/>
        <v>6247314.0099999998</v>
      </c>
      <c r="Z7" s="201">
        <f t="shared" si="0"/>
        <v>7541230.4500000002</v>
      </c>
      <c r="AA7" s="201">
        <f t="shared" si="0"/>
        <v>3989530.4899999998</v>
      </c>
      <c r="AB7" s="201">
        <f t="shared" si="0"/>
        <v>4641053.9499999993</v>
      </c>
      <c r="AC7" s="201">
        <f t="shared" si="0"/>
        <v>4508281.8099999996</v>
      </c>
      <c r="AD7" s="201">
        <f t="shared" si="0"/>
        <v>8749421.3399999999</v>
      </c>
      <c r="AE7" s="201">
        <f t="shared" si="0"/>
        <v>4816249.6999999993</v>
      </c>
      <c r="AF7" s="201">
        <f t="shared" si="0"/>
        <v>4427697.67</v>
      </c>
      <c r="AG7" s="201">
        <f t="shared" si="0"/>
        <v>4357823.5199999996</v>
      </c>
      <c r="AH7" s="201">
        <f t="shared" si="0"/>
        <v>5859362.1500000004</v>
      </c>
      <c r="AI7" s="201">
        <f t="shared" ref="AI7:BN7" si="1">SUM(AI8,AI14,AI18,AI20,AI22,AI24,AI30,AI46,AI53,AI55)</f>
        <v>4960377.5200000005</v>
      </c>
      <c r="AJ7" s="201">
        <f t="shared" si="1"/>
        <v>4398254.47</v>
      </c>
      <c r="AK7" s="201">
        <f t="shared" si="1"/>
        <v>7634222.919999999</v>
      </c>
      <c r="AL7" s="201">
        <f t="shared" si="1"/>
        <v>6226131.5</v>
      </c>
      <c r="AM7" s="201">
        <f t="shared" si="1"/>
        <v>3230799.84</v>
      </c>
      <c r="AN7" s="201">
        <f t="shared" si="1"/>
        <v>7363664.8599999994</v>
      </c>
      <c r="AO7" s="201">
        <f t="shared" si="1"/>
        <v>4891453.8499999996</v>
      </c>
      <c r="AP7" s="201">
        <f t="shared" si="1"/>
        <v>9868452.1699999981</v>
      </c>
      <c r="AQ7" s="201">
        <f t="shared" si="1"/>
        <v>4349547.84</v>
      </c>
      <c r="AR7" s="201">
        <f t="shared" si="1"/>
        <v>4601339.8100000005</v>
      </c>
      <c r="AS7" s="201">
        <f t="shared" si="1"/>
        <v>4567305.01</v>
      </c>
      <c r="AT7" s="201">
        <f t="shared" si="1"/>
        <v>5068324.120000001</v>
      </c>
      <c r="AU7" s="201">
        <f t="shared" si="1"/>
        <v>4164752.05</v>
      </c>
      <c r="AV7" s="201">
        <f t="shared" si="1"/>
        <v>4428043.59</v>
      </c>
      <c r="AW7" s="201">
        <f t="shared" si="1"/>
        <v>8074697.9100000001</v>
      </c>
      <c r="AX7" s="201">
        <f t="shared" si="1"/>
        <v>7348426.7999999998</v>
      </c>
      <c r="AY7" s="201">
        <f t="shared" si="1"/>
        <v>4368311.92</v>
      </c>
      <c r="AZ7" s="201">
        <f t="shared" si="1"/>
        <v>4115275.5900000003</v>
      </c>
      <c r="BA7" s="201">
        <f t="shared" si="1"/>
        <v>4719475.1500000013</v>
      </c>
      <c r="BB7" s="201">
        <f t="shared" si="1"/>
        <v>10906125.179999998</v>
      </c>
      <c r="BC7" s="201">
        <f t="shared" si="1"/>
        <v>4258580.07</v>
      </c>
      <c r="BD7" s="201">
        <f t="shared" si="1"/>
        <v>4982476.5599999996</v>
      </c>
      <c r="BE7" s="201">
        <f t="shared" si="1"/>
        <v>4507521.7300000004</v>
      </c>
      <c r="BF7" s="201">
        <f t="shared" si="1"/>
        <v>6785539.459999999</v>
      </c>
      <c r="BG7" s="201">
        <f t="shared" si="1"/>
        <v>6424132.6366852997</v>
      </c>
      <c r="BH7" s="201">
        <f t="shared" si="1"/>
        <v>6264087.4838821003</v>
      </c>
      <c r="BI7" s="201">
        <f t="shared" si="1"/>
        <v>8375179.2282005511</v>
      </c>
      <c r="BJ7" s="201">
        <f t="shared" si="1"/>
        <v>8458681.2584500499</v>
      </c>
      <c r="BK7" s="201">
        <f t="shared" si="1"/>
        <v>6115788.3036237005</v>
      </c>
      <c r="BL7" s="201">
        <f t="shared" si="1"/>
        <v>6020644.5236236993</v>
      </c>
      <c r="BM7" s="201">
        <f t="shared" si="1"/>
        <v>6279330.9043644993</v>
      </c>
      <c r="BN7" s="201">
        <f t="shared" si="1"/>
        <v>12713650.897556696</v>
      </c>
      <c r="BO7" s="201">
        <f t="shared" ref="BO7:BZ7" si="2">SUM(BO8,BO14,BO18,BO20,BO22,BO24,BO30,BO46,BO53,BO55)</f>
        <v>6304877.6635061</v>
      </c>
      <c r="BP7" s="201">
        <f t="shared" si="2"/>
        <v>7378387.9899722002</v>
      </c>
      <c r="BQ7" s="201">
        <f t="shared" si="2"/>
        <v>6761371.8398519009</v>
      </c>
      <c r="BR7" s="201">
        <f t="shared" si="2"/>
        <v>6759131.1798287006</v>
      </c>
      <c r="BS7" s="201">
        <f t="shared" si="2"/>
        <v>6809668.4298519008</v>
      </c>
      <c r="BT7" s="201">
        <f t="shared" si="2"/>
        <v>6621197.8898519007</v>
      </c>
      <c r="BU7" s="201">
        <f t="shared" si="2"/>
        <v>9136203.2780226506</v>
      </c>
      <c r="BV7" s="201">
        <f t="shared" si="2"/>
        <v>9355321.6847561523</v>
      </c>
      <c r="BW7" s="201">
        <f t="shared" si="2"/>
        <v>6642045.6945405994</v>
      </c>
      <c r="BX7" s="201">
        <f t="shared" si="2"/>
        <v>6546901.9145406</v>
      </c>
      <c r="BY7" s="201">
        <f t="shared" si="2"/>
        <v>6633277.0186337</v>
      </c>
      <c r="BZ7" s="201">
        <f t="shared" si="2"/>
        <v>13753908.9101428</v>
      </c>
      <c r="CA7" s="201">
        <f t="shared" ref="CA7:CL7" si="3">SUM(CA8,CA14,CA18,CA20,CA22,CA24,CA30,CA46,CA53,CA55)</f>
        <v>6599359.4274761006</v>
      </c>
      <c r="CB7" s="201">
        <f t="shared" si="3"/>
        <v>6980068.8105097003</v>
      </c>
      <c r="CC7" s="201">
        <f t="shared" si="3"/>
        <v>6960455.7601698004</v>
      </c>
      <c r="CD7" s="201">
        <f t="shared" si="3"/>
        <v>6906597.5775786005</v>
      </c>
      <c r="CE7" s="201">
        <f t="shared" si="3"/>
        <v>7039752.3501698012</v>
      </c>
      <c r="CF7" s="201">
        <f t="shared" si="3"/>
        <v>6771281.8101698011</v>
      </c>
      <c r="CG7" s="201">
        <f t="shared" si="3"/>
        <v>9345974.6294680983</v>
      </c>
      <c r="CH7" s="201">
        <f t="shared" si="3"/>
        <v>9559896.2217803989</v>
      </c>
      <c r="CI7" s="201">
        <f t="shared" si="3"/>
        <v>6801678.0801698007</v>
      </c>
      <c r="CJ7" s="201">
        <f t="shared" si="3"/>
        <v>6706934.3001698004</v>
      </c>
      <c r="CK7" s="201">
        <f t="shared" si="3"/>
        <v>6799925.6242563995</v>
      </c>
      <c r="CL7" s="201">
        <f t="shared" si="3"/>
        <v>14299654.894131796</v>
      </c>
      <c r="CM7" s="201">
        <f t="shared" ref="CM7:CX7" si="4">SUM(CM8,CM14,CM18,CM20,CM22,CM24,CM30,CM46,CM53,CM55)</f>
        <v>6876367.5042564003</v>
      </c>
      <c r="CN7" s="201">
        <f t="shared" si="4"/>
        <v>7202249.7105908012</v>
      </c>
      <c r="CO7" s="201">
        <f t="shared" si="4"/>
        <v>7230112.4818195002</v>
      </c>
      <c r="CP7" s="201">
        <f t="shared" si="4"/>
        <v>7175889.0602172017</v>
      </c>
      <c r="CQ7" s="201">
        <f t="shared" si="4"/>
        <v>7229409.0718195001</v>
      </c>
      <c r="CR7" s="201">
        <f t="shared" si="4"/>
        <v>7040938.5318195</v>
      </c>
      <c r="CS7" s="201">
        <f t="shared" si="4"/>
        <v>9696956.0941307973</v>
      </c>
      <c r="CT7" s="201">
        <f t="shared" si="4"/>
        <v>9912205.9838293996</v>
      </c>
      <c r="CU7" s="201">
        <f t="shared" si="4"/>
        <v>7216820.9020196004</v>
      </c>
      <c r="CV7" s="201">
        <f t="shared" si="4"/>
        <v>7122077.1220196001</v>
      </c>
      <c r="CW7" s="201">
        <f t="shared" si="4"/>
        <v>7223759.1458337009</v>
      </c>
      <c r="CX7" s="201">
        <f t="shared" si="4"/>
        <v>14891690.712573698</v>
      </c>
      <c r="CY7" s="201">
        <f t="shared" ref="CY7:DF7" si="5">SUM(CY8,CY14,CY18,CY20,CY22,CY24,CY30,CY46,CY53,CY55)</f>
        <v>7300201.0258337008</v>
      </c>
      <c r="CZ7" s="201">
        <f t="shared" si="5"/>
        <v>7601950.0291969012</v>
      </c>
      <c r="DA7" s="201">
        <f t="shared" si="5"/>
        <v>7650985.4691443006</v>
      </c>
      <c r="DB7" s="201">
        <f t="shared" si="5"/>
        <v>7601704.2946274001</v>
      </c>
      <c r="DC7" s="201">
        <f t="shared" si="5"/>
        <v>7655459.1027370999</v>
      </c>
      <c r="DD7" s="201">
        <f t="shared" si="5"/>
        <v>7466988.5627370998</v>
      </c>
      <c r="DE7" s="201">
        <f t="shared" si="5"/>
        <v>10061356.552582599</v>
      </c>
      <c r="DF7" s="201">
        <f t="shared" si="5"/>
        <v>10430587.7707274</v>
      </c>
    </row>
    <row r="8" spans="1:110" s="38" customFormat="1">
      <c r="B8" s="41" t="s">
        <v>641</v>
      </c>
      <c r="C8" s="45">
        <f t="shared" ref="C8:BN8" si="6">SUM(C9:C13)</f>
        <v>1770927.8199999998</v>
      </c>
      <c r="D8" s="45">
        <f t="shared" si="6"/>
        <v>1934407.06</v>
      </c>
      <c r="E8" s="45">
        <f t="shared" si="6"/>
        <v>2019593.51</v>
      </c>
      <c r="F8" s="45">
        <f t="shared" si="6"/>
        <v>2033289.81</v>
      </c>
      <c r="G8" s="45">
        <f t="shared" si="6"/>
        <v>2239886.9300000002</v>
      </c>
      <c r="H8" s="45">
        <f t="shared" si="6"/>
        <v>2146939.7399999998</v>
      </c>
      <c r="I8" s="45">
        <f t="shared" si="6"/>
        <v>2009117.2999999998</v>
      </c>
      <c r="J8" s="45">
        <f t="shared" si="6"/>
        <v>2279985.2599999998</v>
      </c>
      <c r="K8" s="45">
        <f t="shared" si="6"/>
        <v>2100351.4099999997</v>
      </c>
      <c r="L8" s="45">
        <f t="shared" si="6"/>
        <v>2036551.4200000002</v>
      </c>
      <c r="M8" s="45">
        <f t="shared" si="6"/>
        <v>2146597.7600000002</v>
      </c>
      <c r="N8" s="45">
        <f t="shared" si="6"/>
        <v>1742285.13</v>
      </c>
      <c r="O8" s="45">
        <f t="shared" si="6"/>
        <v>1858075.52</v>
      </c>
      <c r="P8" s="45">
        <f t="shared" si="6"/>
        <v>2037395.64</v>
      </c>
      <c r="Q8" s="45">
        <f t="shared" si="6"/>
        <v>2012527.9100000001</v>
      </c>
      <c r="R8" s="45">
        <f t="shared" si="6"/>
        <v>1979449.3299999998</v>
      </c>
      <c r="S8" s="45">
        <f t="shared" si="6"/>
        <v>2125648.5</v>
      </c>
      <c r="T8" s="45">
        <f t="shared" si="6"/>
        <v>2104127.67</v>
      </c>
      <c r="U8" s="45">
        <f t="shared" si="6"/>
        <v>1933051.78</v>
      </c>
      <c r="V8" s="45">
        <f t="shared" si="6"/>
        <v>1987405.4</v>
      </c>
      <c r="W8" s="45">
        <f t="shared" si="6"/>
        <v>1950372.44</v>
      </c>
      <c r="X8" s="45">
        <f t="shared" si="6"/>
        <v>1905894.83</v>
      </c>
      <c r="Y8" s="45">
        <f t="shared" si="6"/>
        <v>1980168.62</v>
      </c>
      <c r="Z8" s="45">
        <f t="shared" si="6"/>
        <v>1932370.3199999998</v>
      </c>
      <c r="AA8" s="45">
        <f t="shared" si="6"/>
        <v>1826956.94</v>
      </c>
      <c r="AB8" s="45">
        <f t="shared" si="6"/>
        <v>1971711.44</v>
      </c>
      <c r="AC8" s="45">
        <f t="shared" si="6"/>
        <v>1959654.95</v>
      </c>
      <c r="AD8" s="45">
        <f t="shared" si="6"/>
        <v>2018105.8</v>
      </c>
      <c r="AE8" s="45">
        <f t="shared" si="6"/>
        <v>2055902.0799999998</v>
      </c>
      <c r="AF8" s="45">
        <f t="shared" si="6"/>
        <v>2092982.3599999999</v>
      </c>
      <c r="AG8" s="45">
        <f t="shared" si="6"/>
        <v>2142491.48</v>
      </c>
      <c r="AH8" s="45">
        <f t="shared" si="6"/>
        <v>2152354.2400000002</v>
      </c>
      <c r="AI8" s="45">
        <f t="shared" si="6"/>
        <v>2150394.7600000002</v>
      </c>
      <c r="AJ8" s="45">
        <f t="shared" si="6"/>
        <v>1988363.5499999998</v>
      </c>
      <c r="AK8" s="45">
        <f t="shared" si="6"/>
        <v>2158236.36</v>
      </c>
      <c r="AL8" s="45">
        <f t="shared" si="6"/>
        <v>2093012.98</v>
      </c>
      <c r="AM8" s="45">
        <f t="shared" si="6"/>
        <v>1939589.23</v>
      </c>
      <c r="AN8" s="45">
        <f t="shared" si="6"/>
        <v>2267428.36</v>
      </c>
      <c r="AO8" s="45">
        <f t="shared" si="6"/>
        <v>2073866.79</v>
      </c>
      <c r="AP8" s="45">
        <f t="shared" si="6"/>
        <v>2084758.22</v>
      </c>
      <c r="AQ8" s="45">
        <f t="shared" si="6"/>
        <v>1727960.5299999998</v>
      </c>
      <c r="AR8" s="45">
        <f t="shared" si="6"/>
        <v>2044911.16</v>
      </c>
      <c r="AS8" s="45">
        <f t="shared" si="6"/>
        <v>1918287.17</v>
      </c>
      <c r="AT8" s="45">
        <f t="shared" si="6"/>
        <v>2074697.52</v>
      </c>
      <c r="AU8" s="45">
        <f t="shared" si="6"/>
        <v>1906175.83</v>
      </c>
      <c r="AV8" s="45">
        <f t="shared" si="6"/>
        <v>1903977.03</v>
      </c>
      <c r="AW8" s="45">
        <f t="shared" si="6"/>
        <v>2809731.8899999997</v>
      </c>
      <c r="AX8" s="45">
        <f t="shared" si="6"/>
        <v>1945312.37</v>
      </c>
      <c r="AY8" s="45">
        <f t="shared" si="6"/>
        <v>1934219.22</v>
      </c>
      <c r="AZ8" s="45">
        <f t="shared" si="6"/>
        <v>2039513.69</v>
      </c>
      <c r="BA8" s="45">
        <f t="shared" si="6"/>
        <v>2096980.23</v>
      </c>
      <c r="BB8" s="45">
        <f t="shared" si="6"/>
        <v>2062529.76</v>
      </c>
      <c r="BC8" s="45">
        <f t="shared" si="6"/>
        <v>1910690.95</v>
      </c>
      <c r="BD8" s="45">
        <f t="shared" si="6"/>
        <v>2124492.94</v>
      </c>
      <c r="BE8" s="45">
        <f t="shared" si="6"/>
        <v>2128703.91</v>
      </c>
      <c r="BF8" s="45">
        <f t="shared" si="6"/>
        <v>3067536.1799999997</v>
      </c>
      <c r="BG8" s="45">
        <f t="shared" si="6"/>
        <v>3110643.6941157999</v>
      </c>
      <c r="BH8" s="45">
        <f t="shared" si="6"/>
        <v>3153692.8737690002</v>
      </c>
      <c r="BI8" s="45">
        <f t="shared" si="6"/>
        <v>3153692.8737690002</v>
      </c>
      <c r="BJ8" s="45">
        <f t="shared" si="6"/>
        <v>3153692.8737690002</v>
      </c>
      <c r="BK8" s="45">
        <f t="shared" si="6"/>
        <v>3140407.6443119999</v>
      </c>
      <c r="BL8" s="45">
        <f t="shared" si="6"/>
        <v>3140407.6443119999</v>
      </c>
      <c r="BM8" s="45">
        <f t="shared" si="6"/>
        <v>3187513.7589632999</v>
      </c>
      <c r="BN8" s="45">
        <f t="shared" si="6"/>
        <v>3166368.4276083</v>
      </c>
      <c r="BO8" s="45">
        <f t="shared" ref="BO8:BZ8" si="7">SUM(BO9:BO13)</f>
        <v>3166368.4276083</v>
      </c>
      <c r="BP8" s="45">
        <f t="shared" si="7"/>
        <v>3425060.7281681001</v>
      </c>
      <c r="BQ8" s="45">
        <f t="shared" si="7"/>
        <v>3425060.7281681001</v>
      </c>
      <c r="BR8" s="45">
        <f t="shared" si="7"/>
        <v>3425060.7281681001</v>
      </c>
      <c r="BS8" s="45">
        <f t="shared" si="7"/>
        <v>3425060.7281681001</v>
      </c>
      <c r="BT8" s="45">
        <f t="shared" si="7"/>
        <v>3425060.7281681001</v>
      </c>
      <c r="BU8" s="45">
        <f t="shared" si="7"/>
        <v>3425060.7281681001</v>
      </c>
      <c r="BV8" s="45">
        <f t="shared" si="7"/>
        <v>3425060.7281681001</v>
      </c>
      <c r="BW8" s="45">
        <f t="shared" si="7"/>
        <v>3420465.0425891001</v>
      </c>
      <c r="BX8" s="45">
        <f t="shared" si="7"/>
        <v>3420465.0425891001</v>
      </c>
      <c r="BY8" s="45">
        <f t="shared" si="7"/>
        <v>3420465.0425891001</v>
      </c>
      <c r="BZ8" s="45">
        <f t="shared" si="7"/>
        <v>3355845.6908771</v>
      </c>
      <c r="CA8" s="45">
        <f t="shared" ref="CA8:CL8" si="8">SUM(CA9:CA13)</f>
        <v>3355845.6908771</v>
      </c>
      <c r="CB8" s="45">
        <f t="shared" si="8"/>
        <v>3489072.7648058999</v>
      </c>
      <c r="CC8" s="45">
        <f t="shared" si="8"/>
        <v>3489072.7648058999</v>
      </c>
      <c r="CD8" s="45">
        <f t="shared" si="8"/>
        <v>3489072.7648058999</v>
      </c>
      <c r="CE8" s="45">
        <f t="shared" si="8"/>
        <v>3489072.7648058999</v>
      </c>
      <c r="CF8" s="45">
        <f t="shared" si="8"/>
        <v>3489072.7648058999</v>
      </c>
      <c r="CG8" s="45">
        <f t="shared" si="8"/>
        <v>3489072.7648058999</v>
      </c>
      <c r="CH8" s="45">
        <f t="shared" si="8"/>
        <v>3489072.7648058999</v>
      </c>
      <c r="CI8" s="45">
        <f t="shared" si="8"/>
        <v>3489072.7648058999</v>
      </c>
      <c r="CJ8" s="45">
        <f t="shared" si="8"/>
        <v>3489072.7648058999</v>
      </c>
      <c r="CK8" s="45">
        <f t="shared" si="8"/>
        <v>3489072.7648058999</v>
      </c>
      <c r="CL8" s="45">
        <f t="shared" si="8"/>
        <v>3489072.7648058999</v>
      </c>
      <c r="CM8" s="45">
        <f t="shared" ref="CM8:CX8" si="9">SUM(CM9:CM13)</f>
        <v>3489072.7648058999</v>
      </c>
      <c r="CN8" s="45">
        <f t="shared" si="9"/>
        <v>3617819.5497899</v>
      </c>
      <c r="CO8" s="45">
        <f t="shared" si="9"/>
        <v>3617819.5497899</v>
      </c>
      <c r="CP8" s="45">
        <f t="shared" si="9"/>
        <v>3617819.5497899</v>
      </c>
      <c r="CQ8" s="45">
        <f t="shared" si="9"/>
        <v>3617819.5497899</v>
      </c>
      <c r="CR8" s="45">
        <f t="shared" si="9"/>
        <v>3617819.5497899</v>
      </c>
      <c r="CS8" s="45">
        <f t="shared" si="9"/>
        <v>3617819.5497899</v>
      </c>
      <c r="CT8" s="45">
        <f t="shared" si="9"/>
        <v>3617819.5497899</v>
      </c>
      <c r="CU8" s="45">
        <f t="shared" si="9"/>
        <v>3617819.5497899</v>
      </c>
      <c r="CV8" s="45">
        <f t="shared" si="9"/>
        <v>3617819.5497899</v>
      </c>
      <c r="CW8" s="45">
        <f t="shared" si="9"/>
        <v>3617819.5497899</v>
      </c>
      <c r="CX8" s="45">
        <f t="shared" si="9"/>
        <v>3617819.5497899</v>
      </c>
      <c r="CY8" s="45">
        <f t="shared" ref="CY8:DF8" si="10">SUM(CY9:CY13)</f>
        <v>3617819.5497899</v>
      </c>
      <c r="CZ8" s="45">
        <f t="shared" si="10"/>
        <v>3744805.0160327</v>
      </c>
      <c r="DA8" s="45">
        <f t="shared" si="10"/>
        <v>3744805.0160327</v>
      </c>
      <c r="DB8" s="45">
        <f t="shared" si="10"/>
        <v>3744805.0160327</v>
      </c>
      <c r="DC8" s="45">
        <f t="shared" si="10"/>
        <v>3744805.0160327</v>
      </c>
      <c r="DD8" s="45">
        <f t="shared" si="10"/>
        <v>3744805.0160327</v>
      </c>
      <c r="DE8" s="45">
        <f t="shared" si="10"/>
        <v>3744805.0160327</v>
      </c>
      <c r="DF8" s="45">
        <f t="shared" si="10"/>
        <v>3744805.0160327</v>
      </c>
    </row>
    <row r="9" spans="1:110" outlineLevel="1">
      <c r="B9" s="37" t="s">
        <v>136</v>
      </c>
      <c r="C9" s="46">
        <f>SUMIF(DRE!$A:$A,'Base CF'!$B9,DRE!B:B)</f>
        <v>1430059.23</v>
      </c>
      <c r="D9" s="46">
        <f>SUMIF(DRE!$A:$A,'Base CF'!$B9,DRE!C:C)</f>
        <v>1572932.12</v>
      </c>
      <c r="E9" s="46">
        <f>SUMIF(DRE!$A:$A,'Base CF'!$B9,DRE!D:D)</f>
        <v>1622851.32</v>
      </c>
      <c r="F9" s="46">
        <f>SUMIF(DRE!$A:$A,'Base CF'!$B9,DRE!E:E)</f>
        <v>1647253.71</v>
      </c>
      <c r="G9" s="46">
        <f>SUMIF(DRE!$A:$A,'Base CF'!$B9,DRE!F:F)</f>
        <v>1806398.83</v>
      </c>
      <c r="H9" s="46">
        <f>SUMIF(DRE!$A:$A,'Base CF'!$B9,DRE!G:G)</f>
        <v>1758552.96</v>
      </c>
      <c r="I9" s="46">
        <f>SUMIF(DRE!$A:$A,'Base CF'!$B9,DRE!H:H)</f>
        <v>1617810.4</v>
      </c>
      <c r="J9" s="46">
        <f>SUMIF(DRE!$A:$A,'Base CF'!$B9,DRE!I:I)</f>
        <v>1830980.65</v>
      </c>
      <c r="K9" s="46">
        <f>SUMIF(DRE!$A:$A,'Base CF'!$B9,DRE!J:J)</f>
        <v>1747588.4</v>
      </c>
      <c r="L9" s="46">
        <f>SUMIF(DRE!$A:$A,'Base CF'!$B9,DRE!K:K)</f>
        <v>1644988.37</v>
      </c>
      <c r="M9" s="46">
        <f>SUMIF(DRE!$A:$A,'Base CF'!$B9,DRE!L:L)</f>
        <v>1766479.03</v>
      </c>
      <c r="N9" s="46">
        <f>SUMIF(DRE!$A:$A,'Base CF'!$B9,DRE!M:M)</f>
        <v>1354118.11</v>
      </c>
      <c r="O9" s="46">
        <f>SUMIF(DRE!$A:$A,'Base CF'!$B9,DRE!N:N)</f>
        <v>1537205.19</v>
      </c>
      <c r="P9" s="46">
        <f>SUMIF(DRE!$A:$A,'Base CF'!$B9,DRE!O:O)</f>
        <v>1666840.1099999999</v>
      </c>
      <c r="Q9" s="46">
        <f>SUMIF(DRE!$A:$A,'Base CF'!$B9,DRE!P:P)</f>
        <v>1656017.29</v>
      </c>
      <c r="R9" s="46">
        <f>SUMIF(DRE!$A:$A,'Base CF'!$B9,DRE!Q:Q)</f>
        <v>1632180.9</v>
      </c>
      <c r="S9" s="46">
        <f>SUMIF(DRE!$A:$A,'Base CF'!$B9,DRE!R:R)</f>
        <v>1772703.32</v>
      </c>
      <c r="T9" s="46">
        <f>SUMIF(DRE!$A:$A,'Base CF'!$B9,DRE!S:S)</f>
        <v>1732703.71</v>
      </c>
      <c r="U9" s="46">
        <f>SUMIF(DRE!$A:$A,'Base CF'!$B9,DRE!T:T)</f>
        <v>1593359.96</v>
      </c>
      <c r="V9" s="46">
        <f>SUMIF(DRE!$A:$A,'Base CF'!$B9,DRE!U:U)</f>
        <v>1638130.05</v>
      </c>
      <c r="W9" s="46">
        <f>SUMIF(DRE!$A:$A,'Base CF'!$B9,DRE!V:V)</f>
        <v>1604434.2799999998</v>
      </c>
      <c r="X9" s="46">
        <f>SUMIF(DRE!$A:$A,'Base CF'!$B9,DRE!W:W)</f>
        <v>1485172.69</v>
      </c>
      <c r="Y9" s="46">
        <f>SUMIF(DRE!$A:$A,'Base CF'!$B9,DRE!X:X)</f>
        <v>1613977.79</v>
      </c>
      <c r="Z9" s="46">
        <f>SUMIF(DRE!$A:$A,'Base CF'!$B9,DRE!Y:Y)</f>
        <v>1567535.21</v>
      </c>
      <c r="AA9" s="46">
        <f>SUMIF(DRE!$A:$A,'Base CF'!$B9,DRE!Z:Z)</f>
        <v>1491280.19</v>
      </c>
      <c r="AB9" s="46">
        <f>SUMIF(DRE!$A:$A,'Base CF'!$B9,DRE!AA:AA)</f>
        <v>1609197.1099999999</v>
      </c>
      <c r="AC9" s="46">
        <f>SUMIF(DRE!$A:$A,'Base CF'!$B9,DRE!AB:AB)</f>
        <v>1575504.49</v>
      </c>
      <c r="AD9" s="46">
        <f>SUMIF(DRE!$A:$A,'Base CF'!$B9,DRE!AC:AC)</f>
        <v>1636083.79</v>
      </c>
      <c r="AE9" s="46">
        <f>SUMIF(DRE!$A:$A,'Base CF'!$B9,DRE!AD:AD)</f>
        <v>1680126.1199999999</v>
      </c>
      <c r="AF9" s="46">
        <f>SUMIF(DRE!$A:$A,'Base CF'!$B9,DRE!AE:AE)</f>
        <v>1716834.29</v>
      </c>
      <c r="AG9" s="46">
        <f>SUMIF(DRE!$A:$A,'Base CF'!$B9,DRE!AF:AF)</f>
        <v>1750489.19</v>
      </c>
      <c r="AH9" s="46">
        <f>SUMIF(DRE!$A:$A,'Base CF'!$B9,DRE!AG:AG)</f>
        <v>1758150.29</v>
      </c>
      <c r="AI9" s="46">
        <f>SUMIF(DRE!$A:$A,'Base CF'!$B9,DRE!AH:AH)</f>
        <v>1755114.83</v>
      </c>
      <c r="AJ9" s="46">
        <f>SUMIF(DRE!$A:$A,'Base CF'!$B9,DRE!AI:AI)</f>
        <v>1624541.2799999998</v>
      </c>
      <c r="AK9" s="46">
        <f>SUMIF(DRE!$A:$A,'Base CF'!$B9,DRE!AJ:AJ)</f>
        <v>1744002.6799999997</v>
      </c>
      <c r="AL9" s="46">
        <f>SUMIF(DRE!$A:$A,'Base CF'!$B9,DRE!AK:AK)</f>
        <v>1678791.77</v>
      </c>
      <c r="AM9" s="46">
        <f>SUMIF(DRE!$A:$A,'Base CF'!$B9,DRE!AL:AL)</f>
        <v>1555855.77</v>
      </c>
      <c r="AN9" s="46">
        <f>SUMIF(DRE!$A:$A,'Base CF'!$B9,DRE!AM:AM)</f>
        <v>1820097.98</v>
      </c>
      <c r="AO9" s="46">
        <f>SUMIF(DRE!$A:$A,'Base CF'!$B9,DRE!AN:AN)</f>
        <v>1666931.87</v>
      </c>
      <c r="AP9" s="46">
        <f>SUMIF(DRE!$A:$A,'Base CF'!$B9,DRE!AO:AO)</f>
        <v>1665196.92</v>
      </c>
      <c r="AQ9" s="46">
        <f>SUMIF(DRE!$A:$A,'Base CF'!$B9,DRE!AP:AP)</f>
        <v>1347193.39</v>
      </c>
      <c r="AR9" s="46">
        <f>SUMIF(DRE!$A:$A,'Base CF'!$B9,DRE!AQ:AQ)</f>
        <v>1639515.44</v>
      </c>
      <c r="AS9" s="46">
        <f>SUMIF(DRE!$A:$A,'Base CF'!$B9,DRE!AR:AR)</f>
        <v>1463166.22</v>
      </c>
      <c r="AT9" s="46">
        <f>SUMIF(DRE!$A:$A,'Base CF'!$B9,DRE!AS:AS)</f>
        <v>1641888.19</v>
      </c>
      <c r="AU9" s="46">
        <f>SUMIF(DRE!$A:$A,'Base CF'!$B9,DRE!AT:AT)</f>
        <v>1483916.23</v>
      </c>
      <c r="AV9" s="46">
        <f>SUMIF(DRE!$A:$A,'Base CF'!$B9,DRE!AU:AU)</f>
        <v>1493130.49</v>
      </c>
      <c r="AW9" s="46">
        <f>SUMIF(DRE!$A:$A,'Base CF'!$B9,DRE!AV:AV)</f>
        <v>2249388.69</v>
      </c>
      <c r="AX9" s="46">
        <f>SUMIF(DRE!$A:$A,'Base CF'!$B9,DRE!AW:AW)</f>
        <v>1519833.08</v>
      </c>
      <c r="AY9" s="46">
        <f>SUMIF(DRE!$A:$A,'Base CF'!$B9,DRE!AX:AX)</f>
        <v>1536679.97</v>
      </c>
      <c r="AZ9" s="46">
        <f>SUMIF(DRE!$A:$A,'Base CF'!$B9,DRE!AY:AY)</f>
        <v>1623048.94</v>
      </c>
      <c r="BA9" s="46">
        <f>SUMIF(DRE!$A:$A,'Base CF'!$B9,DRE!AZ:AZ)</f>
        <v>1662324.32</v>
      </c>
      <c r="BB9" s="46">
        <f>SUMIF(DRE!$A:$A,'Base CF'!$B9,DRE!BA:BA)</f>
        <v>1636967.54</v>
      </c>
      <c r="BC9" s="46">
        <f>SUMIF(DRE!$A:$A,'Base CF'!$B9,DRE!BB:BB)</f>
        <v>1490527.52</v>
      </c>
      <c r="BD9" s="46">
        <f>SUMIF(DRE!$A:$A,'Base CF'!$B9,DRE!BC:BC)</f>
        <v>1750964.57</v>
      </c>
      <c r="BE9" s="46">
        <f>SUMIF(DRE!$A:$A,'Base CF'!$B9,DRE!BD:BD)</f>
        <v>1749199.72</v>
      </c>
      <c r="BF9" s="46">
        <f>SUMIF(DRE!$A:$A,'Base CF'!$B9,DRE!BE:BE)</f>
        <v>2509848.13</v>
      </c>
      <c r="BG9" s="46">
        <f>SUMIF(DRE!$A:$A,'Base CF'!$B9,DRE!BF:BF)</f>
        <v>2585955.054331</v>
      </c>
      <c r="BH9" s="46">
        <f>SUMIF(DRE!$A:$A,'Base CF'!$B9,DRE!BG:BG)</f>
        <v>2620674.263295</v>
      </c>
      <c r="BI9" s="46">
        <f>SUMIF(DRE!$A:$A,'Base CF'!$B9,DRE!BH:BH)</f>
        <v>2620674.263295</v>
      </c>
      <c r="BJ9" s="46">
        <f>SUMIF(DRE!$A:$A,'Base CF'!$B9,DRE!BI:BI)</f>
        <v>2620674.263295</v>
      </c>
      <c r="BK9" s="46">
        <f>SUMIF(DRE!$A:$A,'Base CF'!$B9,DRE!BJ:BJ)</f>
        <v>2607389.0338380001</v>
      </c>
      <c r="BL9" s="46">
        <f>SUMIF(DRE!$A:$A,'Base CF'!$B9,DRE!BK:BK)</f>
        <v>2607389.0338380001</v>
      </c>
      <c r="BM9" s="46">
        <f>SUMIF(DRE!$A:$A,'Base CF'!$B9,DRE!BL:BL)</f>
        <v>2646499.8693320001</v>
      </c>
      <c r="BN9" s="46">
        <f>SUMIF(DRE!$A:$A,'Base CF'!$B9,DRE!BM:BM)</f>
        <v>2637689.5924220001</v>
      </c>
      <c r="BO9" s="46">
        <f>SUMIF(DRE!$A:$A,'Base CF'!$B9,DRE!BN:BN)</f>
        <v>2637689.5924220001</v>
      </c>
      <c r="BP9" s="46">
        <f>SUMIF(DRE!$A:$A,'Base CF'!$B9,DRE!BO:BO)</f>
        <v>2853188.8321460001</v>
      </c>
      <c r="BQ9" s="46">
        <f>SUMIF(DRE!$A:$A,'Base CF'!$B9,DRE!BP:BP)</f>
        <v>2853188.8321460001</v>
      </c>
      <c r="BR9" s="46">
        <f>SUMIF(DRE!$A:$A,'Base CF'!$B9,DRE!BQ:BQ)</f>
        <v>2853188.8321460001</v>
      </c>
      <c r="BS9" s="46">
        <f>SUMIF(DRE!$A:$A,'Base CF'!$B9,DRE!BR:BR)</f>
        <v>2853188.8321460001</v>
      </c>
      <c r="BT9" s="46">
        <f>SUMIF(DRE!$A:$A,'Base CF'!$B9,DRE!BS:BS)</f>
        <v>2853188.8321460001</v>
      </c>
      <c r="BU9" s="46">
        <f>SUMIF(DRE!$A:$A,'Base CF'!$B9,DRE!BT:BT)</f>
        <v>2853188.8321460001</v>
      </c>
      <c r="BV9" s="46">
        <f>SUMIF(DRE!$A:$A,'Base CF'!$B9,DRE!BU:BU)</f>
        <v>2853188.8321460001</v>
      </c>
      <c r="BW9" s="46">
        <f>SUMIF(DRE!$A:$A,'Base CF'!$B9,DRE!BV:BV)</f>
        <v>2848593.1465670001</v>
      </c>
      <c r="BX9" s="46">
        <f>SUMIF(DRE!$A:$A,'Base CF'!$B9,DRE!BW:BW)</f>
        <v>2848593.1465670001</v>
      </c>
      <c r="BY9" s="46">
        <f>SUMIF(DRE!$A:$A,'Base CF'!$B9,DRE!BX:BX)</f>
        <v>2848593.1465670001</v>
      </c>
      <c r="BZ9" s="46">
        <f>SUMIF(DRE!$A:$A,'Base CF'!$B9,DRE!BY:BY)</f>
        <v>2798885.952943</v>
      </c>
      <c r="CA9" s="46">
        <f>SUMIF(DRE!$A:$A,'Base CF'!$B9,DRE!BZ:BZ)</f>
        <v>2798885.952943</v>
      </c>
      <c r="CB9" s="46">
        <f>SUMIF(DRE!$A:$A,'Base CF'!$B9,DRE!CA:CA)</f>
        <v>2910001.7252770001</v>
      </c>
      <c r="CC9" s="46">
        <f>SUMIF(DRE!$A:$A,'Base CF'!$B9,DRE!CB:CB)</f>
        <v>2910001.7252770001</v>
      </c>
      <c r="CD9" s="46">
        <f>SUMIF(DRE!$A:$A,'Base CF'!$B9,DRE!CC:CC)</f>
        <v>2910001.7252770001</v>
      </c>
      <c r="CE9" s="46">
        <f>SUMIF(DRE!$A:$A,'Base CF'!$B9,DRE!CD:CD)</f>
        <v>2910001.7252770001</v>
      </c>
      <c r="CF9" s="46">
        <f>SUMIF(DRE!$A:$A,'Base CF'!$B9,DRE!CE:CE)</f>
        <v>2910001.7252770001</v>
      </c>
      <c r="CG9" s="46">
        <f>SUMIF(DRE!$A:$A,'Base CF'!$B9,DRE!CF:CF)</f>
        <v>2910001.7252770001</v>
      </c>
      <c r="CH9" s="46">
        <f>SUMIF(DRE!$A:$A,'Base CF'!$B9,DRE!CG:CG)</f>
        <v>2910001.7252770001</v>
      </c>
      <c r="CI9" s="46">
        <f>SUMIF(DRE!$A:$A,'Base CF'!$B9,DRE!CH:CH)</f>
        <v>2910001.7252770001</v>
      </c>
      <c r="CJ9" s="46">
        <f>SUMIF(DRE!$A:$A,'Base CF'!$B9,DRE!CI:CI)</f>
        <v>2910001.7252770001</v>
      </c>
      <c r="CK9" s="46">
        <f>SUMIF(DRE!$A:$A,'Base CF'!$B9,DRE!CJ:CJ)</f>
        <v>2910001.7252770001</v>
      </c>
      <c r="CL9" s="46">
        <f>SUMIF(DRE!$A:$A,'Base CF'!$B9,DRE!CK:CK)</f>
        <v>2910001.7252770001</v>
      </c>
      <c r="CM9" s="46">
        <f>SUMIF(DRE!$A:$A,'Base CF'!$B9,DRE!CL:CL)</f>
        <v>2910001.7252770001</v>
      </c>
      <c r="CN9" s="46">
        <f>SUMIF(DRE!$A:$A,'Base CF'!$B9,DRE!CM:CM)</f>
        <v>3017380.7889020001</v>
      </c>
      <c r="CO9" s="46">
        <f>SUMIF(DRE!$A:$A,'Base CF'!$B9,DRE!CN:CN)</f>
        <v>3017380.7889020001</v>
      </c>
      <c r="CP9" s="46">
        <f>SUMIF(DRE!$A:$A,'Base CF'!$B9,DRE!CO:CO)</f>
        <v>3017380.7889020001</v>
      </c>
      <c r="CQ9" s="46">
        <f>SUMIF(DRE!$A:$A,'Base CF'!$B9,DRE!CP:CP)</f>
        <v>3017380.7889020001</v>
      </c>
      <c r="CR9" s="46">
        <f>SUMIF(DRE!$A:$A,'Base CF'!$B9,DRE!CQ:CQ)</f>
        <v>3017380.7889020001</v>
      </c>
      <c r="CS9" s="46">
        <f>SUMIF(DRE!$A:$A,'Base CF'!$B9,DRE!CR:CR)</f>
        <v>3017380.7889020001</v>
      </c>
      <c r="CT9" s="46">
        <f>SUMIF(DRE!$A:$A,'Base CF'!$B9,DRE!CS:CS)</f>
        <v>3017380.7889020001</v>
      </c>
      <c r="CU9" s="46">
        <f>SUMIF(DRE!$A:$A,'Base CF'!$B9,DRE!CT:CT)</f>
        <v>3017380.7889020001</v>
      </c>
      <c r="CV9" s="46">
        <f>SUMIF(DRE!$A:$A,'Base CF'!$B9,DRE!CU:CU)</f>
        <v>3017380.7889020001</v>
      </c>
      <c r="CW9" s="46">
        <f>SUMIF(DRE!$A:$A,'Base CF'!$B9,DRE!CV:CV)</f>
        <v>3017380.7889020001</v>
      </c>
      <c r="CX9" s="46">
        <f>SUMIF(DRE!$A:$A,'Base CF'!$B9,DRE!CW:CW)</f>
        <v>3017380.7889020001</v>
      </c>
      <c r="CY9" s="46">
        <f>SUMIF(DRE!$A:$A,'Base CF'!$B9,DRE!CX:CX)</f>
        <v>3017380.7889020001</v>
      </c>
      <c r="CZ9" s="46">
        <f>SUMIF(DRE!$A:$A,'Base CF'!$B9,DRE!CY:CY)</f>
        <v>3123290.854636</v>
      </c>
      <c r="DA9" s="46">
        <f>SUMIF(DRE!$A:$A,'Base CF'!$B9,DRE!CZ:CZ)</f>
        <v>3123290.854636</v>
      </c>
      <c r="DB9" s="46">
        <f>SUMIF(DRE!$A:$A,'Base CF'!$B9,DRE!DA:DA)</f>
        <v>3123290.854636</v>
      </c>
      <c r="DC9" s="46">
        <f>SUMIF(DRE!$A:$A,'Base CF'!$B9,DRE!DB:DB)</f>
        <v>3123290.854636</v>
      </c>
      <c r="DD9" s="46">
        <f>SUMIF(DRE!$A:$A,'Base CF'!$B9,DRE!DC:DC)</f>
        <v>3123290.854636</v>
      </c>
      <c r="DE9" s="46">
        <f>SUMIF(DRE!$A:$A,'Base CF'!$B9,DRE!DD:DD)</f>
        <v>3123290.854636</v>
      </c>
      <c r="DF9" s="46">
        <f>SUMIF(DRE!$A:$A,'Base CF'!$B9,DRE!DE:DE)</f>
        <v>3123290.854636</v>
      </c>
    </row>
    <row r="10" spans="1:110" outlineLevel="1">
      <c r="B10" s="37" t="s">
        <v>140</v>
      </c>
      <c r="C10" s="46">
        <f>SUMIF(DRE!$A:$A,'Base CF'!$B10,DRE!B:B)</f>
        <v>291673.90999999997</v>
      </c>
      <c r="D10" s="46">
        <f>SUMIF(DRE!$A:$A,'Base CF'!$B10,DRE!C:C)</f>
        <v>334018.65000000002</v>
      </c>
      <c r="E10" s="46">
        <f>SUMIF(DRE!$A:$A,'Base CF'!$B10,DRE!D:D)</f>
        <v>345938.27</v>
      </c>
      <c r="F10" s="46">
        <f>SUMIF(DRE!$A:$A,'Base CF'!$B10,DRE!E:E)</f>
        <v>354114.14</v>
      </c>
      <c r="G10" s="46">
        <f>SUMIF(DRE!$A:$A,'Base CF'!$B10,DRE!F:F)</f>
        <v>368813.22</v>
      </c>
      <c r="H10" s="46">
        <f>SUMIF(DRE!$A:$A,'Base CF'!$B10,DRE!G:G)</f>
        <v>365281.88</v>
      </c>
      <c r="I10" s="46">
        <f>SUMIF(DRE!$A:$A,'Base CF'!$B10,DRE!H:H)</f>
        <v>339168.66</v>
      </c>
      <c r="J10" s="46">
        <f>SUMIF(DRE!$A:$A,'Base CF'!$B10,DRE!I:I)</f>
        <v>355292.75</v>
      </c>
      <c r="K10" s="46">
        <f>SUMIF(DRE!$A:$A,'Base CF'!$B10,DRE!J:J)</f>
        <v>345983.24</v>
      </c>
      <c r="L10" s="46">
        <f>SUMIF(DRE!$A:$A,'Base CF'!$B10,DRE!K:K)</f>
        <v>390742.6</v>
      </c>
      <c r="M10" s="46">
        <f>SUMIF(DRE!$A:$A,'Base CF'!$B10,DRE!L:L)</f>
        <v>364387.49</v>
      </c>
      <c r="N10" s="46">
        <f>SUMIF(DRE!$A:$A,'Base CF'!$B10,DRE!M:M)</f>
        <v>385089.6</v>
      </c>
      <c r="O10" s="46">
        <f>SUMIF(DRE!$A:$A,'Base CF'!$B10,DRE!N:N)</f>
        <v>320870.33</v>
      </c>
      <c r="P10" s="46">
        <f>SUMIF(DRE!$A:$A,'Base CF'!$B10,DRE!O:O)</f>
        <v>364258.55999999994</v>
      </c>
      <c r="Q10" s="46">
        <f>SUMIF(DRE!$A:$A,'Base CF'!$B10,DRE!P:P)</f>
        <v>356510.62</v>
      </c>
      <c r="R10" s="46">
        <f>SUMIF(DRE!$A:$A,'Base CF'!$B10,DRE!Q:Q)</f>
        <v>347268.43</v>
      </c>
      <c r="S10" s="46">
        <f>SUMIF(DRE!$A:$A,'Base CF'!$B10,DRE!R:R)</f>
        <v>352945.18</v>
      </c>
      <c r="T10" s="46">
        <f>SUMIF(DRE!$A:$A,'Base CF'!$B10,DRE!S:S)</f>
        <v>355993.95999999996</v>
      </c>
      <c r="U10" s="46">
        <f>SUMIF(DRE!$A:$A,'Base CF'!$B10,DRE!T:T)</f>
        <v>328153.02</v>
      </c>
      <c r="V10" s="46">
        <f>SUMIF(DRE!$A:$A,'Base CF'!$B10,DRE!U:U)</f>
        <v>349275.35</v>
      </c>
      <c r="W10" s="46">
        <f>SUMIF(DRE!$A:$A,'Base CF'!$B10,DRE!V:V)</f>
        <v>345938.16000000003</v>
      </c>
      <c r="X10" s="46">
        <f>SUMIF(DRE!$A:$A,'Base CF'!$B10,DRE!W:W)</f>
        <v>419330.55000000005</v>
      </c>
      <c r="Y10" s="46">
        <f>SUMIF(DRE!$A:$A,'Base CF'!$B10,DRE!X:X)</f>
        <v>366190.83000000007</v>
      </c>
      <c r="Z10" s="46">
        <f>SUMIF(DRE!$A:$A,'Base CF'!$B10,DRE!Y:Y)</f>
        <v>364835.11</v>
      </c>
      <c r="AA10" s="46">
        <f>SUMIF(DRE!$A:$A,'Base CF'!$B10,DRE!Z:Z)</f>
        <v>334857.58</v>
      </c>
      <c r="AB10" s="46">
        <f>SUMIF(DRE!$A:$A,'Base CF'!$B10,DRE!AA:AA)</f>
        <v>362514.32999999996</v>
      </c>
      <c r="AC10" s="46">
        <f>SUMIF(DRE!$A:$A,'Base CF'!$B10,DRE!AB:AB)</f>
        <v>375943.79000000004</v>
      </c>
      <c r="AD10" s="46">
        <f>SUMIF(DRE!$A:$A,'Base CF'!$B10,DRE!AC:AC)</f>
        <v>382022.01</v>
      </c>
      <c r="AE10" s="46">
        <f>SUMIF(DRE!$A:$A,'Base CF'!$B10,DRE!AD:AD)</f>
        <v>375775.95999999996</v>
      </c>
      <c r="AF10" s="46">
        <f>SUMIF(DRE!$A:$A,'Base CF'!$B10,DRE!AE:AE)</f>
        <v>376148.06999999995</v>
      </c>
      <c r="AG10" s="46">
        <f>SUMIF(DRE!$A:$A,'Base CF'!$B10,DRE!AF:AF)</f>
        <v>392002.29</v>
      </c>
      <c r="AH10" s="46">
        <f>SUMIF(DRE!$A:$A,'Base CF'!$B10,DRE!AG:AG)</f>
        <v>394203.95</v>
      </c>
      <c r="AI10" s="46">
        <f>SUMIF(DRE!$A:$A,'Base CF'!$B10,DRE!AH:AH)</f>
        <v>395279.93</v>
      </c>
      <c r="AJ10" s="46">
        <f>SUMIF(DRE!$A:$A,'Base CF'!$B10,DRE!AI:AI)</f>
        <v>363822.27</v>
      </c>
      <c r="AK10" s="46">
        <f>SUMIF(DRE!$A:$A,'Base CF'!$B10,DRE!AJ:AJ)</f>
        <v>414233.68</v>
      </c>
      <c r="AL10" s="46">
        <f>SUMIF(DRE!$A:$A,'Base CF'!$B10,DRE!AK:AK)</f>
        <v>414221.21</v>
      </c>
      <c r="AM10" s="46">
        <f>SUMIF(DRE!$A:$A,'Base CF'!$B10,DRE!AL:AL)</f>
        <v>383733.46</v>
      </c>
      <c r="AN10" s="46">
        <f>SUMIF(DRE!$A:$A,'Base CF'!$B10,DRE!AM:AM)</f>
        <v>447330.38</v>
      </c>
      <c r="AO10" s="46">
        <f>SUMIF(DRE!$A:$A,'Base CF'!$B10,DRE!AN:AN)</f>
        <v>406934.92</v>
      </c>
      <c r="AP10" s="46">
        <f>SUMIF(DRE!$A:$A,'Base CF'!$B10,DRE!AO:AO)</f>
        <v>419561.3</v>
      </c>
      <c r="AQ10" s="46">
        <f>SUMIF(DRE!$A:$A,'Base CF'!$B10,DRE!AP:AP)</f>
        <v>380767.14</v>
      </c>
      <c r="AR10" s="46">
        <f>SUMIF(DRE!$A:$A,'Base CF'!$B10,DRE!AQ:AQ)</f>
        <v>405395.72</v>
      </c>
      <c r="AS10" s="46">
        <f>SUMIF(DRE!$A:$A,'Base CF'!$B10,DRE!AR:AR)</f>
        <v>455120.95</v>
      </c>
      <c r="AT10" s="46">
        <f>SUMIF(DRE!$A:$A,'Base CF'!$B10,DRE!AS:AS)</f>
        <v>432809.33</v>
      </c>
      <c r="AU10" s="46">
        <f>SUMIF(DRE!$A:$A,'Base CF'!$B10,DRE!AT:AT)</f>
        <v>422259.6</v>
      </c>
      <c r="AV10" s="46">
        <f>SUMIF(DRE!$A:$A,'Base CF'!$B10,DRE!AU:AU)</f>
        <v>410846.54</v>
      </c>
      <c r="AW10" s="46">
        <f>SUMIF(DRE!$A:$A,'Base CF'!$B10,DRE!AV:AV)</f>
        <v>560343.19999999995</v>
      </c>
      <c r="AX10" s="46">
        <f>SUMIF(DRE!$A:$A,'Base CF'!$B10,DRE!AW:AW)</f>
        <v>425479.29</v>
      </c>
      <c r="AY10" s="46">
        <f>SUMIF(DRE!$A:$A,'Base CF'!$B10,DRE!AX:AX)</f>
        <v>397539.25</v>
      </c>
      <c r="AZ10" s="46">
        <f>SUMIF(DRE!$A:$A,'Base CF'!$B10,DRE!AY:AY)</f>
        <v>416464.75</v>
      </c>
      <c r="BA10" s="46">
        <f>SUMIF(DRE!$A:$A,'Base CF'!$B10,DRE!AZ:AZ)</f>
        <v>434655.91</v>
      </c>
      <c r="BB10" s="46">
        <f>SUMIF(DRE!$A:$A,'Base CF'!$B10,DRE!BA:BA)</f>
        <v>425562.22</v>
      </c>
      <c r="BC10" s="46">
        <f>SUMIF(DRE!$A:$A,'Base CF'!$B10,DRE!BB:BB)</f>
        <v>420163.43</v>
      </c>
      <c r="BD10" s="46">
        <f>SUMIF(DRE!$A:$A,'Base CF'!$B10,DRE!BC:BC)</f>
        <v>373528.37</v>
      </c>
      <c r="BE10" s="46">
        <f>SUMIF(DRE!$A:$A,'Base CF'!$B10,DRE!BD:BD)</f>
        <v>379504.19</v>
      </c>
      <c r="BF10" s="46">
        <f>SUMIF(DRE!$A:$A,'Base CF'!$B10,DRE!BE:BE)</f>
        <v>557688.05000000005</v>
      </c>
      <c r="BG10" s="46">
        <f>SUMIF(DRE!$A:$A,'Base CF'!$B10,DRE!BF:BF)</f>
        <v>524688.63978480001</v>
      </c>
      <c r="BH10" s="46">
        <f>SUMIF(DRE!$A:$A,'Base CF'!$B10,DRE!BG:BG)</f>
        <v>533018.61047399999</v>
      </c>
      <c r="BI10" s="46">
        <f>SUMIF(DRE!$A:$A,'Base CF'!$B10,DRE!BH:BH)</f>
        <v>533018.61047399999</v>
      </c>
      <c r="BJ10" s="46">
        <f>SUMIF(DRE!$A:$A,'Base CF'!$B10,DRE!BI:BI)</f>
        <v>533018.61047399999</v>
      </c>
      <c r="BK10" s="46">
        <f>SUMIF(DRE!$A:$A,'Base CF'!$B10,DRE!BJ:BJ)</f>
        <v>533018.61047399999</v>
      </c>
      <c r="BL10" s="46">
        <f>SUMIF(DRE!$A:$A,'Base CF'!$B10,DRE!BK:BK)</f>
        <v>533018.61047399999</v>
      </c>
      <c r="BM10" s="46">
        <f>SUMIF(DRE!$A:$A,'Base CF'!$B10,DRE!BL:BL)</f>
        <v>541013.8896313</v>
      </c>
      <c r="BN10" s="46">
        <f>SUMIF(DRE!$A:$A,'Base CF'!$B10,DRE!BM:BM)</f>
        <v>528678.83518629998</v>
      </c>
      <c r="BO10" s="46">
        <f>SUMIF(DRE!$A:$A,'Base CF'!$B10,DRE!BN:BN)</f>
        <v>528678.83518629998</v>
      </c>
      <c r="BP10" s="46">
        <f>SUMIF(DRE!$A:$A,'Base CF'!$B10,DRE!BO:BO)</f>
        <v>571871.8960221</v>
      </c>
      <c r="BQ10" s="46">
        <f>SUMIF(DRE!$A:$A,'Base CF'!$B10,DRE!BP:BP)</f>
        <v>571871.8960221</v>
      </c>
      <c r="BR10" s="46">
        <f>SUMIF(DRE!$A:$A,'Base CF'!$B10,DRE!BQ:BQ)</f>
        <v>571871.8960221</v>
      </c>
      <c r="BS10" s="46">
        <f>SUMIF(DRE!$A:$A,'Base CF'!$B10,DRE!BR:BR)</f>
        <v>571871.8960221</v>
      </c>
      <c r="BT10" s="46">
        <f>SUMIF(DRE!$A:$A,'Base CF'!$B10,DRE!BS:BS)</f>
        <v>571871.8960221</v>
      </c>
      <c r="BU10" s="46">
        <f>SUMIF(DRE!$A:$A,'Base CF'!$B10,DRE!BT:BT)</f>
        <v>571871.8960221</v>
      </c>
      <c r="BV10" s="46">
        <f>SUMIF(DRE!$A:$A,'Base CF'!$B10,DRE!BU:BU)</f>
        <v>571871.8960221</v>
      </c>
      <c r="BW10" s="46">
        <f>SUMIF(DRE!$A:$A,'Base CF'!$B10,DRE!BV:BV)</f>
        <v>571871.8960221</v>
      </c>
      <c r="BX10" s="46">
        <f>SUMIF(DRE!$A:$A,'Base CF'!$B10,DRE!BW:BW)</f>
        <v>571871.8960221</v>
      </c>
      <c r="BY10" s="46">
        <f>SUMIF(DRE!$A:$A,'Base CF'!$B10,DRE!BX:BX)</f>
        <v>571871.8960221</v>
      </c>
      <c r="BZ10" s="46">
        <f>SUMIF(DRE!$A:$A,'Base CF'!$B10,DRE!BY:BY)</f>
        <v>556959.73793409998</v>
      </c>
      <c r="CA10" s="46">
        <f>SUMIF(DRE!$A:$A,'Base CF'!$B10,DRE!BZ:BZ)</f>
        <v>556959.73793409998</v>
      </c>
      <c r="CB10" s="46">
        <f>SUMIF(DRE!$A:$A,'Base CF'!$B10,DRE!CA:CA)</f>
        <v>579071.03952889994</v>
      </c>
      <c r="CC10" s="46">
        <f>SUMIF(DRE!$A:$A,'Base CF'!$B10,DRE!CB:CB)</f>
        <v>579071.03952889994</v>
      </c>
      <c r="CD10" s="46">
        <f>SUMIF(DRE!$A:$A,'Base CF'!$B10,DRE!CC:CC)</f>
        <v>579071.03952889994</v>
      </c>
      <c r="CE10" s="46">
        <f>SUMIF(DRE!$A:$A,'Base CF'!$B10,DRE!CD:CD)</f>
        <v>579071.03952889994</v>
      </c>
      <c r="CF10" s="46">
        <f>SUMIF(DRE!$A:$A,'Base CF'!$B10,DRE!CE:CE)</f>
        <v>579071.03952889994</v>
      </c>
      <c r="CG10" s="46">
        <f>SUMIF(DRE!$A:$A,'Base CF'!$B10,DRE!CF:CF)</f>
        <v>579071.03952889994</v>
      </c>
      <c r="CH10" s="46">
        <f>SUMIF(DRE!$A:$A,'Base CF'!$B10,DRE!CG:CG)</f>
        <v>579071.03952889994</v>
      </c>
      <c r="CI10" s="46">
        <f>SUMIF(DRE!$A:$A,'Base CF'!$B10,DRE!CH:CH)</f>
        <v>579071.03952889994</v>
      </c>
      <c r="CJ10" s="46">
        <f>SUMIF(DRE!$A:$A,'Base CF'!$B10,DRE!CI:CI)</f>
        <v>579071.03952889994</v>
      </c>
      <c r="CK10" s="46">
        <f>SUMIF(DRE!$A:$A,'Base CF'!$B10,DRE!CJ:CJ)</f>
        <v>579071.03952889994</v>
      </c>
      <c r="CL10" s="46">
        <f>SUMIF(DRE!$A:$A,'Base CF'!$B10,DRE!CK:CK)</f>
        <v>579071.03952889994</v>
      </c>
      <c r="CM10" s="46">
        <f>SUMIF(DRE!$A:$A,'Base CF'!$B10,DRE!CL:CL)</f>
        <v>579071.03952889994</v>
      </c>
      <c r="CN10" s="46">
        <f>SUMIF(DRE!$A:$A,'Base CF'!$B10,DRE!CM:CM)</f>
        <v>600438.76088790002</v>
      </c>
      <c r="CO10" s="46">
        <f>SUMIF(DRE!$A:$A,'Base CF'!$B10,DRE!CN:CN)</f>
        <v>600438.76088790002</v>
      </c>
      <c r="CP10" s="46">
        <f>SUMIF(DRE!$A:$A,'Base CF'!$B10,DRE!CO:CO)</f>
        <v>600438.76088790002</v>
      </c>
      <c r="CQ10" s="46">
        <f>SUMIF(DRE!$A:$A,'Base CF'!$B10,DRE!CP:CP)</f>
        <v>600438.76088790002</v>
      </c>
      <c r="CR10" s="46">
        <f>SUMIF(DRE!$A:$A,'Base CF'!$B10,DRE!CQ:CQ)</f>
        <v>600438.76088790002</v>
      </c>
      <c r="CS10" s="46">
        <f>SUMIF(DRE!$A:$A,'Base CF'!$B10,DRE!CR:CR)</f>
        <v>600438.76088790002</v>
      </c>
      <c r="CT10" s="46">
        <f>SUMIF(DRE!$A:$A,'Base CF'!$B10,DRE!CS:CS)</f>
        <v>600438.76088790002</v>
      </c>
      <c r="CU10" s="46">
        <f>SUMIF(DRE!$A:$A,'Base CF'!$B10,DRE!CT:CT)</f>
        <v>600438.76088790002</v>
      </c>
      <c r="CV10" s="46">
        <f>SUMIF(DRE!$A:$A,'Base CF'!$B10,DRE!CU:CU)</f>
        <v>600438.76088790002</v>
      </c>
      <c r="CW10" s="46">
        <f>SUMIF(DRE!$A:$A,'Base CF'!$B10,DRE!CV:CV)</f>
        <v>600438.76088790002</v>
      </c>
      <c r="CX10" s="46">
        <f>SUMIF(DRE!$A:$A,'Base CF'!$B10,DRE!CW:CW)</f>
        <v>600438.76088790002</v>
      </c>
      <c r="CY10" s="46">
        <f>SUMIF(DRE!$A:$A,'Base CF'!$B10,DRE!CX:CX)</f>
        <v>600438.76088790002</v>
      </c>
      <c r="CZ10" s="46">
        <f>SUMIF(DRE!$A:$A,'Base CF'!$B10,DRE!CY:CY)</f>
        <v>621514.16139669996</v>
      </c>
      <c r="DA10" s="46">
        <f>SUMIF(DRE!$A:$A,'Base CF'!$B10,DRE!CZ:CZ)</f>
        <v>621514.16139669996</v>
      </c>
      <c r="DB10" s="46">
        <f>SUMIF(DRE!$A:$A,'Base CF'!$B10,DRE!DA:DA)</f>
        <v>621514.16139669996</v>
      </c>
      <c r="DC10" s="46">
        <f>SUMIF(DRE!$A:$A,'Base CF'!$B10,DRE!DB:DB)</f>
        <v>621514.16139669996</v>
      </c>
      <c r="DD10" s="46">
        <f>SUMIF(DRE!$A:$A,'Base CF'!$B10,DRE!DC:DC)</f>
        <v>621514.16139669996</v>
      </c>
      <c r="DE10" s="46">
        <f>SUMIF(DRE!$A:$A,'Base CF'!$B10,DRE!DD:DD)</f>
        <v>621514.16139669996</v>
      </c>
      <c r="DF10" s="46">
        <f>SUMIF(DRE!$A:$A,'Base CF'!$B10,DRE!DE:DE)</f>
        <v>621514.16139669996</v>
      </c>
    </row>
    <row r="11" spans="1:110" outlineLevel="1">
      <c r="B11" s="37" t="s">
        <v>150</v>
      </c>
      <c r="C11" s="46">
        <f>SUMIF(DRE!$A:$A,'Base CF'!$B11,DRE!B:B)</f>
        <v>49194.679999999993</v>
      </c>
      <c r="D11" s="46">
        <f>SUMIF(DRE!$A:$A,'Base CF'!$B11,DRE!C:C)</f>
        <v>21473.97</v>
      </c>
      <c r="E11" s="46">
        <f>SUMIF(DRE!$A:$A,'Base CF'!$B11,DRE!D:D)</f>
        <v>50803.92</v>
      </c>
      <c r="F11" s="46">
        <f>SUMIF(DRE!$A:$A,'Base CF'!$B11,DRE!E:E)</f>
        <v>14844.98</v>
      </c>
      <c r="G11" s="46">
        <f>SUMIF(DRE!$A:$A,'Base CF'!$B11,DRE!F:F)</f>
        <v>35232.639999999999</v>
      </c>
      <c r="H11" s="46">
        <f>SUMIF(DRE!$A:$A,'Base CF'!$B11,DRE!G:G)</f>
        <v>23104.9</v>
      </c>
      <c r="I11" s="46">
        <f>SUMIF(DRE!$A:$A,'Base CF'!$B11,DRE!H:H)</f>
        <v>24172.79</v>
      </c>
      <c r="J11" s="46">
        <f>SUMIF(DRE!$A:$A,'Base CF'!$B11,DRE!I:I)</f>
        <v>20158.34</v>
      </c>
      <c r="K11" s="46">
        <f>SUMIF(DRE!$A:$A,'Base CF'!$B11,DRE!J:J)</f>
        <v>0</v>
      </c>
      <c r="L11" s="46">
        <f>SUMIF(DRE!$A:$A,'Base CF'!$B11,DRE!K:K)</f>
        <v>0</v>
      </c>
      <c r="M11" s="46">
        <f>SUMIF(DRE!$A:$A,'Base CF'!$B11,DRE!L:L)</f>
        <v>0</v>
      </c>
      <c r="N11" s="46">
        <f>SUMIF(DRE!$A:$A,'Base CF'!$B11,DRE!M:M)</f>
        <v>0</v>
      </c>
      <c r="O11" s="46">
        <f>SUMIF(DRE!$A:$A,'Base CF'!$B11,DRE!N:N)</f>
        <v>0</v>
      </c>
      <c r="P11" s="46">
        <f>SUMIF(DRE!$A:$A,'Base CF'!$B11,DRE!O:O)</f>
        <v>0</v>
      </c>
      <c r="Q11" s="46">
        <f>SUMIF(DRE!$A:$A,'Base CF'!$B11,DRE!P:P)</f>
        <v>0</v>
      </c>
      <c r="R11" s="46">
        <f>SUMIF(DRE!$A:$A,'Base CF'!$B11,DRE!Q:Q)</f>
        <v>0</v>
      </c>
      <c r="S11" s="46">
        <f>SUMIF(DRE!$A:$A,'Base CF'!$B11,DRE!R:R)</f>
        <v>0</v>
      </c>
      <c r="T11" s="46">
        <f>SUMIF(DRE!$A:$A,'Base CF'!$B11,DRE!S:S)</f>
        <v>0</v>
      </c>
      <c r="U11" s="46">
        <f>SUMIF(DRE!$A:$A,'Base CF'!$B11,DRE!T:T)</f>
        <v>0</v>
      </c>
      <c r="V11" s="46">
        <f>SUMIF(DRE!$A:$A,'Base CF'!$B11,DRE!U:U)</f>
        <v>0</v>
      </c>
      <c r="W11" s="46">
        <f>SUMIF(DRE!$A:$A,'Base CF'!$B11,DRE!V:V)</f>
        <v>0</v>
      </c>
      <c r="X11" s="46">
        <f>SUMIF(DRE!$A:$A,'Base CF'!$B11,DRE!W:W)</f>
        <v>0</v>
      </c>
      <c r="Y11" s="46">
        <f>SUMIF(DRE!$A:$A,'Base CF'!$B11,DRE!X:X)</f>
        <v>0</v>
      </c>
      <c r="Z11" s="46">
        <f>SUMIF(DRE!$A:$A,'Base CF'!$B11,DRE!Y:Y)</f>
        <v>0</v>
      </c>
      <c r="AA11" s="46">
        <f>SUMIF(DRE!$A:$A,'Base CF'!$B11,DRE!Z:Z)</f>
        <v>0</v>
      </c>
      <c r="AB11" s="46">
        <f>SUMIF(DRE!$A:$A,'Base CF'!$B11,DRE!AA:AA)</f>
        <v>0</v>
      </c>
      <c r="AC11" s="46">
        <f>SUMIF(DRE!$A:$A,'Base CF'!$B11,DRE!AB:AB)</f>
        <v>0</v>
      </c>
      <c r="AD11" s="46">
        <f>SUMIF(DRE!$A:$A,'Base CF'!$B11,DRE!AC:AC)</f>
        <v>0</v>
      </c>
      <c r="AE11" s="46">
        <f>SUMIF(DRE!$A:$A,'Base CF'!$B11,DRE!AD:AD)</f>
        <v>0</v>
      </c>
      <c r="AF11" s="46">
        <f>SUMIF(DRE!$A:$A,'Base CF'!$B11,DRE!AE:AE)</f>
        <v>0</v>
      </c>
      <c r="AG11" s="46">
        <f>SUMIF(DRE!$A:$A,'Base CF'!$B11,DRE!AF:AF)</f>
        <v>0</v>
      </c>
      <c r="AH11" s="46">
        <f>SUMIF(DRE!$A:$A,'Base CF'!$B11,DRE!AG:AG)</f>
        <v>0</v>
      </c>
      <c r="AI11" s="46">
        <f>SUMIF(DRE!$A:$A,'Base CF'!$B11,DRE!AH:AH)</f>
        <v>0</v>
      </c>
      <c r="AJ11" s="46">
        <f>SUMIF(DRE!$A:$A,'Base CF'!$B11,DRE!AI:AI)</f>
        <v>0</v>
      </c>
      <c r="AK11" s="46">
        <f>SUMIF(DRE!$A:$A,'Base CF'!$B11,DRE!AJ:AJ)</f>
        <v>0</v>
      </c>
      <c r="AL11" s="46">
        <f>SUMIF(DRE!$A:$A,'Base CF'!$B11,DRE!AK:AK)</f>
        <v>0</v>
      </c>
      <c r="AM11" s="46">
        <f>SUMIF(DRE!$A:$A,'Base CF'!$B11,DRE!AL:AL)</f>
        <v>0</v>
      </c>
      <c r="AN11" s="46">
        <f>SUMIF(DRE!$A:$A,'Base CF'!$B11,DRE!AM:AM)</f>
        <v>0</v>
      </c>
      <c r="AO11" s="46">
        <f>SUMIF(DRE!$A:$A,'Base CF'!$B11,DRE!AN:AN)</f>
        <v>0</v>
      </c>
      <c r="AP11" s="46">
        <f>SUMIF(DRE!$A:$A,'Base CF'!$B11,DRE!AO:AO)</f>
        <v>0</v>
      </c>
      <c r="AQ11" s="46">
        <f>SUMIF(DRE!$A:$A,'Base CF'!$B11,DRE!AP:AP)</f>
        <v>0</v>
      </c>
      <c r="AR11" s="46">
        <f>SUMIF(DRE!$A:$A,'Base CF'!$B11,DRE!AQ:AQ)</f>
        <v>0</v>
      </c>
      <c r="AS11" s="46">
        <f>SUMIF(DRE!$A:$A,'Base CF'!$B11,DRE!AR:AR)</f>
        <v>0</v>
      </c>
      <c r="AT11" s="46">
        <f>SUMIF(DRE!$A:$A,'Base CF'!$B11,DRE!AS:AS)</f>
        <v>0</v>
      </c>
      <c r="AU11" s="46">
        <f>SUMIF(DRE!$A:$A,'Base CF'!$B11,DRE!AT:AT)</f>
        <v>0</v>
      </c>
      <c r="AV11" s="46">
        <f>SUMIF(DRE!$A:$A,'Base CF'!$B11,DRE!AU:AU)</f>
        <v>0</v>
      </c>
      <c r="AW11" s="46">
        <f>SUMIF(DRE!$A:$A,'Base CF'!$B11,DRE!AV:AV)</f>
        <v>0</v>
      </c>
      <c r="AX11" s="46">
        <f>SUMIF(DRE!$A:$A,'Base CF'!$B11,DRE!AW:AW)</f>
        <v>0</v>
      </c>
      <c r="AY11" s="46">
        <f>SUMIF(DRE!$A:$A,'Base CF'!$B11,DRE!AX:AX)</f>
        <v>0</v>
      </c>
      <c r="AZ11" s="46">
        <f>SUMIF(DRE!$A:$A,'Base CF'!$B11,DRE!AY:AY)</f>
        <v>0</v>
      </c>
      <c r="BA11" s="46">
        <f>SUMIF(DRE!$A:$A,'Base CF'!$B11,DRE!AZ:AZ)</f>
        <v>0</v>
      </c>
      <c r="BB11" s="46">
        <f>SUMIF(DRE!$A:$A,'Base CF'!$B11,DRE!BA:BA)</f>
        <v>0</v>
      </c>
      <c r="BC11" s="46">
        <f>SUMIF(DRE!$A:$A,'Base CF'!$B11,DRE!BB:BB)</f>
        <v>0</v>
      </c>
      <c r="BD11" s="46">
        <f>SUMIF(DRE!$A:$A,'Base CF'!$B11,DRE!BC:BC)</f>
        <v>0</v>
      </c>
      <c r="BE11" s="46">
        <f>SUMIF(DRE!$A:$A,'Base CF'!$B11,DRE!BD:BD)</f>
        <v>0</v>
      </c>
      <c r="BF11" s="46">
        <f>SUMIF(DRE!$A:$A,'Base CF'!$B11,DRE!BE:BE)</f>
        <v>0</v>
      </c>
      <c r="BG11" s="46">
        <f>SUMIF(DRE!$A:$A,'Base CF'!$B11,DRE!BF:BF)</f>
        <v>0</v>
      </c>
      <c r="BH11" s="46">
        <f>SUMIF(DRE!$A:$A,'Base CF'!$B11,DRE!BG:BG)</f>
        <v>0</v>
      </c>
      <c r="BI11" s="46">
        <f>SUMIF(DRE!$A:$A,'Base CF'!$B11,DRE!BH:BH)</f>
        <v>0</v>
      </c>
      <c r="BJ11" s="46">
        <f>SUMIF(DRE!$A:$A,'Base CF'!$B11,DRE!BI:BI)</f>
        <v>0</v>
      </c>
      <c r="BK11" s="46">
        <f>SUMIF(DRE!$A:$A,'Base CF'!$B11,DRE!BJ:BJ)</f>
        <v>0</v>
      </c>
      <c r="BL11" s="46">
        <f>SUMIF(DRE!$A:$A,'Base CF'!$B11,DRE!BK:BK)</f>
        <v>0</v>
      </c>
      <c r="BM11" s="46">
        <f>SUMIF(DRE!$A:$A,'Base CF'!$B11,DRE!BL:BL)</f>
        <v>0</v>
      </c>
      <c r="BN11" s="46">
        <f>SUMIF(DRE!$A:$A,'Base CF'!$B11,DRE!BM:BM)</f>
        <v>0</v>
      </c>
      <c r="BO11" s="46">
        <f>SUMIF(DRE!$A:$A,'Base CF'!$B11,DRE!BN:BN)</f>
        <v>0</v>
      </c>
      <c r="BP11" s="46">
        <f>SUMIF(DRE!$A:$A,'Base CF'!$B11,DRE!BO:BO)</f>
        <v>0</v>
      </c>
      <c r="BQ11" s="46">
        <f>SUMIF(DRE!$A:$A,'Base CF'!$B11,DRE!BP:BP)</f>
        <v>0</v>
      </c>
      <c r="BR11" s="46">
        <f>SUMIF(DRE!$A:$A,'Base CF'!$B11,DRE!BQ:BQ)</f>
        <v>0</v>
      </c>
      <c r="BS11" s="46">
        <f>SUMIF(DRE!$A:$A,'Base CF'!$B11,DRE!BR:BR)</f>
        <v>0</v>
      </c>
      <c r="BT11" s="46">
        <f>SUMIF(DRE!$A:$A,'Base CF'!$B11,DRE!BS:BS)</f>
        <v>0</v>
      </c>
      <c r="BU11" s="46">
        <f>SUMIF(DRE!$A:$A,'Base CF'!$B11,DRE!BT:BT)</f>
        <v>0</v>
      </c>
      <c r="BV11" s="46">
        <f>SUMIF(DRE!$A:$A,'Base CF'!$B11,DRE!BU:BU)</f>
        <v>0</v>
      </c>
      <c r="BW11" s="46">
        <f>SUMIF(DRE!$A:$A,'Base CF'!$B11,DRE!BV:BV)</f>
        <v>0</v>
      </c>
      <c r="BX11" s="46">
        <f>SUMIF(DRE!$A:$A,'Base CF'!$B11,DRE!BW:BW)</f>
        <v>0</v>
      </c>
      <c r="BY11" s="46">
        <f>SUMIF(DRE!$A:$A,'Base CF'!$B11,DRE!BX:BX)</f>
        <v>0</v>
      </c>
      <c r="BZ11" s="46">
        <f>SUMIF(DRE!$A:$A,'Base CF'!$B11,DRE!BY:BY)</f>
        <v>0</v>
      </c>
      <c r="CA11" s="46">
        <f>SUMIF(DRE!$A:$A,'Base CF'!$B11,DRE!BZ:BZ)</f>
        <v>0</v>
      </c>
      <c r="CB11" s="46">
        <f>SUMIF(DRE!$A:$A,'Base CF'!$B11,DRE!CA:CA)</f>
        <v>0</v>
      </c>
      <c r="CC11" s="46">
        <f>SUMIF(DRE!$A:$A,'Base CF'!$B11,DRE!CB:CB)</f>
        <v>0</v>
      </c>
      <c r="CD11" s="46">
        <f>SUMIF(DRE!$A:$A,'Base CF'!$B11,DRE!CC:CC)</f>
        <v>0</v>
      </c>
      <c r="CE11" s="46">
        <f>SUMIF(DRE!$A:$A,'Base CF'!$B11,DRE!CD:CD)</f>
        <v>0</v>
      </c>
      <c r="CF11" s="46">
        <f>SUMIF(DRE!$A:$A,'Base CF'!$B11,DRE!CE:CE)</f>
        <v>0</v>
      </c>
      <c r="CG11" s="46">
        <f>SUMIF(DRE!$A:$A,'Base CF'!$B11,DRE!CF:CF)</f>
        <v>0</v>
      </c>
      <c r="CH11" s="46">
        <f>SUMIF(DRE!$A:$A,'Base CF'!$B11,DRE!CG:CG)</f>
        <v>0</v>
      </c>
      <c r="CI11" s="46">
        <f>SUMIF(DRE!$A:$A,'Base CF'!$B11,DRE!CH:CH)</f>
        <v>0</v>
      </c>
      <c r="CJ11" s="46">
        <f>SUMIF(DRE!$A:$A,'Base CF'!$B11,DRE!CI:CI)</f>
        <v>0</v>
      </c>
      <c r="CK11" s="46">
        <f>SUMIF(DRE!$A:$A,'Base CF'!$B11,DRE!CJ:CJ)</f>
        <v>0</v>
      </c>
      <c r="CL11" s="46">
        <f>SUMIF(DRE!$A:$A,'Base CF'!$B11,DRE!CK:CK)</f>
        <v>0</v>
      </c>
      <c r="CM11" s="46">
        <f>SUMIF(DRE!$A:$A,'Base CF'!$B11,DRE!CL:CL)</f>
        <v>0</v>
      </c>
      <c r="CN11" s="46">
        <f>SUMIF(DRE!$A:$A,'Base CF'!$B11,DRE!CM:CM)</f>
        <v>0</v>
      </c>
      <c r="CO11" s="46">
        <f>SUMIF(DRE!$A:$A,'Base CF'!$B11,DRE!CN:CN)</f>
        <v>0</v>
      </c>
      <c r="CP11" s="46">
        <f>SUMIF(DRE!$A:$A,'Base CF'!$B11,DRE!CO:CO)</f>
        <v>0</v>
      </c>
      <c r="CQ11" s="46">
        <f>SUMIF(DRE!$A:$A,'Base CF'!$B11,DRE!CP:CP)</f>
        <v>0</v>
      </c>
      <c r="CR11" s="46">
        <f>SUMIF(DRE!$A:$A,'Base CF'!$B11,DRE!CQ:CQ)</f>
        <v>0</v>
      </c>
      <c r="CS11" s="46">
        <f>SUMIF(DRE!$A:$A,'Base CF'!$B11,DRE!CR:CR)</f>
        <v>0</v>
      </c>
      <c r="CT11" s="46">
        <f>SUMIF(DRE!$A:$A,'Base CF'!$B11,DRE!CS:CS)</f>
        <v>0</v>
      </c>
      <c r="CU11" s="46">
        <f>SUMIF(DRE!$A:$A,'Base CF'!$B11,DRE!CT:CT)</f>
        <v>0</v>
      </c>
      <c r="CV11" s="46">
        <f>SUMIF(DRE!$A:$A,'Base CF'!$B11,DRE!CU:CU)</f>
        <v>0</v>
      </c>
      <c r="CW11" s="46">
        <f>SUMIF(DRE!$A:$A,'Base CF'!$B11,DRE!CV:CV)</f>
        <v>0</v>
      </c>
      <c r="CX11" s="46">
        <f>SUMIF(DRE!$A:$A,'Base CF'!$B11,DRE!CW:CW)</f>
        <v>0</v>
      </c>
      <c r="CY11" s="46">
        <f>SUMIF(DRE!$A:$A,'Base CF'!$B11,DRE!CX:CX)</f>
        <v>0</v>
      </c>
      <c r="CZ11" s="46">
        <f>SUMIF(DRE!$A:$A,'Base CF'!$B11,DRE!CY:CY)</f>
        <v>0</v>
      </c>
      <c r="DA11" s="46">
        <f>SUMIF(DRE!$A:$A,'Base CF'!$B11,DRE!CZ:CZ)</f>
        <v>0</v>
      </c>
      <c r="DB11" s="46">
        <f>SUMIF(DRE!$A:$A,'Base CF'!$B11,DRE!DA:DA)</f>
        <v>0</v>
      </c>
      <c r="DC11" s="46">
        <f>SUMIF(DRE!$A:$A,'Base CF'!$B11,DRE!DB:DB)</f>
        <v>0</v>
      </c>
      <c r="DD11" s="46">
        <f>SUMIF(DRE!$A:$A,'Base CF'!$B11,DRE!DC:DC)</f>
        <v>0</v>
      </c>
      <c r="DE11" s="46">
        <f>SUMIF(DRE!$A:$A,'Base CF'!$B11,DRE!DD:DD)</f>
        <v>0</v>
      </c>
      <c r="DF11" s="46">
        <f>SUMIF(DRE!$A:$A,'Base CF'!$B11,DRE!DE:DE)</f>
        <v>0</v>
      </c>
    </row>
    <row r="12" spans="1:110" outlineLevel="1">
      <c r="B12" s="37" t="s">
        <v>169</v>
      </c>
      <c r="C12" s="46">
        <f>SUMIF(DRE!$A:$A,'Base CF'!$B12,DRE!B:B)</f>
        <v>0</v>
      </c>
      <c r="D12" s="46">
        <f>SUMIF(DRE!$A:$A,'Base CF'!$B12,DRE!C:C)</f>
        <v>5982.32</v>
      </c>
      <c r="E12" s="46">
        <f>SUMIF(DRE!$A:$A,'Base CF'!$B12,DRE!D:D)</f>
        <v>0</v>
      </c>
      <c r="F12" s="46">
        <f>SUMIF(DRE!$A:$A,'Base CF'!$B12,DRE!E:E)</f>
        <v>17076.98</v>
      </c>
      <c r="G12" s="46">
        <f>SUMIF(DRE!$A:$A,'Base CF'!$B12,DRE!F:F)</f>
        <v>29442.240000000002</v>
      </c>
      <c r="H12" s="46">
        <f>SUMIF(DRE!$A:$A,'Base CF'!$B12,DRE!G:G)</f>
        <v>0</v>
      </c>
      <c r="I12" s="46">
        <f>SUMIF(DRE!$A:$A,'Base CF'!$B12,DRE!H:H)</f>
        <v>17081.669999999998</v>
      </c>
      <c r="J12" s="46">
        <f>SUMIF(DRE!$A:$A,'Base CF'!$B12,DRE!I:I)</f>
        <v>73553.52</v>
      </c>
      <c r="K12" s="46">
        <f>SUMIF(DRE!$A:$A,'Base CF'!$B12,DRE!J:J)</f>
        <v>0</v>
      </c>
      <c r="L12" s="46">
        <f>SUMIF(DRE!$A:$A,'Base CF'!$B12,DRE!K:K)</f>
        <v>0</v>
      </c>
      <c r="M12" s="46">
        <f>SUMIF(DRE!$A:$A,'Base CF'!$B12,DRE!L:L)</f>
        <v>0</v>
      </c>
      <c r="N12" s="46">
        <f>SUMIF(DRE!$A:$A,'Base CF'!$B12,DRE!M:M)</f>
        <v>0</v>
      </c>
      <c r="O12" s="46">
        <f>SUMIF(DRE!$A:$A,'Base CF'!$B12,DRE!N:N)</f>
        <v>0</v>
      </c>
      <c r="P12" s="46">
        <f>SUMIF(DRE!$A:$A,'Base CF'!$B12,DRE!O:O)</f>
        <v>0</v>
      </c>
      <c r="Q12" s="46">
        <f>SUMIF(DRE!$A:$A,'Base CF'!$B12,DRE!P:P)</f>
        <v>0</v>
      </c>
      <c r="R12" s="46">
        <f>SUMIF(DRE!$A:$A,'Base CF'!$B12,DRE!Q:Q)</f>
        <v>0</v>
      </c>
      <c r="S12" s="46">
        <f>SUMIF(DRE!$A:$A,'Base CF'!$B12,DRE!R:R)</f>
        <v>0</v>
      </c>
      <c r="T12" s="46">
        <f>SUMIF(DRE!$A:$A,'Base CF'!$B12,DRE!S:S)</f>
        <v>0</v>
      </c>
      <c r="U12" s="46">
        <f>SUMIF(DRE!$A:$A,'Base CF'!$B12,DRE!T:T)</f>
        <v>0</v>
      </c>
      <c r="V12" s="46">
        <f>SUMIF(DRE!$A:$A,'Base CF'!$B12,DRE!U:U)</f>
        <v>0</v>
      </c>
      <c r="W12" s="46">
        <f>SUMIF(DRE!$A:$A,'Base CF'!$B12,DRE!V:V)</f>
        <v>0</v>
      </c>
      <c r="X12" s="46">
        <f>SUMIF(DRE!$A:$A,'Base CF'!$B12,DRE!W:W)</f>
        <v>0</v>
      </c>
      <c r="Y12" s="46">
        <f>SUMIF(DRE!$A:$A,'Base CF'!$B12,DRE!X:X)</f>
        <v>0</v>
      </c>
      <c r="Z12" s="46">
        <f>SUMIF(DRE!$A:$A,'Base CF'!$B12,DRE!Y:Y)</f>
        <v>0</v>
      </c>
      <c r="AA12" s="46">
        <f>SUMIF(DRE!$A:$A,'Base CF'!$B12,DRE!Z:Z)</f>
        <v>0</v>
      </c>
      <c r="AB12" s="46">
        <f>SUMIF(DRE!$A:$A,'Base CF'!$B12,DRE!AA:AA)</f>
        <v>0</v>
      </c>
      <c r="AC12" s="46">
        <f>SUMIF(DRE!$A:$A,'Base CF'!$B12,DRE!AB:AB)</f>
        <v>0</v>
      </c>
      <c r="AD12" s="46">
        <f>SUMIF(DRE!$A:$A,'Base CF'!$B12,DRE!AC:AC)</f>
        <v>0</v>
      </c>
      <c r="AE12" s="46">
        <f>SUMIF(DRE!$A:$A,'Base CF'!$B12,DRE!AD:AD)</f>
        <v>0</v>
      </c>
      <c r="AF12" s="46">
        <f>SUMIF(DRE!$A:$A,'Base CF'!$B12,DRE!AE:AE)</f>
        <v>0</v>
      </c>
      <c r="AG12" s="46">
        <f>SUMIF(DRE!$A:$A,'Base CF'!$B12,DRE!AF:AF)</f>
        <v>0</v>
      </c>
      <c r="AH12" s="46">
        <f>SUMIF(DRE!$A:$A,'Base CF'!$B12,DRE!AG:AG)</f>
        <v>0</v>
      </c>
      <c r="AI12" s="46">
        <f>SUMIF(DRE!$A:$A,'Base CF'!$B12,DRE!AH:AH)</f>
        <v>0</v>
      </c>
      <c r="AJ12" s="46">
        <f>SUMIF(DRE!$A:$A,'Base CF'!$B12,DRE!AI:AI)</f>
        <v>0</v>
      </c>
      <c r="AK12" s="46">
        <f>SUMIF(DRE!$A:$A,'Base CF'!$B12,DRE!AJ:AJ)</f>
        <v>0</v>
      </c>
      <c r="AL12" s="46">
        <f>SUMIF(DRE!$A:$A,'Base CF'!$B12,DRE!AK:AK)</f>
        <v>0</v>
      </c>
      <c r="AM12" s="46">
        <f>SUMIF(DRE!$A:$A,'Base CF'!$B12,DRE!AL:AL)</f>
        <v>0</v>
      </c>
      <c r="AN12" s="46">
        <f>SUMIF(DRE!$A:$A,'Base CF'!$B12,DRE!AM:AM)</f>
        <v>0</v>
      </c>
      <c r="AO12" s="46">
        <f>SUMIF(DRE!$A:$A,'Base CF'!$B12,DRE!AN:AN)</f>
        <v>0</v>
      </c>
      <c r="AP12" s="46">
        <f>SUMIF(DRE!$A:$A,'Base CF'!$B12,DRE!AO:AO)</f>
        <v>0</v>
      </c>
      <c r="AQ12" s="46">
        <f>SUMIF(DRE!$A:$A,'Base CF'!$B12,DRE!AP:AP)</f>
        <v>0</v>
      </c>
      <c r="AR12" s="46">
        <f>SUMIF(DRE!$A:$A,'Base CF'!$B12,DRE!AQ:AQ)</f>
        <v>0</v>
      </c>
      <c r="AS12" s="46">
        <f>SUMIF(DRE!$A:$A,'Base CF'!$B12,DRE!AR:AR)</f>
        <v>0</v>
      </c>
      <c r="AT12" s="46">
        <f>SUMIF(DRE!$A:$A,'Base CF'!$B12,DRE!AS:AS)</f>
        <v>0</v>
      </c>
      <c r="AU12" s="46">
        <f>SUMIF(DRE!$A:$A,'Base CF'!$B12,DRE!AT:AT)</f>
        <v>0</v>
      </c>
      <c r="AV12" s="46">
        <f>SUMIF(DRE!$A:$A,'Base CF'!$B12,DRE!AU:AU)</f>
        <v>0</v>
      </c>
      <c r="AW12" s="46">
        <f>SUMIF(DRE!$A:$A,'Base CF'!$B12,DRE!AV:AV)</f>
        <v>0</v>
      </c>
      <c r="AX12" s="46">
        <f>SUMIF(DRE!$A:$A,'Base CF'!$B12,DRE!AW:AW)</f>
        <v>0</v>
      </c>
      <c r="AY12" s="46">
        <f>SUMIF(DRE!$A:$A,'Base CF'!$B12,DRE!AX:AX)</f>
        <v>0</v>
      </c>
      <c r="AZ12" s="46">
        <f>SUMIF(DRE!$A:$A,'Base CF'!$B12,DRE!AY:AY)</f>
        <v>0</v>
      </c>
      <c r="BA12" s="46">
        <f>SUMIF(DRE!$A:$A,'Base CF'!$B12,DRE!AZ:AZ)</f>
        <v>0</v>
      </c>
      <c r="BB12" s="46">
        <f>SUMIF(DRE!$A:$A,'Base CF'!$B12,DRE!BA:BA)</f>
        <v>0</v>
      </c>
      <c r="BC12" s="46">
        <f>SUMIF(DRE!$A:$A,'Base CF'!$B12,DRE!BB:BB)</f>
        <v>0</v>
      </c>
      <c r="BD12" s="46">
        <f>SUMIF(DRE!$A:$A,'Base CF'!$B12,DRE!BC:BC)</f>
        <v>0</v>
      </c>
      <c r="BE12" s="46">
        <f>SUMIF(DRE!$A:$A,'Base CF'!$B12,DRE!BD:BD)</f>
        <v>0</v>
      </c>
      <c r="BF12" s="46">
        <f>SUMIF(DRE!$A:$A,'Base CF'!$B12,DRE!BE:BE)</f>
        <v>0</v>
      </c>
      <c r="BG12" s="46">
        <f>SUMIF(DRE!$A:$A,'Base CF'!$B12,DRE!BF:BF)</f>
        <v>0</v>
      </c>
      <c r="BH12" s="46">
        <f>SUMIF(DRE!$A:$A,'Base CF'!$B12,DRE!BG:BG)</f>
        <v>0</v>
      </c>
      <c r="BI12" s="46">
        <f>SUMIF(DRE!$A:$A,'Base CF'!$B12,DRE!BH:BH)</f>
        <v>0</v>
      </c>
      <c r="BJ12" s="46">
        <f>SUMIF(DRE!$A:$A,'Base CF'!$B12,DRE!BI:BI)</f>
        <v>0</v>
      </c>
      <c r="BK12" s="46">
        <f>SUMIF(DRE!$A:$A,'Base CF'!$B12,DRE!BJ:BJ)</f>
        <v>0</v>
      </c>
      <c r="BL12" s="46">
        <f>SUMIF(DRE!$A:$A,'Base CF'!$B12,DRE!BK:BK)</f>
        <v>0</v>
      </c>
      <c r="BM12" s="46">
        <f>SUMIF(DRE!$A:$A,'Base CF'!$B12,DRE!BL:BL)</f>
        <v>0</v>
      </c>
      <c r="BN12" s="46">
        <f>SUMIF(DRE!$A:$A,'Base CF'!$B12,DRE!BM:BM)</f>
        <v>0</v>
      </c>
      <c r="BO12" s="46">
        <f>SUMIF(DRE!$A:$A,'Base CF'!$B12,DRE!BN:BN)</f>
        <v>0</v>
      </c>
      <c r="BP12" s="46">
        <f>SUMIF(DRE!$A:$A,'Base CF'!$B12,DRE!BO:BO)</f>
        <v>0</v>
      </c>
      <c r="BQ12" s="46">
        <f>SUMIF(DRE!$A:$A,'Base CF'!$B12,DRE!BP:BP)</f>
        <v>0</v>
      </c>
      <c r="BR12" s="46">
        <f>SUMIF(DRE!$A:$A,'Base CF'!$B12,DRE!BQ:BQ)</f>
        <v>0</v>
      </c>
      <c r="BS12" s="46">
        <f>SUMIF(DRE!$A:$A,'Base CF'!$B12,DRE!BR:BR)</f>
        <v>0</v>
      </c>
      <c r="BT12" s="46">
        <f>SUMIF(DRE!$A:$A,'Base CF'!$B12,DRE!BS:BS)</f>
        <v>0</v>
      </c>
      <c r="BU12" s="46">
        <f>SUMIF(DRE!$A:$A,'Base CF'!$B12,DRE!BT:BT)</f>
        <v>0</v>
      </c>
      <c r="BV12" s="46">
        <f>SUMIF(DRE!$A:$A,'Base CF'!$B12,DRE!BU:BU)</f>
        <v>0</v>
      </c>
      <c r="BW12" s="46">
        <f>SUMIF(DRE!$A:$A,'Base CF'!$B12,DRE!BV:BV)</f>
        <v>0</v>
      </c>
      <c r="BX12" s="46">
        <f>SUMIF(DRE!$A:$A,'Base CF'!$B12,DRE!BW:BW)</f>
        <v>0</v>
      </c>
      <c r="BY12" s="46">
        <f>SUMIF(DRE!$A:$A,'Base CF'!$B12,DRE!BX:BX)</f>
        <v>0</v>
      </c>
      <c r="BZ12" s="46">
        <f>SUMIF(DRE!$A:$A,'Base CF'!$B12,DRE!BY:BY)</f>
        <v>0</v>
      </c>
      <c r="CA12" s="46">
        <f>SUMIF(DRE!$A:$A,'Base CF'!$B12,DRE!BZ:BZ)</f>
        <v>0</v>
      </c>
      <c r="CB12" s="46">
        <f>SUMIF(DRE!$A:$A,'Base CF'!$B12,DRE!CA:CA)</f>
        <v>0</v>
      </c>
      <c r="CC12" s="46">
        <f>SUMIF(DRE!$A:$A,'Base CF'!$B12,DRE!CB:CB)</f>
        <v>0</v>
      </c>
      <c r="CD12" s="46">
        <f>SUMIF(DRE!$A:$A,'Base CF'!$B12,DRE!CC:CC)</f>
        <v>0</v>
      </c>
      <c r="CE12" s="46">
        <f>SUMIF(DRE!$A:$A,'Base CF'!$B12,DRE!CD:CD)</f>
        <v>0</v>
      </c>
      <c r="CF12" s="46">
        <f>SUMIF(DRE!$A:$A,'Base CF'!$B12,DRE!CE:CE)</f>
        <v>0</v>
      </c>
      <c r="CG12" s="46">
        <f>SUMIF(DRE!$A:$A,'Base CF'!$B12,DRE!CF:CF)</f>
        <v>0</v>
      </c>
      <c r="CH12" s="46">
        <f>SUMIF(DRE!$A:$A,'Base CF'!$B12,DRE!CG:CG)</f>
        <v>0</v>
      </c>
      <c r="CI12" s="46">
        <f>SUMIF(DRE!$A:$A,'Base CF'!$B12,DRE!CH:CH)</f>
        <v>0</v>
      </c>
      <c r="CJ12" s="46">
        <f>SUMIF(DRE!$A:$A,'Base CF'!$B12,DRE!CI:CI)</f>
        <v>0</v>
      </c>
      <c r="CK12" s="46">
        <f>SUMIF(DRE!$A:$A,'Base CF'!$B12,DRE!CJ:CJ)</f>
        <v>0</v>
      </c>
      <c r="CL12" s="46">
        <f>SUMIF(DRE!$A:$A,'Base CF'!$B12,DRE!CK:CK)</f>
        <v>0</v>
      </c>
      <c r="CM12" s="46">
        <f>SUMIF(DRE!$A:$A,'Base CF'!$B12,DRE!CL:CL)</f>
        <v>0</v>
      </c>
      <c r="CN12" s="46">
        <f>SUMIF(DRE!$A:$A,'Base CF'!$B12,DRE!CM:CM)</f>
        <v>0</v>
      </c>
      <c r="CO12" s="46">
        <f>SUMIF(DRE!$A:$A,'Base CF'!$B12,DRE!CN:CN)</f>
        <v>0</v>
      </c>
      <c r="CP12" s="46">
        <f>SUMIF(DRE!$A:$A,'Base CF'!$B12,DRE!CO:CO)</f>
        <v>0</v>
      </c>
      <c r="CQ12" s="46">
        <f>SUMIF(DRE!$A:$A,'Base CF'!$B12,DRE!CP:CP)</f>
        <v>0</v>
      </c>
      <c r="CR12" s="46">
        <f>SUMIF(DRE!$A:$A,'Base CF'!$B12,DRE!CQ:CQ)</f>
        <v>0</v>
      </c>
      <c r="CS12" s="46">
        <f>SUMIF(DRE!$A:$A,'Base CF'!$B12,DRE!CR:CR)</f>
        <v>0</v>
      </c>
      <c r="CT12" s="46">
        <f>SUMIF(DRE!$A:$A,'Base CF'!$B12,DRE!CS:CS)</f>
        <v>0</v>
      </c>
      <c r="CU12" s="46">
        <f>SUMIF(DRE!$A:$A,'Base CF'!$B12,DRE!CT:CT)</f>
        <v>0</v>
      </c>
      <c r="CV12" s="46">
        <f>SUMIF(DRE!$A:$A,'Base CF'!$B12,DRE!CU:CU)</f>
        <v>0</v>
      </c>
      <c r="CW12" s="46">
        <f>SUMIF(DRE!$A:$A,'Base CF'!$B12,DRE!CV:CV)</f>
        <v>0</v>
      </c>
      <c r="CX12" s="46">
        <f>SUMIF(DRE!$A:$A,'Base CF'!$B12,DRE!CW:CW)</f>
        <v>0</v>
      </c>
      <c r="CY12" s="46">
        <f>SUMIF(DRE!$A:$A,'Base CF'!$B12,DRE!CX:CX)</f>
        <v>0</v>
      </c>
      <c r="CZ12" s="46">
        <f>SUMIF(DRE!$A:$A,'Base CF'!$B12,DRE!CY:CY)</f>
        <v>0</v>
      </c>
      <c r="DA12" s="46">
        <f>SUMIF(DRE!$A:$A,'Base CF'!$B12,DRE!CZ:CZ)</f>
        <v>0</v>
      </c>
      <c r="DB12" s="46">
        <f>SUMIF(DRE!$A:$A,'Base CF'!$B12,DRE!DA:DA)</f>
        <v>0</v>
      </c>
      <c r="DC12" s="46">
        <f>SUMIF(DRE!$A:$A,'Base CF'!$B12,DRE!DB:DB)</f>
        <v>0</v>
      </c>
      <c r="DD12" s="46">
        <f>SUMIF(DRE!$A:$A,'Base CF'!$B12,DRE!DC:DC)</f>
        <v>0</v>
      </c>
      <c r="DE12" s="46">
        <f>SUMIF(DRE!$A:$A,'Base CF'!$B12,DRE!DD:DD)</f>
        <v>0</v>
      </c>
      <c r="DF12" s="46">
        <f>SUMIF(DRE!$A:$A,'Base CF'!$B12,DRE!DE:DE)</f>
        <v>0</v>
      </c>
    </row>
    <row r="13" spans="1:110" outlineLevel="1">
      <c r="B13" s="37" t="s">
        <v>155</v>
      </c>
      <c r="C13" s="46">
        <f>SUMIF(DRE!$A:$A,'Base CF'!$B13,DRE!B:B)</f>
        <v>0</v>
      </c>
      <c r="D13" s="46">
        <f>SUMIF(DRE!$A:$A,'Base CF'!$B13,DRE!C:C)</f>
        <v>0</v>
      </c>
      <c r="E13" s="46">
        <f>SUMIF(DRE!$A:$A,'Base CF'!$B13,DRE!D:D)</f>
        <v>0</v>
      </c>
      <c r="F13" s="46">
        <f>SUMIF(DRE!$A:$A,'Base CF'!$B13,DRE!E:E)</f>
        <v>0</v>
      </c>
      <c r="G13" s="46">
        <f>SUMIF(DRE!$A:$A,'Base CF'!$B13,DRE!F:F)</f>
        <v>0</v>
      </c>
      <c r="H13" s="46">
        <f>SUMIF(DRE!$A:$A,'Base CF'!$B13,DRE!G:G)</f>
        <v>0</v>
      </c>
      <c r="I13" s="46">
        <f>SUMIF(DRE!$A:$A,'Base CF'!$B13,DRE!H:H)</f>
        <v>10883.78</v>
      </c>
      <c r="J13" s="46">
        <f>SUMIF(DRE!$A:$A,'Base CF'!$B13,DRE!I:I)</f>
        <v>0</v>
      </c>
      <c r="K13" s="46">
        <f>SUMIF(DRE!$A:$A,'Base CF'!$B13,DRE!J:J)</f>
        <v>6779.77</v>
      </c>
      <c r="L13" s="46">
        <f>SUMIF(DRE!$A:$A,'Base CF'!$B13,DRE!K:K)</f>
        <v>820.45</v>
      </c>
      <c r="M13" s="46">
        <f>SUMIF(DRE!$A:$A,'Base CF'!$B13,DRE!L:L)</f>
        <v>15731.24</v>
      </c>
      <c r="N13" s="46">
        <f>SUMIF(DRE!$A:$A,'Base CF'!$B13,DRE!M:M)</f>
        <v>3077.42</v>
      </c>
      <c r="O13" s="46">
        <f>SUMIF(DRE!$A:$A,'Base CF'!$B13,DRE!N:N)</f>
        <v>0</v>
      </c>
      <c r="P13" s="46">
        <f>SUMIF(DRE!$A:$A,'Base CF'!$B13,DRE!O:O)</f>
        <v>6296.97</v>
      </c>
      <c r="Q13" s="46">
        <f>SUMIF(DRE!$A:$A,'Base CF'!$B13,DRE!P:P)</f>
        <v>0</v>
      </c>
      <c r="R13" s="46">
        <f>SUMIF(DRE!$A:$A,'Base CF'!$B13,DRE!Q:Q)</f>
        <v>0</v>
      </c>
      <c r="S13" s="46">
        <f>SUMIF(DRE!$A:$A,'Base CF'!$B13,DRE!R:R)</f>
        <v>0</v>
      </c>
      <c r="T13" s="46">
        <f>SUMIF(DRE!$A:$A,'Base CF'!$B13,DRE!S:S)</f>
        <v>15430</v>
      </c>
      <c r="U13" s="46">
        <f>SUMIF(DRE!$A:$A,'Base CF'!$B13,DRE!T:T)</f>
        <v>11538.8</v>
      </c>
      <c r="V13" s="46">
        <f>SUMIF(DRE!$A:$A,'Base CF'!$B13,DRE!U:U)</f>
        <v>0</v>
      </c>
      <c r="W13" s="46">
        <f>SUMIF(DRE!$A:$A,'Base CF'!$B13,DRE!V:V)</f>
        <v>0</v>
      </c>
      <c r="X13" s="46">
        <f>SUMIF(DRE!$A:$A,'Base CF'!$B13,DRE!W:W)</f>
        <v>1391.5900000000001</v>
      </c>
      <c r="Y13" s="46">
        <f>SUMIF(DRE!$A:$A,'Base CF'!$B13,DRE!X:X)</f>
        <v>0</v>
      </c>
      <c r="Z13" s="46">
        <f>SUMIF(DRE!$A:$A,'Base CF'!$B13,DRE!Y:Y)</f>
        <v>0</v>
      </c>
      <c r="AA13" s="46">
        <f>SUMIF(DRE!$A:$A,'Base CF'!$B13,DRE!Z:Z)</f>
        <v>819.17</v>
      </c>
      <c r="AB13" s="46">
        <f>SUMIF(DRE!$A:$A,'Base CF'!$B13,DRE!AA:AA)</f>
        <v>0</v>
      </c>
      <c r="AC13" s="46">
        <f>SUMIF(DRE!$A:$A,'Base CF'!$B13,DRE!AB:AB)</f>
        <v>8206.67</v>
      </c>
      <c r="AD13" s="46">
        <f>SUMIF(DRE!$A:$A,'Base CF'!$B13,DRE!AC:AC)</f>
        <v>0</v>
      </c>
      <c r="AE13" s="46">
        <f>SUMIF(DRE!$A:$A,'Base CF'!$B13,DRE!AD:AD)</f>
        <v>0</v>
      </c>
      <c r="AF13" s="46">
        <f>SUMIF(DRE!$A:$A,'Base CF'!$B13,DRE!AE:AE)</f>
        <v>0</v>
      </c>
      <c r="AG13" s="46">
        <f>SUMIF(DRE!$A:$A,'Base CF'!$B13,DRE!AF:AF)</f>
        <v>0</v>
      </c>
      <c r="AH13" s="46">
        <f>SUMIF(DRE!$A:$A,'Base CF'!$B13,DRE!AG:AG)</f>
        <v>0</v>
      </c>
      <c r="AI13" s="46">
        <f>SUMIF(DRE!$A:$A,'Base CF'!$B13,DRE!AH:AH)</f>
        <v>0</v>
      </c>
      <c r="AJ13" s="46">
        <f>SUMIF(DRE!$A:$A,'Base CF'!$B13,DRE!AI:AI)</f>
        <v>0</v>
      </c>
      <c r="AK13" s="46">
        <f>SUMIF(DRE!$A:$A,'Base CF'!$B13,DRE!AJ:AJ)</f>
        <v>0</v>
      </c>
      <c r="AL13" s="46">
        <f>SUMIF(DRE!$A:$A,'Base CF'!$B13,DRE!AK:AK)</f>
        <v>0</v>
      </c>
      <c r="AM13" s="46">
        <f>SUMIF(DRE!$A:$A,'Base CF'!$B13,DRE!AL:AL)</f>
        <v>0</v>
      </c>
      <c r="AN13" s="46">
        <f>SUMIF(DRE!$A:$A,'Base CF'!$B13,DRE!AM:AM)</f>
        <v>0</v>
      </c>
      <c r="AO13" s="46">
        <f>SUMIF(DRE!$A:$A,'Base CF'!$B13,DRE!AN:AN)</f>
        <v>0</v>
      </c>
      <c r="AP13" s="46">
        <f>SUMIF(DRE!$A:$A,'Base CF'!$B13,DRE!AO:AO)</f>
        <v>0</v>
      </c>
      <c r="AQ13" s="46">
        <f>SUMIF(DRE!$A:$A,'Base CF'!$B13,DRE!AP:AP)</f>
        <v>0</v>
      </c>
      <c r="AR13" s="46">
        <f>SUMIF(DRE!$A:$A,'Base CF'!$B13,DRE!AQ:AQ)</f>
        <v>0</v>
      </c>
      <c r="AS13" s="46">
        <f>SUMIF(DRE!$A:$A,'Base CF'!$B13,DRE!AR:AR)</f>
        <v>0</v>
      </c>
      <c r="AT13" s="46">
        <f>SUMIF(DRE!$A:$A,'Base CF'!$B13,DRE!AS:AS)</f>
        <v>0</v>
      </c>
      <c r="AU13" s="46">
        <f>SUMIF(DRE!$A:$A,'Base CF'!$B13,DRE!AT:AT)</f>
        <v>0</v>
      </c>
      <c r="AV13" s="46">
        <f>SUMIF(DRE!$A:$A,'Base CF'!$B13,DRE!AU:AU)</f>
        <v>0</v>
      </c>
      <c r="AW13" s="46">
        <f>SUMIF(DRE!$A:$A,'Base CF'!$B13,DRE!AV:AV)</f>
        <v>0</v>
      </c>
      <c r="AX13" s="46">
        <f>SUMIF(DRE!$A:$A,'Base CF'!$B13,DRE!AW:AW)</f>
        <v>0</v>
      </c>
      <c r="AY13" s="46">
        <f>SUMIF(DRE!$A:$A,'Base CF'!$B13,DRE!AX:AX)</f>
        <v>0</v>
      </c>
      <c r="AZ13" s="46">
        <f>SUMIF(DRE!$A:$A,'Base CF'!$B13,DRE!AY:AY)</f>
        <v>0</v>
      </c>
      <c r="BA13" s="46">
        <f>SUMIF(DRE!$A:$A,'Base CF'!$B13,DRE!AZ:AZ)</f>
        <v>0</v>
      </c>
      <c r="BB13" s="46">
        <f>SUMIF(DRE!$A:$A,'Base CF'!$B13,DRE!BA:BA)</f>
        <v>0</v>
      </c>
      <c r="BC13" s="46">
        <f>SUMIF(DRE!$A:$A,'Base CF'!$B13,DRE!BB:BB)</f>
        <v>0</v>
      </c>
      <c r="BD13" s="46">
        <f>SUMIF(DRE!$A:$A,'Base CF'!$B13,DRE!BC:BC)</f>
        <v>0</v>
      </c>
      <c r="BE13" s="46">
        <f>SUMIF(DRE!$A:$A,'Base CF'!$B13,DRE!BD:BD)</f>
        <v>0</v>
      </c>
      <c r="BF13" s="46">
        <f>SUMIF(DRE!$A:$A,'Base CF'!$B13,DRE!BE:BE)</f>
        <v>0</v>
      </c>
      <c r="BG13" s="46">
        <f>SUMIF(DRE!$A:$A,'Base CF'!$B13,DRE!BF:BF)</f>
        <v>0</v>
      </c>
      <c r="BH13" s="46">
        <f>SUMIF(DRE!$A:$A,'Base CF'!$B13,DRE!BG:BG)</f>
        <v>0</v>
      </c>
      <c r="BI13" s="46">
        <f>SUMIF(DRE!$A:$A,'Base CF'!$B13,DRE!BH:BH)</f>
        <v>0</v>
      </c>
      <c r="BJ13" s="46">
        <f>SUMIF(DRE!$A:$A,'Base CF'!$B13,DRE!BI:BI)</f>
        <v>0</v>
      </c>
      <c r="BK13" s="46">
        <f>SUMIF(DRE!$A:$A,'Base CF'!$B13,DRE!BJ:BJ)</f>
        <v>0</v>
      </c>
      <c r="BL13" s="46">
        <f>SUMIF(DRE!$A:$A,'Base CF'!$B13,DRE!BK:BK)</f>
        <v>0</v>
      </c>
      <c r="BM13" s="46">
        <f>SUMIF(DRE!$A:$A,'Base CF'!$B13,DRE!BL:BL)</f>
        <v>0</v>
      </c>
      <c r="BN13" s="46">
        <f>SUMIF(DRE!$A:$A,'Base CF'!$B13,DRE!BM:BM)</f>
        <v>0</v>
      </c>
      <c r="BO13" s="46">
        <f>SUMIF(DRE!$A:$A,'Base CF'!$B13,DRE!BN:BN)</f>
        <v>0</v>
      </c>
      <c r="BP13" s="46">
        <f>SUMIF(DRE!$A:$A,'Base CF'!$B13,DRE!BO:BO)</f>
        <v>0</v>
      </c>
      <c r="BQ13" s="46">
        <f>SUMIF(DRE!$A:$A,'Base CF'!$B13,DRE!BP:BP)</f>
        <v>0</v>
      </c>
      <c r="BR13" s="46">
        <f>SUMIF(DRE!$A:$A,'Base CF'!$B13,DRE!BQ:BQ)</f>
        <v>0</v>
      </c>
      <c r="BS13" s="46">
        <f>SUMIF(DRE!$A:$A,'Base CF'!$B13,DRE!BR:BR)</f>
        <v>0</v>
      </c>
      <c r="BT13" s="46">
        <f>SUMIF(DRE!$A:$A,'Base CF'!$B13,DRE!BS:BS)</f>
        <v>0</v>
      </c>
      <c r="BU13" s="46">
        <f>SUMIF(DRE!$A:$A,'Base CF'!$B13,DRE!BT:BT)</f>
        <v>0</v>
      </c>
      <c r="BV13" s="46">
        <f>SUMIF(DRE!$A:$A,'Base CF'!$B13,DRE!BU:BU)</f>
        <v>0</v>
      </c>
      <c r="BW13" s="46">
        <f>SUMIF(DRE!$A:$A,'Base CF'!$B13,DRE!BV:BV)</f>
        <v>0</v>
      </c>
      <c r="BX13" s="46">
        <f>SUMIF(DRE!$A:$A,'Base CF'!$B13,DRE!BW:BW)</f>
        <v>0</v>
      </c>
      <c r="BY13" s="46">
        <f>SUMIF(DRE!$A:$A,'Base CF'!$B13,DRE!BX:BX)</f>
        <v>0</v>
      </c>
      <c r="BZ13" s="46">
        <f>SUMIF(DRE!$A:$A,'Base CF'!$B13,DRE!BY:BY)</f>
        <v>0</v>
      </c>
      <c r="CA13" s="46">
        <f>SUMIF(DRE!$A:$A,'Base CF'!$B13,DRE!BZ:BZ)</f>
        <v>0</v>
      </c>
      <c r="CB13" s="46">
        <f>SUMIF(DRE!$A:$A,'Base CF'!$B13,DRE!CA:CA)</f>
        <v>0</v>
      </c>
      <c r="CC13" s="46">
        <f>SUMIF(DRE!$A:$A,'Base CF'!$B13,DRE!CB:CB)</f>
        <v>0</v>
      </c>
      <c r="CD13" s="46">
        <f>SUMIF(DRE!$A:$A,'Base CF'!$B13,DRE!CC:CC)</f>
        <v>0</v>
      </c>
      <c r="CE13" s="46">
        <f>SUMIF(DRE!$A:$A,'Base CF'!$B13,DRE!CD:CD)</f>
        <v>0</v>
      </c>
      <c r="CF13" s="46">
        <f>SUMIF(DRE!$A:$A,'Base CF'!$B13,DRE!CE:CE)</f>
        <v>0</v>
      </c>
      <c r="CG13" s="46">
        <f>SUMIF(DRE!$A:$A,'Base CF'!$B13,DRE!CF:CF)</f>
        <v>0</v>
      </c>
      <c r="CH13" s="46">
        <f>SUMIF(DRE!$A:$A,'Base CF'!$B13,DRE!CG:CG)</f>
        <v>0</v>
      </c>
      <c r="CI13" s="46">
        <f>SUMIF(DRE!$A:$A,'Base CF'!$B13,DRE!CH:CH)</f>
        <v>0</v>
      </c>
      <c r="CJ13" s="46">
        <f>SUMIF(DRE!$A:$A,'Base CF'!$B13,DRE!CI:CI)</f>
        <v>0</v>
      </c>
      <c r="CK13" s="46">
        <f>SUMIF(DRE!$A:$A,'Base CF'!$B13,DRE!CJ:CJ)</f>
        <v>0</v>
      </c>
      <c r="CL13" s="46">
        <f>SUMIF(DRE!$A:$A,'Base CF'!$B13,DRE!CK:CK)</f>
        <v>0</v>
      </c>
      <c r="CM13" s="46">
        <f>SUMIF(DRE!$A:$A,'Base CF'!$B13,DRE!CL:CL)</f>
        <v>0</v>
      </c>
      <c r="CN13" s="46">
        <f>SUMIF(DRE!$A:$A,'Base CF'!$B13,DRE!CM:CM)</f>
        <v>0</v>
      </c>
      <c r="CO13" s="46">
        <f>SUMIF(DRE!$A:$A,'Base CF'!$B13,DRE!CN:CN)</f>
        <v>0</v>
      </c>
      <c r="CP13" s="46">
        <f>SUMIF(DRE!$A:$A,'Base CF'!$B13,DRE!CO:CO)</f>
        <v>0</v>
      </c>
      <c r="CQ13" s="46">
        <f>SUMIF(DRE!$A:$A,'Base CF'!$B13,DRE!CP:CP)</f>
        <v>0</v>
      </c>
      <c r="CR13" s="46">
        <f>SUMIF(DRE!$A:$A,'Base CF'!$B13,DRE!CQ:CQ)</f>
        <v>0</v>
      </c>
      <c r="CS13" s="46">
        <f>SUMIF(DRE!$A:$A,'Base CF'!$B13,DRE!CR:CR)</f>
        <v>0</v>
      </c>
      <c r="CT13" s="46">
        <f>SUMIF(DRE!$A:$A,'Base CF'!$B13,DRE!CS:CS)</f>
        <v>0</v>
      </c>
      <c r="CU13" s="46">
        <f>SUMIF(DRE!$A:$A,'Base CF'!$B13,DRE!CT:CT)</f>
        <v>0</v>
      </c>
      <c r="CV13" s="46">
        <f>SUMIF(DRE!$A:$A,'Base CF'!$B13,DRE!CU:CU)</f>
        <v>0</v>
      </c>
      <c r="CW13" s="46">
        <f>SUMIF(DRE!$A:$A,'Base CF'!$B13,DRE!CV:CV)</f>
        <v>0</v>
      </c>
      <c r="CX13" s="46">
        <f>SUMIF(DRE!$A:$A,'Base CF'!$B13,DRE!CW:CW)</f>
        <v>0</v>
      </c>
      <c r="CY13" s="46">
        <f>SUMIF(DRE!$A:$A,'Base CF'!$B13,DRE!CX:CX)</f>
        <v>0</v>
      </c>
      <c r="CZ13" s="46">
        <f>SUMIF(DRE!$A:$A,'Base CF'!$B13,DRE!CY:CY)</f>
        <v>0</v>
      </c>
      <c r="DA13" s="46">
        <f>SUMIF(DRE!$A:$A,'Base CF'!$B13,DRE!CZ:CZ)</f>
        <v>0</v>
      </c>
      <c r="DB13" s="46">
        <f>SUMIF(DRE!$A:$A,'Base CF'!$B13,DRE!DA:DA)</f>
        <v>0</v>
      </c>
      <c r="DC13" s="46">
        <f>SUMIF(DRE!$A:$A,'Base CF'!$B13,DRE!DB:DB)</f>
        <v>0</v>
      </c>
      <c r="DD13" s="46">
        <f>SUMIF(DRE!$A:$A,'Base CF'!$B13,DRE!DC:DC)</f>
        <v>0</v>
      </c>
      <c r="DE13" s="46">
        <f>SUMIF(DRE!$A:$A,'Base CF'!$B13,DRE!DD:DD)</f>
        <v>0</v>
      </c>
      <c r="DF13" s="46">
        <f>SUMIF(DRE!$A:$A,'Base CF'!$B13,DRE!DE:DE)</f>
        <v>0</v>
      </c>
    </row>
    <row r="14" spans="1:110" s="38" customFormat="1">
      <c r="B14" s="41" t="s">
        <v>642</v>
      </c>
      <c r="C14" s="45">
        <f>SUM(C15:C17)</f>
        <v>0</v>
      </c>
      <c r="D14" s="45">
        <f t="shared" ref="D14:BO14" si="11">SUM(D15:D17)</f>
        <v>0</v>
      </c>
      <c r="E14" s="45">
        <f t="shared" si="11"/>
        <v>0</v>
      </c>
      <c r="F14" s="45">
        <f t="shared" si="11"/>
        <v>0</v>
      </c>
      <c r="G14" s="45">
        <f t="shared" si="11"/>
        <v>0</v>
      </c>
      <c r="H14" s="45">
        <f t="shared" si="11"/>
        <v>0</v>
      </c>
      <c r="I14" s="45">
        <f t="shared" si="11"/>
        <v>0</v>
      </c>
      <c r="J14" s="45">
        <f t="shared" si="11"/>
        <v>0</v>
      </c>
      <c r="K14" s="45">
        <f t="shared" si="11"/>
        <v>0</v>
      </c>
      <c r="L14" s="45">
        <f t="shared" si="11"/>
        <v>0</v>
      </c>
      <c r="M14" s="45">
        <f t="shared" si="11"/>
        <v>1655034.4350000001</v>
      </c>
      <c r="N14" s="45">
        <f t="shared" si="11"/>
        <v>1655034.4350000001</v>
      </c>
      <c r="O14" s="45">
        <f t="shared" si="11"/>
        <v>0</v>
      </c>
      <c r="P14" s="45">
        <f t="shared" si="11"/>
        <v>0</v>
      </c>
      <c r="Q14" s="45">
        <f t="shared" si="11"/>
        <v>0</v>
      </c>
      <c r="R14" s="45">
        <f t="shared" si="11"/>
        <v>0</v>
      </c>
      <c r="S14" s="45">
        <f t="shared" si="11"/>
        <v>0</v>
      </c>
      <c r="T14" s="45">
        <f t="shared" si="11"/>
        <v>0</v>
      </c>
      <c r="U14" s="45">
        <f t="shared" si="11"/>
        <v>0</v>
      </c>
      <c r="V14" s="45">
        <f t="shared" si="11"/>
        <v>0</v>
      </c>
      <c r="W14" s="45">
        <f t="shared" si="11"/>
        <v>0</v>
      </c>
      <c r="X14" s="45">
        <f t="shared" si="11"/>
        <v>0</v>
      </c>
      <c r="Y14" s="45">
        <f t="shared" si="11"/>
        <v>1252723.8</v>
      </c>
      <c r="Z14" s="45">
        <f t="shared" si="11"/>
        <v>1252723.8</v>
      </c>
      <c r="AA14" s="45">
        <f t="shared" si="11"/>
        <v>0</v>
      </c>
      <c r="AB14" s="45">
        <f t="shared" si="11"/>
        <v>0</v>
      </c>
      <c r="AC14" s="45">
        <f t="shared" si="11"/>
        <v>0</v>
      </c>
      <c r="AD14" s="45">
        <f t="shared" si="11"/>
        <v>0</v>
      </c>
      <c r="AE14" s="45">
        <f t="shared" si="11"/>
        <v>0</v>
      </c>
      <c r="AF14" s="45">
        <f t="shared" si="11"/>
        <v>0</v>
      </c>
      <c r="AG14" s="45">
        <f t="shared" si="11"/>
        <v>0</v>
      </c>
      <c r="AH14" s="45">
        <f t="shared" si="11"/>
        <v>0</v>
      </c>
      <c r="AI14" s="45">
        <f t="shared" si="11"/>
        <v>0</v>
      </c>
      <c r="AJ14" s="45">
        <f t="shared" si="11"/>
        <v>0</v>
      </c>
      <c r="AK14" s="45">
        <f t="shared" si="11"/>
        <v>1027257.3299999998</v>
      </c>
      <c r="AL14" s="45">
        <f t="shared" si="11"/>
        <v>1027257.3299999998</v>
      </c>
      <c r="AM14" s="45">
        <f t="shared" si="11"/>
        <v>0</v>
      </c>
      <c r="AN14" s="45">
        <f t="shared" si="11"/>
        <v>0</v>
      </c>
      <c r="AO14" s="45">
        <f t="shared" si="11"/>
        <v>0</v>
      </c>
      <c r="AP14" s="45">
        <f t="shared" si="11"/>
        <v>0</v>
      </c>
      <c r="AQ14" s="45">
        <f t="shared" si="11"/>
        <v>0</v>
      </c>
      <c r="AR14" s="45">
        <f t="shared" si="11"/>
        <v>0</v>
      </c>
      <c r="AS14" s="45">
        <f t="shared" si="11"/>
        <v>0</v>
      </c>
      <c r="AT14" s="45">
        <f t="shared" si="11"/>
        <v>0</v>
      </c>
      <c r="AU14" s="45">
        <f t="shared" si="11"/>
        <v>0</v>
      </c>
      <c r="AV14" s="45">
        <f t="shared" si="11"/>
        <v>0</v>
      </c>
      <c r="AW14" s="45">
        <f t="shared" si="11"/>
        <v>1636770.26</v>
      </c>
      <c r="AX14" s="45">
        <f t="shared" si="11"/>
        <v>1636770.26</v>
      </c>
      <c r="AY14" s="45">
        <f t="shared" si="11"/>
        <v>0</v>
      </c>
      <c r="AZ14" s="45">
        <f t="shared" si="11"/>
        <v>0</v>
      </c>
      <c r="BA14" s="45">
        <f t="shared" si="11"/>
        <v>0</v>
      </c>
      <c r="BB14" s="45">
        <f t="shared" si="11"/>
        <v>0</v>
      </c>
      <c r="BC14" s="45">
        <f t="shared" si="11"/>
        <v>0</v>
      </c>
      <c r="BD14" s="45">
        <f t="shared" si="11"/>
        <v>0</v>
      </c>
      <c r="BE14" s="45">
        <f t="shared" si="11"/>
        <v>0</v>
      </c>
      <c r="BF14" s="45">
        <f t="shared" si="11"/>
        <v>0</v>
      </c>
      <c r="BG14" s="45">
        <f t="shared" si="11"/>
        <v>0</v>
      </c>
      <c r="BH14" s="45">
        <f t="shared" si="11"/>
        <v>0</v>
      </c>
      <c r="BI14" s="45">
        <f t="shared" si="11"/>
        <v>2004905.3854096502</v>
      </c>
      <c r="BJ14" s="45">
        <f t="shared" si="11"/>
        <v>2004905.3854096502</v>
      </c>
      <c r="BK14" s="45">
        <f t="shared" si="11"/>
        <v>0</v>
      </c>
      <c r="BL14" s="45">
        <f t="shared" si="11"/>
        <v>0</v>
      </c>
      <c r="BM14" s="45">
        <f t="shared" si="11"/>
        <v>0</v>
      </c>
      <c r="BN14" s="45">
        <f t="shared" si="11"/>
        <v>0</v>
      </c>
      <c r="BO14" s="45">
        <f t="shared" si="11"/>
        <v>0</v>
      </c>
      <c r="BP14" s="45">
        <f t="shared" ref="BP14:CA14" si="12">SUM(BP15:BP17)</f>
        <v>0</v>
      </c>
      <c r="BQ14" s="45">
        <f t="shared" si="12"/>
        <v>0</v>
      </c>
      <c r="BR14" s="45">
        <f t="shared" si="12"/>
        <v>0</v>
      </c>
      <c r="BS14" s="45">
        <f t="shared" si="12"/>
        <v>0</v>
      </c>
      <c r="BT14" s="45">
        <f t="shared" si="12"/>
        <v>0</v>
      </c>
      <c r="BU14" s="45">
        <f t="shared" si="12"/>
        <v>2380984.4360807505</v>
      </c>
      <c r="BV14" s="45">
        <f t="shared" si="12"/>
        <v>2380984.4360807505</v>
      </c>
      <c r="BW14" s="45">
        <f t="shared" si="12"/>
        <v>0</v>
      </c>
      <c r="BX14" s="45">
        <f t="shared" si="12"/>
        <v>0</v>
      </c>
      <c r="BY14" s="45">
        <f t="shared" si="12"/>
        <v>0</v>
      </c>
      <c r="BZ14" s="45">
        <f t="shared" si="12"/>
        <v>0</v>
      </c>
      <c r="CA14" s="45">
        <f t="shared" si="12"/>
        <v>0</v>
      </c>
      <c r="CB14" s="45">
        <f t="shared" ref="CB14:CM14" si="13">SUM(CB15:CB17)</f>
        <v>0</v>
      </c>
      <c r="CC14" s="45">
        <f t="shared" si="13"/>
        <v>0</v>
      </c>
      <c r="CD14" s="45">
        <f t="shared" si="13"/>
        <v>0</v>
      </c>
      <c r="CE14" s="45">
        <f t="shared" si="13"/>
        <v>0</v>
      </c>
      <c r="CF14" s="45">
        <f t="shared" si="13"/>
        <v>0</v>
      </c>
      <c r="CG14" s="45">
        <f t="shared" si="13"/>
        <v>2435240.3579689008</v>
      </c>
      <c r="CH14" s="45">
        <f t="shared" si="13"/>
        <v>2435240.3579689008</v>
      </c>
      <c r="CI14" s="45">
        <f t="shared" si="13"/>
        <v>0</v>
      </c>
      <c r="CJ14" s="45">
        <f t="shared" si="13"/>
        <v>0</v>
      </c>
      <c r="CK14" s="45">
        <f t="shared" si="13"/>
        <v>0</v>
      </c>
      <c r="CL14" s="45">
        <f t="shared" si="13"/>
        <v>0</v>
      </c>
      <c r="CM14" s="45">
        <f t="shared" si="13"/>
        <v>0</v>
      </c>
      <c r="CN14" s="45">
        <f t="shared" ref="CN14:CY14" si="14">SUM(CN15:CN17)</f>
        <v>0</v>
      </c>
      <c r="CO14" s="45">
        <f t="shared" si="14"/>
        <v>0</v>
      </c>
      <c r="CP14" s="45">
        <f t="shared" si="14"/>
        <v>0</v>
      </c>
      <c r="CQ14" s="45">
        <f t="shared" si="14"/>
        <v>0</v>
      </c>
      <c r="CR14" s="45">
        <f t="shared" si="14"/>
        <v>0</v>
      </c>
      <c r="CS14" s="45">
        <f t="shared" si="14"/>
        <v>2511316.2518306994</v>
      </c>
      <c r="CT14" s="45">
        <f t="shared" si="14"/>
        <v>2511316.2518306994</v>
      </c>
      <c r="CU14" s="45">
        <f t="shared" si="14"/>
        <v>0</v>
      </c>
      <c r="CV14" s="45">
        <f t="shared" si="14"/>
        <v>0</v>
      </c>
      <c r="CW14" s="45">
        <f t="shared" si="14"/>
        <v>0</v>
      </c>
      <c r="CX14" s="45">
        <f t="shared" si="14"/>
        <v>0</v>
      </c>
      <c r="CY14" s="45">
        <f t="shared" si="14"/>
        <v>0</v>
      </c>
      <c r="CZ14" s="45">
        <f t="shared" ref="CZ14:DF14" si="15">SUM(CZ15:CZ17)</f>
        <v>0</v>
      </c>
      <c r="DA14" s="45">
        <f t="shared" si="15"/>
        <v>0</v>
      </c>
      <c r="DB14" s="45">
        <f t="shared" si="15"/>
        <v>0</v>
      </c>
      <c r="DC14" s="45">
        <f t="shared" si="15"/>
        <v>0</v>
      </c>
      <c r="DD14" s="45">
        <f t="shared" si="15"/>
        <v>0</v>
      </c>
      <c r="DE14" s="45">
        <f t="shared" si="15"/>
        <v>2597160.8398455004</v>
      </c>
      <c r="DF14" s="45">
        <f t="shared" si="15"/>
        <v>2597160.8398455004</v>
      </c>
    </row>
    <row r="15" spans="1:110" ht="15" customHeight="1" outlineLevel="1">
      <c r="B15" s="37" t="s">
        <v>137</v>
      </c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>
        <f>(SUMIF(DRE!$A:$A,'Base CF'!$B15,DRE!B:B)+SUMIF(DRE!$A:$A,'Base CF'!$B15,DRE!C:C)+SUMIF(DRE!$A:$A,'Base CF'!$B15,DRE!D:D)+SUMIF(DRE!$A:$A,'Base CF'!$B15,DRE!E:E)+SUMIF(DRE!$A:$A,'Base CF'!$B15,DRE!F:F)+SUMIF(DRE!$A:$A,'Base CF'!$B15,DRE!G:G)++SUMIF(DRE!$A:$A,'Base CF'!$B15,DRE!H:H)+SUMIF(DRE!$A:$A,'Base CF'!$B15,DRE!I:I)+SUMIF(DRE!$A:$A,'Base CF'!$B15,DRE!J:J)+SUMIF(DRE!$A:$A,'Base CF'!$B15,DRE!K:K)+SUMIF(DRE!$A:$A,'Base CF'!$B15,DRE!L:L)+SUMIF(DRE!$A:$A,'Base CF'!$B15,DRE!M:M))/2</f>
        <v>1231647.06</v>
      </c>
      <c r="N15" s="46">
        <f>(SUMIF(DRE!$A:$A,'Base CF'!$B15,DRE!B:B)+SUMIF(DRE!$A:$A,'Base CF'!$B15,DRE!C:C)+SUMIF(DRE!$A:$A,'Base CF'!$B15,DRE!D:D)+SUMIF(DRE!$A:$A,'Base CF'!$B15,DRE!E:E)+SUMIF(DRE!$A:$A,'Base CF'!$B15,DRE!F:F)+SUMIF(DRE!$A:$A,'Base CF'!$B15,DRE!G:G)++SUMIF(DRE!$A:$A,'Base CF'!$B15,DRE!H:H)+SUMIF(DRE!$A:$A,'Base CF'!$B15,DRE!I:I)+SUMIF(DRE!$A:$A,'Base CF'!$B15,DRE!J:J)+SUMIF(DRE!$A:$A,'Base CF'!$B15,DRE!K:K)+SUMIF(DRE!$A:$A,'Base CF'!$B15,DRE!L:L)+SUMIF(DRE!$A:$A,'Base CF'!$B15,DRE!M:M))/2</f>
        <v>1231647.06</v>
      </c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>
        <f>(SUMIF(DRE!$A:$A,'Base CF'!$B15,DRE!N:N)+SUMIF(DRE!$A:$A,'Base CF'!$B15,DRE!O:O)+SUMIF(DRE!$A:$A,'Base CF'!$B15,DRE!P:P)+SUMIF(DRE!$A:$A,'Base CF'!$B15,DRE!Q:Q)+SUMIF(DRE!$A:$A,'Base CF'!$B15,DRE!R:R)+SUMIF(DRE!$A:$A,'Base CF'!$B15,DRE!S:S)++SUMIF(DRE!$A:$A,'Base CF'!$B15,DRE!T:T)+SUMIF(DRE!$A:$A,'Base CF'!$B15,DRE!U:U)+SUMIF(DRE!$A:$A,'Base CF'!$B15,DRE!V:V)+SUMIF(DRE!$A:$A,'Base CF'!$B15,DRE!W:W)+SUMIF(DRE!$A:$A,'Base CF'!$B15,DRE!X:X)+SUMIF(DRE!$A:$A,'Base CF'!$B15,DRE!Y:Y))/2</f>
        <v>1276263.365</v>
      </c>
      <c r="Z15" s="46">
        <f>(SUMIF(DRE!$A:$A,'Base CF'!$B15,DRE!N:N)+SUMIF(DRE!$A:$A,'Base CF'!$B15,DRE!O:O)+SUMIF(DRE!$A:$A,'Base CF'!$B15,DRE!P:P)+SUMIF(DRE!$A:$A,'Base CF'!$B15,DRE!Q:Q)+SUMIF(DRE!$A:$A,'Base CF'!$B15,DRE!R:R)+SUMIF(DRE!$A:$A,'Base CF'!$B15,DRE!S:S)++SUMIF(DRE!$A:$A,'Base CF'!$B15,DRE!T:T)+SUMIF(DRE!$A:$A,'Base CF'!$B15,DRE!U:U)+SUMIF(DRE!$A:$A,'Base CF'!$B15,DRE!V:V)+SUMIF(DRE!$A:$A,'Base CF'!$B15,DRE!W:W)+SUMIF(DRE!$A:$A,'Base CF'!$B15,DRE!X:X)+SUMIF(DRE!$A:$A,'Base CF'!$B15,DRE!Y:Y))/2</f>
        <v>1276263.365</v>
      </c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>
        <f>(SUMIF(DRE!$A:$A,'Base CF'!$B15,DRE!Z:Z)+SUMIF(DRE!$A:$A,'Base CF'!$B15,DRE!AA:AA)+SUMIF(DRE!$A:$A,'Base CF'!$B15,DRE!AB:AB)+SUMIF(DRE!$A:$A,'Base CF'!$B15,DRE!AC:AC)+SUMIF(DRE!$A:$A,'Base CF'!$B15,DRE!AD:AD)+SUMIF(DRE!$A:$A,'Base CF'!$B15,DRE!AE:AE)++SUMIF(DRE!$A:$A,'Base CF'!$B15,DRE!AF:AF)+SUMIF(DRE!$A:$A,'Base CF'!$B15,DRE!AG:AG)+SUMIF(DRE!$A:$A,'Base CF'!$B15,DRE!AH:AH)+SUMIF(DRE!$A:$A,'Base CF'!$B15,DRE!AI:AI)+SUMIF(DRE!$A:$A,'Base CF'!$B15,DRE!AJ:AJ)+SUMIF(DRE!$A:$A,'Base CF'!$B15,DRE!AK:AK))/2</f>
        <v>1112889.9049999998</v>
      </c>
      <c r="AL15" s="46">
        <f>(SUMIF(DRE!$A:$A,'Base CF'!$B15,DRE!Z:Z)+SUMIF(DRE!$A:$A,'Base CF'!$B15,DRE!AA:AA)+SUMIF(DRE!$A:$A,'Base CF'!$B15,DRE!AB:AB)+SUMIF(DRE!$A:$A,'Base CF'!$B15,DRE!AC:AC)+SUMIF(DRE!$A:$A,'Base CF'!$B15,DRE!AD:AD)+SUMIF(DRE!$A:$A,'Base CF'!$B15,DRE!AE:AE)++SUMIF(DRE!$A:$A,'Base CF'!$B15,DRE!AF:AF)+SUMIF(DRE!$A:$A,'Base CF'!$B15,DRE!AG:AG)+SUMIF(DRE!$A:$A,'Base CF'!$B15,DRE!AH:AH)+SUMIF(DRE!$A:$A,'Base CF'!$B15,DRE!AI:AI)+SUMIF(DRE!$A:$A,'Base CF'!$B15,DRE!AJ:AJ)+SUMIF(DRE!$A:$A,'Base CF'!$B15,DRE!AK:AK))/2</f>
        <v>1112889.9049999998</v>
      </c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>
        <f>(SUMIF(DRE!$A:$A,'Base CF'!$B15,DRE!AL:AL)+SUMIF(DRE!$A:$A,'Base CF'!$B15,DRE!AM:AM)+SUMIF(DRE!$A:$A,'Base CF'!$B15,DRE!AN:AN)+SUMIF(DRE!$A:$A,'Base CF'!$B15,DRE!AO:AO)+SUMIF(DRE!$A:$A,'Base CF'!$B15,DRE!AP:AP)+SUMIF(DRE!$A:$A,'Base CF'!$B15,DRE!AQ:AQ)++SUMIF(DRE!$A:$A,'Base CF'!$B15,DRE!AR:AR)+SUMIF(DRE!$A:$A,'Base CF'!$B15,DRE!AS:AS)+SUMIF(DRE!$A:$A,'Base CF'!$B15,DRE!AT:AT)+SUMIF(DRE!$A:$A,'Base CF'!$B15,DRE!AU:AU)+SUMIF(DRE!$A:$A,'Base CF'!$B15,DRE!AV:AV)+SUMIF(DRE!$A:$A,'Base CF'!$B15,DRE!AW:AW))/2</f>
        <v>1538252.06</v>
      </c>
      <c r="AX15" s="46">
        <f>(SUMIF(DRE!$A:$A,'Base CF'!$B15,DRE!AL:AL)+SUMIF(DRE!$A:$A,'Base CF'!$B15,DRE!AM:AM)+SUMIF(DRE!$A:$A,'Base CF'!$B15,DRE!AN:AN)+SUMIF(DRE!$A:$A,'Base CF'!$B15,DRE!AO:AO)+SUMIF(DRE!$A:$A,'Base CF'!$B15,DRE!AP:AP)+SUMIF(DRE!$A:$A,'Base CF'!$B15,DRE!AQ:AQ)++SUMIF(DRE!$A:$A,'Base CF'!$B15,DRE!AR:AR)+SUMIF(DRE!$A:$A,'Base CF'!$B15,DRE!AS:AS)+SUMIF(DRE!$A:$A,'Base CF'!$B15,DRE!AT:AT)+SUMIF(DRE!$A:$A,'Base CF'!$B15,DRE!AU:AU)+SUMIF(DRE!$A:$A,'Base CF'!$B15,DRE!AV:AV)+SUMIF(DRE!$A:$A,'Base CF'!$B15,DRE!AW:AW))/2</f>
        <v>1538252.06</v>
      </c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>
        <f>(SUMIF(DRE!$A:$A,'Base CF'!$B15,DRE!AX:AX)+SUMIF(DRE!$A:$A,'Base CF'!$B15,DRE!AY:AY)+SUMIF(DRE!$A:$A,'Base CF'!$B15,DRE!AZ:AZ)+SUMIF(DRE!$A:$A,'Base CF'!$B15,DRE!BA:BA)+SUMIF(DRE!$A:$A,'Base CF'!$B15,DRE!BB:BB)+SUMIF(DRE!$A:$A,'Base CF'!$B15,DRE!BC:BC)++SUMIF(DRE!$A:$A,'Base CF'!$B15,DRE!BD:BD)+SUMIF(DRE!$A:$A,'Base CF'!$B15,DRE!BE:BE)+SUMIF(DRE!$A:$A,'Base CF'!$B15,DRE!BF:BF)+SUMIF(DRE!$A:$A,'Base CF'!$B15,DRE!BG:BG)+SUMIF(DRE!$A:$A,'Base CF'!$B15,DRE!BH:BH)+SUMIF(DRE!$A:$A,'Base CF'!$B15,DRE!BI:BI))/2</f>
        <v>1477940.7154132002</v>
      </c>
      <c r="BJ15" s="46">
        <f>(SUMIF(DRE!$A:$A,'Base CF'!$B15,DRE!AX:AX)+SUMIF(DRE!$A:$A,'Base CF'!$B15,DRE!AY:AY)+SUMIF(DRE!$A:$A,'Base CF'!$B15,DRE!AZ:AZ)+SUMIF(DRE!$A:$A,'Base CF'!$B15,DRE!BA:BA)+SUMIF(DRE!$A:$A,'Base CF'!$B15,DRE!BB:BB)+SUMIF(DRE!$A:$A,'Base CF'!$B15,DRE!BC:BC)++SUMIF(DRE!$A:$A,'Base CF'!$B15,DRE!BD:BD)+SUMIF(DRE!$A:$A,'Base CF'!$B15,DRE!BE:BE)+SUMIF(DRE!$A:$A,'Base CF'!$B15,DRE!BF:BF)+SUMIF(DRE!$A:$A,'Base CF'!$B15,DRE!BG:BG)+SUMIF(DRE!$A:$A,'Base CF'!$B15,DRE!BH:BH)+SUMIF(DRE!$A:$A,'Base CF'!$B15,DRE!BI:BI))/2</f>
        <v>1477940.7154132002</v>
      </c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>
        <f>(SUMIF(DRE!$A:$A,'Base CF'!$B15,DRE!BJ:BJ)+SUMIF(DRE!$A:$A,'Base CF'!$B15,DRE!BK:BK)+SUMIF(DRE!$A:$A,'Base CF'!$B15,DRE!BL:BL)+SUMIF(DRE!$A:$A,'Base CF'!$B15,DRE!BM:BM)+SUMIF(DRE!$A:$A,'Base CF'!$B15,DRE!BN:BN)+SUMIF(DRE!$A:$A,'Base CF'!$B15,DRE!BO:BO)++SUMIF(DRE!$A:$A,'Base CF'!$B15,DRE!BP:BP)+SUMIF(DRE!$A:$A,'Base CF'!$B15,DRE!BQ:BQ)+SUMIF(DRE!$A:$A,'Base CF'!$B15,DRE!BR:BR)+SUMIF(DRE!$A:$A,'Base CF'!$B15,DRE!BS:BS)+SUMIF(DRE!$A:$A,'Base CF'!$B15,DRE!BT:BT)+SUMIF(DRE!$A:$A,'Base CF'!$B15,DRE!BU:BU))/2</f>
        <v>1759870.0484154006</v>
      </c>
      <c r="BV15" s="46">
        <f>(SUMIF(DRE!$A:$A,'Base CF'!$B15,DRE!BJ:BJ)+SUMIF(DRE!$A:$A,'Base CF'!$B15,DRE!BK:BK)+SUMIF(DRE!$A:$A,'Base CF'!$B15,DRE!BL:BL)+SUMIF(DRE!$A:$A,'Base CF'!$B15,DRE!BM:BM)+SUMIF(DRE!$A:$A,'Base CF'!$B15,DRE!BN:BN)+SUMIF(DRE!$A:$A,'Base CF'!$B15,DRE!BO:BO)++SUMIF(DRE!$A:$A,'Base CF'!$B15,DRE!BP:BP)+SUMIF(DRE!$A:$A,'Base CF'!$B15,DRE!BQ:BQ)+SUMIF(DRE!$A:$A,'Base CF'!$B15,DRE!BR:BR)+SUMIF(DRE!$A:$A,'Base CF'!$B15,DRE!BS:BS)+SUMIF(DRE!$A:$A,'Base CF'!$B15,DRE!BT:BT)+SUMIF(DRE!$A:$A,'Base CF'!$B15,DRE!BU:BU))/2</f>
        <v>1759870.0484154006</v>
      </c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>
        <f>(SUMIF(DRE!$A:$A,'Base CF'!$B15,DRE!BV:BV)+SUMIF(DRE!$A:$A,'Base CF'!$B15,DRE!BW:BW)+SUMIF(DRE!$A:$A,'Base CF'!$B15,DRE!BX:BX)+SUMIF(DRE!$A:$A,'Base CF'!$B15,DRE!BY:BY)+SUMIF(DRE!$A:$A,'Base CF'!$B15,DRE!BZ:BZ)+SUMIF(DRE!$A:$A,'Base CF'!$B15,DRE!CA:CA)++SUMIF(DRE!$A:$A,'Base CF'!$B15,DRE!CB:CB)+SUMIF(DRE!$A:$A,'Base CF'!$B15,DRE!CC:CC)+SUMIF(DRE!$A:$A,'Base CF'!$B15,DRE!CD:CD)+SUMIF(DRE!$A:$A,'Base CF'!$B15,DRE!CE:CE)+SUMIF(DRE!$A:$A,'Base CF'!$B15,DRE!CF:CF)+SUMIF(DRE!$A:$A,'Base CF'!$B15,DRE!CG:CG))/2</f>
        <v>1799974.0385930005</v>
      </c>
      <c r="CH15" s="46">
        <f>(SUMIF(DRE!$A:$A,'Base CF'!$B15,DRE!BV:BV)+SUMIF(DRE!$A:$A,'Base CF'!$B15,DRE!BW:BW)+SUMIF(DRE!$A:$A,'Base CF'!$B15,DRE!BX:BX)+SUMIF(DRE!$A:$A,'Base CF'!$B15,DRE!BY:BY)+SUMIF(DRE!$A:$A,'Base CF'!$B15,DRE!BZ:BZ)+SUMIF(DRE!$A:$A,'Base CF'!$B15,DRE!CA:CA)++SUMIF(DRE!$A:$A,'Base CF'!$B15,DRE!CB:CB)+SUMIF(DRE!$A:$A,'Base CF'!$B15,DRE!CC:CC)+SUMIF(DRE!$A:$A,'Base CF'!$B15,DRE!CD:CD)+SUMIF(DRE!$A:$A,'Base CF'!$B15,DRE!CE:CE)+SUMIF(DRE!$A:$A,'Base CF'!$B15,DRE!CF:CF)+SUMIF(DRE!$A:$A,'Base CF'!$B15,DRE!CG:CG))/2</f>
        <v>1799974.0385930005</v>
      </c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>
        <f>(SUMIF(DRE!$A:$A,'Base CF'!$B15,DRE!CH:CH)+SUMIF(DRE!$A:$A,'Base CF'!$B15,DRE!CI:CI)+SUMIF(DRE!$A:$A,'Base CF'!$B15,DRE!CJ:CJ)+SUMIF(DRE!$A:$A,'Base CF'!$B15,DRE!CK:CK)+SUMIF(DRE!$A:$A,'Base CF'!$B15,DRE!CL:CL)+SUMIF(DRE!$A:$A,'Base CF'!$B15,DRE!CM:CM)++SUMIF(DRE!$A:$A,'Base CF'!$B15,DRE!CN:CN)+SUMIF(DRE!$A:$A,'Base CF'!$B15,DRE!CO:CO)+SUMIF(DRE!$A:$A,'Base CF'!$B15,DRE!CP:CP)+SUMIF(DRE!$A:$A,'Base CF'!$B15,DRE!CQ:CQ)+SUMIF(DRE!$A:$A,'Base CF'!$B15,DRE!CR:CR)+SUMIF(DRE!$A:$A,'Base CF'!$B15,DRE!CS:CS))/2</f>
        <v>1856204.9983259495</v>
      </c>
      <c r="CT15" s="46">
        <f>(SUMIF(DRE!$A:$A,'Base CF'!$B15,DRE!CH:CH)+SUMIF(DRE!$A:$A,'Base CF'!$B15,DRE!CI:CI)+SUMIF(DRE!$A:$A,'Base CF'!$B15,DRE!CJ:CJ)+SUMIF(DRE!$A:$A,'Base CF'!$B15,DRE!CK:CK)+SUMIF(DRE!$A:$A,'Base CF'!$B15,DRE!CL:CL)+SUMIF(DRE!$A:$A,'Base CF'!$B15,DRE!CM:CM)++SUMIF(DRE!$A:$A,'Base CF'!$B15,DRE!CN:CN)+SUMIF(DRE!$A:$A,'Base CF'!$B15,DRE!CO:CO)+SUMIF(DRE!$A:$A,'Base CF'!$B15,DRE!CP:CP)+SUMIF(DRE!$A:$A,'Base CF'!$B15,DRE!CQ:CQ)+SUMIF(DRE!$A:$A,'Base CF'!$B15,DRE!CR:CR)+SUMIF(DRE!$A:$A,'Base CF'!$B15,DRE!CS:CS))/2</f>
        <v>1856204.9983259495</v>
      </c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>
        <f>(SUMIF(DRE!$A:$A,'Base CF'!$B15,DRE!CT:CT)+SUMIF(DRE!$A:$A,'Base CF'!$B15,DRE!CU:CU)+SUMIF(DRE!$A:$A,'Base CF'!$B15,DRE!CV:CV)+SUMIF(DRE!$A:$A,'Base CF'!$B15,DRE!CW:CW)+SUMIF(DRE!$A:$A,'Base CF'!$B15,DRE!CX:CX)+SUMIF(DRE!$A:$A,'Base CF'!$B15,DRE!CY:CY)++SUMIF(DRE!$A:$A,'Base CF'!$B15,DRE!CZ:CZ)+SUMIF(DRE!$A:$A,'Base CF'!$B15,DRE!DA:DA)+SUMIF(DRE!$A:$A,'Base CF'!$B15,DRE!DB:DB)+SUMIF(DRE!$A:$A,'Base CF'!$B15,DRE!DC:DC)+SUMIF(DRE!$A:$A,'Base CF'!$B15,DRE!DD:DD)+SUMIF(DRE!$A:$A,'Base CF'!$B15,DRE!DE:DE))/2</f>
        <v>1919655.9368376003</v>
      </c>
      <c r="DF15" s="46">
        <f>(SUMIF(DRE!$A:$A,'Base CF'!$B15,DRE!CT:CT)+SUMIF(DRE!$A:$A,'Base CF'!$B15,DRE!CU:CU)+SUMIF(DRE!$A:$A,'Base CF'!$B15,DRE!CV:CV)+SUMIF(DRE!$A:$A,'Base CF'!$B15,DRE!CW:CW)+SUMIF(DRE!$A:$A,'Base CF'!$B15,DRE!CX:CX)+SUMIF(DRE!$A:$A,'Base CF'!$B15,DRE!CY:CY)++SUMIF(DRE!$A:$A,'Base CF'!$B15,DRE!CZ:CZ)+SUMIF(DRE!$A:$A,'Base CF'!$B15,DRE!DA:DA)+SUMIF(DRE!$A:$A,'Base CF'!$B15,DRE!DB:DB)+SUMIF(DRE!$A:$A,'Base CF'!$B15,DRE!DC:DC)+SUMIF(DRE!$A:$A,'Base CF'!$B15,DRE!DD:DD)+SUMIF(DRE!$A:$A,'Base CF'!$B15,DRE!DE:DE))/2</f>
        <v>1919655.9368376003</v>
      </c>
    </row>
    <row r="16" spans="1:110" ht="15" customHeight="1" outlineLevel="1">
      <c r="B16" s="37" t="s">
        <v>164</v>
      </c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>
        <f>(SUMIF(DRE!$A:$A,'Base CF'!$B16,DRE!B:B)+SUMIF(DRE!$A:$A,'Base CF'!$B16,DRE!C:C)+SUMIF(DRE!$A:$A,'Base CF'!$B16,DRE!D:D)+SUMIF(DRE!$A:$A,'Base CF'!$B16,DRE!E:E)+SUMIF(DRE!$A:$A,'Base CF'!$B16,DRE!F:F)+SUMIF(DRE!$A:$A,'Base CF'!$B16,DRE!G:G)++SUMIF(DRE!$A:$A,'Base CF'!$B16,DRE!H:H)+SUMIF(DRE!$A:$A,'Base CF'!$B16,DRE!I:I)+SUMIF(DRE!$A:$A,'Base CF'!$B16,DRE!J:J)+SUMIF(DRE!$A:$A,'Base CF'!$B16,DRE!K:K)+SUMIF(DRE!$A:$A,'Base CF'!$B16,DRE!L:L)+SUMIF(DRE!$A:$A,'Base CF'!$B16,DRE!M:M))/2</f>
        <v>357422.54</v>
      </c>
      <c r="N16" s="46">
        <f>(SUMIF(DRE!$A:$A,'Base CF'!$B16,DRE!B:B)+SUMIF(DRE!$A:$A,'Base CF'!$B16,DRE!C:C)+SUMIF(DRE!$A:$A,'Base CF'!$B16,DRE!D:D)+SUMIF(DRE!$A:$A,'Base CF'!$B16,DRE!E:E)+SUMIF(DRE!$A:$A,'Base CF'!$B16,DRE!F:F)+SUMIF(DRE!$A:$A,'Base CF'!$B16,DRE!G:G)++SUMIF(DRE!$A:$A,'Base CF'!$B16,DRE!H:H)+SUMIF(DRE!$A:$A,'Base CF'!$B16,DRE!I:I)+SUMIF(DRE!$A:$A,'Base CF'!$B16,DRE!J:J)+SUMIF(DRE!$A:$A,'Base CF'!$B16,DRE!K:K)+SUMIF(DRE!$A:$A,'Base CF'!$B16,DRE!L:L)+SUMIF(DRE!$A:$A,'Base CF'!$B16,DRE!M:M))/2</f>
        <v>357422.54</v>
      </c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>
        <f>(SUMIF(DRE!$A:$A,'Base CF'!$B16,DRE!N:N)+SUMIF(DRE!$A:$A,'Base CF'!$B16,DRE!O:O)+SUMIF(DRE!$A:$A,'Base CF'!$B16,DRE!P:P)+SUMIF(DRE!$A:$A,'Base CF'!$B16,DRE!Q:Q)+SUMIF(DRE!$A:$A,'Base CF'!$B16,DRE!R:R)+SUMIF(DRE!$A:$A,'Base CF'!$B16,DRE!S:S)++SUMIF(DRE!$A:$A,'Base CF'!$B16,DRE!T:T)+SUMIF(DRE!$A:$A,'Base CF'!$B16,DRE!U:U)+SUMIF(DRE!$A:$A,'Base CF'!$B16,DRE!V:V)+SUMIF(DRE!$A:$A,'Base CF'!$B16,DRE!W:W)+SUMIF(DRE!$A:$A,'Base CF'!$B16,DRE!X:X)+SUMIF(DRE!$A:$A,'Base CF'!$B16,DRE!Y:Y))/2</f>
        <v>-18422.270000000019</v>
      </c>
      <c r="Z16" s="46">
        <f>(SUMIF(DRE!$A:$A,'Base CF'!$B16,DRE!N:N)+SUMIF(DRE!$A:$A,'Base CF'!$B16,DRE!O:O)+SUMIF(DRE!$A:$A,'Base CF'!$B16,DRE!P:P)+SUMIF(DRE!$A:$A,'Base CF'!$B16,DRE!Q:Q)+SUMIF(DRE!$A:$A,'Base CF'!$B16,DRE!R:R)+SUMIF(DRE!$A:$A,'Base CF'!$B16,DRE!S:S)++SUMIF(DRE!$A:$A,'Base CF'!$B16,DRE!T:T)+SUMIF(DRE!$A:$A,'Base CF'!$B16,DRE!U:U)+SUMIF(DRE!$A:$A,'Base CF'!$B16,DRE!V:V)+SUMIF(DRE!$A:$A,'Base CF'!$B16,DRE!W:W)+SUMIF(DRE!$A:$A,'Base CF'!$B16,DRE!X:X)+SUMIF(DRE!$A:$A,'Base CF'!$B16,DRE!Y:Y))/2</f>
        <v>-18422.270000000019</v>
      </c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>
        <f>(SUMIF(DRE!$A:$A,'Base CF'!$B16,DRE!Z:Z)+SUMIF(DRE!$A:$A,'Base CF'!$B16,DRE!AA:AA)+SUMIF(DRE!$A:$A,'Base CF'!$B16,DRE!AB:AB)+SUMIF(DRE!$A:$A,'Base CF'!$B16,DRE!AC:AC)+SUMIF(DRE!$A:$A,'Base CF'!$B16,DRE!AD:AD)+SUMIF(DRE!$A:$A,'Base CF'!$B16,DRE!AE:AE)++SUMIF(DRE!$A:$A,'Base CF'!$B16,DRE!AF:AF)+SUMIF(DRE!$A:$A,'Base CF'!$B16,DRE!AG:AG)+SUMIF(DRE!$A:$A,'Base CF'!$B16,DRE!AH:AH)+SUMIF(DRE!$A:$A,'Base CF'!$B16,DRE!AI:AI)+SUMIF(DRE!$A:$A,'Base CF'!$B16,DRE!AJ:AJ)+SUMIF(DRE!$A:$A,'Base CF'!$B16,DRE!AK:AK))/2</f>
        <v>-66225.764999999898</v>
      </c>
      <c r="AL16" s="46">
        <f>(SUMIF(DRE!$A:$A,'Base CF'!$B16,DRE!Z:Z)+SUMIF(DRE!$A:$A,'Base CF'!$B16,DRE!AA:AA)+SUMIF(DRE!$A:$A,'Base CF'!$B16,DRE!AB:AB)+SUMIF(DRE!$A:$A,'Base CF'!$B16,DRE!AC:AC)+SUMIF(DRE!$A:$A,'Base CF'!$B16,DRE!AD:AD)+SUMIF(DRE!$A:$A,'Base CF'!$B16,DRE!AE:AE)++SUMIF(DRE!$A:$A,'Base CF'!$B16,DRE!AF:AF)+SUMIF(DRE!$A:$A,'Base CF'!$B16,DRE!AG:AG)+SUMIF(DRE!$A:$A,'Base CF'!$B16,DRE!AH:AH)+SUMIF(DRE!$A:$A,'Base CF'!$B16,DRE!AI:AI)+SUMIF(DRE!$A:$A,'Base CF'!$B16,DRE!AJ:AJ)+SUMIF(DRE!$A:$A,'Base CF'!$B16,DRE!AK:AK))/2</f>
        <v>-66225.764999999898</v>
      </c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>
        <f>(SUMIF(DRE!$A:$A,'Base CF'!$B16,DRE!AL:AL)+SUMIF(DRE!$A:$A,'Base CF'!$B16,DRE!AM:AM)+SUMIF(DRE!$A:$A,'Base CF'!$B16,DRE!AN:AN)+SUMIF(DRE!$A:$A,'Base CF'!$B16,DRE!AO:AO)+SUMIF(DRE!$A:$A,'Base CF'!$B16,DRE!AP:AP)+SUMIF(DRE!$A:$A,'Base CF'!$B16,DRE!AQ:AQ)++SUMIF(DRE!$A:$A,'Base CF'!$B16,DRE!AR:AR)+SUMIF(DRE!$A:$A,'Base CF'!$B16,DRE!AS:AS)+SUMIF(DRE!$A:$A,'Base CF'!$B16,DRE!AT:AT)+SUMIF(DRE!$A:$A,'Base CF'!$B16,DRE!AU:AU)+SUMIF(DRE!$A:$A,'Base CF'!$B16,DRE!AV:AV)+SUMIF(DRE!$A:$A,'Base CF'!$B16,DRE!AW:AW))/2</f>
        <v>36031.895000000019</v>
      </c>
      <c r="AX16" s="46">
        <f>(SUMIF(DRE!$A:$A,'Base CF'!$B16,DRE!AL:AL)+SUMIF(DRE!$A:$A,'Base CF'!$B16,DRE!AM:AM)+SUMIF(DRE!$A:$A,'Base CF'!$B16,DRE!AN:AN)+SUMIF(DRE!$A:$A,'Base CF'!$B16,DRE!AO:AO)+SUMIF(DRE!$A:$A,'Base CF'!$B16,DRE!AP:AP)+SUMIF(DRE!$A:$A,'Base CF'!$B16,DRE!AQ:AQ)++SUMIF(DRE!$A:$A,'Base CF'!$B16,DRE!AR:AR)+SUMIF(DRE!$A:$A,'Base CF'!$B16,DRE!AS:AS)+SUMIF(DRE!$A:$A,'Base CF'!$B16,DRE!AT:AT)+SUMIF(DRE!$A:$A,'Base CF'!$B16,DRE!AU:AU)+SUMIF(DRE!$A:$A,'Base CF'!$B16,DRE!AV:AV)+SUMIF(DRE!$A:$A,'Base CF'!$B16,DRE!AW:AW))/2</f>
        <v>36031.895000000019</v>
      </c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>
        <f>(SUMIF(DRE!$A:$A,'Base CF'!$B16,DRE!AX:AX)+SUMIF(DRE!$A:$A,'Base CF'!$B16,DRE!AY:AY)+SUMIF(DRE!$A:$A,'Base CF'!$B16,DRE!AZ:AZ)+SUMIF(DRE!$A:$A,'Base CF'!$B16,DRE!BA:BA)+SUMIF(DRE!$A:$A,'Base CF'!$B16,DRE!BB:BB)+SUMIF(DRE!$A:$A,'Base CF'!$B16,DRE!BC:BC)++SUMIF(DRE!$A:$A,'Base CF'!$B16,DRE!BD:BD)+SUMIF(DRE!$A:$A,'Base CF'!$B16,DRE!BE:BE)+SUMIF(DRE!$A:$A,'Base CF'!$B16,DRE!BF:BF)+SUMIF(DRE!$A:$A,'Base CF'!$B16,DRE!BG:BG)+SUMIF(DRE!$A:$A,'Base CF'!$B16,DRE!BH:BH)+SUMIF(DRE!$A:$A,'Base CF'!$B16,DRE!BI:BI))/2</f>
        <v>393234.15576114994</v>
      </c>
      <c r="BJ16" s="46">
        <f>(SUMIF(DRE!$A:$A,'Base CF'!$B16,DRE!AX:AX)+SUMIF(DRE!$A:$A,'Base CF'!$B16,DRE!AY:AY)+SUMIF(DRE!$A:$A,'Base CF'!$B16,DRE!AZ:AZ)+SUMIF(DRE!$A:$A,'Base CF'!$B16,DRE!BA:BA)+SUMIF(DRE!$A:$A,'Base CF'!$B16,DRE!BB:BB)+SUMIF(DRE!$A:$A,'Base CF'!$B16,DRE!BC:BC)++SUMIF(DRE!$A:$A,'Base CF'!$B16,DRE!BD:BD)+SUMIF(DRE!$A:$A,'Base CF'!$B16,DRE!BE:BE)+SUMIF(DRE!$A:$A,'Base CF'!$B16,DRE!BF:BF)+SUMIF(DRE!$A:$A,'Base CF'!$B16,DRE!BG:BG)+SUMIF(DRE!$A:$A,'Base CF'!$B16,DRE!BH:BH)+SUMIF(DRE!$A:$A,'Base CF'!$B16,DRE!BI:BI))/2</f>
        <v>393234.15576114994</v>
      </c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>
        <f>(SUMIF(DRE!$A:$A,'Base CF'!$B16,DRE!BJ:BJ)+SUMIF(DRE!$A:$A,'Base CF'!$B16,DRE!BK:BK)+SUMIF(DRE!$A:$A,'Base CF'!$B16,DRE!BL:BL)+SUMIF(DRE!$A:$A,'Base CF'!$B16,DRE!BM:BM)+SUMIF(DRE!$A:$A,'Base CF'!$B16,DRE!BN:BN)+SUMIF(DRE!$A:$A,'Base CF'!$B16,DRE!BO:BO)++SUMIF(DRE!$A:$A,'Base CF'!$B16,DRE!BP:BP)+SUMIF(DRE!$A:$A,'Base CF'!$B16,DRE!BQ:BQ)+SUMIF(DRE!$A:$A,'Base CF'!$B16,DRE!BR:BR)+SUMIF(DRE!$A:$A,'Base CF'!$B16,DRE!BS:BS)+SUMIF(DRE!$A:$A,'Base CF'!$B16,DRE!BT:BT)+SUMIF(DRE!$A:$A,'Base CF'!$B16,DRE!BU:BU))/2</f>
        <v>480444.52322170004</v>
      </c>
      <c r="BV16" s="46">
        <f>(SUMIF(DRE!$A:$A,'Base CF'!$B16,DRE!BJ:BJ)+SUMIF(DRE!$A:$A,'Base CF'!$B16,DRE!BK:BK)+SUMIF(DRE!$A:$A,'Base CF'!$B16,DRE!BL:BL)+SUMIF(DRE!$A:$A,'Base CF'!$B16,DRE!BM:BM)+SUMIF(DRE!$A:$A,'Base CF'!$B16,DRE!BN:BN)+SUMIF(DRE!$A:$A,'Base CF'!$B16,DRE!BO:BO)++SUMIF(DRE!$A:$A,'Base CF'!$B16,DRE!BP:BP)+SUMIF(DRE!$A:$A,'Base CF'!$B16,DRE!BQ:BQ)+SUMIF(DRE!$A:$A,'Base CF'!$B16,DRE!BR:BR)+SUMIF(DRE!$A:$A,'Base CF'!$B16,DRE!BS:BS)+SUMIF(DRE!$A:$A,'Base CF'!$B16,DRE!BT:BT)+SUMIF(DRE!$A:$A,'Base CF'!$B16,DRE!BU:BU))/2</f>
        <v>480444.52322170004</v>
      </c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>
        <f>(SUMIF(DRE!$A:$A,'Base CF'!$B16,DRE!BV:BV)+SUMIF(DRE!$A:$A,'Base CF'!$B16,DRE!BW:BW)+SUMIF(DRE!$A:$A,'Base CF'!$B16,DRE!BX:BX)+SUMIF(DRE!$A:$A,'Base CF'!$B16,DRE!BY:BY)+SUMIF(DRE!$A:$A,'Base CF'!$B16,DRE!BZ:BZ)+SUMIF(DRE!$A:$A,'Base CF'!$B16,DRE!CA:CA)++SUMIF(DRE!$A:$A,'Base CF'!$B16,DRE!CB:CB)+SUMIF(DRE!$A:$A,'Base CF'!$B16,DRE!CC:CC)+SUMIF(DRE!$A:$A,'Base CF'!$B16,DRE!CD:CD)+SUMIF(DRE!$A:$A,'Base CF'!$B16,DRE!CE:CE)+SUMIF(DRE!$A:$A,'Base CF'!$B16,DRE!CF:CF)+SUMIF(DRE!$A:$A,'Base CF'!$B16,DRE!CG:CG))/2</f>
        <v>491392.91254255001</v>
      </c>
      <c r="CH16" s="46">
        <f>(SUMIF(DRE!$A:$A,'Base CF'!$B16,DRE!BV:BV)+SUMIF(DRE!$A:$A,'Base CF'!$B16,DRE!BW:BW)+SUMIF(DRE!$A:$A,'Base CF'!$B16,DRE!BX:BX)+SUMIF(DRE!$A:$A,'Base CF'!$B16,DRE!BY:BY)+SUMIF(DRE!$A:$A,'Base CF'!$B16,DRE!BZ:BZ)+SUMIF(DRE!$A:$A,'Base CF'!$B16,DRE!CA:CA)++SUMIF(DRE!$A:$A,'Base CF'!$B16,DRE!CB:CB)+SUMIF(DRE!$A:$A,'Base CF'!$B16,DRE!CC:CC)+SUMIF(DRE!$A:$A,'Base CF'!$B16,DRE!CD:CD)+SUMIF(DRE!$A:$A,'Base CF'!$B16,DRE!CE:CE)+SUMIF(DRE!$A:$A,'Base CF'!$B16,DRE!CF:CF)+SUMIF(DRE!$A:$A,'Base CF'!$B16,DRE!CG:CG))/2</f>
        <v>491392.91254255001</v>
      </c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>
        <f>(SUMIF(DRE!$A:$A,'Base CF'!$B16,DRE!CH:CH)+SUMIF(DRE!$A:$A,'Base CF'!$B16,DRE!CI:CI)+SUMIF(DRE!$A:$A,'Base CF'!$B16,DRE!CJ:CJ)+SUMIF(DRE!$A:$A,'Base CF'!$B16,DRE!CK:CK)+SUMIF(DRE!$A:$A,'Base CF'!$B16,DRE!CL:CL)+SUMIF(DRE!$A:$A,'Base CF'!$B16,DRE!CM:CM)++SUMIF(DRE!$A:$A,'Base CF'!$B16,DRE!CN:CN)+SUMIF(DRE!$A:$A,'Base CF'!$B16,DRE!CO:CO)+SUMIF(DRE!$A:$A,'Base CF'!$B16,DRE!CP:CP)+SUMIF(DRE!$A:$A,'Base CF'!$B16,DRE!CQ:CQ)+SUMIF(DRE!$A:$A,'Base CF'!$B16,DRE!CR:CR)+SUMIF(DRE!$A:$A,'Base CF'!$B16,DRE!CS:CS))/2</f>
        <v>506743.96454159997</v>
      </c>
      <c r="CT16" s="46">
        <f>(SUMIF(DRE!$A:$A,'Base CF'!$B16,DRE!CH:CH)+SUMIF(DRE!$A:$A,'Base CF'!$B16,DRE!CI:CI)+SUMIF(DRE!$A:$A,'Base CF'!$B16,DRE!CJ:CJ)+SUMIF(DRE!$A:$A,'Base CF'!$B16,DRE!CK:CK)+SUMIF(DRE!$A:$A,'Base CF'!$B16,DRE!CL:CL)+SUMIF(DRE!$A:$A,'Base CF'!$B16,DRE!CM:CM)++SUMIF(DRE!$A:$A,'Base CF'!$B16,DRE!CN:CN)+SUMIF(DRE!$A:$A,'Base CF'!$B16,DRE!CO:CO)+SUMIF(DRE!$A:$A,'Base CF'!$B16,DRE!CP:CP)+SUMIF(DRE!$A:$A,'Base CF'!$B16,DRE!CQ:CQ)+SUMIF(DRE!$A:$A,'Base CF'!$B16,DRE!CR:CR)+SUMIF(DRE!$A:$A,'Base CF'!$B16,DRE!CS:CS))/2</f>
        <v>506743.96454159997</v>
      </c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>
        <f>(SUMIF(DRE!$A:$A,'Base CF'!$B16,DRE!CT:CT)+SUMIF(DRE!$A:$A,'Base CF'!$B16,DRE!CU:CU)+SUMIF(DRE!$A:$A,'Base CF'!$B16,DRE!CV:CV)+SUMIF(DRE!$A:$A,'Base CF'!$B16,DRE!CW:CW)+SUMIF(DRE!$A:$A,'Base CF'!$B16,DRE!CX:CX)+SUMIF(DRE!$A:$A,'Base CF'!$B16,DRE!CY:CY)++SUMIF(DRE!$A:$A,'Base CF'!$B16,DRE!CZ:CZ)+SUMIF(DRE!$A:$A,'Base CF'!$B16,DRE!DA:DA)+SUMIF(DRE!$A:$A,'Base CF'!$B16,DRE!DB:DB)+SUMIF(DRE!$A:$A,'Base CF'!$B16,DRE!DC:DC)+SUMIF(DRE!$A:$A,'Base CF'!$B16,DRE!DD:DD)+SUMIF(DRE!$A:$A,'Base CF'!$B16,DRE!DE:DE))/2</f>
        <v>524066.07075390004</v>
      </c>
      <c r="DF16" s="46">
        <f>(SUMIF(DRE!$A:$A,'Base CF'!$B16,DRE!CT:CT)+SUMIF(DRE!$A:$A,'Base CF'!$B16,DRE!CU:CU)+SUMIF(DRE!$A:$A,'Base CF'!$B16,DRE!CV:CV)+SUMIF(DRE!$A:$A,'Base CF'!$B16,DRE!CW:CW)+SUMIF(DRE!$A:$A,'Base CF'!$B16,DRE!CX:CX)+SUMIF(DRE!$A:$A,'Base CF'!$B16,DRE!CY:CY)++SUMIF(DRE!$A:$A,'Base CF'!$B16,DRE!CZ:CZ)+SUMIF(DRE!$A:$A,'Base CF'!$B16,DRE!DA:DA)+SUMIF(DRE!$A:$A,'Base CF'!$B16,DRE!DB:DB)+SUMIF(DRE!$A:$A,'Base CF'!$B16,DRE!DC:DC)+SUMIF(DRE!$A:$A,'Base CF'!$B16,DRE!DD:DD)+SUMIF(DRE!$A:$A,'Base CF'!$B16,DRE!DE:DE))/2</f>
        <v>524066.07075390004</v>
      </c>
    </row>
    <row r="17" spans="2:110" ht="15" customHeight="1" outlineLevel="1">
      <c r="B17" s="37" t="s">
        <v>165</v>
      </c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>
        <f>(SUMIF(DRE!$A:$A,'Base CF'!$B17,DRE!B:B)+SUMIF(DRE!$A:$A,'Base CF'!$B17,DRE!C:C)+SUMIF(DRE!$A:$A,'Base CF'!$B17,DRE!D:D)+SUMIF(DRE!$A:$A,'Base CF'!$B17,DRE!E:E)+SUMIF(DRE!$A:$A,'Base CF'!$B17,DRE!F:F)+SUMIF(DRE!$A:$A,'Base CF'!$B17,DRE!G:G)++SUMIF(DRE!$A:$A,'Base CF'!$B17,DRE!H:H)+SUMIF(DRE!$A:$A,'Base CF'!$B17,DRE!I:I)+SUMIF(DRE!$A:$A,'Base CF'!$B17,DRE!J:J)+SUMIF(DRE!$A:$A,'Base CF'!$B17,DRE!K:K)+SUMIF(DRE!$A:$A,'Base CF'!$B17,DRE!L:L)+SUMIF(DRE!$A:$A,'Base CF'!$B17,DRE!M:M))/2</f>
        <v>65964.835000000006</v>
      </c>
      <c r="N17" s="46">
        <f>(SUMIF(DRE!$A:$A,'Base CF'!$B17,DRE!B:B)+SUMIF(DRE!$A:$A,'Base CF'!$B17,DRE!C:C)+SUMIF(DRE!$A:$A,'Base CF'!$B17,DRE!D:D)+SUMIF(DRE!$A:$A,'Base CF'!$B17,DRE!E:E)+SUMIF(DRE!$A:$A,'Base CF'!$B17,DRE!F:F)+SUMIF(DRE!$A:$A,'Base CF'!$B17,DRE!G:G)++SUMIF(DRE!$A:$A,'Base CF'!$B17,DRE!H:H)+SUMIF(DRE!$A:$A,'Base CF'!$B17,DRE!I:I)+SUMIF(DRE!$A:$A,'Base CF'!$B17,DRE!J:J)+SUMIF(DRE!$A:$A,'Base CF'!$B17,DRE!K:K)+SUMIF(DRE!$A:$A,'Base CF'!$B17,DRE!L:L)+SUMIF(DRE!$A:$A,'Base CF'!$B17,DRE!M:M))/2</f>
        <v>65964.835000000006</v>
      </c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>
        <f>(SUMIF(DRE!$A:$A,'Base CF'!$B17,DRE!N:N)+SUMIF(DRE!$A:$A,'Base CF'!$B17,DRE!O:O)+SUMIF(DRE!$A:$A,'Base CF'!$B17,DRE!P:P)+SUMIF(DRE!$A:$A,'Base CF'!$B17,DRE!Q:Q)+SUMIF(DRE!$A:$A,'Base CF'!$B17,DRE!R:R)+SUMIF(DRE!$A:$A,'Base CF'!$B17,DRE!S:S)++SUMIF(DRE!$A:$A,'Base CF'!$B17,DRE!T:T)+SUMIF(DRE!$A:$A,'Base CF'!$B17,DRE!U:U)+SUMIF(DRE!$A:$A,'Base CF'!$B17,DRE!V:V)+SUMIF(DRE!$A:$A,'Base CF'!$B17,DRE!W:W)+SUMIF(DRE!$A:$A,'Base CF'!$B17,DRE!X:X)+SUMIF(DRE!$A:$A,'Base CF'!$B17,DRE!Y:Y))/2</f>
        <v>-5117.2949999999837</v>
      </c>
      <c r="Z17" s="46">
        <f>(SUMIF(DRE!$A:$A,'Base CF'!$B17,DRE!N:N)+SUMIF(DRE!$A:$A,'Base CF'!$B17,DRE!O:O)+SUMIF(DRE!$A:$A,'Base CF'!$B17,DRE!P:P)+SUMIF(DRE!$A:$A,'Base CF'!$B17,DRE!Q:Q)+SUMIF(DRE!$A:$A,'Base CF'!$B17,DRE!R:R)+SUMIF(DRE!$A:$A,'Base CF'!$B17,DRE!S:S)++SUMIF(DRE!$A:$A,'Base CF'!$B17,DRE!T:T)+SUMIF(DRE!$A:$A,'Base CF'!$B17,DRE!U:U)+SUMIF(DRE!$A:$A,'Base CF'!$B17,DRE!V:V)+SUMIF(DRE!$A:$A,'Base CF'!$B17,DRE!W:W)+SUMIF(DRE!$A:$A,'Base CF'!$B17,DRE!X:X)+SUMIF(DRE!$A:$A,'Base CF'!$B17,DRE!Y:Y))/2</f>
        <v>-5117.2949999999837</v>
      </c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>
        <f>(SUMIF(DRE!$A:$A,'Base CF'!$B17,DRE!Z:Z)+SUMIF(DRE!$A:$A,'Base CF'!$B17,DRE!AA:AA)+SUMIF(DRE!$A:$A,'Base CF'!$B17,DRE!AB:AB)+SUMIF(DRE!$A:$A,'Base CF'!$B17,DRE!AC:AC)+SUMIF(DRE!$A:$A,'Base CF'!$B17,DRE!AD:AD)+SUMIF(DRE!$A:$A,'Base CF'!$B17,DRE!AE:AE)++SUMIF(DRE!$A:$A,'Base CF'!$B17,DRE!AF:AF)+SUMIF(DRE!$A:$A,'Base CF'!$B17,DRE!AG:AG)+SUMIF(DRE!$A:$A,'Base CF'!$B17,DRE!AH:AH)+SUMIF(DRE!$A:$A,'Base CF'!$B17,DRE!AI:AI)+SUMIF(DRE!$A:$A,'Base CF'!$B17,DRE!AJ:AJ)+SUMIF(DRE!$A:$A,'Base CF'!$B17,DRE!AK:AK))/2</f>
        <v>-19406.809999999998</v>
      </c>
      <c r="AL17" s="46">
        <f>(SUMIF(DRE!$A:$A,'Base CF'!$B17,DRE!Z:Z)+SUMIF(DRE!$A:$A,'Base CF'!$B17,DRE!AA:AA)+SUMIF(DRE!$A:$A,'Base CF'!$B17,DRE!AB:AB)+SUMIF(DRE!$A:$A,'Base CF'!$B17,DRE!AC:AC)+SUMIF(DRE!$A:$A,'Base CF'!$B17,DRE!AD:AD)+SUMIF(DRE!$A:$A,'Base CF'!$B17,DRE!AE:AE)++SUMIF(DRE!$A:$A,'Base CF'!$B17,DRE!AF:AF)+SUMIF(DRE!$A:$A,'Base CF'!$B17,DRE!AG:AG)+SUMIF(DRE!$A:$A,'Base CF'!$B17,DRE!AH:AH)+SUMIF(DRE!$A:$A,'Base CF'!$B17,DRE!AI:AI)+SUMIF(DRE!$A:$A,'Base CF'!$B17,DRE!AJ:AJ)+SUMIF(DRE!$A:$A,'Base CF'!$B17,DRE!AK:AK))/2</f>
        <v>-19406.809999999998</v>
      </c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>
        <f>(SUMIF(DRE!$A:$A,'Base CF'!$B17,DRE!AL:AL)+SUMIF(DRE!$A:$A,'Base CF'!$B17,DRE!AM:AM)+SUMIF(DRE!$A:$A,'Base CF'!$B17,DRE!AN:AN)+SUMIF(DRE!$A:$A,'Base CF'!$B17,DRE!AO:AO)+SUMIF(DRE!$A:$A,'Base CF'!$B17,DRE!AP:AP)+SUMIF(DRE!$A:$A,'Base CF'!$B17,DRE!AQ:AQ)++SUMIF(DRE!$A:$A,'Base CF'!$B17,DRE!AR:AR)+SUMIF(DRE!$A:$A,'Base CF'!$B17,DRE!AS:AS)+SUMIF(DRE!$A:$A,'Base CF'!$B17,DRE!AT:AT)+SUMIF(DRE!$A:$A,'Base CF'!$B17,DRE!AU:AU)+SUMIF(DRE!$A:$A,'Base CF'!$B17,DRE!AV:AV)+SUMIF(DRE!$A:$A,'Base CF'!$B17,DRE!AW:AW))/2</f>
        <v>62486.304999999993</v>
      </c>
      <c r="AX17" s="46">
        <f>(SUMIF(DRE!$A:$A,'Base CF'!$B17,DRE!AL:AL)+SUMIF(DRE!$A:$A,'Base CF'!$B17,DRE!AM:AM)+SUMIF(DRE!$A:$A,'Base CF'!$B17,DRE!AN:AN)+SUMIF(DRE!$A:$A,'Base CF'!$B17,DRE!AO:AO)+SUMIF(DRE!$A:$A,'Base CF'!$B17,DRE!AP:AP)+SUMIF(DRE!$A:$A,'Base CF'!$B17,DRE!AQ:AQ)++SUMIF(DRE!$A:$A,'Base CF'!$B17,DRE!AR:AR)+SUMIF(DRE!$A:$A,'Base CF'!$B17,DRE!AS:AS)+SUMIF(DRE!$A:$A,'Base CF'!$B17,DRE!AT:AT)+SUMIF(DRE!$A:$A,'Base CF'!$B17,DRE!AU:AU)+SUMIF(DRE!$A:$A,'Base CF'!$B17,DRE!AV:AV)+SUMIF(DRE!$A:$A,'Base CF'!$B17,DRE!AW:AW))/2</f>
        <v>62486.304999999993</v>
      </c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>
        <f>(SUMIF(DRE!$A:$A,'Base CF'!$B17,DRE!AX:AX)+SUMIF(DRE!$A:$A,'Base CF'!$B17,DRE!AY:AY)+SUMIF(DRE!$A:$A,'Base CF'!$B17,DRE!AZ:AZ)+SUMIF(DRE!$A:$A,'Base CF'!$B17,DRE!BA:BA)+SUMIF(DRE!$A:$A,'Base CF'!$B17,DRE!BB:BB)+SUMIF(DRE!$A:$A,'Base CF'!$B17,DRE!BC:BC)++SUMIF(DRE!$A:$A,'Base CF'!$B17,DRE!BD:BD)+SUMIF(DRE!$A:$A,'Base CF'!$B17,DRE!BE:BE)+SUMIF(DRE!$A:$A,'Base CF'!$B17,DRE!BF:BF)+SUMIF(DRE!$A:$A,'Base CF'!$B17,DRE!BG:BG)+SUMIF(DRE!$A:$A,'Base CF'!$B17,DRE!BH:BH)+SUMIF(DRE!$A:$A,'Base CF'!$B17,DRE!BI:BI))/2</f>
        <v>133730.51423529998</v>
      </c>
      <c r="BJ17" s="46">
        <f>(SUMIF(DRE!$A:$A,'Base CF'!$B17,DRE!AX:AX)+SUMIF(DRE!$A:$A,'Base CF'!$B17,DRE!AY:AY)+SUMIF(DRE!$A:$A,'Base CF'!$B17,DRE!AZ:AZ)+SUMIF(DRE!$A:$A,'Base CF'!$B17,DRE!BA:BA)+SUMIF(DRE!$A:$A,'Base CF'!$B17,DRE!BB:BB)+SUMIF(DRE!$A:$A,'Base CF'!$B17,DRE!BC:BC)++SUMIF(DRE!$A:$A,'Base CF'!$B17,DRE!BD:BD)+SUMIF(DRE!$A:$A,'Base CF'!$B17,DRE!BE:BE)+SUMIF(DRE!$A:$A,'Base CF'!$B17,DRE!BF:BF)+SUMIF(DRE!$A:$A,'Base CF'!$B17,DRE!BG:BG)+SUMIF(DRE!$A:$A,'Base CF'!$B17,DRE!BH:BH)+SUMIF(DRE!$A:$A,'Base CF'!$B17,DRE!BI:BI))/2</f>
        <v>133730.51423529998</v>
      </c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>
        <f>(SUMIF(DRE!$A:$A,'Base CF'!$B17,DRE!BJ:BJ)+SUMIF(DRE!$A:$A,'Base CF'!$B17,DRE!BK:BK)+SUMIF(DRE!$A:$A,'Base CF'!$B17,DRE!BL:BL)+SUMIF(DRE!$A:$A,'Base CF'!$B17,DRE!BM:BM)+SUMIF(DRE!$A:$A,'Base CF'!$B17,DRE!BN:BN)+SUMIF(DRE!$A:$A,'Base CF'!$B17,DRE!BO:BO)++SUMIF(DRE!$A:$A,'Base CF'!$B17,DRE!BP:BP)+SUMIF(DRE!$A:$A,'Base CF'!$B17,DRE!BQ:BQ)+SUMIF(DRE!$A:$A,'Base CF'!$B17,DRE!BR:BR)+SUMIF(DRE!$A:$A,'Base CF'!$B17,DRE!BS:BS)+SUMIF(DRE!$A:$A,'Base CF'!$B17,DRE!BT:BT)+SUMIF(DRE!$A:$A,'Base CF'!$B17,DRE!BU:BU))/2</f>
        <v>140669.86444365</v>
      </c>
      <c r="BV17" s="46">
        <f>(SUMIF(DRE!$A:$A,'Base CF'!$B17,DRE!BJ:BJ)+SUMIF(DRE!$A:$A,'Base CF'!$B17,DRE!BK:BK)+SUMIF(DRE!$A:$A,'Base CF'!$B17,DRE!BL:BL)+SUMIF(DRE!$A:$A,'Base CF'!$B17,DRE!BM:BM)+SUMIF(DRE!$A:$A,'Base CF'!$B17,DRE!BN:BN)+SUMIF(DRE!$A:$A,'Base CF'!$B17,DRE!BO:BO)++SUMIF(DRE!$A:$A,'Base CF'!$B17,DRE!BP:BP)+SUMIF(DRE!$A:$A,'Base CF'!$B17,DRE!BQ:BQ)+SUMIF(DRE!$A:$A,'Base CF'!$B17,DRE!BR:BR)+SUMIF(DRE!$A:$A,'Base CF'!$B17,DRE!BS:BS)+SUMIF(DRE!$A:$A,'Base CF'!$B17,DRE!BT:BT)+SUMIF(DRE!$A:$A,'Base CF'!$B17,DRE!BU:BU))/2</f>
        <v>140669.86444365</v>
      </c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>
        <f>(SUMIF(DRE!$A:$A,'Base CF'!$B17,DRE!BV:BV)+SUMIF(DRE!$A:$A,'Base CF'!$B17,DRE!BW:BW)+SUMIF(DRE!$A:$A,'Base CF'!$B17,DRE!BX:BX)+SUMIF(DRE!$A:$A,'Base CF'!$B17,DRE!BY:BY)+SUMIF(DRE!$A:$A,'Base CF'!$B17,DRE!BZ:BZ)+SUMIF(DRE!$A:$A,'Base CF'!$B17,DRE!CA:CA)++SUMIF(DRE!$A:$A,'Base CF'!$B17,DRE!CB:CB)+SUMIF(DRE!$A:$A,'Base CF'!$B17,DRE!CC:CC)+SUMIF(DRE!$A:$A,'Base CF'!$B17,DRE!CD:CD)+SUMIF(DRE!$A:$A,'Base CF'!$B17,DRE!CE:CE)+SUMIF(DRE!$A:$A,'Base CF'!$B17,DRE!CF:CF)+SUMIF(DRE!$A:$A,'Base CF'!$B17,DRE!CG:CG))/2</f>
        <v>143873.40683335002</v>
      </c>
      <c r="CH17" s="46">
        <f>(SUMIF(DRE!$A:$A,'Base CF'!$B17,DRE!BV:BV)+SUMIF(DRE!$A:$A,'Base CF'!$B17,DRE!BW:BW)+SUMIF(DRE!$A:$A,'Base CF'!$B17,DRE!BX:BX)+SUMIF(DRE!$A:$A,'Base CF'!$B17,DRE!BY:BY)+SUMIF(DRE!$A:$A,'Base CF'!$B17,DRE!BZ:BZ)+SUMIF(DRE!$A:$A,'Base CF'!$B17,DRE!CA:CA)++SUMIF(DRE!$A:$A,'Base CF'!$B17,DRE!CB:CB)+SUMIF(DRE!$A:$A,'Base CF'!$B17,DRE!CC:CC)+SUMIF(DRE!$A:$A,'Base CF'!$B17,DRE!CD:CD)+SUMIF(DRE!$A:$A,'Base CF'!$B17,DRE!CE:CE)+SUMIF(DRE!$A:$A,'Base CF'!$B17,DRE!CF:CF)+SUMIF(DRE!$A:$A,'Base CF'!$B17,DRE!CG:CG))/2</f>
        <v>143873.40683335002</v>
      </c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>
        <f>(SUMIF(DRE!$A:$A,'Base CF'!$B17,DRE!CH:CH)+SUMIF(DRE!$A:$A,'Base CF'!$B17,DRE!CI:CI)+SUMIF(DRE!$A:$A,'Base CF'!$B17,DRE!CJ:CJ)+SUMIF(DRE!$A:$A,'Base CF'!$B17,DRE!CK:CK)+SUMIF(DRE!$A:$A,'Base CF'!$B17,DRE!CL:CL)+SUMIF(DRE!$A:$A,'Base CF'!$B17,DRE!CM:CM)++SUMIF(DRE!$A:$A,'Base CF'!$B17,DRE!CN:CN)+SUMIF(DRE!$A:$A,'Base CF'!$B17,DRE!CO:CO)+SUMIF(DRE!$A:$A,'Base CF'!$B17,DRE!CP:CP)+SUMIF(DRE!$A:$A,'Base CF'!$B17,DRE!CQ:CQ)+SUMIF(DRE!$A:$A,'Base CF'!$B17,DRE!CR:CR)+SUMIF(DRE!$A:$A,'Base CF'!$B17,DRE!CS:CS))/2</f>
        <v>148367.28896314994</v>
      </c>
      <c r="CT17" s="46">
        <f>(SUMIF(DRE!$A:$A,'Base CF'!$B17,DRE!CH:CH)+SUMIF(DRE!$A:$A,'Base CF'!$B17,DRE!CI:CI)+SUMIF(DRE!$A:$A,'Base CF'!$B17,DRE!CJ:CJ)+SUMIF(DRE!$A:$A,'Base CF'!$B17,DRE!CK:CK)+SUMIF(DRE!$A:$A,'Base CF'!$B17,DRE!CL:CL)+SUMIF(DRE!$A:$A,'Base CF'!$B17,DRE!CM:CM)++SUMIF(DRE!$A:$A,'Base CF'!$B17,DRE!CN:CN)+SUMIF(DRE!$A:$A,'Base CF'!$B17,DRE!CO:CO)+SUMIF(DRE!$A:$A,'Base CF'!$B17,DRE!CP:CP)+SUMIF(DRE!$A:$A,'Base CF'!$B17,DRE!CQ:CQ)+SUMIF(DRE!$A:$A,'Base CF'!$B17,DRE!CR:CR)+SUMIF(DRE!$A:$A,'Base CF'!$B17,DRE!CS:CS))/2</f>
        <v>148367.28896314994</v>
      </c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>
        <f>(SUMIF(DRE!$A:$A,'Base CF'!$B17,DRE!CT:CT)+SUMIF(DRE!$A:$A,'Base CF'!$B17,DRE!CU:CU)+SUMIF(DRE!$A:$A,'Base CF'!$B17,DRE!CV:CV)+SUMIF(DRE!$A:$A,'Base CF'!$B17,DRE!CW:CW)+SUMIF(DRE!$A:$A,'Base CF'!$B17,DRE!CX:CX)+SUMIF(DRE!$A:$A,'Base CF'!$B17,DRE!CY:CY)++SUMIF(DRE!$A:$A,'Base CF'!$B17,DRE!CZ:CZ)+SUMIF(DRE!$A:$A,'Base CF'!$B17,DRE!DA:DA)+SUMIF(DRE!$A:$A,'Base CF'!$B17,DRE!DB:DB)+SUMIF(DRE!$A:$A,'Base CF'!$B17,DRE!DC:DC)+SUMIF(DRE!$A:$A,'Base CF'!$B17,DRE!DD:DD)+SUMIF(DRE!$A:$A,'Base CF'!$B17,DRE!DE:DE))/2</f>
        <v>153438.83225400001</v>
      </c>
      <c r="DF17" s="46">
        <f>(SUMIF(DRE!$A:$A,'Base CF'!$B17,DRE!CT:CT)+SUMIF(DRE!$A:$A,'Base CF'!$B17,DRE!CU:CU)+SUMIF(DRE!$A:$A,'Base CF'!$B17,DRE!CV:CV)+SUMIF(DRE!$A:$A,'Base CF'!$B17,DRE!CW:CW)+SUMIF(DRE!$A:$A,'Base CF'!$B17,DRE!CX:CX)+SUMIF(DRE!$A:$A,'Base CF'!$B17,DRE!CY:CY)++SUMIF(DRE!$A:$A,'Base CF'!$B17,DRE!CZ:CZ)+SUMIF(DRE!$A:$A,'Base CF'!$B17,DRE!DA:DA)+SUMIF(DRE!$A:$A,'Base CF'!$B17,DRE!DB:DB)+SUMIF(DRE!$A:$A,'Base CF'!$B17,DRE!DC:DC)+SUMIF(DRE!$A:$A,'Base CF'!$B17,DRE!DD:DD)+SUMIF(DRE!$A:$A,'Base CF'!$B17,DRE!DE:DE))/2</f>
        <v>153438.83225400001</v>
      </c>
    </row>
    <row r="18" spans="2:110" s="38" customFormat="1">
      <c r="B18" s="41" t="s">
        <v>643</v>
      </c>
      <c r="C18" s="45">
        <f t="shared" ref="C18:BN18" si="16">C19</f>
        <v>238744.74</v>
      </c>
      <c r="D18" s="45">
        <f t="shared" si="16"/>
        <v>273982.8</v>
      </c>
      <c r="E18" s="45">
        <f t="shared" si="16"/>
        <v>218148.29</v>
      </c>
      <c r="F18" s="45">
        <f t="shared" si="16"/>
        <v>250183.92</v>
      </c>
      <c r="G18" s="45">
        <f t="shared" si="16"/>
        <v>267120.77</v>
      </c>
      <c r="H18" s="45">
        <f t="shared" si="16"/>
        <v>375017.78</v>
      </c>
      <c r="I18" s="45">
        <f t="shared" si="16"/>
        <v>154543.79999999999</v>
      </c>
      <c r="J18" s="45">
        <f t="shared" si="16"/>
        <v>366398.21</v>
      </c>
      <c r="K18" s="45">
        <f t="shared" si="16"/>
        <v>111928.2</v>
      </c>
      <c r="L18" s="45">
        <f t="shared" si="16"/>
        <v>421263.09000000008</v>
      </c>
      <c r="M18" s="45">
        <f t="shared" si="16"/>
        <v>288150.25</v>
      </c>
      <c r="N18" s="45">
        <f t="shared" si="16"/>
        <v>168834.17</v>
      </c>
      <c r="O18" s="45">
        <f t="shared" si="16"/>
        <v>275557.44999999995</v>
      </c>
      <c r="P18" s="45">
        <f t="shared" si="16"/>
        <v>276905.30999999994</v>
      </c>
      <c r="Q18" s="45">
        <f t="shared" si="16"/>
        <v>391070.85000000003</v>
      </c>
      <c r="R18" s="45">
        <f t="shared" si="16"/>
        <v>380861.05000000005</v>
      </c>
      <c r="S18" s="45">
        <f t="shared" si="16"/>
        <v>331492.83</v>
      </c>
      <c r="T18" s="45">
        <f t="shared" si="16"/>
        <v>168524.14999999994</v>
      </c>
      <c r="U18" s="45">
        <f t="shared" si="16"/>
        <v>152489.52000000002</v>
      </c>
      <c r="V18" s="45">
        <f t="shared" si="16"/>
        <v>60877.03</v>
      </c>
      <c r="W18" s="45">
        <f t="shared" si="16"/>
        <v>295407.25</v>
      </c>
      <c r="X18" s="45">
        <f t="shared" si="16"/>
        <v>425794.61</v>
      </c>
      <c r="Y18" s="45">
        <f t="shared" si="16"/>
        <v>276750.52000000008</v>
      </c>
      <c r="Z18" s="45">
        <f t="shared" si="16"/>
        <v>307066.35000000009</v>
      </c>
      <c r="AA18" s="45">
        <f t="shared" si="16"/>
        <v>141905.43999999986</v>
      </c>
      <c r="AB18" s="45">
        <f t="shared" si="16"/>
        <v>322004.17000000004</v>
      </c>
      <c r="AC18" s="45">
        <f t="shared" si="16"/>
        <v>328906.00000000017</v>
      </c>
      <c r="AD18" s="45">
        <f t="shared" si="16"/>
        <v>269181.21999999991</v>
      </c>
      <c r="AE18" s="45">
        <f t="shared" si="16"/>
        <v>409061.73</v>
      </c>
      <c r="AF18" s="45">
        <f t="shared" si="16"/>
        <v>212111.01000000007</v>
      </c>
      <c r="AG18" s="45">
        <f t="shared" si="16"/>
        <v>-651166.34000000008</v>
      </c>
      <c r="AH18" s="45">
        <f t="shared" si="16"/>
        <v>276813.10999999981</v>
      </c>
      <c r="AI18" s="45">
        <f t="shared" si="16"/>
        <v>277204.4200000001</v>
      </c>
      <c r="AJ18" s="45">
        <f t="shared" si="16"/>
        <v>246715.28999999998</v>
      </c>
      <c r="AK18" s="45">
        <f t="shared" si="16"/>
        <v>1364146.3599999999</v>
      </c>
      <c r="AL18" s="45">
        <f t="shared" si="16"/>
        <v>-253885.08000000005</v>
      </c>
      <c r="AM18" s="45">
        <f t="shared" si="16"/>
        <v>-839641.52</v>
      </c>
      <c r="AN18" s="45">
        <f t="shared" si="16"/>
        <v>2174599.25</v>
      </c>
      <c r="AO18" s="45">
        <f t="shared" si="16"/>
        <v>364041.49</v>
      </c>
      <c r="AP18" s="45">
        <f t="shared" si="16"/>
        <v>330950.49</v>
      </c>
      <c r="AQ18" s="45">
        <f t="shared" si="16"/>
        <v>373831.2</v>
      </c>
      <c r="AR18" s="45">
        <f t="shared" si="16"/>
        <v>226161.51</v>
      </c>
      <c r="AS18" s="45">
        <f t="shared" si="16"/>
        <v>575269.35</v>
      </c>
      <c r="AT18" s="45">
        <f t="shared" si="16"/>
        <v>316275.63</v>
      </c>
      <c r="AU18" s="45">
        <f t="shared" si="16"/>
        <v>261267.49</v>
      </c>
      <c r="AV18" s="45">
        <f t="shared" si="16"/>
        <v>277169.40999999997</v>
      </c>
      <c r="AW18" s="45">
        <f t="shared" si="16"/>
        <v>422743.56</v>
      </c>
      <c r="AX18" s="45">
        <f t="shared" si="16"/>
        <v>316033.21000000002</v>
      </c>
      <c r="AY18" s="45">
        <f t="shared" si="16"/>
        <v>288972.02</v>
      </c>
      <c r="AZ18" s="45">
        <f t="shared" si="16"/>
        <v>233789.64</v>
      </c>
      <c r="BA18" s="45">
        <f t="shared" si="16"/>
        <v>346402.45</v>
      </c>
      <c r="BB18" s="45">
        <f t="shared" si="16"/>
        <v>354556.55</v>
      </c>
      <c r="BC18" s="45">
        <f t="shared" si="16"/>
        <v>280320.05</v>
      </c>
      <c r="BD18" s="45">
        <f t="shared" si="16"/>
        <v>441685.8</v>
      </c>
      <c r="BE18" s="45">
        <f t="shared" si="16"/>
        <v>266720.68</v>
      </c>
      <c r="BF18" s="45">
        <f t="shared" si="16"/>
        <v>863610.08</v>
      </c>
      <c r="BG18" s="45">
        <f t="shared" si="16"/>
        <v>132892.78090109999</v>
      </c>
      <c r="BH18" s="45">
        <f t="shared" si="16"/>
        <v>134340.3292787</v>
      </c>
      <c r="BI18" s="45">
        <f t="shared" si="16"/>
        <v>134340.3292787</v>
      </c>
      <c r="BJ18" s="45">
        <f t="shared" si="16"/>
        <v>134340.3292787</v>
      </c>
      <c r="BK18" s="45">
        <f t="shared" si="16"/>
        <v>133786.83340639999</v>
      </c>
      <c r="BL18" s="45">
        <f t="shared" si="16"/>
        <v>133786.83340639999</v>
      </c>
      <c r="BM18" s="45">
        <f t="shared" si="16"/>
        <v>232977.8313821</v>
      </c>
      <c r="BN18" s="45">
        <f t="shared" si="16"/>
        <v>135788.30716140001</v>
      </c>
      <c r="BO18" s="45">
        <f t="shared" ref="BO18:DF18" si="17">BO19</f>
        <v>135788.30716140001</v>
      </c>
      <c r="BP18" s="45">
        <f t="shared" si="17"/>
        <v>635748.36996689998</v>
      </c>
      <c r="BQ18" s="45">
        <f t="shared" si="17"/>
        <v>146566.07513310001</v>
      </c>
      <c r="BR18" s="45">
        <f t="shared" si="17"/>
        <v>146785.4747934</v>
      </c>
      <c r="BS18" s="45">
        <f t="shared" si="17"/>
        <v>146566.07513310001</v>
      </c>
      <c r="BT18" s="45">
        <f t="shared" si="17"/>
        <v>146566.07513310001</v>
      </c>
      <c r="BU18" s="45">
        <f t="shared" si="17"/>
        <v>146566.07513310001</v>
      </c>
      <c r="BV18" s="45">
        <f t="shared" si="17"/>
        <v>146566.07513310001</v>
      </c>
      <c r="BW18" s="45">
        <f t="shared" si="17"/>
        <v>146374.60738269999</v>
      </c>
      <c r="BX18" s="45">
        <f t="shared" si="17"/>
        <v>146374.60738269999</v>
      </c>
      <c r="BY18" s="45">
        <f t="shared" si="17"/>
        <v>146374.60738269999</v>
      </c>
      <c r="BZ18" s="45">
        <f t="shared" si="17"/>
        <v>143682.40364189999</v>
      </c>
      <c r="CA18" s="45">
        <f t="shared" si="17"/>
        <v>143682.40364189999</v>
      </c>
      <c r="CB18" s="45">
        <f t="shared" si="17"/>
        <v>288198.81049910001</v>
      </c>
      <c r="CC18" s="45">
        <f t="shared" si="17"/>
        <v>149232.97660930001</v>
      </c>
      <c r="CD18" s="45">
        <f t="shared" si="17"/>
        <v>149386.59506620001</v>
      </c>
      <c r="CE18" s="45">
        <f t="shared" si="17"/>
        <v>149232.97660930001</v>
      </c>
      <c r="CF18" s="45">
        <f t="shared" si="17"/>
        <v>149232.97660930001</v>
      </c>
      <c r="CG18" s="45">
        <f t="shared" si="17"/>
        <v>149232.97660930001</v>
      </c>
      <c r="CH18" s="45">
        <f t="shared" si="17"/>
        <v>149232.97660930001</v>
      </c>
      <c r="CI18" s="45">
        <f t="shared" si="17"/>
        <v>149232.97660930001</v>
      </c>
      <c r="CJ18" s="45">
        <f t="shared" si="17"/>
        <v>149232.97660930001</v>
      </c>
      <c r="CK18" s="45">
        <f t="shared" si="17"/>
        <v>149232.97660930001</v>
      </c>
      <c r="CL18" s="45">
        <f t="shared" si="17"/>
        <v>149232.97660930001</v>
      </c>
      <c r="CM18" s="45">
        <f t="shared" si="17"/>
        <v>149232.97660930001</v>
      </c>
      <c r="CN18" s="45">
        <f t="shared" si="17"/>
        <v>255131.1067835</v>
      </c>
      <c r="CO18" s="45">
        <f t="shared" si="17"/>
        <v>154596.88954040001</v>
      </c>
      <c r="CP18" s="45">
        <f t="shared" si="17"/>
        <v>154739.673446</v>
      </c>
      <c r="CQ18" s="45">
        <f t="shared" si="17"/>
        <v>154596.88954040001</v>
      </c>
      <c r="CR18" s="45">
        <f t="shared" si="17"/>
        <v>154596.88954040001</v>
      </c>
      <c r="CS18" s="45">
        <f t="shared" si="17"/>
        <v>154596.88954040001</v>
      </c>
      <c r="CT18" s="45">
        <f t="shared" si="17"/>
        <v>154596.88954040001</v>
      </c>
      <c r="CU18" s="45">
        <f t="shared" si="17"/>
        <v>154596.88954040001</v>
      </c>
      <c r="CV18" s="45">
        <f t="shared" si="17"/>
        <v>154596.88954040001</v>
      </c>
      <c r="CW18" s="45">
        <f t="shared" si="17"/>
        <v>154596.88954040001</v>
      </c>
      <c r="CX18" s="45">
        <f t="shared" si="17"/>
        <v>154596.88954040001</v>
      </c>
      <c r="CY18" s="45">
        <f t="shared" si="17"/>
        <v>154596.88954040001</v>
      </c>
      <c r="CZ18" s="45">
        <f t="shared" si="17"/>
        <v>248948.8789056</v>
      </c>
      <c r="DA18" s="45">
        <f t="shared" si="17"/>
        <v>159887.42152440001</v>
      </c>
      <c r="DB18" s="45">
        <f t="shared" si="17"/>
        <v>160023.24036130001</v>
      </c>
      <c r="DC18" s="45">
        <f t="shared" si="17"/>
        <v>159887.42152440001</v>
      </c>
      <c r="DD18" s="45">
        <f t="shared" si="17"/>
        <v>159887.42152440001</v>
      </c>
      <c r="DE18" s="45">
        <f t="shared" si="17"/>
        <v>159887.42152440001</v>
      </c>
      <c r="DF18" s="45">
        <f t="shared" si="17"/>
        <v>159887.42152440001</v>
      </c>
    </row>
    <row r="19" spans="2:110" ht="15" customHeight="1" outlineLevel="1">
      <c r="B19" s="37" t="s">
        <v>138</v>
      </c>
      <c r="C19" s="46">
        <f>SUMIF(DRE!$A:$A,'Base CF'!$B19,DRE!B:B)</f>
        <v>238744.74</v>
      </c>
      <c r="D19" s="46">
        <f>SUMIF(DRE!$A:$A,'Base CF'!$B19,DRE!C:C)</f>
        <v>273982.8</v>
      </c>
      <c r="E19" s="46">
        <f>SUMIF(DRE!$A:$A,'Base CF'!$B19,DRE!D:D)</f>
        <v>218148.29</v>
      </c>
      <c r="F19" s="46">
        <f>SUMIF(DRE!$A:$A,'Base CF'!$B19,DRE!E:E)</f>
        <v>250183.92</v>
      </c>
      <c r="G19" s="46">
        <f>SUMIF(DRE!$A:$A,'Base CF'!$B19,DRE!F:F)</f>
        <v>267120.77</v>
      </c>
      <c r="H19" s="46">
        <f>SUMIF(DRE!$A:$A,'Base CF'!$B19,DRE!G:G)</f>
        <v>375017.78</v>
      </c>
      <c r="I19" s="46">
        <f>SUMIF(DRE!$A:$A,'Base CF'!$B19,DRE!H:H)</f>
        <v>154543.79999999999</v>
      </c>
      <c r="J19" s="46">
        <f>SUMIF(DRE!$A:$A,'Base CF'!$B19,DRE!I:I)</f>
        <v>366398.21</v>
      </c>
      <c r="K19" s="46">
        <f>SUMIF(DRE!$A:$A,'Base CF'!$B19,DRE!J:J)</f>
        <v>111928.2</v>
      </c>
      <c r="L19" s="46">
        <f>SUMIF(DRE!$A:$A,'Base CF'!$B19,DRE!K:K)</f>
        <v>421263.09000000008</v>
      </c>
      <c r="M19" s="46">
        <f>SUMIF(DRE!$A:$A,'Base CF'!$B19,DRE!L:L)</f>
        <v>288150.25</v>
      </c>
      <c r="N19" s="46">
        <f>SUMIF(DRE!$A:$A,'Base CF'!$B19,DRE!M:M)</f>
        <v>168834.17</v>
      </c>
      <c r="O19" s="46">
        <f>SUMIF(DRE!$A:$A,'Base CF'!$B19,DRE!N:N)</f>
        <v>275557.44999999995</v>
      </c>
      <c r="P19" s="46">
        <f>SUMIF(DRE!$A:$A,'Base CF'!$B19,DRE!O:O)</f>
        <v>276905.30999999994</v>
      </c>
      <c r="Q19" s="46">
        <f>SUMIF(DRE!$A:$A,'Base CF'!$B19,DRE!P:P)</f>
        <v>391070.85000000003</v>
      </c>
      <c r="R19" s="46">
        <f>SUMIF(DRE!$A:$A,'Base CF'!$B19,DRE!Q:Q)</f>
        <v>380861.05000000005</v>
      </c>
      <c r="S19" s="46">
        <f>SUMIF(DRE!$A:$A,'Base CF'!$B19,DRE!R:R)</f>
        <v>331492.83</v>
      </c>
      <c r="T19" s="46">
        <f>SUMIF(DRE!$A:$A,'Base CF'!$B19,DRE!S:S)</f>
        <v>168524.14999999994</v>
      </c>
      <c r="U19" s="46">
        <f>SUMIF(DRE!$A:$A,'Base CF'!$B19,DRE!T:T)</f>
        <v>152489.52000000002</v>
      </c>
      <c r="V19" s="46">
        <f>SUMIF(DRE!$A:$A,'Base CF'!$B19,DRE!U:U)</f>
        <v>60877.03</v>
      </c>
      <c r="W19" s="46">
        <f>SUMIF(DRE!$A:$A,'Base CF'!$B19,DRE!V:V)</f>
        <v>295407.25</v>
      </c>
      <c r="X19" s="46">
        <f>SUMIF(DRE!$A:$A,'Base CF'!$B19,DRE!W:W)</f>
        <v>425794.61</v>
      </c>
      <c r="Y19" s="46">
        <f>SUMIF(DRE!$A:$A,'Base CF'!$B19,DRE!X:X)</f>
        <v>276750.52000000008</v>
      </c>
      <c r="Z19" s="46">
        <f>SUMIF(DRE!$A:$A,'Base CF'!$B19,DRE!Y:Y)</f>
        <v>307066.35000000009</v>
      </c>
      <c r="AA19" s="46">
        <f>SUMIF(DRE!$A:$A,'Base CF'!$B19,DRE!Z:Z)</f>
        <v>141905.43999999986</v>
      </c>
      <c r="AB19" s="46">
        <f>SUMIF(DRE!$A:$A,'Base CF'!$B19,DRE!AA:AA)</f>
        <v>322004.17000000004</v>
      </c>
      <c r="AC19" s="46">
        <f>SUMIF(DRE!$A:$A,'Base CF'!$B19,DRE!AB:AB)</f>
        <v>328906.00000000017</v>
      </c>
      <c r="AD19" s="46">
        <f>SUMIF(DRE!$A:$A,'Base CF'!$B19,DRE!AC:AC)</f>
        <v>269181.21999999991</v>
      </c>
      <c r="AE19" s="46">
        <f>SUMIF(DRE!$A:$A,'Base CF'!$B19,DRE!AD:AD)</f>
        <v>409061.73</v>
      </c>
      <c r="AF19" s="46">
        <f>SUMIF(DRE!$A:$A,'Base CF'!$B19,DRE!AE:AE)</f>
        <v>212111.01000000007</v>
      </c>
      <c r="AG19" s="46">
        <f>SUMIF(DRE!$A:$A,'Base CF'!$B19,DRE!AF:AF)</f>
        <v>-651166.34000000008</v>
      </c>
      <c r="AH19" s="46">
        <f>SUMIF(DRE!$A:$A,'Base CF'!$B19,DRE!AG:AG)</f>
        <v>276813.10999999981</v>
      </c>
      <c r="AI19" s="46">
        <f>SUMIF(DRE!$A:$A,'Base CF'!$B19,DRE!AH:AH)</f>
        <v>277204.4200000001</v>
      </c>
      <c r="AJ19" s="46">
        <f>SUMIF(DRE!$A:$A,'Base CF'!$B19,DRE!AI:AI)</f>
        <v>246715.28999999998</v>
      </c>
      <c r="AK19" s="46">
        <f>SUMIF(DRE!$A:$A,'Base CF'!$B19,DRE!AJ:AJ)</f>
        <v>1364146.3599999999</v>
      </c>
      <c r="AL19" s="46">
        <f>SUMIF(DRE!$A:$A,'Base CF'!$B19,DRE!AK:AK)</f>
        <v>-253885.08000000005</v>
      </c>
      <c r="AM19" s="46">
        <f>SUMIF(DRE!$A:$A,'Base CF'!$B19,DRE!AL:AL)</f>
        <v>-839641.52</v>
      </c>
      <c r="AN19" s="46">
        <f>SUMIF(DRE!$A:$A,'Base CF'!$B19,DRE!AM:AM)</f>
        <v>2174599.25</v>
      </c>
      <c r="AO19" s="46">
        <f>SUMIF(DRE!$A:$A,'Base CF'!$B19,DRE!AN:AN)</f>
        <v>364041.49</v>
      </c>
      <c r="AP19" s="46">
        <f>SUMIF(DRE!$A:$A,'Base CF'!$B19,DRE!AO:AO)</f>
        <v>330950.49</v>
      </c>
      <c r="AQ19" s="46">
        <f>SUMIF(DRE!$A:$A,'Base CF'!$B19,DRE!AP:AP)</f>
        <v>373831.2</v>
      </c>
      <c r="AR19" s="46">
        <f>SUMIF(DRE!$A:$A,'Base CF'!$B19,DRE!AQ:AQ)</f>
        <v>226161.51</v>
      </c>
      <c r="AS19" s="46">
        <f>SUMIF(DRE!$A:$A,'Base CF'!$B19,DRE!AR:AR)</f>
        <v>575269.35</v>
      </c>
      <c r="AT19" s="46">
        <f>SUMIF(DRE!$A:$A,'Base CF'!$B19,DRE!AS:AS)</f>
        <v>316275.63</v>
      </c>
      <c r="AU19" s="46">
        <f>SUMIF(DRE!$A:$A,'Base CF'!$B19,DRE!AT:AT)</f>
        <v>261267.49</v>
      </c>
      <c r="AV19" s="46">
        <f>SUMIF(DRE!$A:$A,'Base CF'!$B19,DRE!AU:AU)</f>
        <v>277169.40999999997</v>
      </c>
      <c r="AW19" s="46">
        <f>SUMIF(DRE!$A:$A,'Base CF'!$B19,DRE!AV:AV)</f>
        <v>422743.56</v>
      </c>
      <c r="AX19" s="46">
        <f>SUMIF(DRE!$A:$A,'Base CF'!$B19,DRE!AW:AW)</f>
        <v>316033.21000000002</v>
      </c>
      <c r="AY19" s="46">
        <f>SUMIF(DRE!$A:$A,'Base CF'!$B19,DRE!AX:AX)</f>
        <v>288972.02</v>
      </c>
      <c r="AZ19" s="46">
        <f>SUMIF(DRE!$A:$A,'Base CF'!$B19,DRE!AY:AY)</f>
        <v>233789.64</v>
      </c>
      <c r="BA19" s="46">
        <f>SUMIF(DRE!$A:$A,'Base CF'!$B19,DRE!AZ:AZ)</f>
        <v>346402.45</v>
      </c>
      <c r="BB19" s="46">
        <f>SUMIF(DRE!$A:$A,'Base CF'!$B19,DRE!BA:BA)</f>
        <v>354556.55</v>
      </c>
      <c r="BC19" s="46">
        <f>SUMIF(DRE!$A:$A,'Base CF'!$B19,DRE!BB:BB)</f>
        <v>280320.05</v>
      </c>
      <c r="BD19" s="46">
        <f>SUMIF(DRE!$A:$A,'Base CF'!$B19,DRE!BC:BC)</f>
        <v>441685.8</v>
      </c>
      <c r="BE19" s="46">
        <f>SUMIF(DRE!$A:$A,'Base CF'!$B19,DRE!BD:BD)</f>
        <v>266720.68</v>
      </c>
      <c r="BF19" s="46">
        <f>SUMIF(DRE!$A:$A,'Base CF'!$B19,DRE!BE:BE)</f>
        <v>863610.08</v>
      </c>
      <c r="BG19" s="46">
        <f>SUMIF(DRE!$A:$A,'Base CF'!$B19,DRE!BF:BF)</f>
        <v>132892.78090109999</v>
      </c>
      <c r="BH19" s="46">
        <f>SUMIF(DRE!$A:$A,'Base CF'!$B19,DRE!BG:BG)</f>
        <v>134340.3292787</v>
      </c>
      <c r="BI19" s="46">
        <f>SUMIF(DRE!$A:$A,'Base CF'!$B19,DRE!BH:BH)</f>
        <v>134340.3292787</v>
      </c>
      <c r="BJ19" s="46">
        <f>SUMIF(DRE!$A:$A,'Base CF'!$B19,DRE!BI:BI)</f>
        <v>134340.3292787</v>
      </c>
      <c r="BK19" s="46">
        <f>SUMIF(DRE!$A:$A,'Base CF'!$B19,DRE!BJ:BJ)</f>
        <v>133786.83340639999</v>
      </c>
      <c r="BL19" s="46">
        <f>SUMIF(DRE!$A:$A,'Base CF'!$B19,DRE!BK:BK)</f>
        <v>133786.83340639999</v>
      </c>
      <c r="BM19" s="46">
        <f>SUMIF(DRE!$A:$A,'Base CF'!$B19,DRE!BL:BL)</f>
        <v>232977.8313821</v>
      </c>
      <c r="BN19" s="46">
        <f>SUMIF(DRE!$A:$A,'Base CF'!$B19,DRE!BM:BM)</f>
        <v>135788.30716140001</v>
      </c>
      <c r="BO19" s="46">
        <f>SUMIF(DRE!$A:$A,'Base CF'!$B19,DRE!BN:BN)</f>
        <v>135788.30716140001</v>
      </c>
      <c r="BP19" s="46">
        <f>SUMIF(DRE!$A:$A,'Base CF'!$B19,DRE!BO:BO)</f>
        <v>635748.36996689998</v>
      </c>
      <c r="BQ19" s="46">
        <f>SUMIF(DRE!$A:$A,'Base CF'!$B19,DRE!BP:BP)</f>
        <v>146566.07513310001</v>
      </c>
      <c r="BR19" s="46">
        <f>SUMIF(DRE!$A:$A,'Base CF'!$B19,DRE!BQ:BQ)</f>
        <v>146785.4747934</v>
      </c>
      <c r="BS19" s="46">
        <f>SUMIF(DRE!$A:$A,'Base CF'!$B19,DRE!BR:BR)</f>
        <v>146566.07513310001</v>
      </c>
      <c r="BT19" s="46">
        <f>SUMIF(DRE!$A:$A,'Base CF'!$B19,DRE!BS:BS)</f>
        <v>146566.07513310001</v>
      </c>
      <c r="BU19" s="46">
        <f>SUMIF(DRE!$A:$A,'Base CF'!$B19,DRE!BT:BT)</f>
        <v>146566.07513310001</v>
      </c>
      <c r="BV19" s="46">
        <f>SUMIF(DRE!$A:$A,'Base CF'!$B19,DRE!BU:BU)</f>
        <v>146566.07513310001</v>
      </c>
      <c r="BW19" s="46">
        <f>SUMIF(DRE!$A:$A,'Base CF'!$B19,DRE!BV:BV)</f>
        <v>146374.60738269999</v>
      </c>
      <c r="BX19" s="46">
        <f>SUMIF(DRE!$A:$A,'Base CF'!$B19,DRE!BW:BW)</f>
        <v>146374.60738269999</v>
      </c>
      <c r="BY19" s="46">
        <f>SUMIF(DRE!$A:$A,'Base CF'!$B19,DRE!BX:BX)</f>
        <v>146374.60738269999</v>
      </c>
      <c r="BZ19" s="46">
        <f>SUMIF(DRE!$A:$A,'Base CF'!$B19,DRE!BY:BY)</f>
        <v>143682.40364189999</v>
      </c>
      <c r="CA19" s="46">
        <f>SUMIF(DRE!$A:$A,'Base CF'!$B19,DRE!BZ:BZ)</f>
        <v>143682.40364189999</v>
      </c>
      <c r="CB19" s="46">
        <f>SUMIF(DRE!$A:$A,'Base CF'!$B19,DRE!CA:CA)</f>
        <v>288198.81049910001</v>
      </c>
      <c r="CC19" s="46">
        <f>SUMIF(DRE!$A:$A,'Base CF'!$B19,DRE!CB:CB)</f>
        <v>149232.97660930001</v>
      </c>
      <c r="CD19" s="46">
        <f>SUMIF(DRE!$A:$A,'Base CF'!$B19,DRE!CC:CC)</f>
        <v>149386.59506620001</v>
      </c>
      <c r="CE19" s="46">
        <f>SUMIF(DRE!$A:$A,'Base CF'!$B19,DRE!CD:CD)</f>
        <v>149232.97660930001</v>
      </c>
      <c r="CF19" s="46">
        <f>SUMIF(DRE!$A:$A,'Base CF'!$B19,DRE!CE:CE)</f>
        <v>149232.97660930001</v>
      </c>
      <c r="CG19" s="46">
        <f>SUMIF(DRE!$A:$A,'Base CF'!$B19,DRE!CF:CF)</f>
        <v>149232.97660930001</v>
      </c>
      <c r="CH19" s="46">
        <f>SUMIF(DRE!$A:$A,'Base CF'!$B19,DRE!CG:CG)</f>
        <v>149232.97660930001</v>
      </c>
      <c r="CI19" s="46">
        <f>SUMIF(DRE!$A:$A,'Base CF'!$B19,DRE!CH:CH)</f>
        <v>149232.97660930001</v>
      </c>
      <c r="CJ19" s="46">
        <f>SUMIF(DRE!$A:$A,'Base CF'!$B19,DRE!CI:CI)</f>
        <v>149232.97660930001</v>
      </c>
      <c r="CK19" s="46">
        <f>SUMIF(DRE!$A:$A,'Base CF'!$B19,DRE!CJ:CJ)</f>
        <v>149232.97660930001</v>
      </c>
      <c r="CL19" s="46">
        <f>SUMIF(DRE!$A:$A,'Base CF'!$B19,DRE!CK:CK)</f>
        <v>149232.97660930001</v>
      </c>
      <c r="CM19" s="46">
        <f>SUMIF(DRE!$A:$A,'Base CF'!$B19,DRE!CL:CL)</f>
        <v>149232.97660930001</v>
      </c>
      <c r="CN19" s="46">
        <f>SUMIF(DRE!$A:$A,'Base CF'!$B19,DRE!CM:CM)</f>
        <v>255131.1067835</v>
      </c>
      <c r="CO19" s="46">
        <f>SUMIF(DRE!$A:$A,'Base CF'!$B19,DRE!CN:CN)</f>
        <v>154596.88954040001</v>
      </c>
      <c r="CP19" s="46">
        <f>SUMIF(DRE!$A:$A,'Base CF'!$B19,DRE!CO:CO)</f>
        <v>154739.673446</v>
      </c>
      <c r="CQ19" s="46">
        <f>SUMIF(DRE!$A:$A,'Base CF'!$B19,DRE!CP:CP)</f>
        <v>154596.88954040001</v>
      </c>
      <c r="CR19" s="46">
        <f>SUMIF(DRE!$A:$A,'Base CF'!$B19,DRE!CQ:CQ)</f>
        <v>154596.88954040001</v>
      </c>
      <c r="CS19" s="46">
        <f>SUMIF(DRE!$A:$A,'Base CF'!$B19,DRE!CR:CR)</f>
        <v>154596.88954040001</v>
      </c>
      <c r="CT19" s="46">
        <f>SUMIF(DRE!$A:$A,'Base CF'!$B19,DRE!CS:CS)</f>
        <v>154596.88954040001</v>
      </c>
      <c r="CU19" s="46">
        <f>SUMIF(DRE!$A:$A,'Base CF'!$B19,DRE!CT:CT)</f>
        <v>154596.88954040001</v>
      </c>
      <c r="CV19" s="46">
        <f>SUMIF(DRE!$A:$A,'Base CF'!$B19,DRE!CU:CU)</f>
        <v>154596.88954040001</v>
      </c>
      <c r="CW19" s="46">
        <f>SUMIF(DRE!$A:$A,'Base CF'!$B19,DRE!CV:CV)</f>
        <v>154596.88954040001</v>
      </c>
      <c r="CX19" s="46">
        <f>SUMIF(DRE!$A:$A,'Base CF'!$B19,DRE!CW:CW)</f>
        <v>154596.88954040001</v>
      </c>
      <c r="CY19" s="46">
        <f>SUMIF(DRE!$A:$A,'Base CF'!$B19,DRE!CX:CX)</f>
        <v>154596.88954040001</v>
      </c>
      <c r="CZ19" s="46">
        <f>SUMIF(DRE!$A:$A,'Base CF'!$B19,DRE!CY:CY)</f>
        <v>248948.8789056</v>
      </c>
      <c r="DA19" s="46">
        <f>SUMIF(DRE!$A:$A,'Base CF'!$B19,DRE!CZ:CZ)</f>
        <v>159887.42152440001</v>
      </c>
      <c r="DB19" s="46">
        <f>SUMIF(DRE!$A:$A,'Base CF'!$B19,DRE!DA:DA)</f>
        <v>160023.24036130001</v>
      </c>
      <c r="DC19" s="46">
        <f>SUMIF(DRE!$A:$A,'Base CF'!$B19,DRE!DB:DB)</f>
        <v>159887.42152440001</v>
      </c>
      <c r="DD19" s="46">
        <f>SUMIF(DRE!$A:$A,'Base CF'!$B19,DRE!DC:DC)</f>
        <v>159887.42152440001</v>
      </c>
      <c r="DE19" s="46">
        <f>SUMIF(DRE!$A:$A,'Base CF'!$B19,DRE!DD:DD)</f>
        <v>159887.42152440001</v>
      </c>
      <c r="DF19" s="46">
        <f>SUMIF(DRE!$A:$A,'Base CF'!$B19,DRE!DE:DE)</f>
        <v>159887.42152440001</v>
      </c>
    </row>
    <row r="20" spans="2:110" s="38" customFormat="1">
      <c r="B20" s="41" t="s">
        <v>644</v>
      </c>
      <c r="C20" s="45">
        <f t="shared" ref="C20:BN20" si="18">C21</f>
        <v>286995.65000000002</v>
      </c>
      <c r="D20" s="45">
        <f t="shared" si="18"/>
        <v>153049.06</v>
      </c>
      <c r="E20" s="45">
        <f t="shared" si="18"/>
        <v>214635.42</v>
      </c>
      <c r="F20" s="45">
        <f t="shared" si="18"/>
        <v>227648.86</v>
      </c>
      <c r="G20" s="45">
        <f t="shared" si="18"/>
        <v>336456.99</v>
      </c>
      <c r="H20" s="45">
        <f t="shared" si="18"/>
        <v>326104.23</v>
      </c>
      <c r="I20" s="45">
        <f t="shared" si="18"/>
        <v>198747.94</v>
      </c>
      <c r="J20" s="45">
        <f t="shared" si="18"/>
        <v>261967.83</v>
      </c>
      <c r="K20" s="45">
        <f t="shared" si="18"/>
        <v>358546.4</v>
      </c>
      <c r="L20" s="45">
        <f t="shared" si="18"/>
        <v>294602.51</v>
      </c>
      <c r="M20" s="45">
        <f t="shared" si="18"/>
        <v>515886.31</v>
      </c>
      <c r="N20" s="45">
        <f t="shared" si="18"/>
        <v>549564.42999999993</v>
      </c>
      <c r="O20" s="45">
        <f t="shared" si="18"/>
        <v>506429.75</v>
      </c>
      <c r="P20" s="45">
        <f t="shared" si="18"/>
        <v>365847.37</v>
      </c>
      <c r="Q20" s="45">
        <f t="shared" si="18"/>
        <v>404242.12000000005</v>
      </c>
      <c r="R20" s="45">
        <f t="shared" si="18"/>
        <v>345453.9</v>
      </c>
      <c r="S20" s="45">
        <f t="shared" si="18"/>
        <v>574856.55999999982</v>
      </c>
      <c r="T20" s="45">
        <f t="shared" si="18"/>
        <v>372905.73</v>
      </c>
      <c r="U20" s="45">
        <f t="shared" si="18"/>
        <v>517740.67</v>
      </c>
      <c r="V20" s="45">
        <f t="shared" si="18"/>
        <v>438927.02</v>
      </c>
      <c r="W20" s="45">
        <f t="shared" si="18"/>
        <v>422675.64</v>
      </c>
      <c r="X20" s="45">
        <f t="shared" si="18"/>
        <v>1188420.6599999999</v>
      </c>
      <c r="Y20" s="45">
        <f t="shared" si="18"/>
        <v>715265.13000000012</v>
      </c>
      <c r="Z20" s="45">
        <f t="shared" si="18"/>
        <v>533060.95000000007</v>
      </c>
      <c r="AA20" s="45">
        <f t="shared" si="18"/>
        <v>459586.03999999992</v>
      </c>
      <c r="AB20" s="45">
        <f t="shared" si="18"/>
        <v>331429.07</v>
      </c>
      <c r="AC20" s="45">
        <f t="shared" si="18"/>
        <v>338858.85</v>
      </c>
      <c r="AD20" s="45">
        <f t="shared" si="18"/>
        <v>309077.01</v>
      </c>
      <c r="AE20" s="45">
        <f t="shared" si="18"/>
        <v>332571.67000000004</v>
      </c>
      <c r="AF20" s="45">
        <f t="shared" si="18"/>
        <v>242053.93</v>
      </c>
      <c r="AG20" s="45">
        <f t="shared" si="18"/>
        <v>368160.01</v>
      </c>
      <c r="AH20" s="45">
        <f t="shared" si="18"/>
        <v>222672.33000000002</v>
      </c>
      <c r="AI20" s="45">
        <f t="shared" si="18"/>
        <v>247678.43</v>
      </c>
      <c r="AJ20" s="45">
        <f t="shared" si="18"/>
        <v>245199.10000000003</v>
      </c>
      <c r="AK20" s="45">
        <f t="shared" si="18"/>
        <v>322060.98</v>
      </c>
      <c r="AL20" s="45">
        <f t="shared" si="18"/>
        <v>495466.10000000009</v>
      </c>
      <c r="AM20" s="45">
        <f t="shared" si="18"/>
        <v>305342.15000000002</v>
      </c>
      <c r="AN20" s="45">
        <f t="shared" si="18"/>
        <v>221869</v>
      </c>
      <c r="AO20" s="45">
        <f t="shared" si="18"/>
        <v>187253.84</v>
      </c>
      <c r="AP20" s="45">
        <f t="shared" si="18"/>
        <v>333076.33</v>
      </c>
      <c r="AQ20" s="45">
        <f t="shared" si="18"/>
        <v>222590.53</v>
      </c>
      <c r="AR20" s="45">
        <f t="shared" si="18"/>
        <v>303067.96000000002</v>
      </c>
      <c r="AS20" s="45">
        <f t="shared" si="18"/>
        <v>305060.01</v>
      </c>
      <c r="AT20" s="45">
        <f t="shared" si="18"/>
        <v>466882.63</v>
      </c>
      <c r="AU20" s="45">
        <f t="shared" si="18"/>
        <v>165325.54999999999</v>
      </c>
      <c r="AV20" s="45">
        <f t="shared" si="18"/>
        <v>240728.63</v>
      </c>
      <c r="AW20" s="45">
        <f t="shared" si="18"/>
        <v>500210.46</v>
      </c>
      <c r="AX20" s="45">
        <f t="shared" si="18"/>
        <v>474953.85</v>
      </c>
      <c r="AY20" s="45">
        <f t="shared" si="18"/>
        <v>303172.12</v>
      </c>
      <c r="AZ20" s="45">
        <f t="shared" si="18"/>
        <v>172943.37</v>
      </c>
      <c r="BA20" s="45">
        <f t="shared" si="18"/>
        <v>219177.31</v>
      </c>
      <c r="BB20" s="45">
        <f t="shared" si="18"/>
        <v>248331.18</v>
      </c>
      <c r="BC20" s="45">
        <f t="shared" si="18"/>
        <v>303216.57</v>
      </c>
      <c r="BD20" s="45">
        <f t="shared" si="18"/>
        <v>289803.83</v>
      </c>
      <c r="BE20" s="45">
        <f t="shared" si="18"/>
        <v>276951.15000000002</v>
      </c>
      <c r="BF20" s="45">
        <f t="shared" si="18"/>
        <v>331902.77</v>
      </c>
      <c r="BG20" s="45">
        <f t="shared" si="18"/>
        <v>209757.81</v>
      </c>
      <c r="BH20" s="45">
        <f t="shared" si="18"/>
        <v>209757.81</v>
      </c>
      <c r="BI20" s="45">
        <f t="shared" si="18"/>
        <v>209757.81</v>
      </c>
      <c r="BJ20" s="45">
        <f t="shared" si="18"/>
        <v>209757.81</v>
      </c>
      <c r="BK20" s="45">
        <f t="shared" si="18"/>
        <v>274640.59999999998</v>
      </c>
      <c r="BL20" s="45">
        <f t="shared" si="18"/>
        <v>159832.82</v>
      </c>
      <c r="BM20" s="45">
        <f t="shared" si="18"/>
        <v>201534.96</v>
      </c>
      <c r="BN20" s="45">
        <f t="shared" si="18"/>
        <v>229496.6</v>
      </c>
      <c r="BO20" s="45">
        <f t="shared" ref="BO20:DF20" si="19">BO21</f>
        <v>277592.84000000003</v>
      </c>
      <c r="BP20" s="45">
        <f t="shared" si="19"/>
        <v>248431.26</v>
      </c>
      <c r="BQ20" s="45">
        <f t="shared" si="19"/>
        <v>230168.28</v>
      </c>
      <c r="BR20" s="45">
        <f t="shared" si="19"/>
        <v>279547.73</v>
      </c>
      <c r="BS20" s="45">
        <f t="shared" si="19"/>
        <v>277592.84000000003</v>
      </c>
      <c r="BT20" s="45">
        <f t="shared" si="19"/>
        <v>248431.26</v>
      </c>
      <c r="BU20" s="45">
        <f t="shared" si="19"/>
        <v>230168.28</v>
      </c>
      <c r="BV20" s="45">
        <f t="shared" si="19"/>
        <v>279547.73</v>
      </c>
      <c r="BW20" s="45">
        <f t="shared" si="19"/>
        <v>274640.59999999998</v>
      </c>
      <c r="BX20" s="45">
        <f t="shared" si="19"/>
        <v>159832.82</v>
      </c>
      <c r="BY20" s="45">
        <f t="shared" si="19"/>
        <v>201534.96</v>
      </c>
      <c r="BZ20" s="45">
        <f t="shared" si="19"/>
        <v>229496.6</v>
      </c>
      <c r="CA20" s="45">
        <f t="shared" si="19"/>
        <v>277592.84000000003</v>
      </c>
      <c r="CB20" s="45">
        <f t="shared" si="19"/>
        <v>248431.26</v>
      </c>
      <c r="CC20" s="45">
        <f t="shared" si="19"/>
        <v>230168.28</v>
      </c>
      <c r="CD20" s="45">
        <f t="shared" si="19"/>
        <v>279547.73</v>
      </c>
      <c r="CE20" s="45">
        <f t="shared" si="19"/>
        <v>277592.84000000003</v>
      </c>
      <c r="CF20" s="45">
        <f t="shared" si="19"/>
        <v>248431.26</v>
      </c>
      <c r="CG20" s="45">
        <f t="shared" si="19"/>
        <v>230168.28</v>
      </c>
      <c r="CH20" s="45">
        <f t="shared" si="19"/>
        <v>279547.73</v>
      </c>
      <c r="CI20" s="45">
        <f t="shared" si="19"/>
        <v>274640.59999999998</v>
      </c>
      <c r="CJ20" s="45">
        <f t="shared" si="19"/>
        <v>159832.82</v>
      </c>
      <c r="CK20" s="45">
        <f t="shared" si="19"/>
        <v>201534.96</v>
      </c>
      <c r="CL20" s="45">
        <f t="shared" si="19"/>
        <v>229496.6</v>
      </c>
      <c r="CM20" s="45">
        <f t="shared" si="19"/>
        <v>277592.84000000003</v>
      </c>
      <c r="CN20" s="45">
        <f t="shared" si="19"/>
        <v>248431.26</v>
      </c>
      <c r="CO20" s="45">
        <f t="shared" si="19"/>
        <v>230168.28</v>
      </c>
      <c r="CP20" s="45">
        <f t="shared" si="19"/>
        <v>279547.73</v>
      </c>
      <c r="CQ20" s="45">
        <f t="shared" si="19"/>
        <v>277592.84000000003</v>
      </c>
      <c r="CR20" s="45">
        <f t="shared" si="19"/>
        <v>248431.26</v>
      </c>
      <c r="CS20" s="45">
        <f t="shared" si="19"/>
        <v>230168.28</v>
      </c>
      <c r="CT20" s="45">
        <f t="shared" si="19"/>
        <v>279547.73</v>
      </c>
      <c r="CU20" s="45">
        <f t="shared" si="19"/>
        <v>274640.59999999998</v>
      </c>
      <c r="CV20" s="45">
        <f t="shared" si="19"/>
        <v>159832.82</v>
      </c>
      <c r="CW20" s="45">
        <f t="shared" si="19"/>
        <v>201534.96</v>
      </c>
      <c r="CX20" s="45">
        <f t="shared" si="19"/>
        <v>229496.6</v>
      </c>
      <c r="CY20" s="45">
        <f t="shared" si="19"/>
        <v>277592.84000000003</v>
      </c>
      <c r="CZ20" s="45">
        <f t="shared" si="19"/>
        <v>248431.26</v>
      </c>
      <c r="DA20" s="45">
        <f t="shared" si="19"/>
        <v>230168.28</v>
      </c>
      <c r="DB20" s="45">
        <f t="shared" si="19"/>
        <v>279547.73</v>
      </c>
      <c r="DC20" s="45">
        <f t="shared" si="19"/>
        <v>277592.84000000003</v>
      </c>
      <c r="DD20" s="45">
        <f t="shared" si="19"/>
        <v>248431.26</v>
      </c>
      <c r="DE20" s="45">
        <f t="shared" si="19"/>
        <v>230168.28</v>
      </c>
      <c r="DF20" s="45">
        <f t="shared" si="19"/>
        <v>279547.73</v>
      </c>
    </row>
    <row r="21" spans="2:110" ht="15" customHeight="1" outlineLevel="1">
      <c r="B21" s="37" t="s">
        <v>139</v>
      </c>
      <c r="C21" s="46">
        <f>SUMIF(DRE!$A:$A,'Base CF'!$B21,DRE!B:B)</f>
        <v>286995.65000000002</v>
      </c>
      <c r="D21" s="46">
        <f>SUMIF(DRE!$A:$A,'Base CF'!$B21,DRE!C:C)</f>
        <v>153049.06</v>
      </c>
      <c r="E21" s="46">
        <f>SUMIF(DRE!$A:$A,'Base CF'!$B21,DRE!D:D)</f>
        <v>214635.42</v>
      </c>
      <c r="F21" s="46">
        <f>SUMIF(DRE!$A:$A,'Base CF'!$B21,DRE!E:E)</f>
        <v>227648.86</v>
      </c>
      <c r="G21" s="46">
        <f>SUMIF(DRE!$A:$A,'Base CF'!$B21,DRE!F:F)</f>
        <v>336456.99</v>
      </c>
      <c r="H21" s="46">
        <f>SUMIF(DRE!$A:$A,'Base CF'!$B21,DRE!G:G)</f>
        <v>326104.23</v>
      </c>
      <c r="I21" s="46">
        <f>SUMIF(DRE!$A:$A,'Base CF'!$B21,DRE!H:H)</f>
        <v>198747.94</v>
      </c>
      <c r="J21" s="46">
        <f>SUMIF(DRE!$A:$A,'Base CF'!$B21,DRE!I:I)</f>
        <v>261967.83</v>
      </c>
      <c r="K21" s="46">
        <f>SUMIF(DRE!$A:$A,'Base CF'!$B21,DRE!J:J)</f>
        <v>358546.4</v>
      </c>
      <c r="L21" s="46">
        <f>SUMIF(DRE!$A:$A,'Base CF'!$B21,DRE!K:K)</f>
        <v>294602.51</v>
      </c>
      <c r="M21" s="46">
        <f>SUMIF(DRE!$A:$A,'Base CF'!$B21,DRE!L:L)</f>
        <v>515886.31</v>
      </c>
      <c r="N21" s="46">
        <f>SUMIF(DRE!$A:$A,'Base CF'!$B21,DRE!M:M)</f>
        <v>549564.42999999993</v>
      </c>
      <c r="O21" s="46">
        <f>SUMIF(DRE!$A:$A,'Base CF'!$B21,DRE!N:N)</f>
        <v>506429.75</v>
      </c>
      <c r="P21" s="46">
        <f>SUMIF(DRE!$A:$A,'Base CF'!$B21,DRE!O:O)</f>
        <v>365847.37</v>
      </c>
      <c r="Q21" s="46">
        <f>SUMIF(DRE!$A:$A,'Base CF'!$B21,DRE!P:P)</f>
        <v>404242.12000000005</v>
      </c>
      <c r="R21" s="46">
        <f>SUMIF(DRE!$A:$A,'Base CF'!$B21,DRE!Q:Q)</f>
        <v>345453.9</v>
      </c>
      <c r="S21" s="46">
        <f>SUMIF(DRE!$A:$A,'Base CF'!$B21,DRE!R:R)</f>
        <v>574856.55999999982</v>
      </c>
      <c r="T21" s="46">
        <f>SUMIF(DRE!$A:$A,'Base CF'!$B21,DRE!S:S)</f>
        <v>372905.73</v>
      </c>
      <c r="U21" s="46">
        <f>SUMIF(DRE!$A:$A,'Base CF'!$B21,DRE!T:T)</f>
        <v>517740.67</v>
      </c>
      <c r="V21" s="46">
        <f>SUMIF(DRE!$A:$A,'Base CF'!$B21,DRE!U:U)</f>
        <v>438927.02</v>
      </c>
      <c r="W21" s="46">
        <f>SUMIF(DRE!$A:$A,'Base CF'!$B21,DRE!V:V)</f>
        <v>422675.64</v>
      </c>
      <c r="X21" s="46">
        <f>SUMIF(DRE!$A:$A,'Base CF'!$B21,DRE!W:W)</f>
        <v>1188420.6599999999</v>
      </c>
      <c r="Y21" s="46">
        <f>SUMIF(DRE!$A:$A,'Base CF'!$B21,DRE!X:X)</f>
        <v>715265.13000000012</v>
      </c>
      <c r="Z21" s="46">
        <f>SUMIF(DRE!$A:$A,'Base CF'!$B21,DRE!Y:Y)</f>
        <v>533060.95000000007</v>
      </c>
      <c r="AA21" s="46">
        <f>SUMIF(DRE!$A:$A,'Base CF'!$B21,DRE!Z:Z)</f>
        <v>459586.03999999992</v>
      </c>
      <c r="AB21" s="46">
        <f>SUMIF(DRE!$A:$A,'Base CF'!$B21,DRE!AA:AA)</f>
        <v>331429.07</v>
      </c>
      <c r="AC21" s="46">
        <f>SUMIF(DRE!$A:$A,'Base CF'!$B21,DRE!AB:AB)</f>
        <v>338858.85</v>
      </c>
      <c r="AD21" s="46">
        <f>SUMIF(DRE!$A:$A,'Base CF'!$B21,DRE!AC:AC)</f>
        <v>309077.01</v>
      </c>
      <c r="AE21" s="46">
        <f>SUMIF(DRE!$A:$A,'Base CF'!$B21,DRE!AD:AD)</f>
        <v>332571.67000000004</v>
      </c>
      <c r="AF21" s="46">
        <f>SUMIF(DRE!$A:$A,'Base CF'!$B21,DRE!AE:AE)</f>
        <v>242053.93</v>
      </c>
      <c r="AG21" s="46">
        <f>SUMIF(DRE!$A:$A,'Base CF'!$B21,DRE!AF:AF)</f>
        <v>368160.01</v>
      </c>
      <c r="AH21" s="46">
        <f>SUMIF(DRE!$A:$A,'Base CF'!$B21,DRE!AG:AG)</f>
        <v>222672.33000000002</v>
      </c>
      <c r="AI21" s="46">
        <f>SUMIF(DRE!$A:$A,'Base CF'!$B21,DRE!AH:AH)</f>
        <v>247678.43</v>
      </c>
      <c r="AJ21" s="46">
        <f>SUMIF(DRE!$A:$A,'Base CF'!$B21,DRE!AI:AI)</f>
        <v>245199.10000000003</v>
      </c>
      <c r="AK21" s="46">
        <f>SUMIF(DRE!$A:$A,'Base CF'!$B21,DRE!AJ:AJ)</f>
        <v>322060.98</v>
      </c>
      <c r="AL21" s="46">
        <f>SUMIF(DRE!$A:$A,'Base CF'!$B21,DRE!AK:AK)</f>
        <v>495466.10000000009</v>
      </c>
      <c r="AM21" s="46">
        <f>SUMIF(DRE!$A:$A,'Base CF'!$B21,DRE!AL:AL)</f>
        <v>305342.15000000002</v>
      </c>
      <c r="AN21" s="46">
        <f>SUMIF(DRE!$A:$A,'Base CF'!$B21,DRE!AM:AM)</f>
        <v>221869</v>
      </c>
      <c r="AO21" s="46">
        <f>SUMIF(DRE!$A:$A,'Base CF'!$B21,DRE!AN:AN)</f>
        <v>187253.84</v>
      </c>
      <c r="AP21" s="46">
        <f>SUMIF(DRE!$A:$A,'Base CF'!$B21,DRE!AO:AO)</f>
        <v>333076.33</v>
      </c>
      <c r="AQ21" s="46">
        <f>SUMIF(DRE!$A:$A,'Base CF'!$B21,DRE!AP:AP)</f>
        <v>222590.53</v>
      </c>
      <c r="AR21" s="46">
        <f>SUMIF(DRE!$A:$A,'Base CF'!$B21,DRE!AQ:AQ)</f>
        <v>303067.96000000002</v>
      </c>
      <c r="AS21" s="46">
        <f>SUMIF(DRE!$A:$A,'Base CF'!$B21,DRE!AR:AR)</f>
        <v>305060.01</v>
      </c>
      <c r="AT21" s="46">
        <f>SUMIF(DRE!$A:$A,'Base CF'!$B21,DRE!AS:AS)</f>
        <v>466882.63</v>
      </c>
      <c r="AU21" s="46">
        <f>SUMIF(DRE!$A:$A,'Base CF'!$B21,DRE!AT:AT)</f>
        <v>165325.54999999999</v>
      </c>
      <c r="AV21" s="46">
        <f>SUMIF(DRE!$A:$A,'Base CF'!$B21,DRE!AU:AU)</f>
        <v>240728.63</v>
      </c>
      <c r="AW21" s="46">
        <f>SUMIF(DRE!$A:$A,'Base CF'!$B21,DRE!AV:AV)</f>
        <v>500210.46</v>
      </c>
      <c r="AX21" s="46">
        <f>SUMIF(DRE!$A:$A,'Base CF'!$B21,DRE!AW:AW)</f>
        <v>474953.85</v>
      </c>
      <c r="AY21" s="46">
        <f>SUMIF(DRE!$A:$A,'Base CF'!$B21,DRE!AX:AX)</f>
        <v>303172.12</v>
      </c>
      <c r="AZ21" s="46">
        <f>SUMIF(DRE!$A:$A,'Base CF'!$B21,DRE!AY:AY)</f>
        <v>172943.37</v>
      </c>
      <c r="BA21" s="46">
        <f>SUMIF(DRE!$A:$A,'Base CF'!$B21,DRE!AZ:AZ)</f>
        <v>219177.31</v>
      </c>
      <c r="BB21" s="46">
        <f>SUMIF(DRE!$A:$A,'Base CF'!$B21,DRE!BA:BA)</f>
        <v>248331.18</v>
      </c>
      <c r="BC21" s="46">
        <f>SUMIF(DRE!$A:$A,'Base CF'!$B21,DRE!BB:BB)</f>
        <v>303216.57</v>
      </c>
      <c r="BD21" s="46">
        <f>SUMIF(DRE!$A:$A,'Base CF'!$B21,DRE!BC:BC)</f>
        <v>289803.83</v>
      </c>
      <c r="BE21" s="46">
        <f>SUMIF(DRE!$A:$A,'Base CF'!$B21,DRE!BD:BD)</f>
        <v>276951.15000000002</v>
      </c>
      <c r="BF21" s="46">
        <f>SUMIF(DRE!$A:$A,'Base CF'!$B21,DRE!BE:BE)</f>
        <v>331902.77</v>
      </c>
      <c r="BG21" s="46">
        <f>SUMIF(DRE!$A:$A,'Base CF'!$B21,DRE!BF:BF)</f>
        <v>209757.81</v>
      </c>
      <c r="BH21" s="46">
        <f>SUMIF(DRE!$A:$A,'Base CF'!$B21,DRE!BG:BG)</f>
        <v>209757.81</v>
      </c>
      <c r="BI21" s="46">
        <f>SUMIF(DRE!$A:$A,'Base CF'!$B21,DRE!BH:BH)</f>
        <v>209757.81</v>
      </c>
      <c r="BJ21" s="46">
        <f>SUMIF(DRE!$A:$A,'Base CF'!$B21,DRE!BI:BI)</f>
        <v>209757.81</v>
      </c>
      <c r="BK21" s="46">
        <f>SUMIF(DRE!$A:$A,'Base CF'!$B21,DRE!BJ:BJ)</f>
        <v>274640.59999999998</v>
      </c>
      <c r="BL21" s="46">
        <f>SUMIF(DRE!$A:$A,'Base CF'!$B21,DRE!BK:BK)</f>
        <v>159832.82</v>
      </c>
      <c r="BM21" s="46">
        <f>SUMIF(DRE!$A:$A,'Base CF'!$B21,DRE!BL:BL)</f>
        <v>201534.96</v>
      </c>
      <c r="BN21" s="46">
        <f>SUMIF(DRE!$A:$A,'Base CF'!$B21,DRE!BM:BM)</f>
        <v>229496.6</v>
      </c>
      <c r="BO21" s="46">
        <f>SUMIF(DRE!$A:$A,'Base CF'!$B21,DRE!BN:BN)</f>
        <v>277592.84000000003</v>
      </c>
      <c r="BP21" s="46">
        <f>SUMIF(DRE!$A:$A,'Base CF'!$B21,DRE!BO:BO)</f>
        <v>248431.26</v>
      </c>
      <c r="BQ21" s="46">
        <f>SUMIF(DRE!$A:$A,'Base CF'!$B21,DRE!BP:BP)</f>
        <v>230168.28</v>
      </c>
      <c r="BR21" s="46">
        <f>SUMIF(DRE!$A:$A,'Base CF'!$B21,DRE!BQ:BQ)</f>
        <v>279547.73</v>
      </c>
      <c r="BS21" s="46">
        <f>SUMIF(DRE!$A:$A,'Base CF'!$B21,DRE!BR:BR)</f>
        <v>277592.84000000003</v>
      </c>
      <c r="BT21" s="46">
        <f>SUMIF(DRE!$A:$A,'Base CF'!$B21,DRE!BS:BS)</f>
        <v>248431.26</v>
      </c>
      <c r="BU21" s="46">
        <f>SUMIF(DRE!$A:$A,'Base CF'!$B21,DRE!BT:BT)</f>
        <v>230168.28</v>
      </c>
      <c r="BV21" s="46">
        <f>SUMIF(DRE!$A:$A,'Base CF'!$B21,DRE!BU:BU)</f>
        <v>279547.73</v>
      </c>
      <c r="BW21" s="46">
        <f>SUMIF(DRE!$A:$A,'Base CF'!$B21,DRE!BV:BV)</f>
        <v>274640.59999999998</v>
      </c>
      <c r="BX21" s="46">
        <f>SUMIF(DRE!$A:$A,'Base CF'!$B21,DRE!BW:BW)</f>
        <v>159832.82</v>
      </c>
      <c r="BY21" s="46">
        <f>SUMIF(DRE!$A:$A,'Base CF'!$B21,DRE!BX:BX)</f>
        <v>201534.96</v>
      </c>
      <c r="BZ21" s="46">
        <f>SUMIF(DRE!$A:$A,'Base CF'!$B21,DRE!BY:BY)</f>
        <v>229496.6</v>
      </c>
      <c r="CA21" s="46">
        <f>SUMIF(DRE!$A:$A,'Base CF'!$B21,DRE!BZ:BZ)</f>
        <v>277592.84000000003</v>
      </c>
      <c r="CB21" s="46">
        <f>SUMIF(DRE!$A:$A,'Base CF'!$B21,DRE!CA:CA)</f>
        <v>248431.26</v>
      </c>
      <c r="CC21" s="46">
        <f>SUMIF(DRE!$A:$A,'Base CF'!$B21,DRE!CB:CB)</f>
        <v>230168.28</v>
      </c>
      <c r="CD21" s="46">
        <f>SUMIF(DRE!$A:$A,'Base CF'!$B21,DRE!CC:CC)</f>
        <v>279547.73</v>
      </c>
      <c r="CE21" s="46">
        <f>SUMIF(DRE!$A:$A,'Base CF'!$B21,DRE!CD:CD)</f>
        <v>277592.84000000003</v>
      </c>
      <c r="CF21" s="46">
        <f>SUMIF(DRE!$A:$A,'Base CF'!$B21,DRE!CE:CE)</f>
        <v>248431.26</v>
      </c>
      <c r="CG21" s="46">
        <f>SUMIF(DRE!$A:$A,'Base CF'!$B21,DRE!CF:CF)</f>
        <v>230168.28</v>
      </c>
      <c r="CH21" s="46">
        <f>SUMIF(DRE!$A:$A,'Base CF'!$B21,DRE!CG:CG)</f>
        <v>279547.73</v>
      </c>
      <c r="CI21" s="46">
        <f>SUMIF(DRE!$A:$A,'Base CF'!$B21,DRE!CH:CH)</f>
        <v>274640.59999999998</v>
      </c>
      <c r="CJ21" s="46">
        <f>SUMIF(DRE!$A:$A,'Base CF'!$B21,DRE!CI:CI)</f>
        <v>159832.82</v>
      </c>
      <c r="CK21" s="46">
        <f>SUMIF(DRE!$A:$A,'Base CF'!$B21,DRE!CJ:CJ)</f>
        <v>201534.96</v>
      </c>
      <c r="CL21" s="46">
        <f>SUMIF(DRE!$A:$A,'Base CF'!$B21,DRE!CK:CK)</f>
        <v>229496.6</v>
      </c>
      <c r="CM21" s="46">
        <f>SUMIF(DRE!$A:$A,'Base CF'!$B21,DRE!CL:CL)</f>
        <v>277592.84000000003</v>
      </c>
      <c r="CN21" s="46">
        <f>SUMIF(DRE!$A:$A,'Base CF'!$B21,DRE!CM:CM)</f>
        <v>248431.26</v>
      </c>
      <c r="CO21" s="46">
        <f>SUMIF(DRE!$A:$A,'Base CF'!$B21,DRE!CN:CN)</f>
        <v>230168.28</v>
      </c>
      <c r="CP21" s="46">
        <f>SUMIF(DRE!$A:$A,'Base CF'!$B21,DRE!CO:CO)</f>
        <v>279547.73</v>
      </c>
      <c r="CQ21" s="46">
        <f>SUMIF(DRE!$A:$A,'Base CF'!$B21,DRE!CP:CP)</f>
        <v>277592.84000000003</v>
      </c>
      <c r="CR21" s="46">
        <f>SUMIF(DRE!$A:$A,'Base CF'!$B21,DRE!CQ:CQ)</f>
        <v>248431.26</v>
      </c>
      <c r="CS21" s="46">
        <f>SUMIF(DRE!$A:$A,'Base CF'!$B21,DRE!CR:CR)</f>
        <v>230168.28</v>
      </c>
      <c r="CT21" s="46">
        <f>SUMIF(DRE!$A:$A,'Base CF'!$B21,DRE!CS:CS)</f>
        <v>279547.73</v>
      </c>
      <c r="CU21" s="46">
        <f>SUMIF(DRE!$A:$A,'Base CF'!$B21,DRE!CT:CT)</f>
        <v>274640.59999999998</v>
      </c>
      <c r="CV21" s="46">
        <f>SUMIF(DRE!$A:$A,'Base CF'!$B21,DRE!CU:CU)</f>
        <v>159832.82</v>
      </c>
      <c r="CW21" s="46">
        <f>SUMIF(DRE!$A:$A,'Base CF'!$B21,DRE!CV:CV)</f>
        <v>201534.96</v>
      </c>
      <c r="CX21" s="46">
        <f>SUMIF(DRE!$A:$A,'Base CF'!$B21,DRE!CW:CW)</f>
        <v>229496.6</v>
      </c>
      <c r="CY21" s="46">
        <f>SUMIF(DRE!$A:$A,'Base CF'!$B21,DRE!CX:CX)</f>
        <v>277592.84000000003</v>
      </c>
      <c r="CZ21" s="46">
        <f>SUMIF(DRE!$A:$A,'Base CF'!$B21,DRE!CY:CY)</f>
        <v>248431.26</v>
      </c>
      <c r="DA21" s="46">
        <f>SUMIF(DRE!$A:$A,'Base CF'!$B21,DRE!CZ:CZ)</f>
        <v>230168.28</v>
      </c>
      <c r="DB21" s="46">
        <f>SUMIF(DRE!$A:$A,'Base CF'!$B21,DRE!DA:DA)</f>
        <v>279547.73</v>
      </c>
      <c r="DC21" s="46">
        <f>SUMIF(DRE!$A:$A,'Base CF'!$B21,DRE!DB:DB)</f>
        <v>277592.84000000003</v>
      </c>
      <c r="DD21" s="46">
        <f>SUMIF(DRE!$A:$A,'Base CF'!$B21,DRE!DC:DC)</f>
        <v>248431.26</v>
      </c>
      <c r="DE21" s="46">
        <f>SUMIF(DRE!$A:$A,'Base CF'!$B21,DRE!DD:DD)</f>
        <v>230168.28</v>
      </c>
      <c r="DF21" s="46">
        <f>SUMIF(DRE!$A:$A,'Base CF'!$B21,DRE!DE:DE)</f>
        <v>279547.73</v>
      </c>
    </row>
    <row r="22" spans="2:110" s="38" customFormat="1">
      <c r="B22" s="41" t="s">
        <v>649</v>
      </c>
      <c r="C22" s="45">
        <f t="shared" ref="C22:BN22" si="20">C23</f>
        <v>0</v>
      </c>
      <c r="D22" s="45">
        <f t="shared" si="20"/>
        <v>0</v>
      </c>
      <c r="E22" s="45">
        <f t="shared" si="20"/>
        <v>0</v>
      </c>
      <c r="F22" s="45">
        <f t="shared" si="20"/>
        <v>0</v>
      </c>
      <c r="G22" s="45">
        <f t="shared" si="20"/>
        <v>0</v>
      </c>
      <c r="H22" s="45">
        <f t="shared" si="20"/>
        <v>0</v>
      </c>
      <c r="I22" s="45">
        <f t="shared" si="20"/>
        <v>0</v>
      </c>
      <c r="J22" s="45">
        <f t="shared" si="20"/>
        <v>0</v>
      </c>
      <c r="K22" s="45">
        <f t="shared" si="20"/>
        <v>0</v>
      </c>
      <c r="L22" s="45">
        <f t="shared" si="20"/>
        <v>0</v>
      </c>
      <c r="M22" s="45">
        <f t="shared" si="20"/>
        <v>0</v>
      </c>
      <c r="N22" s="45">
        <f t="shared" si="20"/>
        <v>0</v>
      </c>
      <c r="O22" s="45">
        <f t="shared" si="20"/>
        <v>0</v>
      </c>
      <c r="P22" s="45">
        <f t="shared" si="20"/>
        <v>0</v>
      </c>
      <c r="Q22" s="45">
        <f t="shared" si="20"/>
        <v>0</v>
      </c>
      <c r="R22" s="45">
        <f t="shared" si="20"/>
        <v>5846287.3399999999</v>
      </c>
      <c r="S22" s="45">
        <f t="shared" si="20"/>
        <v>0</v>
      </c>
      <c r="T22" s="45">
        <f t="shared" si="20"/>
        <v>0</v>
      </c>
      <c r="U22" s="45">
        <f t="shared" si="20"/>
        <v>0</v>
      </c>
      <c r="V22" s="45">
        <f t="shared" si="20"/>
        <v>0</v>
      </c>
      <c r="W22" s="45">
        <f t="shared" si="20"/>
        <v>0</v>
      </c>
      <c r="X22" s="45">
        <f t="shared" si="20"/>
        <v>0</v>
      </c>
      <c r="Y22" s="45">
        <f t="shared" si="20"/>
        <v>0</v>
      </c>
      <c r="Z22" s="45">
        <f t="shared" si="20"/>
        <v>0</v>
      </c>
      <c r="AA22" s="45">
        <f t="shared" si="20"/>
        <v>0</v>
      </c>
      <c r="AB22" s="45">
        <f t="shared" si="20"/>
        <v>0</v>
      </c>
      <c r="AC22" s="45">
        <f t="shared" si="20"/>
        <v>0</v>
      </c>
      <c r="AD22" s="45">
        <f t="shared" si="20"/>
        <v>4214262.8899999997</v>
      </c>
      <c r="AE22" s="45">
        <f t="shared" si="20"/>
        <v>0</v>
      </c>
      <c r="AF22" s="45">
        <f t="shared" si="20"/>
        <v>0</v>
      </c>
      <c r="AG22" s="45">
        <f t="shared" si="20"/>
        <v>0</v>
      </c>
      <c r="AH22" s="45">
        <f t="shared" si="20"/>
        <v>0</v>
      </c>
      <c r="AI22" s="45">
        <f t="shared" si="20"/>
        <v>0</v>
      </c>
      <c r="AJ22" s="45">
        <f t="shared" si="20"/>
        <v>0</v>
      </c>
      <c r="AK22" s="45">
        <f t="shared" si="20"/>
        <v>0</v>
      </c>
      <c r="AL22" s="45">
        <f t="shared" si="20"/>
        <v>0</v>
      </c>
      <c r="AM22" s="45">
        <f t="shared" si="20"/>
        <v>0</v>
      </c>
      <c r="AN22" s="45">
        <f t="shared" si="20"/>
        <v>0</v>
      </c>
      <c r="AO22" s="45">
        <f t="shared" si="20"/>
        <v>0</v>
      </c>
      <c r="AP22" s="45">
        <f t="shared" si="20"/>
        <v>5117061.6399999997</v>
      </c>
      <c r="AQ22" s="45">
        <f t="shared" si="20"/>
        <v>0</v>
      </c>
      <c r="AR22" s="45">
        <f t="shared" si="20"/>
        <v>0</v>
      </c>
      <c r="AS22" s="45">
        <f t="shared" si="20"/>
        <v>0</v>
      </c>
      <c r="AT22" s="45">
        <f t="shared" si="20"/>
        <v>0</v>
      </c>
      <c r="AU22" s="45">
        <f t="shared" si="20"/>
        <v>0</v>
      </c>
      <c r="AV22" s="45">
        <f t="shared" si="20"/>
        <v>0</v>
      </c>
      <c r="AW22" s="45">
        <f t="shared" si="20"/>
        <v>0</v>
      </c>
      <c r="AX22" s="45">
        <f t="shared" si="20"/>
        <v>0</v>
      </c>
      <c r="AY22" s="45">
        <f t="shared" si="20"/>
        <v>0</v>
      </c>
      <c r="AZ22" s="45">
        <f t="shared" si="20"/>
        <v>0</v>
      </c>
      <c r="BA22" s="45">
        <f t="shared" si="20"/>
        <v>0</v>
      </c>
      <c r="BB22" s="45">
        <f t="shared" si="20"/>
        <v>6365818.8899999997</v>
      </c>
      <c r="BC22" s="45">
        <f t="shared" si="20"/>
        <v>0</v>
      </c>
      <c r="BD22" s="45">
        <f t="shared" si="20"/>
        <v>0</v>
      </c>
      <c r="BE22" s="45">
        <f t="shared" si="20"/>
        <v>0</v>
      </c>
      <c r="BF22" s="45">
        <f t="shared" si="20"/>
        <v>0</v>
      </c>
      <c r="BG22" s="45">
        <f t="shared" si="20"/>
        <v>0</v>
      </c>
      <c r="BH22" s="45">
        <f t="shared" si="20"/>
        <v>0</v>
      </c>
      <c r="BI22" s="45">
        <f t="shared" si="20"/>
        <v>0</v>
      </c>
      <c r="BJ22" s="45">
        <f t="shared" si="20"/>
        <v>0</v>
      </c>
      <c r="BK22" s="45">
        <f t="shared" si="20"/>
        <v>0</v>
      </c>
      <c r="BL22" s="45">
        <f t="shared" si="20"/>
        <v>0</v>
      </c>
      <c r="BM22" s="45">
        <f t="shared" si="20"/>
        <v>0</v>
      </c>
      <c r="BN22" s="45">
        <f t="shared" si="20"/>
        <v>6514343.4740505982</v>
      </c>
      <c r="BO22" s="45">
        <f t="shared" ref="BO22:DF22" si="21">BO23</f>
        <v>0</v>
      </c>
      <c r="BP22" s="45">
        <f t="shared" si="21"/>
        <v>0</v>
      </c>
      <c r="BQ22" s="45">
        <f t="shared" si="21"/>
        <v>0</v>
      </c>
      <c r="BR22" s="45">
        <f t="shared" si="21"/>
        <v>0</v>
      </c>
      <c r="BS22" s="45">
        <f t="shared" si="21"/>
        <v>0</v>
      </c>
      <c r="BT22" s="45">
        <f t="shared" si="21"/>
        <v>0</v>
      </c>
      <c r="BU22" s="45">
        <f t="shared" si="21"/>
        <v>0</v>
      </c>
      <c r="BV22" s="45">
        <f t="shared" si="21"/>
        <v>0</v>
      </c>
      <c r="BW22" s="45">
        <f t="shared" si="21"/>
        <v>0</v>
      </c>
      <c r="BX22" s="45">
        <f t="shared" si="21"/>
        <v>0</v>
      </c>
      <c r="BY22" s="45">
        <f t="shared" si="21"/>
        <v>0</v>
      </c>
      <c r="BZ22" s="45">
        <f t="shared" si="21"/>
        <v>7149939.7226667013</v>
      </c>
      <c r="CA22" s="45">
        <f t="shared" si="21"/>
        <v>0</v>
      </c>
      <c r="CB22" s="45">
        <f t="shared" si="21"/>
        <v>0</v>
      </c>
      <c r="CC22" s="45">
        <f t="shared" si="21"/>
        <v>0</v>
      </c>
      <c r="CD22" s="45">
        <f t="shared" si="21"/>
        <v>0</v>
      </c>
      <c r="CE22" s="45">
        <f t="shared" si="21"/>
        <v>0</v>
      </c>
      <c r="CF22" s="45">
        <f t="shared" si="21"/>
        <v>0</v>
      </c>
      <c r="CG22" s="45">
        <f t="shared" si="21"/>
        <v>0</v>
      </c>
      <c r="CH22" s="45">
        <f t="shared" si="21"/>
        <v>0</v>
      </c>
      <c r="CI22" s="45">
        <f t="shared" si="21"/>
        <v>0</v>
      </c>
      <c r="CJ22" s="45">
        <f t="shared" si="21"/>
        <v>0</v>
      </c>
      <c r="CK22" s="45">
        <f t="shared" si="21"/>
        <v>0</v>
      </c>
      <c r="CL22" s="45">
        <f t="shared" si="21"/>
        <v>7343677.6298753982</v>
      </c>
      <c r="CM22" s="45">
        <f t="shared" si="21"/>
        <v>0</v>
      </c>
      <c r="CN22" s="45">
        <f t="shared" si="21"/>
        <v>0</v>
      </c>
      <c r="CO22" s="45">
        <f t="shared" si="21"/>
        <v>0</v>
      </c>
      <c r="CP22" s="45">
        <f t="shared" si="21"/>
        <v>0</v>
      </c>
      <c r="CQ22" s="45">
        <f t="shared" si="21"/>
        <v>0</v>
      </c>
      <c r="CR22" s="45">
        <f t="shared" si="21"/>
        <v>0</v>
      </c>
      <c r="CS22" s="45">
        <f t="shared" si="21"/>
        <v>0</v>
      </c>
      <c r="CT22" s="45">
        <f t="shared" si="21"/>
        <v>0</v>
      </c>
      <c r="CU22" s="45">
        <f t="shared" si="21"/>
        <v>0</v>
      </c>
      <c r="CV22" s="45">
        <f t="shared" si="21"/>
        <v>0</v>
      </c>
      <c r="CW22" s="45">
        <f t="shared" si="21"/>
        <v>0</v>
      </c>
      <c r="CX22" s="45">
        <f t="shared" si="21"/>
        <v>7586879.9267399991</v>
      </c>
      <c r="CY22" s="45">
        <f t="shared" si="21"/>
        <v>0</v>
      </c>
      <c r="CZ22" s="45">
        <f t="shared" si="21"/>
        <v>0</v>
      </c>
      <c r="DA22" s="45">
        <f t="shared" si="21"/>
        <v>0</v>
      </c>
      <c r="DB22" s="45">
        <f t="shared" si="21"/>
        <v>0</v>
      </c>
      <c r="DC22" s="45">
        <f t="shared" si="21"/>
        <v>0</v>
      </c>
      <c r="DD22" s="45">
        <f t="shared" si="21"/>
        <v>0</v>
      </c>
      <c r="DE22" s="45">
        <f t="shared" si="21"/>
        <v>0</v>
      </c>
      <c r="DF22" s="45">
        <f t="shared" si="21"/>
        <v>0</v>
      </c>
    </row>
    <row r="23" spans="2:110" s="50" customFormat="1" outlineLevel="1">
      <c r="B23" s="54" t="s">
        <v>170</v>
      </c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103">
        <f>SUM(DRE!B123:M123)</f>
        <v>5846287.3399999999</v>
      </c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103">
        <f>SUM(DRE!N123:Y123)</f>
        <v>4214262.8899999997</v>
      </c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103">
        <f>SUM(DRE!Z123:AK123)</f>
        <v>5117061.6399999997</v>
      </c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103">
        <f>SUM(DRE!AL123:AW123)</f>
        <v>6365818.8899999997</v>
      </c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103">
        <f>SUM(DRE!AX123:BI123)</f>
        <v>6514343.4740505982</v>
      </c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103">
        <f>SUM(DRE!BJ123:BU123)</f>
        <v>7149939.7226667013</v>
      </c>
      <c r="CA23" s="70"/>
      <c r="CB23" s="70"/>
      <c r="CC23" s="70"/>
      <c r="CD23" s="70"/>
      <c r="CE23" s="70"/>
      <c r="CF23" s="70"/>
      <c r="CG23" s="70"/>
      <c r="CH23" s="70"/>
      <c r="CI23" s="70"/>
      <c r="CJ23" s="70"/>
      <c r="CK23" s="70"/>
      <c r="CL23" s="103">
        <f>SUM(DRE!BV123:CG123)</f>
        <v>7343677.6298753982</v>
      </c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103">
        <f>SUM(DRE!CH123:CS123)</f>
        <v>7586879.9267399991</v>
      </c>
      <c r="CY23" s="70"/>
      <c r="CZ23" s="70"/>
      <c r="DA23" s="70"/>
      <c r="DB23" s="70"/>
      <c r="DC23" s="70"/>
      <c r="DD23" s="70"/>
      <c r="DE23" s="70"/>
      <c r="DF23" s="70"/>
    </row>
    <row r="24" spans="2:110" s="38" customFormat="1">
      <c r="B24" s="41" t="s">
        <v>645</v>
      </c>
      <c r="C24" s="45">
        <f t="shared" ref="C24:N24" si="22">SUM(C25:C29)</f>
        <v>776216.19000000018</v>
      </c>
      <c r="D24" s="45">
        <f t="shared" si="22"/>
        <v>859282.71</v>
      </c>
      <c r="E24" s="45">
        <f t="shared" si="22"/>
        <v>927890.85000000009</v>
      </c>
      <c r="F24" s="45">
        <f t="shared" si="22"/>
        <v>913866.00000000012</v>
      </c>
      <c r="G24" s="45">
        <f t="shared" si="22"/>
        <v>1050757.5299999998</v>
      </c>
      <c r="H24" s="45">
        <f t="shared" si="22"/>
        <v>1046249.08</v>
      </c>
      <c r="I24" s="45">
        <f t="shared" si="22"/>
        <v>840210.65</v>
      </c>
      <c r="J24" s="45">
        <f t="shared" si="22"/>
        <v>1116696.9300000002</v>
      </c>
      <c r="K24" s="45">
        <f t="shared" si="22"/>
        <v>963647.4800000001</v>
      </c>
      <c r="L24" s="45">
        <f t="shared" si="22"/>
        <v>1044119.7899999999</v>
      </c>
      <c r="M24" s="45">
        <f t="shared" si="22"/>
        <v>1125308.4999999998</v>
      </c>
      <c r="N24" s="45">
        <f t="shared" si="22"/>
        <v>883397.23</v>
      </c>
      <c r="O24" s="45">
        <f t="shared" ref="O24:Z24" si="23">SUM(O25:O29)</f>
        <v>958991.65</v>
      </c>
      <c r="P24" s="45">
        <f t="shared" si="23"/>
        <v>1012379.16</v>
      </c>
      <c r="Q24" s="45">
        <f t="shared" si="23"/>
        <v>1209177.52</v>
      </c>
      <c r="R24" s="45">
        <f t="shared" si="23"/>
        <v>1019698.12</v>
      </c>
      <c r="S24" s="45">
        <f t="shared" si="23"/>
        <v>1069240.6900000002</v>
      </c>
      <c r="T24" s="45">
        <f t="shared" si="23"/>
        <v>652939.84999999986</v>
      </c>
      <c r="U24" s="45">
        <f t="shared" si="23"/>
        <v>1173661.1999999997</v>
      </c>
      <c r="V24" s="45">
        <f t="shared" si="23"/>
        <v>948369.84000000008</v>
      </c>
      <c r="W24" s="45">
        <f t="shared" si="23"/>
        <v>988462.41000000015</v>
      </c>
      <c r="X24" s="45">
        <f t="shared" si="23"/>
        <v>1096163.7200000002</v>
      </c>
      <c r="Y24" s="45">
        <f t="shared" si="23"/>
        <v>1155458.8799999999</v>
      </c>
      <c r="Z24" s="45">
        <f t="shared" si="23"/>
        <v>1935169.02</v>
      </c>
      <c r="AA24" s="45">
        <f t="shared" ref="AA24:BJ24" si="24">SUM(AA25:AA29)</f>
        <v>910319.95</v>
      </c>
      <c r="AB24" s="45">
        <f t="shared" si="24"/>
        <v>909286.74</v>
      </c>
      <c r="AC24" s="45">
        <f t="shared" si="24"/>
        <v>980330.74</v>
      </c>
      <c r="AD24" s="45">
        <f t="shared" si="24"/>
        <v>904635.59999999986</v>
      </c>
      <c r="AE24" s="45">
        <f t="shared" si="24"/>
        <v>936544.42</v>
      </c>
      <c r="AF24" s="45">
        <f t="shared" si="24"/>
        <v>902786.57000000007</v>
      </c>
      <c r="AG24" s="45">
        <f t="shared" si="24"/>
        <v>702389.00000000012</v>
      </c>
      <c r="AH24" s="45">
        <f t="shared" si="24"/>
        <v>1214677.0599999998</v>
      </c>
      <c r="AI24" s="45">
        <f t="shared" si="24"/>
        <v>936846.00999999978</v>
      </c>
      <c r="AJ24" s="45">
        <f t="shared" si="24"/>
        <v>823301.2699999999</v>
      </c>
      <c r="AK24" s="45">
        <f t="shared" si="24"/>
        <v>1475094.45</v>
      </c>
      <c r="AL24" s="45">
        <f t="shared" si="24"/>
        <v>1546975.4299999997</v>
      </c>
      <c r="AM24" s="45">
        <f t="shared" si="24"/>
        <v>828971.82</v>
      </c>
      <c r="AN24" s="45">
        <f t="shared" si="24"/>
        <v>1357997.1600000001</v>
      </c>
      <c r="AO24" s="45">
        <f t="shared" si="24"/>
        <v>948446.28999999992</v>
      </c>
      <c r="AP24" s="45">
        <f t="shared" si="24"/>
        <v>963222.51</v>
      </c>
      <c r="AQ24" s="45">
        <f t="shared" si="24"/>
        <v>757589.85</v>
      </c>
      <c r="AR24" s="45">
        <f t="shared" si="24"/>
        <v>931806.15999999992</v>
      </c>
      <c r="AS24" s="45">
        <f t="shared" si="24"/>
        <v>989525.22</v>
      </c>
      <c r="AT24" s="45">
        <f t="shared" si="24"/>
        <v>1010583.1200000001</v>
      </c>
      <c r="AU24" s="45">
        <f t="shared" si="24"/>
        <v>818827.46</v>
      </c>
      <c r="AV24" s="45">
        <f t="shared" si="24"/>
        <v>845542.37999999989</v>
      </c>
      <c r="AW24" s="45">
        <f t="shared" si="24"/>
        <v>1385804.35</v>
      </c>
      <c r="AX24" s="45">
        <f t="shared" si="24"/>
        <v>1624214.93</v>
      </c>
      <c r="AY24" s="45">
        <f t="shared" si="24"/>
        <v>890574.59999999986</v>
      </c>
      <c r="AZ24" s="45">
        <f t="shared" si="24"/>
        <v>873850.91999999993</v>
      </c>
      <c r="BA24" s="45">
        <f t="shared" si="24"/>
        <v>1011747.7200000001</v>
      </c>
      <c r="BB24" s="45">
        <f t="shared" si="24"/>
        <v>920280.19000000006</v>
      </c>
      <c r="BC24" s="45">
        <f t="shared" si="24"/>
        <v>952746.87000000011</v>
      </c>
      <c r="BD24" s="45">
        <f t="shared" si="24"/>
        <v>1058397.55</v>
      </c>
      <c r="BE24" s="45">
        <f t="shared" si="24"/>
        <v>880844.3899999999</v>
      </c>
      <c r="BF24" s="45">
        <f t="shared" si="24"/>
        <v>1530570.84</v>
      </c>
      <c r="BG24" s="45">
        <f t="shared" si="24"/>
        <v>1157030.1194016002</v>
      </c>
      <c r="BH24" s="45">
        <f t="shared" si="24"/>
        <v>1169635.6321287001</v>
      </c>
      <c r="BI24" s="45">
        <f t="shared" si="24"/>
        <v>1169635.6321287001</v>
      </c>
      <c r="BJ24" s="45">
        <f t="shared" si="24"/>
        <v>1169635.6321287001</v>
      </c>
      <c r="BK24" s="45">
        <f t="shared" ref="BK24:BV24" si="25">SUM(BK25:BK29)</f>
        <v>1164815.6901018</v>
      </c>
      <c r="BL24" s="45">
        <f t="shared" si="25"/>
        <v>1164815.6901018</v>
      </c>
      <c r="BM24" s="45">
        <f t="shared" si="25"/>
        <v>1204783.3699169001</v>
      </c>
      <c r="BN24" s="45">
        <f t="shared" si="25"/>
        <v>1182241.5218326999</v>
      </c>
      <c r="BO24" s="45">
        <f t="shared" si="25"/>
        <v>1182241.5218326999</v>
      </c>
      <c r="BP24" s="45">
        <f t="shared" si="25"/>
        <v>1391196.5537649002</v>
      </c>
      <c r="BQ24" s="45">
        <f t="shared" si="25"/>
        <v>1276077.6784784002</v>
      </c>
      <c r="BR24" s="45">
        <f t="shared" si="25"/>
        <v>1277988.2503449002</v>
      </c>
      <c r="BS24" s="45">
        <f t="shared" si="25"/>
        <v>1276077.6784784002</v>
      </c>
      <c r="BT24" s="45">
        <f t="shared" si="25"/>
        <v>1276077.6784784002</v>
      </c>
      <c r="BU24" s="45">
        <f t="shared" si="25"/>
        <v>1276077.6784784002</v>
      </c>
      <c r="BV24" s="45">
        <f t="shared" si="25"/>
        <v>1276077.6784784002</v>
      </c>
      <c r="BW24" s="45">
        <f t="shared" ref="BW24:CH24" si="26">SUM(BW25:BW29)</f>
        <v>1274410.3427251</v>
      </c>
      <c r="BX24" s="45">
        <f t="shared" si="26"/>
        <v>1274410.3427251</v>
      </c>
      <c r="BY24" s="45">
        <f t="shared" si="26"/>
        <v>1274410.3427251</v>
      </c>
      <c r="BZ24" s="45">
        <f t="shared" si="26"/>
        <v>1250966.1462899002</v>
      </c>
      <c r="CA24" s="45">
        <f t="shared" si="26"/>
        <v>1250966.1462899002</v>
      </c>
      <c r="CB24" s="45">
        <f t="shared" si="26"/>
        <v>1331994.0014806001</v>
      </c>
      <c r="CC24" s="45">
        <f t="shared" si="26"/>
        <v>1299291.7650305</v>
      </c>
      <c r="CD24" s="45">
        <f t="shared" si="26"/>
        <v>1300629.5022986</v>
      </c>
      <c r="CE24" s="45">
        <f t="shared" si="26"/>
        <v>1299291.7650305</v>
      </c>
      <c r="CF24" s="45">
        <f t="shared" si="26"/>
        <v>1299291.7650305</v>
      </c>
      <c r="CG24" s="45">
        <f t="shared" si="26"/>
        <v>1299291.7650305</v>
      </c>
      <c r="CH24" s="45">
        <f t="shared" si="26"/>
        <v>1299291.7650305</v>
      </c>
      <c r="CI24" s="45">
        <f t="shared" ref="CI24:CT24" si="27">SUM(CI25:CI29)</f>
        <v>1299291.7650305</v>
      </c>
      <c r="CJ24" s="45">
        <f t="shared" si="27"/>
        <v>1299291.7650305</v>
      </c>
      <c r="CK24" s="45">
        <f t="shared" si="27"/>
        <v>1299291.7650305</v>
      </c>
      <c r="CL24" s="45">
        <f t="shared" si="27"/>
        <v>1299291.7650305</v>
      </c>
      <c r="CM24" s="45">
        <f t="shared" si="27"/>
        <v>1299291.7650305</v>
      </c>
      <c r="CN24" s="45">
        <f t="shared" si="27"/>
        <v>1369650.2746469001</v>
      </c>
      <c r="CO24" s="45">
        <f t="shared" si="27"/>
        <v>1345992.2431186999</v>
      </c>
      <c r="CP24" s="45">
        <f t="shared" si="27"/>
        <v>1347235.6311591002</v>
      </c>
      <c r="CQ24" s="45">
        <f t="shared" si="27"/>
        <v>1345992.2431186999</v>
      </c>
      <c r="CR24" s="45">
        <f t="shared" si="27"/>
        <v>1345992.2431186999</v>
      </c>
      <c r="CS24" s="45">
        <f t="shared" si="27"/>
        <v>1345992.2431186999</v>
      </c>
      <c r="CT24" s="45">
        <f t="shared" si="27"/>
        <v>1345992.2431186999</v>
      </c>
      <c r="CU24" s="45">
        <f t="shared" ref="CU24:DF24" si="28">SUM(CU25:CU29)</f>
        <v>1345992.2431186999</v>
      </c>
      <c r="CV24" s="45">
        <f t="shared" si="28"/>
        <v>1345992.2431186999</v>
      </c>
      <c r="CW24" s="45">
        <f t="shared" si="28"/>
        <v>1345992.2431186999</v>
      </c>
      <c r="CX24" s="45">
        <f t="shared" si="28"/>
        <v>1345992.2431186999</v>
      </c>
      <c r="CY24" s="45">
        <f t="shared" si="28"/>
        <v>1345992.2431186999</v>
      </c>
      <c r="CZ24" s="45">
        <f t="shared" si="28"/>
        <v>1413011.9585631997</v>
      </c>
      <c r="DA24" s="45">
        <f t="shared" si="28"/>
        <v>1392053.8358917998</v>
      </c>
      <c r="DB24" s="45">
        <f t="shared" si="28"/>
        <v>1393236.5708570001</v>
      </c>
      <c r="DC24" s="45">
        <f t="shared" si="28"/>
        <v>1392053.8358917998</v>
      </c>
      <c r="DD24" s="45">
        <f t="shared" si="28"/>
        <v>1392053.8358917998</v>
      </c>
      <c r="DE24" s="45">
        <f t="shared" si="28"/>
        <v>1392053.8358917998</v>
      </c>
      <c r="DF24" s="45">
        <f t="shared" si="28"/>
        <v>1392053.8358917998</v>
      </c>
    </row>
    <row r="25" spans="2:110" outlineLevel="1">
      <c r="B25" s="37" t="s">
        <v>149</v>
      </c>
      <c r="C25" s="46">
        <f>SUMIF(DRE!$A:$A,'Base CF'!$B25,DRE!B:B)</f>
        <v>0</v>
      </c>
      <c r="D25" s="46">
        <f>SUMIF(DRE!$A:$A,'Base CF'!$B25,DRE!C:C)</f>
        <v>5312.48</v>
      </c>
      <c r="E25" s="46">
        <f>SUMIF(DRE!$A:$A,'Base CF'!$B25,DRE!D:D)</f>
        <v>0</v>
      </c>
      <c r="F25" s="46">
        <f>SUMIF(DRE!$A:$A,'Base CF'!$B25,DRE!E:E)</f>
        <v>16837.310000000001</v>
      </c>
      <c r="G25" s="46">
        <f>SUMIF(DRE!$A:$A,'Base CF'!$B25,DRE!F:F)</f>
        <v>29836.22</v>
      </c>
      <c r="H25" s="46">
        <f>SUMIF(DRE!$A:$A,'Base CF'!$B25,DRE!G:G)</f>
        <v>0</v>
      </c>
      <c r="I25" s="46">
        <f>SUMIF(DRE!$A:$A,'Base CF'!$B25,DRE!H:H)</f>
        <v>18007.8</v>
      </c>
      <c r="J25" s="46">
        <f>SUMIF(DRE!$A:$A,'Base CF'!$B25,DRE!I:I)</f>
        <v>103526.06</v>
      </c>
      <c r="K25" s="46">
        <f>SUMIF(DRE!$A:$A,'Base CF'!$B25,DRE!J:J)</f>
        <v>0</v>
      </c>
      <c r="L25" s="46">
        <f>SUMIF(DRE!$A:$A,'Base CF'!$B25,DRE!K:K)</f>
        <v>0</v>
      </c>
      <c r="M25" s="46">
        <f>SUMIF(DRE!$A:$A,'Base CF'!$B25,DRE!L:L)</f>
        <v>0</v>
      </c>
      <c r="N25" s="46">
        <f>SUMIF(DRE!$A:$A,'Base CF'!$B25,DRE!M:M)</f>
        <v>0</v>
      </c>
      <c r="O25" s="46">
        <f>SUMIF(DRE!$A:$A,'Base CF'!$B25,DRE!N:N)</f>
        <v>0</v>
      </c>
      <c r="P25" s="46">
        <f>SUMIF(DRE!$A:$A,'Base CF'!$B25,DRE!O:O)</f>
        <v>0</v>
      </c>
      <c r="Q25" s="46">
        <f>SUMIF(DRE!$A:$A,'Base CF'!$B25,DRE!P:P)</f>
        <v>0</v>
      </c>
      <c r="R25" s="46">
        <f>SUMIF(DRE!$A:$A,'Base CF'!$B25,DRE!Q:Q)</f>
        <v>0</v>
      </c>
      <c r="S25" s="46">
        <f>SUMIF(DRE!$A:$A,'Base CF'!$B25,DRE!R:R)</f>
        <v>0</v>
      </c>
      <c r="T25" s="46">
        <f>SUMIF(DRE!$A:$A,'Base CF'!$B25,DRE!S:S)</f>
        <v>0</v>
      </c>
      <c r="U25" s="46">
        <f>SUMIF(DRE!$A:$A,'Base CF'!$B25,DRE!T:T)</f>
        <v>59.63</v>
      </c>
      <c r="V25" s="46">
        <f>SUMIF(DRE!$A:$A,'Base CF'!$B25,DRE!U:U)</f>
        <v>0</v>
      </c>
      <c r="W25" s="46">
        <f>SUMIF(DRE!$A:$A,'Base CF'!$B25,DRE!V:V)</f>
        <v>0</v>
      </c>
      <c r="X25" s="46">
        <f>SUMIF(DRE!$A:$A,'Base CF'!$B25,DRE!W:W)</f>
        <v>0</v>
      </c>
      <c r="Y25" s="46">
        <f>SUMIF(DRE!$A:$A,'Base CF'!$B25,DRE!X:X)</f>
        <v>0</v>
      </c>
      <c r="Z25" s="46">
        <f>SUMIF(DRE!$A:$A,'Base CF'!$B25,DRE!Y:Y)</f>
        <v>0</v>
      </c>
      <c r="AA25" s="46">
        <f>SUMIF(DRE!$A:$A,'Base CF'!$B25,DRE!Z:Z)</f>
        <v>0</v>
      </c>
      <c r="AB25" s="46">
        <f>SUMIF(DRE!$A:$A,'Base CF'!$B25,DRE!AA:AA)</f>
        <v>0</v>
      </c>
      <c r="AC25" s="46">
        <f>SUMIF(DRE!$A:$A,'Base CF'!$B25,DRE!AB:AB)</f>
        <v>0</v>
      </c>
      <c r="AD25" s="46">
        <f>SUMIF(DRE!$A:$A,'Base CF'!$B25,DRE!AC:AC)</f>
        <v>0</v>
      </c>
      <c r="AE25" s="46">
        <f>SUMIF(DRE!$A:$A,'Base CF'!$B25,DRE!AD:AD)</f>
        <v>0</v>
      </c>
      <c r="AF25" s="46">
        <f>SUMIF(DRE!$A:$A,'Base CF'!$B25,DRE!AE:AE)</f>
        <v>0</v>
      </c>
      <c r="AG25" s="46">
        <f>SUMIF(DRE!$A:$A,'Base CF'!$B25,DRE!AF:AF)</f>
        <v>0</v>
      </c>
      <c r="AH25" s="46">
        <f>SUMIF(DRE!$A:$A,'Base CF'!$B25,DRE!AG:AG)</f>
        <v>0</v>
      </c>
      <c r="AI25" s="46">
        <f>SUMIF(DRE!$A:$A,'Base CF'!$B25,DRE!AH:AH)</f>
        <v>0</v>
      </c>
      <c r="AJ25" s="46">
        <f>SUMIF(DRE!$A:$A,'Base CF'!$B25,DRE!AI:AI)</f>
        <v>0</v>
      </c>
      <c r="AK25" s="46">
        <f>SUMIF(DRE!$A:$A,'Base CF'!$B25,DRE!AJ:AJ)</f>
        <v>0</v>
      </c>
      <c r="AL25" s="46">
        <f>SUMIF(DRE!$A:$A,'Base CF'!$B25,DRE!AK:AK)</f>
        <v>0</v>
      </c>
      <c r="AM25" s="46">
        <f>SUMIF(DRE!$A:$A,'Base CF'!$B25,DRE!AL:AL)</f>
        <v>0</v>
      </c>
      <c r="AN25" s="46">
        <f>SUMIF(DRE!$A:$A,'Base CF'!$B25,DRE!AM:AM)</f>
        <v>0</v>
      </c>
      <c r="AO25" s="46">
        <f>SUMIF(DRE!$A:$A,'Base CF'!$B25,DRE!AN:AN)</f>
        <v>0</v>
      </c>
      <c r="AP25" s="46">
        <f>SUMIF(DRE!$A:$A,'Base CF'!$B25,DRE!AO:AO)</f>
        <v>0</v>
      </c>
      <c r="AQ25" s="46">
        <f>SUMIF(DRE!$A:$A,'Base CF'!$B25,DRE!AP:AP)</f>
        <v>0</v>
      </c>
      <c r="AR25" s="46">
        <f>SUMIF(DRE!$A:$A,'Base CF'!$B25,DRE!AQ:AQ)</f>
        <v>0</v>
      </c>
      <c r="AS25" s="46">
        <f>SUMIF(DRE!$A:$A,'Base CF'!$B25,DRE!AR:AR)</f>
        <v>0</v>
      </c>
      <c r="AT25" s="46">
        <f>SUMIF(DRE!$A:$A,'Base CF'!$B25,DRE!AS:AS)</f>
        <v>0</v>
      </c>
      <c r="AU25" s="46">
        <f>SUMIF(DRE!$A:$A,'Base CF'!$B25,DRE!AT:AT)</f>
        <v>0</v>
      </c>
      <c r="AV25" s="46">
        <f>SUMIF(DRE!$A:$A,'Base CF'!$B25,DRE!AU:AU)</f>
        <v>0</v>
      </c>
      <c r="AW25" s="46">
        <f>SUMIF(DRE!$A:$A,'Base CF'!$B25,DRE!AV:AV)</f>
        <v>0</v>
      </c>
      <c r="AX25" s="46">
        <f>SUMIF(DRE!$A:$A,'Base CF'!$B25,DRE!AW:AW)</f>
        <v>0</v>
      </c>
      <c r="AY25" s="46">
        <f>SUMIF(DRE!$A:$A,'Base CF'!$B25,DRE!AX:AX)</f>
        <v>0</v>
      </c>
      <c r="AZ25" s="46">
        <f>SUMIF(DRE!$A:$A,'Base CF'!$B25,DRE!AY:AY)</f>
        <v>0</v>
      </c>
      <c r="BA25" s="46">
        <f>SUMIF(DRE!$A:$A,'Base CF'!$B25,DRE!AZ:AZ)</f>
        <v>0</v>
      </c>
      <c r="BB25" s="46">
        <f>SUMIF(DRE!$A:$A,'Base CF'!$B25,DRE!BA:BA)</f>
        <v>0</v>
      </c>
      <c r="BC25" s="46">
        <f>SUMIF(DRE!$A:$A,'Base CF'!$B25,DRE!BB:BB)</f>
        <v>0</v>
      </c>
      <c r="BD25" s="46">
        <f>SUMIF(DRE!$A:$A,'Base CF'!$B25,DRE!BC:BC)</f>
        <v>0</v>
      </c>
      <c r="BE25" s="46">
        <f>SUMIF(DRE!$A:$A,'Base CF'!$B25,DRE!BD:BD)</f>
        <v>0</v>
      </c>
      <c r="BF25" s="46">
        <f>SUMIF(DRE!$A:$A,'Base CF'!$B25,DRE!BE:BE)</f>
        <v>0</v>
      </c>
      <c r="BG25" s="46">
        <f>SUMIF(DRE!$A:$A,'Base CF'!$B25,DRE!BF:BF)</f>
        <v>0</v>
      </c>
      <c r="BH25" s="46">
        <f>SUMIF(DRE!$A:$A,'Base CF'!$B25,DRE!BG:BG)</f>
        <v>0</v>
      </c>
      <c r="BI25" s="46">
        <f>SUMIF(DRE!$A:$A,'Base CF'!$B25,DRE!BH:BH)</f>
        <v>0</v>
      </c>
      <c r="BJ25" s="46">
        <f>SUMIF(DRE!$A:$A,'Base CF'!$B25,DRE!BI:BI)</f>
        <v>0</v>
      </c>
      <c r="BK25" s="46">
        <f>SUMIF(DRE!$A:$A,'Base CF'!$B25,DRE!BJ:BJ)</f>
        <v>0</v>
      </c>
      <c r="BL25" s="46">
        <f>SUMIF(DRE!$A:$A,'Base CF'!$B25,DRE!BK:BK)</f>
        <v>0</v>
      </c>
      <c r="BM25" s="46">
        <f>SUMIF(DRE!$A:$A,'Base CF'!$B25,DRE!BL:BL)</f>
        <v>0</v>
      </c>
      <c r="BN25" s="46">
        <f>SUMIF(DRE!$A:$A,'Base CF'!$B25,DRE!BM:BM)</f>
        <v>0</v>
      </c>
      <c r="BO25" s="46">
        <f>SUMIF(DRE!$A:$A,'Base CF'!$B25,DRE!BN:BN)</f>
        <v>0</v>
      </c>
      <c r="BP25" s="46">
        <f>SUMIF(DRE!$A:$A,'Base CF'!$B25,DRE!BO:BO)</f>
        <v>0</v>
      </c>
      <c r="BQ25" s="46">
        <f>SUMIF(DRE!$A:$A,'Base CF'!$B25,DRE!BP:BP)</f>
        <v>0</v>
      </c>
      <c r="BR25" s="46">
        <f>SUMIF(DRE!$A:$A,'Base CF'!$B25,DRE!BQ:BQ)</f>
        <v>0</v>
      </c>
      <c r="BS25" s="46">
        <f>SUMIF(DRE!$A:$A,'Base CF'!$B25,DRE!BR:BR)</f>
        <v>0</v>
      </c>
      <c r="BT25" s="46">
        <f>SUMIF(DRE!$A:$A,'Base CF'!$B25,DRE!BS:BS)</f>
        <v>0</v>
      </c>
      <c r="BU25" s="46">
        <f>SUMIF(DRE!$A:$A,'Base CF'!$B25,DRE!BT:BT)</f>
        <v>0</v>
      </c>
      <c r="BV25" s="46">
        <f>SUMIF(DRE!$A:$A,'Base CF'!$B25,DRE!BU:BU)</f>
        <v>0</v>
      </c>
      <c r="BW25" s="46">
        <f>SUMIF(DRE!$A:$A,'Base CF'!$B25,DRE!BV:BV)</f>
        <v>0</v>
      </c>
      <c r="BX25" s="46">
        <f>SUMIF(DRE!$A:$A,'Base CF'!$B25,DRE!BW:BW)</f>
        <v>0</v>
      </c>
      <c r="BY25" s="46">
        <f>SUMIF(DRE!$A:$A,'Base CF'!$B25,DRE!BX:BX)</f>
        <v>0</v>
      </c>
      <c r="BZ25" s="46">
        <f>SUMIF(DRE!$A:$A,'Base CF'!$B25,DRE!BY:BY)</f>
        <v>0</v>
      </c>
      <c r="CA25" s="46">
        <f>SUMIF(DRE!$A:$A,'Base CF'!$B25,DRE!BZ:BZ)</f>
        <v>0</v>
      </c>
      <c r="CB25" s="46">
        <f>SUMIF(DRE!$A:$A,'Base CF'!$B25,DRE!CA:CA)</f>
        <v>0</v>
      </c>
      <c r="CC25" s="46">
        <f>SUMIF(DRE!$A:$A,'Base CF'!$B25,DRE!CB:CB)</f>
        <v>0</v>
      </c>
      <c r="CD25" s="46">
        <f>SUMIF(DRE!$A:$A,'Base CF'!$B25,DRE!CC:CC)</f>
        <v>0</v>
      </c>
      <c r="CE25" s="46">
        <f>SUMIF(DRE!$A:$A,'Base CF'!$B25,DRE!CD:CD)</f>
        <v>0</v>
      </c>
      <c r="CF25" s="46">
        <f>SUMIF(DRE!$A:$A,'Base CF'!$B25,DRE!CE:CE)</f>
        <v>0</v>
      </c>
      <c r="CG25" s="46">
        <f>SUMIF(DRE!$A:$A,'Base CF'!$B25,DRE!CF:CF)</f>
        <v>0</v>
      </c>
      <c r="CH25" s="46">
        <f>SUMIF(DRE!$A:$A,'Base CF'!$B25,DRE!CG:CG)</f>
        <v>0</v>
      </c>
      <c r="CI25" s="46">
        <f>SUMIF(DRE!$A:$A,'Base CF'!$B25,DRE!CH:CH)</f>
        <v>0</v>
      </c>
      <c r="CJ25" s="46">
        <f>SUMIF(DRE!$A:$A,'Base CF'!$B25,DRE!CI:CI)</f>
        <v>0</v>
      </c>
      <c r="CK25" s="46">
        <f>SUMIF(DRE!$A:$A,'Base CF'!$B25,DRE!CJ:CJ)</f>
        <v>0</v>
      </c>
      <c r="CL25" s="46">
        <f>SUMIF(DRE!$A:$A,'Base CF'!$B25,DRE!CK:CK)</f>
        <v>0</v>
      </c>
      <c r="CM25" s="46">
        <f>SUMIF(DRE!$A:$A,'Base CF'!$B25,DRE!CL:CL)</f>
        <v>0</v>
      </c>
      <c r="CN25" s="46">
        <f>SUMIF(DRE!$A:$A,'Base CF'!$B25,DRE!CM:CM)</f>
        <v>0</v>
      </c>
      <c r="CO25" s="46">
        <f>SUMIF(DRE!$A:$A,'Base CF'!$B25,DRE!CN:CN)</f>
        <v>0</v>
      </c>
      <c r="CP25" s="46">
        <f>SUMIF(DRE!$A:$A,'Base CF'!$B25,DRE!CO:CO)</f>
        <v>0</v>
      </c>
      <c r="CQ25" s="46">
        <f>SUMIF(DRE!$A:$A,'Base CF'!$B25,DRE!CP:CP)</f>
        <v>0</v>
      </c>
      <c r="CR25" s="46">
        <f>SUMIF(DRE!$A:$A,'Base CF'!$B25,DRE!CQ:CQ)</f>
        <v>0</v>
      </c>
      <c r="CS25" s="46">
        <f>SUMIF(DRE!$A:$A,'Base CF'!$B25,DRE!CR:CR)</f>
        <v>0</v>
      </c>
      <c r="CT25" s="46">
        <f>SUMIF(DRE!$A:$A,'Base CF'!$B25,DRE!CS:CS)</f>
        <v>0</v>
      </c>
      <c r="CU25" s="46">
        <f>SUMIF(DRE!$A:$A,'Base CF'!$B25,DRE!CT:CT)</f>
        <v>0</v>
      </c>
      <c r="CV25" s="46">
        <f>SUMIF(DRE!$A:$A,'Base CF'!$B25,DRE!CU:CU)</f>
        <v>0</v>
      </c>
      <c r="CW25" s="46">
        <f>SUMIF(DRE!$A:$A,'Base CF'!$B25,DRE!CV:CV)</f>
        <v>0</v>
      </c>
      <c r="CX25" s="46">
        <f>SUMIF(DRE!$A:$A,'Base CF'!$B25,DRE!CW:CW)</f>
        <v>0</v>
      </c>
      <c r="CY25" s="46">
        <f>SUMIF(DRE!$A:$A,'Base CF'!$B25,DRE!CX:CX)</f>
        <v>0</v>
      </c>
      <c r="CZ25" s="46">
        <f>SUMIF(DRE!$A:$A,'Base CF'!$B25,DRE!CY:CY)</f>
        <v>0</v>
      </c>
      <c r="DA25" s="46">
        <f>SUMIF(DRE!$A:$A,'Base CF'!$B25,DRE!CZ:CZ)</f>
        <v>0</v>
      </c>
      <c r="DB25" s="46">
        <f>SUMIF(DRE!$A:$A,'Base CF'!$B25,DRE!DA:DA)</f>
        <v>0</v>
      </c>
      <c r="DC25" s="46">
        <f>SUMIF(DRE!$A:$A,'Base CF'!$B25,DRE!DB:DB)</f>
        <v>0</v>
      </c>
      <c r="DD25" s="46">
        <f>SUMIF(DRE!$A:$A,'Base CF'!$B25,DRE!DC:DC)</f>
        <v>0</v>
      </c>
      <c r="DE25" s="46">
        <f>SUMIF(DRE!$A:$A,'Base CF'!$B25,DRE!DD:DD)</f>
        <v>0</v>
      </c>
      <c r="DF25" s="46">
        <f>SUMIF(DRE!$A:$A,'Base CF'!$B25,DRE!DE:DE)</f>
        <v>0</v>
      </c>
    </row>
    <row r="26" spans="2:110" outlineLevel="1">
      <c r="B26" s="37" t="s">
        <v>162</v>
      </c>
      <c r="C26" s="46">
        <f>SUMIF(DRE!$A:$A,'Base CF'!$B26,DRE!B:B)</f>
        <v>680674.8</v>
      </c>
      <c r="D26" s="46">
        <f>SUMIF(DRE!$A:$A,'Base CF'!$B26,DRE!C:C)</f>
        <v>654022.23</v>
      </c>
      <c r="E26" s="46">
        <f>SUMIF(DRE!$A:$A,'Base CF'!$B26,DRE!D:D)</f>
        <v>679028.09000000008</v>
      </c>
      <c r="F26" s="46">
        <f>SUMIF(DRE!$A:$A,'Base CF'!$B26,DRE!E:E)</f>
        <v>673074.56</v>
      </c>
      <c r="G26" s="46">
        <f>SUMIF(DRE!$A:$A,'Base CF'!$B26,DRE!F:F)</f>
        <v>751146.79999999981</v>
      </c>
      <c r="H26" s="46">
        <f>SUMIF(DRE!$A:$A,'Base CF'!$B26,DRE!G:G)</f>
        <v>721998.49</v>
      </c>
      <c r="I26" s="46">
        <f>SUMIF(DRE!$A:$A,'Base CF'!$B26,DRE!H:H)</f>
        <v>727660.5</v>
      </c>
      <c r="J26" s="46">
        <f>SUMIF(DRE!$A:$A,'Base CF'!$B26,DRE!I:I)</f>
        <v>777222.74</v>
      </c>
      <c r="K26" s="46">
        <f>SUMIF(DRE!$A:$A,'Base CF'!$B26,DRE!J:J)</f>
        <v>778780.62000000011</v>
      </c>
      <c r="L26" s="46">
        <f>SUMIF(DRE!$A:$A,'Base CF'!$B26,DRE!K:K)</f>
        <v>780975.40999999992</v>
      </c>
      <c r="M26" s="46">
        <f>SUMIF(DRE!$A:$A,'Base CF'!$B26,DRE!L:L)</f>
        <v>824317.7</v>
      </c>
      <c r="N26" s="46">
        <f>SUMIF(DRE!$A:$A,'Base CF'!$B26,DRE!M:M)</f>
        <v>695682.35</v>
      </c>
      <c r="O26" s="46">
        <f>SUMIF(DRE!$A:$A,'Base CF'!$B26,DRE!N:N)</f>
        <v>813423.94</v>
      </c>
      <c r="P26" s="46">
        <f>SUMIF(DRE!$A:$A,'Base CF'!$B26,DRE!O:O)</f>
        <v>754459.10000000009</v>
      </c>
      <c r="Q26" s="46">
        <f>SUMIF(DRE!$A:$A,'Base CF'!$B26,DRE!P:P)</f>
        <v>857982.58000000007</v>
      </c>
      <c r="R26" s="46">
        <f>SUMIF(DRE!$A:$A,'Base CF'!$B26,DRE!Q:Q)</f>
        <v>743981.03</v>
      </c>
      <c r="S26" s="46">
        <f>SUMIF(DRE!$A:$A,'Base CF'!$B26,DRE!R:R)</f>
        <v>794857.97</v>
      </c>
      <c r="T26" s="46">
        <f>SUMIF(DRE!$A:$A,'Base CF'!$B26,DRE!S:S)</f>
        <v>723554.32</v>
      </c>
      <c r="U26" s="46">
        <f>SUMIF(DRE!$A:$A,'Base CF'!$B26,DRE!T:T)</f>
        <v>794399.8899999999</v>
      </c>
      <c r="V26" s="46">
        <f>SUMIF(DRE!$A:$A,'Base CF'!$B26,DRE!U:U)</f>
        <v>748059.10000000009</v>
      </c>
      <c r="W26" s="46">
        <f>SUMIF(DRE!$A:$A,'Base CF'!$B26,DRE!V:V)</f>
        <v>741689.31</v>
      </c>
      <c r="X26" s="46">
        <f>SUMIF(DRE!$A:$A,'Base CF'!$B26,DRE!W:W)</f>
        <v>802590.27</v>
      </c>
      <c r="Y26" s="46">
        <f>SUMIF(DRE!$A:$A,'Base CF'!$B26,DRE!X:X)</f>
        <v>818917.45</v>
      </c>
      <c r="Z26" s="46">
        <f>SUMIF(DRE!$A:$A,'Base CF'!$B26,DRE!Y:Y)</f>
        <v>1502978.53</v>
      </c>
      <c r="AA26" s="46">
        <f>SUMIF(DRE!$A:$A,'Base CF'!$B26,DRE!Z:Z)</f>
        <v>723759.45</v>
      </c>
      <c r="AB26" s="46">
        <f>SUMIF(DRE!$A:$A,'Base CF'!$B26,DRE!AA:AA)</f>
        <v>696351.15999999992</v>
      </c>
      <c r="AC26" s="46">
        <f>SUMIF(DRE!$A:$A,'Base CF'!$B26,DRE!AB:AB)</f>
        <v>690099.23</v>
      </c>
      <c r="AD26" s="46">
        <f>SUMIF(DRE!$A:$A,'Base CF'!$B26,DRE!AC:AC)</f>
        <v>673785.47</v>
      </c>
      <c r="AE26" s="46">
        <f>SUMIF(DRE!$A:$A,'Base CF'!$B26,DRE!AD:AD)</f>
        <v>657938.08000000007</v>
      </c>
      <c r="AF26" s="46">
        <f>SUMIF(DRE!$A:$A,'Base CF'!$B26,DRE!AE:AE)</f>
        <v>654604.54</v>
      </c>
      <c r="AG26" s="46">
        <f>SUMIF(DRE!$A:$A,'Base CF'!$B26,DRE!AF:AF)</f>
        <v>722324.44</v>
      </c>
      <c r="AH26" s="46">
        <f>SUMIF(DRE!$A:$A,'Base CF'!$B26,DRE!AG:AG)</f>
        <v>899037.46</v>
      </c>
      <c r="AI26" s="46">
        <f>SUMIF(DRE!$A:$A,'Base CF'!$B26,DRE!AH:AH)</f>
        <v>698340.23999999987</v>
      </c>
      <c r="AJ26" s="46">
        <f>SUMIF(DRE!$A:$A,'Base CF'!$B26,DRE!AI:AI)</f>
        <v>653317.37999999989</v>
      </c>
      <c r="AK26" s="46">
        <f>SUMIF(DRE!$A:$A,'Base CF'!$B26,DRE!AJ:AJ)</f>
        <v>783761.74</v>
      </c>
      <c r="AL26" s="46">
        <f>SUMIF(DRE!$A:$A,'Base CF'!$B26,DRE!AK:AK)</f>
        <v>1419042.8099999998</v>
      </c>
      <c r="AM26" s="46">
        <f>SUMIF(DRE!$A:$A,'Base CF'!$B26,DRE!AL:AL)</f>
        <v>725202.99</v>
      </c>
      <c r="AN26" s="46">
        <f>SUMIF(DRE!$A:$A,'Base CF'!$B26,DRE!AM:AM)</f>
        <v>714342.14</v>
      </c>
      <c r="AO26" s="46">
        <f>SUMIF(DRE!$A:$A,'Base CF'!$B26,DRE!AN:AN)</f>
        <v>722581.94</v>
      </c>
      <c r="AP26" s="46">
        <f>SUMIF(DRE!$A:$A,'Base CF'!$B26,DRE!AO:AO)</f>
        <v>732063.13</v>
      </c>
      <c r="AQ26" s="46">
        <f>SUMIF(DRE!$A:$A,'Base CF'!$B26,DRE!AP:AP)</f>
        <v>668691.43000000005</v>
      </c>
      <c r="AR26" s="46">
        <f>SUMIF(DRE!$A:$A,'Base CF'!$B26,DRE!AQ:AQ)</f>
        <v>745497.61</v>
      </c>
      <c r="AS26" s="46">
        <f>SUMIF(DRE!$A:$A,'Base CF'!$B26,DRE!AR:AR)</f>
        <v>675798.87</v>
      </c>
      <c r="AT26" s="46">
        <f>SUMIF(DRE!$A:$A,'Base CF'!$B26,DRE!AS:AS)</f>
        <v>736154.35</v>
      </c>
      <c r="AU26" s="46">
        <f>SUMIF(DRE!$A:$A,'Base CF'!$B26,DRE!AT:AT)</f>
        <v>615867.47</v>
      </c>
      <c r="AV26" s="46">
        <f>SUMIF(DRE!$A:$A,'Base CF'!$B26,DRE!AU:AU)</f>
        <v>661632.36</v>
      </c>
      <c r="AW26" s="46">
        <f>SUMIF(DRE!$A:$A,'Base CF'!$B26,DRE!AV:AV)</f>
        <v>986572.31</v>
      </c>
      <c r="AX26" s="46">
        <f>SUMIF(DRE!$A:$A,'Base CF'!$B26,DRE!AW:AW)</f>
        <v>1396187.2</v>
      </c>
      <c r="AY26" s="46">
        <f>SUMIF(DRE!$A:$A,'Base CF'!$B26,DRE!AX:AX)</f>
        <v>718977.61</v>
      </c>
      <c r="AZ26" s="46">
        <f>SUMIF(DRE!$A:$A,'Base CF'!$B26,DRE!AY:AY)</f>
        <v>670126.76</v>
      </c>
      <c r="BA26" s="46">
        <f>SUMIF(DRE!$A:$A,'Base CF'!$B26,DRE!AZ:AZ)</f>
        <v>716586.16</v>
      </c>
      <c r="BB26" s="46">
        <f>SUMIF(DRE!$A:$A,'Base CF'!$B26,DRE!BA:BA)</f>
        <v>715792.8</v>
      </c>
      <c r="BC26" s="46">
        <f>SUMIF(DRE!$A:$A,'Base CF'!$B26,DRE!BB:BB)</f>
        <v>704217.06</v>
      </c>
      <c r="BD26" s="46">
        <f>SUMIF(DRE!$A:$A,'Base CF'!$B26,DRE!BC:BC)</f>
        <v>765787.09</v>
      </c>
      <c r="BE26" s="46">
        <f>SUMIF(DRE!$A:$A,'Base CF'!$B26,DRE!BD:BD)</f>
        <v>718958.63</v>
      </c>
      <c r="BF26" s="46">
        <f>SUMIF(DRE!$A:$A,'Base CF'!$B26,DRE!BE:BE)</f>
        <v>1002808.72</v>
      </c>
      <c r="BG26" s="46">
        <f>SUMIF(DRE!$A:$A,'Base CF'!$B26,DRE!BF:BF)</f>
        <v>870800.58042360004</v>
      </c>
      <c r="BH26" s="46">
        <f>SUMIF(DRE!$A:$A,'Base CF'!$B26,DRE!BG:BG)</f>
        <v>880285.86592360004</v>
      </c>
      <c r="BI26" s="46">
        <f>SUMIF(DRE!$A:$A,'Base CF'!$B26,DRE!BH:BH)</f>
        <v>880285.86592360004</v>
      </c>
      <c r="BJ26" s="46">
        <f>SUMIF(DRE!$A:$A,'Base CF'!$B26,DRE!BI:BI)</f>
        <v>880285.86592360004</v>
      </c>
      <c r="BK26" s="46">
        <f>SUMIF(DRE!$A:$A,'Base CF'!$B26,DRE!BJ:BJ)</f>
        <v>876658.99828179996</v>
      </c>
      <c r="BL26" s="46">
        <f>SUMIF(DRE!$A:$A,'Base CF'!$B26,DRE!BK:BK)</f>
        <v>876658.99828179996</v>
      </c>
      <c r="BM26" s="46">
        <f>SUMIF(DRE!$A:$A,'Base CF'!$B26,DRE!BL:BL)</f>
        <v>889518.9675876</v>
      </c>
      <c r="BN26" s="46">
        <f>SUMIF(DRE!$A:$A,'Base CF'!$B26,DRE!BM:BM)</f>
        <v>889773.96587079996</v>
      </c>
      <c r="BO26" s="46">
        <f>SUMIF(DRE!$A:$A,'Base CF'!$B26,DRE!BN:BN)</f>
        <v>889773.96587079996</v>
      </c>
      <c r="BP26" s="46">
        <f>SUMIF(DRE!$A:$A,'Base CF'!$B26,DRE!BO:BO)</f>
        <v>960396.96391599998</v>
      </c>
      <c r="BQ26" s="46">
        <f>SUMIF(DRE!$A:$A,'Base CF'!$B26,DRE!BP:BP)</f>
        <v>960396.96391599998</v>
      </c>
      <c r="BR26" s="46">
        <f>SUMIF(DRE!$A:$A,'Base CF'!$B26,DRE!BQ:BQ)</f>
        <v>961834.61425300001</v>
      </c>
      <c r="BS26" s="46">
        <f>SUMIF(DRE!$A:$A,'Base CF'!$B26,DRE!BR:BR)</f>
        <v>960396.96391599998</v>
      </c>
      <c r="BT26" s="46">
        <f>SUMIF(DRE!$A:$A,'Base CF'!$B26,DRE!BS:BS)</f>
        <v>960396.96391599998</v>
      </c>
      <c r="BU26" s="46">
        <f>SUMIF(DRE!$A:$A,'Base CF'!$B26,DRE!BT:BT)</f>
        <v>960396.96391599998</v>
      </c>
      <c r="BV26" s="46">
        <f>SUMIF(DRE!$A:$A,'Base CF'!$B26,DRE!BU:BU)</f>
        <v>960396.96391599998</v>
      </c>
      <c r="BW26" s="46">
        <f>SUMIF(DRE!$A:$A,'Base CF'!$B26,DRE!BV:BV)</f>
        <v>959142.34175300004</v>
      </c>
      <c r="BX26" s="46">
        <f>SUMIF(DRE!$A:$A,'Base CF'!$B26,DRE!BW:BW)</f>
        <v>959142.34175300004</v>
      </c>
      <c r="BY26" s="46">
        <f>SUMIF(DRE!$A:$A,'Base CF'!$B26,DRE!BX:BX)</f>
        <v>959142.34175300004</v>
      </c>
      <c r="BZ26" s="46">
        <f>SUMIF(DRE!$A:$A,'Base CF'!$B26,DRE!BY:BY)</f>
        <v>941501.25873500004</v>
      </c>
      <c r="CA26" s="46">
        <f>SUMIF(DRE!$A:$A,'Base CF'!$B26,DRE!BZ:BZ)</f>
        <v>941501.25873500004</v>
      </c>
      <c r="CB26" s="46">
        <f>SUMIF(DRE!$A:$A,'Base CF'!$B26,DRE!CA:CA)</f>
        <v>977872.24991679995</v>
      </c>
      <c r="CC26" s="46">
        <f>SUMIF(DRE!$A:$A,'Base CF'!$B26,DRE!CB:CB)</f>
        <v>977872.24991679995</v>
      </c>
      <c r="CD26" s="46">
        <f>SUMIF(DRE!$A:$A,'Base CF'!$B26,DRE!CC:CC)</f>
        <v>978878.85870650003</v>
      </c>
      <c r="CE26" s="46">
        <f>SUMIF(DRE!$A:$A,'Base CF'!$B26,DRE!CD:CD)</f>
        <v>977872.24991679995</v>
      </c>
      <c r="CF26" s="46">
        <f>SUMIF(DRE!$A:$A,'Base CF'!$B26,DRE!CE:CE)</f>
        <v>977872.24991679995</v>
      </c>
      <c r="CG26" s="46">
        <f>SUMIF(DRE!$A:$A,'Base CF'!$B26,DRE!CF:CF)</f>
        <v>977872.24991679995</v>
      </c>
      <c r="CH26" s="46">
        <f>SUMIF(DRE!$A:$A,'Base CF'!$B26,DRE!CG:CG)</f>
        <v>977872.24991679995</v>
      </c>
      <c r="CI26" s="46">
        <f>SUMIF(DRE!$A:$A,'Base CF'!$B26,DRE!CH:CH)</f>
        <v>977872.24991679995</v>
      </c>
      <c r="CJ26" s="46">
        <f>SUMIF(DRE!$A:$A,'Base CF'!$B26,DRE!CI:CI)</f>
        <v>977872.24991679995</v>
      </c>
      <c r="CK26" s="46">
        <f>SUMIF(DRE!$A:$A,'Base CF'!$B26,DRE!CJ:CJ)</f>
        <v>977872.24991679995</v>
      </c>
      <c r="CL26" s="46">
        <f>SUMIF(DRE!$A:$A,'Base CF'!$B26,DRE!CK:CK)</f>
        <v>977872.24991679995</v>
      </c>
      <c r="CM26" s="46">
        <f>SUMIF(DRE!$A:$A,'Base CF'!$B26,DRE!CL:CL)</f>
        <v>977872.24991679995</v>
      </c>
      <c r="CN26" s="46">
        <f>SUMIF(DRE!$A:$A,'Base CF'!$B26,DRE!CM:CM)</f>
        <v>1013020.1222281</v>
      </c>
      <c r="CO26" s="46">
        <f>SUMIF(DRE!$A:$A,'Base CF'!$B26,DRE!CN:CN)</f>
        <v>1013020.1222281</v>
      </c>
      <c r="CP26" s="46">
        <f>SUMIF(DRE!$A:$A,'Base CF'!$B26,DRE!CO:CO)</f>
        <v>1013955.7359395</v>
      </c>
      <c r="CQ26" s="46">
        <f>SUMIF(DRE!$A:$A,'Base CF'!$B26,DRE!CP:CP)</f>
        <v>1013020.1222281</v>
      </c>
      <c r="CR26" s="46">
        <f>SUMIF(DRE!$A:$A,'Base CF'!$B26,DRE!CQ:CQ)</f>
        <v>1013020.1222281</v>
      </c>
      <c r="CS26" s="46">
        <f>SUMIF(DRE!$A:$A,'Base CF'!$B26,DRE!CR:CR)</f>
        <v>1013020.1222281</v>
      </c>
      <c r="CT26" s="46">
        <f>SUMIF(DRE!$A:$A,'Base CF'!$B26,DRE!CS:CS)</f>
        <v>1013020.1222281</v>
      </c>
      <c r="CU26" s="46">
        <f>SUMIF(DRE!$A:$A,'Base CF'!$B26,DRE!CT:CT)</f>
        <v>1013020.1222281</v>
      </c>
      <c r="CV26" s="46">
        <f>SUMIF(DRE!$A:$A,'Base CF'!$B26,DRE!CU:CU)</f>
        <v>1013020.1222281</v>
      </c>
      <c r="CW26" s="46">
        <f>SUMIF(DRE!$A:$A,'Base CF'!$B26,DRE!CV:CV)</f>
        <v>1013020.1222281</v>
      </c>
      <c r="CX26" s="46">
        <f>SUMIF(DRE!$A:$A,'Base CF'!$B26,DRE!CW:CW)</f>
        <v>1013020.1222281</v>
      </c>
      <c r="CY26" s="46">
        <f>SUMIF(DRE!$A:$A,'Base CF'!$B26,DRE!CX:CX)</f>
        <v>1013020.1222281</v>
      </c>
      <c r="CZ26" s="46">
        <f>SUMIF(DRE!$A:$A,'Base CF'!$B26,DRE!CY:CY)</f>
        <v>1047687.1545007</v>
      </c>
      <c r="DA26" s="46">
        <f>SUMIF(DRE!$A:$A,'Base CF'!$B26,DRE!CZ:CZ)</f>
        <v>1047687.1545007</v>
      </c>
      <c r="DB26" s="46">
        <f>SUMIF(DRE!$A:$A,'Base CF'!$B26,DRE!DA:DA)</f>
        <v>1048577.128519</v>
      </c>
      <c r="DC26" s="46">
        <f>SUMIF(DRE!$A:$A,'Base CF'!$B26,DRE!DB:DB)</f>
        <v>1047687.1545007</v>
      </c>
      <c r="DD26" s="46">
        <f>SUMIF(DRE!$A:$A,'Base CF'!$B26,DRE!DC:DC)</f>
        <v>1047687.1545007</v>
      </c>
      <c r="DE26" s="46">
        <f>SUMIF(DRE!$A:$A,'Base CF'!$B26,DRE!DD:DD)</f>
        <v>1047687.1545007</v>
      </c>
      <c r="DF26" s="46">
        <f>SUMIF(DRE!$A:$A,'Base CF'!$B26,DRE!DE:DE)</f>
        <v>1047687.1545007</v>
      </c>
    </row>
    <row r="27" spans="2:110" outlineLevel="1">
      <c r="B27" s="37" t="s">
        <v>163</v>
      </c>
      <c r="C27" s="46">
        <f>SUMIF(DRE!$A:$A,'Base CF'!$B27,DRE!B:B)</f>
        <v>198338.32</v>
      </c>
      <c r="D27" s="46">
        <f>SUMIF(DRE!$A:$A,'Base CF'!$B27,DRE!C:C)</f>
        <v>181585.94</v>
      </c>
      <c r="E27" s="46">
        <f>SUMIF(DRE!$A:$A,'Base CF'!$B27,DRE!D:D)</f>
        <v>188618.92</v>
      </c>
      <c r="F27" s="46">
        <f>SUMIF(DRE!$A:$A,'Base CF'!$B27,DRE!E:E)</f>
        <v>185900.21</v>
      </c>
      <c r="G27" s="46">
        <f>SUMIF(DRE!$A:$A,'Base CF'!$B27,DRE!F:F)</f>
        <v>207183.45</v>
      </c>
      <c r="H27" s="46">
        <f>SUMIF(DRE!$A:$A,'Base CF'!$B27,DRE!G:G)</f>
        <v>200555.7</v>
      </c>
      <c r="I27" s="46">
        <f>SUMIF(DRE!$A:$A,'Base CF'!$B27,DRE!H:H)</f>
        <v>193976.13</v>
      </c>
      <c r="J27" s="46">
        <f>SUMIF(DRE!$A:$A,'Base CF'!$B27,DRE!I:I)</f>
        <v>195172.6</v>
      </c>
      <c r="K27" s="46">
        <f>SUMIF(DRE!$A:$A,'Base CF'!$B27,DRE!J:J)</f>
        <v>261383.39</v>
      </c>
      <c r="L27" s="46">
        <f>SUMIF(DRE!$A:$A,'Base CF'!$B27,DRE!K:K)</f>
        <v>239773.98</v>
      </c>
      <c r="M27" s="46">
        <f>SUMIF(DRE!$A:$A,'Base CF'!$B27,DRE!L:L)</f>
        <v>284730.15999999997</v>
      </c>
      <c r="N27" s="46">
        <f>SUMIF(DRE!$A:$A,'Base CF'!$B27,DRE!M:M)</f>
        <v>187173.57</v>
      </c>
      <c r="O27" s="46">
        <f>SUMIF(DRE!$A:$A,'Base CF'!$B27,DRE!N:N)</f>
        <v>223950.09000000003</v>
      </c>
      <c r="P27" s="46">
        <f>SUMIF(DRE!$A:$A,'Base CF'!$B27,DRE!O:O)</f>
        <v>225928.58999999997</v>
      </c>
      <c r="Q27" s="46">
        <f>SUMIF(DRE!$A:$A,'Base CF'!$B27,DRE!P:P)</f>
        <v>389076.71</v>
      </c>
      <c r="R27" s="46">
        <f>SUMIF(DRE!$A:$A,'Base CF'!$B27,DRE!Q:Q)</f>
        <v>219369.73</v>
      </c>
      <c r="S27" s="46">
        <f>SUMIF(DRE!$A:$A,'Base CF'!$B27,DRE!R:R)</f>
        <v>235834.52</v>
      </c>
      <c r="T27" s="46">
        <f>SUMIF(DRE!$A:$A,'Base CF'!$B27,DRE!S:S)</f>
        <v>202631.03000000003</v>
      </c>
      <c r="U27" s="46">
        <f>SUMIF(DRE!$A:$A,'Base CF'!$B27,DRE!T:T)</f>
        <v>262634.58</v>
      </c>
      <c r="V27" s="46">
        <f>SUMIF(DRE!$A:$A,'Base CF'!$B27,DRE!U:U)</f>
        <v>235150.83999999997</v>
      </c>
      <c r="W27" s="46">
        <f>SUMIF(DRE!$A:$A,'Base CF'!$B27,DRE!V:V)</f>
        <v>230787.06000000003</v>
      </c>
      <c r="X27" s="46">
        <f>SUMIF(DRE!$A:$A,'Base CF'!$B27,DRE!W:W)</f>
        <v>261968.53999999998</v>
      </c>
      <c r="Y27" s="46">
        <f>SUMIF(DRE!$A:$A,'Base CF'!$B27,DRE!X:X)</f>
        <v>287420.90000000002</v>
      </c>
      <c r="Z27" s="46">
        <f>SUMIF(DRE!$A:$A,'Base CF'!$B27,DRE!Y:Y)</f>
        <v>350006.63</v>
      </c>
      <c r="AA27" s="46">
        <f>SUMIF(DRE!$A:$A,'Base CF'!$B27,DRE!Z:Z)</f>
        <v>211954.45</v>
      </c>
      <c r="AB27" s="46">
        <f>SUMIF(DRE!$A:$A,'Base CF'!$B27,DRE!AA:AA)</f>
        <v>229325.58000000002</v>
      </c>
      <c r="AC27" s="46">
        <f>SUMIF(DRE!$A:$A,'Base CF'!$B27,DRE!AB:AB)</f>
        <v>285474.23</v>
      </c>
      <c r="AD27" s="46">
        <f>SUMIF(DRE!$A:$A,'Base CF'!$B27,DRE!AC:AC)</f>
        <v>204778.62</v>
      </c>
      <c r="AE27" s="46">
        <f>SUMIF(DRE!$A:$A,'Base CF'!$B27,DRE!AD:AD)</f>
        <v>203026.26</v>
      </c>
      <c r="AF27" s="46">
        <f>SUMIF(DRE!$A:$A,'Base CF'!$B27,DRE!AE:AE)</f>
        <v>212593.39</v>
      </c>
      <c r="AG27" s="46">
        <f>SUMIF(DRE!$A:$A,'Base CF'!$B27,DRE!AF:AF)</f>
        <v>215993.89</v>
      </c>
      <c r="AH27" s="46">
        <f>SUMIF(DRE!$A:$A,'Base CF'!$B27,DRE!AG:AG)</f>
        <v>291518.65999999997</v>
      </c>
      <c r="AI27" s="46">
        <f>SUMIF(DRE!$A:$A,'Base CF'!$B27,DRE!AH:AH)</f>
        <v>207148.83000000002</v>
      </c>
      <c r="AJ27" s="46">
        <f>SUMIF(DRE!$A:$A,'Base CF'!$B27,DRE!AI:AI)</f>
        <v>193803.8</v>
      </c>
      <c r="AK27" s="46">
        <f>SUMIF(DRE!$A:$A,'Base CF'!$B27,DRE!AJ:AJ)</f>
        <v>353708.53</v>
      </c>
      <c r="AL27" s="46">
        <f>SUMIF(DRE!$A:$A,'Base CF'!$B27,DRE!AK:AK)</f>
        <v>313212.09999999998</v>
      </c>
      <c r="AM27" s="46">
        <f>SUMIF(DRE!$A:$A,'Base CF'!$B27,DRE!AL:AL)</f>
        <v>316911.59999999998</v>
      </c>
      <c r="AN27" s="46">
        <f>SUMIF(DRE!$A:$A,'Base CF'!$B27,DRE!AM:AM)</f>
        <v>226047.44</v>
      </c>
      <c r="AO27" s="46">
        <f>SUMIF(DRE!$A:$A,'Base CF'!$B27,DRE!AN:AN)</f>
        <v>216472.86</v>
      </c>
      <c r="AP27" s="46">
        <f>SUMIF(DRE!$A:$A,'Base CF'!$B27,DRE!AO:AO)</f>
        <v>235958.22</v>
      </c>
      <c r="AQ27" s="46">
        <f>SUMIF(DRE!$A:$A,'Base CF'!$B27,DRE!AP:AP)</f>
        <v>179628.08</v>
      </c>
      <c r="AR27" s="46">
        <f>SUMIF(DRE!$A:$A,'Base CF'!$B27,DRE!AQ:AQ)</f>
        <v>221339.58</v>
      </c>
      <c r="AS27" s="46">
        <f>SUMIF(DRE!$A:$A,'Base CF'!$B27,DRE!AR:AR)</f>
        <v>234268.17</v>
      </c>
      <c r="AT27" s="46">
        <f>SUMIF(DRE!$A:$A,'Base CF'!$B27,DRE!AS:AS)</f>
        <v>233953.78</v>
      </c>
      <c r="AU27" s="46">
        <f>SUMIF(DRE!$A:$A,'Base CF'!$B27,DRE!AT:AT)</f>
        <v>183012.47</v>
      </c>
      <c r="AV27" s="46">
        <f>SUMIF(DRE!$A:$A,'Base CF'!$B27,DRE!AU:AU)</f>
        <v>196641.35</v>
      </c>
      <c r="AW27" s="46">
        <f>SUMIF(DRE!$A:$A,'Base CF'!$B27,DRE!AV:AV)</f>
        <v>383735.24</v>
      </c>
      <c r="AX27" s="46">
        <f>SUMIF(DRE!$A:$A,'Base CF'!$B27,DRE!AW:AW)</f>
        <v>209587.51</v>
      </c>
      <c r="AY27" s="46">
        <f>SUMIF(DRE!$A:$A,'Base CF'!$B27,DRE!AX:AX)</f>
        <v>237217.46</v>
      </c>
      <c r="AZ27" s="46">
        <f>SUMIF(DRE!$A:$A,'Base CF'!$B27,DRE!AY:AY)</f>
        <v>195725.35</v>
      </c>
      <c r="BA27" s="46">
        <f>SUMIF(DRE!$A:$A,'Base CF'!$B27,DRE!AZ:AZ)</f>
        <v>294795.2</v>
      </c>
      <c r="BB27" s="46">
        <f>SUMIF(DRE!$A:$A,'Base CF'!$B27,DRE!BA:BA)</f>
        <v>218775.86</v>
      </c>
      <c r="BC27" s="46">
        <f>SUMIF(DRE!$A:$A,'Base CF'!$B27,DRE!BB:BB)</f>
        <v>295221.3</v>
      </c>
      <c r="BD27" s="46">
        <f>SUMIF(DRE!$A:$A,'Base CF'!$B27,DRE!BC:BC)</f>
        <v>221574.29</v>
      </c>
      <c r="BE27" s="46">
        <f>SUMIF(DRE!$A:$A,'Base CF'!$B27,DRE!BD:BD)</f>
        <v>209818.33</v>
      </c>
      <c r="BF27" s="46">
        <f>SUMIF(DRE!$A:$A,'Base CF'!$B27,DRE!BE:BE)</f>
        <v>368829.82</v>
      </c>
      <c r="BG27" s="46">
        <f>SUMIF(DRE!$A:$A,'Base CF'!$B27,DRE!BF:BF)</f>
        <v>254961.4972671</v>
      </c>
      <c r="BH27" s="46">
        <f>SUMIF(DRE!$A:$A,'Base CF'!$B27,DRE!BG:BG)</f>
        <v>257741.06810949999</v>
      </c>
      <c r="BI27" s="46">
        <f>SUMIF(DRE!$A:$A,'Base CF'!$B27,DRE!BH:BH)</f>
        <v>257741.06810949999</v>
      </c>
      <c r="BJ27" s="46">
        <f>SUMIF(DRE!$A:$A,'Base CF'!$B27,DRE!BI:BI)</f>
        <v>257741.06810949999</v>
      </c>
      <c r="BK27" s="46">
        <f>SUMIF(DRE!$A:$A,'Base CF'!$B27,DRE!BJ:BJ)</f>
        <v>256678.24975290001</v>
      </c>
      <c r="BL27" s="46">
        <f>SUMIF(DRE!$A:$A,'Base CF'!$B27,DRE!BK:BK)</f>
        <v>256678.24975290001</v>
      </c>
      <c r="BM27" s="46">
        <f>SUMIF(DRE!$A:$A,'Base CF'!$B27,DRE!BL:BL)</f>
        <v>260443.466526</v>
      </c>
      <c r="BN27" s="46">
        <f>SUMIF(DRE!$A:$A,'Base CF'!$B27,DRE!BM:BM)</f>
        <v>260518.19129759999</v>
      </c>
      <c r="BO27" s="46">
        <f>SUMIF(DRE!$A:$A,'Base CF'!$B27,DRE!BN:BN)</f>
        <v>260518.19129759999</v>
      </c>
      <c r="BP27" s="46">
        <f>SUMIF(DRE!$A:$A,'Base CF'!$B27,DRE!BO:BO)</f>
        <v>281195.48431309999</v>
      </c>
      <c r="BQ27" s="46">
        <f>SUMIF(DRE!$A:$A,'Base CF'!$B27,DRE!BP:BP)</f>
        <v>281195.48431309999</v>
      </c>
      <c r="BR27" s="46">
        <f>SUMIF(DRE!$A:$A,'Base CF'!$B27,DRE!BQ:BQ)</f>
        <v>281616.773789</v>
      </c>
      <c r="BS27" s="46">
        <f>SUMIF(DRE!$A:$A,'Base CF'!$B27,DRE!BR:BR)</f>
        <v>281195.48431309999</v>
      </c>
      <c r="BT27" s="46">
        <f>SUMIF(DRE!$A:$A,'Base CF'!$B27,DRE!BS:BS)</f>
        <v>281195.48431309999</v>
      </c>
      <c r="BU27" s="46">
        <f>SUMIF(DRE!$A:$A,'Base CF'!$B27,DRE!BT:BT)</f>
        <v>281195.48431309999</v>
      </c>
      <c r="BV27" s="46">
        <f>SUMIF(DRE!$A:$A,'Base CF'!$B27,DRE!BU:BU)</f>
        <v>281195.48431309999</v>
      </c>
      <c r="BW27" s="46">
        <f>SUMIF(DRE!$A:$A,'Base CF'!$B27,DRE!BV:BV)</f>
        <v>280827.82946679997</v>
      </c>
      <c r="BX27" s="46">
        <f>SUMIF(DRE!$A:$A,'Base CF'!$B27,DRE!BW:BW)</f>
        <v>280827.82946679997</v>
      </c>
      <c r="BY27" s="46">
        <f>SUMIF(DRE!$A:$A,'Base CF'!$B27,DRE!BX:BX)</f>
        <v>280827.82946679997</v>
      </c>
      <c r="BZ27" s="46">
        <f>SUMIF(DRE!$A:$A,'Base CF'!$B27,DRE!BY:BY)</f>
        <v>275658.28132980003</v>
      </c>
      <c r="CA27" s="46">
        <f>SUMIF(DRE!$A:$A,'Base CF'!$B27,DRE!BZ:BZ)</f>
        <v>275658.28132980003</v>
      </c>
      <c r="CB27" s="46">
        <f>SUMIF(DRE!$A:$A,'Base CF'!$B27,DRE!CA:CA)</f>
        <v>286306.9381652</v>
      </c>
      <c r="CC27" s="46">
        <f>SUMIF(DRE!$A:$A,'Base CF'!$B27,DRE!CB:CB)</f>
        <v>286306.9381652</v>
      </c>
      <c r="CD27" s="46">
        <f>SUMIF(DRE!$A:$A,'Base CF'!$B27,DRE!CC:CC)</f>
        <v>286601.91509999998</v>
      </c>
      <c r="CE27" s="46">
        <f>SUMIF(DRE!$A:$A,'Base CF'!$B27,DRE!CD:CD)</f>
        <v>286306.9381652</v>
      </c>
      <c r="CF27" s="46">
        <f>SUMIF(DRE!$A:$A,'Base CF'!$B27,DRE!CE:CE)</f>
        <v>286306.9381652</v>
      </c>
      <c r="CG27" s="46">
        <f>SUMIF(DRE!$A:$A,'Base CF'!$B27,DRE!CF:CF)</f>
        <v>286306.9381652</v>
      </c>
      <c r="CH27" s="46">
        <f>SUMIF(DRE!$A:$A,'Base CF'!$B27,DRE!CG:CG)</f>
        <v>286306.9381652</v>
      </c>
      <c r="CI27" s="46">
        <f>SUMIF(DRE!$A:$A,'Base CF'!$B27,DRE!CH:CH)</f>
        <v>286306.9381652</v>
      </c>
      <c r="CJ27" s="46">
        <f>SUMIF(DRE!$A:$A,'Base CF'!$B27,DRE!CI:CI)</f>
        <v>286306.9381652</v>
      </c>
      <c r="CK27" s="46">
        <f>SUMIF(DRE!$A:$A,'Base CF'!$B27,DRE!CJ:CJ)</f>
        <v>286306.9381652</v>
      </c>
      <c r="CL27" s="46">
        <f>SUMIF(DRE!$A:$A,'Base CF'!$B27,DRE!CK:CK)</f>
        <v>286306.9381652</v>
      </c>
      <c r="CM27" s="46">
        <f>SUMIF(DRE!$A:$A,'Base CF'!$B27,DRE!CL:CL)</f>
        <v>286306.9381652</v>
      </c>
      <c r="CN27" s="46">
        <f>SUMIF(DRE!$A:$A,'Base CF'!$B27,DRE!CM:CM)</f>
        <v>296597.49166589999</v>
      </c>
      <c r="CO27" s="46">
        <f>SUMIF(DRE!$A:$A,'Base CF'!$B27,DRE!CN:CN)</f>
        <v>296597.49166589999</v>
      </c>
      <c r="CP27" s="46">
        <f>SUMIF(DRE!$A:$A,'Base CF'!$B27,DRE!CO:CO)</f>
        <v>296871.66418229998</v>
      </c>
      <c r="CQ27" s="46">
        <f>SUMIF(DRE!$A:$A,'Base CF'!$B27,DRE!CP:CP)</f>
        <v>296597.49166589999</v>
      </c>
      <c r="CR27" s="46">
        <f>SUMIF(DRE!$A:$A,'Base CF'!$B27,DRE!CQ:CQ)</f>
        <v>296597.49166589999</v>
      </c>
      <c r="CS27" s="46">
        <f>SUMIF(DRE!$A:$A,'Base CF'!$B27,DRE!CR:CR)</f>
        <v>296597.49166589999</v>
      </c>
      <c r="CT27" s="46">
        <f>SUMIF(DRE!$A:$A,'Base CF'!$B27,DRE!CS:CS)</f>
        <v>296597.49166589999</v>
      </c>
      <c r="CU27" s="46">
        <f>SUMIF(DRE!$A:$A,'Base CF'!$B27,DRE!CT:CT)</f>
        <v>296597.49166589999</v>
      </c>
      <c r="CV27" s="46">
        <f>SUMIF(DRE!$A:$A,'Base CF'!$B27,DRE!CU:CU)</f>
        <v>296597.49166589999</v>
      </c>
      <c r="CW27" s="46">
        <f>SUMIF(DRE!$A:$A,'Base CF'!$B27,DRE!CV:CV)</f>
        <v>296597.49166589999</v>
      </c>
      <c r="CX27" s="46">
        <f>SUMIF(DRE!$A:$A,'Base CF'!$B27,DRE!CW:CW)</f>
        <v>296597.49166589999</v>
      </c>
      <c r="CY27" s="46">
        <f>SUMIF(DRE!$A:$A,'Base CF'!$B27,DRE!CX:CX)</f>
        <v>296597.49166589999</v>
      </c>
      <c r="CZ27" s="46">
        <f>SUMIF(DRE!$A:$A,'Base CF'!$B27,DRE!CY:CY)</f>
        <v>306747.26537669997</v>
      </c>
      <c r="DA27" s="46">
        <f>SUMIF(DRE!$A:$A,'Base CF'!$B27,DRE!CZ:CZ)</f>
        <v>306747.26537669997</v>
      </c>
      <c r="DB27" s="46">
        <f>SUMIF(DRE!$A:$A,'Base CF'!$B27,DRE!DA:DA)</f>
        <v>307008.0636235</v>
      </c>
      <c r="DC27" s="46">
        <f>SUMIF(DRE!$A:$A,'Base CF'!$B27,DRE!DB:DB)</f>
        <v>306747.26537669997</v>
      </c>
      <c r="DD27" s="46">
        <f>SUMIF(DRE!$A:$A,'Base CF'!$B27,DRE!DC:DC)</f>
        <v>306747.26537669997</v>
      </c>
      <c r="DE27" s="46">
        <f>SUMIF(DRE!$A:$A,'Base CF'!$B27,DRE!DD:DD)</f>
        <v>306747.26537669997</v>
      </c>
      <c r="DF27" s="46">
        <f>SUMIF(DRE!$A:$A,'Base CF'!$B27,DRE!DE:DE)</f>
        <v>306747.26537669997</v>
      </c>
    </row>
    <row r="28" spans="2:110" outlineLevel="1">
      <c r="B28" s="37" t="s">
        <v>166</v>
      </c>
      <c r="C28" s="46">
        <f>SUMIF(DRE!$A:$A,'Base CF'!$B28,DRE!B:B)</f>
        <v>-80449.98</v>
      </c>
      <c r="D28" s="46">
        <f>SUMIF(DRE!$A:$A,'Base CF'!$B28,DRE!C:C)</f>
        <v>14370.3</v>
      </c>
      <c r="E28" s="46">
        <f>SUMIF(DRE!$A:$A,'Base CF'!$B28,DRE!D:D)</f>
        <v>47147.37</v>
      </c>
      <c r="F28" s="46">
        <f>SUMIF(DRE!$A:$A,'Base CF'!$B28,DRE!E:E)</f>
        <v>29781.25</v>
      </c>
      <c r="G28" s="46">
        <f>SUMIF(DRE!$A:$A,'Base CF'!$B28,DRE!F:F)</f>
        <v>48984.34</v>
      </c>
      <c r="H28" s="46">
        <f>SUMIF(DRE!$A:$A,'Base CF'!$B28,DRE!G:G)</f>
        <v>96804.78</v>
      </c>
      <c r="I28" s="46">
        <f>SUMIF(DRE!$A:$A,'Base CF'!$B28,DRE!H:H)</f>
        <v>-76504.739999999991</v>
      </c>
      <c r="J28" s="46">
        <f>SUMIF(DRE!$A:$A,'Base CF'!$B28,DRE!I:I)</f>
        <v>30598.68</v>
      </c>
      <c r="K28" s="46">
        <f>SUMIF(DRE!$A:$A,'Base CF'!$B28,DRE!J:J)</f>
        <v>-59910.720000000001</v>
      </c>
      <c r="L28" s="46">
        <f>SUMIF(DRE!$A:$A,'Base CF'!$B28,DRE!K:K)</f>
        <v>18289.87</v>
      </c>
      <c r="M28" s="46">
        <f>SUMIF(DRE!$A:$A,'Base CF'!$B28,DRE!L:L)</f>
        <v>12725.73</v>
      </c>
      <c r="N28" s="46">
        <f>SUMIF(DRE!$A:$A,'Base CF'!$B28,DRE!M:M)</f>
        <v>433.63000000000102</v>
      </c>
      <c r="O28" s="46">
        <f>SUMIF(DRE!$A:$A,'Base CF'!$B28,DRE!N:N)</f>
        <v>-61331.9</v>
      </c>
      <c r="P28" s="46">
        <f>SUMIF(DRE!$A:$A,'Base CF'!$B28,DRE!O:O)</f>
        <v>25047.280000000002</v>
      </c>
      <c r="Q28" s="46">
        <f>SUMIF(DRE!$A:$A,'Base CF'!$B28,DRE!P:P)</f>
        <v>-17670.850000000002</v>
      </c>
      <c r="R28" s="46">
        <f>SUMIF(DRE!$A:$A,'Base CF'!$B28,DRE!Q:Q)</f>
        <v>44108.34</v>
      </c>
      <c r="S28" s="46">
        <f>SUMIF(DRE!$A:$A,'Base CF'!$B28,DRE!R:R)</f>
        <v>30178.589999999997</v>
      </c>
      <c r="T28" s="46">
        <f>SUMIF(DRE!$A:$A,'Base CF'!$B28,DRE!S:S)</f>
        <v>33997.11</v>
      </c>
      <c r="U28" s="46">
        <f>SUMIF(DRE!$A:$A,'Base CF'!$B28,DRE!T:T)</f>
        <v>-75493.89</v>
      </c>
      <c r="V28" s="46">
        <f>SUMIF(DRE!$A:$A,'Base CF'!$B28,DRE!U:U)</f>
        <v>-27255.87</v>
      </c>
      <c r="W28" s="46">
        <f>SUMIF(DRE!$A:$A,'Base CF'!$B28,DRE!V:V)</f>
        <v>12521.24</v>
      </c>
      <c r="X28" s="46">
        <f>SUMIF(DRE!$A:$A,'Base CF'!$B28,DRE!W:W)</f>
        <v>24744.799999999999</v>
      </c>
      <c r="Y28" s="46">
        <f>SUMIF(DRE!$A:$A,'Base CF'!$B28,DRE!X:X)</f>
        <v>38337.900000000009</v>
      </c>
      <c r="Z28" s="46">
        <f>SUMIF(DRE!$A:$A,'Base CF'!$B28,DRE!Y:Y)</f>
        <v>-8968.6100000000042</v>
      </c>
      <c r="AA28" s="46">
        <f>SUMIF(DRE!$A:$A,'Base CF'!$B28,DRE!Z:Z)</f>
        <v>-120463.12</v>
      </c>
      <c r="AB28" s="46">
        <f>SUMIF(DRE!$A:$A,'Base CF'!$B28,DRE!AA:AA)</f>
        <v>-15744.10999999999</v>
      </c>
      <c r="AC28" s="46">
        <f>SUMIF(DRE!$A:$A,'Base CF'!$B28,DRE!AB:AB)</f>
        <v>3689.8900000000103</v>
      </c>
      <c r="AD28" s="46">
        <f>SUMIF(DRE!$A:$A,'Base CF'!$B28,DRE!AC:AC)</f>
        <v>10615.570000000003</v>
      </c>
      <c r="AE28" s="46">
        <f>SUMIF(DRE!$A:$A,'Base CF'!$B28,DRE!AD:AD)</f>
        <v>57833.319999999963</v>
      </c>
      <c r="AF28" s="46">
        <f>SUMIF(DRE!$A:$A,'Base CF'!$B28,DRE!AE:AE)</f>
        <v>19650.990000000027</v>
      </c>
      <c r="AG28" s="46">
        <f>SUMIF(DRE!$A:$A,'Base CF'!$B28,DRE!AF:AF)</f>
        <v>-169735.63999999993</v>
      </c>
      <c r="AH28" s="46">
        <f>SUMIF(DRE!$A:$A,'Base CF'!$B28,DRE!AG:AG)</f>
        <v>31502.559999999983</v>
      </c>
      <c r="AI28" s="46">
        <f>SUMIF(DRE!$A:$A,'Base CF'!$B28,DRE!AH:AH)</f>
        <v>28708.850000000006</v>
      </c>
      <c r="AJ28" s="46">
        <f>SUMIF(DRE!$A:$A,'Base CF'!$B28,DRE!AI:AI)</f>
        <v>7716.5799999999945</v>
      </c>
      <c r="AK28" s="46">
        <f>SUMIF(DRE!$A:$A,'Base CF'!$B28,DRE!AJ:AJ)</f>
        <v>315807.02</v>
      </c>
      <c r="AL28" s="46">
        <f>SUMIF(DRE!$A:$A,'Base CF'!$B28,DRE!AK:AK)</f>
        <v>-143289.82</v>
      </c>
      <c r="AM28" s="46">
        <f>SUMIF(DRE!$A:$A,'Base CF'!$B28,DRE!AL:AL)</f>
        <v>-164838.51999999999</v>
      </c>
      <c r="AN28" s="46">
        <f>SUMIF(DRE!$A:$A,'Base CF'!$B28,DRE!AM:AM)</f>
        <v>236320.76</v>
      </c>
      <c r="AO28" s="46">
        <f>SUMIF(DRE!$A:$A,'Base CF'!$B28,DRE!AN:AN)</f>
        <v>7263.13</v>
      </c>
      <c r="AP28" s="46">
        <f>SUMIF(DRE!$A:$A,'Base CF'!$B28,DRE!AO:AO)</f>
        <v>-3711.2</v>
      </c>
      <c r="AQ28" s="46">
        <f>SUMIF(DRE!$A:$A,'Base CF'!$B28,DRE!AP:AP)</f>
        <v>-69521.75</v>
      </c>
      <c r="AR28" s="46">
        <f>SUMIF(DRE!$A:$A,'Base CF'!$B28,DRE!AQ:AQ)</f>
        <v>-29874.77</v>
      </c>
      <c r="AS28" s="46">
        <f>SUMIF(DRE!$A:$A,'Base CF'!$B28,DRE!AR:AR)</f>
        <v>61450.7</v>
      </c>
      <c r="AT28" s="46">
        <f>SUMIF(DRE!$A:$A,'Base CF'!$B28,DRE!AS:AS)</f>
        <v>31302.18</v>
      </c>
      <c r="AU28" s="46">
        <f>SUMIF(DRE!$A:$A,'Base CF'!$B28,DRE!AT:AT)</f>
        <v>15426.84</v>
      </c>
      <c r="AV28" s="46">
        <f>SUMIF(DRE!$A:$A,'Base CF'!$B28,DRE!AU:AU)</f>
        <v>-9846.06</v>
      </c>
      <c r="AW28" s="46">
        <f>SUMIF(DRE!$A:$A,'Base CF'!$B28,DRE!AV:AV)</f>
        <v>11984.83</v>
      </c>
      <c r="AX28" s="46">
        <f>SUMIF(DRE!$A:$A,'Base CF'!$B28,DRE!AW:AW)</f>
        <v>14261.05</v>
      </c>
      <c r="AY28" s="46">
        <f>SUMIF(DRE!$A:$A,'Base CF'!$B28,DRE!AX:AX)</f>
        <v>-50748.92</v>
      </c>
      <c r="AZ28" s="46">
        <f>SUMIF(DRE!$A:$A,'Base CF'!$B28,DRE!AY:AY)</f>
        <v>6185.99</v>
      </c>
      <c r="BA28" s="46">
        <f>SUMIF(DRE!$A:$A,'Base CF'!$B28,DRE!AZ:AZ)</f>
        <v>283.37</v>
      </c>
      <c r="BB28" s="46">
        <f>SUMIF(DRE!$A:$A,'Base CF'!$B28,DRE!BA:BA)</f>
        <v>-11037.82</v>
      </c>
      <c r="BC28" s="46">
        <f>SUMIF(DRE!$A:$A,'Base CF'!$B28,DRE!BB:BB)</f>
        <v>-36097.360000000001</v>
      </c>
      <c r="BD28" s="46">
        <f>SUMIF(DRE!$A:$A,'Base CF'!$B28,DRE!BC:BC)</f>
        <v>54949.88</v>
      </c>
      <c r="BE28" s="46">
        <f>SUMIF(DRE!$A:$A,'Base CF'!$B28,DRE!BD:BD)</f>
        <v>-37057.26</v>
      </c>
      <c r="BF28" s="46">
        <f>SUMIF(DRE!$A:$A,'Base CF'!$B28,DRE!BE:BE)</f>
        <v>122926.26</v>
      </c>
      <c r="BG28" s="46">
        <f>SUMIF(DRE!$A:$A,'Base CF'!$B28,DRE!BF:BF)</f>
        <v>24186.4861246</v>
      </c>
      <c r="BH28" s="46">
        <f>SUMIF(DRE!$A:$A,'Base CF'!$B28,DRE!BG:BG)</f>
        <v>24449.939929200002</v>
      </c>
      <c r="BI28" s="46">
        <f>SUMIF(DRE!$A:$A,'Base CF'!$B28,DRE!BH:BH)</f>
        <v>24449.939929200002</v>
      </c>
      <c r="BJ28" s="46">
        <f>SUMIF(DRE!$A:$A,'Base CF'!$B28,DRE!BI:BI)</f>
        <v>24449.939929200002</v>
      </c>
      <c r="BK28" s="46">
        <f>SUMIF(DRE!$A:$A,'Base CF'!$B28,DRE!BJ:BJ)</f>
        <v>24349.203680499999</v>
      </c>
      <c r="BL28" s="46">
        <f>SUMIF(DRE!$A:$A,'Base CF'!$B28,DRE!BK:BK)</f>
        <v>24349.203680499999</v>
      </c>
      <c r="BM28" s="46">
        <f>SUMIF(DRE!$A:$A,'Base CF'!$B28,DRE!BL:BL)</f>
        <v>42401.965311</v>
      </c>
      <c r="BN28" s="46">
        <f>SUMIF(DRE!$A:$A,'Base CF'!$B28,DRE!BM:BM)</f>
        <v>24713.471901299999</v>
      </c>
      <c r="BO28" s="46">
        <f>SUMIF(DRE!$A:$A,'Base CF'!$B28,DRE!BN:BN)</f>
        <v>24713.471901299999</v>
      </c>
      <c r="BP28" s="46">
        <f>SUMIF(DRE!$A:$A,'Base CF'!$B28,DRE!BO:BO)</f>
        <v>115706.2033329</v>
      </c>
      <c r="BQ28" s="46">
        <f>SUMIF(DRE!$A:$A,'Base CF'!$B28,DRE!BP:BP)</f>
        <v>26675.025673299999</v>
      </c>
      <c r="BR28" s="46">
        <f>SUMIF(DRE!$A:$A,'Base CF'!$B28,DRE!BQ:BQ)</f>
        <v>26714.9564116</v>
      </c>
      <c r="BS28" s="46">
        <f>SUMIF(DRE!$A:$A,'Base CF'!$B28,DRE!BR:BR)</f>
        <v>26675.025673299999</v>
      </c>
      <c r="BT28" s="46">
        <f>SUMIF(DRE!$A:$A,'Base CF'!$B28,DRE!BS:BS)</f>
        <v>26675.025673299999</v>
      </c>
      <c r="BU28" s="46">
        <f>SUMIF(DRE!$A:$A,'Base CF'!$B28,DRE!BT:BT)</f>
        <v>26675.025673299999</v>
      </c>
      <c r="BV28" s="46">
        <f>SUMIF(DRE!$A:$A,'Base CF'!$B28,DRE!BU:BU)</f>
        <v>26675.025673299999</v>
      </c>
      <c r="BW28" s="46">
        <f>SUMIF(DRE!$A:$A,'Base CF'!$B28,DRE!BV:BV)</f>
        <v>26640.1785427</v>
      </c>
      <c r="BX28" s="46">
        <f>SUMIF(DRE!$A:$A,'Base CF'!$B28,DRE!BW:BW)</f>
        <v>26640.1785427</v>
      </c>
      <c r="BY28" s="46">
        <f>SUMIF(DRE!$A:$A,'Base CF'!$B28,DRE!BX:BX)</f>
        <v>26640.1785427</v>
      </c>
      <c r="BZ28" s="46">
        <f>SUMIF(DRE!$A:$A,'Base CF'!$B28,DRE!BY:BY)</f>
        <v>26150.197461899999</v>
      </c>
      <c r="CA28" s="46">
        <f>SUMIF(DRE!$A:$A,'Base CF'!$B28,DRE!BZ:BZ)</f>
        <v>26150.197461899999</v>
      </c>
      <c r="CB28" s="46">
        <f>SUMIF(DRE!$A:$A,'Base CF'!$B28,DRE!CA:CA)</f>
        <v>52452.183508800001</v>
      </c>
      <c r="CC28" s="46">
        <f>SUMIF(DRE!$A:$A,'Base CF'!$B28,DRE!CB:CB)</f>
        <v>27160.401740699999</v>
      </c>
      <c r="CD28" s="46">
        <f>SUMIF(DRE!$A:$A,'Base CF'!$B28,DRE!CC:CC)</f>
        <v>27188.3603</v>
      </c>
      <c r="CE28" s="46">
        <f>SUMIF(DRE!$A:$A,'Base CF'!$B28,DRE!CD:CD)</f>
        <v>27160.401740699999</v>
      </c>
      <c r="CF28" s="46">
        <f>SUMIF(DRE!$A:$A,'Base CF'!$B28,DRE!CE:CE)</f>
        <v>27160.401740699999</v>
      </c>
      <c r="CG28" s="46">
        <f>SUMIF(DRE!$A:$A,'Base CF'!$B28,DRE!CF:CF)</f>
        <v>27160.401740699999</v>
      </c>
      <c r="CH28" s="46">
        <f>SUMIF(DRE!$A:$A,'Base CF'!$B28,DRE!CG:CG)</f>
        <v>27160.401740699999</v>
      </c>
      <c r="CI28" s="46">
        <f>SUMIF(DRE!$A:$A,'Base CF'!$B28,DRE!CH:CH)</f>
        <v>27160.401740699999</v>
      </c>
      <c r="CJ28" s="46">
        <f>SUMIF(DRE!$A:$A,'Base CF'!$B28,DRE!CI:CI)</f>
        <v>27160.401740699999</v>
      </c>
      <c r="CK28" s="46">
        <f>SUMIF(DRE!$A:$A,'Base CF'!$B28,DRE!CJ:CJ)</f>
        <v>27160.401740699999</v>
      </c>
      <c r="CL28" s="46">
        <f>SUMIF(DRE!$A:$A,'Base CF'!$B28,DRE!CK:CK)</f>
        <v>27160.401740699999</v>
      </c>
      <c r="CM28" s="46">
        <f>SUMIF(DRE!$A:$A,'Base CF'!$B28,DRE!CL:CL)</f>
        <v>27160.401740699999</v>
      </c>
      <c r="CN28" s="46">
        <f>SUMIF(DRE!$A:$A,'Base CF'!$B28,DRE!CM:CM)</f>
        <v>46433.861433400001</v>
      </c>
      <c r="CO28" s="46">
        <f>SUMIF(DRE!$A:$A,'Base CF'!$B28,DRE!CN:CN)</f>
        <v>28136.633893599999</v>
      </c>
      <c r="CP28" s="46">
        <f>SUMIF(DRE!$A:$A,'Base CF'!$B28,DRE!CO:CO)</f>
        <v>28162.620564600002</v>
      </c>
      <c r="CQ28" s="46">
        <f>SUMIF(DRE!$A:$A,'Base CF'!$B28,DRE!CP:CP)</f>
        <v>28136.633893599999</v>
      </c>
      <c r="CR28" s="46">
        <f>SUMIF(DRE!$A:$A,'Base CF'!$B28,DRE!CQ:CQ)</f>
        <v>28136.633893599999</v>
      </c>
      <c r="CS28" s="46">
        <f>SUMIF(DRE!$A:$A,'Base CF'!$B28,DRE!CR:CR)</f>
        <v>28136.633893599999</v>
      </c>
      <c r="CT28" s="46">
        <f>SUMIF(DRE!$A:$A,'Base CF'!$B28,DRE!CS:CS)</f>
        <v>28136.633893599999</v>
      </c>
      <c r="CU28" s="46">
        <f>SUMIF(DRE!$A:$A,'Base CF'!$B28,DRE!CT:CT)</f>
        <v>28136.633893599999</v>
      </c>
      <c r="CV28" s="46">
        <f>SUMIF(DRE!$A:$A,'Base CF'!$B28,DRE!CU:CU)</f>
        <v>28136.633893599999</v>
      </c>
      <c r="CW28" s="46">
        <f>SUMIF(DRE!$A:$A,'Base CF'!$B28,DRE!CV:CV)</f>
        <v>28136.633893599999</v>
      </c>
      <c r="CX28" s="46">
        <f>SUMIF(DRE!$A:$A,'Base CF'!$B28,DRE!CW:CW)</f>
        <v>28136.633893599999</v>
      </c>
      <c r="CY28" s="46">
        <f>SUMIF(DRE!$A:$A,'Base CF'!$B28,DRE!CX:CX)</f>
        <v>28136.633893599999</v>
      </c>
      <c r="CZ28" s="46">
        <f>SUMIF(DRE!$A:$A,'Base CF'!$B28,DRE!CY:CY)</f>
        <v>45308.695959600002</v>
      </c>
      <c r="DA28" s="46">
        <f>SUMIF(DRE!$A:$A,'Base CF'!$B28,DRE!CZ:CZ)</f>
        <v>29099.5107178</v>
      </c>
      <c r="DB28" s="46">
        <f>SUMIF(DRE!$A:$A,'Base CF'!$B28,DRE!DA:DA)</f>
        <v>29124.229746100002</v>
      </c>
      <c r="DC28" s="46">
        <f>SUMIF(DRE!$A:$A,'Base CF'!$B28,DRE!DB:DB)</f>
        <v>29099.5107178</v>
      </c>
      <c r="DD28" s="46">
        <f>SUMIF(DRE!$A:$A,'Base CF'!$B28,DRE!DC:DC)</f>
        <v>29099.5107178</v>
      </c>
      <c r="DE28" s="46">
        <f>SUMIF(DRE!$A:$A,'Base CF'!$B28,DRE!DD:DD)</f>
        <v>29099.5107178</v>
      </c>
      <c r="DF28" s="46">
        <f>SUMIF(DRE!$A:$A,'Base CF'!$B28,DRE!DE:DE)</f>
        <v>29099.5107178</v>
      </c>
    </row>
    <row r="29" spans="2:110" outlineLevel="1">
      <c r="B29" s="37" t="s">
        <v>167</v>
      </c>
      <c r="C29" s="46">
        <f>SUMIF(DRE!$A:$A,'Base CF'!$B29,DRE!B:B)</f>
        <v>-22346.95</v>
      </c>
      <c r="D29" s="46">
        <f>SUMIF(DRE!$A:$A,'Base CF'!$B29,DRE!C:C)</f>
        <v>3991.76</v>
      </c>
      <c r="E29" s="46">
        <f>SUMIF(DRE!$A:$A,'Base CF'!$B29,DRE!D:D)</f>
        <v>13096.47</v>
      </c>
      <c r="F29" s="46">
        <f>SUMIF(DRE!$A:$A,'Base CF'!$B29,DRE!E:E)</f>
        <v>8272.67</v>
      </c>
      <c r="G29" s="46">
        <f>SUMIF(DRE!$A:$A,'Base CF'!$B29,DRE!F:F)</f>
        <v>13606.72</v>
      </c>
      <c r="H29" s="46">
        <f>SUMIF(DRE!$A:$A,'Base CF'!$B29,DRE!G:G)</f>
        <v>26890.11</v>
      </c>
      <c r="I29" s="46">
        <f>SUMIF(DRE!$A:$A,'Base CF'!$B29,DRE!H:H)</f>
        <v>-22929.03999999999</v>
      </c>
      <c r="J29" s="46">
        <f>SUMIF(DRE!$A:$A,'Base CF'!$B29,DRE!I:I)</f>
        <v>10176.85</v>
      </c>
      <c r="K29" s="46">
        <f>SUMIF(DRE!$A:$A,'Base CF'!$B29,DRE!J:J)</f>
        <v>-16605.810000000001</v>
      </c>
      <c r="L29" s="46">
        <f>SUMIF(DRE!$A:$A,'Base CF'!$B29,DRE!K:K)</f>
        <v>5080.5300000000007</v>
      </c>
      <c r="M29" s="46">
        <f>SUMIF(DRE!$A:$A,'Base CF'!$B29,DRE!L:L)</f>
        <v>3534.91</v>
      </c>
      <c r="N29" s="46">
        <f>SUMIF(DRE!$A:$A,'Base CF'!$B29,DRE!M:M)</f>
        <v>107.67999999999959</v>
      </c>
      <c r="O29" s="46">
        <f>SUMIF(DRE!$A:$A,'Base CF'!$B29,DRE!N:N)</f>
        <v>-17050.480000000003</v>
      </c>
      <c r="P29" s="46">
        <f>SUMIF(DRE!$A:$A,'Base CF'!$B29,DRE!O:O)</f>
        <v>6944.19</v>
      </c>
      <c r="Q29" s="46">
        <f>SUMIF(DRE!$A:$A,'Base CF'!$B29,DRE!P:P)</f>
        <v>-20210.920000000002</v>
      </c>
      <c r="R29" s="46">
        <f>SUMIF(DRE!$A:$A,'Base CF'!$B29,DRE!Q:Q)</f>
        <v>12239.02</v>
      </c>
      <c r="S29" s="46">
        <f>SUMIF(DRE!$A:$A,'Base CF'!$B29,DRE!R:R)</f>
        <v>8369.61</v>
      </c>
      <c r="T29" s="46">
        <f>SUMIF(DRE!$A:$A,'Base CF'!$B29,DRE!S:S)</f>
        <v>-307242.61000000004</v>
      </c>
      <c r="U29" s="46">
        <f>SUMIF(DRE!$A:$A,'Base CF'!$B29,DRE!T:T)</f>
        <v>192060.99</v>
      </c>
      <c r="V29" s="46">
        <f>SUMIF(DRE!$A:$A,'Base CF'!$B29,DRE!U:U)</f>
        <v>-7584.2300000000023</v>
      </c>
      <c r="W29" s="46">
        <f>SUMIF(DRE!$A:$A,'Base CF'!$B29,DRE!V:V)</f>
        <v>3464.8</v>
      </c>
      <c r="X29" s="46">
        <f>SUMIF(DRE!$A:$A,'Base CF'!$B29,DRE!W:W)</f>
        <v>6860.1099999999988</v>
      </c>
      <c r="Y29" s="46">
        <f>SUMIF(DRE!$A:$A,'Base CF'!$B29,DRE!X:X)</f>
        <v>10782.629999999997</v>
      </c>
      <c r="Z29" s="46">
        <f>SUMIF(DRE!$A:$A,'Base CF'!$B29,DRE!Y:Y)</f>
        <v>91152.469999999987</v>
      </c>
      <c r="AA29" s="46">
        <f>SUMIF(DRE!$A:$A,'Base CF'!$B29,DRE!Z:Z)</f>
        <v>95069.170000000013</v>
      </c>
      <c r="AB29" s="46">
        <f>SUMIF(DRE!$A:$A,'Base CF'!$B29,DRE!AA:AA)</f>
        <v>-645.89000000001033</v>
      </c>
      <c r="AC29" s="46">
        <f>SUMIF(DRE!$A:$A,'Base CF'!$B29,DRE!AB:AB)</f>
        <v>1067.3900000000117</v>
      </c>
      <c r="AD29" s="46">
        <f>SUMIF(DRE!$A:$A,'Base CF'!$B29,DRE!AC:AC)</f>
        <v>15455.939999999995</v>
      </c>
      <c r="AE29" s="46">
        <f>SUMIF(DRE!$A:$A,'Base CF'!$B29,DRE!AD:AD)</f>
        <v>17746.759999999995</v>
      </c>
      <c r="AF29" s="46">
        <f>SUMIF(DRE!$A:$A,'Base CF'!$B29,DRE!AE:AE)</f>
        <v>15937.649999999994</v>
      </c>
      <c r="AG29" s="46">
        <f>SUMIF(DRE!$A:$A,'Base CF'!$B29,DRE!AF:AF)</f>
        <v>-66193.689999999988</v>
      </c>
      <c r="AH29" s="46">
        <f>SUMIF(DRE!$A:$A,'Base CF'!$B29,DRE!AG:AG)</f>
        <v>-7381.6200000000117</v>
      </c>
      <c r="AI29" s="46">
        <f>SUMIF(DRE!$A:$A,'Base CF'!$B29,DRE!AH:AH)</f>
        <v>2648.0900000000183</v>
      </c>
      <c r="AJ29" s="46">
        <f>SUMIF(DRE!$A:$A,'Base CF'!$B29,DRE!AI:AI)</f>
        <v>-31536.489999999972</v>
      </c>
      <c r="AK29" s="46">
        <f>SUMIF(DRE!$A:$A,'Base CF'!$B29,DRE!AJ:AJ)</f>
        <v>21817.160000000003</v>
      </c>
      <c r="AL29" s="46">
        <f>SUMIF(DRE!$A:$A,'Base CF'!$B29,DRE!AK:AK)</f>
        <v>-41989.66</v>
      </c>
      <c r="AM29" s="46">
        <f>SUMIF(DRE!$A:$A,'Base CF'!$B29,DRE!AL:AL)</f>
        <v>-48304.25</v>
      </c>
      <c r="AN29" s="46">
        <f>SUMIF(DRE!$A:$A,'Base CF'!$B29,DRE!AM:AM)</f>
        <v>181286.82</v>
      </c>
      <c r="AO29" s="46">
        <f>SUMIF(DRE!$A:$A,'Base CF'!$B29,DRE!AN:AN)</f>
        <v>2128.36</v>
      </c>
      <c r="AP29" s="46">
        <f>SUMIF(DRE!$A:$A,'Base CF'!$B29,DRE!AO:AO)</f>
        <v>-1087.6400000000001</v>
      </c>
      <c r="AQ29" s="46">
        <f>SUMIF(DRE!$A:$A,'Base CF'!$B29,DRE!AP:AP)</f>
        <v>-21207.91</v>
      </c>
      <c r="AR29" s="46">
        <f>SUMIF(DRE!$A:$A,'Base CF'!$B29,DRE!AQ:AQ)</f>
        <v>-5156.26</v>
      </c>
      <c r="AS29" s="46">
        <f>SUMIF(DRE!$A:$A,'Base CF'!$B29,DRE!AR:AR)</f>
        <v>18007.48</v>
      </c>
      <c r="AT29" s="46">
        <f>SUMIF(DRE!$A:$A,'Base CF'!$B29,DRE!AS:AS)</f>
        <v>9172.81</v>
      </c>
      <c r="AU29" s="46">
        <f>SUMIF(DRE!$A:$A,'Base CF'!$B29,DRE!AT:AT)</f>
        <v>4520.68</v>
      </c>
      <c r="AV29" s="46">
        <f>SUMIF(DRE!$A:$A,'Base CF'!$B29,DRE!AU:AU)</f>
        <v>-2885.27</v>
      </c>
      <c r="AW29" s="46">
        <f>SUMIF(DRE!$A:$A,'Base CF'!$B29,DRE!AV:AV)</f>
        <v>3511.97</v>
      </c>
      <c r="AX29" s="46">
        <f>SUMIF(DRE!$A:$A,'Base CF'!$B29,DRE!AW:AW)</f>
        <v>4179.17</v>
      </c>
      <c r="AY29" s="46">
        <f>SUMIF(DRE!$A:$A,'Base CF'!$B29,DRE!AX:AX)</f>
        <v>-14871.55</v>
      </c>
      <c r="AZ29" s="46">
        <f>SUMIF(DRE!$A:$A,'Base CF'!$B29,DRE!AY:AY)</f>
        <v>1812.82</v>
      </c>
      <c r="BA29" s="46">
        <f>SUMIF(DRE!$A:$A,'Base CF'!$B29,DRE!AZ:AZ)</f>
        <v>82.99</v>
      </c>
      <c r="BB29" s="46">
        <f>SUMIF(DRE!$A:$A,'Base CF'!$B29,DRE!BA:BA)</f>
        <v>-3250.65</v>
      </c>
      <c r="BC29" s="46">
        <f>SUMIF(DRE!$A:$A,'Base CF'!$B29,DRE!BB:BB)</f>
        <v>-10594.13</v>
      </c>
      <c r="BD29" s="46">
        <f>SUMIF(DRE!$A:$A,'Base CF'!$B29,DRE!BC:BC)</f>
        <v>16086.29</v>
      </c>
      <c r="BE29" s="46">
        <f>SUMIF(DRE!$A:$A,'Base CF'!$B29,DRE!BD:BD)</f>
        <v>-10875.31</v>
      </c>
      <c r="BF29" s="46">
        <f>SUMIF(DRE!$A:$A,'Base CF'!$B29,DRE!BE:BE)</f>
        <v>36006.04</v>
      </c>
      <c r="BG29" s="46">
        <f>SUMIF(DRE!$A:$A,'Base CF'!$B29,DRE!BF:BF)</f>
        <v>7081.5555863</v>
      </c>
      <c r="BH29" s="46">
        <f>SUMIF(DRE!$A:$A,'Base CF'!$B29,DRE!BG:BG)</f>
        <v>7158.7581663999999</v>
      </c>
      <c r="BI29" s="46">
        <f>SUMIF(DRE!$A:$A,'Base CF'!$B29,DRE!BH:BH)</f>
        <v>7158.7581663999999</v>
      </c>
      <c r="BJ29" s="46">
        <f>SUMIF(DRE!$A:$A,'Base CF'!$B29,DRE!BI:BI)</f>
        <v>7158.7581663999999</v>
      </c>
      <c r="BK29" s="46">
        <f>SUMIF(DRE!$A:$A,'Base CF'!$B29,DRE!BJ:BJ)</f>
        <v>7129.2383866</v>
      </c>
      <c r="BL29" s="46">
        <f>SUMIF(DRE!$A:$A,'Base CF'!$B29,DRE!BK:BK)</f>
        <v>7129.2383866</v>
      </c>
      <c r="BM29" s="46">
        <f>SUMIF(DRE!$A:$A,'Base CF'!$B29,DRE!BL:BL)</f>
        <v>12418.970492300001</v>
      </c>
      <c r="BN29" s="46">
        <f>SUMIF(DRE!$A:$A,'Base CF'!$B29,DRE!BM:BM)</f>
        <v>7235.8927629999998</v>
      </c>
      <c r="BO29" s="46">
        <f>SUMIF(DRE!$A:$A,'Base CF'!$B29,DRE!BN:BN)</f>
        <v>7235.8927629999998</v>
      </c>
      <c r="BP29" s="46">
        <f>SUMIF(DRE!$A:$A,'Base CF'!$B29,DRE!BO:BO)</f>
        <v>33897.902202899997</v>
      </c>
      <c r="BQ29" s="46">
        <f>SUMIF(DRE!$A:$A,'Base CF'!$B29,DRE!BP:BP)</f>
        <v>7810.2045760000001</v>
      </c>
      <c r="BR29" s="46">
        <f>SUMIF(DRE!$A:$A,'Base CF'!$B29,DRE!BQ:BQ)</f>
        <v>7821.9058912999999</v>
      </c>
      <c r="BS29" s="46">
        <f>SUMIF(DRE!$A:$A,'Base CF'!$B29,DRE!BR:BR)</f>
        <v>7810.2045760000001</v>
      </c>
      <c r="BT29" s="46">
        <f>SUMIF(DRE!$A:$A,'Base CF'!$B29,DRE!BS:BS)</f>
        <v>7810.2045760000001</v>
      </c>
      <c r="BU29" s="46">
        <f>SUMIF(DRE!$A:$A,'Base CF'!$B29,DRE!BT:BT)</f>
        <v>7810.2045760000001</v>
      </c>
      <c r="BV29" s="46">
        <f>SUMIF(DRE!$A:$A,'Base CF'!$B29,DRE!BU:BU)</f>
        <v>7810.2045760000001</v>
      </c>
      <c r="BW29" s="46">
        <f>SUMIF(DRE!$A:$A,'Base CF'!$B29,DRE!BV:BV)</f>
        <v>7799.9929626000003</v>
      </c>
      <c r="BX29" s="46">
        <f>SUMIF(DRE!$A:$A,'Base CF'!$B29,DRE!BW:BW)</f>
        <v>7799.9929626000003</v>
      </c>
      <c r="BY29" s="46">
        <f>SUMIF(DRE!$A:$A,'Base CF'!$B29,DRE!BX:BX)</f>
        <v>7799.9929626000003</v>
      </c>
      <c r="BZ29" s="46">
        <f>SUMIF(DRE!$A:$A,'Base CF'!$B29,DRE!BY:BY)</f>
        <v>7656.4087632000001</v>
      </c>
      <c r="CA29" s="46">
        <f>SUMIF(DRE!$A:$A,'Base CF'!$B29,DRE!BZ:BZ)</f>
        <v>7656.4087632000001</v>
      </c>
      <c r="CB29" s="46">
        <f>SUMIF(DRE!$A:$A,'Base CF'!$B29,DRE!CA:CA)</f>
        <v>15362.6298898</v>
      </c>
      <c r="CC29" s="46">
        <f>SUMIF(DRE!$A:$A,'Base CF'!$B29,DRE!CB:CB)</f>
        <v>7952.1752078</v>
      </c>
      <c r="CD29" s="46">
        <f>SUMIF(DRE!$A:$A,'Base CF'!$B29,DRE!CC:CC)</f>
        <v>7960.3681920999998</v>
      </c>
      <c r="CE29" s="46">
        <f>SUMIF(DRE!$A:$A,'Base CF'!$B29,DRE!CD:CD)</f>
        <v>7952.1752078</v>
      </c>
      <c r="CF29" s="46">
        <f>SUMIF(DRE!$A:$A,'Base CF'!$B29,DRE!CE:CE)</f>
        <v>7952.1752078</v>
      </c>
      <c r="CG29" s="46">
        <f>SUMIF(DRE!$A:$A,'Base CF'!$B29,DRE!CF:CF)</f>
        <v>7952.1752078</v>
      </c>
      <c r="CH29" s="46">
        <f>SUMIF(DRE!$A:$A,'Base CF'!$B29,DRE!CG:CG)</f>
        <v>7952.1752078</v>
      </c>
      <c r="CI29" s="46">
        <f>SUMIF(DRE!$A:$A,'Base CF'!$B29,DRE!CH:CH)</f>
        <v>7952.1752078</v>
      </c>
      <c r="CJ29" s="46">
        <f>SUMIF(DRE!$A:$A,'Base CF'!$B29,DRE!CI:CI)</f>
        <v>7952.1752078</v>
      </c>
      <c r="CK29" s="46">
        <f>SUMIF(DRE!$A:$A,'Base CF'!$B29,DRE!CJ:CJ)</f>
        <v>7952.1752078</v>
      </c>
      <c r="CL29" s="46">
        <f>SUMIF(DRE!$A:$A,'Base CF'!$B29,DRE!CK:CK)</f>
        <v>7952.1752078</v>
      </c>
      <c r="CM29" s="46">
        <f>SUMIF(DRE!$A:$A,'Base CF'!$B29,DRE!CL:CL)</f>
        <v>7952.1752078</v>
      </c>
      <c r="CN29" s="46">
        <f>SUMIF(DRE!$A:$A,'Base CF'!$B29,DRE!CM:CM)</f>
        <v>13598.7993195</v>
      </c>
      <c r="CO29" s="46">
        <f>SUMIF(DRE!$A:$A,'Base CF'!$B29,DRE!CN:CN)</f>
        <v>8237.9953311000008</v>
      </c>
      <c r="CP29" s="46">
        <f>SUMIF(DRE!$A:$A,'Base CF'!$B29,DRE!CO:CO)</f>
        <v>8245.6104727000002</v>
      </c>
      <c r="CQ29" s="46">
        <f>SUMIF(DRE!$A:$A,'Base CF'!$B29,DRE!CP:CP)</f>
        <v>8237.9953311000008</v>
      </c>
      <c r="CR29" s="46">
        <f>SUMIF(DRE!$A:$A,'Base CF'!$B29,DRE!CQ:CQ)</f>
        <v>8237.9953311000008</v>
      </c>
      <c r="CS29" s="46">
        <f>SUMIF(DRE!$A:$A,'Base CF'!$B29,DRE!CR:CR)</f>
        <v>8237.9953311000008</v>
      </c>
      <c r="CT29" s="46">
        <f>SUMIF(DRE!$A:$A,'Base CF'!$B29,DRE!CS:CS)</f>
        <v>8237.9953311000008</v>
      </c>
      <c r="CU29" s="46">
        <f>SUMIF(DRE!$A:$A,'Base CF'!$B29,DRE!CT:CT)</f>
        <v>8237.9953311000008</v>
      </c>
      <c r="CV29" s="46">
        <f>SUMIF(DRE!$A:$A,'Base CF'!$B29,DRE!CU:CU)</f>
        <v>8237.9953311000008</v>
      </c>
      <c r="CW29" s="46">
        <f>SUMIF(DRE!$A:$A,'Base CF'!$B29,DRE!CV:CV)</f>
        <v>8237.9953311000008</v>
      </c>
      <c r="CX29" s="46">
        <f>SUMIF(DRE!$A:$A,'Base CF'!$B29,DRE!CW:CW)</f>
        <v>8237.9953311000008</v>
      </c>
      <c r="CY29" s="46">
        <f>SUMIF(DRE!$A:$A,'Base CF'!$B29,DRE!CX:CX)</f>
        <v>8237.9953311000008</v>
      </c>
      <c r="CZ29" s="46">
        <f>SUMIF(DRE!$A:$A,'Base CF'!$B29,DRE!CY:CY)</f>
        <v>13268.8427262</v>
      </c>
      <c r="DA29" s="46">
        <f>SUMIF(DRE!$A:$A,'Base CF'!$B29,DRE!CZ:CZ)</f>
        <v>8519.9052965999999</v>
      </c>
      <c r="DB29" s="46">
        <f>SUMIF(DRE!$A:$A,'Base CF'!$B29,DRE!DA:DA)</f>
        <v>8527.1489684000007</v>
      </c>
      <c r="DC29" s="46">
        <f>SUMIF(DRE!$A:$A,'Base CF'!$B29,DRE!DB:DB)</f>
        <v>8519.9052965999999</v>
      </c>
      <c r="DD29" s="46">
        <f>SUMIF(DRE!$A:$A,'Base CF'!$B29,DRE!DC:DC)</f>
        <v>8519.9052965999999</v>
      </c>
      <c r="DE29" s="46">
        <f>SUMIF(DRE!$A:$A,'Base CF'!$B29,DRE!DD:DD)</f>
        <v>8519.9052965999999</v>
      </c>
      <c r="DF29" s="46">
        <f>SUMIF(DRE!$A:$A,'Base CF'!$B29,DRE!DE:DE)</f>
        <v>8519.9052965999999</v>
      </c>
    </row>
    <row r="30" spans="2:110" s="38" customFormat="1">
      <c r="B30" s="41" t="s">
        <v>646</v>
      </c>
      <c r="C30" s="45">
        <f t="shared" ref="C30:N30" si="29">SUM(C31:C45)</f>
        <v>727583.74000000011</v>
      </c>
      <c r="D30" s="45">
        <f t="shared" si="29"/>
        <v>771529.89000000013</v>
      </c>
      <c r="E30" s="45">
        <f t="shared" si="29"/>
        <v>784805.44</v>
      </c>
      <c r="F30" s="45">
        <f t="shared" si="29"/>
        <v>720698.36999999988</v>
      </c>
      <c r="G30" s="45">
        <f t="shared" si="29"/>
        <v>456595.74</v>
      </c>
      <c r="H30" s="45">
        <f t="shared" si="29"/>
        <v>814087.82</v>
      </c>
      <c r="I30" s="45">
        <f t="shared" si="29"/>
        <v>644350.02</v>
      </c>
      <c r="J30" s="45">
        <f t="shared" si="29"/>
        <v>1039599.5800000001</v>
      </c>
      <c r="K30" s="45">
        <f t="shared" si="29"/>
        <v>809787.9</v>
      </c>
      <c r="L30" s="45">
        <f t="shared" si="29"/>
        <v>810024.74</v>
      </c>
      <c r="M30" s="45">
        <f t="shared" si="29"/>
        <v>670161.17000000004</v>
      </c>
      <c r="N30" s="45">
        <f t="shared" si="29"/>
        <v>1747322.1099999999</v>
      </c>
      <c r="O30" s="45">
        <f t="shared" ref="O30:Z30" si="30">SUM(O31:O45)</f>
        <v>135585.21</v>
      </c>
      <c r="P30" s="45">
        <f t="shared" si="30"/>
        <v>726949.80999999994</v>
      </c>
      <c r="Q30" s="45">
        <f t="shared" si="30"/>
        <v>805294.94</v>
      </c>
      <c r="R30" s="45">
        <f t="shared" si="30"/>
        <v>969411.35000000009</v>
      </c>
      <c r="S30" s="45">
        <f t="shared" si="30"/>
        <v>947916.42999999993</v>
      </c>
      <c r="T30" s="45">
        <f t="shared" si="30"/>
        <v>1085843.1700000002</v>
      </c>
      <c r="U30" s="45">
        <f t="shared" si="30"/>
        <v>953572.58</v>
      </c>
      <c r="V30" s="45">
        <f t="shared" si="30"/>
        <v>976335.08000000007</v>
      </c>
      <c r="W30" s="45">
        <f t="shared" si="30"/>
        <v>848104.75</v>
      </c>
      <c r="X30" s="45">
        <f t="shared" si="30"/>
        <v>942577.29</v>
      </c>
      <c r="Y30" s="45">
        <f t="shared" si="30"/>
        <v>807931.76000000013</v>
      </c>
      <c r="Z30" s="45">
        <f t="shared" si="30"/>
        <v>1449830.6099999999</v>
      </c>
      <c r="AA30" s="45">
        <f t="shared" ref="AA30:BJ30" si="31">SUM(AA31:AA45)</f>
        <v>612222.6399999999</v>
      </c>
      <c r="AB30" s="45">
        <f t="shared" si="31"/>
        <v>1077687.4200000002</v>
      </c>
      <c r="AC30" s="45">
        <f t="shared" si="31"/>
        <v>864266.37000000011</v>
      </c>
      <c r="AD30" s="45">
        <f t="shared" si="31"/>
        <v>967878.47</v>
      </c>
      <c r="AE30" s="45">
        <f t="shared" si="31"/>
        <v>940387.51</v>
      </c>
      <c r="AF30" s="45">
        <f t="shared" si="31"/>
        <v>952806.42000000016</v>
      </c>
      <c r="AG30" s="45">
        <f t="shared" si="31"/>
        <v>1787957.27</v>
      </c>
      <c r="AH30" s="45">
        <f t="shared" si="31"/>
        <v>1939900.9700000002</v>
      </c>
      <c r="AI30" s="45">
        <f t="shared" si="31"/>
        <v>1334722.0099999998</v>
      </c>
      <c r="AJ30" s="45">
        <f t="shared" si="31"/>
        <v>1058689.8600000001</v>
      </c>
      <c r="AK30" s="45">
        <f t="shared" si="31"/>
        <v>1056480.67</v>
      </c>
      <c r="AL30" s="45">
        <f t="shared" si="31"/>
        <v>1252867.54</v>
      </c>
      <c r="AM30" s="45">
        <f t="shared" si="31"/>
        <v>934864.75000000012</v>
      </c>
      <c r="AN30" s="45">
        <f t="shared" si="31"/>
        <v>1242817.0799999998</v>
      </c>
      <c r="AO30" s="45">
        <f t="shared" si="31"/>
        <v>1281971.0900000001</v>
      </c>
      <c r="AP30" s="45">
        <f t="shared" si="31"/>
        <v>957000.93</v>
      </c>
      <c r="AQ30" s="45">
        <f t="shared" si="31"/>
        <v>1040144.5499999999</v>
      </c>
      <c r="AR30" s="45">
        <f t="shared" si="31"/>
        <v>1037958.7899999998</v>
      </c>
      <c r="AS30" s="45">
        <f t="shared" si="31"/>
        <v>756156.46</v>
      </c>
      <c r="AT30" s="45">
        <f t="shared" si="31"/>
        <v>1161321.0099999998</v>
      </c>
      <c r="AU30" s="45">
        <f t="shared" si="31"/>
        <v>901574.91999999993</v>
      </c>
      <c r="AV30" s="45">
        <f t="shared" si="31"/>
        <v>965812.80999999982</v>
      </c>
      <c r="AW30" s="45">
        <f t="shared" si="31"/>
        <v>1242540.3700000001</v>
      </c>
      <c r="AX30" s="45">
        <f t="shared" si="31"/>
        <v>1126102.57</v>
      </c>
      <c r="AY30" s="45">
        <f t="shared" si="31"/>
        <v>939883.68</v>
      </c>
      <c r="AZ30" s="45">
        <f t="shared" si="31"/>
        <v>764277.88</v>
      </c>
      <c r="BA30" s="45">
        <f t="shared" si="31"/>
        <v>835660.13000000012</v>
      </c>
      <c r="BB30" s="45">
        <f t="shared" si="31"/>
        <v>845114.37999999977</v>
      </c>
      <c r="BC30" s="45">
        <f t="shared" si="31"/>
        <v>748774.01000000013</v>
      </c>
      <c r="BD30" s="45">
        <f t="shared" si="31"/>
        <v>967864.29000000015</v>
      </c>
      <c r="BE30" s="45">
        <f t="shared" si="31"/>
        <v>856856.25</v>
      </c>
      <c r="BF30" s="45">
        <f t="shared" si="31"/>
        <v>950609.66</v>
      </c>
      <c r="BG30" s="45">
        <f t="shared" si="31"/>
        <v>1412702.7898068</v>
      </c>
      <c r="BH30" s="45">
        <f t="shared" si="31"/>
        <v>1320213.2105557001</v>
      </c>
      <c r="BI30" s="45">
        <f t="shared" si="31"/>
        <v>1448417.1905557001</v>
      </c>
      <c r="BJ30" s="45">
        <f t="shared" si="31"/>
        <v>1642715.1422640001</v>
      </c>
      <c r="BK30" s="45">
        <f t="shared" ref="BK30:BV30" si="32">SUM(BK31:BK45)</f>
        <v>1321593.5926178</v>
      </c>
      <c r="BL30" s="45">
        <f t="shared" si="32"/>
        <v>1320593.5926178</v>
      </c>
      <c r="BM30" s="45">
        <f t="shared" si="32"/>
        <v>1370884.4109680997</v>
      </c>
      <c r="BN30" s="45">
        <f t="shared" si="32"/>
        <v>1388385.9586954</v>
      </c>
      <c r="BO30" s="45">
        <f t="shared" si="32"/>
        <v>1387985.9586954</v>
      </c>
      <c r="BP30" s="45">
        <f t="shared" si="32"/>
        <v>1444857.7229495002</v>
      </c>
      <c r="BQ30" s="45">
        <f t="shared" si="32"/>
        <v>1446257.7229495002</v>
      </c>
      <c r="BR30" s="45">
        <f t="shared" si="32"/>
        <v>1450323.8413995001</v>
      </c>
      <c r="BS30" s="45">
        <f t="shared" si="32"/>
        <v>1449857.7229495002</v>
      </c>
      <c r="BT30" s="45">
        <f t="shared" si="32"/>
        <v>1444657.7229495002</v>
      </c>
      <c r="BU30" s="45">
        <f t="shared" si="32"/>
        <v>1583271.5250395001</v>
      </c>
      <c r="BV30" s="45">
        <f t="shared" si="32"/>
        <v>1779365.4817730002</v>
      </c>
      <c r="BW30" s="45">
        <f t="shared" ref="BW30:CH30" si="33">SUM(BW31:BW45)</f>
        <v>1442215.8912076999</v>
      </c>
      <c r="BX30" s="45">
        <f t="shared" si="33"/>
        <v>1441215.8912076999</v>
      </c>
      <c r="BY30" s="45">
        <f t="shared" si="33"/>
        <v>1495004.8553008002</v>
      </c>
      <c r="BZ30" s="45">
        <f t="shared" si="33"/>
        <v>1475418.4131375002</v>
      </c>
      <c r="CA30" s="45">
        <f t="shared" si="33"/>
        <v>1475218.4131375002</v>
      </c>
      <c r="CB30" s="45">
        <f t="shared" si="33"/>
        <v>1503958.3600505001</v>
      </c>
      <c r="CC30" s="45">
        <f t="shared" si="33"/>
        <v>1505358.3600505001</v>
      </c>
      <c r="CD30" s="45">
        <f t="shared" si="33"/>
        <v>1507445.5717343001</v>
      </c>
      <c r="CE30" s="45">
        <f t="shared" si="33"/>
        <v>1508958.3600505001</v>
      </c>
      <c r="CF30" s="45">
        <f t="shared" si="33"/>
        <v>1503758.3600505001</v>
      </c>
      <c r="CG30" s="45">
        <f t="shared" si="33"/>
        <v>1647803.6713799003</v>
      </c>
      <c r="CH30" s="45">
        <f t="shared" si="33"/>
        <v>1838700.8136922</v>
      </c>
      <c r="CI30" s="45">
        <f t="shared" ref="CI30:CT30" si="34">SUM(CI31:CI45)</f>
        <v>1504358.3600505001</v>
      </c>
      <c r="CJ30" s="45">
        <f t="shared" si="34"/>
        <v>1503758.3600505001</v>
      </c>
      <c r="CK30" s="45">
        <f t="shared" si="34"/>
        <v>1564163.5441371002</v>
      </c>
      <c r="CL30" s="45">
        <f t="shared" si="34"/>
        <v>1563763.5441371002</v>
      </c>
      <c r="CM30" s="45">
        <f t="shared" si="34"/>
        <v>1563563.5441371002</v>
      </c>
      <c r="CN30" s="45">
        <f t="shared" si="34"/>
        <v>1591296.6759820003</v>
      </c>
      <c r="CO30" s="45">
        <f t="shared" si="34"/>
        <v>1592696.6759820003</v>
      </c>
      <c r="CP30" s="45">
        <f t="shared" si="34"/>
        <v>1594523.8324337001</v>
      </c>
      <c r="CQ30" s="45">
        <f t="shared" si="34"/>
        <v>1596296.6759820003</v>
      </c>
      <c r="CR30" s="45">
        <f t="shared" si="34"/>
        <v>1591096.6759820003</v>
      </c>
      <c r="CS30" s="45">
        <f t="shared" si="34"/>
        <v>1740390.8364626002</v>
      </c>
      <c r="CT30" s="45">
        <f t="shared" si="34"/>
        <v>1932616.2761612004</v>
      </c>
      <c r="CU30" s="45">
        <f t="shared" ref="CU30:DF30" si="35">SUM(CU31:CU45)</f>
        <v>1737182.7761821002</v>
      </c>
      <c r="CV30" s="45">
        <f t="shared" si="35"/>
        <v>1736582.7761821002</v>
      </c>
      <c r="CW30" s="45">
        <f t="shared" si="35"/>
        <v>1805678.6599962004</v>
      </c>
      <c r="CX30" s="45">
        <f t="shared" si="35"/>
        <v>1805278.6599962004</v>
      </c>
      <c r="CY30" s="45">
        <f t="shared" si="35"/>
        <v>1805078.6599962004</v>
      </c>
      <c r="CZ30" s="45">
        <f t="shared" si="35"/>
        <v>1832345.4622336002</v>
      </c>
      <c r="DA30" s="45">
        <f t="shared" si="35"/>
        <v>1833745.4622336002</v>
      </c>
      <c r="DB30" s="45">
        <f t="shared" si="35"/>
        <v>1840582.4839146002</v>
      </c>
      <c r="DC30" s="45">
        <f t="shared" si="35"/>
        <v>1842522.5058264001</v>
      </c>
      <c r="DD30" s="45">
        <f t="shared" si="35"/>
        <v>1837322.5058264001</v>
      </c>
      <c r="DE30" s="45">
        <f t="shared" si="35"/>
        <v>1839122.5058264001</v>
      </c>
      <c r="DF30" s="45">
        <f t="shared" si="35"/>
        <v>2185329.2739712</v>
      </c>
    </row>
    <row r="31" spans="2:110" outlineLevel="1">
      <c r="B31" s="37" t="s">
        <v>151</v>
      </c>
      <c r="C31" s="46">
        <f>SUMIF(DRE!$A:$A,'Base CF'!$B31,DRE!B:B)</f>
        <v>297760.03999999998</v>
      </c>
      <c r="D31" s="46">
        <f>SUMIF(DRE!$A:$A,'Base CF'!$B31,DRE!C:C)</f>
        <v>313226.8000000001</v>
      </c>
      <c r="E31" s="46">
        <f>SUMIF(DRE!$A:$A,'Base CF'!$B31,DRE!D:D)</f>
        <v>300994.19</v>
      </c>
      <c r="F31" s="46">
        <f>SUMIF(DRE!$A:$A,'Base CF'!$B31,DRE!E:E)</f>
        <v>301015.78999999998</v>
      </c>
      <c r="G31" s="46">
        <f>SUMIF(DRE!$A:$A,'Base CF'!$B31,DRE!F:F)</f>
        <v>23291.49</v>
      </c>
      <c r="H31" s="46">
        <f>SUMIF(DRE!$A:$A,'Base CF'!$B31,DRE!G:G)</f>
        <v>322601.12</v>
      </c>
      <c r="I31" s="46">
        <f>SUMIF(DRE!$A:$A,'Base CF'!$B31,DRE!H:H)</f>
        <v>324804.8</v>
      </c>
      <c r="J31" s="46">
        <f>SUMIF(DRE!$A:$A,'Base CF'!$B31,DRE!I:I)</f>
        <v>335463.92</v>
      </c>
      <c r="K31" s="46">
        <f>SUMIF(DRE!$A:$A,'Base CF'!$B31,DRE!J:J)</f>
        <v>354058.34</v>
      </c>
      <c r="L31" s="46">
        <f>SUMIF(DRE!$A:$A,'Base CF'!$B31,DRE!K:K)</f>
        <v>324937.56000000011</v>
      </c>
      <c r="M31" s="46">
        <f>SUMIF(DRE!$A:$A,'Base CF'!$B31,DRE!L:L)</f>
        <v>392964.46000000008</v>
      </c>
      <c r="N31" s="46">
        <f>SUMIF(DRE!$A:$A,'Base CF'!$B31,DRE!M:M)</f>
        <v>681585.8</v>
      </c>
      <c r="O31" s="46">
        <f>SUMIF(DRE!$A:$A,'Base CF'!$B31,DRE!N:N)</f>
        <v>-283</v>
      </c>
      <c r="P31" s="46">
        <f>SUMIF(DRE!$A:$A,'Base CF'!$B31,DRE!O:O)</f>
        <v>341319.4</v>
      </c>
      <c r="Q31" s="46">
        <f>SUMIF(DRE!$A:$A,'Base CF'!$B31,DRE!P:P)</f>
        <v>341473.4</v>
      </c>
      <c r="R31" s="46">
        <f>SUMIF(DRE!$A:$A,'Base CF'!$B31,DRE!Q:Q)</f>
        <v>333154.40000000002</v>
      </c>
      <c r="S31" s="46">
        <f>SUMIF(DRE!$A:$A,'Base CF'!$B31,DRE!R:R)</f>
        <v>327530.40000000002</v>
      </c>
      <c r="T31" s="46">
        <f>SUMIF(DRE!$A:$A,'Base CF'!$B31,DRE!S:S)</f>
        <v>351857.4</v>
      </c>
      <c r="U31" s="46">
        <f>SUMIF(DRE!$A:$A,'Base CF'!$B31,DRE!T:T)</f>
        <v>337016.4</v>
      </c>
      <c r="V31" s="46">
        <f>SUMIF(DRE!$A:$A,'Base CF'!$B31,DRE!U:U)</f>
        <v>336477.3</v>
      </c>
      <c r="W31" s="46">
        <f>SUMIF(DRE!$A:$A,'Base CF'!$B31,DRE!V:V)</f>
        <v>334047.3</v>
      </c>
      <c r="X31" s="46">
        <f>SUMIF(DRE!$A:$A,'Base CF'!$B31,DRE!W:W)</f>
        <v>343307.3</v>
      </c>
      <c r="Y31" s="46">
        <f>SUMIF(DRE!$A:$A,'Base CF'!$B31,DRE!X:X)</f>
        <v>439605.72</v>
      </c>
      <c r="Z31" s="46">
        <f>SUMIF(DRE!$A:$A,'Base CF'!$B31,DRE!Y:Y)</f>
        <v>361650.9</v>
      </c>
      <c r="AA31" s="46">
        <f>SUMIF(DRE!$A:$A,'Base CF'!$B31,DRE!Z:Z)</f>
        <v>354032.9</v>
      </c>
      <c r="AB31" s="46">
        <f>SUMIF(DRE!$A:$A,'Base CF'!$B31,DRE!AA:AA)</f>
        <v>361284.9</v>
      </c>
      <c r="AC31" s="46">
        <f>SUMIF(DRE!$A:$A,'Base CF'!$B31,DRE!AB:AB)</f>
        <v>368603.00000000006</v>
      </c>
      <c r="AD31" s="46">
        <f>SUMIF(DRE!$A:$A,'Base CF'!$B31,DRE!AC:AC)</f>
        <v>373932.70000000007</v>
      </c>
      <c r="AE31" s="46">
        <f>SUMIF(DRE!$A:$A,'Base CF'!$B31,DRE!AD:AD)</f>
        <v>383704.70000000007</v>
      </c>
      <c r="AF31" s="46">
        <f>SUMIF(DRE!$A:$A,'Base CF'!$B31,DRE!AE:AE)</f>
        <v>385765.46000000008</v>
      </c>
      <c r="AG31" s="46">
        <f>SUMIF(DRE!$A:$A,'Base CF'!$B31,DRE!AF:AF)</f>
        <v>382920.44</v>
      </c>
      <c r="AH31" s="46">
        <f>SUMIF(DRE!$A:$A,'Base CF'!$B31,DRE!AG:AG)</f>
        <v>399344.19</v>
      </c>
      <c r="AI31" s="46">
        <f>SUMIF(DRE!$A:$A,'Base CF'!$B31,DRE!AH:AH)</f>
        <v>403738.58</v>
      </c>
      <c r="AJ31" s="46">
        <f>SUMIF(DRE!$A:$A,'Base CF'!$B31,DRE!AI:AI)</f>
        <v>384935.94000000006</v>
      </c>
      <c r="AK31" s="46">
        <f>SUMIF(DRE!$A:$A,'Base CF'!$B31,DRE!AJ:AJ)</f>
        <v>373962.85</v>
      </c>
      <c r="AL31" s="46">
        <f>SUMIF(DRE!$A:$A,'Base CF'!$B31,DRE!AK:AK)</f>
        <v>351099.16</v>
      </c>
      <c r="AM31" s="46">
        <f>SUMIF(DRE!$A:$A,'Base CF'!$B31,DRE!AL:AL)</f>
        <v>363776.5</v>
      </c>
      <c r="AN31" s="46">
        <f>SUMIF(DRE!$A:$A,'Base CF'!$B31,DRE!AM:AM)</f>
        <v>394117.89</v>
      </c>
      <c r="AO31" s="46">
        <f>SUMIF(DRE!$A:$A,'Base CF'!$B31,DRE!AN:AN)</f>
        <v>367963.07</v>
      </c>
      <c r="AP31" s="46">
        <f>SUMIF(DRE!$A:$A,'Base CF'!$B31,DRE!AO:AO)</f>
        <v>369085.44</v>
      </c>
      <c r="AQ31" s="46">
        <f>SUMIF(DRE!$A:$A,'Base CF'!$B31,DRE!AP:AP)</f>
        <v>370943.23</v>
      </c>
      <c r="AR31" s="46">
        <f>SUMIF(DRE!$A:$A,'Base CF'!$B31,DRE!AQ:AQ)</f>
        <v>372076.24</v>
      </c>
      <c r="AS31" s="46">
        <f>SUMIF(DRE!$A:$A,'Base CF'!$B31,DRE!AR:AR)</f>
        <v>320923.56</v>
      </c>
      <c r="AT31" s="46">
        <f>SUMIF(DRE!$A:$A,'Base CF'!$B31,DRE!AS:AS)</f>
        <v>408647.54</v>
      </c>
      <c r="AU31" s="46">
        <f>SUMIF(DRE!$A:$A,'Base CF'!$B31,DRE!AT:AT)</f>
        <v>351160.09</v>
      </c>
      <c r="AV31" s="46">
        <f>SUMIF(DRE!$A:$A,'Base CF'!$B31,DRE!AU:AU)</f>
        <v>351981.99</v>
      </c>
      <c r="AW31" s="46">
        <f>SUMIF(DRE!$A:$A,'Base CF'!$B31,DRE!AV:AV)</f>
        <v>439047.58</v>
      </c>
      <c r="AX31" s="46">
        <f>SUMIF(DRE!$A:$A,'Base CF'!$B31,DRE!AW:AW)</f>
        <v>350133.27</v>
      </c>
      <c r="AY31" s="46">
        <f>SUMIF(DRE!$A:$A,'Base CF'!$B31,DRE!AX:AX)</f>
        <v>353798.27</v>
      </c>
      <c r="AZ31" s="46">
        <f>SUMIF(DRE!$A:$A,'Base CF'!$B31,DRE!AY:AY)</f>
        <v>357467.69</v>
      </c>
      <c r="BA31" s="46">
        <f>SUMIF(DRE!$A:$A,'Base CF'!$B31,DRE!AZ:AZ)</f>
        <v>358288.78</v>
      </c>
      <c r="BB31" s="46">
        <f>SUMIF(DRE!$A:$A,'Base CF'!$B31,DRE!BA:BA)</f>
        <v>364859.18</v>
      </c>
      <c r="BC31" s="46">
        <f>SUMIF(DRE!$A:$A,'Base CF'!$B31,DRE!BB:BB)</f>
        <v>359717.86</v>
      </c>
      <c r="BD31" s="46">
        <f>SUMIF(DRE!$A:$A,'Base CF'!$B31,DRE!BC:BC)</f>
        <v>361575.9</v>
      </c>
      <c r="BE31" s="46">
        <f>SUMIF(DRE!$A:$A,'Base CF'!$B31,DRE!BD:BD)</f>
        <v>364206.2</v>
      </c>
      <c r="BF31" s="46">
        <f>SUMIF(DRE!$A:$A,'Base CF'!$B31,DRE!BE:BE)</f>
        <v>376332.85</v>
      </c>
      <c r="BG31" s="46">
        <f>SUMIF(DRE!$A:$A,'Base CF'!$B31,DRE!BF:BF)</f>
        <v>307189.42566399998</v>
      </c>
      <c r="BH31" s="46">
        <f>SUMIF(DRE!$A:$A,'Base CF'!$B31,DRE!BG:BG)</f>
        <v>309109.3595744</v>
      </c>
      <c r="BI31" s="46">
        <f>SUMIF(DRE!$A:$A,'Base CF'!$B31,DRE!BH:BH)</f>
        <v>309109.3595744</v>
      </c>
      <c r="BJ31" s="46">
        <f>SUMIF(DRE!$A:$A,'Base CF'!$B31,DRE!BI:BI)</f>
        <v>309109.3595744</v>
      </c>
      <c r="BK31" s="46">
        <f>SUMIF(DRE!$A:$A,'Base CF'!$B31,DRE!BJ:BJ)</f>
        <v>309109.3595744</v>
      </c>
      <c r="BL31" s="46">
        <f>SUMIF(DRE!$A:$A,'Base CF'!$B31,DRE!BK:BK)</f>
        <v>309109.3595744</v>
      </c>
      <c r="BM31" s="46">
        <f>SUMIF(DRE!$A:$A,'Base CF'!$B31,DRE!BL:BL)</f>
        <v>309109.3595744</v>
      </c>
      <c r="BN31" s="46">
        <f>SUMIF(DRE!$A:$A,'Base CF'!$B31,DRE!BM:BM)</f>
        <v>306229.45870880003</v>
      </c>
      <c r="BO31" s="46">
        <f>SUMIF(DRE!$A:$A,'Base CF'!$B31,DRE!BN:BN)</f>
        <v>306229.45870880003</v>
      </c>
      <c r="BP31" s="46">
        <f>SUMIF(DRE!$A:$A,'Base CF'!$B31,DRE!BO:BO)</f>
        <v>331248.39456280001</v>
      </c>
      <c r="BQ31" s="46">
        <f>SUMIF(DRE!$A:$A,'Base CF'!$B31,DRE!BP:BP)</f>
        <v>331248.39456280001</v>
      </c>
      <c r="BR31" s="46">
        <f>SUMIF(DRE!$A:$A,'Base CF'!$B31,DRE!BQ:BQ)</f>
        <v>331248.39456280001</v>
      </c>
      <c r="BS31" s="46">
        <f>SUMIF(DRE!$A:$A,'Base CF'!$B31,DRE!BR:BR)</f>
        <v>331248.39456280001</v>
      </c>
      <c r="BT31" s="46">
        <f>SUMIF(DRE!$A:$A,'Base CF'!$B31,DRE!BS:BS)</f>
        <v>331248.39456280001</v>
      </c>
      <c r="BU31" s="46">
        <f>SUMIF(DRE!$A:$A,'Base CF'!$B31,DRE!BT:BT)</f>
        <v>331248.39456280001</v>
      </c>
      <c r="BV31" s="46">
        <f>SUMIF(DRE!$A:$A,'Base CF'!$B31,DRE!BU:BU)</f>
        <v>331248.39456280001</v>
      </c>
      <c r="BW31" s="46">
        <f>SUMIF(DRE!$A:$A,'Base CF'!$B31,DRE!BV:BV)</f>
        <v>330209.9983416</v>
      </c>
      <c r="BX31" s="46">
        <f>SUMIF(DRE!$A:$A,'Base CF'!$B31,DRE!BW:BW)</f>
        <v>330209.9983416</v>
      </c>
      <c r="BY31" s="46">
        <f>SUMIF(DRE!$A:$A,'Base CF'!$B31,DRE!BX:BX)</f>
        <v>330209.9983416</v>
      </c>
      <c r="BZ31" s="46">
        <f>SUMIF(DRE!$A:$A,'Base CF'!$B31,DRE!BY:BY)</f>
        <v>325018.01723559998</v>
      </c>
      <c r="CA31" s="46">
        <f>SUMIF(DRE!$A:$A,'Base CF'!$B31,DRE!BZ:BZ)</f>
        <v>325018.01723559998</v>
      </c>
      <c r="CB31" s="46">
        <f>SUMIF(DRE!$A:$A,'Base CF'!$B31,DRE!CA:CA)</f>
        <v>337921.22194620001</v>
      </c>
      <c r="CC31" s="46">
        <f>SUMIF(DRE!$A:$A,'Base CF'!$B31,DRE!CB:CB)</f>
        <v>337921.22194620001</v>
      </c>
      <c r="CD31" s="46">
        <f>SUMIF(DRE!$A:$A,'Base CF'!$B31,DRE!CC:CC)</f>
        <v>337921.22194620001</v>
      </c>
      <c r="CE31" s="46">
        <f>SUMIF(DRE!$A:$A,'Base CF'!$B31,DRE!CD:CD)</f>
        <v>337921.22194620001</v>
      </c>
      <c r="CF31" s="46">
        <f>SUMIF(DRE!$A:$A,'Base CF'!$B31,DRE!CE:CE)</f>
        <v>337921.22194620001</v>
      </c>
      <c r="CG31" s="46">
        <f>SUMIF(DRE!$A:$A,'Base CF'!$B31,DRE!CF:CF)</f>
        <v>337921.22194620001</v>
      </c>
      <c r="CH31" s="46">
        <f>SUMIF(DRE!$A:$A,'Base CF'!$B31,DRE!CG:CG)</f>
        <v>337921.22194620001</v>
      </c>
      <c r="CI31" s="46">
        <f>SUMIF(DRE!$A:$A,'Base CF'!$B31,DRE!CH:CH)</f>
        <v>337921.22194620001</v>
      </c>
      <c r="CJ31" s="46">
        <f>SUMIF(DRE!$A:$A,'Base CF'!$B31,DRE!CI:CI)</f>
        <v>337921.22194620001</v>
      </c>
      <c r="CK31" s="46">
        <f>SUMIF(DRE!$A:$A,'Base CF'!$B31,DRE!CJ:CJ)</f>
        <v>337921.22194620001</v>
      </c>
      <c r="CL31" s="46">
        <f>SUMIF(DRE!$A:$A,'Base CF'!$B31,DRE!CK:CK)</f>
        <v>337921.22194620001</v>
      </c>
      <c r="CM31" s="46">
        <f>SUMIF(DRE!$A:$A,'Base CF'!$B31,DRE!CL:CL)</f>
        <v>337921.22194620001</v>
      </c>
      <c r="CN31" s="46">
        <f>SUMIF(DRE!$A:$A,'Base CF'!$B31,DRE!CM:CM)</f>
        <v>350390.52511709998</v>
      </c>
      <c r="CO31" s="46">
        <f>SUMIF(DRE!$A:$A,'Base CF'!$B31,DRE!CN:CN)</f>
        <v>350390.52511709998</v>
      </c>
      <c r="CP31" s="46">
        <f>SUMIF(DRE!$A:$A,'Base CF'!$B31,DRE!CO:CO)</f>
        <v>350390.52511709998</v>
      </c>
      <c r="CQ31" s="46">
        <f>SUMIF(DRE!$A:$A,'Base CF'!$B31,DRE!CP:CP)</f>
        <v>350390.52511709998</v>
      </c>
      <c r="CR31" s="46">
        <f>SUMIF(DRE!$A:$A,'Base CF'!$B31,DRE!CQ:CQ)</f>
        <v>350390.52511709998</v>
      </c>
      <c r="CS31" s="46">
        <f>SUMIF(DRE!$A:$A,'Base CF'!$B31,DRE!CR:CR)</f>
        <v>350390.52511709998</v>
      </c>
      <c r="CT31" s="46">
        <f>SUMIF(DRE!$A:$A,'Base CF'!$B31,DRE!CS:CS)</f>
        <v>350390.52511709998</v>
      </c>
      <c r="CU31" s="46">
        <f>SUMIF(DRE!$A:$A,'Base CF'!$B31,DRE!CT:CT)</f>
        <v>350390.52511709998</v>
      </c>
      <c r="CV31" s="46">
        <f>SUMIF(DRE!$A:$A,'Base CF'!$B31,DRE!CU:CU)</f>
        <v>350390.52511709998</v>
      </c>
      <c r="CW31" s="46">
        <f>SUMIF(DRE!$A:$A,'Base CF'!$B31,DRE!CV:CV)</f>
        <v>350390.52511709998</v>
      </c>
      <c r="CX31" s="46">
        <f>SUMIF(DRE!$A:$A,'Base CF'!$B31,DRE!CW:CW)</f>
        <v>350390.52511709998</v>
      </c>
      <c r="CY31" s="46">
        <f>SUMIF(DRE!$A:$A,'Base CF'!$B31,DRE!CX:CX)</f>
        <v>350390.52511709998</v>
      </c>
      <c r="CZ31" s="46">
        <f>SUMIF(DRE!$A:$A,'Base CF'!$B31,DRE!CY:CY)</f>
        <v>362689.22629209998</v>
      </c>
      <c r="DA31" s="46">
        <f>SUMIF(DRE!$A:$A,'Base CF'!$B31,DRE!CZ:CZ)</f>
        <v>362689.22629209998</v>
      </c>
      <c r="DB31" s="46">
        <f>SUMIF(DRE!$A:$A,'Base CF'!$B31,DRE!DA:DA)</f>
        <v>362689.22629209998</v>
      </c>
      <c r="DC31" s="46">
        <f>SUMIF(DRE!$A:$A,'Base CF'!$B31,DRE!DB:DB)</f>
        <v>362689.22629209998</v>
      </c>
      <c r="DD31" s="46">
        <f>SUMIF(DRE!$A:$A,'Base CF'!$B31,DRE!DC:DC)</f>
        <v>362689.22629209998</v>
      </c>
      <c r="DE31" s="46">
        <f>SUMIF(DRE!$A:$A,'Base CF'!$B31,DRE!DD:DD)</f>
        <v>362689.22629209998</v>
      </c>
      <c r="DF31" s="46">
        <f>SUMIF(DRE!$A:$A,'Base CF'!$B31,DRE!DE:DE)</f>
        <v>362689.22629209998</v>
      </c>
    </row>
    <row r="32" spans="2:110" outlineLevel="1">
      <c r="B32" s="37" t="s">
        <v>152</v>
      </c>
      <c r="C32" s="46">
        <f>SUMIF(DRE!$A:$A,'Base CF'!$B32,DRE!B:B)</f>
        <v>814.84</v>
      </c>
      <c r="D32" s="46">
        <f>SUMIF(DRE!$A:$A,'Base CF'!$B32,DRE!C:C)</f>
        <v>11669.14</v>
      </c>
      <c r="E32" s="46">
        <f>SUMIF(DRE!$A:$A,'Base CF'!$B32,DRE!D:D)</f>
        <v>12376.42</v>
      </c>
      <c r="F32" s="46">
        <f>SUMIF(DRE!$A:$A,'Base CF'!$B32,DRE!E:E)</f>
        <v>12376.42</v>
      </c>
      <c r="G32" s="46">
        <f>SUMIF(DRE!$A:$A,'Base CF'!$B32,DRE!F:F)</f>
        <v>1155.5</v>
      </c>
      <c r="H32" s="46">
        <f>SUMIF(DRE!$A:$A,'Base CF'!$B32,DRE!G:G)</f>
        <v>14792.52</v>
      </c>
      <c r="I32" s="46">
        <f>SUMIF(DRE!$A:$A,'Base CF'!$B32,DRE!H:H)</f>
        <v>15279.56</v>
      </c>
      <c r="J32" s="46">
        <f>SUMIF(DRE!$A:$A,'Base CF'!$B32,DRE!I:I)</f>
        <v>14910.28</v>
      </c>
      <c r="K32" s="46">
        <f>SUMIF(DRE!$A:$A,'Base CF'!$B32,DRE!J:J)</f>
        <v>15275.56</v>
      </c>
      <c r="L32" s="46">
        <f>SUMIF(DRE!$A:$A,'Base CF'!$B32,DRE!K:K)</f>
        <v>15644.84</v>
      </c>
      <c r="M32" s="46">
        <f>SUMIF(DRE!$A:$A,'Base CF'!$B32,DRE!L:L)</f>
        <v>19709.240000000002</v>
      </c>
      <c r="N32" s="46">
        <f>SUMIF(DRE!$A:$A,'Base CF'!$B32,DRE!M:M)</f>
        <v>37225.199999999997</v>
      </c>
      <c r="O32" s="46">
        <f>SUMIF(DRE!$A:$A,'Base CF'!$B32,DRE!N:N)</f>
        <v>345</v>
      </c>
      <c r="P32" s="46">
        <f>SUMIF(DRE!$A:$A,'Base CF'!$B32,DRE!O:O)</f>
        <v>20716.599999999999</v>
      </c>
      <c r="Q32" s="46">
        <f>SUMIF(DRE!$A:$A,'Base CF'!$B32,DRE!P:P)</f>
        <v>20938.599999999999</v>
      </c>
      <c r="R32" s="46">
        <f>SUMIF(DRE!$A:$A,'Base CF'!$B32,DRE!Q:Q)</f>
        <v>20364.599999999999</v>
      </c>
      <c r="S32" s="46">
        <f>SUMIF(DRE!$A:$A,'Base CF'!$B32,DRE!R:R)</f>
        <v>20901.599999999999</v>
      </c>
      <c r="T32" s="46">
        <f>SUMIF(DRE!$A:$A,'Base CF'!$B32,DRE!S:S)</f>
        <v>21987.599999999999</v>
      </c>
      <c r="U32" s="46">
        <f>SUMIF(DRE!$A:$A,'Base CF'!$B32,DRE!T:T)</f>
        <v>24923.599999999999</v>
      </c>
      <c r="V32" s="46">
        <f>SUMIF(DRE!$A:$A,'Base CF'!$B32,DRE!U:U)</f>
        <v>19277.7</v>
      </c>
      <c r="W32" s="46">
        <f>SUMIF(DRE!$A:$A,'Base CF'!$B32,DRE!V:V)</f>
        <v>21666.7</v>
      </c>
      <c r="X32" s="46">
        <f>SUMIF(DRE!$A:$A,'Base CF'!$B32,DRE!W:W)</f>
        <v>21884.7</v>
      </c>
      <c r="Y32" s="46">
        <f>SUMIF(DRE!$A:$A,'Base CF'!$B32,DRE!X:X)</f>
        <v>25728.22</v>
      </c>
      <c r="Z32" s="46">
        <f>SUMIF(DRE!$A:$A,'Base CF'!$B32,DRE!Y:Y)</f>
        <v>25072.1</v>
      </c>
      <c r="AA32" s="46">
        <f>SUMIF(DRE!$A:$A,'Base CF'!$B32,DRE!Z:Z)</f>
        <v>23392.1</v>
      </c>
      <c r="AB32" s="46">
        <f>SUMIF(DRE!$A:$A,'Base CF'!$B32,DRE!AA:AA)</f>
        <v>29616.1</v>
      </c>
      <c r="AC32" s="46">
        <f>SUMIF(DRE!$A:$A,'Base CF'!$B32,DRE!AB:AB)</f>
        <v>27414</v>
      </c>
      <c r="AD32" s="46">
        <f>SUMIF(DRE!$A:$A,'Base CF'!$B32,DRE!AC:AC)</f>
        <v>28947.299999999996</v>
      </c>
      <c r="AE32" s="46">
        <f>SUMIF(DRE!$A:$A,'Base CF'!$B32,DRE!AD:AD)</f>
        <v>28935.299999999996</v>
      </c>
      <c r="AF32" s="46">
        <f>SUMIF(DRE!$A:$A,'Base CF'!$B32,DRE!AE:AE)</f>
        <v>35729.699999999997</v>
      </c>
      <c r="AG32" s="46">
        <f>SUMIF(DRE!$A:$A,'Base CF'!$B32,DRE!AF:AF)</f>
        <v>36825.399999999994</v>
      </c>
      <c r="AH32" s="46">
        <f>SUMIF(DRE!$A:$A,'Base CF'!$B32,DRE!AG:AG)</f>
        <v>38738.53</v>
      </c>
      <c r="AI32" s="46">
        <f>SUMIF(DRE!$A:$A,'Base CF'!$B32,DRE!AH:AH)</f>
        <v>41218.800000000003</v>
      </c>
      <c r="AJ32" s="46">
        <f>SUMIF(DRE!$A:$A,'Base CF'!$B32,DRE!AI:AI)</f>
        <v>38672.94</v>
      </c>
      <c r="AK32" s="46">
        <f>SUMIF(DRE!$A:$A,'Base CF'!$B32,DRE!AJ:AJ)</f>
        <v>38830.950000000004</v>
      </c>
      <c r="AL32" s="46">
        <f>SUMIF(DRE!$A:$A,'Base CF'!$B32,DRE!AK:AK)</f>
        <v>36294.859999999993</v>
      </c>
      <c r="AM32" s="46">
        <f>SUMIF(DRE!$A:$A,'Base CF'!$B32,DRE!AL:AL)</f>
        <v>39973.64</v>
      </c>
      <c r="AN32" s="46">
        <f>SUMIF(DRE!$A:$A,'Base CF'!$B32,DRE!AM:AM)</f>
        <v>41358.800000000003</v>
      </c>
      <c r="AO32" s="46">
        <f>SUMIF(DRE!$A:$A,'Base CF'!$B32,DRE!AN:AN)</f>
        <v>43449.31</v>
      </c>
      <c r="AP32" s="46">
        <f>SUMIF(DRE!$A:$A,'Base CF'!$B32,DRE!AO:AO)</f>
        <v>42737.89</v>
      </c>
      <c r="AQ32" s="46">
        <f>SUMIF(DRE!$A:$A,'Base CF'!$B32,DRE!AP:AP)</f>
        <v>42019.57</v>
      </c>
      <c r="AR32" s="46">
        <f>SUMIF(DRE!$A:$A,'Base CF'!$B32,DRE!AQ:AQ)</f>
        <v>42120.52</v>
      </c>
      <c r="AS32" s="46">
        <f>SUMIF(DRE!$A:$A,'Base CF'!$B32,DRE!AR:AR)</f>
        <v>29201.599999999999</v>
      </c>
      <c r="AT32" s="46">
        <f>SUMIF(DRE!$A:$A,'Base CF'!$B32,DRE!AS:AS)</f>
        <v>37353.97</v>
      </c>
      <c r="AU32" s="46">
        <f>SUMIF(DRE!$A:$A,'Base CF'!$B32,DRE!AT:AT)</f>
        <v>33844.35</v>
      </c>
      <c r="AV32" s="46">
        <f>SUMIF(DRE!$A:$A,'Base CF'!$B32,DRE!AU:AU)</f>
        <v>34443.22</v>
      </c>
      <c r="AW32" s="46">
        <f>SUMIF(DRE!$A:$A,'Base CF'!$B32,DRE!AV:AV)</f>
        <v>46920.71</v>
      </c>
      <c r="AX32" s="46">
        <f>SUMIF(DRE!$A:$A,'Base CF'!$B32,DRE!AW:AW)</f>
        <v>33245.58</v>
      </c>
      <c r="AY32" s="46">
        <f>SUMIF(DRE!$A:$A,'Base CF'!$B32,DRE!AX:AX)</f>
        <v>33844.46</v>
      </c>
      <c r="AZ32" s="46">
        <f>SUMIF(DRE!$A:$A,'Base CF'!$B32,DRE!AY:AY)</f>
        <v>34068.21</v>
      </c>
      <c r="BA32" s="46">
        <f>SUMIF(DRE!$A:$A,'Base CF'!$B32,DRE!AZ:AZ)</f>
        <v>34667.199999999997</v>
      </c>
      <c r="BB32" s="46">
        <f>SUMIF(DRE!$A:$A,'Base CF'!$B32,DRE!BA:BA)</f>
        <v>40558.800000000003</v>
      </c>
      <c r="BC32" s="46">
        <f>SUMIF(DRE!$A:$A,'Base CF'!$B32,DRE!BB:BB)</f>
        <v>34501.72</v>
      </c>
      <c r="BD32" s="46">
        <f>SUMIF(DRE!$A:$A,'Base CF'!$B32,DRE!BC:BC)</f>
        <v>34242.019999999997</v>
      </c>
      <c r="BE32" s="46">
        <f>SUMIF(DRE!$A:$A,'Base CF'!$B32,DRE!BD:BD)</f>
        <v>44270.27</v>
      </c>
      <c r="BF32" s="46">
        <f>SUMIF(DRE!$A:$A,'Base CF'!$B32,DRE!BE:BE)</f>
        <v>42089.42</v>
      </c>
      <c r="BG32" s="46">
        <f>SUMIF(DRE!$A:$A,'Base CF'!$B32,DRE!BF:BF)</f>
        <v>223959.93177600001</v>
      </c>
      <c r="BH32" s="46">
        <f>SUMIF(DRE!$A:$A,'Base CF'!$B32,DRE!BG:BG)</f>
        <v>225359.6813496</v>
      </c>
      <c r="BI32" s="46">
        <f>SUMIF(DRE!$A:$A,'Base CF'!$B32,DRE!BH:BH)</f>
        <v>225359.6813496</v>
      </c>
      <c r="BJ32" s="46">
        <f>SUMIF(DRE!$A:$A,'Base CF'!$B32,DRE!BI:BI)</f>
        <v>225359.6813496</v>
      </c>
      <c r="BK32" s="46">
        <f>SUMIF(DRE!$A:$A,'Base CF'!$B32,DRE!BJ:BJ)</f>
        <v>225359.6813496</v>
      </c>
      <c r="BL32" s="46">
        <f>SUMIF(DRE!$A:$A,'Base CF'!$B32,DRE!BK:BK)</f>
        <v>225359.6813496</v>
      </c>
      <c r="BM32" s="46">
        <f>SUMIF(DRE!$A:$A,'Base CF'!$B32,DRE!BL:BL)</f>
        <v>225359.6813496</v>
      </c>
      <c r="BN32" s="46">
        <f>SUMIF(DRE!$A:$A,'Base CF'!$B32,DRE!BM:BM)</f>
        <v>223260.05698920001</v>
      </c>
      <c r="BO32" s="46">
        <f>SUMIF(DRE!$A:$A,'Base CF'!$B32,DRE!BN:BN)</f>
        <v>223260.05698920001</v>
      </c>
      <c r="BP32" s="46">
        <f>SUMIF(DRE!$A:$A,'Base CF'!$B32,DRE!BO:BO)</f>
        <v>241500.39567609999</v>
      </c>
      <c r="BQ32" s="46">
        <f>SUMIF(DRE!$A:$A,'Base CF'!$B32,DRE!BP:BP)</f>
        <v>241500.39567609999</v>
      </c>
      <c r="BR32" s="46">
        <f>SUMIF(DRE!$A:$A,'Base CF'!$B32,DRE!BQ:BQ)</f>
        <v>241500.39567609999</v>
      </c>
      <c r="BS32" s="46">
        <f>SUMIF(DRE!$A:$A,'Base CF'!$B32,DRE!BR:BR)</f>
        <v>241500.39567609999</v>
      </c>
      <c r="BT32" s="46">
        <f>SUMIF(DRE!$A:$A,'Base CF'!$B32,DRE!BS:BS)</f>
        <v>241500.39567609999</v>
      </c>
      <c r="BU32" s="46">
        <f>SUMIF(DRE!$A:$A,'Base CF'!$B32,DRE!BT:BT)</f>
        <v>241500.39567609999</v>
      </c>
      <c r="BV32" s="46">
        <f>SUMIF(DRE!$A:$A,'Base CF'!$B32,DRE!BU:BU)</f>
        <v>241500.39567609999</v>
      </c>
      <c r="BW32" s="46">
        <f>SUMIF(DRE!$A:$A,'Base CF'!$B32,DRE!BV:BV)</f>
        <v>240743.34114420001</v>
      </c>
      <c r="BX32" s="46">
        <f>SUMIF(DRE!$A:$A,'Base CF'!$B32,DRE!BW:BW)</f>
        <v>240743.34114420001</v>
      </c>
      <c r="BY32" s="46">
        <f>SUMIF(DRE!$A:$A,'Base CF'!$B32,DRE!BX:BX)</f>
        <v>240743.34114420001</v>
      </c>
      <c r="BZ32" s="46">
        <f>SUMIF(DRE!$A:$A,'Base CF'!$B32,DRE!BY:BY)</f>
        <v>236958.06848469999</v>
      </c>
      <c r="CA32" s="46">
        <f>SUMIF(DRE!$A:$A,'Base CF'!$B32,DRE!BZ:BZ)</f>
        <v>236958.06848469999</v>
      </c>
      <c r="CB32" s="46">
        <f>SUMIF(DRE!$A:$A,'Base CF'!$B32,DRE!CA:CA)</f>
        <v>246365.2960986</v>
      </c>
      <c r="CC32" s="46">
        <f>SUMIF(DRE!$A:$A,'Base CF'!$B32,DRE!CB:CB)</f>
        <v>246365.2960986</v>
      </c>
      <c r="CD32" s="46">
        <f>SUMIF(DRE!$A:$A,'Base CF'!$B32,DRE!CC:CC)</f>
        <v>246365.2960986</v>
      </c>
      <c r="CE32" s="46">
        <f>SUMIF(DRE!$A:$A,'Base CF'!$B32,DRE!CD:CD)</f>
        <v>246365.2960986</v>
      </c>
      <c r="CF32" s="46">
        <f>SUMIF(DRE!$A:$A,'Base CF'!$B32,DRE!CE:CE)</f>
        <v>246365.2960986</v>
      </c>
      <c r="CG32" s="46">
        <f>SUMIF(DRE!$A:$A,'Base CF'!$B32,DRE!CF:CF)</f>
        <v>246365.2960986</v>
      </c>
      <c r="CH32" s="46">
        <f>SUMIF(DRE!$A:$A,'Base CF'!$B32,DRE!CG:CG)</f>
        <v>246365.2960986</v>
      </c>
      <c r="CI32" s="46">
        <f>SUMIF(DRE!$A:$A,'Base CF'!$B32,DRE!CH:CH)</f>
        <v>246365.2960986</v>
      </c>
      <c r="CJ32" s="46">
        <f>SUMIF(DRE!$A:$A,'Base CF'!$B32,DRE!CI:CI)</f>
        <v>246365.2960986</v>
      </c>
      <c r="CK32" s="46">
        <f>SUMIF(DRE!$A:$A,'Base CF'!$B32,DRE!CJ:CJ)</f>
        <v>246365.2960986</v>
      </c>
      <c r="CL32" s="46">
        <f>SUMIF(DRE!$A:$A,'Base CF'!$B32,DRE!CK:CK)</f>
        <v>246365.2960986</v>
      </c>
      <c r="CM32" s="46">
        <f>SUMIF(DRE!$A:$A,'Base CF'!$B32,DRE!CL:CL)</f>
        <v>246365.2960986</v>
      </c>
      <c r="CN32" s="46">
        <f>SUMIF(DRE!$A:$A,'Base CF'!$B32,DRE!CM:CM)</f>
        <v>255456.1828757</v>
      </c>
      <c r="CO32" s="46">
        <f>SUMIF(DRE!$A:$A,'Base CF'!$B32,DRE!CN:CN)</f>
        <v>255456.1828757</v>
      </c>
      <c r="CP32" s="46">
        <f>SUMIF(DRE!$A:$A,'Base CF'!$B32,DRE!CO:CO)</f>
        <v>255456.1828757</v>
      </c>
      <c r="CQ32" s="46">
        <f>SUMIF(DRE!$A:$A,'Base CF'!$B32,DRE!CP:CP)</f>
        <v>255456.1828757</v>
      </c>
      <c r="CR32" s="46">
        <f>SUMIF(DRE!$A:$A,'Base CF'!$B32,DRE!CQ:CQ)</f>
        <v>255456.1828757</v>
      </c>
      <c r="CS32" s="46">
        <f>SUMIF(DRE!$A:$A,'Base CF'!$B32,DRE!CR:CR)</f>
        <v>255456.1828757</v>
      </c>
      <c r="CT32" s="46">
        <f>SUMIF(DRE!$A:$A,'Base CF'!$B32,DRE!CS:CS)</f>
        <v>255456.1828757</v>
      </c>
      <c r="CU32" s="46">
        <f>SUMIF(DRE!$A:$A,'Base CF'!$B32,DRE!CT:CT)</f>
        <v>255456.1828757</v>
      </c>
      <c r="CV32" s="46">
        <f>SUMIF(DRE!$A:$A,'Base CF'!$B32,DRE!CU:CU)</f>
        <v>255456.1828757</v>
      </c>
      <c r="CW32" s="46">
        <f>SUMIF(DRE!$A:$A,'Base CF'!$B32,DRE!CV:CV)</f>
        <v>255456.1828757</v>
      </c>
      <c r="CX32" s="46">
        <f>SUMIF(DRE!$A:$A,'Base CF'!$B32,DRE!CW:CW)</f>
        <v>255456.1828757</v>
      </c>
      <c r="CY32" s="46">
        <f>SUMIF(DRE!$A:$A,'Base CF'!$B32,DRE!CX:CX)</f>
        <v>255456.1828757</v>
      </c>
      <c r="CZ32" s="46">
        <f>SUMIF(DRE!$A:$A,'Base CF'!$B32,DRE!CY:CY)</f>
        <v>264422.69033880002</v>
      </c>
      <c r="DA32" s="46">
        <f>SUMIF(DRE!$A:$A,'Base CF'!$B32,DRE!CZ:CZ)</f>
        <v>264422.69033880002</v>
      </c>
      <c r="DB32" s="46">
        <f>SUMIF(DRE!$A:$A,'Base CF'!$B32,DRE!DA:DA)</f>
        <v>264422.69033880002</v>
      </c>
      <c r="DC32" s="46">
        <f>SUMIF(DRE!$A:$A,'Base CF'!$B32,DRE!DB:DB)</f>
        <v>264422.69033880002</v>
      </c>
      <c r="DD32" s="46">
        <f>SUMIF(DRE!$A:$A,'Base CF'!$B32,DRE!DC:DC)</f>
        <v>264422.69033880002</v>
      </c>
      <c r="DE32" s="46">
        <f>SUMIF(DRE!$A:$A,'Base CF'!$B32,DRE!DD:DD)</f>
        <v>264422.69033880002</v>
      </c>
      <c r="DF32" s="46">
        <f>SUMIF(DRE!$A:$A,'Base CF'!$B32,DRE!DE:DE)</f>
        <v>264422.69033880002</v>
      </c>
    </row>
    <row r="33" spans="2:110" outlineLevel="1">
      <c r="B33" s="37" t="s">
        <v>157</v>
      </c>
      <c r="C33" s="46">
        <f>SUMIF(DRE!$A:$A,'Base CF'!$B33,DRE!B:B)</f>
        <v>1881.46</v>
      </c>
      <c r="D33" s="46">
        <f>SUMIF(DRE!$A:$A,'Base CF'!$B33,DRE!C:C)</f>
        <v>2571.3000000000002</v>
      </c>
      <c r="E33" s="46">
        <f>SUMIF(DRE!$A:$A,'Base CF'!$B33,DRE!D:D)</f>
        <v>2694.55</v>
      </c>
      <c r="F33" s="46">
        <f>SUMIF(DRE!$A:$A,'Base CF'!$B33,DRE!E:E)</f>
        <v>2644.55</v>
      </c>
      <c r="G33" s="46">
        <f>SUMIF(DRE!$A:$A,'Base CF'!$B33,DRE!F:F)</f>
        <v>2144.5500000000002</v>
      </c>
      <c r="H33" s="46">
        <f>SUMIF(DRE!$A:$A,'Base CF'!$B33,DRE!G:G)</f>
        <v>2844.55</v>
      </c>
      <c r="I33" s="46">
        <f>SUMIF(DRE!$A:$A,'Base CF'!$B33,DRE!H:H)</f>
        <v>2844.55</v>
      </c>
      <c r="J33" s="46">
        <f>SUMIF(DRE!$A:$A,'Base CF'!$B33,DRE!I:I)</f>
        <v>2129.6999999999998</v>
      </c>
      <c r="K33" s="46">
        <f>SUMIF(DRE!$A:$A,'Base CF'!$B33,DRE!J:J)</f>
        <v>2129.6999999999998</v>
      </c>
      <c r="L33" s="46">
        <f>SUMIF(DRE!$A:$A,'Base CF'!$B33,DRE!K:K)</f>
        <v>2375.1</v>
      </c>
      <c r="M33" s="46">
        <f>SUMIF(DRE!$A:$A,'Base CF'!$B33,DRE!L:L)</f>
        <v>2085.6</v>
      </c>
      <c r="N33" s="46">
        <f>SUMIF(DRE!$A:$A,'Base CF'!$B33,DRE!M:M)</f>
        <v>2170.6</v>
      </c>
      <c r="O33" s="46">
        <f>SUMIF(DRE!$A:$A,'Base CF'!$B33,DRE!N:N)</f>
        <v>2170.6</v>
      </c>
      <c r="P33" s="46">
        <f>SUMIF(DRE!$A:$A,'Base CF'!$B33,DRE!O:O)</f>
        <v>2205.8999999999996</v>
      </c>
      <c r="Q33" s="46">
        <f>SUMIF(DRE!$A:$A,'Base CF'!$B33,DRE!P:P)</f>
        <v>2205.8999999999996</v>
      </c>
      <c r="R33" s="46">
        <f>SUMIF(DRE!$A:$A,'Base CF'!$B33,DRE!Q:Q)</f>
        <v>2205.8999999999996</v>
      </c>
      <c r="S33" s="46">
        <f>SUMIF(DRE!$A:$A,'Base CF'!$B33,DRE!R:R)</f>
        <v>2205.8999999999996</v>
      </c>
      <c r="T33" s="46">
        <f>SUMIF(DRE!$A:$A,'Base CF'!$B33,DRE!S:S)</f>
        <v>2205.8999999999996</v>
      </c>
      <c r="U33" s="46">
        <f>SUMIF(DRE!$A:$A,'Base CF'!$B33,DRE!T:T)</f>
        <v>2205.8999999999996</v>
      </c>
      <c r="V33" s="46">
        <f>SUMIF(DRE!$A:$A,'Base CF'!$B33,DRE!U:U)</f>
        <v>2085.6</v>
      </c>
      <c r="W33" s="46">
        <f>SUMIF(DRE!$A:$A,'Base CF'!$B33,DRE!V:V)</f>
        <v>2085.6</v>
      </c>
      <c r="X33" s="46">
        <f>SUMIF(DRE!$A:$A,'Base CF'!$B33,DRE!W:W)</f>
        <v>2571.46</v>
      </c>
      <c r="Y33" s="46">
        <f>SUMIF(DRE!$A:$A,'Base CF'!$B33,DRE!X:X)</f>
        <v>2156</v>
      </c>
      <c r="Z33" s="46">
        <f>SUMIF(DRE!$A:$A,'Base CF'!$B33,DRE!Y:Y)</f>
        <v>1541</v>
      </c>
      <c r="AA33" s="46">
        <f>SUMIF(DRE!$A:$A,'Base CF'!$B33,DRE!Z:Z)</f>
        <v>770.5</v>
      </c>
      <c r="AB33" s="46">
        <f>SUMIF(DRE!$A:$A,'Base CF'!$B33,DRE!AA:AA)</f>
        <v>770.5</v>
      </c>
      <c r="AC33" s="46">
        <f>SUMIF(DRE!$A:$A,'Base CF'!$B33,DRE!AB:AB)</f>
        <v>770.5</v>
      </c>
      <c r="AD33" s="46">
        <f>SUMIF(DRE!$A:$A,'Base CF'!$B33,DRE!AC:AC)</f>
        <v>770.5</v>
      </c>
      <c r="AE33" s="46">
        <f>SUMIF(DRE!$A:$A,'Base CF'!$B33,DRE!AD:AD)</f>
        <v>545.4</v>
      </c>
      <c r="AF33" s="46">
        <f>SUMIF(DRE!$A:$A,'Base CF'!$B33,DRE!AE:AE)</f>
        <v>545.4</v>
      </c>
      <c r="AG33" s="46">
        <f>SUMIF(DRE!$A:$A,'Base CF'!$B33,DRE!AF:AF)</f>
        <v>545.4</v>
      </c>
      <c r="AH33" s="46">
        <f>SUMIF(DRE!$A:$A,'Base CF'!$B33,DRE!AG:AG)</f>
        <v>545.4</v>
      </c>
      <c r="AI33" s="46">
        <f>SUMIF(DRE!$A:$A,'Base CF'!$B33,DRE!AH:AH)</f>
        <v>1058.73</v>
      </c>
      <c r="AJ33" s="46">
        <f>SUMIF(DRE!$A:$A,'Base CF'!$B33,DRE!AI:AI)</f>
        <v>1315.4</v>
      </c>
      <c r="AK33" s="46">
        <f>SUMIF(DRE!$A:$A,'Base CF'!$B33,DRE!AJ:AJ)</f>
        <v>1315.4</v>
      </c>
      <c r="AL33" s="46">
        <f>SUMIF(DRE!$A:$A,'Base CF'!$B33,DRE!AK:AK)</f>
        <v>1315.4</v>
      </c>
      <c r="AM33" s="46">
        <f>SUMIF(DRE!$A:$A,'Base CF'!$B33,DRE!AL:AL)</f>
        <v>1540.5</v>
      </c>
      <c r="AN33" s="46">
        <f>SUMIF(DRE!$A:$A,'Base CF'!$B33,DRE!AM:AM)</f>
        <v>1540.5</v>
      </c>
      <c r="AO33" s="46">
        <f>SUMIF(DRE!$A:$A,'Base CF'!$B33,DRE!AN:AN)</f>
        <v>1541</v>
      </c>
      <c r="AP33" s="46">
        <f>SUMIF(DRE!$A:$A,'Base CF'!$B33,DRE!AO:AO)</f>
        <v>1178.5</v>
      </c>
      <c r="AQ33" s="46">
        <f>SUMIF(DRE!$A:$A,'Base CF'!$B33,DRE!AP:AP)</f>
        <v>1569.98</v>
      </c>
      <c r="AR33" s="46">
        <f>SUMIF(DRE!$A:$A,'Base CF'!$B33,DRE!AQ:AQ)</f>
        <v>1569.98</v>
      </c>
      <c r="AS33" s="46">
        <f>SUMIF(DRE!$A:$A,'Base CF'!$B33,DRE!AR:AR)</f>
        <v>1806.8</v>
      </c>
      <c r="AT33" s="46">
        <f>SUMIF(DRE!$A:$A,'Base CF'!$B33,DRE!AS:AS)</f>
        <v>1680.2</v>
      </c>
      <c r="AU33" s="46">
        <f>SUMIF(DRE!$A:$A,'Base CF'!$B33,DRE!AT:AT)</f>
        <v>3212.62</v>
      </c>
      <c r="AV33" s="46">
        <f>SUMIF(DRE!$A:$A,'Base CF'!$B33,DRE!AU:AU)</f>
        <v>3212.64</v>
      </c>
      <c r="AW33" s="46">
        <f>SUMIF(DRE!$A:$A,'Base CF'!$B33,DRE!AV:AV)</f>
        <v>2380.64</v>
      </c>
      <c r="AX33" s="46">
        <f>SUMIF(DRE!$A:$A,'Base CF'!$B33,DRE!AW:AW)</f>
        <v>2380.64</v>
      </c>
      <c r="AY33" s="46">
        <f>SUMIF(DRE!$A:$A,'Base CF'!$B33,DRE!AX:AX)</f>
        <v>1584</v>
      </c>
      <c r="AZ33" s="46">
        <f>SUMIF(DRE!$A:$A,'Base CF'!$B33,DRE!AY:AY)</f>
        <v>1584</v>
      </c>
      <c r="BA33" s="46">
        <f>SUMIF(DRE!$A:$A,'Base CF'!$B33,DRE!AZ:AZ)</f>
        <v>1584</v>
      </c>
      <c r="BB33" s="46">
        <f>SUMIF(DRE!$A:$A,'Base CF'!$B33,DRE!BA:BA)</f>
        <v>1584</v>
      </c>
      <c r="BC33" s="46">
        <f>SUMIF(DRE!$A:$A,'Base CF'!$B33,DRE!BB:BB)</f>
        <v>1597.06</v>
      </c>
      <c r="BD33" s="46">
        <f>SUMIF(DRE!$A:$A,'Base CF'!$B33,DRE!BC:BC)</f>
        <v>1584</v>
      </c>
      <c r="BE33" s="46">
        <f>SUMIF(DRE!$A:$A,'Base CF'!$B33,DRE!BD:BD)</f>
        <v>1584</v>
      </c>
      <c r="BF33" s="46">
        <f>SUMIF(DRE!$A:$A,'Base CF'!$B33,DRE!BE:BE)</f>
        <v>3912.05</v>
      </c>
      <c r="BG33" s="46">
        <f>SUMIF(DRE!$A:$A,'Base CF'!$B33,DRE!BF:BF)</f>
        <v>1696.52</v>
      </c>
      <c r="BH33" s="46">
        <f>SUMIF(DRE!$A:$A,'Base CF'!$B33,DRE!BG:BG)</f>
        <v>1696.52</v>
      </c>
      <c r="BI33" s="46">
        <f>SUMIF(DRE!$A:$A,'Base CF'!$B33,DRE!BH:BH)</f>
        <v>1696.52</v>
      </c>
      <c r="BJ33" s="46">
        <f>SUMIF(DRE!$A:$A,'Base CF'!$B33,DRE!BI:BI)</f>
        <v>1696.52</v>
      </c>
      <c r="BK33" s="46">
        <f>SUMIF(DRE!$A:$A,'Base CF'!$B33,DRE!BJ:BJ)</f>
        <v>1696.52</v>
      </c>
      <c r="BL33" s="46">
        <f>SUMIF(DRE!$A:$A,'Base CF'!$B33,DRE!BK:BK)</f>
        <v>1696.52</v>
      </c>
      <c r="BM33" s="46">
        <f>SUMIF(DRE!$A:$A,'Base CF'!$B33,DRE!BL:BL)</f>
        <v>1721.9677999999999</v>
      </c>
      <c r="BN33" s="46">
        <f>SUMIF(DRE!$A:$A,'Base CF'!$B33,DRE!BM:BM)</f>
        <v>1721.9677999999999</v>
      </c>
      <c r="BO33" s="46">
        <f>SUMIF(DRE!$A:$A,'Base CF'!$B33,DRE!BN:BN)</f>
        <v>1721.9677999999999</v>
      </c>
      <c r="BP33" s="46">
        <f>SUMIF(DRE!$A:$A,'Base CF'!$B33,DRE!BO:BO)</f>
        <v>1862.6525693000001</v>
      </c>
      <c r="BQ33" s="46">
        <f>SUMIF(DRE!$A:$A,'Base CF'!$B33,DRE!BP:BP)</f>
        <v>1862.6525693000001</v>
      </c>
      <c r="BR33" s="46">
        <f>SUMIF(DRE!$A:$A,'Base CF'!$B33,DRE!BQ:BQ)</f>
        <v>1862.6525693000001</v>
      </c>
      <c r="BS33" s="46">
        <f>SUMIF(DRE!$A:$A,'Base CF'!$B33,DRE!BR:BR)</f>
        <v>1862.6525693000001</v>
      </c>
      <c r="BT33" s="46">
        <f>SUMIF(DRE!$A:$A,'Base CF'!$B33,DRE!BS:BS)</f>
        <v>1862.6525693000001</v>
      </c>
      <c r="BU33" s="46">
        <f>SUMIF(DRE!$A:$A,'Base CF'!$B33,DRE!BT:BT)</f>
        <v>1862.6525693000001</v>
      </c>
      <c r="BV33" s="46">
        <f>SUMIF(DRE!$A:$A,'Base CF'!$B33,DRE!BU:BU)</f>
        <v>1862.6525693000001</v>
      </c>
      <c r="BW33" s="46">
        <f>SUMIF(DRE!$A:$A,'Base CF'!$B33,DRE!BV:BV)</f>
        <v>1862.6525693000001</v>
      </c>
      <c r="BX33" s="46">
        <f>SUMIF(DRE!$A:$A,'Base CF'!$B33,DRE!BW:BW)</f>
        <v>1862.6525693000001</v>
      </c>
      <c r="BY33" s="46">
        <f>SUMIF(DRE!$A:$A,'Base CF'!$B33,DRE!BX:BX)</f>
        <v>1862.6525693000001</v>
      </c>
      <c r="BZ33" s="46">
        <f>SUMIF(DRE!$A:$A,'Base CF'!$B33,DRE!BY:BY)</f>
        <v>1862.6525693000001</v>
      </c>
      <c r="CA33" s="46">
        <f>SUMIF(DRE!$A:$A,'Base CF'!$B33,DRE!BZ:BZ)</f>
        <v>1862.6525693000001</v>
      </c>
      <c r="CB33" s="46">
        <f>SUMIF(DRE!$A:$A,'Base CF'!$B33,DRE!CA:CA)</f>
        <v>1936.5998044</v>
      </c>
      <c r="CC33" s="46">
        <f>SUMIF(DRE!$A:$A,'Base CF'!$B33,DRE!CB:CB)</f>
        <v>1936.5998044</v>
      </c>
      <c r="CD33" s="46">
        <f>SUMIF(DRE!$A:$A,'Base CF'!$B33,DRE!CC:CC)</f>
        <v>1936.5998044</v>
      </c>
      <c r="CE33" s="46">
        <f>SUMIF(DRE!$A:$A,'Base CF'!$B33,DRE!CD:CD)</f>
        <v>1936.5998044</v>
      </c>
      <c r="CF33" s="46">
        <f>SUMIF(DRE!$A:$A,'Base CF'!$B33,DRE!CE:CE)</f>
        <v>1936.5998044</v>
      </c>
      <c r="CG33" s="46">
        <f>SUMIF(DRE!$A:$A,'Base CF'!$B33,DRE!CF:CF)</f>
        <v>1936.5998044</v>
      </c>
      <c r="CH33" s="46">
        <f>SUMIF(DRE!$A:$A,'Base CF'!$B33,DRE!CG:CG)</f>
        <v>1936.5998044</v>
      </c>
      <c r="CI33" s="46">
        <f>SUMIF(DRE!$A:$A,'Base CF'!$B33,DRE!CH:CH)</f>
        <v>1936.5998044</v>
      </c>
      <c r="CJ33" s="46">
        <f>SUMIF(DRE!$A:$A,'Base CF'!$B33,DRE!CI:CI)</f>
        <v>1936.5998044</v>
      </c>
      <c r="CK33" s="46">
        <f>SUMIF(DRE!$A:$A,'Base CF'!$B33,DRE!CJ:CJ)</f>
        <v>1936.5998044</v>
      </c>
      <c r="CL33" s="46">
        <f>SUMIF(DRE!$A:$A,'Base CF'!$B33,DRE!CK:CK)</f>
        <v>1936.5998044</v>
      </c>
      <c r="CM33" s="46">
        <f>SUMIF(DRE!$A:$A,'Base CF'!$B33,DRE!CL:CL)</f>
        <v>1936.5998044</v>
      </c>
      <c r="CN33" s="46">
        <f>SUMIF(DRE!$A:$A,'Base CF'!$B33,DRE!CM:CM)</f>
        <v>2008.0602805000001</v>
      </c>
      <c r="CO33" s="46">
        <f>SUMIF(DRE!$A:$A,'Base CF'!$B33,DRE!CN:CN)</f>
        <v>2008.0602805000001</v>
      </c>
      <c r="CP33" s="46">
        <f>SUMIF(DRE!$A:$A,'Base CF'!$B33,DRE!CO:CO)</f>
        <v>2008.0602805000001</v>
      </c>
      <c r="CQ33" s="46">
        <f>SUMIF(DRE!$A:$A,'Base CF'!$B33,DRE!CP:CP)</f>
        <v>2008.0602805000001</v>
      </c>
      <c r="CR33" s="46">
        <f>SUMIF(DRE!$A:$A,'Base CF'!$B33,DRE!CQ:CQ)</f>
        <v>2008.0602805000001</v>
      </c>
      <c r="CS33" s="46">
        <f>SUMIF(DRE!$A:$A,'Base CF'!$B33,DRE!CR:CR)</f>
        <v>2008.0602805000001</v>
      </c>
      <c r="CT33" s="46">
        <f>SUMIF(DRE!$A:$A,'Base CF'!$B33,DRE!CS:CS)</f>
        <v>2008.0602805000001</v>
      </c>
      <c r="CU33" s="46">
        <f>SUMIF(DRE!$A:$A,'Base CF'!$B33,DRE!CT:CT)</f>
        <v>0</v>
      </c>
      <c r="CV33" s="46">
        <f>SUMIF(DRE!$A:$A,'Base CF'!$B33,DRE!CU:CU)</f>
        <v>0</v>
      </c>
      <c r="CW33" s="46">
        <f>SUMIF(DRE!$A:$A,'Base CF'!$B33,DRE!CV:CV)</f>
        <v>0</v>
      </c>
      <c r="CX33" s="46">
        <f>SUMIF(DRE!$A:$A,'Base CF'!$B33,DRE!CW:CW)</f>
        <v>0</v>
      </c>
      <c r="CY33" s="46">
        <f>SUMIF(DRE!$A:$A,'Base CF'!$B33,DRE!CX:CX)</f>
        <v>0</v>
      </c>
      <c r="CZ33" s="46">
        <f>SUMIF(DRE!$A:$A,'Base CF'!$B33,DRE!CY:CY)</f>
        <v>0</v>
      </c>
      <c r="DA33" s="46">
        <f>SUMIF(DRE!$A:$A,'Base CF'!$B33,DRE!CZ:CZ)</f>
        <v>0</v>
      </c>
      <c r="DB33" s="46">
        <f>SUMIF(DRE!$A:$A,'Base CF'!$B33,DRE!DA:DA)</f>
        <v>0</v>
      </c>
      <c r="DC33" s="46">
        <f>SUMIF(DRE!$A:$A,'Base CF'!$B33,DRE!DB:DB)</f>
        <v>0</v>
      </c>
      <c r="DD33" s="46">
        <f>SUMIF(DRE!$A:$A,'Base CF'!$B33,DRE!DC:DC)</f>
        <v>0</v>
      </c>
      <c r="DE33" s="46">
        <f>SUMIF(DRE!$A:$A,'Base CF'!$B33,DRE!DD:DD)</f>
        <v>0</v>
      </c>
      <c r="DF33" s="46">
        <f>SUMIF(DRE!$A:$A,'Base CF'!$B33,DRE!DE:DE)</f>
        <v>0</v>
      </c>
    </row>
    <row r="34" spans="2:110" outlineLevel="1">
      <c r="B34" s="37" t="s">
        <v>143</v>
      </c>
      <c r="C34" s="46">
        <f>SUMIF(DRE!$A:$A,'Base CF'!$B34,DRE!B:B)</f>
        <v>27257.5</v>
      </c>
      <c r="D34" s="46">
        <f>SUMIF(DRE!$A:$A,'Base CF'!$B34,DRE!C:C)</f>
        <v>24445.01</v>
      </c>
      <c r="E34" s="46">
        <f>SUMIF(DRE!$A:$A,'Base CF'!$B34,DRE!D:D)</f>
        <v>26450.85</v>
      </c>
      <c r="F34" s="46">
        <f>SUMIF(DRE!$A:$A,'Base CF'!$B34,DRE!E:E)</f>
        <v>24001.17</v>
      </c>
      <c r="G34" s="46">
        <f>SUMIF(DRE!$A:$A,'Base CF'!$B34,DRE!F:F)</f>
        <v>26729.63</v>
      </c>
      <c r="H34" s="46">
        <f>SUMIF(DRE!$A:$A,'Base CF'!$B34,DRE!G:G)</f>
        <v>24920.31</v>
      </c>
      <c r="I34" s="46">
        <f>SUMIF(DRE!$A:$A,'Base CF'!$B34,DRE!H:H)</f>
        <v>26840.81</v>
      </c>
      <c r="J34" s="46">
        <f>SUMIF(DRE!$A:$A,'Base CF'!$B34,DRE!I:I)</f>
        <v>16265.34</v>
      </c>
      <c r="K34" s="46">
        <f>SUMIF(DRE!$A:$A,'Base CF'!$B34,DRE!J:J)</f>
        <v>16475.95</v>
      </c>
      <c r="L34" s="46">
        <f>SUMIF(DRE!$A:$A,'Base CF'!$B34,DRE!K:K)</f>
        <v>15980.19</v>
      </c>
      <c r="M34" s="46">
        <f>SUMIF(DRE!$A:$A,'Base CF'!$B34,DRE!L:L)</f>
        <v>33670.33</v>
      </c>
      <c r="N34" s="46">
        <f>SUMIF(DRE!$A:$A,'Base CF'!$B34,DRE!M:M)</f>
        <v>17150.240000000002</v>
      </c>
      <c r="O34" s="46">
        <f>SUMIF(DRE!$A:$A,'Base CF'!$B34,DRE!N:N)</f>
        <v>3286.9700000000003</v>
      </c>
      <c r="P34" s="46">
        <f>SUMIF(DRE!$A:$A,'Base CF'!$B34,DRE!O:O)</f>
        <v>30030.79</v>
      </c>
      <c r="Q34" s="46">
        <f>SUMIF(DRE!$A:$A,'Base CF'!$B34,DRE!P:P)</f>
        <v>22779.4</v>
      </c>
      <c r="R34" s="46">
        <f>SUMIF(DRE!$A:$A,'Base CF'!$B34,DRE!Q:Q)</f>
        <v>35678.839999999997</v>
      </c>
      <c r="S34" s="46">
        <f>SUMIF(DRE!$A:$A,'Base CF'!$B34,DRE!R:R)</f>
        <v>17330.63</v>
      </c>
      <c r="T34" s="46">
        <f>SUMIF(DRE!$A:$A,'Base CF'!$B34,DRE!S:S)</f>
        <v>26216.69</v>
      </c>
      <c r="U34" s="46">
        <f>SUMIF(DRE!$A:$A,'Base CF'!$B34,DRE!T:T)</f>
        <v>26696.76</v>
      </c>
      <c r="V34" s="46">
        <f>SUMIF(DRE!$A:$A,'Base CF'!$B34,DRE!U:U)</f>
        <v>46837.120000000003</v>
      </c>
      <c r="W34" s="46">
        <f>SUMIF(DRE!$A:$A,'Base CF'!$B34,DRE!V:V)</f>
        <v>26681.360000000001</v>
      </c>
      <c r="X34" s="46">
        <f>SUMIF(DRE!$A:$A,'Base CF'!$B34,DRE!W:W)</f>
        <v>30761.23</v>
      </c>
      <c r="Y34" s="46">
        <f>SUMIF(DRE!$A:$A,'Base CF'!$B34,DRE!X:X)</f>
        <v>15228.96</v>
      </c>
      <c r="Z34" s="46">
        <f>SUMIF(DRE!$A:$A,'Base CF'!$B34,DRE!Y:Y)</f>
        <v>44487.62000000001</v>
      </c>
      <c r="AA34" s="46">
        <f>SUMIF(DRE!$A:$A,'Base CF'!$B34,DRE!Z:Z)</f>
        <v>32225.589999999997</v>
      </c>
      <c r="AB34" s="46">
        <f>SUMIF(DRE!$A:$A,'Base CF'!$B34,DRE!AA:AA)</f>
        <v>19169.46</v>
      </c>
      <c r="AC34" s="46">
        <f>SUMIF(DRE!$A:$A,'Base CF'!$B34,DRE!AB:AB)</f>
        <v>52000.2</v>
      </c>
      <c r="AD34" s="46">
        <f>SUMIF(DRE!$A:$A,'Base CF'!$B34,DRE!AC:AC)</f>
        <v>13013.8</v>
      </c>
      <c r="AE34" s="46">
        <f>SUMIF(DRE!$A:$A,'Base CF'!$B34,DRE!AD:AD)</f>
        <v>49798.91</v>
      </c>
      <c r="AF34" s="46">
        <f>SUMIF(DRE!$A:$A,'Base CF'!$B34,DRE!AE:AE)</f>
        <v>12017.63</v>
      </c>
      <c r="AG34" s="46">
        <f>SUMIF(DRE!$A:$A,'Base CF'!$B34,DRE!AF:AF)</f>
        <v>44589.180000000008</v>
      </c>
      <c r="AH34" s="46">
        <f>SUMIF(DRE!$A:$A,'Base CF'!$B34,DRE!AG:AG)</f>
        <v>24244.080000000002</v>
      </c>
      <c r="AI34" s="46">
        <f>SUMIF(DRE!$A:$A,'Base CF'!$B34,DRE!AH:AH)</f>
        <v>50136.94</v>
      </c>
      <c r="AJ34" s="46">
        <f>SUMIF(DRE!$A:$A,'Base CF'!$B34,DRE!AI:AI)</f>
        <v>34215.320000000007</v>
      </c>
      <c r="AK34" s="46">
        <f>SUMIF(DRE!$A:$A,'Base CF'!$B34,DRE!AJ:AJ)</f>
        <v>41001.990000000013</v>
      </c>
      <c r="AL34" s="46">
        <f>SUMIF(DRE!$A:$A,'Base CF'!$B34,DRE!AK:AK)</f>
        <v>34033.039999999994</v>
      </c>
      <c r="AM34" s="46">
        <f>SUMIF(DRE!$A:$A,'Base CF'!$B34,DRE!AL:AL)</f>
        <v>32768.080000000002</v>
      </c>
      <c r="AN34" s="46">
        <f>SUMIF(DRE!$A:$A,'Base CF'!$B34,DRE!AM:AM)</f>
        <v>44827.81</v>
      </c>
      <c r="AO34" s="46">
        <f>SUMIF(DRE!$A:$A,'Base CF'!$B34,DRE!AN:AN)</f>
        <v>124011.73</v>
      </c>
      <c r="AP34" s="46">
        <f>SUMIF(DRE!$A:$A,'Base CF'!$B34,DRE!AO:AO)</f>
        <v>33305.800000000003</v>
      </c>
      <c r="AQ34" s="46">
        <f>SUMIF(DRE!$A:$A,'Base CF'!$B34,DRE!AP:AP)</f>
        <v>36812.92</v>
      </c>
      <c r="AR34" s="46">
        <f>SUMIF(DRE!$A:$A,'Base CF'!$B34,DRE!AQ:AQ)</f>
        <v>46640.55</v>
      </c>
      <c r="AS34" s="46">
        <f>SUMIF(DRE!$A:$A,'Base CF'!$B34,DRE!AR:AR)</f>
        <v>222.07</v>
      </c>
      <c r="AT34" s="46">
        <f>SUMIF(DRE!$A:$A,'Base CF'!$B34,DRE!AS:AS)</f>
        <v>1600</v>
      </c>
      <c r="AU34" s="46">
        <f>SUMIF(DRE!$A:$A,'Base CF'!$B34,DRE!AT:AT)</f>
        <v>0</v>
      </c>
      <c r="AV34" s="46">
        <f>SUMIF(DRE!$A:$A,'Base CF'!$B34,DRE!AU:AU)</f>
        <v>0</v>
      </c>
      <c r="AW34" s="46">
        <f>SUMIF(DRE!$A:$A,'Base CF'!$B34,DRE!AV:AV)</f>
        <v>149674.51999999999</v>
      </c>
      <c r="AX34" s="46">
        <f>SUMIF(DRE!$A:$A,'Base CF'!$B34,DRE!AW:AW)</f>
        <v>0</v>
      </c>
      <c r="AY34" s="46">
        <f>SUMIF(DRE!$A:$A,'Base CF'!$B34,DRE!AX:AX)</f>
        <v>0</v>
      </c>
      <c r="AZ34" s="46">
        <f>SUMIF(DRE!$A:$A,'Base CF'!$B34,DRE!AY:AY)</f>
        <v>0</v>
      </c>
      <c r="BA34" s="46">
        <f>SUMIF(DRE!$A:$A,'Base CF'!$B34,DRE!AZ:AZ)</f>
        <v>0</v>
      </c>
      <c r="BB34" s="46">
        <f>SUMIF(DRE!$A:$A,'Base CF'!$B34,DRE!BA:BA)</f>
        <v>0</v>
      </c>
      <c r="BC34" s="46">
        <f>SUMIF(DRE!$A:$A,'Base CF'!$B34,DRE!BB:BB)</f>
        <v>868.64</v>
      </c>
      <c r="BD34" s="46">
        <f>SUMIF(DRE!$A:$A,'Base CF'!$B34,DRE!BC:BC)</f>
        <v>0</v>
      </c>
      <c r="BE34" s="46">
        <f>SUMIF(DRE!$A:$A,'Base CF'!$B34,DRE!BD:BD)</f>
        <v>0</v>
      </c>
      <c r="BF34" s="46">
        <f>SUMIF(DRE!$A:$A,'Base CF'!$B34,DRE!BE:BE)</f>
        <v>0</v>
      </c>
      <c r="BG34" s="46">
        <f>SUMIF(DRE!$A:$A,'Base CF'!$B34,DRE!BF:BF)</f>
        <v>79102.021722699996</v>
      </c>
      <c r="BH34" s="46">
        <f>SUMIF(DRE!$A:$A,'Base CF'!$B34,DRE!BG:BG)</f>
        <v>70797.477599999998</v>
      </c>
      <c r="BI34" s="46">
        <f>SUMIF(DRE!$A:$A,'Base CF'!$B34,DRE!BH:BH)</f>
        <v>70797.477599999998</v>
      </c>
      <c r="BJ34" s="46">
        <f>SUMIF(DRE!$A:$A,'Base CF'!$B34,DRE!BI:BI)</f>
        <v>70797.477599999998</v>
      </c>
      <c r="BK34" s="46">
        <f>SUMIF(DRE!$A:$A,'Base CF'!$B34,DRE!BJ:BJ)</f>
        <v>70797.477599999998</v>
      </c>
      <c r="BL34" s="46">
        <f>SUMIF(DRE!$A:$A,'Base CF'!$B34,DRE!BK:BK)</f>
        <v>70797.477599999998</v>
      </c>
      <c r="BM34" s="46">
        <f>SUMIF(DRE!$A:$A,'Base CF'!$B34,DRE!BL:BL)</f>
        <v>70797.477599999998</v>
      </c>
      <c r="BN34" s="46">
        <f>SUMIF(DRE!$A:$A,'Base CF'!$B34,DRE!BM:BM)</f>
        <v>92876.868600000002</v>
      </c>
      <c r="BO34" s="46">
        <f>SUMIF(DRE!$A:$A,'Base CF'!$B34,DRE!BN:BN)</f>
        <v>92876.868600000002</v>
      </c>
      <c r="BP34" s="46">
        <f>SUMIF(DRE!$A:$A,'Base CF'!$B34,DRE!BO:BO)</f>
        <v>92876.868600000002</v>
      </c>
      <c r="BQ34" s="46">
        <f>SUMIF(DRE!$A:$A,'Base CF'!$B34,DRE!BP:BP)</f>
        <v>92876.868600000002</v>
      </c>
      <c r="BR34" s="46">
        <f>SUMIF(DRE!$A:$A,'Base CF'!$B34,DRE!BQ:BQ)</f>
        <v>98142.987049999996</v>
      </c>
      <c r="BS34" s="46">
        <f>SUMIF(DRE!$A:$A,'Base CF'!$B34,DRE!BR:BR)</f>
        <v>92876.868600000002</v>
      </c>
      <c r="BT34" s="46">
        <f>SUMIF(DRE!$A:$A,'Base CF'!$B34,DRE!BS:BS)</f>
        <v>92876.868600000002</v>
      </c>
      <c r="BU34" s="46">
        <f>SUMIF(DRE!$A:$A,'Base CF'!$B34,DRE!BT:BT)</f>
        <v>92876.868600000002</v>
      </c>
      <c r="BV34" s="46">
        <f>SUMIF(DRE!$A:$A,'Base CF'!$B34,DRE!BU:BU)</f>
        <v>92876.868600000002</v>
      </c>
      <c r="BW34" s="46">
        <f>SUMIF(DRE!$A:$A,'Base CF'!$B34,DRE!BV:BV)</f>
        <v>92876.868600000002</v>
      </c>
      <c r="BX34" s="46">
        <f>SUMIF(DRE!$A:$A,'Base CF'!$B34,DRE!BW:BW)</f>
        <v>92876.868600000002</v>
      </c>
      <c r="BY34" s="46">
        <f>SUMIF(DRE!$A:$A,'Base CF'!$B34,DRE!BX:BX)</f>
        <v>92876.868600000002</v>
      </c>
      <c r="BZ34" s="46">
        <f>SUMIF(DRE!$A:$A,'Base CF'!$B34,DRE!BY:BY)</f>
        <v>92876.868600000002</v>
      </c>
      <c r="CA34" s="46">
        <f>SUMIF(DRE!$A:$A,'Base CF'!$B34,DRE!BZ:BZ)</f>
        <v>92876.868600000002</v>
      </c>
      <c r="CB34" s="46">
        <f>SUMIF(DRE!$A:$A,'Base CF'!$B34,DRE!CA:CA)</f>
        <v>92876.868600000002</v>
      </c>
      <c r="CC34" s="46">
        <f>SUMIF(DRE!$A:$A,'Base CF'!$B34,DRE!CB:CB)</f>
        <v>92876.868600000002</v>
      </c>
      <c r="CD34" s="46">
        <f>SUMIF(DRE!$A:$A,'Base CF'!$B34,DRE!CC:CC)</f>
        <v>96564.080283799995</v>
      </c>
      <c r="CE34" s="46">
        <f>SUMIF(DRE!$A:$A,'Base CF'!$B34,DRE!CD:CD)</f>
        <v>92876.868600000002</v>
      </c>
      <c r="CF34" s="46">
        <f>SUMIF(DRE!$A:$A,'Base CF'!$B34,DRE!CE:CE)</f>
        <v>92876.868600000002</v>
      </c>
      <c r="CG34" s="46">
        <f>SUMIF(DRE!$A:$A,'Base CF'!$B34,DRE!CF:CF)</f>
        <v>92876.868600000002</v>
      </c>
      <c r="CH34" s="46">
        <f>SUMIF(DRE!$A:$A,'Base CF'!$B34,DRE!CG:CG)</f>
        <v>92876.868600000002</v>
      </c>
      <c r="CI34" s="46">
        <f>SUMIF(DRE!$A:$A,'Base CF'!$B34,DRE!CH:CH)</f>
        <v>92876.868600000002</v>
      </c>
      <c r="CJ34" s="46">
        <f>SUMIF(DRE!$A:$A,'Base CF'!$B34,DRE!CI:CI)</f>
        <v>92876.868600000002</v>
      </c>
      <c r="CK34" s="46">
        <f>SUMIF(DRE!$A:$A,'Base CF'!$B34,DRE!CJ:CJ)</f>
        <v>92876.868600000002</v>
      </c>
      <c r="CL34" s="46">
        <f>SUMIF(DRE!$A:$A,'Base CF'!$B34,DRE!CK:CK)</f>
        <v>92876.868600000002</v>
      </c>
      <c r="CM34" s="46">
        <f>SUMIF(DRE!$A:$A,'Base CF'!$B34,DRE!CL:CL)</f>
        <v>92876.868600000002</v>
      </c>
      <c r="CN34" s="46">
        <f>SUMIF(DRE!$A:$A,'Base CF'!$B34,DRE!CM:CM)</f>
        <v>92876.868600000002</v>
      </c>
      <c r="CO34" s="46">
        <f>SUMIF(DRE!$A:$A,'Base CF'!$B34,DRE!CN:CN)</f>
        <v>92876.868600000002</v>
      </c>
      <c r="CP34" s="46">
        <f>SUMIF(DRE!$A:$A,'Base CF'!$B34,DRE!CO:CO)</f>
        <v>96304.025051699995</v>
      </c>
      <c r="CQ34" s="46">
        <f>SUMIF(DRE!$A:$A,'Base CF'!$B34,DRE!CP:CP)</f>
        <v>92876.868600000002</v>
      </c>
      <c r="CR34" s="46">
        <f>SUMIF(DRE!$A:$A,'Base CF'!$B34,DRE!CQ:CQ)</f>
        <v>92876.868600000002</v>
      </c>
      <c r="CS34" s="46">
        <f>SUMIF(DRE!$A:$A,'Base CF'!$B34,DRE!CR:CR)</f>
        <v>92876.868600000002</v>
      </c>
      <c r="CT34" s="46">
        <f>SUMIF(DRE!$A:$A,'Base CF'!$B34,DRE!CS:CS)</f>
        <v>92876.868600000002</v>
      </c>
      <c r="CU34" s="46">
        <f>SUMIF(DRE!$A:$A,'Base CF'!$B34,DRE!CT:CT)</f>
        <v>92876.868600000002</v>
      </c>
      <c r="CV34" s="46">
        <f>SUMIF(DRE!$A:$A,'Base CF'!$B34,DRE!CU:CU)</f>
        <v>92876.868600000002</v>
      </c>
      <c r="CW34" s="46">
        <f>SUMIF(DRE!$A:$A,'Base CF'!$B34,DRE!CV:CV)</f>
        <v>92876.868600000002</v>
      </c>
      <c r="CX34" s="46">
        <f>SUMIF(DRE!$A:$A,'Base CF'!$B34,DRE!CW:CW)</f>
        <v>92876.868600000002</v>
      </c>
      <c r="CY34" s="46">
        <f>SUMIF(DRE!$A:$A,'Base CF'!$B34,DRE!CX:CX)</f>
        <v>92876.868600000002</v>
      </c>
      <c r="CZ34" s="46">
        <f>SUMIF(DRE!$A:$A,'Base CF'!$B34,DRE!CY:CY)</f>
        <v>92876.868600000002</v>
      </c>
      <c r="DA34" s="46">
        <f>SUMIF(DRE!$A:$A,'Base CF'!$B34,DRE!CZ:CZ)</f>
        <v>92876.868600000002</v>
      </c>
      <c r="DB34" s="46">
        <f>SUMIF(DRE!$A:$A,'Base CF'!$B34,DRE!DA:DA)</f>
        <v>96136.846688200007</v>
      </c>
      <c r="DC34" s="46">
        <f>SUMIF(DRE!$A:$A,'Base CF'!$B34,DRE!DB:DB)</f>
        <v>92876.868600000002</v>
      </c>
      <c r="DD34" s="46">
        <f>SUMIF(DRE!$A:$A,'Base CF'!$B34,DRE!DC:DC)</f>
        <v>92876.868600000002</v>
      </c>
      <c r="DE34" s="46">
        <f>SUMIF(DRE!$A:$A,'Base CF'!$B34,DRE!DD:DD)</f>
        <v>92876.868600000002</v>
      </c>
      <c r="DF34" s="46">
        <f>SUMIF(DRE!$A:$A,'Base CF'!$B34,DRE!DE:DE)</f>
        <v>92876.868600000002</v>
      </c>
    </row>
    <row r="35" spans="2:110" outlineLevel="1">
      <c r="B35" s="37" t="s">
        <v>144</v>
      </c>
      <c r="C35" s="46">
        <f>SUMIF(DRE!$A:$A,'Base CF'!$B35,DRE!B:B)</f>
        <v>89415.200000000012</v>
      </c>
      <c r="D35" s="46">
        <f>SUMIF(DRE!$A:$A,'Base CF'!$B35,DRE!C:C)</f>
        <v>103123.88</v>
      </c>
      <c r="E35" s="46">
        <f>SUMIF(DRE!$A:$A,'Base CF'!$B35,DRE!D:D)</f>
        <v>97363.1</v>
      </c>
      <c r="F35" s="46">
        <f>SUMIF(DRE!$A:$A,'Base CF'!$B35,DRE!E:E)</f>
        <v>49722.400000000001</v>
      </c>
      <c r="G35" s="46">
        <f>SUMIF(DRE!$A:$A,'Base CF'!$B35,DRE!F:F)</f>
        <v>43658.7</v>
      </c>
      <c r="H35" s="46">
        <f>SUMIF(DRE!$A:$A,'Base CF'!$B35,DRE!G:G)</f>
        <v>87733.89</v>
      </c>
      <c r="I35" s="46">
        <f>SUMIF(DRE!$A:$A,'Base CF'!$B35,DRE!H:H)</f>
        <v>86847.01</v>
      </c>
      <c r="J35" s="46">
        <f>SUMIF(DRE!$A:$A,'Base CF'!$B35,DRE!I:I)</f>
        <v>87625.34</v>
      </c>
      <c r="K35" s="46">
        <f>SUMIF(DRE!$A:$A,'Base CF'!$B35,DRE!J:J)</f>
        <v>50270.64</v>
      </c>
      <c r="L35" s="46">
        <f>SUMIF(DRE!$A:$A,'Base CF'!$B35,DRE!K:K)</f>
        <v>89308.44</v>
      </c>
      <c r="M35" s="46">
        <f>SUMIF(DRE!$A:$A,'Base CF'!$B35,DRE!L:L)</f>
        <v>46957.87</v>
      </c>
      <c r="N35" s="46">
        <f>SUMIF(DRE!$A:$A,'Base CF'!$B35,DRE!M:M)</f>
        <v>85769.65</v>
      </c>
      <c r="O35" s="46">
        <f>SUMIF(DRE!$A:$A,'Base CF'!$B35,DRE!N:N)</f>
        <v>48624.59</v>
      </c>
      <c r="P35" s="46">
        <f>SUMIF(DRE!$A:$A,'Base CF'!$B35,DRE!O:O)</f>
        <v>87591.510000000009</v>
      </c>
      <c r="Q35" s="46">
        <f>SUMIF(DRE!$A:$A,'Base CF'!$B35,DRE!P:P)</f>
        <v>49442.19</v>
      </c>
      <c r="R35" s="46">
        <f>SUMIF(DRE!$A:$A,'Base CF'!$B35,DRE!Q:Q)</f>
        <v>133204.98000000001</v>
      </c>
      <c r="S35" s="46">
        <f>SUMIF(DRE!$A:$A,'Base CF'!$B35,DRE!R:R)</f>
        <v>125254.48</v>
      </c>
      <c r="T35" s="46">
        <f>SUMIF(DRE!$A:$A,'Base CF'!$B35,DRE!S:S)</f>
        <v>97829.16</v>
      </c>
      <c r="U35" s="46">
        <f>SUMIF(DRE!$A:$A,'Base CF'!$B35,DRE!T:T)</f>
        <v>55018.67</v>
      </c>
      <c r="V35" s="46">
        <f>SUMIF(DRE!$A:$A,'Base CF'!$B35,DRE!U:U)</f>
        <v>98172.05</v>
      </c>
      <c r="W35" s="46">
        <f>SUMIF(DRE!$A:$A,'Base CF'!$B35,DRE!V:V)</f>
        <v>73017.41</v>
      </c>
      <c r="X35" s="46">
        <f>SUMIF(DRE!$A:$A,'Base CF'!$B35,DRE!W:W)</f>
        <v>96825.450000000012</v>
      </c>
      <c r="Y35" s="46">
        <f>SUMIF(DRE!$A:$A,'Base CF'!$B35,DRE!X:X)</f>
        <v>0</v>
      </c>
      <c r="Z35" s="46">
        <f>SUMIF(DRE!$A:$A,'Base CF'!$B35,DRE!Y:Y)</f>
        <v>0</v>
      </c>
      <c r="AA35" s="46">
        <f>SUMIF(DRE!$A:$A,'Base CF'!$B35,DRE!Z:Z)</f>
        <v>0</v>
      </c>
      <c r="AB35" s="46">
        <f>SUMIF(DRE!$A:$A,'Base CF'!$B35,DRE!AA:AA)</f>
        <v>0</v>
      </c>
      <c r="AC35" s="46">
        <f>SUMIF(DRE!$A:$A,'Base CF'!$B35,DRE!AB:AB)</f>
        <v>0</v>
      </c>
      <c r="AD35" s="46">
        <f>SUMIF(DRE!$A:$A,'Base CF'!$B35,DRE!AC:AC)</f>
        <v>226.29</v>
      </c>
      <c r="AE35" s="46">
        <f>SUMIF(DRE!$A:$A,'Base CF'!$B35,DRE!AD:AD)</f>
        <v>0</v>
      </c>
      <c r="AF35" s="46">
        <f>SUMIF(DRE!$A:$A,'Base CF'!$B35,DRE!AE:AE)</f>
        <v>79096.08</v>
      </c>
      <c r="AG35" s="46">
        <f>SUMIF(DRE!$A:$A,'Base CF'!$B35,DRE!AF:AF)</f>
        <v>789945.13</v>
      </c>
      <c r="AH35" s="46">
        <f>SUMIF(DRE!$A:$A,'Base CF'!$B35,DRE!AG:AG)</f>
        <v>126218.97</v>
      </c>
      <c r="AI35" s="46">
        <f>SUMIF(DRE!$A:$A,'Base CF'!$B35,DRE!AH:AH)</f>
        <v>126272.75</v>
      </c>
      <c r="AJ35" s="46">
        <f>SUMIF(DRE!$A:$A,'Base CF'!$B35,DRE!AI:AI)</f>
        <v>125100.51000000001</v>
      </c>
      <c r="AK35" s="46">
        <f>SUMIF(DRE!$A:$A,'Base CF'!$B35,DRE!AJ:AJ)</f>
        <v>125212.86</v>
      </c>
      <c r="AL35" s="46">
        <f>SUMIF(DRE!$A:$A,'Base CF'!$B35,DRE!AK:AK)</f>
        <v>122748.81</v>
      </c>
      <c r="AM35" s="46">
        <f>SUMIF(DRE!$A:$A,'Base CF'!$B35,DRE!AL:AL)</f>
        <v>0</v>
      </c>
      <c r="AN35" s="46">
        <f>SUMIF(DRE!$A:$A,'Base CF'!$B35,DRE!AM:AM)</f>
        <v>253460.84</v>
      </c>
      <c r="AO35" s="46">
        <f>SUMIF(DRE!$A:$A,'Base CF'!$B35,DRE!AN:AN)</f>
        <v>124452.18</v>
      </c>
      <c r="AP35" s="46">
        <f>SUMIF(DRE!$A:$A,'Base CF'!$B35,DRE!AO:AO)</f>
        <v>139581.85999999999</v>
      </c>
      <c r="AQ35" s="46">
        <f>SUMIF(DRE!$A:$A,'Base CF'!$B35,DRE!AP:AP)</f>
        <v>152724.22</v>
      </c>
      <c r="AR35" s="46">
        <f>SUMIF(DRE!$A:$A,'Base CF'!$B35,DRE!AQ:AQ)</f>
        <v>152944.78</v>
      </c>
      <c r="AS35" s="46">
        <f>SUMIF(DRE!$A:$A,'Base CF'!$B35,DRE!AR:AR)</f>
        <v>0</v>
      </c>
      <c r="AT35" s="46">
        <f>SUMIF(DRE!$A:$A,'Base CF'!$B35,DRE!AS:AS)</f>
        <v>299982.24</v>
      </c>
      <c r="AU35" s="46">
        <f>SUMIF(DRE!$A:$A,'Base CF'!$B35,DRE!AT:AT)</f>
        <v>147855.47</v>
      </c>
      <c r="AV35" s="46">
        <f>SUMIF(DRE!$A:$A,'Base CF'!$B35,DRE!AU:AU)</f>
        <v>148683.91</v>
      </c>
      <c r="AW35" s="46">
        <f>SUMIF(DRE!$A:$A,'Base CF'!$B35,DRE!AV:AV)</f>
        <v>148335.10999999999</v>
      </c>
      <c r="AX35" s="46">
        <f>SUMIF(DRE!$A:$A,'Base CF'!$B35,DRE!AW:AW)</f>
        <v>148612.91</v>
      </c>
      <c r="AY35" s="46">
        <f>SUMIF(DRE!$A:$A,'Base CF'!$B35,DRE!AX:AX)</f>
        <v>148663.76999999999</v>
      </c>
      <c r="AZ35" s="46">
        <f>SUMIF(DRE!$A:$A,'Base CF'!$B35,DRE!AY:AY)</f>
        <v>31297.37</v>
      </c>
      <c r="BA35" s="46">
        <f>SUMIF(DRE!$A:$A,'Base CF'!$B35,DRE!AZ:AZ)</f>
        <v>29074.81</v>
      </c>
      <c r="BB35" s="46">
        <f>SUMIF(DRE!$A:$A,'Base CF'!$B35,DRE!BA:BA)</f>
        <v>41413.24</v>
      </c>
      <c r="BC35" s="46">
        <f>SUMIF(DRE!$A:$A,'Base CF'!$B35,DRE!BB:BB)</f>
        <v>0</v>
      </c>
      <c r="BD35" s="46">
        <f>SUMIF(DRE!$A:$A,'Base CF'!$B35,DRE!BC:BC)</f>
        <v>84128.72</v>
      </c>
      <c r="BE35" s="46">
        <f>SUMIF(DRE!$A:$A,'Base CF'!$B35,DRE!BD:BD)</f>
        <v>38586.03</v>
      </c>
      <c r="BF35" s="46">
        <f>SUMIF(DRE!$A:$A,'Base CF'!$B35,DRE!BE:BE)</f>
        <v>38839.17</v>
      </c>
      <c r="BG35" s="46">
        <f>SUMIF(DRE!$A:$A,'Base CF'!$B35,DRE!BF:BF)</f>
        <v>150000</v>
      </c>
      <c r="BH35" s="46">
        <f>SUMIF(DRE!$A:$A,'Base CF'!$B35,DRE!BG:BG)</f>
        <v>150000</v>
      </c>
      <c r="BI35" s="46">
        <f>SUMIF(DRE!$A:$A,'Base CF'!$B35,DRE!BH:BH)</f>
        <v>150000</v>
      </c>
      <c r="BJ35" s="46">
        <f>SUMIF(DRE!$A:$A,'Base CF'!$B35,DRE!BI:BI)</f>
        <v>150000</v>
      </c>
      <c r="BK35" s="46">
        <f>SUMIF(DRE!$A:$A,'Base CF'!$B35,DRE!BJ:BJ)</f>
        <v>150000</v>
      </c>
      <c r="BL35" s="46">
        <f>SUMIF(DRE!$A:$A,'Base CF'!$B35,DRE!BK:BK)</f>
        <v>150000</v>
      </c>
      <c r="BM35" s="46">
        <f>SUMIF(DRE!$A:$A,'Base CF'!$B35,DRE!BL:BL)</f>
        <v>150000</v>
      </c>
      <c r="BN35" s="46">
        <f>SUMIF(DRE!$A:$A,'Base CF'!$B35,DRE!BM:BM)</f>
        <v>150000</v>
      </c>
      <c r="BO35" s="46">
        <f>SUMIF(DRE!$A:$A,'Base CF'!$B35,DRE!BN:BN)</f>
        <v>150000</v>
      </c>
      <c r="BP35" s="46">
        <f>SUMIF(DRE!$A:$A,'Base CF'!$B35,DRE!BO:BO)</f>
        <v>150000</v>
      </c>
      <c r="BQ35" s="46">
        <f>SUMIF(DRE!$A:$A,'Base CF'!$B35,DRE!BP:BP)</f>
        <v>150000</v>
      </c>
      <c r="BR35" s="46">
        <f>SUMIF(DRE!$A:$A,'Base CF'!$B35,DRE!BQ:BQ)</f>
        <v>150000</v>
      </c>
      <c r="BS35" s="46">
        <f>SUMIF(DRE!$A:$A,'Base CF'!$B35,DRE!BR:BR)</f>
        <v>150000</v>
      </c>
      <c r="BT35" s="46">
        <f>SUMIF(DRE!$A:$A,'Base CF'!$B35,DRE!BS:BS)</f>
        <v>150000</v>
      </c>
      <c r="BU35" s="46">
        <f>SUMIF(DRE!$A:$A,'Base CF'!$B35,DRE!BT:BT)</f>
        <v>150000</v>
      </c>
      <c r="BV35" s="46">
        <f>SUMIF(DRE!$A:$A,'Base CF'!$B35,DRE!BU:BU)</f>
        <v>150000</v>
      </c>
      <c r="BW35" s="46">
        <f>SUMIF(DRE!$A:$A,'Base CF'!$B35,DRE!BV:BV)</f>
        <v>150000</v>
      </c>
      <c r="BX35" s="46">
        <f>SUMIF(DRE!$A:$A,'Base CF'!$B35,DRE!BW:BW)</f>
        <v>150000</v>
      </c>
      <c r="BY35" s="46">
        <f>SUMIF(DRE!$A:$A,'Base CF'!$B35,DRE!BX:BX)</f>
        <v>150000</v>
      </c>
      <c r="BZ35" s="46">
        <f>SUMIF(DRE!$A:$A,'Base CF'!$B35,DRE!BY:BY)</f>
        <v>150000</v>
      </c>
      <c r="CA35" s="46">
        <f>SUMIF(DRE!$A:$A,'Base CF'!$B35,DRE!BZ:BZ)</f>
        <v>150000</v>
      </c>
      <c r="CB35" s="46">
        <f>SUMIF(DRE!$A:$A,'Base CF'!$B35,DRE!CA:CA)</f>
        <v>150000</v>
      </c>
      <c r="CC35" s="46">
        <f>SUMIF(DRE!$A:$A,'Base CF'!$B35,DRE!CB:CB)</f>
        <v>150000</v>
      </c>
      <c r="CD35" s="46">
        <f>SUMIF(DRE!$A:$A,'Base CF'!$B35,DRE!CC:CC)</f>
        <v>150000</v>
      </c>
      <c r="CE35" s="46">
        <f>SUMIF(DRE!$A:$A,'Base CF'!$B35,DRE!CD:CD)</f>
        <v>150000</v>
      </c>
      <c r="CF35" s="46">
        <f>SUMIF(DRE!$A:$A,'Base CF'!$B35,DRE!CE:CE)</f>
        <v>150000</v>
      </c>
      <c r="CG35" s="46">
        <f>SUMIF(DRE!$A:$A,'Base CF'!$B35,DRE!CF:CF)</f>
        <v>150000</v>
      </c>
      <c r="CH35" s="46">
        <f>SUMIF(DRE!$A:$A,'Base CF'!$B35,DRE!CG:CG)</f>
        <v>150000</v>
      </c>
      <c r="CI35" s="46">
        <f>SUMIF(DRE!$A:$A,'Base CF'!$B35,DRE!CH:CH)</f>
        <v>150000</v>
      </c>
      <c r="CJ35" s="46">
        <f>SUMIF(DRE!$A:$A,'Base CF'!$B35,DRE!CI:CI)</f>
        <v>150000</v>
      </c>
      <c r="CK35" s="46">
        <f>SUMIF(DRE!$A:$A,'Base CF'!$B35,DRE!CJ:CJ)</f>
        <v>150000</v>
      </c>
      <c r="CL35" s="46">
        <f>SUMIF(DRE!$A:$A,'Base CF'!$B35,DRE!CK:CK)</f>
        <v>150000</v>
      </c>
      <c r="CM35" s="46">
        <f>SUMIF(DRE!$A:$A,'Base CF'!$B35,DRE!CL:CL)</f>
        <v>150000</v>
      </c>
      <c r="CN35" s="46">
        <f>SUMIF(DRE!$A:$A,'Base CF'!$B35,DRE!CM:CM)</f>
        <v>150000</v>
      </c>
      <c r="CO35" s="46">
        <f>SUMIF(DRE!$A:$A,'Base CF'!$B35,DRE!CN:CN)</f>
        <v>150000</v>
      </c>
      <c r="CP35" s="46">
        <f>SUMIF(DRE!$A:$A,'Base CF'!$B35,DRE!CO:CO)</f>
        <v>150000</v>
      </c>
      <c r="CQ35" s="46">
        <f>SUMIF(DRE!$A:$A,'Base CF'!$B35,DRE!CP:CP)</f>
        <v>150000</v>
      </c>
      <c r="CR35" s="46">
        <f>SUMIF(DRE!$A:$A,'Base CF'!$B35,DRE!CQ:CQ)</f>
        <v>150000</v>
      </c>
      <c r="CS35" s="46">
        <f>SUMIF(DRE!$A:$A,'Base CF'!$B35,DRE!CR:CR)</f>
        <v>150000</v>
      </c>
      <c r="CT35" s="46">
        <f>SUMIF(DRE!$A:$A,'Base CF'!$B35,DRE!CS:CS)</f>
        <v>150000</v>
      </c>
      <c r="CU35" s="46">
        <f>SUMIF(DRE!$A:$A,'Base CF'!$B35,DRE!CT:CT)</f>
        <v>150000</v>
      </c>
      <c r="CV35" s="46">
        <f>SUMIF(DRE!$A:$A,'Base CF'!$B35,DRE!CU:CU)</f>
        <v>150000</v>
      </c>
      <c r="CW35" s="46">
        <f>SUMIF(DRE!$A:$A,'Base CF'!$B35,DRE!CV:CV)</f>
        <v>150000</v>
      </c>
      <c r="CX35" s="46">
        <f>SUMIF(DRE!$A:$A,'Base CF'!$B35,DRE!CW:CW)</f>
        <v>150000</v>
      </c>
      <c r="CY35" s="46">
        <f>SUMIF(DRE!$A:$A,'Base CF'!$B35,DRE!CX:CX)</f>
        <v>150000</v>
      </c>
      <c r="CZ35" s="46">
        <f>SUMIF(DRE!$A:$A,'Base CF'!$B35,DRE!CY:CY)</f>
        <v>150000</v>
      </c>
      <c r="DA35" s="46">
        <f>SUMIF(DRE!$A:$A,'Base CF'!$B35,DRE!CZ:CZ)</f>
        <v>150000</v>
      </c>
      <c r="DB35" s="46">
        <f>SUMIF(DRE!$A:$A,'Base CF'!$B35,DRE!DA:DA)</f>
        <v>150000</v>
      </c>
      <c r="DC35" s="46">
        <f>SUMIF(DRE!$A:$A,'Base CF'!$B35,DRE!DB:DB)</f>
        <v>150000</v>
      </c>
      <c r="DD35" s="46">
        <f>SUMIF(DRE!$A:$A,'Base CF'!$B35,DRE!DC:DC)</f>
        <v>150000</v>
      </c>
      <c r="DE35" s="46">
        <f>SUMIF(DRE!$A:$A,'Base CF'!$B35,DRE!DD:DD)</f>
        <v>150000</v>
      </c>
      <c r="DF35" s="46">
        <f>SUMIF(DRE!$A:$A,'Base CF'!$B35,DRE!DE:DE)</f>
        <v>150000</v>
      </c>
    </row>
    <row r="36" spans="2:110" outlineLevel="1">
      <c r="B36" s="37" t="s">
        <v>145</v>
      </c>
      <c r="C36" s="46">
        <f>SUMIF(DRE!$A:$A,'Base CF'!$B36,DRE!B:B)</f>
        <v>178183.07</v>
      </c>
      <c r="D36" s="46">
        <f>SUMIF(DRE!$A:$A,'Base CF'!$B36,DRE!C:C)</f>
        <v>175939.61</v>
      </c>
      <c r="E36" s="46">
        <f>SUMIF(DRE!$A:$A,'Base CF'!$B36,DRE!D:D)</f>
        <v>204861.96</v>
      </c>
      <c r="F36" s="46">
        <f>SUMIF(DRE!$A:$A,'Base CF'!$B36,DRE!E:E)</f>
        <v>191662.84</v>
      </c>
      <c r="G36" s="46">
        <f>SUMIF(DRE!$A:$A,'Base CF'!$B36,DRE!F:F)</f>
        <v>208150.7</v>
      </c>
      <c r="H36" s="46">
        <f>SUMIF(DRE!$A:$A,'Base CF'!$B36,DRE!G:G)</f>
        <v>209442.55</v>
      </c>
      <c r="I36" s="46">
        <f>SUMIF(DRE!$A:$A,'Base CF'!$B36,DRE!H:H)</f>
        <v>212535.7</v>
      </c>
      <c r="J36" s="46">
        <f>SUMIF(DRE!$A:$A,'Base CF'!$B36,DRE!I:I)</f>
        <v>248968.22</v>
      </c>
      <c r="K36" s="46">
        <f>SUMIF(DRE!$A:$A,'Base CF'!$B36,DRE!J:J)</f>
        <v>215386.52</v>
      </c>
      <c r="L36" s="46">
        <f>SUMIF(DRE!$A:$A,'Base CF'!$B36,DRE!K:K)</f>
        <v>220717.73</v>
      </c>
      <c r="M36" s="46">
        <f>SUMIF(DRE!$A:$A,'Base CF'!$B36,DRE!L:L)</f>
        <v>211429.26</v>
      </c>
      <c r="N36" s="46">
        <f>SUMIF(DRE!$A:$A,'Base CF'!$B36,DRE!M:M)</f>
        <v>423802.64</v>
      </c>
      <c r="O36" s="46">
        <f>SUMIF(DRE!$A:$A,'Base CF'!$B36,DRE!N:N)</f>
        <v>35235.43</v>
      </c>
      <c r="P36" s="46">
        <f>SUMIF(DRE!$A:$A,'Base CF'!$B36,DRE!O:O)</f>
        <v>211064.53000000003</v>
      </c>
      <c r="Q36" s="46">
        <f>SUMIF(DRE!$A:$A,'Base CF'!$B36,DRE!P:P)</f>
        <v>0</v>
      </c>
      <c r="R36" s="46">
        <f>SUMIF(DRE!$A:$A,'Base CF'!$B36,DRE!Q:Q)</f>
        <v>261482.39000000004</v>
      </c>
      <c r="S36" s="46">
        <f>SUMIF(DRE!$A:$A,'Base CF'!$B36,DRE!R:R)</f>
        <v>258409.09999999998</v>
      </c>
      <c r="T36" s="46">
        <f>SUMIF(DRE!$A:$A,'Base CF'!$B36,DRE!S:S)</f>
        <v>252425.83000000002</v>
      </c>
      <c r="U36" s="46">
        <f>SUMIF(DRE!$A:$A,'Base CF'!$B36,DRE!T:T)</f>
        <v>514195.31</v>
      </c>
      <c r="V36" s="46">
        <f>SUMIF(DRE!$A:$A,'Base CF'!$B36,DRE!U:U)</f>
        <v>265516.83</v>
      </c>
      <c r="W36" s="46">
        <f>SUMIF(DRE!$A:$A,'Base CF'!$B36,DRE!V:V)</f>
        <v>253640.15000000002</v>
      </c>
      <c r="X36" s="46">
        <f>SUMIF(DRE!$A:$A,'Base CF'!$B36,DRE!W:W)</f>
        <v>261459.52999999997</v>
      </c>
      <c r="Y36" s="46">
        <f>SUMIF(DRE!$A:$A,'Base CF'!$B36,DRE!X:X)</f>
        <v>269894.49000000005</v>
      </c>
      <c r="Z36" s="46">
        <f>SUMIF(DRE!$A:$A,'Base CF'!$B36,DRE!Y:Y)</f>
        <v>289853.49</v>
      </c>
      <c r="AA36" s="46">
        <f>SUMIF(DRE!$A:$A,'Base CF'!$B36,DRE!Z:Z)</f>
        <v>272706.99</v>
      </c>
      <c r="AB36" s="46">
        <f>SUMIF(DRE!$A:$A,'Base CF'!$B36,DRE!AA:AA)</f>
        <v>261844.12</v>
      </c>
      <c r="AC36" s="46">
        <f>SUMIF(DRE!$A:$A,'Base CF'!$B36,DRE!AB:AB)</f>
        <v>157916.83000000002</v>
      </c>
      <c r="AD36" s="46">
        <f>SUMIF(DRE!$A:$A,'Base CF'!$B36,DRE!AC:AC)</f>
        <v>437010.14</v>
      </c>
      <c r="AE36" s="46">
        <f>SUMIF(DRE!$A:$A,'Base CF'!$B36,DRE!AD:AD)</f>
        <v>296033.28000000003</v>
      </c>
      <c r="AF36" s="46">
        <f>SUMIF(DRE!$A:$A,'Base CF'!$B36,DRE!AE:AE)</f>
        <v>301044.55</v>
      </c>
      <c r="AG36" s="46">
        <f>SUMIF(DRE!$A:$A,'Base CF'!$B36,DRE!AF:AF)</f>
        <v>316308.92000000004</v>
      </c>
      <c r="AH36" s="46">
        <f>SUMIF(DRE!$A:$A,'Base CF'!$B36,DRE!AG:AG)</f>
        <v>303735.59000000003</v>
      </c>
      <c r="AI36" s="46">
        <f>SUMIF(DRE!$A:$A,'Base CF'!$B36,DRE!AH:AH)</f>
        <v>302825.08</v>
      </c>
      <c r="AJ36" s="46">
        <f>SUMIF(DRE!$A:$A,'Base CF'!$B36,DRE!AI:AI)</f>
        <v>321215</v>
      </c>
      <c r="AK36" s="46">
        <f>SUMIF(DRE!$A:$A,'Base CF'!$B36,DRE!AJ:AJ)</f>
        <v>300120.14</v>
      </c>
      <c r="AL36" s="46">
        <f>SUMIF(DRE!$A:$A,'Base CF'!$B36,DRE!AK:AK)</f>
        <v>303239.61</v>
      </c>
      <c r="AM36" s="46">
        <f>SUMIF(DRE!$A:$A,'Base CF'!$B36,DRE!AL:AL)</f>
        <v>307681.58</v>
      </c>
      <c r="AN36" s="46">
        <f>SUMIF(DRE!$A:$A,'Base CF'!$B36,DRE!AM:AM)</f>
        <v>307213.42</v>
      </c>
      <c r="AO36" s="46">
        <f>SUMIF(DRE!$A:$A,'Base CF'!$B36,DRE!AN:AN)</f>
        <v>332670.38</v>
      </c>
      <c r="AP36" s="46">
        <f>SUMIF(DRE!$A:$A,'Base CF'!$B36,DRE!AO:AO)</f>
        <v>221188.14</v>
      </c>
      <c r="AQ36" s="46">
        <f>SUMIF(DRE!$A:$A,'Base CF'!$B36,DRE!AP:AP)</f>
        <v>272439.51</v>
      </c>
      <c r="AR36" s="46">
        <f>SUMIF(DRE!$A:$A,'Base CF'!$B36,DRE!AQ:AQ)</f>
        <v>279381.81</v>
      </c>
      <c r="AS36" s="46">
        <f>SUMIF(DRE!$A:$A,'Base CF'!$B36,DRE!AR:AR)</f>
        <v>230193.29</v>
      </c>
      <c r="AT36" s="46">
        <f>SUMIF(DRE!$A:$A,'Base CF'!$B36,DRE!AS:AS)</f>
        <v>232429.68</v>
      </c>
      <c r="AU36" s="46">
        <f>SUMIF(DRE!$A:$A,'Base CF'!$B36,DRE!AT:AT)</f>
        <v>233144.14</v>
      </c>
      <c r="AV36" s="46">
        <f>SUMIF(DRE!$A:$A,'Base CF'!$B36,DRE!AU:AU)</f>
        <v>231907.18</v>
      </c>
      <c r="AW36" s="46">
        <f>SUMIF(DRE!$A:$A,'Base CF'!$B36,DRE!AV:AV)</f>
        <v>296841.02</v>
      </c>
      <c r="AX36" s="46">
        <f>SUMIF(DRE!$A:$A,'Base CF'!$B36,DRE!AW:AW)</f>
        <v>234035.5</v>
      </c>
      <c r="AY36" s="46">
        <f>SUMIF(DRE!$A:$A,'Base CF'!$B36,DRE!AX:AX)</f>
        <v>241051.07</v>
      </c>
      <c r="AZ36" s="46">
        <f>SUMIF(DRE!$A:$A,'Base CF'!$B36,DRE!AY:AY)</f>
        <v>222618.19</v>
      </c>
      <c r="BA36" s="46">
        <f>SUMIF(DRE!$A:$A,'Base CF'!$B36,DRE!AZ:AZ)</f>
        <v>226706.88</v>
      </c>
      <c r="BB36" s="46">
        <f>SUMIF(DRE!$A:$A,'Base CF'!$B36,DRE!BA:BA)</f>
        <v>223729.18</v>
      </c>
      <c r="BC36" s="46">
        <f>SUMIF(DRE!$A:$A,'Base CF'!$B36,DRE!BB:BB)</f>
        <v>219322.48</v>
      </c>
      <c r="BD36" s="46">
        <f>SUMIF(DRE!$A:$A,'Base CF'!$B36,DRE!BC:BC)</f>
        <v>224057.5</v>
      </c>
      <c r="BE36" s="46">
        <f>SUMIF(DRE!$A:$A,'Base CF'!$B36,DRE!BD:BD)</f>
        <v>226323.12</v>
      </c>
      <c r="BF36" s="46">
        <f>SUMIF(DRE!$A:$A,'Base CF'!$B36,DRE!BE:BE)</f>
        <v>251233.01</v>
      </c>
      <c r="BG36" s="46">
        <f>SUMIF(DRE!$A:$A,'Base CF'!$B36,DRE!BF:BF)</f>
        <v>284398.03999999998</v>
      </c>
      <c r="BH36" s="46">
        <f>SUMIF(DRE!$A:$A,'Base CF'!$B36,DRE!BG:BG)</f>
        <v>286892.26</v>
      </c>
      <c r="BI36" s="46">
        <f>SUMIF(DRE!$A:$A,'Base CF'!$B36,DRE!BH:BH)</f>
        <v>413496.24</v>
      </c>
      <c r="BJ36" s="46">
        <f>SUMIF(DRE!$A:$A,'Base CF'!$B36,DRE!BI:BI)</f>
        <v>286892.26</v>
      </c>
      <c r="BK36" s="46">
        <f>SUMIF(DRE!$A:$A,'Base CF'!$B36,DRE!BJ:BJ)</f>
        <v>287260.94</v>
      </c>
      <c r="BL36" s="46">
        <f>SUMIF(DRE!$A:$A,'Base CF'!$B36,DRE!BK:BK)</f>
        <v>287260.94</v>
      </c>
      <c r="BM36" s="46">
        <f>SUMIF(DRE!$A:$A,'Base CF'!$B36,DRE!BL:BL)</f>
        <v>330005.36787199997</v>
      </c>
      <c r="BN36" s="46">
        <f>SUMIF(DRE!$A:$A,'Base CF'!$B36,DRE!BM:BM)</f>
        <v>329323.692928</v>
      </c>
      <c r="BO36" s="46">
        <f>SUMIF(DRE!$A:$A,'Base CF'!$B36,DRE!BN:BN)</f>
        <v>329323.692928</v>
      </c>
      <c r="BP36" s="46">
        <f>SUMIF(DRE!$A:$A,'Base CF'!$B36,DRE!BO:BO)</f>
        <v>329323.692928</v>
      </c>
      <c r="BQ36" s="46">
        <f>SUMIF(DRE!$A:$A,'Base CF'!$B36,DRE!BP:BP)</f>
        <v>329323.692928</v>
      </c>
      <c r="BR36" s="46">
        <f>SUMIF(DRE!$A:$A,'Base CF'!$B36,DRE!BQ:BQ)</f>
        <v>329323.692928</v>
      </c>
      <c r="BS36" s="46">
        <f>SUMIF(DRE!$A:$A,'Base CF'!$B36,DRE!BR:BR)</f>
        <v>329323.692928</v>
      </c>
      <c r="BT36" s="46">
        <f>SUMIF(DRE!$A:$A,'Base CF'!$B36,DRE!BS:BS)</f>
        <v>329323.692928</v>
      </c>
      <c r="BU36" s="46">
        <f>SUMIF(DRE!$A:$A,'Base CF'!$B36,DRE!BT:BT)</f>
        <v>466137.49501800002</v>
      </c>
      <c r="BV36" s="46">
        <f>SUMIF(DRE!$A:$A,'Base CF'!$B36,DRE!BU:BU)</f>
        <v>329323.692928</v>
      </c>
      <c r="BW36" s="46">
        <f>SUMIF(DRE!$A:$A,'Base CF'!$B36,DRE!BV:BV)</f>
        <v>327973.71507199999</v>
      </c>
      <c r="BX36" s="46">
        <f>SUMIF(DRE!$A:$A,'Base CF'!$B36,DRE!BW:BW)</f>
        <v>327973.71507199999</v>
      </c>
      <c r="BY36" s="46">
        <f>SUMIF(DRE!$A:$A,'Base CF'!$B36,DRE!BX:BX)</f>
        <v>376776.19245979999</v>
      </c>
      <c r="BZ36" s="46">
        <f>SUMIF(DRE!$A:$A,'Base CF'!$B36,DRE!BY:BY)</f>
        <v>371348.20166080003</v>
      </c>
      <c r="CA36" s="46">
        <f>SUMIF(DRE!$A:$A,'Base CF'!$B36,DRE!BZ:BZ)</f>
        <v>371348.20166080003</v>
      </c>
      <c r="CB36" s="46">
        <f>SUMIF(DRE!$A:$A,'Base CF'!$B36,DRE!CA:CA)</f>
        <v>371348.20166080003</v>
      </c>
      <c r="CC36" s="46">
        <f>SUMIF(DRE!$A:$A,'Base CF'!$B36,DRE!CB:CB)</f>
        <v>371348.20166080003</v>
      </c>
      <c r="CD36" s="46">
        <f>SUMIF(DRE!$A:$A,'Base CF'!$B36,DRE!CC:CC)</f>
        <v>371348.20166080003</v>
      </c>
      <c r="CE36" s="46">
        <f>SUMIF(DRE!$A:$A,'Base CF'!$B36,DRE!CD:CD)</f>
        <v>371348.20166080003</v>
      </c>
      <c r="CF36" s="46">
        <f>SUMIF(DRE!$A:$A,'Base CF'!$B36,DRE!CE:CE)</f>
        <v>371348.20166080003</v>
      </c>
      <c r="CG36" s="46">
        <f>SUMIF(DRE!$A:$A,'Base CF'!$B36,DRE!CF:CF)</f>
        <v>513593.51299020002</v>
      </c>
      <c r="CH36" s="46">
        <f>SUMIF(DRE!$A:$A,'Base CF'!$B36,DRE!CG:CG)</f>
        <v>371348.20166080003</v>
      </c>
      <c r="CI36" s="46">
        <f>SUMIF(DRE!$A:$A,'Base CF'!$B36,DRE!CH:CH)</f>
        <v>371348.20166080003</v>
      </c>
      <c r="CJ36" s="46">
        <f>SUMIF(DRE!$A:$A,'Base CF'!$B36,DRE!CI:CI)</f>
        <v>371348.20166080003</v>
      </c>
      <c r="CK36" s="46">
        <f>SUMIF(DRE!$A:$A,'Base CF'!$B36,DRE!CJ:CJ)</f>
        <v>426604.80834400002</v>
      </c>
      <c r="CL36" s="46">
        <f>SUMIF(DRE!$A:$A,'Base CF'!$B36,DRE!CK:CK)</f>
        <v>426604.80834400002</v>
      </c>
      <c r="CM36" s="46">
        <f>SUMIF(DRE!$A:$A,'Base CF'!$B36,DRE!CL:CL)</f>
        <v>426604.80834400002</v>
      </c>
      <c r="CN36" s="46">
        <f>SUMIF(DRE!$A:$A,'Base CF'!$B36,DRE!CM:CM)</f>
        <v>426604.80834400002</v>
      </c>
      <c r="CO36" s="46">
        <f>SUMIF(DRE!$A:$A,'Base CF'!$B36,DRE!CN:CN)</f>
        <v>426604.80834400002</v>
      </c>
      <c r="CP36" s="46">
        <f>SUMIF(DRE!$A:$A,'Base CF'!$B36,DRE!CO:CO)</f>
        <v>426604.80834400002</v>
      </c>
      <c r="CQ36" s="46">
        <f>SUMIF(DRE!$A:$A,'Base CF'!$B36,DRE!CP:CP)</f>
        <v>426604.80834400002</v>
      </c>
      <c r="CR36" s="46">
        <f>SUMIF(DRE!$A:$A,'Base CF'!$B36,DRE!CQ:CQ)</f>
        <v>426604.80834400002</v>
      </c>
      <c r="CS36" s="46">
        <f>SUMIF(DRE!$A:$A,'Base CF'!$B36,DRE!CR:CR)</f>
        <v>574098.96882459999</v>
      </c>
      <c r="CT36" s="46">
        <f>SUMIF(DRE!$A:$A,'Base CF'!$B36,DRE!CS:CS)</f>
        <v>426604.80834400002</v>
      </c>
      <c r="CU36" s="46">
        <f>SUMIF(DRE!$A:$A,'Base CF'!$B36,DRE!CT:CT)</f>
        <v>574098.96882459999</v>
      </c>
      <c r="CV36" s="46">
        <f>SUMIF(DRE!$A:$A,'Base CF'!$B36,DRE!CU:CU)</f>
        <v>574098.96882459999</v>
      </c>
      <c r="CW36" s="46">
        <f>SUMIF(DRE!$A:$A,'Base CF'!$B36,DRE!CV:CV)</f>
        <v>637577.76646670001</v>
      </c>
      <c r="CX36" s="46">
        <f>SUMIF(DRE!$A:$A,'Base CF'!$B36,DRE!CW:CW)</f>
        <v>637577.76646670001</v>
      </c>
      <c r="CY36" s="46">
        <f>SUMIF(DRE!$A:$A,'Base CF'!$B36,DRE!CX:CX)</f>
        <v>637577.76646670001</v>
      </c>
      <c r="CZ36" s="46">
        <f>SUMIF(DRE!$A:$A,'Base CF'!$B36,DRE!CY:CY)</f>
        <v>637577.76646670001</v>
      </c>
      <c r="DA36" s="46">
        <f>SUMIF(DRE!$A:$A,'Base CF'!$B36,DRE!CZ:CZ)</f>
        <v>637577.76646670001</v>
      </c>
      <c r="DB36" s="46">
        <f>SUMIF(DRE!$A:$A,'Base CF'!$B36,DRE!DA:DA)</f>
        <v>642754.81005950004</v>
      </c>
      <c r="DC36" s="46">
        <f>SUMIF(DRE!$A:$A,'Base CF'!$B36,DRE!DB:DB)</f>
        <v>642754.81005950004</v>
      </c>
      <c r="DD36" s="46">
        <f>SUMIF(DRE!$A:$A,'Base CF'!$B36,DRE!DC:DC)</f>
        <v>642754.81005950004</v>
      </c>
      <c r="DE36" s="46">
        <f>SUMIF(DRE!$A:$A,'Base CF'!$B36,DRE!DD:DD)</f>
        <v>642754.81005950004</v>
      </c>
      <c r="DF36" s="46">
        <f>SUMIF(DRE!$A:$A,'Base CF'!$B36,DRE!DE:DE)</f>
        <v>642754.81005950004</v>
      </c>
    </row>
    <row r="37" spans="2:110" outlineLevel="1">
      <c r="B37" s="37" t="s">
        <v>146</v>
      </c>
      <c r="C37" s="46">
        <f>SUMIF(DRE!$A:$A,'Base CF'!$B37,DRE!B:B)</f>
        <v>9229.5999999999985</v>
      </c>
      <c r="D37" s="46">
        <f>SUMIF(DRE!$A:$A,'Base CF'!$B37,DRE!C:C)</f>
        <v>0</v>
      </c>
      <c r="E37" s="46">
        <f>SUMIF(DRE!$A:$A,'Base CF'!$B37,DRE!D:D)</f>
        <v>9674.3999999999978</v>
      </c>
      <c r="F37" s="46">
        <f>SUMIF(DRE!$A:$A,'Base CF'!$B37,DRE!E:E)</f>
        <v>9702.2000000000007</v>
      </c>
      <c r="G37" s="46">
        <f>SUMIF(DRE!$A:$A,'Base CF'!$B37,DRE!F:F)</f>
        <v>9966.2999999999993</v>
      </c>
      <c r="H37" s="46">
        <f>SUMIF(DRE!$A:$A,'Base CF'!$B37,DRE!G:G)</f>
        <v>10564</v>
      </c>
      <c r="I37" s="46">
        <f>SUMIF(DRE!$A:$A,'Base CF'!$B37,DRE!H:H)</f>
        <v>10341.6</v>
      </c>
      <c r="J37" s="46">
        <f>SUMIF(DRE!$A:$A,'Base CF'!$B37,DRE!I:I)</f>
        <v>11398</v>
      </c>
      <c r="K37" s="46">
        <f>SUMIF(DRE!$A:$A,'Base CF'!$B37,DRE!J:J)</f>
        <v>10258.200000000001</v>
      </c>
      <c r="L37" s="46">
        <f>SUMIF(DRE!$A:$A,'Base CF'!$B37,DRE!K:K)</f>
        <v>10286</v>
      </c>
      <c r="M37" s="46">
        <f>SUMIF(DRE!$A:$A,'Base CF'!$B37,DRE!L:L)</f>
        <v>0</v>
      </c>
      <c r="N37" s="46">
        <f>SUMIF(DRE!$A:$A,'Base CF'!$B37,DRE!M:M)</f>
        <v>20655.400000000001</v>
      </c>
      <c r="O37" s="46">
        <f>SUMIF(DRE!$A:$A,'Base CF'!$B37,DRE!N:N)</f>
        <v>0</v>
      </c>
      <c r="P37" s="46">
        <f>SUMIF(DRE!$A:$A,'Base CF'!$B37,DRE!O:O)</f>
        <v>79286.100000000006</v>
      </c>
      <c r="Q37" s="46">
        <f>SUMIF(DRE!$A:$A,'Base CF'!$B37,DRE!P:P)</f>
        <v>0</v>
      </c>
      <c r="R37" s="46">
        <f>SUMIF(DRE!$A:$A,'Base CF'!$B37,DRE!Q:Q)</f>
        <v>30088.800000000003</v>
      </c>
      <c r="S37" s="46">
        <f>SUMIF(DRE!$A:$A,'Base CF'!$B37,DRE!R:R)</f>
        <v>59063.200000000004</v>
      </c>
      <c r="T37" s="46">
        <f>SUMIF(DRE!$A:$A,'Base CF'!$B37,DRE!S:S)</f>
        <v>29969.4</v>
      </c>
      <c r="U37" s="46">
        <f>SUMIF(DRE!$A:$A,'Base CF'!$B37,DRE!T:T)</f>
        <v>0</v>
      </c>
      <c r="V37" s="46">
        <f>SUMIF(DRE!$A:$A,'Base CF'!$B37,DRE!U:U)</f>
        <v>61530.8</v>
      </c>
      <c r="W37" s="46">
        <f>SUMIF(DRE!$A:$A,'Base CF'!$B37,DRE!V:V)</f>
        <v>0</v>
      </c>
      <c r="X37" s="46">
        <f>SUMIF(DRE!$A:$A,'Base CF'!$B37,DRE!W:W)</f>
        <v>62127.8</v>
      </c>
      <c r="Y37" s="46">
        <f>SUMIF(DRE!$A:$A,'Base CF'!$B37,DRE!X:X)</f>
        <v>0</v>
      </c>
      <c r="Z37" s="46">
        <f>SUMIF(DRE!$A:$A,'Base CF'!$B37,DRE!Y:Y)</f>
        <v>62406.400000000001</v>
      </c>
      <c r="AA37" s="46">
        <f>SUMIF(DRE!$A:$A,'Base CF'!$B37,DRE!Z:Z)</f>
        <v>0</v>
      </c>
      <c r="AB37" s="46">
        <f>SUMIF(DRE!$A:$A,'Base CF'!$B37,DRE!AA:AA)</f>
        <v>28789.300000000003</v>
      </c>
      <c r="AC37" s="46">
        <f>SUMIF(DRE!$A:$A,'Base CF'!$B37,DRE!AB:AB)</f>
        <v>58084.3</v>
      </c>
      <c r="AD37" s="46">
        <f>SUMIF(DRE!$A:$A,'Base CF'!$B37,DRE!AC:AC)</f>
        <v>-2990.8</v>
      </c>
      <c r="AE37" s="46">
        <f>SUMIF(DRE!$A:$A,'Base CF'!$B37,DRE!AD:AD)</f>
        <v>25702.949999999997</v>
      </c>
      <c r="AF37" s="46">
        <f>SUMIF(DRE!$A:$A,'Base CF'!$B37,DRE!AE:AE)</f>
        <v>25734.799999999996</v>
      </c>
      <c r="AG37" s="46">
        <f>SUMIF(DRE!$A:$A,'Base CF'!$B37,DRE!AF:AF)</f>
        <v>52138.45</v>
      </c>
      <c r="AH37" s="46">
        <f>SUMIF(DRE!$A:$A,'Base CF'!$B37,DRE!AG:AG)</f>
        <v>0</v>
      </c>
      <c r="AI37" s="46">
        <f>SUMIF(DRE!$A:$A,'Base CF'!$B37,DRE!AH:AH)</f>
        <v>51915.5</v>
      </c>
      <c r="AJ37" s="46">
        <f>SUMIF(DRE!$A:$A,'Base CF'!$B37,DRE!AI:AI)</f>
        <v>0</v>
      </c>
      <c r="AK37" s="46">
        <f>SUMIF(DRE!$A:$A,'Base CF'!$B37,DRE!AJ:AJ)</f>
        <v>26403.649999999998</v>
      </c>
      <c r="AL37" s="46">
        <f>SUMIF(DRE!$A:$A,'Base CF'!$B37,DRE!AK:AK)</f>
        <v>25575.55</v>
      </c>
      <c r="AM37" s="46">
        <f>SUMIF(DRE!$A:$A,'Base CF'!$B37,DRE!AL:AL)</f>
        <v>26212.55</v>
      </c>
      <c r="AN37" s="46">
        <f>SUMIF(DRE!$A:$A,'Base CF'!$B37,DRE!AM:AM)</f>
        <v>26161.99</v>
      </c>
      <c r="AO37" s="46">
        <f>SUMIF(DRE!$A:$A,'Base CF'!$B37,DRE!AN:AN)</f>
        <v>26085.15</v>
      </c>
      <c r="AP37" s="46">
        <f>SUMIF(DRE!$A:$A,'Base CF'!$B37,DRE!AO:AO)</f>
        <v>5330.77</v>
      </c>
      <c r="AQ37" s="46">
        <f>SUMIF(DRE!$A:$A,'Base CF'!$B37,DRE!AP:AP)</f>
        <v>15625.61</v>
      </c>
      <c r="AR37" s="46">
        <f>SUMIF(DRE!$A:$A,'Base CF'!$B37,DRE!AQ:AQ)</f>
        <v>15956.85</v>
      </c>
      <c r="AS37" s="46">
        <f>SUMIF(DRE!$A:$A,'Base CF'!$B37,DRE!AR:AR)</f>
        <v>13720.98</v>
      </c>
      <c r="AT37" s="46">
        <f>SUMIF(DRE!$A:$A,'Base CF'!$B37,DRE!AS:AS)</f>
        <v>29983.59</v>
      </c>
      <c r="AU37" s="46">
        <f>SUMIF(DRE!$A:$A,'Base CF'!$B37,DRE!AT:AT)</f>
        <v>-2656.29</v>
      </c>
      <c r="AV37" s="46">
        <f>SUMIF(DRE!$A:$A,'Base CF'!$B37,DRE!AU:AU)</f>
        <v>29696.94</v>
      </c>
      <c r="AW37" s="46">
        <f>SUMIF(DRE!$A:$A,'Base CF'!$B37,DRE!AV:AV)</f>
        <v>529.73</v>
      </c>
      <c r="AX37" s="46">
        <f>SUMIF(DRE!$A:$A,'Base CF'!$B37,DRE!AW:AW)</f>
        <v>13774.91</v>
      </c>
      <c r="AY37" s="46">
        <f>SUMIF(DRE!$A:$A,'Base CF'!$B37,DRE!AX:AX)</f>
        <v>30442.23</v>
      </c>
      <c r="AZ37" s="46">
        <f>SUMIF(DRE!$A:$A,'Base CF'!$B37,DRE!AY:AY)</f>
        <v>-2751.84</v>
      </c>
      <c r="BA37" s="46">
        <f>SUMIF(DRE!$A:$A,'Base CF'!$B37,DRE!AZ:AZ)</f>
        <v>14222.31</v>
      </c>
      <c r="BB37" s="46">
        <f>SUMIF(DRE!$A:$A,'Base CF'!$B37,DRE!BA:BA)</f>
        <v>13988.52</v>
      </c>
      <c r="BC37" s="46">
        <f>SUMIF(DRE!$A:$A,'Base CF'!$B37,DRE!BB:BB)</f>
        <v>13625.43</v>
      </c>
      <c r="BD37" s="46">
        <f>SUMIF(DRE!$A:$A,'Base CF'!$B37,DRE!BC:BC)</f>
        <v>14103.18</v>
      </c>
      <c r="BE37" s="46">
        <f>SUMIF(DRE!$A:$A,'Base CF'!$B37,DRE!BD:BD)</f>
        <v>13873.86</v>
      </c>
      <c r="BF37" s="46">
        <f>SUMIF(DRE!$A:$A,'Base CF'!$B37,DRE!BE:BE)</f>
        <v>14313.39</v>
      </c>
      <c r="BG37" s="46">
        <f>SUMIF(DRE!$A:$A,'Base CF'!$B37,DRE!BF:BF)</f>
        <v>16300.83</v>
      </c>
      <c r="BH37" s="46">
        <f>SUMIF(DRE!$A:$A,'Base CF'!$B37,DRE!BG:BG)</f>
        <v>16434.599999999999</v>
      </c>
      <c r="BI37" s="46">
        <f>SUMIF(DRE!$A:$A,'Base CF'!$B37,DRE!BH:BH)</f>
        <v>16434.599999999999</v>
      </c>
      <c r="BJ37" s="46">
        <f>SUMIF(DRE!$A:$A,'Base CF'!$B37,DRE!BI:BI)</f>
        <v>16434.599999999999</v>
      </c>
      <c r="BK37" s="46">
        <f>SUMIF(DRE!$A:$A,'Base CF'!$B37,DRE!BJ:BJ)</f>
        <v>16472.82</v>
      </c>
      <c r="BL37" s="46">
        <f>SUMIF(DRE!$A:$A,'Base CF'!$B37,DRE!BK:BK)</f>
        <v>16472.82</v>
      </c>
      <c r="BM37" s="46">
        <f>SUMIF(DRE!$A:$A,'Base CF'!$B37,DRE!BL:BL)</f>
        <v>18923.975616</v>
      </c>
      <c r="BN37" s="46">
        <f>SUMIF(DRE!$A:$A,'Base CF'!$B37,DRE!BM:BM)</f>
        <v>18814.207775999999</v>
      </c>
      <c r="BO37" s="46">
        <f>SUMIF(DRE!$A:$A,'Base CF'!$B37,DRE!BN:BN)</f>
        <v>18814.207775999999</v>
      </c>
      <c r="BP37" s="46">
        <f>SUMIF(DRE!$A:$A,'Base CF'!$B37,DRE!BO:BO)</f>
        <v>18814.207775999999</v>
      </c>
      <c r="BQ37" s="46">
        <f>SUMIF(DRE!$A:$A,'Base CF'!$B37,DRE!BP:BP)</f>
        <v>18814.207775999999</v>
      </c>
      <c r="BR37" s="46">
        <f>SUMIF(DRE!$A:$A,'Base CF'!$B37,DRE!BQ:BQ)</f>
        <v>18814.207775999999</v>
      </c>
      <c r="BS37" s="46">
        <f>SUMIF(DRE!$A:$A,'Base CF'!$B37,DRE!BR:BR)</f>
        <v>18814.207775999999</v>
      </c>
      <c r="BT37" s="46">
        <f>SUMIF(DRE!$A:$A,'Base CF'!$B37,DRE!BS:BS)</f>
        <v>18814.207775999999</v>
      </c>
      <c r="BU37" s="46">
        <f>SUMIF(DRE!$A:$A,'Base CF'!$B37,DRE!BT:BT)</f>
        <v>18814.207775999999</v>
      </c>
      <c r="BV37" s="46">
        <f>SUMIF(DRE!$A:$A,'Base CF'!$B37,DRE!BU:BU)</f>
        <v>18814.207775999999</v>
      </c>
      <c r="BW37" s="46">
        <f>SUMIF(DRE!$A:$A,'Base CF'!$B37,DRE!BV:BV)</f>
        <v>18726.393504</v>
      </c>
      <c r="BX37" s="46">
        <f>SUMIF(DRE!$A:$A,'Base CF'!$B37,DRE!BW:BW)</f>
        <v>18726.393504</v>
      </c>
      <c r="BY37" s="46">
        <f>SUMIF(DRE!$A:$A,'Base CF'!$B37,DRE!BX:BX)</f>
        <v>21512.880209300001</v>
      </c>
      <c r="BZ37" s="46">
        <f>SUMIF(DRE!$A:$A,'Base CF'!$B37,DRE!BY:BY)</f>
        <v>21159.796595100001</v>
      </c>
      <c r="CA37" s="46">
        <f>SUMIF(DRE!$A:$A,'Base CF'!$B37,DRE!BZ:BZ)</f>
        <v>21159.796595100001</v>
      </c>
      <c r="CB37" s="46">
        <f>SUMIF(DRE!$A:$A,'Base CF'!$B37,DRE!CA:CA)</f>
        <v>21159.796595100001</v>
      </c>
      <c r="CC37" s="46">
        <f>SUMIF(DRE!$A:$A,'Base CF'!$B37,DRE!CB:CB)</f>
        <v>21159.796595100001</v>
      </c>
      <c r="CD37" s="46">
        <f>SUMIF(DRE!$A:$A,'Base CF'!$B37,DRE!CC:CC)</f>
        <v>21159.796595100001</v>
      </c>
      <c r="CE37" s="46">
        <f>SUMIF(DRE!$A:$A,'Base CF'!$B37,DRE!CD:CD)</f>
        <v>21159.796595100001</v>
      </c>
      <c r="CF37" s="46">
        <f>SUMIF(DRE!$A:$A,'Base CF'!$B37,DRE!CE:CE)</f>
        <v>21159.796595100001</v>
      </c>
      <c r="CG37" s="46">
        <f>SUMIF(DRE!$A:$A,'Base CF'!$B37,DRE!CF:CF)</f>
        <v>21159.796595100001</v>
      </c>
      <c r="CH37" s="46">
        <f>SUMIF(DRE!$A:$A,'Base CF'!$B37,DRE!CG:CG)</f>
        <v>21159.796595100001</v>
      </c>
      <c r="CI37" s="46">
        <f>SUMIF(DRE!$A:$A,'Base CF'!$B37,DRE!CH:CH)</f>
        <v>21159.796595100001</v>
      </c>
      <c r="CJ37" s="46">
        <f>SUMIF(DRE!$A:$A,'Base CF'!$B37,DRE!CI:CI)</f>
        <v>21159.796595100001</v>
      </c>
      <c r="CK37" s="46">
        <f>SUMIF(DRE!$A:$A,'Base CF'!$B37,DRE!CJ:CJ)</f>
        <v>24308.373998499999</v>
      </c>
      <c r="CL37" s="46">
        <f>SUMIF(DRE!$A:$A,'Base CF'!$B37,DRE!CK:CK)</f>
        <v>24308.373998499999</v>
      </c>
      <c r="CM37" s="46">
        <f>SUMIF(DRE!$A:$A,'Base CF'!$B37,DRE!CL:CL)</f>
        <v>24308.373998499999</v>
      </c>
      <c r="CN37" s="46">
        <f>SUMIF(DRE!$A:$A,'Base CF'!$B37,DRE!CM:CM)</f>
        <v>24308.373998499999</v>
      </c>
      <c r="CO37" s="46">
        <f>SUMIF(DRE!$A:$A,'Base CF'!$B37,DRE!CN:CN)</f>
        <v>24308.373998499999</v>
      </c>
      <c r="CP37" s="46">
        <f>SUMIF(DRE!$A:$A,'Base CF'!$B37,DRE!CO:CO)</f>
        <v>24308.373998499999</v>
      </c>
      <c r="CQ37" s="46">
        <f>SUMIF(DRE!$A:$A,'Base CF'!$B37,DRE!CP:CP)</f>
        <v>24308.373998499999</v>
      </c>
      <c r="CR37" s="46">
        <f>SUMIF(DRE!$A:$A,'Base CF'!$B37,DRE!CQ:CQ)</f>
        <v>24308.373998499999</v>
      </c>
      <c r="CS37" s="46">
        <f>SUMIF(DRE!$A:$A,'Base CF'!$B37,DRE!CR:CR)</f>
        <v>24308.373998499999</v>
      </c>
      <c r="CT37" s="46">
        <f>SUMIF(DRE!$A:$A,'Base CF'!$B37,DRE!CS:CS)</f>
        <v>24308.373998499999</v>
      </c>
      <c r="CU37" s="46">
        <f>SUMIF(DRE!$A:$A,'Base CF'!$B37,DRE!CT:CT)</f>
        <v>24308.373998499999</v>
      </c>
      <c r="CV37" s="46">
        <f>SUMIF(DRE!$A:$A,'Base CF'!$B37,DRE!CU:CU)</f>
        <v>24308.373998499999</v>
      </c>
      <c r="CW37" s="46">
        <f>SUMIF(DRE!$A:$A,'Base CF'!$B37,DRE!CV:CV)</f>
        <v>27925.460170499999</v>
      </c>
      <c r="CX37" s="46">
        <f>SUMIF(DRE!$A:$A,'Base CF'!$B37,DRE!CW:CW)</f>
        <v>27925.460170499999</v>
      </c>
      <c r="CY37" s="46">
        <f>SUMIF(DRE!$A:$A,'Base CF'!$B37,DRE!CX:CX)</f>
        <v>27925.460170499999</v>
      </c>
      <c r="CZ37" s="46">
        <f>SUMIF(DRE!$A:$A,'Base CF'!$B37,DRE!CY:CY)</f>
        <v>27925.460170499999</v>
      </c>
      <c r="DA37" s="46">
        <f>SUMIF(DRE!$A:$A,'Base CF'!$B37,DRE!CZ:CZ)</f>
        <v>27925.460170499999</v>
      </c>
      <c r="DB37" s="46">
        <f>SUMIF(DRE!$A:$A,'Base CF'!$B37,DRE!DA:DA)</f>
        <v>27925.460170499999</v>
      </c>
      <c r="DC37" s="46">
        <f>SUMIF(DRE!$A:$A,'Base CF'!$B37,DRE!DB:DB)</f>
        <v>27925.460170499999</v>
      </c>
      <c r="DD37" s="46">
        <f>SUMIF(DRE!$A:$A,'Base CF'!$B37,DRE!DC:DC)</f>
        <v>27925.460170499999</v>
      </c>
      <c r="DE37" s="46">
        <f>SUMIF(DRE!$A:$A,'Base CF'!$B37,DRE!DD:DD)</f>
        <v>27925.460170499999</v>
      </c>
      <c r="DF37" s="46">
        <f>SUMIF(DRE!$A:$A,'Base CF'!$B37,DRE!DE:DE)</f>
        <v>27925.460170499999</v>
      </c>
    </row>
    <row r="38" spans="2:110" outlineLevel="1">
      <c r="B38" s="37" t="s">
        <v>1223</v>
      </c>
      <c r="C38" s="46">
        <f>SUMIF(DRE!$A:$A,'Base CF'!$B38,DRE!B:B)</f>
        <v>0</v>
      </c>
      <c r="D38" s="46">
        <f>SUMIF(DRE!$A:$A,'Base CF'!$B38,DRE!C:C)</f>
        <v>15804.64</v>
      </c>
      <c r="E38" s="46">
        <f>SUMIF(DRE!$A:$A,'Base CF'!$B38,DRE!D:D)</f>
        <v>4096.96</v>
      </c>
      <c r="F38" s="46">
        <f>SUMIF(DRE!$A:$A,'Base CF'!$B38,DRE!E:E)</f>
        <v>2993</v>
      </c>
      <c r="G38" s="46">
        <f>SUMIF(DRE!$A:$A,'Base CF'!$B38,DRE!F:F)</f>
        <v>12826.72</v>
      </c>
      <c r="H38" s="46">
        <f>SUMIF(DRE!$A:$A,'Base CF'!$B38,DRE!G:G)</f>
        <v>4469.1399999999994</v>
      </c>
      <c r="I38" s="46">
        <f>SUMIF(DRE!$A:$A,'Base CF'!$B38,DRE!H:H)</f>
        <v>4623.1400000000003</v>
      </c>
      <c r="J38" s="46">
        <f>SUMIF(DRE!$A:$A,'Base CF'!$B38,DRE!I:I)</f>
        <v>986.3</v>
      </c>
      <c r="K38" s="46">
        <f>SUMIF(DRE!$A:$A,'Base CF'!$B38,DRE!J:J)</f>
        <v>12334.55</v>
      </c>
      <c r="L38" s="46">
        <f>SUMIF(DRE!$A:$A,'Base CF'!$B38,DRE!K:K)</f>
        <v>15945.7</v>
      </c>
      <c r="M38" s="46">
        <f>SUMIF(DRE!$A:$A,'Base CF'!$B38,DRE!L:L)</f>
        <v>14617.7</v>
      </c>
      <c r="N38" s="46">
        <f>SUMIF(DRE!$A:$A,'Base CF'!$B38,DRE!M:M)</f>
        <v>9738.8700000000008</v>
      </c>
      <c r="O38" s="46">
        <f>SUMIF(DRE!$A:$A,'Base CF'!$B38,DRE!N:N)</f>
        <v>14539.09</v>
      </c>
      <c r="P38" s="46">
        <f>SUMIF(DRE!$A:$A,'Base CF'!$B38,DRE!O:O)</f>
        <v>11174.119999999999</v>
      </c>
      <c r="Q38" s="46">
        <f>SUMIF(DRE!$A:$A,'Base CF'!$B38,DRE!P:P)</f>
        <v>12527.04</v>
      </c>
      <c r="R38" s="46">
        <f>SUMIF(DRE!$A:$A,'Base CF'!$B38,DRE!Q:Q)</f>
        <v>17853.72</v>
      </c>
      <c r="S38" s="46">
        <f>SUMIF(DRE!$A:$A,'Base CF'!$B38,DRE!R:R)</f>
        <v>15865.34</v>
      </c>
      <c r="T38" s="46">
        <f>SUMIF(DRE!$A:$A,'Base CF'!$B38,DRE!S:S)</f>
        <v>14435.529999999999</v>
      </c>
      <c r="U38" s="46">
        <f>SUMIF(DRE!$A:$A,'Base CF'!$B38,DRE!T:T)</f>
        <v>17433.71</v>
      </c>
      <c r="V38" s="46">
        <f>SUMIF(DRE!$A:$A,'Base CF'!$B38,DRE!U:U)</f>
        <v>16481.240000000002</v>
      </c>
      <c r="W38" s="46">
        <f>SUMIF(DRE!$A:$A,'Base CF'!$B38,DRE!V:V)</f>
        <v>12688.46</v>
      </c>
      <c r="X38" s="46">
        <f>SUMIF(DRE!$A:$A,'Base CF'!$B38,DRE!W:W)</f>
        <v>21421.489999999998</v>
      </c>
      <c r="Y38" s="46">
        <f>SUMIF(DRE!$A:$A,'Base CF'!$B38,DRE!X:X)</f>
        <v>48714.789999999994</v>
      </c>
      <c r="Z38" s="46">
        <f>SUMIF(DRE!$A:$A,'Base CF'!$B38,DRE!Y:Y)</f>
        <v>20737.21</v>
      </c>
      <c r="AA38" s="46">
        <f>SUMIF(DRE!$A:$A,'Base CF'!$B38,DRE!Z:Z)</f>
        <v>27774.71</v>
      </c>
      <c r="AB38" s="46">
        <f>SUMIF(DRE!$A:$A,'Base CF'!$B38,DRE!AA:AA)</f>
        <v>27469.52</v>
      </c>
      <c r="AC38" s="46">
        <f>SUMIF(DRE!$A:$A,'Base CF'!$B38,DRE!AB:AB)</f>
        <v>45400.160000000011</v>
      </c>
      <c r="AD38" s="46">
        <f>SUMIF(DRE!$A:$A,'Base CF'!$B38,DRE!AC:AC)</f>
        <v>15501.330000000002</v>
      </c>
      <c r="AE38" s="46">
        <f>SUMIF(DRE!$A:$A,'Base CF'!$B38,DRE!AD:AD)</f>
        <v>21969.870000000003</v>
      </c>
      <c r="AF38" s="46">
        <f>SUMIF(DRE!$A:$A,'Base CF'!$B38,DRE!AE:AE)</f>
        <v>18101.27</v>
      </c>
      <c r="AG38" s="46">
        <f>SUMIF(DRE!$A:$A,'Base CF'!$B38,DRE!AF:AF)</f>
        <v>36707.240000000005</v>
      </c>
      <c r="AH38" s="46">
        <f>SUMIF(DRE!$A:$A,'Base CF'!$B38,DRE!AG:AG)</f>
        <v>16592.79</v>
      </c>
      <c r="AI38" s="46">
        <f>SUMIF(DRE!$A:$A,'Base CF'!$B38,DRE!AH:AH)</f>
        <v>18283.27</v>
      </c>
      <c r="AJ38" s="46">
        <f>SUMIF(DRE!$A:$A,'Base CF'!$B38,DRE!AI:AI)</f>
        <v>18068.09</v>
      </c>
      <c r="AK38" s="46">
        <f>SUMIF(DRE!$A:$A,'Base CF'!$B38,DRE!AJ:AJ)</f>
        <v>25346.170000000009</v>
      </c>
      <c r="AL38" s="46">
        <f>SUMIF(DRE!$A:$A,'Base CF'!$B38,DRE!AK:AK)</f>
        <v>15046.17</v>
      </c>
      <c r="AM38" s="46">
        <f>SUMIF(DRE!$A:$A,'Base CF'!$B38,DRE!AL:AL)</f>
        <v>15556.2</v>
      </c>
      <c r="AN38" s="46">
        <f>SUMIF(DRE!$A:$A,'Base CF'!$B38,DRE!AM:AM)</f>
        <v>16933</v>
      </c>
      <c r="AO38" s="46">
        <f>SUMIF(DRE!$A:$A,'Base CF'!$B38,DRE!AN:AN)</f>
        <v>46983.37</v>
      </c>
      <c r="AP38" s="46">
        <f>SUMIF(DRE!$A:$A,'Base CF'!$B38,DRE!AO:AO)</f>
        <v>20204.310000000001</v>
      </c>
      <c r="AQ38" s="46">
        <f>SUMIF(DRE!$A:$A,'Base CF'!$B38,DRE!AP:AP)</f>
        <v>33356.980000000003</v>
      </c>
      <c r="AR38" s="46">
        <f>SUMIF(DRE!$A:$A,'Base CF'!$B38,DRE!AQ:AQ)</f>
        <v>20293.259999999998</v>
      </c>
      <c r="AS38" s="46">
        <f>SUMIF(DRE!$A:$A,'Base CF'!$B38,DRE!AR:AR)</f>
        <v>26223.46</v>
      </c>
      <c r="AT38" s="46">
        <f>SUMIF(DRE!$A:$A,'Base CF'!$B38,DRE!AS:AS)</f>
        <v>20489.419999999998</v>
      </c>
      <c r="AU38" s="46">
        <f>SUMIF(DRE!$A:$A,'Base CF'!$B38,DRE!AT:AT)</f>
        <v>15936.7</v>
      </c>
      <c r="AV38" s="46">
        <f>SUMIF(DRE!$A:$A,'Base CF'!$B38,DRE!AU:AU)</f>
        <v>45476.480000000003</v>
      </c>
      <c r="AW38" s="46">
        <f>SUMIF(DRE!$A:$A,'Base CF'!$B38,DRE!AV:AV)</f>
        <v>20980.62</v>
      </c>
      <c r="AX38" s="46">
        <f>SUMIF(DRE!$A:$A,'Base CF'!$B38,DRE!AW:AW)</f>
        <v>26457.25</v>
      </c>
      <c r="AY38" s="46">
        <f>SUMIF(DRE!$A:$A,'Base CF'!$B38,DRE!AX:AX)</f>
        <v>28889.89</v>
      </c>
      <c r="AZ38" s="46">
        <f>SUMIF(DRE!$A:$A,'Base CF'!$B38,DRE!AY:AY)</f>
        <v>19668.7</v>
      </c>
      <c r="BA38" s="46">
        <f>SUMIF(DRE!$A:$A,'Base CF'!$B38,DRE!AZ:AZ)</f>
        <v>49381</v>
      </c>
      <c r="BB38" s="46">
        <f>SUMIF(DRE!$A:$A,'Base CF'!$B38,DRE!BA:BA)</f>
        <v>16560.82</v>
      </c>
      <c r="BC38" s="46">
        <f>SUMIF(DRE!$A:$A,'Base CF'!$B38,DRE!BB:BB)</f>
        <v>14913.77</v>
      </c>
      <c r="BD38" s="46">
        <f>SUMIF(DRE!$A:$A,'Base CF'!$B38,DRE!BC:BC)</f>
        <v>22691.93</v>
      </c>
      <c r="BE38" s="46">
        <f>SUMIF(DRE!$A:$A,'Base CF'!$B38,DRE!BD:BD)</f>
        <v>14306.27</v>
      </c>
      <c r="BF38" s="46">
        <f>SUMIF(DRE!$A:$A,'Base CF'!$B38,DRE!BE:BE)</f>
        <v>21560.33</v>
      </c>
      <c r="BG38" s="46">
        <f>SUMIF(DRE!$A:$A,'Base CF'!$B38,DRE!BF:BF)</f>
        <v>134987.69</v>
      </c>
      <c r="BH38" s="46">
        <f>SUMIF(DRE!$A:$A,'Base CF'!$B38,DRE!BG:BG)</f>
        <v>46300</v>
      </c>
      <c r="BI38" s="46">
        <f>SUMIF(DRE!$A:$A,'Base CF'!$B38,DRE!BH:BH)</f>
        <v>46300</v>
      </c>
      <c r="BJ38" s="46">
        <f>SUMIF(DRE!$A:$A,'Base CF'!$B38,DRE!BI:BI)</f>
        <v>46300</v>
      </c>
      <c r="BK38" s="46">
        <f>SUMIF(DRE!$A:$A,'Base CF'!$B38,DRE!BJ:BJ)</f>
        <v>48500</v>
      </c>
      <c r="BL38" s="46">
        <f>SUMIF(DRE!$A:$A,'Base CF'!$B38,DRE!BK:BK)</f>
        <v>48500</v>
      </c>
      <c r="BM38" s="46">
        <f>SUMIF(DRE!$A:$A,'Base CF'!$B38,DRE!BL:BL)</f>
        <v>48500</v>
      </c>
      <c r="BN38" s="46">
        <f>SUMIF(DRE!$A:$A,'Base CF'!$B38,DRE!BM:BM)</f>
        <v>50100</v>
      </c>
      <c r="BO38" s="46">
        <f>SUMIF(DRE!$A:$A,'Base CF'!$B38,DRE!BN:BN)</f>
        <v>50100</v>
      </c>
      <c r="BP38" s="46">
        <f>SUMIF(DRE!$A:$A,'Base CF'!$B38,DRE!BO:BO)</f>
        <v>50100</v>
      </c>
      <c r="BQ38" s="46">
        <f>SUMIF(DRE!$A:$A,'Base CF'!$B38,DRE!BP:BP)</f>
        <v>50100</v>
      </c>
      <c r="BR38" s="46">
        <f>SUMIF(DRE!$A:$A,'Base CF'!$B38,DRE!BQ:BQ)</f>
        <v>50100</v>
      </c>
      <c r="BS38" s="46">
        <f>SUMIF(DRE!$A:$A,'Base CF'!$B38,DRE!BR:BR)</f>
        <v>50100</v>
      </c>
      <c r="BT38" s="46">
        <f>SUMIF(DRE!$A:$A,'Base CF'!$B38,DRE!BS:BS)</f>
        <v>50100</v>
      </c>
      <c r="BU38" s="46">
        <f>SUMIF(DRE!$A:$A,'Base CF'!$B38,DRE!BT:BT)</f>
        <v>50100</v>
      </c>
      <c r="BV38" s="46">
        <f>SUMIF(DRE!$A:$A,'Base CF'!$B38,DRE!BU:BU)</f>
        <v>50100</v>
      </c>
      <c r="BW38" s="46">
        <f>SUMIF(DRE!$A:$A,'Base CF'!$B38,DRE!BV:BV)</f>
        <v>50000</v>
      </c>
      <c r="BX38" s="46">
        <f>SUMIF(DRE!$A:$A,'Base CF'!$B38,DRE!BW:BW)</f>
        <v>50000</v>
      </c>
      <c r="BY38" s="46">
        <f>SUMIF(DRE!$A:$A,'Base CF'!$B38,DRE!BX:BX)</f>
        <v>50000</v>
      </c>
      <c r="BZ38" s="46">
        <f>SUMIF(DRE!$A:$A,'Base CF'!$B38,DRE!BY:BY)</f>
        <v>49600</v>
      </c>
      <c r="CA38" s="46">
        <f>SUMIF(DRE!$A:$A,'Base CF'!$B38,DRE!BZ:BZ)</f>
        <v>49600</v>
      </c>
      <c r="CB38" s="46">
        <f>SUMIF(DRE!$A:$A,'Base CF'!$B38,DRE!CA:CA)</f>
        <v>49600</v>
      </c>
      <c r="CC38" s="46">
        <f>SUMIF(DRE!$A:$A,'Base CF'!$B38,DRE!CB:CB)</f>
        <v>49600</v>
      </c>
      <c r="CD38" s="46">
        <f>SUMIF(DRE!$A:$A,'Base CF'!$B38,DRE!CC:CC)</f>
        <v>49600</v>
      </c>
      <c r="CE38" s="46">
        <f>SUMIF(DRE!$A:$A,'Base CF'!$B38,DRE!CD:CD)</f>
        <v>49600</v>
      </c>
      <c r="CF38" s="46">
        <f>SUMIF(DRE!$A:$A,'Base CF'!$B38,DRE!CE:CE)</f>
        <v>49600</v>
      </c>
      <c r="CG38" s="46">
        <f>SUMIF(DRE!$A:$A,'Base CF'!$B38,DRE!CF:CF)</f>
        <v>49600</v>
      </c>
      <c r="CH38" s="46">
        <f>SUMIF(DRE!$A:$A,'Base CF'!$B38,DRE!CG:CG)</f>
        <v>49600</v>
      </c>
      <c r="CI38" s="46">
        <f>SUMIF(DRE!$A:$A,'Base CF'!$B38,DRE!CH:CH)</f>
        <v>49600</v>
      </c>
      <c r="CJ38" s="46">
        <f>SUMIF(DRE!$A:$A,'Base CF'!$B38,DRE!CI:CI)</f>
        <v>49600</v>
      </c>
      <c r="CK38" s="46">
        <f>SUMIF(DRE!$A:$A,'Base CF'!$B38,DRE!CJ:CJ)</f>
        <v>49600</v>
      </c>
      <c r="CL38" s="46">
        <f>SUMIF(DRE!$A:$A,'Base CF'!$B38,DRE!CK:CK)</f>
        <v>49600</v>
      </c>
      <c r="CM38" s="46">
        <f>SUMIF(DRE!$A:$A,'Base CF'!$B38,DRE!CL:CL)</f>
        <v>49600</v>
      </c>
      <c r="CN38" s="46">
        <f>SUMIF(DRE!$A:$A,'Base CF'!$B38,DRE!CM:CM)</f>
        <v>49600</v>
      </c>
      <c r="CO38" s="46">
        <f>SUMIF(DRE!$A:$A,'Base CF'!$B38,DRE!CN:CN)</f>
        <v>49600</v>
      </c>
      <c r="CP38" s="46">
        <f>SUMIF(DRE!$A:$A,'Base CF'!$B38,DRE!CO:CO)</f>
        <v>49600</v>
      </c>
      <c r="CQ38" s="46">
        <f>SUMIF(DRE!$A:$A,'Base CF'!$B38,DRE!CP:CP)</f>
        <v>49600</v>
      </c>
      <c r="CR38" s="46">
        <f>SUMIF(DRE!$A:$A,'Base CF'!$B38,DRE!CQ:CQ)</f>
        <v>49600</v>
      </c>
      <c r="CS38" s="46">
        <f>SUMIF(DRE!$A:$A,'Base CF'!$B38,DRE!CR:CR)</f>
        <v>49600</v>
      </c>
      <c r="CT38" s="46">
        <f>SUMIF(DRE!$A:$A,'Base CF'!$B38,DRE!CS:CS)</f>
        <v>49600</v>
      </c>
      <c r="CU38" s="46">
        <f>SUMIF(DRE!$A:$A,'Base CF'!$B38,DRE!CT:CT)</f>
        <v>49600</v>
      </c>
      <c r="CV38" s="46">
        <f>SUMIF(DRE!$A:$A,'Base CF'!$B38,DRE!CU:CU)</f>
        <v>49600</v>
      </c>
      <c r="CW38" s="46">
        <f>SUMIF(DRE!$A:$A,'Base CF'!$B38,DRE!CV:CV)</f>
        <v>49600</v>
      </c>
      <c r="CX38" s="46">
        <f>SUMIF(DRE!$A:$A,'Base CF'!$B38,DRE!CW:CW)</f>
        <v>49600</v>
      </c>
      <c r="CY38" s="46">
        <f>SUMIF(DRE!$A:$A,'Base CF'!$B38,DRE!CX:CX)</f>
        <v>49600</v>
      </c>
      <c r="CZ38" s="46">
        <f>SUMIF(DRE!$A:$A,'Base CF'!$B38,DRE!CY:CY)</f>
        <v>49600</v>
      </c>
      <c r="DA38" s="46">
        <f>SUMIF(DRE!$A:$A,'Base CF'!$B38,DRE!CZ:CZ)</f>
        <v>49600</v>
      </c>
      <c r="DB38" s="46">
        <f>SUMIF(DRE!$A:$A,'Base CF'!$B38,DRE!DA:DA)</f>
        <v>49600</v>
      </c>
      <c r="DC38" s="46">
        <f>SUMIF(DRE!$A:$A,'Base CF'!$B38,DRE!DB:DB)</f>
        <v>49600</v>
      </c>
      <c r="DD38" s="46">
        <f>SUMIF(DRE!$A:$A,'Base CF'!$B38,DRE!DC:DC)</f>
        <v>49600</v>
      </c>
      <c r="DE38" s="46">
        <f>SUMIF(DRE!$A:$A,'Base CF'!$B38,DRE!DD:DD)</f>
        <v>49600</v>
      </c>
      <c r="DF38" s="46">
        <f>SUMIF(DRE!$A:$A,'Base CF'!$B38,DRE!DE:DE)</f>
        <v>49600</v>
      </c>
    </row>
    <row r="39" spans="2:110" outlineLevel="1">
      <c r="B39" s="37" t="s">
        <v>147</v>
      </c>
      <c r="C39" s="46">
        <f>SUMIF(DRE!$A:$A,'Base CF'!$B39,DRE!B:B)</f>
        <v>17143.509999999998</v>
      </c>
      <c r="D39" s="46">
        <f>SUMIF(DRE!$A:$A,'Base CF'!$B39,DRE!C:C)</f>
        <v>17026.98</v>
      </c>
      <c r="E39" s="46">
        <f>SUMIF(DRE!$A:$A,'Base CF'!$B39,DRE!D:D)</f>
        <v>17200.580000000002</v>
      </c>
      <c r="F39" s="46">
        <f>SUMIF(DRE!$A:$A,'Base CF'!$B39,DRE!E:E)</f>
        <v>17306.669999999998</v>
      </c>
      <c r="G39" s="46">
        <f>SUMIF(DRE!$A:$A,'Base CF'!$B39,DRE!F:F)</f>
        <v>18991.46</v>
      </c>
      <c r="H39" s="46">
        <f>SUMIF(DRE!$A:$A,'Base CF'!$B39,DRE!G:G)</f>
        <v>19339.62</v>
      </c>
      <c r="I39" s="46">
        <f>SUMIF(DRE!$A:$A,'Base CF'!$B39,DRE!H:H)</f>
        <v>19193.66</v>
      </c>
      <c r="J39" s="46">
        <f>SUMIF(DRE!$A:$A,'Base CF'!$B39,DRE!I:I)</f>
        <v>20492.27</v>
      </c>
      <c r="K39" s="46">
        <f>SUMIF(DRE!$A:$A,'Base CF'!$B39,DRE!J:J)</f>
        <v>19346.080000000002</v>
      </c>
      <c r="L39" s="46">
        <f>SUMIF(DRE!$A:$A,'Base CF'!$B39,DRE!K:K)</f>
        <v>19344.349999999999</v>
      </c>
      <c r="M39" s="46">
        <f>SUMIF(DRE!$A:$A,'Base CF'!$B39,DRE!L:L)</f>
        <v>-123.7999999999865</v>
      </c>
      <c r="N39" s="46">
        <f>SUMIF(DRE!$A:$A,'Base CF'!$B39,DRE!M:M)</f>
        <v>19642.91</v>
      </c>
      <c r="O39" s="46">
        <f>SUMIF(DRE!$A:$A,'Base CF'!$B39,DRE!N:N)</f>
        <v>11782.150000000001</v>
      </c>
      <c r="P39" s="46">
        <f>SUMIF(DRE!$A:$A,'Base CF'!$B39,DRE!O:O)</f>
        <v>0</v>
      </c>
      <c r="Q39" s="46">
        <f>SUMIF(DRE!$A:$A,'Base CF'!$B39,DRE!P:P)</f>
        <v>11796.54</v>
      </c>
      <c r="R39" s="46">
        <f>SUMIF(DRE!$A:$A,'Base CF'!$B39,DRE!Q:Q)</f>
        <v>12050.56</v>
      </c>
      <c r="S39" s="46">
        <f>SUMIF(DRE!$A:$A,'Base CF'!$B39,DRE!R:R)</f>
        <v>12208.28</v>
      </c>
      <c r="T39" s="46">
        <f>SUMIF(DRE!$A:$A,'Base CF'!$B39,DRE!S:S)</f>
        <v>4874.2700000000013</v>
      </c>
      <c r="U39" s="46">
        <f>SUMIF(DRE!$A:$A,'Base CF'!$B39,DRE!T:T)</f>
        <v>30160.449999999997</v>
      </c>
      <c r="V39" s="46">
        <f>SUMIF(DRE!$A:$A,'Base CF'!$B39,DRE!U:U)</f>
        <v>11795.300000000001</v>
      </c>
      <c r="W39" s="46">
        <f>SUMIF(DRE!$A:$A,'Base CF'!$B39,DRE!V:V)</f>
        <v>9947.52</v>
      </c>
      <c r="X39" s="46">
        <f>SUMIF(DRE!$A:$A,'Base CF'!$B39,DRE!W:W)</f>
        <v>11015.31</v>
      </c>
      <c r="Y39" s="46">
        <f>SUMIF(DRE!$A:$A,'Base CF'!$B39,DRE!X:X)</f>
        <v>10536.4</v>
      </c>
      <c r="Z39" s="46">
        <f>SUMIF(DRE!$A:$A,'Base CF'!$B39,DRE!Y:Y)</f>
        <v>21197.67</v>
      </c>
      <c r="AA39" s="46">
        <f>SUMIF(DRE!$A:$A,'Base CF'!$B39,DRE!Z:Z)</f>
        <v>0</v>
      </c>
      <c r="AB39" s="46">
        <f>SUMIF(DRE!$A:$A,'Base CF'!$B39,DRE!AA:AA)</f>
        <v>11378.920000000002</v>
      </c>
      <c r="AC39" s="46">
        <f>SUMIF(DRE!$A:$A,'Base CF'!$B39,DRE!AB:AB)</f>
        <v>21098.33</v>
      </c>
      <c r="AD39" s="46">
        <f>SUMIF(DRE!$A:$A,'Base CF'!$B39,DRE!AC:AC)</f>
        <v>-715.53</v>
      </c>
      <c r="AE39" s="46">
        <f>SUMIF(DRE!$A:$A,'Base CF'!$B39,DRE!AD:AD)</f>
        <v>5905.84</v>
      </c>
      <c r="AF39" s="46">
        <f>SUMIF(DRE!$A:$A,'Base CF'!$B39,DRE!AE:AE)</f>
        <v>21398.010000000002</v>
      </c>
      <c r="AG39" s="46">
        <f>SUMIF(DRE!$A:$A,'Base CF'!$B39,DRE!AF:AF)</f>
        <v>3623.51</v>
      </c>
      <c r="AH39" s="46">
        <f>SUMIF(DRE!$A:$A,'Base CF'!$B39,DRE!AG:AG)</f>
        <v>10895.769999999999</v>
      </c>
      <c r="AI39" s="46">
        <f>SUMIF(DRE!$A:$A,'Base CF'!$B39,DRE!AH:AH)</f>
        <v>10960.7</v>
      </c>
      <c r="AJ39" s="46">
        <f>SUMIF(DRE!$A:$A,'Base CF'!$B39,DRE!AI:AI)</f>
        <v>10355.380000000001</v>
      </c>
      <c r="AK39" s="46">
        <f>SUMIF(DRE!$A:$A,'Base CF'!$B39,DRE!AJ:AJ)</f>
        <v>22210.58</v>
      </c>
      <c r="AL39" s="46">
        <f>SUMIF(DRE!$A:$A,'Base CF'!$B39,DRE!AK:AK)</f>
        <v>13799.050000000001</v>
      </c>
      <c r="AM39" s="46">
        <f>SUMIF(DRE!$A:$A,'Base CF'!$B39,DRE!AL:AL)</f>
        <v>10941.11</v>
      </c>
      <c r="AN39" s="46">
        <f>SUMIF(DRE!$A:$A,'Base CF'!$B39,DRE!AM:AM)</f>
        <v>11035.03</v>
      </c>
      <c r="AO39" s="46">
        <f>SUMIF(DRE!$A:$A,'Base CF'!$B39,DRE!AN:AN)</f>
        <v>11086.69</v>
      </c>
      <c r="AP39" s="46">
        <f>SUMIF(DRE!$A:$A,'Base CF'!$B39,DRE!AO:AO)</f>
        <v>11359.4</v>
      </c>
      <c r="AQ39" s="46">
        <f>SUMIF(DRE!$A:$A,'Base CF'!$B39,DRE!AP:AP)</f>
        <v>10513.16</v>
      </c>
      <c r="AR39" s="46">
        <f>SUMIF(DRE!$A:$A,'Base CF'!$B39,DRE!AQ:AQ)</f>
        <v>10934.72</v>
      </c>
      <c r="AS39" s="46">
        <f>SUMIF(DRE!$A:$A,'Base CF'!$B39,DRE!AR:AR)</f>
        <v>14890.66</v>
      </c>
      <c r="AT39" s="46">
        <f>SUMIF(DRE!$A:$A,'Base CF'!$B39,DRE!AS:AS)</f>
        <v>12899.14</v>
      </c>
      <c r="AU39" s="46">
        <f>SUMIF(DRE!$A:$A,'Base CF'!$B39,DRE!AT:AT)</f>
        <v>13029.33</v>
      </c>
      <c r="AV39" s="46">
        <f>SUMIF(DRE!$A:$A,'Base CF'!$B39,DRE!AU:AU)</f>
        <v>12976.97</v>
      </c>
      <c r="AW39" s="46">
        <f>SUMIF(DRE!$A:$A,'Base CF'!$B39,DRE!AV:AV)</f>
        <v>18113.62</v>
      </c>
      <c r="AX39" s="46">
        <f>SUMIF(DRE!$A:$A,'Base CF'!$B39,DRE!AW:AW)</f>
        <v>12824.33</v>
      </c>
      <c r="AY39" s="46">
        <f>SUMIF(DRE!$A:$A,'Base CF'!$B39,DRE!AX:AX)</f>
        <v>12914.14</v>
      </c>
      <c r="AZ39" s="46">
        <f>SUMIF(DRE!$A:$A,'Base CF'!$B39,DRE!AY:AY)</f>
        <v>12970.27</v>
      </c>
      <c r="BA39" s="46">
        <f>SUMIF(DRE!$A:$A,'Base CF'!$B39,DRE!AZ:AZ)</f>
        <v>13315.29</v>
      </c>
      <c r="BB39" s="46">
        <f>SUMIF(DRE!$A:$A,'Base CF'!$B39,DRE!BA:BA)</f>
        <v>13253.7</v>
      </c>
      <c r="BC39" s="46">
        <f>SUMIF(DRE!$A:$A,'Base CF'!$B39,DRE!BB:BB)</f>
        <v>13231.66</v>
      </c>
      <c r="BD39" s="46">
        <f>SUMIF(DRE!$A:$A,'Base CF'!$B39,DRE!BC:BC)</f>
        <v>12697.73</v>
      </c>
      <c r="BE39" s="46">
        <f>SUMIF(DRE!$A:$A,'Base CF'!$B39,DRE!BD:BD)</f>
        <v>12897.65</v>
      </c>
      <c r="BF39" s="46">
        <f>SUMIF(DRE!$A:$A,'Base CF'!$B39,DRE!BE:BE)</f>
        <v>14778.65</v>
      </c>
      <c r="BG39" s="46">
        <f>SUMIF(DRE!$A:$A,'Base CF'!$B39,DRE!BF:BF)</f>
        <v>17443.155597699999</v>
      </c>
      <c r="BH39" s="46">
        <f>SUMIF(DRE!$A:$A,'Base CF'!$B39,DRE!BG:BG)</f>
        <v>17676.760323400002</v>
      </c>
      <c r="BI39" s="46">
        <f>SUMIF(DRE!$A:$A,'Base CF'!$B39,DRE!BH:BH)</f>
        <v>17676.760323400002</v>
      </c>
      <c r="BJ39" s="46">
        <f>SUMIF(DRE!$A:$A,'Base CF'!$B39,DRE!BI:BI)</f>
        <v>17676.760323400002</v>
      </c>
      <c r="BK39" s="46">
        <f>SUMIF(DRE!$A:$A,'Base CF'!$B39,DRE!BJ:BJ)</f>
        <v>17587.371985500002</v>
      </c>
      <c r="BL39" s="46">
        <f>SUMIF(DRE!$A:$A,'Base CF'!$B39,DRE!BK:BK)</f>
        <v>17587.371985500002</v>
      </c>
      <c r="BM39" s="46">
        <f>SUMIF(DRE!$A:$A,'Base CF'!$B39,DRE!BL:BL)</f>
        <v>17851.1825656</v>
      </c>
      <c r="BN39" s="46">
        <f>SUMIF(DRE!$A:$A,'Base CF'!$B39,DRE!BM:BM)</f>
        <v>17791.9034985</v>
      </c>
      <c r="BO39" s="46">
        <f>SUMIF(DRE!$A:$A,'Base CF'!$B39,DRE!BN:BN)</f>
        <v>17791.9034985</v>
      </c>
      <c r="BP39" s="46">
        <f>SUMIF(DRE!$A:$A,'Base CF'!$B39,DRE!BO:BO)</f>
        <v>19245.5020138</v>
      </c>
      <c r="BQ39" s="46">
        <f>SUMIF(DRE!$A:$A,'Base CF'!$B39,DRE!BP:BP)</f>
        <v>19245.5020138</v>
      </c>
      <c r="BR39" s="46">
        <f>SUMIF(DRE!$A:$A,'Base CF'!$B39,DRE!BQ:BQ)</f>
        <v>19245.5020138</v>
      </c>
      <c r="BS39" s="46">
        <f>SUMIF(DRE!$A:$A,'Base CF'!$B39,DRE!BR:BR)</f>
        <v>19245.5020138</v>
      </c>
      <c r="BT39" s="46">
        <f>SUMIF(DRE!$A:$A,'Base CF'!$B39,DRE!BS:BS)</f>
        <v>19245.5020138</v>
      </c>
      <c r="BU39" s="46">
        <f>SUMIF(DRE!$A:$A,'Base CF'!$B39,DRE!BT:BT)</f>
        <v>19245.5020138</v>
      </c>
      <c r="BV39" s="46">
        <f>SUMIF(DRE!$A:$A,'Base CF'!$B39,DRE!BU:BU)</f>
        <v>19245.5020138</v>
      </c>
      <c r="BW39" s="46">
        <f>SUMIF(DRE!$A:$A,'Base CF'!$B39,DRE!BV:BV)</f>
        <v>19214.580403</v>
      </c>
      <c r="BX39" s="46">
        <f>SUMIF(DRE!$A:$A,'Base CF'!$B39,DRE!BW:BW)</f>
        <v>19214.580403</v>
      </c>
      <c r="BY39" s="46">
        <f>SUMIF(DRE!$A:$A,'Base CF'!$B39,DRE!BX:BX)</f>
        <v>19214.580403</v>
      </c>
      <c r="BZ39" s="46">
        <f>SUMIF(DRE!$A:$A,'Base CF'!$B39,DRE!BY:BY)</f>
        <v>18880.130521300001</v>
      </c>
      <c r="CA39" s="46">
        <f>SUMIF(DRE!$A:$A,'Base CF'!$B39,DRE!BZ:BZ)</f>
        <v>18880.130521300001</v>
      </c>
      <c r="CB39" s="46">
        <f>SUMIF(DRE!$A:$A,'Base CF'!$B39,DRE!CA:CA)</f>
        <v>19629.671703700002</v>
      </c>
      <c r="CC39" s="46">
        <f>SUMIF(DRE!$A:$A,'Base CF'!$B39,DRE!CB:CB)</f>
        <v>19629.671703700002</v>
      </c>
      <c r="CD39" s="46">
        <f>SUMIF(DRE!$A:$A,'Base CF'!$B39,DRE!CC:CC)</f>
        <v>19629.671703700002</v>
      </c>
      <c r="CE39" s="46">
        <f>SUMIF(DRE!$A:$A,'Base CF'!$B39,DRE!CD:CD)</f>
        <v>19629.671703700002</v>
      </c>
      <c r="CF39" s="46">
        <f>SUMIF(DRE!$A:$A,'Base CF'!$B39,DRE!CE:CE)</f>
        <v>19629.671703700002</v>
      </c>
      <c r="CG39" s="46">
        <f>SUMIF(DRE!$A:$A,'Base CF'!$B39,DRE!CF:CF)</f>
        <v>19629.671703700002</v>
      </c>
      <c r="CH39" s="46">
        <f>SUMIF(DRE!$A:$A,'Base CF'!$B39,DRE!CG:CG)</f>
        <v>19629.671703700002</v>
      </c>
      <c r="CI39" s="46">
        <f>SUMIF(DRE!$A:$A,'Base CF'!$B39,DRE!CH:CH)</f>
        <v>19629.671703700002</v>
      </c>
      <c r="CJ39" s="46">
        <f>SUMIF(DRE!$A:$A,'Base CF'!$B39,DRE!CI:CI)</f>
        <v>19629.671703700002</v>
      </c>
      <c r="CK39" s="46">
        <f>SUMIF(DRE!$A:$A,'Base CF'!$B39,DRE!CJ:CJ)</f>
        <v>19629.671703700002</v>
      </c>
      <c r="CL39" s="46">
        <f>SUMIF(DRE!$A:$A,'Base CF'!$B39,DRE!CK:CK)</f>
        <v>19629.671703700002</v>
      </c>
      <c r="CM39" s="46">
        <f>SUMIF(DRE!$A:$A,'Base CF'!$B39,DRE!CL:CL)</f>
        <v>19629.671703700002</v>
      </c>
      <c r="CN39" s="46">
        <f>SUMIF(DRE!$A:$A,'Base CF'!$B39,DRE!CM:CM)</f>
        <v>20354.006587</v>
      </c>
      <c r="CO39" s="46">
        <f>SUMIF(DRE!$A:$A,'Base CF'!$B39,DRE!CN:CN)</f>
        <v>20354.006587</v>
      </c>
      <c r="CP39" s="46">
        <f>SUMIF(DRE!$A:$A,'Base CF'!$B39,DRE!CO:CO)</f>
        <v>20354.006587</v>
      </c>
      <c r="CQ39" s="46">
        <f>SUMIF(DRE!$A:$A,'Base CF'!$B39,DRE!CP:CP)</f>
        <v>20354.006587</v>
      </c>
      <c r="CR39" s="46">
        <f>SUMIF(DRE!$A:$A,'Base CF'!$B39,DRE!CQ:CQ)</f>
        <v>20354.006587</v>
      </c>
      <c r="CS39" s="46">
        <f>SUMIF(DRE!$A:$A,'Base CF'!$B39,DRE!CR:CR)</f>
        <v>20354.006587</v>
      </c>
      <c r="CT39" s="46">
        <f>SUMIF(DRE!$A:$A,'Base CF'!$B39,DRE!CS:CS)</f>
        <v>20354.006587</v>
      </c>
      <c r="CU39" s="46">
        <f>SUMIF(DRE!$A:$A,'Base CF'!$B39,DRE!CT:CT)</f>
        <v>20354.006587</v>
      </c>
      <c r="CV39" s="46">
        <f>SUMIF(DRE!$A:$A,'Base CF'!$B39,DRE!CU:CU)</f>
        <v>20354.006587</v>
      </c>
      <c r="CW39" s="46">
        <f>SUMIF(DRE!$A:$A,'Base CF'!$B39,DRE!CV:CV)</f>
        <v>20354.006587</v>
      </c>
      <c r="CX39" s="46">
        <f>SUMIF(DRE!$A:$A,'Base CF'!$B39,DRE!CW:CW)</f>
        <v>20354.006587</v>
      </c>
      <c r="CY39" s="46">
        <f>SUMIF(DRE!$A:$A,'Base CF'!$B39,DRE!CX:CX)</f>
        <v>20354.006587</v>
      </c>
      <c r="CZ39" s="46">
        <f>SUMIF(DRE!$A:$A,'Base CF'!$B39,DRE!CY:CY)</f>
        <v>21068.4322207</v>
      </c>
      <c r="DA39" s="46">
        <f>SUMIF(DRE!$A:$A,'Base CF'!$B39,DRE!CZ:CZ)</f>
        <v>21068.4322207</v>
      </c>
      <c r="DB39" s="46">
        <f>SUMIF(DRE!$A:$A,'Base CF'!$B39,DRE!DA:DA)</f>
        <v>21068.4322207</v>
      </c>
      <c r="DC39" s="46">
        <f>SUMIF(DRE!$A:$A,'Base CF'!$B39,DRE!DB:DB)</f>
        <v>21068.4322207</v>
      </c>
      <c r="DD39" s="46">
        <f>SUMIF(DRE!$A:$A,'Base CF'!$B39,DRE!DC:DC)</f>
        <v>21068.4322207</v>
      </c>
      <c r="DE39" s="46">
        <f>SUMIF(DRE!$A:$A,'Base CF'!$B39,DRE!DD:DD)</f>
        <v>21068.4322207</v>
      </c>
      <c r="DF39" s="46">
        <f>SUMIF(DRE!$A:$A,'Base CF'!$B39,DRE!DE:DE)</f>
        <v>21068.4322207</v>
      </c>
    </row>
    <row r="40" spans="2:110" outlineLevel="1">
      <c r="B40" s="37" t="s">
        <v>153</v>
      </c>
      <c r="C40" s="46">
        <f>SUMIF(DRE!$A:$A,'Base CF'!$B40,DRE!B:B)</f>
        <v>0</v>
      </c>
      <c r="D40" s="46">
        <f>SUMIF(DRE!$A:$A,'Base CF'!$B40,DRE!C:C)</f>
        <v>0</v>
      </c>
      <c r="E40" s="46">
        <f>SUMIF(DRE!$A:$A,'Base CF'!$B40,DRE!D:D)</f>
        <v>0</v>
      </c>
      <c r="F40" s="46">
        <f>SUMIF(DRE!$A:$A,'Base CF'!$B40,DRE!E:E)</f>
        <v>0</v>
      </c>
      <c r="G40" s="46">
        <f>SUMIF(DRE!$A:$A,'Base CF'!$B40,DRE!F:F)</f>
        <v>10500</v>
      </c>
      <c r="H40" s="46">
        <f>SUMIF(DRE!$A:$A,'Base CF'!$B40,DRE!G:G)</f>
        <v>0</v>
      </c>
      <c r="I40" s="46">
        <f>SUMIF(DRE!$A:$A,'Base CF'!$B40,DRE!H:H)</f>
        <v>0</v>
      </c>
      <c r="J40" s="46">
        <f>SUMIF(DRE!$A:$A,'Base CF'!$B40,DRE!I:I)</f>
        <v>0</v>
      </c>
      <c r="K40" s="46">
        <f>SUMIF(DRE!$A:$A,'Base CF'!$B40,DRE!J:J)</f>
        <v>0</v>
      </c>
      <c r="L40" s="46">
        <f>SUMIF(DRE!$A:$A,'Base CF'!$B40,DRE!K:K)</f>
        <v>0</v>
      </c>
      <c r="M40" s="46">
        <f>SUMIF(DRE!$A:$A,'Base CF'!$B40,DRE!L:L)</f>
        <v>0</v>
      </c>
      <c r="N40" s="46">
        <f>SUMIF(DRE!$A:$A,'Base CF'!$B40,DRE!M:M)</f>
        <v>-277</v>
      </c>
      <c r="O40" s="46">
        <f>SUMIF(DRE!$A:$A,'Base CF'!$B40,DRE!N:N)</f>
        <v>0</v>
      </c>
      <c r="P40" s="46">
        <f>SUMIF(DRE!$A:$A,'Base CF'!$B40,DRE!O:O)</f>
        <v>0</v>
      </c>
      <c r="Q40" s="46">
        <f>SUMIF(DRE!$A:$A,'Base CF'!$B40,DRE!P:P)</f>
        <v>225298.94</v>
      </c>
      <c r="R40" s="46">
        <f>SUMIF(DRE!$A:$A,'Base CF'!$B40,DRE!Q:Q)</f>
        <v>0</v>
      </c>
      <c r="S40" s="46">
        <f>SUMIF(DRE!$A:$A,'Base CF'!$B40,DRE!R:R)</f>
        <v>0</v>
      </c>
      <c r="T40" s="46">
        <f>SUMIF(DRE!$A:$A,'Base CF'!$B40,DRE!S:S)</f>
        <v>0</v>
      </c>
      <c r="U40" s="46">
        <f>SUMIF(DRE!$A:$A,'Base CF'!$B40,DRE!T:T)</f>
        <v>0</v>
      </c>
      <c r="V40" s="46">
        <f>SUMIF(DRE!$A:$A,'Base CF'!$B40,DRE!U:U)</f>
        <v>0</v>
      </c>
      <c r="W40" s="46">
        <f>SUMIF(DRE!$A:$A,'Base CF'!$B40,DRE!V:V)</f>
        <v>0</v>
      </c>
      <c r="X40" s="46">
        <f>SUMIF(DRE!$A:$A,'Base CF'!$B40,DRE!W:W)</f>
        <v>0</v>
      </c>
      <c r="Y40" s="46">
        <f>SUMIF(DRE!$A:$A,'Base CF'!$B40,DRE!X:X)</f>
        <v>0</v>
      </c>
      <c r="Z40" s="46">
        <f>SUMIF(DRE!$A:$A,'Base CF'!$B40,DRE!Y:Y)</f>
        <v>-1</v>
      </c>
      <c r="AA40" s="46">
        <f>SUMIF(DRE!$A:$A,'Base CF'!$B40,DRE!Z:Z)</f>
        <v>0</v>
      </c>
      <c r="AB40" s="46">
        <f>SUMIF(DRE!$A:$A,'Base CF'!$B40,DRE!AA:AA)</f>
        <v>0</v>
      </c>
      <c r="AC40" s="46">
        <f>SUMIF(DRE!$A:$A,'Base CF'!$B40,DRE!AB:AB)</f>
        <v>0</v>
      </c>
      <c r="AD40" s="46">
        <f>SUMIF(DRE!$A:$A,'Base CF'!$B40,DRE!AC:AC)</f>
        <v>131858.96000000002</v>
      </c>
      <c r="AE40" s="46">
        <f>SUMIF(DRE!$A:$A,'Base CF'!$B40,DRE!AD:AD)</f>
        <v>0</v>
      </c>
      <c r="AF40" s="46">
        <f>SUMIF(DRE!$A:$A,'Base CF'!$B40,DRE!AE:AE)</f>
        <v>0</v>
      </c>
      <c r="AG40" s="46">
        <f>SUMIF(DRE!$A:$A,'Base CF'!$B40,DRE!AF:AF)</f>
        <v>0</v>
      </c>
      <c r="AH40" s="46">
        <f>SUMIF(DRE!$A:$A,'Base CF'!$B40,DRE!AG:AG)</f>
        <v>926701.07</v>
      </c>
      <c r="AI40" s="46">
        <f>SUMIF(DRE!$A:$A,'Base CF'!$B40,DRE!AH:AH)</f>
        <v>42315.869999999937</v>
      </c>
      <c r="AJ40" s="46">
        <f>SUMIF(DRE!$A:$A,'Base CF'!$B40,DRE!AI:AI)</f>
        <v>0</v>
      </c>
      <c r="AK40" s="46">
        <f>SUMIF(DRE!$A:$A,'Base CF'!$B40,DRE!AJ:AJ)</f>
        <v>0</v>
      </c>
      <c r="AL40" s="46">
        <f>SUMIF(DRE!$A:$A,'Base CF'!$B40,DRE!AK:AK)</f>
        <v>7512.67</v>
      </c>
      <c r="AM40" s="46">
        <f>SUMIF(DRE!$A:$A,'Base CF'!$B40,DRE!AL:AL)</f>
        <v>38272.9</v>
      </c>
      <c r="AN40" s="46">
        <f>SUMIF(DRE!$A:$A,'Base CF'!$B40,DRE!AM:AM)</f>
        <v>53723.91</v>
      </c>
      <c r="AO40" s="46">
        <f>SUMIF(DRE!$A:$A,'Base CF'!$B40,DRE!AN:AN)</f>
        <v>110930.46</v>
      </c>
      <c r="AP40" s="46">
        <f>SUMIF(DRE!$A:$A,'Base CF'!$B40,DRE!AO:AO)</f>
        <v>15495.61</v>
      </c>
      <c r="AQ40" s="46">
        <f>SUMIF(DRE!$A:$A,'Base CF'!$B40,DRE!AP:AP)</f>
        <v>9516.7999999999993</v>
      </c>
      <c r="AR40" s="46">
        <f>SUMIF(DRE!$A:$A,'Base CF'!$B40,DRE!AQ:AQ)</f>
        <v>0</v>
      </c>
      <c r="AS40" s="46">
        <f>SUMIF(DRE!$A:$A,'Base CF'!$B40,DRE!AR:AR)</f>
        <v>0</v>
      </c>
      <c r="AT40" s="46">
        <f>SUMIF(DRE!$A:$A,'Base CF'!$B40,DRE!AS:AS)</f>
        <v>10688.02</v>
      </c>
      <c r="AU40" s="46">
        <f>SUMIF(DRE!$A:$A,'Base CF'!$B40,DRE!AT:AT)</f>
        <v>0</v>
      </c>
      <c r="AV40" s="46">
        <f>SUMIF(DRE!$A:$A,'Base CF'!$B40,DRE!AU:AU)</f>
        <v>0</v>
      </c>
      <c r="AW40" s="46">
        <f>SUMIF(DRE!$A:$A,'Base CF'!$B40,DRE!AV:AV)</f>
        <v>26885.18</v>
      </c>
      <c r="AX40" s="46">
        <f>SUMIF(DRE!$A:$A,'Base CF'!$B40,DRE!AW:AW)</f>
        <v>0</v>
      </c>
      <c r="AY40" s="46">
        <f>SUMIF(DRE!$A:$A,'Base CF'!$B40,DRE!AX:AX)</f>
        <v>0</v>
      </c>
      <c r="AZ40" s="46">
        <f>SUMIF(DRE!$A:$A,'Base CF'!$B40,DRE!AY:AY)</f>
        <v>0</v>
      </c>
      <c r="BA40" s="46">
        <f>SUMIF(DRE!$A:$A,'Base CF'!$B40,DRE!AZ:AZ)</f>
        <v>17658.650000000001</v>
      </c>
      <c r="BB40" s="46">
        <f>SUMIF(DRE!$A:$A,'Base CF'!$B40,DRE!BA:BA)</f>
        <v>37292.129999999997</v>
      </c>
      <c r="BC40" s="46">
        <f>SUMIF(DRE!$A:$A,'Base CF'!$B40,DRE!BB:BB)</f>
        <v>0</v>
      </c>
      <c r="BD40" s="46">
        <f>SUMIF(DRE!$A:$A,'Base CF'!$B40,DRE!BC:BC)</f>
        <v>119237.64</v>
      </c>
      <c r="BE40" s="46">
        <f>SUMIF(DRE!$A:$A,'Base CF'!$B40,DRE!BD:BD)</f>
        <v>29000</v>
      </c>
      <c r="BF40" s="46">
        <f>SUMIF(DRE!$A:$A,'Base CF'!$B40,DRE!BE:BE)</f>
        <v>11030.74</v>
      </c>
      <c r="BG40" s="46">
        <f>SUMIF(DRE!$A:$A,'Base CF'!$B40,DRE!BF:BF)</f>
        <v>0</v>
      </c>
      <c r="BH40" s="46">
        <f>SUMIF(DRE!$A:$A,'Base CF'!$B40,DRE!BG:BG)</f>
        <v>0</v>
      </c>
      <c r="BI40" s="46">
        <f>SUMIF(DRE!$A:$A,'Base CF'!$B40,DRE!BH:BH)</f>
        <v>0</v>
      </c>
      <c r="BJ40" s="46">
        <f>SUMIF(DRE!$A:$A,'Base CF'!$B40,DRE!BI:BI)</f>
        <v>0</v>
      </c>
      <c r="BK40" s="46">
        <f>SUMIF(DRE!$A:$A,'Base CF'!$B40,DRE!BJ:BJ)</f>
        <v>0</v>
      </c>
      <c r="BL40" s="46">
        <f>SUMIF(DRE!$A:$A,'Base CF'!$B40,DRE!BK:BK)</f>
        <v>0</v>
      </c>
      <c r="BM40" s="46">
        <f>SUMIF(DRE!$A:$A,'Base CF'!$B40,DRE!BL:BL)</f>
        <v>0</v>
      </c>
      <c r="BN40" s="46">
        <f>SUMIF(DRE!$A:$A,'Base CF'!$B40,DRE!BM:BM)</f>
        <v>0</v>
      </c>
      <c r="BO40" s="46">
        <f>SUMIF(DRE!$A:$A,'Base CF'!$B40,DRE!BN:BN)</f>
        <v>0</v>
      </c>
      <c r="BP40" s="46">
        <f>SUMIF(DRE!$A:$A,'Base CF'!$B40,DRE!BO:BO)</f>
        <v>0</v>
      </c>
      <c r="BQ40" s="46">
        <f>SUMIF(DRE!$A:$A,'Base CF'!$B40,DRE!BP:BP)</f>
        <v>0</v>
      </c>
      <c r="BR40" s="46">
        <f>SUMIF(DRE!$A:$A,'Base CF'!$B40,DRE!BQ:BQ)</f>
        <v>0</v>
      </c>
      <c r="BS40" s="46">
        <f>SUMIF(DRE!$A:$A,'Base CF'!$B40,DRE!BR:BR)</f>
        <v>0</v>
      </c>
      <c r="BT40" s="46">
        <f>SUMIF(DRE!$A:$A,'Base CF'!$B40,DRE!BS:BS)</f>
        <v>0</v>
      </c>
      <c r="BU40" s="46">
        <f>SUMIF(DRE!$A:$A,'Base CF'!$B40,DRE!BT:BT)</f>
        <v>0</v>
      </c>
      <c r="BV40" s="46">
        <f>SUMIF(DRE!$A:$A,'Base CF'!$B40,DRE!BU:BU)</f>
        <v>0</v>
      </c>
      <c r="BW40" s="46">
        <f>SUMIF(DRE!$A:$A,'Base CF'!$B40,DRE!BV:BV)</f>
        <v>0</v>
      </c>
      <c r="BX40" s="46">
        <f>SUMIF(DRE!$A:$A,'Base CF'!$B40,DRE!BW:BW)</f>
        <v>0</v>
      </c>
      <c r="BY40" s="46">
        <f>SUMIF(DRE!$A:$A,'Base CF'!$B40,DRE!BX:BX)</f>
        <v>0</v>
      </c>
      <c r="BZ40" s="46">
        <f>SUMIF(DRE!$A:$A,'Base CF'!$B40,DRE!BY:BY)</f>
        <v>0</v>
      </c>
      <c r="CA40" s="46">
        <f>SUMIF(DRE!$A:$A,'Base CF'!$B40,DRE!BZ:BZ)</f>
        <v>0</v>
      </c>
      <c r="CB40" s="46">
        <f>SUMIF(DRE!$A:$A,'Base CF'!$B40,DRE!CA:CA)</f>
        <v>0</v>
      </c>
      <c r="CC40" s="46">
        <f>SUMIF(DRE!$A:$A,'Base CF'!$B40,DRE!CB:CB)</f>
        <v>0</v>
      </c>
      <c r="CD40" s="46">
        <f>SUMIF(DRE!$A:$A,'Base CF'!$B40,DRE!CC:CC)</f>
        <v>0</v>
      </c>
      <c r="CE40" s="46">
        <f>SUMIF(DRE!$A:$A,'Base CF'!$B40,DRE!CD:CD)</f>
        <v>0</v>
      </c>
      <c r="CF40" s="46">
        <f>SUMIF(DRE!$A:$A,'Base CF'!$B40,DRE!CE:CE)</f>
        <v>0</v>
      </c>
      <c r="CG40" s="46">
        <f>SUMIF(DRE!$A:$A,'Base CF'!$B40,DRE!CF:CF)</f>
        <v>0</v>
      </c>
      <c r="CH40" s="46">
        <f>SUMIF(DRE!$A:$A,'Base CF'!$B40,DRE!CG:CG)</f>
        <v>0</v>
      </c>
      <c r="CI40" s="46">
        <f>SUMIF(DRE!$A:$A,'Base CF'!$B40,DRE!CH:CH)</f>
        <v>0</v>
      </c>
      <c r="CJ40" s="46">
        <f>SUMIF(DRE!$A:$A,'Base CF'!$B40,DRE!CI:CI)</f>
        <v>0</v>
      </c>
      <c r="CK40" s="46">
        <f>SUMIF(DRE!$A:$A,'Base CF'!$B40,DRE!CJ:CJ)</f>
        <v>0</v>
      </c>
      <c r="CL40" s="46">
        <f>SUMIF(DRE!$A:$A,'Base CF'!$B40,DRE!CK:CK)</f>
        <v>0</v>
      </c>
      <c r="CM40" s="46">
        <f>SUMIF(DRE!$A:$A,'Base CF'!$B40,DRE!CL:CL)</f>
        <v>0</v>
      </c>
      <c r="CN40" s="46">
        <f>SUMIF(DRE!$A:$A,'Base CF'!$B40,DRE!CM:CM)</f>
        <v>0</v>
      </c>
      <c r="CO40" s="46">
        <f>SUMIF(DRE!$A:$A,'Base CF'!$B40,DRE!CN:CN)</f>
        <v>0</v>
      </c>
      <c r="CP40" s="46">
        <f>SUMIF(DRE!$A:$A,'Base CF'!$B40,DRE!CO:CO)</f>
        <v>0</v>
      </c>
      <c r="CQ40" s="46">
        <f>SUMIF(DRE!$A:$A,'Base CF'!$B40,DRE!CP:CP)</f>
        <v>0</v>
      </c>
      <c r="CR40" s="46">
        <f>SUMIF(DRE!$A:$A,'Base CF'!$B40,DRE!CQ:CQ)</f>
        <v>0</v>
      </c>
      <c r="CS40" s="46">
        <f>SUMIF(DRE!$A:$A,'Base CF'!$B40,DRE!CR:CR)</f>
        <v>0</v>
      </c>
      <c r="CT40" s="46">
        <f>SUMIF(DRE!$A:$A,'Base CF'!$B40,DRE!CS:CS)</f>
        <v>0</v>
      </c>
      <c r="CU40" s="46">
        <f>SUMIF(DRE!$A:$A,'Base CF'!$B40,DRE!CT:CT)</f>
        <v>0</v>
      </c>
      <c r="CV40" s="46">
        <f>SUMIF(DRE!$A:$A,'Base CF'!$B40,DRE!CU:CU)</f>
        <v>0</v>
      </c>
      <c r="CW40" s="46">
        <f>SUMIF(DRE!$A:$A,'Base CF'!$B40,DRE!CV:CV)</f>
        <v>0</v>
      </c>
      <c r="CX40" s="46">
        <f>SUMIF(DRE!$A:$A,'Base CF'!$B40,DRE!CW:CW)</f>
        <v>0</v>
      </c>
      <c r="CY40" s="46">
        <f>SUMIF(DRE!$A:$A,'Base CF'!$B40,DRE!CX:CX)</f>
        <v>0</v>
      </c>
      <c r="CZ40" s="46">
        <f>SUMIF(DRE!$A:$A,'Base CF'!$B40,DRE!CY:CY)</f>
        <v>0</v>
      </c>
      <c r="DA40" s="46">
        <f>SUMIF(DRE!$A:$A,'Base CF'!$B40,DRE!CZ:CZ)</f>
        <v>0</v>
      </c>
      <c r="DB40" s="46">
        <f>SUMIF(DRE!$A:$A,'Base CF'!$B40,DRE!DA:DA)</f>
        <v>0</v>
      </c>
      <c r="DC40" s="46">
        <f>SUMIF(DRE!$A:$A,'Base CF'!$B40,DRE!DB:DB)</f>
        <v>0</v>
      </c>
      <c r="DD40" s="46">
        <f>SUMIF(DRE!$A:$A,'Base CF'!$B40,DRE!DC:DC)</f>
        <v>0</v>
      </c>
      <c r="DE40" s="46">
        <f>SUMIF(DRE!$A:$A,'Base CF'!$B40,DRE!DD:DD)</f>
        <v>0</v>
      </c>
      <c r="DF40" s="46">
        <f>SUMIF(DRE!$A:$A,'Base CF'!$B40,DRE!DE:DE)</f>
        <v>0</v>
      </c>
    </row>
    <row r="41" spans="2:110" outlineLevel="1">
      <c r="B41" s="37" t="s">
        <v>154</v>
      </c>
      <c r="C41" s="46">
        <f>SUMIF(DRE!$A:$A,'Base CF'!$B41,DRE!B:B)</f>
        <v>0</v>
      </c>
      <c r="D41" s="46">
        <f>SUMIF(DRE!$A:$A,'Base CF'!$B41,DRE!C:C)</f>
        <v>0</v>
      </c>
      <c r="E41" s="46">
        <f>SUMIF(DRE!$A:$A,'Base CF'!$B41,DRE!D:D)</f>
        <v>0</v>
      </c>
      <c r="F41" s="46">
        <f>SUMIF(DRE!$A:$A,'Base CF'!$B41,DRE!E:E)</f>
        <v>0</v>
      </c>
      <c r="G41" s="46">
        <f>SUMIF(DRE!$A:$A,'Base CF'!$B41,DRE!F:F)</f>
        <v>0</v>
      </c>
      <c r="H41" s="46">
        <f>SUMIF(DRE!$A:$A,'Base CF'!$B41,DRE!G:G)</f>
        <v>0</v>
      </c>
      <c r="I41" s="46">
        <f>SUMIF(DRE!$A:$A,'Base CF'!$B41,DRE!H:H)</f>
        <v>0</v>
      </c>
      <c r="J41" s="46">
        <f>SUMIF(DRE!$A:$A,'Base CF'!$B41,DRE!I:I)</f>
        <v>0</v>
      </c>
      <c r="K41" s="46">
        <f>SUMIF(DRE!$A:$A,'Base CF'!$B41,DRE!J:J)</f>
        <v>0</v>
      </c>
      <c r="L41" s="46">
        <f>SUMIF(DRE!$A:$A,'Base CF'!$B41,DRE!K:K)</f>
        <v>0</v>
      </c>
      <c r="M41" s="46">
        <f>SUMIF(DRE!$A:$A,'Base CF'!$B41,DRE!L:L)</f>
        <v>0</v>
      </c>
      <c r="N41" s="46">
        <f>SUMIF(DRE!$A:$A,'Base CF'!$B41,DRE!M:M)</f>
        <v>0</v>
      </c>
      <c r="O41" s="46">
        <f>SUMIF(DRE!$A:$A,'Base CF'!$B41,DRE!N:N)</f>
        <v>0</v>
      </c>
      <c r="P41" s="46">
        <f>SUMIF(DRE!$A:$A,'Base CF'!$B41,DRE!O:O)</f>
        <v>0</v>
      </c>
      <c r="Q41" s="46">
        <f>SUMIF(DRE!$A:$A,'Base CF'!$B41,DRE!P:P)</f>
        <v>0</v>
      </c>
      <c r="R41" s="46">
        <f>SUMIF(DRE!$A:$A,'Base CF'!$B41,DRE!Q:Q)</f>
        <v>0</v>
      </c>
      <c r="S41" s="46">
        <f>SUMIF(DRE!$A:$A,'Base CF'!$B41,DRE!R:R)</f>
        <v>0</v>
      </c>
      <c r="T41" s="46">
        <f>SUMIF(DRE!$A:$A,'Base CF'!$B41,DRE!S:S)</f>
        <v>0</v>
      </c>
      <c r="U41" s="46">
        <f>SUMIF(DRE!$A:$A,'Base CF'!$B41,DRE!T:T)</f>
        <v>0</v>
      </c>
      <c r="V41" s="46">
        <f>SUMIF(DRE!$A:$A,'Base CF'!$B41,DRE!U:U)</f>
        <v>0</v>
      </c>
      <c r="W41" s="46">
        <f>SUMIF(DRE!$A:$A,'Base CF'!$B41,DRE!V:V)</f>
        <v>0</v>
      </c>
      <c r="X41" s="46">
        <f>SUMIF(DRE!$A:$A,'Base CF'!$B41,DRE!W:W)</f>
        <v>0</v>
      </c>
      <c r="Y41" s="46">
        <f>SUMIF(DRE!$A:$A,'Base CF'!$B41,DRE!X:X)</f>
        <v>0</v>
      </c>
      <c r="Z41" s="46">
        <f>SUMIF(DRE!$A:$A,'Base CF'!$B41,DRE!Y:Y)</f>
        <v>0</v>
      </c>
      <c r="AA41" s="46">
        <f>SUMIF(DRE!$A:$A,'Base CF'!$B41,DRE!Z:Z)</f>
        <v>0</v>
      </c>
      <c r="AB41" s="46">
        <f>SUMIF(DRE!$A:$A,'Base CF'!$B41,DRE!AA:AA)</f>
        <v>0</v>
      </c>
      <c r="AC41" s="46">
        <f>SUMIF(DRE!$A:$A,'Base CF'!$B41,DRE!AB:AB)</f>
        <v>0</v>
      </c>
      <c r="AD41" s="46">
        <f>SUMIF(DRE!$A:$A,'Base CF'!$B41,DRE!AC:AC)</f>
        <v>0</v>
      </c>
      <c r="AE41" s="46">
        <f>SUMIF(DRE!$A:$A,'Base CF'!$B41,DRE!AD:AD)</f>
        <v>0</v>
      </c>
      <c r="AF41" s="46">
        <f>SUMIF(DRE!$A:$A,'Base CF'!$B41,DRE!AE:AE)</f>
        <v>0</v>
      </c>
      <c r="AG41" s="46">
        <f>SUMIF(DRE!$A:$A,'Base CF'!$B41,DRE!AF:AF)</f>
        <v>0</v>
      </c>
      <c r="AH41" s="46">
        <f>SUMIF(DRE!$A:$A,'Base CF'!$B41,DRE!AG:AG)</f>
        <v>0</v>
      </c>
      <c r="AI41" s="46">
        <f>SUMIF(DRE!$A:$A,'Base CF'!$B41,DRE!AH:AH)</f>
        <v>0</v>
      </c>
      <c r="AJ41" s="46">
        <f>SUMIF(DRE!$A:$A,'Base CF'!$B41,DRE!AI:AI)</f>
        <v>0</v>
      </c>
      <c r="AK41" s="46">
        <f>SUMIF(DRE!$A:$A,'Base CF'!$B41,DRE!AJ:AJ)</f>
        <v>0</v>
      </c>
      <c r="AL41" s="46">
        <f>SUMIF(DRE!$A:$A,'Base CF'!$B41,DRE!AK:AK)</f>
        <v>0</v>
      </c>
      <c r="AM41" s="46">
        <f>SUMIF(DRE!$A:$A,'Base CF'!$B41,DRE!AL:AL)</f>
        <v>0</v>
      </c>
      <c r="AN41" s="46">
        <f>SUMIF(DRE!$A:$A,'Base CF'!$B41,DRE!AM:AM)</f>
        <v>0</v>
      </c>
      <c r="AO41" s="46">
        <f>SUMIF(DRE!$A:$A,'Base CF'!$B41,DRE!AN:AN)</f>
        <v>0</v>
      </c>
      <c r="AP41" s="46">
        <f>SUMIF(DRE!$A:$A,'Base CF'!$B41,DRE!AO:AO)</f>
        <v>0</v>
      </c>
      <c r="AQ41" s="46">
        <f>SUMIF(DRE!$A:$A,'Base CF'!$B41,DRE!AP:AP)</f>
        <v>0</v>
      </c>
      <c r="AR41" s="46">
        <f>SUMIF(DRE!$A:$A,'Base CF'!$B41,DRE!AQ:AQ)</f>
        <v>0</v>
      </c>
      <c r="AS41" s="46">
        <f>SUMIF(DRE!$A:$A,'Base CF'!$B41,DRE!AR:AR)</f>
        <v>0</v>
      </c>
      <c r="AT41" s="46">
        <f>SUMIF(DRE!$A:$A,'Base CF'!$B41,DRE!AS:AS)</f>
        <v>0</v>
      </c>
      <c r="AU41" s="46">
        <f>SUMIF(DRE!$A:$A,'Base CF'!$B41,DRE!AT:AT)</f>
        <v>0</v>
      </c>
      <c r="AV41" s="46">
        <f>SUMIF(DRE!$A:$A,'Base CF'!$B41,DRE!AU:AU)</f>
        <v>0</v>
      </c>
      <c r="AW41" s="46">
        <f>SUMIF(DRE!$A:$A,'Base CF'!$B41,DRE!AV:AV)</f>
        <v>0</v>
      </c>
      <c r="AX41" s="46">
        <f>SUMIF(DRE!$A:$A,'Base CF'!$B41,DRE!AW:AW)</f>
        <v>0</v>
      </c>
      <c r="AY41" s="46">
        <f>SUMIF(DRE!$A:$A,'Base CF'!$B41,DRE!AX:AX)</f>
        <v>0</v>
      </c>
      <c r="AZ41" s="46">
        <f>SUMIF(DRE!$A:$A,'Base CF'!$B41,DRE!AY:AY)</f>
        <v>0</v>
      </c>
      <c r="BA41" s="46">
        <f>SUMIF(DRE!$A:$A,'Base CF'!$B41,DRE!AZ:AZ)</f>
        <v>0</v>
      </c>
      <c r="BB41" s="46">
        <f>SUMIF(DRE!$A:$A,'Base CF'!$B41,DRE!BA:BA)</f>
        <v>0</v>
      </c>
      <c r="BC41" s="46">
        <f>SUMIF(DRE!$A:$A,'Base CF'!$B41,DRE!BB:BB)</f>
        <v>0</v>
      </c>
      <c r="BD41" s="46">
        <f>SUMIF(DRE!$A:$A,'Base CF'!$B41,DRE!BC:BC)</f>
        <v>0</v>
      </c>
      <c r="BE41" s="46">
        <f>SUMIF(DRE!$A:$A,'Base CF'!$B41,DRE!BD:BD)</f>
        <v>0</v>
      </c>
      <c r="BF41" s="46">
        <f>SUMIF(DRE!$A:$A,'Base CF'!$B41,DRE!BE:BE)</f>
        <v>0</v>
      </c>
      <c r="BG41" s="46">
        <f>SUMIF(DRE!$A:$A,'Base CF'!$B41,DRE!BF:BF)</f>
        <v>0</v>
      </c>
      <c r="BH41" s="46">
        <f>SUMIF(DRE!$A:$A,'Base CF'!$B41,DRE!BG:BG)</f>
        <v>0</v>
      </c>
      <c r="BI41" s="46">
        <f>SUMIF(DRE!$A:$A,'Base CF'!$B41,DRE!BH:BH)</f>
        <v>0</v>
      </c>
      <c r="BJ41" s="46">
        <f>SUMIF(DRE!$A:$A,'Base CF'!$B41,DRE!BI:BI)</f>
        <v>0</v>
      </c>
      <c r="BK41" s="46">
        <f>SUMIF(DRE!$A:$A,'Base CF'!$B41,DRE!BJ:BJ)</f>
        <v>0</v>
      </c>
      <c r="BL41" s="46">
        <f>SUMIF(DRE!$A:$A,'Base CF'!$B41,DRE!BK:BK)</f>
        <v>0</v>
      </c>
      <c r="BM41" s="46">
        <f>SUMIF(DRE!$A:$A,'Base CF'!$B41,DRE!BL:BL)</f>
        <v>0</v>
      </c>
      <c r="BN41" s="46">
        <f>SUMIF(DRE!$A:$A,'Base CF'!$B41,DRE!BM:BM)</f>
        <v>0</v>
      </c>
      <c r="BO41" s="46">
        <f>SUMIF(DRE!$A:$A,'Base CF'!$B41,DRE!BN:BN)</f>
        <v>0</v>
      </c>
      <c r="BP41" s="46">
        <f>SUMIF(DRE!$A:$A,'Base CF'!$B41,DRE!BO:BO)</f>
        <v>0</v>
      </c>
      <c r="BQ41" s="46">
        <f>SUMIF(DRE!$A:$A,'Base CF'!$B41,DRE!BP:BP)</f>
        <v>0</v>
      </c>
      <c r="BR41" s="46">
        <f>SUMIF(DRE!$A:$A,'Base CF'!$B41,DRE!BQ:BQ)</f>
        <v>0</v>
      </c>
      <c r="BS41" s="46">
        <f>SUMIF(DRE!$A:$A,'Base CF'!$B41,DRE!BR:BR)</f>
        <v>0</v>
      </c>
      <c r="BT41" s="46">
        <f>SUMIF(DRE!$A:$A,'Base CF'!$B41,DRE!BS:BS)</f>
        <v>0</v>
      </c>
      <c r="BU41" s="46">
        <f>SUMIF(DRE!$A:$A,'Base CF'!$B41,DRE!BT:BT)</f>
        <v>0</v>
      </c>
      <c r="BV41" s="46">
        <f>SUMIF(DRE!$A:$A,'Base CF'!$B41,DRE!BU:BU)</f>
        <v>0</v>
      </c>
      <c r="BW41" s="46">
        <f>SUMIF(DRE!$A:$A,'Base CF'!$B41,DRE!BV:BV)</f>
        <v>0</v>
      </c>
      <c r="BX41" s="46">
        <f>SUMIF(DRE!$A:$A,'Base CF'!$B41,DRE!BW:BW)</f>
        <v>0</v>
      </c>
      <c r="BY41" s="46">
        <f>SUMIF(DRE!$A:$A,'Base CF'!$B41,DRE!BX:BX)</f>
        <v>0</v>
      </c>
      <c r="BZ41" s="46">
        <f>SUMIF(DRE!$A:$A,'Base CF'!$B41,DRE!BY:BY)</f>
        <v>0</v>
      </c>
      <c r="CA41" s="46">
        <f>SUMIF(DRE!$A:$A,'Base CF'!$B41,DRE!BZ:BZ)</f>
        <v>0</v>
      </c>
      <c r="CB41" s="46">
        <f>SUMIF(DRE!$A:$A,'Base CF'!$B41,DRE!CA:CA)</f>
        <v>0</v>
      </c>
      <c r="CC41" s="46">
        <f>SUMIF(DRE!$A:$A,'Base CF'!$B41,DRE!CB:CB)</f>
        <v>0</v>
      </c>
      <c r="CD41" s="46">
        <f>SUMIF(DRE!$A:$A,'Base CF'!$B41,DRE!CC:CC)</f>
        <v>0</v>
      </c>
      <c r="CE41" s="46">
        <f>SUMIF(DRE!$A:$A,'Base CF'!$B41,DRE!CD:CD)</f>
        <v>0</v>
      </c>
      <c r="CF41" s="46">
        <f>SUMIF(DRE!$A:$A,'Base CF'!$B41,DRE!CE:CE)</f>
        <v>0</v>
      </c>
      <c r="CG41" s="46">
        <f>SUMIF(DRE!$A:$A,'Base CF'!$B41,DRE!CF:CF)</f>
        <v>0</v>
      </c>
      <c r="CH41" s="46">
        <f>SUMIF(DRE!$A:$A,'Base CF'!$B41,DRE!CG:CG)</f>
        <v>0</v>
      </c>
      <c r="CI41" s="46">
        <f>SUMIF(DRE!$A:$A,'Base CF'!$B41,DRE!CH:CH)</f>
        <v>0</v>
      </c>
      <c r="CJ41" s="46">
        <f>SUMIF(DRE!$A:$A,'Base CF'!$B41,DRE!CI:CI)</f>
        <v>0</v>
      </c>
      <c r="CK41" s="46">
        <f>SUMIF(DRE!$A:$A,'Base CF'!$B41,DRE!CJ:CJ)</f>
        <v>0</v>
      </c>
      <c r="CL41" s="46">
        <f>SUMIF(DRE!$A:$A,'Base CF'!$B41,DRE!CK:CK)</f>
        <v>0</v>
      </c>
      <c r="CM41" s="46">
        <f>SUMIF(DRE!$A:$A,'Base CF'!$B41,DRE!CL:CL)</f>
        <v>0</v>
      </c>
      <c r="CN41" s="46">
        <f>SUMIF(DRE!$A:$A,'Base CF'!$B41,DRE!CM:CM)</f>
        <v>0</v>
      </c>
      <c r="CO41" s="46">
        <f>SUMIF(DRE!$A:$A,'Base CF'!$B41,DRE!CN:CN)</f>
        <v>0</v>
      </c>
      <c r="CP41" s="46">
        <f>SUMIF(DRE!$A:$A,'Base CF'!$B41,DRE!CO:CO)</f>
        <v>0</v>
      </c>
      <c r="CQ41" s="46">
        <f>SUMIF(DRE!$A:$A,'Base CF'!$B41,DRE!CP:CP)</f>
        <v>0</v>
      </c>
      <c r="CR41" s="46">
        <f>SUMIF(DRE!$A:$A,'Base CF'!$B41,DRE!CQ:CQ)</f>
        <v>0</v>
      </c>
      <c r="CS41" s="46">
        <f>SUMIF(DRE!$A:$A,'Base CF'!$B41,DRE!CR:CR)</f>
        <v>0</v>
      </c>
      <c r="CT41" s="46">
        <f>SUMIF(DRE!$A:$A,'Base CF'!$B41,DRE!CS:CS)</f>
        <v>0</v>
      </c>
      <c r="CU41" s="46">
        <f>SUMIF(DRE!$A:$A,'Base CF'!$B41,DRE!CT:CT)</f>
        <v>0</v>
      </c>
      <c r="CV41" s="46">
        <f>SUMIF(DRE!$A:$A,'Base CF'!$B41,DRE!CU:CU)</f>
        <v>0</v>
      </c>
      <c r="CW41" s="46">
        <f>SUMIF(DRE!$A:$A,'Base CF'!$B41,DRE!CV:CV)</f>
        <v>0</v>
      </c>
      <c r="CX41" s="46">
        <f>SUMIF(DRE!$A:$A,'Base CF'!$B41,DRE!CW:CW)</f>
        <v>0</v>
      </c>
      <c r="CY41" s="46">
        <f>SUMIF(DRE!$A:$A,'Base CF'!$B41,DRE!CX:CX)</f>
        <v>0</v>
      </c>
      <c r="CZ41" s="46">
        <f>SUMIF(DRE!$A:$A,'Base CF'!$B41,DRE!CY:CY)</f>
        <v>0</v>
      </c>
      <c r="DA41" s="46">
        <f>SUMIF(DRE!$A:$A,'Base CF'!$B41,DRE!CZ:CZ)</f>
        <v>0</v>
      </c>
      <c r="DB41" s="46">
        <f>SUMIF(DRE!$A:$A,'Base CF'!$B41,DRE!DA:DA)</f>
        <v>0</v>
      </c>
      <c r="DC41" s="46">
        <f>SUMIF(DRE!$A:$A,'Base CF'!$B41,DRE!DB:DB)</f>
        <v>0</v>
      </c>
      <c r="DD41" s="46">
        <f>SUMIF(DRE!$A:$A,'Base CF'!$B41,DRE!DC:DC)</f>
        <v>0</v>
      </c>
      <c r="DE41" s="46">
        <f>SUMIF(DRE!$A:$A,'Base CF'!$B41,DRE!DD:DD)</f>
        <v>0</v>
      </c>
      <c r="DF41" s="46">
        <f>SUMIF(DRE!$A:$A,'Base CF'!$B41,DRE!DE:DE)</f>
        <v>0</v>
      </c>
    </row>
    <row r="42" spans="2:110" outlineLevel="1">
      <c r="B42" s="37" t="s">
        <v>168</v>
      </c>
      <c r="C42" s="46">
        <f>SUMIF(DRE!$A:$A,'Base CF'!$B42,DRE!B:B)</f>
        <v>97690.12</v>
      </c>
      <c r="D42" s="46">
        <f>SUMIF(DRE!$A:$A,'Base CF'!$B42,DRE!C:C)</f>
        <v>98310.54</v>
      </c>
      <c r="E42" s="46">
        <f>SUMIF(DRE!$A:$A,'Base CF'!$B42,DRE!D:D)</f>
        <v>98304.43</v>
      </c>
      <c r="F42" s="46">
        <f>SUMIF(DRE!$A:$A,'Base CF'!$B42,DRE!E:E)</f>
        <v>98473.329999999987</v>
      </c>
      <c r="G42" s="46">
        <f>SUMIF(DRE!$A:$A,'Base CF'!$B42,DRE!F:F)</f>
        <v>99980.69</v>
      </c>
      <c r="H42" s="46">
        <f>SUMIF(DRE!$A:$A,'Base CF'!$B42,DRE!G:G)</f>
        <v>96980.12</v>
      </c>
      <c r="I42" s="46">
        <f>SUMIF(DRE!$A:$A,'Base CF'!$B42,DRE!H:H)</f>
        <v>-75166.81</v>
      </c>
      <c r="J42" s="46">
        <f>SUMIF(DRE!$A:$A,'Base CF'!$B42,DRE!I:I)</f>
        <v>286351.21000000002</v>
      </c>
      <c r="K42" s="46">
        <f>SUMIF(DRE!$A:$A,'Base CF'!$B42,DRE!J:J)</f>
        <v>96437.36</v>
      </c>
      <c r="L42" s="46">
        <f>SUMIF(DRE!$A:$A,'Base CF'!$B42,DRE!K:K)</f>
        <v>78281.83</v>
      </c>
      <c r="M42" s="46">
        <f>SUMIF(DRE!$A:$A,'Base CF'!$B42,DRE!L:L)</f>
        <v>-73749.489999999991</v>
      </c>
      <c r="N42" s="46">
        <f>SUMIF(DRE!$A:$A,'Base CF'!$B42,DRE!M:M)</f>
        <v>273313.8</v>
      </c>
      <c r="O42" s="46">
        <f>SUMIF(DRE!$A:$A,'Base CF'!$B42,DRE!N:N)</f>
        <v>132549.38</v>
      </c>
      <c r="P42" s="46">
        <f>SUMIF(DRE!$A:$A,'Base CF'!$B42,DRE!O:O)</f>
        <v>-73848.140000000014</v>
      </c>
      <c r="Q42" s="46">
        <f>SUMIF(DRE!$A:$A,'Base CF'!$B42,DRE!P:P)</f>
        <v>100432.93</v>
      </c>
      <c r="R42" s="46">
        <f>SUMIF(DRE!$A:$A,'Base CF'!$B42,DRE!Q:Q)</f>
        <v>104124.16</v>
      </c>
      <c r="S42" s="46">
        <f>SUMIF(DRE!$A:$A,'Base CF'!$B42,DRE!R:R)</f>
        <v>92547.5</v>
      </c>
      <c r="T42" s="46">
        <f>SUMIF(DRE!$A:$A,'Base CF'!$B42,DRE!S:S)</f>
        <v>263744.39</v>
      </c>
      <c r="U42" s="46">
        <f>SUMIF(DRE!$A:$A,'Base CF'!$B42,DRE!T:T)</f>
        <v>-72878.22</v>
      </c>
      <c r="V42" s="46">
        <f>SUMIF(DRE!$A:$A,'Base CF'!$B42,DRE!U:U)</f>
        <v>97961.139999999985</v>
      </c>
      <c r="W42" s="46">
        <f>SUMIF(DRE!$A:$A,'Base CF'!$B42,DRE!V:V)</f>
        <v>93942.25</v>
      </c>
      <c r="X42" s="46">
        <f>SUMIF(DRE!$A:$A,'Base CF'!$B42,DRE!W:W)</f>
        <v>70003.01999999999</v>
      </c>
      <c r="Y42" s="46">
        <f>SUMIF(DRE!$A:$A,'Base CF'!$B42,DRE!X:X)</f>
        <v>-28464.820000000003</v>
      </c>
      <c r="Z42" s="46">
        <f>SUMIF(DRE!$A:$A,'Base CF'!$B42,DRE!Y:Y)</f>
        <v>457769.57999999996</v>
      </c>
      <c r="AA42" s="46">
        <f>SUMIF(DRE!$A:$A,'Base CF'!$B42,DRE!Z:Z)</f>
        <v>-115721.10999999999</v>
      </c>
      <c r="AB42" s="46">
        <f>SUMIF(DRE!$A:$A,'Base CF'!$B42,DRE!AA:AA)</f>
        <v>276302.05999999994</v>
      </c>
      <c r="AC42" s="46">
        <f>SUMIF(DRE!$A:$A,'Base CF'!$B42,DRE!AB:AB)</f>
        <v>110257.41</v>
      </c>
      <c r="AD42" s="46">
        <f>SUMIF(DRE!$A:$A,'Base CF'!$B42,DRE!AC:AC)</f>
        <v>-35476.219999999972</v>
      </c>
      <c r="AE42" s="46">
        <f>SUMIF(DRE!$A:$A,'Base CF'!$B42,DRE!AD:AD)</f>
        <v>122491.26000000001</v>
      </c>
      <c r="AF42" s="46">
        <f>SUMIF(DRE!$A:$A,'Base CF'!$B42,DRE!AE:AE)</f>
        <v>48373.520000000004</v>
      </c>
      <c r="AG42" s="46">
        <f>SUMIF(DRE!$A:$A,'Base CF'!$B42,DRE!AF:AF)</f>
        <v>69853.440000000017</v>
      </c>
      <c r="AH42" s="46">
        <f>SUMIF(DRE!$A:$A,'Base CF'!$B42,DRE!AG:AG)</f>
        <v>82575.459999999977</v>
      </c>
      <c r="AI42" s="46">
        <f>SUMIF(DRE!$A:$A,'Base CF'!$B42,DRE!AH:AH)</f>
        <v>272967.34999999998</v>
      </c>
      <c r="AJ42" s="46">
        <f>SUMIF(DRE!$A:$A,'Base CF'!$B42,DRE!AI:AI)</f>
        <v>103746.75</v>
      </c>
      <c r="AK42" s="46">
        <f>SUMIF(DRE!$A:$A,'Base CF'!$B42,DRE!AJ:AJ)</f>
        <v>78934.44</v>
      </c>
      <c r="AL42" s="46">
        <f>SUMIF(DRE!$A:$A,'Base CF'!$B42,DRE!AK:AK)</f>
        <v>165661.58000000002</v>
      </c>
      <c r="AM42" s="46">
        <f>SUMIF(DRE!$A:$A,'Base CF'!$B42,DRE!AL:AL)</f>
        <v>80400.05</v>
      </c>
      <c r="AN42" s="46">
        <f>SUMIF(DRE!$A:$A,'Base CF'!$B42,DRE!AM:AM)</f>
        <v>74704.92</v>
      </c>
      <c r="AO42" s="46">
        <f>SUMIF(DRE!$A:$A,'Base CF'!$B42,DRE!AN:AN)</f>
        <v>73886.149999999994</v>
      </c>
      <c r="AP42" s="46">
        <f>SUMIF(DRE!$A:$A,'Base CF'!$B42,DRE!AO:AO)</f>
        <v>74178.570000000007</v>
      </c>
      <c r="AQ42" s="46">
        <f>SUMIF(DRE!$A:$A,'Base CF'!$B42,DRE!AP:AP)</f>
        <v>75571.08</v>
      </c>
      <c r="AR42" s="46">
        <f>SUMIF(DRE!$A:$A,'Base CF'!$B42,DRE!AQ:AQ)</f>
        <v>75853.59</v>
      </c>
      <c r="AS42" s="46">
        <f>SUMIF(DRE!$A:$A,'Base CF'!$B42,DRE!AR:AR)</f>
        <v>98987.55</v>
      </c>
      <c r="AT42" s="46">
        <f>SUMIF(DRE!$A:$A,'Base CF'!$B42,DRE!AS:AS)</f>
        <v>86780.72</v>
      </c>
      <c r="AU42" s="46">
        <f>SUMIF(DRE!$A:$A,'Base CF'!$B42,DRE!AT:AT)</f>
        <v>86428.39</v>
      </c>
      <c r="AV42" s="46">
        <f>SUMIF(DRE!$A:$A,'Base CF'!$B42,DRE!AU:AU)</f>
        <v>88019.86</v>
      </c>
      <c r="AW42" s="46">
        <f>SUMIF(DRE!$A:$A,'Base CF'!$B42,DRE!AV:AV)</f>
        <v>74192.67</v>
      </c>
      <c r="AX42" s="46">
        <f>SUMIF(DRE!$A:$A,'Base CF'!$B42,DRE!AW:AW)</f>
        <v>150492.89000000001</v>
      </c>
      <c r="AY42" s="46">
        <f>SUMIF(DRE!$A:$A,'Base CF'!$B42,DRE!AX:AX)</f>
        <v>76628.36</v>
      </c>
      <c r="AZ42" s="46">
        <f>SUMIF(DRE!$A:$A,'Base CF'!$B42,DRE!AY:AY)</f>
        <v>71474.13</v>
      </c>
      <c r="BA42" s="46">
        <f>SUMIF(DRE!$A:$A,'Base CF'!$B42,DRE!AZ:AZ)</f>
        <v>72700.850000000006</v>
      </c>
      <c r="BB42" s="46">
        <f>SUMIF(DRE!$A:$A,'Base CF'!$B42,DRE!BA:BA)</f>
        <v>73732.929999999993</v>
      </c>
      <c r="BC42" s="46">
        <f>SUMIF(DRE!$A:$A,'Base CF'!$B42,DRE!BB:BB)</f>
        <v>73942.16</v>
      </c>
      <c r="BD42" s="46">
        <f>SUMIF(DRE!$A:$A,'Base CF'!$B42,DRE!BC:BC)</f>
        <v>77035.399999999994</v>
      </c>
      <c r="BE42" s="46">
        <f>SUMIF(DRE!$A:$A,'Base CF'!$B42,DRE!BD:BD)</f>
        <v>92204.98</v>
      </c>
      <c r="BF42" s="46">
        <f>SUMIF(DRE!$A:$A,'Base CF'!$B42,DRE!BE:BE)</f>
        <v>156593.9</v>
      </c>
      <c r="BG42" s="46">
        <f>SUMIF(DRE!$A:$A,'Base CF'!$B42,DRE!BF:BF)</f>
        <v>160014.1850464</v>
      </c>
      <c r="BH42" s="46">
        <f>SUMIF(DRE!$A:$A,'Base CF'!$B42,DRE!BG:BG)</f>
        <v>161501.93170829999</v>
      </c>
      <c r="BI42" s="46">
        <f>SUMIF(DRE!$A:$A,'Base CF'!$B42,DRE!BH:BH)</f>
        <v>161501.93170829999</v>
      </c>
      <c r="BJ42" s="46">
        <f>SUMIF(DRE!$A:$A,'Base CF'!$B42,DRE!BI:BI)</f>
        <v>323003.86341659998</v>
      </c>
      <c r="BK42" s="46">
        <f>SUMIF(DRE!$A:$A,'Base CF'!$B42,DRE!BJ:BJ)</f>
        <v>160398.43210830001</v>
      </c>
      <c r="BL42" s="46">
        <f>SUMIF(DRE!$A:$A,'Base CF'!$B42,DRE!BK:BK)</f>
        <v>160398.43210830001</v>
      </c>
      <c r="BM42" s="46">
        <f>SUMIF(DRE!$A:$A,'Base CF'!$B42,DRE!BL:BL)</f>
        <v>162804.40859050001</v>
      </c>
      <c r="BN42" s="46">
        <f>SUMIF(DRE!$A:$A,'Base CF'!$B42,DRE!BM:BM)</f>
        <v>161789.55239490001</v>
      </c>
      <c r="BO42" s="46">
        <f>SUMIF(DRE!$A:$A,'Base CF'!$B42,DRE!BN:BN)</f>
        <v>161789.55239490001</v>
      </c>
      <c r="BP42" s="46">
        <f>SUMIF(DRE!$A:$A,'Base CF'!$B42,DRE!BO:BO)</f>
        <v>175007.75882349999</v>
      </c>
      <c r="BQ42" s="46">
        <f>SUMIF(DRE!$A:$A,'Base CF'!$B42,DRE!BP:BP)</f>
        <v>175007.75882349999</v>
      </c>
      <c r="BR42" s="46">
        <f>SUMIF(DRE!$A:$A,'Base CF'!$B42,DRE!BQ:BQ)</f>
        <v>175007.75882349999</v>
      </c>
      <c r="BS42" s="46">
        <f>SUMIF(DRE!$A:$A,'Base CF'!$B42,DRE!BR:BR)</f>
        <v>175007.75882349999</v>
      </c>
      <c r="BT42" s="46">
        <f>SUMIF(DRE!$A:$A,'Base CF'!$B42,DRE!BS:BS)</f>
        <v>175007.75882349999</v>
      </c>
      <c r="BU42" s="46">
        <f>SUMIF(DRE!$A:$A,'Base CF'!$B42,DRE!BT:BT)</f>
        <v>175007.75882349999</v>
      </c>
      <c r="BV42" s="46">
        <f>SUMIF(DRE!$A:$A,'Base CF'!$B42,DRE!BU:BU)</f>
        <v>350015.51764699997</v>
      </c>
      <c r="BW42" s="46">
        <f>SUMIF(DRE!$A:$A,'Base CF'!$B42,DRE!BV:BV)</f>
        <v>174930.09157359999</v>
      </c>
      <c r="BX42" s="46">
        <f>SUMIF(DRE!$A:$A,'Base CF'!$B42,DRE!BW:BW)</f>
        <v>174930.09157359999</v>
      </c>
      <c r="BY42" s="46">
        <f>SUMIF(DRE!$A:$A,'Base CF'!$B42,DRE!BX:BX)</f>
        <v>174930.09157359999</v>
      </c>
      <c r="BZ42" s="46">
        <f>SUMIF(DRE!$A:$A,'Base CF'!$B42,DRE!BY:BY)</f>
        <v>171436.4274707</v>
      </c>
      <c r="CA42" s="46">
        <f>SUMIF(DRE!$A:$A,'Base CF'!$B42,DRE!BZ:BZ)</f>
        <v>171436.4274707</v>
      </c>
      <c r="CB42" s="46">
        <f>SUMIF(DRE!$A:$A,'Base CF'!$B42,DRE!CA:CA)</f>
        <v>178242.45364170001</v>
      </c>
      <c r="CC42" s="46">
        <f>SUMIF(DRE!$A:$A,'Base CF'!$B42,DRE!CB:CB)</f>
        <v>178242.45364170001</v>
      </c>
      <c r="CD42" s="46">
        <f>SUMIF(DRE!$A:$A,'Base CF'!$B42,DRE!CC:CC)</f>
        <v>178242.45364170001</v>
      </c>
      <c r="CE42" s="46">
        <f>SUMIF(DRE!$A:$A,'Base CF'!$B42,DRE!CD:CD)</f>
        <v>178242.45364170001</v>
      </c>
      <c r="CF42" s="46">
        <f>SUMIF(DRE!$A:$A,'Base CF'!$B42,DRE!CE:CE)</f>
        <v>178242.45364170001</v>
      </c>
      <c r="CG42" s="46">
        <f>SUMIF(DRE!$A:$A,'Base CF'!$B42,DRE!CF:CF)</f>
        <v>178242.45364170001</v>
      </c>
      <c r="CH42" s="46">
        <f>SUMIF(DRE!$A:$A,'Base CF'!$B42,DRE!CG:CG)</f>
        <v>356484.90728340001</v>
      </c>
      <c r="CI42" s="46">
        <f>SUMIF(DRE!$A:$A,'Base CF'!$B42,DRE!CH:CH)</f>
        <v>178242.45364170001</v>
      </c>
      <c r="CJ42" s="46">
        <f>SUMIF(DRE!$A:$A,'Base CF'!$B42,DRE!CI:CI)</f>
        <v>178242.45364170001</v>
      </c>
      <c r="CK42" s="46">
        <f>SUMIF(DRE!$A:$A,'Base CF'!$B42,DRE!CJ:CJ)</f>
        <v>178242.45364170001</v>
      </c>
      <c r="CL42" s="46">
        <f>SUMIF(DRE!$A:$A,'Base CF'!$B42,DRE!CK:CK)</f>
        <v>178242.45364170001</v>
      </c>
      <c r="CM42" s="46">
        <f>SUMIF(DRE!$A:$A,'Base CF'!$B42,DRE!CL:CL)</f>
        <v>178242.45364170001</v>
      </c>
      <c r="CN42" s="46">
        <f>SUMIF(DRE!$A:$A,'Base CF'!$B42,DRE!CM:CM)</f>
        <v>184819.6001792</v>
      </c>
      <c r="CO42" s="46">
        <f>SUMIF(DRE!$A:$A,'Base CF'!$B42,DRE!CN:CN)</f>
        <v>184819.6001792</v>
      </c>
      <c r="CP42" s="46">
        <f>SUMIF(DRE!$A:$A,'Base CF'!$B42,DRE!CO:CO)</f>
        <v>184819.6001792</v>
      </c>
      <c r="CQ42" s="46">
        <f>SUMIF(DRE!$A:$A,'Base CF'!$B42,DRE!CP:CP)</f>
        <v>184819.6001792</v>
      </c>
      <c r="CR42" s="46">
        <f>SUMIF(DRE!$A:$A,'Base CF'!$B42,DRE!CQ:CQ)</f>
        <v>184819.6001792</v>
      </c>
      <c r="CS42" s="46">
        <f>SUMIF(DRE!$A:$A,'Base CF'!$B42,DRE!CR:CR)</f>
        <v>184819.6001792</v>
      </c>
      <c r="CT42" s="46">
        <f>SUMIF(DRE!$A:$A,'Base CF'!$B42,DRE!CS:CS)</f>
        <v>369639.2003584</v>
      </c>
      <c r="CU42" s="46">
        <f>SUMIF(DRE!$A:$A,'Base CF'!$B42,DRE!CT:CT)</f>
        <v>184819.6001792</v>
      </c>
      <c r="CV42" s="46">
        <f>SUMIF(DRE!$A:$A,'Base CF'!$B42,DRE!CU:CU)</f>
        <v>184819.6001792</v>
      </c>
      <c r="CW42" s="46">
        <f>SUMIF(DRE!$A:$A,'Base CF'!$B42,DRE!CV:CV)</f>
        <v>184819.6001792</v>
      </c>
      <c r="CX42" s="46">
        <f>SUMIF(DRE!$A:$A,'Base CF'!$B42,DRE!CW:CW)</f>
        <v>184819.6001792</v>
      </c>
      <c r="CY42" s="46">
        <f>SUMIF(DRE!$A:$A,'Base CF'!$B42,DRE!CX:CX)</f>
        <v>184819.6001792</v>
      </c>
      <c r="CZ42" s="46">
        <f>SUMIF(DRE!$A:$A,'Base CF'!$B42,DRE!CY:CY)</f>
        <v>191306.76814480001</v>
      </c>
      <c r="DA42" s="46">
        <f>SUMIF(DRE!$A:$A,'Base CF'!$B42,DRE!CZ:CZ)</f>
        <v>191306.76814480001</v>
      </c>
      <c r="DB42" s="46">
        <f>SUMIF(DRE!$A:$A,'Base CF'!$B42,DRE!DA:DA)</f>
        <v>191306.76814480001</v>
      </c>
      <c r="DC42" s="46">
        <f>SUMIF(DRE!$A:$A,'Base CF'!$B42,DRE!DB:DB)</f>
        <v>191306.76814480001</v>
      </c>
      <c r="DD42" s="46">
        <f>SUMIF(DRE!$A:$A,'Base CF'!$B42,DRE!DC:DC)</f>
        <v>191306.76814480001</v>
      </c>
      <c r="DE42" s="46">
        <f>SUMIF(DRE!$A:$A,'Base CF'!$B42,DRE!DD:DD)</f>
        <v>191306.76814480001</v>
      </c>
      <c r="DF42" s="46">
        <f>SUMIF(DRE!$A:$A,'Base CF'!$B42,DRE!DE:DE)</f>
        <v>382613.53628960002</v>
      </c>
    </row>
    <row r="43" spans="2:110" outlineLevel="1">
      <c r="B43" s="37" t="s">
        <v>171</v>
      </c>
      <c r="C43" s="46">
        <f>SUMIF(DRE!$A:$A,'Base CF'!$B43,DRE!B:B)</f>
        <v>0</v>
      </c>
      <c r="D43" s="46">
        <f>SUMIF(DRE!$A:$A,'Base CF'!$B43,DRE!C:C)</f>
        <v>0</v>
      </c>
      <c r="E43" s="46">
        <f>SUMIF(DRE!$A:$A,'Base CF'!$B43,DRE!D:D)</f>
        <v>0</v>
      </c>
      <c r="F43" s="46">
        <f>SUMIF(DRE!$A:$A,'Base CF'!$B43,DRE!E:E)</f>
        <v>0</v>
      </c>
      <c r="G43" s="46">
        <f>SUMIF(DRE!$A:$A,'Base CF'!$B43,DRE!F:F)</f>
        <v>0</v>
      </c>
      <c r="H43" s="46">
        <f>SUMIF(DRE!$A:$A,'Base CF'!$B43,DRE!G:G)</f>
        <v>0</v>
      </c>
      <c r="I43" s="46">
        <f>SUMIF(DRE!$A:$A,'Base CF'!$B43,DRE!H:H)</f>
        <v>0</v>
      </c>
      <c r="J43" s="46">
        <f>SUMIF(DRE!$A:$A,'Base CF'!$B43,DRE!I:I)</f>
        <v>0</v>
      </c>
      <c r="K43" s="46">
        <f>SUMIF(DRE!$A:$A,'Base CF'!$B43,DRE!J:J)</f>
        <v>0</v>
      </c>
      <c r="L43" s="46">
        <f>SUMIF(DRE!$A:$A,'Base CF'!$B43,DRE!K:K)</f>
        <v>0</v>
      </c>
      <c r="M43" s="46">
        <f>SUMIF(DRE!$A:$A,'Base CF'!$B43,DRE!L:L)</f>
        <v>0</v>
      </c>
      <c r="N43" s="46">
        <f>SUMIF(DRE!$A:$A,'Base CF'!$B43,DRE!M:M)</f>
        <v>0</v>
      </c>
      <c r="O43" s="46">
        <f>SUMIF(DRE!$A:$A,'Base CF'!$B43,DRE!N:N)</f>
        <v>0</v>
      </c>
      <c r="P43" s="46">
        <f>SUMIF(DRE!$A:$A,'Base CF'!$B43,DRE!O:O)</f>
        <v>0</v>
      </c>
      <c r="Q43" s="46">
        <f>SUMIF(DRE!$A:$A,'Base CF'!$B43,DRE!P:P)</f>
        <v>0</v>
      </c>
      <c r="R43" s="46">
        <f>SUMIF(DRE!$A:$A,'Base CF'!$B43,DRE!Q:Q)</f>
        <v>0</v>
      </c>
      <c r="S43" s="46">
        <f>SUMIF(DRE!$A:$A,'Base CF'!$B43,DRE!R:R)</f>
        <v>0</v>
      </c>
      <c r="T43" s="46">
        <f>SUMIF(DRE!$A:$A,'Base CF'!$B43,DRE!S:S)</f>
        <v>0</v>
      </c>
      <c r="U43" s="46">
        <f>SUMIF(DRE!$A:$A,'Base CF'!$B43,DRE!T:T)</f>
        <v>0</v>
      </c>
      <c r="V43" s="46">
        <f>SUMIF(DRE!$A:$A,'Base CF'!$B43,DRE!U:U)</f>
        <v>0</v>
      </c>
      <c r="W43" s="46">
        <f>SUMIF(DRE!$A:$A,'Base CF'!$B43,DRE!V:V)</f>
        <v>0</v>
      </c>
      <c r="X43" s="46">
        <f>SUMIF(DRE!$A:$A,'Base CF'!$B43,DRE!W:W)</f>
        <v>0</v>
      </c>
      <c r="Y43" s="46">
        <f>SUMIF(DRE!$A:$A,'Base CF'!$B43,DRE!X:X)</f>
        <v>0</v>
      </c>
      <c r="Z43" s="46">
        <f>SUMIF(DRE!$A:$A,'Base CF'!$B43,DRE!Y:Y)</f>
        <v>0</v>
      </c>
      <c r="AA43" s="46">
        <f>SUMIF(DRE!$A:$A,'Base CF'!$B43,DRE!Z:Z)</f>
        <v>0</v>
      </c>
      <c r="AB43" s="46">
        <f>SUMIF(DRE!$A:$A,'Base CF'!$B43,DRE!AA:AA)</f>
        <v>0</v>
      </c>
      <c r="AC43" s="46">
        <f>SUMIF(DRE!$A:$A,'Base CF'!$B43,DRE!AB:AB)</f>
        <v>0</v>
      </c>
      <c r="AD43" s="46">
        <f>SUMIF(DRE!$A:$A,'Base CF'!$B43,DRE!AC:AC)</f>
        <v>0</v>
      </c>
      <c r="AE43" s="46">
        <f>SUMIF(DRE!$A:$A,'Base CF'!$B43,DRE!AD:AD)</f>
        <v>0</v>
      </c>
      <c r="AF43" s="46">
        <f>SUMIF(DRE!$A:$A,'Base CF'!$B43,DRE!AE:AE)</f>
        <v>0</v>
      </c>
      <c r="AG43" s="46">
        <f>SUMIF(DRE!$A:$A,'Base CF'!$B43,DRE!AF:AF)</f>
        <v>0</v>
      </c>
      <c r="AH43" s="46">
        <f>SUMIF(DRE!$A:$A,'Base CF'!$B43,DRE!AG:AG)</f>
        <v>0</v>
      </c>
      <c r="AI43" s="46">
        <f>SUMIF(DRE!$A:$A,'Base CF'!$B43,DRE!AH:AH)</f>
        <v>0</v>
      </c>
      <c r="AJ43" s="46">
        <f>SUMIF(DRE!$A:$A,'Base CF'!$B43,DRE!AI:AI)</f>
        <v>0</v>
      </c>
      <c r="AK43" s="46">
        <f>SUMIF(DRE!$A:$A,'Base CF'!$B43,DRE!AJ:AJ)</f>
        <v>0</v>
      </c>
      <c r="AL43" s="46">
        <f>SUMIF(DRE!$A:$A,'Base CF'!$B43,DRE!AK:AK)</f>
        <v>0</v>
      </c>
      <c r="AM43" s="46">
        <f>SUMIF(DRE!$A:$A,'Base CF'!$B43,DRE!AL:AL)</f>
        <v>0</v>
      </c>
      <c r="AN43" s="46">
        <f>SUMIF(DRE!$A:$A,'Base CF'!$B43,DRE!AM:AM)</f>
        <v>0</v>
      </c>
      <c r="AO43" s="46">
        <f>SUMIF(DRE!$A:$A,'Base CF'!$B43,DRE!AN:AN)</f>
        <v>0</v>
      </c>
      <c r="AP43" s="46">
        <f>SUMIF(DRE!$A:$A,'Base CF'!$B43,DRE!AO:AO)</f>
        <v>0</v>
      </c>
      <c r="AQ43" s="46">
        <f>SUMIF(DRE!$A:$A,'Base CF'!$B43,DRE!AP:AP)</f>
        <v>0</v>
      </c>
      <c r="AR43" s="46">
        <f>SUMIF(DRE!$A:$A,'Base CF'!$B43,DRE!AQ:AQ)</f>
        <v>0</v>
      </c>
      <c r="AS43" s="46">
        <f>SUMIF(DRE!$A:$A,'Base CF'!$B43,DRE!AR:AR)</f>
        <v>0</v>
      </c>
      <c r="AT43" s="46">
        <f>SUMIF(DRE!$A:$A,'Base CF'!$B43,DRE!AS:AS)</f>
        <v>0</v>
      </c>
      <c r="AU43" s="46">
        <f>SUMIF(DRE!$A:$A,'Base CF'!$B43,DRE!AT:AT)</f>
        <v>0</v>
      </c>
      <c r="AV43" s="46">
        <f>SUMIF(DRE!$A:$A,'Base CF'!$B43,DRE!AU:AU)</f>
        <v>0</v>
      </c>
      <c r="AW43" s="46">
        <f>SUMIF(DRE!$A:$A,'Base CF'!$B43,DRE!AV:AV)</f>
        <v>0</v>
      </c>
      <c r="AX43" s="46">
        <f>SUMIF(DRE!$A:$A,'Base CF'!$B43,DRE!AW:AW)</f>
        <v>0</v>
      </c>
      <c r="AY43" s="46">
        <f>SUMIF(DRE!$A:$A,'Base CF'!$B43,DRE!AX:AX)</f>
        <v>0</v>
      </c>
      <c r="AZ43" s="46">
        <f>SUMIF(DRE!$A:$A,'Base CF'!$B43,DRE!AY:AY)</f>
        <v>0</v>
      </c>
      <c r="BA43" s="46">
        <f>SUMIF(DRE!$A:$A,'Base CF'!$B43,DRE!AZ:AZ)</f>
        <v>0</v>
      </c>
      <c r="BB43" s="46">
        <f>SUMIF(DRE!$A:$A,'Base CF'!$B43,DRE!BA:BA)</f>
        <v>0</v>
      </c>
      <c r="BC43" s="46">
        <f>SUMIF(DRE!$A:$A,'Base CF'!$B43,DRE!BB:BB)</f>
        <v>0</v>
      </c>
      <c r="BD43" s="46">
        <f>SUMIF(DRE!$A:$A,'Base CF'!$B43,DRE!BC:BC)</f>
        <v>0</v>
      </c>
      <c r="BE43" s="46">
        <f>SUMIF(DRE!$A:$A,'Base CF'!$B43,DRE!BD:BD)</f>
        <v>0</v>
      </c>
      <c r="BF43" s="46">
        <f>SUMIF(DRE!$A:$A,'Base CF'!$B43,DRE!BE:BE)</f>
        <v>0</v>
      </c>
      <c r="BG43" s="46">
        <f>SUMIF(DRE!$A:$A,'Base CF'!$B43,DRE!BF:BF)</f>
        <v>0</v>
      </c>
      <c r="BH43" s="46">
        <f>SUMIF(DRE!$A:$A,'Base CF'!$B43,DRE!BG:BG)</f>
        <v>0</v>
      </c>
      <c r="BI43" s="46">
        <f>SUMIF(DRE!$A:$A,'Base CF'!$B43,DRE!BH:BH)</f>
        <v>0</v>
      </c>
      <c r="BJ43" s="46">
        <f>SUMIF(DRE!$A:$A,'Base CF'!$B43,DRE!BI:BI)</f>
        <v>0</v>
      </c>
      <c r="BK43" s="46">
        <f>SUMIF(DRE!$A:$A,'Base CF'!$B43,DRE!BJ:BJ)</f>
        <v>0</v>
      </c>
      <c r="BL43" s="46">
        <f>SUMIF(DRE!$A:$A,'Base CF'!$B43,DRE!BK:BK)</f>
        <v>0</v>
      </c>
      <c r="BM43" s="46">
        <f>SUMIF(DRE!$A:$A,'Base CF'!$B43,DRE!BL:BL)</f>
        <v>0</v>
      </c>
      <c r="BN43" s="46">
        <f>SUMIF(DRE!$A:$A,'Base CF'!$B43,DRE!BM:BM)</f>
        <v>0</v>
      </c>
      <c r="BO43" s="46">
        <f>SUMIF(DRE!$A:$A,'Base CF'!$B43,DRE!BN:BN)</f>
        <v>0</v>
      </c>
      <c r="BP43" s="46">
        <f>SUMIF(DRE!$A:$A,'Base CF'!$B43,DRE!BO:BO)</f>
        <v>0</v>
      </c>
      <c r="BQ43" s="46">
        <f>SUMIF(DRE!$A:$A,'Base CF'!$B43,DRE!BP:BP)</f>
        <v>0</v>
      </c>
      <c r="BR43" s="46">
        <f>SUMIF(DRE!$A:$A,'Base CF'!$B43,DRE!BQ:BQ)</f>
        <v>0</v>
      </c>
      <c r="BS43" s="46">
        <f>SUMIF(DRE!$A:$A,'Base CF'!$B43,DRE!BR:BR)</f>
        <v>0</v>
      </c>
      <c r="BT43" s="46">
        <f>SUMIF(DRE!$A:$A,'Base CF'!$B43,DRE!BS:BS)</f>
        <v>0</v>
      </c>
      <c r="BU43" s="46">
        <f>SUMIF(DRE!$A:$A,'Base CF'!$B43,DRE!BT:BT)</f>
        <v>0</v>
      </c>
      <c r="BV43" s="46">
        <f>SUMIF(DRE!$A:$A,'Base CF'!$B43,DRE!BU:BU)</f>
        <v>0</v>
      </c>
      <c r="BW43" s="46">
        <f>SUMIF(DRE!$A:$A,'Base CF'!$B43,DRE!BV:BV)</f>
        <v>0</v>
      </c>
      <c r="BX43" s="46">
        <f>SUMIF(DRE!$A:$A,'Base CF'!$B43,DRE!BW:BW)</f>
        <v>0</v>
      </c>
      <c r="BY43" s="46">
        <f>SUMIF(DRE!$A:$A,'Base CF'!$B43,DRE!BX:BX)</f>
        <v>0</v>
      </c>
      <c r="BZ43" s="46">
        <f>SUMIF(DRE!$A:$A,'Base CF'!$B43,DRE!BY:BY)</f>
        <v>0</v>
      </c>
      <c r="CA43" s="46">
        <f>SUMIF(DRE!$A:$A,'Base CF'!$B43,DRE!BZ:BZ)</f>
        <v>0</v>
      </c>
      <c r="CB43" s="46">
        <f>SUMIF(DRE!$A:$A,'Base CF'!$B43,DRE!CA:CA)</f>
        <v>0</v>
      </c>
      <c r="CC43" s="46">
        <f>SUMIF(DRE!$A:$A,'Base CF'!$B43,DRE!CB:CB)</f>
        <v>0</v>
      </c>
      <c r="CD43" s="46">
        <f>SUMIF(DRE!$A:$A,'Base CF'!$B43,DRE!CC:CC)</f>
        <v>0</v>
      </c>
      <c r="CE43" s="46">
        <f>SUMIF(DRE!$A:$A,'Base CF'!$B43,DRE!CD:CD)</f>
        <v>0</v>
      </c>
      <c r="CF43" s="46">
        <f>SUMIF(DRE!$A:$A,'Base CF'!$B43,DRE!CE:CE)</f>
        <v>0</v>
      </c>
      <c r="CG43" s="46">
        <f>SUMIF(DRE!$A:$A,'Base CF'!$B43,DRE!CF:CF)</f>
        <v>0</v>
      </c>
      <c r="CH43" s="46">
        <f>SUMIF(DRE!$A:$A,'Base CF'!$B43,DRE!CG:CG)</f>
        <v>0</v>
      </c>
      <c r="CI43" s="46">
        <f>SUMIF(DRE!$A:$A,'Base CF'!$B43,DRE!CH:CH)</f>
        <v>0</v>
      </c>
      <c r="CJ43" s="46">
        <f>SUMIF(DRE!$A:$A,'Base CF'!$B43,DRE!CI:CI)</f>
        <v>0</v>
      </c>
      <c r="CK43" s="46">
        <f>SUMIF(DRE!$A:$A,'Base CF'!$B43,DRE!CJ:CJ)</f>
        <v>0</v>
      </c>
      <c r="CL43" s="46">
        <f>SUMIF(DRE!$A:$A,'Base CF'!$B43,DRE!CK:CK)</f>
        <v>0</v>
      </c>
      <c r="CM43" s="46">
        <f>SUMIF(DRE!$A:$A,'Base CF'!$B43,DRE!CL:CL)</f>
        <v>0</v>
      </c>
      <c r="CN43" s="46">
        <f>SUMIF(DRE!$A:$A,'Base CF'!$B43,DRE!CM:CM)</f>
        <v>0</v>
      </c>
      <c r="CO43" s="46">
        <f>SUMIF(DRE!$A:$A,'Base CF'!$B43,DRE!CN:CN)</f>
        <v>0</v>
      </c>
      <c r="CP43" s="46">
        <f>SUMIF(DRE!$A:$A,'Base CF'!$B43,DRE!CO:CO)</f>
        <v>0</v>
      </c>
      <c r="CQ43" s="46">
        <f>SUMIF(DRE!$A:$A,'Base CF'!$B43,DRE!CP:CP)</f>
        <v>0</v>
      </c>
      <c r="CR43" s="46">
        <f>SUMIF(DRE!$A:$A,'Base CF'!$B43,DRE!CQ:CQ)</f>
        <v>0</v>
      </c>
      <c r="CS43" s="46">
        <f>SUMIF(DRE!$A:$A,'Base CF'!$B43,DRE!CR:CR)</f>
        <v>0</v>
      </c>
      <c r="CT43" s="46">
        <f>SUMIF(DRE!$A:$A,'Base CF'!$B43,DRE!CS:CS)</f>
        <v>0</v>
      </c>
      <c r="CU43" s="46">
        <f>SUMIF(DRE!$A:$A,'Base CF'!$B43,DRE!CT:CT)</f>
        <v>0</v>
      </c>
      <c r="CV43" s="46">
        <f>SUMIF(DRE!$A:$A,'Base CF'!$B43,DRE!CU:CU)</f>
        <v>0</v>
      </c>
      <c r="CW43" s="46">
        <f>SUMIF(DRE!$A:$A,'Base CF'!$B43,DRE!CV:CV)</f>
        <v>0</v>
      </c>
      <c r="CX43" s="46">
        <f>SUMIF(DRE!$A:$A,'Base CF'!$B43,DRE!CW:CW)</f>
        <v>0</v>
      </c>
      <c r="CY43" s="46">
        <f>SUMIF(DRE!$A:$A,'Base CF'!$B43,DRE!CX:CX)</f>
        <v>0</v>
      </c>
      <c r="CZ43" s="46">
        <f>SUMIF(DRE!$A:$A,'Base CF'!$B43,DRE!CY:CY)</f>
        <v>0</v>
      </c>
      <c r="DA43" s="46">
        <f>SUMIF(DRE!$A:$A,'Base CF'!$B43,DRE!CZ:CZ)</f>
        <v>0</v>
      </c>
      <c r="DB43" s="46">
        <f>SUMIF(DRE!$A:$A,'Base CF'!$B43,DRE!DA:DA)</f>
        <v>0</v>
      </c>
      <c r="DC43" s="46">
        <f>SUMIF(DRE!$A:$A,'Base CF'!$B43,DRE!DB:DB)</f>
        <v>0</v>
      </c>
      <c r="DD43" s="46">
        <f>SUMIF(DRE!$A:$A,'Base CF'!$B43,DRE!DC:DC)</f>
        <v>0</v>
      </c>
      <c r="DE43" s="46">
        <f>SUMIF(DRE!$A:$A,'Base CF'!$B43,DRE!DD:DD)</f>
        <v>0</v>
      </c>
      <c r="DF43" s="46">
        <f>SUMIF(DRE!$A:$A,'Base CF'!$B43,DRE!DE:DE)</f>
        <v>0</v>
      </c>
    </row>
    <row r="44" spans="2:110" outlineLevel="1">
      <c r="B44" s="37" t="s">
        <v>172</v>
      </c>
      <c r="C44" s="46">
        <f>SUMIF(DRE!$A:$A,'Base CF'!$B44,DRE!B:B)</f>
        <v>5400</v>
      </c>
      <c r="D44" s="46">
        <f>SUMIF(DRE!$A:$A,'Base CF'!$B44,DRE!C:C)</f>
        <v>5400</v>
      </c>
      <c r="E44" s="46">
        <f>SUMIF(DRE!$A:$A,'Base CF'!$B44,DRE!D:D)</f>
        <v>5400</v>
      </c>
      <c r="F44" s="46">
        <f>SUMIF(DRE!$A:$A,'Base CF'!$B44,DRE!E:E)</f>
        <v>5400</v>
      </c>
      <c r="G44" s="46">
        <f>SUMIF(DRE!$A:$A,'Base CF'!$B44,DRE!F:F)</f>
        <v>0</v>
      </c>
      <c r="H44" s="46">
        <f>SUMIF(DRE!$A:$A,'Base CF'!$B44,DRE!G:G)</f>
        <v>16200</v>
      </c>
      <c r="I44" s="46">
        <f>SUMIF(DRE!$A:$A,'Base CF'!$B44,DRE!H:H)</f>
        <v>10800</v>
      </c>
      <c r="J44" s="46">
        <f>SUMIF(DRE!$A:$A,'Base CF'!$B44,DRE!I:I)</f>
        <v>11400</v>
      </c>
      <c r="K44" s="46">
        <f>SUMIF(DRE!$A:$A,'Base CF'!$B44,DRE!J:J)</f>
        <v>12000</v>
      </c>
      <c r="L44" s="46">
        <f>SUMIF(DRE!$A:$A,'Base CF'!$B44,DRE!K:K)</f>
        <v>11400</v>
      </c>
      <c r="M44" s="46">
        <f>SUMIF(DRE!$A:$A,'Base CF'!$B44,DRE!L:L)</f>
        <v>16800</v>
      </c>
      <c r="N44" s="46">
        <f>SUMIF(DRE!$A:$A,'Base CF'!$B44,DRE!M:M)</f>
        <v>26400</v>
      </c>
      <c r="O44" s="46">
        <f>SUMIF(DRE!$A:$A,'Base CF'!$B44,DRE!N:N)</f>
        <v>0</v>
      </c>
      <c r="P44" s="46">
        <f>SUMIF(DRE!$A:$A,'Base CF'!$B44,DRE!O:O)</f>
        <v>13200</v>
      </c>
      <c r="Q44" s="46">
        <f>SUMIF(DRE!$A:$A,'Base CF'!$B44,DRE!P:P)</f>
        <v>13200</v>
      </c>
      <c r="R44" s="46">
        <f>SUMIF(DRE!$A:$A,'Base CF'!$B44,DRE!Q:Q)</f>
        <v>13800</v>
      </c>
      <c r="S44" s="46">
        <f>SUMIF(DRE!$A:$A,'Base CF'!$B44,DRE!R:R)</f>
        <v>12600</v>
      </c>
      <c r="T44" s="46">
        <f>SUMIF(DRE!$A:$A,'Base CF'!$B44,DRE!S:S)</f>
        <v>13797</v>
      </c>
      <c r="U44" s="46">
        <f>SUMIF(DRE!$A:$A,'Base CF'!$B44,DRE!T:T)</f>
        <v>13800</v>
      </c>
      <c r="V44" s="46">
        <f>SUMIF(DRE!$A:$A,'Base CF'!$B44,DRE!U:U)</f>
        <v>15000</v>
      </c>
      <c r="W44" s="46">
        <f>SUMIF(DRE!$A:$A,'Base CF'!$B44,DRE!V:V)</f>
        <v>14400</v>
      </c>
      <c r="X44" s="46">
        <f>SUMIF(DRE!$A:$A,'Base CF'!$B44,DRE!W:W)</f>
        <v>16200</v>
      </c>
      <c r="Y44" s="46">
        <f>SUMIF(DRE!$A:$A,'Base CF'!$B44,DRE!X:X)</f>
        <v>17532</v>
      </c>
      <c r="Z44" s="46">
        <f>SUMIF(DRE!$A:$A,'Base CF'!$B44,DRE!Y:Y)</f>
        <v>16721.64</v>
      </c>
      <c r="AA44" s="46">
        <f>SUMIF(DRE!$A:$A,'Base CF'!$B44,DRE!Z:Z)</f>
        <v>17340.96</v>
      </c>
      <c r="AB44" s="46">
        <f>SUMIF(DRE!$A:$A,'Base CF'!$B44,DRE!AA:AA)</f>
        <v>16721.64</v>
      </c>
      <c r="AC44" s="46">
        <f>SUMIF(DRE!$A:$A,'Base CF'!$B44,DRE!AB:AB)</f>
        <v>16721.64</v>
      </c>
      <c r="AD44" s="46">
        <f>SUMIF(DRE!$A:$A,'Base CF'!$B44,DRE!AC:AC)</f>
        <v>0</v>
      </c>
      <c r="AE44" s="46">
        <f>SUMIF(DRE!$A:$A,'Base CF'!$B44,DRE!AD:AD)</f>
        <v>0</v>
      </c>
      <c r="AF44" s="46">
        <f>SUMIF(DRE!$A:$A,'Base CF'!$B44,DRE!AE:AE)</f>
        <v>0</v>
      </c>
      <c r="AG44" s="46">
        <f>SUMIF(DRE!$A:$A,'Base CF'!$B44,DRE!AF:AF)</f>
        <v>54500.159999999996</v>
      </c>
      <c r="AH44" s="46">
        <f>SUMIF(DRE!$A:$A,'Base CF'!$B44,DRE!AG:AG)</f>
        <v>9909.1200000000026</v>
      </c>
      <c r="AI44" s="46">
        <f>SUMIF(DRE!$A:$A,'Base CF'!$B44,DRE!AH:AH)</f>
        <v>10528.440000000002</v>
      </c>
      <c r="AJ44" s="46">
        <f>SUMIF(DRE!$A:$A,'Base CF'!$B44,DRE!AI:AI)</f>
        <v>15664.53</v>
      </c>
      <c r="AK44" s="46">
        <f>SUMIF(DRE!$A:$A,'Base CF'!$B44,DRE!AJ:AJ)</f>
        <v>17741.64</v>
      </c>
      <c r="AL44" s="46">
        <f>SUMIF(DRE!$A:$A,'Base CF'!$B44,DRE!AK:AK)</f>
        <v>17741.64</v>
      </c>
      <c r="AM44" s="46">
        <f>SUMIF(DRE!$A:$A,'Base CF'!$B44,DRE!AL:AL)</f>
        <v>17741.64</v>
      </c>
      <c r="AN44" s="46">
        <f>SUMIF(DRE!$A:$A,'Base CF'!$B44,DRE!AM:AM)</f>
        <v>12038.97</v>
      </c>
      <c r="AO44" s="46">
        <f>SUMIF(DRE!$A:$A,'Base CF'!$B44,DRE!AN:AN)</f>
        <v>12672.6</v>
      </c>
      <c r="AP44" s="46">
        <f>SUMIF(DRE!$A:$A,'Base CF'!$B44,DRE!AO:AO)</f>
        <v>17741.64</v>
      </c>
      <c r="AQ44" s="46">
        <f>SUMIF(DRE!$A:$A,'Base CF'!$B44,DRE!AP:AP)</f>
        <v>14573.49</v>
      </c>
      <c r="AR44" s="46">
        <f>SUMIF(DRE!$A:$A,'Base CF'!$B44,DRE!AQ:AQ)</f>
        <v>14573.49</v>
      </c>
      <c r="AS44" s="46">
        <f>SUMIF(DRE!$A:$A,'Base CF'!$B44,DRE!AR:AR)</f>
        <v>14573.49</v>
      </c>
      <c r="AT44" s="46">
        <f>SUMIF(DRE!$A:$A,'Base CF'!$B44,DRE!AS:AS)</f>
        <v>14573.49</v>
      </c>
      <c r="AU44" s="46">
        <f>SUMIF(DRE!$A:$A,'Base CF'!$B44,DRE!AT:AT)</f>
        <v>15207.12</v>
      </c>
      <c r="AV44" s="46">
        <f>SUMIF(DRE!$A:$A,'Base CF'!$B44,DRE!AU:AU)</f>
        <v>15207.12</v>
      </c>
      <c r="AW44" s="46">
        <f>SUMIF(DRE!$A:$A,'Base CF'!$B44,DRE!AV:AV)</f>
        <v>12038.97</v>
      </c>
      <c r="AX44" s="46">
        <f>SUMIF(DRE!$A:$A,'Base CF'!$B44,DRE!AW:AW)</f>
        <v>12038.97</v>
      </c>
      <c r="AY44" s="46">
        <f>SUMIF(DRE!$A:$A,'Base CF'!$B44,DRE!AX:AX)</f>
        <v>12038.97</v>
      </c>
      <c r="AZ44" s="46">
        <f>SUMIF(DRE!$A:$A,'Base CF'!$B44,DRE!AY:AY)</f>
        <v>12045.51</v>
      </c>
      <c r="BA44" s="46">
        <f>SUMIF(DRE!$A:$A,'Base CF'!$B44,DRE!AZ:AZ)</f>
        <v>12038.97</v>
      </c>
      <c r="BB44" s="46">
        <f>SUMIF(DRE!$A:$A,'Base CF'!$B44,DRE!BA:BA)</f>
        <v>13306.23</v>
      </c>
      <c r="BC44" s="46">
        <f>SUMIF(DRE!$A:$A,'Base CF'!$B44,DRE!BB:BB)</f>
        <v>12038.97</v>
      </c>
      <c r="BD44" s="46">
        <f>SUMIF(DRE!$A:$A,'Base CF'!$B44,DRE!BC:BC)</f>
        <v>12038.97</v>
      </c>
      <c r="BE44" s="46">
        <f>SUMIF(DRE!$A:$A,'Base CF'!$B44,DRE!BD:BD)</f>
        <v>14203.87</v>
      </c>
      <c r="BF44" s="46">
        <f>SUMIF(DRE!$A:$A,'Base CF'!$B44,DRE!BE:BE)</f>
        <v>16104.76</v>
      </c>
      <c r="BG44" s="46">
        <f>SUMIF(DRE!$A:$A,'Base CF'!$B44,DRE!BF:BF)</f>
        <v>29410.99</v>
      </c>
      <c r="BH44" s="46">
        <f>SUMIF(DRE!$A:$A,'Base CF'!$B44,DRE!BG:BG)</f>
        <v>30044.62</v>
      </c>
      <c r="BI44" s="46">
        <f>SUMIF(DRE!$A:$A,'Base CF'!$B44,DRE!BH:BH)</f>
        <v>30044.62</v>
      </c>
      <c r="BJ44" s="46">
        <f>SUMIF(DRE!$A:$A,'Base CF'!$B44,DRE!BI:BI)</f>
        <v>30044.62</v>
      </c>
      <c r="BK44" s="46">
        <f>SUMIF(DRE!$A:$A,'Base CF'!$B44,DRE!BJ:BJ)</f>
        <v>29410.99</v>
      </c>
      <c r="BL44" s="46">
        <f>SUMIF(DRE!$A:$A,'Base CF'!$B44,DRE!BK:BK)</f>
        <v>29410.99</v>
      </c>
      <c r="BM44" s="46">
        <f>SUMIF(DRE!$A:$A,'Base CF'!$B44,DRE!BL:BL)</f>
        <v>29410.99</v>
      </c>
      <c r="BN44" s="46">
        <f>SUMIF(DRE!$A:$A,'Base CF'!$B44,DRE!BM:BM)</f>
        <v>30678.25</v>
      </c>
      <c r="BO44" s="46">
        <f>SUMIF(DRE!$A:$A,'Base CF'!$B44,DRE!BN:BN)</f>
        <v>30678.25</v>
      </c>
      <c r="BP44" s="46">
        <f>SUMIF(DRE!$A:$A,'Base CF'!$B44,DRE!BO:BO)</f>
        <v>30678.25</v>
      </c>
      <c r="BQ44" s="46">
        <f>SUMIF(DRE!$A:$A,'Base CF'!$B44,DRE!BP:BP)</f>
        <v>30678.25</v>
      </c>
      <c r="BR44" s="46">
        <f>SUMIF(DRE!$A:$A,'Base CF'!$B44,DRE!BQ:BQ)</f>
        <v>30678.25</v>
      </c>
      <c r="BS44" s="46">
        <f>SUMIF(DRE!$A:$A,'Base CF'!$B44,DRE!BR:BR)</f>
        <v>30678.25</v>
      </c>
      <c r="BT44" s="46">
        <f>SUMIF(DRE!$A:$A,'Base CF'!$B44,DRE!BS:BS)</f>
        <v>30678.25</v>
      </c>
      <c r="BU44" s="46">
        <f>SUMIF(DRE!$A:$A,'Base CF'!$B44,DRE!BT:BT)</f>
        <v>30678.25</v>
      </c>
      <c r="BV44" s="46">
        <f>SUMIF(DRE!$A:$A,'Base CF'!$B44,DRE!BU:BU)</f>
        <v>30678.25</v>
      </c>
      <c r="BW44" s="46">
        <f>SUMIF(DRE!$A:$A,'Base CF'!$B44,DRE!BV:BV)</f>
        <v>30678.25</v>
      </c>
      <c r="BX44" s="46">
        <f>SUMIF(DRE!$A:$A,'Base CF'!$B44,DRE!BW:BW)</f>
        <v>30678.25</v>
      </c>
      <c r="BY44" s="46">
        <f>SUMIF(DRE!$A:$A,'Base CF'!$B44,DRE!BX:BX)</f>
        <v>30678.25</v>
      </c>
      <c r="BZ44" s="46">
        <f>SUMIF(DRE!$A:$A,'Base CF'!$B44,DRE!BY:BY)</f>
        <v>30678.25</v>
      </c>
      <c r="CA44" s="46">
        <f>SUMIF(DRE!$A:$A,'Base CF'!$B44,DRE!BZ:BZ)</f>
        <v>30678.25</v>
      </c>
      <c r="CB44" s="46">
        <f>SUMIF(DRE!$A:$A,'Base CF'!$B44,DRE!CA:CA)</f>
        <v>30678.25</v>
      </c>
      <c r="CC44" s="46">
        <f>SUMIF(DRE!$A:$A,'Base CF'!$B44,DRE!CB:CB)</f>
        <v>30678.25</v>
      </c>
      <c r="CD44" s="46">
        <f>SUMIF(DRE!$A:$A,'Base CF'!$B44,DRE!CC:CC)</f>
        <v>30678.25</v>
      </c>
      <c r="CE44" s="46">
        <f>SUMIF(DRE!$A:$A,'Base CF'!$B44,DRE!CD:CD)</f>
        <v>30678.25</v>
      </c>
      <c r="CF44" s="46">
        <f>SUMIF(DRE!$A:$A,'Base CF'!$B44,DRE!CE:CE)</f>
        <v>30678.25</v>
      </c>
      <c r="CG44" s="46">
        <f>SUMIF(DRE!$A:$A,'Base CF'!$B44,DRE!CF:CF)</f>
        <v>30678.25</v>
      </c>
      <c r="CH44" s="46">
        <f>SUMIF(DRE!$A:$A,'Base CF'!$B44,DRE!CG:CG)</f>
        <v>30678.25</v>
      </c>
      <c r="CI44" s="46">
        <f>SUMIF(DRE!$A:$A,'Base CF'!$B44,DRE!CH:CH)</f>
        <v>30678.25</v>
      </c>
      <c r="CJ44" s="46">
        <f>SUMIF(DRE!$A:$A,'Base CF'!$B44,DRE!CI:CI)</f>
        <v>30678.25</v>
      </c>
      <c r="CK44" s="46">
        <f>SUMIF(DRE!$A:$A,'Base CF'!$B44,DRE!CJ:CJ)</f>
        <v>30678.25</v>
      </c>
      <c r="CL44" s="46">
        <f>SUMIF(DRE!$A:$A,'Base CF'!$B44,DRE!CK:CK)</f>
        <v>30678.25</v>
      </c>
      <c r="CM44" s="46">
        <f>SUMIF(DRE!$A:$A,'Base CF'!$B44,DRE!CL:CL)</f>
        <v>30678.25</v>
      </c>
      <c r="CN44" s="46">
        <f>SUMIF(DRE!$A:$A,'Base CF'!$B44,DRE!CM:CM)</f>
        <v>30678.25</v>
      </c>
      <c r="CO44" s="46">
        <f>SUMIF(DRE!$A:$A,'Base CF'!$B44,DRE!CN:CN)</f>
        <v>30678.25</v>
      </c>
      <c r="CP44" s="46">
        <f>SUMIF(DRE!$A:$A,'Base CF'!$B44,DRE!CO:CO)</f>
        <v>30678.25</v>
      </c>
      <c r="CQ44" s="46">
        <f>SUMIF(DRE!$A:$A,'Base CF'!$B44,DRE!CP:CP)</f>
        <v>30678.25</v>
      </c>
      <c r="CR44" s="46">
        <f>SUMIF(DRE!$A:$A,'Base CF'!$B44,DRE!CQ:CQ)</f>
        <v>30678.25</v>
      </c>
      <c r="CS44" s="46">
        <f>SUMIF(DRE!$A:$A,'Base CF'!$B44,DRE!CR:CR)</f>
        <v>30678.25</v>
      </c>
      <c r="CT44" s="46">
        <f>SUMIF(DRE!$A:$A,'Base CF'!$B44,DRE!CS:CS)</f>
        <v>30678.25</v>
      </c>
      <c r="CU44" s="46">
        <f>SUMIF(DRE!$A:$A,'Base CF'!$B44,DRE!CT:CT)</f>
        <v>30678.25</v>
      </c>
      <c r="CV44" s="46">
        <f>SUMIF(DRE!$A:$A,'Base CF'!$B44,DRE!CU:CU)</f>
        <v>30678.25</v>
      </c>
      <c r="CW44" s="46">
        <f>SUMIF(DRE!$A:$A,'Base CF'!$B44,DRE!CV:CV)</f>
        <v>30678.25</v>
      </c>
      <c r="CX44" s="46">
        <f>SUMIF(DRE!$A:$A,'Base CF'!$B44,DRE!CW:CW)</f>
        <v>30678.25</v>
      </c>
      <c r="CY44" s="46">
        <f>SUMIF(DRE!$A:$A,'Base CF'!$B44,DRE!CX:CX)</f>
        <v>30678.25</v>
      </c>
      <c r="CZ44" s="46">
        <f>SUMIF(DRE!$A:$A,'Base CF'!$B44,DRE!CY:CY)</f>
        <v>30678.25</v>
      </c>
      <c r="DA44" s="46">
        <f>SUMIF(DRE!$A:$A,'Base CF'!$B44,DRE!CZ:CZ)</f>
        <v>30678.25</v>
      </c>
      <c r="DB44" s="46">
        <f>SUMIF(DRE!$A:$A,'Base CF'!$B44,DRE!DA:DA)</f>
        <v>30678.25</v>
      </c>
      <c r="DC44" s="46">
        <f>SUMIF(DRE!$A:$A,'Base CF'!$B44,DRE!DB:DB)</f>
        <v>30678.25</v>
      </c>
      <c r="DD44" s="46">
        <f>SUMIF(DRE!$A:$A,'Base CF'!$B44,DRE!DC:DC)</f>
        <v>30678.25</v>
      </c>
      <c r="DE44" s="46">
        <f>SUMIF(DRE!$A:$A,'Base CF'!$B44,DRE!DD:DD)</f>
        <v>30678.25</v>
      </c>
      <c r="DF44" s="46">
        <f>SUMIF(DRE!$A:$A,'Base CF'!$B44,DRE!DE:DE)</f>
        <v>30678.25</v>
      </c>
    </row>
    <row r="45" spans="2:110" outlineLevel="1">
      <c r="B45" s="37" t="s">
        <v>173</v>
      </c>
      <c r="C45" s="46">
        <f>SUMIF(DRE!$A:$A,'Base CF'!$B45,DRE!B:B)</f>
        <v>2808.4</v>
      </c>
      <c r="D45" s="46">
        <f>SUMIF(DRE!$A:$A,'Base CF'!$B45,DRE!C:C)</f>
        <v>4011.99</v>
      </c>
      <c r="E45" s="46">
        <f>SUMIF(DRE!$A:$A,'Base CF'!$B45,DRE!D:D)</f>
        <v>5388</v>
      </c>
      <c r="F45" s="46">
        <f>SUMIF(DRE!$A:$A,'Base CF'!$B45,DRE!E:E)</f>
        <v>5400</v>
      </c>
      <c r="G45" s="46">
        <f>SUMIF(DRE!$A:$A,'Base CF'!$B45,DRE!F:F)</f>
        <v>-800</v>
      </c>
      <c r="H45" s="46">
        <f>SUMIF(DRE!$A:$A,'Base CF'!$B45,DRE!G:G)</f>
        <v>4200</v>
      </c>
      <c r="I45" s="46">
        <f>SUMIF(DRE!$A:$A,'Base CF'!$B45,DRE!H:H)</f>
        <v>5406</v>
      </c>
      <c r="J45" s="46">
        <f>SUMIF(DRE!$A:$A,'Base CF'!$B45,DRE!I:I)</f>
        <v>3609</v>
      </c>
      <c r="K45" s="46">
        <f>SUMIF(DRE!$A:$A,'Base CF'!$B45,DRE!J:J)</f>
        <v>5815</v>
      </c>
      <c r="L45" s="46">
        <f>SUMIF(DRE!$A:$A,'Base CF'!$B45,DRE!K:K)</f>
        <v>5803</v>
      </c>
      <c r="M45" s="46">
        <f>SUMIF(DRE!$A:$A,'Base CF'!$B45,DRE!L:L)</f>
        <v>5800</v>
      </c>
      <c r="N45" s="46">
        <f>SUMIF(DRE!$A:$A,'Base CF'!$B45,DRE!M:M)</f>
        <v>150144</v>
      </c>
      <c r="O45" s="46">
        <f>SUMIF(DRE!$A:$A,'Base CF'!$B45,DRE!N:N)</f>
        <v>-112665</v>
      </c>
      <c r="P45" s="46">
        <f>SUMIF(DRE!$A:$A,'Base CF'!$B45,DRE!O:O)</f>
        <v>4209</v>
      </c>
      <c r="Q45" s="46">
        <f>SUMIF(DRE!$A:$A,'Base CF'!$B45,DRE!P:P)</f>
        <v>5200</v>
      </c>
      <c r="R45" s="46">
        <f>SUMIF(DRE!$A:$A,'Base CF'!$B45,DRE!Q:Q)</f>
        <v>5403</v>
      </c>
      <c r="S45" s="46">
        <f>SUMIF(DRE!$A:$A,'Base CF'!$B45,DRE!R:R)</f>
        <v>4000</v>
      </c>
      <c r="T45" s="46">
        <f>SUMIF(DRE!$A:$A,'Base CF'!$B45,DRE!S:S)</f>
        <v>6500</v>
      </c>
      <c r="U45" s="46">
        <f>SUMIF(DRE!$A:$A,'Base CF'!$B45,DRE!T:T)</f>
        <v>5000</v>
      </c>
      <c r="V45" s="46">
        <f>SUMIF(DRE!$A:$A,'Base CF'!$B45,DRE!U:U)</f>
        <v>5200</v>
      </c>
      <c r="W45" s="46">
        <f>SUMIF(DRE!$A:$A,'Base CF'!$B45,DRE!V:V)</f>
        <v>5988</v>
      </c>
      <c r="X45" s="46">
        <f>SUMIF(DRE!$A:$A,'Base CF'!$B45,DRE!W:W)</f>
        <v>5000</v>
      </c>
      <c r="Y45" s="46">
        <f>SUMIF(DRE!$A:$A,'Base CF'!$B45,DRE!X:X)</f>
        <v>7000</v>
      </c>
      <c r="Z45" s="46">
        <f>SUMIF(DRE!$A:$A,'Base CF'!$B45,DRE!Y:Y)</f>
        <v>148394</v>
      </c>
      <c r="AA45" s="46">
        <f>SUMIF(DRE!$A:$A,'Base CF'!$B45,DRE!Z:Z)</f>
        <v>-300</v>
      </c>
      <c r="AB45" s="46">
        <f>SUMIF(DRE!$A:$A,'Base CF'!$B45,DRE!AA:AA)</f>
        <v>44340.9</v>
      </c>
      <c r="AC45" s="46">
        <f>SUMIF(DRE!$A:$A,'Base CF'!$B45,DRE!AB:AB)</f>
        <v>6000</v>
      </c>
      <c r="AD45" s="46">
        <f>SUMIF(DRE!$A:$A,'Base CF'!$B45,DRE!AC:AC)</f>
        <v>5800</v>
      </c>
      <c r="AE45" s="46">
        <f>SUMIF(DRE!$A:$A,'Base CF'!$B45,DRE!AD:AD)</f>
        <v>5300</v>
      </c>
      <c r="AF45" s="46">
        <f>SUMIF(DRE!$A:$A,'Base CF'!$B45,DRE!AE:AE)</f>
        <v>25000</v>
      </c>
      <c r="AG45" s="46">
        <f>SUMIF(DRE!$A:$A,'Base CF'!$B45,DRE!AF:AF)</f>
        <v>0</v>
      </c>
      <c r="AH45" s="46">
        <f>SUMIF(DRE!$A:$A,'Base CF'!$B45,DRE!AG:AG)</f>
        <v>400</v>
      </c>
      <c r="AI45" s="46">
        <f>SUMIF(DRE!$A:$A,'Base CF'!$B45,DRE!AH:AH)</f>
        <v>2500</v>
      </c>
      <c r="AJ45" s="46">
        <f>SUMIF(DRE!$A:$A,'Base CF'!$B45,DRE!AI:AI)</f>
        <v>5400</v>
      </c>
      <c r="AK45" s="46">
        <f>SUMIF(DRE!$A:$A,'Base CF'!$B45,DRE!AJ:AJ)</f>
        <v>5400</v>
      </c>
      <c r="AL45" s="46">
        <f>SUMIF(DRE!$A:$A,'Base CF'!$B45,DRE!AK:AK)</f>
        <v>158800</v>
      </c>
      <c r="AM45" s="46">
        <f>SUMIF(DRE!$A:$A,'Base CF'!$B45,DRE!AL:AL)</f>
        <v>0</v>
      </c>
      <c r="AN45" s="46">
        <f>SUMIF(DRE!$A:$A,'Base CF'!$B45,DRE!AM:AM)</f>
        <v>5700</v>
      </c>
      <c r="AO45" s="46">
        <f>SUMIF(DRE!$A:$A,'Base CF'!$B45,DRE!AN:AN)</f>
        <v>6239</v>
      </c>
      <c r="AP45" s="46">
        <f>SUMIF(DRE!$A:$A,'Base CF'!$B45,DRE!AO:AO)</f>
        <v>5613</v>
      </c>
      <c r="AQ45" s="46">
        <f>SUMIF(DRE!$A:$A,'Base CF'!$B45,DRE!AP:AP)</f>
        <v>4478</v>
      </c>
      <c r="AR45" s="46">
        <f>SUMIF(DRE!$A:$A,'Base CF'!$B45,DRE!AQ:AQ)</f>
        <v>5613</v>
      </c>
      <c r="AS45" s="46">
        <f>SUMIF(DRE!$A:$A,'Base CF'!$B45,DRE!AR:AR)</f>
        <v>5413</v>
      </c>
      <c r="AT45" s="46">
        <f>SUMIF(DRE!$A:$A,'Base CF'!$B45,DRE!AS:AS)</f>
        <v>4213</v>
      </c>
      <c r="AU45" s="46">
        <f>SUMIF(DRE!$A:$A,'Base CF'!$B45,DRE!AT:AT)</f>
        <v>4413</v>
      </c>
      <c r="AV45" s="46">
        <f>SUMIF(DRE!$A:$A,'Base CF'!$B45,DRE!AU:AU)</f>
        <v>4206.5</v>
      </c>
      <c r="AW45" s="46">
        <f>SUMIF(DRE!$A:$A,'Base CF'!$B45,DRE!AV:AV)</f>
        <v>6600</v>
      </c>
      <c r="AX45" s="46">
        <f>SUMIF(DRE!$A:$A,'Base CF'!$B45,DRE!AW:AW)</f>
        <v>142106.32</v>
      </c>
      <c r="AY45" s="46">
        <f>SUMIF(DRE!$A:$A,'Base CF'!$B45,DRE!AX:AX)</f>
        <v>28.52</v>
      </c>
      <c r="AZ45" s="46">
        <f>SUMIF(DRE!$A:$A,'Base CF'!$B45,DRE!AY:AY)</f>
        <v>3835.65</v>
      </c>
      <c r="BA45" s="46">
        <f>SUMIF(DRE!$A:$A,'Base CF'!$B45,DRE!AZ:AZ)</f>
        <v>6021.39</v>
      </c>
      <c r="BB45" s="46">
        <f>SUMIF(DRE!$A:$A,'Base CF'!$B45,DRE!BA:BA)</f>
        <v>4835.6499999999996</v>
      </c>
      <c r="BC45" s="46">
        <f>SUMIF(DRE!$A:$A,'Base CF'!$B45,DRE!BB:BB)</f>
        <v>5014.26</v>
      </c>
      <c r="BD45" s="46">
        <f>SUMIF(DRE!$A:$A,'Base CF'!$B45,DRE!BC:BC)</f>
        <v>4471.3</v>
      </c>
      <c r="BE45" s="46">
        <f>SUMIF(DRE!$A:$A,'Base CF'!$B45,DRE!BD:BD)</f>
        <v>5400</v>
      </c>
      <c r="BF45" s="46">
        <f>SUMIF(DRE!$A:$A,'Base CF'!$B45,DRE!BE:BE)</f>
        <v>3821.39</v>
      </c>
      <c r="BG45" s="46">
        <f>SUMIF(DRE!$A:$A,'Base CF'!$B45,DRE!BF:BF)</f>
        <v>8200</v>
      </c>
      <c r="BH45" s="46">
        <f>SUMIF(DRE!$A:$A,'Base CF'!$B45,DRE!BG:BG)</f>
        <v>4400</v>
      </c>
      <c r="BI45" s="46">
        <f>SUMIF(DRE!$A:$A,'Base CF'!$B45,DRE!BH:BH)</f>
        <v>6000</v>
      </c>
      <c r="BJ45" s="46">
        <f>SUMIF(DRE!$A:$A,'Base CF'!$B45,DRE!BI:BI)</f>
        <v>165400</v>
      </c>
      <c r="BK45" s="46">
        <f>SUMIF(DRE!$A:$A,'Base CF'!$B45,DRE!BJ:BJ)</f>
        <v>5000</v>
      </c>
      <c r="BL45" s="46">
        <f>SUMIF(DRE!$A:$A,'Base CF'!$B45,DRE!BK:BK)</f>
        <v>4000</v>
      </c>
      <c r="BM45" s="46">
        <f>SUMIF(DRE!$A:$A,'Base CF'!$B45,DRE!BL:BL)</f>
        <v>6400</v>
      </c>
      <c r="BN45" s="46">
        <f>SUMIF(DRE!$A:$A,'Base CF'!$B45,DRE!BM:BM)</f>
        <v>5800</v>
      </c>
      <c r="BO45" s="46">
        <f>SUMIF(DRE!$A:$A,'Base CF'!$B45,DRE!BN:BN)</f>
        <v>5400</v>
      </c>
      <c r="BP45" s="46">
        <f>SUMIF(DRE!$A:$A,'Base CF'!$B45,DRE!BO:BO)</f>
        <v>4200</v>
      </c>
      <c r="BQ45" s="46">
        <f>SUMIF(DRE!$A:$A,'Base CF'!$B45,DRE!BP:BP)</f>
        <v>5600</v>
      </c>
      <c r="BR45" s="46">
        <f>SUMIF(DRE!$A:$A,'Base CF'!$B45,DRE!BQ:BQ)</f>
        <v>4400</v>
      </c>
      <c r="BS45" s="46">
        <f>SUMIF(DRE!$A:$A,'Base CF'!$B45,DRE!BR:BR)</f>
        <v>9200</v>
      </c>
      <c r="BT45" s="46">
        <f>SUMIF(DRE!$A:$A,'Base CF'!$B45,DRE!BS:BS)</f>
        <v>4000</v>
      </c>
      <c r="BU45" s="46">
        <f>SUMIF(DRE!$A:$A,'Base CF'!$B45,DRE!BT:BT)</f>
        <v>5800</v>
      </c>
      <c r="BV45" s="46">
        <f>SUMIF(DRE!$A:$A,'Base CF'!$B45,DRE!BU:BU)</f>
        <v>163700</v>
      </c>
      <c r="BW45" s="46">
        <f>SUMIF(DRE!$A:$A,'Base CF'!$B45,DRE!BV:BV)</f>
        <v>5000</v>
      </c>
      <c r="BX45" s="46">
        <f>SUMIF(DRE!$A:$A,'Base CF'!$B45,DRE!BW:BW)</f>
        <v>4000</v>
      </c>
      <c r="BY45" s="46">
        <f>SUMIF(DRE!$A:$A,'Base CF'!$B45,DRE!BX:BX)</f>
        <v>6200</v>
      </c>
      <c r="BZ45" s="46">
        <f>SUMIF(DRE!$A:$A,'Base CF'!$B45,DRE!BY:BY)</f>
        <v>5600</v>
      </c>
      <c r="CA45" s="46">
        <f>SUMIF(DRE!$A:$A,'Base CF'!$B45,DRE!BZ:BZ)</f>
        <v>5400</v>
      </c>
      <c r="CB45" s="46">
        <f>SUMIF(DRE!$A:$A,'Base CF'!$B45,DRE!CA:CA)</f>
        <v>4200</v>
      </c>
      <c r="CC45" s="46">
        <f>SUMIF(DRE!$A:$A,'Base CF'!$B45,DRE!CB:CB)</f>
        <v>5600</v>
      </c>
      <c r="CD45" s="46">
        <f>SUMIF(DRE!$A:$A,'Base CF'!$B45,DRE!CC:CC)</f>
        <v>4000</v>
      </c>
      <c r="CE45" s="46">
        <f>SUMIF(DRE!$A:$A,'Base CF'!$B45,DRE!CD:CD)</f>
        <v>9200</v>
      </c>
      <c r="CF45" s="46">
        <f>SUMIF(DRE!$A:$A,'Base CF'!$B45,DRE!CE:CE)</f>
        <v>4000</v>
      </c>
      <c r="CG45" s="46">
        <f>SUMIF(DRE!$A:$A,'Base CF'!$B45,DRE!CF:CF)</f>
        <v>5800</v>
      </c>
      <c r="CH45" s="46">
        <f>SUMIF(DRE!$A:$A,'Base CF'!$B45,DRE!CG:CG)</f>
        <v>160700</v>
      </c>
      <c r="CI45" s="46">
        <f>SUMIF(DRE!$A:$A,'Base CF'!$B45,DRE!CH:CH)</f>
        <v>4600</v>
      </c>
      <c r="CJ45" s="46">
        <f>SUMIF(DRE!$A:$A,'Base CF'!$B45,DRE!CI:CI)</f>
        <v>4000</v>
      </c>
      <c r="CK45" s="46">
        <f>SUMIF(DRE!$A:$A,'Base CF'!$B45,DRE!CJ:CJ)</f>
        <v>6000</v>
      </c>
      <c r="CL45" s="46">
        <f>SUMIF(DRE!$A:$A,'Base CF'!$B45,DRE!CK:CK)</f>
        <v>5600</v>
      </c>
      <c r="CM45" s="46">
        <f>SUMIF(DRE!$A:$A,'Base CF'!$B45,DRE!CL:CL)</f>
        <v>5400</v>
      </c>
      <c r="CN45" s="46">
        <f>SUMIF(DRE!$A:$A,'Base CF'!$B45,DRE!CM:CM)</f>
        <v>4200</v>
      </c>
      <c r="CO45" s="46">
        <f>SUMIF(DRE!$A:$A,'Base CF'!$B45,DRE!CN:CN)</f>
        <v>5600</v>
      </c>
      <c r="CP45" s="46">
        <f>SUMIF(DRE!$A:$A,'Base CF'!$B45,DRE!CO:CO)</f>
        <v>4000</v>
      </c>
      <c r="CQ45" s="46">
        <f>SUMIF(DRE!$A:$A,'Base CF'!$B45,DRE!CP:CP)</f>
        <v>9200</v>
      </c>
      <c r="CR45" s="46">
        <f>SUMIF(DRE!$A:$A,'Base CF'!$B45,DRE!CQ:CQ)</f>
        <v>4000</v>
      </c>
      <c r="CS45" s="46">
        <f>SUMIF(DRE!$A:$A,'Base CF'!$B45,DRE!CR:CR)</f>
        <v>5800</v>
      </c>
      <c r="CT45" s="46">
        <f>SUMIF(DRE!$A:$A,'Base CF'!$B45,DRE!CS:CS)</f>
        <v>160700</v>
      </c>
      <c r="CU45" s="46">
        <f>SUMIF(DRE!$A:$A,'Base CF'!$B45,DRE!CT:CT)</f>
        <v>4600</v>
      </c>
      <c r="CV45" s="46">
        <f>SUMIF(DRE!$A:$A,'Base CF'!$B45,DRE!CU:CU)</f>
        <v>4000</v>
      </c>
      <c r="CW45" s="46">
        <f>SUMIF(DRE!$A:$A,'Base CF'!$B45,DRE!CV:CV)</f>
        <v>6000</v>
      </c>
      <c r="CX45" s="46">
        <f>SUMIF(DRE!$A:$A,'Base CF'!$B45,DRE!CW:CW)</f>
        <v>5600</v>
      </c>
      <c r="CY45" s="46">
        <f>SUMIF(DRE!$A:$A,'Base CF'!$B45,DRE!CX:CX)</f>
        <v>5400</v>
      </c>
      <c r="CZ45" s="46">
        <f>SUMIF(DRE!$A:$A,'Base CF'!$B45,DRE!CY:CY)</f>
        <v>4200</v>
      </c>
      <c r="DA45" s="46">
        <f>SUMIF(DRE!$A:$A,'Base CF'!$B45,DRE!CZ:CZ)</f>
        <v>5600</v>
      </c>
      <c r="DB45" s="46">
        <f>SUMIF(DRE!$A:$A,'Base CF'!$B45,DRE!DA:DA)</f>
        <v>4000</v>
      </c>
      <c r="DC45" s="46">
        <f>SUMIF(DRE!$A:$A,'Base CF'!$B45,DRE!DB:DB)</f>
        <v>9200</v>
      </c>
      <c r="DD45" s="46">
        <f>SUMIF(DRE!$A:$A,'Base CF'!$B45,DRE!DC:DC)</f>
        <v>4000</v>
      </c>
      <c r="DE45" s="46">
        <f>SUMIF(DRE!$A:$A,'Base CF'!$B45,DRE!DD:DD)</f>
        <v>5800</v>
      </c>
      <c r="DF45" s="46">
        <f>SUMIF(DRE!$A:$A,'Base CF'!$B45,DRE!DE:DE)</f>
        <v>160700</v>
      </c>
    </row>
    <row r="46" spans="2:110" s="38" customFormat="1">
      <c r="B46" s="41" t="s">
        <v>647</v>
      </c>
      <c r="C46" s="45">
        <f t="shared" ref="C46:N46" si="36">SUM(C47:C52)</f>
        <v>26006.06</v>
      </c>
      <c r="D46" s="45">
        <f t="shared" si="36"/>
        <v>132640.04999999999</v>
      </c>
      <c r="E46" s="45">
        <f t="shared" si="36"/>
        <v>4482</v>
      </c>
      <c r="F46" s="45">
        <f t="shared" si="36"/>
        <v>33060</v>
      </c>
      <c r="G46" s="45">
        <f t="shared" si="36"/>
        <v>15540</v>
      </c>
      <c r="H46" s="45">
        <f t="shared" si="36"/>
        <v>1500</v>
      </c>
      <c r="I46" s="45">
        <f t="shared" si="36"/>
        <v>8238</v>
      </c>
      <c r="J46" s="45">
        <f t="shared" si="36"/>
        <v>299</v>
      </c>
      <c r="K46" s="45">
        <f t="shared" si="36"/>
        <v>34750</v>
      </c>
      <c r="L46" s="45">
        <f t="shared" si="36"/>
        <v>40554.400000000001</v>
      </c>
      <c r="M46" s="45">
        <f t="shared" si="36"/>
        <v>50329.72</v>
      </c>
      <c r="N46" s="45">
        <f t="shared" si="36"/>
        <v>24221</v>
      </c>
      <c r="O46" s="45">
        <f t="shared" ref="O46:Z46" si="37">SUM(O47:O52)</f>
        <v>18542.8</v>
      </c>
      <c r="P46" s="45">
        <f t="shared" si="37"/>
        <v>3145</v>
      </c>
      <c r="Q46" s="45">
        <f t="shared" si="37"/>
        <v>35519.17</v>
      </c>
      <c r="R46" s="45">
        <f t="shared" si="37"/>
        <v>32900.15</v>
      </c>
      <c r="S46" s="45">
        <f t="shared" si="37"/>
        <v>10966.279999999999</v>
      </c>
      <c r="T46" s="45">
        <f t="shared" si="37"/>
        <v>55978.36</v>
      </c>
      <c r="U46" s="45">
        <f t="shared" si="37"/>
        <v>1145</v>
      </c>
      <c r="V46" s="45">
        <f t="shared" si="37"/>
        <v>6196.9100000000008</v>
      </c>
      <c r="W46" s="45">
        <f t="shared" si="37"/>
        <v>20742.07</v>
      </c>
      <c r="X46" s="45">
        <f t="shared" si="37"/>
        <v>63023.64</v>
      </c>
      <c r="Y46" s="45">
        <f t="shared" si="37"/>
        <v>39646.83</v>
      </c>
      <c r="Z46" s="45">
        <f t="shared" si="37"/>
        <v>128366.01</v>
      </c>
      <c r="AA46" s="45">
        <f t="shared" ref="AA46:BJ46" si="38">SUM(AA47:AA52)</f>
        <v>6327.9000000000005</v>
      </c>
      <c r="AB46" s="45">
        <f t="shared" si="38"/>
        <v>24496.799999999999</v>
      </c>
      <c r="AC46" s="45">
        <f t="shared" si="38"/>
        <v>23135.81</v>
      </c>
      <c r="AD46" s="45">
        <f t="shared" si="38"/>
        <v>25893.690000000002</v>
      </c>
      <c r="AE46" s="45">
        <f t="shared" si="38"/>
        <v>11386.76</v>
      </c>
      <c r="AF46" s="45">
        <f t="shared" si="38"/>
        <v>19461.22</v>
      </c>
      <c r="AG46" s="45">
        <f t="shared" si="38"/>
        <v>0</v>
      </c>
      <c r="AH46" s="45">
        <f t="shared" si="38"/>
        <v>15336.84</v>
      </c>
      <c r="AI46" s="45">
        <f t="shared" si="38"/>
        <v>5929.48</v>
      </c>
      <c r="AJ46" s="45">
        <f t="shared" si="38"/>
        <v>23769.93</v>
      </c>
      <c r="AK46" s="45">
        <f t="shared" si="38"/>
        <v>64532.89</v>
      </c>
      <c r="AL46" s="45">
        <f t="shared" si="38"/>
        <v>39156.400000000001</v>
      </c>
      <c r="AM46" s="45">
        <f t="shared" si="38"/>
        <v>7405.45</v>
      </c>
      <c r="AN46" s="45">
        <f t="shared" si="38"/>
        <v>90347</v>
      </c>
      <c r="AO46" s="45">
        <f t="shared" si="38"/>
        <v>27152.02</v>
      </c>
      <c r="AP46" s="45">
        <f t="shared" si="38"/>
        <v>72864.44</v>
      </c>
      <c r="AQ46" s="45">
        <f t="shared" si="38"/>
        <v>53895.89</v>
      </c>
      <c r="AR46" s="45">
        <f t="shared" si="38"/>
        <v>50926.62</v>
      </c>
      <c r="AS46" s="45">
        <f t="shared" si="38"/>
        <v>12814</v>
      </c>
      <c r="AT46" s="45">
        <f t="shared" si="38"/>
        <v>24805.48</v>
      </c>
      <c r="AU46" s="45">
        <f t="shared" si="38"/>
        <v>101365.3</v>
      </c>
      <c r="AV46" s="45">
        <f t="shared" si="38"/>
        <v>67506.94</v>
      </c>
      <c r="AW46" s="45">
        <f t="shared" si="38"/>
        <v>74928.83</v>
      </c>
      <c r="AX46" s="45">
        <f t="shared" si="38"/>
        <v>83881.710000000006</v>
      </c>
      <c r="AY46" s="45">
        <f t="shared" si="38"/>
        <v>11490.28</v>
      </c>
      <c r="AZ46" s="45">
        <f t="shared" si="38"/>
        <v>25452.35</v>
      </c>
      <c r="BA46" s="45">
        <f t="shared" si="38"/>
        <v>195769.86</v>
      </c>
      <c r="BB46" s="45">
        <f t="shared" si="38"/>
        <v>43511.270000000004</v>
      </c>
      <c r="BC46" s="45">
        <f t="shared" si="38"/>
        <v>55205.75</v>
      </c>
      <c r="BD46" s="45">
        <f t="shared" si="38"/>
        <v>61273.600000000006</v>
      </c>
      <c r="BE46" s="45">
        <f t="shared" si="38"/>
        <v>62351.98</v>
      </c>
      <c r="BF46" s="45">
        <f t="shared" si="38"/>
        <v>41309.93</v>
      </c>
      <c r="BG46" s="45">
        <f t="shared" si="38"/>
        <v>202530.69245999999</v>
      </c>
      <c r="BH46" s="45">
        <f t="shared" si="38"/>
        <v>88731.268150000004</v>
      </c>
      <c r="BI46" s="45">
        <f t="shared" si="38"/>
        <v>87911.09</v>
      </c>
      <c r="BJ46" s="45">
        <f t="shared" si="38"/>
        <v>90302.155599999998</v>
      </c>
      <c r="BK46" s="45">
        <f t="shared" ref="BK46:BV46" si="39">SUM(BK47:BK52)</f>
        <v>36308.663185700003</v>
      </c>
      <c r="BL46" s="45">
        <f t="shared" si="39"/>
        <v>56972.663185700003</v>
      </c>
      <c r="BM46" s="45">
        <f t="shared" si="39"/>
        <v>67881.293134099993</v>
      </c>
      <c r="BN46" s="45">
        <f t="shared" si="39"/>
        <v>83271.328208299994</v>
      </c>
      <c r="BO46" s="45">
        <f t="shared" si="39"/>
        <v>63045.328208300001</v>
      </c>
      <c r="BP46" s="45">
        <f t="shared" si="39"/>
        <v>88968.075122800001</v>
      </c>
      <c r="BQ46" s="45">
        <f t="shared" si="39"/>
        <v>110086.0751228</v>
      </c>
      <c r="BR46" s="45">
        <f t="shared" si="39"/>
        <v>76119.875122800004</v>
      </c>
      <c r="BS46" s="45">
        <f t="shared" si="39"/>
        <v>113208.1051228</v>
      </c>
      <c r="BT46" s="45">
        <f t="shared" si="39"/>
        <v>66649.145122799993</v>
      </c>
      <c r="BU46" s="45">
        <f t="shared" si="39"/>
        <v>80319.275122799998</v>
      </c>
      <c r="BV46" s="45">
        <f t="shared" si="39"/>
        <v>53964.275122799998</v>
      </c>
      <c r="BW46" s="45">
        <f t="shared" ref="BW46:CH46" si="40">SUM(BW47:BW52)</f>
        <v>39703.930635999997</v>
      </c>
      <c r="BX46" s="45">
        <f t="shared" si="40"/>
        <v>60367.930635999997</v>
      </c>
      <c r="BY46" s="45">
        <f t="shared" si="40"/>
        <v>70731.930636000005</v>
      </c>
      <c r="BZ46" s="45">
        <f t="shared" si="40"/>
        <v>85804.653529699994</v>
      </c>
      <c r="CA46" s="45">
        <f t="shared" si="40"/>
        <v>65578.653529699994</v>
      </c>
      <c r="CB46" s="45">
        <f t="shared" si="40"/>
        <v>90058.333673600006</v>
      </c>
      <c r="CC46" s="45">
        <f t="shared" si="40"/>
        <v>111176.33367360001</v>
      </c>
      <c r="CD46" s="45">
        <f t="shared" si="40"/>
        <v>77210.133673599994</v>
      </c>
      <c r="CE46" s="45">
        <f t="shared" si="40"/>
        <v>114298.3636736</v>
      </c>
      <c r="CF46" s="45">
        <f t="shared" si="40"/>
        <v>67739.403673599998</v>
      </c>
      <c r="CG46" s="45">
        <f t="shared" si="40"/>
        <v>81409.533673600003</v>
      </c>
      <c r="CH46" s="45">
        <f t="shared" si="40"/>
        <v>55054.533673600003</v>
      </c>
      <c r="CI46" s="45">
        <f t="shared" ref="CI46:CT46" si="41">SUM(CI47:CI52)</f>
        <v>40846.333673599998</v>
      </c>
      <c r="CJ46" s="45">
        <f t="shared" si="41"/>
        <v>61510.333673599998</v>
      </c>
      <c r="CK46" s="45">
        <f t="shared" si="41"/>
        <v>71874.333673600006</v>
      </c>
      <c r="CL46" s="45">
        <f t="shared" si="41"/>
        <v>87364.333673600006</v>
      </c>
      <c r="CM46" s="45">
        <f t="shared" si="41"/>
        <v>67138.333673600006</v>
      </c>
      <c r="CN46" s="45">
        <f t="shared" si="41"/>
        <v>91565.563388499999</v>
      </c>
      <c r="CO46" s="45">
        <f t="shared" si="41"/>
        <v>112683.5633885</v>
      </c>
      <c r="CP46" s="45">
        <f t="shared" si="41"/>
        <v>78717.363388500002</v>
      </c>
      <c r="CQ46" s="45">
        <f t="shared" si="41"/>
        <v>115805.5933885</v>
      </c>
      <c r="CR46" s="45">
        <f t="shared" si="41"/>
        <v>69246.633388500006</v>
      </c>
      <c r="CS46" s="45">
        <f t="shared" si="41"/>
        <v>82916.763388499996</v>
      </c>
      <c r="CT46" s="45">
        <f t="shared" si="41"/>
        <v>56561.763388500003</v>
      </c>
      <c r="CU46" s="45">
        <f t="shared" ref="CU46:DF46" si="42">SUM(CU47:CU52)</f>
        <v>42353.563388499999</v>
      </c>
      <c r="CV46" s="45">
        <f t="shared" si="42"/>
        <v>63017.563388499999</v>
      </c>
      <c r="CW46" s="45">
        <f t="shared" si="42"/>
        <v>73381.563388499999</v>
      </c>
      <c r="CX46" s="45">
        <f t="shared" si="42"/>
        <v>88871.563388499999</v>
      </c>
      <c r="CY46" s="45">
        <f t="shared" si="42"/>
        <v>68645.563388499999</v>
      </c>
      <c r="CZ46" s="45">
        <f t="shared" si="42"/>
        <v>93052.173461800005</v>
      </c>
      <c r="DA46" s="45">
        <f t="shared" si="42"/>
        <v>114170.1734618</v>
      </c>
      <c r="DB46" s="45">
        <f t="shared" si="42"/>
        <v>80203.973461799993</v>
      </c>
      <c r="DC46" s="45">
        <f t="shared" si="42"/>
        <v>117292.2034618</v>
      </c>
      <c r="DD46" s="45">
        <f t="shared" si="42"/>
        <v>70733.243461799997</v>
      </c>
      <c r="DE46" s="45">
        <f t="shared" si="42"/>
        <v>84403.373461800002</v>
      </c>
      <c r="DF46" s="45">
        <f t="shared" si="42"/>
        <v>58048.373461800002</v>
      </c>
    </row>
    <row r="47" spans="2:110" outlineLevel="1">
      <c r="B47" s="37" t="s">
        <v>158</v>
      </c>
      <c r="C47" s="46">
        <f>SUMIF(DRE!$A:$A,'Base CF'!$B47,DRE!B:B)</f>
        <v>0</v>
      </c>
      <c r="D47" s="46">
        <f>SUMIF(DRE!$A:$A,'Base CF'!$B47,DRE!C:C)</f>
        <v>0</v>
      </c>
      <c r="E47" s="46">
        <f>SUMIF(DRE!$A:$A,'Base CF'!$B47,DRE!D:D)</f>
        <v>0</v>
      </c>
      <c r="F47" s="46">
        <f>SUMIF(DRE!$A:$A,'Base CF'!$B47,DRE!E:E)</f>
        <v>0</v>
      </c>
      <c r="G47" s="46">
        <f>SUMIF(DRE!$A:$A,'Base CF'!$B47,DRE!F:F)</f>
        <v>0</v>
      </c>
      <c r="H47" s="46">
        <f>SUMIF(DRE!$A:$A,'Base CF'!$B47,DRE!G:G)</f>
        <v>0</v>
      </c>
      <c r="I47" s="46">
        <f>SUMIF(DRE!$A:$A,'Base CF'!$B47,DRE!H:H)</f>
        <v>0</v>
      </c>
      <c r="J47" s="46">
        <f>SUMIF(DRE!$A:$A,'Base CF'!$B47,DRE!I:I)</f>
        <v>0</v>
      </c>
      <c r="K47" s="46">
        <f>SUMIF(DRE!$A:$A,'Base CF'!$B47,DRE!J:J)</f>
        <v>0</v>
      </c>
      <c r="L47" s="46">
        <f>SUMIF(DRE!$A:$A,'Base CF'!$B47,DRE!K:K)</f>
        <v>0</v>
      </c>
      <c r="M47" s="46">
        <f>SUMIF(DRE!$A:$A,'Base CF'!$B47,DRE!L:L)</f>
        <v>0</v>
      </c>
      <c r="N47" s="46">
        <f>SUMIF(DRE!$A:$A,'Base CF'!$B47,DRE!M:M)</f>
        <v>0</v>
      </c>
      <c r="O47" s="46">
        <f>SUMIF(DRE!$A:$A,'Base CF'!$B47,DRE!N:N)</f>
        <v>0</v>
      </c>
      <c r="P47" s="46">
        <f>SUMIF(DRE!$A:$A,'Base CF'!$B47,DRE!O:O)</f>
        <v>0</v>
      </c>
      <c r="Q47" s="46">
        <f>SUMIF(DRE!$A:$A,'Base CF'!$B47,DRE!P:P)</f>
        <v>0</v>
      </c>
      <c r="R47" s="46">
        <f>SUMIF(DRE!$A:$A,'Base CF'!$B47,DRE!Q:Q)</f>
        <v>22980</v>
      </c>
      <c r="S47" s="46">
        <f>SUMIF(DRE!$A:$A,'Base CF'!$B47,DRE!R:R)</f>
        <v>-22980</v>
      </c>
      <c r="T47" s="46">
        <f>SUMIF(DRE!$A:$A,'Base CF'!$B47,DRE!S:S)</f>
        <v>0</v>
      </c>
      <c r="U47" s="46">
        <f>SUMIF(DRE!$A:$A,'Base CF'!$B47,DRE!T:T)</f>
        <v>0</v>
      </c>
      <c r="V47" s="46">
        <f>SUMIF(DRE!$A:$A,'Base CF'!$B47,DRE!U:U)</f>
        <v>0</v>
      </c>
      <c r="W47" s="46">
        <f>SUMIF(DRE!$A:$A,'Base CF'!$B47,DRE!V:V)</f>
        <v>0</v>
      </c>
      <c r="X47" s="46">
        <f>SUMIF(DRE!$A:$A,'Base CF'!$B47,DRE!W:W)</f>
        <v>0</v>
      </c>
      <c r="Y47" s="46">
        <f>SUMIF(DRE!$A:$A,'Base CF'!$B47,DRE!X:X)</f>
        <v>0</v>
      </c>
      <c r="Z47" s="46">
        <f>SUMIF(DRE!$A:$A,'Base CF'!$B47,DRE!Y:Y)</f>
        <v>0</v>
      </c>
      <c r="AA47" s="46">
        <f>SUMIF(DRE!$A:$A,'Base CF'!$B47,DRE!Z:Z)</f>
        <v>0</v>
      </c>
      <c r="AB47" s="46">
        <f>SUMIF(DRE!$A:$A,'Base CF'!$B47,DRE!AA:AA)</f>
        <v>0</v>
      </c>
      <c r="AC47" s="46">
        <f>SUMIF(DRE!$A:$A,'Base CF'!$B47,DRE!AB:AB)</f>
        <v>0</v>
      </c>
      <c r="AD47" s="46">
        <f>SUMIF(DRE!$A:$A,'Base CF'!$B47,DRE!AC:AC)</f>
        <v>0</v>
      </c>
      <c r="AE47" s="46">
        <f>SUMIF(DRE!$A:$A,'Base CF'!$B47,DRE!AD:AD)</f>
        <v>0</v>
      </c>
      <c r="AF47" s="46">
        <f>SUMIF(DRE!$A:$A,'Base CF'!$B47,DRE!AE:AE)</f>
        <v>0</v>
      </c>
      <c r="AG47" s="46">
        <f>SUMIF(DRE!$A:$A,'Base CF'!$B47,DRE!AF:AF)</f>
        <v>0</v>
      </c>
      <c r="AH47" s="46">
        <f>SUMIF(DRE!$A:$A,'Base CF'!$B47,DRE!AG:AG)</f>
        <v>0</v>
      </c>
      <c r="AI47" s="46">
        <f>SUMIF(DRE!$A:$A,'Base CF'!$B47,DRE!AH:AH)</f>
        <v>0</v>
      </c>
      <c r="AJ47" s="46">
        <f>SUMIF(DRE!$A:$A,'Base CF'!$B47,DRE!AI:AI)</f>
        <v>0</v>
      </c>
      <c r="AK47" s="46">
        <f>SUMIF(DRE!$A:$A,'Base CF'!$B47,DRE!AJ:AJ)</f>
        <v>0</v>
      </c>
      <c r="AL47" s="46">
        <f>SUMIF(DRE!$A:$A,'Base CF'!$B47,DRE!AK:AK)</f>
        <v>0</v>
      </c>
      <c r="AM47" s="46">
        <f>SUMIF(DRE!$A:$A,'Base CF'!$B47,DRE!AL:AL)</f>
        <v>0</v>
      </c>
      <c r="AN47" s="46">
        <f>SUMIF(DRE!$A:$A,'Base CF'!$B47,DRE!AM:AM)</f>
        <v>0</v>
      </c>
      <c r="AO47" s="46">
        <f>SUMIF(DRE!$A:$A,'Base CF'!$B47,DRE!AN:AN)</f>
        <v>0</v>
      </c>
      <c r="AP47" s="46">
        <f>SUMIF(DRE!$A:$A,'Base CF'!$B47,DRE!AO:AO)</f>
        <v>0</v>
      </c>
      <c r="AQ47" s="46">
        <f>SUMIF(DRE!$A:$A,'Base CF'!$B47,DRE!AP:AP)</f>
        <v>0</v>
      </c>
      <c r="AR47" s="46">
        <f>SUMIF(DRE!$A:$A,'Base CF'!$B47,DRE!AQ:AQ)</f>
        <v>0</v>
      </c>
      <c r="AS47" s="46">
        <f>SUMIF(DRE!$A:$A,'Base CF'!$B47,DRE!AR:AR)</f>
        <v>0</v>
      </c>
      <c r="AT47" s="46">
        <f>SUMIF(DRE!$A:$A,'Base CF'!$B47,DRE!AS:AS)</f>
        <v>9945</v>
      </c>
      <c r="AU47" s="46">
        <f>SUMIF(DRE!$A:$A,'Base CF'!$B47,DRE!AT:AT)</f>
        <v>90775</v>
      </c>
      <c r="AV47" s="46">
        <f>SUMIF(DRE!$A:$A,'Base CF'!$B47,DRE!AU:AU)</f>
        <v>58536.94</v>
      </c>
      <c r="AW47" s="46">
        <f>SUMIF(DRE!$A:$A,'Base CF'!$B47,DRE!AV:AV)</f>
        <v>70677</v>
      </c>
      <c r="AX47" s="46">
        <f>SUMIF(DRE!$A:$A,'Base CF'!$B47,DRE!AW:AW)</f>
        <v>21413.45</v>
      </c>
      <c r="AY47" s="46">
        <f>SUMIF(DRE!$A:$A,'Base CF'!$B47,DRE!AX:AX)</f>
        <v>8107.05</v>
      </c>
      <c r="AZ47" s="46">
        <f>SUMIF(DRE!$A:$A,'Base CF'!$B47,DRE!AY:AY)</f>
        <v>2329.48</v>
      </c>
      <c r="BA47" s="46">
        <f>SUMIF(DRE!$A:$A,'Base CF'!$B47,DRE!AZ:AZ)</f>
        <v>0</v>
      </c>
      <c r="BB47" s="46">
        <f>SUMIF(DRE!$A:$A,'Base CF'!$B47,DRE!BA:BA)</f>
        <v>0</v>
      </c>
      <c r="BC47" s="46">
        <f>SUMIF(DRE!$A:$A,'Base CF'!$B47,DRE!BB:BB)</f>
        <v>0</v>
      </c>
      <c r="BD47" s="46">
        <f>SUMIF(DRE!$A:$A,'Base CF'!$B47,DRE!BC:BC)</f>
        <v>0</v>
      </c>
      <c r="BE47" s="46">
        <f>SUMIF(DRE!$A:$A,'Base CF'!$B47,DRE!BD:BD)</f>
        <v>0</v>
      </c>
      <c r="BF47" s="46">
        <f>SUMIF(DRE!$A:$A,'Base CF'!$B47,DRE!BE:BE)</f>
        <v>0</v>
      </c>
      <c r="BG47" s="46">
        <f>SUMIF(DRE!$A:$A,'Base CF'!$B47,DRE!BF:BF)</f>
        <v>0</v>
      </c>
      <c r="BH47" s="46">
        <f>SUMIF(DRE!$A:$A,'Base CF'!$B47,DRE!BG:BG)</f>
        <v>0</v>
      </c>
      <c r="BI47" s="46">
        <f>SUMIF(DRE!$A:$A,'Base CF'!$B47,DRE!BH:BH)</f>
        <v>0</v>
      </c>
      <c r="BJ47" s="46">
        <f>SUMIF(DRE!$A:$A,'Base CF'!$B47,DRE!BI:BI)</f>
        <v>0</v>
      </c>
      <c r="BK47" s="46">
        <f>SUMIF(DRE!$A:$A,'Base CF'!$B47,DRE!BJ:BJ)</f>
        <v>0</v>
      </c>
      <c r="BL47" s="46">
        <f>SUMIF(DRE!$A:$A,'Base CF'!$B47,DRE!BK:BK)</f>
        <v>0</v>
      </c>
      <c r="BM47" s="46">
        <f>SUMIF(DRE!$A:$A,'Base CF'!$B47,DRE!BL:BL)</f>
        <v>0</v>
      </c>
      <c r="BN47" s="46">
        <f>SUMIF(DRE!$A:$A,'Base CF'!$B47,DRE!BM:BM)</f>
        <v>0</v>
      </c>
      <c r="BO47" s="46">
        <f>SUMIF(DRE!$A:$A,'Base CF'!$B47,DRE!BN:BN)</f>
        <v>0</v>
      </c>
      <c r="BP47" s="46">
        <f>SUMIF(DRE!$A:$A,'Base CF'!$B47,DRE!BO:BO)</f>
        <v>0</v>
      </c>
      <c r="BQ47" s="46">
        <f>SUMIF(DRE!$A:$A,'Base CF'!$B47,DRE!BP:BP)</f>
        <v>0</v>
      </c>
      <c r="BR47" s="46">
        <f>SUMIF(DRE!$A:$A,'Base CF'!$B47,DRE!BQ:BQ)</f>
        <v>0</v>
      </c>
      <c r="BS47" s="46">
        <f>SUMIF(DRE!$A:$A,'Base CF'!$B47,DRE!BR:BR)</f>
        <v>0</v>
      </c>
      <c r="BT47" s="46">
        <f>SUMIF(DRE!$A:$A,'Base CF'!$B47,DRE!BS:BS)</f>
        <v>0</v>
      </c>
      <c r="BU47" s="46">
        <f>SUMIF(DRE!$A:$A,'Base CF'!$B47,DRE!BT:BT)</f>
        <v>0</v>
      </c>
      <c r="BV47" s="46">
        <f>SUMIF(DRE!$A:$A,'Base CF'!$B47,DRE!BU:BU)</f>
        <v>0</v>
      </c>
      <c r="BW47" s="46">
        <f>SUMIF(DRE!$A:$A,'Base CF'!$B47,DRE!BV:BV)</f>
        <v>0</v>
      </c>
      <c r="BX47" s="46">
        <f>SUMIF(DRE!$A:$A,'Base CF'!$B47,DRE!BW:BW)</f>
        <v>0</v>
      </c>
      <c r="BY47" s="46">
        <f>SUMIF(DRE!$A:$A,'Base CF'!$B47,DRE!BX:BX)</f>
        <v>0</v>
      </c>
      <c r="BZ47" s="46">
        <f>SUMIF(DRE!$A:$A,'Base CF'!$B47,DRE!BY:BY)</f>
        <v>0</v>
      </c>
      <c r="CA47" s="46">
        <f>SUMIF(DRE!$A:$A,'Base CF'!$B47,DRE!BZ:BZ)</f>
        <v>0</v>
      </c>
      <c r="CB47" s="46">
        <f>SUMIF(DRE!$A:$A,'Base CF'!$B47,DRE!CA:CA)</f>
        <v>0</v>
      </c>
      <c r="CC47" s="46">
        <f>SUMIF(DRE!$A:$A,'Base CF'!$B47,DRE!CB:CB)</f>
        <v>0</v>
      </c>
      <c r="CD47" s="46">
        <f>SUMIF(DRE!$A:$A,'Base CF'!$B47,DRE!CC:CC)</f>
        <v>0</v>
      </c>
      <c r="CE47" s="46">
        <f>SUMIF(DRE!$A:$A,'Base CF'!$B47,DRE!CD:CD)</f>
        <v>0</v>
      </c>
      <c r="CF47" s="46">
        <f>SUMIF(DRE!$A:$A,'Base CF'!$B47,DRE!CE:CE)</f>
        <v>0</v>
      </c>
      <c r="CG47" s="46">
        <f>SUMIF(DRE!$A:$A,'Base CF'!$B47,DRE!CF:CF)</f>
        <v>0</v>
      </c>
      <c r="CH47" s="46">
        <f>SUMIF(DRE!$A:$A,'Base CF'!$B47,DRE!CG:CG)</f>
        <v>0</v>
      </c>
      <c r="CI47" s="46">
        <f>SUMIF(DRE!$A:$A,'Base CF'!$B47,DRE!CH:CH)</f>
        <v>0</v>
      </c>
      <c r="CJ47" s="46">
        <f>SUMIF(DRE!$A:$A,'Base CF'!$B47,DRE!CI:CI)</f>
        <v>0</v>
      </c>
      <c r="CK47" s="46">
        <f>SUMIF(DRE!$A:$A,'Base CF'!$B47,DRE!CJ:CJ)</f>
        <v>0</v>
      </c>
      <c r="CL47" s="46">
        <f>SUMIF(DRE!$A:$A,'Base CF'!$B47,DRE!CK:CK)</f>
        <v>0</v>
      </c>
      <c r="CM47" s="46">
        <f>SUMIF(DRE!$A:$A,'Base CF'!$B47,DRE!CL:CL)</f>
        <v>0</v>
      </c>
      <c r="CN47" s="46">
        <f>SUMIF(DRE!$A:$A,'Base CF'!$B47,DRE!CM:CM)</f>
        <v>0</v>
      </c>
      <c r="CO47" s="46">
        <f>SUMIF(DRE!$A:$A,'Base CF'!$B47,DRE!CN:CN)</f>
        <v>0</v>
      </c>
      <c r="CP47" s="46">
        <f>SUMIF(DRE!$A:$A,'Base CF'!$B47,DRE!CO:CO)</f>
        <v>0</v>
      </c>
      <c r="CQ47" s="46">
        <f>SUMIF(DRE!$A:$A,'Base CF'!$B47,DRE!CP:CP)</f>
        <v>0</v>
      </c>
      <c r="CR47" s="46">
        <f>SUMIF(DRE!$A:$A,'Base CF'!$B47,DRE!CQ:CQ)</f>
        <v>0</v>
      </c>
      <c r="CS47" s="46">
        <f>SUMIF(DRE!$A:$A,'Base CF'!$B47,DRE!CR:CR)</f>
        <v>0</v>
      </c>
      <c r="CT47" s="46">
        <f>SUMIF(DRE!$A:$A,'Base CF'!$B47,DRE!CS:CS)</f>
        <v>0</v>
      </c>
      <c r="CU47" s="46">
        <f>SUMIF(DRE!$A:$A,'Base CF'!$B47,DRE!CT:CT)</f>
        <v>0</v>
      </c>
      <c r="CV47" s="46">
        <f>SUMIF(DRE!$A:$A,'Base CF'!$B47,DRE!CU:CU)</f>
        <v>0</v>
      </c>
      <c r="CW47" s="46">
        <f>SUMIF(DRE!$A:$A,'Base CF'!$B47,DRE!CV:CV)</f>
        <v>0</v>
      </c>
      <c r="CX47" s="46">
        <f>SUMIF(DRE!$A:$A,'Base CF'!$B47,DRE!CW:CW)</f>
        <v>0</v>
      </c>
      <c r="CY47" s="46">
        <f>SUMIF(DRE!$A:$A,'Base CF'!$B47,DRE!CX:CX)</f>
        <v>0</v>
      </c>
      <c r="CZ47" s="46">
        <f>SUMIF(DRE!$A:$A,'Base CF'!$B47,DRE!CY:CY)</f>
        <v>0</v>
      </c>
      <c r="DA47" s="46">
        <f>SUMIF(DRE!$A:$A,'Base CF'!$B47,DRE!CZ:CZ)</f>
        <v>0</v>
      </c>
      <c r="DB47" s="46">
        <f>SUMIF(DRE!$A:$A,'Base CF'!$B47,DRE!DA:DA)</f>
        <v>0</v>
      </c>
      <c r="DC47" s="46">
        <f>SUMIF(DRE!$A:$A,'Base CF'!$B47,DRE!DB:DB)</f>
        <v>0</v>
      </c>
      <c r="DD47" s="46">
        <f>SUMIF(DRE!$A:$A,'Base CF'!$B47,DRE!DC:DC)</f>
        <v>0</v>
      </c>
      <c r="DE47" s="46">
        <f>SUMIF(DRE!$A:$A,'Base CF'!$B47,DRE!DD:DD)</f>
        <v>0</v>
      </c>
      <c r="DF47" s="46">
        <f>SUMIF(DRE!$A:$A,'Base CF'!$B47,DRE!DE:DE)</f>
        <v>0</v>
      </c>
    </row>
    <row r="48" spans="2:110" outlineLevel="1">
      <c r="B48" s="37" t="s">
        <v>159</v>
      </c>
      <c r="C48" s="46">
        <f>SUMIF(DRE!$A:$A,'Base CF'!$B48,DRE!B:B)</f>
        <v>0</v>
      </c>
      <c r="D48" s="46">
        <f>SUMIF(DRE!$A:$A,'Base CF'!$B48,DRE!C:C)</f>
        <v>0</v>
      </c>
      <c r="E48" s="46">
        <f>SUMIF(DRE!$A:$A,'Base CF'!$B48,DRE!D:D)</f>
        <v>4482</v>
      </c>
      <c r="F48" s="46">
        <f>SUMIF(DRE!$A:$A,'Base CF'!$B48,DRE!E:E)</f>
        <v>33060</v>
      </c>
      <c r="G48" s="46">
        <f>SUMIF(DRE!$A:$A,'Base CF'!$B48,DRE!F:F)</f>
        <v>15540</v>
      </c>
      <c r="H48" s="46">
        <f>SUMIF(DRE!$A:$A,'Base CF'!$B48,DRE!G:G)</f>
        <v>1500</v>
      </c>
      <c r="I48" s="46">
        <f>SUMIF(DRE!$A:$A,'Base CF'!$B48,DRE!H:H)</f>
        <v>8238</v>
      </c>
      <c r="J48" s="46">
        <f>SUMIF(DRE!$A:$A,'Base CF'!$B48,DRE!I:I)</f>
        <v>299</v>
      </c>
      <c r="K48" s="46">
        <f>SUMIF(DRE!$A:$A,'Base CF'!$B48,DRE!J:J)</f>
        <v>34750</v>
      </c>
      <c r="L48" s="46">
        <f>SUMIF(DRE!$A:$A,'Base CF'!$B48,DRE!K:K)</f>
        <v>28674.400000000001</v>
      </c>
      <c r="M48" s="46">
        <f>SUMIF(DRE!$A:$A,'Base CF'!$B48,DRE!L:L)</f>
        <v>50329.72</v>
      </c>
      <c r="N48" s="46">
        <f>SUMIF(DRE!$A:$A,'Base CF'!$B48,DRE!M:M)</f>
        <v>24221</v>
      </c>
      <c r="O48" s="46">
        <f>SUMIF(DRE!$A:$A,'Base CF'!$B48,DRE!N:N)</f>
        <v>18542.8</v>
      </c>
      <c r="P48" s="46">
        <f>SUMIF(DRE!$A:$A,'Base CF'!$B48,DRE!O:O)</f>
        <v>3145</v>
      </c>
      <c r="Q48" s="46">
        <f>SUMIF(DRE!$A:$A,'Base CF'!$B48,DRE!P:P)</f>
        <v>35519.17</v>
      </c>
      <c r="R48" s="46">
        <f>SUMIF(DRE!$A:$A,'Base CF'!$B48,DRE!Q:Q)</f>
        <v>9920.15</v>
      </c>
      <c r="S48" s="46">
        <f>SUMIF(DRE!$A:$A,'Base CF'!$B48,DRE!R:R)</f>
        <v>33946.28</v>
      </c>
      <c r="T48" s="46">
        <f>SUMIF(DRE!$A:$A,'Base CF'!$B48,DRE!S:S)</f>
        <v>55978.36</v>
      </c>
      <c r="U48" s="46">
        <f>SUMIF(DRE!$A:$A,'Base CF'!$B48,DRE!T:T)</f>
        <v>1145</v>
      </c>
      <c r="V48" s="46">
        <f>SUMIF(DRE!$A:$A,'Base CF'!$B48,DRE!U:U)</f>
        <v>6196.9100000000008</v>
      </c>
      <c r="W48" s="46">
        <f>SUMIF(DRE!$A:$A,'Base CF'!$B48,DRE!V:V)</f>
        <v>20742.07</v>
      </c>
      <c r="X48" s="46">
        <f>SUMIF(DRE!$A:$A,'Base CF'!$B48,DRE!W:W)</f>
        <v>63023.64</v>
      </c>
      <c r="Y48" s="46">
        <f>SUMIF(DRE!$A:$A,'Base CF'!$B48,DRE!X:X)</f>
        <v>39646.83</v>
      </c>
      <c r="Z48" s="46">
        <f>SUMIF(DRE!$A:$A,'Base CF'!$B48,DRE!Y:Y)</f>
        <v>128366.01</v>
      </c>
      <c r="AA48" s="46">
        <f>SUMIF(DRE!$A:$A,'Base CF'!$B48,DRE!Z:Z)</f>
        <v>6327.9000000000005</v>
      </c>
      <c r="AB48" s="46">
        <f>SUMIF(DRE!$A:$A,'Base CF'!$B48,DRE!AA:AA)</f>
        <v>24496.799999999999</v>
      </c>
      <c r="AC48" s="46">
        <f>SUMIF(DRE!$A:$A,'Base CF'!$B48,DRE!AB:AB)</f>
        <v>22003.54</v>
      </c>
      <c r="AD48" s="46">
        <f>SUMIF(DRE!$A:$A,'Base CF'!$B48,DRE!AC:AC)</f>
        <v>25893.690000000002</v>
      </c>
      <c r="AE48" s="46">
        <f>SUMIF(DRE!$A:$A,'Base CF'!$B48,DRE!AD:AD)</f>
        <v>9612.26</v>
      </c>
      <c r="AF48" s="46">
        <f>SUMIF(DRE!$A:$A,'Base CF'!$B48,DRE!AE:AE)</f>
        <v>19461.22</v>
      </c>
      <c r="AG48" s="46">
        <f>SUMIF(DRE!$A:$A,'Base CF'!$B48,DRE!AF:AF)</f>
        <v>0</v>
      </c>
      <c r="AH48" s="46">
        <f>SUMIF(DRE!$A:$A,'Base CF'!$B48,DRE!AG:AG)</f>
        <v>13482.08</v>
      </c>
      <c r="AI48" s="46">
        <f>SUMIF(DRE!$A:$A,'Base CF'!$B48,DRE!AH:AH)</f>
        <v>4306.7</v>
      </c>
      <c r="AJ48" s="46">
        <f>SUMIF(DRE!$A:$A,'Base CF'!$B48,DRE!AI:AI)</f>
        <v>22357.4</v>
      </c>
      <c r="AK48" s="46">
        <f>SUMIF(DRE!$A:$A,'Base CF'!$B48,DRE!AJ:AJ)</f>
        <v>48648</v>
      </c>
      <c r="AL48" s="46">
        <f>SUMIF(DRE!$A:$A,'Base CF'!$B48,DRE!AK:AK)</f>
        <v>30329</v>
      </c>
      <c r="AM48" s="46">
        <f>SUMIF(DRE!$A:$A,'Base CF'!$B48,DRE!AL:AL)</f>
        <v>5640</v>
      </c>
      <c r="AN48" s="46">
        <f>SUMIF(DRE!$A:$A,'Base CF'!$B48,DRE!AM:AM)</f>
        <v>90347</v>
      </c>
      <c r="AO48" s="46">
        <f>SUMIF(DRE!$A:$A,'Base CF'!$B48,DRE!AN:AN)</f>
        <v>27152.02</v>
      </c>
      <c r="AP48" s="46">
        <f>SUMIF(DRE!$A:$A,'Base CF'!$B48,DRE!AO:AO)</f>
        <v>68610.84</v>
      </c>
      <c r="AQ48" s="46">
        <f>SUMIF(DRE!$A:$A,'Base CF'!$B48,DRE!AP:AP)</f>
        <v>51656</v>
      </c>
      <c r="AR48" s="46">
        <f>SUMIF(DRE!$A:$A,'Base CF'!$B48,DRE!AQ:AQ)</f>
        <v>44675</v>
      </c>
      <c r="AS48" s="46">
        <f>SUMIF(DRE!$A:$A,'Base CF'!$B48,DRE!AR:AR)</f>
        <v>12814</v>
      </c>
      <c r="AT48" s="46">
        <f>SUMIF(DRE!$A:$A,'Base CF'!$B48,DRE!AS:AS)</f>
        <v>9900</v>
      </c>
      <c r="AU48" s="46">
        <f>SUMIF(DRE!$A:$A,'Base CF'!$B48,DRE!AT:AT)</f>
        <v>10590.3</v>
      </c>
      <c r="AV48" s="46">
        <f>SUMIF(DRE!$A:$A,'Base CF'!$B48,DRE!AU:AU)</f>
        <v>8970</v>
      </c>
      <c r="AW48" s="46">
        <f>SUMIF(DRE!$A:$A,'Base CF'!$B48,DRE!AV:AV)</f>
        <v>0</v>
      </c>
      <c r="AX48" s="46">
        <f>SUMIF(DRE!$A:$A,'Base CF'!$B48,DRE!AW:AW)</f>
        <v>62468.26</v>
      </c>
      <c r="AY48" s="46">
        <f>SUMIF(DRE!$A:$A,'Base CF'!$B48,DRE!AX:AX)</f>
        <v>3383.23</v>
      </c>
      <c r="AZ48" s="46">
        <f>SUMIF(DRE!$A:$A,'Base CF'!$B48,DRE!AY:AY)</f>
        <v>23122.87</v>
      </c>
      <c r="BA48" s="46">
        <f>SUMIF(DRE!$A:$A,'Base CF'!$B48,DRE!AZ:AZ)</f>
        <v>195769.86</v>
      </c>
      <c r="BB48" s="46">
        <f>SUMIF(DRE!$A:$A,'Base CF'!$B48,DRE!BA:BA)</f>
        <v>33834.18</v>
      </c>
      <c r="BC48" s="46">
        <f>SUMIF(DRE!$A:$A,'Base CF'!$B48,DRE!BB:BB)</f>
        <v>50728.88</v>
      </c>
      <c r="BD48" s="46">
        <f>SUMIF(DRE!$A:$A,'Base CF'!$B48,DRE!BC:BC)</f>
        <v>52801.01</v>
      </c>
      <c r="BE48" s="46">
        <f>SUMIF(DRE!$A:$A,'Base CF'!$B48,DRE!BD:BD)</f>
        <v>62351.98</v>
      </c>
      <c r="BF48" s="46">
        <f>SUMIF(DRE!$A:$A,'Base CF'!$B48,DRE!BE:BE)</f>
        <v>40861</v>
      </c>
      <c r="BG48" s="46">
        <f>SUMIF(DRE!$A:$A,'Base CF'!$B48,DRE!BF:BF)</f>
        <v>202530.69245999999</v>
      </c>
      <c r="BH48" s="46">
        <f>SUMIF(DRE!$A:$A,'Base CF'!$B48,DRE!BG:BG)</f>
        <v>88731.268150000004</v>
      </c>
      <c r="BI48" s="46">
        <f>SUMIF(DRE!$A:$A,'Base CF'!$B48,DRE!BH:BH)</f>
        <v>87911.09</v>
      </c>
      <c r="BJ48" s="46">
        <f>SUMIF(DRE!$A:$A,'Base CF'!$B48,DRE!BI:BI)</f>
        <v>90302.155599999998</v>
      </c>
      <c r="BK48" s="46">
        <f>SUMIF(DRE!$A:$A,'Base CF'!$B48,DRE!BJ:BJ)</f>
        <v>36308.663185700003</v>
      </c>
      <c r="BL48" s="46">
        <f>SUMIF(DRE!$A:$A,'Base CF'!$B48,DRE!BK:BK)</f>
        <v>56972.663185700003</v>
      </c>
      <c r="BM48" s="46">
        <f>SUMIF(DRE!$A:$A,'Base CF'!$B48,DRE!BL:BL)</f>
        <v>67881.293134099993</v>
      </c>
      <c r="BN48" s="46">
        <f>SUMIF(DRE!$A:$A,'Base CF'!$B48,DRE!BM:BM)</f>
        <v>83271.328208299994</v>
      </c>
      <c r="BO48" s="46">
        <f>SUMIF(DRE!$A:$A,'Base CF'!$B48,DRE!BN:BN)</f>
        <v>63045.328208300001</v>
      </c>
      <c r="BP48" s="46">
        <f>SUMIF(DRE!$A:$A,'Base CF'!$B48,DRE!BO:BO)</f>
        <v>88968.075122800001</v>
      </c>
      <c r="BQ48" s="46">
        <f>SUMIF(DRE!$A:$A,'Base CF'!$B48,DRE!BP:BP)</f>
        <v>110086.0751228</v>
      </c>
      <c r="BR48" s="46">
        <f>SUMIF(DRE!$A:$A,'Base CF'!$B48,DRE!BQ:BQ)</f>
        <v>76119.875122800004</v>
      </c>
      <c r="BS48" s="46">
        <f>SUMIF(DRE!$A:$A,'Base CF'!$B48,DRE!BR:BR)</f>
        <v>113208.1051228</v>
      </c>
      <c r="BT48" s="46">
        <f>SUMIF(DRE!$A:$A,'Base CF'!$B48,DRE!BS:BS)</f>
        <v>66649.145122799993</v>
      </c>
      <c r="BU48" s="46">
        <f>SUMIF(DRE!$A:$A,'Base CF'!$B48,DRE!BT:BT)</f>
        <v>80319.275122799998</v>
      </c>
      <c r="BV48" s="46">
        <f>SUMIF(DRE!$A:$A,'Base CF'!$B48,DRE!BU:BU)</f>
        <v>53964.275122799998</v>
      </c>
      <c r="BW48" s="46">
        <f>SUMIF(DRE!$A:$A,'Base CF'!$B48,DRE!BV:BV)</f>
        <v>39703.930635999997</v>
      </c>
      <c r="BX48" s="46">
        <f>SUMIF(DRE!$A:$A,'Base CF'!$B48,DRE!BW:BW)</f>
        <v>60367.930635999997</v>
      </c>
      <c r="BY48" s="46">
        <f>SUMIF(DRE!$A:$A,'Base CF'!$B48,DRE!BX:BX)</f>
        <v>70731.930636000005</v>
      </c>
      <c r="BZ48" s="46">
        <f>SUMIF(DRE!$A:$A,'Base CF'!$B48,DRE!BY:BY)</f>
        <v>85804.653529699994</v>
      </c>
      <c r="CA48" s="46">
        <f>SUMIF(DRE!$A:$A,'Base CF'!$B48,DRE!BZ:BZ)</f>
        <v>65578.653529699994</v>
      </c>
      <c r="CB48" s="46">
        <f>SUMIF(DRE!$A:$A,'Base CF'!$B48,DRE!CA:CA)</f>
        <v>90058.333673600006</v>
      </c>
      <c r="CC48" s="46">
        <f>SUMIF(DRE!$A:$A,'Base CF'!$B48,DRE!CB:CB)</f>
        <v>111176.33367360001</v>
      </c>
      <c r="CD48" s="46">
        <f>SUMIF(DRE!$A:$A,'Base CF'!$B48,DRE!CC:CC)</f>
        <v>77210.133673599994</v>
      </c>
      <c r="CE48" s="46">
        <f>SUMIF(DRE!$A:$A,'Base CF'!$B48,DRE!CD:CD)</f>
        <v>114298.3636736</v>
      </c>
      <c r="CF48" s="46">
        <f>SUMIF(DRE!$A:$A,'Base CF'!$B48,DRE!CE:CE)</f>
        <v>67739.403673599998</v>
      </c>
      <c r="CG48" s="46">
        <f>SUMIF(DRE!$A:$A,'Base CF'!$B48,DRE!CF:CF)</f>
        <v>81409.533673600003</v>
      </c>
      <c r="CH48" s="46">
        <f>SUMIF(DRE!$A:$A,'Base CF'!$B48,DRE!CG:CG)</f>
        <v>55054.533673600003</v>
      </c>
      <c r="CI48" s="46">
        <f>SUMIF(DRE!$A:$A,'Base CF'!$B48,DRE!CH:CH)</f>
        <v>40846.333673599998</v>
      </c>
      <c r="CJ48" s="46">
        <f>SUMIF(DRE!$A:$A,'Base CF'!$B48,DRE!CI:CI)</f>
        <v>61510.333673599998</v>
      </c>
      <c r="CK48" s="46">
        <f>SUMIF(DRE!$A:$A,'Base CF'!$B48,DRE!CJ:CJ)</f>
        <v>71874.333673600006</v>
      </c>
      <c r="CL48" s="46">
        <f>SUMIF(DRE!$A:$A,'Base CF'!$B48,DRE!CK:CK)</f>
        <v>87364.333673600006</v>
      </c>
      <c r="CM48" s="46">
        <f>SUMIF(DRE!$A:$A,'Base CF'!$B48,DRE!CL:CL)</f>
        <v>67138.333673600006</v>
      </c>
      <c r="CN48" s="46">
        <f>SUMIF(DRE!$A:$A,'Base CF'!$B48,DRE!CM:CM)</f>
        <v>91565.563388499999</v>
      </c>
      <c r="CO48" s="46">
        <f>SUMIF(DRE!$A:$A,'Base CF'!$B48,DRE!CN:CN)</f>
        <v>112683.5633885</v>
      </c>
      <c r="CP48" s="46">
        <f>SUMIF(DRE!$A:$A,'Base CF'!$B48,DRE!CO:CO)</f>
        <v>78717.363388500002</v>
      </c>
      <c r="CQ48" s="46">
        <f>SUMIF(DRE!$A:$A,'Base CF'!$B48,DRE!CP:CP)</f>
        <v>115805.5933885</v>
      </c>
      <c r="CR48" s="46">
        <f>SUMIF(DRE!$A:$A,'Base CF'!$B48,DRE!CQ:CQ)</f>
        <v>69246.633388500006</v>
      </c>
      <c r="CS48" s="46">
        <f>SUMIF(DRE!$A:$A,'Base CF'!$B48,DRE!CR:CR)</f>
        <v>82916.763388499996</v>
      </c>
      <c r="CT48" s="46">
        <f>SUMIF(DRE!$A:$A,'Base CF'!$B48,DRE!CS:CS)</f>
        <v>56561.763388500003</v>
      </c>
      <c r="CU48" s="46">
        <f>SUMIF(DRE!$A:$A,'Base CF'!$B48,DRE!CT:CT)</f>
        <v>42353.563388499999</v>
      </c>
      <c r="CV48" s="46">
        <f>SUMIF(DRE!$A:$A,'Base CF'!$B48,DRE!CU:CU)</f>
        <v>63017.563388499999</v>
      </c>
      <c r="CW48" s="46">
        <f>SUMIF(DRE!$A:$A,'Base CF'!$B48,DRE!CV:CV)</f>
        <v>73381.563388499999</v>
      </c>
      <c r="CX48" s="46">
        <f>SUMIF(DRE!$A:$A,'Base CF'!$B48,DRE!CW:CW)</f>
        <v>88871.563388499999</v>
      </c>
      <c r="CY48" s="46">
        <f>SUMIF(DRE!$A:$A,'Base CF'!$B48,DRE!CX:CX)</f>
        <v>68645.563388499999</v>
      </c>
      <c r="CZ48" s="46">
        <f>SUMIF(DRE!$A:$A,'Base CF'!$B48,DRE!CY:CY)</f>
        <v>93052.173461800005</v>
      </c>
      <c r="DA48" s="46">
        <f>SUMIF(DRE!$A:$A,'Base CF'!$B48,DRE!CZ:CZ)</f>
        <v>114170.1734618</v>
      </c>
      <c r="DB48" s="46">
        <f>SUMIF(DRE!$A:$A,'Base CF'!$B48,DRE!DA:DA)</f>
        <v>80203.973461799993</v>
      </c>
      <c r="DC48" s="46">
        <f>SUMIF(DRE!$A:$A,'Base CF'!$B48,DRE!DB:DB)</f>
        <v>117292.2034618</v>
      </c>
      <c r="DD48" s="46">
        <f>SUMIF(DRE!$A:$A,'Base CF'!$B48,DRE!DC:DC)</f>
        <v>70733.243461799997</v>
      </c>
      <c r="DE48" s="46">
        <f>SUMIF(DRE!$A:$A,'Base CF'!$B48,DRE!DD:DD)</f>
        <v>84403.373461800002</v>
      </c>
      <c r="DF48" s="46">
        <f>SUMIF(DRE!$A:$A,'Base CF'!$B48,DRE!DE:DE)</f>
        <v>58048.373461800002</v>
      </c>
    </row>
    <row r="49" spans="1:110" outlineLevel="1">
      <c r="B49" s="37" t="s">
        <v>160</v>
      </c>
      <c r="C49" s="46">
        <f>SUMIF(DRE!$A:$A,'Base CF'!$B49,DRE!B:B)</f>
        <v>0</v>
      </c>
      <c r="D49" s="46">
        <f>SUMIF(DRE!$A:$A,'Base CF'!$B49,DRE!C:C)</f>
        <v>0</v>
      </c>
      <c r="E49" s="46">
        <f>SUMIF(DRE!$A:$A,'Base CF'!$B49,DRE!D:D)</f>
        <v>0</v>
      </c>
      <c r="F49" s="46">
        <f>SUMIF(DRE!$A:$A,'Base CF'!$B49,DRE!E:E)</f>
        <v>0</v>
      </c>
      <c r="G49" s="46">
        <f>SUMIF(DRE!$A:$A,'Base CF'!$B49,DRE!F:F)</f>
        <v>0</v>
      </c>
      <c r="H49" s="46">
        <f>SUMIF(DRE!$A:$A,'Base CF'!$B49,DRE!G:G)</f>
        <v>0</v>
      </c>
      <c r="I49" s="46">
        <f>SUMIF(DRE!$A:$A,'Base CF'!$B49,DRE!H:H)</f>
        <v>0</v>
      </c>
      <c r="J49" s="46">
        <f>SUMIF(DRE!$A:$A,'Base CF'!$B49,DRE!I:I)</f>
        <v>0</v>
      </c>
      <c r="K49" s="46">
        <f>SUMIF(DRE!$A:$A,'Base CF'!$B49,DRE!J:J)</f>
        <v>0</v>
      </c>
      <c r="L49" s="46">
        <f>SUMIF(DRE!$A:$A,'Base CF'!$B49,DRE!K:K)</f>
        <v>11880</v>
      </c>
      <c r="M49" s="46">
        <f>SUMIF(DRE!$A:$A,'Base CF'!$B49,DRE!L:L)</f>
        <v>0</v>
      </c>
      <c r="N49" s="46">
        <f>SUMIF(DRE!$A:$A,'Base CF'!$B49,DRE!M:M)</f>
        <v>0</v>
      </c>
      <c r="O49" s="46">
        <f>SUMIF(DRE!$A:$A,'Base CF'!$B49,DRE!N:N)</f>
        <v>0</v>
      </c>
      <c r="P49" s="46">
        <f>SUMIF(DRE!$A:$A,'Base CF'!$B49,DRE!O:O)</f>
        <v>0</v>
      </c>
      <c r="Q49" s="46">
        <f>SUMIF(DRE!$A:$A,'Base CF'!$B49,DRE!P:P)</f>
        <v>0</v>
      </c>
      <c r="R49" s="46">
        <f>SUMIF(DRE!$A:$A,'Base CF'!$B49,DRE!Q:Q)</f>
        <v>0</v>
      </c>
      <c r="S49" s="46">
        <f>SUMIF(DRE!$A:$A,'Base CF'!$B49,DRE!R:R)</f>
        <v>0</v>
      </c>
      <c r="T49" s="46">
        <f>SUMIF(DRE!$A:$A,'Base CF'!$B49,DRE!S:S)</f>
        <v>0</v>
      </c>
      <c r="U49" s="46">
        <f>SUMIF(DRE!$A:$A,'Base CF'!$B49,DRE!T:T)</f>
        <v>0</v>
      </c>
      <c r="V49" s="46">
        <f>SUMIF(DRE!$A:$A,'Base CF'!$B49,DRE!U:U)</f>
        <v>0</v>
      </c>
      <c r="W49" s="46">
        <f>SUMIF(DRE!$A:$A,'Base CF'!$B49,DRE!V:V)</f>
        <v>0</v>
      </c>
      <c r="X49" s="46">
        <f>SUMIF(DRE!$A:$A,'Base CF'!$B49,DRE!W:W)</f>
        <v>0</v>
      </c>
      <c r="Y49" s="46">
        <f>SUMIF(DRE!$A:$A,'Base CF'!$B49,DRE!X:X)</f>
        <v>0</v>
      </c>
      <c r="Z49" s="46">
        <f>SUMIF(DRE!$A:$A,'Base CF'!$B49,DRE!Y:Y)</f>
        <v>0</v>
      </c>
      <c r="AA49" s="46">
        <f>SUMIF(DRE!$A:$A,'Base CF'!$B49,DRE!Z:Z)</f>
        <v>0</v>
      </c>
      <c r="AB49" s="46">
        <f>SUMIF(DRE!$A:$A,'Base CF'!$B49,DRE!AA:AA)</f>
        <v>0</v>
      </c>
      <c r="AC49" s="46">
        <f>SUMIF(DRE!$A:$A,'Base CF'!$B49,DRE!AB:AB)</f>
        <v>0</v>
      </c>
      <c r="AD49" s="46">
        <f>SUMIF(DRE!$A:$A,'Base CF'!$B49,DRE!AC:AC)</f>
        <v>0</v>
      </c>
      <c r="AE49" s="46">
        <f>SUMIF(DRE!$A:$A,'Base CF'!$B49,DRE!AD:AD)</f>
        <v>0</v>
      </c>
      <c r="AF49" s="46">
        <f>SUMIF(DRE!$A:$A,'Base CF'!$B49,DRE!AE:AE)</f>
        <v>0</v>
      </c>
      <c r="AG49" s="46">
        <f>SUMIF(DRE!$A:$A,'Base CF'!$B49,DRE!AF:AF)</f>
        <v>0</v>
      </c>
      <c r="AH49" s="46">
        <f>SUMIF(DRE!$A:$A,'Base CF'!$B49,DRE!AG:AG)</f>
        <v>0</v>
      </c>
      <c r="AI49" s="46">
        <f>SUMIF(DRE!$A:$A,'Base CF'!$B49,DRE!AH:AH)</f>
        <v>0</v>
      </c>
      <c r="AJ49" s="46">
        <f>SUMIF(DRE!$A:$A,'Base CF'!$B49,DRE!AI:AI)</f>
        <v>0</v>
      </c>
      <c r="AK49" s="46">
        <f>SUMIF(DRE!$A:$A,'Base CF'!$B49,DRE!AJ:AJ)</f>
        <v>0</v>
      </c>
      <c r="AL49" s="46">
        <f>SUMIF(DRE!$A:$A,'Base CF'!$B49,DRE!AK:AK)</f>
        <v>0</v>
      </c>
      <c r="AM49" s="46">
        <f>SUMIF(DRE!$A:$A,'Base CF'!$B49,DRE!AL:AL)</f>
        <v>0</v>
      </c>
      <c r="AN49" s="46">
        <f>SUMIF(DRE!$A:$A,'Base CF'!$B49,DRE!AM:AM)</f>
        <v>0</v>
      </c>
      <c r="AO49" s="46">
        <f>SUMIF(DRE!$A:$A,'Base CF'!$B49,DRE!AN:AN)</f>
        <v>0</v>
      </c>
      <c r="AP49" s="46">
        <f>SUMIF(DRE!$A:$A,'Base CF'!$B49,DRE!AO:AO)</f>
        <v>0</v>
      </c>
      <c r="AQ49" s="46">
        <f>SUMIF(DRE!$A:$A,'Base CF'!$B49,DRE!AP:AP)</f>
        <v>0</v>
      </c>
      <c r="AR49" s="46">
        <f>SUMIF(DRE!$A:$A,'Base CF'!$B49,DRE!AQ:AQ)</f>
        <v>0</v>
      </c>
      <c r="AS49" s="46">
        <f>SUMIF(DRE!$A:$A,'Base CF'!$B49,DRE!AR:AR)</f>
        <v>0</v>
      </c>
      <c r="AT49" s="46">
        <f>SUMIF(DRE!$A:$A,'Base CF'!$B49,DRE!AS:AS)</f>
        <v>0</v>
      </c>
      <c r="AU49" s="46">
        <f>SUMIF(DRE!$A:$A,'Base CF'!$B49,DRE!AT:AT)</f>
        <v>0</v>
      </c>
      <c r="AV49" s="46">
        <f>SUMIF(DRE!$A:$A,'Base CF'!$B49,DRE!AU:AU)</f>
        <v>0</v>
      </c>
      <c r="AW49" s="46">
        <f>SUMIF(DRE!$A:$A,'Base CF'!$B49,DRE!AV:AV)</f>
        <v>0</v>
      </c>
      <c r="AX49" s="46">
        <f>SUMIF(DRE!$A:$A,'Base CF'!$B49,DRE!AW:AW)</f>
        <v>0</v>
      </c>
      <c r="AY49" s="46">
        <f>SUMIF(DRE!$A:$A,'Base CF'!$B49,DRE!AX:AX)</f>
        <v>0</v>
      </c>
      <c r="AZ49" s="46">
        <f>SUMIF(DRE!$A:$A,'Base CF'!$B49,DRE!AY:AY)</f>
        <v>0</v>
      </c>
      <c r="BA49" s="46">
        <f>SUMIF(DRE!$A:$A,'Base CF'!$B49,DRE!AZ:AZ)</f>
        <v>0</v>
      </c>
      <c r="BB49" s="46">
        <f>SUMIF(DRE!$A:$A,'Base CF'!$B49,DRE!BA:BA)</f>
        <v>0</v>
      </c>
      <c r="BC49" s="46">
        <f>SUMIF(DRE!$A:$A,'Base CF'!$B49,DRE!BB:BB)</f>
        <v>0</v>
      </c>
      <c r="BD49" s="46">
        <f>SUMIF(DRE!$A:$A,'Base CF'!$B49,DRE!BC:BC)</f>
        <v>0</v>
      </c>
      <c r="BE49" s="46">
        <f>SUMIF(DRE!$A:$A,'Base CF'!$B49,DRE!BD:BD)</f>
        <v>0</v>
      </c>
      <c r="BF49" s="46">
        <f>SUMIF(DRE!$A:$A,'Base CF'!$B49,DRE!BE:BE)</f>
        <v>0</v>
      </c>
      <c r="BG49" s="46">
        <f>SUMIF(DRE!$A:$A,'Base CF'!$B49,DRE!BF:BF)</f>
        <v>0</v>
      </c>
      <c r="BH49" s="46">
        <f>SUMIF(DRE!$A:$A,'Base CF'!$B49,DRE!BG:BG)</f>
        <v>0</v>
      </c>
      <c r="BI49" s="46">
        <f>SUMIF(DRE!$A:$A,'Base CF'!$B49,DRE!BH:BH)</f>
        <v>0</v>
      </c>
      <c r="BJ49" s="46">
        <f>SUMIF(DRE!$A:$A,'Base CF'!$B49,DRE!BI:BI)</f>
        <v>0</v>
      </c>
      <c r="BK49" s="46">
        <f>SUMIF(DRE!$A:$A,'Base CF'!$B49,DRE!BJ:BJ)</f>
        <v>0</v>
      </c>
      <c r="BL49" s="46">
        <f>SUMIF(DRE!$A:$A,'Base CF'!$B49,DRE!BK:BK)</f>
        <v>0</v>
      </c>
      <c r="BM49" s="46">
        <f>SUMIF(DRE!$A:$A,'Base CF'!$B49,DRE!BL:BL)</f>
        <v>0</v>
      </c>
      <c r="BN49" s="46">
        <f>SUMIF(DRE!$A:$A,'Base CF'!$B49,DRE!BM:BM)</f>
        <v>0</v>
      </c>
      <c r="BO49" s="46">
        <f>SUMIF(DRE!$A:$A,'Base CF'!$B49,DRE!BN:BN)</f>
        <v>0</v>
      </c>
      <c r="BP49" s="46">
        <f>SUMIF(DRE!$A:$A,'Base CF'!$B49,DRE!BO:BO)</f>
        <v>0</v>
      </c>
      <c r="BQ49" s="46">
        <f>SUMIF(DRE!$A:$A,'Base CF'!$B49,DRE!BP:BP)</f>
        <v>0</v>
      </c>
      <c r="BR49" s="46">
        <f>SUMIF(DRE!$A:$A,'Base CF'!$B49,DRE!BQ:BQ)</f>
        <v>0</v>
      </c>
      <c r="BS49" s="46">
        <f>SUMIF(DRE!$A:$A,'Base CF'!$B49,DRE!BR:BR)</f>
        <v>0</v>
      </c>
      <c r="BT49" s="46">
        <f>SUMIF(DRE!$A:$A,'Base CF'!$B49,DRE!BS:BS)</f>
        <v>0</v>
      </c>
      <c r="BU49" s="46">
        <f>SUMIF(DRE!$A:$A,'Base CF'!$B49,DRE!BT:BT)</f>
        <v>0</v>
      </c>
      <c r="BV49" s="46">
        <f>SUMIF(DRE!$A:$A,'Base CF'!$B49,DRE!BU:BU)</f>
        <v>0</v>
      </c>
      <c r="BW49" s="46">
        <f>SUMIF(DRE!$A:$A,'Base CF'!$B49,DRE!BV:BV)</f>
        <v>0</v>
      </c>
      <c r="BX49" s="46">
        <f>SUMIF(DRE!$A:$A,'Base CF'!$B49,DRE!BW:BW)</f>
        <v>0</v>
      </c>
      <c r="BY49" s="46">
        <f>SUMIF(DRE!$A:$A,'Base CF'!$B49,DRE!BX:BX)</f>
        <v>0</v>
      </c>
      <c r="BZ49" s="46">
        <f>SUMIF(DRE!$A:$A,'Base CF'!$B49,DRE!BY:BY)</f>
        <v>0</v>
      </c>
      <c r="CA49" s="46">
        <f>SUMIF(DRE!$A:$A,'Base CF'!$B49,DRE!BZ:BZ)</f>
        <v>0</v>
      </c>
      <c r="CB49" s="46">
        <f>SUMIF(DRE!$A:$A,'Base CF'!$B49,DRE!CA:CA)</f>
        <v>0</v>
      </c>
      <c r="CC49" s="46">
        <f>SUMIF(DRE!$A:$A,'Base CF'!$B49,DRE!CB:CB)</f>
        <v>0</v>
      </c>
      <c r="CD49" s="46">
        <f>SUMIF(DRE!$A:$A,'Base CF'!$B49,DRE!CC:CC)</f>
        <v>0</v>
      </c>
      <c r="CE49" s="46">
        <f>SUMIF(DRE!$A:$A,'Base CF'!$B49,DRE!CD:CD)</f>
        <v>0</v>
      </c>
      <c r="CF49" s="46">
        <f>SUMIF(DRE!$A:$A,'Base CF'!$B49,DRE!CE:CE)</f>
        <v>0</v>
      </c>
      <c r="CG49" s="46">
        <f>SUMIF(DRE!$A:$A,'Base CF'!$B49,DRE!CF:CF)</f>
        <v>0</v>
      </c>
      <c r="CH49" s="46">
        <f>SUMIF(DRE!$A:$A,'Base CF'!$B49,DRE!CG:CG)</f>
        <v>0</v>
      </c>
      <c r="CI49" s="46">
        <f>SUMIF(DRE!$A:$A,'Base CF'!$B49,DRE!CH:CH)</f>
        <v>0</v>
      </c>
      <c r="CJ49" s="46">
        <f>SUMIF(DRE!$A:$A,'Base CF'!$B49,DRE!CI:CI)</f>
        <v>0</v>
      </c>
      <c r="CK49" s="46">
        <f>SUMIF(DRE!$A:$A,'Base CF'!$B49,DRE!CJ:CJ)</f>
        <v>0</v>
      </c>
      <c r="CL49" s="46">
        <f>SUMIF(DRE!$A:$A,'Base CF'!$B49,DRE!CK:CK)</f>
        <v>0</v>
      </c>
      <c r="CM49" s="46">
        <f>SUMIF(DRE!$A:$A,'Base CF'!$B49,DRE!CL:CL)</f>
        <v>0</v>
      </c>
      <c r="CN49" s="46">
        <f>SUMIF(DRE!$A:$A,'Base CF'!$B49,DRE!CM:CM)</f>
        <v>0</v>
      </c>
      <c r="CO49" s="46">
        <f>SUMIF(DRE!$A:$A,'Base CF'!$B49,DRE!CN:CN)</f>
        <v>0</v>
      </c>
      <c r="CP49" s="46">
        <f>SUMIF(DRE!$A:$A,'Base CF'!$B49,DRE!CO:CO)</f>
        <v>0</v>
      </c>
      <c r="CQ49" s="46">
        <f>SUMIF(DRE!$A:$A,'Base CF'!$B49,DRE!CP:CP)</f>
        <v>0</v>
      </c>
      <c r="CR49" s="46">
        <f>SUMIF(DRE!$A:$A,'Base CF'!$B49,DRE!CQ:CQ)</f>
        <v>0</v>
      </c>
      <c r="CS49" s="46">
        <f>SUMIF(DRE!$A:$A,'Base CF'!$B49,DRE!CR:CR)</f>
        <v>0</v>
      </c>
      <c r="CT49" s="46">
        <f>SUMIF(DRE!$A:$A,'Base CF'!$B49,DRE!CS:CS)</f>
        <v>0</v>
      </c>
      <c r="CU49" s="46">
        <f>SUMIF(DRE!$A:$A,'Base CF'!$B49,DRE!CT:CT)</f>
        <v>0</v>
      </c>
      <c r="CV49" s="46">
        <f>SUMIF(DRE!$A:$A,'Base CF'!$B49,DRE!CU:CU)</f>
        <v>0</v>
      </c>
      <c r="CW49" s="46">
        <f>SUMIF(DRE!$A:$A,'Base CF'!$B49,DRE!CV:CV)</f>
        <v>0</v>
      </c>
      <c r="CX49" s="46">
        <f>SUMIF(DRE!$A:$A,'Base CF'!$B49,DRE!CW:CW)</f>
        <v>0</v>
      </c>
      <c r="CY49" s="46">
        <f>SUMIF(DRE!$A:$A,'Base CF'!$B49,DRE!CX:CX)</f>
        <v>0</v>
      </c>
      <c r="CZ49" s="46">
        <f>SUMIF(DRE!$A:$A,'Base CF'!$B49,DRE!CY:CY)</f>
        <v>0</v>
      </c>
      <c r="DA49" s="46">
        <f>SUMIF(DRE!$A:$A,'Base CF'!$B49,DRE!CZ:CZ)</f>
        <v>0</v>
      </c>
      <c r="DB49" s="46">
        <f>SUMIF(DRE!$A:$A,'Base CF'!$B49,DRE!DA:DA)</f>
        <v>0</v>
      </c>
      <c r="DC49" s="46">
        <f>SUMIF(DRE!$A:$A,'Base CF'!$B49,DRE!DB:DB)</f>
        <v>0</v>
      </c>
      <c r="DD49" s="46">
        <f>SUMIF(DRE!$A:$A,'Base CF'!$B49,DRE!DC:DC)</f>
        <v>0</v>
      </c>
      <c r="DE49" s="46">
        <f>SUMIF(DRE!$A:$A,'Base CF'!$B49,DRE!DD:DD)</f>
        <v>0</v>
      </c>
      <c r="DF49" s="46">
        <f>SUMIF(DRE!$A:$A,'Base CF'!$B49,DRE!DE:DE)</f>
        <v>0</v>
      </c>
    </row>
    <row r="50" spans="1:110" outlineLevel="1">
      <c r="B50" s="37" t="s">
        <v>141</v>
      </c>
      <c r="C50" s="46">
        <f>SUMIF(DRE!$A:$A,'Base CF'!$B50,DRE!B:B)</f>
        <v>26006.06</v>
      </c>
      <c r="D50" s="46">
        <f>SUMIF(DRE!$A:$A,'Base CF'!$B50,DRE!C:C)</f>
        <v>132640.04999999999</v>
      </c>
      <c r="E50" s="46">
        <f>SUMIF(DRE!$A:$A,'Base CF'!$B50,DRE!D:D)</f>
        <v>0</v>
      </c>
      <c r="F50" s="46">
        <f>SUMIF(DRE!$A:$A,'Base CF'!$B50,DRE!E:E)</f>
        <v>0</v>
      </c>
      <c r="G50" s="46">
        <f>SUMIF(DRE!$A:$A,'Base CF'!$B50,DRE!F:F)</f>
        <v>0</v>
      </c>
      <c r="H50" s="46">
        <f>SUMIF(DRE!$A:$A,'Base CF'!$B50,DRE!G:G)</f>
        <v>0</v>
      </c>
      <c r="I50" s="46">
        <f>SUMIF(DRE!$A:$A,'Base CF'!$B50,DRE!H:H)</f>
        <v>0</v>
      </c>
      <c r="J50" s="46">
        <f>SUMIF(DRE!$A:$A,'Base CF'!$B50,DRE!I:I)</f>
        <v>0</v>
      </c>
      <c r="K50" s="46">
        <f>SUMIF(DRE!$A:$A,'Base CF'!$B50,DRE!J:J)</f>
        <v>0</v>
      </c>
      <c r="L50" s="46">
        <f>SUMIF(DRE!$A:$A,'Base CF'!$B50,DRE!K:K)</f>
        <v>0</v>
      </c>
      <c r="M50" s="46">
        <f>SUMIF(DRE!$A:$A,'Base CF'!$B50,DRE!L:L)</f>
        <v>0</v>
      </c>
      <c r="N50" s="46">
        <f>SUMIF(DRE!$A:$A,'Base CF'!$B50,DRE!M:M)</f>
        <v>0</v>
      </c>
      <c r="O50" s="46">
        <f>SUMIF(DRE!$A:$A,'Base CF'!$B50,DRE!N:N)</f>
        <v>0</v>
      </c>
      <c r="P50" s="46">
        <f>SUMIF(DRE!$A:$A,'Base CF'!$B50,DRE!O:O)</f>
        <v>0</v>
      </c>
      <c r="Q50" s="46">
        <f>SUMIF(DRE!$A:$A,'Base CF'!$B50,DRE!P:P)</f>
        <v>0</v>
      </c>
      <c r="R50" s="46">
        <f>SUMIF(DRE!$A:$A,'Base CF'!$B50,DRE!Q:Q)</f>
        <v>0</v>
      </c>
      <c r="S50" s="46">
        <f>SUMIF(DRE!$A:$A,'Base CF'!$B50,DRE!R:R)</f>
        <v>0</v>
      </c>
      <c r="T50" s="46">
        <f>SUMIF(DRE!$A:$A,'Base CF'!$B50,DRE!S:S)</f>
        <v>0</v>
      </c>
      <c r="U50" s="46">
        <f>SUMIF(DRE!$A:$A,'Base CF'!$B50,DRE!T:T)</f>
        <v>0</v>
      </c>
      <c r="V50" s="46">
        <f>SUMIF(DRE!$A:$A,'Base CF'!$B50,DRE!U:U)</f>
        <v>0</v>
      </c>
      <c r="W50" s="46">
        <f>SUMIF(DRE!$A:$A,'Base CF'!$B50,DRE!V:V)</f>
        <v>0</v>
      </c>
      <c r="X50" s="46">
        <f>SUMIF(DRE!$A:$A,'Base CF'!$B50,DRE!W:W)</f>
        <v>0</v>
      </c>
      <c r="Y50" s="46">
        <f>SUMIF(DRE!$A:$A,'Base CF'!$B50,DRE!X:X)</f>
        <v>0</v>
      </c>
      <c r="Z50" s="46">
        <f>SUMIF(DRE!$A:$A,'Base CF'!$B50,DRE!Y:Y)</f>
        <v>0</v>
      </c>
      <c r="AA50" s="46">
        <f>SUMIF(DRE!$A:$A,'Base CF'!$B50,DRE!Z:Z)</f>
        <v>0</v>
      </c>
      <c r="AB50" s="46">
        <f>SUMIF(DRE!$A:$A,'Base CF'!$B50,DRE!AA:AA)</f>
        <v>0</v>
      </c>
      <c r="AC50" s="46">
        <f>SUMIF(DRE!$A:$A,'Base CF'!$B50,DRE!AB:AB)</f>
        <v>0</v>
      </c>
      <c r="AD50" s="46">
        <f>SUMIF(DRE!$A:$A,'Base CF'!$B50,DRE!AC:AC)</f>
        <v>0</v>
      </c>
      <c r="AE50" s="46">
        <f>SUMIF(DRE!$A:$A,'Base CF'!$B50,DRE!AD:AD)</f>
        <v>0</v>
      </c>
      <c r="AF50" s="46">
        <f>SUMIF(DRE!$A:$A,'Base CF'!$B50,DRE!AE:AE)</f>
        <v>0</v>
      </c>
      <c r="AG50" s="46">
        <f>SUMIF(DRE!$A:$A,'Base CF'!$B50,DRE!AF:AF)</f>
        <v>0</v>
      </c>
      <c r="AH50" s="46">
        <f>SUMIF(DRE!$A:$A,'Base CF'!$B50,DRE!AG:AG)</f>
        <v>0</v>
      </c>
      <c r="AI50" s="46">
        <f>SUMIF(DRE!$A:$A,'Base CF'!$B50,DRE!AH:AH)</f>
        <v>0</v>
      </c>
      <c r="AJ50" s="46">
        <f>SUMIF(DRE!$A:$A,'Base CF'!$B50,DRE!AI:AI)</f>
        <v>0</v>
      </c>
      <c r="AK50" s="46">
        <f>SUMIF(DRE!$A:$A,'Base CF'!$B50,DRE!AJ:AJ)</f>
        <v>0</v>
      </c>
      <c r="AL50" s="46">
        <f>SUMIF(DRE!$A:$A,'Base CF'!$B50,DRE!AK:AK)</f>
        <v>0</v>
      </c>
      <c r="AM50" s="46">
        <f>SUMIF(DRE!$A:$A,'Base CF'!$B50,DRE!AL:AL)</f>
        <v>0</v>
      </c>
      <c r="AN50" s="46">
        <f>SUMIF(DRE!$A:$A,'Base CF'!$B50,DRE!AM:AM)</f>
        <v>0</v>
      </c>
      <c r="AO50" s="46">
        <f>SUMIF(DRE!$A:$A,'Base CF'!$B50,DRE!AN:AN)</f>
        <v>0</v>
      </c>
      <c r="AP50" s="46">
        <f>SUMIF(DRE!$A:$A,'Base CF'!$B50,DRE!AO:AO)</f>
        <v>0</v>
      </c>
      <c r="AQ50" s="46">
        <f>SUMIF(DRE!$A:$A,'Base CF'!$B50,DRE!AP:AP)</f>
        <v>0</v>
      </c>
      <c r="AR50" s="46">
        <f>SUMIF(DRE!$A:$A,'Base CF'!$B50,DRE!AQ:AQ)</f>
        <v>0</v>
      </c>
      <c r="AS50" s="46">
        <f>SUMIF(DRE!$A:$A,'Base CF'!$B50,DRE!AR:AR)</f>
        <v>0</v>
      </c>
      <c r="AT50" s="46">
        <f>SUMIF(DRE!$A:$A,'Base CF'!$B50,DRE!AS:AS)</f>
        <v>0</v>
      </c>
      <c r="AU50" s="46">
        <f>SUMIF(DRE!$A:$A,'Base CF'!$B50,DRE!AT:AT)</f>
        <v>0</v>
      </c>
      <c r="AV50" s="46">
        <f>SUMIF(DRE!$A:$A,'Base CF'!$B50,DRE!AU:AU)</f>
        <v>0</v>
      </c>
      <c r="AW50" s="46">
        <f>SUMIF(DRE!$A:$A,'Base CF'!$B50,DRE!AV:AV)</f>
        <v>0</v>
      </c>
      <c r="AX50" s="46">
        <f>SUMIF(DRE!$A:$A,'Base CF'!$B50,DRE!AW:AW)</f>
        <v>0</v>
      </c>
      <c r="AY50" s="46">
        <f>SUMIF(DRE!$A:$A,'Base CF'!$B50,DRE!AX:AX)</f>
        <v>0</v>
      </c>
      <c r="AZ50" s="46">
        <f>SUMIF(DRE!$A:$A,'Base CF'!$B50,DRE!AY:AY)</f>
        <v>0</v>
      </c>
      <c r="BA50" s="46">
        <f>SUMIF(DRE!$A:$A,'Base CF'!$B50,DRE!AZ:AZ)</f>
        <v>0</v>
      </c>
      <c r="BB50" s="46">
        <f>SUMIF(DRE!$A:$A,'Base CF'!$B50,DRE!BA:BA)</f>
        <v>0</v>
      </c>
      <c r="BC50" s="46">
        <f>SUMIF(DRE!$A:$A,'Base CF'!$B50,DRE!BB:BB)</f>
        <v>0</v>
      </c>
      <c r="BD50" s="46">
        <f>SUMIF(DRE!$A:$A,'Base CF'!$B50,DRE!BC:BC)</f>
        <v>0</v>
      </c>
      <c r="BE50" s="46">
        <f>SUMIF(DRE!$A:$A,'Base CF'!$B50,DRE!BD:BD)</f>
        <v>0</v>
      </c>
      <c r="BF50" s="46">
        <f>SUMIF(DRE!$A:$A,'Base CF'!$B50,DRE!BE:BE)</f>
        <v>0</v>
      </c>
      <c r="BG50" s="46">
        <f>SUMIF(DRE!$A:$A,'Base CF'!$B50,DRE!BF:BF)</f>
        <v>0</v>
      </c>
      <c r="BH50" s="46">
        <f>SUMIF(DRE!$A:$A,'Base CF'!$B50,DRE!BG:BG)</f>
        <v>0</v>
      </c>
      <c r="BI50" s="46">
        <f>SUMIF(DRE!$A:$A,'Base CF'!$B50,DRE!BH:BH)</f>
        <v>0</v>
      </c>
      <c r="BJ50" s="46">
        <f>SUMIF(DRE!$A:$A,'Base CF'!$B50,DRE!BI:BI)</f>
        <v>0</v>
      </c>
      <c r="BK50" s="46">
        <f>SUMIF(DRE!$A:$A,'Base CF'!$B50,DRE!BJ:BJ)</f>
        <v>0</v>
      </c>
      <c r="BL50" s="46">
        <f>SUMIF(DRE!$A:$A,'Base CF'!$B50,DRE!BK:BK)</f>
        <v>0</v>
      </c>
      <c r="BM50" s="46">
        <f>SUMIF(DRE!$A:$A,'Base CF'!$B50,DRE!BL:BL)</f>
        <v>0</v>
      </c>
      <c r="BN50" s="46">
        <f>SUMIF(DRE!$A:$A,'Base CF'!$B50,DRE!BM:BM)</f>
        <v>0</v>
      </c>
      <c r="BO50" s="46">
        <f>SUMIF(DRE!$A:$A,'Base CF'!$B50,DRE!BN:BN)</f>
        <v>0</v>
      </c>
      <c r="BP50" s="46">
        <f>SUMIF(DRE!$A:$A,'Base CF'!$B50,DRE!BO:BO)</f>
        <v>0</v>
      </c>
      <c r="BQ50" s="46">
        <f>SUMIF(DRE!$A:$A,'Base CF'!$B50,DRE!BP:BP)</f>
        <v>0</v>
      </c>
      <c r="BR50" s="46">
        <f>SUMIF(DRE!$A:$A,'Base CF'!$B50,DRE!BQ:BQ)</f>
        <v>0</v>
      </c>
      <c r="BS50" s="46">
        <f>SUMIF(DRE!$A:$A,'Base CF'!$B50,DRE!BR:BR)</f>
        <v>0</v>
      </c>
      <c r="BT50" s="46">
        <f>SUMIF(DRE!$A:$A,'Base CF'!$B50,DRE!BS:BS)</f>
        <v>0</v>
      </c>
      <c r="BU50" s="46">
        <f>SUMIF(DRE!$A:$A,'Base CF'!$B50,DRE!BT:BT)</f>
        <v>0</v>
      </c>
      <c r="BV50" s="46">
        <f>SUMIF(DRE!$A:$A,'Base CF'!$B50,DRE!BU:BU)</f>
        <v>0</v>
      </c>
      <c r="BW50" s="46">
        <f>SUMIF(DRE!$A:$A,'Base CF'!$B50,DRE!BV:BV)</f>
        <v>0</v>
      </c>
      <c r="BX50" s="46">
        <f>SUMIF(DRE!$A:$A,'Base CF'!$B50,DRE!BW:BW)</f>
        <v>0</v>
      </c>
      <c r="BY50" s="46">
        <f>SUMIF(DRE!$A:$A,'Base CF'!$B50,DRE!BX:BX)</f>
        <v>0</v>
      </c>
      <c r="BZ50" s="46">
        <f>SUMIF(DRE!$A:$A,'Base CF'!$B50,DRE!BY:BY)</f>
        <v>0</v>
      </c>
      <c r="CA50" s="46">
        <f>SUMIF(DRE!$A:$A,'Base CF'!$B50,DRE!BZ:BZ)</f>
        <v>0</v>
      </c>
      <c r="CB50" s="46">
        <f>SUMIF(DRE!$A:$A,'Base CF'!$B50,DRE!CA:CA)</f>
        <v>0</v>
      </c>
      <c r="CC50" s="46">
        <f>SUMIF(DRE!$A:$A,'Base CF'!$B50,DRE!CB:CB)</f>
        <v>0</v>
      </c>
      <c r="CD50" s="46">
        <f>SUMIF(DRE!$A:$A,'Base CF'!$B50,DRE!CC:CC)</f>
        <v>0</v>
      </c>
      <c r="CE50" s="46">
        <f>SUMIF(DRE!$A:$A,'Base CF'!$B50,DRE!CD:CD)</f>
        <v>0</v>
      </c>
      <c r="CF50" s="46">
        <f>SUMIF(DRE!$A:$A,'Base CF'!$B50,DRE!CE:CE)</f>
        <v>0</v>
      </c>
      <c r="CG50" s="46">
        <f>SUMIF(DRE!$A:$A,'Base CF'!$B50,DRE!CF:CF)</f>
        <v>0</v>
      </c>
      <c r="CH50" s="46">
        <f>SUMIF(DRE!$A:$A,'Base CF'!$B50,DRE!CG:CG)</f>
        <v>0</v>
      </c>
      <c r="CI50" s="46">
        <f>SUMIF(DRE!$A:$A,'Base CF'!$B50,DRE!CH:CH)</f>
        <v>0</v>
      </c>
      <c r="CJ50" s="46">
        <f>SUMIF(DRE!$A:$A,'Base CF'!$B50,DRE!CI:CI)</f>
        <v>0</v>
      </c>
      <c r="CK50" s="46">
        <f>SUMIF(DRE!$A:$A,'Base CF'!$B50,DRE!CJ:CJ)</f>
        <v>0</v>
      </c>
      <c r="CL50" s="46">
        <f>SUMIF(DRE!$A:$A,'Base CF'!$B50,DRE!CK:CK)</f>
        <v>0</v>
      </c>
      <c r="CM50" s="46">
        <f>SUMIF(DRE!$A:$A,'Base CF'!$B50,DRE!CL:CL)</f>
        <v>0</v>
      </c>
      <c r="CN50" s="46">
        <f>SUMIF(DRE!$A:$A,'Base CF'!$B50,DRE!CM:CM)</f>
        <v>0</v>
      </c>
      <c r="CO50" s="46">
        <f>SUMIF(DRE!$A:$A,'Base CF'!$B50,DRE!CN:CN)</f>
        <v>0</v>
      </c>
      <c r="CP50" s="46">
        <f>SUMIF(DRE!$A:$A,'Base CF'!$B50,DRE!CO:CO)</f>
        <v>0</v>
      </c>
      <c r="CQ50" s="46">
        <f>SUMIF(DRE!$A:$A,'Base CF'!$B50,DRE!CP:CP)</f>
        <v>0</v>
      </c>
      <c r="CR50" s="46">
        <f>SUMIF(DRE!$A:$A,'Base CF'!$B50,DRE!CQ:CQ)</f>
        <v>0</v>
      </c>
      <c r="CS50" s="46">
        <f>SUMIF(DRE!$A:$A,'Base CF'!$B50,DRE!CR:CR)</f>
        <v>0</v>
      </c>
      <c r="CT50" s="46">
        <f>SUMIF(DRE!$A:$A,'Base CF'!$B50,DRE!CS:CS)</f>
        <v>0</v>
      </c>
      <c r="CU50" s="46">
        <f>SUMIF(DRE!$A:$A,'Base CF'!$B50,DRE!CT:CT)</f>
        <v>0</v>
      </c>
      <c r="CV50" s="46">
        <f>SUMIF(DRE!$A:$A,'Base CF'!$B50,DRE!CU:CU)</f>
        <v>0</v>
      </c>
      <c r="CW50" s="46">
        <f>SUMIF(DRE!$A:$A,'Base CF'!$B50,DRE!CV:CV)</f>
        <v>0</v>
      </c>
      <c r="CX50" s="46">
        <f>SUMIF(DRE!$A:$A,'Base CF'!$B50,DRE!CW:CW)</f>
        <v>0</v>
      </c>
      <c r="CY50" s="46">
        <f>SUMIF(DRE!$A:$A,'Base CF'!$B50,DRE!CX:CX)</f>
        <v>0</v>
      </c>
      <c r="CZ50" s="46">
        <f>SUMIF(DRE!$A:$A,'Base CF'!$B50,DRE!CY:CY)</f>
        <v>0</v>
      </c>
      <c r="DA50" s="46">
        <f>SUMIF(DRE!$A:$A,'Base CF'!$B50,DRE!CZ:CZ)</f>
        <v>0</v>
      </c>
      <c r="DB50" s="46">
        <f>SUMIF(DRE!$A:$A,'Base CF'!$B50,DRE!DA:DA)</f>
        <v>0</v>
      </c>
      <c r="DC50" s="46">
        <f>SUMIF(DRE!$A:$A,'Base CF'!$B50,DRE!DB:DB)</f>
        <v>0</v>
      </c>
      <c r="DD50" s="46">
        <f>SUMIF(DRE!$A:$A,'Base CF'!$B50,DRE!DC:DC)</f>
        <v>0</v>
      </c>
      <c r="DE50" s="46">
        <f>SUMIF(DRE!$A:$A,'Base CF'!$B50,DRE!DD:DD)</f>
        <v>0</v>
      </c>
      <c r="DF50" s="46">
        <f>SUMIF(DRE!$A:$A,'Base CF'!$B50,DRE!DE:DE)</f>
        <v>0</v>
      </c>
    </row>
    <row r="51" spans="1:110" outlineLevel="1">
      <c r="B51" s="37" t="s">
        <v>1205</v>
      </c>
      <c r="C51" s="46">
        <f>SUMIF(DRE!$A:$A,'Base CF'!$B51,DRE!B:B)</f>
        <v>0</v>
      </c>
      <c r="D51" s="46">
        <f>SUMIF(DRE!$A:$A,'Base CF'!$B51,DRE!C:C)</f>
        <v>0</v>
      </c>
      <c r="E51" s="46">
        <f>SUMIF(DRE!$A:$A,'Base CF'!$B51,DRE!D:D)</f>
        <v>0</v>
      </c>
      <c r="F51" s="46">
        <f>SUMIF(DRE!$A:$A,'Base CF'!$B51,DRE!E:E)</f>
        <v>0</v>
      </c>
      <c r="G51" s="46">
        <f>SUMIF(DRE!$A:$A,'Base CF'!$B51,DRE!F:F)</f>
        <v>0</v>
      </c>
      <c r="H51" s="46">
        <f>SUMIF(DRE!$A:$A,'Base CF'!$B51,DRE!G:G)</f>
        <v>0</v>
      </c>
      <c r="I51" s="46">
        <f>SUMIF(DRE!$A:$A,'Base CF'!$B51,DRE!H:H)</f>
        <v>0</v>
      </c>
      <c r="J51" s="46">
        <f>SUMIF(DRE!$A:$A,'Base CF'!$B51,DRE!I:I)</f>
        <v>0</v>
      </c>
      <c r="K51" s="46">
        <f>SUMIF(DRE!$A:$A,'Base CF'!$B51,DRE!J:J)</f>
        <v>0</v>
      </c>
      <c r="L51" s="46">
        <f>SUMIF(DRE!$A:$A,'Base CF'!$B51,DRE!K:K)</f>
        <v>0</v>
      </c>
      <c r="M51" s="46">
        <f>SUMIF(DRE!$A:$A,'Base CF'!$B51,DRE!L:L)</f>
        <v>0</v>
      </c>
      <c r="N51" s="46">
        <f>SUMIF(DRE!$A:$A,'Base CF'!$B51,DRE!M:M)</f>
        <v>0</v>
      </c>
      <c r="O51" s="46">
        <f>SUMIF(DRE!$A:$A,'Base CF'!$B51,DRE!N:N)</f>
        <v>0</v>
      </c>
      <c r="P51" s="46">
        <f>SUMIF(DRE!$A:$A,'Base CF'!$B51,DRE!O:O)</f>
        <v>0</v>
      </c>
      <c r="Q51" s="46">
        <f>SUMIF(DRE!$A:$A,'Base CF'!$B51,DRE!P:P)</f>
        <v>0</v>
      </c>
      <c r="R51" s="46">
        <f>SUMIF(DRE!$A:$A,'Base CF'!$B51,DRE!Q:Q)</f>
        <v>0</v>
      </c>
      <c r="S51" s="46">
        <f>SUMIF(DRE!$A:$A,'Base CF'!$B51,DRE!R:R)</f>
        <v>0</v>
      </c>
      <c r="T51" s="46">
        <f>SUMIF(DRE!$A:$A,'Base CF'!$B51,DRE!S:S)</f>
        <v>0</v>
      </c>
      <c r="U51" s="46">
        <f>SUMIF(DRE!$A:$A,'Base CF'!$B51,DRE!T:T)</f>
        <v>0</v>
      </c>
      <c r="V51" s="46">
        <f>SUMIF(DRE!$A:$A,'Base CF'!$B51,DRE!U:U)</f>
        <v>0</v>
      </c>
      <c r="W51" s="46">
        <f>SUMIF(DRE!$A:$A,'Base CF'!$B51,DRE!V:V)</f>
        <v>0</v>
      </c>
      <c r="X51" s="46">
        <f>SUMIF(DRE!$A:$A,'Base CF'!$B51,DRE!W:W)</f>
        <v>0</v>
      </c>
      <c r="Y51" s="46">
        <f>SUMIF(DRE!$A:$A,'Base CF'!$B51,DRE!X:X)</f>
        <v>0</v>
      </c>
      <c r="Z51" s="46">
        <f>SUMIF(DRE!$A:$A,'Base CF'!$B51,DRE!Y:Y)</f>
        <v>0</v>
      </c>
      <c r="AA51" s="46">
        <f>SUMIF(DRE!$A:$A,'Base CF'!$B51,DRE!Z:Z)</f>
        <v>0</v>
      </c>
      <c r="AB51" s="46">
        <f>SUMIF(DRE!$A:$A,'Base CF'!$B51,DRE!AA:AA)</f>
        <v>0</v>
      </c>
      <c r="AC51" s="46">
        <f>SUMIF(DRE!$A:$A,'Base CF'!$B51,DRE!AB:AB)</f>
        <v>1132.27</v>
      </c>
      <c r="AD51" s="46">
        <f>SUMIF(DRE!$A:$A,'Base CF'!$B51,DRE!AC:AC)</f>
        <v>0</v>
      </c>
      <c r="AE51" s="46">
        <f>SUMIF(DRE!$A:$A,'Base CF'!$B51,DRE!AD:AD)</f>
        <v>1774.5</v>
      </c>
      <c r="AF51" s="46">
        <f>SUMIF(DRE!$A:$A,'Base CF'!$B51,DRE!AE:AE)</f>
        <v>0</v>
      </c>
      <c r="AG51" s="46">
        <f>SUMIF(DRE!$A:$A,'Base CF'!$B51,DRE!AF:AF)</f>
        <v>0</v>
      </c>
      <c r="AH51" s="46">
        <f>SUMIF(DRE!$A:$A,'Base CF'!$B51,DRE!AG:AG)</f>
        <v>1854.76</v>
      </c>
      <c r="AI51" s="46">
        <f>SUMIF(DRE!$A:$A,'Base CF'!$B51,DRE!AH:AH)</f>
        <v>1622.78</v>
      </c>
      <c r="AJ51" s="46">
        <f>SUMIF(DRE!$A:$A,'Base CF'!$B51,DRE!AI:AI)</f>
        <v>1412.53</v>
      </c>
      <c r="AK51" s="46">
        <f>SUMIF(DRE!$A:$A,'Base CF'!$B51,DRE!AJ:AJ)</f>
        <v>15884.89</v>
      </c>
      <c r="AL51" s="46">
        <f>SUMIF(DRE!$A:$A,'Base CF'!$B51,DRE!AK:AK)</f>
        <v>8827.4</v>
      </c>
      <c r="AM51" s="46">
        <f>SUMIF(DRE!$A:$A,'Base CF'!$B51,DRE!AL:AL)</f>
        <v>1765.45</v>
      </c>
      <c r="AN51" s="46">
        <f>SUMIF(DRE!$A:$A,'Base CF'!$B51,DRE!AM:AM)</f>
        <v>0</v>
      </c>
      <c r="AO51" s="46">
        <f>SUMIF(DRE!$A:$A,'Base CF'!$B51,DRE!AN:AN)</f>
        <v>0</v>
      </c>
      <c r="AP51" s="46">
        <f>SUMIF(DRE!$A:$A,'Base CF'!$B51,DRE!AO:AO)</f>
        <v>4253.6000000000004</v>
      </c>
      <c r="AQ51" s="46">
        <f>SUMIF(DRE!$A:$A,'Base CF'!$B51,DRE!AP:AP)</f>
        <v>2239.89</v>
      </c>
      <c r="AR51" s="46">
        <f>SUMIF(DRE!$A:$A,'Base CF'!$B51,DRE!AQ:AQ)</f>
        <v>6251.62</v>
      </c>
      <c r="AS51" s="46">
        <f>SUMIF(DRE!$A:$A,'Base CF'!$B51,DRE!AR:AR)</f>
        <v>0</v>
      </c>
      <c r="AT51" s="46">
        <f>SUMIF(DRE!$A:$A,'Base CF'!$B51,DRE!AS:AS)</f>
        <v>4960.4799999999996</v>
      </c>
      <c r="AU51" s="46">
        <f>SUMIF(DRE!$A:$A,'Base CF'!$B51,DRE!AT:AT)</f>
        <v>0</v>
      </c>
      <c r="AV51" s="46">
        <f>SUMIF(DRE!$A:$A,'Base CF'!$B51,DRE!AU:AU)</f>
        <v>0</v>
      </c>
      <c r="AW51" s="46">
        <f>SUMIF(DRE!$A:$A,'Base CF'!$B51,DRE!AV:AV)</f>
        <v>4251.83</v>
      </c>
      <c r="AX51" s="46">
        <f>SUMIF(DRE!$A:$A,'Base CF'!$B51,DRE!AW:AW)</f>
        <v>0</v>
      </c>
      <c r="AY51" s="46">
        <f>SUMIF(DRE!$A:$A,'Base CF'!$B51,DRE!AX:AX)</f>
        <v>0</v>
      </c>
      <c r="AZ51" s="46">
        <f>SUMIF(DRE!$A:$A,'Base CF'!$B51,DRE!AY:AY)</f>
        <v>0</v>
      </c>
      <c r="BA51" s="46">
        <f>SUMIF(DRE!$A:$A,'Base CF'!$B51,DRE!AZ:AZ)</f>
        <v>0</v>
      </c>
      <c r="BB51" s="46">
        <f>SUMIF(DRE!$A:$A,'Base CF'!$B51,DRE!BA:BA)</f>
        <v>9677.09</v>
      </c>
      <c r="BC51" s="46">
        <f>SUMIF(DRE!$A:$A,'Base CF'!$B51,DRE!BB:BB)</f>
        <v>4476.87</v>
      </c>
      <c r="BD51" s="46">
        <f>SUMIF(DRE!$A:$A,'Base CF'!$B51,DRE!BC:BC)</f>
        <v>8472.59</v>
      </c>
      <c r="BE51" s="46">
        <f>SUMIF(DRE!$A:$A,'Base CF'!$B51,DRE!BD:BD)</f>
        <v>0</v>
      </c>
      <c r="BF51" s="46">
        <f>SUMIF(DRE!$A:$A,'Base CF'!$B51,DRE!BE:BE)</f>
        <v>448.93</v>
      </c>
      <c r="BG51" s="46">
        <f>SUMIF(DRE!$A:$A,'Base CF'!$B51,DRE!BF:BF)</f>
        <v>0</v>
      </c>
      <c r="BH51" s="46">
        <f>SUMIF(DRE!$A:$A,'Base CF'!$B51,DRE!BG:BG)</f>
        <v>0</v>
      </c>
      <c r="BI51" s="46">
        <f>SUMIF(DRE!$A:$A,'Base CF'!$B51,DRE!BH:BH)</f>
        <v>0</v>
      </c>
      <c r="BJ51" s="46">
        <f>SUMIF(DRE!$A:$A,'Base CF'!$B51,DRE!BI:BI)</f>
        <v>0</v>
      </c>
      <c r="BK51" s="46">
        <f>SUMIF(DRE!$A:$A,'Base CF'!$B51,DRE!BJ:BJ)</f>
        <v>0</v>
      </c>
      <c r="BL51" s="46">
        <f>SUMIF(DRE!$A:$A,'Base CF'!$B51,DRE!BK:BK)</f>
        <v>0</v>
      </c>
      <c r="BM51" s="46">
        <f>SUMIF(DRE!$A:$A,'Base CF'!$B51,DRE!BL:BL)</f>
        <v>0</v>
      </c>
      <c r="BN51" s="46">
        <f>SUMIF(DRE!$A:$A,'Base CF'!$B51,DRE!BM:BM)</f>
        <v>0</v>
      </c>
      <c r="BO51" s="46">
        <f>SUMIF(DRE!$A:$A,'Base CF'!$B51,DRE!BN:BN)</f>
        <v>0</v>
      </c>
      <c r="BP51" s="46">
        <f>SUMIF(DRE!$A:$A,'Base CF'!$B51,DRE!BO:BO)</f>
        <v>0</v>
      </c>
      <c r="BQ51" s="46">
        <f>SUMIF(DRE!$A:$A,'Base CF'!$B51,DRE!BP:BP)</f>
        <v>0</v>
      </c>
      <c r="BR51" s="46">
        <f>SUMIF(DRE!$A:$A,'Base CF'!$B51,DRE!BQ:BQ)</f>
        <v>0</v>
      </c>
      <c r="BS51" s="46">
        <f>SUMIF(DRE!$A:$A,'Base CF'!$B51,DRE!BR:BR)</f>
        <v>0</v>
      </c>
      <c r="BT51" s="46">
        <f>SUMIF(DRE!$A:$A,'Base CF'!$B51,DRE!BS:BS)</f>
        <v>0</v>
      </c>
      <c r="BU51" s="46">
        <f>SUMIF(DRE!$A:$A,'Base CF'!$B51,DRE!BT:BT)</f>
        <v>0</v>
      </c>
      <c r="BV51" s="46">
        <f>SUMIF(DRE!$A:$A,'Base CF'!$B51,DRE!BU:BU)</f>
        <v>0</v>
      </c>
      <c r="BW51" s="46">
        <f>SUMIF(DRE!$A:$A,'Base CF'!$B51,DRE!BV:BV)</f>
        <v>0</v>
      </c>
      <c r="BX51" s="46">
        <f>SUMIF(DRE!$A:$A,'Base CF'!$B51,DRE!BW:BW)</f>
        <v>0</v>
      </c>
      <c r="BY51" s="46">
        <f>SUMIF(DRE!$A:$A,'Base CF'!$B51,DRE!BX:BX)</f>
        <v>0</v>
      </c>
      <c r="BZ51" s="46">
        <f>SUMIF(DRE!$A:$A,'Base CF'!$B51,DRE!BY:BY)</f>
        <v>0</v>
      </c>
      <c r="CA51" s="46">
        <f>SUMIF(DRE!$A:$A,'Base CF'!$B51,DRE!BZ:BZ)</f>
        <v>0</v>
      </c>
      <c r="CB51" s="46">
        <f>SUMIF(DRE!$A:$A,'Base CF'!$B51,DRE!CA:CA)</f>
        <v>0</v>
      </c>
      <c r="CC51" s="46">
        <f>SUMIF(DRE!$A:$A,'Base CF'!$B51,DRE!CB:CB)</f>
        <v>0</v>
      </c>
      <c r="CD51" s="46">
        <f>SUMIF(DRE!$A:$A,'Base CF'!$B51,DRE!CC:CC)</f>
        <v>0</v>
      </c>
      <c r="CE51" s="46">
        <f>SUMIF(DRE!$A:$A,'Base CF'!$B51,DRE!CD:CD)</f>
        <v>0</v>
      </c>
      <c r="CF51" s="46">
        <f>SUMIF(DRE!$A:$A,'Base CF'!$B51,DRE!CE:CE)</f>
        <v>0</v>
      </c>
      <c r="CG51" s="46">
        <f>SUMIF(DRE!$A:$A,'Base CF'!$B51,DRE!CF:CF)</f>
        <v>0</v>
      </c>
      <c r="CH51" s="46">
        <f>SUMIF(DRE!$A:$A,'Base CF'!$B51,DRE!CG:CG)</f>
        <v>0</v>
      </c>
      <c r="CI51" s="46">
        <f>SUMIF(DRE!$A:$A,'Base CF'!$B51,DRE!CH:CH)</f>
        <v>0</v>
      </c>
      <c r="CJ51" s="46">
        <f>SUMIF(DRE!$A:$A,'Base CF'!$B51,DRE!CI:CI)</f>
        <v>0</v>
      </c>
      <c r="CK51" s="46">
        <f>SUMIF(DRE!$A:$A,'Base CF'!$B51,DRE!CJ:CJ)</f>
        <v>0</v>
      </c>
      <c r="CL51" s="46">
        <f>SUMIF(DRE!$A:$A,'Base CF'!$B51,DRE!CK:CK)</f>
        <v>0</v>
      </c>
      <c r="CM51" s="46">
        <f>SUMIF(DRE!$A:$A,'Base CF'!$B51,DRE!CL:CL)</f>
        <v>0</v>
      </c>
      <c r="CN51" s="46">
        <f>SUMIF(DRE!$A:$A,'Base CF'!$B51,DRE!CM:CM)</f>
        <v>0</v>
      </c>
      <c r="CO51" s="46">
        <f>SUMIF(DRE!$A:$A,'Base CF'!$B51,DRE!CN:CN)</f>
        <v>0</v>
      </c>
      <c r="CP51" s="46">
        <f>SUMIF(DRE!$A:$A,'Base CF'!$B51,DRE!CO:CO)</f>
        <v>0</v>
      </c>
      <c r="CQ51" s="46">
        <f>SUMIF(DRE!$A:$A,'Base CF'!$B51,DRE!CP:CP)</f>
        <v>0</v>
      </c>
      <c r="CR51" s="46">
        <f>SUMIF(DRE!$A:$A,'Base CF'!$B51,DRE!CQ:CQ)</f>
        <v>0</v>
      </c>
      <c r="CS51" s="46">
        <f>SUMIF(DRE!$A:$A,'Base CF'!$B51,DRE!CR:CR)</f>
        <v>0</v>
      </c>
      <c r="CT51" s="46">
        <f>SUMIF(DRE!$A:$A,'Base CF'!$B51,DRE!CS:CS)</f>
        <v>0</v>
      </c>
      <c r="CU51" s="46">
        <f>SUMIF(DRE!$A:$A,'Base CF'!$B51,DRE!CT:CT)</f>
        <v>0</v>
      </c>
      <c r="CV51" s="46">
        <f>SUMIF(DRE!$A:$A,'Base CF'!$B51,DRE!CU:CU)</f>
        <v>0</v>
      </c>
      <c r="CW51" s="46">
        <f>SUMIF(DRE!$A:$A,'Base CF'!$B51,DRE!CV:CV)</f>
        <v>0</v>
      </c>
      <c r="CX51" s="46">
        <f>SUMIF(DRE!$A:$A,'Base CF'!$B51,DRE!CW:CW)</f>
        <v>0</v>
      </c>
      <c r="CY51" s="46">
        <f>SUMIF(DRE!$A:$A,'Base CF'!$B51,DRE!CX:CX)</f>
        <v>0</v>
      </c>
      <c r="CZ51" s="46">
        <f>SUMIF(DRE!$A:$A,'Base CF'!$B51,DRE!CY:CY)</f>
        <v>0</v>
      </c>
      <c r="DA51" s="46">
        <f>SUMIF(DRE!$A:$A,'Base CF'!$B51,DRE!CZ:CZ)</f>
        <v>0</v>
      </c>
      <c r="DB51" s="46">
        <f>SUMIF(DRE!$A:$A,'Base CF'!$B51,DRE!DA:DA)</f>
        <v>0</v>
      </c>
      <c r="DC51" s="46">
        <f>SUMIF(DRE!$A:$A,'Base CF'!$B51,DRE!DB:DB)</f>
        <v>0</v>
      </c>
      <c r="DD51" s="46">
        <f>SUMIF(DRE!$A:$A,'Base CF'!$B51,DRE!DC:DC)</f>
        <v>0</v>
      </c>
      <c r="DE51" s="46">
        <f>SUMIF(DRE!$A:$A,'Base CF'!$B51,DRE!DD:DD)</f>
        <v>0</v>
      </c>
      <c r="DF51" s="46">
        <f>SUMIF(DRE!$A:$A,'Base CF'!$B51,DRE!DE:DE)</f>
        <v>0</v>
      </c>
    </row>
    <row r="52" spans="1:110" outlineLevel="1">
      <c r="B52" s="37" t="s">
        <v>161</v>
      </c>
      <c r="C52" s="46">
        <f>SUMIF(DRE!$A:$A,'Base CF'!$B52,DRE!B:B)</f>
        <v>0</v>
      </c>
      <c r="D52" s="46">
        <f>SUMIF(DRE!$A:$A,'Base CF'!$B52,DRE!C:C)</f>
        <v>0</v>
      </c>
      <c r="E52" s="46">
        <f>SUMIF(DRE!$A:$A,'Base CF'!$B52,DRE!D:D)</f>
        <v>0</v>
      </c>
      <c r="F52" s="46">
        <f>SUMIF(DRE!$A:$A,'Base CF'!$B52,DRE!E:E)</f>
        <v>0</v>
      </c>
      <c r="G52" s="46">
        <f>SUMIF(DRE!$A:$A,'Base CF'!$B52,DRE!F:F)</f>
        <v>0</v>
      </c>
      <c r="H52" s="46">
        <f>SUMIF(DRE!$A:$A,'Base CF'!$B52,DRE!G:G)</f>
        <v>0</v>
      </c>
      <c r="I52" s="46">
        <f>SUMIF(DRE!$A:$A,'Base CF'!$B52,DRE!H:H)</f>
        <v>0</v>
      </c>
      <c r="J52" s="46">
        <f>SUMIF(DRE!$A:$A,'Base CF'!$B52,DRE!I:I)</f>
        <v>0</v>
      </c>
      <c r="K52" s="46">
        <f>SUMIF(DRE!$A:$A,'Base CF'!$B52,DRE!J:J)</f>
        <v>0</v>
      </c>
      <c r="L52" s="46">
        <f>SUMIF(DRE!$A:$A,'Base CF'!$B52,DRE!K:K)</f>
        <v>0</v>
      </c>
      <c r="M52" s="46">
        <f>SUMIF(DRE!$A:$A,'Base CF'!$B52,DRE!L:L)</f>
        <v>0</v>
      </c>
      <c r="N52" s="46">
        <f>SUMIF(DRE!$A:$A,'Base CF'!$B52,DRE!M:M)</f>
        <v>0</v>
      </c>
      <c r="O52" s="46">
        <f>SUMIF(DRE!$A:$A,'Base CF'!$B52,DRE!N:N)</f>
        <v>0</v>
      </c>
      <c r="P52" s="46">
        <f>SUMIF(DRE!$A:$A,'Base CF'!$B52,DRE!O:O)</f>
        <v>0</v>
      </c>
      <c r="Q52" s="46">
        <f>SUMIF(DRE!$A:$A,'Base CF'!$B52,DRE!P:P)</f>
        <v>0</v>
      </c>
      <c r="R52" s="46">
        <f>SUMIF(DRE!$A:$A,'Base CF'!$B52,DRE!Q:Q)</f>
        <v>0</v>
      </c>
      <c r="S52" s="46">
        <f>SUMIF(DRE!$A:$A,'Base CF'!$B52,DRE!R:R)</f>
        <v>0</v>
      </c>
      <c r="T52" s="46">
        <f>SUMIF(DRE!$A:$A,'Base CF'!$B52,DRE!S:S)</f>
        <v>0</v>
      </c>
      <c r="U52" s="46">
        <f>SUMIF(DRE!$A:$A,'Base CF'!$B52,DRE!T:T)</f>
        <v>0</v>
      </c>
      <c r="V52" s="46">
        <f>SUMIF(DRE!$A:$A,'Base CF'!$B52,DRE!U:U)</f>
        <v>0</v>
      </c>
      <c r="W52" s="46">
        <f>SUMIF(DRE!$A:$A,'Base CF'!$B52,DRE!V:V)</f>
        <v>0</v>
      </c>
      <c r="X52" s="46">
        <f>SUMIF(DRE!$A:$A,'Base CF'!$B52,DRE!W:W)</f>
        <v>0</v>
      </c>
      <c r="Y52" s="46">
        <f>SUMIF(DRE!$A:$A,'Base CF'!$B52,DRE!X:X)</f>
        <v>0</v>
      </c>
      <c r="Z52" s="46">
        <f>SUMIF(DRE!$A:$A,'Base CF'!$B52,DRE!Y:Y)</f>
        <v>0</v>
      </c>
      <c r="AA52" s="46">
        <f>SUMIF(DRE!$A:$A,'Base CF'!$B52,DRE!Z:Z)</f>
        <v>0</v>
      </c>
      <c r="AB52" s="46">
        <f>SUMIF(DRE!$A:$A,'Base CF'!$B52,DRE!AA:AA)</f>
        <v>0</v>
      </c>
      <c r="AC52" s="46">
        <f>SUMIF(DRE!$A:$A,'Base CF'!$B52,DRE!AB:AB)</f>
        <v>0</v>
      </c>
      <c r="AD52" s="46">
        <f>SUMIF(DRE!$A:$A,'Base CF'!$B52,DRE!AC:AC)</f>
        <v>0</v>
      </c>
      <c r="AE52" s="46">
        <f>SUMIF(DRE!$A:$A,'Base CF'!$B52,DRE!AD:AD)</f>
        <v>0</v>
      </c>
      <c r="AF52" s="46">
        <f>SUMIF(DRE!$A:$A,'Base CF'!$B52,DRE!AE:AE)</f>
        <v>0</v>
      </c>
      <c r="AG52" s="46">
        <f>SUMIF(DRE!$A:$A,'Base CF'!$B52,DRE!AF:AF)</f>
        <v>0</v>
      </c>
      <c r="AH52" s="46">
        <f>SUMIF(DRE!$A:$A,'Base CF'!$B52,DRE!AG:AG)</f>
        <v>0</v>
      </c>
      <c r="AI52" s="46">
        <f>SUMIF(DRE!$A:$A,'Base CF'!$B52,DRE!AH:AH)</f>
        <v>0</v>
      </c>
      <c r="AJ52" s="46">
        <f>SUMIF(DRE!$A:$A,'Base CF'!$B52,DRE!AI:AI)</f>
        <v>0</v>
      </c>
      <c r="AK52" s="46">
        <f>SUMIF(DRE!$A:$A,'Base CF'!$B52,DRE!AJ:AJ)</f>
        <v>0</v>
      </c>
      <c r="AL52" s="46">
        <f>SUMIF(DRE!$A:$A,'Base CF'!$B52,DRE!AK:AK)</f>
        <v>0</v>
      </c>
      <c r="AM52" s="46">
        <f>SUMIF(DRE!$A:$A,'Base CF'!$B52,DRE!AL:AL)</f>
        <v>0</v>
      </c>
      <c r="AN52" s="46">
        <f>SUMIF(DRE!$A:$A,'Base CF'!$B52,DRE!AM:AM)</f>
        <v>0</v>
      </c>
      <c r="AO52" s="46">
        <f>SUMIF(DRE!$A:$A,'Base CF'!$B52,DRE!AN:AN)</f>
        <v>0</v>
      </c>
      <c r="AP52" s="46">
        <f>SUMIF(DRE!$A:$A,'Base CF'!$B52,DRE!AO:AO)</f>
        <v>0</v>
      </c>
      <c r="AQ52" s="46">
        <f>SUMIF(DRE!$A:$A,'Base CF'!$B52,DRE!AP:AP)</f>
        <v>0</v>
      </c>
      <c r="AR52" s="46">
        <f>SUMIF(DRE!$A:$A,'Base CF'!$B52,DRE!AQ:AQ)</f>
        <v>0</v>
      </c>
      <c r="AS52" s="46">
        <f>SUMIF(DRE!$A:$A,'Base CF'!$B52,DRE!AR:AR)</f>
        <v>0</v>
      </c>
      <c r="AT52" s="46">
        <f>SUMIF(DRE!$A:$A,'Base CF'!$B52,DRE!AS:AS)</f>
        <v>0</v>
      </c>
      <c r="AU52" s="46">
        <f>SUMIF(DRE!$A:$A,'Base CF'!$B52,DRE!AT:AT)</f>
        <v>0</v>
      </c>
      <c r="AV52" s="46">
        <f>SUMIF(DRE!$A:$A,'Base CF'!$B52,DRE!AU:AU)</f>
        <v>0</v>
      </c>
      <c r="AW52" s="46">
        <f>SUMIF(DRE!$A:$A,'Base CF'!$B52,DRE!AV:AV)</f>
        <v>0</v>
      </c>
      <c r="AX52" s="46">
        <f>SUMIF(DRE!$A:$A,'Base CF'!$B52,DRE!AW:AW)</f>
        <v>0</v>
      </c>
      <c r="AY52" s="46">
        <f>SUMIF(DRE!$A:$A,'Base CF'!$B52,DRE!AX:AX)</f>
        <v>0</v>
      </c>
      <c r="AZ52" s="46">
        <f>SUMIF(DRE!$A:$A,'Base CF'!$B52,DRE!AY:AY)</f>
        <v>0</v>
      </c>
      <c r="BA52" s="46">
        <f>SUMIF(DRE!$A:$A,'Base CF'!$B52,DRE!AZ:AZ)</f>
        <v>0</v>
      </c>
      <c r="BB52" s="46">
        <f>SUMIF(DRE!$A:$A,'Base CF'!$B52,DRE!BA:BA)</f>
        <v>0</v>
      </c>
      <c r="BC52" s="46">
        <f>SUMIF(DRE!$A:$A,'Base CF'!$B52,DRE!BB:BB)</f>
        <v>0</v>
      </c>
      <c r="BD52" s="46">
        <f>SUMIF(DRE!$A:$A,'Base CF'!$B52,DRE!BC:BC)</f>
        <v>0</v>
      </c>
      <c r="BE52" s="46">
        <f>SUMIF(DRE!$A:$A,'Base CF'!$B52,DRE!BD:BD)</f>
        <v>0</v>
      </c>
      <c r="BF52" s="46">
        <f>SUMIF(DRE!$A:$A,'Base CF'!$B52,DRE!BE:BE)</f>
        <v>0</v>
      </c>
      <c r="BG52" s="46">
        <f>SUMIF(DRE!$A:$A,'Base CF'!$B52,DRE!BF:BF)</f>
        <v>0</v>
      </c>
      <c r="BH52" s="46">
        <f>SUMIF(DRE!$A:$A,'Base CF'!$B52,DRE!BG:BG)</f>
        <v>0</v>
      </c>
      <c r="BI52" s="46">
        <f>SUMIF(DRE!$A:$A,'Base CF'!$B52,DRE!BH:BH)</f>
        <v>0</v>
      </c>
      <c r="BJ52" s="46">
        <f>SUMIF(DRE!$A:$A,'Base CF'!$B52,DRE!BI:BI)</f>
        <v>0</v>
      </c>
      <c r="BK52" s="46">
        <f>SUMIF(DRE!$A:$A,'Base CF'!$B52,DRE!BJ:BJ)</f>
        <v>0</v>
      </c>
      <c r="BL52" s="46">
        <f>SUMIF(DRE!$A:$A,'Base CF'!$B52,DRE!BK:BK)</f>
        <v>0</v>
      </c>
      <c r="BM52" s="46">
        <f>SUMIF(DRE!$A:$A,'Base CF'!$B52,DRE!BL:BL)</f>
        <v>0</v>
      </c>
      <c r="BN52" s="46">
        <f>SUMIF(DRE!$A:$A,'Base CF'!$B52,DRE!BM:BM)</f>
        <v>0</v>
      </c>
      <c r="BO52" s="46">
        <f>SUMIF(DRE!$A:$A,'Base CF'!$B52,DRE!BN:BN)</f>
        <v>0</v>
      </c>
      <c r="BP52" s="46">
        <f>SUMIF(DRE!$A:$A,'Base CF'!$B52,DRE!BO:BO)</f>
        <v>0</v>
      </c>
      <c r="BQ52" s="46">
        <f>SUMIF(DRE!$A:$A,'Base CF'!$B52,DRE!BP:BP)</f>
        <v>0</v>
      </c>
      <c r="BR52" s="46">
        <f>SUMIF(DRE!$A:$A,'Base CF'!$B52,DRE!BQ:BQ)</f>
        <v>0</v>
      </c>
      <c r="BS52" s="46">
        <f>SUMIF(DRE!$A:$A,'Base CF'!$B52,DRE!BR:BR)</f>
        <v>0</v>
      </c>
      <c r="BT52" s="46">
        <f>SUMIF(DRE!$A:$A,'Base CF'!$B52,DRE!BS:BS)</f>
        <v>0</v>
      </c>
      <c r="BU52" s="46">
        <f>SUMIF(DRE!$A:$A,'Base CF'!$B52,DRE!BT:BT)</f>
        <v>0</v>
      </c>
      <c r="BV52" s="46">
        <f>SUMIF(DRE!$A:$A,'Base CF'!$B52,DRE!BU:BU)</f>
        <v>0</v>
      </c>
      <c r="BW52" s="46">
        <f>SUMIF(DRE!$A:$A,'Base CF'!$B52,DRE!BV:BV)</f>
        <v>0</v>
      </c>
      <c r="BX52" s="46">
        <f>SUMIF(DRE!$A:$A,'Base CF'!$B52,DRE!BW:BW)</f>
        <v>0</v>
      </c>
      <c r="BY52" s="46">
        <f>SUMIF(DRE!$A:$A,'Base CF'!$B52,DRE!BX:BX)</f>
        <v>0</v>
      </c>
      <c r="BZ52" s="46">
        <f>SUMIF(DRE!$A:$A,'Base CF'!$B52,DRE!BY:BY)</f>
        <v>0</v>
      </c>
      <c r="CA52" s="46">
        <f>SUMIF(DRE!$A:$A,'Base CF'!$B52,DRE!BZ:BZ)</f>
        <v>0</v>
      </c>
      <c r="CB52" s="46">
        <f>SUMIF(DRE!$A:$A,'Base CF'!$B52,DRE!CA:CA)</f>
        <v>0</v>
      </c>
      <c r="CC52" s="46">
        <f>SUMIF(DRE!$A:$A,'Base CF'!$B52,DRE!CB:CB)</f>
        <v>0</v>
      </c>
      <c r="CD52" s="46">
        <f>SUMIF(DRE!$A:$A,'Base CF'!$B52,DRE!CC:CC)</f>
        <v>0</v>
      </c>
      <c r="CE52" s="46">
        <f>SUMIF(DRE!$A:$A,'Base CF'!$B52,DRE!CD:CD)</f>
        <v>0</v>
      </c>
      <c r="CF52" s="46">
        <f>SUMIF(DRE!$A:$A,'Base CF'!$B52,DRE!CE:CE)</f>
        <v>0</v>
      </c>
      <c r="CG52" s="46">
        <f>SUMIF(DRE!$A:$A,'Base CF'!$B52,DRE!CF:CF)</f>
        <v>0</v>
      </c>
      <c r="CH52" s="46">
        <f>SUMIF(DRE!$A:$A,'Base CF'!$B52,DRE!CG:CG)</f>
        <v>0</v>
      </c>
      <c r="CI52" s="46">
        <f>SUMIF(DRE!$A:$A,'Base CF'!$B52,DRE!CH:CH)</f>
        <v>0</v>
      </c>
      <c r="CJ52" s="46">
        <f>SUMIF(DRE!$A:$A,'Base CF'!$B52,DRE!CI:CI)</f>
        <v>0</v>
      </c>
      <c r="CK52" s="46">
        <f>SUMIF(DRE!$A:$A,'Base CF'!$B52,DRE!CJ:CJ)</f>
        <v>0</v>
      </c>
      <c r="CL52" s="46">
        <f>SUMIF(DRE!$A:$A,'Base CF'!$B52,DRE!CK:CK)</f>
        <v>0</v>
      </c>
      <c r="CM52" s="46">
        <f>SUMIF(DRE!$A:$A,'Base CF'!$B52,DRE!CL:CL)</f>
        <v>0</v>
      </c>
      <c r="CN52" s="46">
        <f>SUMIF(DRE!$A:$A,'Base CF'!$B52,DRE!CM:CM)</f>
        <v>0</v>
      </c>
      <c r="CO52" s="46">
        <f>SUMIF(DRE!$A:$A,'Base CF'!$B52,DRE!CN:CN)</f>
        <v>0</v>
      </c>
      <c r="CP52" s="46">
        <f>SUMIF(DRE!$A:$A,'Base CF'!$B52,DRE!CO:CO)</f>
        <v>0</v>
      </c>
      <c r="CQ52" s="46">
        <f>SUMIF(DRE!$A:$A,'Base CF'!$B52,DRE!CP:CP)</f>
        <v>0</v>
      </c>
      <c r="CR52" s="46">
        <f>SUMIF(DRE!$A:$A,'Base CF'!$B52,DRE!CQ:CQ)</f>
        <v>0</v>
      </c>
      <c r="CS52" s="46">
        <f>SUMIF(DRE!$A:$A,'Base CF'!$B52,DRE!CR:CR)</f>
        <v>0</v>
      </c>
      <c r="CT52" s="46">
        <f>SUMIF(DRE!$A:$A,'Base CF'!$B52,DRE!CS:CS)</f>
        <v>0</v>
      </c>
      <c r="CU52" s="46">
        <f>SUMIF(DRE!$A:$A,'Base CF'!$B52,DRE!CT:CT)</f>
        <v>0</v>
      </c>
      <c r="CV52" s="46">
        <f>SUMIF(DRE!$A:$A,'Base CF'!$B52,DRE!CU:CU)</f>
        <v>0</v>
      </c>
      <c r="CW52" s="46">
        <f>SUMIF(DRE!$A:$A,'Base CF'!$B52,DRE!CV:CV)</f>
        <v>0</v>
      </c>
      <c r="CX52" s="46">
        <f>SUMIF(DRE!$A:$A,'Base CF'!$B52,DRE!CW:CW)</f>
        <v>0</v>
      </c>
      <c r="CY52" s="46">
        <f>SUMIF(DRE!$A:$A,'Base CF'!$B52,DRE!CX:CX)</f>
        <v>0</v>
      </c>
      <c r="CZ52" s="46">
        <f>SUMIF(DRE!$A:$A,'Base CF'!$B52,DRE!CY:CY)</f>
        <v>0</v>
      </c>
      <c r="DA52" s="46">
        <f>SUMIF(DRE!$A:$A,'Base CF'!$B52,DRE!CZ:CZ)</f>
        <v>0</v>
      </c>
      <c r="DB52" s="46">
        <f>SUMIF(DRE!$A:$A,'Base CF'!$B52,DRE!DA:DA)</f>
        <v>0</v>
      </c>
      <c r="DC52" s="46">
        <f>SUMIF(DRE!$A:$A,'Base CF'!$B52,DRE!DB:DB)</f>
        <v>0</v>
      </c>
      <c r="DD52" s="46">
        <f>SUMIF(DRE!$A:$A,'Base CF'!$B52,DRE!DC:DC)</f>
        <v>0</v>
      </c>
      <c r="DE52" s="46">
        <f>SUMIF(DRE!$A:$A,'Base CF'!$B52,DRE!DD:DD)</f>
        <v>0</v>
      </c>
      <c r="DF52" s="46">
        <f>SUMIF(DRE!$A:$A,'Base CF'!$B52,DRE!DE:DE)</f>
        <v>0</v>
      </c>
    </row>
    <row r="53" spans="1:110" s="38" customFormat="1">
      <c r="B53" s="41" t="s">
        <v>648</v>
      </c>
      <c r="C53" s="45">
        <f t="shared" ref="C53:BN53" si="43">C54</f>
        <v>0</v>
      </c>
      <c r="D53" s="45">
        <f t="shared" si="43"/>
        <v>0</v>
      </c>
      <c r="E53" s="45">
        <f t="shared" si="43"/>
        <v>0</v>
      </c>
      <c r="F53" s="45">
        <f t="shared" si="43"/>
        <v>21821.8</v>
      </c>
      <c r="G53" s="45">
        <f t="shared" si="43"/>
        <v>10000</v>
      </c>
      <c r="H53" s="45">
        <f t="shared" si="43"/>
        <v>18825.400000000001</v>
      </c>
      <c r="I53" s="45">
        <f t="shared" si="43"/>
        <v>0</v>
      </c>
      <c r="J53" s="45">
        <f t="shared" si="43"/>
        <v>67529.48000000001</v>
      </c>
      <c r="K53" s="45">
        <f t="shared" si="43"/>
        <v>42111.3</v>
      </c>
      <c r="L53" s="45">
        <f t="shared" si="43"/>
        <v>31937.3</v>
      </c>
      <c r="M53" s="45">
        <f t="shared" si="43"/>
        <v>24879.16</v>
      </c>
      <c r="N53" s="45">
        <f t="shared" si="43"/>
        <v>19317.02</v>
      </c>
      <c r="O53" s="45">
        <f t="shared" si="43"/>
        <v>1542.71</v>
      </c>
      <c r="P53" s="45">
        <f t="shared" si="43"/>
        <v>2473.52</v>
      </c>
      <c r="Q53" s="45">
        <f t="shared" si="43"/>
        <v>0</v>
      </c>
      <c r="R53" s="45">
        <f t="shared" si="43"/>
        <v>28374.15</v>
      </c>
      <c r="S53" s="45">
        <f t="shared" si="43"/>
        <v>0</v>
      </c>
      <c r="T53" s="45">
        <f t="shared" si="43"/>
        <v>23488.959999999999</v>
      </c>
      <c r="U53" s="45">
        <f t="shared" si="43"/>
        <v>3894.33</v>
      </c>
      <c r="V53" s="45">
        <f t="shared" si="43"/>
        <v>130487.98</v>
      </c>
      <c r="W53" s="45">
        <f t="shared" si="43"/>
        <v>102330.76000000001</v>
      </c>
      <c r="X53" s="45">
        <f t="shared" si="43"/>
        <v>21519.18</v>
      </c>
      <c r="Y53" s="45">
        <f t="shared" si="43"/>
        <v>19368.47</v>
      </c>
      <c r="Z53" s="45">
        <f t="shared" si="43"/>
        <v>2643.39</v>
      </c>
      <c r="AA53" s="45">
        <f t="shared" si="43"/>
        <v>32211.58</v>
      </c>
      <c r="AB53" s="45">
        <f t="shared" si="43"/>
        <v>4438.3100000000004</v>
      </c>
      <c r="AC53" s="45">
        <f t="shared" si="43"/>
        <v>13129.09</v>
      </c>
      <c r="AD53" s="45">
        <f t="shared" si="43"/>
        <v>40386.660000000003</v>
      </c>
      <c r="AE53" s="45">
        <f t="shared" si="43"/>
        <v>130395.53</v>
      </c>
      <c r="AF53" s="45">
        <f t="shared" si="43"/>
        <v>5496.16</v>
      </c>
      <c r="AG53" s="45">
        <f t="shared" si="43"/>
        <v>7492.1</v>
      </c>
      <c r="AH53" s="45">
        <f t="shared" si="43"/>
        <v>37607.599999999999</v>
      </c>
      <c r="AI53" s="45">
        <f t="shared" si="43"/>
        <v>7602.41</v>
      </c>
      <c r="AJ53" s="45">
        <f t="shared" si="43"/>
        <v>12215.470000000001</v>
      </c>
      <c r="AK53" s="45">
        <f t="shared" si="43"/>
        <v>166413.88</v>
      </c>
      <c r="AL53" s="45">
        <f t="shared" si="43"/>
        <v>25280.800000000003</v>
      </c>
      <c r="AM53" s="45">
        <f t="shared" si="43"/>
        <v>54267.96</v>
      </c>
      <c r="AN53" s="45">
        <f t="shared" si="43"/>
        <v>8607.01</v>
      </c>
      <c r="AO53" s="45">
        <f t="shared" si="43"/>
        <v>8722.33</v>
      </c>
      <c r="AP53" s="45">
        <f t="shared" si="43"/>
        <v>9517.61</v>
      </c>
      <c r="AQ53" s="45">
        <f t="shared" si="43"/>
        <v>173535.29</v>
      </c>
      <c r="AR53" s="45">
        <f t="shared" si="43"/>
        <v>6507.61</v>
      </c>
      <c r="AS53" s="45">
        <f t="shared" si="43"/>
        <v>10192.799999999999</v>
      </c>
      <c r="AT53" s="45">
        <f t="shared" si="43"/>
        <v>13758.73</v>
      </c>
      <c r="AU53" s="45">
        <f t="shared" si="43"/>
        <v>10215.5</v>
      </c>
      <c r="AV53" s="45">
        <f t="shared" si="43"/>
        <v>127306.39</v>
      </c>
      <c r="AW53" s="45">
        <f t="shared" si="43"/>
        <v>1968.19</v>
      </c>
      <c r="AX53" s="45">
        <f t="shared" si="43"/>
        <v>141157.9</v>
      </c>
      <c r="AY53" s="45">
        <f t="shared" si="43"/>
        <v>0</v>
      </c>
      <c r="AZ53" s="45">
        <f t="shared" si="43"/>
        <v>5447.74</v>
      </c>
      <c r="BA53" s="45">
        <f t="shared" si="43"/>
        <v>13737.45</v>
      </c>
      <c r="BB53" s="45">
        <f t="shared" si="43"/>
        <v>65982.960000000006</v>
      </c>
      <c r="BC53" s="45">
        <f t="shared" si="43"/>
        <v>7625.87</v>
      </c>
      <c r="BD53" s="45">
        <f t="shared" si="43"/>
        <v>38958.550000000003</v>
      </c>
      <c r="BE53" s="45">
        <f t="shared" si="43"/>
        <v>35093.370000000003</v>
      </c>
      <c r="BF53" s="45">
        <f t="shared" si="43"/>
        <v>0</v>
      </c>
      <c r="BG53" s="45">
        <f t="shared" si="43"/>
        <v>198574.75</v>
      </c>
      <c r="BH53" s="45">
        <f t="shared" si="43"/>
        <v>187716.36</v>
      </c>
      <c r="BI53" s="45">
        <f t="shared" si="43"/>
        <v>166518.9170588</v>
      </c>
      <c r="BJ53" s="45">
        <f t="shared" si="43"/>
        <v>53331.93</v>
      </c>
      <c r="BK53" s="45">
        <f t="shared" si="43"/>
        <v>44235.28</v>
      </c>
      <c r="BL53" s="45">
        <f t="shared" si="43"/>
        <v>44235.28</v>
      </c>
      <c r="BM53" s="45">
        <f t="shared" si="43"/>
        <v>13755.28</v>
      </c>
      <c r="BN53" s="45">
        <f t="shared" si="43"/>
        <v>13755.28</v>
      </c>
      <c r="BO53" s="45">
        <f t="shared" ref="BO53:DF53" si="44">BO54</f>
        <v>91855.28</v>
      </c>
      <c r="BP53" s="45">
        <f t="shared" si="44"/>
        <v>144125.28</v>
      </c>
      <c r="BQ53" s="45">
        <f t="shared" si="44"/>
        <v>127155.28</v>
      </c>
      <c r="BR53" s="45">
        <f t="shared" si="44"/>
        <v>103305.28</v>
      </c>
      <c r="BS53" s="45">
        <f t="shared" si="44"/>
        <v>121305.28</v>
      </c>
      <c r="BT53" s="45">
        <f t="shared" si="44"/>
        <v>13755.28</v>
      </c>
      <c r="BU53" s="45">
        <f t="shared" si="44"/>
        <v>13755.28</v>
      </c>
      <c r="BV53" s="45">
        <f t="shared" si="44"/>
        <v>13755.28</v>
      </c>
      <c r="BW53" s="45">
        <f t="shared" si="44"/>
        <v>44235.28</v>
      </c>
      <c r="BX53" s="45">
        <f t="shared" si="44"/>
        <v>44235.28</v>
      </c>
      <c r="BY53" s="45">
        <f t="shared" si="44"/>
        <v>24755.279999999999</v>
      </c>
      <c r="BZ53" s="45">
        <f t="shared" si="44"/>
        <v>62755.28</v>
      </c>
      <c r="CA53" s="45">
        <f t="shared" si="44"/>
        <v>30475.279999999999</v>
      </c>
      <c r="CB53" s="45">
        <f t="shared" si="44"/>
        <v>28355.279999999999</v>
      </c>
      <c r="CC53" s="45">
        <f t="shared" si="44"/>
        <v>176155.28</v>
      </c>
      <c r="CD53" s="45">
        <f t="shared" si="44"/>
        <v>103305.28</v>
      </c>
      <c r="CE53" s="45">
        <f t="shared" si="44"/>
        <v>201305.28</v>
      </c>
      <c r="CF53" s="45">
        <f t="shared" si="44"/>
        <v>13755.28</v>
      </c>
      <c r="CG53" s="45">
        <f t="shared" si="44"/>
        <v>13755.28</v>
      </c>
      <c r="CH53" s="45">
        <f t="shared" si="44"/>
        <v>13755.28</v>
      </c>
      <c r="CI53" s="45">
        <f t="shared" si="44"/>
        <v>44235.28</v>
      </c>
      <c r="CJ53" s="45">
        <f t="shared" si="44"/>
        <v>44235.28</v>
      </c>
      <c r="CK53" s="45">
        <f t="shared" si="44"/>
        <v>24755.279999999999</v>
      </c>
      <c r="CL53" s="45">
        <f t="shared" si="44"/>
        <v>137755.28</v>
      </c>
      <c r="CM53" s="45">
        <f t="shared" si="44"/>
        <v>30475.279999999999</v>
      </c>
      <c r="CN53" s="45">
        <f t="shared" si="44"/>
        <v>28355.279999999999</v>
      </c>
      <c r="CO53" s="45">
        <f t="shared" si="44"/>
        <v>176155.28</v>
      </c>
      <c r="CP53" s="45">
        <f t="shared" si="44"/>
        <v>103305.28</v>
      </c>
      <c r="CQ53" s="45">
        <f t="shared" si="44"/>
        <v>121305.28</v>
      </c>
      <c r="CR53" s="45">
        <f t="shared" si="44"/>
        <v>13755.28</v>
      </c>
      <c r="CS53" s="45">
        <f t="shared" si="44"/>
        <v>13755.28</v>
      </c>
      <c r="CT53" s="45">
        <f t="shared" si="44"/>
        <v>13755.28</v>
      </c>
      <c r="CU53" s="45">
        <f t="shared" si="44"/>
        <v>44235.28</v>
      </c>
      <c r="CV53" s="45">
        <f t="shared" si="44"/>
        <v>44235.28</v>
      </c>
      <c r="CW53" s="45">
        <f t="shared" si="44"/>
        <v>24755.279999999999</v>
      </c>
      <c r="CX53" s="45">
        <f t="shared" si="44"/>
        <v>62755.28</v>
      </c>
      <c r="CY53" s="45">
        <f t="shared" si="44"/>
        <v>30475.279999999999</v>
      </c>
      <c r="CZ53" s="45">
        <f t="shared" si="44"/>
        <v>21355.279999999999</v>
      </c>
      <c r="DA53" s="45">
        <f t="shared" si="44"/>
        <v>176155.28</v>
      </c>
      <c r="DB53" s="45">
        <f t="shared" si="44"/>
        <v>103305.28</v>
      </c>
      <c r="DC53" s="45">
        <f t="shared" si="44"/>
        <v>121305.28</v>
      </c>
      <c r="DD53" s="45">
        <f t="shared" si="44"/>
        <v>13755.28</v>
      </c>
      <c r="DE53" s="45">
        <f t="shared" si="44"/>
        <v>13755.28</v>
      </c>
      <c r="DF53" s="45">
        <f t="shared" si="44"/>
        <v>13755.28</v>
      </c>
    </row>
    <row r="54" spans="1:110" outlineLevel="1">
      <c r="B54" s="37" t="s">
        <v>142</v>
      </c>
      <c r="C54" s="46">
        <f>SUMIF(DRE!$A:$A,'Base CF'!$B54,DRE!B:B)</f>
        <v>0</v>
      </c>
      <c r="D54" s="46">
        <f>SUMIF(DRE!$A:$A,'Base CF'!$B54,DRE!C:C)</f>
        <v>0</v>
      </c>
      <c r="E54" s="46">
        <f>SUMIF(DRE!$A:$A,'Base CF'!$B54,DRE!D:D)</f>
        <v>0</v>
      </c>
      <c r="F54" s="46">
        <f>SUMIF(DRE!$A:$A,'Base CF'!$B54,DRE!E:E)</f>
        <v>21821.8</v>
      </c>
      <c r="G54" s="46">
        <f>SUMIF(DRE!$A:$A,'Base CF'!$B54,DRE!F:F)</f>
        <v>10000</v>
      </c>
      <c r="H54" s="46">
        <f>SUMIF(DRE!$A:$A,'Base CF'!$B54,DRE!G:G)</f>
        <v>18825.400000000001</v>
      </c>
      <c r="I54" s="46">
        <f>SUMIF(DRE!$A:$A,'Base CF'!$B54,DRE!H:H)</f>
        <v>0</v>
      </c>
      <c r="J54" s="46">
        <f>SUMIF(DRE!$A:$A,'Base CF'!$B54,DRE!I:I)</f>
        <v>67529.48000000001</v>
      </c>
      <c r="K54" s="46">
        <f>SUMIF(DRE!$A:$A,'Base CF'!$B54,DRE!J:J)</f>
        <v>42111.3</v>
      </c>
      <c r="L54" s="46">
        <f>SUMIF(DRE!$A:$A,'Base CF'!$B54,DRE!K:K)</f>
        <v>31937.3</v>
      </c>
      <c r="M54" s="46">
        <f>SUMIF(DRE!$A:$A,'Base CF'!$B54,DRE!L:L)</f>
        <v>24879.16</v>
      </c>
      <c r="N54" s="46">
        <f>SUMIF(DRE!$A:$A,'Base CF'!$B54,DRE!M:M)</f>
        <v>19317.02</v>
      </c>
      <c r="O54" s="46">
        <f>SUMIF(DRE!$A:$A,'Base CF'!$B54,DRE!N:N)</f>
        <v>1542.71</v>
      </c>
      <c r="P54" s="46">
        <f>SUMIF(DRE!$A:$A,'Base CF'!$B54,DRE!O:O)</f>
        <v>2473.52</v>
      </c>
      <c r="Q54" s="46">
        <f>SUMIF(DRE!$A:$A,'Base CF'!$B54,DRE!P:P)</f>
        <v>0</v>
      </c>
      <c r="R54" s="46">
        <f>SUMIF(DRE!$A:$A,'Base CF'!$B54,DRE!Q:Q)</f>
        <v>28374.15</v>
      </c>
      <c r="S54" s="46">
        <f>SUMIF(DRE!$A:$A,'Base CF'!$B54,DRE!R:R)</f>
        <v>0</v>
      </c>
      <c r="T54" s="46">
        <f>SUMIF(DRE!$A:$A,'Base CF'!$B54,DRE!S:S)</f>
        <v>23488.959999999999</v>
      </c>
      <c r="U54" s="46">
        <f>SUMIF(DRE!$A:$A,'Base CF'!$B54,DRE!T:T)</f>
        <v>3894.33</v>
      </c>
      <c r="V54" s="46">
        <f>SUMIF(DRE!$A:$A,'Base CF'!$B54,DRE!U:U)</f>
        <v>130487.98</v>
      </c>
      <c r="W54" s="46">
        <f>SUMIF(DRE!$A:$A,'Base CF'!$B54,DRE!V:V)</f>
        <v>102330.76000000001</v>
      </c>
      <c r="X54" s="46">
        <f>SUMIF(DRE!$A:$A,'Base CF'!$B54,DRE!W:W)</f>
        <v>21519.18</v>
      </c>
      <c r="Y54" s="46">
        <f>SUMIF(DRE!$A:$A,'Base CF'!$B54,DRE!X:X)</f>
        <v>19368.47</v>
      </c>
      <c r="Z54" s="46">
        <f>SUMIF(DRE!$A:$A,'Base CF'!$B54,DRE!Y:Y)</f>
        <v>2643.39</v>
      </c>
      <c r="AA54" s="46">
        <f>SUMIF(DRE!$A:$A,'Base CF'!$B54,DRE!Z:Z)</f>
        <v>32211.58</v>
      </c>
      <c r="AB54" s="46">
        <f>SUMIF(DRE!$A:$A,'Base CF'!$B54,DRE!AA:AA)</f>
        <v>4438.3100000000004</v>
      </c>
      <c r="AC54" s="46">
        <f>SUMIF(DRE!$A:$A,'Base CF'!$B54,DRE!AB:AB)</f>
        <v>13129.09</v>
      </c>
      <c r="AD54" s="46">
        <f>SUMIF(DRE!$A:$A,'Base CF'!$B54,DRE!AC:AC)</f>
        <v>40386.660000000003</v>
      </c>
      <c r="AE54" s="46">
        <f>SUMIF(DRE!$A:$A,'Base CF'!$B54,DRE!AD:AD)</f>
        <v>130395.53</v>
      </c>
      <c r="AF54" s="46">
        <f>SUMIF(DRE!$A:$A,'Base CF'!$B54,DRE!AE:AE)</f>
        <v>5496.16</v>
      </c>
      <c r="AG54" s="46">
        <f>SUMIF(DRE!$A:$A,'Base CF'!$B54,DRE!AF:AF)</f>
        <v>7492.1</v>
      </c>
      <c r="AH54" s="46">
        <f>SUMIF(DRE!$A:$A,'Base CF'!$B54,DRE!AG:AG)</f>
        <v>37607.599999999999</v>
      </c>
      <c r="AI54" s="46">
        <f>SUMIF(DRE!$A:$A,'Base CF'!$B54,DRE!AH:AH)</f>
        <v>7602.41</v>
      </c>
      <c r="AJ54" s="46">
        <f>SUMIF(DRE!$A:$A,'Base CF'!$B54,DRE!AI:AI)</f>
        <v>12215.470000000001</v>
      </c>
      <c r="AK54" s="46">
        <f>SUMIF(DRE!$A:$A,'Base CF'!$B54,DRE!AJ:AJ)</f>
        <v>166413.88</v>
      </c>
      <c r="AL54" s="46">
        <f>SUMIF(DRE!$A:$A,'Base CF'!$B54,DRE!AK:AK)</f>
        <v>25280.800000000003</v>
      </c>
      <c r="AM54" s="46">
        <f>SUMIF(DRE!$A:$A,'Base CF'!$B54,DRE!AL:AL)</f>
        <v>54267.96</v>
      </c>
      <c r="AN54" s="46">
        <f>SUMIF(DRE!$A:$A,'Base CF'!$B54,DRE!AM:AM)</f>
        <v>8607.01</v>
      </c>
      <c r="AO54" s="46">
        <f>SUMIF(DRE!$A:$A,'Base CF'!$B54,DRE!AN:AN)</f>
        <v>8722.33</v>
      </c>
      <c r="AP54" s="46">
        <f>SUMIF(DRE!$A:$A,'Base CF'!$B54,DRE!AO:AO)</f>
        <v>9517.61</v>
      </c>
      <c r="AQ54" s="46">
        <f>SUMIF(DRE!$A:$A,'Base CF'!$B54,DRE!AP:AP)</f>
        <v>173535.29</v>
      </c>
      <c r="AR54" s="46">
        <f>SUMIF(DRE!$A:$A,'Base CF'!$B54,DRE!AQ:AQ)</f>
        <v>6507.61</v>
      </c>
      <c r="AS54" s="46">
        <f>SUMIF(DRE!$A:$A,'Base CF'!$B54,DRE!AR:AR)</f>
        <v>10192.799999999999</v>
      </c>
      <c r="AT54" s="46">
        <f>SUMIF(DRE!$A:$A,'Base CF'!$B54,DRE!AS:AS)</f>
        <v>13758.73</v>
      </c>
      <c r="AU54" s="46">
        <f>SUMIF(DRE!$A:$A,'Base CF'!$B54,DRE!AT:AT)</f>
        <v>10215.5</v>
      </c>
      <c r="AV54" s="46">
        <f>SUMIF(DRE!$A:$A,'Base CF'!$B54,DRE!AU:AU)</f>
        <v>127306.39</v>
      </c>
      <c r="AW54" s="46">
        <f>SUMIF(DRE!$A:$A,'Base CF'!$B54,DRE!AV:AV)</f>
        <v>1968.19</v>
      </c>
      <c r="AX54" s="46">
        <f>SUMIF(DRE!$A:$A,'Base CF'!$B54,DRE!AW:AW)</f>
        <v>141157.9</v>
      </c>
      <c r="AY54" s="46">
        <f>SUMIF(DRE!$A:$A,'Base CF'!$B54,DRE!AX:AX)</f>
        <v>0</v>
      </c>
      <c r="AZ54" s="46">
        <f>SUMIF(DRE!$A:$A,'Base CF'!$B54,DRE!AY:AY)</f>
        <v>5447.74</v>
      </c>
      <c r="BA54" s="46">
        <f>SUMIF(DRE!$A:$A,'Base CF'!$B54,DRE!AZ:AZ)</f>
        <v>13737.45</v>
      </c>
      <c r="BB54" s="46">
        <f>SUMIF(DRE!$A:$A,'Base CF'!$B54,DRE!BA:BA)</f>
        <v>65982.960000000006</v>
      </c>
      <c r="BC54" s="46">
        <f>SUMIF(DRE!$A:$A,'Base CF'!$B54,DRE!BB:BB)</f>
        <v>7625.87</v>
      </c>
      <c r="BD54" s="46">
        <f>SUMIF(DRE!$A:$A,'Base CF'!$B54,DRE!BC:BC)</f>
        <v>38958.550000000003</v>
      </c>
      <c r="BE54" s="46">
        <f>SUMIF(DRE!$A:$A,'Base CF'!$B54,DRE!BD:BD)</f>
        <v>35093.370000000003</v>
      </c>
      <c r="BF54" s="46">
        <f>SUMIF(DRE!$A:$A,'Base CF'!$B54,DRE!BE:BE)</f>
        <v>0</v>
      </c>
      <c r="BG54" s="46">
        <f>SUMIF(DRE!$A:$A,'Base CF'!$B54,DRE!BF:BF)</f>
        <v>198574.75</v>
      </c>
      <c r="BH54" s="46">
        <f>SUMIF(DRE!$A:$A,'Base CF'!$B54,DRE!BG:BG)</f>
        <v>187716.36</v>
      </c>
      <c r="BI54" s="46">
        <f>SUMIF(DRE!$A:$A,'Base CF'!$B54,DRE!BH:BH)</f>
        <v>166518.9170588</v>
      </c>
      <c r="BJ54" s="46">
        <f>SUMIF(DRE!$A:$A,'Base CF'!$B54,DRE!BI:BI)</f>
        <v>53331.93</v>
      </c>
      <c r="BK54" s="46">
        <f>SUMIF(DRE!$A:$A,'Base CF'!$B54,DRE!BJ:BJ)</f>
        <v>44235.28</v>
      </c>
      <c r="BL54" s="46">
        <f>SUMIF(DRE!$A:$A,'Base CF'!$B54,DRE!BK:BK)</f>
        <v>44235.28</v>
      </c>
      <c r="BM54" s="46">
        <f>SUMIF(DRE!$A:$A,'Base CF'!$B54,DRE!BL:BL)</f>
        <v>13755.28</v>
      </c>
      <c r="BN54" s="46">
        <f>SUMIF(DRE!$A:$A,'Base CF'!$B54,DRE!BM:BM)</f>
        <v>13755.28</v>
      </c>
      <c r="BO54" s="46">
        <f>SUMIF(DRE!$A:$A,'Base CF'!$B54,DRE!BN:BN)</f>
        <v>91855.28</v>
      </c>
      <c r="BP54" s="46">
        <f>SUMIF(DRE!$A:$A,'Base CF'!$B54,DRE!BO:BO)</f>
        <v>144125.28</v>
      </c>
      <c r="BQ54" s="46">
        <f>SUMIF(DRE!$A:$A,'Base CF'!$B54,DRE!BP:BP)</f>
        <v>127155.28</v>
      </c>
      <c r="BR54" s="46">
        <f>SUMIF(DRE!$A:$A,'Base CF'!$B54,DRE!BQ:BQ)</f>
        <v>103305.28</v>
      </c>
      <c r="BS54" s="46">
        <f>SUMIF(DRE!$A:$A,'Base CF'!$B54,DRE!BR:BR)</f>
        <v>121305.28</v>
      </c>
      <c r="BT54" s="46">
        <f>SUMIF(DRE!$A:$A,'Base CF'!$B54,DRE!BS:BS)</f>
        <v>13755.28</v>
      </c>
      <c r="BU54" s="46">
        <f>SUMIF(DRE!$A:$A,'Base CF'!$B54,DRE!BT:BT)</f>
        <v>13755.28</v>
      </c>
      <c r="BV54" s="46">
        <f>SUMIF(DRE!$A:$A,'Base CF'!$B54,DRE!BU:BU)</f>
        <v>13755.28</v>
      </c>
      <c r="BW54" s="46">
        <f>SUMIF(DRE!$A:$A,'Base CF'!$B54,DRE!BV:BV)</f>
        <v>44235.28</v>
      </c>
      <c r="BX54" s="46">
        <f>SUMIF(DRE!$A:$A,'Base CF'!$B54,DRE!BW:BW)</f>
        <v>44235.28</v>
      </c>
      <c r="BY54" s="46">
        <f>SUMIF(DRE!$A:$A,'Base CF'!$B54,DRE!BX:BX)</f>
        <v>24755.279999999999</v>
      </c>
      <c r="BZ54" s="46">
        <f>SUMIF(DRE!$A:$A,'Base CF'!$B54,DRE!BY:BY)</f>
        <v>62755.28</v>
      </c>
      <c r="CA54" s="46">
        <f>SUMIF(DRE!$A:$A,'Base CF'!$B54,DRE!BZ:BZ)</f>
        <v>30475.279999999999</v>
      </c>
      <c r="CB54" s="46">
        <f>SUMIF(DRE!$A:$A,'Base CF'!$B54,DRE!CA:CA)</f>
        <v>28355.279999999999</v>
      </c>
      <c r="CC54" s="46">
        <f>SUMIF(DRE!$A:$A,'Base CF'!$B54,DRE!CB:CB)</f>
        <v>176155.28</v>
      </c>
      <c r="CD54" s="46">
        <f>SUMIF(DRE!$A:$A,'Base CF'!$B54,DRE!CC:CC)</f>
        <v>103305.28</v>
      </c>
      <c r="CE54" s="46">
        <f>SUMIF(DRE!$A:$A,'Base CF'!$B54,DRE!CD:CD)</f>
        <v>201305.28</v>
      </c>
      <c r="CF54" s="46">
        <f>SUMIF(DRE!$A:$A,'Base CF'!$B54,DRE!CE:CE)</f>
        <v>13755.28</v>
      </c>
      <c r="CG54" s="46">
        <f>SUMIF(DRE!$A:$A,'Base CF'!$B54,DRE!CF:CF)</f>
        <v>13755.28</v>
      </c>
      <c r="CH54" s="46">
        <f>SUMIF(DRE!$A:$A,'Base CF'!$B54,DRE!CG:CG)</f>
        <v>13755.28</v>
      </c>
      <c r="CI54" s="46">
        <f>SUMIF(DRE!$A:$A,'Base CF'!$B54,DRE!CH:CH)</f>
        <v>44235.28</v>
      </c>
      <c r="CJ54" s="46">
        <f>SUMIF(DRE!$A:$A,'Base CF'!$B54,DRE!CI:CI)</f>
        <v>44235.28</v>
      </c>
      <c r="CK54" s="46">
        <f>SUMIF(DRE!$A:$A,'Base CF'!$B54,DRE!CJ:CJ)</f>
        <v>24755.279999999999</v>
      </c>
      <c r="CL54" s="46">
        <f>SUMIF(DRE!$A:$A,'Base CF'!$B54,DRE!CK:CK)</f>
        <v>137755.28</v>
      </c>
      <c r="CM54" s="46">
        <f>SUMIF(DRE!$A:$A,'Base CF'!$B54,DRE!CL:CL)</f>
        <v>30475.279999999999</v>
      </c>
      <c r="CN54" s="46">
        <f>SUMIF(DRE!$A:$A,'Base CF'!$B54,DRE!CM:CM)</f>
        <v>28355.279999999999</v>
      </c>
      <c r="CO54" s="46">
        <f>SUMIF(DRE!$A:$A,'Base CF'!$B54,DRE!CN:CN)</f>
        <v>176155.28</v>
      </c>
      <c r="CP54" s="46">
        <f>SUMIF(DRE!$A:$A,'Base CF'!$B54,DRE!CO:CO)</f>
        <v>103305.28</v>
      </c>
      <c r="CQ54" s="46">
        <f>SUMIF(DRE!$A:$A,'Base CF'!$B54,DRE!CP:CP)</f>
        <v>121305.28</v>
      </c>
      <c r="CR54" s="46">
        <f>SUMIF(DRE!$A:$A,'Base CF'!$B54,DRE!CQ:CQ)</f>
        <v>13755.28</v>
      </c>
      <c r="CS54" s="46">
        <f>SUMIF(DRE!$A:$A,'Base CF'!$B54,DRE!CR:CR)</f>
        <v>13755.28</v>
      </c>
      <c r="CT54" s="46">
        <f>SUMIF(DRE!$A:$A,'Base CF'!$B54,DRE!CS:CS)</f>
        <v>13755.28</v>
      </c>
      <c r="CU54" s="46">
        <f>SUMIF(DRE!$A:$A,'Base CF'!$B54,DRE!CT:CT)</f>
        <v>44235.28</v>
      </c>
      <c r="CV54" s="46">
        <f>SUMIF(DRE!$A:$A,'Base CF'!$B54,DRE!CU:CU)</f>
        <v>44235.28</v>
      </c>
      <c r="CW54" s="46">
        <f>SUMIF(DRE!$A:$A,'Base CF'!$B54,DRE!CV:CV)</f>
        <v>24755.279999999999</v>
      </c>
      <c r="CX54" s="46">
        <f>SUMIF(DRE!$A:$A,'Base CF'!$B54,DRE!CW:CW)</f>
        <v>62755.28</v>
      </c>
      <c r="CY54" s="46">
        <f>SUMIF(DRE!$A:$A,'Base CF'!$B54,DRE!CX:CX)</f>
        <v>30475.279999999999</v>
      </c>
      <c r="CZ54" s="46">
        <f>SUMIF(DRE!$A:$A,'Base CF'!$B54,DRE!CY:CY)</f>
        <v>21355.279999999999</v>
      </c>
      <c r="DA54" s="46">
        <f>SUMIF(DRE!$A:$A,'Base CF'!$B54,DRE!CZ:CZ)</f>
        <v>176155.28</v>
      </c>
      <c r="DB54" s="46">
        <f>SUMIF(DRE!$A:$A,'Base CF'!$B54,DRE!DA:DA)</f>
        <v>103305.28</v>
      </c>
      <c r="DC54" s="46">
        <f>SUMIF(DRE!$A:$A,'Base CF'!$B54,DRE!DB:DB)</f>
        <v>121305.28</v>
      </c>
      <c r="DD54" s="46">
        <f>SUMIF(DRE!$A:$A,'Base CF'!$B54,DRE!DC:DC)</f>
        <v>13755.28</v>
      </c>
      <c r="DE54" s="46">
        <f>SUMIF(DRE!$A:$A,'Base CF'!$B54,DRE!DD:DD)</f>
        <v>13755.28</v>
      </c>
      <c r="DF54" s="46">
        <f>SUMIF(DRE!$A:$A,'Base CF'!$B54,DRE!DE:DE)</f>
        <v>13755.28</v>
      </c>
    </row>
    <row r="55" spans="1:110" s="38" customFormat="1">
      <c r="B55" s="41" t="s">
        <v>650</v>
      </c>
      <c r="C55" s="45">
        <f>SUM(C56:C61)</f>
        <v>0</v>
      </c>
      <c r="D55" s="45">
        <f t="shared" ref="D55:BO55" si="45">SUM(D56:D61)</f>
        <v>0</v>
      </c>
      <c r="E55" s="45">
        <f t="shared" si="45"/>
        <v>0</v>
      </c>
      <c r="F55" s="45">
        <f t="shared" si="45"/>
        <v>0</v>
      </c>
      <c r="G55" s="45">
        <f t="shared" si="45"/>
        <v>9075</v>
      </c>
      <c r="H55" s="45">
        <f t="shared" si="45"/>
        <v>0</v>
      </c>
      <c r="I55" s="45">
        <f t="shared" si="45"/>
        <v>0</v>
      </c>
      <c r="J55" s="45">
        <f t="shared" si="45"/>
        <v>0</v>
      </c>
      <c r="K55" s="45">
        <f t="shared" si="45"/>
        <v>0</v>
      </c>
      <c r="L55" s="45">
        <f t="shared" si="45"/>
        <v>3975.4</v>
      </c>
      <c r="M55" s="45">
        <f t="shared" si="45"/>
        <v>0</v>
      </c>
      <c r="N55" s="45">
        <f t="shared" si="45"/>
        <v>0</v>
      </c>
      <c r="O55" s="45">
        <f t="shared" si="45"/>
        <v>0</v>
      </c>
      <c r="P55" s="45">
        <f t="shared" si="45"/>
        <v>0</v>
      </c>
      <c r="Q55" s="45">
        <f t="shared" si="45"/>
        <v>0</v>
      </c>
      <c r="R55" s="45">
        <f t="shared" si="45"/>
        <v>0</v>
      </c>
      <c r="S55" s="45">
        <f t="shared" si="45"/>
        <v>0</v>
      </c>
      <c r="T55" s="45">
        <f t="shared" si="45"/>
        <v>0</v>
      </c>
      <c r="U55" s="45">
        <f t="shared" si="45"/>
        <v>0</v>
      </c>
      <c r="V55" s="45">
        <f t="shared" si="45"/>
        <v>0</v>
      </c>
      <c r="W55" s="45">
        <f t="shared" si="45"/>
        <v>3630</v>
      </c>
      <c r="X55" s="45">
        <f t="shared" si="45"/>
        <v>0</v>
      </c>
      <c r="Y55" s="45">
        <f t="shared" si="45"/>
        <v>0</v>
      </c>
      <c r="Z55" s="45">
        <f t="shared" si="45"/>
        <v>0</v>
      </c>
      <c r="AA55" s="45">
        <f t="shared" si="45"/>
        <v>0</v>
      </c>
      <c r="AB55" s="45">
        <f t="shared" si="45"/>
        <v>0</v>
      </c>
      <c r="AC55" s="45">
        <f t="shared" si="45"/>
        <v>0</v>
      </c>
      <c r="AD55" s="45">
        <f t="shared" si="45"/>
        <v>0</v>
      </c>
      <c r="AE55" s="45">
        <f t="shared" si="45"/>
        <v>0</v>
      </c>
      <c r="AF55" s="45">
        <f t="shared" si="45"/>
        <v>0</v>
      </c>
      <c r="AG55" s="45">
        <f t="shared" si="45"/>
        <v>500</v>
      </c>
      <c r="AH55" s="45">
        <f t="shared" si="45"/>
        <v>0</v>
      </c>
      <c r="AI55" s="45">
        <f t="shared" si="45"/>
        <v>0</v>
      </c>
      <c r="AJ55" s="45">
        <f t="shared" si="45"/>
        <v>0</v>
      </c>
      <c r="AK55" s="45">
        <f t="shared" si="45"/>
        <v>0</v>
      </c>
      <c r="AL55" s="45">
        <f t="shared" si="45"/>
        <v>0</v>
      </c>
      <c r="AM55" s="45">
        <f t="shared" si="45"/>
        <v>0</v>
      </c>
      <c r="AN55" s="45">
        <f t="shared" si="45"/>
        <v>0</v>
      </c>
      <c r="AO55" s="45">
        <f t="shared" si="45"/>
        <v>0</v>
      </c>
      <c r="AP55" s="45">
        <f t="shared" si="45"/>
        <v>0</v>
      </c>
      <c r="AQ55" s="45">
        <f t="shared" si="45"/>
        <v>0</v>
      </c>
      <c r="AR55" s="45">
        <f t="shared" si="45"/>
        <v>0</v>
      </c>
      <c r="AS55" s="45">
        <f t="shared" si="45"/>
        <v>0</v>
      </c>
      <c r="AT55" s="45">
        <f t="shared" si="45"/>
        <v>0</v>
      </c>
      <c r="AU55" s="45">
        <f t="shared" si="45"/>
        <v>0</v>
      </c>
      <c r="AV55" s="45">
        <f t="shared" si="45"/>
        <v>0</v>
      </c>
      <c r="AW55" s="45">
        <f t="shared" si="45"/>
        <v>0</v>
      </c>
      <c r="AX55" s="45">
        <f t="shared" si="45"/>
        <v>0</v>
      </c>
      <c r="AY55" s="45">
        <f t="shared" si="45"/>
        <v>0</v>
      </c>
      <c r="AZ55" s="45">
        <f t="shared" si="45"/>
        <v>0</v>
      </c>
      <c r="BA55" s="45">
        <f t="shared" si="45"/>
        <v>0</v>
      </c>
      <c r="BB55" s="45">
        <f t="shared" si="45"/>
        <v>0</v>
      </c>
      <c r="BC55" s="45">
        <f t="shared" si="45"/>
        <v>0</v>
      </c>
      <c r="BD55" s="45">
        <f t="shared" si="45"/>
        <v>0</v>
      </c>
      <c r="BE55" s="45">
        <f t="shared" si="45"/>
        <v>0</v>
      </c>
      <c r="BF55" s="45">
        <f t="shared" si="45"/>
        <v>0</v>
      </c>
      <c r="BG55" s="45">
        <f t="shared" si="45"/>
        <v>0</v>
      </c>
      <c r="BH55" s="45">
        <f t="shared" si="45"/>
        <v>0</v>
      </c>
      <c r="BI55" s="45">
        <f t="shared" si="45"/>
        <v>0</v>
      </c>
      <c r="BJ55" s="45">
        <f t="shared" si="45"/>
        <v>0</v>
      </c>
      <c r="BK55" s="45">
        <f t="shared" si="45"/>
        <v>0</v>
      </c>
      <c r="BL55" s="45">
        <f t="shared" si="45"/>
        <v>0</v>
      </c>
      <c r="BM55" s="45">
        <f t="shared" si="45"/>
        <v>0</v>
      </c>
      <c r="BN55" s="45">
        <f t="shared" si="45"/>
        <v>0</v>
      </c>
      <c r="BO55" s="45">
        <f t="shared" si="45"/>
        <v>0</v>
      </c>
      <c r="BP55" s="45">
        <f t="shared" ref="BP55:CH55" si="46">SUM(BP56:BP61)</f>
        <v>0</v>
      </c>
      <c r="BQ55" s="45">
        <f t="shared" si="46"/>
        <v>0</v>
      </c>
      <c r="BR55" s="45">
        <f t="shared" si="46"/>
        <v>0</v>
      </c>
      <c r="BS55" s="45">
        <f t="shared" si="46"/>
        <v>0</v>
      </c>
      <c r="BT55" s="45">
        <f t="shared" si="46"/>
        <v>0</v>
      </c>
      <c r="BU55" s="45">
        <f t="shared" si="46"/>
        <v>0</v>
      </c>
      <c r="BV55" s="45">
        <f t="shared" si="46"/>
        <v>0</v>
      </c>
      <c r="BW55" s="45">
        <f t="shared" si="46"/>
        <v>0</v>
      </c>
      <c r="BX55" s="45">
        <f t="shared" si="46"/>
        <v>0</v>
      </c>
      <c r="BY55" s="45">
        <f t="shared" si="46"/>
        <v>0</v>
      </c>
      <c r="BZ55" s="45">
        <f t="shared" si="46"/>
        <v>0</v>
      </c>
      <c r="CA55" s="45">
        <f t="shared" si="46"/>
        <v>0</v>
      </c>
      <c r="CB55" s="45">
        <f t="shared" si="46"/>
        <v>0</v>
      </c>
      <c r="CC55" s="45">
        <f t="shared" si="46"/>
        <v>0</v>
      </c>
      <c r="CD55" s="45">
        <f t="shared" si="46"/>
        <v>0</v>
      </c>
      <c r="CE55" s="45">
        <f t="shared" si="46"/>
        <v>0</v>
      </c>
      <c r="CF55" s="45">
        <f t="shared" si="46"/>
        <v>0</v>
      </c>
      <c r="CG55" s="45">
        <f t="shared" si="46"/>
        <v>0</v>
      </c>
      <c r="CH55" s="45">
        <f t="shared" si="46"/>
        <v>0</v>
      </c>
      <c r="CI55" s="45">
        <f t="shared" ref="CI55:CT55" si="47">SUM(CI56:CI61)</f>
        <v>0</v>
      </c>
      <c r="CJ55" s="45">
        <f t="shared" si="47"/>
        <v>0</v>
      </c>
      <c r="CK55" s="45">
        <f t="shared" si="47"/>
        <v>0</v>
      </c>
      <c r="CL55" s="45">
        <f t="shared" si="47"/>
        <v>0</v>
      </c>
      <c r="CM55" s="45">
        <f t="shared" si="47"/>
        <v>0</v>
      </c>
      <c r="CN55" s="45">
        <f t="shared" si="47"/>
        <v>0</v>
      </c>
      <c r="CO55" s="45">
        <f t="shared" si="47"/>
        <v>0</v>
      </c>
      <c r="CP55" s="45">
        <f t="shared" si="47"/>
        <v>0</v>
      </c>
      <c r="CQ55" s="45">
        <f t="shared" si="47"/>
        <v>0</v>
      </c>
      <c r="CR55" s="45">
        <f t="shared" si="47"/>
        <v>0</v>
      </c>
      <c r="CS55" s="45">
        <f t="shared" si="47"/>
        <v>0</v>
      </c>
      <c r="CT55" s="45">
        <f t="shared" si="47"/>
        <v>0</v>
      </c>
      <c r="CU55" s="45">
        <f t="shared" ref="CU55:DF55" si="48">SUM(CU56:CU61)</f>
        <v>0</v>
      </c>
      <c r="CV55" s="45">
        <f t="shared" si="48"/>
        <v>0</v>
      </c>
      <c r="CW55" s="45">
        <f t="shared" si="48"/>
        <v>0</v>
      </c>
      <c r="CX55" s="45">
        <f t="shared" si="48"/>
        <v>0</v>
      </c>
      <c r="CY55" s="45">
        <f t="shared" si="48"/>
        <v>0</v>
      </c>
      <c r="CZ55" s="45">
        <f t="shared" si="48"/>
        <v>0</v>
      </c>
      <c r="DA55" s="45">
        <f t="shared" si="48"/>
        <v>0</v>
      </c>
      <c r="DB55" s="45">
        <f t="shared" si="48"/>
        <v>0</v>
      </c>
      <c r="DC55" s="45">
        <f t="shared" si="48"/>
        <v>0</v>
      </c>
      <c r="DD55" s="45">
        <f t="shared" si="48"/>
        <v>0</v>
      </c>
      <c r="DE55" s="45">
        <f t="shared" si="48"/>
        <v>0</v>
      </c>
      <c r="DF55" s="45">
        <f t="shared" si="48"/>
        <v>0</v>
      </c>
    </row>
    <row r="56" spans="1:110" outlineLevel="1">
      <c r="B56" s="37" t="s">
        <v>273</v>
      </c>
      <c r="C56" s="46">
        <f>SUMIF(DRE!$A:$A,'Base CF'!$B56,DRE!B:B)</f>
        <v>0</v>
      </c>
      <c r="D56" s="46">
        <f>SUMIF(DRE!$A:$A,'Base CF'!$B56,DRE!C:C)</f>
        <v>0</v>
      </c>
      <c r="E56" s="46">
        <f>SUMIF(DRE!$A:$A,'Base CF'!$B56,DRE!D:D)</f>
        <v>0</v>
      </c>
      <c r="F56" s="46">
        <f>SUMIF(DRE!$A:$A,'Base CF'!$B56,DRE!E:E)</f>
        <v>0</v>
      </c>
      <c r="G56" s="46">
        <f>SUMIF(DRE!$A:$A,'Base CF'!$B56,DRE!F:F)</f>
        <v>9075</v>
      </c>
      <c r="H56" s="46">
        <f>SUMIF(DRE!$A:$A,'Base CF'!$B56,DRE!G:G)</f>
        <v>0</v>
      </c>
      <c r="I56" s="46">
        <f>SUMIF(DRE!$A:$A,'Base CF'!$B56,DRE!H:H)</f>
        <v>0</v>
      </c>
      <c r="J56" s="46">
        <f>SUMIF(DRE!$A:$A,'Base CF'!$B56,DRE!I:I)</f>
        <v>0</v>
      </c>
      <c r="K56" s="46">
        <f>SUMIF(DRE!$A:$A,'Base CF'!$B56,DRE!J:J)</f>
        <v>0</v>
      </c>
      <c r="L56" s="46">
        <f>SUMIF(DRE!$A:$A,'Base CF'!$B56,DRE!K:K)</f>
        <v>3975.4</v>
      </c>
      <c r="M56" s="46">
        <f>SUMIF(DRE!$A:$A,'Base CF'!$B56,DRE!L:L)</f>
        <v>0</v>
      </c>
      <c r="N56" s="46">
        <f>SUMIF(DRE!$A:$A,'Base CF'!$B56,DRE!M:M)</f>
        <v>0</v>
      </c>
      <c r="O56" s="46">
        <f>SUMIF(DRE!$A:$A,'Base CF'!$B56,DRE!N:N)</f>
        <v>0</v>
      </c>
      <c r="P56" s="46">
        <f>SUMIF(DRE!$A:$A,'Base CF'!$B56,DRE!O:O)</f>
        <v>0</v>
      </c>
      <c r="Q56" s="46">
        <f>SUMIF(DRE!$A:$A,'Base CF'!$B56,DRE!P:P)</f>
        <v>0</v>
      </c>
      <c r="R56" s="46">
        <f>SUMIF(DRE!$A:$A,'Base CF'!$B56,DRE!Q:Q)</f>
        <v>0</v>
      </c>
      <c r="S56" s="46">
        <f>SUMIF(DRE!$A:$A,'Base CF'!$B56,DRE!R:R)</f>
        <v>0</v>
      </c>
      <c r="T56" s="46">
        <f>SUMIF(DRE!$A:$A,'Base CF'!$B56,DRE!S:S)</f>
        <v>0</v>
      </c>
      <c r="U56" s="46">
        <f>SUMIF(DRE!$A:$A,'Base CF'!$B56,DRE!T:T)</f>
        <v>0</v>
      </c>
      <c r="V56" s="46">
        <f>SUMIF(DRE!$A:$A,'Base CF'!$B56,DRE!U:U)</f>
        <v>0</v>
      </c>
      <c r="W56" s="46">
        <f>SUMIF(DRE!$A:$A,'Base CF'!$B56,DRE!V:V)</f>
        <v>3630</v>
      </c>
      <c r="X56" s="46">
        <f>SUMIF(DRE!$A:$A,'Base CF'!$B56,DRE!W:W)</f>
        <v>0</v>
      </c>
      <c r="Y56" s="46">
        <f>SUMIF(DRE!$A:$A,'Base CF'!$B56,DRE!X:X)</f>
        <v>0</v>
      </c>
      <c r="Z56" s="46">
        <f>SUMIF(DRE!$A:$A,'Base CF'!$B56,DRE!Y:Y)</f>
        <v>0</v>
      </c>
      <c r="AA56" s="46">
        <f>SUMIF(DRE!$A:$A,'Base CF'!$B56,DRE!Z:Z)</f>
        <v>0</v>
      </c>
      <c r="AB56" s="46">
        <f>SUMIF(DRE!$A:$A,'Base CF'!$B56,DRE!AA:AA)</f>
        <v>0</v>
      </c>
      <c r="AC56" s="46">
        <f>SUMIF(DRE!$A:$A,'Base CF'!$B56,DRE!AB:AB)</f>
        <v>0</v>
      </c>
      <c r="AD56" s="46">
        <f>SUMIF(DRE!$A:$A,'Base CF'!$B56,DRE!AC:AC)</f>
        <v>0</v>
      </c>
      <c r="AE56" s="46">
        <f>SUMIF(DRE!$A:$A,'Base CF'!$B56,DRE!AD:AD)</f>
        <v>0</v>
      </c>
      <c r="AF56" s="46">
        <f>SUMIF(DRE!$A:$A,'Base CF'!$B56,DRE!AE:AE)</f>
        <v>0</v>
      </c>
      <c r="AG56" s="46">
        <f>SUMIF(DRE!$A:$A,'Base CF'!$B56,DRE!AF:AF)</f>
        <v>500</v>
      </c>
      <c r="AH56" s="46">
        <f>SUMIF(DRE!$A:$A,'Base CF'!$B56,DRE!AG:AG)</f>
        <v>0</v>
      </c>
      <c r="AI56" s="46">
        <f>SUMIF(DRE!$A:$A,'Base CF'!$B56,DRE!AH:AH)</f>
        <v>0</v>
      </c>
      <c r="AJ56" s="46">
        <f>SUMIF(DRE!$A:$A,'Base CF'!$B56,DRE!AI:AI)</f>
        <v>0</v>
      </c>
      <c r="AK56" s="46">
        <f>SUMIF(DRE!$A:$A,'Base CF'!$B56,DRE!AJ:AJ)</f>
        <v>0</v>
      </c>
      <c r="AL56" s="46">
        <f>SUMIF(DRE!$A:$A,'Base CF'!$B56,DRE!AK:AK)</f>
        <v>0</v>
      </c>
      <c r="AM56" s="46">
        <f>SUMIF(DRE!$A:$A,'Base CF'!$B56,DRE!AL:AL)</f>
        <v>0</v>
      </c>
      <c r="AN56" s="46">
        <f>SUMIF(DRE!$A:$A,'Base CF'!$B56,DRE!AM:AM)</f>
        <v>0</v>
      </c>
      <c r="AO56" s="46">
        <f>SUMIF(DRE!$A:$A,'Base CF'!$B56,DRE!AN:AN)</f>
        <v>0</v>
      </c>
      <c r="AP56" s="46">
        <f>SUMIF(DRE!$A:$A,'Base CF'!$B56,DRE!AO:AO)</f>
        <v>0</v>
      </c>
      <c r="AQ56" s="46">
        <f>SUMIF(DRE!$A:$A,'Base CF'!$B56,DRE!AP:AP)</f>
        <v>0</v>
      </c>
      <c r="AR56" s="46">
        <f>SUMIF(DRE!$A:$A,'Base CF'!$B56,DRE!AQ:AQ)</f>
        <v>0</v>
      </c>
      <c r="AS56" s="46">
        <f>SUMIF(DRE!$A:$A,'Base CF'!$B56,DRE!AR:AR)</f>
        <v>0</v>
      </c>
      <c r="AT56" s="46">
        <f>SUMIF(DRE!$A:$A,'Base CF'!$B56,DRE!AS:AS)</f>
        <v>0</v>
      </c>
      <c r="AU56" s="46">
        <f>SUMIF(DRE!$A:$A,'Base CF'!$B56,DRE!AT:AT)</f>
        <v>0</v>
      </c>
      <c r="AV56" s="46">
        <f>SUMIF(DRE!$A:$A,'Base CF'!$B56,DRE!AU:AU)</f>
        <v>0</v>
      </c>
      <c r="AW56" s="46">
        <f>SUMIF(DRE!$A:$A,'Base CF'!$B56,DRE!AV:AV)</f>
        <v>0</v>
      </c>
      <c r="AX56" s="46">
        <f>SUMIF(DRE!$A:$A,'Base CF'!$B56,DRE!AW:AW)</f>
        <v>0</v>
      </c>
      <c r="AY56" s="46">
        <f>SUMIF(DRE!$A:$A,'Base CF'!$B56,DRE!AX:AX)</f>
        <v>0</v>
      </c>
      <c r="AZ56" s="46">
        <f>SUMIF(DRE!$A:$A,'Base CF'!$B56,DRE!AY:AY)</f>
        <v>0</v>
      </c>
      <c r="BA56" s="46">
        <f>SUMIF(DRE!$A:$A,'Base CF'!$B56,DRE!AZ:AZ)</f>
        <v>0</v>
      </c>
      <c r="BB56" s="46">
        <f>SUMIF(DRE!$A:$A,'Base CF'!$B56,DRE!BA:BA)</f>
        <v>0</v>
      </c>
      <c r="BC56" s="46">
        <f>SUMIF(DRE!$A:$A,'Base CF'!$B56,DRE!BB:BB)</f>
        <v>0</v>
      </c>
      <c r="BD56" s="46">
        <f>SUMIF(DRE!$A:$A,'Base CF'!$B56,DRE!BC:BC)</f>
        <v>0</v>
      </c>
      <c r="BE56" s="46">
        <f>SUMIF(DRE!$A:$A,'Base CF'!$B56,DRE!BD:BD)</f>
        <v>0</v>
      </c>
      <c r="BF56" s="46">
        <f>SUMIF(DRE!$A:$A,'Base CF'!$B56,DRE!BE:BE)</f>
        <v>0</v>
      </c>
      <c r="BG56" s="46">
        <f>SUMIF(DRE!$A:$A,'Base CF'!$B56,DRE!BF:BF)</f>
        <v>0</v>
      </c>
      <c r="BH56" s="46">
        <f>SUMIF(DRE!$A:$A,'Base CF'!$B56,DRE!BG:BG)</f>
        <v>0</v>
      </c>
      <c r="BI56" s="46">
        <f>SUMIF(DRE!$A:$A,'Base CF'!$B56,DRE!BH:BH)</f>
        <v>0</v>
      </c>
      <c r="BJ56" s="46">
        <f>SUMIF(DRE!$A:$A,'Base CF'!$B56,DRE!BI:BI)</f>
        <v>0</v>
      </c>
      <c r="BK56" s="46">
        <f>SUMIF(DRE!$A:$A,'Base CF'!$B56,DRE!BJ:BJ)</f>
        <v>0</v>
      </c>
      <c r="BL56" s="46">
        <f>SUMIF(DRE!$A:$A,'Base CF'!$B56,DRE!BK:BK)</f>
        <v>0</v>
      </c>
      <c r="BM56" s="46">
        <f>SUMIF(DRE!$A:$A,'Base CF'!$B56,DRE!BL:BL)</f>
        <v>0</v>
      </c>
      <c r="BN56" s="46">
        <f>SUMIF(DRE!$A:$A,'Base CF'!$B56,DRE!BM:BM)</f>
        <v>0</v>
      </c>
      <c r="BO56" s="46">
        <f>SUMIF(DRE!$A:$A,'Base CF'!$B56,DRE!BN:BN)</f>
        <v>0</v>
      </c>
      <c r="BP56" s="46">
        <f>SUMIF(DRE!$A:$A,'Base CF'!$B56,DRE!BO:BO)</f>
        <v>0</v>
      </c>
      <c r="BQ56" s="46">
        <f>SUMIF(DRE!$A:$A,'Base CF'!$B56,DRE!BP:BP)</f>
        <v>0</v>
      </c>
      <c r="BR56" s="46">
        <f>SUMIF(DRE!$A:$A,'Base CF'!$B56,DRE!BQ:BQ)</f>
        <v>0</v>
      </c>
      <c r="BS56" s="46">
        <f>SUMIF(DRE!$A:$A,'Base CF'!$B56,DRE!BR:BR)</f>
        <v>0</v>
      </c>
      <c r="BT56" s="46">
        <f>SUMIF(DRE!$A:$A,'Base CF'!$B56,DRE!BS:BS)</f>
        <v>0</v>
      </c>
      <c r="BU56" s="46">
        <f>SUMIF(DRE!$A:$A,'Base CF'!$B56,DRE!BT:BT)</f>
        <v>0</v>
      </c>
      <c r="BV56" s="46">
        <f>SUMIF(DRE!$A:$A,'Base CF'!$B56,DRE!BU:BU)</f>
        <v>0</v>
      </c>
      <c r="BW56" s="46">
        <f>SUMIF(DRE!$A:$A,'Base CF'!$B56,DRE!BV:BV)</f>
        <v>0</v>
      </c>
      <c r="BX56" s="46">
        <f>SUMIF(DRE!$A:$A,'Base CF'!$B56,DRE!BW:BW)</f>
        <v>0</v>
      </c>
      <c r="BY56" s="46">
        <f>SUMIF(DRE!$A:$A,'Base CF'!$B56,DRE!BX:BX)</f>
        <v>0</v>
      </c>
      <c r="BZ56" s="46">
        <f>SUMIF(DRE!$A:$A,'Base CF'!$B56,DRE!BY:BY)</f>
        <v>0</v>
      </c>
      <c r="CA56" s="46">
        <f>SUMIF(DRE!$A:$A,'Base CF'!$B56,DRE!BZ:BZ)</f>
        <v>0</v>
      </c>
      <c r="CB56" s="46">
        <f>SUMIF(DRE!$A:$A,'Base CF'!$B56,DRE!CA:CA)</f>
        <v>0</v>
      </c>
      <c r="CC56" s="46">
        <f>SUMIF(DRE!$A:$A,'Base CF'!$B56,DRE!CB:CB)</f>
        <v>0</v>
      </c>
      <c r="CD56" s="46">
        <f>SUMIF(DRE!$A:$A,'Base CF'!$B56,DRE!CC:CC)</f>
        <v>0</v>
      </c>
      <c r="CE56" s="46">
        <f>SUMIF(DRE!$A:$A,'Base CF'!$B56,DRE!CD:CD)</f>
        <v>0</v>
      </c>
      <c r="CF56" s="46">
        <f>SUMIF(DRE!$A:$A,'Base CF'!$B56,DRE!CE:CE)</f>
        <v>0</v>
      </c>
      <c r="CG56" s="46">
        <f>SUMIF(DRE!$A:$A,'Base CF'!$B56,DRE!CF:CF)</f>
        <v>0</v>
      </c>
      <c r="CH56" s="46">
        <f>SUMIF(DRE!$A:$A,'Base CF'!$B56,DRE!CG:CG)</f>
        <v>0</v>
      </c>
      <c r="CI56" s="46">
        <f>SUMIF(DRE!$A:$A,'Base CF'!$B56,DRE!CH:CH)</f>
        <v>0</v>
      </c>
      <c r="CJ56" s="46">
        <f>SUMIF(DRE!$A:$A,'Base CF'!$B56,DRE!CI:CI)</f>
        <v>0</v>
      </c>
      <c r="CK56" s="46">
        <f>SUMIF(DRE!$A:$A,'Base CF'!$B56,DRE!CJ:CJ)</f>
        <v>0</v>
      </c>
      <c r="CL56" s="46">
        <f>SUMIF(DRE!$A:$A,'Base CF'!$B56,DRE!CK:CK)</f>
        <v>0</v>
      </c>
      <c r="CM56" s="46">
        <f>SUMIF(DRE!$A:$A,'Base CF'!$B56,DRE!CL:CL)</f>
        <v>0</v>
      </c>
      <c r="CN56" s="46">
        <f>SUMIF(DRE!$A:$A,'Base CF'!$B56,DRE!CM:CM)</f>
        <v>0</v>
      </c>
      <c r="CO56" s="46">
        <f>SUMIF(DRE!$A:$A,'Base CF'!$B56,DRE!CN:CN)</f>
        <v>0</v>
      </c>
      <c r="CP56" s="46">
        <f>SUMIF(DRE!$A:$A,'Base CF'!$B56,DRE!CO:CO)</f>
        <v>0</v>
      </c>
      <c r="CQ56" s="46">
        <f>SUMIF(DRE!$A:$A,'Base CF'!$B56,DRE!CP:CP)</f>
        <v>0</v>
      </c>
      <c r="CR56" s="46">
        <f>SUMIF(DRE!$A:$A,'Base CF'!$B56,DRE!CQ:CQ)</f>
        <v>0</v>
      </c>
      <c r="CS56" s="46">
        <f>SUMIF(DRE!$A:$A,'Base CF'!$B56,DRE!CR:CR)</f>
        <v>0</v>
      </c>
      <c r="CT56" s="46">
        <f>SUMIF(DRE!$A:$A,'Base CF'!$B56,DRE!CS:CS)</f>
        <v>0</v>
      </c>
      <c r="CU56" s="46">
        <f>SUMIF(DRE!$A:$A,'Base CF'!$B56,DRE!CT:CT)</f>
        <v>0</v>
      </c>
      <c r="CV56" s="46">
        <f>SUMIF(DRE!$A:$A,'Base CF'!$B56,DRE!CU:CU)</f>
        <v>0</v>
      </c>
      <c r="CW56" s="46">
        <f>SUMIF(DRE!$A:$A,'Base CF'!$B56,DRE!CV:CV)</f>
        <v>0</v>
      </c>
      <c r="CX56" s="46">
        <f>SUMIF(DRE!$A:$A,'Base CF'!$B56,DRE!CW:CW)</f>
        <v>0</v>
      </c>
      <c r="CY56" s="46">
        <f>SUMIF(DRE!$A:$A,'Base CF'!$B56,DRE!CX:CX)</f>
        <v>0</v>
      </c>
      <c r="CZ56" s="46">
        <f>SUMIF(DRE!$A:$A,'Base CF'!$B56,DRE!CY:CY)</f>
        <v>0</v>
      </c>
      <c r="DA56" s="46">
        <f>SUMIF(DRE!$A:$A,'Base CF'!$B56,DRE!CZ:CZ)</f>
        <v>0</v>
      </c>
      <c r="DB56" s="46">
        <f>SUMIF(DRE!$A:$A,'Base CF'!$B56,DRE!DA:DA)</f>
        <v>0</v>
      </c>
      <c r="DC56" s="46">
        <f>SUMIF(DRE!$A:$A,'Base CF'!$B56,DRE!DB:DB)</f>
        <v>0</v>
      </c>
      <c r="DD56" s="46">
        <f>SUMIF(DRE!$A:$A,'Base CF'!$B56,DRE!DC:DC)</f>
        <v>0</v>
      </c>
      <c r="DE56" s="46">
        <f>SUMIF(DRE!$A:$A,'Base CF'!$B56,DRE!DD:DD)</f>
        <v>0</v>
      </c>
      <c r="DF56" s="46">
        <f>SUMIF(DRE!$A:$A,'Base CF'!$B56,DRE!DE:DE)</f>
        <v>0</v>
      </c>
    </row>
    <row r="57" spans="1:110" outlineLevel="1">
      <c r="B57" s="37" t="s">
        <v>1206</v>
      </c>
      <c r="C57" s="46">
        <f>SUMIF(DRE!$A:$A,'Base CF'!$B57,DRE!B:B)</f>
        <v>0</v>
      </c>
      <c r="D57" s="46">
        <f>SUMIF(DRE!$A:$A,'Base CF'!$B57,DRE!C:C)</f>
        <v>0</v>
      </c>
      <c r="E57" s="46">
        <f>SUMIF(DRE!$A:$A,'Base CF'!$B57,DRE!D:D)</f>
        <v>0</v>
      </c>
      <c r="F57" s="46">
        <f>SUMIF(DRE!$A:$A,'Base CF'!$B57,DRE!E:E)</f>
        <v>0</v>
      </c>
      <c r="G57" s="46">
        <f>SUMIF(DRE!$A:$A,'Base CF'!$B57,DRE!F:F)</f>
        <v>0</v>
      </c>
      <c r="H57" s="46">
        <f>SUMIF(DRE!$A:$A,'Base CF'!$B57,DRE!G:G)</f>
        <v>0</v>
      </c>
      <c r="I57" s="46">
        <f>SUMIF(DRE!$A:$A,'Base CF'!$B57,DRE!H:H)</f>
        <v>0</v>
      </c>
      <c r="J57" s="46">
        <f>SUMIF(DRE!$A:$A,'Base CF'!$B57,DRE!I:I)</f>
        <v>0</v>
      </c>
      <c r="K57" s="46">
        <f>SUMIF(DRE!$A:$A,'Base CF'!$B57,DRE!J:J)</f>
        <v>0</v>
      </c>
      <c r="L57" s="46">
        <f>SUMIF(DRE!$A:$A,'Base CF'!$B57,DRE!K:K)</f>
        <v>0</v>
      </c>
      <c r="M57" s="46">
        <f>SUMIF(DRE!$A:$A,'Base CF'!$B57,DRE!L:L)</f>
        <v>0</v>
      </c>
      <c r="N57" s="46">
        <f>SUMIF(DRE!$A:$A,'Base CF'!$B57,DRE!M:M)</f>
        <v>0</v>
      </c>
      <c r="O57" s="46">
        <f>SUMIF(DRE!$A:$A,'Base CF'!$B57,DRE!N:N)</f>
        <v>0</v>
      </c>
      <c r="P57" s="46">
        <f>SUMIF(DRE!$A:$A,'Base CF'!$B57,DRE!O:O)</f>
        <v>0</v>
      </c>
      <c r="Q57" s="46">
        <f>SUMIF(DRE!$A:$A,'Base CF'!$B57,DRE!P:P)</f>
        <v>0</v>
      </c>
      <c r="R57" s="46">
        <f>SUMIF(DRE!$A:$A,'Base CF'!$B57,DRE!Q:Q)</f>
        <v>0</v>
      </c>
      <c r="S57" s="46">
        <f>SUMIF(DRE!$A:$A,'Base CF'!$B57,DRE!R:R)</f>
        <v>0</v>
      </c>
      <c r="T57" s="46">
        <f>SUMIF(DRE!$A:$A,'Base CF'!$B57,DRE!S:S)</f>
        <v>0</v>
      </c>
      <c r="U57" s="46">
        <f>SUMIF(DRE!$A:$A,'Base CF'!$B57,DRE!T:T)</f>
        <v>0</v>
      </c>
      <c r="V57" s="46">
        <f>SUMIF(DRE!$A:$A,'Base CF'!$B57,DRE!U:U)</f>
        <v>0</v>
      </c>
      <c r="W57" s="46">
        <f>SUMIF(DRE!$A:$A,'Base CF'!$B57,DRE!V:V)</f>
        <v>0</v>
      </c>
      <c r="X57" s="46">
        <f>SUMIF(DRE!$A:$A,'Base CF'!$B57,DRE!W:W)</f>
        <v>0</v>
      </c>
      <c r="Y57" s="46">
        <f>SUMIF(DRE!$A:$A,'Base CF'!$B57,DRE!X:X)</f>
        <v>0</v>
      </c>
      <c r="Z57" s="46">
        <f>SUMIF(DRE!$A:$A,'Base CF'!$B57,DRE!Y:Y)</f>
        <v>0</v>
      </c>
      <c r="AA57" s="46">
        <f>SUMIF(DRE!$A:$A,'Base CF'!$B57,DRE!Z:Z)</f>
        <v>0</v>
      </c>
      <c r="AB57" s="46">
        <f>SUMIF(DRE!$A:$A,'Base CF'!$B57,DRE!AA:AA)</f>
        <v>0</v>
      </c>
      <c r="AC57" s="46">
        <f>SUMIF(DRE!$A:$A,'Base CF'!$B57,DRE!AB:AB)</f>
        <v>0</v>
      </c>
      <c r="AD57" s="46">
        <f>SUMIF(DRE!$A:$A,'Base CF'!$B57,DRE!AC:AC)</f>
        <v>0</v>
      </c>
      <c r="AE57" s="46">
        <f>SUMIF(DRE!$A:$A,'Base CF'!$B57,DRE!AD:AD)</f>
        <v>0</v>
      </c>
      <c r="AF57" s="46">
        <f>SUMIF(DRE!$A:$A,'Base CF'!$B57,DRE!AE:AE)</f>
        <v>0</v>
      </c>
      <c r="AG57" s="46">
        <f>SUMIF(DRE!$A:$A,'Base CF'!$B57,DRE!AF:AF)</f>
        <v>0</v>
      </c>
      <c r="AH57" s="46">
        <f>SUMIF(DRE!$A:$A,'Base CF'!$B57,DRE!AG:AG)</f>
        <v>0</v>
      </c>
      <c r="AI57" s="46">
        <f>SUMIF(DRE!$A:$A,'Base CF'!$B57,DRE!AH:AH)</f>
        <v>0</v>
      </c>
      <c r="AJ57" s="46">
        <f>SUMIF(DRE!$A:$A,'Base CF'!$B57,DRE!AI:AI)</f>
        <v>0</v>
      </c>
      <c r="AK57" s="46">
        <f>SUMIF(DRE!$A:$A,'Base CF'!$B57,DRE!AJ:AJ)</f>
        <v>0</v>
      </c>
      <c r="AL57" s="46">
        <f>SUMIF(DRE!$A:$A,'Base CF'!$B57,DRE!AK:AK)</f>
        <v>0</v>
      </c>
      <c r="AM57" s="46">
        <f>SUMIF(DRE!$A:$A,'Base CF'!$B57,DRE!AL:AL)</f>
        <v>0</v>
      </c>
      <c r="AN57" s="46">
        <f>SUMIF(DRE!$A:$A,'Base CF'!$B57,DRE!AM:AM)</f>
        <v>0</v>
      </c>
      <c r="AO57" s="46">
        <f>SUMIF(DRE!$A:$A,'Base CF'!$B57,DRE!AN:AN)</f>
        <v>0</v>
      </c>
      <c r="AP57" s="46">
        <f>SUMIF(DRE!$A:$A,'Base CF'!$B57,DRE!AO:AO)</f>
        <v>0</v>
      </c>
      <c r="AQ57" s="46">
        <f>SUMIF(DRE!$A:$A,'Base CF'!$B57,DRE!AP:AP)</f>
        <v>0</v>
      </c>
      <c r="AR57" s="46">
        <f>SUMIF(DRE!$A:$A,'Base CF'!$B57,DRE!AQ:AQ)</f>
        <v>0</v>
      </c>
      <c r="AS57" s="46">
        <f>SUMIF(DRE!$A:$A,'Base CF'!$B57,DRE!AR:AR)</f>
        <v>0</v>
      </c>
      <c r="AT57" s="46">
        <f>SUMIF(DRE!$A:$A,'Base CF'!$B57,DRE!AS:AS)</f>
        <v>0</v>
      </c>
      <c r="AU57" s="46">
        <f>SUMIF(DRE!$A:$A,'Base CF'!$B57,DRE!AT:AT)</f>
        <v>0</v>
      </c>
      <c r="AV57" s="46">
        <f>SUMIF(DRE!$A:$A,'Base CF'!$B57,DRE!AU:AU)</f>
        <v>0</v>
      </c>
      <c r="AW57" s="46">
        <f>SUMIF(DRE!$A:$A,'Base CF'!$B57,DRE!AV:AV)</f>
        <v>0</v>
      </c>
      <c r="AX57" s="46">
        <f>SUMIF(DRE!$A:$A,'Base CF'!$B57,DRE!AW:AW)</f>
        <v>0</v>
      </c>
      <c r="AY57" s="46">
        <f>SUMIF(DRE!$A:$A,'Base CF'!$B57,DRE!AX:AX)</f>
        <v>0</v>
      </c>
      <c r="AZ57" s="46">
        <f>SUMIF(DRE!$A:$A,'Base CF'!$B57,DRE!AY:AY)</f>
        <v>0</v>
      </c>
      <c r="BA57" s="46">
        <f>SUMIF(DRE!$A:$A,'Base CF'!$B57,DRE!AZ:AZ)</f>
        <v>0</v>
      </c>
      <c r="BB57" s="46">
        <f>SUMIF(DRE!$A:$A,'Base CF'!$B57,DRE!BA:BA)</f>
        <v>0</v>
      </c>
      <c r="BC57" s="46">
        <f>SUMIF(DRE!$A:$A,'Base CF'!$B57,DRE!BB:BB)</f>
        <v>0</v>
      </c>
      <c r="BD57" s="46">
        <f>SUMIF(DRE!$A:$A,'Base CF'!$B57,DRE!BC:BC)</f>
        <v>0</v>
      </c>
      <c r="BE57" s="46">
        <f>SUMIF(DRE!$A:$A,'Base CF'!$B57,DRE!BD:BD)</f>
        <v>0</v>
      </c>
      <c r="BF57" s="46">
        <f>SUMIF(DRE!$A:$A,'Base CF'!$B57,DRE!BE:BE)</f>
        <v>0</v>
      </c>
      <c r="BG57" s="46">
        <f>SUMIF(DRE!$A:$A,'Base CF'!$B57,DRE!BF:BF)</f>
        <v>0</v>
      </c>
      <c r="BH57" s="46">
        <f>SUMIF(DRE!$A:$A,'Base CF'!$B57,DRE!BG:BG)</f>
        <v>0</v>
      </c>
      <c r="BI57" s="46">
        <f>SUMIF(DRE!$A:$A,'Base CF'!$B57,DRE!BH:BH)</f>
        <v>0</v>
      </c>
      <c r="BJ57" s="46">
        <f>SUMIF(DRE!$A:$A,'Base CF'!$B57,DRE!BI:BI)</f>
        <v>0</v>
      </c>
      <c r="BK57" s="46">
        <f>SUMIF(DRE!$A:$A,'Base CF'!$B57,DRE!BJ:BJ)</f>
        <v>0</v>
      </c>
      <c r="BL57" s="46">
        <f>SUMIF(DRE!$A:$A,'Base CF'!$B57,DRE!BK:BK)</f>
        <v>0</v>
      </c>
      <c r="BM57" s="46">
        <f>SUMIF(DRE!$A:$A,'Base CF'!$B57,DRE!BL:BL)</f>
        <v>0</v>
      </c>
      <c r="BN57" s="46">
        <f>SUMIF(DRE!$A:$A,'Base CF'!$B57,DRE!BM:BM)</f>
        <v>0</v>
      </c>
      <c r="BO57" s="46">
        <f>SUMIF(DRE!$A:$A,'Base CF'!$B57,DRE!BN:BN)</f>
        <v>0</v>
      </c>
      <c r="BP57" s="46">
        <f>SUMIF(DRE!$A:$A,'Base CF'!$B57,DRE!BO:BO)</f>
        <v>0</v>
      </c>
      <c r="BQ57" s="46">
        <f>SUMIF(DRE!$A:$A,'Base CF'!$B57,DRE!BP:BP)</f>
        <v>0</v>
      </c>
      <c r="BR57" s="46">
        <f>SUMIF(DRE!$A:$A,'Base CF'!$B57,DRE!BQ:BQ)</f>
        <v>0</v>
      </c>
      <c r="BS57" s="46">
        <f>SUMIF(DRE!$A:$A,'Base CF'!$B57,DRE!BR:BR)</f>
        <v>0</v>
      </c>
      <c r="BT57" s="46">
        <f>SUMIF(DRE!$A:$A,'Base CF'!$B57,DRE!BS:BS)</f>
        <v>0</v>
      </c>
      <c r="BU57" s="46">
        <f>SUMIF(DRE!$A:$A,'Base CF'!$B57,DRE!BT:BT)</f>
        <v>0</v>
      </c>
      <c r="BV57" s="46">
        <f>SUMIF(DRE!$A:$A,'Base CF'!$B57,DRE!BU:BU)</f>
        <v>0</v>
      </c>
      <c r="BW57" s="46">
        <f>SUMIF(DRE!$A:$A,'Base CF'!$B57,DRE!BV:BV)</f>
        <v>0</v>
      </c>
      <c r="BX57" s="46">
        <f>SUMIF(DRE!$A:$A,'Base CF'!$B57,DRE!BW:BW)</f>
        <v>0</v>
      </c>
      <c r="BY57" s="46">
        <f>SUMIF(DRE!$A:$A,'Base CF'!$B57,DRE!BX:BX)</f>
        <v>0</v>
      </c>
      <c r="BZ57" s="46">
        <f>SUMIF(DRE!$A:$A,'Base CF'!$B57,DRE!BY:BY)</f>
        <v>0</v>
      </c>
      <c r="CA57" s="46">
        <f>SUMIF(DRE!$A:$A,'Base CF'!$B57,DRE!BZ:BZ)</f>
        <v>0</v>
      </c>
      <c r="CB57" s="46">
        <f>SUMIF(DRE!$A:$A,'Base CF'!$B57,DRE!CA:CA)</f>
        <v>0</v>
      </c>
      <c r="CC57" s="46">
        <f>SUMIF(DRE!$A:$A,'Base CF'!$B57,DRE!CB:CB)</f>
        <v>0</v>
      </c>
      <c r="CD57" s="46">
        <f>SUMIF(DRE!$A:$A,'Base CF'!$B57,DRE!CC:CC)</f>
        <v>0</v>
      </c>
      <c r="CE57" s="46">
        <f>SUMIF(DRE!$A:$A,'Base CF'!$B57,DRE!CD:CD)</f>
        <v>0</v>
      </c>
      <c r="CF57" s="46">
        <f>SUMIF(DRE!$A:$A,'Base CF'!$B57,DRE!CE:CE)</f>
        <v>0</v>
      </c>
      <c r="CG57" s="46">
        <f>SUMIF(DRE!$A:$A,'Base CF'!$B57,DRE!CF:CF)</f>
        <v>0</v>
      </c>
      <c r="CH57" s="46">
        <f>SUMIF(DRE!$A:$A,'Base CF'!$B57,DRE!CG:CG)</f>
        <v>0</v>
      </c>
      <c r="CI57" s="46">
        <f>SUMIF(DRE!$A:$A,'Base CF'!$B57,DRE!CH:CH)</f>
        <v>0</v>
      </c>
      <c r="CJ57" s="46">
        <f>SUMIF(DRE!$A:$A,'Base CF'!$B57,DRE!CI:CI)</f>
        <v>0</v>
      </c>
      <c r="CK57" s="46">
        <f>SUMIF(DRE!$A:$A,'Base CF'!$B57,DRE!CJ:CJ)</f>
        <v>0</v>
      </c>
      <c r="CL57" s="46">
        <f>SUMIF(DRE!$A:$A,'Base CF'!$B57,DRE!CK:CK)</f>
        <v>0</v>
      </c>
      <c r="CM57" s="46">
        <f>SUMIF(DRE!$A:$A,'Base CF'!$B57,DRE!CL:CL)</f>
        <v>0</v>
      </c>
      <c r="CN57" s="46">
        <f>SUMIF(DRE!$A:$A,'Base CF'!$B57,DRE!CM:CM)</f>
        <v>0</v>
      </c>
      <c r="CO57" s="46">
        <f>SUMIF(DRE!$A:$A,'Base CF'!$B57,DRE!CN:CN)</f>
        <v>0</v>
      </c>
      <c r="CP57" s="46">
        <f>SUMIF(DRE!$A:$A,'Base CF'!$B57,DRE!CO:CO)</f>
        <v>0</v>
      </c>
      <c r="CQ57" s="46">
        <f>SUMIF(DRE!$A:$A,'Base CF'!$B57,DRE!CP:CP)</f>
        <v>0</v>
      </c>
      <c r="CR57" s="46">
        <f>SUMIF(DRE!$A:$A,'Base CF'!$B57,DRE!CQ:CQ)</f>
        <v>0</v>
      </c>
      <c r="CS57" s="46">
        <f>SUMIF(DRE!$A:$A,'Base CF'!$B57,DRE!CR:CR)</f>
        <v>0</v>
      </c>
      <c r="CT57" s="46">
        <f>SUMIF(DRE!$A:$A,'Base CF'!$B57,DRE!CS:CS)</f>
        <v>0</v>
      </c>
      <c r="CU57" s="46">
        <f>SUMIF(DRE!$A:$A,'Base CF'!$B57,DRE!CT:CT)</f>
        <v>0</v>
      </c>
      <c r="CV57" s="46">
        <f>SUMIF(DRE!$A:$A,'Base CF'!$B57,DRE!CU:CU)</f>
        <v>0</v>
      </c>
      <c r="CW57" s="46">
        <f>SUMIF(DRE!$A:$A,'Base CF'!$B57,DRE!CV:CV)</f>
        <v>0</v>
      </c>
      <c r="CX57" s="46">
        <f>SUMIF(DRE!$A:$A,'Base CF'!$B57,DRE!CW:CW)</f>
        <v>0</v>
      </c>
      <c r="CY57" s="46">
        <f>SUMIF(DRE!$A:$A,'Base CF'!$B57,DRE!CX:CX)</f>
        <v>0</v>
      </c>
      <c r="CZ57" s="46">
        <f>SUMIF(DRE!$A:$A,'Base CF'!$B57,DRE!CY:CY)</f>
        <v>0</v>
      </c>
      <c r="DA57" s="46">
        <f>SUMIF(DRE!$A:$A,'Base CF'!$B57,DRE!CZ:CZ)</f>
        <v>0</v>
      </c>
      <c r="DB57" s="46">
        <f>SUMIF(DRE!$A:$A,'Base CF'!$B57,DRE!DA:DA)</f>
        <v>0</v>
      </c>
      <c r="DC57" s="46">
        <f>SUMIF(DRE!$A:$A,'Base CF'!$B57,DRE!DB:DB)</f>
        <v>0</v>
      </c>
      <c r="DD57" s="46">
        <f>SUMIF(DRE!$A:$A,'Base CF'!$B57,DRE!DC:DC)</f>
        <v>0</v>
      </c>
      <c r="DE57" s="46">
        <f>SUMIF(DRE!$A:$A,'Base CF'!$B57,DRE!DD:DD)</f>
        <v>0</v>
      </c>
      <c r="DF57" s="46">
        <f>SUMIF(DRE!$A:$A,'Base CF'!$B57,DRE!DE:DE)</f>
        <v>0</v>
      </c>
    </row>
    <row r="58" spans="1:110" outlineLevel="1">
      <c r="B58" s="37" t="s">
        <v>1207</v>
      </c>
      <c r="C58" s="46">
        <f>SUMIF(DRE!$A:$A,'Base CF'!$B58,DRE!B:B)</f>
        <v>0</v>
      </c>
      <c r="D58" s="46">
        <f>SUMIF(DRE!$A:$A,'Base CF'!$B58,DRE!C:C)</f>
        <v>0</v>
      </c>
      <c r="E58" s="46">
        <f>SUMIF(DRE!$A:$A,'Base CF'!$B58,DRE!D:D)</f>
        <v>0</v>
      </c>
      <c r="F58" s="46">
        <f>SUMIF(DRE!$A:$A,'Base CF'!$B58,DRE!E:E)</f>
        <v>0</v>
      </c>
      <c r="G58" s="46">
        <f>SUMIF(DRE!$A:$A,'Base CF'!$B58,DRE!F:F)</f>
        <v>0</v>
      </c>
      <c r="H58" s="46">
        <f>SUMIF(DRE!$A:$A,'Base CF'!$B58,DRE!G:G)</f>
        <v>0</v>
      </c>
      <c r="I58" s="46">
        <f>SUMIF(DRE!$A:$A,'Base CF'!$B58,DRE!H:H)</f>
        <v>0</v>
      </c>
      <c r="J58" s="46">
        <f>SUMIF(DRE!$A:$A,'Base CF'!$B58,DRE!I:I)</f>
        <v>0</v>
      </c>
      <c r="K58" s="46">
        <f>SUMIF(DRE!$A:$A,'Base CF'!$B58,DRE!J:J)</f>
        <v>0</v>
      </c>
      <c r="L58" s="46">
        <f>SUMIF(DRE!$A:$A,'Base CF'!$B58,DRE!K:K)</f>
        <v>0</v>
      </c>
      <c r="M58" s="46">
        <f>SUMIF(DRE!$A:$A,'Base CF'!$B58,DRE!L:L)</f>
        <v>0</v>
      </c>
      <c r="N58" s="46">
        <f>SUMIF(DRE!$A:$A,'Base CF'!$B58,DRE!M:M)</f>
        <v>0</v>
      </c>
      <c r="O58" s="46">
        <f>SUMIF(DRE!$A:$A,'Base CF'!$B58,DRE!N:N)</f>
        <v>0</v>
      </c>
      <c r="P58" s="46">
        <f>SUMIF(DRE!$A:$A,'Base CF'!$B58,DRE!O:O)</f>
        <v>0</v>
      </c>
      <c r="Q58" s="46">
        <f>SUMIF(DRE!$A:$A,'Base CF'!$B58,DRE!P:P)</f>
        <v>0</v>
      </c>
      <c r="R58" s="46">
        <f>SUMIF(DRE!$A:$A,'Base CF'!$B58,DRE!Q:Q)</f>
        <v>0</v>
      </c>
      <c r="S58" s="46">
        <f>SUMIF(DRE!$A:$A,'Base CF'!$B58,DRE!R:R)</f>
        <v>0</v>
      </c>
      <c r="T58" s="46">
        <f>SUMIF(DRE!$A:$A,'Base CF'!$B58,DRE!S:S)</f>
        <v>0</v>
      </c>
      <c r="U58" s="46">
        <f>SUMIF(DRE!$A:$A,'Base CF'!$B58,DRE!T:T)</f>
        <v>0</v>
      </c>
      <c r="V58" s="46">
        <f>SUMIF(DRE!$A:$A,'Base CF'!$B58,DRE!U:U)</f>
        <v>0</v>
      </c>
      <c r="W58" s="46">
        <f>SUMIF(DRE!$A:$A,'Base CF'!$B58,DRE!V:V)</f>
        <v>0</v>
      </c>
      <c r="X58" s="46">
        <f>SUMIF(DRE!$A:$A,'Base CF'!$B58,DRE!W:W)</f>
        <v>0</v>
      </c>
      <c r="Y58" s="46">
        <f>SUMIF(DRE!$A:$A,'Base CF'!$B58,DRE!X:X)</f>
        <v>0</v>
      </c>
      <c r="Z58" s="46">
        <f>SUMIF(DRE!$A:$A,'Base CF'!$B58,DRE!Y:Y)</f>
        <v>0</v>
      </c>
      <c r="AA58" s="46">
        <f>SUMIF(DRE!$A:$A,'Base CF'!$B58,DRE!Z:Z)</f>
        <v>0</v>
      </c>
      <c r="AB58" s="46">
        <f>SUMIF(DRE!$A:$A,'Base CF'!$B58,DRE!AA:AA)</f>
        <v>0</v>
      </c>
      <c r="AC58" s="46">
        <f>SUMIF(DRE!$A:$A,'Base CF'!$B58,DRE!AB:AB)</f>
        <v>0</v>
      </c>
      <c r="AD58" s="46">
        <f>SUMIF(DRE!$A:$A,'Base CF'!$B58,DRE!AC:AC)</f>
        <v>0</v>
      </c>
      <c r="AE58" s="46">
        <f>SUMIF(DRE!$A:$A,'Base CF'!$B58,DRE!AD:AD)</f>
        <v>0</v>
      </c>
      <c r="AF58" s="46">
        <f>SUMIF(DRE!$A:$A,'Base CF'!$B58,DRE!AE:AE)</f>
        <v>0</v>
      </c>
      <c r="AG58" s="46">
        <f>SUMIF(DRE!$A:$A,'Base CF'!$B58,DRE!AF:AF)</f>
        <v>0</v>
      </c>
      <c r="AH58" s="46">
        <f>SUMIF(DRE!$A:$A,'Base CF'!$B58,DRE!AG:AG)</f>
        <v>0</v>
      </c>
      <c r="AI58" s="46">
        <f>SUMIF(DRE!$A:$A,'Base CF'!$B58,DRE!AH:AH)</f>
        <v>0</v>
      </c>
      <c r="AJ58" s="46">
        <f>SUMIF(DRE!$A:$A,'Base CF'!$B58,DRE!AI:AI)</f>
        <v>0</v>
      </c>
      <c r="AK58" s="46">
        <f>SUMIF(DRE!$A:$A,'Base CF'!$B58,DRE!AJ:AJ)</f>
        <v>0</v>
      </c>
      <c r="AL58" s="46">
        <f>SUMIF(DRE!$A:$A,'Base CF'!$B58,DRE!AK:AK)</f>
        <v>0</v>
      </c>
      <c r="AM58" s="46">
        <f>SUMIF(DRE!$A:$A,'Base CF'!$B58,DRE!AL:AL)</f>
        <v>0</v>
      </c>
      <c r="AN58" s="46">
        <f>SUMIF(DRE!$A:$A,'Base CF'!$B58,DRE!AM:AM)</f>
        <v>0</v>
      </c>
      <c r="AO58" s="46">
        <f>SUMIF(DRE!$A:$A,'Base CF'!$B58,DRE!AN:AN)</f>
        <v>0</v>
      </c>
      <c r="AP58" s="46">
        <f>SUMIF(DRE!$A:$A,'Base CF'!$B58,DRE!AO:AO)</f>
        <v>0</v>
      </c>
      <c r="AQ58" s="46">
        <f>SUMIF(DRE!$A:$A,'Base CF'!$B58,DRE!AP:AP)</f>
        <v>0</v>
      </c>
      <c r="AR58" s="46">
        <f>SUMIF(DRE!$A:$A,'Base CF'!$B58,DRE!AQ:AQ)</f>
        <v>0</v>
      </c>
      <c r="AS58" s="46">
        <f>SUMIF(DRE!$A:$A,'Base CF'!$B58,DRE!AR:AR)</f>
        <v>0</v>
      </c>
      <c r="AT58" s="46">
        <f>SUMIF(DRE!$A:$A,'Base CF'!$B58,DRE!AS:AS)</f>
        <v>0</v>
      </c>
      <c r="AU58" s="46">
        <f>SUMIF(DRE!$A:$A,'Base CF'!$B58,DRE!AT:AT)</f>
        <v>0</v>
      </c>
      <c r="AV58" s="46">
        <f>SUMIF(DRE!$A:$A,'Base CF'!$B58,DRE!AU:AU)</f>
        <v>0</v>
      </c>
      <c r="AW58" s="46">
        <f>SUMIF(DRE!$A:$A,'Base CF'!$B58,DRE!AV:AV)</f>
        <v>0</v>
      </c>
      <c r="AX58" s="46">
        <f>SUMIF(DRE!$A:$A,'Base CF'!$B58,DRE!AW:AW)</f>
        <v>0</v>
      </c>
      <c r="AY58" s="46">
        <f>SUMIF(DRE!$A:$A,'Base CF'!$B58,DRE!AX:AX)</f>
        <v>0</v>
      </c>
      <c r="AZ58" s="46">
        <f>SUMIF(DRE!$A:$A,'Base CF'!$B58,DRE!AY:AY)</f>
        <v>0</v>
      </c>
      <c r="BA58" s="46">
        <f>SUMIF(DRE!$A:$A,'Base CF'!$B58,DRE!AZ:AZ)</f>
        <v>0</v>
      </c>
      <c r="BB58" s="46">
        <f>SUMIF(DRE!$A:$A,'Base CF'!$B58,DRE!BA:BA)</f>
        <v>0</v>
      </c>
      <c r="BC58" s="46">
        <f>SUMIF(DRE!$A:$A,'Base CF'!$B58,DRE!BB:BB)</f>
        <v>0</v>
      </c>
      <c r="BD58" s="46">
        <f>SUMIF(DRE!$A:$A,'Base CF'!$B58,DRE!BC:BC)</f>
        <v>0</v>
      </c>
      <c r="BE58" s="46">
        <f>SUMIF(DRE!$A:$A,'Base CF'!$B58,DRE!BD:BD)</f>
        <v>0</v>
      </c>
      <c r="BF58" s="46">
        <f>SUMIF(DRE!$A:$A,'Base CF'!$B58,DRE!BE:BE)</f>
        <v>0</v>
      </c>
      <c r="BG58" s="46">
        <f>SUMIF(DRE!$A:$A,'Base CF'!$B58,DRE!BF:BF)</f>
        <v>0</v>
      </c>
      <c r="BH58" s="46">
        <f>SUMIF(DRE!$A:$A,'Base CF'!$B58,DRE!BG:BG)</f>
        <v>0</v>
      </c>
      <c r="BI58" s="46">
        <f>SUMIF(DRE!$A:$A,'Base CF'!$B58,DRE!BH:BH)</f>
        <v>0</v>
      </c>
      <c r="BJ58" s="46">
        <f>SUMIF(DRE!$A:$A,'Base CF'!$B58,DRE!BI:BI)</f>
        <v>0</v>
      </c>
      <c r="BK58" s="46">
        <f>SUMIF(DRE!$A:$A,'Base CF'!$B58,DRE!BJ:BJ)</f>
        <v>0</v>
      </c>
      <c r="BL58" s="46">
        <f>SUMIF(DRE!$A:$A,'Base CF'!$B58,DRE!BK:BK)</f>
        <v>0</v>
      </c>
      <c r="BM58" s="46">
        <f>SUMIF(DRE!$A:$A,'Base CF'!$B58,DRE!BL:BL)</f>
        <v>0</v>
      </c>
      <c r="BN58" s="46">
        <f>SUMIF(DRE!$A:$A,'Base CF'!$B58,DRE!BM:BM)</f>
        <v>0</v>
      </c>
      <c r="BO58" s="46">
        <f>SUMIF(DRE!$A:$A,'Base CF'!$B58,DRE!BN:BN)</f>
        <v>0</v>
      </c>
      <c r="BP58" s="46">
        <f>SUMIF(DRE!$A:$A,'Base CF'!$B58,DRE!BO:BO)</f>
        <v>0</v>
      </c>
      <c r="BQ58" s="46">
        <f>SUMIF(DRE!$A:$A,'Base CF'!$B58,DRE!BP:BP)</f>
        <v>0</v>
      </c>
      <c r="BR58" s="46">
        <f>SUMIF(DRE!$A:$A,'Base CF'!$B58,DRE!BQ:BQ)</f>
        <v>0</v>
      </c>
      <c r="BS58" s="46">
        <f>SUMIF(DRE!$A:$A,'Base CF'!$B58,DRE!BR:BR)</f>
        <v>0</v>
      </c>
      <c r="BT58" s="46">
        <f>SUMIF(DRE!$A:$A,'Base CF'!$B58,DRE!BS:BS)</f>
        <v>0</v>
      </c>
      <c r="BU58" s="46">
        <f>SUMIF(DRE!$A:$A,'Base CF'!$B58,DRE!BT:BT)</f>
        <v>0</v>
      </c>
      <c r="BV58" s="46">
        <f>SUMIF(DRE!$A:$A,'Base CF'!$B58,DRE!BU:BU)</f>
        <v>0</v>
      </c>
      <c r="BW58" s="46">
        <f>SUMIF(DRE!$A:$A,'Base CF'!$B58,DRE!BV:BV)</f>
        <v>0</v>
      </c>
      <c r="BX58" s="46">
        <f>SUMIF(DRE!$A:$A,'Base CF'!$B58,DRE!BW:BW)</f>
        <v>0</v>
      </c>
      <c r="BY58" s="46">
        <f>SUMIF(DRE!$A:$A,'Base CF'!$B58,DRE!BX:BX)</f>
        <v>0</v>
      </c>
      <c r="BZ58" s="46">
        <f>SUMIF(DRE!$A:$A,'Base CF'!$B58,DRE!BY:BY)</f>
        <v>0</v>
      </c>
      <c r="CA58" s="46">
        <f>SUMIF(DRE!$A:$A,'Base CF'!$B58,DRE!BZ:BZ)</f>
        <v>0</v>
      </c>
      <c r="CB58" s="46">
        <f>SUMIF(DRE!$A:$A,'Base CF'!$B58,DRE!CA:CA)</f>
        <v>0</v>
      </c>
      <c r="CC58" s="46">
        <f>SUMIF(DRE!$A:$A,'Base CF'!$B58,DRE!CB:CB)</f>
        <v>0</v>
      </c>
      <c r="CD58" s="46">
        <f>SUMIF(DRE!$A:$A,'Base CF'!$B58,DRE!CC:CC)</f>
        <v>0</v>
      </c>
      <c r="CE58" s="46">
        <f>SUMIF(DRE!$A:$A,'Base CF'!$B58,DRE!CD:CD)</f>
        <v>0</v>
      </c>
      <c r="CF58" s="46">
        <f>SUMIF(DRE!$A:$A,'Base CF'!$B58,DRE!CE:CE)</f>
        <v>0</v>
      </c>
      <c r="CG58" s="46">
        <f>SUMIF(DRE!$A:$A,'Base CF'!$B58,DRE!CF:CF)</f>
        <v>0</v>
      </c>
      <c r="CH58" s="46">
        <f>SUMIF(DRE!$A:$A,'Base CF'!$B58,DRE!CG:CG)</f>
        <v>0</v>
      </c>
      <c r="CI58" s="46">
        <f>SUMIF(DRE!$A:$A,'Base CF'!$B58,DRE!CH:CH)</f>
        <v>0</v>
      </c>
      <c r="CJ58" s="46">
        <f>SUMIF(DRE!$A:$A,'Base CF'!$B58,DRE!CI:CI)</f>
        <v>0</v>
      </c>
      <c r="CK58" s="46">
        <f>SUMIF(DRE!$A:$A,'Base CF'!$B58,DRE!CJ:CJ)</f>
        <v>0</v>
      </c>
      <c r="CL58" s="46">
        <f>SUMIF(DRE!$A:$A,'Base CF'!$B58,DRE!CK:CK)</f>
        <v>0</v>
      </c>
      <c r="CM58" s="46">
        <f>SUMIF(DRE!$A:$A,'Base CF'!$B58,DRE!CL:CL)</f>
        <v>0</v>
      </c>
      <c r="CN58" s="46">
        <f>SUMIF(DRE!$A:$A,'Base CF'!$B58,DRE!CM:CM)</f>
        <v>0</v>
      </c>
      <c r="CO58" s="46">
        <f>SUMIF(DRE!$A:$A,'Base CF'!$B58,DRE!CN:CN)</f>
        <v>0</v>
      </c>
      <c r="CP58" s="46">
        <f>SUMIF(DRE!$A:$A,'Base CF'!$B58,DRE!CO:CO)</f>
        <v>0</v>
      </c>
      <c r="CQ58" s="46">
        <f>SUMIF(DRE!$A:$A,'Base CF'!$B58,DRE!CP:CP)</f>
        <v>0</v>
      </c>
      <c r="CR58" s="46">
        <f>SUMIF(DRE!$A:$A,'Base CF'!$B58,DRE!CQ:CQ)</f>
        <v>0</v>
      </c>
      <c r="CS58" s="46">
        <f>SUMIF(DRE!$A:$A,'Base CF'!$B58,DRE!CR:CR)</f>
        <v>0</v>
      </c>
      <c r="CT58" s="46">
        <f>SUMIF(DRE!$A:$A,'Base CF'!$B58,DRE!CS:CS)</f>
        <v>0</v>
      </c>
      <c r="CU58" s="46">
        <f>SUMIF(DRE!$A:$A,'Base CF'!$B58,DRE!CT:CT)</f>
        <v>0</v>
      </c>
      <c r="CV58" s="46">
        <f>SUMIF(DRE!$A:$A,'Base CF'!$B58,DRE!CU:CU)</f>
        <v>0</v>
      </c>
      <c r="CW58" s="46">
        <f>SUMIF(DRE!$A:$A,'Base CF'!$B58,DRE!CV:CV)</f>
        <v>0</v>
      </c>
      <c r="CX58" s="46">
        <f>SUMIF(DRE!$A:$A,'Base CF'!$B58,DRE!CW:CW)</f>
        <v>0</v>
      </c>
      <c r="CY58" s="46">
        <f>SUMIF(DRE!$A:$A,'Base CF'!$B58,DRE!CX:CX)</f>
        <v>0</v>
      </c>
      <c r="CZ58" s="46">
        <f>SUMIF(DRE!$A:$A,'Base CF'!$B58,DRE!CY:CY)</f>
        <v>0</v>
      </c>
      <c r="DA58" s="46">
        <f>SUMIF(DRE!$A:$A,'Base CF'!$B58,DRE!CZ:CZ)</f>
        <v>0</v>
      </c>
      <c r="DB58" s="46">
        <f>SUMIF(DRE!$A:$A,'Base CF'!$B58,DRE!DA:DA)</f>
        <v>0</v>
      </c>
      <c r="DC58" s="46">
        <f>SUMIF(DRE!$A:$A,'Base CF'!$B58,DRE!DB:DB)</f>
        <v>0</v>
      </c>
      <c r="DD58" s="46">
        <f>SUMIF(DRE!$A:$A,'Base CF'!$B58,DRE!DC:DC)</f>
        <v>0</v>
      </c>
      <c r="DE58" s="46">
        <f>SUMIF(DRE!$A:$A,'Base CF'!$B58,DRE!DD:DD)</f>
        <v>0</v>
      </c>
      <c r="DF58" s="46">
        <f>SUMIF(DRE!$A:$A,'Base CF'!$B58,DRE!DE:DE)</f>
        <v>0</v>
      </c>
    </row>
    <row r="59" spans="1:110" outlineLevel="1">
      <c r="B59" s="37" t="s">
        <v>1208</v>
      </c>
      <c r="C59" s="46">
        <f>SUMIF(DRE!$A:$A,'Base CF'!$B59,DRE!B:B)</f>
        <v>0</v>
      </c>
      <c r="D59" s="46">
        <f>SUMIF(DRE!$A:$A,'Base CF'!$B59,DRE!C:C)</f>
        <v>0</v>
      </c>
      <c r="E59" s="46">
        <f>SUMIF(DRE!$A:$A,'Base CF'!$B59,DRE!D:D)</f>
        <v>0</v>
      </c>
      <c r="F59" s="46">
        <f>SUMIF(DRE!$A:$A,'Base CF'!$B59,DRE!E:E)</f>
        <v>0</v>
      </c>
      <c r="G59" s="46">
        <f>SUMIF(DRE!$A:$A,'Base CF'!$B59,DRE!F:F)</f>
        <v>0</v>
      </c>
      <c r="H59" s="46">
        <f>SUMIF(DRE!$A:$A,'Base CF'!$B59,DRE!G:G)</f>
        <v>0</v>
      </c>
      <c r="I59" s="46">
        <f>SUMIF(DRE!$A:$A,'Base CF'!$B59,DRE!H:H)</f>
        <v>0</v>
      </c>
      <c r="J59" s="46">
        <f>SUMIF(DRE!$A:$A,'Base CF'!$B59,DRE!I:I)</f>
        <v>0</v>
      </c>
      <c r="K59" s="46">
        <f>SUMIF(DRE!$A:$A,'Base CF'!$B59,DRE!J:J)</f>
        <v>0</v>
      </c>
      <c r="L59" s="46">
        <f>SUMIF(DRE!$A:$A,'Base CF'!$B59,DRE!K:K)</f>
        <v>0</v>
      </c>
      <c r="M59" s="46">
        <f>SUMIF(DRE!$A:$A,'Base CF'!$B59,DRE!L:L)</f>
        <v>0</v>
      </c>
      <c r="N59" s="46">
        <f>SUMIF(DRE!$A:$A,'Base CF'!$B59,DRE!M:M)</f>
        <v>0</v>
      </c>
      <c r="O59" s="46">
        <f>SUMIF(DRE!$A:$A,'Base CF'!$B59,DRE!N:N)</f>
        <v>0</v>
      </c>
      <c r="P59" s="46">
        <f>SUMIF(DRE!$A:$A,'Base CF'!$B59,DRE!O:O)</f>
        <v>0</v>
      </c>
      <c r="Q59" s="46">
        <f>SUMIF(DRE!$A:$A,'Base CF'!$B59,DRE!P:P)</f>
        <v>0</v>
      </c>
      <c r="R59" s="46">
        <f>SUMIF(DRE!$A:$A,'Base CF'!$B59,DRE!Q:Q)</f>
        <v>0</v>
      </c>
      <c r="S59" s="46">
        <f>SUMIF(DRE!$A:$A,'Base CF'!$B59,DRE!R:R)</f>
        <v>0</v>
      </c>
      <c r="T59" s="46">
        <f>SUMIF(DRE!$A:$A,'Base CF'!$B59,DRE!S:S)</f>
        <v>0</v>
      </c>
      <c r="U59" s="46">
        <f>SUMIF(DRE!$A:$A,'Base CF'!$B59,DRE!T:T)</f>
        <v>0</v>
      </c>
      <c r="V59" s="46">
        <f>SUMIF(DRE!$A:$A,'Base CF'!$B59,DRE!U:U)</f>
        <v>0</v>
      </c>
      <c r="W59" s="46">
        <f>SUMIF(DRE!$A:$A,'Base CF'!$B59,DRE!V:V)</f>
        <v>0</v>
      </c>
      <c r="X59" s="46">
        <f>SUMIF(DRE!$A:$A,'Base CF'!$B59,DRE!W:W)</f>
        <v>0</v>
      </c>
      <c r="Y59" s="46">
        <f>SUMIF(DRE!$A:$A,'Base CF'!$B59,DRE!X:X)</f>
        <v>0</v>
      </c>
      <c r="Z59" s="46">
        <f>SUMIF(DRE!$A:$A,'Base CF'!$B59,DRE!Y:Y)</f>
        <v>0</v>
      </c>
      <c r="AA59" s="46">
        <f>SUMIF(DRE!$A:$A,'Base CF'!$B59,DRE!Z:Z)</f>
        <v>0</v>
      </c>
      <c r="AB59" s="46">
        <f>SUMIF(DRE!$A:$A,'Base CF'!$B59,DRE!AA:AA)</f>
        <v>0</v>
      </c>
      <c r="AC59" s="46">
        <f>SUMIF(DRE!$A:$A,'Base CF'!$B59,DRE!AB:AB)</f>
        <v>0</v>
      </c>
      <c r="AD59" s="46">
        <f>SUMIF(DRE!$A:$A,'Base CF'!$B59,DRE!AC:AC)</f>
        <v>0</v>
      </c>
      <c r="AE59" s="46">
        <f>SUMIF(DRE!$A:$A,'Base CF'!$B59,DRE!AD:AD)</f>
        <v>0</v>
      </c>
      <c r="AF59" s="46">
        <f>SUMIF(DRE!$A:$A,'Base CF'!$B59,DRE!AE:AE)</f>
        <v>0</v>
      </c>
      <c r="AG59" s="46">
        <f>SUMIF(DRE!$A:$A,'Base CF'!$B59,DRE!AF:AF)</f>
        <v>0</v>
      </c>
      <c r="AH59" s="46">
        <f>SUMIF(DRE!$A:$A,'Base CF'!$B59,DRE!AG:AG)</f>
        <v>0</v>
      </c>
      <c r="AI59" s="46">
        <f>SUMIF(DRE!$A:$A,'Base CF'!$B59,DRE!AH:AH)</f>
        <v>0</v>
      </c>
      <c r="AJ59" s="46">
        <f>SUMIF(DRE!$A:$A,'Base CF'!$B59,DRE!AI:AI)</f>
        <v>0</v>
      </c>
      <c r="AK59" s="46">
        <f>SUMIF(DRE!$A:$A,'Base CF'!$B59,DRE!AJ:AJ)</f>
        <v>0</v>
      </c>
      <c r="AL59" s="46">
        <f>SUMIF(DRE!$A:$A,'Base CF'!$B59,DRE!AK:AK)</f>
        <v>0</v>
      </c>
      <c r="AM59" s="46">
        <f>SUMIF(DRE!$A:$A,'Base CF'!$B59,DRE!AL:AL)</f>
        <v>0</v>
      </c>
      <c r="AN59" s="46">
        <f>SUMIF(DRE!$A:$A,'Base CF'!$B59,DRE!AM:AM)</f>
        <v>0</v>
      </c>
      <c r="AO59" s="46">
        <f>SUMIF(DRE!$A:$A,'Base CF'!$B59,DRE!AN:AN)</f>
        <v>0</v>
      </c>
      <c r="AP59" s="46">
        <f>SUMIF(DRE!$A:$A,'Base CF'!$B59,DRE!AO:AO)</f>
        <v>0</v>
      </c>
      <c r="AQ59" s="46">
        <f>SUMIF(DRE!$A:$A,'Base CF'!$B59,DRE!AP:AP)</f>
        <v>0</v>
      </c>
      <c r="AR59" s="46">
        <f>SUMIF(DRE!$A:$A,'Base CF'!$B59,DRE!AQ:AQ)</f>
        <v>0</v>
      </c>
      <c r="AS59" s="46">
        <f>SUMIF(DRE!$A:$A,'Base CF'!$B59,DRE!AR:AR)</f>
        <v>0</v>
      </c>
      <c r="AT59" s="46">
        <f>SUMIF(DRE!$A:$A,'Base CF'!$B59,DRE!AS:AS)</f>
        <v>0</v>
      </c>
      <c r="AU59" s="46">
        <f>SUMIF(DRE!$A:$A,'Base CF'!$B59,DRE!AT:AT)</f>
        <v>0</v>
      </c>
      <c r="AV59" s="46">
        <f>SUMIF(DRE!$A:$A,'Base CF'!$B59,DRE!AU:AU)</f>
        <v>0</v>
      </c>
      <c r="AW59" s="46">
        <f>SUMIF(DRE!$A:$A,'Base CF'!$B59,DRE!AV:AV)</f>
        <v>0</v>
      </c>
      <c r="AX59" s="46">
        <f>SUMIF(DRE!$A:$A,'Base CF'!$B59,DRE!AW:AW)</f>
        <v>0</v>
      </c>
      <c r="AY59" s="46">
        <f>SUMIF(DRE!$A:$A,'Base CF'!$B59,DRE!AX:AX)</f>
        <v>0</v>
      </c>
      <c r="AZ59" s="46">
        <f>SUMIF(DRE!$A:$A,'Base CF'!$B59,DRE!AY:AY)</f>
        <v>0</v>
      </c>
      <c r="BA59" s="46">
        <f>SUMIF(DRE!$A:$A,'Base CF'!$B59,DRE!AZ:AZ)</f>
        <v>0</v>
      </c>
      <c r="BB59" s="46">
        <f>SUMIF(DRE!$A:$A,'Base CF'!$B59,DRE!BA:BA)</f>
        <v>0</v>
      </c>
      <c r="BC59" s="46">
        <f>SUMIF(DRE!$A:$A,'Base CF'!$B59,DRE!BB:BB)</f>
        <v>0</v>
      </c>
      <c r="BD59" s="46">
        <f>SUMIF(DRE!$A:$A,'Base CF'!$B59,DRE!BC:BC)</f>
        <v>0</v>
      </c>
      <c r="BE59" s="46">
        <f>SUMIF(DRE!$A:$A,'Base CF'!$B59,DRE!BD:BD)</f>
        <v>0</v>
      </c>
      <c r="BF59" s="46">
        <f>SUMIF(DRE!$A:$A,'Base CF'!$B59,DRE!BE:BE)</f>
        <v>0</v>
      </c>
      <c r="BG59" s="46">
        <f>SUMIF(DRE!$A:$A,'Base CF'!$B59,DRE!BF:BF)</f>
        <v>0</v>
      </c>
      <c r="BH59" s="46">
        <f>SUMIF(DRE!$A:$A,'Base CF'!$B59,DRE!BG:BG)</f>
        <v>0</v>
      </c>
      <c r="BI59" s="46">
        <f>SUMIF(DRE!$A:$A,'Base CF'!$B59,DRE!BH:BH)</f>
        <v>0</v>
      </c>
      <c r="BJ59" s="46">
        <f>SUMIF(DRE!$A:$A,'Base CF'!$B59,DRE!BI:BI)</f>
        <v>0</v>
      </c>
      <c r="BK59" s="46">
        <f>SUMIF(DRE!$A:$A,'Base CF'!$B59,DRE!BJ:BJ)</f>
        <v>0</v>
      </c>
      <c r="BL59" s="46">
        <f>SUMIF(DRE!$A:$A,'Base CF'!$B59,DRE!BK:BK)</f>
        <v>0</v>
      </c>
      <c r="BM59" s="46">
        <f>SUMIF(DRE!$A:$A,'Base CF'!$B59,DRE!BL:BL)</f>
        <v>0</v>
      </c>
      <c r="BN59" s="46">
        <f>SUMIF(DRE!$A:$A,'Base CF'!$B59,DRE!BM:BM)</f>
        <v>0</v>
      </c>
      <c r="BO59" s="46">
        <f>SUMIF(DRE!$A:$A,'Base CF'!$B59,DRE!BN:BN)</f>
        <v>0</v>
      </c>
      <c r="BP59" s="46">
        <f>SUMIF(DRE!$A:$A,'Base CF'!$B59,DRE!BO:BO)</f>
        <v>0</v>
      </c>
      <c r="BQ59" s="46">
        <f>SUMIF(DRE!$A:$A,'Base CF'!$B59,DRE!BP:BP)</f>
        <v>0</v>
      </c>
      <c r="BR59" s="46">
        <f>SUMIF(DRE!$A:$A,'Base CF'!$B59,DRE!BQ:BQ)</f>
        <v>0</v>
      </c>
      <c r="BS59" s="46">
        <f>SUMIF(DRE!$A:$A,'Base CF'!$B59,DRE!BR:BR)</f>
        <v>0</v>
      </c>
      <c r="BT59" s="46">
        <f>SUMIF(DRE!$A:$A,'Base CF'!$B59,DRE!BS:BS)</f>
        <v>0</v>
      </c>
      <c r="BU59" s="46">
        <f>SUMIF(DRE!$A:$A,'Base CF'!$B59,DRE!BT:BT)</f>
        <v>0</v>
      </c>
      <c r="BV59" s="46">
        <f>SUMIF(DRE!$A:$A,'Base CF'!$B59,DRE!BU:BU)</f>
        <v>0</v>
      </c>
      <c r="BW59" s="46">
        <f>SUMIF(DRE!$A:$A,'Base CF'!$B59,DRE!BV:BV)</f>
        <v>0</v>
      </c>
      <c r="BX59" s="46">
        <f>SUMIF(DRE!$A:$A,'Base CF'!$B59,DRE!BW:BW)</f>
        <v>0</v>
      </c>
      <c r="BY59" s="46">
        <f>SUMIF(DRE!$A:$A,'Base CF'!$B59,DRE!BX:BX)</f>
        <v>0</v>
      </c>
      <c r="BZ59" s="46">
        <f>SUMIF(DRE!$A:$A,'Base CF'!$B59,DRE!BY:BY)</f>
        <v>0</v>
      </c>
      <c r="CA59" s="46">
        <f>SUMIF(DRE!$A:$A,'Base CF'!$B59,DRE!BZ:BZ)</f>
        <v>0</v>
      </c>
      <c r="CB59" s="46">
        <f>SUMIF(DRE!$A:$A,'Base CF'!$B59,DRE!CA:CA)</f>
        <v>0</v>
      </c>
      <c r="CC59" s="46">
        <f>SUMIF(DRE!$A:$A,'Base CF'!$B59,DRE!CB:CB)</f>
        <v>0</v>
      </c>
      <c r="CD59" s="46">
        <f>SUMIF(DRE!$A:$A,'Base CF'!$B59,DRE!CC:CC)</f>
        <v>0</v>
      </c>
      <c r="CE59" s="46">
        <f>SUMIF(DRE!$A:$A,'Base CF'!$B59,DRE!CD:CD)</f>
        <v>0</v>
      </c>
      <c r="CF59" s="46">
        <f>SUMIF(DRE!$A:$A,'Base CF'!$B59,DRE!CE:CE)</f>
        <v>0</v>
      </c>
      <c r="CG59" s="46">
        <f>SUMIF(DRE!$A:$A,'Base CF'!$B59,DRE!CF:CF)</f>
        <v>0</v>
      </c>
      <c r="CH59" s="46">
        <f>SUMIF(DRE!$A:$A,'Base CF'!$B59,DRE!CG:CG)</f>
        <v>0</v>
      </c>
      <c r="CI59" s="46">
        <f>SUMIF(DRE!$A:$A,'Base CF'!$B59,DRE!CH:CH)</f>
        <v>0</v>
      </c>
      <c r="CJ59" s="46">
        <f>SUMIF(DRE!$A:$A,'Base CF'!$B59,DRE!CI:CI)</f>
        <v>0</v>
      </c>
      <c r="CK59" s="46">
        <f>SUMIF(DRE!$A:$A,'Base CF'!$B59,DRE!CJ:CJ)</f>
        <v>0</v>
      </c>
      <c r="CL59" s="46">
        <f>SUMIF(DRE!$A:$A,'Base CF'!$B59,DRE!CK:CK)</f>
        <v>0</v>
      </c>
      <c r="CM59" s="46">
        <f>SUMIF(DRE!$A:$A,'Base CF'!$B59,DRE!CL:CL)</f>
        <v>0</v>
      </c>
      <c r="CN59" s="46">
        <f>SUMIF(DRE!$A:$A,'Base CF'!$B59,DRE!CM:CM)</f>
        <v>0</v>
      </c>
      <c r="CO59" s="46">
        <f>SUMIF(DRE!$A:$A,'Base CF'!$B59,DRE!CN:CN)</f>
        <v>0</v>
      </c>
      <c r="CP59" s="46">
        <f>SUMIF(DRE!$A:$A,'Base CF'!$B59,DRE!CO:CO)</f>
        <v>0</v>
      </c>
      <c r="CQ59" s="46">
        <f>SUMIF(DRE!$A:$A,'Base CF'!$B59,DRE!CP:CP)</f>
        <v>0</v>
      </c>
      <c r="CR59" s="46">
        <f>SUMIF(DRE!$A:$A,'Base CF'!$B59,DRE!CQ:CQ)</f>
        <v>0</v>
      </c>
      <c r="CS59" s="46">
        <f>SUMIF(DRE!$A:$A,'Base CF'!$B59,DRE!CR:CR)</f>
        <v>0</v>
      </c>
      <c r="CT59" s="46">
        <f>SUMIF(DRE!$A:$A,'Base CF'!$B59,DRE!CS:CS)</f>
        <v>0</v>
      </c>
      <c r="CU59" s="46">
        <f>SUMIF(DRE!$A:$A,'Base CF'!$B59,DRE!CT:CT)</f>
        <v>0</v>
      </c>
      <c r="CV59" s="46">
        <f>SUMIF(DRE!$A:$A,'Base CF'!$B59,DRE!CU:CU)</f>
        <v>0</v>
      </c>
      <c r="CW59" s="46">
        <f>SUMIF(DRE!$A:$A,'Base CF'!$B59,DRE!CV:CV)</f>
        <v>0</v>
      </c>
      <c r="CX59" s="46">
        <f>SUMIF(DRE!$A:$A,'Base CF'!$B59,DRE!CW:CW)</f>
        <v>0</v>
      </c>
      <c r="CY59" s="46">
        <f>SUMIF(DRE!$A:$A,'Base CF'!$B59,DRE!CX:CX)</f>
        <v>0</v>
      </c>
      <c r="CZ59" s="46">
        <f>SUMIF(DRE!$A:$A,'Base CF'!$B59,DRE!CY:CY)</f>
        <v>0</v>
      </c>
      <c r="DA59" s="46">
        <f>SUMIF(DRE!$A:$A,'Base CF'!$B59,DRE!CZ:CZ)</f>
        <v>0</v>
      </c>
      <c r="DB59" s="46">
        <f>SUMIF(DRE!$A:$A,'Base CF'!$B59,DRE!DA:DA)</f>
        <v>0</v>
      </c>
      <c r="DC59" s="46">
        <f>SUMIF(DRE!$A:$A,'Base CF'!$B59,DRE!DB:DB)</f>
        <v>0</v>
      </c>
      <c r="DD59" s="46">
        <f>SUMIF(DRE!$A:$A,'Base CF'!$B59,DRE!DC:DC)</f>
        <v>0</v>
      </c>
      <c r="DE59" s="46">
        <f>SUMIF(DRE!$A:$A,'Base CF'!$B59,DRE!DD:DD)</f>
        <v>0</v>
      </c>
      <c r="DF59" s="46">
        <f>SUMIF(DRE!$A:$A,'Base CF'!$B59,DRE!DE:DE)</f>
        <v>0</v>
      </c>
    </row>
    <row r="60" spans="1:110" outlineLevel="1">
      <c r="B60" s="37" t="s">
        <v>1209</v>
      </c>
      <c r="C60" s="46">
        <f>SUMIF(DRE!$A:$A,'Base CF'!$B60,DRE!B:B)</f>
        <v>0</v>
      </c>
      <c r="D60" s="46">
        <f>SUMIF(DRE!$A:$A,'Base CF'!$B60,DRE!C:C)</f>
        <v>0</v>
      </c>
      <c r="E60" s="46">
        <f>SUMIF(DRE!$A:$A,'Base CF'!$B60,DRE!D:D)</f>
        <v>0</v>
      </c>
      <c r="F60" s="46">
        <f>SUMIF(DRE!$A:$A,'Base CF'!$B60,DRE!E:E)</f>
        <v>0</v>
      </c>
      <c r="G60" s="46">
        <f>SUMIF(DRE!$A:$A,'Base CF'!$B60,DRE!F:F)</f>
        <v>0</v>
      </c>
      <c r="H60" s="46">
        <f>SUMIF(DRE!$A:$A,'Base CF'!$B60,DRE!G:G)</f>
        <v>0</v>
      </c>
      <c r="I60" s="46">
        <f>SUMIF(DRE!$A:$A,'Base CF'!$B60,DRE!H:H)</f>
        <v>0</v>
      </c>
      <c r="J60" s="46">
        <f>SUMIF(DRE!$A:$A,'Base CF'!$B60,DRE!I:I)</f>
        <v>0</v>
      </c>
      <c r="K60" s="46">
        <f>SUMIF(DRE!$A:$A,'Base CF'!$B60,DRE!J:J)</f>
        <v>0</v>
      </c>
      <c r="L60" s="46">
        <f>SUMIF(DRE!$A:$A,'Base CF'!$B60,DRE!K:K)</f>
        <v>0</v>
      </c>
      <c r="M60" s="46">
        <f>SUMIF(DRE!$A:$A,'Base CF'!$B60,DRE!L:L)</f>
        <v>0</v>
      </c>
      <c r="N60" s="46">
        <f>SUMIF(DRE!$A:$A,'Base CF'!$B60,DRE!M:M)</f>
        <v>0</v>
      </c>
      <c r="O60" s="46">
        <f>SUMIF(DRE!$A:$A,'Base CF'!$B60,DRE!N:N)</f>
        <v>0</v>
      </c>
      <c r="P60" s="46">
        <f>SUMIF(DRE!$A:$A,'Base CF'!$B60,DRE!O:O)</f>
        <v>0</v>
      </c>
      <c r="Q60" s="46">
        <f>SUMIF(DRE!$A:$A,'Base CF'!$B60,DRE!P:P)</f>
        <v>0</v>
      </c>
      <c r="R60" s="46">
        <f>SUMIF(DRE!$A:$A,'Base CF'!$B60,DRE!Q:Q)</f>
        <v>0</v>
      </c>
      <c r="S60" s="46">
        <f>SUMIF(DRE!$A:$A,'Base CF'!$B60,DRE!R:R)</f>
        <v>0</v>
      </c>
      <c r="T60" s="46">
        <f>SUMIF(DRE!$A:$A,'Base CF'!$B60,DRE!S:S)</f>
        <v>0</v>
      </c>
      <c r="U60" s="46">
        <f>SUMIF(DRE!$A:$A,'Base CF'!$B60,DRE!T:T)</f>
        <v>0</v>
      </c>
      <c r="V60" s="46">
        <f>SUMIF(DRE!$A:$A,'Base CF'!$B60,DRE!U:U)</f>
        <v>0</v>
      </c>
      <c r="W60" s="46">
        <f>SUMIF(DRE!$A:$A,'Base CF'!$B60,DRE!V:V)</f>
        <v>0</v>
      </c>
      <c r="X60" s="46">
        <f>SUMIF(DRE!$A:$A,'Base CF'!$B60,DRE!W:W)</f>
        <v>0</v>
      </c>
      <c r="Y60" s="46">
        <f>SUMIF(DRE!$A:$A,'Base CF'!$B60,DRE!X:X)</f>
        <v>0</v>
      </c>
      <c r="Z60" s="46">
        <f>SUMIF(DRE!$A:$A,'Base CF'!$B60,DRE!Y:Y)</f>
        <v>0</v>
      </c>
      <c r="AA60" s="46">
        <f>SUMIF(DRE!$A:$A,'Base CF'!$B60,DRE!Z:Z)</f>
        <v>0</v>
      </c>
      <c r="AB60" s="46">
        <f>SUMIF(DRE!$A:$A,'Base CF'!$B60,DRE!AA:AA)</f>
        <v>0</v>
      </c>
      <c r="AC60" s="46">
        <f>SUMIF(DRE!$A:$A,'Base CF'!$B60,DRE!AB:AB)</f>
        <v>0</v>
      </c>
      <c r="AD60" s="46">
        <f>SUMIF(DRE!$A:$A,'Base CF'!$B60,DRE!AC:AC)</f>
        <v>0</v>
      </c>
      <c r="AE60" s="46">
        <f>SUMIF(DRE!$A:$A,'Base CF'!$B60,DRE!AD:AD)</f>
        <v>0</v>
      </c>
      <c r="AF60" s="46">
        <f>SUMIF(DRE!$A:$A,'Base CF'!$B60,DRE!AE:AE)</f>
        <v>0</v>
      </c>
      <c r="AG60" s="46">
        <f>SUMIF(DRE!$A:$A,'Base CF'!$B60,DRE!AF:AF)</f>
        <v>0</v>
      </c>
      <c r="AH60" s="46">
        <f>SUMIF(DRE!$A:$A,'Base CF'!$B60,DRE!AG:AG)</f>
        <v>0</v>
      </c>
      <c r="AI60" s="46">
        <f>SUMIF(DRE!$A:$A,'Base CF'!$B60,DRE!AH:AH)</f>
        <v>0</v>
      </c>
      <c r="AJ60" s="46">
        <f>SUMIF(DRE!$A:$A,'Base CF'!$B60,DRE!AI:AI)</f>
        <v>0</v>
      </c>
      <c r="AK60" s="46">
        <f>SUMIF(DRE!$A:$A,'Base CF'!$B60,DRE!AJ:AJ)</f>
        <v>0</v>
      </c>
      <c r="AL60" s="46">
        <f>SUMIF(DRE!$A:$A,'Base CF'!$B60,DRE!AK:AK)</f>
        <v>0</v>
      </c>
      <c r="AM60" s="46">
        <f>SUMIF(DRE!$A:$A,'Base CF'!$B60,DRE!AL:AL)</f>
        <v>0</v>
      </c>
      <c r="AN60" s="46">
        <f>SUMIF(DRE!$A:$A,'Base CF'!$B60,DRE!AM:AM)</f>
        <v>0</v>
      </c>
      <c r="AO60" s="46">
        <f>SUMIF(DRE!$A:$A,'Base CF'!$B60,DRE!AN:AN)</f>
        <v>0</v>
      </c>
      <c r="AP60" s="46">
        <f>SUMIF(DRE!$A:$A,'Base CF'!$B60,DRE!AO:AO)</f>
        <v>0</v>
      </c>
      <c r="AQ60" s="46">
        <f>SUMIF(DRE!$A:$A,'Base CF'!$B60,DRE!AP:AP)</f>
        <v>0</v>
      </c>
      <c r="AR60" s="46">
        <f>SUMIF(DRE!$A:$A,'Base CF'!$B60,DRE!AQ:AQ)</f>
        <v>0</v>
      </c>
      <c r="AS60" s="46">
        <f>SUMIF(DRE!$A:$A,'Base CF'!$B60,DRE!AR:AR)</f>
        <v>0</v>
      </c>
      <c r="AT60" s="46">
        <f>SUMIF(DRE!$A:$A,'Base CF'!$B60,DRE!AS:AS)</f>
        <v>0</v>
      </c>
      <c r="AU60" s="46">
        <f>SUMIF(DRE!$A:$A,'Base CF'!$B60,DRE!AT:AT)</f>
        <v>0</v>
      </c>
      <c r="AV60" s="46">
        <f>SUMIF(DRE!$A:$A,'Base CF'!$B60,DRE!AU:AU)</f>
        <v>0</v>
      </c>
      <c r="AW60" s="46">
        <f>SUMIF(DRE!$A:$A,'Base CF'!$B60,DRE!AV:AV)</f>
        <v>0</v>
      </c>
      <c r="AX60" s="46">
        <f>SUMIF(DRE!$A:$A,'Base CF'!$B60,DRE!AW:AW)</f>
        <v>0</v>
      </c>
      <c r="AY60" s="46">
        <f>SUMIF(DRE!$A:$A,'Base CF'!$B60,DRE!AX:AX)</f>
        <v>0</v>
      </c>
      <c r="AZ60" s="46">
        <f>SUMIF(DRE!$A:$A,'Base CF'!$B60,DRE!AY:AY)</f>
        <v>0</v>
      </c>
      <c r="BA60" s="46">
        <f>SUMIF(DRE!$A:$A,'Base CF'!$B60,DRE!AZ:AZ)</f>
        <v>0</v>
      </c>
      <c r="BB60" s="46">
        <f>SUMIF(DRE!$A:$A,'Base CF'!$B60,DRE!BA:BA)</f>
        <v>0</v>
      </c>
      <c r="BC60" s="46">
        <f>SUMIF(DRE!$A:$A,'Base CF'!$B60,DRE!BB:BB)</f>
        <v>0</v>
      </c>
      <c r="BD60" s="46">
        <f>SUMIF(DRE!$A:$A,'Base CF'!$B60,DRE!BC:BC)</f>
        <v>0</v>
      </c>
      <c r="BE60" s="46">
        <f>SUMIF(DRE!$A:$A,'Base CF'!$B60,DRE!BD:BD)</f>
        <v>0</v>
      </c>
      <c r="BF60" s="46">
        <f>SUMIF(DRE!$A:$A,'Base CF'!$B60,DRE!BE:BE)</f>
        <v>0</v>
      </c>
      <c r="BG60" s="46">
        <f>SUMIF(DRE!$A:$A,'Base CF'!$B60,DRE!BF:BF)</f>
        <v>0</v>
      </c>
      <c r="BH60" s="46">
        <f>SUMIF(DRE!$A:$A,'Base CF'!$B60,DRE!BG:BG)</f>
        <v>0</v>
      </c>
      <c r="BI60" s="46">
        <f>SUMIF(DRE!$A:$A,'Base CF'!$B60,DRE!BH:BH)</f>
        <v>0</v>
      </c>
      <c r="BJ60" s="46">
        <f>SUMIF(DRE!$A:$A,'Base CF'!$B60,DRE!BI:BI)</f>
        <v>0</v>
      </c>
      <c r="BK60" s="46">
        <f>SUMIF(DRE!$A:$A,'Base CF'!$B60,DRE!BJ:BJ)</f>
        <v>0</v>
      </c>
      <c r="BL60" s="46">
        <f>SUMIF(DRE!$A:$A,'Base CF'!$B60,DRE!BK:BK)</f>
        <v>0</v>
      </c>
      <c r="BM60" s="46">
        <f>SUMIF(DRE!$A:$A,'Base CF'!$B60,DRE!BL:BL)</f>
        <v>0</v>
      </c>
      <c r="BN60" s="46">
        <f>SUMIF(DRE!$A:$A,'Base CF'!$B60,DRE!BM:BM)</f>
        <v>0</v>
      </c>
      <c r="BO60" s="46">
        <f>SUMIF(DRE!$A:$A,'Base CF'!$B60,DRE!BN:BN)</f>
        <v>0</v>
      </c>
      <c r="BP60" s="46">
        <f>SUMIF(DRE!$A:$A,'Base CF'!$B60,DRE!BO:BO)</f>
        <v>0</v>
      </c>
      <c r="BQ60" s="46">
        <f>SUMIF(DRE!$A:$A,'Base CF'!$B60,DRE!BP:BP)</f>
        <v>0</v>
      </c>
      <c r="BR60" s="46">
        <f>SUMIF(DRE!$A:$A,'Base CF'!$B60,DRE!BQ:BQ)</f>
        <v>0</v>
      </c>
      <c r="BS60" s="46">
        <f>SUMIF(DRE!$A:$A,'Base CF'!$B60,DRE!BR:BR)</f>
        <v>0</v>
      </c>
      <c r="BT60" s="46">
        <f>SUMIF(DRE!$A:$A,'Base CF'!$B60,DRE!BS:BS)</f>
        <v>0</v>
      </c>
      <c r="BU60" s="46">
        <f>SUMIF(DRE!$A:$A,'Base CF'!$B60,DRE!BT:BT)</f>
        <v>0</v>
      </c>
      <c r="BV60" s="46">
        <f>SUMIF(DRE!$A:$A,'Base CF'!$B60,DRE!BU:BU)</f>
        <v>0</v>
      </c>
      <c r="BW60" s="46">
        <f>SUMIF(DRE!$A:$A,'Base CF'!$B60,DRE!BV:BV)</f>
        <v>0</v>
      </c>
      <c r="BX60" s="46">
        <f>SUMIF(DRE!$A:$A,'Base CF'!$B60,DRE!BW:BW)</f>
        <v>0</v>
      </c>
      <c r="BY60" s="46">
        <f>SUMIF(DRE!$A:$A,'Base CF'!$B60,DRE!BX:BX)</f>
        <v>0</v>
      </c>
      <c r="BZ60" s="46">
        <f>SUMIF(DRE!$A:$A,'Base CF'!$B60,DRE!BY:BY)</f>
        <v>0</v>
      </c>
      <c r="CA60" s="46">
        <f>SUMIF(DRE!$A:$A,'Base CF'!$B60,DRE!BZ:BZ)</f>
        <v>0</v>
      </c>
      <c r="CB60" s="46">
        <f>SUMIF(DRE!$A:$A,'Base CF'!$B60,DRE!CA:CA)</f>
        <v>0</v>
      </c>
      <c r="CC60" s="46">
        <f>SUMIF(DRE!$A:$A,'Base CF'!$B60,DRE!CB:CB)</f>
        <v>0</v>
      </c>
      <c r="CD60" s="46">
        <f>SUMIF(DRE!$A:$A,'Base CF'!$B60,DRE!CC:CC)</f>
        <v>0</v>
      </c>
      <c r="CE60" s="46">
        <f>SUMIF(DRE!$A:$A,'Base CF'!$B60,DRE!CD:CD)</f>
        <v>0</v>
      </c>
      <c r="CF60" s="46">
        <f>SUMIF(DRE!$A:$A,'Base CF'!$B60,DRE!CE:CE)</f>
        <v>0</v>
      </c>
      <c r="CG60" s="46">
        <f>SUMIF(DRE!$A:$A,'Base CF'!$B60,DRE!CF:CF)</f>
        <v>0</v>
      </c>
      <c r="CH60" s="46">
        <f>SUMIF(DRE!$A:$A,'Base CF'!$B60,DRE!CG:CG)</f>
        <v>0</v>
      </c>
      <c r="CI60" s="46">
        <f>SUMIF(DRE!$A:$A,'Base CF'!$B60,DRE!CH:CH)</f>
        <v>0</v>
      </c>
      <c r="CJ60" s="46">
        <f>SUMIF(DRE!$A:$A,'Base CF'!$B60,DRE!CI:CI)</f>
        <v>0</v>
      </c>
      <c r="CK60" s="46">
        <f>SUMIF(DRE!$A:$A,'Base CF'!$B60,DRE!CJ:CJ)</f>
        <v>0</v>
      </c>
      <c r="CL60" s="46">
        <f>SUMIF(DRE!$A:$A,'Base CF'!$B60,DRE!CK:CK)</f>
        <v>0</v>
      </c>
      <c r="CM60" s="46">
        <f>SUMIF(DRE!$A:$A,'Base CF'!$B60,DRE!CL:CL)</f>
        <v>0</v>
      </c>
      <c r="CN60" s="46">
        <f>SUMIF(DRE!$A:$A,'Base CF'!$B60,DRE!CM:CM)</f>
        <v>0</v>
      </c>
      <c r="CO60" s="46">
        <f>SUMIF(DRE!$A:$A,'Base CF'!$B60,DRE!CN:CN)</f>
        <v>0</v>
      </c>
      <c r="CP60" s="46">
        <f>SUMIF(DRE!$A:$A,'Base CF'!$B60,DRE!CO:CO)</f>
        <v>0</v>
      </c>
      <c r="CQ60" s="46">
        <f>SUMIF(DRE!$A:$A,'Base CF'!$B60,DRE!CP:CP)</f>
        <v>0</v>
      </c>
      <c r="CR60" s="46">
        <f>SUMIF(DRE!$A:$A,'Base CF'!$B60,DRE!CQ:CQ)</f>
        <v>0</v>
      </c>
      <c r="CS60" s="46">
        <f>SUMIF(DRE!$A:$A,'Base CF'!$B60,DRE!CR:CR)</f>
        <v>0</v>
      </c>
      <c r="CT60" s="46">
        <f>SUMIF(DRE!$A:$A,'Base CF'!$B60,DRE!CS:CS)</f>
        <v>0</v>
      </c>
      <c r="CU60" s="46">
        <f>SUMIF(DRE!$A:$A,'Base CF'!$B60,DRE!CT:CT)</f>
        <v>0</v>
      </c>
      <c r="CV60" s="46">
        <f>SUMIF(DRE!$A:$A,'Base CF'!$B60,DRE!CU:CU)</f>
        <v>0</v>
      </c>
      <c r="CW60" s="46">
        <f>SUMIF(DRE!$A:$A,'Base CF'!$B60,DRE!CV:CV)</f>
        <v>0</v>
      </c>
      <c r="CX60" s="46">
        <f>SUMIF(DRE!$A:$A,'Base CF'!$B60,DRE!CW:CW)</f>
        <v>0</v>
      </c>
      <c r="CY60" s="46">
        <f>SUMIF(DRE!$A:$A,'Base CF'!$B60,DRE!CX:CX)</f>
        <v>0</v>
      </c>
      <c r="CZ60" s="46">
        <f>SUMIF(DRE!$A:$A,'Base CF'!$B60,DRE!CY:CY)</f>
        <v>0</v>
      </c>
      <c r="DA60" s="46">
        <f>SUMIF(DRE!$A:$A,'Base CF'!$B60,DRE!CZ:CZ)</f>
        <v>0</v>
      </c>
      <c r="DB60" s="46">
        <f>SUMIF(DRE!$A:$A,'Base CF'!$B60,DRE!DA:DA)</f>
        <v>0</v>
      </c>
      <c r="DC60" s="46">
        <f>SUMIF(DRE!$A:$A,'Base CF'!$B60,DRE!DB:DB)</f>
        <v>0</v>
      </c>
      <c r="DD60" s="46">
        <f>SUMIF(DRE!$A:$A,'Base CF'!$B60,DRE!DC:DC)</f>
        <v>0</v>
      </c>
      <c r="DE60" s="46">
        <f>SUMIF(DRE!$A:$A,'Base CF'!$B60,DRE!DD:DD)</f>
        <v>0</v>
      </c>
      <c r="DF60" s="46">
        <f>SUMIF(DRE!$A:$A,'Base CF'!$B60,DRE!DE:DE)</f>
        <v>0</v>
      </c>
    </row>
    <row r="61" spans="1:110">
      <c r="B61" t="s">
        <v>1210</v>
      </c>
      <c r="C61" s="46">
        <f>SUMIF(DRE!$A:$A,'Base CF'!$B61,DRE!B:B)</f>
        <v>0</v>
      </c>
      <c r="D61" s="46">
        <f>SUMIF(DRE!$A:$A,'Base CF'!$B61,DRE!C:C)</f>
        <v>0</v>
      </c>
      <c r="E61" s="46">
        <f>SUMIF(DRE!$A:$A,'Base CF'!$B61,DRE!D:D)</f>
        <v>0</v>
      </c>
      <c r="F61" s="46">
        <f>SUMIF(DRE!$A:$A,'Base CF'!$B61,DRE!E:E)</f>
        <v>0</v>
      </c>
      <c r="G61" s="46">
        <f>SUMIF(DRE!$A:$A,'Base CF'!$B61,DRE!F:F)</f>
        <v>0</v>
      </c>
      <c r="H61" s="46">
        <f>SUMIF(DRE!$A:$A,'Base CF'!$B61,DRE!G:G)</f>
        <v>0</v>
      </c>
      <c r="I61" s="46">
        <f>SUMIF(DRE!$A:$A,'Base CF'!$B61,DRE!H:H)</f>
        <v>0</v>
      </c>
      <c r="J61" s="46">
        <f>SUMIF(DRE!$A:$A,'Base CF'!$B61,DRE!I:I)</f>
        <v>0</v>
      </c>
      <c r="K61" s="46">
        <f>SUMIF(DRE!$A:$A,'Base CF'!$B61,DRE!J:J)</f>
        <v>0</v>
      </c>
      <c r="L61" s="46">
        <f>SUMIF(DRE!$A:$A,'Base CF'!$B61,DRE!K:K)</f>
        <v>0</v>
      </c>
      <c r="M61" s="46">
        <f>SUMIF(DRE!$A:$A,'Base CF'!$B61,DRE!L:L)</f>
        <v>0</v>
      </c>
      <c r="N61" s="46">
        <f>SUMIF(DRE!$A:$A,'Base CF'!$B61,DRE!M:M)</f>
        <v>0</v>
      </c>
      <c r="O61" s="46">
        <f>SUMIF(DRE!$A:$A,'Base CF'!$B61,DRE!N:N)</f>
        <v>0</v>
      </c>
      <c r="P61" s="46">
        <f>SUMIF(DRE!$A:$A,'Base CF'!$B61,DRE!O:O)</f>
        <v>0</v>
      </c>
      <c r="Q61" s="46">
        <f>SUMIF(DRE!$A:$A,'Base CF'!$B61,DRE!P:P)</f>
        <v>0</v>
      </c>
      <c r="R61" s="46">
        <f>SUMIF(DRE!$A:$A,'Base CF'!$B61,DRE!Q:Q)</f>
        <v>0</v>
      </c>
      <c r="S61" s="46">
        <f>SUMIF(DRE!$A:$A,'Base CF'!$B61,DRE!R:R)</f>
        <v>0</v>
      </c>
      <c r="T61" s="46">
        <f>SUMIF(DRE!$A:$A,'Base CF'!$B61,DRE!S:S)</f>
        <v>0</v>
      </c>
      <c r="U61" s="46">
        <f>SUMIF(DRE!$A:$A,'Base CF'!$B61,DRE!T:T)</f>
        <v>0</v>
      </c>
      <c r="V61" s="46">
        <f>SUMIF(DRE!$A:$A,'Base CF'!$B61,DRE!U:U)</f>
        <v>0</v>
      </c>
      <c r="W61" s="46">
        <f>SUMIF(DRE!$A:$A,'Base CF'!$B61,DRE!V:V)</f>
        <v>0</v>
      </c>
      <c r="X61" s="46">
        <f>SUMIF(DRE!$A:$A,'Base CF'!$B61,DRE!W:W)</f>
        <v>0</v>
      </c>
      <c r="Y61" s="46">
        <f>SUMIF(DRE!$A:$A,'Base CF'!$B61,DRE!X:X)</f>
        <v>0</v>
      </c>
      <c r="Z61" s="46">
        <f>SUMIF(DRE!$A:$A,'Base CF'!$B61,DRE!Y:Y)</f>
        <v>0</v>
      </c>
      <c r="AA61" s="46">
        <f>SUMIF(DRE!$A:$A,'Base CF'!$B61,DRE!Z:Z)</f>
        <v>0</v>
      </c>
      <c r="AB61" s="46">
        <f>SUMIF(DRE!$A:$A,'Base CF'!$B61,DRE!AA:AA)</f>
        <v>0</v>
      </c>
      <c r="AC61" s="46">
        <f>SUMIF(DRE!$A:$A,'Base CF'!$B61,DRE!AB:AB)</f>
        <v>0</v>
      </c>
      <c r="AD61" s="46">
        <f>SUMIF(DRE!$A:$A,'Base CF'!$B61,DRE!AC:AC)</f>
        <v>0</v>
      </c>
      <c r="AE61" s="46">
        <f>SUMIF(DRE!$A:$A,'Base CF'!$B61,DRE!AD:AD)</f>
        <v>0</v>
      </c>
      <c r="AF61" s="46">
        <f>SUMIF(DRE!$A:$A,'Base CF'!$B61,DRE!AE:AE)</f>
        <v>0</v>
      </c>
      <c r="AG61" s="46">
        <f>SUMIF(DRE!$A:$A,'Base CF'!$B61,DRE!AF:AF)</f>
        <v>0</v>
      </c>
      <c r="AH61" s="46">
        <f>SUMIF(DRE!$A:$A,'Base CF'!$B61,DRE!AG:AG)</f>
        <v>0</v>
      </c>
      <c r="AI61" s="46">
        <f>SUMIF(DRE!$A:$A,'Base CF'!$B61,DRE!AH:AH)</f>
        <v>0</v>
      </c>
      <c r="AJ61" s="46">
        <f>SUMIF(DRE!$A:$A,'Base CF'!$B61,DRE!AI:AI)</f>
        <v>0</v>
      </c>
      <c r="AK61" s="46">
        <f>SUMIF(DRE!$A:$A,'Base CF'!$B61,DRE!AJ:AJ)</f>
        <v>0</v>
      </c>
      <c r="AL61" s="46">
        <f>SUMIF(DRE!$A:$A,'Base CF'!$B61,DRE!AK:AK)</f>
        <v>0</v>
      </c>
      <c r="AM61" s="46">
        <f>SUMIF(DRE!$A:$A,'Base CF'!$B61,DRE!AL:AL)</f>
        <v>0</v>
      </c>
      <c r="AN61" s="46">
        <f>SUMIF(DRE!$A:$A,'Base CF'!$B61,DRE!AM:AM)</f>
        <v>0</v>
      </c>
      <c r="AO61" s="46">
        <f>SUMIF(DRE!$A:$A,'Base CF'!$B61,DRE!AN:AN)</f>
        <v>0</v>
      </c>
      <c r="AP61" s="46">
        <f>SUMIF(DRE!$A:$A,'Base CF'!$B61,DRE!AO:AO)</f>
        <v>0</v>
      </c>
      <c r="AQ61" s="46">
        <f>SUMIF(DRE!$A:$A,'Base CF'!$B61,DRE!AP:AP)</f>
        <v>0</v>
      </c>
      <c r="AR61" s="46">
        <f>SUMIF(DRE!$A:$A,'Base CF'!$B61,DRE!AQ:AQ)</f>
        <v>0</v>
      </c>
      <c r="AS61" s="46">
        <f>SUMIF(DRE!$A:$A,'Base CF'!$B61,DRE!AR:AR)</f>
        <v>0</v>
      </c>
      <c r="AT61" s="46">
        <f>SUMIF(DRE!$A:$A,'Base CF'!$B61,DRE!AS:AS)</f>
        <v>0</v>
      </c>
      <c r="AU61" s="46">
        <f>SUMIF(DRE!$A:$A,'Base CF'!$B61,DRE!AT:AT)</f>
        <v>0</v>
      </c>
      <c r="AV61" s="46">
        <f>SUMIF(DRE!$A:$A,'Base CF'!$B61,DRE!AU:AU)</f>
        <v>0</v>
      </c>
      <c r="AW61" s="46">
        <f>SUMIF(DRE!$A:$A,'Base CF'!$B61,DRE!AV:AV)</f>
        <v>0</v>
      </c>
      <c r="AX61" s="46">
        <f>SUMIF(DRE!$A:$A,'Base CF'!$B61,DRE!AW:AW)</f>
        <v>0</v>
      </c>
      <c r="AY61" s="46">
        <f>SUMIF(DRE!$A:$A,'Base CF'!$B61,DRE!AX:AX)</f>
        <v>0</v>
      </c>
      <c r="AZ61" s="46">
        <f>SUMIF(DRE!$A:$A,'Base CF'!$B61,DRE!AY:AY)</f>
        <v>0</v>
      </c>
      <c r="BA61" s="46">
        <f>SUMIF(DRE!$A:$A,'Base CF'!$B61,DRE!AZ:AZ)</f>
        <v>0</v>
      </c>
      <c r="BB61" s="46">
        <f>SUMIF(DRE!$A:$A,'Base CF'!$B61,DRE!BA:BA)</f>
        <v>0</v>
      </c>
      <c r="BC61" s="46">
        <f>SUMIF(DRE!$A:$A,'Base CF'!$B61,DRE!BB:BB)</f>
        <v>0</v>
      </c>
      <c r="BD61" s="46">
        <f>SUMIF(DRE!$A:$A,'Base CF'!$B61,DRE!BC:BC)</f>
        <v>0</v>
      </c>
      <c r="BE61" s="46">
        <f>SUMIF(DRE!$A:$A,'Base CF'!$B61,DRE!BD:BD)</f>
        <v>0</v>
      </c>
      <c r="BF61" s="46">
        <f>SUMIF(DRE!$A:$A,'Base CF'!$B61,DRE!BE:BE)</f>
        <v>0</v>
      </c>
      <c r="BG61" s="46">
        <f>SUMIF(DRE!$A:$A,'Base CF'!$B61,DRE!BF:BF)</f>
        <v>0</v>
      </c>
      <c r="BH61" s="46">
        <f>SUMIF(DRE!$A:$A,'Base CF'!$B61,DRE!BG:BG)</f>
        <v>0</v>
      </c>
      <c r="BI61" s="46">
        <f>SUMIF(DRE!$A:$A,'Base CF'!$B61,DRE!BH:BH)</f>
        <v>0</v>
      </c>
      <c r="BJ61" s="46">
        <f>SUMIF(DRE!$A:$A,'Base CF'!$B61,DRE!BI:BI)</f>
        <v>0</v>
      </c>
      <c r="BK61" s="46">
        <f>SUMIF(DRE!$A:$A,'Base CF'!$B61,DRE!BJ:BJ)</f>
        <v>0</v>
      </c>
      <c r="BL61" s="46">
        <f>SUMIF(DRE!$A:$A,'Base CF'!$B61,DRE!BK:BK)</f>
        <v>0</v>
      </c>
      <c r="BM61" s="46">
        <f>SUMIF(DRE!$A:$A,'Base CF'!$B61,DRE!BL:BL)</f>
        <v>0</v>
      </c>
      <c r="BN61" s="46">
        <f>SUMIF(DRE!$A:$A,'Base CF'!$B61,DRE!BM:BM)</f>
        <v>0</v>
      </c>
      <c r="BO61" s="46">
        <f>SUMIF(DRE!$A:$A,'Base CF'!$B61,DRE!BN:BN)</f>
        <v>0</v>
      </c>
      <c r="BP61" s="46">
        <f>SUMIF(DRE!$A:$A,'Base CF'!$B61,DRE!BO:BO)</f>
        <v>0</v>
      </c>
      <c r="BQ61" s="46">
        <f>SUMIF(DRE!$A:$A,'Base CF'!$B61,DRE!BP:BP)</f>
        <v>0</v>
      </c>
      <c r="BR61" s="46">
        <f>SUMIF(DRE!$A:$A,'Base CF'!$B61,DRE!BQ:BQ)</f>
        <v>0</v>
      </c>
      <c r="BS61" s="46">
        <f>SUMIF(DRE!$A:$A,'Base CF'!$B61,DRE!BR:BR)</f>
        <v>0</v>
      </c>
      <c r="BT61" s="46">
        <f>SUMIF(DRE!$A:$A,'Base CF'!$B61,DRE!BS:BS)</f>
        <v>0</v>
      </c>
      <c r="BU61" s="46">
        <f>SUMIF(DRE!$A:$A,'Base CF'!$B61,DRE!BT:BT)</f>
        <v>0</v>
      </c>
      <c r="BV61" s="46">
        <f>SUMIF(DRE!$A:$A,'Base CF'!$B61,DRE!BU:BU)</f>
        <v>0</v>
      </c>
      <c r="BW61" s="46">
        <f>SUMIF(DRE!$A:$A,'Base CF'!$B61,DRE!BV:BV)</f>
        <v>0</v>
      </c>
      <c r="BX61" s="46">
        <f>SUMIF(DRE!$A:$A,'Base CF'!$B61,DRE!BW:BW)</f>
        <v>0</v>
      </c>
      <c r="BY61" s="46">
        <f>SUMIF(DRE!$A:$A,'Base CF'!$B61,DRE!BX:BX)</f>
        <v>0</v>
      </c>
      <c r="BZ61" s="46">
        <f>SUMIF(DRE!$A:$A,'Base CF'!$B61,DRE!BY:BY)</f>
        <v>0</v>
      </c>
      <c r="CA61" s="46">
        <f>SUMIF(DRE!$A:$A,'Base CF'!$B61,DRE!BZ:BZ)</f>
        <v>0</v>
      </c>
      <c r="CB61" s="46">
        <f>SUMIF(DRE!$A:$A,'Base CF'!$B61,DRE!CA:CA)</f>
        <v>0</v>
      </c>
      <c r="CC61" s="46">
        <f>SUMIF(DRE!$A:$A,'Base CF'!$B61,DRE!CB:CB)</f>
        <v>0</v>
      </c>
      <c r="CD61" s="46">
        <f>SUMIF(DRE!$A:$A,'Base CF'!$B61,DRE!CC:CC)</f>
        <v>0</v>
      </c>
      <c r="CE61" s="46">
        <f>SUMIF(DRE!$A:$A,'Base CF'!$B61,DRE!CD:CD)</f>
        <v>0</v>
      </c>
      <c r="CF61" s="46">
        <f>SUMIF(DRE!$A:$A,'Base CF'!$B61,DRE!CE:CE)</f>
        <v>0</v>
      </c>
      <c r="CG61" s="46">
        <f>SUMIF(DRE!$A:$A,'Base CF'!$B61,DRE!CF:CF)</f>
        <v>0</v>
      </c>
      <c r="CH61" s="46">
        <f>SUMIF(DRE!$A:$A,'Base CF'!$B61,DRE!CG:CG)</f>
        <v>0</v>
      </c>
      <c r="CI61" s="46">
        <f>SUMIF(DRE!$A:$A,'Base CF'!$B61,DRE!CH:CH)</f>
        <v>0</v>
      </c>
      <c r="CJ61" s="46">
        <f>SUMIF(DRE!$A:$A,'Base CF'!$B61,DRE!CI:CI)</f>
        <v>0</v>
      </c>
      <c r="CK61" s="46">
        <f>SUMIF(DRE!$A:$A,'Base CF'!$B61,DRE!CJ:CJ)</f>
        <v>0</v>
      </c>
      <c r="CL61" s="46">
        <f>SUMIF(DRE!$A:$A,'Base CF'!$B61,DRE!CK:CK)</f>
        <v>0</v>
      </c>
      <c r="CM61" s="46">
        <f>SUMIF(DRE!$A:$A,'Base CF'!$B61,DRE!CL:CL)</f>
        <v>0</v>
      </c>
      <c r="CN61" s="46">
        <f>SUMIF(DRE!$A:$A,'Base CF'!$B61,DRE!CM:CM)</f>
        <v>0</v>
      </c>
      <c r="CO61" s="46">
        <f>SUMIF(DRE!$A:$A,'Base CF'!$B61,DRE!CN:CN)</f>
        <v>0</v>
      </c>
      <c r="CP61" s="46">
        <f>SUMIF(DRE!$A:$A,'Base CF'!$B61,DRE!CO:CO)</f>
        <v>0</v>
      </c>
      <c r="CQ61" s="46">
        <f>SUMIF(DRE!$A:$A,'Base CF'!$B61,DRE!CP:CP)</f>
        <v>0</v>
      </c>
      <c r="CR61" s="46">
        <f>SUMIF(DRE!$A:$A,'Base CF'!$B61,DRE!CQ:CQ)</f>
        <v>0</v>
      </c>
      <c r="CS61" s="46">
        <f>SUMIF(DRE!$A:$A,'Base CF'!$B61,DRE!CR:CR)</f>
        <v>0</v>
      </c>
      <c r="CT61" s="46">
        <f>SUMIF(DRE!$A:$A,'Base CF'!$B61,DRE!CS:CS)</f>
        <v>0</v>
      </c>
      <c r="CU61" s="46">
        <f>SUMIF(DRE!$A:$A,'Base CF'!$B61,DRE!CT:CT)</f>
        <v>0</v>
      </c>
      <c r="CV61" s="46">
        <f>SUMIF(DRE!$A:$A,'Base CF'!$B61,DRE!CU:CU)</f>
        <v>0</v>
      </c>
      <c r="CW61" s="46">
        <f>SUMIF(DRE!$A:$A,'Base CF'!$B61,DRE!CV:CV)</f>
        <v>0</v>
      </c>
      <c r="CX61" s="46">
        <f>SUMIF(DRE!$A:$A,'Base CF'!$B61,DRE!CW:CW)</f>
        <v>0</v>
      </c>
      <c r="CY61" s="46">
        <f>SUMIF(DRE!$A:$A,'Base CF'!$B61,DRE!CX:CX)</f>
        <v>0</v>
      </c>
      <c r="CZ61" s="46">
        <f>SUMIF(DRE!$A:$A,'Base CF'!$B61,DRE!CY:CY)</f>
        <v>0</v>
      </c>
      <c r="DA61" s="46">
        <f>SUMIF(DRE!$A:$A,'Base CF'!$B61,DRE!CZ:CZ)</f>
        <v>0</v>
      </c>
      <c r="DB61" s="46">
        <f>SUMIF(DRE!$A:$A,'Base CF'!$B61,DRE!DA:DA)</f>
        <v>0</v>
      </c>
      <c r="DC61" s="46">
        <f>SUMIF(DRE!$A:$A,'Base CF'!$B61,DRE!DB:DB)</f>
        <v>0</v>
      </c>
      <c r="DD61" s="46">
        <f>SUMIF(DRE!$A:$A,'Base CF'!$B61,DRE!DC:DC)</f>
        <v>0</v>
      </c>
      <c r="DE61" s="46">
        <f>SUMIF(DRE!$A:$A,'Base CF'!$B61,DRE!DD:DD)</f>
        <v>0</v>
      </c>
      <c r="DF61" s="46">
        <f>SUMIF(DRE!$A:$A,'Base CF'!$B61,DRE!DE:DE)</f>
        <v>0</v>
      </c>
    </row>
    <row r="62" spans="1:110" s="199" customFormat="1" ht="15.5">
      <c r="A62" s="199" t="s">
        <v>660</v>
      </c>
      <c r="B62" s="200" t="str">
        <f>'RP (apres)'!B21</f>
        <v>Rental Vehicle, Office and Condominium</v>
      </c>
      <c r="C62" s="201">
        <f>SUM(C63:C65)</f>
        <v>8030</v>
      </c>
      <c r="D62" s="201">
        <f t="shared" ref="D62:N62" si="49">SUM(D63:D65)</f>
        <v>6088</v>
      </c>
      <c r="E62" s="201">
        <f t="shared" si="49"/>
        <v>125306</v>
      </c>
      <c r="F62" s="201">
        <f t="shared" si="49"/>
        <v>46933.33</v>
      </c>
      <c r="G62" s="201">
        <f t="shared" si="49"/>
        <v>10744.08</v>
      </c>
      <c r="H62" s="201">
        <f t="shared" si="49"/>
        <v>60602</v>
      </c>
      <c r="I62" s="201">
        <f t="shared" si="49"/>
        <v>47435.839999999997</v>
      </c>
      <c r="J62" s="201">
        <f t="shared" si="49"/>
        <v>46831.07</v>
      </c>
      <c r="K62" s="201">
        <f t="shared" si="49"/>
        <v>47925.75</v>
      </c>
      <c r="L62" s="201">
        <f t="shared" si="49"/>
        <v>46814.400000000001</v>
      </c>
      <c r="M62" s="201">
        <f t="shared" si="49"/>
        <v>46673.440000000002</v>
      </c>
      <c r="N62" s="201">
        <f t="shared" si="49"/>
        <v>44223.35</v>
      </c>
      <c r="O62" s="201">
        <f>SUM(O63:O65)</f>
        <v>25332.739999999998</v>
      </c>
      <c r="P62" s="201">
        <f t="shared" ref="P62:Z62" si="50">SUM(P63:P65)</f>
        <v>883.64</v>
      </c>
      <c r="Q62" s="201">
        <f t="shared" si="50"/>
        <v>33581.75</v>
      </c>
      <c r="R62" s="201">
        <f t="shared" si="50"/>
        <v>137.44999999999999</v>
      </c>
      <c r="S62" s="201">
        <f t="shared" si="50"/>
        <v>1308.48</v>
      </c>
      <c r="T62" s="201">
        <f t="shared" si="50"/>
        <v>1627.5</v>
      </c>
      <c r="U62" s="201">
        <f t="shared" si="50"/>
        <v>980.35</v>
      </c>
      <c r="V62" s="201">
        <f t="shared" si="50"/>
        <v>18527.87</v>
      </c>
      <c r="W62" s="201">
        <f t="shared" si="50"/>
        <v>8959.15</v>
      </c>
      <c r="X62" s="201">
        <f t="shared" si="50"/>
        <v>6973.6000000000013</v>
      </c>
      <c r="Y62" s="201">
        <f t="shared" si="50"/>
        <v>3925.9500000000003</v>
      </c>
      <c r="Z62" s="201">
        <f t="shared" si="50"/>
        <v>7852.24</v>
      </c>
      <c r="AA62" s="201">
        <f>SUM(AA63:AA65)</f>
        <v>0</v>
      </c>
      <c r="AB62" s="201">
        <f t="shared" ref="AB62:AL62" si="51">SUM(AB63:AB65)</f>
        <v>0</v>
      </c>
      <c r="AC62" s="201">
        <f t="shared" si="51"/>
        <v>182216.67</v>
      </c>
      <c r="AD62" s="201">
        <f t="shared" si="51"/>
        <v>0</v>
      </c>
      <c r="AE62" s="201">
        <f t="shared" si="51"/>
        <v>0</v>
      </c>
      <c r="AF62" s="201">
        <f t="shared" si="51"/>
        <v>0</v>
      </c>
      <c r="AG62" s="201">
        <f t="shared" si="51"/>
        <v>0</v>
      </c>
      <c r="AH62" s="201">
        <f t="shared" si="51"/>
        <v>0</v>
      </c>
      <c r="AI62" s="201">
        <f t="shared" si="51"/>
        <v>0</v>
      </c>
      <c r="AJ62" s="201">
        <f t="shared" si="51"/>
        <v>0</v>
      </c>
      <c r="AK62" s="201">
        <f t="shared" si="51"/>
        <v>0</v>
      </c>
      <c r="AL62" s="201">
        <f t="shared" si="51"/>
        <v>0</v>
      </c>
      <c r="AM62" s="201">
        <f>SUM(AM63:AM65)</f>
        <v>0</v>
      </c>
      <c r="AN62" s="201">
        <f t="shared" ref="AN62:AX62" si="52">SUM(AN63:AN65)</f>
        <v>0</v>
      </c>
      <c r="AO62" s="201">
        <f t="shared" si="52"/>
        <v>163233.60999999999</v>
      </c>
      <c r="AP62" s="201">
        <f t="shared" si="52"/>
        <v>0</v>
      </c>
      <c r="AQ62" s="201">
        <f t="shared" si="52"/>
        <v>0</v>
      </c>
      <c r="AR62" s="201">
        <f t="shared" si="52"/>
        <v>0</v>
      </c>
      <c r="AS62" s="201">
        <f t="shared" si="52"/>
        <v>0</v>
      </c>
      <c r="AT62" s="201">
        <f t="shared" si="52"/>
        <v>0</v>
      </c>
      <c r="AU62" s="201">
        <f t="shared" si="52"/>
        <v>0</v>
      </c>
      <c r="AV62" s="201">
        <f t="shared" si="52"/>
        <v>25336.67</v>
      </c>
      <c r="AW62" s="201">
        <f t="shared" si="52"/>
        <v>0</v>
      </c>
      <c r="AX62" s="201">
        <f t="shared" si="52"/>
        <v>0</v>
      </c>
      <c r="AY62" s="201">
        <f>SUM(AY63:AY65)</f>
        <v>0</v>
      </c>
      <c r="AZ62" s="201">
        <f t="shared" ref="AZ62:BJ62" si="53">SUM(AZ63:AZ65)</f>
        <v>0</v>
      </c>
      <c r="BA62" s="201">
        <f t="shared" si="53"/>
        <v>195239.8</v>
      </c>
      <c r="BB62" s="201">
        <f t="shared" si="53"/>
        <v>0</v>
      </c>
      <c r="BC62" s="201">
        <f t="shared" si="53"/>
        <v>0</v>
      </c>
      <c r="BD62" s="201">
        <f t="shared" si="53"/>
        <v>0</v>
      </c>
      <c r="BE62" s="201">
        <f t="shared" si="53"/>
        <v>0</v>
      </c>
      <c r="BF62" s="201">
        <f t="shared" si="53"/>
        <v>0</v>
      </c>
      <c r="BG62" s="201">
        <f t="shared" si="53"/>
        <v>0</v>
      </c>
      <c r="BH62" s="201">
        <f t="shared" si="53"/>
        <v>0</v>
      </c>
      <c r="BI62" s="201">
        <f t="shared" si="53"/>
        <v>0</v>
      </c>
      <c r="BJ62" s="201">
        <f t="shared" si="53"/>
        <v>0</v>
      </c>
      <c r="BK62" s="201">
        <f>SUM(BK63:BK65)</f>
        <v>0</v>
      </c>
      <c r="BL62" s="201">
        <f t="shared" ref="BL62:BV62" si="54">SUM(BL63:BL65)</f>
        <v>0</v>
      </c>
      <c r="BM62" s="201">
        <f t="shared" si="54"/>
        <v>190000</v>
      </c>
      <c r="BN62" s="201">
        <f t="shared" si="54"/>
        <v>0</v>
      </c>
      <c r="BO62" s="201">
        <f t="shared" si="54"/>
        <v>0</v>
      </c>
      <c r="BP62" s="201">
        <f t="shared" si="54"/>
        <v>0</v>
      </c>
      <c r="BQ62" s="201">
        <f t="shared" si="54"/>
        <v>0</v>
      </c>
      <c r="BR62" s="201">
        <f t="shared" si="54"/>
        <v>0</v>
      </c>
      <c r="BS62" s="201">
        <f t="shared" si="54"/>
        <v>0</v>
      </c>
      <c r="BT62" s="201">
        <f t="shared" si="54"/>
        <v>0</v>
      </c>
      <c r="BU62" s="201">
        <f t="shared" si="54"/>
        <v>0</v>
      </c>
      <c r="BV62" s="201">
        <f t="shared" si="54"/>
        <v>0</v>
      </c>
      <c r="BW62" s="201">
        <f>SUM(BW63:BW65)</f>
        <v>0</v>
      </c>
      <c r="BX62" s="201">
        <f t="shared" ref="BX62:CH62" si="55">SUM(BX63:BX65)</f>
        <v>0</v>
      </c>
      <c r="BY62" s="201">
        <f t="shared" si="55"/>
        <v>190000</v>
      </c>
      <c r="BZ62" s="201">
        <f t="shared" si="55"/>
        <v>0</v>
      </c>
      <c r="CA62" s="201">
        <f t="shared" si="55"/>
        <v>0</v>
      </c>
      <c r="CB62" s="201">
        <f t="shared" si="55"/>
        <v>0</v>
      </c>
      <c r="CC62" s="201">
        <f t="shared" si="55"/>
        <v>0</v>
      </c>
      <c r="CD62" s="201">
        <f t="shared" si="55"/>
        <v>0</v>
      </c>
      <c r="CE62" s="201">
        <f t="shared" si="55"/>
        <v>0</v>
      </c>
      <c r="CF62" s="201">
        <f t="shared" si="55"/>
        <v>0</v>
      </c>
      <c r="CG62" s="201">
        <f t="shared" si="55"/>
        <v>0</v>
      </c>
      <c r="CH62" s="201">
        <f t="shared" si="55"/>
        <v>0</v>
      </c>
      <c r="CI62" s="201">
        <f>SUM(CI63:CI65)</f>
        <v>0</v>
      </c>
      <c r="CJ62" s="201">
        <f t="shared" ref="CJ62:CT62" si="56">SUM(CJ63:CJ65)</f>
        <v>0</v>
      </c>
      <c r="CK62" s="201">
        <f t="shared" si="56"/>
        <v>190000</v>
      </c>
      <c r="CL62" s="201">
        <f t="shared" si="56"/>
        <v>0</v>
      </c>
      <c r="CM62" s="201">
        <f t="shared" si="56"/>
        <v>0</v>
      </c>
      <c r="CN62" s="201">
        <f t="shared" si="56"/>
        <v>0</v>
      </c>
      <c r="CO62" s="201">
        <f t="shared" si="56"/>
        <v>0</v>
      </c>
      <c r="CP62" s="201">
        <f t="shared" si="56"/>
        <v>0</v>
      </c>
      <c r="CQ62" s="201">
        <f t="shared" si="56"/>
        <v>0</v>
      </c>
      <c r="CR62" s="201">
        <f t="shared" si="56"/>
        <v>0</v>
      </c>
      <c r="CS62" s="201">
        <f t="shared" si="56"/>
        <v>0</v>
      </c>
      <c r="CT62" s="201">
        <f t="shared" si="56"/>
        <v>0</v>
      </c>
      <c r="CU62" s="201">
        <f>SUM(CU63:CU65)</f>
        <v>0</v>
      </c>
      <c r="CV62" s="201">
        <f t="shared" ref="CV62:DF62" si="57">SUM(CV63:CV65)</f>
        <v>0</v>
      </c>
      <c r="CW62" s="201">
        <f t="shared" si="57"/>
        <v>190000</v>
      </c>
      <c r="CX62" s="201">
        <f t="shared" si="57"/>
        <v>0</v>
      </c>
      <c r="CY62" s="201">
        <f t="shared" si="57"/>
        <v>0</v>
      </c>
      <c r="CZ62" s="201">
        <f t="shared" si="57"/>
        <v>0</v>
      </c>
      <c r="DA62" s="201">
        <f t="shared" si="57"/>
        <v>0</v>
      </c>
      <c r="DB62" s="201">
        <f t="shared" si="57"/>
        <v>0</v>
      </c>
      <c r="DC62" s="201">
        <f t="shared" si="57"/>
        <v>0</v>
      </c>
      <c r="DD62" s="201">
        <f t="shared" si="57"/>
        <v>0</v>
      </c>
      <c r="DE62" s="201">
        <f t="shared" si="57"/>
        <v>0</v>
      </c>
      <c r="DF62" s="201">
        <f t="shared" si="57"/>
        <v>0</v>
      </c>
    </row>
    <row r="63" spans="1:110" outlineLevel="1">
      <c r="B63" s="37" t="s">
        <v>238</v>
      </c>
      <c r="C63" s="46">
        <f>SUMIF(DRE!$A:$A,'Base CF'!$B63,DRE!B:B)</f>
        <v>0</v>
      </c>
      <c r="D63" s="46">
        <f>SUMIF(DRE!$A:$A,'Base CF'!$B63,DRE!C:C)</f>
        <v>0</v>
      </c>
      <c r="E63" s="46">
        <f>SUMIF(DRE!$A:$A,'Base CF'!$B63,DRE!D:D)</f>
        <v>0</v>
      </c>
      <c r="F63" s="46">
        <f>SUMIF(DRE!$A:$A,'Base CF'!$B63,DRE!E:E)</f>
        <v>0</v>
      </c>
      <c r="G63" s="46">
        <f>SUMIF(DRE!$A:$A,'Base CF'!$B63,DRE!F:F)</f>
        <v>0</v>
      </c>
      <c r="H63" s="46">
        <f>SUMIF(DRE!$A:$A,'Base CF'!$B63,DRE!G:G)</f>
        <v>0</v>
      </c>
      <c r="I63" s="46">
        <f>SUMIF(DRE!$A:$A,'Base CF'!$B63,DRE!H:H)</f>
        <v>0</v>
      </c>
      <c r="J63" s="46">
        <f>SUMIF(DRE!$A:$A,'Base CF'!$B63,DRE!I:I)</f>
        <v>0</v>
      </c>
      <c r="K63" s="46">
        <f>SUMIF(DRE!$A:$A,'Base CF'!$B63,DRE!J:J)</f>
        <v>0</v>
      </c>
      <c r="L63" s="46">
        <f>SUMIF(DRE!$A:$A,'Base CF'!$B63,DRE!K:K)</f>
        <v>0</v>
      </c>
      <c r="M63" s="46">
        <f>SUMIF(DRE!$A:$A,'Base CF'!$B63,DRE!L:L)</f>
        <v>0</v>
      </c>
      <c r="N63" s="46">
        <f>SUMIF(DRE!$A:$A,'Base CF'!$B63,DRE!M:M)</f>
        <v>0</v>
      </c>
      <c r="O63" s="46">
        <f>SUMIF(DRE!$A:$A,'Base CF'!$B63,DRE!N:N)</f>
        <v>0</v>
      </c>
      <c r="P63" s="46">
        <f>SUMIF(DRE!$A:$A,'Base CF'!$B63,DRE!O:O)</f>
        <v>0</v>
      </c>
      <c r="Q63" s="46">
        <f>SUMIF(DRE!$A:$A,'Base CF'!$B63,DRE!P:P)</f>
        <v>0</v>
      </c>
      <c r="R63" s="46">
        <f>SUMIF(DRE!$A:$A,'Base CF'!$B63,DRE!Q:Q)</f>
        <v>0</v>
      </c>
      <c r="S63" s="46">
        <f>SUMIF(DRE!$A:$A,'Base CF'!$B63,DRE!R:R)</f>
        <v>0</v>
      </c>
      <c r="T63" s="46">
        <f>SUMIF(DRE!$A:$A,'Base CF'!$B63,DRE!S:S)</f>
        <v>0</v>
      </c>
      <c r="U63" s="46">
        <f>SUMIF(DRE!$A:$A,'Base CF'!$B63,DRE!T:T)</f>
        <v>0</v>
      </c>
      <c r="V63" s="46">
        <f>SUMIF(DRE!$A:$A,'Base CF'!$B63,DRE!U:U)</f>
        <v>0</v>
      </c>
      <c r="W63" s="46">
        <f>SUMIF(DRE!$A:$A,'Base CF'!$B63,DRE!V:V)</f>
        <v>0</v>
      </c>
      <c r="X63" s="46">
        <f>SUMIF(DRE!$A:$A,'Base CF'!$B63,DRE!W:W)</f>
        <v>0</v>
      </c>
      <c r="Y63" s="46">
        <f>SUMIF(DRE!$A:$A,'Base CF'!$B63,DRE!X:X)</f>
        <v>0</v>
      </c>
      <c r="Z63" s="46">
        <f>SUMIF(DRE!$A:$A,'Base CF'!$B63,DRE!Y:Y)</f>
        <v>0</v>
      </c>
      <c r="AA63" s="46">
        <f>SUMIF(DRE!$A:$A,'Base CF'!$B63,DRE!Z:Z)</f>
        <v>0</v>
      </c>
      <c r="AB63" s="46">
        <f>SUMIF(DRE!$A:$A,'Base CF'!$B63,DRE!AA:AA)</f>
        <v>0</v>
      </c>
      <c r="AC63" s="46">
        <f>SUMIF(DRE!$A:$A,'Base CF'!$B63,DRE!AB:AB)</f>
        <v>0</v>
      </c>
      <c r="AD63" s="46">
        <f>SUMIF(DRE!$A:$A,'Base CF'!$B63,DRE!AC:AC)</f>
        <v>0</v>
      </c>
      <c r="AE63" s="46">
        <f>SUMIF(DRE!$A:$A,'Base CF'!$B63,DRE!AD:AD)</f>
        <v>0</v>
      </c>
      <c r="AF63" s="46">
        <f>SUMIF(DRE!$A:$A,'Base CF'!$B63,DRE!AE:AE)</f>
        <v>0</v>
      </c>
      <c r="AG63" s="46">
        <f>SUMIF(DRE!$A:$A,'Base CF'!$B63,DRE!AF:AF)</f>
        <v>0</v>
      </c>
      <c r="AH63" s="46">
        <f>SUMIF(DRE!$A:$A,'Base CF'!$B63,DRE!AG:AG)</f>
        <v>0</v>
      </c>
      <c r="AI63" s="46">
        <f>SUMIF(DRE!$A:$A,'Base CF'!$B63,DRE!AH:AH)</f>
        <v>0</v>
      </c>
      <c r="AJ63" s="46">
        <f>SUMIF(DRE!$A:$A,'Base CF'!$B63,DRE!AI:AI)</f>
        <v>0</v>
      </c>
      <c r="AK63" s="46">
        <f>SUMIF(DRE!$A:$A,'Base CF'!$B63,DRE!AJ:AJ)</f>
        <v>0</v>
      </c>
      <c r="AL63" s="46">
        <f>SUMIF(DRE!$A:$A,'Base CF'!$B63,DRE!AK:AK)</f>
        <v>0</v>
      </c>
      <c r="AM63" s="46">
        <f>SUMIF(DRE!$A:$A,'Base CF'!$B63,DRE!AL:AL)</f>
        <v>0</v>
      </c>
      <c r="AN63" s="46">
        <f>SUMIF(DRE!$A:$A,'Base CF'!$B63,DRE!AM:AM)</f>
        <v>0</v>
      </c>
      <c r="AO63" s="46">
        <f>SUMIF(DRE!$A:$A,'Base CF'!$B63,DRE!AN:AN)</f>
        <v>0</v>
      </c>
      <c r="AP63" s="46">
        <f>SUMIF(DRE!$A:$A,'Base CF'!$B63,DRE!AO:AO)</f>
        <v>0</v>
      </c>
      <c r="AQ63" s="46">
        <f>SUMIF(DRE!$A:$A,'Base CF'!$B63,DRE!AP:AP)</f>
        <v>0</v>
      </c>
      <c r="AR63" s="46">
        <f>SUMIF(DRE!$A:$A,'Base CF'!$B63,DRE!AQ:AQ)</f>
        <v>0</v>
      </c>
      <c r="AS63" s="46">
        <f>SUMIF(DRE!$A:$A,'Base CF'!$B63,DRE!AR:AR)</f>
        <v>0</v>
      </c>
      <c r="AT63" s="46">
        <f>SUMIF(DRE!$A:$A,'Base CF'!$B63,DRE!AS:AS)</f>
        <v>0</v>
      </c>
      <c r="AU63" s="46">
        <f>SUMIF(DRE!$A:$A,'Base CF'!$B63,DRE!AT:AT)</f>
        <v>0</v>
      </c>
      <c r="AV63" s="46">
        <f>SUMIF(DRE!$A:$A,'Base CF'!$B63,DRE!AU:AU)</f>
        <v>0</v>
      </c>
      <c r="AW63" s="46">
        <f>SUMIF(DRE!$A:$A,'Base CF'!$B63,DRE!AV:AV)</f>
        <v>0</v>
      </c>
      <c r="AX63" s="46">
        <f>SUMIF(DRE!$A:$A,'Base CF'!$B63,DRE!AW:AW)</f>
        <v>0</v>
      </c>
      <c r="AY63" s="46">
        <f>SUMIF(DRE!$A:$A,'Base CF'!$B63,DRE!AX:AX)</f>
        <v>0</v>
      </c>
      <c r="AZ63" s="46">
        <f>SUMIF(DRE!$A:$A,'Base CF'!$B63,DRE!AY:AY)</f>
        <v>0</v>
      </c>
      <c r="BA63" s="46">
        <f>SUMIF(DRE!$A:$A,'Base CF'!$B63,DRE!AZ:AZ)</f>
        <v>0</v>
      </c>
      <c r="BB63" s="46">
        <f>SUMIF(DRE!$A:$A,'Base CF'!$B63,DRE!BA:BA)</f>
        <v>0</v>
      </c>
      <c r="BC63" s="46">
        <f>SUMIF(DRE!$A:$A,'Base CF'!$B63,DRE!BB:BB)</f>
        <v>0</v>
      </c>
      <c r="BD63" s="46">
        <f>SUMIF(DRE!$A:$A,'Base CF'!$B63,DRE!BC:BC)</f>
        <v>0</v>
      </c>
      <c r="BE63" s="46">
        <f>SUMIF(DRE!$A:$A,'Base CF'!$B63,DRE!BD:BD)</f>
        <v>0</v>
      </c>
      <c r="BF63" s="46">
        <f>SUMIF(DRE!$A:$A,'Base CF'!$B63,DRE!BE:BE)</f>
        <v>0</v>
      </c>
      <c r="BG63" s="46">
        <f>SUMIF(DRE!$A:$A,'Base CF'!$B63,DRE!BF:BF)</f>
        <v>0</v>
      </c>
      <c r="BH63" s="46">
        <f>SUMIF(DRE!$A:$A,'Base CF'!$B63,DRE!BG:BG)</f>
        <v>0</v>
      </c>
      <c r="BI63" s="46">
        <f>SUMIF(DRE!$A:$A,'Base CF'!$B63,DRE!BH:BH)</f>
        <v>0</v>
      </c>
      <c r="BJ63" s="46">
        <f>SUMIF(DRE!$A:$A,'Base CF'!$B63,DRE!BI:BI)</f>
        <v>0</v>
      </c>
      <c r="BK63" s="46">
        <f>SUMIF(DRE!$A:$A,'Base CF'!$B63,DRE!BJ:BJ)</f>
        <v>0</v>
      </c>
      <c r="BL63" s="46">
        <f>SUMIF(DRE!$A:$A,'Base CF'!$B63,DRE!BK:BK)</f>
        <v>0</v>
      </c>
      <c r="BM63" s="46">
        <f>SUMIF(DRE!$A:$A,'Base CF'!$B63,DRE!BL:BL)</f>
        <v>0</v>
      </c>
      <c r="BN63" s="46">
        <f>SUMIF(DRE!$A:$A,'Base CF'!$B63,DRE!BM:BM)</f>
        <v>0</v>
      </c>
      <c r="BO63" s="46">
        <f>SUMIF(DRE!$A:$A,'Base CF'!$B63,DRE!BN:BN)</f>
        <v>0</v>
      </c>
      <c r="BP63" s="46">
        <f>SUMIF(DRE!$A:$A,'Base CF'!$B63,DRE!BO:BO)</f>
        <v>0</v>
      </c>
      <c r="BQ63" s="46">
        <f>SUMIF(DRE!$A:$A,'Base CF'!$B63,DRE!BP:BP)</f>
        <v>0</v>
      </c>
      <c r="BR63" s="46">
        <f>SUMIF(DRE!$A:$A,'Base CF'!$B63,DRE!BQ:BQ)</f>
        <v>0</v>
      </c>
      <c r="BS63" s="46">
        <f>SUMIF(DRE!$A:$A,'Base CF'!$B63,DRE!BR:BR)</f>
        <v>0</v>
      </c>
      <c r="BT63" s="46">
        <f>SUMIF(DRE!$A:$A,'Base CF'!$B63,DRE!BS:BS)</f>
        <v>0</v>
      </c>
      <c r="BU63" s="46">
        <f>SUMIF(DRE!$A:$A,'Base CF'!$B63,DRE!BT:BT)</f>
        <v>0</v>
      </c>
      <c r="BV63" s="46">
        <f>SUMIF(DRE!$A:$A,'Base CF'!$B63,DRE!BU:BU)</f>
        <v>0</v>
      </c>
      <c r="BW63" s="46">
        <f>SUMIF(DRE!$A:$A,'Base CF'!$B63,DRE!BV:BV)</f>
        <v>0</v>
      </c>
      <c r="BX63" s="46">
        <f>SUMIF(DRE!$A:$A,'Base CF'!$B63,DRE!BW:BW)</f>
        <v>0</v>
      </c>
      <c r="BY63" s="46">
        <f>SUMIF(DRE!$A:$A,'Base CF'!$B63,DRE!BX:BX)</f>
        <v>0</v>
      </c>
      <c r="BZ63" s="46">
        <f>SUMIF(DRE!$A:$A,'Base CF'!$B63,DRE!BY:BY)</f>
        <v>0</v>
      </c>
      <c r="CA63" s="46">
        <f>SUMIF(DRE!$A:$A,'Base CF'!$B63,DRE!BZ:BZ)</f>
        <v>0</v>
      </c>
      <c r="CB63" s="46">
        <f>SUMIF(DRE!$A:$A,'Base CF'!$B63,DRE!CA:CA)</f>
        <v>0</v>
      </c>
      <c r="CC63" s="46">
        <f>SUMIF(DRE!$A:$A,'Base CF'!$B63,DRE!CB:CB)</f>
        <v>0</v>
      </c>
      <c r="CD63" s="46">
        <f>SUMIF(DRE!$A:$A,'Base CF'!$B63,DRE!CC:CC)</f>
        <v>0</v>
      </c>
      <c r="CE63" s="46">
        <f>SUMIF(DRE!$A:$A,'Base CF'!$B63,DRE!CD:CD)</f>
        <v>0</v>
      </c>
      <c r="CF63" s="46">
        <f>SUMIF(DRE!$A:$A,'Base CF'!$B63,DRE!CE:CE)</f>
        <v>0</v>
      </c>
      <c r="CG63" s="46">
        <f>SUMIF(DRE!$A:$A,'Base CF'!$B63,DRE!CF:CF)</f>
        <v>0</v>
      </c>
      <c r="CH63" s="46">
        <f>SUMIF(DRE!$A:$A,'Base CF'!$B63,DRE!CG:CG)</f>
        <v>0</v>
      </c>
      <c r="CI63" s="46">
        <f>SUMIF(DRE!$A:$A,'Base CF'!$B63,DRE!CH:CH)</f>
        <v>0</v>
      </c>
      <c r="CJ63" s="46">
        <f>SUMIF(DRE!$A:$A,'Base CF'!$B63,DRE!CI:CI)</f>
        <v>0</v>
      </c>
      <c r="CK63" s="46">
        <f>SUMIF(DRE!$A:$A,'Base CF'!$B63,DRE!CJ:CJ)</f>
        <v>0</v>
      </c>
      <c r="CL63" s="46">
        <f>SUMIF(DRE!$A:$A,'Base CF'!$B63,DRE!CK:CK)</f>
        <v>0</v>
      </c>
      <c r="CM63" s="46">
        <f>SUMIF(DRE!$A:$A,'Base CF'!$B63,DRE!CL:CL)</f>
        <v>0</v>
      </c>
      <c r="CN63" s="46">
        <f>SUMIF(DRE!$A:$A,'Base CF'!$B63,DRE!CM:CM)</f>
        <v>0</v>
      </c>
      <c r="CO63" s="46">
        <f>SUMIF(DRE!$A:$A,'Base CF'!$B63,DRE!CN:CN)</f>
        <v>0</v>
      </c>
      <c r="CP63" s="46">
        <f>SUMIF(DRE!$A:$A,'Base CF'!$B63,DRE!CO:CO)</f>
        <v>0</v>
      </c>
      <c r="CQ63" s="46">
        <f>SUMIF(DRE!$A:$A,'Base CF'!$B63,DRE!CP:CP)</f>
        <v>0</v>
      </c>
      <c r="CR63" s="46">
        <f>SUMIF(DRE!$A:$A,'Base CF'!$B63,DRE!CQ:CQ)</f>
        <v>0</v>
      </c>
      <c r="CS63" s="46">
        <f>SUMIF(DRE!$A:$A,'Base CF'!$B63,DRE!CR:CR)</f>
        <v>0</v>
      </c>
      <c r="CT63" s="46">
        <f>SUMIF(DRE!$A:$A,'Base CF'!$B63,DRE!CS:CS)</f>
        <v>0</v>
      </c>
      <c r="CU63" s="46">
        <f>SUMIF(DRE!$A:$A,'Base CF'!$B63,DRE!CT:CT)</f>
        <v>0</v>
      </c>
      <c r="CV63" s="46">
        <f>SUMIF(DRE!$A:$A,'Base CF'!$B63,DRE!CU:CU)</f>
        <v>0</v>
      </c>
      <c r="CW63" s="46">
        <f>SUMIF(DRE!$A:$A,'Base CF'!$B63,DRE!CV:CV)</f>
        <v>0</v>
      </c>
      <c r="CX63" s="46">
        <f>SUMIF(DRE!$A:$A,'Base CF'!$B63,DRE!CW:CW)</f>
        <v>0</v>
      </c>
      <c r="CY63" s="46">
        <f>SUMIF(DRE!$A:$A,'Base CF'!$B63,DRE!CX:CX)</f>
        <v>0</v>
      </c>
      <c r="CZ63" s="46">
        <f>SUMIF(DRE!$A:$A,'Base CF'!$B63,DRE!CY:CY)</f>
        <v>0</v>
      </c>
      <c r="DA63" s="46">
        <f>SUMIF(DRE!$A:$A,'Base CF'!$B63,DRE!CZ:CZ)</f>
        <v>0</v>
      </c>
      <c r="DB63" s="46">
        <f>SUMIF(DRE!$A:$A,'Base CF'!$B63,DRE!DA:DA)</f>
        <v>0</v>
      </c>
      <c r="DC63" s="46">
        <f>SUMIF(DRE!$A:$A,'Base CF'!$B63,DRE!DB:DB)</f>
        <v>0</v>
      </c>
      <c r="DD63" s="46">
        <f>SUMIF(DRE!$A:$A,'Base CF'!$B63,DRE!DC:DC)</f>
        <v>0</v>
      </c>
      <c r="DE63" s="46">
        <f>SUMIF(DRE!$A:$A,'Base CF'!$B63,DRE!DD:DD)</f>
        <v>0</v>
      </c>
      <c r="DF63" s="46">
        <f>SUMIF(DRE!$A:$A,'Base CF'!$B63,DRE!DE:DE)</f>
        <v>0</v>
      </c>
    </row>
    <row r="64" spans="1:110" outlineLevel="1">
      <c r="B64" s="37" t="s">
        <v>240</v>
      </c>
      <c r="C64" s="46">
        <f>SUMIF(DRE!$A:$A,'Base CF'!$B64,DRE!B:B)</f>
        <v>8030</v>
      </c>
      <c r="D64" s="46">
        <f>SUMIF(DRE!$A:$A,'Base CF'!$B64,DRE!C:C)</f>
        <v>6088</v>
      </c>
      <c r="E64" s="46">
        <f>SUMIF(DRE!$A:$A,'Base CF'!$B64,DRE!D:D)</f>
        <v>125306</v>
      </c>
      <c r="F64" s="46">
        <f>SUMIF(DRE!$A:$A,'Base CF'!$B64,DRE!E:E)</f>
        <v>46933.33</v>
      </c>
      <c r="G64" s="46">
        <f>SUMIF(DRE!$A:$A,'Base CF'!$B64,DRE!F:F)</f>
        <v>10744.08</v>
      </c>
      <c r="H64" s="46">
        <f>SUMIF(DRE!$A:$A,'Base CF'!$B64,DRE!G:G)</f>
        <v>60602</v>
      </c>
      <c r="I64" s="46">
        <f>SUMIF(DRE!$A:$A,'Base CF'!$B64,DRE!H:H)</f>
        <v>47435.839999999997</v>
      </c>
      <c r="J64" s="46">
        <f>SUMIF(DRE!$A:$A,'Base CF'!$B64,DRE!I:I)</f>
        <v>46831.07</v>
      </c>
      <c r="K64" s="46">
        <f>SUMIF(DRE!$A:$A,'Base CF'!$B64,DRE!J:J)</f>
        <v>47925.75</v>
      </c>
      <c r="L64" s="46">
        <f>SUMIF(DRE!$A:$A,'Base CF'!$B64,DRE!K:K)</f>
        <v>46814.400000000001</v>
      </c>
      <c r="M64" s="46">
        <f>SUMIF(DRE!$A:$A,'Base CF'!$B64,DRE!L:L)</f>
        <v>46673.440000000002</v>
      </c>
      <c r="N64" s="46">
        <f>SUMIF(DRE!$A:$A,'Base CF'!$B64,DRE!M:M)</f>
        <v>44223.35</v>
      </c>
      <c r="O64" s="46">
        <f>SUMIF(DRE!$A:$A,'Base CF'!$B64,DRE!N:N)</f>
        <v>25332.739999999998</v>
      </c>
      <c r="P64" s="46">
        <f>SUMIF(DRE!$A:$A,'Base CF'!$B64,DRE!O:O)</f>
        <v>883.64</v>
      </c>
      <c r="Q64" s="46">
        <f>SUMIF(DRE!$A:$A,'Base CF'!$B64,DRE!P:P)</f>
        <v>33581.75</v>
      </c>
      <c r="R64" s="46">
        <f>SUMIF(DRE!$A:$A,'Base CF'!$B64,DRE!Q:Q)</f>
        <v>137.44999999999999</v>
      </c>
      <c r="S64" s="46">
        <f>SUMIF(DRE!$A:$A,'Base CF'!$B64,DRE!R:R)</f>
        <v>1308.48</v>
      </c>
      <c r="T64" s="46">
        <f>SUMIF(DRE!$A:$A,'Base CF'!$B64,DRE!S:S)</f>
        <v>1627.5</v>
      </c>
      <c r="U64" s="46">
        <f>SUMIF(DRE!$A:$A,'Base CF'!$B64,DRE!T:T)</f>
        <v>980.35</v>
      </c>
      <c r="V64" s="46">
        <f>SUMIF(DRE!$A:$A,'Base CF'!$B64,DRE!U:U)</f>
        <v>18527.87</v>
      </c>
      <c r="W64" s="46">
        <f>SUMIF(DRE!$A:$A,'Base CF'!$B64,DRE!V:V)</f>
        <v>8959.15</v>
      </c>
      <c r="X64" s="46">
        <f>SUMIF(DRE!$A:$A,'Base CF'!$B64,DRE!W:W)</f>
        <v>6973.6000000000013</v>
      </c>
      <c r="Y64" s="46">
        <f>SUMIF(DRE!$A:$A,'Base CF'!$B64,DRE!X:X)</f>
        <v>3925.9500000000003</v>
      </c>
      <c r="Z64" s="46">
        <f>SUMIF(DRE!$A:$A,'Base CF'!$B64,DRE!Y:Y)</f>
        <v>7852.24</v>
      </c>
      <c r="AA64" s="46">
        <f>SUMIF(DRE!$A:$A,'Base CF'!$B64,DRE!Z:Z)</f>
        <v>0</v>
      </c>
      <c r="AB64" s="46">
        <f>SUMIF(DRE!$A:$A,'Base CF'!$B64,DRE!AA:AA)</f>
        <v>0</v>
      </c>
      <c r="AC64" s="46">
        <f>SUMIF(DRE!$A:$A,'Base CF'!$B64,DRE!AB:AB)</f>
        <v>182216.67</v>
      </c>
      <c r="AD64" s="46">
        <f>SUMIF(DRE!$A:$A,'Base CF'!$B64,DRE!AC:AC)</f>
        <v>0</v>
      </c>
      <c r="AE64" s="46">
        <f>SUMIF(DRE!$A:$A,'Base CF'!$B64,DRE!AD:AD)</f>
        <v>0</v>
      </c>
      <c r="AF64" s="46">
        <f>SUMIF(DRE!$A:$A,'Base CF'!$B64,DRE!AE:AE)</f>
        <v>0</v>
      </c>
      <c r="AG64" s="46">
        <f>SUMIF(DRE!$A:$A,'Base CF'!$B64,DRE!AF:AF)</f>
        <v>0</v>
      </c>
      <c r="AH64" s="46">
        <f>SUMIF(DRE!$A:$A,'Base CF'!$B64,DRE!AG:AG)</f>
        <v>0</v>
      </c>
      <c r="AI64" s="46">
        <f>SUMIF(DRE!$A:$A,'Base CF'!$B64,DRE!AH:AH)</f>
        <v>0</v>
      </c>
      <c r="AJ64" s="46">
        <f>SUMIF(DRE!$A:$A,'Base CF'!$B64,DRE!AI:AI)</f>
        <v>0</v>
      </c>
      <c r="AK64" s="46">
        <f>SUMIF(DRE!$A:$A,'Base CF'!$B64,DRE!AJ:AJ)</f>
        <v>0</v>
      </c>
      <c r="AL64" s="46">
        <f>SUMIF(DRE!$A:$A,'Base CF'!$B64,DRE!AK:AK)</f>
        <v>0</v>
      </c>
      <c r="AM64" s="46">
        <f>SUMIF(DRE!$A:$A,'Base CF'!$B64,DRE!AL:AL)</f>
        <v>0</v>
      </c>
      <c r="AN64" s="46">
        <f>SUMIF(DRE!$A:$A,'Base CF'!$B64,DRE!AM:AM)</f>
        <v>0</v>
      </c>
      <c r="AO64" s="46">
        <f>SUMIF(DRE!$A:$A,'Base CF'!$B64,DRE!AN:AN)</f>
        <v>163233.60999999999</v>
      </c>
      <c r="AP64" s="46">
        <f>SUMIF(DRE!$A:$A,'Base CF'!$B64,DRE!AO:AO)</f>
        <v>0</v>
      </c>
      <c r="AQ64" s="46">
        <f>SUMIF(DRE!$A:$A,'Base CF'!$B64,DRE!AP:AP)</f>
        <v>0</v>
      </c>
      <c r="AR64" s="46">
        <f>SUMIF(DRE!$A:$A,'Base CF'!$B64,DRE!AQ:AQ)</f>
        <v>0</v>
      </c>
      <c r="AS64" s="46">
        <f>SUMIF(DRE!$A:$A,'Base CF'!$B64,DRE!AR:AR)</f>
        <v>0</v>
      </c>
      <c r="AT64" s="46">
        <f>SUMIF(DRE!$A:$A,'Base CF'!$B64,DRE!AS:AS)</f>
        <v>0</v>
      </c>
      <c r="AU64" s="46">
        <f>SUMIF(DRE!$A:$A,'Base CF'!$B64,DRE!AT:AT)</f>
        <v>0</v>
      </c>
      <c r="AV64" s="46">
        <f>SUMIF(DRE!$A:$A,'Base CF'!$B64,DRE!AU:AU)</f>
        <v>25336.67</v>
      </c>
      <c r="AW64" s="46">
        <f>SUMIF(DRE!$A:$A,'Base CF'!$B64,DRE!AV:AV)</f>
        <v>0</v>
      </c>
      <c r="AX64" s="46">
        <f>SUMIF(DRE!$A:$A,'Base CF'!$B64,DRE!AW:AW)</f>
        <v>0</v>
      </c>
      <c r="AY64" s="46">
        <f>SUMIF(DRE!$A:$A,'Base CF'!$B64,DRE!AX:AX)</f>
        <v>0</v>
      </c>
      <c r="AZ64" s="46">
        <f>SUMIF(DRE!$A:$A,'Base CF'!$B64,DRE!AY:AY)</f>
        <v>0</v>
      </c>
      <c r="BA64" s="46">
        <f>SUMIF(DRE!$A:$A,'Base CF'!$B64,DRE!AZ:AZ)</f>
        <v>195239.8</v>
      </c>
      <c r="BB64" s="46">
        <f>SUMIF(DRE!$A:$A,'Base CF'!$B64,DRE!BA:BA)</f>
        <v>0</v>
      </c>
      <c r="BC64" s="46">
        <f>SUMIF(DRE!$A:$A,'Base CF'!$B64,DRE!BB:BB)</f>
        <v>0</v>
      </c>
      <c r="BD64" s="46">
        <f>SUMIF(DRE!$A:$A,'Base CF'!$B64,DRE!BC:BC)</f>
        <v>0</v>
      </c>
      <c r="BE64" s="46">
        <f>SUMIF(DRE!$A:$A,'Base CF'!$B64,DRE!BD:BD)</f>
        <v>0</v>
      </c>
      <c r="BF64" s="46">
        <f>SUMIF(DRE!$A:$A,'Base CF'!$B64,DRE!BE:BE)</f>
        <v>0</v>
      </c>
      <c r="BG64" s="46">
        <f>SUMIF(DRE!$A:$A,'Base CF'!$B64,DRE!BF:BF)</f>
        <v>0</v>
      </c>
      <c r="BH64" s="46">
        <f>SUMIF(DRE!$A:$A,'Base CF'!$B64,DRE!BG:BG)</f>
        <v>0</v>
      </c>
      <c r="BI64" s="46">
        <f>SUMIF(DRE!$A:$A,'Base CF'!$B64,DRE!BH:BH)</f>
        <v>0</v>
      </c>
      <c r="BJ64" s="46">
        <f>SUMIF(DRE!$A:$A,'Base CF'!$B64,DRE!BI:BI)</f>
        <v>0</v>
      </c>
      <c r="BK64" s="46">
        <f>SUMIF(DRE!$A:$A,'Base CF'!$B64,DRE!BJ:BJ)</f>
        <v>0</v>
      </c>
      <c r="BL64" s="46">
        <f>SUMIF(DRE!$A:$A,'Base CF'!$B64,DRE!BK:BK)</f>
        <v>0</v>
      </c>
      <c r="BM64" s="46">
        <f>SUMIF(DRE!$A:$A,'Base CF'!$B64,DRE!BL:BL)</f>
        <v>190000</v>
      </c>
      <c r="BN64" s="46">
        <f>SUMIF(DRE!$A:$A,'Base CF'!$B64,DRE!BM:BM)</f>
        <v>0</v>
      </c>
      <c r="BO64" s="46">
        <f>SUMIF(DRE!$A:$A,'Base CF'!$B64,DRE!BN:BN)</f>
        <v>0</v>
      </c>
      <c r="BP64" s="46">
        <f>SUMIF(DRE!$A:$A,'Base CF'!$B64,DRE!BO:BO)</f>
        <v>0</v>
      </c>
      <c r="BQ64" s="46">
        <f>SUMIF(DRE!$A:$A,'Base CF'!$B64,DRE!BP:BP)</f>
        <v>0</v>
      </c>
      <c r="BR64" s="46">
        <f>SUMIF(DRE!$A:$A,'Base CF'!$B64,DRE!BQ:BQ)</f>
        <v>0</v>
      </c>
      <c r="BS64" s="46">
        <f>SUMIF(DRE!$A:$A,'Base CF'!$B64,DRE!BR:BR)</f>
        <v>0</v>
      </c>
      <c r="BT64" s="46">
        <f>SUMIF(DRE!$A:$A,'Base CF'!$B64,DRE!BS:BS)</f>
        <v>0</v>
      </c>
      <c r="BU64" s="46">
        <f>SUMIF(DRE!$A:$A,'Base CF'!$B64,DRE!BT:BT)</f>
        <v>0</v>
      </c>
      <c r="BV64" s="46">
        <f>SUMIF(DRE!$A:$A,'Base CF'!$B64,DRE!BU:BU)</f>
        <v>0</v>
      </c>
      <c r="BW64" s="46">
        <f>SUMIF(DRE!$A:$A,'Base CF'!$B64,DRE!BV:BV)</f>
        <v>0</v>
      </c>
      <c r="BX64" s="46">
        <f>SUMIF(DRE!$A:$A,'Base CF'!$B64,DRE!BW:BW)</f>
        <v>0</v>
      </c>
      <c r="BY64" s="46">
        <f>SUMIF(DRE!$A:$A,'Base CF'!$B64,DRE!BX:BX)</f>
        <v>190000</v>
      </c>
      <c r="BZ64" s="46">
        <f>SUMIF(DRE!$A:$A,'Base CF'!$B64,DRE!BY:BY)</f>
        <v>0</v>
      </c>
      <c r="CA64" s="46">
        <f>SUMIF(DRE!$A:$A,'Base CF'!$B64,DRE!BZ:BZ)</f>
        <v>0</v>
      </c>
      <c r="CB64" s="46">
        <f>SUMIF(DRE!$A:$A,'Base CF'!$B64,DRE!CA:CA)</f>
        <v>0</v>
      </c>
      <c r="CC64" s="46">
        <f>SUMIF(DRE!$A:$A,'Base CF'!$B64,DRE!CB:CB)</f>
        <v>0</v>
      </c>
      <c r="CD64" s="46">
        <f>SUMIF(DRE!$A:$A,'Base CF'!$B64,DRE!CC:CC)</f>
        <v>0</v>
      </c>
      <c r="CE64" s="46">
        <f>SUMIF(DRE!$A:$A,'Base CF'!$B64,DRE!CD:CD)</f>
        <v>0</v>
      </c>
      <c r="CF64" s="46">
        <f>SUMIF(DRE!$A:$A,'Base CF'!$B64,DRE!CE:CE)</f>
        <v>0</v>
      </c>
      <c r="CG64" s="46">
        <f>SUMIF(DRE!$A:$A,'Base CF'!$B64,DRE!CF:CF)</f>
        <v>0</v>
      </c>
      <c r="CH64" s="46">
        <f>SUMIF(DRE!$A:$A,'Base CF'!$B64,DRE!CG:CG)</f>
        <v>0</v>
      </c>
      <c r="CI64" s="46">
        <f>SUMIF(DRE!$A:$A,'Base CF'!$B64,DRE!CH:CH)</f>
        <v>0</v>
      </c>
      <c r="CJ64" s="46">
        <f>SUMIF(DRE!$A:$A,'Base CF'!$B64,DRE!CI:CI)</f>
        <v>0</v>
      </c>
      <c r="CK64" s="46">
        <f>SUMIF(DRE!$A:$A,'Base CF'!$B64,DRE!CJ:CJ)</f>
        <v>190000</v>
      </c>
      <c r="CL64" s="46">
        <f>SUMIF(DRE!$A:$A,'Base CF'!$B64,DRE!CK:CK)</f>
        <v>0</v>
      </c>
      <c r="CM64" s="46">
        <f>SUMIF(DRE!$A:$A,'Base CF'!$B64,DRE!CL:CL)</f>
        <v>0</v>
      </c>
      <c r="CN64" s="46">
        <f>SUMIF(DRE!$A:$A,'Base CF'!$B64,DRE!CM:CM)</f>
        <v>0</v>
      </c>
      <c r="CO64" s="46">
        <f>SUMIF(DRE!$A:$A,'Base CF'!$B64,DRE!CN:CN)</f>
        <v>0</v>
      </c>
      <c r="CP64" s="46">
        <f>SUMIF(DRE!$A:$A,'Base CF'!$B64,DRE!CO:CO)</f>
        <v>0</v>
      </c>
      <c r="CQ64" s="46">
        <f>SUMIF(DRE!$A:$A,'Base CF'!$B64,DRE!CP:CP)</f>
        <v>0</v>
      </c>
      <c r="CR64" s="46">
        <f>SUMIF(DRE!$A:$A,'Base CF'!$B64,DRE!CQ:CQ)</f>
        <v>0</v>
      </c>
      <c r="CS64" s="46">
        <f>SUMIF(DRE!$A:$A,'Base CF'!$B64,DRE!CR:CR)</f>
        <v>0</v>
      </c>
      <c r="CT64" s="46">
        <f>SUMIF(DRE!$A:$A,'Base CF'!$B64,DRE!CS:CS)</f>
        <v>0</v>
      </c>
      <c r="CU64" s="46">
        <f>SUMIF(DRE!$A:$A,'Base CF'!$B64,DRE!CT:CT)</f>
        <v>0</v>
      </c>
      <c r="CV64" s="46">
        <f>SUMIF(DRE!$A:$A,'Base CF'!$B64,DRE!CU:CU)</f>
        <v>0</v>
      </c>
      <c r="CW64" s="46">
        <f>SUMIF(DRE!$A:$A,'Base CF'!$B64,DRE!CV:CV)</f>
        <v>190000</v>
      </c>
      <c r="CX64" s="46">
        <f>SUMIF(DRE!$A:$A,'Base CF'!$B64,DRE!CW:CW)</f>
        <v>0</v>
      </c>
      <c r="CY64" s="46">
        <f>SUMIF(DRE!$A:$A,'Base CF'!$B64,DRE!CX:CX)</f>
        <v>0</v>
      </c>
      <c r="CZ64" s="46">
        <f>SUMIF(DRE!$A:$A,'Base CF'!$B64,DRE!CY:CY)</f>
        <v>0</v>
      </c>
      <c r="DA64" s="46">
        <f>SUMIF(DRE!$A:$A,'Base CF'!$B64,DRE!CZ:CZ)</f>
        <v>0</v>
      </c>
      <c r="DB64" s="46">
        <f>SUMIF(DRE!$A:$A,'Base CF'!$B64,DRE!DA:DA)</f>
        <v>0</v>
      </c>
      <c r="DC64" s="46">
        <f>SUMIF(DRE!$A:$A,'Base CF'!$B64,DRE!DB:DB)</f>
        <v>0</v>
      </c>
      <c r="DD64" s="46">
        <f>SUMIF(DRE!$A:$A,'Base CF'!$B64,DRE!DC:DC)</f>
        <v>0</v>
      </c>
      <c r="DE64" s="46">
        <f>SUMIF(DRE!$A:$A,'Base CF'!$B64,DRE!DD:DD)</f>
        <v>0</v>
      </c>
      <c r="DF64" s="46">
        <f>SUMIF(DRE!$A:$A,'Base CF'!$B64,DRE!DE:DE)</f>
        <v>0</v>
      </c>
    </row>
    <row r="65" spans="1:110" outlineLevel="1">
      <c r="B65" s="37" t="s">
        <v>241</v>
      </c>
      <c r="C65" s="46">
        <f>SUMIF(DRE!$A:$A,'Base CF'!$B65,DRE!B:B)</f>
        <v>0</v>
      </c>
      <c r="D65" s="46">
        <f>SUMIF(DRE!$A:$A,'Base CF'!$B65,DRE!C:C)</f>
        <v>0</v>
      </c>
      <c r="E65" s="46">
        <f>SUMIF(DRE!$A:$A,'Base CF'!$B65,DRE!D:D)</f>
        <v>0</v>
      </c>
      <c r="F65" s="46">
        <f>SUMIF(DRE!$A:$A,'Base CF'!$B65,DRE!E:E)</f>
        <v>0</v>
      </c>
      <c r="G65" s="46">
        <f>SUMIF(DRE!$A:$A,'Base CF'!$B65,DRE!F:F)</f>
        <v>0</v>
      </c>
      <c r="H65" s="46">
        <f>SUMIF(DRE!$A:$A,'Base CF'!$B65,DRE!G:G)</f>
        <v>0</v>
      </c>
      <c r="I65" s="46">
        <f>SUMIF(DRE!$A:$A,'Base CF'!$B65,DRE!H:H)</f>
        <v>0</v>
      </c>
      <c r="J65" s="46">
        <f>SUMIF(DRE!$A:$A,'Base CF'!$B65,DRE!I:I)</f>
        <v>0</v>
      </c>
      <c r="K65" s="46">
        <f>SUMIF(DRE!$A:$A,'Base CF'!$B65,DRE!J:J)</f>
        <v>0</v>
      </c>
      <c r="L65" s="46">
        <f>SUMIF(DRE!$A:$A,'Base CF'!$B65,DRE!K:K)</f>
        <v>0</v>
      </c>
      <c r="M65" s="46">
        <f>SUMIF(DRE!$A:$A,'Base CF'!$B65,DRE!L:L)</f>
        <v>0</v>
      </c>
      <c r="N65" s="46">
        <f>SUMIF(DRE!$A:$A,'Base CF'!$B65,DRE!M:M)</f>
        <v>0</v>
      </c>
      <c r="O65" s="46">
        <f>SUMIF(DRE!$A:$A,'Base CF'!$B65,DRE!N:N)</f>
        <v>0</v>
      </c>
      <c r="P65" s="46">
        <f>SUMIF(DRE!$A:$A,'Base CF'!$B65,DRE!O:O)</f>
        <v>0</v>
      </c>
      <c r="Q65" s="46">
        <f>SUMIF(DRE!$A:$A,'Base CF'!$B65,DRE!P:P)</f>
        <v>0</v>
      </c>
      <c r="R65" s="46">
        <f>SUMIF(DRE!$A:$A,'Base CF'!$B65,DRE!Q:Q)</f>
        <v>0</v>
      </c>
      <c r="S65" s="46">
        <f>SUMIF(DRE!$A:$A,'Base CF'!$B65,DRE!R:R)</f>
        <v>0</v>
      </c>
      <c r="T65" s="46">
        <f>SUMIF(DRE!$A:$A,'Base CF'!$B65,DRE!S:S)</f>
        <v>0</v>
      </c>
      <c r="U65" s="46">
        <f>SUMIF(DRE!$A:$A,'Base CF'!$B65,DRE!T:T)</f>
        <v>0</v>
      </c>
      <c r="V65" s="46">
        <f>SUMIF(DRE!$A:$A,'Base CF'!$B65,DRE!U:U)</f>
        <v>0</v>
      </c>
      <c r="W65" s="46">
        <f>SUMIF(DRE!$A:$A,'Base CF'!$B65,DRE!V:V)</f>
        <v>0</v>
      </c>
      <c r="X65" s="46">
        <f>SUMIF(DRE!$A:$A,'Base CF'!$B65,DRE!W:W)</f>
        <v>0</v>
      </c>
      <c r="Y65" s="46">
        <f>SUMIF(DRE!$A:$A,'Base CF'!$B65,DRE!X:X)</f>
        <v>0</v>
      </c>
      <c r="Z65" s="46">
        <f>SUMIF(DRE!$A:$A,'Base CF'!$B65,DRE!Y:Y)</f>
        <v>0</v>
      </c>
      <c r="AA65" s="46">
        <f>SUMIF(DRE!$A:$A,'Base CF'!$B65,DRE!Z:Z)</f>
        <v>0</v>
      </c>
      <c r="AB65" s="46">
        <f>SUMIF(DRE!$A:$A,'Base CF'!$B65,DRE!AA:AA)</f>
        <v>0</v>
      </c>
      <c r="AC65" s="46">
        <f>SUMIF(DRE!$A:$A,'Base CF'!$B65,DRE!AB:AB)</f>
        <v>0</v>
      </c>
      <c r="AD65" s="46">
        <f>SUMIF(DRE!$A:$A,'Base CF'!$B65,DRE!AC:AC)</f>
        <v>0</v>
      </c>
      <c r="AE65" s="46">
        <f>SUMIF(DRE!$A:$A,'Base CF'!$B65,DRE!AD:AD)</f>
        <v>0</v>
      </c>
      <c r="AF65" s="46">
        <f>SUMIF(DRE!$A:$A,'Base CF'!$B65,DRE!AE:AE)</f>
        <v>0</v>
      </c>
      <c r="AG65" s="46">
        <f>SUMIF(DRE!$A:$A,'Base CF'!$B65,DRE!AF:AF)</f>
        <v>0</v>
      </c>
      <c r="AH65" s="46">
        <f>SUMIF(DRE!$A:$A,'Base CF'!$B65,DRE!AG:AG)</f>
        <v>0</v>
      </c>
      <c r="AI65" s="46">
        <f>SUMIF(DRE!$A:$A,'Base CF'!$B65,DRE!AH:AH)</f>
        <v>0</v>
      </c>
      <c r="AJ65" s="46">
        <f>SUMIF(DRE!$A:$A,'Base CF'!$B65,DRE!AI:AI)</f>
        <v>0</v>
      </c>
      <c r="AK65" s="46">
        <f>SUMIF(DRE!$A:$A,'Base CF'!$B65,DRE!AJ:AJ)</f>
        <v>0</v>
      </c>
      <c r="AL65" s="46">
        <f>SUMIF(DRE!$A:$A,'Base CF'!$B65,DRE!AK:AK)</f>
        <v>0</v>
      </c>
      <c r="AM65" s="46">
        <f>SUMIF(DRE!$A:$A,'Base CF'!$B65,DRE!AL:AL)</f>
        <v>0</v>
      </c>
      <c r="AN65" s="46">
        <f>SUMIF(DRE!$A:$A,'Base CF'!$B65,DRE!AM:AM)</f>
        <v>0</v>
      </c>
      <c r="AO65" s="46">
        <f>SUMIF(DRE!$A:$A,'Base CF'!$B65,DRE!AN:AN)</f>
        <v>0</v>
      </c>
      <c r="AP65" s="46">
        <f>SUMIF(DRE!$A:$A,'Base CF'!$B65,DRE!AO:AO)</f>
        <v>0</v>
      </c>
      <c r="AQ65" s="46">
        <f>SUMIF(DRE!$A:$A,'Base CF'!$B65,DRE!AP:AP)</f>
        <v>0</v>
      </c>
      <c r="AR65" s="46">
        <f>SUMIF(DRE!$A:$A,'Base CF'!$B65,DRE!AQ:AQ)</f>
        <v>0</v>
      </c>
      <c r="AS65" s="46">
        <f>SUMIF(DRE!$A:$A,'Base CF'!$B65,DRE!AR:AR)</f>
        <v>0</v>
      </c>
      <c r="AT65" s="46">
        <f>SUMIF(DRE!$A:$A,'Base CF'!$B65,DRE!AS:AS)</f>
        <v>0</v>
      </c>
      <c r="AU65" s="46">
        <f>SUMIF(DRE!$A:$A,'Base CF'!$B65,DRE!AT:AT)</f>
        <v>0</v>
      </c>
      <c r="AV65" s="46">
        <f>SUMIF(DRE!$A:$A,'Base CF'!$B65,DRE!AU:AU)</f>
        <v>0</v>
      </c>
      <c r="AW65" s="46">
        <f>SUMIF(DRE!$A:$A,'Base CF'!$B65,DRE!AV:AV)</f>
        <v>0</v>
      </c>
      <c r="AX65" s="46">
        <f>SUMIF(DRE!$A:$A,'Base CF'!$B65,DRE!AW:AW)</f>
        <v>0</v>
      </c>
      <c r="AY65" s="46">
        <f>SUMIF(DRE!$A:$A,'Base CF'!$B65,DRE!AX:AX)</f>
        <v>0</v>
      </c>
      <c r="AZ65" s="46">
        <f>SUMIF(DRE!$A:$A,'Base CF'!$B65,DRE!AY:AY)</f>
        <v>0</v>
      </c>
      <c r="BA65" s="46">
        <f>SUMIF(DRE!$A:$A,'Base CF'!$B65,DRE!AZ:AZ)</f>
        <v>0</v>
      </c>
      <c r="BB65" s="46">
        <f>SUMIF(DRE!$A:$A,'Base CF'!$B65,DRE!BA:BA)</f>
        <v>0</v>
      </c>
      <c r="BC65" s="46">
        <f>SUMIF(DRE!$A:$A,'Base CF'!$B65,DRE!BB:BB)</f>
        <v>0</v>
      </c>
      <c r="BD65" s="46">
        <f>SUMIF(DRE!$A:$A,'Base CF'!$B65,DRE!BC:BC)</f>
        <v>0</v>
      </c>
      <c r="BE65" s="46">
        <f>SUMIF(DRE!$A:$A,'Base CF'!$B65,DRE!BD:BD)</f>
        <v>0</v>
      </c>
      <c r="BF65" s="46">
        <f>SUMIF(DRE!$A:$A,'Base CF'!$B65,DRE!BE:BE)</f>
        <v>0</v>
      </c>
      <c r="BG65" s="46">
        <f>SUMIF(DRE!$A:$A,'Base CF'!$B65,DRE!BF:BF)</f>
        <v>0</v>
      </c>
      <c r="BH65" s="46">
        <f>SUMIF(DRE!$A:$A,'Base CF'!$B65,DRE!BG:BG)</f>
        <v>0</v>
      </c>
      <c r="BI65" s="46">
        <f>SUMIF(DRE!$A:$A,'Base CF'!$B65,DRE!BH:BH)</f>
        <v>0</v>
      </c>
      <c r="BJ65" s="46">
        <f>SUMIF(DRE!$A:$A,'Base CF'!$B65,DRE!BI:BI)</f>
        <v>0</v>
      </c>
      <c r="BK65" s="46">
        <f>SUMIF(DRE!$A:$A,'Base CF'!$B65,DRE!BJ:BJ)</f>
        <v>0</v>
      </c>
      <c r="BL65" s="46">
        <f>SUMIF(DRE!$A:$A,'Base CF'!$B65,DRE!BK:BK)</f>
        <v>0</v>
      </c>
      <c r="BM65" s="46">
        <f>SUMIF(DRE!$A:$A,'Base CF'!$B65,DRE!BL:BL)</f>
        <v>0</v>
      </c>
      <c r="BN65" s="46">
        <f>SUMIF(DRE!$A:$A,'Base CF'!$B65,DRE!BM:BM)</f>
        <v>0</v>
      </c>
      <c r="BO65" s="46">
        <f>SUMIF(DRE!$A:$A,'Base CF'!$B65,DRE!BN:BN)</f>
        <v>0</v>
      </c>
      <c r="BP65" s="46">
        <f>SUMIF(DRE!$A:$A,'Base CF'!$B65,DRE!BO:BO)</f>
        <v>0</v>
      </c>
      <c r="BQ65" s="46">
        <f>SUMIF(DRE!$A:$A,'Base CF'!$B65,DRE!BP:BP)</f>
        <v>0</v>
      </c>
      <c r="BR65" s="46">
        <f>SUMIF(DRE!$A:$A,'Base CF'!$B65,DRE!BQ:BQ)</f>
        <v>0</v>
      </c>
      <c r="BS65" s="46">
        <f>SUMIF(DRE!$A:$A,'Base CF'!$B65,DRE!BR:BR)</f>
        <v>0</v>
      </c>
      <c r="BT65" s="46">
        <f>SUMIF(DRE!$A:$A,'Base CF'!$B65,DRE!BS:BS)</f>
        <v>0</v>
      </c>
      <c r="BU65" s="46">
        <f>SUMIF(DRE!$A:$A,'Base CF'!$B65,DRE!BT:BT)</f>
        <v>0</v>
      </c>
      <c r="BV65" s="46">
        <f>SUMIF(DRE!$A:$A,'Base CF'!$B65,DRE!BU:BU)</f>
        <v>0</v>
      </c>
      <c r="BW65" s="46">
        <f>SUMIF(DRE!$A:$A,'Base CF'!$B65,DRE!BV:BV)</f>
        <v>0</v>
      </c>
      <c r="BX65" s="46">
        <f>SUMIF(DRE!$A:$A,'Base CF'!$B65,DRE!BW:BW)</f>
        <v>0</v>
      </c>
      <c r="BY65" s="46">
        <f>SUMIF(DRE!$A:$A,'Base CF'!$B65,DRE!BX:BX)</f>
        <v>0</v>
      </c>
      <c r="BZ65" s="46">
        <f>SUMIF(DRE!$A:$A,'Base CF'!$B65,DRE!BY:BY)</f>
        <v>0</v>
      </c>
      <c r="CA65" s="46">
        <f>SUMIF(DRE!$A:$A,'Base CF'!$B65,DRE!BZ:BZ)</f>
        <v>0</v>
      </c>
      <c r="CB65" s="46">
        <f>SUMIF(DRE!$A:$A,'Base CF'!$B65,DRE!CA:CA)</f>
        <v>0</v>
      </c>
      <c r="CC65" s="46">
        <f>SUMIF(DRE!$A:$A,'Base CF'!$B65,DRE!CB:CB)</f>
        <v>0</v>
      </c>
      <c r="CD65" s="46">
        <f>SUMIF(DRE!$A:$A,'Base CF'!$B65,DRE!CC:CC)</f>
        <v>0</v>
      </c>
      <c r="CE65" s="46">
        <f>SUMIF(DRE!$A:$A,'Base CF'!$B65,DRE!CD:CD)</f>
        <v>0</v>
      </c>
      <c r="CF65" s="46">
        <f>SUMIF(DRE!$A:$A,'Base CF'!$B65,DRE!CE:CE)</f>
        <v>0</v>
      </c>
      <c r="CG65" s="46">
        <f>SUMIF(DRE!$A:$A,'Base CF'!$B65,DRE!CF:CF)</f>
        <v>0</v>
      </c>
      <c r="CH65" s="46">
        <f>SUMIF(DRE!$A:$A,'Base CF'!$B65,DRE!CG:CG)</f>
        <v>0</v>
      </c>
      <c r="CI65" s="46">
        <f>SUMIF(DRE!$A:$A,'Base CF'!$B65,DRE!CH:CH)</f>
        <v>0</v>
      </c>
      <c r="CJ65" s="46">
        <f>SUMIF(DRE!$A:$A,'Base CF'!$B65,DRE!CI:CI)</f>
        <v>0</v>
      </c>
      <c r="CK65" s="46">
        <f>SUMIF(DRE!$A:$A,'Base CF'!$B65,DRE!CJ:CJ)</f>
        <v>0</v>
      </c>
      <c r="CL65" s="46">
        <f>SUMIF(DRE!$A:$A,'Base CF'!$B65,DRE!CK:CK)</f>
        <v>0</v>
      </c>
      <c r="CM65" s="46">
        <f>SUMIF(DRE!$A:$A,'Base CF'!$B65,DRE!CL:CL)</f>
        <v>0</v>
      </c>
      <c r="CN65" s="46">
        <f>SUMIF(DRE!$A:$A,'Base CF'!$B65,DRE!CM:CM)</f>
        <v>0</v>
      </c>
      <c r="CO65" s="46">
        <f>SUMIF(DRE!$A:$A,'Base CF'!$B65,DRE!CN:CN)</f>
        <v>0</v>
      </c>
      <c r="CP65" s="46">
        <f>SUMIF(DRE!$A:$A,'Base CF'!$B65,DRE!CO:CO)</f>
        <v>0</v>
      </c>
      <c r="CQ65" s="46">
        <f>SUMIF(DRE!$A:$A,'Base CF'!$B65,DRE!CP:CP)</f>
        <v>0</v>
      </c>
      <c r="CR65" s="46">
        <f>SUMIF(DRE!$A:$A,'Base CF'!$B65,DRE!CQ:CQ)</f>
        <v>0</v>
      </c>
      <c r="CS65" s="46">
        <f>SUMIF(DRE!$A:$A,'Base CF'!$B65,DRE!CR:CR)</f>
        <v>0</v>
      </c>
      <c r="CT65" s="46">
        <f>SUMIF(DRE!$A:$A,'Base CF'!$B65,DRE!CS:CS)</f>
        <v>0</v>
      </c>
      <c r="CU65" s="46">
        <f>SUMIF(DRE!$A:$A,'Base CF'!$B65,DRE!CT:CT)</f>
        <v>0</v>
      </c>
      <c r="CV65" s="46">
        <f>SUMIF(DRE!$A:$A,'Base CF'!$B65,DRE!CU:CU)</f>
        <v>0</v>
      </c>
      <c r="CW65" s="46">
        <f>SUMIF(DRE!$A:$A,'Base CF'!$B65,DRE!CV:CV)</f>
        <v>0</v>
      </c>
      <c r="CX65" s="46">
        <f>SUMIF(DRE!$A:$A,'Base CF'!$B65,DRE!CW:CW)</f>
        <v>0</v>
      </c>
      <c r="CY65" s="46">
        <f>SUMIF(DRE!$A:$A,'Base CF'!$B65,DRE!CX:CX)</f>
        <v>0</v>
      </c>
      <c r="CZ65" s="46">
        <f>SUMIF(DRE!$A:$A,'Base CF'!$B65,DRE!CY:CY)</f>
        <v>0</v>
      </c>
      <c r="DA65" s="46">
        <f>SUMIF(DRE!$A:$A,'Base CF'!$B65,DRE!CZ:CZ)</f>
        <v>0</v>
      </c>
      <c r="DB65" s="46">
        <f>SUMIF(DRE!$A:$A,'Base CF'!$B65,DRE!DA:DA)</f>
        <v>0</v>
      </c>
      <c r="DC65" s="46">
        <f>SUMIF(DRE!$A:$A,'Base CF'!$B65,DRE!DB:DB)</f>
        <v>0</v>
      </c>
      <c r="DD65" s="46">
        <f>SUMIF(DRE!$A:$A,'Base CF'!$B65,DRE!DC:DC)</f>
        <v>0</v>
      </c>
      <c r="DE65" s="46">
        <f>SUMIF(DRE!$A:$A,'Base CF'!$B65,DRE!DD:DD)</f>
        <v>0</v>
      </c>
      <c r="DF65" s="46">
        <f>SUMIF(DRE!$A:$A,'Base CF'!$B65,DRE!DE:DE)</f>
        <v>0</v>
      </c>
    </row>
    <row r="66" spans="1:110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7"/>
      <c r="CE66" s="47"/>
      <c r="CF66" s="47"/>
      <c r="CG66" s="47"/>
      <c r="CH66" s="47"/>
      <c r="CI66" s="47"/>
      <c r="CJ66" s="47"/>
      <c r="CK66" s="47"/>
      <c r="CL66" s="47"/>
      <c r="CM66" s="47"/>
      <c r="CN66" s="47"/>
      <c r="CO66" s="47"/>
      <c r="CP66" s="47"/>
      <c r="CQ66" s="47"/>
      <c r="CR66" s="47"/>
      <c r="CS66" s="47"/>
      <c r="CT66" s="47"/>
      <c r="CU66" s="47"/>
      <c r="CV66" s="47"/>
      <c r="CW66" s="47"/>
      <c r="CX66" s="47"/>
      <c r="CY66" s="47"/>
      <c r="CZ66" s="47"/>
      <c r="DA66" s="47"/>
      <c r="DB66" s="47"/>
      <c r="DC66" s="47"/>
      <c r="DD66" s="47"/>
      <c r="DE66" s="47"/>
      <c r="DF66" s="47"/>
    </row>
    <row r="67" spans="1:110" s="199" customFormat="1" ht="15.5">
      <c r="A67" s="199" t="s">
        <v>660</v>
      </c>
      <c r="B67" s="200" t="str">
        <f>'RP (apres)'!B22</f>
        <v>Cleaning, Security &amp; Canteen Services</v>
      </c>
      <c r="C67" s="201">
        <f>C68</f>
        <v>102591.48</v>
      </c>
      <c r="D67" s="201">
        <f t="shared" ref="D67:BO67" si="58">D68</f>
        <v>172357.15</v>
      </c>
      <c r="E67" s="201">
        <f t="shared" si="58"/>
        <v>71691.09</v>
      </c>
      <c r="F67" s="201">
        <f t="shared" si="58"/>
        <v>69011.14</v>
      </c>
      <c r="G67" s="201">
        <f t="shared" si="58"/>
        <v>127614.3</v>
      </c>
      <c r="H67" s="201">
        <f t="shared" si="58"/>
        <v>286728.89</v>
      </c>
      <c r="I67" s="201">
        <f t="shared" si="58"/>
        <v>136815.29</v>
      </c>
      <c r="J67" s="201">
        <f t="shared" si="58"/>
        <v>156282.76</v>
      </c>
      <c r="K67" s="201">
        <f t="shared" si="58"/>
        <v>136815.26999999999</v>
      </c>
      <c r="L67" s="201">
        <f t="shared" si="58"/>
        <v>174120.27</v>
      </c>
      <c r="M67" s="201">
        <f t="shared" si="58"/>
        <v>152399.66</v>
      </c>
      <c r="N67" s="201">
        <f t="shared" si="58"/>
        <v>205901.92</v>
      </c>
      <c r="O67" s="201">
        <f>O68</f>
        <v>67728.62</v>
      </c>
      <c r="P67" s="201">
        <f t="shared" si="58"/>
        <v>146134.53999999998</v>
      </c>
      <c r="Q67" s="201">
        <f t="shared" si="58"/>
        <v>178068.38</v>
      </c>
      <c r="R67" s="201">
        <f t="shared" si="58"/>
        <v>142066.07</v>
      </c>
      <c r="S67" s="201">
        <f t="shared" si="58"/>
        <v>128542.95999999999</v>
      </c>
      <c r="T67" s="201">
        <f t="shared" si="58"/>
        <v>70817.08</v>
      </c>
      <c r="U67" s="201">
        <f t="shared" si="58"/>
        <v>83732.08</v>
      </c>
      <c r="V67" s="201">
        <f t="shared" si="58"/>
        <v>281137.74</v>
      </c>
      <c r="W67" s="201">
        <f t="shared" si="58"/>
        <v>154970.79999999999</v>
      </c>
      <c r="X67" s="201">
        <f t="shared" si="58"/>
        <v>141754.12</v>
      </c>
      <c r="Y67" s="201">
        <f t="shared" si="58"/>
        <v>88532.08</v>
      </c>
      <c r="Z67" s="201">
        <f t="shared" si="58"/>
        <v>145976.07</v>
      </c>
      <c r="AA67" s="201">
        <f>AA68</f>
        <v>203796.93</v>
      </c>
      <c r="AB67" s="201">
        <f t="shared" si="58"/>
        <v>149361.72</v>
      </c>
      <c r="AC67" s="201">
        <f t="shared" si="58"/>
        <v>163060.51</v>
      </c>
      <c r="AD67" s="201">
        <f t="shared" si="58"/>
        <v>151469.43</v>
      </c>
      <c r="AE67" s="201">
        <f t="shared" si="58"/>
        <v>173529.43</v>
      </c>
      <c r="AF67" s="201">
        <f t="shared" si="58"/>
        <v>150489.43</v>
      </c>
      <c r="AG67" s="201">
        <f t="shared" si="58"/>
        <v>154089.43</v>
      </c>
      <c r="AH67" s="201">
        <f t="shared" si="58"/>
        <v>180769.83000000002</v>
      </c>
      <c r="AI67" s="201">
        <f t="shared" si="58"/>
        <v>165638.39000000001</v>
      </c>
      <c r="AJ67" s="201">
        <f t="shared" si="58"/>
        <v>155538.39000000001</v>
      </c>
      <c r="AK67" s="201">
        <f t="shared" si="58"/>
        <v>164558.39000000001</v>
      </c>
      <c r="AL67" s="201">
        <f t="shared" si="58"/>
        <v>166288.39000000001</v>
      </c>
      <c r="AM67" s="201">
        <f>AM68</f>
        <v>152840.39000000001</v>
      </c>
      <c r="AN67" s="201">
        <f t="shared" si="58"/>
        <v>167064.39000000001</v>
      </c>
      <c r="AO67" s="201">
        <f t="shared" si="58"/>
        <v>164927.44</v>
      </c>
      <c r="AP67" s="201">
        <f t="shared" si="58"/>
        <v>177503.35999999999</v>
      </c>
      <c r="AQ67" s="201">
        <f t="shared" si="58"/>
        <v>231740.27</v>
      </c>
      <c r="AR67" s="201">
        <f t="shared" si="58"/>
        <v>173701.37</v>
      </c>
      <c r="AS67" s="201">
        <f t="shared" si="58"/>
        <v>299520.90999999997</v>
      </c>
      <c r="AT67" s="201">
        <f t="shared" si="58"/>
        <v>364720.47</v>
      </c>
      <c r="AU67" s="201">
        <f t="shared" si="58"/>
        <v>353383.35</v>
      </c>
      <c r="AV67" s="201">
        <f t="shared" si="58"/>
        <v>408371.72</v>
      </c>
      <c r="AW67" s="201">
        <f t="shared" si="58"/>
        <v>488481.36</v>
      </c>
      <c r="AX67" s="201">
        <f t="shared" si="58"/>
        <v>499103.59</v>
      </c>
      <c r="AY67" s="201">
        <f>AY68</f>
        <v>424793.68</v>
      </c>
      <c r="AZ67" s="201">
        <f t="shared" si="58"/>
        <v>387545.85</v>
      </c>
      <c r="BA67" s="201">
        <f t="shared" si="58"/>
        <v>400369.5</v>
      </c>
      <c r="BB67" s="201">
        <f t="shared" si="58"/>
        <v>471170.36</v>
      </c>
      <c r="BC67" s="201">
        <f t="shared" si="58"/>
        <v>566335.21</v>
      </c>
      <c r="BD67" s="201">
        <f t="shared" si="58"/>
        <v>414900.59</v>
      </c>
      <c r="BE67" s="201">
        <f t="shared" si="58"/>
        <v>543650.92000000004</v>
      </c>
      <c r="BF67" s="201">
        <f t="shared" si="58"/>
        <v>425951.39</v>
      </c>
      <c r="BG67" s="201">
        <f t="shared" si="58"/>
        <v>682595.58</v>
      </c>
      <c r="BH67" s="201">
        <f t="shared" si="58"/>
        <v>498425.58</v>
      </c>
      <c r="BI67" s="201">
        <f t="shared" si="58"/>
        <v>534498.57999999996</v>
      </c>
      <c r="BJ67" s="201">
        <f t="shared" si="58"/>
        <v>590795.57999999996</v>
      </c>
      <c r="BK67" s="201">
        <f>BK68</f>
        <v>475769.13</v>
      </c>
      <c r="BL67" s="201">
        <f t="shared" si="58"/>
        <v>464769.17</v>
      </c>
      <c r="BM67" s="201">
        <f t="shared" si="58"/>
        <v>590769.17000000004</v>
      </c>
      <c r="BN67" s="201">
        <f t="shared" si="58"/>
        <v>510769.17</v>
      </c>
      <c r="BO67" s="201">
        <f t="shared" si="58"/>
        <v>491569.17</v>
      </c>
      <c r="BP67" s="201">
        <f t="shared" ref="BP67:BV67" si="59">BP68</f>
        <v>546619.17000000004</v>
      </c>
      <c r="BQ67" s="201">
        <f t="shared" si="59"/>
        <v>598449.17000000004</v>
      </c>
      <c r="BR67" s="201">
        <f t="shared" si="59"/>
        <v>533449.17000000004</v>
      </c>
      <c r="BS67" s="201">
        <f t="shared" si="59"/>
        <v>513449.17</v>
      </c>
      <c r="BT67" s="201">
        <f t="shared" si="59"/>
        <v>514115.17</v>
      </c>
      <c r="BU67" s="201">
        <f t="shared" si="59"/>
        <v>646115.17000000004</v>
      </c>
      <c r="BV67" s="201">
        <f t="shared" si="59"/>
        <v>656467.17000000004</v>
      </c>
      <c r="BW67" s="201">
        <f>BW68</f>
        <v>464381</v>
      </c>
      <c r="BX67" s="201">
        <f t="shared" ref="BX67:DF67" si="60">BX68</f>
        <v>453381</v>
      </c>
      <c r="BY67" s="201">
        <f t="shared" si="60"/>
        <v>579981</v>
      </c>
      <c r="BZ67" s="201">
        <f t="shared" si="60"/>
        <v>499981</v>
      </c>
      <c r="CA67" s="201">
        <f t="shared" si="60"/>
        <v>480781</v>
      </c>
      <c r="CB67" s="201">
        <f t="shared" si="60"/>
        <v>535831</v>
      </c>
      <c r="CC67" s="201">
        <f t="shared" si="60"/>
        <v>587661</v>
      </c>
      <c r="CD67" s="201">
        <f t="shared" si="60"/>
        <v>522661</v>
      </c>
      <c r="CE67" s="201">
        <f t="shared" si="60"/>
        <v>502661</v>
      </c>
      <c r="CF67" s="201">
        <f t="shared" si="60"/>
        <v>503677</v>
      </c>
      <c r="CG67" s="201">
        <f t="shared" si="60"/>
        <v>635677</v>
      </c>
      <c r="CH67" s="201">
        <f t="shared" si="60"/>
        <v>646037</v>
      </c>
      <c r="CI67" s="201">
        <f>CI68</f>
        <v>464381</v>
      </c>
      <c r="CJ67" s="201">
        <f t="shared" si="60"/>
        <v>453381</v>
      </c>
      <c r="CK67" s="201">
        <f t="shared" si="60"/>
        <v>579981</v>
      </c>
      <c r="CL67" s="201">
        <f t="shared" si="60"/>
        <v>499981</v>
      </c>
      <c r="CM67" s="201">
        <f t="shared" si="60"/>
        <v>480781</v>
      </c>
      <c r="CN67" s="201">
        <f t="shared" si="60"/>
        <v>535831</v>
      </c>
      <c r="CO67" s="201">
        <f t="shared" si="60"/>
        <v>587661</v>
      </c>
      <c r="CP67" s="201">
        <f t="shared" si="60"/>
        <v>522661</v>
      </c>
      <c r="CQ67" s="201">
        <f t="shared" si="60"/>
        <v>502661</v>
      </c>
      <c r="CR67" s="201">
        <f t="shared" si="60"/>
        <v>503677</v>
      </c>
      <c r="CS67" s="201">
        <f t="shared" si="60"/>
        <v>635677</v>
      </c>
      <c r="CT67" s="201">
        <f t="shared" si="60"/>
        <v>646037</v>
      </c>
      <c r="CU67" s="201">
        <f>CU68</f>
        <v>374381</v>
      </c>
      <c r="CV67" s="201">
        <f t="shared" si="60"/>
        <v>363381</v>
      </c>
      <c r="CW67" s="201">
        <f t="shared" si="60"/>
        <v>489981</v>
      </c>
      <c r="CX67" s="201">
        <f t="shared" si="60"/>
        <v>409981</v>
      </c>
      <c r="CY67" s="201">
        <f t="shared" si="60"/>
        <v>390781</v>
      </c>
      <c r="CZ67" s="201">
        <f t="shared" si="60"/>
        <v>445831</v>
      </c>
      <c r="DA67" s="201">
        <f t="shared" si="60"/>
        <v>497661</v>
      </c>
      <c r="DB67" s="201">
        <f t="shared" si="60"/>
        <v>432661</v>
      </c>
      <c r="DC67" s="201">
        <f t="shared" si="60"/>
        <v>412661</v>
      </c>
      <c r="DD67" s="201">
        <f t="shared" si="60"/>
        <v>413677</v>
      </c>
      <c r="DE67" s="201">
        <f t="shared" si="60"/>
        <v>545677</v>
      </c>
      <c r="DF67" s="201">
        <f t="shared" si="60"/>
        <v>556037</v>
      </c>
    </row>
    <row r="68" spans="1:110" outlineLevel="1">
      <c r="B68" s="37" t="s">
        <v>207</v>
      </c>
      <c r="C68" s="46">
        <f>SUMIF(DRE!$A:$A,'Base CF'!$B68,DRE!B:B)</f>
        <v>102591.48</v>
      </c>
      <c r="D68" s="46">
        <f>SUMIF(DRE!$A:$A,'Base CF'!$B68,DRE!C:C)</f>
        <v>172357.15</v>
      </c>
      <c r="E68" s="46">
        <f>SUMIF(DRE!$A:$A,'Base CF'!$B68,DRE!D:D)</f>
        <v>71691.09</v>
      </c>
      <c r="F68" s="46">
        <f>SUMIF(DRE!$A:$A,'Base CF'!$B68,DRE!E:E)</f>
        <v>69011.14</v>
      </c>
      <c r="G68" s="46">
        <f>SUMIF(DRE!$A:$A,'Base CF'!$B68,DRE!F:F)</f>
        <v>127614.3</v>
      </c>
      <c r="H68" s="46">
        <f>SUMIF(DRE!$A:$A,'Base CF'!$B68,DRE!G:G)</f>
        <v>286728.89</v>
      </c>
      <c r="I68" s="46">
        <f>SUMIF(DRE!$A:$A,'Base CF'!$B68,DRE!H:H)</f>
        <v>136815.29</v>
      </c>
      <c r="J68" s="46">
        <f>SUMIF(DRE!$A:$A,'Base CF'!$B68,DRE!I:I)</f>
        <v>156282.76</v>
      </c>
      <c r="K68" s="46">
        <f>SUMIF(DRE!$A:$A,'Base CF'!$B68,DRE!J:J)</f>
        <v>136815.26999999999</v>
      </c>
      <c r="L68" s="46">
        <f>SUMIF(DRE!$A:$A,'Base CF'!$B68,DRE!K:K)</f>
        <v>174120.27</v>
      </c>
      <c r="M68" s="46">
        <f>SUMIF(DRE!$A:$A,'Base CF'!$B68,DRE!L:L)</f>
        <v>152399.66</v>
      </c>
      <c r="N68" s="46">
        <f>SUMIF(DRE!$A:$A,'Base CF'!$B68,DRE!M:M)</f>
        <v>205901.92</v>
      </c>
      <c r="O68" s="46">
        <f>SUMIF(DRE!$A:$A,'Base CF'!$B68,DRE!N:N)</f>
        <v>67728.62</v>
      </c>
      <c r="P68" s="46">
        <f>SUMIF(DRE!$A:$A,'Base CF'!$B68,DRE!O:O)</f>
        <v>146134.53999999998</v>
      </c>
      <c r="Q68" s="46">
        <f>SUMIF(DRE!$A:$A,'Base CF'!$B68,DRE!P:P)</f>
        <v>178068.38</v>
      </c>
      <c r="R68" s="46">
        <f>SUMIF(DRE!$A:$A,'Base CF'!$B68,DRE!Q:Q)</f>
        <v>142066.07</v>
      </c>
      <c r="S68" s="46">
        <f>SUMIF(DRE!$A:$A,'Base CF'!$B68,DRE!R:R)</f>
        <v>128542.95999999999</v>
      </c>
      <c r="T68" s="46">
        <f>SUMIF(DRE!$A:$A,'Base CF'!$B68,DRE!S:S)</f>
        <v>70817.08</v>
      </c>
      <c r="U68" s="46">
        <f>SUMIF(DRE!$A:$A,'Base CF'!$B68,DRE!T:T)</f>
        <v>83732.08</v>
      </c>
      <c r="V68" s="46">
        <f>SUMIF(DRE!$A:$A,'Base CF'!$B68,DRE!U:U)</f>
        <v>281137.74</v>
      </c>
      <c r="W68" s="46">
        <f>SUMIF(DRE!$A:$A,'Base CF'!$B68,DRE!V:V)</f>
        <v>154970.79999999999</v>
      </c>
      <c r="X68" s="46">
        <f>SUMIF(DRE!$A:$A,'Base CF'!$B68,DRE!W:W)</f>
        <v>141754.12</v>
      </c>
      <c r="Y68" s="46">
        <f>SUMIF(DRE!$A:$A,'Base CF'!$B68,DRE!X:X)</f>
        <v>88532.08</v>
      </c>
      <c r="Z68" s="46">
        <f>SUMIF(DRE!$A:$A,'Base CF'!$B68,DRE!Y:Y)</f>
        <v>145976.07</v>
      </c>
      <c r="AA68" s="46">
        <f>SUMIF(DRE!$A:$A,'Base CF'!$B68,DRE!Z:Z)</f>
        <v>203796.93</v>
      </c>
      <c r="AB68" s="46">
        <f>SUMIF(DRE!$A:$A,'Base CF'!$B68,DRE!AA:AA)</f>
        <v>149361.72</v>
      </c>
      <c r="AC68" s="46">
        <f>SUMIF(DRE!$A:$A,'Base CF'!$B68,DRE!AB:AB)</f>
        <v>163060.51</v>
      </c>
      <c r="AD68" s="46">
        <f>SUMIF(DRE!$A:$A,'Base CF'!$B68,DRE!AC:AC)</f>
        <v>151469.43</v>
      </c>
      <c r="AE68" s="46">
        <f>SUMIF(DRE!$A:$A,'Base CF'!$B68,DRE!AD:AD)</f>
        <v>173529.43</v>
      </c>
      <c r="AF68" s="46">
        <f>SUMIF(DRE!$A:$A,'Base CF'!$B68,DRE!AE:AE)</f>
        <v>150489.43</v>
      </c>
      <c r="AG68" s="46">
        <f>SUMIF(DRE!$A:$A,'Base CF'!$B68,DRE!AF:AF)</f>
        <v>154089.43</v>
      </c>
      <c r="AH68" s="46">
        <f>SUMIF(DRE!$A:$A,'Base CF'!$B68,DRE!AG:AG)</f>
        <v>180769.83000000002</v>
      </c>
      <c r="AI68" s="46">
        <f>SUMIF(DRE!$A:$A,'Base CF'!$B68,DRE!AH:AH)</f>
        <v>165638.39000000001</v>
      </c>
      <c r="AJ68" s="46">
        <f>SUMIF(DRE!$A:$A,'Base CF'!$B68,DRE!AI:AI)</f>
        <v>155538.39000000001</v>
      </c>
      <c r="AK68" s="46">
        <f>SUMIF(DRE!$A:$A,'Base CF'!$B68,DRE!AJ:AJ)</f>
        <v>164558.39000000001</v>
      </c>
      <c r="AL68" s="46">
        <f>SUMIF(DRE!$A:$A,'Base CF'!$B68,DRE!AK:AK)</f>
        <v>166288.39000000001</v>
      </c>
      <c r="AM68" s="46">
        <f>SUMIF(DRE!$A:$A,'Base CF'!$B68,DRE!AL:AL)</f>
        <v>152840.39000000001</v>
      </c>
      <c r="AN68" s="46">
        <f>SUMIF(DRE!$A:$A,'Base CF'!$B68,DRE!AM:AM)</f>
        <v>167064.39000000001</v>
      </c>
      <c r="AO68" s="46">
        <f>SUMIF(DRE!$A:$A,'Base CF'!$B68,DRE!AN:AN)</f>
        <v>164927.44</v>
      </c>
      <c r="AP68" s="46">
        <f>SUMIF(DRE!$A:$A,'Base CF'!$B68,DRE!AO:AO)</f>
        <v>177503.35999999999</v>
      </c>
      <c r="AQ68" s="46">
        <f>SUMIF(DRE!$A:$A,'Base CF'!$B68,DRE!AP:AP)</f>
        <v>231740.27</v>
      </c>
      <c r="AR68" s="46">
        <f>SUMIF(DRE!$A:$A,'Base CF'!$B68,DRE!AQ:AQ)</f>
        <v>173701.37</v>
      </c>
      <c r="AS68" s="46">
        <f>SUMIF(DRE!$A:$A,'Base CF'!$B68,DRE!AR:AR)</f>
        <v>299520.90999999997</v>
      </c>
      <c r="AT68" s="46">
        <f>SUMIF(DRE!$A:$A,'Base CF'!$B68,DRE!AS:AS)</f>
        <v>364720.47</v>
      </c>
      <c r="AU68" s="46">
        <f>SUMIF(DRE!$A:$A,'Base CF'!$B68,DRE!AT:AT)</f>
        <v>353383.35</v>
      </c>
      <c r="AV68" s="46">
        <f>SUMIF(DRE!$A:$A,'Base CF'!$B68,DRE!AU:AU)</f>
        <v>408371.72</v>
      </c>
      <c r="AW68" s="46">
        <f>SUMIF(DRE!$A:$A,'Base CF'!$B68,DRE!AV:AV)</f>
        <v>488481.36</v>
      </c>
      <c r="AX68" s="46">
        <f>SUMIF(DRE!$A:$A,'Base CF'!$B68,DRE!AW:AW)</f>
        <v>499103.59</v>
      </c>
      <c r="AY68" s="46">
        <f>SUMIF(DRE!$A:$A,'Base CF'!$B68,DRE!AX:AX)</f>
        <v>424793.68</v>
      </c>
      <c r="AZ68" s="46">
        <f>SUMIF(DRE!$A:$A,'Base CF'!$B68,DRE!AY:AY)</f>
        <v>387545.85</v>
      </c>
      <c r="BA68" s="46">
        <f>SUMIF(DRE!$A:$A,'Base CF'!$B68,DRE!AZ:AZ)</f>
        <v>400369.5</v>
      </c>
      <c r="BB68" s="46">
        <f>SUMIF(DRE!$A:$A,'Base CF'!$B68,DRE!BA:BA)</f>
        <v>471170.36</v>
      </c>
      <c r="BC68" s="46">
        <f>SUMIF(DRE!$A:$A,'Base CF'!$B68,DRE!BB:BB)</f>
        <v>566335.21</v>
      </c>
      <c r="BD68" s="46">
        <f>SUMIF(DRE!$A:$A,'Base CF'!$B68,DRE!BC:BC)</f>
        <v>414900.59</v>
      </c>
      <c r="BE68" s="46">
        <f>SUMIF(DRE!$A:$A,'Base CF'!$B68,DRE!BD:BD)</f>
        <v>543650.92000000004</v>
      </c>
      <c r="BF68" s="46">
        <f>SUMIF(DRE!$A:$A,'Base CF'!$B68,DRE!BE:BE)</f>
        <v>425951.39</v>
      </c>
      <c r="BG68" s="46">
        <f>SUMIF(DRE!$A:$A,'Base CF'!$B68,DRE!BF:BF)</f>
        <v>682595.58</v>
      </c>
      <c r="BH68" s="46">
        <f>SUMIF(DRE!$A:$A,'Base CF'!$B68,DRE!BG:BG)</f>
        <v>498425.58</v>
      </c>
      <c r="BI68" s="46">
        <f>SUMIF(DRE!$A:$A,'Base CF'!$B68,DRE!BH:BH)</f>
        <v>534498.57999999996</v>
      </c>
      <c r="BJ68" s="46">
        <f>SUMIF(DRE!$A:$A,'Base CF'!$B68,DRE!BI:BI)</f>
        <v>590795.57999999996</v>
      </c>
      <c r="BK68" s="46">
        <f>SUMIF(DRE!$A:$A,'Base CF'!$B68,DRE!BJ:BJ)</f>
        <v>475769.13</v>
      </c>
      <c r="BL68" s="46">
        <f>SUMIF(DRE!$A:$A,'Base CF'!$B68,DRE!BK:BK)</f>
        <v>464769.17</v>
      </c>
      <c r="BM68" s="46">
        <f>SUMIF(DRE!$A:$A,'Base CF'!$B68,DRE!BL:BL)</f>
        <v>590769.17000000004</v>
      </c>
      <c r="BN68" s="46">
        <f>SUMIF(DRE!$A:$A,'Base CF'!$B68,DRE!BM:BM)</f>
        <v>510769.17</v>
      </c>
      <c r="BO68" s="46">
        <f>SUMIF(DRE!$A:$A,'Base CF'!$B68,DRE!BN:BN)</f>
        <v>491569.17</v>
      </c>
      <c r="BP68" s="46">
        <f>SUMIF(DRE!$A:$A,'Base CF'!$B68,DRE!BO:BO)</f>
        <v>546619.17000000004</v>
      </c>
      <c r="BQ68" s="46">
        <f>SUMIF(DRE!$A:$A,'Base CF'!$B68,DRE!BP:BP)</f>
        <v>598449.17000000004</v>
      </c>
      <c r="BR68" s="46">
        <f>SUMIF(DRE!$A:$A,'Base CF'!$B68,DRE!BQ:BQ)</f>
        <v>533449.17000000004</v>
      </c>
      <c r="BS68" s="46">
        <f>SUMIF(DRE!$A:$A,'Base CF'!$B68,DRE!BR:BR)</f>
        <v>513449.17</v>
      </c>
      <c r="BT68" s="46">
        <f>SUMIF(DRE!$A:$A,'Base CF'!$B68,DRE!BS:BS)</f>
        <v>514115.17</v>
      </c>
      <c r="BU68" s="46">
        <f>SUMIF(DRE!$A:$A,'Base CF'!$B68,DRE!BT:BT)</f>
        <v>646115.17000000004</v>
      </c>
      <c r="BV68" s="46">
        <f>SUMIF(DRE!$A:$A,'Base CF'!$B68,DRE!BU:BU)</f>
        <v>656467.17000000004</v>
      </c>
      <c r="BW68" s="46">
        <f>SUMIF(DRE!$A:$A,'Base CF'!$B68,DRE!BV:BV)</f>
        <v>464381</v>
      </c>
      <c r="BX68" s="46">
        <f>SUMIF(DRE!$A:$A,'Base CF'!$B68,DRE!BW:BW)</f>
        <v>453381</v>
      </c>
      <c r="BY68" s="46">
        <f>SUMIF(DRE!$A:$A,'Base CF'!$B68,DRE!BX:BX)</f>
        <v>579981</v>
      </c>
      <c r="BZ68" s="46">
        <f>SUMIF(DRE!$A:$A,'Base CF'!$B68,DRE!BY:BY)</f>
        <v>499981</v>
      </c>
      <c r="CA68" s="46">
        <f>SUMIF(DRE!$A:$A,'Base CF'!$B68,DRE!BZ:BZ)</f>
        <v>480781</v>
      </c>
      <c r="CB68" s="46">
        <f>SUMIF(DRE!$A:$A,'Base CF'!$B68,DRE!CA:CA)</f>
        <v>535831</v>
      </c>
      <c r="CC68" s="46">
        <f>SUMIF(DRE!$A:$A,'Base CF'!$B68,DRE!CB:CB)</f>
        <v>587661</v>
      </c>
      <c r="CD68" s="46">
        <f>SUMIF(DRE!$A:$A,'Base CF'!$B68,DRE!CC:CC)</f>
        <v>522661</v>
      </c>
      <c r="CE68" s="46">
        <f>SUMIF(DRE!$A:$A,'Base CF'!$B68,DRE!CD:CD)</f>
        <v>502661</v>
      </c>
      <c r="CF68" s="46">
        <f>SUMIF(DRE!$A:$A,'Base CF'!$B68,DRE!CE:CE)</f>
        <v>503677</v>
      </c>
      <c r="CG68" s="46">
        <f>SUMIF(DRE!$A:$A,'Base CF'!$B68,DRE!CF:CF)</f>
        <v>635677</v>
      </c>
      <c r="CH68" s="46">
        <f>SUMIF(DRE!$A:$A,'Base CF'!$B68,DRE!CG:CG)</f>
        <v>646037</v>
      </c>
      <c r="CI68" s="46">
        <f>SUMIF(DRE!$A:$A,'Base CF'!$B68,DRE!CH:CH)</f>
        <v>464381</v>
      </c>
      <c r="CJ68" s="46">
        <f>SUMIF(DRE!$A:$A,'Base CF'!$B68,DRE!CI:CI)</f>
        <v>453381</v>
      </c>
      <c r="CK68" s="46">
        <f>SUMIF(DRE!$A:$A,'Base CF'!$B68,DRE!CJ:CJ)</f>
        <v>579981</v>
      </c>
      <c r="CL68" s="46">
        <f>SUMIF(DRE!$A:$A,'Base CF'!$B68,DRE!CK:CK)</f>
        <v>499981</v>
      </c>
      <c r="CM68" s="46">
        <f>SUMIF(DRE!$A:$A,'Base CF'!$B68,DRE!CL:CL)</f>
        <v>480781</v>
      </c>
      <c r="CN68" s="46">
        <f>SUMIF(DRE!$A:$A,'Base CF'!$B68,DRE!CM:CM)</f>
        <v>535831</v>
      </c>
      <c r="CO68" s="46">
        <f>SUMIF(DRE!$A:$A,'Base CF'!$B68,DRE!CN:CN)</f>
        <v>587661</v>
      </c>
      <c r="CP68" s="46">
        <f>SUMIF(DRE!$A:$A,'Base CF'!$B68,DRE!CO:CO)</f>
        <v>522661</v>
      </c>
      <c r="CQ68" s="46">
        <f>SUMIF(DRE!$A:$A,'Base CF'!$B68,DRE!CP:CP)</f>
        <v>502661</v>
      </c>
      <c r="CR68" s="46">
        <f>SUMIF(DRE!$A:$A,'Base CF'!$B68,DRE!CQ:CQ)</f>
        <v>503677</v>
      </c>
      <c r="CS68" s="46">
        <f>SUMIF(DRE!$A:$A,'Base CF'!$B68,DRE!CR:CR)</f>
        <v>635677</v>
      </c>
      <c r="CT68" s="46">
        <f>SUMIF(DRE!$A:$A,'Base CF'!$B68,DRE!CS:CS)</f>
        <v>646037</v>
      </c>
      <c r="CU68" s="46">
        <f>SUMIF(DRE!$A:$A,'Base CF'!$B68,DRE!CT:CT)</f>
        <v>374381</v>
      </c>
      <c r="CV68" s="46">
        <f>SUMIF(DRE!$A:$A,'Base CF'!$B68,DRE!CU:CU)</f>
        <v>363381</v>
      </c>
      <c r="CW68" s="46">
        <f>SUMIF(DRE!$A:$A,'Base CF'!$B68,DRE!CV:CV)</f>
        <v>489981</v>
      </c>
      <c r="CX68" s="46">
        <f>SUMIF(DRE!$A:$A,'Base CF'!$B68,DRE!CW:CW)</f>
        <v>409981</v>
      </c>
      <c r="CY68" s="46">
        <f>SUMIF(DRE!$A:$A,'Base CF'!$B68,DRE!CX:CX)</f>
        <v>390781</v>
      </c>
      <c r="CZ68" s="46">
        <f>SUMIF(DRE!$A:$A,'Base CF'!$B68,DRE!CY:CY)</f>
        <v>445831</v>
      </c>
      <c r="DA68" s="46">
        <f>SUMIF(DRE!$A:$A,'Base CF'!$B68,DRE!CZ:CZ)</f>
        <v>497661</v>
      </c>
      <c r="DB68" s="46">
        <f>SUMIF(DRE!$A:$A,'Base CF'!$B68,DRE!DA:DA)</f>
        <v>432661</v>
      </c>
      <c r="DC68" s="46">
        <f>SUMIF(DRE!$A:$A,'Base CF'!$B68,DRE!DB:DB)</f>
        <v>412661</v>
      </c>
      <c r="DD68" s="46">
        <f>SUMIF(DRE!$A:$A,'Base CF'!$B68,DRE!DC:DC)</f>
        <v>413677</v>
      </c>
      <c r="DE68" s="46">
        <f>SUMIF(DRE!$A:$A,'Base CF'!$B68,DRE!DD:DD)</f>
        <v>545677</v>
      </c>
      <c r="DF68" s="46">
        <f>SUMIF(DRE!$A:$A,'Base CF'!$B68,DRE!DE:DE)</f>
        <v>556037</v>
      </c>
    </row>
    <row r="69" spans="1:110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7"/>
      <c r="BR69" s="47"/>
      <c r="BS69" s="47"/>
      <c r="BT69" s="47"/>
      <c r="BU69" s="47"/>
      <c r="BV69" s="47"/>
      <c r="BW69" s="47"/>
      <c r="BX69" s="47"/>
      <c r="BY69" s="47"/>
      <c r="BZ69" s="47"/>
      <c r="CA69" s="47"/>
      <c r="CB69" s="47"/>
      <c r="CC69" s="47"/>
      <c r="CD69" s="47"/>
      <c r="CE69" s="47"/>
      <c r="CF69" s="47"/>
      <c r="CG69" s="47"/>
      <c r="CH69" s="47"/>
      <c r="CI69" s="47"/>
      <c r="CJ69" s="47"/>
      <c r="CK69" s="47"/>
      <c r="CL69" s="47"/>
      <c r="CM69" s="47"/>
      <c r="CN69" s="47"/>
      <c r="CO69" s="47"/>
      <c r="CP69" s="47"/>
      <c r="CQ69" s="47"/>
      <c r="CR69" s="47"/>
      <c r="CS69" s="47"/>
      <c r="CT69" s="47"/>
      <c r="CU69" s="47"/>
      <c r="CV69" s="47"/>
      <c r="CW69" s="47"/>
      <c r="CX69" s="47"/>
      <c r="CY69" s="47"/>
      <c r="CZ69" s="47"/>
      <c r="DA69" s="47"/>
      <c r="DB69" s="47"/>
      <c r="DC69" s="47"/>
      <c r="DD69" s="47"/>
      <c r="DE69" s="47"/>
      <c r="DF69" s="47"/>
    </row>
    <row r="70" spans="1:110" s="199" customFormat="1" ht="15.5">
      <c r="A70" s="199" t="s">
        <v>660</v>
      </c>
      <c r="B70" s="200" t="str">
        <f>'RP (apres)'!B23</f>
        <v>Travel Expenses - Operation</v>
      </c>
      <c r="C70" s="201">
        <f>SUM(C71:C74)</f>
        <v>152081.01</v>
      </c>
      <c r="D70" s="201">
        <f t="shared" ref="D70:N70" si="61">SUM(D71:D74)</f>
        <v>30749.35</v>
      </c>
      <c r="E70" s="201">
        <f t="shared" si="61"/>
        <v>153359.82</v>
      </c>
      <c r="F70" s="201">
        <f t="shared" si="61"/>
        <v>148372.69999999998</v>
      </c>
      <c r="G70" s="201">
        <f t="shared" si="61"/>
        <v>87003.61</v>
      </c>
      <c r="H70" s="201">
        <f t="shared" si="61"/>
        <v>22436.75</v>
      </c>
      <c r="I70" s="201">
        <f t="shared" si="61"/>
        <v>46231.22</v>
      </c>
      <c r="J70" s="201">
        <f t="shared" si="61"/>
        <v>111693.93</v>
      </c>
      <c r="K70" s="201">
        <f t="shared" si="61"/>
        <v>88014.96</v>
      </c>
      <c r="L70" s="201">
        <f t="shared" si="61"/>
        <v>117063.86768000001</v>
      </c>
      <c r="M70" s="201">
        <f t="shared" si="61"/>
        <v>81261.740000000005</v>
      </c>
      <c r="N70" s="201">
        <f t="shared" si="61"/>
        <v>66634.73</v>
      </c>
      <c r="O70" s="201">
        <f>SUM(O71:O74)</f>
        <v>111289.23000000003</v>
      </c>
      <c r="P70" s="201">
        <f t="shared" ref="P70:Z70" si="62">SUM(P71:P74)</f>
        <v>121309.75</v>
      </c>
      <c r="Q70" s="201">
        <f t="shared" si="62"/>
        <v>93891.98</v>
      </c>
      <c r="R70" s="201">
        <f t="shared" si="62"/>
        <v>121204.22</v>
      </c>
      <c r="S70" s="201">
        <f t="shared" si="62"/>
        <v>123299.35999999999</v>
      </c>
      <c r="T70" s="201">
        <f t="shared" si="62"/>
        <v>116471.31000000001</v>
      </c>
      <c r="U70" s="201">
        <f t="shared" si="62"/>
        <v>156970.21000000002</v>
      </c>
      <c r="V70" s="201">
        <f t="shared" si="62"/>
        <v>191187.69</v>
      </c>
      <c r="W70" s="201">
        <f t="shared" si="62"/>
        <v>179204.36</v>
      </c>
      <c r="X70" s="201">
        <f t="shared" si="62"/>
        <v>177279.40000000002</v>
      </c>
      <c r="Y70" s="201">
        <f t="shared" si="62"/>
        <v>139329.25</v>
      </c>
      <c r="Z70" s="201">
        <f t="shared" si="62"/>
        <v>241796.37999999998</v>
      </c>
      <c r="AA70" s="201">
        <f>SUM(AA71:AA74)</f>
        <v>133164.13</v>
      </c>
      <c r="AB70" s="201">
        <f t="shared" ref="AB70:AL70" si="63">SUM(AB71:AB74)</f>
        <v>186018.08</v>
      </c>
      <c r="AC70" s="201">
        <f t="shared" si="63"/>
        <v>115482.44</v>
      </c>
      <c r="AD70" s="201">
        <f t="shared" si="63"/>
        <v>62080.479999999996</v>
      </c>
      <c r="AE70" s="201">
        <f t="shared" si="63"/>
        <v>53210.749999999993</v>
      </c>
      <c r="AF70" s="201">
        <f t="shared" si="63"/>
        <v>33126.730000000003</v>
      </c>
      <c r="AG70" s="201">
        <f t="shared" si="63"/>
        <v>33697.79</v>
      </c>
      <c r="AH70" s="201">
        <f t="shared" si="63"/>
        <v>35272.449999999997</v>
      </c>
      <c r="AI70" s="201">
        <f t="shared" si="63"/>
        <v>56318.820000000007</v>
      </c>
      <c r="AJ70" s="201">
        <f t="shared" si="63"/>
        <v>116061.67</v>
      </c>
      <c r="AK70" s="201">
        <f t="shared" si="63"/>
        <v>57042.250000000007</v>
      </c>
      <c r="AL70" s="201">
        <f t="shared" si="63"/>
        <v>110239.47999999998</v>
      </c>
      <c r="AM70" s="201">
        <f>SUM(AM71:AM74)</f>
        <v>97705.959999999992</v>
      </c>
      <c r="AN70" s="201">
        <f t="shared" ref="AN70:AX70" si="64">SUM(AN71:AN74)</f>
        <v>72768.47</v>
      </c>
      <c r="AO70" s="201">
        <f t="shared" si="64"/>
        <v>205798.19999999998</v>
      </c>
      <c r="AP70" s="201">
        <f t="shared" si="64"/>
        <v>61430.400000000009</v>
      </c>
      <c r="AQ70" s="201">
        <f t="shared" si="64"/>
        <v>162352.07</v>
      </c>
      <c r="AR70" s="201">
        <f t="shared" si="64"/>
        <v>102519.55</v>
      </c>
      <c r="AS70" s="201">
        <f t="shared" si="64"/>
        <v>93207</v>
      </c>
      <c r="AT70" s="201">
        <f t="shared" si="64"/>
        <v>126906.4</v>
      </c>
      <c r="AU70" s="201">
        <f t="shared" si="64"/>
        <v>168814</v>
      </c>
      <c r="AV70" s="201">
        <f t="shared" si="64"/>
        <v>68457.34</v>
      </c>
      <c r="AW70" s="201">
        <f t="shared" si="64"/>
        <v>84901.94</v>
      </c>
      <c r="AX70" s="201">
        <f t="shared" si="64"/>
        <v>148790.5</v>
      </c>
      <c r="AY70" s="201">
        <f>SUM(AY71:AY74)</f>
        <v>111671.18</v>
      </c>
      <c r="AZ70" s="201">
        <f t="shared" ref="AZ70:BJ70" si="65">SUM(AZ71:AZ74)</f>
        <v>22941.969999999998</v>
      </c>
      <c r="BA70" s="201">
        <f t="shared" si="65"/>
        <v>67019.950000000012</v>
      </c>
      <c r="BB70" s="201">
        <f t="shared" si="65"/>
        <v>92191.35</v>
      </c>
      <c r="BC70" s="201">
        <f t="shared" si="65"/>
        <v>115133.26000000001</v>
      </c>
      <c r="BD70" s="201">
        <f t="shared" si="65"/>
        <v>121197.94</v>
      </c>
      <c r="BE70" s="201">
        <f t="shared" si="65"/>
        <v>110842.06</v>
      </c>
      <c r="BF70" s="201">
        <f t="shared" si="65"/>
        <v>123788.64</v>
      </c>
      <c r="BG70" s="201">
        <f t="shared" si="65"/>
        <v>457157.26090730005</v>
      </c>
      <c r="BH70" s="201">
        <f t="shared" si="65"/>
        <v>232329.2615385</v>
      </c>
      <c r="BI70" s="201">
        <f t="shared" si="65"/>
        <v>188874.6051663</v>
      </c>
      <c r="BJ70" s="201">
        <f t="shared" si="65"/>
        <v>452667.80527750001</v>
      </c>
      <c r="BK70" s="201">
        <f>SUM(BK71:BK74)</f>
        <v>124689.6476211</v>
      </c>
      <c r="BL70" s="201">
        <f t="shared" ref="BL70:BV70" si="66">SUM(BL71:BL74)</f>
        <v>148598.71480000002</v>
      </c>
      <c r="BM70" s="201">
        <f t="shared" si="66"/>
        <v>154971.1872211</v>
      </c>
      <c r="BN70" s="201">
        <f t="shared" si="66"/>
        <v>128357.9584</v>
      </c>
      <c r="BO70" s="201">
        <f t="shared" si="66"/>
        <v>186032.03719999999</v>
      </c>
      <c r="BP70" s="201">
        <f t="shared" si="66"/>
        <v>454617.1416421</v>
      </c>
      <c r="BQ70" s="201">
        <f t="shared" si="66"/>
        <v>185383.38920000001</v>
      </c>
      <c r="BR70" s="201">
        <f t="shared" si="66"/>
        <v>218468.87640000001</v>
      </c>
      <c r="BS70" s="201">
        <f t="shared" si="66"/>
        <v>152430.4072211</v>
      </c>
      <c r="BT70" s="201">
        <f t="shared" si="66"/>
        <v>261493.144</v>
      </c>
      <c r="BU70" s="201">
        <f t="shared" si="66"/>
        <v>362315.28120000003</v>
      </c>
      <c r="BV70" s="201">
        <f t="shared" si="66"/>
        <v>322047.9584</v>
      </c>
      <c r="BW70" s="201">
        <f>SUM(BW71:BW74)</f>
        <v>135189.7617575</v>
      </c>
      <c r="BX70" s="201">
        <f t="shared" ref="BX70:CH70" si="67">SUM(BX71:BX74)</f>
        <v>144510.3886266</v>
      </c>
      <c r="BY70" s="201">
        <f t="shared" si="67"/>
        <v>158981.60603329999</v>
      </c>
      <c r="BZ70" s="201">
        <f t="shared" si="67"/>
        <v>124673.33455979999</v>
      </c>
      <c r="CA70" s="201">
        <f t="shared" si="67"/>
        <v>178489.78519190001</v>
      </c>
      <c r="CB70" s="201">
        <f t="shared" si="67"/>
        <v>428266.30557109998</v>
      </c>
      <c r="CC70" s="201">
        <f t="shared" si="67"/>
        <v>151564.54318450001</v>
      </c>
      <c r="CD70" s="201">
        <f t="shared" si="67"/>
        <v>164994.2758716</v>
      </c>
      <c r="CE70" s="201">
        <f t="shared" si="67"/>
        <v>153433.16300540001</v>
      </c>
      <c r="CF70" s="201">
        <f t="shared" si="67"/>
        <v>223578.77521729999</v>
      </c>
      <c r="CG70" s="201">
        <f t="shared" si="67"/>
        <v>267433.99084049999</v>
      </c>
      <c r="CH70" s="201">
        <f t="shared" si="67"/>
        <v>286286.30846620002</v>
      </c>
      <c r="CI70" s="201">
        <f>SUM(CI71:CI74)</f>
        <v>132291.0117575</v>
      </c>
      <c r="CJ70" s="201">
        <f t="shared" ref="CJ70:CT70" si="68">SUM(CJ71:CJ74)</f>
        <v>149391.6386266</v>
      </c>
      <c r="CK70" s="201">
        <f t="shared" si="68"/>
        <v>152182.35603329999</v>
      </c>
      <c r="CL70" s="201">
        <f t="shared" si="68"/>
        <v>124614.58455979999</v>
      </c>
      <c r="CM70" s="201">
        <f t="shared" si="68"/>
        <v>177321.03519190001</v>
      </c>
      <c r="CN70" s="201">
        <f t="shared" si="68"/>
        <v>379315.05557109998</v>
      </c>
      <c r="CO70" s="201">
        <f t="shared" si="68"/>
        <v>145942.79318450001</v>
      </c>
      <c r="CP70" s="201">
        <f t="shared" si="68"/>
        <v>164925.5258716</v>
      </c>
      <c r="CQ70" s="201">
        <f t="shared" si="68"/>
        <v>152504.41300540001</v>
      </c>
      <c r="CR70" s="201">
        <f t="shared" si="68"/>
        <v>223520.02521729999</v>
      </c>
      <c r="CS70" s="201">
        <f t="shared" si="68"/>
        <v>206897.16084049997</v>
      </c>
      <c r="CT70" s="201">
        <f t="shared" si="68"/>
        <v>286397.55846620002</v>
      </c>
      <c r="CU70" s="201">
        <f>SUM(CU71:CU74)</f>
        <v>124240.1017575</v>
      </c>
      <c r="CV70" s="201">
        <f t="shared" ref="CV70:DF70" si="69">SUM(CV71:CV74)</f>
        <v>137252.7286266</v>
      </c>
      <c r="CW70" s="201">
        <f t="shared" si="69"/>
        <v>141890.6460333</v>
      </c>
      <c r="CX70" s="201">
        <f t="shared" si="69"/>
        <v>111985.6745598</v>
      </c>
      <c r="CY70" s="201">
        <f t="shared" si="69"/>
        <v>166369.32519190002</v>
      </c>
      <c r="CZ70" s="201">
        <f t="shared" si="69"/>
        <v>357676.97557110002</v>
      </c>
      <c r="DA70" s="201">
        <f t="shared" si="69"/>
        <v>135361.08318449999</v>
      </c>
      <c r="DB70" s="201">
        <f t="shared" si="69"/>
        <v>152369.94587160001</v>
      </c>
      <c r="DC70" s="201">
        <f t="shared" si="69"/>
        <v>142212.70300539999</v>
      </c>
      <c r="DD70" s="201">
        <f t="shared" si="69"/>
        <v>199974.44521729997</v>
      </c>
      <c r="DE70" s="201">
        <f t="shared" si="69"/>
        <v>196445.45084049998</v>
      </c>
      <c r="DF70" s="201">
        <f t="shared" si="69"/>
        <v>274268.64846619999</v>
      </c>
    </row>
    <row r="71" spans="1:110" outlineLevel="1">
      <c r="B71" s="37" t="s">
        <v>211</v>
      </c>
      <c r="C71" s="46">
        <f>SUMIF(DRE!$A:$A,'Base CF'!$B71,DRE!B:B)</f>
        <v>69315.899999999994</v>
      </c>
      <c r="D71" s="46">
        <f>SUMIF(DRE!$A:$A,'Base CF'!$B71,DRE!C:C)</f>
        <v>18946.169999999998</v>
      </c>
      <c r="E71" s="46">
        <f>SUMIF(DRE!$A:$A,'Base CF'!$B71,DRE!D:D)</f>
        <v>82140.009999999995</v>
      </c>
      <c r="F71" s="46">
        <f>SUMIF(DRE!$A:$A,'Base CF'!$B71,DRE!E:E)</f>
        <v>49302.81</v>
      </c>
      <c r="G71" s="46">
        <f>SUMIF(DRE!$A:$A,'Base CF'!$B71,DRE!F:F)</f>
        <v>31599.32</v>
      </c>
      <c r="H71" s="46">
        <f>SUMIF(DRE!$A:$A,'Base CF'!$B71,DRE!G:G)</f>
        <v>10017.049999999999</v>
      </c>
      <c r="I71" s="46">
        <f>SUMIF(DRE!$A:$A,'Base CF'!$B71,DRE!H:H)</f>
        <v>15814.65</v>
      </c>
      <c r="J71" s="46">
        <f>SUMIF(DRE!$A:$A,'Base CF'!$B71,DRE!I:I)</f>
        <v>19427.400000000001</v>
      </c>
      <c r="K71" s="46">
        <f>SUMIF(DRE!$A:$A,'Base CF'!$B71,DRE!J:J)</f>
        <v>6626.5000000000009</v>
      </c>
      <c r="L71" s="46">
        <f>SUMIF(DRE!$A:$A,'Base CF'!$B71,DRE!K:K)</f>
        <v>32445.49</v>
      </c>
      <c r="M71" s="46">
        <f>SUMIF(DRE!$A:$A,'Base CF'!$B71,DRE!L:L)</f>
        <v>37759.100000000013</v>
      </c>
      <c r="N71" s="46">
        <f>SUMIF(DRE!$A:$A,'Base CF'!$B71,DRE!M:M)</f>
        <v>30705.41</v>
      </c>
      <c r="O71" s="46">
        <f>SUMIF(DRE!$A:$A,'Base CF'!$B71,DRE!N:N)</f>
        <v>35424.69</v>
      </c>
      <c r="P71" s="46">
        <f>SUMIF(DRE!$A:$A,'Base CF'!$B71,DRE!O:O)</f>
        <v>46197.25</v>
      </c>
      <c r="Q71" s="46">
        <f>SUMIF(DRE!$A:$A,'Base CF'!$B71,DRE!P:P)</f>
        <v>38453.799999999996</v>
      </c>
      <c r="R71" s="46">
        <f>SUMIF(DRE!$A:$A,'Base CF'!$B71,DRE!Q:Q)</f>
        <v>29251.71</v>
      </c>
      <c r="S71" s="46">
        <f>SUMIF(DRE!$A:$A,'Base CF'!$B71,DRE!R:R)</f>
        <v>39915.65</v>
      </c>
      <c r="T71" s="46">
        <f>SUMIF(DRE!$A:$A,'Base CF'!$B71,DRE!S:S)</f>
        <v>53119.710000000006</v>
      </c>
      <c r="U71" s="46">
        <f>SUMIF(DRE!$A:$A,'Base CF'!$B71,DRE!T:T)</f>
        <v>66897.740000000005</v>
      </c>
      <c r="V71" s="46">
        <f>SUMIF(DRE!$A:$A,'Base CF'!$B71,DRE!U:U)</f>
        <v>61607.85</v>
      </c>
      <c r="W71" s="46">
        <f>SUMIF(DRE!$A:$A,'Base CF'!$B71,DRE!V:V)</f>
        <v>57528.84</v>
      </c>
      <c r="X71" s="46">
        <f>SUMIF(DRE!$A:$A,'Base CF'!$B71,DRE!W:W)</f>
        <v>64334.850000000006</v>
      </c>
      <c r="Y71" s="46">
        <f>SUMIF(DRE!$A:$A,'Base CF'!$B71,DRE!X:X)</f>
        <v>69025.53</v>
      </c>
      <c r="Z71" s="46">
        <f>SUMIF(DRE!$A:$A,'Base CF'!$B71,DRE!Y:Y)</f>
        <v>80805.429999999993</v>
      </c>
      <c r="AA71" s="46">
        <f>SUMIF(DRE!$A:$A,'Base CF'!$B71,DRE!Z:Z)</f>
        <v>63835.34</v>
      </c>
      <c r="AB71" s="46">
        <f>SUMIF(DRE!$A:$A,'Base CF'!$B71,DRE!AA:AA)</f>
        <v>52654.2</v>
      </c>
      <c r="AC71" s="46">
        <f>SUMIF(DRE!$A:$A,'Base CF'!$B71,DRE!AB:AB)</f>
        <v>64795.13</v>
      </c>
      <c r="AD71" s="46">
        <f>SUMIF(DRE!$A:$A,'Base CF'!$B71,DRE!AC:AC)</f>
        <v>29580.939999999995</v>
      </c>
      <c r="AE71" s="46">
        <f>SUMIF(DRE!$A:$A,'Base CF'!$B71,DRE!AD:AD)</f>
        <v>42824.78</v>
      </c>
      <c r="AF71" s="46">
        <f>SUMIF(DRE!$A:$A,'Base CF'!$B71,DRE!AE:AE)</f>
        <v>22935.22</v>
      </c>
      <c r="AG71" s="46">
        <f>SUMIF(DRE!$A:$A,'Base CF'!$B71,DRE!AF:AF)</f>
        <v>25400</v>
      </c>
      <c r="AH71" s="46">
        <f>SUMIF(DRE!$A:$A,'Base CF'!$B71,DRE!AG:AG)</f>
        <v>21824.35</v>
      </c>
      <c r="AI71" s="46">
        <f>SUMIF(DRE!$A:$A,'Base CF'!$B71,DRE!AH:AH)</f>
        <v>36294.409999999996</v>
      </c>
      <c r="AJ71" s="46">
        <f>SUMIF(DRE!$A:$A,'Base CF'!$B71,DRE!AI:AI)</f>
        <v>49432.77</v>
      </c>
      <c r="AK71" s="46">
        <f>SUMIF(DRE!$A:$A,'Base CF'!$B71,DRE!AJ:AJ)</f>
        <v>37767.19</v>
      </c>
      <c r="AL71" s="46">
        <f>SUMIF(DRE!$A:$A,'Base CF'!$B71,DRE!AK:AK)</f>
        <v>56138.459999999992</v>
      </c>
      <c r="AM71" s="46">
        <f>SUMIF(DRE!$A:$A,'Base CF'!$B71,DRE!AL:AL)</f>
        <v>40791.22</v>
      </c>
      <c r="AN71" s="46">
        <f>SUMIF(DRE!$A:$A,'Base CF'!$B71,DRE!AM:AM)</f>
        <v>35997.15</v>
      </c>
      <c r="AO71" s="46">
        <f>SUMIF(DRE!$A:$A,'Base CF'!$B71,DRE!AN:AN)</f>
        <v>40019.49</v>
      </c>
      <c r="AP71" s="46">
        <f>SUMIF(DRE!$A:$A,'Base CF'!$B71,DRE!AO:AO)</f>
        <v>32187.200000000001</v>
      </c>
      <c r="AQ71" s="46">
        <f>SUMIF(DRE!$A:$A,'Base CF'!$B71,DRE!AP:AP)</f>
        <v>55075.37</v>
      </c>
      <c r="AR71" s="46">
        <f>SUMIF(DRE!$A:$A,'Base CF'!$B71,DRE!AQ:AQ)</f>
        <v>73644.53</v>
      </c>
      <c r="AS71" s="46">
        <f>SUMIF(DRE!$A:$A,'Base CF'!$B71,DRE!AR:AR)</f>
        <v>20745.66</v>
      </c>
      <c r="AT71" s="46">
        <f>SUMIF(DRE!$A:$A,'Base CF'!$B71,DRE!AS:AS)</f>
        <v>32801.85</v>
      </c>
      <c r="AU71" s="46">
        <f>SUMIF(DRE!$A:$A,'Base CF'!$B71,DRE!AT:AT)</f>
        <v>27200.32</v>
      </c>
      <c r="AV71" s="46">
        <f>SUMIF(DRE!$A:$A,'Base CF'!$B71,DRE!AU:AU)</f>
        <v>21759.19</v>
      </c>
      <c r="AW71" s="46">
        <f>SUMIF(DRE!$A:$A,'Base CF'!$B71,DRE!AV:AV)</f>
        <v>31175.45</v>
      </c>
      <c r="AX71" s="46">
        <f>SUMIF(DRE!$A:$A,'Base CF'!$B71,DRE!AW:AW)</f>
        <v>75812.89</v>
      </c>
      <c r="AY71" s="46">
        <f>SUMIF(DRE!$A:$A,'Base CF'!$B71,DRE!AX:AX)</f>
        <v>80375.509999999995</v>
      </c>
      <c r="AZ71" s="46">
        <f>SUMIF(DRE!$A:$A,'Base CF'!$B71,DRE!AY:AY)</f>
        <v>-4962.5600000000004</v>
      </c>
      <c r="BA71" s="46">
        <f>SUMIF(DRE!$A:$A,'Base CF'!$B71,DRE!AZ:AZ)</f>
        <v>14147.95</v>
      </c>
      <c r="BB71" s="46">
        <f>SUMIF(DRE!$A:$A,'Base CF'!$B71,DRE!BA:BA)</f>
        <v>56363.24</v>
      </c>
      <c r="BC71" s="46">
        <f>SUMIF(DRE!$A:$A,'Base CF'!$B71,DRE!BB:BB)</f>
        <v>50407.58</v>
      </c>
      <c r="BD71" s="46">
        <f>SUMIF(DRE!$A:$A,'Base CF'!$B71,DRE!BC:BC)</f>
        <v>47946.6</v>
      </c>
      <c r="BE71" s="46">
        <f>SUMIF(DRE!$A:$A,'Base CF'!$B71,DRE!BD:BD)</f>
        <v>69520.91</v>
      </c>
      <c r="BF71" s="46">
        <f>SUMIF(DRE!$A:$A,'Base CF'!$B71,DRE!BE:BE)</f>
        <v>72910.41</v>
      </c>
      <c r="BG71" s="46">
        <f>SUMIF(DRE!$A:$A,'Base CF'!$B71,DRE!BF:BF)</f>
        <v>140736.34090730001</v>
      </c>
      <c r="BH71" s="46">
        <f>SUMIF(DRE!$A:$A,'Base CF'!$B71,DRE!BG:BG)</f>
        <v>92997.461538500007</v>
      </c>
      <c r="BI71" s="46">
        <f>SUMIF(DRE!$A:$A,'Base CF'!$B71,DRE!BH:BH)</f>
        <v>62175.866996099998</v>
      </c>
      <c r="BJ71" s="46">
        <f>SUMIF(DRE!$A:$A,'Base CF'!$B71,DRE!BI:BI)</f>
        <v>194176.62710730001</v>
      </c>
      <c r="BK71" s="46">
        <f>SUMIF(DRE!$A:$A,'Base CF'!$B71,DRE!BJ:BJ)</f>
        <v>53302.458421099996</v>
      </c>
      <c r="BL71" s="46">
        <f>SUMIF(DRE!$A:$A,'Base CF'!$B71,DRE!BK:BK)</f>
        <v>52878.44</v>
      </c>
      <c r="BM71" s="46">
        <f>SUMIF(DRE!$A:$A,'Base CF'!$B71,DRE!BL:BL)</f>
        <v>61096.928421099998</v>
      </c>
      <c r="BN71" s="46">
        <f>SUMIF(DRE!$A:$A,'Base CF'!$B71,DRE!BM:BM)</f>
        <v>51042.52</v>
      </c>
      <c r="BO71" s="46">
        <f>SUMIF(DRE!$A:$A,'Base CF'!$B71,DRE!BN:BN)</f>
        <v>100029.89</v>
      </c>
      <c r="BP71" s="46">
        <f>SUMIF(DRE!$A:$A,'Base CF'!$B71,DRE!BO:BO)</f>
        <v>191820.36684209999</v>
      </c>
      <c r="BQ71" s="46">
        <f>SUMIF(DRE!$A:$A,'Base CF'!$B71,DRE!BP:BP)</f>
        <v>65221.2</v>
      </c>
      <c r="BR71" s="46">
        <f>SUMIF(DRE!$A:$A,'Base CF'!$B71,DRE!BQ:BQ)</f>
        <v>68459.63</v>
      </c>
      <c r="BS71" s="46">
        <f>SUMIF(DRE!$A:$A,'Base CF'!$B71,DRE!BR:BR)</f>
        <v>57006.168421100003</v>
      </c>
      <c r="BT71" s="46">
        <f>SUMIF(DRE!$A:$A,'Base CF'!$B71,DRE!BS:BS)</f>
        <v>82656.3</v>
      </c>
      <c r="BU71" s="46">
        <f>SUMIF(DRE!$A:$A,'Base CF'!$B71,DRE!BT:BT)</f>
        <v>139319.48000000001</v>
      </c>
      <c r="BV71" s="46">
        <f>SUMIF(DRE!$A:$A,'Base CF'!$B71,DRE!BU:BU)</f>
        <v>123497.19</v>
      </c>
      <c r="BW71" s="46">
        <f>SUMIF(DRE!$A:$A,'Base CF'!$B71,DRE!BV:BV)</f>
        <v>55646.142157499999</v>
      </c>
      <c r="BX71" s="46">
        <f>SUMIF(DRE!$A:$A,'Base CF'!$B71,DRE!BW:BW)</f>
        <v>56237.090187200003</v>
      </c>
      <c r="BY71" s="46">
        <f>SUMIF(DRE!$A:$A,'Base CF'!$B71,DRE!BX:BX)</f>
        <v>68409.571522800004</v>
      </c>
      <c r="BZ71" s="46">
        <f>SUMIF(DRE!$A:$A,'Base CF'!$B71,DRE!BY:BY)</f>
        <v>48312.753568499997</v>
      </c>
      <c r="CA71" s="46">
        <f>SUMIF(DRE!$A:$A,'Base CF'!$B71,DRE!BZ:BZ)</f>
        <v>85572.433152500002</v>
      </c>
      <c r="CB71" s="46">
        <f>SUMIF(DRE!$A:$A,'Base CF'!$B71,DRE!CA:CA)</f>
        <v>179349.38106059999</v>
      </c>
      <c r="CC71" s="46">
        <f>SUMIF(DRE!$A:$A,'Base CF'!$B71,DRE!CB:CB)</f>
        <v>54821.108674000003</v>
      </c>
      <c r="CD71" s="46">
        <f>SUMIF(DRE!$A:$A,'Base CF'!$B71,DRE!CC:CC)</f>
        <v>59496.692440899998</v>
      </c>
      <c r="CE71" s="46">
        <f>SUMIF(DRE!$A:$A,'Base CF'!$B71,DRE!CD:CD)</f>
        <v>60617.764205400003</v>
      </c>
      <c r="CF71" s="46">
        <f>SUMIF(DRE!$A:$A,'Base CF'!$B71,DRE!CE:CE)</f>
        <v>74644.621106799998</v>
      </c>
      <c r="CG71" s="46">
        <f>SUMIF(DRE!$A:$A,'Base CF'!$B71,DRE!CF:CF)</f>
        <v>118967.16164049999</v>
      </c>
      <c r="CH71" s="46">
        <f>SUMIF(DRE!$A:$A,'Base CF'!$B71,DRE!CG:CG)</f>
        <v>115259.86463549999</v>
      </c>
      <c r="CI71" s="46">
        <f>SUMIF(DRE!$A:$A,'Base CF'!$B71,DRE!CH:CH)</f>
        <v>52624.142157499999</v>
      </c>
      <c r="CJ71" s="46">
        <f>SUMIF(DRE!$A:$A,'Base CF'!$B71,DRE!CI:CI)</f>
        <v>58080.090187200003</v>
      </c>
      <c r="CK71" s="46">
        <f>SUMIF(DRE!$A:$A,'Base CF'!$B71,DRE!CJ:CJ)</f>
        <v>63775.071522799997</v>
      </c>
      <c r="CL71" s="46">
        <f>SUMIF(DRE!$A:$A,'Base CF'!$B71,DRE!CK:CK)</f>
        <v>47655.753568499997</v>
      </c>
      <c r="CM71" s="46">
        <f>SUMIF(DRE!$A:$A,'Base CF'!$B71,DRE!CL:CL)</f>
        <v>83757.933152500002</v>
      </c>
      <c r="CN71" s="46">
        <f>SUMIF(DRE!$A:$A,'Base CF'!$B71,DRE!CM:CM)</f>
        <v>143305.88106059999</v>
      </c>
      <c r="CO71" s="46">
        <f>SUMIF(DRE!$A:$A,'Base CF'!$B71,DRE!CN:CN)</f>
        <v>52996.608674000003</v>
      </c>
      <c r="CP71" s="46">
        <f>SUMIF(DRE!$A:$A,'Base CF'!$B71,DRE!CO:CO)</f>
        <v>58839.692440899998</v>
      </c>
      <c r="CQ71" s="46">
        <f>SUMIF(DRE!$A:$A,'Base CF'!$B71,DRE!CP:CP)</f>
        <v>58863.264205400003</v>
      </c>
      <c r="CR71" s="46">
        <f>SUMIF(DRE!$A:$A,'Base CF'!$B71,DRE!CQ:CQ)</f>
        <v>73987.621106799998</v>
      </c>
      <c r="CS71" s="46">
        <f>SUMIF(DRE!$A:$A,'Base CF'!$B71,DRE!CR:CR)</f>
        <v>87923.661640499995</v>
      </c>
      <c r="CT71" s="46">
        <f>SUMIF(DRE!$A:$A,'Base CF'!$B71,DRE!CS:CS)</f>
        <v>114612.86463549999</v>
      </c>
      <c r="CU71" s="46">
        <f>SUMIF(DRE!$A:$A,'Base CF'!$B71,DRE!CT:CT)</f>
        <v>51912.4721575</v>
      </c>
      <c r="CV71" s="46">
        <f>SUMIF(DRE!$A:$A,'Base CF'!$B71,DRE!CU:CU)</f>
        <v>53993.420187199998</v>
      </c>
      <c r="CW71" s="46">
        <f>SUMIF(DRE!$A:$A,'Base CF'!$B71,DRE!CV:CV)</f>
        <v>61445.901522799999</v>
      </c>
      <c r="CX71" s="46">
        <f>SUMIF(DRE!$A:$A,'Base CF'!$B71,DRE!CW:CW)</f>
        <v>43569.083568499998</v>
      </c>
      <c r="CY71" s="46">
        <f>SUMIF(DRE!$A:$A,'Base CF'!$B71,DRE!CX:CX)</f>
        <v>81428.763152500003</v>
      </c>
      <c r="CZ71" s="46">
        <f>SUMIF(DRE!$A:$A,'Base CF'!$B71,DRE!CY:CY)</f>
        <v>140976.71106060001</v>
      </c>
      <c r="DA71" s="46">
        <f>SUMIF(DRE!$A:$A,'Base CF'!$B71,DRE!CZ:CZ)</f>
        <v>50527.438673999997</v>
      </c>
      <c r="DB71" s="46">
        <f>SUMIF(DRE!$A:$A,'Base CF'!$B71,DRE!DA:DA)</f>
        <v>54753.0224409</v>
      </c>
      <c r="DC71" s="46">
        <f>SUMIF(DRE!$A:$A,'Base CF'!$B71,DRE!DB:DB)</f>
        <v>56534.094205399997</v>
      </c>
      <c r="DD71" s="46">
        <f>SUMIF(DRE!$A:$A,'Base CF'!$B71,DRE!DC:DC)</f>
        <v>69900.951106799999</v>
      </c>
      <c r="DE71" s="46">
        <f>SUMIF(DRE!$A:$A,'Base CF'!$B71,DRE!DD:DD)</f>
        <v>85594.491640499997</v>
      </c>
      <c r="DF71" s="46">
        <f>SUMIF(DRE!$A:$A,'Base CF'!$B71,DRE!DE:DE)</f>
        <v>110386.1946355</v>
      </c>
    </row>
    <row r="72" spans="1:110" outlineLevel="1">
      <c r="B72" s="37" t="s">
        <v>1224</v>
      </c>
      <c r="C72" s="46">
        <f>SUMIF(DRE!$A:$A,'Base CF'!$B72,DRE!B:B)</f>
        <v>19225</v>
      </c>
      <c r="D72" s="46">
        <f>SUMIF(DRE!$A:$A,'Base CF'!$B72,DRE!C:C)</f>
        <v>10045.450000000001</v>
      </c>
      <c r="E72" s="46">
        <f>SUMIF(DRE!$A:$A,'Base CF'!$B72,DRE!D:D)</f>
        <v>18419.759999999998</v>
      </c>
      <c r="F72" s="46">
        <f>SUMIF(DRE!$A:$A,'Base CF'!$B72,DRE!E:E)</f>
        <v>9261.32</v>
      </c>
      <c r="G72" s="46">
        <f>SUMIF(DRE!$A:$A,'Base CF'!$B72,DRE!F:F)</f>
        <v>14301.71</v>
      </c>
      <c r="H72" s="46">
        <f>SUMIF(DRE!$A:$A,'Base CF'!$B72,DRE!G:G)</f>
        <v>11197.09</v>
      </c>
      <c r="I72" s="46">
        <f>SUMIF(DRE!$A:$A,'Base CF'!$B72,DRE!H:H)</f>
        <v>31642.53</v>
      </c>
      <c r="J72" s="46">
        <f>SUMIF(DRE!$A:$A,'Base CF'!$B72,DRE!I:I)</f>
        <v>13640.75</v>
      </c>
      <c r="K72" s="46">
        <f>SUMIF(DRE!$A:$A,'Base CF'!$B72,DRE!J:J)</f>
        <v>15769.45</v>
      </c>
      <c r="L72" s="46">
        <f>SUMIF(DRE!$A:$A,'Base CF'!$B72,DRE!K:K)</f>
        <v>25774.537680000009</v>
      </c>
      <c r="M72" s="46">
        <f>SUMIF(DRE!$A:$A,'Base CF'!$B72,DRE!L:L)</f>
        <v>29241.91</v>
      </c>
      <c r="N72" s="46">
        <f>SUMIF(DRE!$A:$A,'Base CF'!$B72,DRE!M:M)</f>
        <v>18271.150000000001</v>
      </c>
      <c r="O72" s="46">
        <f>SUMIF(DRE!$A:$A,'Base CF'!$B72,DRE!N:N)</f>
        <v>45810.140000000007</v>
      </c>
      <c r="P72" s="46">
        <f>SUMIF(DRE!$A:$A,'Base CF'!$B72,DRE!O:O)</f>
        <v>20872.09</v>
      </c>
      <c r="Q72" s="46">
        <f>SUMIF(DRE!$A:$A,'Base CF'!$B72,DRE!P:P)</f>
        <v>28029.02</v>
      </c>
      <c r="R72" s="46">
        <f>SUMIF(DRE!$A:$A,'Base CF'!$B72,DRE!Q:Q)</f>
        <v>42395.840000000004</v>
      </c>
      <c r="S72" s="46">
        <f>SUMIF(DRE!$A:$A,'Base CF'!$B72,DRE!R:R)</f>
        <v>52075.59</v>
      </c>
      <c r="T72" s="46">
        <f>SUMIF(DRE!$A:$A,'Base CF'!$B72,DRE!S:S)</f>
        <v>19761.900000000001</v>
      </c>
      <c r="U72" s="46">
        <f>SUMIF(DRE!$A:$A,'Base CF'!$B72,DRE!T:T)</f>
        <v>36511.29</v>
      </c>
      <c r="V72" s="46">
        <f>SUMIF(DRE!$A:$A,'Base CF'!$B72,DRE!U:U)</f>
        <v>58695.899999999994</v>
      </c>
      <c r="W72" s="46">
        <f>SUMIF(DRE!$A:$A,'Base CF'!$B72,DRE!V:V)</f>
        <v>76883.089999999982</v>
      </c>
      <c r="X72" s="46">
        <f>SUMIF(DRE!$A:$A,'Base CF'!$B72,DRE!W:W)</f>
        <v>57603.459999999992</v>
      </c>
      <c r="Y72" s="46">
        <f>SUMIF(DRE!$A:$A,'Base CF'!$B72,DRE!X:X)</f>
        <v>30898.519999999997</v>
      </c>
      <c r="Z72" s="46">
        <f>SUMIF(DRE!$A:$A,'Base CF'!$B72,DRE!Y:Y)</f>
        <v>68046.98</v>
      </c>
      <c r="AA72" s="46">
        <f>SUMIF(DRE!$A:$A,'Base CF'!$B72,DRE!Z:Z)</f>
        <v>31719.32</v>
      </c>
      <c r="AB72" s="46">
        <f>SUMIF(DRE!$A:$A,'Base CF'!$B72,DRE!AA:AA)</f>
        <v>38327.100000000006</v>
      </c>
      <c r="AC72" s="46">
        <f>SUMIF(DRE!$A:$A,'Base CF'!$B72,DRE!AB:AB)</f>
        <v>28427.15</v>
      </c>
      <c r="AD72" s="46">
        <f>SUMIF(DRE!$A:$A,'Base CF'!$B72,DRE!AC:AC)</f>
        <v>5478.58</v>
      </c>
      <c r="AE72" s="46">
        <f>SUMIF(DRE!$A:$A,'Base CF'!$B72,DRE!AD:AD)</f>
        <v>7896.73</v>
      </c>
      <c r="AF72" s="46">
        <f>SUMIF(DRE!$A:$A,'Base CF'!$B72,DRE!AE:AE)</f>
        <v>3053.01</v>
      </c>
      <c r="AG72" s="46">
        <f>SUMIF(DRE!$A:$A,'Base CF'!$B72,DRE!AF:AF)</f>
        <v>3051.69</v>
      </c>
      <c r="AH72" s="46">
        <f>SUMIF(DRE!$A:$A,'Base CF'!$B72,DRE!AG:AG)</f>
        <v>3776.85</v>
      </c>
      <c r="AI72" s="46">
        <f>SUMIF(DRE!$A:$A,'Base CF'!$B72,DRE!AH:AH)</f>
        <v>8382.73</v>
      </c>
      <c r="AJ72" s="46">
        <f>SUMIF(DRE!$A:$A,'Base CF'!$B72,DRE!AI:AI)</f>
        <v>15334.720000000001</v>
      </c>
      <c r="AK72" s="46">
        <f>SUMIF(DRE!$A:$A,'Base CF'!$B72,DRE!AJ:AJ)</f>
        <v>5902.8600000000006</v>
      </c>
      <c r="AL72" s="46">
        <f>SUMIF(DRE!$A:$A,'Base CF'!$B72,DRE!AK:AK)</f>
        <v>15989.169999999998</v>
      </c>
      <c r="AM72" s="46">
        <f>SUMIF(DRE!$A:$A,'Base CF'!$B72,DRE!AL:AL)</f>
        <v>5740.43</v>
      </c>
      <c r="AN72" s="46">
        <f>SUMIF(DRE!$A:$A,'Base CF'!$B72,DRE!AM:AM)</f>
        <v>6231.67</v>
      </c>
      <c r="AO72" s="46">
        <f>SUMIF(DRE!$A:$A,'Base CF'!$B72,DRE!AN:AN)</f>
        <v>6886.99</v>
      </c>
      <c r="AP72" s="46">
        <f>SUMIF(DRE!$A:$A,'Base CF'!$B72,DRE!AO:AO)</f>
        <v>12079.21</v>
      </c>
      <c r="AQ72" s="46">
        <f>SUMIF(DRE!$A:$A,'Base CF'!$B72,DRE!AP:AP)</f>
        <v>4684.05</v>
      </c>
      <c r="AR72" s="46">
        <f>SUMIF(DRE!$A:$A,'Base CF'!$B72,DRE!AQ:AQ)</f>
        <v>9781.1299999999992</v>
      </c>
      <c r="AS72" s="46">
        <f>SUMIF(DRE!$A:$A,'Base CF'!$B72,DRE!AR:AR)</f>
        <v>20993.68</v>
      </c>
      <c r="AT72" s="46">
        <f>SUMIF(DRE!$A:$A,'Base CF'!$B72,DRE!AS:AS)</f>
        <v>25136.99</v>
      </c>
      <c r="AU72" s="46">
        <f>SUMIF(DRE!$A:$A,'Base CF'!$B72,DRE!AT:AT)</f>
        <v>3144.54</v>
      </c>
      <c r="AV72" s="46">
        <f>SUMIF(DRE!$A:$A,'Base CF'!$B72,DRE!AU:AU)</f>
        <v>19012.21</v>
      </c>
      <c r="AW72" s="46">
        <f>SUMIF(DRE!$A:$A,'Base CF'!$B72,DRE!AV:AV)</f>
        <v>22514.82</v>
      </c>
      <c r="AX72" s="46">
        <f>SUMIF(DRE!$A:$A,'Base CF'!$B72,DRE!AW:AW)</f>
        <v>31252.42</v>
      </c>
      <c r="AY72" s="46">
        <f>SUMIF(DRE!$A:$A,'Base CF'!$B72,DRE!AX:AX)</f>
        <v>17584.72</v>
      </c>
      <c r="AZ72" s="46">
        <f>SUMIF(DRE!$A:$A,'Base CF'!$B72,DRE!AY:AY)</f>
        <v>4496.8599999999997</v>
      </c>
      <c r="BA72" s="46">
        <f>SUMIF(DRE!$A:$A,'Base CF'!$B72,DRE!AZ:AZ)</f>
        <v>16319.56</v>
      </c>
      <c r="BB72" s="46">
        <f>SUMIF(DRE!$A:$A,'Base CF'!$B72,DRE!BA:BA)</f>
        <v>13746.32</v>
      </c>
      <c r="BC72" s="46">
        <f>SUMIF(DRE!$A:$A,'Base CF'!$B72,DRE!BB:BB)</f>
        <v>28076.48</v>
      </c>
      <c r="BD72" s="46">
        <f>SUMIF(DRE!$A:$A,'Base CF'!$B72,DRE!BC:BC)</f>
        <v>20576.900000000001</v>
      </c>
      <c r="BE72" s="46">
        <f>SUMIF(DRE!$A:$A,'Base CF'!$B72,DRE!BD:BD)</f>
        <v>10729.51</v>
      </c>
      <c r="BF72" s="46">
        <f>SUMIF(DRE!$A:$A,'Base CF'!$B72,DRE!BE:BE)</f>
        <v>38928.19</v>
      </c>
      <c r="BG72" s="46">
        <f>SUMIF(DRE!$A:$A,'Base CF'!$B72,DRE!BF:BF)</f>
        <v>103990.33</v>
      </c>
      <c r="BH72" s="46">
        <f>SUMIF(DRE!$A:$A,'Base CF'!$B72,DRE!BG:BG)</f>
        <v>52031.24</v>
      </c>
      <c r="BI72" s="46">
        <f>SUMIF(DRE!$A:$A,'Base CF'!$B72,DRE!BH:BH)</f>
        <v>44336.42</v>
      </c>
      <c r="BJ72" s="46">
        <f>SUMIF(DRE!$A:$A,'Base CF'!$B72,DRE!BI:BI)</f>
        <v>56787.99</v>
      </c>
      <c r="BK72" s="46">
        <f>SUMIF(DRE!$A:$A,'Base CF'!$B72,DRE!BJ:BJ)</f>
        <v>26264.66</v>
      </c>
      <c r="BL72" s="46">
        <f>SUMIF(DRE!$A:$A,'Base CF'!$B72,DRE!BK:BK)</f>
        <v>34739.660000000003</v>
      </c>
      <c r="BM72" s="46">
        <f>SUMIF(DRE!$A:$A,'Base CF'!$B72,DRE!BL:BL)</f>
        <v>30629.66</v>
      </c>
      <c r="BN72" s="46">
        <f>SUMIF(DRE!$A:$A,'Base CF'!$B72,DRE!BM:BM)</f>
        <v>27856.33</v>
      </c>
      <c r="BO72" s="46">
        <f>SUMIF(DRE!$A:$A,'Base CF'!$B72,DRE!BN:BN)</f>
        <v>28996.33</v>
      </c>
      <c r="BP72" s="46">
        <f>SUMIF(DRE!$A:$A,'Base CF'!$B72,DRE!BO:BO)</f>
        <v>68857.33</v>
      </c>
      <c r="BQ72" s="46">
        <f>SUMIF(DRE!$A:$A,'Base CF'!$B72,DRE!BP:BP)</f>
        <v>35749.660000000003</v>
      </c>
      <c r="BR72" s="46">
        <f>SUMIF(DRE!$A:$A,'Base CF'!$B72,DRE!BQ:BQ)</f>
        <v>41489.660000000003</v>
      </c>
      <c r="BS72" s="46">
        <f>SUMIF(DRE!$A:$A,'Base CF'!$B72,DRE!BR:BR)</f>
        <v>34249.660000000003</v>
      </c>
      <c r="BT72" s="46">
        <f>SUMIF(DRE!$A:$A,'Base CF'!$B72,DRE!BS:BS)</f>
        <v>46539.66</v>
      </c>
      <c r="BU72" s="46">
        <f>SUMIF(DRE!$A:$A,'Base CF'!$B72,DRE!BT:BT)</f>
        <v>91390.66</v>
      </c>
      <c r="BV72" s="46">
        <f>SUMIF(DRE!$A:$A,'Base CF'!$B72,DRE!BU:BU)</f>
        <v>36309.660000000003</v>
      </c>
      <c r="BW72" s="46">
        <f>SUMIF(DRE!$A:$A,'Base CF'!$B72,DRE!BV:BV)</f>
        <v>25899.66</v>
      </c>
      <c r="BX72" s="46">
        <f>SUMIF(DRE!$A:$A,'Base CF'!$B72,DRE!BW:BW)</f>
        <v>38249.660000000003</v>
      </c>
      <c r="BY72" s="46">
        <f>SUMIF(DRE!$A:$A,'Base CF'!$B72,DRE!BX:BX)</f>
        <v>28939.66</v>
      </c>
      <c r="BZ72" s="46">
        <f>SUMIF(DRE!$A:$A,'Base CF'!$B72,DRE!BY:BY)</f>
        <v>28199.66</v>
      </c>
      <c r="CA72" s="46">
        <f>SUMIF(DRE!$A:$A,'Base CF'!$B72,DRE!BZ:BZ)</f>
        <v>34689.660000000003</v>
      </c>
      <c r="CB72" s="46">
        <f>SUMIF(DRE!$A:$A,'Base CF'!$B72,DRE!CA:CA)</f>
        <v>64640.66</v>
      </c>
      <c r="CC72" s="46">
        <f>SUMIF(DRE!$A:$A,'Base CF'!$B72,DRE!CB:CB)</f>
        <v>29062.66</v>
      </c>
      <c r="CD72" s="46">
        <f>SUMIF(DRE!$A:$A,'Base CF'!$B72,DRE!CC:CC)</f>
        <v>40549.660000000003</v>
      </c>
      <c r="CE72" s="46">
        <f>SUMIF(DRE!$A:$A,'Base CF'!$B72,DRE!CD:CD)</f>
        <v>33809.660000000003</v>
      </c>
      <c r="CF72" s="46">
        <f>SUMIF(DRE!$A:$A,'Base CF'!$B72,DRE!CE:CE)</f>
        <v>53949.66</v>
      </c>
      <c r="CG72" s="46">
        <f>SUMIF(DRE!$A:$A,'Base CF'!$B72,DRE!CF:CF)</f>
        <v>65500.66</v>
      </c>
      <c r="CH72" s="46">
        <f>SUMIF(DRE!$A:$A,'Base CF'!$B72,DRE!CG:CG)</f>
        <v>46769.66</v>
      </c>
      <c r="CI72" s="46">
        <f>SUMIF(DRE!$A:$A,'Base CF'!$B72,DRE!CH:CH)</f>
        <v>26012.91</v>
      </c>
      <c r="CJ72" s="46">
        <f>SUMIF(DRE!$A:$A,'Base CF'!$B72,DRE!CI:CI)</f>
        <v>40206.660000000003</v>
      </c>
      <c r="CK72" s="46">
        <f>SUMIF(DRE!$A:$A,'Base CF'!$B72,DRE!CJ:CJ)</f>
        <v>28736.66</v>
      </c>
      <c r="CL72" s="46">
        <f>SUMIF(DRE!$A:$A,'Base CF'!$B72,DRE!CK:CK)</f>
        <v>28906.66</v>
      </c>
      <c r="CM72" s="46">
        <f>SUMIF(DRE!$A:$A,'Base CF'!$B72,DRE!CL:CL)</f>
        <v>35406.660000000003</v>
      </c>
      <c r="CN72" s="46">
        <f>SUMIF(DRE!$A:$A,'Base CF'!$B72,DRE!CM:CM)</f>
        <v>52576.66</v>
      </c>
      <c r="CO72" s="46">
        <f>SUMIF(DRE!$A:$A,'Base CF'!$B72,DRE!CN:CN)</f>
        <v>29759.66</v>
      </c>
      <c r="CP72" s="46">
        <f>SUMIF(DRE!$A:$A,'Base CF'!$B72,DRE!CO:CO)</f>
        <v>41256.660000000003</v>
      </c>
      <c r="CQ72" s="46">
        <f>SUMIF(DRE!$A:$A,'Base CF'!$B72,DRE!CP:CP)</f>
        <v>34536.660000000003</v>
      </c>
      <c r="CR72" s="46">
        <f>SUMIF(DRE!$A:$A,'Base CF'!$B72,DRE!CQ:CQ)</f>
        <v>54656.66</v>
      </c>
      <c r="CS72" s="46">
        <f>SUMIF(DRE!$A:$A,'Base CF'!$B72,DRE!CR:CR)</f>
        <v>53406.66</v>
      </c>
      <c r="CT72" s="46">
        <f>SUMIF(DRE!$A:$A,'Base CF'!$B72,DRE!CS:CS)</f>
        <v>47486.66</v>
      </c>
      <c r="CU72" s="46">
        <f>SUMIF(DRE!$A:$A,'Base CF'!$B72,DRE!CT:CT)</f>
        <v>22330.33</v>
      </c>
      <c r="CV72" s="46">
        <f>SUMIF(DRE!$A:$A,'Base CF'!$B72,DRE!CU:CU)</f>
        <v>35645.33</v>
      </c>
      <c r="CW72" s="46">
        <f>SUMIF(DRE!$A:$A,'Base CF'!$B72,DRE!CV:CV)</f>
        <v>24145.33</v>
      </c>
      <c r="CX72" s="46">
        <f>SUMIF(DRE!$A:$A,'Base CF'!$B72,DRE!CW:CW)</f>
        <v>24345.33</v>
      </c>
      <c r="CY72" s="46">
        <f>SUMIF(DRE!$A:$A,'Base CF'!$B72,DRE!CX:CX)</f>
        <v>30845.33</v>
      </c>
      <c r="CZ72" s="46">
        <f>SUMIF(DRE!$A:$A,'Base CF'!$B72,DRE!CY:CY)</f>
        <v>47985.33</v>
      </c>
      <c r="DA72" s="46">
        <f>SUMIF(DRE!$A:$A,'Base CF'!$B72,DRE!CZ:CZ)</f>
        <v>25198.33</v>
      </c>
      <c r="DB72" s="46">
        <f>SUMIF(DRE!$A:$A,'Base CF'!$B72,DRE!DA:DA)</f>
        <v>36695.33</v>
      </c>
      <c r="DC72" s="46">
        <f>SUMIF(DRE!$A:$A,'Base CF'!$B72,DRE!DB:DB)</f>
        <v>29945.33</v>
      </c>
      <c r="DD72" s="46">
        <f>SUMIF(DRE!$A:$A,'Base CF'!$B72,DRE!DC:DC)</f>
        <v>50095.33</v>
      </c>
      <c r="DE72" s="46">
        <f>SUMIF(DRE!$A:$A,'Base CF'!$B72,DRE!DD:DD)</f>
        <v>48845.33</v>
      </c>
      <c r="DF72" s="46">
        <f>SUMIF(DRE!$A:$A,'Base CF'!$B72,DRE!DE:DE)</f>
        <v>42895.33</v>
      </c>
    </row>
    <row r="73" spans="1:110" outlineLevel="1">
      <c r="B73" s="37" t="s">
        <v>212</v>
      </c>
      <c r="C73" s="46">
        <f>SUMIF(DRE!$A:$A,'Base CF'!$B73,DRE!B:B)</f>
        <v>60247.76</v>
      </c>
      <c r="D73" s="46">
        <f>SUMIF(DRE!$A:$A,'Base CF'!$B73,DRE!C:C)</f>
        <v>0</v>
      </c>
      <c r="E73" s="46">
        <f>SUMIF(DRE!$A:$A,'Base CF'!$B73,DRE!D:D)</f>
        <v>50685.32</v>
      </c>
      <c r="F73" s="46">
        <f>SUMIF(DRE!$A:$A,'Base CF'!$B73,DRE!E:E)</f>
        <v>88313.74</v>
      </c>
      <c r="G73" s="46">
        <f>SUMIF(DRE!$A:$A,'Base CF'!$B73,DRE!F:F)</f>
        <v>38159.25</v>
      </c>
      <c r="H73" s="46">
        <f>SUMIF(DRE!$A:$A,'Base CF'!$B73,DRE!G:G)</f>
        <v>-2209.4899999999998</v>
      </c>
      <c r="I73" s="46">
        <f>SUMIF(DRE!$A:$A,'Base CF'!$B73,DRE!H:H)</f>
        <v>-1225.96</v>
      </c>
      <c r="J73" s="46">
        <f>SUMIF(DRE!$A:$A,'Base CF'!$B73,DRE!I:I)</f>
        <v>74338.03</v>
      </c>
      <c r="K73" s="46">
        <f>SUMIF(DRE!$A:$A,'Base CF'!$B73,DRE!J:J)</f>
        <v>62799.94</v>
      </c>
      <c r="L73" s="46">
        <f>SUMIF(DRE!$A:$A,'Base CF'!$B73,DRE!K:K)</f>
        <v>49193.209999999992</v>
      </c>
      <c r="M73" s="46">
        <f>SUMIF(DRE!$A:$A,'Base CF'!$B73,DRE!L:L)</f>
        <v>11777.23</v>
      </c>
      <c r="N73" s="46">
        <f>SUMIF(DRE!$A:$A,'Base CF'!$B73,DRE!M:M)</f>
        <v>16498.7</v>
      </c>
      <c r="O73" s="46">
        <f>SUMIF(DRE!$A:$A,'Base CF'!$B73,DRE!N:N)</f>
        <v>27112.670000000006</v>
      </c>
      <c r="P73" s="46">
        <f>SUMIF(DRE!$A:$A,'Base CF'!$B73,DRE!O:O)</f>
        <v>50674.34</v>
      </c>
      <c r="Q73" s="46">
        <f>SUMIF(DRE!$A:$A,'Base CF'!$B73,DRE!P:P)</f>
        <v>23126.91</v>
      </c>
      <c r="R73" s="46">
        <f>SUMIF(DRE!$A:$A,'Base CF'!$B73,DRE!Q:Q)</f>
        <v>41730.44</v>
      </c>
      <c r="S73" s="46">
        <f>SUMIF(DRE!$A:$A,'Base CF'!$B73,DRE!R:R)</f>
        <v>29236.95</v>
      </c>
      <c r="T73" s="46">
        <f>SUMIF(DRE!$A:$A,'Base CF'!$B73,DRE!S:S)</f>
        <v>39410.65</v>
      </c>
      <c r="U73" s="46">
        <f>SUMIF(DRE!$A:$A,'Base CF'!$B73,DRE!T:T)</f>
        <v>48528.36</v>
      </c>
      <c r="V73" s="46">
        <f>SUMIF(DRE!$A:$A,'Base CF'!$B73,DRE!U:U)</f>
        <v>61536.95</v>
      </c>
      <c r="W73" s="46">
        <f>SUMIF(DRE!$A:$A,'Base CF'!$B73,DRE!V:V)</f>
        <v>42678.47</v>
      </c>
      <c r="X73" s="46">
        <f>SUMIF(DRE!$A:$A,'Base CF'!$B73,DRE!W:W)</f>
        <v>47808.450000000004</v>
      </c>
      <c r="Y73" s="46">
        <f>SUMIF(DRE!$A:$A,'Base CF'!$B73,DRE!X:X)</f>
        <v>29730.160000000003</v>
      </c>
      <c r="Z73" s="46">
        <f>SUMIF(DRE!$A:$A,'Base CF'!$B73,DRE!Y:Y)</f>
        <v>87405.72</v>
      </c>
      <c r="AA73" s="46">
        <f>SUMIF(DRE!$A:$A,'Base CF'!$B73,DRE!Z:Z)</f>
        <v>33857.879999999997</v>
      </c>
      <c r="AB73" s="46">
        <f>SUMIF(DRE!$A:$A,'Base CF'!$B73,DRE!AA:AA)</f>
        <v>86400.81</v>
      </c>
      <c r="AC73" s="46">
        <f>SUMIF(DRE!$A:$A,'Base CF'!$B73,DRE!AB:AB)</f>
        <v>17550.349999999999</v>
      </c>
      <c r="AD73" s="46">
        <f>SUMIF(DRE!$A:$A,'Base CF'!$B73,DRE!AC:AC)</f>
        <v>18149.61</v>
      </c>
      <c r="AE73" s="46">
        <f>SUMIF(DRE!$A:$A,'Base CF'!$B73,DRE!AD:AD)</f>
        <v>0</v>
      </c>
      <c r="AF73" s="46">
        <f>SUMIF(DRE!$A:$A,'Base CF'!$B73,DRE!AE:AE)</f>
        <v>-2216.33</v>
      </c>
      <c r="AG73" s="46">
        <f>SUMIF(DRE!$A:$A,'Base CF'!$B73,DRE!AF:AF)</f>
        <v>874.11</v>
      </c>
      <c r="AH73" s="46">
        <f>SUMIF(DRE!$A:$A,'Base CF'!$B73,DRE!AG:AG)</f>
        <v>2171.0299999999997</v>
      </c>
      <c r="AI73" s="46">
        <f>SUMIF(DRE!$A:$A,'Base CF'!$B73,DRE!AH:AH)</f>
        <v>1087.6199999999999</v>
      </c>
      <c r="AJ73" s="46">
        <f>SUMIF(DRE!$A:$A,'Base CF'!$B73,DRE!AI:AI)</f>
        <v>41816.79</v>
      </c>
      <c r="AK73" s="46">
        <f>SUMIF(DRE!$A:$A,'Base CF'!$B73,DRE!AJ:AJ)</f>
        <v>1448.19</v>
      </c>
      <c r="AL73" s="46">
        <f>SUMIF(DRE!$A:$A,'Base CF'!$B73,DRE!AK:AK)</f>
        <v>8889.81</v>
      </c>
      <c r="AM73" s="46">
        <f>SUMIF(DRE!$A:$A,'Base CF'!$B73,DRE!AL:AL)</f>
        <v>3946.61</v>
      </c>
      <c r="AN73" s="46">
        <f>SUMIF(DRE!$A:$A,'Base CF'!$B73,DRE!AM:AM)</f>
        <v>-1280</v>
      </c>
      <c r="AO73" s="46">
        <f>SUMIF(DRE!$A:$A,'Base CF'!$B73,DRE!AN:AN)</f>
        <v>136193.76</v>
      </c>
      <c r="AP73" s="46">
        <f>SUMIF(DRE!$A:$A,'Base CF'!$B73,DRE!AO:AO)</f>
        <v>-11846.91</v>
      </c>
      <c r="AQ73" s="46">
        <f>SUMIF(DRE!$A:$A,'Base CF'!$B73,DRE!AP:AP)</f>
        <v>78522.539999999994</v>
      </c>
      <c r="AR73" s="46">
        <f>SUMIF(DRE!$A:$A,'Base CF'!$B73,DRE!AQ:AQ)</f>
        <v>9179.15</v>
      </c>
      <c r="AS73" s="46">
        <f>SUMIF(DRE!$A:$A,'Base CF'!$B73,DRE!AR:AR)</f>
        <v>253.23</v>
      </c>
      <c r="AT73" s="46">
        <f>SUMIF(DRE!$A:$A,'Base CF'!$B73,DRE!AS:AS)</f>
        <v>35922</v>
      </c>
      <c r="AU73" s="46">
        <f>SUMIF(DRE!$A:$A,'Base CF'!$B73,DRE!AT:AT)</f>
        <v>116175.76</v>
      </c>
      <c r="AV73" s="46">
        <f>SUMIF(DRE!$A:$A,'Base CF'!$B73,DRE!AU:AU)</f>
        <v>4172.3</v>
      </c>
      <c r="AW73" s="46">
        <f>SUMIF(DRE!$A:$A,'Base CF'!$B73,DRE!AV:AV)</f>
        <v>7023.86</v>
      </c>
      <c r="AX73" s="46">
        <f>SUMIF(DRE!$A:$A,'Base CF'!$B73,DRE!AW:AW)</f>
        <v>19934.8</v>
      </c>
      <c r="AY73" s="46">
        <f>SUMIF(DRE!$A:$A,'Base CF'!$B73,DRE!AX:AX)</f>
        <v>3625.24</v>
      </c>
      <c r="AZ73" s="46">
        <f>SUMIF(DRE!$A:$A,'Base CF'!$B73,DRE!AY:AY)</f>
        <v>-4272.04</v>
      </c>
      <c r="BA73" s="46">
        <f>SUMIF(DRE!$A:$A,'Base CF'!$B73,DRE!AZ:AZ)</f>
        <v>0</v>
      </c>
      <c r="BB73" s="46">
        <f>SUMIF(DRE!$A:$A,'Base CF'!$B73,DRE!BA:BA)</f>
        <v>11494.22</v>
      </c>
      <c r="BC73" s="46">
        <f>SUMIF(DRE!$A:$A,'Base CF'!$B73,DRE!BB:BB)</f>
        <v>16750.240000000002</v>
      </c>
      <c r="BD73" s="46">
        <f>SUMIF(DRE!$A:$A,'Base CF'!$B73,DRE!BC:BC)</f>
        <v>24904.65</v>
      </c>
      <c r="BE73" s="46">
        <f>SUMIF(DRE!$A:$A,'Base CF'!$B73,DRE!BD:BD)</f>
        <v>27492.89</v>
      </c>
      <c r="BF73" s="46">
        <f>SUMIF(DRE!$A:$A,'Base CF'!$B73,DRE!BE:BE)</f>
        <v>-11181.07</v>
      </c>
      <c r="BG73" s="46">
        <f>SUMIF(DRE!$A:$A,'Base CF'!$B73,DRE!BF:BF)</f>
        <v>179672.72</v>
      </c>
      <c r="BH73" s="46">
        <f>SUMIF(DRE!$A:$A,'Base CF'!$B73,DRE!BG:BG)</f>
        <v>72367.22</v>
      </c>
      <c r="BI73" s="46">
        <f>SUMIF(DRE!$A:$A,'Base CF'!$B73,DRE!BH:BH)</f>
        <v>65653.948170200005</v>
      </c>
      <c r="BJ73" s="46">
        <f>SUMIF(DRE!$A:$A,'Base CF'!$B73,DRE!BI:BI)</f>
        <v>184393.43817020001</v>
      </c>
      <c r="BK73" s="46">
        <f>SUMIF(DRE!$A:$A,'Base CF'!$B73,DRE!BJ:BJ)</f>
        <v>30987.529200000001</v>
      </c>
      <c r="BL73" s="46">
        <f>SUMIF(DRE!$A:$A,'Base CF'!$B73,DRE!BK:BK)</f>
        <v>40444.614800000003</v>
      </c>
      <c r="BM73" s="46">
        <f>SUMIF(DRE!$A:$A,'Base CF'!$B73,DRE!BL:BL)</f>
        <v>46129.5988</v>
      </c>
      <c r="BN73" s="46">
        <f>SUMIF(DRE!$A:$A,'Base CF'!$B73,DRE!BM:BM)</f>
        <v>29587.108400000001</v>
      </c>
      <c r="BO73" s="46">
        <f>SUMIF(DRE!$A:$A,'Base CF'!$B73,DRE!BN:BN)</f>
        <v>39707.817199999998</v>
      </c>
      <c r="BP73" s="46">
        <f>SUMIF(DRE!$A:$A,'Base CF'!$B73,DRE!BO:BO)</f>
        <v>174772.4448</v>
      </c>
      <c r="BQ73" s="46">
        <f>SUMIF(DRE!$A:$A,'Base CF'!$B73,DRE!BP:BP)</f>
        <v>66975.529200000004</v>
      </c>
      <c r="BR73" s="46">
        <f>SUMIF(DRE!$A:$A,'Base CF'!$B73,DRE!BQ:BQ)</f>
        <v>88123.5864</v>
      </c>
      <c r="BS73" s="46">
        <f>SUMIF(DRE!$A:$A,'Base CF'!$B73,DRE!BR:BR)</f>
        <v>46414.578800000003</v>
      </c>
      <c r="BT73" s="46">
        <f>SUMIF(DRE!$A:$A,'Base CF'!$B73,DRE!BS:BS)</f>
        <v>110045.18399999999</v>
      </c>
      <c r="BU73" s="46">
        <f>SUMIF(DRE!$A:$A,'Base CF'!$B73,DRE!BT:BT)</f>
        <v>110759.1412</v>
      </c>
      <c r="BV73" s="46">
        <f>SUMIF(DRE!$A:$A,'Base CF'!$B73,DRE!BU:BU)</f>
        <v>142329.1084</v>
      </c>
      <c r="BW73" s="46">
        <f>SUMIF(DRE!$A:$A,'Base CF'!$B73,DRE!BV:BV)</f>
        <v>34321.959600000002</v>
      </c>
      <c r="BX73" s="46">
        <f>SUMIF(DRE!$A:$A,'Base CF'!$B73,DRE!BW:BW)</f>
        <v>37161.638439399998</v>
      </c>
      <c r="BY73" s="46">
        <f>SUMIF(DRE!$A:$A,'Base CF'!$B73,DRE!BX:BX)</f>
        <v>45585.374510499998</v>
      </c>
      <c r="BZ73" s="46">
        <f>SUMIF(DRE!$A:$A,'Base CF'!$B73,DRE!BY:BY)</f>
        <v>27953.920991300001</v>
      </c>
      <c r="CA73" s="46">
        <f>SUMIF(DRE!$A:$A,'Base CF'!$B73,DRE!BZ:BZ)</f>
        <v>39747.692039399997</v>
      </c>
      <c r="CB73" s="46">
        <f>SUMIF(DRE!$A:$A,'Base CF'!$B73,DRE!CA:CA)</f>
        <v>163931.26451050001</v>
      </c>
      <c r="CC73" s="46">
        <f>SUMIF(DRE!$A:$A,'Base CF'!$B73,DRE!CB:CB)</f>
        <v>50337.774510499999</v>
      </c>
      <c r="CD73" s="46">
        <f>SUMIF(DRE!$A:$A,'Base CF'!$B73,DRE!CC:CC)</f>
        <v>44575.923430700001</v>
      </c>
      <c r="CE73" s="46">
        <f>SUMIF(DRE!$A:$A,'Base CF'!$B73,DRE!CD:CD)</f>
        <v>42348.738799999999</v>
      </c>
      <c r="CF73" s="46">
        <f>SUMIF(DRE!$A:$A,'Base CF'!$B73,DRE!CE:CE)</f>
        <v>74127.494110500003</v>
      </c>
      <c r="CG73" s="46">
        <f>SUMIF(DRE!$A:$A,'Base CF'!$B73,DRE!CF:CF)</f>
        <v>59272.169199999997</v>
      </c>
      <c r="CH73" s="46">
        <f>SUMIF(DRE!$A:$A,'Base CF'!$B73,DRE!CG:CG)</f>
        <v>105946.78383070001</v>
      </c>
      <c r="CI73" s="46">
        <f>SUMIF(DRE!$A:$A,'Base CF'!$B73,DRE!CH:CH)</f>
        <v>34321.959600000002</v>
      </c>
      <c r="CJ73" s="46">
        <f>SUMIF(DRE!$A:$A,'Base CF'!$B73,DRE!CI:CI)</f>
        <v>38042.888439399998</v>
      </c>
      <c r="CK73" s="46">
        <f>SUMIF(DRE!$A:$A,'Base CF'!$B73,DRE!CJ:CJ)</f>
        <v>43884.874510499998</v>
      </c>
      <c r="CL73" s="46">
        <f>SUMIF(DRE!$A:$A,'Base CF'!$B73,DRE!CK:CK)</f>
        <v>27835.170991300001</v>
      </c>
      <c r="CM73" s="46">
        <f>SUMIF(DRE!$A:$A,'Base CF'!$B73,DRE!CL:CL)</f>
        <v>39747.692039399997</v>
      </c>
      <c r="CN73" s="46">
        <f>SUMIF(DRE!$A:$A,'Base CF'!$B73,DRE!CM:CM)</f>
        <v>165077.51451050001</v>
      </c>
      <c r="CO73" s="46">
        <f>SUMIF(DRE!$A:$A,'Base CF'!$B73,DRE!CN:CN)</f>
        <v>45904.774510499999</v>
      </c>
      <c r="CP73" s="46">
        <f>SUMIF(DRE!$A:$A,'Base CF'!$B73,DRE!CO:CO)</f>
        <v>44457.173430700001</v>
      </c>
      <c r="CQ73" s="46">
        <f>SUMIF(DRE!$A:$A,'Base CF'!$B73,DRE!CP:CP)</f>
        <v>42508.738799999999</v>
      </c>
      <c r="CR73" s="46">
        <f>SUMIF(DRE!$A:$A,'Base CF'!$B73,DRE!CQ:CQ)</f>
        <v>74008.744110500003</v>
      </c>
      <c r="CS73" s="46">
        <f>SUMIF(DRE!$A:$A,'Base CF'!$B73,DRE!CR:CR)</f>
        <v>45944.089200000002</v>
      </c>
      <c r="CT73" s="46">
        <f>SUMIF(DRE!$A:$A,'Base CF'!$B73,DRE!CS:CS)</f>
        <v>105988.03383070001</v>
      </c>
      <c r="CU73" s="46">
        <f>SUMIF(DRE!$A:$A,'Base CF'!$B73,DRE!CT:CT)</f>
        <v>30738.6296</v>
      </c>
      <c r="CV73" s="46">
        <f>SUMIF(DRE!$A:$A,'Base CF'!$B73,DRE!CU:CU)</f>
        <v>34635.308439400003</v>
      </c>
      <c r="CW73" s="46">
        <f>SUMIF(DRE!$A:$A,'Base CF'!$B73,DRE!CV:CV)</f>
        <v>40481.544510500004</v>
      </c>
      <c r="CX73" s="46">
        <f>SUMIF(DRE!$A:$A,'Base CF'!$B73,DRE!CW:CW)</f>
        <v>24427.5909913</v>
      </c>
      <c r="CY73" s="46">
        <f>SUMIF(DRE!$A:$A,'Base CF'!$B73,DRE!CX:CX)</f>
        <v>36164.362039400003</v>
      </c>
      <c r="CZ73" s="46">
        <f>SUMIF(DRE!$A:$A,'Base CF'!$B73,DRE!CY:CY)</f>
        <v>150433.26451050001</v>
      </c>
      <c r="DA73" s="46">
        <f>SUMIF(DRE!$A:$A,'Base CF'!$B73,DRE!CZ:CZ)</f>
        <v>42321.444510499998</v>
      </c>
      <c r="DB73" s="46">
        <f>SUMIF(DRE!$A:$A,'Base CF'!$B73,DRE!DA:DA)</f>
        <v>40632.923430700001</v>
      </c>
      <c r="DC73" s="46">
        <f>SUMIF(DRE!$A:$A,'Base CF'!$B73,DRE!DB:DB)</f>
        <v>39105.408799999997</v>
      </c>
      <c r="DD73" s="46">
        <f>SUMIF(DRE!$A:$A,'Base CF'!$B73,DRE!DC:DC)</f>
        <v>59184.494110500003</v>
      </c>
      <c r="DE73" s="46">
        <f>SUMIF(DRE!$A:$A,'Base CF'!$B73,DRE!DD:DD)</f>
        <v>42360.7592</v>
      </c>
      <c r="DF73" s="46">
        <f>SUMIF(DRE!$A:$A,'Base CF'!$B73,DRE!DE:DE)</f>
        <v>102760.4538307</v>
      </c>
    </row>
    <row r="74" spans="1:110" outlineLevel="1">
      <c r="B74" s="37" t="s">
        <v>213</v>
      </c>
      <c r="C74" s="46">
        <f>SUMIF(DRE!$A:$A,'Base CF'!$B74,DRE!B:B)</f>
        <v>3292.35</v>
      </c>
      <c r="D74" s="46">
        <f>SUMIF(DRE!$A:$A,'Base CF'!$B74,DRE!C:C)</f>
        <v>1757.73</v>
      </c>
      <c r="E74" s="46">
        <f>SUMIF(DRE!$A:$A,'Base CF'!$B74,DRE!D:D)</f>
        <v>2114.73</v>
      </c>
      <c r="F74" s="46">
        <f>SUMIF(DRE!$A:$A,'Base CF'!$B74,DRE!E:E)</f>
        <v>1494.83</v>
      </c>
      <c r="G74" s="46">
        <f>SUMIF(DRE!$A:$A,'Base CF'!$B74,DRE!F:F)</f>
        <v>2943.33</v>
      </c>
      <c r="H74" s="46">
        <f>SUMIF(DRE!$A:$A,'Base CF'!$B74,DRE!G:G)</f>
        <v>3432.1</v>
      </c>
      <c r="I74" s="46">
        <f>SUMIF(DRE!$A:$A,'Base CF'!$B74,DRE!H:H)</f>
        <v>0</v>
      </c>
      <c r="J74" s="46">
        <f>SUMIF(DRE!$A:$A,'Base CF'!$B74,DRE!I:I)</f>
        <v>4287.75</v>
      </c>
      <c r="K74" s="46">
        <f>SUMIF(DRE!$A:$A,'Base CF'!$B74,DRE!J:J)</f>
        <v>2819.07</v>
      </c>
      <c r="L74" s="46">
        <f>SUMIF(DRE!$A:$A,'Base CF'!$B74,DRE!K:K)</f>
        <v>9650.630000000001</v>
      </c>
      <c r="M74" s="46">
        <f>SUMIF(DRE!$A:$A,'Base CF'!$B74,DRE!L:L)</f>
        <v>2483.5</v>
      </c>
      <c r="N74" s="46">
        <f>SUMIF(DRE!$A:$A,'Base CF'!$B74,DRE!M:M)</f>
        <v>1159.47</v>
      </c>
      <c r="O74" s="46">
        <f>SUMIF(DRE!$A:$A,'Base CF'!$B74,DRE!N:N)</f>
        <v>2941.7300000000005</v>
      </c>
      <c r="P74" s="46">
        <f>SUMIF(DRE!$A:$A,'Base CF'!$B74,DRE!O:O)</f>
        <v>3566.0699999999997</v>
      </c>
      <c r="Q74" s="46">
        <f>SUMIF(DRE!$A:$A,'Base CF'!$B74,DRE!P:P)</f>
        <v>4282.25</v>
      </c>
      <c r="R74" s="46">
        <f>SUMIF(DRE!$A:$A,'Base CF'!$B74,DRE!Q:Q)</f>
        <v>7826.23</v>
      </c>
      <c r="S74" s="46">
        <f>SUMIF(DRE!$A:$A,'Base CF'!$B74,DRE!R:R)</f>
        <v>2071.17</v>
      </c>
      <c r="T74" s="46">
        <f>SUMIF(DRE!$A:$A,'Base CF'!$B74,DRE!S:S)</f>
        <v>4179.05</v>
      </c>
      <c r="U74" s="46">
        <f>SUMIF(DRE!$A:$A,'Base CF'!$B74,DRE!T:T)</f>
        <v>5032.82</v>
      </c>
      <c r="V74" s="46">
        <f>SUMIF(DRE!$A:$A,'Base CF'!$B74,DRE!U:U)</f>
        <v>9346.9900000000016</v>
      </c>
      <c r="W74" s="46">
        <f>SUMIF(DRE!$A:$A,'Base CF'!$B74,DRE!V:V)</f>
        <v>2113.96</v>
      </c>
      <c r="X74" s="46">
        <f>SUMIF(DRE!$A:$A,'Base CF'!$B74,DRE!W:W)</f>
        <v>7532.6399999999994</v>
      </c>
      <c r="Y74" s="46">
        <f>SUMIF(DRE!$A:$A,'Base CF'!$B74,DRE!X:X)</f>
        <v>9675.0399999999991</v>
      </c>
      <c r="Z74" s="46">
        <f>SUMIF(DRE!$A:$A,'Base CF'!$B74,DRE!Y:Y)</f>
        <v>5538.25</v>
      </c>
      <c r="AA74" s="46">
        <f>SUMIF(DRE!$A:$A,'Base CF'!$B74,DRE!Z:Z)</f>
        <v>3751.59</v>
      </c>
      <c r="AB74" s="46">
        <f>SUMIF(DRE!$A:$A,'Base CF'!$B74,DRE!AA:AA)</f>
        <v>8635.9699999999993</v>
      </c>
      <c r="AC74" s="46">
        <f>SUMIF(DRE!$A:$A,'Base CF'!$B74,DRE!AB:AB)</f>
        <v>4709.8100000000004</v>
      </c>
      <c r="AD74" s="46">
        <f>SUMIF(DRE!$A:$A,'Base CF'!$B74,DRE!AC:AC)</f>
        <v>8871.3499999999985</v>
      </c>
      <c r="AE74" s="46">
        <f>SUMIF(DRE!$A:$A,'Base CF'!$B74,DRE!AD:AD)</f>
        <v>2489.2399999999998</v>
      </c>
      <c r="AF74" s="46">
        <f>SUMIF(DRE!$A:$A,'Base CF'!$B74,DRE!AE:AE)</f>
        <v>9354.83</v>
      </c>
      <c r="AG74" s="46">
        <f>SUMIF(DRE!$A:$A,'Base CF'!$B74,DRE!AF:AF)</f>
        <v>4371.99</v>
      </c>
      <c r="AH74" s="46">
        <f>SUMIF(DRE!$A:$A,'Base CF'!$B74,DRE!AG:AG)</f>
        <v>7500.2199999999993</v>
      </c>
      <c r="AI74" s="46">
        <f>SUMIF(DRE!$A:$A,'Base CF'!$B74,DRE!AH:AH)</f>
        <v>10554.060000000001</v>
      </c>
      <c r="AJ74" s="46">
        <f>SUMIF(DRE!$A:$A,'Base CF'!$B74,DRE!AI:AI)</f>
        <v>9477.39</v>
      </c>
      <c r="AK74" s="46">
        <f>SUMIF(DRE!$A:$A,'Base CF'!$B74,DRE!AJ:AJ)</f>
        <v>11924.01</v>
      </c>
      <c r="AL74" s="46">
        <f>SUMIF(DRE!$A:$A,'Base CF'!$B74,DRE!AK:AK)</f>
        <v>29222.04</v>
      </c>
      <c r="AM74" s="46">
        <f>SUMIF(DRE!$A:$A,'Base CF'!$B74,DRE!AL:AL)</f>
        <v>47227.7</v>
      </c>
      <c r="AN74" s="46">
        <f>SUMIF(DRE!$A:$A,'Base CF'!$B74,DRE!AM:AM)</f>
        <v>31819.65</v>
      </c>
      <c r="AO74" s="46">
        <f>SUMIF(DRE!$A:$A,'Base CF'!$B74,DRE!AN:AN)</f>
        <v>22697.96</v>
      </c>
      <c r="AP74" s="46">
        <f>SUMIF(DRE!$A:$A,'Base CF'!$B74,DRE!AO:AO)</f>
        <v>29010.9</v>
      </c>
      <c r="AQ74" s="46">
        <f>SUMIF(DRE!$A:$A,'Base CF'!$B74,DRE!AP:AP)</f>
        <v>24070.11</v>
      </c>
      <c r="AR74" s="46">
        <f>SUMIF(DRE!$A:$A,'Base CF'!$B74,DRE!AQ:AQ)</f>
        <v>9914.74</v>
      </c>
      <c r="AS74" s="46">
        <f>SUMIF(DRE!$A:$A,'Base CF'!$B74,DRE!AR:AR)</f>
        <v>51214.43</v>
      </c>
      <c r="AT74" s="46">
        <f>SUMIF(DRE!$A:$A,'Base CF'!$B74,DRE!AS:AS)</f>
        <v>33045.56</v>
      </c>
      <c r="AU74" s="46">
        <f>SUMIF(DRE!$A:$A,'Base CF'!$B74,DRE!AT:AT)</f>
        <v>22293.38</v>
      </c>
      <c r="AV74" s="46">
        <f>SUMIF(DRE!$A:$A,'Base CF'!$B74,DRE!AU:AU)</f>
        <v>23513.64</v>
      </c>
      <c r="AW74" s="46">
        <f>SUMIF(DRE!$A:$A,'Base CF'!$B74,DRE!AV:AV)</f>
        <v>24187.81</v>
      </c>
      <c r="AX74" s="46">
        <f>SUMIF(DRE!$A:$A,'Base CF'!$B74,DRE!AW:AW)</f>
        <v>21790.39</v>
      </c>
      <c r="AY74" s="46">
        <f>SUMIF(DRE!$A:$A,'Base CF'!$B74,DRE!AX:AX)</f>
        <v>10085.709999999999</v>
      </c>
      <c r="AZ74" s="46">
        <f>SUMIF(DRE!$A:$A,'Base CF'!$B74,DRE!AY:AY)</f>
        <v>27679.71</v>
      </c>
      <c r="BA74" s="46">
        <f>SUMIF(DRE!$A:$A,'Base CF'!$B74,DRE!AZ:AZ)</f>
        <v>36552.44</v>
      </c>
      <c r="BB74" s="46">
        <f>SUMIF(DRE!$A:$A,'Base CF'!$B74,DRE!BA:BA)</f>
        <v>10587.57</v>
      </c>
      <c r="BC74" s="46">
        <f>SUMIF(DRE!$A:$A,'Base CF'!$B74,DRE!BB:BB)</f>
        <v>19898.96</v>
      </c>
      <c r="BD74" s="46">
        <f>SUMIF(DRE!$A:$A,'Base CF'!$B74,DRE!BC:BC)</f>
        <v>27769.79</v>
      </c>
      <c r="BE74" s="46">
        <f>SUMIF(DRE!$A:$A,'Base CF'!$B74,DRE!BD:BD)</f>
        <v>3098.75</v>
      </c>
      <c r="BF74" s="46">
        <f>SUMIF(DRE!$A:$A,'Base CF'!$B74,DRE!BE:BE)</f>
        <v>23131.11</v>
      </c>
      <c r="BG74" s="46">
        <f>SUMIF(DRE!$A:$A,'Base CF'!$B74,DRE!BF:BF)</f>
        <v>32757.87</v>
      </c>
      <c r="BH74" s="46">
        <f>SUMIF(DRE!$A:$A,'Base CF'!$B74,DRE!BG:BG)</f>
        <v>14933.34</v>
      </c>
      <c r="BI74" s="46">
        <f>SUMIF(DRE!$A:$A,'Base CF'!$B74,DRE!BH:BH)</f>
        <v>16708.37</v>
      </c>
      <c r="BJ74" s="46">
        <f>SUMIF(DRE!$A:$A,'Base CF'!$B74,DRE!BI:BI)</f>
        <v>17309.75</v>
      </c>
      <c r="BK74" s="46">
        <f>SUMIF(DRE!$A:$A,'Base CF'!$B74,DRE!BJ:BJ)</f>
        <v>14135</v>
      </c>
      <c r="BL74" s="46">
        <f>SUMIF(DRE!$A:$A,'Base CF'!$B74,DRE!BK:BK)</f>
        <v>20536</v>
      </c>
      <c r="BM74" s="46">
        <f>SUMIF(DRE!$A:$A,'Base CF'!$B74,DRE!BL:BL)</f>
        <v>17115</v>
      </c>
      <c r="BN74" s="46">
        <f>SUMIF(DRE!$A:$A,'Base CF'!$B74,DRE!BM:BM)</f>
        <v>19872</v>
      </c>
      <c r="BO74" s="46">
        <f>SUMIF(DRE!$A:$A,'Base CF'!$B74,DRE!BN:BN)</f>
        <v>17298</v>
      </c>
      <c r="BP74" s="46">
        <f>SUMIF(DRE!$A:$A,'Base CF'!$B74,DRE!BO:BO)</f>
        <v>19167</v>
      </c>
      <c r="BQ74" s="46">
        <f>SUMIF(DRE!$A:$A,'Base CF'!$B74,DRE!BP:BP)</f>
        <v>17437</v>
      </c>
      <c r="BR74" s="46">
        <f>SUMIF(DRE!$A:$A,'Base CF'!$B74,DRE!BQ:BQ)</f>
        <v>20396</v>
      </c>
      <c r="BS74" s="46">
        <f>SUMIF(DRE!$A:$A,'Base CF'!$B74,DRE!BR:BR)</f>
        <v>14760</v>
      </c>
      <c r="BT74" s="46">
        <f>SUMIF(DRE!$A:$A,'Base CF'!$B74,DRE!BS:BS)</f>
        <v>22252</v>
      </c>
      <c r="BU74" s="46">
        <f>SUMIF(DRE!$A:$A,'Base CF'!$B74,DRE!BT:BT)</f>
        <v>20846</v>
      </c>
      <c r="BV74" s="46">
        <f>SUMIF(DRE!$A:$A,'Base CF'!$B74,DRE!BU:BU)</f>
        <v>19912</v>
      </c>
      <c r="BW74" s="46">
        <f>SUMIF(DRE!$A:$A,'Base CF'!$B74,DRE!BV:BV)</f>
        <v>19322</v>
      </c>
      <c r="BX74" s="46">
        <f>SUMIF(DRE!$A:$A,'Base CF'!$B74,DRE!BW:BW)</f>
        <v>12862</v>
      </c>
      <c r="BY74" s="46">
        <f>SUMIF(DRE!$A:$A,'Base CF'!$B74,DRE!BX:BX)</f>
        <v>16047</v>
      </c>
      <c r="BZ74" s="46">
        <f>SUMIF(DRE!$A:$A,'Base CF'!$B74,DRE!BY:BY)</f>
        <v>20207</v>
      </c>
      <c r="CA74" s="46">
        <f>SUMIF(DRE!$A:$A,'Base CF'!$B74,DRE!BZ:BZ)</f>
        <v>18480</v>
      </c>
      <c r="CB74" s="46">
        <f>SUMIF(DRE!$A:$A,'Base CF'!$B74,DRE!CA:CA)</f>
        <v>20345</v>
      </c>
      <c r="CC74" s="46">
        <f>SUMIF(DRE!$A:$A,'Base CF'!$B74,DRE!CB:CB)</f>
        <v>17343</v>
      </c>
      <c r="CD74" s="46">
        <f>SUMIF(DRE!$A:$A,'Base CF'!$B74,DRE!CC:CC)</f>
        <v>20372</v>
      </c>
      <c r="CE74" s="46">
        <f>SUMIF(DRE!$A:$A,'Base CF'!$B74,DRE!CD:CD)</f>
        <v>16657</v>
      </c>
      <c r="CF74" s="46">
        <f>SUMIF(DRE!$A:$A,'Base CF'!$B74,DRE!CE:CE)</f>
        <v>20857</v>
      </c>
      <c r="CG74" s="46">
        <f>SUMIF(DRE!$A:$A,'Base CF'!$B74,DRE!CF:CF)</f>
        <v>23694</v>
      </c>
      <c r="CH74" s="46">
        <f>SUMIF(DRE!$A:$A,'Base CF'!$B74,DRE!CG:CG)</f>
        <v>18310</v>
      </c>
      <c r="CI74" s="46">
        <f>SUMIF(DRE!$A:$A,'Base CF'!$B74,DRE!CH:CH)</f>
        <v>19332</v>
      </c>
      <c r="CJ74" s="46">
        <f>SUMIF(DRE!$A:$A,'Base CF'!$B74,DRE!CI:CI)</f>
        <v>13062</v>
      </c>
      <c r="CK74" s="46">
        <f>SUMIF(DRE!$A:$A,'Base CF'!$B74,DRE!CJ:CJ)</f>
        <v>15785.75</v>
      </c>
      <c r="CL74" s="46">
        <f>SUMIF(DRE!$A:$A,'Base CF'!$B74,DRE!CK:CK)</f>
        <v>20217</v>
      </c>
      <c r="CM74" s="46">
        <f>SUMIF(DRE!$A:$A,'Base CF'!$B74,DRE!CL:CL)</f>
        <v>18408.75</v>
      </c>
      <c r="CN74" s="46">
        <f>SUMIF(DRE!$A:$A,'Base CF'!$B74,DRE!CM:CM)</f>
        <v>18355</v>
      </c>
      <c r="CO74" s="46">
        <f>SUMIF(DRE!$A:$A,'Base CF'!$B74,DRE!CN:CN)</f>
        <v>17281.75</v>
      </c>
      <c r="CP74" s="46">
        <f>SUMIF(DRE!$A:$A,'Base CF'!$B74,DRE!CO:CO)</f>
        <v>20372</v>
      </c>
      <c r="CQ74" s="46">
        <f>SUMIF(DRE!$A:$A,'Base CF'!$B74,DRE!CP:CP)</f>
        <v>16595.75</v>
      </c>
      <c r="CR74" s="46">
        <f>SUMIF(DRE!$A:$A,'Base CF'!$B74,DRE!CQ:CQ)</f>
        <v>20867</v>
      </c>
      <c r="CS74" s="46">
        <f>SUMIF(DRE!$A:$A,'Base CF'!$B74,DRE!CR:CR)</f>
        <v>19622.75</v>
      </c>
      <c r="CT74" s="46">
        <f>SUMIF(DRE!$A:$A,'Base CF'!$B74,DRE!CS:CS)</f>
        <v>18310</v>
      </c>
      <c r="CU74" s="46">
        <f>SUMIF(DRE!$A:$A,'Base CF'!$B74,DRE!CT:CT)</f>
        <v>19258.669999999998</v>
      </c>
      <c r="CV74" s="46">
        <f>SUMIF(DRE!$A:$A,'Base CF'!$B74,DRE!CU:CU)</f>
        <v>12978.67</v>
      </c>
      <c r="CW74" s="46">
        <f>SUMIF(DRE!$A:$A,'Base CF'!$B74,DRE!CV:CV)</f>
        <v>15817.87</v>
      </c>
      <c r="CX74" s="46">
        <f>SUMIF(DRE!$A:$A,'Base CF'!$B74,DRE!CW:CW)</f>
        <v>19643.669999999998</v>
      </c>
      <c r="CY74" s="46">
        <f>SUMIF(DRE!$A:$A,'Base CF'!$B74,DRE!CX:CX)</f>
        <v>17930.87</v>
      </c>
      <c r="CZ74" s="46">
        <f>SUMIF(DRE!$A:$A,'Base CF'!$B74,DRE!CY:CY)</f>
        <v>18281.669999999998</v>
      </c>
      <c r="DA74" s="46">
        <f>SUMIF(DRE!$A:$A,'Base CF'!$B74,DRE!CZ:CZ)</f>
        <v>17313.87</v>
      </c>
      <c r="DB74" s="46">
        <f>SUMIF(DRE!$A:$A,'Base CF'!$B74,DRE!DA:DA)</f>
        <v>20288.669999999998</v>
      </c>
      <c r="DC74" s="46">
        <f>SUMIF(DRE!$A:$A,'Base CF'!$B74,DRE!DB:DB)</f>
        <v>16627.87</v>
      </c>
      <c r="DD74" s="46">
        <f>SUMIF(DRE!$A:$A,'Base CF'!$B74,DRE!DC:DC)</f>
        <v>20793.669999999998</v>
      </c>
      <c r="DE74" s="46">
        <f>SUMIF(DRE!$A:$A,'Base CF'!$B74,DRE!DD:DD)</f>
        <v>19644.87</v>
      </c>
      <c r="DF74" s="46">
        <f>SUMIF(DRE!$A:$A,'Base CF'!$B74,DRE!DE:DE)</f>
        <v>18226.669999999998</v>
      </c>
    </row>
    <row r="75" spans="1:110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7"/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47"/>
      <c r="BM75" s="47"/>
      <c r="BN75" s="47"/>
      <c r="BO75" s="47"/>
      <c r="BP75" s="47"/>
      <c r="BQ75" s="47"/>
      <c r="BR75" s="47"/>
      <c r="BS75" s="47"/>
      <c r="BT75" s="47"/>
      <c r="BU75" s="47"/>
      <c r="BV75" s="47"/>
      <c r="BW75" s="47"/>
      <c r="BX75" s="47"/>
      <c r="BY75" s="47"/>
      <c r="BZ75" s="47"/>
      <c r="CA75" s="47"/>
      <c r="CB75" s="47"/>
      <c r="CC75" s="47"/>
      <c r="CD75" s="47"/>
      <c r="CE75" s="47"/>
      <c r="CF75" s="47"/>
      <c r="CG75" s="47"/>
      <c r="CH75" s="47"/>
      <c r="CI75" s="47"/>
      <c r="CJ75" s="47"/>
      <c r="CK75" s="47"/>
      <c r="CL75" s="47"/>
      <c r="CM75" s="47"/>
      <c r="CN75" s="47"/>
      <c r="CO75" s="47"/>
      <c r="CP75" s="47"/>
      <c r="CQ75" s="47"/>
      <c r="CR75" s="47"/>
      <c r="CS75" s="47"/>
      <c r="CT75" s="47"/>
      <c r="CU75" s="47"/>
      <c r="CV75" s="47"/>
      <c r="CW75" s="47"/>
      <c r="CX75" s="47"/>
      <c r="CY75" s="47"/>
      <c r="CZ75" s="47"/>
      <c r="DA75" s="47"/>
      <c r="DB75" s="47"/>
      <c r="DC75" s="47"/>
      <c r="DD75" s="47"/>
      <c r="DE75" s="47"/>
      <c r="DF75" s="47"/>
    </row>
    <row r="76" spans="1:110" s="199" customFormat="1" ht="15.5">
      <c r="A76" s="199" t="s">
        <v>660</v>
      </c>
      <c r="B76" s="200" t="str">
        <f>'RP (apres)'!B24</f>
        <v>3rd Party Services</v>
      </c>
      <c r="C76" s="201">
        <f>SUM(C77:C105)</f>
        <v>1249147.3800000001</v>
      </c>
      <c r="D76" s="201">
        <f t="shared" ref="D76:BO76" si="70">SUM(D77:D105)</f>
        <v>1084606.0799999998</v>
      </c>
      <c r="E76" s="201">
        <f t="shared" si="70"/>
        <v>1704177.74</v>
      </c>
      <c r="F76" s="201">
        <f t="shared" si="70"/>
        <v>955478.92</v>
      </c>
      <c r="G76" s="201">
        <f t="shared" si="70"/>
        <v>1252358.19</v>
      </c>
      <c r="H76" s="201">
        <f t="shared" si="70"/>
        <v>1047251.69</v>
      </c>
      <c r="I76" s="201">
        <f t="shared" si="70"/>
        <v>1728191.39</v>
      </c>
      <c r="J76" s="201">
        <f t="shared" si="70"/>
        <v>1866533.0600000003</v>
      </c>
      <c r="K76" s="201">
        <f t="shared" si="70"/>
        <v>1854436.8499999999</v>
      </c>
      <c r="L76" s="201">
        <f t="shared" si="70"/>
        <v>2129121.7600000002</v>
      </c>
      <c r="M76" s="201">
        <f t="shared" si="70"/>
        <v>2622281.58</v>
      </c>
      <c r="N76" s="201">
        <f t="shared" si="70"/>
        <v>4237358.1800000006</v>
      </c>
      <c r="O76" s="201">
        <f t="shared" si="70"/>
        <v>820492.71</v>
      </c>
      <c r="P76" s="201">
        <f t="shared" si="70"/>
        <v>2585090.1800000002</v>
      </c>
      <c r="Q76" s="201">
        <f t="shared" si="70"/>
        <v>2364564.37</v>
      </c>
      <c r="R76" s="201">
        <f t="shared" si="70"/>
        <v>2738953.9299999997</v>
      </c>
      <c r="S76" s="201">
        <f t="shared" si="70"/>
        <v>2845725.2299999995</v>
      </c>
      <c r="T76" s="201">
        <f t="shared" si="70"/>
        <v>3015087.7800000007</v>
      </c>
      <c r="U76" s="201">
        <f t="shared" si="70"/>
        <v>2941158.3299999996</v>
      </c>
      <c r="V76" s="201">
        <f t="shared" si="70"/>
        <v>4932465.9500000011</v>
      </c>
      <c r="W76" s="201">
        <f t="shared" si="70"/>
        <v>3135585.1599999997</v>
      </c>
      <c r="X76" s="201">
        <f t="shared" si="70"/>
        <v>3385891.3199999994</v>
      </c>
      <c r="Y76" s="201">
        <f t="shared" si="70"/>
        <v>3971766.23</v>
      </c>
      <c r="Z76" s="201">
        <f t="shared" si="70"/>
        <v>6705148.5899999999</v>
      </c>
      <c r="AA76" s="201">
        <f t="shared" si="70"/>
        <v>858661.41</v>
      </c>
      <c r="AB76" s="201">
        <f t="shared" si="70"/>
        <v>2171012.3200000003</v>
      </c>
      <c r="AC76" s="201">
        <f t="shared" si="70"/>
        <v>2650155.0699999998</v>
      </c>
      <c r="AD76" s="201">
        <f t="shared" si="70"/>
        <v>1721393.2499999998</v>
      </c>
      <c r="AE76" s="201">
        <f t="shared" si="70"/>
        <v>1899361.56</v>
      </c>
      <c r="AF76" s="201">
        <f t="shared" si="70"/>
        <v>1962703.97</v>
      </c>
      <c r="AG76" s="201">
        <f t="shared" si="70"/>
        <v>2966264</v>
      </c>
      <c r="AH76" s="201">
        <f t="shared" si="70"/>
        <v>2641025.59</v>
      </c>
      <c r="AI76" s="201">
        <f t="shared" si="70"/>
        <v>3542920.0700000008</v>
      </c>
      <c r="AJ76" s="201">
        <f t="shared" si="70"/>
        <v>3063767.48</v>
      </c>
      <c r="AK76" s="201">
        <f t="shared" si="70"/>
        <v>3948257.4499999997</v>
      </c>
      <c r="AL76" s="201">
        <f t="shared" si="70"/>
        <v>6057522.79</v>
      </c>
      <c r="AM76" s="201">
        <f t="shared" si="70"/>
        <v>1788434.5499999998</v>
      </c>
      <c r="AN76" s="201">
        <f t="shared" si="70"/>
        <v>1675865.44</v>
      </c>
      <c r="AO76" s="201">
        <f t="shared" si="70"/>
        <v>2713818.65</v>
      </c>
      <c r="AP76" s="201">
        <f t="shared" si="70"/>
        <v>2710250.7800000007</v>
      </c>
      <c r="AQ76" s="201">
        <f t="shared" si="70"/>
        <v>2981696.86</v>
      </c>
      <c r="AR76" s="201">
        <f t="shared" si="70"/>
        <v>2617649.2199999997</v>
      </c>
      <c r="AS76" s="201">
        <f t="shared" si="70"/>
        <v>2211110.9399999995</v>
      </c>
      <c r="AT76" s="201">
        <f t="shared" si="70"/>
        <v>2315156.8900000006</v>
      </c>
      <c r="AU76" s="201">
        <f t="shared" si="70"/>
        <v>3319914.5500000003</v>
      </c>
      <c r="AV76" s="201">
        <f t="shared" si="70"/>
        <v>2657005.9500000007</v>
      </c>
      <c r="AW76" s="201">
        <f t="shared" si="70"/>
        <v>3289245.3800000008</v>
      </c>
      <c r="AX76" s="201">
        <f t="shared" si="70"/>
        <v>4548420.8100000005</v>
      </c>
      <c r="AY76" s="201">
        <f t="shared" si="70"/>
        <v>1788610.7699999998</v>
      </c>
      <c r="AZ76" s="201">
        <f t="shared" si="70"/>
        <v>1333937.5699999998</v>
      </c>
      <c r="BA76" s="201">
        <f t="shared" si="70"/>
        <v>2176107.27</v>
      </c>
      <c r="BB76" s="201">
        <f t="shared" si="70"/>
        <v>2338727.4600000004</v>
      </c>
      <c r="BC76" s="201">
        <f t="shared" si="70"/>
        <v>2920492.85</v>
      </c>
      <c r="BD76" s="201">
        <f t="shared" si="70"/>
        <v>2182251.52</v>
      </c>
      <c r="BE76" s="201">
        <f t="shared" si="70"/>
        <v>1832288.27</v>
      </c>
      <c r="BF76" s="201">
        <f t="shared" si="70"/>
        <v>2046590.33</v>
      </c>
      <c r="BG76" s="201">
        <f t="shared" si="70"/>
        <v>3809770.5394171001</v>
      </c>
      <c r="BH76" s="201">
        <f t="shared" si="70"/>
        <v>3857399.5597849996</v>
      </c>
      <c r="BI76" s="201">
        <f t="shared" si="70"/>
        <v>2961216.2731221002</v>
      </c>
      <c r="BJ76" s="201">
        <f t="shared" si="70"/>
        <v>1863403.6348987999</v>
      </c>
      <c r="BK76" s="201">
        <f t="shared" si="70"/>
        <v>2395799.6940794</v>
      </c>
      <c r="BL76" s="201">
        <f t="shared" si="70"/>
        <v>2623974.6940794</v>
      </c>
      <c r="BM76" s="201">
        <f t="shared" si="70"/>
        <v>2827006.1940794</v>
      </c>
      <c r="BN76" s="201">
        <f t="shared" si="70"/>
        <v>3515329.0606394005</v>
      </c>
      <c r="BO76" s="201">
        <f t="shared" si="70"/>
        <v>3269869.6066394001</v>
      </c>
      <c r="BP76" s="201">
        <f t="shared" ref="BP76:CA76" si="71">SUM(BP77:BP105)</f>
        <v>4521155.4399728002</v>
      </c>
      <c r="BQ76" s="201">
        <f t="shared" si="71"/>
        <v>3650699.6066394001</v>
      </c>
      <c r="BR76" s="201">
        <f t="shared" si="71"/>
        <v>3532489.0256893998</v>
      </c>
      <c r="BS76" s="201">
        <f t="shared" si="71"/>
        <v>5754663.1204394009</v>
      </c>
      <c r="BT76" s="201">
        <f t="shared" si="71"/>
        <v>4528267.3666393999</v>
      </c>
      <c r="BU76" s="201">
        <f t="shared" si="71"/>
        <v>3569095.2459836002</v>
      </c>
      <c r="BV76" s="201">
        <f t="shared" si="71"/>
        <v>3692234.7791307</v>
      </c>
      <c r="BW76" s="201">
        <f t="shared" si="71"/>
        <v>2742290.1700793998</v>
      </c>
      <c r="BX76" s="201">
        <f t="shared" si="71"/>
        <v>3048891.8300794</v>
      </c>
      <c r="BY76" s="201">
        <f t="shared" si="71"/>
        <v>1984215.4300794001</v>
      </c>
      <c r="BZ76" s="201">
        <f t="shared" si="71"/>
        <v>3465139.1066394001</v>
      </c>
      <c r="CA76" s="201">
        <f t="shared" si="71"/>
        <v>3541662.8866393999</v>
      </c>
      <c r="CB76" s="201">
        <f t="shared" ref="CB76:CM76" si="72">SUM(CB77:CB105)</f>
        <v>3625053.0566393998</v>
      </c>
      <c r="CC76" s="201">
        <f t="shared" si="72"/>
        <v>4155349.5566394003</v>
      </c>
      <c r="CD76" s="201">
        <f t="shared" si="72"/>
        <v>4266003.6866394002</v>
      </c>
      <c r="CE76" s="201">
        <f t="shared" si="72"/>
        <v>4049538.0766394003</v>
      </c>
      <c r="CF76" s="201">
        <f t="shared" si="72"/>
        <v>3333622.5566393998</v>
      </c>
      <c r="CG76" s="201">
        <f t="shared" si="72"/>
        <v>2543410.569317</v>
      </c>
      <c r="CH76" s="201">
        <f t="shared" si="72"/>
        <v>2770984.9357973002</v>
      </c>
      <c r="CI76" s="201">
        <f t="shared" si="72"/>
        <v>1630038.3700794</v>
      </c>
      <c r="CJ76" s="201">
        <f t="shared" si="72"/>
        <v>1947150.5000794001</v>
      </c>
      <c r="CK76" s="201">
        <f t="shared" si="72"/>
        <v>1973522.0100793999</v>
      </c>
      <c r="CL76" s="201">
        <f t="shared" si="72"/>
        <v>2283359.3966393997</v>
      </c>
      <c r="CM76" s="201">
        <f t="shared" si="72"/>
        <v>2659606.1766394004</v>
      </c>
      <c r="CN76" s="201">
        <f t="shared" ref="CN76:CY76" si="73">SUM(CN77:CN105)</f>
        <v>2824265.5466394001</v>
      </c>
      <c r="CO76" s="201">
        <f t="shared" si="73"/>
        <v>3281993.2966394005</v>
      </c>
      <c r="CP76" s="201">
        <f t="shared" si="73"/>
        <v>3219449.0566394003</v>
      </c>
      <c r="CQ76" s="201">
        <f t="shared" si="73"/>
        <v>3197626.1166394004</v>
      </c>
      <c r="CR76" s="201">
        <f t="shared" si="73"/>
        <v>3276694.8466393999</v>
      </c>
      <c r="CS76" s="201">
        <f t="shared" si="73"/>
        <v>2461863.9893170004</v>
      </c>
      <c r="CT76" s="201">
        <f t="shared" si="73"/>
        <v>2697571.2257973002</v>
      </c>
      <c r="CU76" s="201">
        <f t="shared" si="73"/>
        <v>1616068.4600793999</v>
      </c>
      <c r="CV76" s="201">
        <f t="shared" si="73"/>
        <v>1931452.9600794001</v>
      </c>
      <c r="CW76" s="201">
        <f t="shared" si="73"/>
        <v>2016243.4600793999</v>
      </c>
      <c r="CX76" s="201">
        <f t="shared" si="73"/>
        <v>2392506.7366394</v>
      </c>
      <c r="CY76" s="201">
        <f t="shared" si="73"/>
        <v>2598353.6866394002</v>
      </c>
      <c r="CZ76" s="201">
        <f t="shared" ref="CZ76:DF76" si="74">SUM(CZ77:CZ105)</f>
        <v>2439448.1866394002</v>
      </c>
      <c r="DA76" s="201">
        <f t="shared" si="74"/>
        <v>2900736.1866394002</v>
      </c>
      <c r="DB76" s="201">
        <f t="shared" si="74"/>
        <v>2843540.8166394001</v>
      </c>
      <c r="DC76" s="201">
        <f t="shared" si="74"/>
        <v>2833785.2066394002</v>
      </c>
      <c r="DD76" s="201">
        <f t="shared" si="74"/>
        <v>3262615.1866394002</v>
      </c>
      <c r="DE76" s="201">
        <f t="shared" si="74"/>
        <v>2328888.6993170003</v>
      </c>
      <c r="DF76" s="201">
        <f t="shared" si="74"/>
        <v>2666232.0657973001</v>
      </c>
    </row>
    <row r="77" spans="1:110" outlineLevel="1">
      <c r="B77" s="37" t="s">
        <v>204</v>
      </c>
      <c r="C77" s="46">
        <f>SUMIF(DRE!$A:$A,'Base CF'!$B77,DRE!B:B)</f>
        <v>265510.26</v>
      </c>
      <c r="D77" s="46">
        <f>SUMIF(DRE!$A:$A,'Base CF'!$B77,DRE!C:C)</f>
        <v>174873.37</v>
      </c>
      <c r="E77" s="46">
        <f>SUMIF(DRE!$A:$A,'Base CF'!$B77,DRE!D:D)</f>
        <v>174064.3</v>
      </c>
      <c r="F77" s="46">
        <f>SUMIF(DRE!$A:$A,'Base CF'!$B77,DRE!E:E)</f>
        <v>177790.13</v>
      </c>
      <c r="G77" s="46">
        <f>SUMIF(DRE!$A:$A,'Base CF'!$B77,DRE!F:F)</f>
        <v>87798.05</v>
      </c>
      <c r="H77" s="46">
        <f>SUMIF(DRE!$A:$A,'Base CF'!$B77,DRE!G:G)</f>
        <v>175264.1</v>
      </c>
      <c r="I77" s="46">
        <f>SUMIF(DRE!$A:$A,'Base CF'!$B77,DRE!H:H)</f>
        <v>173244.11</v>
      </c>
      <c r="J77" s="46">
        <f>SUMIF(DRE!$A:$A,'Base CF'!$B77,DRE!I:I)</f>
        <v>184065.19</v>
      </c>
      <c r="K77" s="46">
        <f>SUMIF(DRE!$A:$A,'Base CF'!$B77,DRE!J:J)</f>
        <v>179122.73</v>
      </c>
      <c r="L77" s="46">
        <f>SUMIF(DRE!$A:$A,'Base CF'!$B77,DRE!K:K)</f>
        <v>174588.41</v>
      </c>
      <c r="M77" s="46">
        <f>SUMIF(DRE!$A:$A,'Base CF'!$B77,DRE!L:L)</f>
        <v>183431.33</v>
      </c>
      <c r="N77" s="46">
        <f>SUMIF(DRE!$A:$A,'Base CF'!$B77,DRE!M:M)</f>
        <v>279776.17</v>
      </c>
      <c r="O77" s="46">
        <f>SUMIF(DRE!$A:$A,'Base CF'!$B77,DRE!N:N)</f>
        <v>88427.4</v>
      </c>
      <c r="P77" s="46">
        <f>SUMIF(DRE!$A:$A,'Base CF'!$B77,DRE!O:O)</f>
        <v>212751.57</v>
      </c>
      <c r="Q77" s="46">
        <f>SUMIF(DRE!$A:$A,'Base CF'!$B77,DRE!P:P)</f>
        <v>202530.24</v>
      </c>
      <c r="R77" s="46">
        <f>SUMIF(DRE!$A:$A,'Base CF'!$B77,DRE!Q:Q)</f>
        <v>246805.36</v>
      </c>
      <c r="S77" s="46">
        <f>SUMIF(DRE!$A:$A,'Base CF'!$B77,DRE!R:R)</f>
        <v>208467.75</v>
      </c>
      <c r="T77" s="46">
        <f>SUMIF(DRE!$A:$A,'Base CF'!$B77,DRE!S:S)</f>
        <v>247995.02999999997</v>
      </c>
      <c r="U77" s="46">
        <f>SUMIF(DRE!$A:$A,'Base CF'!$B77,DRE!T:T)</f>
        <v>226212.90999999997</v>
      </c>
      <c r="V77" s="46">
        <f>SUMIF(DRE!$A:$A,'Base CF'!$B77,DRE!U:U)</f>
        <v>195933.99</v>
      </c>
      <c r="W77" s="46">
        <f>SUMIF(DRE!$A:$A,'Base CF'!$B77,DRE!V:V)</f>
        <v>220550.15999999997</v>
      </c>
      <c r="X77" s="46">
        <f>SUMIF(DRE!$A:$A,'Base CF'!$B77,DRE!W:W)</f>
        <v>186716.87</v>
      </c>
      <c r="Y77" s="46">
        <f>SUMIF(DRE!$A:$A,'Base CF'!$B77,DRE!X:X)</f>
        <v>196460.37</v>
      </c>
      <c r="Z77" s="46">
        <f>SUMIF(DRE!$A:$A,'Base CF'!$B77,DRE!Y:Y)</f>
        <v>209377.9</v>
      </c>
      <c r="AA77" s="46">
        <f>SUMIF(DRE!$A:$A,'Base CF'!$B77,DRE!Z:Z)</f>
        <v>232040.69</v>
      </c>
      <c r="AB77" s="46">
        <f>SUMIF(DRE!$A:$A,'Base CF'!$B77,DRE!AA:AA)</f>
        <v>215824.56</v>
      </c>
      <c r="AC77" s="46">
        <f>SUMIF(DRE!$A:$A,'Base CF'!$B77,DRE!AB:AB)</f>
        <v>198961.40000000002</v>
      </c>
      <c r="AD77" s="46">
        <f>SUMIF(DRE!$A:$A,'Base CF'!$B77,DRE!AC:AC)</f>
        <v>205266.71000000002</v>
      </c>
      <c r="AE77" s="46">
        <f>SUMIF(DRE!$A:$A,'Base CF'!$B77,DRE!AD:AD)</f>
        <v>215112.44</v>
      </c>
      <c r="AF77" s="46">
        <f>SUMIF(DRE!$A:$A,'Base CF'!$B77,DRE!AE:AE)</f>
        <v>206289.65000000002</v>
      </c>
      <c r="AG77" s="46">
        <f>SUMIF(DRE!$A:$A,'Base CF'!$B77,DRE!AF:AF)</f>
        <v>375354.48</v>
      </c>
      <c r="AH77" s="46">
        <f>SUMIF(DRE!$A:$A,'Base CF'!$B77,DRE!AG:AG)</f>
        <v>242177.86000000002</v>
      </c>
      <c r="AI77" s="46">
        <f>SUMIF(DRE!$A:$A,'Base CF'!$B77,DRE!AH:AH)</f>
        <v>206494.27000000002</v>
      </c>
      <c r="AJ77" s="46">
        <f>SUMIF(DRE!$A:$A,'Base CF'!$B77,DRE!AI:AI)</f>
        <v>248386.77999999997</v>
      </c>
      <c r="AK77" s="46">
        <f>SUMIF(DRE!$A:$A,'Base CF'!$B77,DRE!AJ:AJ)</f>
        <v>237100.90000000002</v>
      </c>
      <c r="AL77" s="46">
        <f>SUMIF(DRE!$A:$A,'Base CF'!$B77,DRE!AK:AK)</f>
        <v>260073.36000000002</v>
      </c>
      <c r="AM77" s="46">
        <f>SUMIF(DRE!$A:$A,'Base CF'!$B77,DRE!AL:AL)</f>
        <v>206645.78</v>
      </c>
      <c r="AN77" s="46">
        <f>SUMIF(DRE!$A:$A,'Base CF'!$B77,DRE!AM:AM)</f>
        <v>214400.23</v>
      </c>
      <c r="AO77" s="46">
        <f>SUMIF(DRE!$A:$A,'Base CF'!$B77,DRE!AN:AN)</f>
        <v>205996.71</v>
      </c>
      <c r="AP77" s="46">
        <f>SUMIF(DRE!$A:$A,'Base CF'!$B77,DRE!AO:AO)</f>
        <v>207886.71</v>
      </c>
      <c r="AQ77" s="46">
        <f>SUMIF(DRE!$A:$A,'Base CF'!$B77,DRE!AP:AP)</f>
        <v>212467.61</v>
      </c>
      <c r="AR77" s="46">
        <f>SUMIF(DRE!$A:$A,'Base CF'!$B77,DRE!AQ:AQ)</f>
        <v>207886.71</v>
      </c>
      <c r="AS77" s="46">
        <f>SUMIF(DRE!$A:$A,'Base CF'!$B77,DRE!AR:AR)</f>
        <v>207256.71</v>
      </c>
      <c r="AT77" s="46">
        <f>SUMIF(DRE!$A:$A,'Base CF'!$B77,DRE!AS:AS)</f>
        <v>206147.51</v>
      </c>
      <c r="AU77" s="46">
        <f>SUMIF(DRE!$A:$A,'Base CF'!$B77,DRE!AT:AT)</f>
        <v>207888.71</v>
      </c>
      <c r="AV77" s="46">
        <f>SUMIF(DRE!$A:$A,'Base CF'!$B77,DRE!AU:AU)</f>
        <v>273605.64</v>
      </c>
      <c r="AW77" s="46">
        <f>SUMIF(DRE!$A:$A,'Base CF'!$B77,DRE!AV:AV)</f>
        <v>236731.74</v>
      </c>
      <c r="AX77" s="46">
        <f>SUMIF(DRE!$A:$A,'Base CF'!$B77,DRE!AW:AW)</f>
        <v>218963.43</v>
      </c>
      <c r="AY77" s="46">
        <f>SUMIF(DRE!$A:$A,'Base CF'!$B77,DRE!AX:AX)</f>
        <v>267315.96999999997</v>
      </c>
      <c r="AZ77" s="46">
        <f>SUMIF(DRE!$A:$A,'Base CF'!$B77,DRE!AY:AY)</f>
        <v>236731.74</v>
      </c>
      <c r="BA77" s="46">
        <f>SUMIF(DRE!$A:$A,'Base CF'!$B77,DRE!AZ:AZ)</f>
        <v>143314.95000000001</v>
      </c>
      <c r="BB77" s="46">
        <f>SUMIF(DRE!$A:$A,'Base CF'!$B77,DRE!BA:BA)</f>
        <v>442986.87</v>
      </c>
      <c r="BC77" s="46">
        <f>SUMIF(DRE!$A:$A,'Base CF'!$B77,DRE!BB:BB)</f>
        <v>255593.13</v>
      </c>
      <c r="BD77" s="46">
        <f>SUMIF(DRE!$A:$A,'Base CF'!$B77,DRE!BC:BC)</f>
        <v>152654.03</v>
      </c>
      <c r="BE77" s="46">
        <f>SUMIF(DRE!$A:$A,'Base CF'!$B77,DRE!BD:BD)</f>
        <v>355404.97</v>
      </c>
      <c r="BF77" s="46">
        <f>SUMIF(DRE!$A:$A,'Base CF'!$B77,DRE!BE:BE)</f>
        <v>300497.37</v>
      </c>
      <c r="BG77" s="46">
        <f>SUMIF(DRE!$A:$A,'Base CF'!$B77,DRE!BF:BF)</f>
        <v>151629</v>
      </c>
      <c r="BH77" s="46">
        <f>SUMIF(DRE!$A:$A,'Base CF'!$B77,DRE!BG:BG)</f>
        <v>246457.8</v>
      </c>
      <c r="BI77" s="46">
        <f>SUMIF(DRE!$A:$A,'Base CF'!$B77,DRE!BH:BH)</f>
        <v>254097.8</v>
      </c>
      <c r="BJ77" s="46">
        <f>SUMIF(DRE!$A:$A,'Base CF'!$B77,DRE!BI:BI)</f>
        <v>176424</v>
      </c>
      <c r="BK77" s="46">
        <f>SUMIF(DRE!$A:$A,'Base CF'!$B77,DRE!BJ:BJ)</f>
        <v>258507.68</v>
      </c>
      <c r="BL77" s="46">
        <f>SUMIF(DRE!$A:$A,'Base CF'!$B77,DRE!BK:BK)</f>
        <v>258507.68</v>
      </c>
      <c r="BM77" s="46">
        <f>SUMIF(DRE!$A:$A,'Base CF'!$B77,DRE!BL:BL)</f>
        <v>258507.68</v>
      </c>
      <c r="BN77" s="46">
        <f>SUMIF(DRE!$A:$A,'Base CF'!$B77,DRE!BM:BM)</f>
        <v>258507.68</v>
      </c>
      <c r="BO77" s="46">
        <f>SUMIF(DRE!$A:$A,'Base CF'!$B77,DRE!BN:BN)</f>
        <v>261690.22</v>
      </c>
      <c r="BP77" s="46">
        <f>SUMIF(DRE!$A:$A,'Base CF'!$B77,DRE!BO:BO)</f>
        <v>261690.22</v>
      </c>
      <c r="BQ77" s="46">
        <f>SUMIF(DRE!$A:$A,'Base CF'!$B77,DRE!BP:BP)</f>
        <v>261690.22</v>
      </c>
      <c r="BR77" s="46">
        <f>SUMIF(DRE!$A:$A,'Base CF'!$B77,DRE!BQ:BQ)</f>
        <v>261690.22</v>
      </c>
      <c r="BS77" s="46">
        <f>SUMIF(DRE!$A:$A,'Base CF'!$B77,DRE!BR:BR)</f>
        <v>261690.22</v>
      </c>
      <c r="BT77" s="46">
        <f>SUMIF(DRE!$A:$A,'Base CF'!$B77,DRE!BS:BS)</f>
        <v>261690.22</v>
      </c>
      <c r="BU77" s="46">
        <f>SUMIF(DRE!$A:$A,'Base CF'!$B77,DRE!BT:BT)</f>
        <v>282205.26</v>
      </c>
      <c r="BV77" s="46">
        <f>SUMIF(DRE!$A:$A,'Base CF'!$B77,DRE!BU:BU)</f>
        <v>284110.21000000002</v>
      </c>
      <c r="BW77" s="46">
        <f>SUMIF(DRE!$A:$A,'Base CF'!$B77,DRE!BV:BV)</f>
        <v>258507.68</v>
      </c>
      <c r="BX77" s="46">
        <f>SUMIF(DRE!$A:$A,'Base CF'!$B77,DRE!BW:BW)</f>
        <v>258507.68</v>
      </c>
      <c r="BY77" s="46">
        <f>SUMIF(DRE!$A:$A,'Base CF'!$B77,DRE!BX:BX)</f>
        <v>258507.68</v>
      </c>
      <c r="BZ77" s="46">
        <f>SUMIF(DRE!$A:$A,'Base CF'!$B77,DRE!BY:BY)</f>
        <v>258507.68</v>
      </c>
      <c r="CA77" s="46">
        <f>SUMIF(DRE!$A:$A,'Base CF'!$B77,DRE!BZ:BZ)</f>
        <v>261690.22</v>
      </c>
      <c r="CB77" s="46">
        <f>SUMIF(DRE!$A:$A,'Base CF'!$B77,DRE!CA:CA)</f>
        <v>261690.22</v>
      </c>
      <c r="CC77" s="46">
        <f>SUMIF(DRE!$A:$A,'Base CF'!$B77,DRE!CB:CB)</f>
        <v>261690.22</v>
      </c>
      <c r="CD77" s="46">
        <f>SUMIF(DRE!$A:$A,'Base CF'!$B77,DRE!CC:CC)</f>
        <v>261690.22</v>
      </c>
      <c r="CE77" s="46">
        <f>SUMIF(DRE!$A:$A,'Base CF'!$B77,DRE!CD:CD)</f>
        <v>261690.22</v>
      </c>
      <c r="CF77" s="46">
        <f>SUMIF(DRE!$A:$A,'Base CF'!$B77,DRE!CE:CE)</f>
        <v>261690.22</v>
      </c>
      <c r="CG77" s="46">
        <f>SUMIF(DRE!$A:$A,'Base CF'!$B77,DRE!CF:CF)</f>
        <v>282205.26</v>
      </c>
      <c r="CH77" s="46">
        <f>SUMIF(DRE!$A:$A,'Base CF'!$B77,DRE!CG:CG)</f>
        <v>284110.21000000002</v>
      </c>
      <c r="CI77" s="46">
        <f>SUMIF(DRE!$A:$A,'Base CF'!$B77,DRE!CH:CH)</f>
        <v>258507.68</v>
      </c>
      <c r="CJ77" s="46">
        <f>SUMIF(DRE!$A:$A,'Base CF'!$B77,DRE!CI:CI)</f>
        <v>258507.68</v>
      </c>
      <c r="CK77" s="46">
        <f>SUMIF(DRE!$A:$A,'Base CF'!$B77,DRE!CJ:CJ)</f>
        <v>258507.68</v>
      </c>
      <c r="CL77" s="46">
        <f>SUMIF(DRE!$A:$A,'Base CF'!$B77,DRE!CK:CK)</f>
        <v>258507.68</v>
      </c>
      <c r="CM77" s="46">
        <f>SUMIF(DRE!$A:$A,'Base CF'!$B77,DRE!CL:CL)</f>
        <v>261690.22</v>
      </c>
      <c r="CN77" s="46">
        <f>SUMIF(DRE!$A:$A,'Base CF'!$B77,DRE!CM:CM)</f>
        <v>261690.22</v>
      </c>
      <c r="CO77" s="46">
        <f>SUMIF(DRE!$A:$A,'Base CF'!$B77,DRE!CN:CN)</f>
        <v>261690.22</v>
      </c>
      <c r="CP77" s="46">
        <f>SUMIF(DRE!$A:$A,'Base CF'!$B77,DRE!CO:CO)</f>
        <v>261690.22</v>
      </c>
      <c r="CQ77" s="46">
        <f>SUMIF(DRE!$A:$A,'Base CF'!$B77,DRE!CP:CP)</f>
        <v>261690.22</v>
      </c>
      <c r="CR77" s="46">
        <f>SUMIF(DRE!$A:$A,'Base CF'!$B77,DRE!CQ:CQ)</f>
        <v>261690.22</v>
      </c>
      <c r="CS77" s="46">
        <f>SUMIF(DRE!$A:$A,'Base CF'!$B77,DRE!CR:CR)</f>
        <v>282205.26</v>
      </c>
      <c r="CT77" s="46">
        <f>SUMIF(DRE!$A:$A,'Base CF'!$B77,DRE!CS:CS)</f>
        <v>284110.21000000002</v>
      </c>
      <c r="CU77" s="46">
        <f>SUMIF(DRE!$A:$A,'Base CF'!$B77,DRE!CT:CT)</f>
        <v>258507.68</v>
      </c>
      <c r="CV77" s="46">
        <f>SUMIF(DRE!$A:$A,'Base CF'!$B77,DRE!CU:CU)</f>
        <v>258507.68</v>
      </c>
      <c r="CW77" s="46">
        <f>SUMIF(DRE!$A:$A,'Base CF'!$B77,DRE!CV:CV)</f>
        <v>258507.68</v>
      </c>
      <c r="CX77" s="46">
        <f>SUMIF(DRE!$A:$A,'Base CF'!$B77,DRE!CW:CW)</f>
        <v>258507.68</v>
      </c>
      <c r="CY77" s="46">
        <f>SUMIF(DRE!$A:$A,'Base CF'!$B77,DRE!CX:CX)</f>
        <v>261690.22</v>
      </c>
      <c r="CZ77" s="46">
        <f>SUMIF(DRE!$A:$A,'Base CF'!$B77,DRE!CY:CY)</f>
        <v>261690.22</v>
      </c>
      <c r="DA77" s="46">
        <f>SUMIF(DRE!$A:$A,'Base CF'!$B77,DRE!CZ:CZ)</f>
        <v>261690.22</v>
      </c>
      <c r="DB77" s="46">
        <f>SUMIF(DRE!$A:$A,'Base CF'!$B77,DRE!DA:DA)</f>
        <v>261690.22</v>
      </c>
      <c r="DC77" s="46">
        <f>SUMIF(DRE!$A:$A,'Base CF'!$B77,DRE!DB:DB)</f>
        <v>261690.22</v>
      </c>
      <c r="DD77" s="46">
        <f>SUMIF(DRE!$A:$A,'Base CF'!$B77,DRE!DC:DC)</f>
        <v>261690.22</v>
      </c>
      <c r="DE77" s="46">
        <f>SUMIF(DRE!$A:$A,'Base CF'!$B77,DRE!DD:DD)</f>
        <v>282205.26</v>
      </c>
      <c r="DF77" s="46">
        <f>SUMIF(DRE!$A:$A,'Base CF'!$B77,DRE!DE:DE)</f>
        <v>284110.21000000002</v>
      </c>
    </row>
    <row r="78" spans="1:110" outlineLevel="1">
      <c r="B78" s="37" t="s">
        <v>217</v>
      </c>
      <c r="C78" s="46">
        <f>SUMIF(DRE!$A:$A,'Base CF'!$B78,DRE!B:B)</f>
        <v>4912.6400000000003</v>
      </c>
      <c r="D78" s="46">
        <f>SUMIF(DRE!$A:$A,'Base CF'!$B78,DRE!C:C)</f>
        <v>184774.71</v>
      </c>
      <c r="E78" s="46">
        <f>SUMIF(DRE!$A:$A,'Base CF'!$B78,DRE!D:D)</f>
        <v>106520.6</v>
      </c>
      <c r="F78" s="46">
        <f>SUMIF(DRE!$A:$A,'Base CF'!$B78,DRE!E:E)</f>
        <v>125617.07</v>
      </c>
      <c r="G78" s="46">
        <f>SUMIF(DRE!$A:$A,'Base CF'!$B78,DRE!F:F)</f>
        <v>255031.76</v>
      </c>
      <c r="H78" s="46">
        <f>SUMIF(DRE!$A:$A,'Base CF'!$B78,DRE!G:G)</f>
        <v>55085.7</v>
      </c>
      <c r="I78" s="46">
        <f>SUMIF(DRE!$A:$A,'Base CF'!$B78,DRE!H:H)</f>
        <v>274140.95000000013</v>
      </c>
      <c r="J78" s="46">
        <f>SUMIF(DRE!$A:$A,'Base CF'!$B78,DRE!I:I)</f>
        <v>104715.39</v>
      </c>
      <c r="K78" s="46">
        <f>SUMIF(DRE!$A:$A,'Base CF'!$B78,DRE!J:J)</f>
        <v>87584.98000000001</v>
      </c>
      <c r="L78" s="46">
        <f>SUMIF(DRE!$A:$A,'Base CF'!$B78,DRE!K:K)</f>
        <v>150383.51</v>
      </c>
      <c r="M78" s="46">
        <f>SUMIF(DRE!$A:$A,'Base CF'!$B78,DRE!L:L)</f>
        <v>129226.2</v>
      </c>
      <c r="N78" s="46">
        <f>SUMIF(DRE!$A:$A,'Base CF'!$B78,DRE!M:M)</f>
        <v>142416.97</v>
      </c>
      <c r="O78" s="46">
        <f>SUMIF(DRE!$A:$A,'Base CF'!$B78,DRE!N:N)</f>
        <v>82391.88</v>
      </c>
      <c r="P78" s="46">
        <f>SUMIF(DRE!$A:$A,'Base CF'!$B78,DRE!O:O)</f>
        <v>94904.23000000001</v>
      </c>
      <c r="Q78" s="46">
        <f>SUMIF(DRE!$A:$A,'Base CF'!$B78,DRE!P:P)</f>
        <v>144111.74000000002</v>
      </c>
      <c r="R78" s="46">
        <f>SUMIF(DRE!$A:$A,'Base CF'!$B78,DRE!Q:Q)</f>
        <v>94904.23000000001</v>
      </c>
      <c r="S78" s="46">
        <f>SUMIF(DRE!$A:$A,'Base CF'!$B78,DRE!R:R)</f>
        <v>97749.700000000012</v>
      </c>
      <c r="T78" s="46">
        <f>SUMIF(DRE!$A:$A,'Base CF'!$B78,DRE!S:S)</f>
        <v>455822.87</v>
      </c>
      <c r="U78" s="46">
        <f>SUMIF(DRE!$A:$A,'Base CF'!$B78,DRE!T:T)</f>
        <v>122114.88</v>
      </c>
      <c r="V78" s="46">
        <f>SUMIF(DRE!$A:$A,'Base CF'!$B78,DRE!U:U)</f>
        <v>204520.41</v>
      </c>
      <c r="W78" s="46">
        <f>SUMIF(DRE!$A:$A,'Base CF'!$B78,DRE!V:V)</f>
        <v>151782.94</v>
      </c>
      <c r="X78" s="46">
        <f>SUMIF(DRE!$A:$A,'Base CF'!$B78,DRE!W:W)</f>
        <v>162058.69</v>
      </c>
      <c r="Y78" s="46">
        <f>SUMIF(DRE!$A:$A,'Base CF'!$B78,DRE!X:X)</f>
        <v>140690.70000000001</v>
      </c>
      <c r="Z78" s="46">
        <f>SUMIF(DRE!$A:$A,'Base CF'!$B78,DRE!Y:Y)</f>
        <v>50002.28</v>
      </c>
      <c r="AA78" s="46">
        <f>SUMIF(DRE!$A:$A,'Base CF'!$B78,DRE!Z:Z)</f>
        <v>24278.79</v>
      </c>
      <c r="AB78" s="46">
        <f>SUMIF(DRE!$A:$A,'Base CF'!$B78,DRE!AA:AA)</f>
        <v>26943.79</v>
      </c>
      <c r="AC78" s="46">
        <f>SUMIF(DRE!$A:$A,'Base CF'!$B78,DRE!AB:AB)</f>
        <v>59945.790000000008</v>
      </c>
      <c r="AD78" s="46">
        <f>SUMIF(DRE!$A:$A,'Base CF'!$B78,DRE!AC:AC)</f>
        <v>82663.010000000009</v>
      </c>
      <c r="AE78" s="46">
        <f>SUMIF(DRE!$A:$A,'Base CF'!$B78,DRE!AD:AD)</f>
        <v>41794.409999999996</v>
      </c>
      <c r="AF78" s="46">
        <f>SUMIF(DRE!$A:$A,'Base CF'!$B78,DRE!AE:AE)</f>
        <v>38243.090000000004</v>
      </c>
      <c r="AG78" s="46">
        <f>SUMIF(DRE!$A:$A,'Base CF'!$B78,DRE!AF:AF)</f>
        <v>624461.34000000008</v>
      </c>
      <c r="AH78" s="46">
        <f>SUMIF(DRE!$A:$A,'Base CF'!$B78,DRE!AG:AG)</f>
        <v>39516.660000000003</v>
      </c>
      <c r="AI78" s="46">
        <f>SUMIF(DRE!$A:$A,'Base CF'!$B78,DRE!AH:AH)</f>
        <v>84748.69</v>
      </c>
      <c r="AJ78" s="46">
        <f>SUMIF(DRE!$A:$A,'Base CF'!$B78,DRE!AI:AI)</f>
        <v>40840.050000000003</v>
      </c>
      <c r="AK78" s="46">
        <f>SUMIF(DRE!$A:$A,'Base CF'!$B78,DRE!AJ:AJ)</f>
        <v>66855.45</v>
      </c>
      <c r="AL78" s="46">
        <f>SUMIF(DRE!$A:$A,'Base CF'!$B78,DRE!AK:AK)</f>
        <v>60105.75</v>
      </c>
      <c r="AM78" s="46">
        <f>SUMIF(DRE!$A:$A,'Base CF'!$B78,DRE!AL:AL)</f>
        <v>35133.040000000001</v>
      </c>
      <c r="AN78" s="46">
        <f>SUMIF(DRE!$A:$A,'Base CF'!$B78,DRE!AM:AM)</f>
        <v>180719.72</v>
      </c>
      <c r="AO78" s="46">
        <f>SUMIF(DRE!$A:$A,'Base CF'!$B78,DRE!AN:AN)</f>
        <v>60664.57</v>
      </c>
      <c r="AP78" s="46">
        <f>SUMIF(DRE!$A:$A,'Base CF'!$B78,DRE!AO:AO)</f>
        <v>123836.36</v>
      </c>
      <c r="AQ78" s="46">
        <f>SUMIF(DRE!$A:$A,'Base CF'!$B78,DRE!AP:AP)</f>
        <v>76493.25</v>
      </c>
      <c r="AR78" s="46">
        <f>SUMIF(DRE!$A:$A,'Base CF'!$B78,DRE!AQ:AQ)</f>
        <v>252424.07</v>
      </c>
      <c r="AS78" s="46">
        <f>SUMIF(DRE!$A:$A,'Base CF'!$B78,DRE!AR:AR)</f>
        <v>69478.41</v>
      </c>
      <c r="AT78" s="46">
        <f>SUMIF(DRE!$A:$A,'Base CF'!$B78,DRE!AS:AS)</f>
        <v>167929.13</v>
      </c>
      <c r="AU78" s="46">
        <f>SUMIF(DRE!$A:$A,'Base CF'!$B78,DRE!AT:AT)</f>
        <v>669995.6</v>
      </c>
      <c r="AV78" s="46">
        <f>SUMIF(DRE!$A:$A,'Base CF'!$B78,DRE!AU:AU)</f>
        <v>127112.43</v>
      </c>
      <c r="AW78" s="46">
        <f>SUMIF(DRE!$A:$A,'Base CF'!$B78,DRE!AV:AV)</f>
        <v>108873.8</v>
      </c>
      <c r="AX78" s="46">
        <f>SUMIF(DRE!$A:$A,'Base CF'!$B78,DRE!AW:AW)</f>
        <v>119387.34</v>
      </c>
      <c r="AY78" s="46">
        <f>SUMIF(DRE!$A:$A,'Base CF'!$B78,DRE!AX:AX)</f>
        <v>65369.3</v>
      </c>
      <c r="AZ78" s="46">
        <f>SUMIF(DRE!$A:$A,'Base CF'!$B78,DRE!AY:AY)</f>
        <v>98013.18</v>
      </c>
      <c r="BA78" s="46">
        <f>SUMIF(DRE!$A:$A,'Base CF'!$B78,DRE!AZ:AZ)</f>
        <v>194454.2</v>
      </c>
      <c r="BB78" s="46">
        <f>SUMIF(DRE!$A:$A,'Base CF'!$B78,DRE!BA:BA)</f>
        <v>96032.15</v>
      </c>
      <c r="BC78" s="46">
        <f>SUMIF(DRE!$A:$A,'Base CF'!$B78,DRE!BB:BB)</f>
        <v>630942.81999999995</v>
      </c>
      <c r="BD78" s="46">
        <f>SUMIF(DRE!$A:$A,'Base CF'!$B78,DRE!BC:BC)</f>
        <v>294241.81</v>
      </c>
      <c r="BE78" s="46">
        <f>SUMIF(DRE!$A:$A,'Base CF'!$B78,DRE!BD:BD)</f>
        <v>65521.02</v>
      </c>
      <c r="BF78" s="46">
        <f>SUMIF(DRE!$A:$A,'Base CF'!$B78,DRE!BE:BE)</f>
        <v>68611.570000000007</v>
      </c>
      <c r="BG78" s="46">
        <f>SUMIF(DRE!$A:$A,'Base CF'!$B78,DRE!BF:BF)</f>
        <v>96069.569417100007</v>
      </c>
      <c r="BH78" s="46">
        <f>SUMIF(DRE!$A:$A,'Base CF'!$B78,DRE!BG:BG)</f>
        <v>457637.14253720001</v>
      </c>
      <c r="BI78" s="46">
        <f>SUMIF(DRE!$A:$A,'Base CF'!$B78,DRE!BH:BH)</f>
        <v>249144.70872759999</v>
      </c>
      <c r="BJ78" s="46">
        <f>SUMIF(DRE!$A:$A,'Base CF'!$B78,DRE!BI:BI)</f>
        <v>125320.4548988</v>
      </c>
      <c r="BK78" s="46">
        <f>SUMIF(DRE!$A:$A,'Base CF'!$B78,DRE!BJ:BJ)</f>
        <v>93814.774079399998</v>
      </c>
      <c r="BL78" s="46">
        <f>SUMIF(DRE!$A:$A,'Base CF'!$B78,DRE!BK:BK)</f>
        <v>110314.7740794</v>
      </c>
      <c r="BM78" s="46">
        <f>SUMIF(DRE!$A:$A,'Base CF'!$B78,DRE!BL:BL)</f>
        <v>88914.774079399998</v>
      </c>
      <c r="BN78" s="46">
        <f>SUMIF(DRE!$A:$A,'Base CF'!$B78,DRE!BM:BM)</f>
        <v>279819.9606394</v>
      </c>
      <c r="BO78" s="46">
        <f>SUMIF(DRE!$A:$A,'Base CF'!$B78,DRE!BN:BN)</f>
        <v>229717.01663940001</v>
      </c>
      <c r="BP78" s="46">
        <f>SUMIF(DRE!$A:$A,'Base CF'!$B78,DRE!BO:BO)</f>
        <v>612050.3499728</v>
      </c>
      <c r="BQ78" s="46">
        <f>SUMIF(DRE!$A:$A,'Base CF'!$B78,DRE!BP:BP)</f>
        <v>141717.01663940001</v>
      </c>
      <c r="BR78" s="46">
        <f>SUMIF(DRE!$A:$A,'Base CF'!$B78,DRE!BQ:BQ)</f>
        <v>216236.4466394</v>
      </c>
      <c r="BS78" s="46">
        <f>SUMIF(DRE!$A:$A,'Base CF'!$B78,DRE!BR:BR)</f>
        <v>232075.20663940001</v>
      </c>
      <c r="BT78" s="46">
        <f>SUMIF(DRE!$A:$A,'Base CF'!$B78,DRE!BS:BS)</f>
        <v>894736.40663940005</v>
      </c>
      <c r="BU78" s="46">
        <f>SUMIF(DRE!$A:$A,'Base CF'!$B78,DRE!BT:BT)</f>
        <v>159058.60663940001</v>
      </c>
      <c r="BV78" s="46">
        <f>SUMIF(DRE!$A:$A,'Base CF'!$B78,DRE!BU:BU)</f>
        <v>176644.8291307</v>
      </c>
      <c r="BW78" s="46">
        <f>SUMIF(DRE!$A:$A,'Base CF'!$B78,DRE!BV:BV)</f>
        <v>85473.420079400006</v>
      </c>
      <c r="BX78" s="46">
        <f>SUMIF(DRE!$A:$A,'Base CF'!$B78,DRE!BW:BW)</f>
        <v>142810.08007940001</v>
      </c>
      <c r="BY78" s="46">
        <f>SUMIF(DRE!$A:$A,'Base CF'!$B78,DRE!BX:BX)</f>
        <v>88770.080079399995</v>
      </c>
      <c r="BZ78" s="46">
        <f>SUMIF(DRE!$A:$A,'Base CF'!$B78,DRE!BY:BY)</f>
        <v>224575.26663940001</v>
      </c>
      <c r="CA78" s="46">
        <f>SUMIF(DRE!$A:$A,'Base CF'!$B78,DRE!BZ:BZ)</f>
        <v>227855.26663940001</v>
      </c>
      <c r="CB78" s="46">
        <f>SUMIF(DRE!$A:$A,'Base CF'!$B78,DRE!CA:CA)</f>
        <v>573855.26663940004</v>
      </c>
      <c r="CC78" s="46">
        <f>SUMIF(DRE!$A:$A,'Base CF'!$B78,DRE!CB:CB)</f>
        <v>139855.26663940001</v>
      </c>
      <c r="CD78" s="46">
        <f>SUMIF(DRE!$A:$A,'Base CF'!$B78,DRE!CC:CC)</f>
        <v>211623.30663939999</v>
      </c>
      <c r="CE78" s="46">
        <f>SUMIF(DRE!$A:$A,'Base CF'!$B78,DRE!CD:CD)</f>
        <v>210962.0666394</v>
      </c>
      <c r="CF78" s="46">
        <f>SUMIF(DRE!$A:$A,'Base CF'!$B78,DRE!CE:CE)</f>
        <v>858443.26663940004</v>
      </c>
      <c r="CG78" s="46">
        <f>SUMIF(DRE!$A:$A,'Base CF'!$B78,DRE!CF:CF)</f>
        <v>94148.599972800002</v>
      </c>
      <c r="CH78" s="46">
        <f>SUMIF(DRE!$A:$A,'Base CF'!$B78,DRE!CG:CG)</f>
        <v>76028.155797300002</v>
      </c>
      <c r="CI78" s="46">
        <f>SUMIF(DRE!$A:$A,'Base CF'!$B78,DRE!CH:CH)</f>
        <v>86674.080079399995</v>
      </c>
      <c r="CJ78" s="46">
        <f>SUMIF(DRE!$A:$A,'Base CF'!$B78,DRE!CI:CI)</f>
        <v>148618.08007940001</v>
      </c>
      <c r="CK78" s="46">
        <f>SUMIF(DRE!$A:$A,'Base CF'!$B78,DRE!CJ:CJ)</f>
        <v>91674.080079399995</v>
      </c>
      <c r="CL78" s="46">
        <f>SUMIF(DRE!$A:$A,'Base CF'!$B78,DRE!CK:CK)</f>
        <v>202479.26663940001</v>
      </c>
      <c r="CM78" s="46">
        <f>SUMIF(DRE!$A:$A,'Base CF'!$B78,DRE!CL:CL)</f>
        <v>230759.26663940001</v>
      </c>
      <c r="CN78" s="46">
        <f>SUMIF(DRE!$A:$A,'Base CF'!$B78,DRE!CM:CM)</f>
        <v>576759.26663940004</v>
      </c>
      <c r="CO78" s="46">
        <f>SUMIF(DRE!$A:$A,'Base CF'!$B78,DRE!CN:CN)</f>
        <v>142759.26663940001</v>
      </c>
      <c r="CP78" s="46">
        <f>SUMIF(DRE!$A:$A,'Base CF'!$B78,DRE!CO:CO)</f>
        <v>214527.30663939999</v>
      </c>
      <c r="CQ78" s="46">
        <f>SUMIF(DRE!$A:$A,'Base CF'!$B78,DRE!CP:CP)</f>
        <v>213866.0666394</v>
      </c>
      <c r="CR78" s="46">
        <f>SUMIF(DRE!$A:$A,'Base CF'!$B78,DRE!CQ:CQ)</f>
        <v>858443.26663940004</v>
      </c>
      <c r="CS78" s="46">
        <f>SUMIF(DRE!$A:$A,'Base CF'!$B78,DRE!CR:CR)</f>
        <v>94148.599972800002</v>
      </c>
      <c r="CT78" s="46">
        <f>SUMIF(DRE!$A:$A,'Base CF'!$B78,DRE!CS:CS)</f>
        <v>76028.155797300002</v>
      </c>
      <c r="CU78" s="46">
        <f>SUMIF(DRE!$A:$A,'Base CF'!$B78,DRE!CT:CT)</f>
        <v>89868.080079399995</v>
      </c>
      <c r="CV78" s="46">
        <f>SUMIF(DRE!$A:$A,'Base CF'!$B78,DRE!CU:CU)</f>
        <v>155006.08007940001</v>
      </c>
      <c r="CW78" s="46">
        <f>SUMIF(DRE!$A:$A,'Base CF'!$B78,DRE!CV:CV)</f>
        <v>94868.080079399995</v>
      </c>
      <c r="CX78" s="46">
        <f>SUMIF(DRE!$A:$A,'Base CF'!$B78,DRE!CW:CW)</f>
        <v>205673.26663940001</v>
      </c>
      <c r="CY78" s="46">
        <f>SUMIF(DRE!$A:$A,'Base CF'!$B78,DRE!CX:CX)</f>
        <v>233953.26663940001</v>
      </c>
      <c r="CZ78" s="46">
        <f>SUMIF(DRE!$A:$A,'Base CF'!$B78,DRE!CY:CY)</f>
        <v>579953.26663940004</v>
      </c>
      <c r="DA78" s="46">
        <f>SUMIF(DRE!$A:$A,'Base CF'!$B78,DRE!CZ:CZ)</f>
        <v>145953.26663940001</v>
      </c>
      <c r="DB78" s="46">
        <f>SUMIF(DRE!$A:$A,'Base CF'!$B78,DRE!DA:DA)</f>
        <v>217721.30663939999</v>
      </c>
      <c r="DC78" s="46">
        <f>SUMIF(DRE!$A:$A,'Base CF'!$B78,DRE!DB:DB)</f>
        <v>217060.0666394</v>
      </c>
      <c r="DD78" s="46">
        <f>SUMIF(DRE!$A:$A,'Base CF'!$B78,DRE!DC:DC)</f>
        <v>858443.26663940004</v>
      </c>
      <c r="DE78" s="46">
        <f>SUMIF(DRE!$A:$A,'Base CF'!$B78,DRE!DD:DD)</f>
        <v>94148.599972800002</v>
      </c>
      <c r="DF78" s="46">
        <f>SUMIF(DRE!$A:$A,'Base CF'!$B78,DRE!DE:DE)</f>
        <v>76028.155797300002</v>
      </c>
    </row>
    <row r="79" spans="1:110" outlineLevel="1">
      <c r="B79" s="37" t="s">
        <v>230</v>
      </c>
      <c r="C79" s="46">
        <f>SUMIF(DRE!$A:$A,'Base CF'!$B79,DRE!B:B)</f>
        <v>259709.92</v>
      </c>
      <c r="D79" s="46">
        <f>SUMIF(DRE!$A:$A,'Base CF'!$B79,DRE!C:C)</f>
        <v>158043.81</v>
      </c>
      <c r="E79" s="46">
        <f>SUMIF(DRE!$A:$A,'Base CF'!$B79,DRE!D:D)</f>
        <v>151787.60999999999</v>
      </c>
      <c r="F79" s="46">
        <f>SUMIF(DRE!$A:$A,'Base CF'!$B79,DRE!E:E)</f>
        <v>158113.45000000001</v>
      </c>
      <c r="G79" s="46">
        <f>SUMIF(DRE!$A:$A,'Base CF'!$B79,DRE!F:F)</f>
        <v>103530.92</v>
      </c>
      <c r="H79" s="46">
        <f>SUMIF(DRE!$A:$A,'Base CF'!$B79,DRE!G:G)</f>
        <v>83588.149999999994</v>
      </c>
      <c r="I79" s="46">
        <f>SUMIF(DRE!$A:$A,'Base CF'!$B79,DRE!H:H)</f>
        <v>123363.15</v>
      </c>
      <c r="J79" s="46">
        <f>SUMIF(DRE!$A:$A,'Base CF'!$B79,DRE!I:I)</f>
        <v>145424.75</v>
      </c>
      <c r="K79" s="46">
        <f>SUMIF(DRE!$A:$A,'Base CF'!$B79,DRE!J:J)</f>
        <v>155032.70000000001</v>
      </c>
      <c r="L79" s="46">
        <f>SUMIF(DRE!$A:$A,'Base CF'!$B79,DRE!K:K)</f>
        <v>195295.1</v>
      </c>
      <c r="M79" s="46">
        <f>SUMIF(DRE!$A:$A,'Base CF'!$B79,DRE!L:L)</f>
        <v>92049.74</v>
      </c>
      <c r="N79" s="46">
        <f>SUMIF(DRE!$A:$A,'Base CF'!$B79,DRE!M:M)</f>
        <v>168707.71</v>
      </c>
      <c r="O79" s="46">
        <f>SUMIF(DRE!$A:$A,'Base CF'!$B79,DRE!N:N)</f>
        <v>97770.59</v>
      </c>
      <c r="P79" s="46">
        <f>SUMIF(DRE!$A:$A,'Base CF'!$B79,DRE!O:O)</f>
        <v>47740.369999999995</v>
      </c>
      <c r="Q79" s="46">
        <f>SUMIF(DRE!$A:$A,'Base CF'!$B79,DRE!P:P)</f>
        <v>184858.23999999999</v>
      </c>
      <c r="R79" s="46">
        <f>SUMIF(DRE!$A:$A,'Base CF'!$B79,DRE!Q:Q)</f>
        <v>162704.94</v>
      </c>
      <c r="S79" s="46">
        <f>SUMIF(DRE!$A:$A,'Base CF'!$B79,DRE!R:R)</f>
        <v>108260.98</v>
      </c>
      <c r="T79" s="46">
        <f>SUMIF(DRE!$A:$A,'Base CF'!$B79,DRE!S:S)</f>
        <v>151069.89000000001</v>
      </c>
      <c r="U79" s="46">
        <f>SUMIF(DRE!$A:$A,'Base CF'!$B79,DRE!T:T)</f>
        <v>127101.91</v>
      </c>
      <c r="V79" s="46">
        <f>SUMIF(DRE!$A:$A,'Base CF'!$B79,DRE!U:U)</f>
        <v>140867.60999999999</v>
      </c>
      <c r="W79" s="46">
        <f>SUMIF(DRE!$A:$A,'Base CF'!$B79,DRE!V:V)</f>
        <v>123090.95999999999</v>
      </c>
      <c r="X79" s="46">
        <f>SUMIF(DRE!$A:$A,'Base CF'!$B79,DRE!W:W)</f>
        <v>125896.34</v>
      </c>
      <c r="Y79" s="46">
        <f>SUMIF(DRE!$A:$A,'Base CF'!$B79,DRE!X:X)</f>
        <v>101609.51999999999</v>
      </c>
      <c r="Z79" s="46">
        <f>SUMIF(DRE!$A:$A,'Base CF'!$B79,DRE!Y:Y)</f>
        <v>178257.38</v>
      </c>
      <c r="AA79" s="46">
        <f>SUMIF(DRE!$A:$A,'Base CF'!$B79,DRE!Z:Z)</f>
        <v>130679.78</v>
      </c>
      <c r="AB79" s="46">
        <f>SUMIF(DRE!$A:$A,'Base CF'!$B79,DRE!AA:AA)</f>
        <v>126531.76999999999</v>
      </c>
      <c r="AC79" s="46">
        <f>SUMIF(DRE!$A:$A,'Base CF'!$B79,DRE!AB:AB)</f>
        <v>205122.65</v>
      </c>
      <c r="AD79" s="46">
        <f>SUMIF(DRE!$A:$A,'Base CF'!$B79,DRE!AC:AC)</f>
        <v>87049.14</v>
      </c>
      <c r="AE79" s="46">
        <f>SUMIF(DRE!$A:$A,'Base CF'!$B79,DRE!AD:AD)</f>
        <v>130543.73999999999</v>
      </c>
      <c r="AF79" s="46">
        <f>SUMIF(DRE!$A:$A,'Base CF'!$B79,DRE!AE:AE)</f>
        <v>254291.16999999998</v>
      </c>
      <c r="AG79" s="46">
        <f>SUMIF(DRE!$A:$A,'Base CF'!$B79,DRE!AF:AF)</f>
        <v>156579.35999999999</v>
      </c>
      <c r="AH79" s="46">
        <f>SUMIF(DRE!$A:$A,'Base CF'!$B79,DRE!AG:AG)</f>
        <v>138586.94999999998</v>
      </c>
      <c r="AI79" s="46">
        <f>SUMIF(DRE!$A:$A,'Base CF'!$B79,DRE!AH:AH)</f>
        <v>215584.02</v>
      </c>
      <c r="AJ79" s="46">
        <f>SUMIF(DRE!$A:$A,'Base CF'!$B79,DRE!AI:AI)</f>
        <v>128185.51999999999</v>
      </c>
      <c r="AK79" s="46">
        <f>SUMIF(DRE!$A:$A,'Base CF'!$B79,DRE!AJ:AJ)</f>
        <v>259522.13</v>
      </c>
      <c r="AL79" s="46">
        <f>SUMIF(DRE!$A:$A,'Base CF'!$B79,DRE!AK:AK)</f>
        <v>149371.96000000002</v>
      </c>
      <c r="AM79" s="46">
        <f>SUMIF(DRE!$A:$A,'Base CF'!$B79,DRE!AL:AL)</f>
        <v>69164.240000000005</v>
      </c>
      <c r="AN79" s="46">
        <f>SUMIF(DRE!$A:$A,'Base CF'!$B79,DRE!AM:AM)</f>
        <v>201718.54</v>
      </c>
      <c r="AO79" s="46">
        <f>SUMIF(DRE!$A:$A,'Base CF'!$B79,DRE!AN:AN)</f>
        <v>28437.85</v>
      </c>
      <c r="AP79" s="46">
        <f>SUMIF(DRE!$A:$A,'Base CF'!$B79,DRE!AO:AO)</f>
        <v>116958.35</v>
      </c>
      <c r="AQ79" s="46">
        <f>SUMIF(DRE!$A:$A,'Base CF'!$B79,DRE!AP:AP)</f>
        <v>303074.02</v>
      </c>
      <c r="AR79" s="46">
        <f>SUMIF(DRE!$A:$A,'Base CF'!$B79,DRE!AQ:AQ)</f>
        <v>147046.87</v>
      </c>
      <c r="AS79" s="46">
        <f>SUMIF(DRE!$A:$A,'Base CF'!$B79,DRE!AR:AR)</f>
        <v>135962.31</v>
      </c>
      <c r="AT79" s="46">
        <f>SUMIF(DRE!$A:$A,'Base CF'!$B79,DRE!AS:AS)</f>
        <v>161524.89000000001</v>
      </c>
      <c r="AU79" s="46">
        <f>SUMIF(DRE!$A:$A,'Base CF'!$B79,DRE!AT:AT)</f>
        <v>130687.64</v>
      </c>
      <c r="AV79" s="46">
        <f>SUMIF(DRE!$A:$A,'Base CF'!$B79,DRE!AU:AU)</f>
        <v>197445.01</v>
      </c>
      <c r="AW79" s="46">
        <f>SUMIF(DRE!$A:$A,'Base CF'!$B79,DRE!AV:AV)</f>
        <v>156001.76</v>
      </c>
      <c r="AX79" s="46">
        <f>SUMIF(DRE!$A:$A,'Base CF'!$B79,DRE!AW:AW)</f>
        <v>110917.66</v>
      </c>
      <c r="AY79" s="46">
        <f>SUMIF(DRE!$A:$A,'Base CF'!$B79,DRE!AX:AX)</f>
        <v>111508.96</v>
      </c>
      <c r="AZ79" s="46">
        <f>SUMIF(DRE!$A:$A,'Base CF'!$B79,DRE!AY:AY)</f>
        <v>81142.850000000006</v>
      </c>
      <c r="BA79" s="46">
        <f>SUMIF(DRE!$A:$A,'Base CF'!$B79,DRE!AZ:AZ)</f>
        <v>144797.09</v>
      </c>
      <c r="BB79" s="46">
        <f>SUMIF(DRE!$A:$A,'Base CF'!$B79,DRE!BA:BA)</f>
        <v>112482.97</v>
      </c>
      <c r="BC79" s="46">
        <f>SUMIF(DRE!$A:$A,'Base CF'!$B79,DRE!BB:BB)</f>
        <v>135195.39000000001</v>
      </c>
      <c r="BD79" s="46">
        <f>SUMIF(DRE!$A:$A,'Base CF'!$B79,DRE!BC:BC)</f>
        <v>126136.45</v>
      </c>
      <c r="BE79" s="46">
        <f>SUMIF(DRE!$A:$A,'Base CF'!$B79,DRE!BD:BD)</f>
        <v>116771.45</v>
      </c>
      <c r="BF79" s="46">
        <f>SUMIF(DRE!$A:$A,'Base CF'!$B79,DRE!BE:BE)</f>
        <v>123985.45</v>
      </c>
      <c r="BG79" s="46">
        <f>SUMIF(DRE!$A:$A,'Base CF'!$B79,DRE!BF:BF)</f>
        <v>244666.37</v>
      </c>
      <c r="BH79" s="46">
        <f>SUMIF(DRE!$A:$A,'Base CF'!$B79,DRE!BG:BG)</f>
        <v>229300</v>
      </c>
      <c r="BI79" s="46">
        <f>SUMIF(DRE!$A:$A,'Base CF'!$B79,DRE!BH:BH)</f>
        <v>156400</v>
      </c>
      <c r="BJ79" s="46">
        <f>SUMIF(DRE!$A:$A,'Base CF'!$B79,DRE!BI:BI)</f>
        <v>154995.82999999999</v>
      </c>
      <c r="BK79" s="46">
        <f>SUMIF(DRE!$A:$A,'Base CF'!$B79,DRE!BJ:BJ)</f>
        <v>222366</v>
      </c>
      <c r="BL79" s="46">
        <f>SUMIF(DRE!$A:$A,'Base CF'!$B79,DRE!BK:BK)</f>
        <v>222366</v>
      </c>
      <c r="BM79" s="46">
        <f>SUMIF(DRE!$A:$A,'Base CF'!$B79,DRE!BL:BL)</f>
        <v>222366</v>
      </c>
      <c r="BN79" s="46">
        <f>SUMIF(DRE!$A:$A,'Base CF'!$B79,DRE!BM:BM)</f>
        <v>222366</v>
      </c>
      <c r="BO79" s="46">
        <f>SUMIF(DRE!$A:$A,'Base CF'!$B79,DRE!BN:BN)</f>
        <v>222366</v>
      </c>
      <c r="BP79" s="46">
        <f>SUMIF(DRE!$A:$A,'Base CF'!$B79,DRE!BO:BO)</f>
        <v>222766</v>
      </c>
      <c r="BQ79" s="46">
        <f>SUMIF(DRE!$A:$A,'Base CF'!$B79,DRE!BP:BP)</f>
        <v>222766</v>
      </c>
      <c r="BR79" s="46">
        <f>SUMIF(DRE!$A:$A,'Base CF'!$B79,DRE!BQ:BQ)</f>
        <v>222766</v>
      </c>
      <c r="BS79" s="46">
        <f>SUMIF(DRE!$A:$A,'Base CF'!$B79,DRE!BR:BR)</f>
        <v>242766</v>
      </c>
      <c r="BT79" s="46">
        <f>SUMIF(DRE!$A:$A,'Base CF'!$B79,DRE!BS:BS)</f>
        <v>222766</v>
      </c>
      <c r="BU79" s="46">
        <f>SUMIF(DRE!$A:$A,'Base CF'!$B79,DRE!BT:BT)</f>
        <v>222766</v>
      </c>
      <c r="BV79" s="46">
        <f>SUMIF(DRE!$A:$A,'Base CF'!$B79,DRE!BU:BU)</f>
        <v>222766</v>
      </c>
      <c r="BW79" s="46">
        <f>SUMIF(DRE!$A:$A,'Base CF'!$B79,DRE!BV:BV)</f>
        <v>222366</v>
      </c>
      <c r="BX79" s="46">
        <f>SUMIF(DRE!$A:$A,'Base CF'!$B79,DRE!BW:BW)</f>
        <v>222366</v>
      </c>
      <c r="BY79" s="46">
        <f>SUMIF(DRE!$A:$A,'Base CF'!$B79,DRE!BX:BX)</f>
        <v>222366</v>
      </c>
      <c r="BZ79" s="46">
        <f>SUMIF(DRE!$A:$A,'Base CF'!$B79,DRE!BY:BY)</f>
        <v>222366</v>
      </c>
      <c r="CA79" s="46">
        <f>SUMIF(DRE!$A:$A,'Base CF'!$B79,DRE!BZ:BZ)</f>
        <v>222366</v>
      </c>
      <c r="CB79" s="46">
        <f>SUMIF(DRE!$A:$A,'Base CF'!$B79,DRE!CA:CA)</f>
        <v>222766</v>
      </c>
      <c r="CC79" s="46">
        <f>SUMIF(DRE!$A:$A,'Base CF'!$B79,DRE!CB:CB)</f>
        <v>222766</v>
      </c>
      <c r="CD79" s="46">
        <f>SUMIF(DRE!$A:$A,'Base CF'!$B79,DRE!CC:CC)</f>
        <v>222766</v>
      </c>
      <c r="CE79" s="46">
        <f>SUMIF(DRE!$A:$A,'Base CF'!$B79,DRE!CD:CD)</f>
        <v>242766</v>
      </c>
      <c r="CF79" s="46">
        <f>SUMIF(DRE!$A:$A,'Base CF'!$B79,DRE!CE:CE)</f>
        <v>222766</v>
      </c>
      <c r="CG79" s="46">
        <f>SUMIF(DRE!$A:$A,'Base CF'!$B79,DRE!CF:CF)</f>
        <v>222766</v>
      </c>
      <c r="CH79" s="46">
        <f>SUMIF(DRE!$A:$A,'Base CF'!$B79,DRE!CG:CG)</f>
        <v>222766</v>
      </c>
      <c r="CI79" s="46">
        <f>SUMIF(DRE!$A:$A,'Base CF'!$B79,DRE!CH:CH)</f>
        <v>222366</v>
      </c>
      <c r="CJ79" s="46">
        <f>SUMIF(DRE!$A:$A,'Base CF'!$B79,DRE!CI:CI)</f>
        <v>222366</v>
      </c>
      <c r="CK79" s="46">
        <f>SUMIF(DRE!$A:$A,'Base CF'!$B79,DRE!CJ:CJ)</f>
        <v>222366</v>
      </c>
      <c r="CL79" s="46">
        <f>SUMIF(DRE!$A:$A,'Base CF'!$B79,DRE!CK:CK)</f>
        <v>222366</v>
      </c>
      <c r="CM79" s="46">
        <f>SUMIF(DRE!$A:$A,'Base CF'!$B79,DRE!CL:CL)</f>
        <v>222366</v>
      </c>
      <c r="CN79" s="46">
        <f>SUMIF(DRE!$A:$A,'Base CF'!$B79,DRE!CM:CM)</f>
        <v>222766</v>
      </c>
      <c r="CO79" s="46">
        <f>SUMIF(DRE!$A:$A,'Base CF'!$B79,DRE!CN:CN)</f>
        <v>222766</v>
      </c>
      <c r="CP79" s="46">
        <f>SUMIF(DRE!$A:$A,'Base CF'!$B79,DRE!CO:CO)</f>
        <v>222766</v>
      </c>
      <c r="CQ79" s="46">
        <f>SUMIF(DRE!$A:$A,'Base CF'!$B79,DRE!CP:CP)</f>
        <v>242766</v>
      </c>
      <c r="CR79" s="46">
        <f>SUMIF(DRE!$A:$A,'Base CF'!$B79,DRE!CQ:CQ)</f>
        <v>222766</v>
      </c>
      <c r="CS79" s="46">
        <f>SUMIF(DRE!$A:$A,'Base CF'!$B79,DRE!CR:CR)</f>
        <v>222766</v>
      </c>
      <c r="CT79" s="46">
        <f>SUMIF(DRE!$A:$A,'Base CF'!$B79,DRE!CS:CS)</f>
        <v>222766</v>
      </c>
      <c r="CU79" s="46">
        <f>SUMIF(DRE!$A:$A,'Base CF'!$B79,DRE!CT:CT)</f>
        <v>222366</v>
      </c>
      <c r="CV79" s="46">
        <f>SUMIF(DRE!$A:$A,'Base CF'!$B79,DRE!CU:CU)</f>
        <v>222366</v>
      </c>
      <c r="CW79" s="46">
        <f>SUMIF(DRE!$A:$A,'Base CF'!$B79,DRE!CV:CV)</f>
        <v>222366</v>
      </c>
      <c r="CX79" s="46">
        <f>SUMIF(DRE!$A:$A,'Base CF'!$B79,DRE!CW:CW)</f>
        <v>222366</v>
      </c>
      <c r="CY79" s="46">
        <f>SUMIF(DRE!$A:$A,'Base CF'!$B79,DRE!CX:CX)</f>
        <v>222366</v>
      </c>
      <c r="CZ79" s="46">
        <f>SUMIF(DRE!$A:$A,'Base CF'!$B79,DRE!CY:CY)</f>
        <v>222766</v>
      </c>
      <c r="DA79" s="46">
        <f>SUMIF(DRE!$A:$A,'Base CF'!$B79,DRE!CZ:CZ)</f>
        <v>222766</v>
      </c>
      <c r="DB79" s="46">
        <f>SUMIF(DRE!$A:$A,'Base CF'!$B79,DRE!DA:DA)</f>
        <v>222766</v>
      </c>
      <c r="DC79" s="46">
        <f>SUMIF(DRE!$A:$A,'Base CF'!$B79,DRE!DB:DB)</f>
        <v>242766</v>
      </c>
      <c r="DD79" s="46">
        <f>SUMIF(DRE!$A:$A,'Base CF'!$B79,DRE!DC:DC)</f>
        <v>222766</v>
      </c>
      <c r="DE79" s="46">
        <f>SUMIF(DRE!$A:$A,'Base CF'!$B79,DRE!DD:DD)</f>
        <v>222766</v>
      </c>
      <c r="DF79" s="46">
        <f>SUMIF(DRE!$A:$A,'Base CF'!$B79,DRE!DE:DE)</f>
        <v>222766</v>
      </c>
    </row>
    <row r="80" spans="1:110" outlineLevel="1">
      <c r="B80" s="37" t="s">
        <v>234</v>
      </c>
      <c r="C80" s="46">
        <f>SUMIF(DRE!$A:$A,'Base CF'!$B80,DRE!B:B)</f>
        <v>0</v>
      </c>
      <c r="D80" s="46">
        <f>SUMIF(DRE!$A:$A,'Base CF'!$B80,DRE!C:C)</f>
        <v>0</v>
      </c>
      <c r="E80" s="46">
        <f>SUMIF(DRE!$A:$A,'Base CF'!$B80,DRE!D:D)</f>
        <v>0</v>
      </c>
      <c r="F80" s="46">
        <f>SUMIF(DRE!$A:$A,'Base CF'!$B80,DRE!E:E)</f>
        <v>0</v>
      </c>
      <c r="G80" s="46">
        <f>SUMIF(DRE!$A:$A,'Base CF'!$B80,DRE!F:F)</f>
        <v>0</v>
      </c>
      <c r="H80" s="46">
        <f>SUMIF(DRE!$A:$A,'Base CF'!$B80,DRE!G:G)</f>
        <v>0</v>
      </c>
      <c r="I80" s="46">
        <f>SUMIF(DRE!$A:$A,'Base CF'!$B80,DRE!H:H)</f>
        <v>0</v>
      </c>
      <c r="J80" s="46">
        <f>SUMIF(DRE!$A:$A,'Base CF'!$B80,DRE!I:I)</f>
        <v>0</v>
      </c>
      <c r="K80" s="46">
        <f>SUMIF(DRE!$A:$A,'Base CF'!$B80,DRE!J:J)</f>
        <v>0</v>
      </c>
      <c r="L80" s="46">
        <f>SUMIF(DRE!$A:$A,'Base CF'!$B80,DRE!K:K)</f>
        <v>0</v>
      </c>
      <c r="M80" s="46">
        <f>SUMIF(DRE!$A:$A,'Base CF'!$B80,DRE!L:L)</f>
        <v>0</v>
      </c>
      <c r="N80" s="46">
        <f>SUMIF(DRE!$A:$A,'Base CF'!$B80,DRE!M:M)</f>
        <v>0</v>
      </c>
      <c r="O80" s="46">
        <f>SUMIF(DRE!$A:$A,'Base CF'!$B80,DRE!N:N)</f>
        <v>0</v>
      </c>
      <c r="P80" s="46">
        <f>SUMIF(DRE!$A:$A,'Base CF'!$B80,DRE!O:O)</f>
        <v>0</v>
      </c>
      <c r="Q80" s="46">
        <f>SUMIF(DRE!$A:$A,'Base CF'!$B80,DRE!P:P)</f>
        <v>0</v>
      </c>
      <c r="R80" s="46">
        <f>SUMIF(DRE!$A:$A,'Base CF'!$B80,DRE!Q:Q)</f>
        <v>0</v>
      </c>
      <c r="S80" s="46">
        <f>SUMIF(DRE!$A:$A,'Base CF'!$B80,DRE!R:R)</f>
        <v>0</v>
      </c>
      <c r="T80" s="46">
        <f>SUMIF(DRE!$A:$A,'Base CF'!$B80,DRE!S:S)</f>
        <v>0</v>
      </c>
      <c r="U80" s="46">
        <f>SUMIF(DRE!$A:$A,'Base CF'!$B80,DRE!T:T)</f>
        <v>0</v>
      </c>
      <c r="V80" s="46">
        <f>SUMIF(DRE!$A:$A,'Base CF'!$B80,DRE!U:U)</f>
        <v>0</v>
      </c>
      <c r="W80" s="46">
        <f>SUMIF(DRE!$A:$A,'Base CF'!$B80,DRE!V:V)</f>
        <v>0</v>
      </c>
      <c r="X80" s="46">
        <f>SUMIF(DRE!$A:$A,'Base CF'!$B80,DRE!W:W)</f>
        <v>0</v>
      </c>
      <c r="Y80" s="46">
        <f>SUMIF(DRE!$A:$A,'Base CF'!$B80,DRE!X:X)</f>
        <v>0</v>
      </c>
      <c r="Z80" s="46">
        <f>SUMIF(DRE!$A:$A,'Base CF'!$B80,DRE!Y:Y)</f>
        <v>0</v>
      </c>
      <c r="AA80" s="46">
        <f>SUMIF(DRE!$A:$A,'Base CF'!$B80,DRE!Z:Z)</f>
        <v>0</v>
      </c>
      <c r="AB80" s="46">
        <f>SUMIF(DRE!$A:$A,'Base CF'!$B80,DRE!AA:AA)</f>
        <v>0</v>
      </c>
      <c r="AC80" s="46">
        <f>SUMIF(DRE!$A:$A,'Base CF'!$B80,DRE!AB:AB)</f>
        <v>0</v>
      </c>
      <c r="AD80" s="46">
        <f>SUMIF(DRE!$A:$A,'Base CF'!$B80,DRE!AC:AC)</f>
        <v>0</v>
      </c>
      <c r="AE80" s="46">
        <f>SUMIF(DRE!$A:$A,'Base CF'!$B80,DRE!AD:AD)</f>
        <v>0</v>
      </c>
      <c r="AF80" s="46">
        <f>SUMIF(DRE!$A:$A,'Base CF'!$B80,DRE!AE:AE)</f>
        <v>0</v>
      </c>
      <c r="AG80" s="46">
        <f>SUMIF(DRE!$A:$A,'Base CF'!$B80,DRE!AF:AF)</f>
        <v>0</v>
      </c>
      <c r="AH80" s="46">
        <f>SUMIF(DRE!$A:$A,'Base CF'!$B80,DRE!AG:AG)</f>
        <v>0</v>
      </c>
      <c r="AI80" s="46">
        <f>SUMIF(DRE!$A:$A,'Base CF'!$B80,DRE!AH:AH)</f>
        <v>0</v>
      </c>
      <c r="AJ80" s="46">
        <f>SUMIF(DRE!$A:$A,'Base CF'!$B80,DRE!AI:AI)</f>
        <v>0</v>
      </c>
      <c r="AK80" s="46">
        <f>SUMIF(DRE!$A:$A,'Base CF'!$B80,DRE!AJ:AJ)</f>
        <v>0</v>
      </c>
      <c r="AL80" s="46">
        <f>SUMIF(DRE!$A:$A,'Base CF'!$B80,DRE!AK:AK)</f>
        <v>0</v>
      </c>
      <c r="AM80" s="46">
        <f>SUMIF(DRE!$A:$A,'Base CF'!$B80,DRE!AL:AL)</f>
        <v>0</v>
      </c>
      <c r="AN80" s="46">
        <f>SUMIF(DRE!$A:$A,'Base CF'!$B80,DRE!AM:AM)</f>
        <v>0</v>
      </c>
      <c r="AO80" s="46">
        <f>SUMIF(DRE!$A:$A,'Base CF'!$B80,DRE!AN:AN)</f>
        <v>0</v>
      </c>
      <c r="AP80" s="46">
        <f>SUMIF(DRE!$A:$A,'Base CF'!$B80,DRE!AO:AO)</f>
        <v>0</v>
      </c>
      <c r="AQ80" s="46">
        <f>SUMIF(DRE!$A:$A,'Base CF'!$B80,DRE!AP:AP)</f>
        <v>0</v>
      </c>
      <c r="AR80" s="46">
        <f>SUMIF(DRE!$A:$A,'Base CF'!$B80,DRE!AQ:AQ)</f>
        <v>0</v>
      </c>
      <c r="AS80" s="46">
        <f>SUMIF(DRE!$A:$A,'Base CF'!$B80,DRE!AR:AR)</f>
        <v>0</v>
      </c>
      <c r="AT80" s="46">
        <f>SUMIF(DRE!$A:$A,'Base CF'!$B80,DRE!AS:AS)</f>
        <v>0</v>
      </c>
      <c r="AU80" s="46">
        <f>SUMIF(DRE!$A:$A,'Base CF'!$B80,DRE!AT:AT)</f>
        <v>0</v>
      </c>
      <c r="AV80" s="46">
        <f>SUMIF(DRE!$A:$A,'Base CF'!$B80,DRE!AU:AU)</f>
        <v>0</v>
      </c>
      <c r="AW80" s="46">
        <f>SUMIF(DRE!$A:$A,'Base CF'!$B80,DRE!AV:AV)</f>
        <v>0</v>
      </c>
      <c r="AX80" s="46">
        <f>SUMIF(DRE!$A:$A,'Base CF'!$B80,DRE!AW:AW)</f>
        <v>0</v>
      </c>
      <c r="AY80" s="46">
        <f>SUMIF(DRE!$A:$A,'Base CF'!$B80,DRE!AX:AX)</f>
        <v>0</v>
      </c>
      <c r="AZ80" s="46">
        <f>SUMIF(DRE!$A:$A,'Base CF'!$B80,DRE!AY:AY)</f>
        <v>0</v>
      </c>
      <c r="BA80" s="46">
        <f>SUMIF(DRE!$A:$A,'Base CF'!$B80,DRE!AZ:AZ)</f>
        <v>0</v>
      </c>
      <c r="BB80" s="46">
        <f>SUMIF(DRE!$A:$A,'Base CF'!$B80,DRE!BA:BA)</f>
        <v>0</v>
      </c>
      <c r="BC80" s="46">
        <f>SUMIF(DRE!$A:$A,'Base CF'!$B80,DRE!BB:BB)</f>
        <v>0</v>
      </c>
      <c r="BD80" s="46">
        <f>SUMIF(DRE!$A:$A,'Base CF'!$B80,DRE!BC:BC)</f>
        <v>0</v>
      </c>
      <c r="BE80" s="46">
        <f>SUMIF(DRE!$A:$A,'Base CF'!$B80,DRE!BD:BD)</f>
        <v>0</v>
      </c>
      <c r="BF80" s="46">
        <f>SUMIF(DRE!$A:$A,'Base CF'!$B80,DRE!BE:BE)</f>
        <v>0</v>
      </c>
      <c r="BG80" s="46">
        <f>SUMIF(DRE!$A:$A,'Base CF'!$B80,DRE!BF:BF)</f>
        <v>0</v>
      </c>
      <c r="BH80" s="46">
        <f>SUMIF(DRE!$A:$A,'Base CF'!$B80,DRE!BG:BG)</f>
        <v>0</v>
      </c>
      <c r="BI80" s="46">
        <f>SUMIF(DRE!$A:$A,'Base CF'!$B80,DRE!BH:BH)</f>
        <v>0</v>
      </c>
      <c r="BJ80" s="46">
        <f>SUMIF(DRE!$A:$A,'Base CF'!$B80,DRE!BI:BI)</f>
        <v>0</v>
      </c>
      <c r="BK80" s="46">
        <f>SUMIF(DRE!$A:$A,'Base CF'!$B80,DRE!BJ:BJ)</f>
        <v>0</v>
      </c>
      <c r="BL80" s="46">
        <f>SUMIF(DRE!$A:$A,'Base CF'!$B80,DRE!BK:BK)</f>
        <v>0</v>
      </c>
      <c r="BM80" s="46">
        <f>SUMIF(DRE!$A:$A,'Base CF'!$B80,DRE!BL:BL)</f>
        <v>0</v>
      </c>
      <c r="BN80" s="46">
        <f>SUMIF(DRE!$A:$A,'Base CF'!$B80,DRE!BM:BM)</f>
        <v>0</v>
      </c>
      <c r="BO80" s="46">
        <f>SUMIF(DRE!$A:$A,'Base CF'!$B80,DRE!BN:BN)</f>
        <v>0</v>
      </c>
      <c r="BP80" s="46">
        <f>SUMIF(DRE!$A:$A,'Base CF'!$B80,DRE!BO:BO)</f>
        <v>0</v>
      </c>
      <c r="BQ80" s="46">
        <f>SUMIF(DRE!$A:$A,'Base CF'!$B80,DRE!BP:BP)</f>
        <v>0</v>
      </c>
      <c r="BR80" s="46">
        <f>SUMIF(DRE!$A:$A,'Base CF'!$B80,DRE!BQ:BQ)</f>
        <v>0</v>
      </c>
      <c r="BS80" s="46">
        <f>SUMIF(DRE!$A:$A,'Base CF'!$B80,DRE!BR:BR)</f>
        <v>0</v>
      </c>
      <c r="BT80" s="46">
        <f>SUMIF(DRE!$A:$A,'Base CF'!$B80,DRE!BS:BS)</f>
        <v>0</v>
      </c>
      <c r="BU80" s="46">
        <f>SUMIF(DRE!$A:$A,'Base CF'!$B80,DRE!BT:BT)</f>
        <v>0</v>
      </c>
      <c r="BV80" s="46">
        <f>SUMIF(DRE!$A:$A,'Base CF'!$B80,DRE!BU:BU)</f>
        <v>0</v>
      </c>
      <c r="BW80" s="46">
        <f>SUMIF(DRE!$A:$A,'Base CF'!$B80,DRE!BV:BV)</f>
        <v>0</v>
      </c>
      <c r="BX80" s="46">
        <f>SUMIF(DRE!$A:$A,'Base CF'!$B80,DRE!BW:BW)</f>
        <v>0</v>
      </c>
      <c r="BY80" s="46">
        <f>SUMIF(DRE!$A:$A,'Base CF'!$B80,DRE!BX:BX)</f>
        <v>0</v>
      </c>
      <c r="BZ80" s="46">
        <f>SUMIF(DRE!$A:$A,'Base CF'!$B80,DRE!BY:BY)</f>
        <v>0</v>
      </c>
      <c r="CA80" s="46">
        <f>SUMIF(DRE!$A:$A,'Base CF'!$B80,DRE!BZ:BZ)</f>
        <v>0</v>
      </c>
      <c r="CB80" s="46">
        <f>SUMIF(DRE!$A:$A,'Base CF'!$B80,DRE!CA:CA)</f>
        <v>0</v>
      </c>
      <c r="CC80" s="46">
        <f>SUMIF(DRE!$A:$A,'Base CF'!$B80,DRE!CB:CB)</f>
        <v>0</v>
      </c>
      <c r="CD80" s="46">
        <f>SUMIF(DRE!$A:$A,'Base CF'!$B80,DRE!CC:CC)</f>
        <v>0</v>
      </c>
      <c r="CE80" s="46">
        <f>SUMIF(DRE!$A:$A,'Base CF'!$B80,DRE!CD:CD)</f>
        <v>0</v>
      </c>
      <c r="CF80" s="46">
        <f>SUMIF(DRE!$A:$A,'Base CF'!$B80,DRE!CE:CE)</f>
        <v>0</v>
      </c>
      <c r="CG80" s="46">
        <f>SUMIF(DRE!$A:$A,'Base CF'!$B80,DRE!CF:CF)</f>
        <v>0</v>
      </c>
      <c r="CH80" s="46">
        <f>SUMIF(DRE!$A:$A,'Base CF'!$B80,DRE!CG:CG)</f>
        <v>0</v>
      </c>
      <c r="CI80" s="46">
        <f>SUMIF(DRE!$A:$A,'Base CF'!$B80,DRE!CH:CH)</f>
        <v>0</v>
      </c>
      <c r="CJ80" s="46">
        <f>SUMIF(DRE!$A:$A,'Base CF'!$B80,DRE!CI:CI)</f>
        <v>0</v>
      </c>
      <c r="CK80" s="46">
        <f>SUMIF(DRE!$A:$A,'Base CF'!$B80,DRE!CJ:CJ)</f>
        <v>0</v>
      </c>
      <c r="CL80" s="46">
        <f>SUMIF(DRE!$A:$A,'Base CF'!$B80,DRE!CK:CK)</f>
        <v>0</v>
      </c>
      <c r="CM80" s="46">
        <f>SUMIF(DRE!$A:$A,'Base CF'!$B80,DRE!CL:CL)</f>
        <v>0</v>
      </c>
      <c r="CN80" s="46">
        <f>SUMIF(DRE!$A:$A,'Base CF'!$B80,DRE!CM:CM)</f>
        <v>0</v>
      </c>
      <c r="CO80" s="46">
        <f>SUMIF(DRE!$A:$A,'Base CF'!$B80,DRE!CN:CN)</f>
        <v>0</v>
      </c>
      <c r="CP80" s="46">
        <f>SUMIF(DRE!$A:$A,'Base CF'!$B80,DRE!CO:CO)</f>
        <v>0</v>
      </c>
      <c r="CQ80" s="46">
        <f>SUMIF(DRE!$A:$A,'Base CF'!$B80,DRE!CP:CP)</f>
        <v>0</v>
      </c>
      <c r="CR80" s="46">
        <f>SUMIF(DRE!$A:$A,'Base CF'!$B80,DRE!CQ:CQ)</f>
        <v>0</v>
      </c>
      <c r="CS80" s="46">
        <f>SUMIF(DRE!$A:$A,'Base CF'!$B80,DRE!CR:CR)</f>
        <v>0</v>
      </c>
      <c r="CT80" s="46">
        <f>SUMIF(DRE!$A:$A,'Base CF'!$B80,DRE!CS:CS)</f>
        <v>0</v>
      </c>
      <c r="CU80" s="46">
        <f>SUMIF(DRE!$A:$A,'Base CF'!$B80,DRE!CT:CT)</f>
        <v>0</v>
      </c>
      <c r="CV80" s="46">
        <f>SUMIF(DRE!$A:$A,'Base CF'!$B80,DRE!CU:CU)</f>
        <v>0</v>
      </c>
      <c r="CW80" s="46">
        <f>SUMIF(DRE!$A:$A,'Base CF'!$B80,DRE!CV:CV)</f>
        <v>0</v>
      </c>
      <c r="CX80" s="46">
        <f>SUMIF(DRE!$A:$A,'Base CF'!$B80,DRE!CW:CW)</f>
        <v>0</v>
      </c>
      <c r="CY80" s="46">
        <f>SUMIF(DRE!$A:$A,'Base CF'!$B80,DRE!CX:CX)</f>
        <v>0</v>
      </c>
      <c r="CZ80" s="46">
        <f>SUMIF(DRE!$A:$A,'Base CF'!$B80,DRE!CY:CY)</f>
        <v>0</v>
      </c>
      <c r="DA80" s="46">
        <f>SUMIF(DRE!$A:$A,'Base CF'!$B80,DRE!CZ:CZ)</f>
        <v>0</v>
      </c>
      <c r="DB80" s="46">
        <f>SUMIF(DRE!$A:$A,'Base CF'!$B80,DRE!DA:DA)</f>
        <v>0</v>
      </c>
      <c r="DC80" s="46">
        <f>SUMIF(DRE!$A:$A,'Base CF'!$B80,DRE!DB:DB)</f>
        <v>0</v>
      </c>
      <c r="DD80" s="46">
        <f>SUMIF(DRE!$A:$A,'Base CF'!$B80,DRE!DC:DC)</f>
        <v>0</v>
      </c>
      <c r="DE80" s="46">
        <f>SUMIF(DRE!$A:$A,'Base CF'!$B80,DRE!DD:DD)</f>
        <v>0</v>
      </c>
      <c r="DF80" s="46">
        <f>SUMIF(DRE!$A:$A,'Base CF'!$B80,DRE!DE:DE)</f>
        <v>0</v>
      </c>
    </row>
    <row r="81" spans="2:110" outlineLevel="1">
      <c r="B81" s="37" t="s">
        <v>216</v>
      </c>
      <c r="C81" s="46">
        <f>SUMIF(DRE!$A:$A,'Base CF'!$B81,DRE!B:B)</f>
        <v>47607.600000000013</v>
      </c>
      <c r="D81" s="46">
        <f>SUMIF(DRE!$A:$A,'Base CF'!$B81,DRE!C:C)</f>
        <v>50232.47</v>
      </c>
      <c r="E81" s="46">
        <f>SUMIF(DRE!$A:$A,'Base CF'!$B81,DRE!D:D)</f>
        <v>57232.47</v>
      </c>
      <c r="F81" s="46">
        <f>SUMIF(DRE!$A:$A,'Base CF'!$B81,DRE!E:E)</f>
        <v>45976.09</v>
      </c>
      <c r="G81" s="46">
        <f>SUMIF(DRE!$A:$A,'Base CF'!$B81,DRE!F:F)</f>
        <v>17766.490000000002</v>
      </c>
      <c r="H81" s="46">
        <f>SUMIF(DRE!$A:$A,'Base CF'!$B81,DRE!G:G)</f>
        <v>49644.36</v>
      </c>
      <c r="I81" s="46">
        <f>SUMIF(DRE!$A:$A,'Base CF'!$B81,DRE!H:H)</f>
        <v>53270.37</v>
      </c>
      <c r="J81" s="46">
        <f>SUMIF(DRE!$A:$A,'Base CF'!$B81,DRE!I:I)</f>
        <v>52683.22</v>
      </c>
      <c r="K81" s="46">
        <f>SUMIF(DRE!$A:$A,'Base CF'!$B81,DRE!J:J)</f>
        <v>95662.36</v>
      </c>
      <c r="L81" s="46">
        <f>SUMIF(DRE!$A:$A,'Base CF'!$B81,DRE!K:K)</f>
        <v>56751.02</v>
      </c>
      <c r="M81" s="46">
        <f>SUMIF(DRE!$A:$A,'Base CF'!$B81,DRE!L:L)</f>
        <v>57101.710000000006</v>
      </c>
      <c r="N81" s="46">
        <f>SUMIF(DRE!$A:$A,'Base CF'!$B81,DRE!M:M)</f>
        <v>69499.460000000006</v>
      </c>
      <c r="O81" s="46">
        <f>SUMIF(DRE!$A:$A,'Base CF'!$B81,DRE!N:N)</f>
        <v>39719.230000000003</v>
      </c>
      <c r="P81" s="46">
        <f>SUMIF(DRE!$A:$A,'Base CF'!$B81,DRE!O:O)</f>
        <v>57101.71</v>
      </c>
      <c r="Q81" s="46">
        <f>SUMIF(DRE!$A:$A,'Base CF'!$B81,DRE!P:P)</f>
        <v>13655.04</v>
      </c>
      <c r="R81" s="46">
        <f>SUMIF(DRE!$A:$A,'Base CF'!$B81,DRE!Q:Q)</f>
        <v>87415.549999999988</v>
      </c>
      <c r="S81" s="46">
        <f>SUMIF(DRE!$A:$A,'Base CF'!$B81,DRE!R:R)</f>
        <v>40051.97</v>
      </c>
      <c r="T81" s="46">
        <f>SUMIF(DRE!$A:$A,'Base CF'!$B81,DRE!S:S)</f>
        <v>16451.89</v>
      </c>
      <c r="U81" s="46">
        <f>SUMIF(DRE!$A:$A,'Base CF'!$B81,DRE!T:T)</f>
        <v>113547.01999999999</v>
      </c>
      <c r="V81" s="46">
        <f>SUMIF(DRE!$A:$A,'Base CF'!$B81,DRE!U:U)</f>
        <v>57034.28</v>
      </c>
      <c r="W81" s="46">
        <f>SUMIF(DRE!$A:$A,'Base CF'!$B81,DRE!V:V)</f>
        <v>128015.58000000002</v>
      </c>
      <c r="X81" s="46">
        <f>SUMIF(DRE!$A:$A,'Base CF'!$B81,DRE!W:W)</f>
        <v>14822.970000000001</v>
      </c>
      <c r="Y81" s="46">
        <f>SUMIF(DRE!$A:$A,'Base CF'!$B81,DRE!X:X)</f>
        <v>107035.20000000001</v>
      </c>
      <c r="Z81" s="46">
        <f>SUMIF(DRE!$A:$A,'Base CF'!$B81,DRE!Y:Y)</f>
        <v>60612.259999999995</v>
      </c>
      <c r="AA81" s="46">
        <f>SUMIF(DRE!$A:$A,'Base CF'!$B81,DRE!Z:Z)</f>
        <v>14579.720000000001</v>
      </c>
      <c r="AB81" s="46">
        <f>SUMIF(DRE!$A:$A,'Base CF'!$B81,DRE!AA:AA)</f>
        <v>105154.69</v>
      </c>
      <c r="AC81" s="46">
        <f>SUMIF(DRE!$A:$A,'Base CF'!$B81,DRE!AB:AB)</f>
        <v>17102.89</v>
      </c>
      <c r="AD81" s="46">
        <f>SUMIF(DRE!$A:$A,'Base CF'!$B81,DRE!AC:AC)</f>
        <v>14744.89</v>
      </c>
      <c r="AE81" s="46">
        <f>SUMIF(DRE!$A:$A,'Base CF'!$B81,DRE!AD:AD)</f>
        <v>14901.050000000001</v>
      </c>
      <c r="AF81" s="46">
        <f>SUMIF(DRE!$A:$A,'Base CF'!$B81,DRE!AE:AE)</f>
        <v>153238.57</v>
      </c>
      <c r="AG81" s="46">
        <f>SUMIF(DRE!$A:$A,'Base CF'!$B81,DRE!AF:AF)</f>
        <v>128672.99</v>
      </c>
      <c r="AH81" s="46">
        <f>SUMIF(DRE!$A:$A,'Base CF'!$B81,DRE!AG:AG)</f>
        <v>269214.05</v>
      </c>
      <c r="AI81" s="46">
        <f>SUMIF(DRE!$A:$A,'Base CF'!$B81,DRE!AH:AH)</f>
        <v>203865.46</v>
      </c>
      <c r="AJ81" s="46">
        <f>SUMIF(DRE!$A:$A,'Base CF'!$B81,DRE!AI:AI)</f>
        <v>200307.94</v>
      </c>
      <c r="AK81" s="46">
        <f>SUMIF(DRE!$A:$A,'Base CF'!$B81,DRE!AJ:AJ)</f>
        <v>306817.66000000003</v>
      </c>
      <c r="AL81" s="46">
        <f>SUMIF(DRE!$A:$A,'Base CF'!$B81,DRE!AK:AK)</f>
        <v>173780.94</v>
      </c>
      <c r="AM81" s="46">
        <f>SUMIF(DRE!$A:$A,'Base CF'!$B81,DRE!AL:AL)</f>
        <v>5917.41</v>
      </c>
      <c r="AN81" s="46">
        <f>SUMIF(DRE!$A:$A,'Base CF'!$B81,DRE!AM:AM)</f>
        <v>301552.96999999997</v>
      </c>
      <c r="AO81" s="46">
        <f>SUMIF(DRE!$A:$A,'Base CF'!$B81,DRE!AN:AN)</f>
        <v>163910.44</v>
      </c>
      <c r="AP81" s="46">
        <f>SUMIF(DRE!$A:$A,'Base CF'!$B81,DRE!AO:AO)</f>
        <v>15767.91</v>
      </c>
      <c r="AQ81" s="46">
        <f>SUMIF(DRE!$A:$A,'Base CF'!$B81,DRE!AP:AP)</f>
        <v>314829.98</v>
      </c>
      <c r="AR81" s="46">
        <f>SUMIF(DRE!$A:$A,'Base CF'!$B81,DRE!AQ:AQ)</f>
        <v>160409.56</v>
      </c>
      <c r="AS81" s="46">
        <f>SUMIF(DRE!$A:$A,'Base CF'!$B81,DRE!AR:AR)</f>
        <v>164416.22</v>
      </c>
      <c r="AT81" s="46">
        <f>SUMIF(DRE!$A:$A,'Base CF'!$B81,DRE!AS:AS)</f>
        <v>160924.65</v>
      </c>
      <c r="AU81" s="46">
        <f>SUMIF(DRE!$A:$A,'Base CF'!$B81,DRE!AT:AT)</f>
        <v>163768.72</v>
      </c>
      <c r="AV81" s="46">
        <f>SUMIF(DRE!$A:$A,'Base CF'!$B81,DRE!AU:AU)</f>
        <v>167938.85</v>
      </c>
      <c r="AW81" s="46">
        <f>SUMIF(DRE!$A:$A,'Base CF'!$B81,DRE!AV:AV)</f>
        <v>100500.14</v>
      </c>
      <c r="AX81" s="46">
        <f>SUMIF(DRE!$A:$A,'Base CF'!$B81,DRE!AW:AW)</f>
        <v>413459.28</v>
      </c>
      <c r="AY81" s="46">
        <f>SUMIF(DRE!$A:$A,'Base CF'!$B81,DRE!AX:AX)</f>
        <v>206010.36</v>
      </c>
      <c r="AZ81" s="46">
        <f>SUMIF(DRE!$A:$A,'Base CF'!$B81,DRE!AY:AY)</f>
        <v>214770.36</v>
      </c>
      <c r="BA81" s="46">
        <f>SUMIF(DRE!$A:$A,'Base CF'!$B81,DRE!AZ:AZ)</f>
        <v>211436.44</v>
      </c>
      <c r="BB81" s="46">
        <f>SUMIF(DRE!$A:$A,'Base CF'!$B81,DRE!BA:BA)</f>
        <v>211270.36</v>
      </c>
      <c r="BC81" s="46">
        <f>SUMIF(DRE!$A:$A,'Base CF'!$B81,DRE!BB:BB)</f>
        <v>207770.28</v>
      </c>
      <c r="BD81" s="46">
        <f>SUMIF(DRE!$A:$A,'Base CF'!$B81,DRE!BC:BC)</f>
        <v>214769.64</v>
      </c>
      <c r="BE81" s="46">
        <f>SUMIF(DRE!$A:$A,'Base CF'!$B81,DRE!BD:BD)</f>
        <v>196493.41</v>
      </c>
      <c r="BF81" s="46">
        <f>SUMIF(DRE!$A:$A,'Base CF'!$B81,DRE!BE:BE)</f>
        <v>203500.41</v>
      </c>
      <c r="BG81" s="46">
        <f>SUMIF(DRE!$A:$A,'Base CF'!$B81,DRE!BF:BF)</f>
        <v>195098.39</v>
      </c>
      <c r="BH81" s="46">
        <f>SUMIF(DRE!$A:$A,'Base CF'!$B81,DRE!BG:BG)</f>
        <v>184285</v>
      </c>
      <c r="BI81" s="46">
        <f>SUMIF(DRE!$A:$A,'Base CF'!$B81,DRE!BH:BH)</f>
        <v>186363.4</v>
      </c>
      <c r="BJ81" s="46">
        <f>SUMIF(DRE!$A:$A,'Base CF'!$B81,DRE!BI:BI)</f>
        <v>115183.05</v>
      </c>
      <c r="BK81" s="46">
        <f>SUMIF(DRE!$A:$A,'Base CF'!$B81,DRE!BJ:BJ)</f>
        <v>222800</v>
      </c>
      <c r="BL81" s="46">
        <f>SUMIF(DRE!$A:$A,'Base CF'!$B81,DRE!BK:BK)</f>
        <v>222800</v>
      </c>
      <c r="BM81" s="46">
        <f>SUMIF(DRE!$A:$A,'Base CF'!$B81,DRE!BL:BL)</f>
        <v>222800</v>
      </c>
      <c r="BN81" s="46">
        <f>SUMIF(DRE!$A:$A,'Base CF'!$B81,DRE!BM:BM)</f>
        <v>222800</v>
      </c>
      <c r="BO81" s="46">
        <f>SUMIF(DRE!$A:$A,'Base CF'!$B81,DRE!BN:BN)</f>
        <v>222800</v>
      </c>
      <c r="BP81" s="46">
        <f>SUMIF(DRE!$A:$A,'Base CF'!$B81,DRE!BO:BO)</f>
        <v>222800</v>
      </c>
      <c r="BQ81" s="46">
        <f>SUMIF(DRE!$A:$A,'Base CF'!$B81,DRE!BP:BP)</f>
        <v>222800</v>
      </c>
      <c r="BR81" s="46">
        <f>SUMIF(DRE!$A:$A,'Base CF'!$B81,DRE!BQ:BQ)</f>
        <v>222800</v>
      </c>
      <c r="BS81" s="46">
        <f>SUMIF(DRE!$A:$A,'Base CF'!$B81,DRE!BR:BR)</f>
        <v>229950</v>
      </c>
      <c r="BT81" s="46">
        <f>SUMIF(DRE!$A:$A,'Base CF'!$B81,DRE!BS:BS)</f>
        <v>229950</v>
      </c>
      <c r="BU81" s="46">
        <f>SUMIF(DRE!$A:$A,'Base CF'!$B81,DRE!BT:BT)</f>
        <v>229950</v>
      </c>
      <c r="BV81" s="46">
        <f>SUMIF(DRE!$A:$A,'Base CF'!$B81,DRE!BU:BU)</f>
        <v>229950</v>
      </c>
      <c r="BW81" s="46">
        <f>SUMIF(DRE!$A:$A,'Base CF'!$B81,DRE!BV:BV)</f>
        <v>222800</v>
      </c>
      <c r="BX81" s="46">
        <f>SUMIF(DRE!$A:$A,'Base CF'!$B81,DRE!BW:BW)</f>
        <v>222800</v>
      </c>
      <c r="BY81" s="46">
        <f>SUMIF(DRE!$A:$A,'Base CF'!$B81,DRE!BX:BX)</f>
        <v>222800</v>
      </c>
      <c r="BZ81" s="46">
        <f>SUMIF(DRE!$A:$A,'Base CF'!$B81,DRE!BY:BY)</f>
        <v>222800</v>
      </c>
      <c r="CA81" s="46">
        <f>SUMIF(DRE!$A:$A,'Base CF'!$B81,DRE!BZ:BZ)</f>
        <v>222800</v>
      </c>
      <c r="CB81" s="46">
        <f>SUMIF(DRE!$A:$A,'Base CF'!$B81,DRE!CA:CA)</f>
        <v>222800</v>
      </c>
      <c r="CC81" s="46">
        <f>SUMIF(DRE!$A:$A,'Base CF'!$B81,DRE!CB:CB)</f>
        <v>222800</v>
      </c>
      <c r="CD81" s="46">
        <f>SUMIF(DRE!$A:$A,'Base CF'!$B81,DRE!CC:CC)</f>
        <v>222800</v>
      </c>
      <c r="CE81" s="46">
        <f>SUMIF(DRE!$A:$A,'Base CF'!$B81,DRE!CD:CD)</f>
        <v>229950</v>
      </c>
      <c r="CF81" s="46">
        <f>SUMIF(DRE!$A:$A,'Base CF'!$B81,DRE!CE:CE)</f>
        <v>229950</v>
      </c>
      <c r="CG81" s="46">
        <f>SUMIF(DRE!$A:$A,'Base CF'!$B81,DRE!CF:CF)</f>
        <v>229950</v>
      </c>
      <c r="CH81" s="46">
        <f>SUMIF(DRE!$A:$A,'Base CF'!$B81,DRE!CG:CG)</f>
        <v>229950</v>
      </c>
      <c r="CI81" s="46">
        <f>SUMIF(DRE!$A:$A,'Base CF'!$B81,DRE!CH:CH)</f>
        <v>222800</v>
      </c>
      <c r="CJ81" s="46">
        <f>SUMIF(DRE!$A:$A,'Base CF'!$B81,DRE!CI:CI)</f>
        <v>222800</v>
      </c>
      <c r="CK81" s="46">
        <f>SUMIF(DRE!$A:$A,'Base CF'!$B81,DRE!CJ:CJ)</f>
        <v>222800</v>
      </c>
      <c r="CL81" s="46">
        <f>SUMIF(DRE!$A:$A,'Base CF'!$B81,DRE!CK:CK)</f>
        <v>222800</v>
      </c>
      <c r="CM81" s="46">
        <f>SUMIF(DRE!$A:$A,'Base CF'!$B81,DRE!CL:CL)</f>
        <v>222800</v>
      </c>
      <c r="CN81" s="46">
        <f>SUMIF(DRE!$A:$A,'Base CF'!$B81,DRE!CM:CM)</f>
        <v>222800</v>
      </c>
      <c r="CO81" s="46">
        <f>SUMIF(DRE!$A:$A,'Base CF'!$B81,DRE!CN:CN)</f>
        <v>222800</v>
      </c>
      <c r="CP81" s="46">
        <f>SUMIF(DRE!$A:$A,'Base CF'!$B81,DRE!CO:CO)</f>
        <v>222800</v>
      </c>
      <c r="CQ81" s="46">
        <f>SUMIF(DRE!$A:$A,'Base CF'!$B81,DRE!CP:CP)</f>
        <v>229950</v>
      </c>
      <c r="CR81" s="46">
        <f>SUMIF(DRE!$A:$A,'Base CF'!$B81,DRE!CQ:CQ)</f>
        <v>229950</v>
      </c>
      <c r="CS81" s="46">
        <f>SUMIF(DRE!$A:$A,'Base CF'!$B81,DRE!CR:CR)</f>
        <v>229950</v>
      </c>
      <c r="CT81" s="46">
        <f>SUMIF(DRE!$A:$A,'Base CF'!$B81,DRE!CS:CS)</f>
        <v>229950</v>
      </c>
      <c r="CU81" s="46">
        <f>SUMIF(DRE!$A:$A,'Base CF'!$B81,DRE!CT:CT)</f>
        <v>222800</v>
      </c>
      <c r="CV81" s="46">
        <f>SUMIF(DRE!$A:$A,'Base CF'!$B81,DRE!CU:CU)</f>
        <v>222800</v>
      </c>
      <c r="CW81" s="46">
        <f>SUMIF(DRE!$A:$A,'Base CF'!$B81,DRE!CV:CV)</f>
        <v>222800</v>
      </c>
      <c r="CX81" s="46">
        <f>SUMIF(DRE!$A:$A,'Base CF'!$B81,DRE!CW:CW)</f>
        <v>222800</v>
      </c>
      <c r="CY81" s="46">
        <f>SUMIF(DRE!$A:$A,'Base CF'!$B81,DRE!CX:CX)</f>
        <v>222800</v>
      </c>
      <c r="CZ81" s="46">
        <f>SUMIF(DRE!$A:$A,'Base CF'!$B81,DRE!CY:CY)</f>
        <v>222800</v>
      </c>
      <c r="DA81" s="46">
        <f>SUMIF(DRE!$A:$A,'Base CF'!$B81,DRE!CZ:CZ)</f>
        <v>222800</v>
      </c>
      <c r="DB81" s="46">
        <f>SUMIF(DRE!$A:$A,'Base CF'!$B81,DRE!DA:DA)</f>
        <v>222800</v>
      </c>
      <c r="DC81" s="46">
        <f>SUMIF(DRE!$A:$A,'Base CF'!$B81,DRE!DB:DB)</f>
        <v>229950</v>
      </c>
      <c r="DD81" s="46">
        <f>SUMIF(DRE!$A:$A,'Base CF'!$B81,DRE!DC:DC)</f>
        <v>229950</v>
      </c>
      <c r="DE81" s="46">
        <f>SUMIF(DRE!$A:$A,'Base CF'!$B81,DRE!DD:DD)</f>
        <v>229950</v>
      </c>
      <c r="DF81" s="46">
        <f>SUMIF(DRE!$A:$A,'Base CF'!$B81,DRE!DE:DE)</f>
        <v>229950</v>
      </c>
    </row>
    <row r="82" spans="2:110" outlineLevel="1">
      <c r="B82" s="37" t="s">
        <v>221</v>
      </c>
      <c r="C82" s="46">
        <f>SUMIF(DRE!$A:$A,'Base CF'!$B82,DRE!B:B)</f>
        <v>15872.26</v>
      </c>
      <c r="D82" s="46">
        <f>SUMIF(DRE!$A:$A,'Base CF'!$B82,DRE!C:C)</f>
        <v>11238.86</v>
      </c>
      <c r="E82" s="46">
        <f>SUMIF(DRE!$A:$A,'Base CF'!$B82,DRE!D:D)</f>
        <v>25747</v>
      </c>
      <c r="F82" s="46">
        <f>SUMIF(DRE!$A:$A,'Base CF'!$B82,DRE!E:E)</f>
        <v>19196.419999999998</v>
      </c>
      <c r="G82" s="46">
        <f>SUMIF(DRE!$A:$A,'Base CF'!$B82,DRE!F:F)</f>
        <v>20479.27</v>
      </c>
      <c r="H82" s="46">
        <f>SUMIF(DRE!$A:$A,'Base CF'!$B82,DRE!G:G)</f>
        <v>21257.1</v>
      </c>
      <c r="I82" s="46">
        <f>SUMIF(DRE!$A:$A,'Base CF'!$B82,DRE!H:H)</f>
        <v>34520.97</v>
      </c>
      <c r="J82" s="46">
        <f>SUMIF(DRE!$A:$A,'Base CF'!$B82,DRE!I:I)</f>
        <v>22228.65</v>
      </c>
      <c r="K82" s="46">
        <f>SUMIF(DRE!$A:$A,'Base CF'!$B82,DRE!J:J)</f>
        <v>23220.27</v>
      </c>
      <c r="L82" s="46">
        <f>SUMIF(DRE!$A:$A,'Base CF'!$B82,DRE!K:K)</f>
        <v>21667.71</v>
      </c>
      <c r="M82" s="46">
        <f>SUMIF(DRE!$A:$A,'Base CF'!$B82,DRE!L:L)</f>
        <v>22255.94</v>
      </c>
      <c r="N82" s="46">
        <f>SUMIF(DRE!$A:$A,'Base CF'!$B82,DRE!M:M)</f>
        <v>26289.599999999999</v>
      </c>
      <c r="O82" s="46">
        <f>SUMIF(DRE!$A:$A,'Base CF'!$B82,DRE!N:N)</f>
        <v>22669.53</v>
      </c>
      <c r="P82" s="46">
        <f>SUMIF(DRE!$A:$A,'Base CF'!$B82,DRE!O:O)</f>
        <v>20268.77</v>
      </c>
      <c r="Q82" s="46">
        <f>SUMIF(DRE!$A:$A,'Base CF'!$B82,DRE!P:P)</f>
        <v>22348.300000000003</v>
      </c>
      <c r="R82" s="46">
        <f>SUMIF(DRE!$A:$A,'Base CF'!$B82,DRE!Q:Q)</f>
        <v>22395.35</v>
      </c>
      <c r="S82" s="46">
        <f>SUMIF(DRE!$A:$A,'Base CF'!$B82,DRE!R:R)</f>
        <v>25675.32</v>
      </c>
      <c r="T82" s="46">
        <f>SUMIF(DRE!$A:$A,'Base CF'!$B82,DRE!S:S)</f>
        <v>22980.17</v>
      </c>
      <c r="U82" s="46">
        <f>SUMIF(DRE!$A:$A,'Base CF'!$B82,DRE!T:T)</f>
        <v>22202.84</v>
      </c>
      <c r="V82" s="46">
        <f>SUMIF(DRE!$A:$A,'Base CF'!$B82,DRE!U:U)</f>
        <v>23321.68</v>
      </c>
      <c r="W82" s="46">
        <f>SUMIF(DRE!$A:$A,'Base CF'!$B82,DRE!V:V)</f>
        <v>26270.74</v>
      </c>
      <c r="X82" s="46">
        <f>SUMIF(DRE!$A:$A,'Base CF'!$B82,DRE!W:W)</f>
        <v>26686.760000000002</v>
      </c>
      <c r="Y82" s="46">
        <f>SUMIF(DRE!$A:$A,'Base CF'!$B82,DRE!X:X)</f>
        <v>24521.699999999997</v>
      </c>
      <c r="Z82" s="46">
        <f>SUMIF(DRE!$A:$A,'Base CF'!$B82,DRE!Y:Y)</f>
        <v>25322.949999999997</v>
      </c>
      <c r="AA82" s="46">
        <f>SUMIF(DRE!$A:$A,'Base CF'!$B82,DRE!Z:Z)</f>
        <v>22940.92</v>
      </c>
      <c r="AB82" s="46">
        <f>SUMIF(DRE!$A:$A,'Base CF'!$B82,DRE!AA:AA)</f>
        <v>22561.609999999997</v>
      </c>
      <c r="AC82" s="46">
        <f>SUMIF(DRE!$A:$A,'Base CF'!$B82,DRE!AB:AB)</f>
        <v>22821.33</v>
      </c>
      <c r="AD82" s="46">
        <f>SUMIF(DRE!$A:$A,'Base CF'!$B82,DRE!AC:AC)</f>
        <v>21723.47</v>
      </c>
      <c r="AE82" s="46">
        <f>SUMIF(DRE!$A:$A,'Base CF'!$B82,DRE!AD:AD)</f>
        <v>13997.649999999998</v>
      </c>
      <c r="AF82" s="46">
        <f>SUMIF(DRE!$A:$A,'Base CF'!$B82,DRE!AE:AE)</f>
        <v>13304.34</v>
      </c>
      <c r="AG82" s="46">
        <f>SUMIF(DRE!$A:$A,'Base CF'!$B82,DRE!AF:AF)</f>
        <v>13238.68</v>
      </c>
      <c r="AH82" s="46">
        <f>SUMIF(DRE!$A:$A,'Base CF'!$B82,DRE!AG:AG)</f>
        <v>14120.89</v>
      </c>
      <c r="AI82" s="46">
        <f>SUMIF(DRE!$A:$A,'Base CF'!$B82,DRE!AH:AH)</f>
        <v>13458.93</v>
      </c>
      <c r="AJ82" s="46">
        <f>SUMIF(DRE!$A:$A,'Base CF'!$B82,DRE!AI:AI)</f>
        <v>13540.130000000001</v>
      </c>
      <c r="AK82" s="46">
        <f>SUMIF(DRE!$A:$A,'Base CF'!$B82,DRE!AJ:AJ)</f>
        <v>12702.18</v>
      </c>
      <c r="AL82" s="46">
        <f>SUMIF(DRE!$A:$A,'Base CF'!$B82,DRE!AK:AK)</f>
        <v>13617.650000000001</v>
      </c>
      <c r="AM82" s="46">
        <f>SUMIF(DRE!$A:$A,'Base CF'!$B82,DRE!AL:AL)</f>
        <v>13278.96</v>
      </c>
      <c r="AN82" s="46">
        <f>SUMIF(DRE!$A:$A,'Base CF'!$B82,DRE!AM:AM)</f>
        <v>11913.56</v>
      </c>
      <c r="AO82" s="46">
        <f>SUMIF(DRE!$A:$A,'Base CF'!$B82,DRE!AN:AN)</f>
        <v>12827.78</v>
      </c>
      <c r="AP82" s="46">
        <f>SUMIF(DRE!$A:$A,'Base CF'!$B82,DRE!AO:AO)</f>
        <v>13162.59</v>
      </c>
      <c r="AQ82" s="46">
        <f>SUMIF(DRE!$A:$A,'Base CF'!$B82,DRE!AP:AP)</f>
        <v>11872.29</v>
      </c>
      <c r="AR82" s="46">
        <f>SUMIF(DRE!$A:$A,'Base CF'!$B82,DRE!AQ:AQ)</f>
        <v>12131.77</v>
      </c>
      <c r="AS82" s="46">
        <f>SUMIF(DRE!$A:$A,'Base CF'!$B82,DRE!AR:AR)</f>
        <v>11486.09</v>
      </c>
      <c r="AT82" s="46">
        <f>SUMIF(DRE!$A:$A,'Base CF'!$B82,DRE!AS:AS)</f>
        <v>11728.31</v>
      </c>
      <c r="AU82" s="46">
        <f>SUMIF(DRE!$A:$A,'Base CF'!$B82,DRE!AT:AT)</f>
        <v>11300.23</v>
      </c>
      <c r="AV82" s="46">
        <f>SUMIF(DRE!$A:$A,'Base CF'!$B82,DRE!AU:AU)</f>
        <v>12479.05</v>
      </c>
      <c r="AW82" s="46">
        <f>SUMIF(DRE!$A:$A,'Base CF'!$B82,DRE!AV:AV)</f>
        <v>14039.35</v>
      </c>
      <c r="AX82" s="46">
        <f>SUMIF(DRE!$A:$A,'Base CF'!$B82,DRE!AW:AW)</f>
        <v>13499.96</v>
      </c>
      <c r="AY82" s="46">
        <f>SUMIF(DRE!$A:$A,'Base CF'!$B82,DRE!AX:AX)</f>
        <v>12821.71</v>
      </c>
      <c r="AZ82" s="46">
        <f>SUMIF(DRE!$A:$A,'Base CF'!$B82,DRE!AY:AY)</f>
        <v>11443.71</v>
      </c>
      <c r="BA82" s="46">
        <f>SUMIF(DRE!$A:$A,'Base CF'!$B82,DRE!AZ:AZ)</f>
        <v>12451.41</v>
      </c>
      <c r="BB82" s="46">
        <f>SUMIF(DRE!$A:$A,'Base CF'!$B82,DRE!BA:BA)</f>
        <v>12585.65</v>
      </c>
      <c r="BC82" s="46">
        <f>SUMIF(DRE!$A:$A,'Base CF'!$B82,DRE!BB:BB)</f>
        <v>12464.05</v>
      </c>
      <c r="BD82" s="46">
        <f>SUMIF(DRE!$A:$A,'Base CF'!$B82,DRE!BC:BC)</f>
        <v>13828.12</v>
      </c>
      <c r="BE82" s="46">
        <f>SUMIF(DRE!$A:$A,'Base CF'!$B82,DRE!BD:BD)</f>
        <v>12511.25</v>
      </c>
      <c r="BF82" s="46">
        <f>SUMIF(DRE!$A:$A,'Base CF'!$B82,DRE!BE:BE)</f>
        <v>12791.64</v>
      </c>
      <c r="BG82" s="46">
        <f>SUMIF(DRE!$A:$A,'Base CF'!$B82,DRE!BF:BF)</f>
        <v>16800</v>
      </c>
      <c r="BH82" s="46">
        <f>SUMIF(DRE!$A:$A,'Base CF'!$B82,DRE!BG:BG)</f>
        <v>16800</v>
      </c>
      <c r="BI82" s="46">
        <f>SUMIF(DRE!$A:$A,'Base CF'!$B82,DRE!BH:BH)</f>
        <v>16800</v>
      </c>
      <c r="BJ82" s="46">
        <f>SUMIF(DRE!$A:$A,'Base CF'!$B82,DRE!BI:BI)</f>
        <v>16800</v>
      </c>
      <c r="BK82" s="46">
        <f>SUMIF(DRE!$A:$A,'Base CF'!$B82,DRE!BJ:BJ)</f>
        <v>16800</v>
      </c>
      <c r="BL82" s="46">
        <f>SUMIF(DRE!$A:$A,'Base CF'!$B82,DRE!BK:BK)</f>
        <v>16800</v>
      </c>
      <c r="BM82" s="46">
        <f>SUMIF(DRE!$A:$A,'Base CF'!$B82,DRE!BL:BL)</f>
        <v>16800</v>
      </c>
      <c r="BN82" s="46">
        <f>SUMIF(DRE!$A:$A,'Base CF'!$B82,DRE!BM:BM)</f>
        <v>16800</v>
      </c>
      <c r="BO82" s="46">
        <f>SUMIF(DRE!$A:$A,'Base CF'!$B82,DRE!BN:BN)</f>
        <v>16800</v>
      </c>
      <c r="BP82" s="46">
        <f>SUMIF(DRE!$A:$A,'Base CF'!$B82,DRE!BO:BO)</f>
        <v>16800</v>
      </c>
      <c r="BQ82" s="46">
        <f>SUMIF(DRE!$A:$A,'Base CF'!$B82,DRE!BP:BP)</f>
        <v>16800</v>
      </c>
      <c r="BR82" s="46">
        <f>SUMIF(DRE!$A:$A,'Base CF'!$B82,DRE!BQ:BQ)</f>
        <v>16800</v>
      </c>
      <c r="BS82" s="46">
        <f>SUMIF(DRE!$A:$A,'Base CF'!$B82,DRE!BR:BR)</f>
        <v>16800</v>
      </c>
      <c r="BT82" s="46">
        <f>SUMIF(DRE!$A:$A,'Base CF'!$B82,DRE!BS:BS)</f>
        <v>16800</v>
      </c>
      <c r="BU82" s="46">
        <f>SUMIF(DRE!$A:$A,'Base CF'!$B82,DRE!BT:BT)</f>
        <v>16800</v>
      </c>
      <c r="BV82" s="46">
        <f>SUMIF(DRE!$A:$A,'Base CF'!$B82,DRE!BU:BU)</f>
        <v>16800</v>
      </c>
      <c r="BW82" s="46">
        <f>SUMIF(DRE!$A:$A,'Base CF'!$B82,DRE!BV:BV)</f>
        <v>16800</v>
      </c>
      <c r="BX82" s="46">
        <f>SUMIF(DRE!$A:$A,'Base CF'!$B82,DRE!BW:BW)</f>
        <v>16800</v>
      </c>
      <c r="BY82" s="46">
        <f>SUMIF(DRE!$A:$A,'Base CF'!$B82,DRE!BX:BX)</f>
        <v>16800</v>
      </c>
      <c r="BZ82" s="46">
        <f>SUMIF(DRE!$A:$A,'Base CF'!$B82,DRE!BY:BY)</f>
        <v>16800</v>
      </c>
      <c r="CA82" s="46">
        <f>SUMIF(DRE!$A:$A,'Base CF'!$B82,DRE!BZ:BZ)</f>
        <v>16800</v>
      </c>
      <c r="CB82" s="46">
        <f>SUMIF(DRE!$A:$A,'Base CF'!$B82,DRE!CA:CA)</f>
        <v>16800</v>
      </c>
      <c r="CC82" s="46">
        <f>SUMIF(DRE!$A:$A,'Base CF'!$B82,DRE!CB:CB)</f>
        <v>16800</v>
      </c>
      <c r="CD82" s="46">
        <f>SUMIF(DRE!$A:$A,'Base CF'!$B82,DRE!CC:CC)</f>
        <v>16800</v>
      </c>
      <c r="CE82" s="46">
        <f>SUMIF(DRE!$A:$A,'Base CF'!$B82,DRE!CD:CD)</f>
        <v>16800</v>
      </c>
      <c r="CF82" s="46">
        <f>SUMIF(DRE!$A:$A,'Base CF'!$B82,DRE!CE:CE)</f>
        <v>16800</v>
      </c>
      <c r="CG82" s="46">
        <f>SUMIF(DRE!$A:$A,'Base CF'!$B82,DRE!CF:CF)</f>
        <v>16800</v>
      </c>
      <c r="CH82" s="46">
        <f>SUMIF(DRE!$A:$A,'Base CF'!$B82,DRE!CG:CG)</f>
        <v>16800</v>
      </c>
      <c r="CI82" s="46">
        <f>SUMIF(DRE!$A:$A,'Base CF'!$B82,DRE!CH:CH)</f>
        <v>16800</v>
      </c>
      <c r="CJ82" s="46">
        <f>SUMIF(DRE!$A:$A,'Base CF'!$B82,DRE!CI:CI)</f>
        <v>16800</v>
      </c>
      <c r="CK82" s="46">
        <f>SUMIF(DRE!$A:$A,'Base CF'!$B82,DRE!CJ:CJ)</f>
        <v>16800</v>
      </c>
      <c r="CL82" s="46">
        <f>SUMIF(DRE!$A:$A,'Base CF'!$B82,DRE!CK:CK)</f>
        <v>16800</v>
      </c>
      <c r="CM82" s="46">
        <f>SUMIF(DRE!$A:$A,'Base CF'!$B82,DRE!CL:CL)</f>
        <v>16800</v>
      </c>
      <c r="CN82" s="46">
        <f>SUMIF(DRE!$A:$A,'Base CF'!$B82,DRE!CM:CM)</f>
        <v>16800</v>
      </c>
      <c r="CO82" s="46">
        <f>SUMIF(DRE!$A:$A,'Base CF'!$B82,DRE!CN:CN)</f>
        <v>16800</v>
      </c>
      <c r="CP82" s="46">
        <f>SUMIF(DRE!$A:$A,'Base CF'!$B82,DRE!CO:CO)</f>
        <v>16800</v>
      </c>
      <c r="CQ82" s="46">
        <f>SUMIF(DRE!$A:$A,'Base CF'!$B82,DRE!CP:CP)</f>
        <v>16800</v>
      </c>
      <c r="CR82" s="46">
        <f>SUMIF(DRE!$A:$A,'Base CF'!$B82,DRE!CQ:CQ)</f>
        <v>16800</v>
      </c>
      <c r="CS82" s="46">
        <f>SUMIF(DRE!$A:$A,'Base CF'!$B82,DRE!CR:CR)</f>
        <v>16800</v>
      </c>
      <c r="CT82" s="46">
        <f>SUMIF(DRE!$A:$A,'Base CF'!$B82,DRE!CS:CS)</f>
        <v>16800</v>
      </c>
      <c r="CU82" s="46">
        <f>SUMIF(DRE!$A:$A,'Base CF'!$B82,DRE!CT:CT)</f>
        <v>16800</v>
      </c>
      <c r="CV82" s="46">
        <f>SUMIF(DRE!$A:$A,'Base CF'!$B82,DRE!CU:CU)</f>
        <v>16800</v>
      </c>
      <c r="CW82" s="46">
        <f>SUMIF(DRE!$A:$A,'Base CF'!$B82,DRE!CV:CV)</f>
        <v>16800</v>
      </c>
      <c r="CX82" s="46">
        <f>SUMIF(DRE!$A:$A,'Base CF'!$B82,DRE!CW:CW)</f>
        <v>16800</v>
      </c>
      <c r="CY82" s="46">
        <f>SUMIF(DRE!$A:$A,'Base CF'!$B82,DRE!CX:CX)</f>
        <v>16800</v>
      </c>
      <c r="CZ82" s="46">
        <f>SUMIF(DRE!$A:$A,'Base CF'!$B82,DRE!CY:CY)</f>
        <v>16800</v>
      </c>
      <c r="DA82" s="46">
        <f>SUMIF(DRE!$A:$A,'Base CF'!$B82,DRE!CZ:CZ)</f>
        <v>16800</v>
      </c>
      <c r="DB82" s="46">
        <f>SUMIF(DRE!$A:$A,'Base CF'!$B82,DRE!DA:DA)</f>
        <v>16800</v>
      </c>
      <c r="DC82" s="46">
        <f>SUMIF(DRE!$A:$A,'Base CF'!$B82,DRE!DB:DB)</f>
        <v>16800</v>
      </c>
      <c r="DD82" s="46">
        <f>SUMIF(DRE!$A:$A,'Base CF'!$B82,DRE!DC:DC)</f>
        <v>16800</v>
      </c>
      <c r="DE82" s="46">
        <f>SUMIF(DRE!$A:$A,'Base CF'!$B82,DRE!DD:DD)</f>
        <v>16800</v>
      </c>
      <c r="DF82" s="46">
        <f>SUMIF(DRE!$A:$A,'Base CF'!$B82,DRE!DE:DE)</f>
        <v>16800</v>
      </c>
    </row>
    <row r="83" spans="2:110" outlineLevel="1">
      <c r="B83" s="37" t="s">
        <v>197</v>
      </c>
      <c r="C83" s="46">
        <f>SUMIF(DRE!$A:$A,'Base CF'!$B83,DRE!B:B)</f>
        <v>26964</v>
      </c>
      <c r="D83" s="46">
        <f>SUMIF(DRE!$A:$A,'Base CF'!$B83,DRE!C:C)</f>
        <v>153458.85999999999</v>
      </c>
      <c r="E83" s="46">
        <f>SUMIF(DRE!$A:$A,'Base CF'!$B83,DRE!D:D)</f>
        <v>110672.61</v>
      </c>
      <c r="F83" s="46">
        <f>SUMIF(DRE!$A:$A,'Base CF'!$B83,DRE!E:E)</f>
        <v>78372.240000000005</v>
      </c>
      <c r="G83" s="46">
        <f>SUMIF(DRE!$A:$A,'Base CF'!$B83,DRE!F:F)</f>
        <v>0</v>
      </c>
      <c r="H83" s="46">
        <f>SUMIF(DRE!$A:$A,'Base CF'!$B83,DRE!G:G)</f>
        <v>33959.300000000003</v>
      </c>
      <c r="I83" s="46">
        <f>SUMIF(DRE!$A:$A,'Base CF'!$B83,DRE!H:H)</f>
        <v>28558.07</v>
      </c>
      <c r="J83" s="46">
        <f>SUMIF(DRE!$A:$A,'Base CF'!$B83,DRE!I:I)</f>
        <v>243963.77</v>
      </c>
      <c r="K83" s="46">
        <f>SUMIF(DRE!$A:$A,'Base CF'!$B83,DRE!J:J)</f>
        <v>172706.11</v>
      </c>
      <c r="L83" s="46">
        <f>SUMIF(DRE!$A:$A,'Base CF'!$B83,DRE!K:K)</f>
        <v>289432.25</v>
      </c>
      <c r="M83" s="46">
        <f>SUMIF(DRE!$A:$A,'Base CF'!$B83,DRE!L:L)</f>
        <v>307417.63</v>
      </c>
      <c r="N83" s="46">
        <f>SUMIF(DRE!$A:$A,'Base CF'!$B83,DRE!M:M)</f>
        <v>570697.92000000004</v>
      </c>
      <c r="O83" s="46">
        <f>SUMIF(DRE!$A:$A,'Base CF'!$B83,DRE!N:N)</f>
        <v>522.4</v>
      </c>
      <c r="P83" s="46">
        <f>SUMIF(DRE!$A:$A,'Base CF'!$B83,DRE!O:O)</f>
        <v>511538.81999999995</v>
      </c>
      <c r="Q83" s="46">
        <f>SUMIF(DRE!$A:$A,'Base CF'!$B83,DRE!P:P)</f>
        <v>227312.26</v>
      </c>
      <c r="R83" s="46">
        <f>SUMIF(DRE!$A:$A,'Base CF'!$B83,DRE!Q:Q)</f>
        <v>177878.24</v>
      </c>
      <c r="S83" s="46">
        <f>SUMIF(DRE!$A:$A,'Base CF'!$B83,DRE!R:R)</f>
        <v>477896.68</v>
      </c>
      <c r="T83" s="46">
        <f>SUMIF(DRE!$A:$A,'Base CF'!$B83,DRE!S:S)</f>
        <v>647645</v>
      </c>
      <c r="U83" s="46">
        <f>SUMIF(DRE!$A:$A,'Base CF'!$B83,DRE!T:T)</f>
        <v>403951.6</v>
      </c>
      <c r="V83" s="46">
        <f>SUMIF(DRE!$A:$A,'Base CF'!$B83,DRE!U:U)</f>
        <v>294426.59999999998</v>
      </c>
      <c r="W83" s="46">
        <f>SUMIF(DRE!$A:$A,'Base CF'!$B83,DRE!V:V)</f>
        <v>330783.28000000003</v>
      </c>
      <c r="X83" s="46">
        <f>SUMIF(DRE!$A:$A,'Base CF'!$B83,DRE!W:W)</f>
        <v>229764.2</v>
      </c>
      <c r="Y83" s="46">
        <f>SUMIF(DRE!$A:$A,'Base CF'!$B83,DRE!X:X)</f>
        <v>1215582.01</v>
      </c>
      <c r="Z83" s="46">
        <f>SUMIF(DRE!$A:$A,'Base CF'!$B83,DRE!Y:Y)</f>
        <v>729720.57</v>
      </c>
      <c r="AA83" s="46">
        <f>SUMIF(DRE!$A:$A,'Base CF'!$B83,DRE!Z:Z)</f>
        <v>13240</v>
      </c>
      <c r="AB83" s="46">
        <f>SUMIF(DRE!$A:$A,'Base CF'!$B83,DRE!AA:AA)</f>
        <v>352895.07</v>
      </c>
      <c r="AC83" s="46">
        <f>SUMIF(DRE!$A:$A,'Base CF'!$B83,DRE!AB:AB)</f>
        <v>254158.99000000002</v>
      </c>
      <c r="AD83" s="46">
        <f>SUMIF(DRE!$A:$A,'Base CF'!$B83,DRE!AC:AC)</f>
        <v>246150.97</v>
      </c>
      <c r="AE83" s="46">
        <f>SUMIF(DRE!$A:$A,'Base CF'!$B83,DRE!AD:AD)</f>
        <v>85923.31</v>
      </c>
      <c r="AF83" s="46">
        <f>SUMIF(DRE!$A:$A,'Base CF'!$B83,DRE!AE:AE)</f>
        <v>88567.360000000001</v>
      </c>
      <c r="AG83" s="46">
        <f>SUMIF(DRE!$A:$A,'Base CF'!$B83,DRE!AF:AF)</f>
        <v>123079.05</v>
      </c>
      <c r="AH83" s="46">
        <f>SUMIF(DRE!$A:$A,'Base CF'!$B83,DRE!AG:AG)</f>
        <v>294147.41000000003</v>
      </c>
      <c r="AI83" s="46">
        <f>SUMIF(DRE!$A:$A,'Base CF'!$B83,DRE!AH:AH)</f>
        <v>773887.75000000012</v>
      </c>
      <c r="AJ83" s="46">
        <f>SUMIF(DRE!$A:$A,'Base CF'!$B83,DRE!AI:AI)</f>
        <v>701353.59</v>
      </c>
      <c r="AK83" s="46">
        <f>SUMIF(DRE!$A:$A,'Base CF'!$B83,DRE!AJ:AJ)</f>
        <v>497971.44</v>
      </c>
      <c r="AL83" s="46">
        <f>SUMIF(DRE!$A:$A,'Base CF'!$B83,DRE!AK:AK)</f>
        <v>1176189.2399999998</v>
      </c>
      <c r="AM83" s="46">
        <f>SUMIF(DRE!$A:$A,'Base CF'!$B83,DRE!AL:AL)</f>
        <v>17676.09</v>
      </c>
      <c r="AN83" s="46">
        <f>SUMIF(DRE!$A:$A,'Base CF'!$B83,DRE!AM:AM)</f>
        <v>111684.24</v>
      </c>
      <c r="AO83" s="46">
        <f>SUMIF(DRE!$A:$A,'Base CF'!$B83,DRE!AN:AN)</f>
        <v>305763.73</v>
      </c>
      <c r="AP83" s="46">
        <f>SUMIF(DRE!$A:$A,'Base CF'!$B83,DRE!AO:AO)</f>
        <v>233798.49</v>
      </c>
      <c r="AQ83" s="46">
        <f>SUMIF(DRE!$A:$A,'Base CF'!$B83,DRE!AP:AP)</f>
        <v>212188.64</v>
      </c>
      <c r="AR83" s="46">
        <f>SUMIF(DRE!$A:$A,'Base CF'!$B83,DRE!AQ:AQ)</f>
        <v>123116.52</v>
      </c>
      <c r="AS83" s="46">
        <f>SUMIF(DRE!$A:$A,'Base CF'!$B83,DRE!AR:AR)</f>
        <v>264643.48</v>
      </c>
      <c r="AT83" s="46">
        <f>SUMIF(DRE!$A:$A,'Base CF'!$B83,DRE!AS:AS)</f>
        <v>136027.5</v>
      </c>
      <c r="AU83" s="46">
        <f>SUMIF(DRE!$A:$A,'Base CF'!$B83,DRE!AT:AT)</f>
        <v>0</v>
      </c>
      <c r="AV83" s="46">
        <f>SUMIF(DRE!$A:$A,'Base CF'!$B83,DRE!AU:AU)</f>
        <v>154637.92000000001</v>
      </c>
      <c r="AW83" s="46">
        <f>SUMIF(DRE!$A:$A,'Base CF'!$B83,DRE!AV:AV)</f>
        <v>31776.5</v>
      </c>
      <c r="AX83" s="46">
        <f>SUMIF(DRE!$A:$A,'Base CF'!$B83,DRE!AW:AW)</f>
        <v>1096674.49</v>
      </c>
      <c r="AY83" s="46">
        <f>SUMIF(DRE!$A:$A,'Base CF'!$B83,DRE!AX:AX)</f>
        <v>-34027.65</v>
      </c>
      <c r="AZ83" s="46">
        <f>SUMIF(DRE!$A:$A,'Base CF'!$B83,DRE!AY:AY)</f>
        <v>208305.2</v>
      </c>
      <c r="BA83" s="46">
        <f>SUMIF(DRE!$A:$A,'Base CF'!$B83,DRE!AZ:AZ)</f>
        <v>297287.65000000002</v>
      </c>
      <c r="BB83" s="46">
        <f>SUMIF(DRE!$A:$A,'Base CF'!$B83,DRE!BA:BA)</f>
        <v>506166.49</v>
      </c>
      <c r="BC83" s="46">
        <f>SUMIF(DRE!$A:$A,'Base CF'!$B83,DRE!BB:BB)</f>
        <v>355776.63</v>
      </c>
      <c r="BD83" s="46">
        <f>SUMIF(DRE!$A:$A,'Base CF'!$B83,DRE!BC:BC)</f>
        <v>295266.73</v>
      </c>
      <c r="BE83" s="46">
        <f>SUMIF(DRE!$A:$A,'Base CF'!$B83,DRE!BD:BD)</f>
        <v>321142.78000000003</v>
      </c>
      <c r="BF83" s="46">
        <f>SUMIF(DRE!$A:$A,'Base CF'!$B83,DRE!BE:BE)</f>
        <v>131389.31</v>
      </c>
      <c r="BG83" s="46">
        <f>SUMIF(DRE!$A:$A,'Base CF'!$B83,DRE!BF:BF)</f>
        <v>1398048.12</v>
      </c>
      <c r="BH83" s="46">
        <f>SUMIF(DRE!$A:$A,'Base CF'!$B83,DRE!BG:BG)</f>
        <v>1389518.49</v>
      </c>
      <c r="BI83" s="46">
        <f>SUMIF(DRE!$A:$A,'Base CF'!$B83,DRE!BH:BH)</f>
        <v>500458.67</v>
      </c>
      <c r="BJ83" s="46">
        <f>SUMIF(DRE!$A:$A,'Base CF'!$B83,DRE!BI:BI)</f>
        <v>469136.23</v>
      </c>
      <c r="BK83" s="46">
        <f>SUMIF(DRE!$A:$A,'Base CF'!$B83,DRE!BJ:BJ)</f>
        <v>856005</v>
      </c>
      <c r="BL83" s="46">
        <f>SUMIF(DRE!$A:$A,'Base CF'!$B83,DRE!BK:BK)</f>
        <v>1121005</v>
      </c>
      <c r="BM83" s="46">
        <f>SUMIF(DRE!$A:$A,'Base CF'!$B83,DRE!BL:BL)</f>
        <v>1079005</v>
      </c>
      <c r="BN83" s="46">
        <f>SUMIF(DRE!$A:$A,'Base CF'!$B83,DRE!BM:BM)</f>
        <v>1024005</v>
      </c>
      <c r="BO83" s="46">
        <f>SUMIF(DRE!$A:$A,'Base CF'!$B83,DRE!BN:BN)</f>
        <v>1339005</v>
      </c>
      <c r="BP83" s="46">
        <f>SUMIF(DRE!$A:$A,'Base CF'!$B83,DRE!BO:BO)</f>
        <v>1046405</v>
      </c>
      <c r="BQ83" s="46">
        <f>SUMIF(DRE!$A:$A,'Base CF'!$B83,DRE!BP:BP)</f>
        <v>1206005</v>
      </c>
      <c r="BR83" s="46">
        <f>SUMIF(DRE!$A:$A,'Base CF'!$B83,DRE!BQ:BQ)</f>
        <v>1391005</v>
      </c>
      <c r="BS83" s="46">
        <f>SUMIF(DRE!$A:$A,'Base CF'!$B83,DRE!BR:BR)</f>
        <v>1658005</v>
      </c>
      <c r="BT83" s="46">
        <f>SUMIF(DRE!$A:$A,'Base CF'!$B83,DRE!BS:BS)</f>
        <v>1088320</v>
      </c>
      <c r="BU83" s="46">
        <f>SUMIF(DRE!$A:$A,'Base CF'!$B83,DRE!BT:BT)</f>
        <v>1125720</v>
      </c>
      <c r="BV83" s="46">
        <f>SUMIF(DRE!$A:$A,'Base CF'!$B83,DRE!BU:BU)</f>
        <v>1332320</v>
      </c>
      <c r="BW83" s="46">
        <f>SUMIF(DRE!$A:$A,'Base CF'!$B83,DRE!BV:BV)</f>
        <v>1170293</v>
      </c>
      <c r="BX83" s="46">
        <f>SUMIF(DRE!$A:$A,'Base CF'!$B83,DRE!BW:BW)</f>
        <v>1448793</v>
      </c>
      <c r="BY83" s="46">
        <f>SUMIF(DRE!$A:$A,'Base CF'!$B83,DRE!BX:BX)</f>
        <v>176973</v>
      </c>
      <c r="BZ83" s="46">
        <f>SUMIF(DRE!$A:$A,'Base CF'!$B83,DRE!BY:BY)</f>
        <v>1002293</v>
      </c>
      <c r="CA83" s="46">
        <f>SUMIF(DRE!$A:$A,'Base CF'!$B83,DRE!BZ:BZ)</f>
        <v>1330793</v>
      </c>
      <c r="CB83" s="46">
        <f>SUMIF(DRE!$A:$A,'Base CF'!$B83,DRE!CA:CA)</f>
        <v>1153194</v>
      </c>
      <c r="CC83" s="46">
        <f>SUMIF(DRE!$A:$A,'Base CF'!$B83,DRE!CB:CB)</f>
        <v>1552293</v>
      </c>
      <c r="CD83" s="46">
        <f>SUMIF(DRE!$A:$A,'Base CF'!$B83,DRE!CC:CC)</f>
        <v>1287293</v>
      </c>
      <c r="CE83" s="46">
        <f>SUMIF(DRE!$A:$A,'Base CF'!$B83,DRE!CD:CD)</f>
        <v>1753573.58</v>
      </c>
      <c r="CF83" s="46">
        <f>SUMIF(DRE!$A:$A,'Base CF'!$B83,DRE!CE:CE)</f>
        <v>354688</v>
      </c>
      <c r="CG83" s="46">
        <f>SUMIF(DRE!$A:$A,'Base CF'!$B83,DRE!CF:CF)</f>
        <v>255589</v>
      </c>
      <c r="CH83" s="46">
        <f>SUMIF(DRE!$A:$A,'Base CF'!$B83,DRE!CG:CG)</f>
        <v>507188</v>
      </c>
      <c r="CI83" s="46">
        <f>SUMIF(DRE!$A:$A,'Base CF'!$B83,DRE!CH:CH)</f>
        <v>155605</v>
      </c>
      <c r="CJ83" s="46">
        <f>SUMIF(DRE!$A:$A,'Base CF'!$B83,DRE!CI:CI)</f>
        <v>434105</v>
      </c>
      <c r="CK83" s="46">
        <f>SUMIF(DRE!$A:$A,'Base CF'!$B83,DRE!CJ:CJ)</f>
        <v>180605</v>
      </c>
      <c r="CL83" s="46">
        <f>SUMIF(DRE!$A:$A,'Base CF'!$B83,DRE!CK:CK)</f>
        <v>155605</v>
      </c>
      <c r="CM83" s="46">
        <f>SUMIF(DRE!$A:$A,'Base CF'!$B83,DRE!CL:CL)</f>
        <v>784105</v>
      </c>
      <c r="CN83" s="46">
        <f>SUMIF(DRE!$A:$A,'Base CF'!$B83,DRE!CM:CM)</f>
        <v>658695</v>
      </c>
      <c r="CO83" s="46">
        <f>SUMIF(DRE!$A:$A,'Base CF'!$B83,DRE!CN:CN)</f>
        <v>805605</v>
      </c>
      <c r="CP83" s="46">
        <f>SUMIF(DRE!$A:$A,'Base CF'!$B83,DRE!CO:CO)</f>
        <v>860605</v>
      </c>
      <c r="CQ83" s="46">
        <f>SUMIF(DRE!$A:$A,'Base CF'!$B83,DRE!CP:CP)</f>
        <v>1105885.58</v>
      </c>
      <c r="CR83" s="46">
        <f>SUMIF(DRE!$A:$A,'Base CF'!$B83,DRE!CQ:CQ)</f>
        <v>308520</v>
      </c>
      <c r="CS83" s="46">
        <f>SUMIF(DRE!$A:$A,'Base CF'!$B83,DRE!CR:CR)</f>
        <v>411610</v>
      </c>
      <c r="CT83" s="46">
        <f>SUMIF(DRE!$A:$A,'Base CF'!$B83,DRE!CS:CS)</f>
        <v>511020</v>
      </c>
      <c r="CU83" s="46">
        <f>SUMIF(DRE!$A:$A,'Base CF'!$B83,DRE!CT:CT)</f>
        <v>170930</v>
      </c>
      <c r="CV83" s="46">
        <f>SUMIF(DRE!$A:$A,'Base CF'!$B83,DRE!CU:CU)</f>
        <v>449430</v>
      </c>
      <c r="CW83" s="46">
        <f>SUMIF(DRE!$A:$A,'Base CF'!$B83,DRE!CV:CV)</f>
        <v>195930</v>
      </c>
      <c r="CX83" s="46">
        <f>SUMIF(DRE!$A:$A,'Base CF'!$B83,DRE!CW:CW)</f>
        <v>170930</v>
      </c>
      <c r="CY83" s="46">
        <f>SUMIF(DRE!$A:$A,'Base CF'!$B83,DRE!CX:CX)</f>
        <v>499430</v>
      </c>
      <c r="CZ83" s="46">
        <f>SUMIF(DRE!$A:$A,'Base CF'!$B83,DRE!CY:CY)</f>
        <v>377390</v>
      </c>
      <c r="DA83" s="46">
        <f>SUMIF(DRE!$A:$A,'Base CF'!$B83,DRE!CZ:CZ)</f>
        <v>520930</v>
      </c>
      <c r="DB83" s="46">
        <f>SUMIF(DRE!$A:$A,'Base CF'!$B83,DRE!DA:DA)</f>
        <v>365930</v>
      </c>
      <c r="DC83" s="46">
        <f>SUMIF(DRE!$A:$A,'Base CF'!$B83,DRE!DB:DB)</f>
        <v>961210.58</v>
      </c>
      <c r="DD83" s="46">
        <f>SUMIF(DRE!$A:$A,'Base CF'!$B83,DRE!DC:DC)</f>
        <v>374180</v>
      </c>
      <c r="DE83" s="46">
        <f>SUMIF(DRE!$A:$A,'Base CF'!$B83,DRE!DD:DD)</f>
        <v>249180</v>
      </c>
      <c r="DF83" s="46">
        <f>SUMIF(DRE!$A:$A,'Base CF'!$B83,DRE!DE:DE)</f>
        <v>558140</v>
      </c>
    </row>
    <row r="84" spans="2:110" outlineLevel="1">
      <c r="B84" s="37" t="s">
        <v>198</v>
      </c>
      <c r="C84" s="46">
        <f>SUMIF(DRE!$A:$A,'Base CF'!$B84,DRE!B:B)</f>
        <v>46742.68</v>
      </c>
      <c r="D84" s="46">
        <f>SUMIF(DRE!$A:$A,'Base CF'!$B84,DRE!C:C)</f>
        <v>0</v>
      </c>
      <c r="E84" s="46">
        <f>SUMIF(DRE!$A:$A,'Base CF'!$B84,DRE!D:D)</f>
        <v>134268.69</v>
      </c>
      <c r="F84" s="46">
        <f>SUMIF(DRE!$A:$A,'Base CF'!$B84,DRE!E:E)</f>
        <v>-16591.490000000009</v>
      </c>
      <c r="G84" s="46">
        <f>SUMIF(DRE!$A:$A,'Base CF'!$B84,DRE!F:F)</f>
        <v>127521.71</v>
      </c>
      <c r="H84" s="46">
        <f>SUMIF(DRE!$A:$A,'Base CF'!$B84,DRE!G:G)</f>
        <v>90639.02</v>
      </c>
      <c r="I84" s="46">
        <f>SUMIF(DRE!$A:$A,'Base CF'!$B84,DRE!H:H)</f>
        <v>5200</v>
      </c>
      <c r="J84" s="46">
        <f>SUMIF(DRE!$A:$A,'Base CF'!$B84,DRE!I:I)</f>
        <v>26531.42</v>
      </c>
      <c r="K84" s="46">
        <f>SUMIF(DRE!$A:$A,'Base CF'!$B84,DRE!J:J)</f>
        <v>212923.03</v>
      </c>
      <c r="L84" s="46">
        <f>SUMIF(DRE!$A:$A,'Base CF'!$B84,DRE!K:K)</f>
        <v>3038.5</v>
      </c>
      <c r="M84" s="46">
        <f>SUMIF(DRE!$A:$A,'Base CF'!$B84,DRE!L:L)</f>
        <v>51700</v>
      </c>
      <c r="N84" s="46">
        <f>SUMIF(DRE!$A:$A,'Base CF'!$B84,DRE!M:M)</f>
        <v>189180.41</v>
      </c>
      <c r="O84" s="46">
        <f>SUMIF(DRE!$A:$A,'Base CF'!$B84,DRE!N:N)</f>
        <v>10233.169999999998</v>
      </c>
      <c r="P84" s="46">
        <f>SUMIF(DRE!$A:$A,'Base CF'!$B84,DRE!O:O)</f>
        <v>345638.17</v>
      </c>
      <c r="Q84" s="46">
        <f>SUMIF(DRE!$A:$A,'Base CF'!$B84,DRE!P:P)</f>
        <v>436738.77</v>
      </c>
      <c r="R84" s="46">
        <f>SUMIF(DRE!$A:$A,'Base CF'!$B84,DRE!Q:Q)</f>
        <v>775137.2300000001</v>
      </c>
      <c r="S84" s="46">
        <f>SUMIF(DRE!$A:$A,'Base CF'!$B84,DRE!R:R)</f>
        <v>663105.52</v>
      </c>
      <c r="T84" s="46">
        <f>SUMIF(DRE!$A:$A,'Base CF'!$B84,DRE!S:S)</f>
        <v>505915.98</v>
      </c>
      <c r="U84" s="46">
        <f>SUMIF(DRE!$A:$A,'Base CF'!$B84,DRE!T:T)</f>
        <v>659843.04</v>
      </c>
      <c r="V84" s="46">
        <f>SUMIF(DRE!$A:$A,'Base CF'!$B84,DRE!U:U)</f>
        <v>479956.25</v>
      </c>
      <c r="W84" s="46">
        <f>SUMIF(DRE!$A:$A,'Base CF'!$B84,DRE!V:V)</f>
        <v>334013.28000000003</v>
      </c>
      <c r="X84" s="46">
        <f>SUMIF(DRE!$A:$A,'Base CF'!$B84,DRE!W:W)</f>
        <v>403332.86</v>
      </c>
      <c r="Y84" s="46">
        <f>SUMIF(DRE!$A:$A,'Base CF'!$B84,DRE!X:X)</f>
        <v>54694.320000000007</v>
      </c>
      <c r="Z84" s="46">
        <f>SUMIF(DRE!$A:$A,'Base CF'!$B84,DRE!Y:Y)</f>
        <v>708216.85000000009</v>
      </c>
      <c r="AA84" s="46">
        <f>SUMIF(DRE!$A:$A,'Base CF'!$B84,DRE!Z:Z)</f>
        <v>-17173.23000000001</v>
      </c>
      <c r="AB84" s="46">
        <f>SUMIF(DRE!$A:$A,'Base CF'!$B84,DRE!AA:AA)</f>
        <v>255840.83000000002</v>
      </c>
      <c r="AC84" s="46">
        <f>SUMIF(DRE!$A:$A,'Base CF'!$B84,DRE!AB:AB)</f>
        <v>294556.98</v>
      </c>
      <c r="AD84" s="46">
        <f>SUMIF(DRE!$A:$A,'Base CF'!$B84,DRE!AC:AC)</f>
        <v>215218.52</v>
      </c>
      <c r="AE84" s="46">
        <f>SUMIF(DRE!$A:$A,'Base CF'!$B84,DRE!AD:AD)</f>
        <v>257045.47000000003</v>
      </c>
      <c r="AF84" s="46">
        <f>SUMIF(DRE!$A:$A,'Base CF'!$B84,DRE!AE:AE)</f>
        <v>294096.58</v>
      </c>
      <c r="AG84" s="46">
        <f>SUMIF(DRE!$A:$A,'Base CF'!$B84,DRE!AF:AF)</f>
        <v>493243.55000000005</v>
      </c>
      <c r="AH84" s="46">
        <f>SUMIF(DRE!$A:$A,'Base CF'!$B84,DRE!AG:AG)</f>
        <v>236436.75</v>
      </c>
      <c r="AI84" s="46">
        <f>SUMIF(DRE!$A:$A,'Base CF'!$B84,DRE!AH:AH)</f>
        <v>328780.68</v>
      </c>
      <c r="AJ84" s="46">
        <f>SUMIF(DRE!$A:$A,'Base CF'!$B84,DRE!AI:AI)</f>
        <v>503159.51</v>
      </c>
      <c r="AK84" s="46">
        <f>SUMIF(DRE!$A:$A,'Base CF'!$B84,DRE!AJ:AJ)</f>
        <v>510482.85</v>
      </c>
      <c r="AL84" s="46">
        <f>SUMIF(DRE!$A:$A,'Base CF'!$B84,DRE!AK:AK)</f>
        <v>1518963.2</v>
      </c>
      <c r="AM84" s="46">
        <f>SUMIF(DRE!$A:$A,'Base CF'!$B84,DRE!AL:AL)</f>
        <v>201079.1</v>
      </c>
      <c r="AN84" s="46">
        <f>SUMIF(DRE!$A:$A,'Base CF'!$B84,DRE!AM:AM)</f>
        <v>521471.13</v>
      </c>
      <c r="AO84" s="46">
        <f>SUMIF(DRE!$A:$A,'Base CF'!$B84,DRE!AN:AN)</f>
        <v>727467.17</v>
      </c>
      <c r="AP84" s="46">
        <f>SUMIF(DRE!$A:$A,'Base CF'!$B84,DRE!AO:AO)</f>
        <v>801201.69</v>
      </c>
      <c r="AQ84" s="46">
        <f>SUMIF(DRE!$A:$A,'Base CF'!$B84,DRE!AP:AP)</f>
        <v>860752.63</v>
      </c>
      <c r="AR84" s="46">
        <f>SUMIF(DRE!$A:$A,'Base CF'!$B84,DRE!AQ:AQ)</f>
        <v>374969.46</v>
      </c>
      <c r="AS84" s="46">
        <f>SUMIF(DRE!$A:$A,'Base CF'!$B84,DRE!AR:AR)</f>
        <v>152700.07999999999</v>
      </c>
      <c r="AT84" s="46">
        <f>SUMIF(DRE!$A:$A,'Base CF'!$B84,DRE!AS:AS)</f>
        <v>249470</v>
      </c>
      <c r="AU84" s="46">
        <f>SUMIF(DRE!$A:$A,'Base CF'!$B84,DRE!AT:AT)</f>
        <v>82398.820000000007</v>
      </c>
      <c r="AV84" s="46">
        <f>SUMIF(DRE!$A:$A,'Base CF'!$B84,DRE!AU:AU)</f>
        <v>59106.26</v>
      </c>
      <c r="AW84" s="46">
        <f>SUMIF(DRE!$A:$A,'Base CF'!$B84,DRE!AV:AV)</f>
        <v>167533.47</v>
      </c>
      <c r="AX84" s="46">
        <f>SUMIF(DRE!$A:$A,'Base CF'!$B84,DRE!AW:AW)</f>
        <v>557746.87</v>
      </c>
      <c r="AY84" s="46">
        <f>SUMIF(DRE!$A:$A,'Base CF'!$B84,DRE!AX:AX)</f>
        <v>714866.57</v>
      </c>
      <c r="AZ84" s="46">
        <f>SUMIF(DRE!$A:$A,'Base CF'!$B84,DRE!AY:AY)</f>
        <v>825</v>
      </c>
      <c r="BA84" s="46">
        <f>SUMIF(DRE!$A:$A,'Base CF'!$B84,DRE!AZ:AZ)</f>
        <v>12512</v>
      </c>
      <c r="BB84" s="46">
        <f>SUMIF(DRE!$A:$A,'Base CF'!$B84,DRE!BA:BA)</f>
        <v>5100</v>
      </c>
      <c r="BC84" s="46">
        <f>SUMIF(DRE!$A:$A,'Base CF'!$B84,DRE!BB:BB)</f>
        <v>25338</v>
      </c>
      <c r="BD84" s="46">
        <f>SUMIF(DRE!$A:$A,'Base CF'!$B84,DRE!BC:BC)</f>
        <v>318658.62</v>
      </c>
      <c r="BE84" s="46">
        <f>SUMIF(DRE!$A:$A,'Base CF'!$B84,DRE!BD:BD)</f>
        <v>215954.6</v>
      </c>
      <c r="BF84" s="46">
        <f>SUMIF(DRE!$A:$A,'Base CF'!$B84,DRE!BE:BE)</f>
        <v>228256.47</v>
      </c>
      <c r="BG84" s="46">
        <f>SUMIF(DRE!$A:$A,'Base CF'!$B84,DRE!BF:BF)</f>
        <v>183494</v>
      </c>
      <c r="BH84" s="46">
        <f>SUMIF(DRE!$A:$A,'Base CF'!$B84,DRE!BG:BG)</f>
        <v>201100</v>
      </c>
      <c r="BI84" s="46">
        <f>SUMIF(DRE!$A:$A,'Base CF'!$B84,DRE!BH:BH)</f>
        <v>466483</v>
      </c>
      <c r="BJ84" s="46">
        <f>SUMIF(DRE!$A:$A,'Base CF'!$B84,DRE!BI:BI)</f>
        <v>80000</v>
      </c>
      <c r="BK84" s="46">
        <f>SUMIF(DRE!$A:$A,'Base CF'!$B84,DRE!BJ:BJ)</f>
        <v>200000</v>
      </c>
      <c r="BL84" s="46">
        <f>SUMIF(DRE!$A:$A,'Base CF'!$B84,DRE!BK:BK)</f>
        <v>0</v>
      </c>
      <c r="BM84" s="46">
        <f>SUMIF(DRE!$A:$A,'Base CF'!$B84,DRE!BL:BL)</f>
        <v>0</v>
      </c>
      <c r="BN84" s="46">
        <f>SUMIF(DRE!$A:$A,'Base CF'!$B84,DRE!BM:BM)</f>
        <v>0</v>
      </c>
      <c r="BO84" s="46">
        <f>SUMIF(DRE!$A:$A,'Base CF'!$B84,DRE!BN:BN)</f>
        <v>0</v>
      </c>
      <c r="BP84" s="46">
        <f>SUMIF(DRE!$A:$A,'Base CF'!$B84,DRE!BO:BO)</f>
        <v>50000</v>
      </c>
      <c r="BQ84" s="46">
        <f>SUMIF(DRE!$A:$A,'Base CF'!$B84,DRE!BP:BP)</f>
        <v>20000</v>
      </c>
      <c r="BR84" s="46">
        <f>SUMIF(DRE!$A:$A,'Base CF'!$B84,DRE!BQ:BQ)</f>
        <v>20000</v>
      </c>
      <c r="BS84" s="46">
        <f>SUMIF(DRE!$A:$A,'Base CF'!$B84,DRE!BR:BR)</f>
        <v>20000</v>
      </c>
      <c r="BT84" s="46">
        <f>SUMIF(DRE!$A:$A,'Base CF'!$B84,DRE!BS:BS)</f>
        <v>320000</v>
      </c>
      <c r="BU84" s="46">
        <f>SUMIF(DRE!$A:$A,'Base CF'!$B84,DRE!BT:BT)</f>
        <v>360000</v>
      </c>
      <c r="BV84" s="46">
        <f>SUMIF(DRE!$A:$A,'Base CF'!$B84,DRE!BU:BU)</f>
        <v>290000</v>
      </c>
      <c r="BW84" s="46">
        <f>SUMIF(DRE!$A:$A,'Base CF'!$B84,DRE!BV:BV)</f>
        <v>0</v>
      </c>
      <c r="BX84" s="46">
        <f>SUMIF(DRE!$A:$A,'Base CF'!$B84,DRE!BW:BW)</f>
        <v>0</v>
      </c>
      <c r="BY84" s="46">
        <f>SUMIF(DRE!$A:$A,'Base CF'!$B84,DRE!BX:BX)</f>
        <v>0</v>
      </c>
      <c r="BZ84" s="46">
        <f>SUMIF(DRE!$A:$A,'Base CF'!$B84,DRE!BY:BY)</f>
        <v>0</v>
      </c>
      <c r="CA84" s="46">
        <f>SUMIF(DRE!$A:$A,'Base CF'!$B84,DRE!BZ:BZ)</f>
        <v>0</v>
      </c>
      <c r="CB84" s="46">
        <f>SUMIF(DRE!$A:$A,'Base CF'!$B84,DRE!CA:CA)</f>
        <v>0</v>
      </c>
      <c r="CC84" s="46">
        <f>SUMIF(DRE!$A:$A,'Base CF'!$B84,DRE!CB:CB)</f>
        <v>20000</v>
      </c>
      <c r="CD84" s="46">
        <f>SUMIF(DRE!$A:$A,'Base CF'!$B84,DRE!CC:CC)</f>
        <v>20000</v>
      </c>
      <c r="CE84" s="46">
        <f>SUMIF(DRE!$A:$A,'Base CF'!$B84,DRE!CD:CD)</f>
        <v>20000</v>
      </c>
      <c r="CF84" s="46">
        <f>SUMIF(DRE!$A:$A,'Base CF'!$B84,DRE!CE:CE)</f>
        <v>120000</v>
      </c>
      <c r="CG84" s="46">
        <f>SUMIF(DRE!$A:$A,'Base CF'!$B84,DRE!CF:CF)</f>
        <v>140000</v>
      </c>
      <c r="CH84" s="46">
        <f>SUMIF(DRE!$A:$A,'Base CF'!$B84,DRE!CG:CG)</f>
        <v>70000</v>
      </c>
      <c r="CI84" s="46">
        <f>SUMIF(DRE!$A:$A,'Base CF'!$B84,DRE!CH:CH)</f>
        <v>0</v>
      </c>
      <c r="CJ84" s="46">
        <f>SUMIF(DRE!$A:$A,'Base CF'!$B84,DRE!CI:CI)</f>
        <v>0</v>
      </c>
      <c r="CK84" s="46">
        <f>SUMIF(DRE!$A:$A,'Base CF'!$B84,DRE!CJ:CJ)</f>
        <v>0</v>
      </c>
      <c r="CL84" s="46">
        <f>SUMIF(DRE!$A:$A,'Base CF'!$B84,DRE!CK:CK)</f>
        <v>0</v>
      </c>
      <c r="CM84" s="46">
        <f>SUMIF(DRE!$A:$A,'Base CF'!$B84,DRE!CL:CL)</f>
        <v>0</v>
      </c>
      <c r="CN84" s="46">
        <f>SUMIF(DRE!$A:$A,'Base CF'!$B84,DRE!CM:CM)</f>
        <v>0</v>
      </c>
      <c r="CO84" s="46">
        <f>SUMIF(DRE!$A:$A,'Base CF'!$B84,DRE!CN:CN)</f>
        <v>20000</v>
      </c>
      <c r="CP84" s="46">
        <f>SUMIF(DRE!$A:$A,'Base CF'!$B84,DRE!CO:CO)</f>
        <v>20000</v>
      </c>
      <c r="CQ84" s="46">
        <f>SUMIF(DRE!$A:$A,'Base CF'!$B84,DRE!CP:CP)</f>
        <v>20000</v>
      </c>
      <c r="CR84" s="46">
        <f>SUMIF(DRE!$A:$A,'Base CF'!$B84,DRE!CQ:CQ)</f>
        <v>120000</v>
      </c>
      <c r="CS84" s="46">
        <f>SUMIF(DRE!$A:$A,'Base CF'!$B84,DRE!CR:CR)</f>
        <v>140000</v>
      </c>
      <c r="CT84" s="46">
        <f>SUMIF(DRE!$A:$A,'Base CF'!$B84,DRE!CS:CS)</f>
        <v>70000</v>
      </c>
      <c r="CU84" s="46">
        <f>SUMIF(DRE!$A:$A,'Base CF'!$B84,DRE!CT:CT)</f>
        <v>0</v>
      </c>
      <c r="CV84" s="46">
        <f>SUMIF(DRE!$A:$A,'Base CF'!$B84,DRE!CU:CU)</f>
        <v>0</v>
      </c>
      <c r="CW84" s="46">
        <f>SUMIF(DRE!$A:$A,'Base CF'!$B84,DRE!CV:CV)</f>
        <v>0</v>
      </c>
      <c r="CX84" s="46">
        <f>SUMIF(DRE!$A:$A,'Base CF'!$B84,DRE!CW:CW)</f>
        <v>0</v>
      </c>
      <c r="CY84" s="46">
        <f>SUMIF(DRE!$A:$A,'Base CF'!$B84,DRE!CX:CX)</f>
        <v>0</v>
      </c>
      <c r="CZ84" s="46">
        <f>SUMIF(DRE!$A:$A,'Base CF'!$B84,DRE!CY:CY)</f>
        <v>0</v>
      </c>
      <c r="DA84" s="46">
        <f>SUMIF(DRE!$A:$A,'Base CF'!$B84,DRE!CZ:CZ)</f>
        <v>20000</v>
      </c>
      <c r="DB84" s="46">
        <f>SUMIF(DRE!$A:$A,'Base CF'!$B84,DRE!DA:DA)</f>
        <v>20000</v>
      </c>
      <c r="DC84" s="46">
        <f>SUMIF(DRE!$A:$A,'Base CF'!$B84,DRE!DB:DB)</f>
        <v>20000</v>
      </c>
      <c r="DD84" s="46">
        <f>SUMIF(DRE!$A:$A,'Base CF'!$B84,DRE!DC:DC)</f>
        <v>120000</v>
      </c>
      <c r="DE84" s="46">
        <f>SUMIF(DRE!$A:$A,'Base CF'!$B84,DRE!DD:DD)</f>
        <v>140000</v>
      </c>
      <c r="DF84" s="46">
        <f>SUMIF(DRE!$A:$A,'Base CF'!$B84,DRE!DE:DE)</f>
        <v>70000</v>
      </c>
    </row>
    <row r="85" spans="2:110" outlineLevel="1">
      <c r="B85" s="37" t="s">
        <v>199</v>
      </c>
      <c r="C85" s="46">
        <f>SUMIF(DRE!$A:$A,'Base CF'!$B85,DRE!B:B)</f>
        <v>115671.03999999999</v>
      </c>
      <c r="D85" s="46">
        <f>SUMIF(DRE!$A:$A,'Base CF'!$B85,DRE!C:C)</f>
        <v>183870.86</v>
      </c>
      <c r="E85" s="46">
        <f>SUMIF(DRE!$A:$A,'Base CF'!$B85,DRE!D:D)</f>
        <v>404281.96</v>
      </c>
      <c r="F85" s="46">
        <f>SUMIF(DRE!$A:$A,'Base CF'!$B85,DRE!E:E)</f>
        <v>174332.73</v>
      </c>
      <c r="G85" s="46">
        <f>SUMIF(DRE!$A:$A,'Base CF'!$B85,DRE!F:F)</f>
        <v>221774.39</v>
      </c>
      <c r="H85" s="46">
        <f>SUMIF(DRE!$A:$A,'Base CF'!$B85,DRE!G:G)</f>
        <v>251642.31</v>
      </c>
      <c r="I85" s="46">
        <f>SUMIF(DRE!$A:$A,'Base CF'!$B85,DRE!H:H)</f>
        <v>709645.98</v>
      </c>
      <c r="J85" s="46">
        <f>SUMIF(DRE!$A:$A,'Base CF'!$B85,DRE!I:I)</f>
        <v>685146.03</v>
      </c>
      <c r="K85" s="46">
        <f>SUMIF(DRE!$A:$A,'Base CF'!$B85,DRE!J:J)</f>
        <v>531211.35</v>
      </c>
      <c r="L85" s="46">
        <f>SUMIF(DRE!$A:$A,'Base CF'!$B85,DRE!K:K)</f>
        <v>707533.86</v>
      </c>
      <c r="M85" s="46">
        <f>SUMIF(DRE!$A:$A,'Base CF'!$B85,DRE!L:L)</f>
        <v>835793.75</v>
      </c>
      <c r="N85" s="46">
        <f>SUMIF(DRE!$A:$A,'Base CF'!$B85,DRE!M:M)</f>
        <v>1636097.46</v>
      </c>
      <c r="O85" s="46">
        <f>SUMIF(DRE!$A:$A,'Base CF'!$B85,DRE!N:N)</f>
        <v>310121.53000000003</v>
      </c>
      <c r="P85" s="46">
        <f>SUMIF(DRE!$A:$A,'Base CF'!$B85,DRE!O:O)</f>
        <v>803435.83000000007</v>
      </c>
      <c r="Q85" s="46">
        <f>SUMIF(DRE!$A:$A,'Base CF'!$B85,DRE!P:P)</f>
        <v>768779.47000000009</v>
      </c>
      <c r="R85" s="46">
        <f>SUMIF(DRE!$A:$A,'Base CF'!$B85,DRE!Q:Q)</f>
        <v>772017.24</v>
      </c>
      <c r="S85" s="46">
        <f>SUMIF(DRE!$A:$A,'Base CF'!$B85,DRE!R:R)</f>
        <v>1017016.46</v>
      </c>
      <c r="T85" s="46">
        <f>SUMIF(DRE!$A:$A,'Base CF'!$B85,DRE!S:S)</f>
        <v>699936.93</v>
      </c>
      <c r="U85" s="46">
        <f>SUMIF(DRE!$A:$A,'Base CF'!$B85,DRE!T:T)</f>
        <v>1056228.3500000001</v>
      </c>
      <c r="V85" s="46">
        <f>SUMIF(DRE!$A:$A,'Base CF'!$B85,DRE!U:U)</f>
        <v>3211182.91</v>
      </c>
      <c r="W85" s="46">
        <f>SUMIF(DRE!$A:$A,'Base CF'!$B85,DRE!V:V)</f>
        <v>1336743.3899999999</v>
      </c>
      <c r="X85" s="46">
        <f>SUMIF(DRE!$A:$A,'Base CF'!$B85,DRE!W:W)</f>
        <v>1747275.1799999997</v>
      </c>
      <c r="Y85" s="46">
        <f>SUMIF(DRE!$A:$A,'Base CF'!$B85,DRE!X:X)</f>
        <v>1691434.89</v>
      </c>
      <c r="Z85" s="46">
        <f>SUMIF(DRE!$A:$A,'Base CF'!$B85,DRE!Y:Y)</f>
        <v>3419866.3899999997</v>
      </c>
      <c r="AA85" s="46">
        <f>SUMIF(DRE!$A:$A,'Base CF'!$B85,DRE!Z:Z)</f>
        <v>98036.53</v>
      </c>
      <c r="AB85" s="46">
        <f>SUMIF(DRE!$A:$A,'Base CF'!$B85,DRE!AA:AA)</f>
        <v>733404.6100000001</v>
      </c>
      <c r="AC85" s="46">
        <f>SUMIF(DRE!$A:$A,'Base CF'!$B85,DRE!AB:AB)</f>
        <v>1117616.77</v>
      </c>
      <c r="AD85" s="46">
        <f>SUMIF(DRE!$A:$A,'Base CF'!$B85,DRE!AC:AC)</f>
        <v>565140.81000000006</v>
      </c>
      <c r="AE85" s="46">
        <f>SUMIF(DRE!$A:$A,'Base CF'!$B85,DRE!AD:AD)</f>
        <v>743288.99</v>
      </c>
      <c r="AF85" s="46">
        <f>SUMIF(DRE!$A:$A,'Base CF'!$B85,DRE!AE:AE)</f>
        <v>516464.68000000005</v>
      </c>
      <c r="AG85" s="46">
        <f>SUMIF(DRE!$A:$A,'Base CF'!$B85,DRE!AF:AF)</f>
        <v>800787.08000000007</v>
      </c>
      <c r="AH85" s="46">
        <f>SUMIF(DRE!$A:$A,'Base CF'!$B85,DRE!AG:AG)</f>
        <v>726120.89999999991</v>
      </c>
      <c r="AI85" s="46">
        <f>SUMIF(DRE!$A:$A,'Base CF'!$B85,DRE!AH:AH)</f>
        <v>1238110.52</v>
      </c>
      <c r="AJ85" s="46">
        <f>SUMIF(DRE!$A:$A,'Base CF'!$B85,DRE!AI:AI)</f>
        <v>871852.41</v>
      </c>
      <c r="AK85" s="46">
        <f>SUMIF(DRE!$A:$A,'Base CF'!$B85,DRE!AJ:AJ)</f>
        <v>1304462.32</v>
      </c>
      <c r="AL85" s="46">
        <f>SUMIF(DRE!$A:$A,'Base CF'!$B85,DRE!AK:AK)</f>
        <v>1853652.9</v>
      </c>
      <c r="AM85" s="46">
        <f>SUMIF(DRE!$A:$A,'Base CF'!$B85,DRE!AL:AL)</f>
        <v>1153761.3799999999</v>
      </c>
      <c r="AN85" s="46">
        <f>SUMIF(DRE!$A:$A,'Base CF'!$B85,DRE!AM:AM)</f>
        <v>-16365.74</v>
      </c>
      <c r="AO85" s="46">
        <f>SUMIF(DRE!$A:$A,'Base CF'!$B85,DRE!AN:AN)</f>
        <v>907779.61</v>
      </c>
      <c r="AP85" s="46">
        <f>SUMIF(DRE!$A:$A,'Base CF'!$B85,DRE!AO:AO)</f>
        <v>930248.66</v>
      </c>
      <c r="AQ85" s="46">
        <f>SUMIF(DRE!$A:$A,'Base CF'!$B85,DRE!AP:AP)</f>
        <v>627584.68000000005</v>
      </c>
      <c r="AR85" s="46">
        <f>SUMIF(DRE!$A:$A,'Base CF'!$B85,DRE!AQ:AQ)</f>
        <v>917403.34</v>
      </c>
      <c r="AS85" s="46">
        <f>SUMIF(DRE!$A:$A,'Base CF'!$B85,DRE!AR:AR)</f>
        <v>170032.31</v>
      </c>
      <c r="AT85" s="46">
        <f>SUMIF(DRE!$A:$A,'Base CF'!$B85,DRE!AS:AS)</f>
        <v>179838.29</v>
      </c>
      <c r="AU85" s="46">
        <f>SUMIF(DRE!$A:$A,'Base CF'!$B85,DRE!AT:AT)</f>
        <v>53125.45</v>
      </c>
      <c r="AV85" s="46">
        <f>SUMIF(DRE!$A:$A,'Base CF'!$B85,DRE!AU:AU)</f>
        <v>232091.96</v>
      </c>
      <c r="AW85" s="46">
        <f>SUMIF(DRE!$A:$A,'Base CF'!$B85,DRE!AV:AV)</f>
        <v>472253.47</v>
      </c>
      <c r="AX85" s="46">
        <f>SUMIF(DRE!$A:$A,'Base CF'!$B85,DRE!AW:AW)</f>
        <v>859643.74</v>
      </c>
      <c r="AY85" s="46">
        <f>SUMIF(DRE!$A:$A,'Base CF'!$B85,DRE!AX:AX)</f>
        <v>-219608.79</v>
      </c>
      <c r="AZ85" s="46">
        <f>SUMIF(DRE!$A:$A,'Base CF'!$B85,DRE!AY:AY)</f>
        <v>131507.59</v>
      </c>
      <c r="BA85" s="46">
        <f>SUMIF(DRE!$A:$A,'Base CF'!$B85,DRE!AZ:AZ)</f>
        <v>518340.47</v>
      </c>
      <c r="BB85" s="46">
        <f>SUMIF(DRE!$A:$A,'Base CF'!$B85,DRE!BA:BA)</f>
        <v>409684.99</v>
      </c>
      <c r="BC85" s="46">
        <f>SUMIF(DRE!$A:$A,'Base CF'!$B85,DRE!BB:BB)</f>
        <v>620582.24</v>
      </c>
      <c r="BD85" s="46">
        <f>SUMIF(DRE!$A:$A,'Base CF'!$B85,DRE!BC:BC)</f>
        <v>233613.66</v>
      </c>
      <c r="BE85" s="46">
        <f>SUMIF(DRE!$A:$A,'Base CF'!$B85,DRE!BD:BD)</f>
        <v>313207.01</v>
      </c>
      <c r="BF85" s="46">
        <f>SUMIF(DRE!$A:$A,'Base CF'!$B85,DRE!BE:BE)</f>
        <v>281658</v>
      </c>
      <c r="BG85" s="46">
        <f>SUMIF(DRE!$A:$A,'Base CF'!$B85,DRE!BF:BF)</f>
        <v>1142157.73</v>
      </c>
      <c r="BH85" s="46">
        <f>SUMIF(DRE!$A:$A,'Base CF'!$B85,DRE!BG:BG)</f>
        <v>736355.33</v>
      </c>
      <c r="BI85" s="46">
        <f>SUMIF(DRE!$A:$A,'Base CF'!$B85,DRE!BH:BH)</f>
        <v>615366.67000000004</v>
      </c>
      <c r="BJ85" s="46">
        <f>SUMIF(DRE!$A:$A,'Base CF'!$B85,DRE!BI:BI)</f>
        <v>580606.56999999995</v>
      </c>
      <c r="BK85" s="46">
        <f>SUMIF(DRE!$A:$A,'Base CF'!$B85,DRE!BJ:BJ)</f>
        <v>424389.24</v>
      </c>
      <c r="BL85" s="46">
        <f>SUMIF(DRE!$A:$A,'Base CF'!$B85,DRE!BK:BK)</f>
        <v>610389.24</v>
      </c>
      <c r="BM85" s="46">
        <f>SUMIF(DRE!$A:$A,'Base CF'!$B85,DRE!BL:BL)</f>
        <v>780589.24</v>
      </c>
      <c r="BN85" s="46">
        <f>SUMIF(DRE!$A:$A,'Base CF'!$B85,DRE!BM:BM)</f>
        <v>1184689.24</v>
      </c>
      <c r="BO85" s="46">
        <f>SUMIF(DRE!$A:$A,'Base CF'!$B85,DRE!BN:BN)</f>
        <v>864889.24</v>
      </c>
      <c r="BP85" s="46">
        <f>SUMIF(DRE!$A:$A,'Base CF'!$B85,DRE!BO:BO)</f>
        <v>1888129.24</v>
      </c>
      <c r="BQ85" s="46">
        <f>SUMIF(DRE!$A:$A,'Base CF'!$B85,DRE!BP:BP)</f>
        <v>1200434.24</v>
      </c>
      <c r="BR85" s="46">
        <f>SUMIF(DRE!$A:$A,'Base CF'!$B85,DRE!BQ:BQ)</f>
        <v>827834.24</v>
      </c>
      <c r="BS85" s="46">
        <f>SUMIF(DRE!$A:$A,'Base CF'!$B85,DRE!BR:BR)</f>
        <v>2854034.24</v>
      </c>
      <c r="BT85" s="46">
        <f>SUMIF(DRE!$A:$A,'Base CF'!$B85,DRE!BS:BS)</f>
        <v>1103334.24</v>
      </c>
      <c r="BU85" s="46">
        <f>SUMIF(DRE!$A:$A,'Base CF'!$B85,DRE!BT:BT)</f>
        <v>830334.24</v>
      </c>
      <c r="BV85" s="46">
        <f>SUMIF(DRE!$A:$A,'Base CF'!$B85,DRE!BU:BU)</f>
        <v>883834.24</v>
      </c>
      <c r="BW85" s="46">
        <f>SUMIF(DRE!$A:$A,'Base CF'!$B85,DRE!BV:BV)</f>
        <v>676602.57</v>
      </c>
      <c r="BX85" s="46">
        <f>SUMIF(DRE!$A:$A,'Base CF'!$B85,DRE!BW:BW)</f>
        <v>650587.56999999995</v>
      </c>
      <c r="BY85" s="46">
        <f>SUMIF(DRE!$A:$A,'Base CF'!$B85,DRE!BX:BX)</f>
        <v>767910.07</v>
      </c>
      <c r="BZ85" s="46">
        <f>SUMIF(DRE!$A:$A,'Base CF'!$B85,DRE!BY:BY)</f>
        <v>1213132.57</v>
      </c>
      <c r="CA85" s="46">
        <f>SUMIF(DRE!$A:$A,'Base CF'!$B85,DRE!BZ:BZ)</f>
        <v>778297.57</v>
      </c>
      <c r="CB85" s="46">
        <f>SUMIF(DRE!$A:$A,'Base CF'!$B85,DRE!CA:CA)</f>
        <v>782120.07</v>
      </c>
      <c r="CC85" s="46">
        <f>SUMIF(DRE!$A:$A,'Base CF'!$B85,DRE!CB:CB)</f>
        <v>1210867.57</v>
      </c>
      <c r="CD85" s="46">
        <f>SUMIF(DRE!$A:$A,'Base CF'!$B85,DRE!CC:CC)</f>
        <v>1465372.57</v>
      </c>
      <c r="CE85" s="46">
        <f>SUMIF(DRE!$A:$A,'Base CF'!$B85,DRE!CD:CD)</f>
        <v>1091735.07</v>
      </c>
      <c r="CF85" s="46">
        <f>SUMIF(DRE!$A:$A,'Base CF'!$B85,DRE!CE:CE)</f>
        <v>853257.57</v>
      </c>
      <c r="CG85" s="46">
        <f>SUMIF(DRE!$A:$A,'Base CF'!$B85,DRE!CF:CF)</f>
        <v>1039622.57</v>
      </c>
      <c r="CH85" s="46">
        <f>SUMIF(DRE!$A:$A,'Base CF'!$B85,DRE!CG:CG)</f>
        <v>1124265.07</v>
      </c>
      <c r="CI85" s="46">
        <f>SUMIF(DRE!$A:$A,'Base CF'!$B85,DRE!CH:CH)</f>
        <v>585218.61</v>
      </c>
      <c r="CJ85" s="46">
        <f>SUMIF(DRE!$A:$A,'Base CF'!$B85,DRE!CI:CI)</f>
        <v>564394.23999999999</v>
      </c>
      <c r="CK85" s="46">
        <f>SUMIF(DRE!$A:$A,'Base CF'!$B85,DRE!CJ:CJ)</f>
        <v>757313.61</v>
      </c>
      <c r="CL85" s="46">
        <f>SUMIF(DRE!$A:$A,'Base CF'!$B85,DRE!CK:CK)</f>
        <v>920804.86</v>
      </c>
      <c r="CM85" s="46">
        <f>SUMIF(DRE!$A:$A,'Base CF'!$B85,DRE!CL:CL)</f>
        <v>667997.99</v>
      </c>
      <c r="CN85" s="46">
        <f>SUMIF(DRE!$A:$A,'Base CF'!$B85,DRE!CM:CM)</f>
        <v>683717.36</v>
      </c>
      <c r="CO85" s="46">
        <f>SUMIF(DRE!$A:$A,'Base CF'!$B85,DRE!CN:CN)</f>
        <v>1244021.1100000001</v>
      </c>
      <c r="CP85" s="46">
        <f>SUMIF(DRE!$A:$A,'Base CF'!$B85,DRE!CO:CO)</f>
        <v>1114941.74</v>
      </c>
      <c r="CQ85" s="46">
        <f>SUMIF(DRE!$A:$A,'Base CF'!$B85,DRE!CP:CP)</f>
        <v>830851.11</v>
      </c>
      <c r="CR85" s="46">
        <f>SUMIF(DRE!$A:$A,'Base CF'!$B85,DRE!CQ:CQ)</f>
        <v>847454.86</v>
      </c>
      <c r="CS85" s="46">
        <f>SUMIF(DRE!$A:$A,'Base CF'!$B85,DRE!CR:CR)</f>
        <v>883722.99</v>
      </c>
      <c r="CT85" s="46">
        <f>SUMIF(DRE!$A:$A,'Base CF'!$B85,DRE!CS:CS)</f>
        <v>1048687.3600000001</v>
      </c>
      <c r="CU85" s="46">
        <f>SUMIF(DRE!$A:$A,'Base CF'!$B85,DRE!CT:CT)</f>
        <v>535450.19999999995</v>
      </c>
      <c r="CV85" s="46">
        <f>SUMIF(DRE!$A:$A,'Base CF'!$B85,DRE!CU:CU)</f>
        <v>510683.7</v>
      </c>
      <c r="CW85" s="46">
        <f>SUMIF(DRE!$A:$A,'Base CF'!$B85,DRE!CV:CV)</f>
        <v>791482.2</v>
      </c>
      <c r="CX85" s="46">
        <f>SUMIF(DRE!$A:$A,'Base CF'!$B85,DRE!CW:CW)</f>
        <v>994433.2</v>
      </c>
      <c r="CY85" s="46">
        <f>SUMIF(DRE!$A:$A,'Base CF'!$B85,DRE!CX:CX)</f>
        <v>881964.7</v>
      </c>
      <c r="CZ85" s="46">
        <f>SUMIF(DRE!$A:$A,'Base CF'!$B85,DRE!CY:CY)</f>
        <v>597639.19999999995</v>
      </c>
      <c r="DA85" s="46">
        <f>SUMIF(DRE!$A:$A,'Base CF'!$B85,DRE!CZ:CZ)</f>
        <v>1250937.2</v>
      </c>
      <c r="DB85" s="46">
        <f>SUMIF(DRE!$A:$A,'Base CF'!$B85,DRE!DA:DA)</f>
        <v>1247302.7</v>
      </c>
      <c r="DC85" s="46">
        <f>SUMIF(DRE!$A:$A,'Base CF'!$B85,DRE!DB:DB)</f>
        <v>668845.19999999995</v>
      </c>
      <c r="DD85" s="46">
        <f>SUMIF(DRE!$A:$A,'Base CF'!$B85,DRE!DC:DC)</f>
        <v>819426.2</v>
      </c>
      <c r="DE85" s="46">
        <f>SUMIF(DRE!$A:$A,'Base CF'!$B85,DRE!DD:DD)</f>
        <v>913177.7</v>
      </c>
      <c r="DF85" s="46">
        <f>SUMIF(DRE!$A:$A,'Base CF'!$B85,DRE!DE:DE)</f>
        <v>977228.2</v>
      </c>
    </row>
    <row r="86" spans="2:110" outlineLevel="1">
      <c r="B86" s="37" t="s">
        <v>203</v>
      </c>
      <c r="C86" s="46">
        <f>SUMIF(DRE!$A:$A,'Base CF'!$B86,DRE!B:B)</f>
        <v>213272.98</v>
      </c>
      <c r="D86" s="46">
        <f>SUMIF(DRE!$A:$A,'Base CF'!$B86,DRE!C:C)</f>
        <v>-68694.17</v>
      </c>
      <c r="E86" s="46">
        <f>SUMIF(DRE!$A:$A,'Base CF'!$B86,DRE!D:D)</f>
        <v>0</v>
      </c>
      <c r="F86" s="46">
        <f>SUMIF(DRE!$A:$A,'Base CF'!$B86,DRE!E:E)</f>
        <v>0</v>
      </c>
      <c r="G86" s="46">
        <f>SUMIF(DRE!$A:$A,'Base CF'!$B86,DRE!F:F)</f>
        <v>0</v>
      </c>
      <c r="H86" s="46">
        <f>SUMIF(DRE!$A:$A,'Base CF'!$B86,DRE!G:G)</f>
        <v>0</v>
      </c>
      <c r="I86" s="46">
        <f>SUMIF(DRE!$A:$A,'Base CF'!$B86,DRE!H:H)</f>
        <v>0</v>
      </c>
      <c r="J86" s="46">
        <f>SUMIF(DRE!$A:$A,'Base CF'!$B86,DRE!I:I)</f>
        <v>0</v>
      </c>
      <c r="K86" s="46">
        <f>SUMIF(DRE!$A:$A,'Base CF'!$B86,DRE!J:J)</f>
        <v>0</v>
      </c>
      <c r="L86" s="46">
        <f>SUMIF(DRE!$A:$A,'Base CF'!$B86,DRE!K:K)</f>
        <v>0</v>
      </c>
      <c r="M86" s="46">
        <f>SUMIF(DRE!$A:$A,'Base CF'!$B86,DRE!L:L)</f>
        <v>0</v>
      </c>
      <c r="N86" s="46">
        <f>SUMIF(DRE!$A:$A,'Base CF'!$B86,DRE!M:M)</f>
        <v>109781.24</v>
      </c>
      <c r="O86" s="46">
        <f>SUMIF(DRE!$A:$A,'Base CF'!$B86,DRE!N:N)</f>
        <v>0</v>
      </c>
      <c r="P86" s="46">
        <f>SUMIF(DRE!$A:$A,'Base CF'!$B86,DRE!O:O)</f>
        <v>112663.05</v>
      </c>
      <c r="Q86" s="46">
        <f>SUMIF(DRE!$A:$A,'Base CF'!$B86,DRE!P:P)</f>
        <v>0</v>
      </c>
      <c r="R86" s="46">
        <f>SUMIF(DRE!$A:$A,'Base CF'!$B86,DRE!Q:Q)</f>
        <v>173230.4</v>
      </c>
      <c r="S86" s="46">
        <f>SUMIF(DRE!$A:$A,'Base CF'!$B86,DRE!R:R)</f>
        <v>0</v>
      </c>
      <c r="T86" s="46">
        <f>SUMIF(DRE!$A:$A,'Base CF'!$B86,DRE!S:S)</f>
        <v>0</v>
      </c>
      <c r="U86" s="46">
        <f>SUMIF(DRE!$A:$A,'Base CF'!$B86,DRE!T:T)</f>
        <v>0</v>
      </c>
      <c r="V86" s="46">
        <f>SUMIF(DRE!$A:$A,'Base CF'!$B86,DRE!U:U)</f>
        <v>0</v>
      </c>
      <c r="W86" s="46">
        <f>SUMIF(DRE!$A:$A,'Base CF'!$B86,DRE!V:V)</f>
        <v>0</v>
      </c>
      <c r="X86" s="46">
        <f>SUMIF(DRE!$A:$A,'Base CF'!$B86,DRE!W:W)</f>
        <v>0</v>
      </c>
      <c r="Y86" s="46">
        <f>SUMIF(DRE!$A:$A,'Base CF'!$B86,DRE!X:X)</f>
        <v>0</v>
      </c>
      <c r="Z86" s="46">
        <f>SUMIF(DRE!$A:$A,'Base CF'!$B86,DRE!Y:Y)</f>
        <v>0</v>
      </c>
      <c r="AA86" s="46">
        <f>SUMIF(DRE!$A:$A,'Base CF'!$B86,DRE!Z:Z)</f>
        <v>0</v>
      </c>
      <c r="AB86" s="46">
        <f>SUMIF(DRE!$A:$A,'Base CF'!$B86,DRE!AA:AA)</f>
        <v>0</v>
      </c>
      <c r="AC86" s="46">
        <f>SUMIF(DRE!$A:$A,'Base CF'!$B86,DRE!AB:AB)</f>
        <v>0</v>
      </c>
      <c r="AD86" s="46">
        <f>SUMIF(DRE!$A:$A,'Base CF'!$B86,DRE!AC:AC)</f>
        <v>0</v>
      </c>
      <c r="AE86" s="46">
        <f>SUMIF(DRE!$A:$A,'Base CF'!$B86,DRE!AD:AD)</f>
        <v>0</v>
      </c>
      <c r="AF86" s="46">
        <f>SUMIF(DRE!$A:$A,'Base CF'!$B86,DRE!AE:AE)</f>
        <v>0</v>
      </c>
      <c r="AG86" s="46">
        <f>SUMIF(DRE!$A:$A,'Base CF'!$B86,DRE!AF:AF)</f>
        <v>0</v>
      </c>
      <c r="AH86" s="46">
        <f>SUMIF(DRE!$A:$A,'Base CF'!$B86,DRE!AG:AG)</f>
        <v>0</v>
      </c>
      <c r="AI86" s="46">
        <f>SUMIF(DRE!$A:$A,'Base CF'!$B86,DRE!AH:AH)</f>
        <v>0</v>
      </c>
      <c r="AJ86" s="46">
        <f>SUMIF(DRE!$A:$A,'Base CF'!$B86,DRE!AI:AI)</f>
        <v>0</v>
      </c>
      <c r="AK86" s="46">
        <f>SUMIF(DRE!$A:$A,'Base CF'!$B86,DRE!AJ:AJ)</f>
        <v>0</v>
      </c>
      <c r="AL86" s="46">
        <f>SUMIF(DRE!$A:$A,'Base CF'!$B86,DRE!AK:AK)</f>
        <v>0</v>
      </c>
      <c r="AM86" s="46">
        <f>SUMIF(DRE!$A:$A,'Base CF'!$B86,DRE!AL:AL)</f>
        <v>0</v>
      </c>
      <c r="AN86" s="46">
        <f>SUMIF(DRE!$A:$A,'Base CF'!$B86,DRE!AM:AM)</f>
        <v>0</v>
      </c>
      <c r="AO86" s="46">
        <f>SUMIF(DRE!$A:$A,'Base CF'!$B86,DRE!AN:AN)</f>
        <v>0</v>
      </c>
      <c r="AP86" s="46">
        <f>SUMIF(DRE!$A:$A,'Base CF'!$B86,DRE!AO:AO)</f>
        <v>0</v>
      </c>
      <c r="AQ86" s="46">
        <f>SUMIF(DRE!$A:$A,'Base CF'!$B86,DRE!AP:AP)</f>
        <v>0</v>
      </c>
      <c r="AR86" s="46">
        <f>SUMIF(DRE!$A:$A,'Base CF'!$B86,DRE!AQ:AQ)</f>
        <v>0</v>
      </c>
      <c r="AS86" s="46">
        <f>SUMIF(DRE!$A:$A,'Base CF'!$B86,DRE!AR:AR)</f>
        <v>731389.84</v>
      </c>
      <c r="AT86" s="46">
        <f>SUMIF(DRE!$A:$A,'Base CF'!$B86,DRE!AS:AS)</f>
        <v>642324.81000000006</v>
      </c>
      <c r="AU86" s="46">
        <f>SUMIF(DRE!$A:$A,'Base CF'!$B86,DRE!AT:AT)</f>
        <v>1253924.58</v>
      </c>
      <c r="AV86" s="46">
        <f>SUMIF(DRE!$A:$A,'Base CF'!$B86,DRE!AU:AU)</f>
        <v>821900.97</v>
      </c>
      <c r="AW86" s="46">
        <f>SUMIF(DRE!$A:$A,'Base CF'!$B86,DRE!AV:AV)</f>
        <v>1244476.1000000001</v>
      </c>
      <c r="AX86" s="46">
        <f>SUMIF(DRE!$A:$A,'Base CF'!$B86,DRE!AW:AW)</f>
        <v>395036.43</v>
      </c>
      <c r="AY86" s="46">
        <f>SUMIF(DRE!$A:$A,'Base CF'!$B86,DRE!AX:AX)</f>
        <v>709557.9</v>
      </c>
      <c r="AZ86" s="46">
        <f>SUMIF(DRE!$A:$A,'Base CF'!$B86,DRE!AY:AY)</f>
        <v>168457.35</v>
      </c>
      <c r="BA86" s="46">
        <f>SUMIF(DRE!$A:$A,'Base CF'!$B86,DRE!AZ:AZ)</f>
        <v>390458.19</v>
      </c>
      <c r="BB86" s="46">
        <f>SUMIF(DRE!$A:$A,'Base CF'!$B86,DRE!BA:BA)</f>
        <v>307131.39</v>
      </c>
      <c r="BC86" s="46">
        <f>SUMIF(DRE!$A:$A,'Base CF'!$B86,DRE!BB:BB)</f>
        <v>324634.98</v>
      </c>
      <c r="BD86" s="46">
        <f>SUMIF(DRE!$A:$A,'Base CF'!$B86,DRE!BC:BC)</f>
        <v>318980.21999999997</v>
      </c>
      <c r="BE86" s="46">
        <f>SUMIF(DRE!$A:$A,'Base CF'!$B86,DRE!BD:BD)</f>
        <v>131740.9</v>
      </c>
      <c r="BF86" s="46">
        <f>SUMIF(DRE!$A:$A,'Base CF'!$B86,DRE!BE:BE)</f>
        <v>271968.81</v>
      </c>
      <c r="BG86" s="46">
        <f>SUMIF(DRE!$A:$A,'Base CF'!$B86,DRE!BF:BF)</f>
        <v>15000</v>
      </c>
      <c r="BH86" s="46">
        <f>SUMIF(DRE!$A:$A,'Base CF'!$B86,DRE!BG:BG)</f>
        <v>9950.26</v>
      </c>
      <c r="BI86" s="46">
        <f>SUMIF(DRE!$A:$A,'Base CF'!$B86,DRE!BH:BH)</f>
        <v>5020</v>
      </c>
      <c r="BJ86" s="46">
        <f>SUMIF(DRE!$A:$A,'Base CF'!$B86,DRE!BI:BI)</f>
        <v>21060</v>
      </c>
      <c r="BK86" s="46">
        <f>SUMIF(DRE!$A:$A,'Base CF'!$B86,DRE!BJ:BJ)</f>
        <v>0</v>
      </c>
      <c r="BL86" s="46">
        <f>SUMIF(DRE!$A:$A,'Base CF'!$B86,DRE!BK:BK)</f>
        <v>0</v>
      </c>
      <c r="BM86" s="46">
        <f>SUMIF(DRE!$A:$A,'Base CF'!$B86,DRE!BL:BL)</f>
        <v>0</v>
      </c>
      <c r="BN86" s="46">
        <f>SUMIF(DRE!$A:$A,'Base CF'!$B86,DRE!BM:BM)</f>
        <v>0</v>
      </c>
      <c r="BO86" s="46">
        <f>SUMIF(DRE!$A:$A,'Base CF'!$B86,DRE!BN:BN)</f>
        <v>0</v>
      </c>
      <c r="BP86" s="46">
        <f>SUMIF(DRE!$A:$A,'Base CF'!$B86,DRE!BO:BO)</f>
        <v>0</v>
      </c>
      <c r="BQ86" s="46">
        <f>SUMIF(DRE!$A:$A,'Base CF'!$B86,DRE!BP:BP)</f>
        <v>0</v>
      </c>
      <c r="BR86" s="46">
        <f>SUMIF(DRE!$A:$A,'Base CF'!$B86,DRE!BQ:BQ)</f>
        <v>0</v>
      </c>
      <c r="BS86" s="46">
        <f>SUMIF(DRE!$A:$A,'Base CF'!$B86,DRE!BR:BR)</f>
        <v>0</v>
      </c>
      <c r="BT86" s="46">
        <f>SUMIF(DRE!$A:$A,'Base CF'!$B86,DRE!BS:BS)</f>
        <v>0</v>
      </c>
      <c r="BU86" s="46">
        <f>SUMIF(DRE!$A:$A,'Base CF'!$B86,DRE!BT:BT)</f>
        <v>0</v>
      </c>
      <c r="BV86" s="46">
        <f>SUMIF(DRE!$A:$A,'Base CF'!$B86,DRE!BU:BU)</f>
        <v>0</v>
      </c>
      <c r="BW86" s="46">
        <f>SUMIF(DRE!$A:$A,'Base CF'!$B86,DRE!BV:BV)</f>
        <v>0</v>
      </c>
      <c r="BX86" s="46">
        <f>SUMIF(DRE!$A:$A,'Base CF'!$B86,DRE!BW:BW)</f>
        <v>0</v>
      </c>
      <c r="BY86" s="46">
        <f>SUMIF(DRE!$A:$A,'Base CF'!$B86,DRE!BX:BX)</f>
        <v>0</v>
      </c>
      <c r="BZ86" s="46">
        <f>SUMIF(DRE!$A:$A,'Base CF'!$B86,DRE!BY:BY)</f>
        <v>0</v>
      </c>
      <c r="CA86" s="46">
        <f>SUMIF(DRE!$A:$A,'Base CF'!$B86,DRE!BZ:BZ)</f>
        <v>0</v>
      </c>
      <c r="CB86" s="46">
        <f>SUMIF(DRE!$A:$A,'Base CF'!$B86,DRE!CA:CA)</f>
        <v>0</v>
      </c>
      <c r="CC86" s="46">
        <f>SUMIF(DRE!$A:$A,'Base CF'!$B86,DRE!CB:CB)</f>
        <v>0</v>
      </c>
      <c r="CD86" s="46">
        <f>SUMIF(DRE!$A:$A,'Base CF'!$B86,DRE!CC:CC)</f>
        <v>0</v>
      </c>
      <c r="CE86" s="46">
        <f>SUMIF(DRE!$A:$A,'Base CF'!$B86,DRE!CD:CD)</f>
        <v>0</v>
      </c>
      <c r="CF86" s="46">
        <f>SUMIF(DRE!$A:$A,'Base CF'!$B86,DRE!CE:CE)</f>
        <v>0</v>
      </c>
      <c r="CG86" s="46">
        <f>SUMIF(DRE!$A:$A,'Base CF'!$B86,DRE!CF:CF)</f>
        <v>0</v>
      </c>
      <c r="CH86" s="46">
        <f>SUMIF(DRE!$A:$A,'Base CF'!$B86,DRE!CG:CG)</f>
        <v>0</v>
      </c>
      <c r="CI86" s="46">
        <f>SUMIF(DRE!$A:$A,'Base CF'!$B86,DRE!CH:CH)</f>
        <v>0</v>
      </c>
      <c r="CJ86" s="46">
        <f>SUMIF(DRE!$A:$A,'Base CF'!$B86,DRE!CI:CI)</f>
        <v>0</v>
      </c>
      <c r="CK86" s="46">
        <f>SUMIF(DRE!$A:$A,'Base CF'!$B86,DRE!CJ:CJ)</f>
        <v>0</v>
      </c>
      <c r="CL86" s="46">
        <f>SUMIF(DRE!$A:$A,'Base CF'!$B86,DRE!CK:CK)</f>
        <v>0</v>
      </c>
      <c r="CM86" s="46">
        <f>SUMIF(DRE!$A:$A,'Base CF'!$B86,DRE!CL:CL)</f>
        <v>0</v>
      </c>
      <c r="CN86" s="46">
        <f>SUMIF(DRE!$A:$A,'Base CF'!$B86,DRE!CM:CM)</f>
        <v>0</v>
      </c>
      <c r="CO86" s="46">
        <f>SUMIF(DRE!$A:$A,'Base CF'!$B86,DRE!CN:CN)</f>
        <v>0</v>
      </c>
      <c r="CP86" s="46">
        <f>SUMIF(DRE!$A:$A,'Base CF'!$B86,DRE!CO:CO)</f>
        <v>0</v>
      </c>
      <c r="CQ86" s="46">
        <f>SUMIF(DRE!$A:$A,'Base CF'!$B86,DRE!CP:CP)</f>
        <v>0</v>
      </c>
      <c r="CR86" s="46">
        <f>SUMIF(DRE!$A:$A,'Base CF'!$B86,DRE!CQ:CQ)</f>
        <v>0</v>
      </c>
      <c r="CS86" s="46">
        <f>SUMIF(DRE!$A:$A,'Base CF'!$B86,DRE!CR:CR)</f>
        <v>0</v>
      </c>
      <c r="CT86" s="46">
        <f>SUMIF(DRE!$A:$A,'Base CF'!$B86,DRE!CS:CS)</f>
        <v>0</v>
      </c>
      <c r="CU86" s="46">
        <f>SUMIF(DRE!$A:$A,'Base CF'!$B86,DRE!CT:CT)</f>
        <v>0</v>
      </c>
      <c r="CV86" s="46">
        <f>SUMIF(DRE!$A:$A,'Base CF'!$B86,DRE!CU:CU)</f>
        <v>0</v>
      </c>
      <c r="CW86" s="46">
        <f>SUMIF(DRE!$A:$A,'Base CF'!$B86,DRE!CV:CV)</f>
        <v>0</v>
      </c>
      <c r="CX86" s="46">
        <f>SUMIF(DRE!$A:$A,'Base CF'!$B86,DRE!CW:CW)</f>
        <v>0</v>
      </c>
      <c r="CY86" s="46">
        <f>SUMIF(DRE!$A:$A,'Base CF'!$B86,DRE!CX:CX)</f>
        <v>0</v>
      </c>
      <c r="CZ86" s="46">
        <f>SUMIF(DRE!$A:$A,'Base CF'!$B86,DRE!CY:CY)</f>
        <v>0</v>
      </c>
      <c r="DA86" s="46">
        <f>SUMIF(DRE!$A:$A,'Base CF'!$B86,DRE!CZ:CZ)</f>
        <v>0</v>
      </c>
      <c r="DB86" s="46">
        <f>SUMIF(DRE!$A:$A,'Base CF'!$B86,DRE!DA:DA)</f>
        <v>0</v>
      </c>
      <c r="DC86" s="46">
        <f>SUMIF(DRE!$A:$A,'Base CF'!$B86,DRE!DB:DB)</f>
        <v>0</v>
      </c>
      <c r="DD86" s="46">
        <f>SUMIF(DRE!$A:$A,'Base CF'!$B86,DRE!DC:DC)</f>
        <v>0</v>
      </c>
      <c r="DE86" s="46">
        <f>SUMIF(DRE!$A:$A,'Base CF'!$B86,DRE!DD:DD)</f>
        <v>0</v>
      </c>
      <c r="DF86" s="46">
        <f>SUMIF(DRE!$A:$A,'Base CF'!$B86,DRE!DE:DE)</f>
        <v>0</v>
      </c>
    </row>
    <row r="87" spans="2:110" outlineLevel="1">
      <c r="B87" s="37" t="s">
        <v>239</v>
      </c>
      <c r="C87" s="46">
        <f>SUMIF(DRE!$A:$A,'Base CF'!$B87,DRE!B:B)</f>
        <v>41761.93</v>
      </c>
      <c r="D87" s="46">
        <f>SUMIF(DRE!$A:$A,'Base CF'!$B87,DRE!C:C)</f>
        <v>-6310.62</v>
      </c>
      <c r="E87" s="46">
        <f>SUMIF(DRE!$A:$A,'Base CF'!$B87,DRE!D:D)</f>
        <v>31008.799999999999</v>
      </c>
      <c r="F87" s="46">
        <f>SUMIF(DRE!$A:$A,'Base CF'!$B87,DRE!E:E)</f>
        <v>22181.73</v>
      </c>
      <c r="G87" s="46">
        <f>SUMIF(DRE!$A:$A,'Base CF'!$B87,DRE!F:F)</f>
        <v>24170.82</v>
      </c>
      <c r="H87" s="46">
        <f>SUMIF(DRE!$A:$A,'Base CF'!$B87,DRE!G:G)</f>
        <v>4375.96</v>
      </c>
      <c r="I87" s="46">
        <f>SUMIF(DRE!$A:$A,'Base CF'!$B87,DRE!H:H)</f>
        <v>30602.2</v>
      </c>
      <c r="J87" s="46">
        <f>SUMIF(DRE!$A:$A,'Base CF'!$B87,DRE!I:I)</f>
        <v>45020.52</v>
      </c>
      <c r="K87" s="46">
        <f>SUMIF(DRE!$A:$A,'Base CF'!$B87,DRE!J:J)</f>
        <v>32914.629999999997</v>
      </c>
      <c r="L87" s="46">
        <f>SUMIF(DRE!$A:$A,'Base CF'!$B87,DRE!K:K)</f>
        <v>31420.02</v>
      </c>
      <c r="M87" s="46">
        <f>SUMIF(DRE!$A:$A,'Base CF'!$B87,DRE!L:L)</f>
        <v>34223.51</v>
      </c>
      <c r="N87" s="46">
        <f>SUMIF(DRE!$A:$A,'Base CF'!$B87,DRE!M:M)</f>
        <v>36588.9</v>
      </c>
      <c r="O87" s="46">
        <f>SUMIF(DRE!$A:$A,'Base CF'!$B87,DRE!N:N)</f>
        <v>25920.68</v>
      </c>
      <c r="P87" s="46">
        <f>SUMIF(DRE!$A:$A,'Base CF'!$B87,DRE!O:O)</f>
        <v>48193.889999999992</v>
      </c>
      <c r="Q87" s="46">
        <f>SUMIF(DRE!$A:$A,'Base CF'!$B87,DRE!P:P)</f>
        <v>12142.35</v>
      </c>
      <c r="R87" s="46">
        <f>SUMIF(DRE!$A:$A,'Base CF'!$B87,DRE!Q:Q)</f>
        <v>46819.020000000004</v>
      </c>
      <c r="S87" s="46">
        <f>SUMIF(DRE!$A:$A,'Base CF'!$B87,DRE!R:R)</f>
        <v>43462.380000000005</v>
      </c>
      <c r="T87" s="46">
        <f>SUMIF(DRE!$A:$A,'Base CF'!$B87,DRE!S:S)</f>
        <v>11256.64</v>
      </c>
      <c r="U87" s="46">
        <f>SUMIF(DRE!$A:$A,'Base CF'!$B87,DRE!T:T)</f>
        <v>46609.86</v>
      </c>
      <c r="V87" s="46">
        <f>SUMIF(DRE!$A:$A,'Base CF'!$B87,DRE!U:U)</f>
        <v>51266.49</v>
      </c>
      <c r="W87" s="46">
        <f>SUMIF(DRE!$A:$A,'Base CF'!$B87,DRE!V:V)</f>
        <v>71586.55</v>
      </c>
      <c r="X87" s="46">
        <f>SUMIF(DRE!$A:$A,'Base CF'!$B87,DRE!W:W)</f>
        <v>8149.6</v>
      </c>
      <c r="Y87" s="46">
        <f>SUMIF(DRE!$A:$A,'Base CF'!$B87,DRE!X:X)</f>
        <v>86951.93</v>
      </c>
      <c r="Z87" s="46">
        <f>SUMIF(DRE!$A:$A,'Base CF'!$B87,DRE!Y:Y)</f>
        <v>51445.929999999993</v>
      </c>
      <c r="AA87" s="46">
        <f>SUMIF(DRE!$A:$A,'Base CF'!$B87,DRE!Z:Z)</f>
        <v>78058.97</v>
      </c>
      <c r="AB87" s="46">
        <f>SUMIF(DRE!$A:$A,'Base CF'!$B87,DRE!AA:AA)</f>
        <v>58836.520000000004</v>
      </c>
      <c r="AC87" s="46">
        <f>SUMIF(DRE!$A:$A,'Base CF'!$B87,DRE!AB:AB)</f>
        <v>136270.62</v>
      </c>
      <c r="AD87" s="46">
        <f>SUMIF(DRE!$A:$A,'Base CF'!$B87,DRE!AC:AC)</f>
        <v>38440.14</v>
      </c>
      <c r="AE87" s="46">
        <f>SUMIF(DRE!$A:$A,'Base CF'!$B87,DRE!AD:AD)</f>
        <v>68908.72</v>
      </c>
      <c r="AF87" s="46">
        <f>SUMIF(DRE!$A:$A,'Base CF'!$B87,DRE!AE:AE)</f>
        <v>39924.83</v>
      </c>
      <c r="AG87" s="46">
        <f>SUMIF(DRE!$A:$A,'Base CF'!$B87,DRE!AF:AF)</f>
        <v>56870.459999999992</v>
      </c>
      <c r="AH87" s="46">
        <f>SUMIF(DRE!$A:$A,'Base CF'!$B87,DRE!AG:AG)</f>
        <v>90477.119999999995</v>
      </c>
      <c r="AI87" s="46">
        <f>SUMIF(DRE!$A:$A,'Base CF'!$B87,DRE!AH:AH)</f>
        <v>27498.639999999999</v>
      </c>
      <c r="AJ87" s="46">
        <f>SUMIF(DRE!$A:$A,'Base CF'!$B87,DRE!AI:AI)</f>
        <v>47262.07</v>
      </c>
      <c r="AK87" s="46">
        <f>SUMIF(DRE!$A:$A,'Base CF'!$B87,DRE!AJ:AJ)</f>
        <v>75268.599999999991</v>
      </c>
      <c r="AL87" s="46">
        <f>SUMIF(DRE!$A:$A,'Base CF'!$B87,DRE!AK:AK)</f>
        <v>51579.78</v>
      </c>
      <c r="AM87" s="46">
        <f>SUMIF(DRE!$A:$A,'Base CF'!$B87,DRE!AL:AL)</f>
        <v>41969.39</v>
      </c>
      <c r="AN87" s="46">
        <f>SUMIF(DRE!$A:$A,'Base CF'!$B87,DRE!AM:AM)</f>
        <v>31571.93</v>
      </c>
      <c r="AO87" s="46">
        <f>SUMIF(DRE!$A:$A,'Base CF'!$B87,DRE!AN:AN)</f>
        <v>51560.18</v>
      </c>
      <c r="AP87" s="46">
        <f>SUMIF(DRE!$A:$A,'Base CF'!$B87,DRE!AO:AO)</f>
        <v>25294.54</v>
      </c>
      <c r="AQ87" s="46">
        <f>SUMIF(DRE!$A:$A,'Base CF'!$B87,DRE!AP:AP)</f>
        <v>53141.65</v>
      </c>
      <c r="AR87" s="46">
        <f>SUMIF(DRE!$A:$A,'Base CF'!$B87,DRE!AQ:AQ)</f>
        <v>43890.86</v>
      </c>
      <c r="AS87" s="46">
        <f>SUMIF(DRE!$A:$A,'Base CF'!$B87,DRE!AR:AR)</f>
        <v>23694.51</v>
      </c>
      <c r="AT87" s="46">
        <f>SUMIF(DRE!$A:$A,'Base CF'!$B87,DRE!AS:AS)</f>
        <v>59446.5</v>
      </c>
      <c r="AU87" s="46">
        <f>SUMIF(DRE!$A:$A,'Base CF'!$B87,DRE!AT:AT)</f>
        <v>36955.71</v>
      </c>
      <c r="AV87" s="46">
        <f>SUMIF(DRE!$A:$A,'Base CF'!$B87,DRE!AU:AU)</f>
        <v>64261.34</v>
      </c>
      <c r="AW87" s="46">
        <f>SUMIF(DRE!$A:$A,'Base CF'!$B87,DRE!AV:AV)</f>
        <v>51078.95</v>
      </c>
      <c r="AX87" s="46">
        <f>SUMIF(DRE!$A:$A,'Base CF'!$B87,DRE!AW:AW)</f>
        <v>23143.86</v>
      </c>
      <c r="AY87" s="46">
        <f>SUMIF(DRE!$A:$A,'Base CF'!$B87,DRE!AX:AX)</f>
        <v>31772.31</v>
      </c>
      <c r="AZ87" s="46">
        <f>SUMIF(DRE!$A:$A,'Base CF'!$B87,DRE!AY:AY)</f>
        <v>25468.99</v>
      </c>
      <c r="BA87" s="46">
        <f>SUMIF(DRE!$A:$A,'Base CF'!$B87,DRE!AZ:AZ)</f>
        <v>29507.84</v>
      </c>
      <c r="BB87" s="46">
        <f>SUMIF(DRE!$A:$A,'Base CF'!$B87,DRE!BA:BA)</f>
        <v>30615.1</v>
      </c>
      <c r="BC87" s="46">
        <f>SUMIF(DRE!$A:$A,'Base CF'!$B87,DRE!BB:BB)</f>
        <v>30305.27</v>
      </c>
      <c r="BD87" s="46">
        <f>SUMIF(DRE!$A:$A,'Base CF'!$B87,DRE!BC:BC)</f>
        <v>32041.52</v>
      </c>
      <c r="BE87" s="46">
        <f>SUMIF(DRE!$A:$A,'Base CF'!$B87,DRE!BD:BD)</f>
        <v>29071.83</v>
      </c>
      <c r="BF87" s="46">
        <f>SUMIF(DRE!$A:$A,'Base CF'!$B87,DRE!BE:BE)</f>
        <v>36350.51</v>
      </c>
      <c r="BG87" s="46">
        <f>SUMIF(DRE!$A:$A,'Base CF'!$B87,DRE!BF:BF)</f>
        <v>10000</v>
      </c>
      <c r="BH87" s="46">
        <f>SUMIF(DRE!$A:$A,'Base CF'!$B87,DRE!BG:BG)</f>
        <v>13000</v>
      </c>
      <c r="BI87" s="46">
        <f>SUMIF(DRE!$A:$A,'Base CF'!$B87,DRE!BH:BH)</f>
        <v>10000</v>
      </c>
      <c r="BJ87" s="46">
        <f>SUMIF(DRE!$A:$A,'Base CF'!$B87,DRE!BI:BI)</f>
        <v>0</v>
      </c>
      <c r="BK87" s="46">
        <f>SUMIF(DRE!$A:$A,'Base CF'!$B87,DRE!BJ:BJ)</f>
        <v>15000</v>
      </c>
      <c r="BL87" s="46">
        <f>SUMIF(DRE!$A:$A,'Base CF'!$B87,DRE!BK:BK)</f>
        <v>15000</v>
      </c>
      <c r="BM87" s="46">
        <f>SUMIF(DRE!$A:$A,'Base CF'!$B87,DRE!BL:BL)</f>
        <v>15000</v>
      </c>
      <c r="BN87" s="46">
        <f>SUMIF(DRE!$A:$A,'Base CF'!$B87,DRE!BM:BM)</f>
        <v>25000</v>
      </c>
      <c r="BO87" s="46">
        <f>SUMIF(DRE!$A:$A,'Base CF'!$B87,DRE!BN:BN)</f>
        <v>15000</v>
      </c>
      <c r="BP87" s="46">
        <f>SUMIF(DRE!$A:$A,'Base CF'!$B87,DRE!BO:BO)</f>
        <v>25000</v>
      </c>
      <c r="BQ87" s="46">
        <f>SUMIF(DRE!$A:$A,'Base CF'!$B87,DRE!BP:BP)</f>
        <v>25000</v>
      </c>
      <c r="BR87" s="46">
        <f>SUMIF(DRE!$A:$A,'Base CF'!$B87,DRE!BQ:BQ)</f>
        <v>15000</v>
      </c>
      <c r="BS87" s="46">
        <f>SUMIF(DRE!$A:$A,'Base CF'!$B87,DRE!BR:BR)</f>
        <v>15000</v>
      </c>
      <c r="BT87" s="46">
        <f>SUMIF(DRE!$A:$A,'Base CF'!$B87,DRE!BS:BS)</f>
        <v>15000</v>
      </c>
      <c r="BU87" s="46">
        <f>SUMIF(DRE!$A:$A,'Base CF'!$B87,DRE!BT:BT)</f>
        <v>15000</v>
      </c>
      <c r="BV87" s="46">
        <f>SUMIF(DRE!$A:$A,'Base CF'!$B87,DRE!BU:BU)</f>
        <v>25000</v>
      </c>
      <c r="BW87" s="46">
        <f>SUMIF(DRE!$A:$A,'Base CF'!$B87,DRE!BV:BV)</f>
        <v>30000</v>
      </c>
      <c r="BX87" s="46">
        <f>SUMIF(DRE!$A:$A,'Base CF'!$B87,DRE!BW:BW)</f>
        <v>30000</v>
      </c>
      <c r="BY87" s="46">
        <f>SUMIF(DRE!$A:$A,'Base CF'!$B87,DRE!BX:BX)</f>
        <v>30000</v>
      </c>
      <c r="BZ87" s="46">
        <f>SUMIF(DRE!$A:$A,'Base CF'!$B87,DRE!BY:BY)</f>
        <v>30000</v>
      </c>
      <c r="CA87" s="46">
        <f>SUMIF(DRE!$A:$A,'Base CF'!$B87,DRE!BZ:BZ)</f>
        <v>30000</v>
      </c>
      <c r="CB87" s="46">
        <f>SUMIF(DRE!$A:$A,'Base CF'!$B87,DRE!CA:CA)</f>
        <v>30000</v>
      </c>
      <c r="CC87" s="46">
        <f>SUMIF(DRE!$A:$A,'Base CF'!$B87,DRE!CB:CB)</f>
        <v>40000</v>
      </c>
      <c r="CD87" s="46">
        <f>SUMIF(DRE!$A:$A,'Base CF'!$B87,DRE!CC:CC)</f>
        <v>30000</v>
      </c>
      <c r="CE87" s="46">
        <f>SUMIF(DRE!$A:$A,'Base CF'!$B87,DRE!CD:CD)</f>
        <v>30000</v>
      </c>
      <c r="CF87" s="46">
        <f>SUMIF(DRE!$A:$A,'Base CF'!$B87,DRE!CE:CE)</f>
        <v>30000</v>
      </c>
      <c r="CG87" s="46">
        <f>SUMIF(DRE!$A:$A,'Base CF'!$B87,DRE!CF:CF)</f>
        <v>30000</v>
      </c>
      <c r="CH87" s="46">
        <f>SUMIF(DRE!$A:$A,'Base CF'!$B87,DRE!CG:CG)</f>
        <v>30000</v>
      </c>
      <c r="CI87" s="46">
        <f>SUMIF(DRE!$A:$A,'Base CF'!$B87,DRE!CH:CH)</f>
        <v>30000</v>
      </c>
      <c r="CJ87" s="46">
        <f>SUMIF(DRE!$A:$A,'Base CF'!$B87,DRE!CI:CI)</f>
        <v>30000</v>
      </c>
      <c r="CK87" s="46">
        <f>SUMIF(DRE!$A:$A,'Base CF'!$B87,DRE!CJ:CJ)</f>
        <v>30000</v>
      </c>
      <c r="CL87" s="46">
        <f>SUMIF(DRE!$A:$A,'Base CF'!$B87,DRE!CK:CK)</f>
        <v>30000</v>
      </c>
      <c r="CM87" s="46">
        <f>SUMIF(DRE!$A:$A,'Base CF'!$B87,DRE!CL:CL)</f>
        <v>30000</v>
      </c>
      <c r="CN87" s="46">
        <f>SUMIF(DRE!$A:$A,'Base CF'!$B87,DRE!CM:CM)</f>
        <v>30000</v>
      </c>
      <c r="CO87" s="46">
        <f>SUMIF(DRE!$A:$A,'Base CF'!$B87,DRE!CN:CN)</f>
        <v>40000</v>
      </c>
      <c r="CP87" s="46">
        <f>SUMIF(DRE!$A:$A,'Base CF'!$B87,DRE!CO:CO)</f>
        <v>30000</v>
      </c>
      <c r="CQ87" s="46">
        <f>SUMIF(DRE!$A:$A,'Base CF'!$B87,DRE!CP:CP)</f>
        <v>30000</v>
      </c>
      <c r="CR87" s="46">
        <f>SUMIF(DRE!$A:$A,'Base CF'!$B87,DRE!CQ:CQ)</f>
        <v>30000</v>
      </c>
      <c r="CS87" s="46">
        <f>SUMIF(DRE!$A:$A,'Base CF'!$B87,DRE!CR:CR)</f>
        <v>30000</v>
      </c>
      <c r="CT87" s="46">
        <f>SUMIF(DRE!$A:$A,'Base CF'!$B87,DRE!CS:CS)</f>
        <v>30000</v>
      </c>
      <c r="CU87" s="46">
        <f>SUMIF(DRE!$A:$A,'Base CF'!$B87,DRE!CT:CT)</f>
        <v>30000</v>
      </c>
      <c r="CV87" s="46">
        <f>SUMIF(DRE!$A:$A,'Base CF'!$B87,DRE!CU:CU)</f>
        <v>30000</v>
      </c>
      <c r="CW87" s="46">
        <f>SUMIF(DRE!$A:$A,'Base CF'!$B87,DRE!CV:CV)</f>
        <v>30000</v>
      </c>
      <c r="CX87" s="46">
        <f>SUMIF(DRE!$A:$A,'Base CF'!$B87,DRE!CW:CW)</f>
        <v>30000</v>
      </c>
      <c r="CY87" s="46">
        <f>SUMIF(DRE!$A:$A,'Base CF'!$B87,DRE!CX:CX)</f>
        <v>30000</v>
      </c>
      <c r="CZ87" s="46">
        <f>SUMIF(DRE!$A:$A,'Base CF'!$B87,DRE!CY:CY)</f>
        <v>30000</v>
      </c>
      <c r="DA87" s="46">
        <f>SUMIF(DRE!$A:$A,'Base CF'!$B87,DRE!CZ:CZ)</f>
        <v>40000</v>
      </c>
      <c r="DB87" s="46">
        <f>SUMIF(DRE!$A:$A,'Base CF'!$B87,DRE!DA:DA)</f>
        <v>30000</v>
      </c>
      <c r="DC87" s="46">
        <f>SUMIF(DRE!$A:$A,'Base CF'!$B87,DRE!DB:DB)</f>
        <v>30000</v>
      </c>
      <c r="DD87" s="46">
        <f>SUMIF(DRE!$A:$A,'Base CF'!$B87,DRE!DC:DC)</f>
        <v>30000</v>
      </c>
      <c r="DE87" s="46">
        <f>SUMIF(DRE!$A:$A,'Base CF'!$B87,DRE!DD:DD)</f>
        <v>30000</v>
      </c>
      <c r="DF87" s="46">
        <f>SUMIF(DRE!$A:$A,'Base CF'!$B87,DRE!DE:DE)</f>
        <v>30000</v>
      </c>
    </row>
    <row r="88" spans="2:110" outlineLevel="1">
      <c r="B88" s="37" t="s">
        <v>202</v>
      </c>
      <c r="C88" s="46">
        <f>SUMIF(DRE!$A:$A,'Base CF'!$B88,DRE!B:B)</f>
        <v>0</v>
      </c>
      <c r="D88" s="46">
        <f>SUMIF(DRE!$A:$A,'Base CF'!$B88,DRE!C:C)</f>
        <v>0</v>
      </c>
      <c r="E88" s="46">
        <f>SUMIF(DRE!$A:$A,'Base CF'!$B88,DRE!D:D)</f>
        <v>0</v>
      </c>
      <c r="F88" s="46">
        <f>SUMIF(DRE!$A:$A,'Base CF'!$B88,DRE!E:E)</f>
        <v>0</v>
      </c>
      <c r="G88" s="46">
        <f>SUMIF(DRE!$A:$A,'Base CF'!$B88,DRE!F:F)</f>
        <v>0</v>
      </c>
      <c r="H88" s="46">
        <f>SUMIF(DRE!$A:$A,'Base CF'!$B88,DRE!G:G)</f>
        <v>0</v>
      </c>
      <c r="I88" s="46">
        <f>SUMIF(DRE!$A:$A,'Base CF'!$B88,DRE!H:H)</f>
        <v>0</v>
      </c>
      <c r="J88" s="46">
        <f>SUMIF(DRE!$A:$A,'Base CF'!$B88,DRE!I:I)</f>
        <v>0</v>
      </c>
      <c r="K88" s="46">
        <f>SUMIF(DRE!$A:$A,'Base CF'!$B88,DRE!J:J)</f>
        <v>0</v>
      </c>
      <c r="L88" s="46">
        <f>SUMIF(DRE!$A:$A,'Base CF'!$B88,DRE!K:K)</f>
        <v>0</v>
      </c>
      <c r="M88" s="46">
        <f>SUMIF(DRE!$A:$A,'Base CF'!$B88,DRE!L:L)</f>
        <v>325808.59000000003</v>
      </c>
      <c r="N88" s="46">
        <f>SUMIF(DRE!$A:$A,'Base CF'!$B88,DRE!M:M)</f>
        <v>18000</v>
      </c>
      <c r="O88" s="46">
        <f>SUMIF(DRE!$A:$A,'Base CF'!$B88,DRE!N:N)</f>
        <v>0</v>
      </c>
      <c r="P88" s="46">
        <f>SUMIF(DRE!$A:$A,'Base CF'!$B88,DRE!O:O)</f>
        <v>127000</v>
      </c>
      <c r="Q88" s="46">
        <f>SUMIF(DRE!$A:$A,'Base CF'!$B88,DRE!P:P)</f>
        <v>22000</v>
      </c>
      <c r="R88" s="46">
        <f>SUMIF(DRE!$A:$A,'Base CF'!$B88,DRE!Q:Q)</f>
        <v>0</v>
      </c>
      <c r="S88" s="46">
        <f>SUMIF(DRE!$A:$A,'Base CF'!$B88,DRE!R:R)</f>
        <v>0</v>
      </c>
      <c r="T88" s="46">
        <f>SUMIF(DRE!$A:$A,'Base CF'!$B88,DRE!S:S)</f>
        <v>0</v>
      </c>
      <c r="U88" s="46">
        <f>SUMIF(DRE!$A:$A,'Base CF'!$B88,DRE!T:T)</f>
        <v>0</v>
      </c>
      <c r="V88" s="46">
        <f>SUMIF(DRE!$A:$A,'Base CF'!$B88,DRE!U:U)</f>
        <v>0</v>
      </c>
      <c r="W88" s="46">
        <f>SUMIF(DRE!$A:$A,'Base CF'!$B88,DRE!V:V)</f>
        <v>0</v>
      </c>
      <c r="X88" s="46">
        <f>SUMIF(DRE!$A:$A,'Base CF'!$B88,DRE!W:W)</f>
        <v>0</v>
      </c>
      <c r="Y88" s="46">
        <f>SUMIF(DRE!$A:$A,'Base CF'!$B88,DRE!X:X)</f>
        <v>0</v>
      </c>
      <c r="Z88" s="46">
        <f>SUMIF(DRE!$A:$A,'Base CF'!$B88,DRE!Y:Y)</f>
        <v>0</v>
      </c>
      <c r="AA88" s="46">
        <f>SUMIF(DRE!$A:$A,'Base CF'!$B88,DRE!Z:Z)</f>
        <v>0</v>
      </c>
      <c r="AB88" s="46">
        <f>SUMIF(DRE!$A:$A,'Base CF'!$B88,DRE!AA:AA)</f>
        <v>0</v>
      </c>
      <c r="AC88" s="46">
        <f>SUMIF(DRE!$A:$A,'Base CF'!$B88,DRE!AB:AB)</f>
        <v>0</v>
      </c>
      <c r="AD88" s="46">
        <f>SUMIF(DRE!$A:$A,'Base CF'!$B88,DRE!AC:AC)</f>
        <v>0</v>
      </c>
      <c r="AE88" s="46">
        <f>SUMIF(DRE!$A:$A,'Base CF'!$B88,DRE!AD:AD)</f>
        <v>0</v>
      </c>
      <c r="AF88" s="46">
        <f>SUMIF(DRE!$A:$A,'Base CF'!$B88,DRE!AE:AE)</f>
        <v>0</v>
      </c>
      <c r="AG88" s="46">
        <f>SUMIF(DRE!$A:$A,'Base CF'!$B88,DRE!AF:AF)</f>
        <v>0</v>
      </c>
      <c r="AH88" s="46">
        <f>SUMIF(DRE!$A:$A,'Base CF'!$B88,DRE!AG:AG)</f>
        <v>0</v>
      </c>
      <c r="AI88" s="46">
        <f>SUMIF(DRE!$A:$A,'Base CF'!$B88,DRE!AH:AH)</f>
        <v>0</v>
      </c>
      <c r="AJ88" s="46">
        <f>SUMIF(DRE!$A:$A,'Base CF'!$B88,DRE!AI:AI)</f>
        <v>0</v>
      </c>
      <c r="AK88" s="46">
        <f>SUMIF(DRE!$A:$A,'Base CF'!$B88,DRE!AJ:AJ)</f>
        <v>0</v>
      </c>
      <c r="AL88" s="46">
        <f>SUMIF(DRE!$A:$A,'Base CF'!$B88,DRE!AK:AK)</f>
        <v>0</v>
      </c>
      <c r="AM88" s="46">
        <f>SUMIF(DRE!$A:$A,'Base CF'!$B88,DRE!AL:AL)</f>
        <v>0</v>
      </c>
      <c r="AN88" s="46">
        <f>SUMIF(DRE!$A:$A,'Base CF'!$B88,DRE!AM:AM)</f>
        <v>0</v>
      </c>
      <c r="AO88" s="46">
        <f>SUMIF(DRE!$A:$A,'Base CF'!$B88,DRE!AN:AN)</f>
        <v>0</v>
      </c>
      <c r="AP88" s="46">
        <f>SUMIF(DRE!$A:$A,'Base CF'!$B88,DRE!AO:AO)</f>
        <v>0</v>
      </c>
      <c r="AQ88" s="46">
        <f>SUMIF(DRE!$A:$A,'Base CF'!$B88,DRE!AP:AP)</f>
        <v>0</v>
      </c>
      <c r="AR88" s="46">
        <f>SUMIF(DRE!$A:$A,'Base CF'!$B88,DRE!AQ:AQ)</f>
        <v>0</v>
      </c>
      <c r="AS88" s="46">
        <f>SUMIF(DRE!$A:$A,'Base CF'!$B88,DRE!AR:AR)</f>
        <v>0</v>
      </c>
      <c r="AT88" s="46">
        <f>SUMIF(DRE!$A:$A,'Base CF'!$B88,DRE!AS:AS)</f>
        <v>0</v>
      </c>
      <c r="AU88" s="46">
        <f>SUMIF(DRE!$A:$A,'Base CF'!$B88,DRE!AT:AT)</f>
        <v>0</v>
      </c>
      <c r="AV88" s="46">
        <f>SUMIF(DRE!$A:$A,'Base CF'!$B88,DRE!AU:AU)</f>
        <v>0</v>
      </c>
      <c r="AW88" s="46">
        <f>SUMIF(DRE!$A:$A,'Base CF'!$B88,DRE!AV:AV)</f>
        <v>0</v>
      </c>
      <c r="AX88" s="46">
        <f>SUMIF(DRE!$A:$A,'Base CF'!$B88,DRE!AW:AW)</f>
        <v>0</v>
      </c>
      <c r="AY88" s="46">
        <f>SUMIF(DRE!$A:$A,'Base CF'!$B88,DRE!AX:AX)</f>
        <v>0</v>
      </c>
      <c r="AZ88" s="46">
        <f>SUMIF(DRE!$A:$A,'Base CF'!$B88,DRE!AY:AY)</f>
        <v>0</v>
      </c>
      <c r="BA88" s="46">
        <f>SUMIF(DRE!$A:$A,'Base CF'!$B88,DRE!AZ:AZ)</f>
        <v>0</v>
      </c>
      <c r="BB88" s="46">
        <f>SUMIF(DRE!$A:$A,'Base CF'!$B88,DRE!BA:BA)</f>
        <v>0</v>
      </c>
      <c r="BC88" s="46">
        <f>SUMIF(DRE!$A:$A,'Base CF'!$B88,DRE!BB:BB)</f>
        <v>0</v>
      </c>
      <c r="BD88" s="46">
        <f>SUMIF(DRE!$A:$A,'Base CF'!$B88,DRE!BC:BC)</f>
        <v>0</v>
      </c>
      <c r="BE88" s="46">
        <f>SUMIF(DRE!$A:$A,'Base CF'!$B88,DRE!BD:BD)</f>
        <v>0</v>
      </c>
      <c r="BF88" s="46">
        <f>SUMIF(DRE!$A:$A,'Base CF'!$B88,DRE!BE:BE)</f>
        <v>0</v>
      </c>
      <c r="BG88" s="46">
        <f>SUMIF(DRE!$A:$A,'Base CF'!$B88,DRE!BF:BF)</f>
        <v>0</v>
      </c>
      <c r="BH88" s="46">
        <f>SUMIF(DRE!$A:$A,'Base CF'!$B88,DRE!BG:BG)</f>
        <v>0</v>
      </c>
      <c r="BI88" s="46">
        <f>SUMIF(DRE!$A:$A,'Base CF'!$B88,DRE!BH:BH)</f>
        <v>0</v>
      </c>
      <c r="BJ88" s="46">
        <f>SUMIF(DRE!$A:$A,'Base CF'!$B88,DRE!BI:BI)</f>
        <v>0</v>
      </c>
      <c r="BK88" s="46">
        <f>SUMIF(DRE!$A:$A,'Base CF'!$B88,DRE!BJ:BJ)</f>
        <v>0</v>
      </c>
      <c r="BL88" s="46">
        <f>SUMIF(DRE!$A:$A,'Base CF'!$B88,DRE!BK:BK)</f>
        <v>0</v>
      </c>
      <c r="BM88" s="46">
        <f>SUMIF(DRE!$A:$A,'Base CF'!$B88,DRE!BL:BL)</f>
        <v>0</v>
      </c>
      <c r="BN88" s="46">
        <f>SUMIF(DRE!$A:$A,'Base CF'!$B88,DRE!BM:BM)</f>
        <v>0</v>
      </c>
      <c r="BO88" s="46">
        <f>SUMIF(DRE!$A:$A,'Base CF'!$B88,DRE!BN:BN)</f>
        <v>0</v>
      </c>
      <c r="BP88" s="46">
        <f>SUMIF(DRE!$A:$A,'Base CF'!$B88,DRE!BO:BO)</f>
        <v>0</v>
      </c>
      <c r="BQ88" s="46">
        <f>SUMIF(DRE!$A:$A,'Base CF'!$B88,DRE!BP:BP)</f>
        <v>0</v>
      </c>
      <c r="BR88" s="46">
        <f>SUMIF(DRE!$A:$A,'Base CF'!$B88,DRE!BQ:BQ)</f>
        <v>0</v>
      </c>
      <c r="BS88" s="46">
        <f>SUMIF(DRE!$A:$A,'Base CF'!$B88,DRE!BR:BR)</f>
        <v>0</v>
      </c>
      <c r="BT88" s="46">
        <f>SUMIF(DRE!$A:$A,'Base CF'!$B88,DRE!BS:BS)</f>
        <v>0</v>
      </c>
      <c r="BU88" s="46">
        <f>SUMIF(DRE!$A:$A,'Base CF'!$B88,DRE!BT:BT)</f>
        <v>0</v>
      </c>
      <c r="BV88" s="46">
        <f>SUMIF(DRE!$A:$A,'Base CF'!$B88,DRE!BU:BU)</f>
        <v>0</v>
      </c>
      <c r="BW88" s="46">
        <f>SUMIF(DRE!$A:$A,'Base CF'!$B88,DRE!BV:BV)</f>
        <v>0</v>
      </c>
      <c r="BX88" s="46">
        <f>SUMIF(DRE!$A:$A,'Base CF'!$B88,DRE!BW:BW)</f>
        <v>0</v>
      </c>
      <c r="BY88" s="46">
        <f>SUMIF(DRE!$A:$A,'Base CF'!$B88,DRE!BX:BX)</f>
        <v>0</v>
      </c>
      <c r="BZ88" s="46">
        <f>SUMIF(DRE!$A:$A,'Base CF'!$B88,DRE!BY:BY)</f>
        <v>0</v>
      </c>
      <c r="CA88" s="46">
        <f>SUMIF(DRE!$A:$A,'Base CF'!$B88,DRE!BZ:BZ)</f>
        <v>0</v>
      </c>
      <c r="CB88" s="46">
        <f>SUMIF(DRE!$A:$A,'Base CF'!$B88,DRE!CA:CA)</f>
        <v>0</v>
      </c>
      <c r="CC88" s="46">
        <f>SUMIF(DRE!$A:$A,'Base CF'!$B88,DRE!CB:CB)</f>
        <v>0</v>
      </c>
      <c r="CD88" s="46">
        <f>SUMIF(DRE!$A:$A,'Base CF'!$B88,DRE!CC:CC)</f>
        <v>0</v>
      </c>
      <c r="CE88" s="46">
        <f>SUMIF(DRE!$A:$A,'Base CF'!$B88,DRE!CD:CD)</f>
        <v>0</v>
      </c>
      <c r="CF88" s="46">
        <f>SUMIF(DRE!$A:$A,'Base CF'!$B88,DRE!CE:CE)</f>
        <v>0</v>
      </c>
      <c r="CG88" s="46">
        <f>SUMIF(DRE!$A:$A,'Base CF'!$B88,DRE!CF:CF)</f>
        <v>0</v>
      </c>
      <c r="CH88" s="46">
        <f>SUMIF(DRE!$A:$A,'Base CF'!$B88,DRE!CG:CG)</f>
        <v>0</v>
      </c>
      <c r="CI88" s="46">
        <f>SUMIF(DRE!$A:$A,'Base CF'!$B88,DRE!CH:CH)</f>
        <v>0</v>
      </c>
      <c r="CJ88" s="46">
        <f>SUMIF(DRE!$A:$A,'Base CF'!$B88,DRE!CI:CI)</f>
        <v>0</v>
      </c>
      <c r="CK88" s="46">
        <f>SUMIF(DRE!$A:$A,'Base CF'!$B88,DRE!CJ:CJ)</f>
        <v>0</v>
      </c>
      <c r="CL88" s="46">
        <f>SUMIF(DRE!$A:$A,'Base CF'!$B88,DRE!CK:CK)</f>
        <v>0</v>
      </c>
      <c r="CM88" s="46">
        <f>SUMIF(DRE!$A:$A,'Base CF'!$B88,DRE!CL:CL)</f>
        <v>0</v>
      </c>
      <c r="CN88" s="46">
        <f>SUMIF(DRE!$A:$A,'Base CF'!$B88,DRE!CM:CM)</f>
        <v>0</v>
      </c>
      <c r="CO88" s="46">
        <f>SUMIF(DRE!$A:$A,'Base CF'!$B88,DRE!CN:CN)</f>
        <v>0</v>
      </c>
      <c r="CP88" s="46">
        <f>SUMIF(DRE!$A:$A,'Base CF'!$B88,DRE!CO:CO)</f>
        <v>0</v>
      </c>
      <c r="CQ88" s="46">
        <f>SUMIF(DRE!$A:$A,'Base CF'!$B88,DRE!CP:CP)</f>
        <v>0</v>
      </c>
      <c r="CR88" s="46">
        <f>SUMIF(DRE!$A:$A,'Base CF'!$B88,DRE!CQ:CQ)</f>
        <v>0</v>
      </c>
      <c r="CS88" s="46">
        <f>SUMIF(DRE!$A:$A,'Base CF'!$B88,DRE!CR:CR)</f>
        <v>0</v>
      </c>
      <c r="CT88" s="46">
        <f>SUMIF(DRE!$A:$A,'Base CF'!$B88,DRE!CS:CS)</f>
        <v>0</v>
      </c>
      <c r="CU88" s="46">
        <f>SUMIF(DRE!$A:$A,'Base CF'!$B88,DRE!CT:CT)</f>
        <v>0</v>
      </c>
      <c r="CV88" s="46">
        <f>SUMIF(DRE!$A:$A,'Base CF'!$B88,DRE!CU:CU)</f>
        <v>0</v>
      </c>
      <c r="CW88" s="46">
        <f>SUMIF(DRE!$A:$A,'Base CF'!$B88,DRE!CV:CV)</f>
        <v>0</v>
      </c>
      <c r="CX88" s="46">
        <f>SUMIF(DRE!$A:$A,'Base CF'!$B88,DRE!CW:CW)</f>
        <v>0</v>
      </c>
      <c r="CY88" s="46">
        <f>SUMIF(DRE!$A:$A,'Base CF'!$B88,DRE!CX:CX)</f>
        <v>0</v>
      </c>
      <c r="CZ88" s="46">
        <f>SUMIF(DRE!$A:$A,'Base CF'!$B88,DRE!CY:CY)</f>
        <v>0</v>
      </c>
      <c r="DA88" s="46">
        <f>SUMIF(DRE!$A:$A,'Base CF'!$B88,DRE!CZ:CZ)</f>
        <v>0</v>
      </c>
      <c r="DB88" s="46">
        <f>SUMIF(DRE!$A:$A,'Base CF'!$B88,DRE!DA:DA)</f>
        <v>0</v>
      </c>
      <c r="DC88" s="46">
        <f>SUMIF(DRE!$A:$A,'Base CF'!$B88,DRE!DB:DB)</f>
        <v>0</v>
      </c>
      <c r="DD88" s="46">
        <f>SUMIF(DRE!$A:$A,'Base CF'!$B88,DRE!DC:DC)</f>
        <v>0</v>
      </c>
      <c r="DE88" s="46">
        <f>SUMIF(DRE!$A:$A,'Base CF'!$B88,DRE!DD:DD)</f>
        <v>0</v>
      </c>
      <c r="DF88" s="46">
        <f>SUMIF(DRE!$A:$A,'Base CF'!$B88,DRE!DE:DE)</f>
        <v>0</v>
      </c>
    </row>
    <row r="89" spans="2:110" outlineLevel="1">
      <c r="B89" s="37" t="s">
        <v>201</v>
      </c>
      <c r="C89" s="46">
        <f>SUMIF(DRE!$A:$A,'Base CF'!$B89,DRE!B:B)</f>
        <v>0</v>
      </c>
      <c r="D89" s="46">
        <f>SUMIF(DRE!$A:$A,'Base CF'!$B89,DRE!C:C)</f>
        <v>0</v>
      </c>
      <c r="E89" s="46">
        <f>SUMIF(DRE!$A:$A,'Base CF'!$B89,DRE!D:D)</f>
        <v>145</v>
      </c>
      <c r="F89" s="46">
        <f>SUMIF(DRE!$A:$A,'Base CF'!$B89,DRE!E:E)</f>
        <v>3478</v>
      </c>
      <c r="G89" s="46">
        <f>SUMIF(DRE!$A:$A,'Base CF'!$B89,DRE!F:F)</f>
        <v>1728</v>
      </c>
      <c r="H89" s="46">
        <f>SUMIF(DRE!$A:$A,'Base CF'!$B89,DRE!G:G)</f>
        <v>0</v>
      </c>
      <c r="I89" s="46">
        <f>SUMIF(DRE!$A:$A,'Base CF'!$B89,DRE!H:H)</f>
        <v>0</v>
      </c>
      <c r="J89" s="46">
        <f>SUMIF(DRE!$A:$A,'Base CF'!$B89,DRE!I:I)</f>
        <v>460</v>
      </c>
      <c r="K89" s="46">
        <f>SUMIF(DRE!$A:$A,'Base CF'!$B89,DRE!J:J)</f>
        <v>0</v>
      </c>
      <c r="L89" s="46">
        <f>SUMIF(DRE!$A:$A,'Base CF'!$B89,DRE!K:K)</f>
        <v>180</v>
      </c>
      <c r="M89" s="46">
        <f>SUMIF(DRE!$A:$A,'Base CF'!$B89,DRE!L:L)</f>
        <v>0</v>
      </c>
      <c r="N89" s="46">
        <f>SUMIF(DRE!$A:$A,'Base CF'!$B89,DRE!M:M)</f>
        <v>2028</v>
      </c>
      <c r="O89" s="46">
        <f>SUMIF(DRE!$A:$A,'Base CF'!$B89,DRE!N:N)</f>
        <v>0</v>
      </c>
      <c r="P89" s="46">
        <f>SUMIF(DRE!$A:$A,'Base CF'!$B89,DRE!O:O)</f>
        <v>330</v>
      </c>
      <c r="Q89" s="46">
        <f>SUMIF(DRE!$A:$A,'Base CF'!$B89,DRE!P:P)</f>
        <v>3140</v>
      </c>
      <c r="R89" s="46">
        <f>SUMIF(DRE!$A:$A,'Base CF'!$B89,DRE!Q:Q)</f>
        <v>4937</v>
      </c>
      <c r="S89" s="46">
        <f>SUMIF(DRE!$A:$A,'Base CF'!$B89,DRE!R:R)</f>
        <v>817</v>
      </c>
      <c r="T89" s="46">
        <f>SUMIF(DRE!$A:$A,'Base CF'!$B89,DRE!S:S)</f>
        <v>5660</v>
      </c>
      <c r="U89" s="46">
        <f>SUMIF(DRE!$A:$A,'Base CF'!$B89,DRE!T:T)</f>
        <v>3098</v>
      </c>
      <c r="V89" s="46">
        <f>SUMIF(DRE!$A:$A,'Base CF'!$B89,DRE!U:U)</f>
        <v>2156.5</v>
      </c>
      <c r="W89" s="46">
        <f>SUMIF(DRE!$A:$A,'Base CF'!$B89,DRE!V:V)</f>
        <v>5292.5599999999995</v>
      </c>
      <c r="X89" s="46">
        <f>SUMIF(DRE!$A:$A,'Base CF'!$B89,DRE!W:W)</f>
        <v>4751.59</v>
      </c>
      <c r="Y89" s="46">
        <f>SUMIF(DRE!$A:$A,'Base CF'!$B89,DRE!X:X)</f>
        <v>10066.86</v>
      </c>
      <c r="Z89" s="46">
        <f>SUMIF(DRE!$A:$A,'Base CF'!$B89,DRE!Y:Y)</f>
        <v>6095</v>
      </c>
      <c r="AA89" s="46">
        <f>SUMIF(DRE!$A:$A,'Base CF'!$B89,DRE!Z:Z)</f>
        <v>3982</v>
      </c>
      <c r="AB89" s="46">
        <f>SUMIF(DRE!$A:$A,'Base CF'!$B89,DRE!AA:AA)</f>
        <v>4448.82</v>
      </c>
      <c r="AC89" s="46">
        <f>SUMIF(DRE!$A:$A,'Base CF'!$B89,DRE!AB:AB)</f>
        <v>6441</v>
      </c>
      <c r="AD89" s="46">
        <f>SUMIF(DRE!$A:$A,'Base CF'!$B89,DRE!AC:AC)</f>
        <v>1616</v>
      </c>
      <c r="AE89" s="46">
        <f>SUMIF(DRE!$A:$A,'Base CF'!$B89,DRE!AD:AD)</f>
        <v>3751.5</v>
      </c>
      <c r="AF89" s="46">
        <f>SUMIF(DRE!$A:$A,'Base CF'!$B89,DRE!AE:AE)</f>
        <v>3114</v>
      </c>
      <c r="AG89" s="46">
        <f>SUMIF(DRE!$A:$A,'Base CF'!$B89,DRE!AF:AF)</f>
        <v>5220</v>
      </c>
      <c r="AH89" s="46">
        <f>SUMIF(DRE!$A:$A,'Base CF'!$B89,DRE!AG:AG)</f>
        <v>10708</v>
      </c>
      <c r="AI89" s="46">
        <f>SUMIF(DRE!$A:$A,'Base CF'!$B89,DRE!AH:AH)</f>
        <v>2922</v>
      </c>
      <c r="AJ89" s="46">
        <f>SUMIF(DRE!$A:$A,'Base CF'!$B89,DRE!AI:AI)</f>
        <v>5706</v>
      </c>
      <c r="AK89" s="46">
        <f>SUMIF(DRE!$A:$A,'Base CF'!$B89,DRE!AJ:AJ)</f>
        <v>4186</v>
      </c>
      <c r="AL89" s="46">
        <f>SUMIF(DRE!$A:$A,'Base CF'!$B89,DRE!AK:AK)</f>
        <v>6581</v>
      </c>
      <c r="AM89" s="46">
        <f>SUMIF(DRE!$A:$A,'Base CF'!$B89,DRE!AL:AL)</f>
        <v>4969.3599999999997</v>
      </c>
      <c r="AN89" s="46">
        <f>SUMIF(DRE!$A:$A,'Base CF'!$B89,DRE!AM:AM)</f>
        <v>906</v>
      </c>
      <c r="AO89" s="46">
        <f>SUMIF(DRE!$A:$A,'Base CF'!$B89,DRE!AN:AN)</f>
        <v>10935</v>
      </c>
      <c r="AP89" s="46">
        <f>SUMIF(DRE!$A:$A,'Base CF'!$B89,DRE!AO:AO)</f>
        <v>3032.5</v>
      </c>
      <c r="AQ89" s="46">
        <f>SUMIF(DRE!$A:$A,'Base CF'!$B89,DRE!AP:AP)</f>
        <v>2627.05</v>
      </c>
      <c r="AR89" s="46">
        <f>SUMIF(DRE!$A:$A,'Base CF'!$B89,DRE!AQ:AQ)</f>
        <v>11888</v>
      </c>
      <c r="AS89" s="46">
        <f>SUMIF(DRE!$A:$A,'Base CF'!$B89,DRE!AR:AR)</f>
        <v>5765.5</v>
      </c>
      <c r="AT89" s="46">
        <f>SUMIF(DRE!$A:$A,'Base CF'!$B89,DRE!AS:AS)</f>
        <v>91182.84</v>
      </c>
      <c r="AU89" s="46">
        <f>SUMIF(DRE!$A:$A,'Base CF'!$B89,DRE!AT:AT)</f>
        <v>12040.56</v>
      </c>
      <c r="AV89" s="46">
        <f>SUMIF(DRE!$A:$A,'Base CF'!$B89,DRE!AU:AU)</f>
        <v>6135.64</v>
      </c>
      <c r="AW89" s="46">
        <f>SUMIF(DRE!$A:$A,'Base CF'!$B89,DRE!AV:AV)</f>
        <v>4052.74</v>
      </c>
      <c r="AX89" s="46">
        <f>SUMIF(DRE!$A:$A,'Base CF'!$B89,DRE!AW:AW)</f>
        <v>2992</v>
      </c>
      <c r="AY89" s="46">
        <f>SUMIF(DRE!$A:$A,'Base CF'!$B89,DRE!AX:AX)</f>
        <v>16009</v>
      </c>
      <c r="AZ89" s="46">
        <f>SUMIF(DRE!$A:$A,'Base CF'!$B89,DRE!AY:AY)</f>
        <v>9317.4</v>
      </c>
      <c r="BA89" s="46">
        <f>SUMIF(DRE!$A:$A,'Base CF'!$B89,DRE!AZ:AZ)</f>
        <v>4776</v>
      </c>
      <c r="BB89" s="46">
        <f>SUMIF(DRE!$A:$A,'Base CF'!$B89,DRE!BA:BA)</f>
        <v>12527.7</v>
      </c>
      <c r="BC89" s="46">
        <f>SUMIF(DRE!$A:$A,'Base CF'!$B89,DRE!BB:BB)</f>
        <v>2625</v>
      </c>
      <c r="BD89" s="46">
        <f>SUMIF(DRE!$A:$A,'Base CF'!$B89,DRE!BC:BC)</f>
        <v>6528.54</v>
      </c>
      <c r="BE89" s="46">
        <f>SUMIF(DRE!$A:$A,'Base CF'!$B89,DRE!BD:BD)</f>
        <v>5901</v>
      </c>
      <c r="BF89" s="46">
        <f>SUMIF(DRE!$A:$A,'Base CF'!$B89,DRE!BE:BE)</f>
        <v>6043.5</v>
      </c>
      <c r="BG89" s="46">
        <f>SUMIF(DRE!$A:$A,'Base CF'!$B89,DRE!BF:BF)</f>
        <v>7000</v>
      </c>
      <c r="BH89" s="46">
        <f>SUMIF(DRE!$A:$A,'Base CF'!$B89,DRE!BG:BG)</f>
        <v>8000</v>
      </c>
      <c r="BI89" s="46">
        <f>SUMIF(DRE!$A:$A,'Base CF'!$B89,DRE!BH:BH)</f>
        <v>8000</v>
      </c>
      <c r="BJ89" s="46">
        <f>SUMIF(DRE!$A:$A,'Base CF'!$B89,DRE!BI:BI)</f>
        <v>5000</v>
      </c>
      <c r="BK89" s="46">
        <f>SUMIF(DRE!$A:$A,'Base CF'!$B89,DRE!BJ:BJ)</f>
        <v>3000</v>
      </c>
      <c r="BL89" s="46">
        <f>SUMIF(DRE!$A:$A,'Base CF'!$B89,DRE!BK:BK)</f>
        <v>8000</v>
      </c>
      <c r="BM89" s="46">
        <f>SUMIF(DRE!$A:$A,'Base CF'!$B89,DRE!BL:BL)</f>
        <v>9000</v>
      </c>
      <c r="BN89" s="46">
        <f>SUMIF(DRE!$A:$A,'Base CF'!$B89,DRE!BM:BM)</f>
        <v>3000</v>
      </c>
      <c r="BO89" s="46">
        <f>SUMIF(DRE!$A:$A,'Base CF'!$B89,DRE!BN:BN)</f>
        <v>8000</v>
      </c>
      <c r="BP89" s="46">
        <f>SUMIF(DRE!$A:$A,'Base CF'!$B89,DRE!BO:BO)</f>
        <v>8000</v>
      </c>
      <c r="BQ89" s="46">
        <f>SUMIF(DRE!$A:$A,'Base CF'!$B89,DRE!BP:BP)</f>
        <v>8000</v>
      </c>
      <c r="BR89" s="46">
        <f>SUMIF(DRE!$A:$A,'Base CF'!$B89,DRE!BQ:BQ)</f>
        <v>13000</v>
      </c>
      <c r="BS89" s="46">
        <f>SUMIF(DRE!$A:$A,'Base CF'!$B89,DRE!BR:BR)</f>
        <v>13000</v>
      </c>
      <c r="BT89" s="46">
        <f>SUMIF(DRE!$A:$A,'Base CF'!$B89,DRE!BS:BS)</f>
        <v>13000</v>
      </c>
      <c r="BU89" s="46">
        <f>SUMIF(DRE!$A:$A,'Base CF'!$B89,DRE!BT:BT)</f>
        <v>13000</v>
      </c>
      <c r="BV89" s="46">
        <f>SUMIF(DRE!$A:$A,'Base CF'!$B89,DRE!BU:BU)</f>
        <v>53000</v>
      </c>
      <c r="BW89" s="46">
        <f>SUMIF(DRE!$A:$A,'Base CF'!$B89,DRE!BV:BV)</f>
        <v>8400</v>
      </c>
      <c r="BX89" s="46">
        <f>SUMIF(DRE!$A:$A,'Base CF'!$B89,DRE!BW:BW)</f>
        <v>8400</v>
      </c>
      <c r="BY89" s="46">
        <f>SUMIF(DRE!$A:$A,'Base CF'!$B89,DRE!BX:BX)</f>
        <v>13400</v>
      </c>
      <c r="BZ89" s="46">
        <f>SUMIF(DRE!$A:$A,'Base CF'!$B89,DRE!BY:BY)</f>
        <v>8400</v>
      </c>
      <c r="CA89" s="46">
        <f>SUMIF(DRE!$A:$A,'Base CF'!$B89,DRE!BZ:BZ)</f>
        <v>13400</v>
      </c>
      <c r="CB89" s="46">
        <f>SUMIF(DRE!$A:$A,'Base CF'!$B89,DRE!CA:CA)</f>
        <v>13400</v>
      </c>
      <c r="CC89" s="46">
        <f>SUMIF(DRE!$A:$A,'Base CF'!$B89,DRE!CB:CB)</f>
        <v>13400</v>
      </c>
      <c r="CD89" s="46">
        <f>SUMIF(DRE!$A:$A,'Base CF'!$B89,DRE!CC:CC)</f>
        <v>13400</v>
      </c>
      <c r="CE89" s="46">
        <f>SUMIF(DRE!$A:$A,'Base CF'!$B89,DRE!CD:CD)</f>
        <v>13400</v>
      </c>
      <c r="CF89" s="46">
        <f>SUMIF(DRE!$A:$A,'Base CF'!$B89,DRE!CE:CE)</f>
        <v>13400</v>
      </c>
      <c r="CG89" s="46">
        <f>SUMIF(DRE!$A:$A,'Base CF'!$B89,DRE!CF:CF)</f>
        <v>13400</v>
      </c>
      <c r="CH89" s="46">
        <f>SUMIF(DRE!$A:$A,'Base CF'!$B89,DRE!CG:CG)</f>
        <v>53400</v>
      </c>
      <c r="CI89" s="46">
        <f>SUMIF(DRE!$A:$A,'Base CF'!$B89,DRE!CH:CH)</f>
        <v>8400</v>
      </c>
      <c r="CJ89" s="46">
        <f>SUMIF(DRE!$A:$A,'Base CF'!$B89,DRE!CI:CI)</f>
        <v>8400</v>
      </c>
      <c r="CK89" s="46">
        <f>SUMIF(DRE!$A:$A,'Base CF'!$B89,DRE!CJ:CJ)</f>
        <v>13400</v>
      </c>
      <c r="CL89" s="46">
        <f>SUMIF(DRE!$A:$A,'Base CF'!$B89,DRE!CK:CK)</f>
        <v>8400</v>
      </c>
      <c r="CM89" s="46">
        <f>SUMIF(DRE!$A:$A,'Base CF'!$B89,DRE!CL:CL)</f>
        <v>13400</v>
      </c>
      <c r="CN89" s="46">
        <f>SUMIF(DRE!$A:$A,'Base CF'!$B89,DRE!CM:CM)</f>
        <v>13400</v>
      </c>
      <c r="CO89" s="46">
        <f>SUMIF(DRE!$A:$A,'Base CF'!$B89,DRE!CN:CN)</f>
        <v>13400</v>
      </c>
      <c r="CP89" s="46">
        <f>SUMIF(DRE!$A:$A,'Base CF'!$B89,DRE!CO:CO)</f>
        <v>13400</v>
      </c>
      <c r="CQ89" s="46">
        <f>SUMIF(DRE!$A:$A,'Base CF'!$B89,DRE!CP:CP)</f>
        <v>13400</v>
      </c>
      <c r="CR89" s="46">
        <f>SUMIF(DRE!$A:$A,'Base CF'!$B89,DRE!CQ:CQ)</f>
        <v>13400</v>
      </c>
      <c r="CS89" s="46">
        <f>SUMIF(DRE!$A:$A,'Base CF'!$B89,DRE!CR:CR)</f>
        <v>13400</v>
      </c>
      <c r="CT89" s="46">
        <f>SUMIF(DRE!$A:$A,'Base CF'!$B89,DRE!CS:CS)</f>
        <v>53400</v>
      </c>
      <c r="CU89" s="46">
        <f>SUMIF(DRE!$A:$A,'Base CF'!$B89,DRE!CT:CT)</f>
        <v>8400</v>
      </c>
      <c r="CV89" s="46">
        <f>SUMIF(DRE!$A:$A,'Base CF'!$B89,DRE!CU:CU)</f>
        <v>8400</v>
      </c>
      <c r="CW89" s="46">
        <f>SUMIF(DRE!$A:$A,'Base CF'!$B89,DRE!CV:CV)</f>
        <v>13400</v>
      </c>
      <c r="CX89" s="46">
        <f>SUMIF(DRE!$A:$A,'Base CF'!$B89,DRE!CW:CW)</f>
        <v>8400</v>
      </c>
      <c r="CY89" s="46">
        <f>SUMIF(DRE!$A:$A,'Base CF'!$B89,DRE!CX:CX)</f>
        <v>13400</v>
      </c>
      <c r="CZ89" s="46">
        <f>SUMIF(DRE!$A:$A,'Base CF'!$B89,DRE!CY:CY)</f>
        <v>13400</v>
      </c>
      <c r="DA89" s="46">
        <f>SUMIF(DRE!$A:$A,'Base CF'!$B89,DRE!CZ:CZ)</f>
        <v>13400</v>
      </c>
      <c r="DB89" s="46">
        <f>SUMIF(DRE!$A:$A,'Base CF'!$B89,DRE!DA:DA)</f>
        <v>13400</v>
      </c>
      <c r="DC89" s="46">
        <f>SUMIF(DRE!$A:$A,'Base CF'!$B89,DRE!DB:DB)</f>
        <v>13400</v>
      </c>
      <c r="DD89" s="46">
        <f>SUMIF(DRE!$A:$A,'Base CF'!$B89,DRE!DC:DC)</f>
        <v>13400</v>
      </c>
      <c r="DE89" s="46">
        <f>SUMIF(DRE!$A:$A,'Base CF'!$B89,DRE!DD:DD)</f>
        <v>13400</v>
      </c>
      <c r="DF89" s="46">
        <f>SUMIF(DRE!$A:$A,'Base CF'!$B89,DRE!DE:DE)</f>
        <v>53400</v>
      </c>
    </row>
    <row r="90" spans="2:110" outlineLevel="1">
      <c r="B90" s="37" t="s">
        <v>200</v>
      </c>
      <c r="C90" s="46">
        <f>SUMIF(DRE!$A:$A,'Base CF'!$B90,DRE!B:B)</f>
        <v>0</v>
      </c>
      <c r="D90" s="46">
        <f>SUMIF(DRE!$A:$A,'Base CF'!$B90,DRE!C:C)</f>
        <v>4467.6000000000004</v>
      </c>
      <c r="E90" s="46">
        <f>SUMIF(DRE!$A:$A,'Base CF'!$B90,DRE!D:D)</f>
        <v>0</v>
      </c>
      <c r="F90" s="46">
        <f>SUMIF(DRE!$A:$A,'Base CF'!$B90,DRE!E:E)</f>
        <v>0</v>
      </c>
      <c r="G90" s="46">
        <f>SUMIF(DRE!$A:$A,'Base CF'!$B90,DRE!F:F)</f>
        <v>0</v>
      </c>
      <c r="H90" s="46">
        <f>SUMIF(DRE!$A:$A,'Base CF'!$B90,DRE!G:G)</f>
        <v>0</v>
      </c>
      <c r="I90" s="46">
        <f>SUMIF(DRE!$A:$A,'Base CF'!$B90,DRE!H:H)</f>
        <v>0</v>
      </c>
      <c r="J90" s="46">
        <f>SUMIF(DRE!$A:$A,'Base CF'!$B90,DRE!I:I)</f>
        <v>1920</v>
      </c>
      <c r="K90" s="46">
        <f>SUMIF(DRE!$A:$A,'Base CF'!$B90,DRE!J:J)</f>
        <v>0</v>
      </c>
      <c r="L90" s="46">
        <f>SUMIF(DRE!$A:$A,'Base CF'!$B90,DRE!K:K)</f>
        <v>0</v>
      </c>
      <c r="M90" s="46">
        <f>SUMIF(DRE!$A:$A,'Base CF'!$B90,DRE!L:L)</f>
        <v>2260</v>
      </c>
      <c r="N90" s="46">
        <f>SUMIF(DRE!$A:$A,'Base CF'!$B90,DRE!M:M)</f>
        <v>2360</v>
      </c>
      <c r="O90" s="46">
        <f>SUMIF(DRE!$A:$A,'Base CF'!$B90,DRE!N:N)</f>
        <v>0</v>
      </c>
      <c r="P90" s="46">
        <f>SUMIF(DRE!$A:$A,'Base CF'!$B90,DRE!O:O)</f>
        <v>76</v>
      </c>
      <c r="Q90" s="46">
        <f>SUMIF(DRE!$A:$A,'Base CF'!$B90,DRE!P:P)</f>
        <v>0</v>
      </c>
      <c r="R90" s="46">
        <f>SUMIF(DRE!$A:$A,'Base CF'!$B90,DRE!Q:Q)</f>
        <v>728</v>
      </c>
      <c r="S90" s="46">
        <f>SUMIF(DRE!$A:$A,'Base CF'!$B90,DRE!R:R)</f>
        <v>0</v>
      </c>
      <c r="T90" s="46">
        <f>SUMIF(DRE!$A:$A,'Base CF'!$B90,DRE!S:S)</f>
        <v>0</v>
      </c>
      <c r="U90" s="46">
        <f>SUMIF(DRE!$A:$A,'Base CF'!$B90,DRE!T:T)</f>
        <v>0</v>
      </c>
      <c r="V90" s="46">
        <f>SUMIF(DRE!$A:$A,'Base CF'!$B90,DRE!U:U)</f>
        <v>0</v>
      </c>
      <c r="W90" s="46">
        <f>SUMIF(DRE!$A:$A,'Base CF'!$B90,DRE!V:V)</f>
        <v>0</v>
      </c>
      <c r="X90" s="46">
        <f>SUMIF(DRE!$A:$A,'Base CF'!$B90,DRE!W:W)</f>
        <v>1008</v>
      </c>
      <c r="Y90" s="46">
        <f>SUMIF(DRE!$A:$A,'Base CF'!$B90,DRE!X:X)</f>
        <v>4250</v>
      </c>
      <c r="Z90" s="46">
        <f>SUMIF(DRE!$A:$A,'Base CF'!$B90,DRE!Y:Y)</f>
        <v>0</v>
      </c>
      <c r="AA90" s="46">
        <f>SUMIF(DRE!$A:$A,'Base CF'!$B90,DRE!Z:Z)</f>
        <v>0</v>
      </c>
      <c r="AB90" s="46">
        <f>SUMIF(DRE!$A:$A,'Base CF'!$B90,DRE!AA:AA)</f>
        <v>0</v>
      </c>
      <c r="AC90" s="46">
        <f>SUMIF(DRE!$A:$A,'Base CF'!$B90,DRE!AB:AB)</f>
        <v>0</v>
      </c>
      <c r="AD90" s="46">
        <f>SUMIF(DRE!$A:$A,'Base CF'!$B90,DRE!AC:AC)</f>
        <v>0</v>
      </c>
      <c r="AE90" s="46">
        <f>SUMIF(DRE!$A:$A,'Base CF'!$B90,DRE!AD:AD)</f>
        <v>3900</v>
      </c>
      <c r="AF90" s="46">
        <f>SUMIF(DRE!$A:$A,'Base CF'!$B90,DRE!AE:AE)</f>
        <v>0</v>
      </c>
      <c r="AG90" s="46">
        <f>SUMIF(DRE!$A:$A,'Base CF'!$B90,DRE!AF:AF)</f>
        <v>0</v>
      </c>
      <c r="AH90" s="46">
        <f>SUMIF(DRE!$A:$A,'Base CF'!$B90,DRE!AG:AG)</f>
        <v>0</v>
      </c>
      <c r="AI90" s="46">
        <f>SUMIF(DRE!$A:$A,'Base CF'!$B90,DRE!AH:AH)</f>
        <v>0</v>
      </c>
      <c r="AJ90" s="46">
        <f>SUMIF(DRE!$A:$A,'Base CF'!$B90,DRE!AI:AI)</f>
        <v>0</v>
      </c>
      <c r="AK90" s="46">
        <f>SUMIF(DRE!$A:$A,'Base CF'!$B90,DRE!AJ:AJ)</f>
        <v>0</v>
      </c>
      <c r="AL90" s="46">
        <f>SUMIF(DRE!$A:$A,'Base CF'!$B90,DRE!AK:AK)</f>
        <v>0</v>
      </c>
      <c r="AM90" s="46">
        <f>SUMIF(DRE!$A:$A,'Base CF'!$B90,DRE!AL:AL)</f>
        <v>0</v>
      </c>
      <c r="AN90" s="46">
        <f>SUMIF(DRE!$A:$A,'Base CF'!$B90,DRE!AM:AM)</f>
        <v>0</v>
      </c>
      <c r="AO90" s="46">
        <f>SUMIF(DRE!$A:$A,'Base CF'!$B90,DRE!AN:AN)</f>
        <v>0</v>
      </c>
      <c r="AP90" s="46">
        <f>SUMIF(DRE!$A:$A,'Base CF'!$B90,DRE!AO:AO)</f>
        <v>0</v>
      </c>
      <c r="AQ90" s="46">
        <f>SUMIF(DRE!$A:$A,'Base CF'!$B90,DRE!AP:AP)</f>
        <v>0</v>
      </c>
      <c r="AR90" s="46">
        <f>SUMIF(DRE!$A:$A,'Base CF'!$B90,DRE!AQ:AQ)</f>
        <v>0</v>
      </c>
      <c r="AS90" s="46">
        <f>SUMIF(DRE!$A:$A,'Base CF'!$B90,DRE!AR:AR)</f>
        <v>26690.76</v>
      </c>
      <c r="AT90" s="46">
        <f>SUMIF(DRE!$A:$A,'Base CF'!$B90,DRE!AS:AS)</f>
        <v>0</v>
      </c>
      <c r="AU90" s="46">
        <f>SUMIF(DRE!$A:$A,'Base CF'!$B90,DRE!AT:AT)</f>
        <v>9018.4699999999993</v>
      </c>
      <c r="AV90" s="46">
        <f>SUMIF(DRE!$A:$A,'Base CF'!$B90,DRE!AU:AU)</f>
        <v>0</v>
      </c>
      <c r="AW90" s="46">
        <f>SUMIF(DRE!$A:$A,'Base CF'!$B90,DRE!AV:AV)</f>
        <v>49618.04</v>
      </c>
      <c r="AX90" s="46">
        <f>SUMIF(DRE!$A:$A,'Base CF'!$B90,DRE!AW:AW)</f>
        <v>0</v>
      </c>
      <c r="AY90" s="46">
        <f>SUMIF(DRE!$A:$A,'Base CF'!$B90,DRE!AX:AX)</f>
        <v>0</v>
      </c>
      <c r="AZ90" s="46">
        <f>SUMIF(DRE!$A:$A,'Base CF'!$B90,DRE!AY:AY)</f>
        <v>0</v>
      </c>
      <c r="BA90" s="46">
        <f>SUMIF(DRE!$A:$A,'Base CF'!$B90,DRE!AZ:AZ)</f>
        <v>0</v>
      </c>
      <c r="BB90" s="46">
        <f>SUMIF(DRE!$A:$A,'Base CF'!$B90,DRE!BA:BA)</f>
        <v>0</v>
      </c>
      <c r="BC90" s="46">
        <f>SUMIF(DRE!$A:$A,'Base CF'!$B90,DRE!BB:BB)</f>
        <v>0</v>
      </c>
      <c r="BD90" s="46">
        <f>SUMIF(DRE!$A:$A,'Base CF'!$B90,DRE!BC:BC)</f>
        <v>0</v>
      </c>
      <c r="BE90" s="46">
        <f>SUMIF(DRE!$A:$A,'Base CF'!$B90,DRE!BD:BD)</f>
        <v>0</v>
      </c>
      <c r="BF90" s="46">
        <f>SUMIF(DRE!$A:$A,'Base CF'!$B90,DRE!BE:BE)</f>
        <v>0</v>
      </c>
      <c r="BG90" s="46">
        <f>SUMIF(DRE!$A:$A,'Base CF'!$B90,DRE!BF:BF)</f>
        <v>0</v>
      </c>
      <c r="BH90" s="46">
        <f>SUMIF(DRE!$A:$A,'Base CF'!$B90,DRE!BG:BG)</f>
        <v>0</v>
      </c>
      <c r="BI90" s="46">
        <f>SUMIF(DRE!$A:$A,'Base CF'!$B90,DRE!BH:BH)</f>
        <v>0</v>
      </c>
      <c r="BJ90" s="46">
        <f>SUMIF(DRE!$A:$A,'Base CF'!$B90,DRE!BI:BI)</f>
        <v>0</v>
      </c>
      <c r="BK90" s="46">
        <f>SUMIF(DRE!$A:$A,'Base CF'!$B90,DRE!BJ:BJ)</f>
        <v>0</v>
      </c>
      <c r="BL90" s="46">
        <f>SUMIF(DRE!$A:$A,'Base CF'!$B90,DRE!BK:BK)</f>
        <v>0</v>
      </c>
      <c r="BM90" s="46">
        <f>SUMIF(DRE!$A:$A,'Base CF'!$B90,DRE!BL:BL)</f>
        <v>0</v>
      </c>
      <c r="BN90" s="46">
        <f>SUMIF(DRE!$A:$A,'Base CF'!$B90,DRE!BM:BM)</f>
        <v>0</v>
      </c>
      <c r="BO90" s="46">
        <f>SUMIF(DRE!$A:$A,'Base CF'!$B90,DRE!BN:BN)</f>
        <v>0</v>
      </c>
      <c r="BP90" s="46">
        <f>SUMIF(DRE!$A:$A,'Base CF'!$B90,DRE!BO:BO)</f>
        <v>0</v>
      </c>
      <c r="BQ90" s="46">
        <f>SUMIF(DRE!$A:$A,'Base CF'!$B90,DRE!BP:BP)</f>
        <v>0</v>
      </c>
      <c r="BR90" s="46">
        <f>SUMIF(DRE!$A:$A,'Base CF'!$B90,DRE!BQ:BQ)</f>
        <v>0</v>
      </c>
      <c r="BS90" s="46">
        <f>SUMIF(DRE!$A:$A,'Base CF'!$B90,DRE!BR:BR)</f>
        <v>0</v>
      </c>
      <c r="BT90" s="46">
        <f>SUMIF(DRE!$A:$A,'Base CF'!$B90,DRE!BS:BS)</f>
        <v>0</v>
      </c>
      <c r="BU90" s="46">
        <f>SUMIF(DRE!$A:$A,'Base CF'!$B90,DRE!BT:BT)</f>
        <v>0</v>
      </c>
      <c r="BV90" s="46">
        <f>SUMIF(DRE!$A:$A,'Base CF'!$B90,DRE!BU:BU)</f>
        <v>0</v>
      </c>
      <c r="BW90" s="46">
        <f>SUMIF(DRE!$A:$A,'Base CF'!$B90,DRE!BV:BV)</f>
        <v>0</v>
      </c>
      <c r="BX90" s="46">
        <f>SUMIF(DRE!$A:$A,'Base CF'!$B90,DRE!BW:BW)</f>
        <v>0</v>
      </c>
      <c r="BY90" s="46">
        <f>SUMIF(DRE!$A:$A,'Base CF'!$B90,DRE!BX:BX)</f>
        <v>0</v>
      </c>
      <c r="BZ90" s="46">
        <f>SUMIF(DRE!$A:$A,'Base CF'!$B90,DRE!BY:BY)</f>
        <v>0</v>
      </c>
      <c r="CA90" s="46">
        <f>SUMIF(DRE!$A:$A,'Base CF'!$B90,DRE!BZ:BZ)</f>
        <v>0</v>
      </c>
      <c r="CB90" s="46">
        <f>SUMIF(DRE!$A:$A,'Base CF'!$B90,DRE!CA:CA)</f>
        <v>0</v>
      </c>
      <c r="CC90" s="46">
        <f>SUMIF(DRE!$A:$A,'Base CF'!$B90,DRE!CB:CB)</f>
        <v>0</v>
      </c>
      <c r="CD90" s="46">
        <f>SUMIF(DRE!$A:$A,'Base CF'!$B90,DRE!CC:CC)</f>
        <v>0</v>
      </c>
      <c r="CE90" s="46">
        <f>SUMIF(DRE!$A:$A,'Base CF'!$B90,DRE!CD:CD)</f>
        <v>0</v>
      </c>
      <c r="CF90" s="46">
        <f>SUMIF(DRE!$A:$A,'Base CF'!$B90,DRE!CE:CE)</f>
        <v>0</v>
      </c>
      <c r="CG90" s="46">
        <f>SUMIF(DRE!$A:$A,'Base CF'!$B90,DRE!CF:CF)</f>
        <v>0</v>
      </c>
      <c r="CH90" s="46">
        <f>SUMIF(DRE!$A:$A,'Base CF'!$B90,DRE!CG:CG)</f>
        <v>0</v>
      </c>
      <c r="CI90" s="46">
        <f>SUMIF(DRE!$A:$A,'Base CF'!$B90,DRE!CH:CH)</f>
        <v>0</v>
      </c>
      <c r="CJ90" s="46">
        <f>SUMIF(DRE!$A:$A,'Base CF'!$B90,DRE!CI:CI)</f>
        <v>0</v>
      </c>
      <c r="CK90" s="46">
        <f>SUMIF(DRE!$A:$A,'Base CF'!$B90,DRE!CJ:CJ)</f>
        <v>0</v>
      </c>
      <c r="CL90" s="46">
        <f>SUMIF(DRE!$A:$A,'Base CF'!$B90,DRE!CK:CK)</f>
        <v>0</v>
      </c>
      <c r="CM90" s="46">
        <f>SUMIF(DRE!$A:$A,'Base CF'!$B90,DRE!CL:CL)</f>
        <v>0</v>
      </c>
      <c r="CN90" s="46">
        <f>SUMIF(DRE!$A:$A,'Base CF'!$B90,DRE!CM:CM)</f>
        <v>0</v>
      </c>
      <c r="CO90" s="46">
        <f>SUMIF(DRE!$A:$A,'Base CF'!$B90,DRE!CN:CN)</f>
        <v>0</v>
      </c>
      <c r="CP90" s="46">
        <f>SUMIF(DRE!$A:$A,'Base CF'!$B90,DRE!CO:CO)</f>
        <v>0</v>
      </c>
      <c r="CQ90" s="46">
        <f>SUMIF(DRE!$A:$A,'Base CF'!$B90,DRE!CP:CP)</f>
        <v>0</v>
      </c>
      <c r="CR90" s="46">
        <f>SUMIF(DRE!$A:$A,'Base CF'!$B90,DRE!CQ:CQ)</f>
        <v>0</v>
      </c>
      <c r="CS90" s="46">
        <f>SUMIF(DRE!$A:$A,'Base CF'!$B90,DRE!CR:CR)</f>
        <v>0</v>
      </c>
      <c r="CT90" s="46">
        <f>SUMIF(DRE!$A:$A,'Base CF'!$B90,DRE!CS:CS)</f>
        <v>0</v>
      </c>
      <c r="CU90" s="46">
        <f>SUMIF(DRE!$A:$A,'Base CF'!$B90,DRE!CT:CT)</f>
        <v>0</v>
      </c>
      <c r="CV90" s="46">
        <f>SUMIF(DRE!$A:$A,'Base CF'!$B90,DRE!CU:CU)</f>
        <v>0</v>
      </c>
      <c r="CW90" s="46">
        <f>SUMIF(DRE!$A:$A,'Base CF'!$B90,DRE!CV:CV)</f>
        <v>0</v>
      </c>
      <c r="CX90" s="46">
        <f>SUMIF(DRE!$A:$A,'Base CF'!$B90,DRE!CW:CW)</f>
        <v>0</v>
      </c>
      <c r="CY90" s="46">
        <f>SUMIF(DRE!$A:$A,'Base CF'!$B90,DRE!CX:CX)</f>
        <v>0</v>
      </c>
      <c r="CZ90" s="46">
        <f>SUMIF(DRE!$A:$A,'Base CF'!$B90,DRE!CY:CY)</f>
        <v>0</v>
      </c>
      <c r="DA90" s="46">
        <f>SUMIF(DRE!$A:$A,'Base CF'!$B90,DRE!CZ:CZ)</f>
        <v>0</v>
      </c>
      <c r="DB90" s="46">
        <f>SUMIF(DRE!$A:$A,'Base CF'!$B90,DRE!DA:DA)</f>
        <v>0</v>
      </c>
      <c r="DC90" s="46">
        <f>SUMIF(DRE!$A:$A,'Base CF'!$B90,DRE!DB:DB)</f>
        <v>0</v>
      </c>
      <c r="DD90" s="46">
        <f>SUMIF(DRE!$A:$A,'Base CF'!$B90,DRE!DC:DC)</f>
        <v>0</v>
      </c>
      <c r="DE90" s="46">
        <f>SUMIF(DRE!$A:$A,'Base CF'!$B90,DRE!DD:DD)</f>
        <v>0</v>
      </c>
      <c r="DF90" s="46">
        <f>SUMIF(DRE!$A:$A,'Base CF'!$B90,DRE!DE:DE)</f>
        <v>0</v>
      </c>
    </row>
    <row r="91" spans="2:110" outlineLevel="1">
      <c r="B91" s="37" t="s">
        <v>208</v>
      </c>
      <c r="C91" s="46">
        <f>SUMIF(DRE!$A:$A,'Base CF'!$B91,DRE!B:B)</f>
        <v>0</v>
      </c>
      <c r="D91" s="46">
        <f>SUMIF(DRE!$A:$A,'Base CF'!$B91,DRE!C:C)</f>
        <v>0</v>
      </c>
      <c r="E91" s="46">
        <f>SUMIF(DRE!$A:$A,'Base CF'!$B91,DRE!D:D)</f>
        <v>0</v>
      </c>
      <c r="F91" s="46">
        <f>SUMIF(DRE!$A:$A,'Base CF'!$B91,DRE!E:E)</f>
        <v>0</v>
      </c>
      <c r="G91" s="46">
        <f>SUMIF(DRE!$A:$A,'Base CF'!$B91,DRE!F:F)</f>
        <v>0</v>
      </c>
      <c r="H91" s="46">
        <f>SUMIF(DRE!$A:$A,'Base CF'!$B91,DRE!G:G)</f>
        <v>0</v>
      </c>
      <c r="I91" s="46">
        <f>SUMIF(DRE!$A:$A,'Base CF'!$B91,DRE!H:H)</f>
        <v>0</v>
      </c>
      <c r="J91" s="46">
        <f>SUMIF(DRE!$A:$A,'Base CF'!$B91,DRE!I:I)</f>
        <v>0</v>
      </c>
      <c r="K91" s="46">
        <f>SUMIF(DRE!$A:$A,'Base CF'!$B91,DRE!J:J)</f>
        <v>0</v>
      </c>
      <c r="L91" s="46">
        <f>SUMIF(DRE!$A:$A,'Base CF'!$B91,DRE!K:K)</f>
        <v>0</v>
      </c>
      <c r="M91" s="46">
        <f>SUMIF(DRE!$A:$A,'Base CF'!$B91,DRE!L:L)</f>
        <v>0</v>
      </c>
      <c r="N91" s="46">
        <f>SUMIF(DRE!$A:$A,'Base CF'!$B91,DRE!M:M)</f>
        <v>0</v>
      </c>
      <c r="O91" s="46">
        <f>SUMIF(DRE!$A:$A,'Base CF'!$B91,DRE!N:N)</f>
        <v>0</v>
      </c>
      <c r="P91" s="46">
        <f>SUMIF(DRE!$A:$A,'Base CF'!$B91,DRE!O:O)</f>
        <v>0</v>
      </c>
      <c r="Q91" s="46">
        <f>SUMIF(DRE!$A:$A,'Base CF'!$B91,DRE!P:P)</f>
        <v>0</v>
      </c>
      <c r="R91" s="46">
        <f>SUMIF(DRE!$A:$A,'Base CF'!$B91,DRE!Q:Q)</f>
        <v>0</v>
      </c>
      <c r="S91" s="46">
        <f>SUMIF(DRE!$A:$A,'Base CF'!$B91,DRE!R:R)</f>
        <v>0</v>
      </c>
      <c r="T91" s="46">
        <f>SUMIF(DRE!$A:$A,'Base CF'!$B91,DRE!S:S)</f>
        <v>0</v>
      </c>
      <c r="U91" s="46">
        <f>SUMIF(DRE!$A:$A,'Base CF'!$B91,DRE!T:T)</f>
        <v>0</v>
      </c>
      <c r="V91" s="46">
        <f>SUMIF(DRE!$A:$A,'Base CF'!$B91,DRE!U:U)</f>
        <v>0</v>
      </c>
      <c r="W91" s="46">
        <f>SUMIF(DRE!$A:$A,'Base CF'!$B91,DRE!V:V)</f>
        <v>0</v>
      </c>
      <c r="X91" s="46">
        <f>SUMIF(DRE!$A:$A,'Base CF'!$B91,DRE!W:W)</f>
        <v>0</v>
      </c>
      <c r="Y91" s="46">
        <f>SUMIF(DRE!$A:$A,'Base CF'!$B91,DRE!X:X)</f>
        <v>0</v>
      </c>
      <c r="Z91" s="46">
        <f>SUMIF(DRE!$A:$A,'Base CF'!$B91,DRE!Y:Y)</f>
        <v>0</v>
      </c>
      <c r="AA91" s="46">
        <f>SUMIF(DRE!$A:$A,'Base CF'!$B91,DRE!Z:Z)</f>
        <v>0</v>
      </c>
      <c r="AB91" s="46">
        <f>SUMIF(DRE!$A:$A,'Base CF'!$B91,DRE!AA:AA)</f>
        <v>0</v>
      </c>
      <c r="AC91" s="46">
        <f>SUMIF(DRE!$A:$A,'Base CF'!$B91,DRE!AB:AB)</f>
        <v>0</v>
      </c>
      <c r="AD91" s="46">
        <f>SUMIF(DRE!$A:$A,'Base CF'!$B91,DRE!AC:AC)</f>
        <v>0</v>
      </c>
      <c r="AE91" s="46">
        <f>SUMIF(DRE!$A:$A,'Base CF'!$B91,DRE!AD:AD)</f>
        <v>0</v>
      </c>
      <c r="AF91" s="46">
        <f>SUMIF(DRE!$A:$A,'Base CF'!$B91,DRE!AE:AE)</f>
        <v>0</v>
      </c>
      <c r="AG91" s="46">
        <f>SUMIF(DRE!$A:$A,'Base CF'!$B91,DRE!AF:AF)</f>
        <v>0</v>
      </c>
      <c r="AH91" s="46">
        <f>SUMIF(DRE!$A:$A,'Base CF'!$B91,DRE!AG:AG)</f>
        <v>0</v>
      </c>
      <c r="AI91" s="46">
        <f>SUMIF(DRE!$A:$A,'Base CF'!$B91,DRE!AH:AH)</f>
        <v>0</v>
      </c>
      <c r="AJ91" s="46">
        <f>SUMIF(DRE!$A:$A,'Base CF'!$B91,DRE!AI:AI)</f>
        <v>0</v>
      </c>
      <c r="AK91" s="46">
        <f>SUMIF(DRE!$A:$A,'Base CF'!$B91,DRE!AJ:AJ)</f>
        <v>0</v>
      </c>
      <c r="AL91" s="46">
        <f>SUMIF(DRE!$A:$A,'Base CF'!$B91,DRE!AK:AK)</f>
        <v>0</v>
      </c>
      <c r="AM91" s="46">
        <f>SUMIF(DRE!$A:$A,'Base CF'!$B91,DRE!AL:AL)</f>
        <v>0</v>
      </c>
      <c r="AN91" s="46">
        <f>SUMIF(DRE!$A:$A,'Base CF'!$B91,DRE!AM:AM)</f>
        <v>0</v>
      </c>
      <c r="AO91" s="46">
        <f>SUMIF(DRE!$A:$A,'Base CF'!$B91,DRE!AN:AN)</f>
        <v>0</v>
      </c>
      <c r="AP91" s="46">
        <f>SUMIF(DRE!$A:$A,'Base CF'!$B91,DRE!AO:AO)</f>
        <v>0</v>
      </c>
      <c r="AQ91" s="46">
        <f>SUMIF(DRE!$A:$A,'Base CF'!$B91,DRE!AP:AP)</f>
        <v>0</v>
      </c>
      <c r="AR91" s="46">
        <f>SUMIF(DRE!$A:$A,'Base CF'!$B91,DRE!AQ:AQ)</f>
        <v>0</v>
      </c>
      <c r="AS91" s="46">
        <f>SUMIF(DRE!$A:$A,'Base CF'!$B91,DRE!AR:AR)</f>
        <v>0</v>
      </c>
      <c r="AT91" s="46">
        <f>SUMIF(DRE!$A:$A,'Base CF'!$B91,DRE!AS:AS)</f>
        <v>0</v>
      </c>
      <c r="AU91" s="46">
        <f>SUMIF(DRE!$A:$A,'Base CF'!$B91,DRE!AT:AT)</f>
        <v>0</v>
      </c>
      <c r="AV91" s="46">
        <f>SUMIF(DRE!$A:$A,'Base CF'!$B91,DRE!AU:AU)</f>
        <v>0</v>
      </c>
      <c r="AW91" s="46">
        <f>SUMIF(DRE!$A:$A,'Base CF'!$B91,DRE!AV:AV)</f>
        <v>0</v>
      </c>
      <c r="AX91" s="46">
        <f>SUMIF(DRE!$A:$A,'Base CF'!$B91,DRE!AW:AW)</f>
        <v>0</v>
      </c>
      <c r="AY91" s="46">
        <f>SUMIF(DRE!$A:$A,'Base CF'!$B91,DRE!AX:AX)</f>
        <v>0</v>
      </c>
      <c r="AZ91" s="46">
        <f>SUMIF(DRE!$A:$A,'Base CF'!$B91,DRE!AY:AY)</f>
        <v>0</v>
      </c>
      <c r="BA91" s="46">
        <f>SUMIF(DRE!$A:$A,'Base CF'!$B91,DRE!AZ:AZ)</f>
        <v>0</v>
      </c>
      <c r="BB91" s="46">
        <f>SUMIF(DRE!$A:$A,'Base CF'!$B91,DRE!BA:BA)</f>
        <v>0</v>
      </c>
      <c r="BC91" s="46">
        <f>SUMIF(DRE!$A:$A,'Base CF'!$B91,DRE!BB:BB)</f>
        <v>0</v>
      </c>
      <c r="BD91" s="46">
        <f>SUMIF(DRE!$A:$A,'Base CF'!$B91,DRE!BC:BC)</f>
        <v>0</v>
      </c>
      <c r="BE91" s="46">
        <f>SUMIF(DRE!$A:$A,'Base CF'!$B91,DRE!BD:BD)</f>
        <v>0</v>
      </c>
      <c r="BF91" s="46">
        <f>SUMIF(DRE!$A:$A,'Base CF'!$B91,DRE!BE:BE)</f>
        <v>0</v>
      </c>
      <c r="BG91" s="46">
        <f>SUMIF(DRE!$A:$A,'Base CF'!$B91,DRE!BF:BF)</f>
        <v>0</v>
      </c>
      <c r="BH91" s="46">
        <f>SUMIF(DRE!$A:$A,'Base CF'!$B91,DRE!BG:BG)</f>
        <v>0</v>
      </c>
      <c r="BI91" s="46">
        <f>SUMIF(DRE!$A:$A,'Base CF'!$B91,DRE!BH:BH)</f>
        <v>0</v>
      </c>
      <c r="BJ91" s="46">
        <f>SUMIF(DRE!$A:$A,'Base CF'!$B91,DRE!BI:BI)</f>
        <v>0</v>
      </c>
      <c r="BK91" s="46">
        <f>SUMIF(DRE!$A:$A,'Base CF'!$B91,DRE!BJ:BJ)</f>
        <v>0</v>
      </c>
      <c r="BL91" s="46">
        <f>SUMIF(DRE!$A:$A,'Base CF'!$B91,DRE!BK:BK)</f>
        <v>0</v>
      </c>
      <c r="BM91" s="46">
        <f>SUMIF(DRE!$A:$A,'Base CF'!$B91,DRE!BL:BL)</f>
        <v>0</v>
      </c>
      <c r="BN91" s="46">
        <f>SUMIF(DRE!$A:$A,'Base CF'!$B91,DRE!BM:BM)</f>
        <v>0</v>
      </c>
      <c r="BO91" s="46">
        <f>SUMIF(DRE!$A:$A,'Base CF'!$B91,DRE!BN:BN)</f>
        <v>0</v>
      </c>
      <c r="BP91" s="46">
        <f>SUMIF(DRE!$A:$A,'Base CF'!$B91,DRE!BO:BO)</f>
        <v>0</v>
      </c>
      <c r="BQ91" s="46">
        <f>SUMIF(DRE!$A:$A,'Base CF'!$B91,DRE!BP:BP)</f>
        <v>0</v>
      </c>
      <c r="BR91" s="46">
        <f>SUMIF(DRE!$A:$A,'Base CF'!$B91,DRE!BQ:BQ)</f>
        <v>0</v>
      </c>
      <c r="BS91" s="46">
        <f>SUMIF(DRE!$A:$A,'Base CF'!$B91,DRE!BR:BR)</f>
        <v>0</v>
      </c>
      <c r="BT91" s="46">
        <f>SUMIF(DRE!$A:$A,'Base CF'!$B91,DRE!BS:BS)</f>
        <v>0</v>
      </c>
      <c r="BU91" s="46">
        <f>SUMIF(DRE!$A:$A,'Base CF'!$B91,DRE!BT:BT)</f>
        <v>0</v>
      </c>
      <c r="BV91" s="46">
        <f>SUMIF(DRE!$A:$A,'Base CF'!$B91,DRE!BU:BU)</f>
        <v>0</v>
      </c>
      <c r="BW91" s="46">
        <f>SUMIF(DRE!$A:$A,'Base CF'!$B91,DRE!BV:BV)</f>
        <v>0</v>
      </c>
      <c r="BX91" s="46">
        <f>SUMIF(DRE!$A:$A,'Base CF'!$B91,DRE!BW:BW)</f>
        <v>0</v>
      </c>
      <c r="BY91" s="46">
        <f>SUMIF(DRE!$A:$A,'Base CF'!$B91,DRE!BX:BX)</f>
        <v>0</v>
      </c>
      <c r="BZ91" s="46">
        <f>SUMIF(DRE!$A:$A,'Base CF'!$B91,DRE!BY:BY)</f>
        <v>0</v>
      </c>
      <c r="CA91" s="46">
        <f>SUMIF(DRE!$A:$A,'Base CF'!$B91,DRE!BZ:BZ)</f>
        <v>0</v>
      </c>
      <c r="CB91" s="46">
        <f>SUMIF(DRE!$A:$A,'Base CF'!$B91,DRE!CA:CA)</f>
        <v>0</v>
      </c>
      <c r="CC91" s="46">
        <f>SUMIF(DRE!$A:$A,'Base CF'!$B91,DRE!CB:CB)</f>
        <v>0</v>
      </c>
      <c r="CD91" s="46">
        <f>SUMIF(DRE!$A:$A,'Base CF'!$B91,DRE!CC:CC)</f>
        <v>0</v>
      </c>
      <c r="CE91" s="46">
        <f>SUMIF(DRE!$A:$A,'Base CF'!$B91,DRE!CD:CD)</f>
        <v>0</v>
      </c>
      <c r="CF91" s="46">
        <f>SUMIF(DRE!$A:$A,'Base CF'!$B91,DRE!CE:CE)</f>
        <v>0</v>
      </c>
      <c r="CG91" s="46">
        <f>SUMIF(DRE!$A:$A,'Base CF'!$B91,DRE!CF:CF)</f>
        <v>0</v>
      </c>
      <c r="CH91" s="46">
        <f>SUMIF(DRE!$A:$A,'Base CF'!$B91,DRE!CG:CG)</f>
        <v>0</v>
      </c>
      <c r="CI91" s="46">
        <f>SUMIF(DRE!$A:$A,'Base CF'!$B91,DRE!CH:CH)</f>
        <v>0</v>
      </c>
      <c r="CJ91" s="46">
        <f>SUMIF(DRE!$A:$A,'Base CF'!$B91,DRE!CI:CI)</f>
        <v>0</v>
      </c>
      <c r="CK91" s="46">
        <f>SUMIF(DRE!$A:$A,'Base CF'!$B91,DRE!CJ:CJ)</f>
        <v>0</v>
      </c>
      <c r="CL91" s="46">
        <f>SUMIF(DRE!$A:$A,'Base CF'!$B91,DRE!CK:CK)</f>
        <v>0</v>
      </c>
      <c r="CM91" s="46">
        <f>SUMIF(DRE!$A:$A,'Base CF'!$B91,DRE!CL:CL)</f>
        <v>0</v>
      </c>
      <c r="CN91" s="46">
        <f>SUMIF(DRE!$A:$A,'Base CF'!$B91,DRE!CM:CM)</f>
        <v>0</v>
      </c>
      <c r="CO91" s="46">
        <f>SUMIF(DRE!$A:$A,'Base CF'!$B91,DRE!CN:CN)</f>
        <v>0</v>
      </c>
      <c r="CP91" s="46">
        <f>SUMIF(DRE!$A:$A,'Base CF'!$B91,DRE!CO:CO)</f>
        <v>0</v>
      </c>
      <c r="CQ91" s="46">
        <f>SUMIF(DRE!$A:$A,'Base CF'!$B91,DRE!CP:CP)</f>
        <v>0</v>
      </c>
      <c r="CR91" s="46">
        <f>SUMIF(DRE!$A:$A,'Base CF'!$B91,DRE!CQ:CQ)</f>
        <v>0</v>
      </c>
      <c r="CS91" s="46">
        <f>SUMIF(DRE!$A:$A,'Base CF'!$B91,DRE!CR:CR)</f>
        <v>0</v>
      </c>
      <c r="CT91" s="46">
        <f>SUMIF(DRE!$A:$A,'Base CF'!$B91,DRE!CS:CS)</f>
        <v>0</v>
      </c>
      <c r="CU91" s="46">
        <f>SUMIF(DRE!$A:$A,'Base CF'!$B91,DRE!CT:CT)</f>
        <v>0</v>
      </c>
      <c r="CV91" s="46">
        <f>SUMIF(DRE!$A:$A,'Base CF'!$B91,DRE!CU:CU)</f>
        <v>0</v>
      </c>
      <c r="CW91" s="46">
        <f>SUMIF(DRE!$A:$A,'Base CF'!$B91,DRE!CV:CV)</f>
        <v>0</v>
      </c>
      <c r="CX91" s="46">
        <f>SUMIF(DRE!$A:$A,'Base CF'!$B91,DRE!CW:CW)</f>
        <v>0</v>
      </c>
      <c r="CY91" s="46">
        <f>SUMIF(DRE!$A:$A,'Base CF'!$B91,DRE!CX:CX)</f>
        <v>0</v>
      </c>
      <c r="CZ91" s="46">
        <f>SUMIF(DRE!$A:$A,'Base CF'!$B91,DRE!CY:CY)</f>
        <v>0</v>
      </c>
      <c r="DA91" s="46">
        <f>SUMIF(DRE!$A:$A,'Base CF'!$B91,DRE!CZ:CZ)</f>
        <v>0</v>
      </c>
      <c r="DB91" s="46">
        <f>SUMIF(DRE!$A:$A,'Base CF'!$B91,DRE!DA:DA)</f>
        <v>0</v>
      </c>
      <c r="DC91" s="46">
        <f>SUMIF(DRE!$A:$A,'Base CF'!$B91,DRE!DB:DB)</f>
        <v>0</v>
      </c>
      <c r="DD91" s="46">
        <f>SUMIF(DRE!$A:$A,'Base CF'!$B91,DRE!DC:DC)</f>
        <v>0</v>
      </c>
      <c r="DE91" s="46">
        <f>SUMIF(DRE!$A:$A,'Base CF'!$B91,DRE!DD:DD)</f>
        <v>0</v>
      </c>
      <c r="DF91" s="46">
        <f>SUMIF(DRE!$A:$A,'Base CF'!$B91,DRE!DE:DE)</f>
        <v>0</v>
      </c>
    </row>
    <row r="92" spans="2:110" outlineLevel="1">
      <c r="B92" s="37" t="s">
        <v>210</v>
      </c>
      <c r="C92" s="46">
        <f>SUMIF(DRE!$A:$A,'Base CF'!$B92,DRE!B:B)</f>
        <v>70276.89</v>
      </c>
      <c r="D92" s="46">
        <f>SUMIF(DRE!$A:$A,'Base CF'!$B92,DRE!C:C)</f>
        <v>147417.68</v>
      </c>
      <c r="E92" s="46">
        <f>SUMIF(DRE!$A:$A,'Base CF'!$B92,DRE!D:D)</f>
        <v>411541.15</v>
      </c>
      <c r="F92" s="46">
        <f>SUMIF(DRE!$A:$A,'Base CF'!$B92,DRE!E:E)</f>
        <v>133772.72</v>
      </c>
      <c r="G92" s="46">
        <f>SUMIF(DRE!$A:$A,'Base CF'!$B92,DRE!F:F)</f>
        <v>229493.68</v>
      </c>
      <c r="H92" s="46">
        <f>SUMIF(DRE!$A:$A,'Base CF'!$B92,DRE!G:G)</f>
        <v>227854.16</v>
      </c>
      <c r="I92" s="46">
        <f>SUMIF(DRE!$A:$A,'Base CF'!$B92,DRE!H:H)</f>
        <v>206766.42</v>
      </c>
      <c r="J92" s="46">
        <f>SUMIF(DRE!$A:$A,'Base CF'!$B92,DRE!I:I)</f>
        <v>174691.09</v>
      </c>
      <c r="K92" s="46">
        <f>SUMIF(DRE!$A:$A,'Base CF'!$B92,DRE!J:J)</f>
        <v>142771.57999999999</v>
      </c>
      <c r="L92" s="46">
        <f>SUMIF(DRE!$A:$A,'Base CF'!$B92,DRE!K:K)</f>
        <v>222193.64</v>
      </c>
      <c r="M92" s="46">
        <f>SUMIF(DRE!$A:$A,'Base CF'!$B92,DRE!L:L)</f>
        <v>434323.54</v>
      </c>
      <c r="N92" s="46">
        <f>SUMIF(DRE!$A:$A,'Base CF'!$B92,DRE!M:M)</f>
        <v>694718.05</v>
      </c>
      <c r="O92" s="46">
        <f>SUMIF(DRE!$A:$A,'Base CF'!$B92,DRE!N:N)</f>
        <v>42119.81</v>
      </c>
      <c r="P92" s="46">
        <f>SUMIF(DRE!$A:$A,'Base CF'!$B92,DRE!O:O)</f>
        <v>84010.670000000013</v>
      </c>
      <c r="Q92" s="46">
        <f>SUMIF(DRE!$A:$A,'Base CF'!$B92,DRE!P:P)</f>
        <v>122304.16</v>
      </c>
      <c r="R92" s="46">
        <f>SUMIF(DRE!$A:$A,'Base CF'!$B92,DRE!Q:Q)</f>
        <v>84943.75</v>
      </c>
      <c r="S92" s="46">
        <f>SUMIF(DRE!$A:$A,'Base CF'!$B92,DRE!R:R)</f>
        <v>56335.28</v>
      </c>
      <c r="T92" s="46">
        <f>SUMIF(DRE!$A:$A,'Base CF'!$B92,DRE!S:S)</f>
        <v>156925.94</v>
      </c>
      <c r="U92" s="46">
        <f>SUMIF(DRE!$A:$A,'Base CF'!$B92,DRE!T:T)</f>
        <v>105294.14</v>
      </c>
      <c r="V92" s="46">
        <f>SUMIF(DRE!$A:$A,'Base CF'!$B92,DRE!U:U)</f>
        <v>67614.8</v>
      </c>
      <c r="W92" s="46">
        <f>SUMIF(DRE!$A:$A,'Base CF'!$B92,DRE!V:V)</f>
        <v>196147.43</v>
      </c>
      <c r="X92" s="46">
        <f>SUMIF(DRE!$A:$A,'Base CF'!$B92,DRE!W:W)</f>
        <v>408059.55</v>
      </c>
      <c r="Y92" s="46">
        <f>SUMIF(DRE!$A:$A,'Base CF'!$B92,DRE!X:X)</f>
        <v>217151.52999999997</v>
      </c>
      <c r="Z92" s="46">
        <f>SUMIF(DRE!$A:$A,'Base CF'!$B92,DRE!Y:Y)</f>
        <v>1118933.26</v>
      </c>
      <c r="AA92" s="46">
        <f>SUMIF(DRE!$A:$A,'Base CF'!$B92,DRE!Z:Z)</f>
        <v>100075.26999999999</v>
      </c>
      <c r="AB92" s="46">
        <f>SUMIF(DRE!$A:$A,'Base CF'!$B92,DRE!AA:AA)</f>
        <v>175179.61</v>
      </c>
      <c r="AC92" s="46">
        <f>SUMIF(DRE!$A:$A,'Base CF'!$B92,DRE!AB:AB)</f>
        <v>135778.72999999998</v>
      </c>
      <c r="AD92" s="46">
        <f>SUMIF(DRE!$A:$A,'Base CF'!$B92,DRE!AC:AC)</f>
        <v>109045.39</v>
      </c>
      <c r="AE92" s="46">
        <f>SUMIF(DRE!$A:$A,'Base CF'!$B92,DRE!AD:AD)</f>
        <v>195726.95</v>
      </c>
      <c r="AF92" s="46">
        <f>SUMIF(DRE!$A:$A,'Base CF'!$B92,DRE!AE:AE)</f>
        <v>249865.23</v>
      </c>
      <c r="AG92" s="46">
        <f>SUMIF(DRE!$A:$A,'Base CF'!$B92,DRE!AF:AF)</f>
        <v>127617.80000000002</v>
      </c>
      <c r="AH92" s="46">
        <f>SUMIF(DRE!$A:$A,'Base CF'!$B92,DRE!AG:AG)</f>
        <v>324580.21000000002</v>
      </c>
      <c r="AI92" s="46">
        <f>SUMIF(DRE!$A:$A,'Base CF'!$B92,DRE!AH:AH)</f>
        <v>344131.26</v>
      </c>
      <c r="AJ92" s="46">
        <f>SUMIF(DRE!$A:$A,'Base CF'!$B92,DRE!AI:AI)</f>
        <v>143279.90000000002</v>
      </c>
      <c r="AK92" s="46">
        <f>SUMIF(DRE!$A:$A,'Base CF'!$B92,DRE!AJ:AJ)</f>
        <v>449013.58</v>
      </c>
      <c r="AL92" s="46">
        <f>SUMIF(DRE!$A:$A,'Base CF'!$B92,DRE!AK:AK)</f>
        <v>557685.26</v>
      </c>
      <c r="AM92" s="46">
        <f>SUMIF(DRE!$A:$A,'Base CF'!$B92,DRE!AL:AL)</f>
        <v>-24.28</v>
      </c>
      <c r="AN92" s="46">
        <f>SUMIF(DRE!$A:$A,'Base CF'!$B92,DRE!AM:AM)</f>
        <v>37707.730000000003</v>
      </c>
      <c r="AO92" s="46">
        <f>SUMIF(DRE!$A:$A,'Base CF'!$B92,DRE!AN:AN)</f>
        <v>69739.570000000007</v>
      </c>
      <c r="AP92" s="46">
        <f>SUMIF(DRE!$A:$A,'Base CF'!$B92,DRE!AO:AO)</f>
        <v>134204.07999999999</v>
      </c>
      <c r="AQ92" s="46">
        <f>SUMIF(DRE!$A:$A,'Base CF'!$B92,DRE!AP:AP)</f>
        <v>199758.99</v>
      </c>
      <c r="AR92" s="46">
        <f>SUMIF(DRE!$A:$A,'Base CF'!$B92,DRE!AQ:AQ)</f>
        <v>192275.82</v>
      </c>
      <c r="AS92" s="46">
        <f>SUMIF(DRE!$A:$A,'Base CF'!$B92,DRE!AR:AR)</f>
        <v>161213.41</v>
      </c>
      <c r="AT92" s="46">
        <f>SUMIF(DRE!$A:$A,'Base CF'!$B92,DRE!AS:AS)</f>
        <v>130804.95</v>
      </c>
      <c r="AU92" s="46">
        <f>SUMIF(DRE!$A:$A,'Base CF'!$B92,DRE!AT:AT)</f>
        <v>298097.83</v>
      </c>
      <c r="AV92" s="46">
        <f>SUMIF(DRE!$A:$A,'Base CF'!$B92,DRE!AU:AU)</f>
        <v>318252.93</v>
      </c>
      <c r="AW92" s="46">
        <f>SUMIF(DRE!$A:$A,'Base CF'!$B92,DRE!AV:AV)</f>
        <v>416757.18</v>
      </c>
      <c r="AX92" s="46">
        <f>SUMIF(DRE!$A:$A,'Base CF'!$B92,DRE!AW:AW)</f>
        <v>480084.53</v>
      </c>
      <c r="AY92" s="46">
        <f>SUMIF(DRE!$A:$A,'Base CF'!$B92,DRE!AX:AX)</f>
        <v>-102085.13</v>
      </c>
      <c r="AZ92" s="46">
        <f>SUMIF(DRE!$A:$A,'Base CF'!$B92,DRE!AY:AY)</f>
        <v>154444.20000000001</v>
      </c>
      <c r="BA92" s="46">
        <f>SUMIF(DRE!$A:$A,'Base CF'!$B92,DRE!AZ:AZ)</f>
        <v>217726.37</v>
      </c>
      <c r="BB92" s="46">
        <f>SUMIF(DRE!$A:$A,'Base CF'!$B92,DRE!BA:BA)</f>
        <v>192143.79</v>
      </c>
      <c r="BC92" s="46">
        <f>SUMIF(DRE!$A:$A,'Base CF'!$B92,DRE!BB:BB)</f>
        <v>306335.57</v>
      </c>
      <c r="BD92" s="46">
        <f>SUMIF(DRE!$A:$A,'Base CF'!$B92,DRE!BC:BC)</f>
        <v>175532.18</v>
      </c>
      <c r="BE92" s="46">
        <f>SUMIF(DRE!$A:$A,'Base CF'!$B92,DRE!BD:BD)</f>
        <v>68568.05</v>
      </c>
      <c r="BF92" s="46">
        <f>SUMIF(DRE!$A:$A,'Base CF'!$B92,DRE!BE:BE)</f>
        <v>381490.09</v>
      </c>
      <c r="BG92" s="46">
        <f>SUMIF(DRE!$A:$A,'Base CF'!$B92,DRE!BF:BF)</f>
        <v>335020.96000000002</v>
      </c>
      <c r="BH92" s="46">
        <f>SUMIF(DRE!$A:$A,'Base CF'!$B92,DRE!BG:BG)</f>
        <v>345495.53724779998</v>
      </c>
      <c r="BI92" s="46">
        <f>SUMIF(DRE!$A:$A,'Base CF'!$B92,DRE!BH:BH)</f>
        <v>426582.02439450001</v>
      </c>
      <c r="BJ92" s="46">
        <f>SUMIF(DRE!$A:$A,'Base CF'!$B92,DRE!BI:BI)</f>
        <v>86877.5</v>
      </c>
      <c r="BK92" s="46">
        <f>SUMIF(DRE!$A:$A,'Base CF'!$B92,DRE!BJ:BJ)</f>
        <v>45767</v>
      </c>
      <c r="BL92" s="46">
        <f>SUMIF(DRE!$A:$A,'Base CF'!$B92,DRE!BK:BK)</f>
        <v>4092</v>
      </c>
      <c r="BM92" s="46">
        <f>SUMIF(DRE!$A:$A,'Base CF'!$B92,DRE!BL:BL)</f>
        <v>71208.5</v>
      </c>
      <c r="BN92" s="46">
        <f>SUMIF(DRE!$A:$A,'Base CF'!$B92,DRE!BM:BM)</f>
        <v>234341.18</v>
      </c>
      <c r="BO92" s="46">
        <f>SUMIF(DRE!$A:$A,'Base CF'!$B92,DRE!BN:BN)</f>
        <v>35732</v>
      </c>
      <c r="BP92" s="46">
        <f>SUMIF(DRE!$A:$A,'Base CF'!$B92,DRE!BO:BO)</f>
        <v>63144.5</v>
      </c>
      <c r="BQ92" s="46">
        <f>SUMIF(DRE!$A:$A,'Base CF'!$B92,DRE!BP:BP)</f>
        <v>228917</v>
      </c>
      <c r="BR92" s="46">
        <f>SUMIF(DRE!$A:$A,'Base CF'!$B92,DRE!BQ:BQ)</f>
        <v>272786.98904999997</v>
      </c>
      <c r="BS92" s="46">
        <f>SUMIF(DRE!$A:$A,'Base CF'!$B92,DRE!BR:BR)</f>
        <v>110438.4538</v>
      </c>
      <c r="BT92" s="46">
        <f>SUMIF(DRE!$A:$A,'Base CF'!$B92,DRE!BS:BS)</f>
        <v>281959.5</v>
      </c>
      <c r="BU92" s="46">
        <f>SUMIF(DRE!$A:$A,'Base CF'!$B92,DRE!BT:BT)</f>
        <v>256761.1393442</v>
      </c>
      <c r="BV92" s="46">
        <f>SUMIF(DRE!$A:$A,'Base CF'!$B92,DRE!BU:BU)</f>
        <v>87159.5</v>
      </c>
      <c r="BW92" s="46">
        <f>SUMIF(DRE!$A:$A,'Base CF'!$B92,DRE!BV:BV)</f>
        <v>11127.5</v>
      </c>
      <c r="BX92" s="46">
        <f>SUMIF(DRE!$A:$A,'Base CF'!$B92,DRE!BW:BW)</f>
        <v>11127.5</v>
      </c>
      <c r="BY92" s="46">
        <f>SUMIF(DRE!$A:$A,'Base CF'!$B92,DRE!BX:BX)</f>
        <v>133828.6</v>
      </c>
      <c r="BZ92" s="46">
        <f>SUMIF(DRE!$A:$A,'Base CF'!$B92,DRE!BY:BY)</f>
        <v>222264.59</v>
      </c>
      <c r="CA92" s="46">
        <f>SUMIF(DRE!$A:$A,'Base CF'!$B92,DRE!BZ:BZ)</f>
        <v>375860.83</v>
      </c>
      <c r="CB92" s="46">
        <f>SUMIF(DRE!$A:$A,'Base CF'!$B92,DRE!CA:CA)</f>
        <v>261127.5</v>
      </c>
      <c r="CC92" s="46">
        <f>SUMIF(DRE!$A:$A,'Base CF'!$B92,DRE!CB:CB)</f>
        <v>375877.5</v>
      </c>
      <c r="CD92" s="46">
        <f>SUMIF(DRE!$A:$A,'Base CF'!$B92,DRE!CC:CC)</f>
        <v>478758.59</v>
      </c>
      <c r="CE92" s="46">
        <f>SUMIF(DRE!$A:$A,'Base CF'!$B92,DRE!CD:CD)</f>
        <v>138101.14000000001</v>
      </c>
      <c r="CF92" s="46">
        <f>SUMIF(DRE!$A:$A,'Base CF'!$B92,DRE!CE:CE)</f>
        <v>288627.5</v>
      </c>
      <c r="CG92" s="46">
        <f>SUMIF(DRE!$A:$A,'Base CF'!$B92,DRE!CF:CF)</f>
        <v>158429.1393442</v>
      </c>
      <c r="CH92" s="46">
        <f>SUMIF(DRE!$A:$A,'Base CF'!$B92,DRE!CG:CG)</f>
        <v>60827.5</v>
      </c>
      <c r="CI92" s="46">
        <f>SUMIF(DRE!$A:$A,'Base CF'!$B92,DRE!CH:CH)</f>
        <v>4459.5</v>
      </c>
      <c r="CJ92" s="46">
        <f>SUMIF(DRE!$A:$A,'Base CF'!$B92,DRE!CI:CI)</f>
        <v>4459.5</v>
      </c>
      <c r="CK92" s="46">
        <f>SUMIF(DRE!$A:$A,'Base CF'!$B92,DRE!CJ:CJ)</f>
        <v>127160.64</v>
      </c>
      <c r="CL92" s="46">
        <f>SUMIF(DRE!$A:$A,'Base CF'!$B92,DRE!CK:CK)</f>
        <v>201596.59</v>
      </c>
      <c r="CM92" s="46">
        <f>SUMIF(DRE!$A:$A,'Base CF'!$B92,DRE!CL:CL)</f>
        <v>129759.5</v>
      </c>
      <c r="CN92" s="46">
        <f>SUMIF(DRE!$A:$A,'Base CF'!$B92,DRE!CM:CM)</f>
        <v>32209.5</v>
      </c>
      <c r="CO92" s="46">
        <f>SUMIF(DRE!$A:$A,'Base CF'!$B92,DRE!CN:CN)</f>
        <v>195023.5</v>
      </c>
      <c r="CP92" s="46">
        <f>SUMIF(DRE!$A:$A,'Base CF'!$B92,DRE!CO:CO)</f>
        <v>188290.59</v>
      </c>
      <c r="CQ92" s="46">
        <f>SUMIF(DRE!$A:$A,'Base CF'!$B92,DRE!CP:CP)</f>
        <v>131433.14000000001</v>
      </c>
      <c r="CR92" s="46">
        <f>SUMIF(DRE!$A:$A,'Base CF'!$B92,DRE!CQ:CQ)</f>
        <v>276959.5</v>
      </c>
      <c r="CS92" s="46">
        <f>SUMIF(DRE!$A:$A,'Base CF'!$B92,DRE!CR:CR)</f>
        <v>76761.139344199997</v>
      </c>
      <c r="CT92" s="46">
        <f>SUMIF(DRE!$A:$A,'Base CF'!$B92,DRE!CS:CS)</f>
        <v>59159.5</v>
      </c>
      <c r="CU92" s="46">
        <f>SUMIF(DRE!$A:$A,'Base CF'!$B92,DRE!CT:CT)</f>
        <v>23184.5</v>
      </c>
      <c r="CV92" s="46">
        <f>SUMIF(DRE!$A:$A,'Base CF'!$B92,DRE!CU:CU)</f>
        <v>20759.5</v>
      </c>
      <c r="CW92" s="46">
        <f>SUMIF(DRE!$A:$A,'Base CF'!$B92,DRE!CV:CV)</f>
        <v>127159.5</v>
      </c>
      <c r="CX92" s="46">
        <f>SUMIF(DRE!$A:$A,'Base CF'!$B92,DRE!CW:CW)</f>
        <v>218596.59</v>
      </c>
      <c r="CY92" s="46">
        <f>SUMIF(DRE!$A:$A,'Base CF'!$B92,DRE!CX:CX)</f>
        <v>154149.5</v>
      </c>
      <c r="CZ92" s="46">
        <f>SUMIF(DRE!$A:$A,'Base CF'!$B92,DRE!CY:CY)</f>
        <v>32209.5</v>
      </c>
      <c r="DA92" s="46">
        <f>SUMIF(DRE!$A:$A,'Base CF'!$B92,DRE!CZ:CZ)</f>
        <v>141459.5</v>
      </c>
      <c r="DB92" s="46">
        <f>SUMIF(DRE!$A:$A,'Base CF'!$B92,DRE!DA:DA)</f>
        <v>189630.59</v>
      </c>
      <c r="DC92" s="46">
        <f>SUMIF(DRE!$A:$A,'Base CF'!$B92,DRE!DB:DB)</f>
        <v>131433.14000000001</v>
      </c>
      <c r="DD92" s="46">
        <f>SUMIF(DRE!$A:$A,'Base CF'!$B92,DRE!DC:DC)</f>
        <v>276959.5</v>
      </c>
      <c r="DE92" s="46">
        <f>SUMIF(DRE!$A:$A,'Base CF'!$B92,DRE!DD:DD)</f>
        <v>76761.139344199997</v>
      </c>
      <c r="DF92" s="46">
        <f>SUMIF(DRE!$A:$A,'Base CF'!$B92,DRE!DE:DE)</f>
        <v>52159.5</v>
      </c>
    </row>
    <row r="93" spans="2:110" outlineLevel="1">
      <c r="B93" s="37" t="s">
        <v>225</v>
      </c>
      <c r="C93" s="46">
        <f>SUMIF(DRE!$A:$A,'Base CF'!$B93,DRE!B:B)</f>
        <v>0</v>
      </c>
      <c r="D93" s="46">
        <f>SUMIF(DRE!$A:$A,'Base CF'!$B93,DRE!C:C)</f>
        <v>0</v>
      </c>
      <c r="E93" s="46">
        <f>SUMIF(DRE!$A:$A,'Base CF'!$B93,DRE!D:D)</f>
        <v>0</v>
      </c>
      <c r="F93" s="46">
        <f>SUMIF(DRE!$A:$A,'Base CF'!$B93,DRE!E:E)</f>
        <v>0</v>
      </c>
      <c r="G93" s="46">
        <f>SUMIF(DRE!$A:$A,'Base CF'!$B93,DRE!F:F)</f>
        <v>0</v>
      </c>
      <c r="H93" s="46">
        <f>SUMIF(DRE!$A:$A,'Base CF'!$B93,DRE!G:G)</f>
        <v>0</v>
      </c>
      <c r="I93" s="46">
        <f>SUMIF(DRE!$A:$A,'Base CF'!$B93,DRE!H:H)</f>
        <v>0</v>
      </c>
      <c r="J93" s="46">
        <f>SUMIF(DRE!$A:$A,'Base CF'!$B93,DRE!I:I)</f>
        <v>5</v>
      </c>
      <c r="K93" s="46">
        <f>SUMIF(DRE!$A:$A,'Base CF'!$B93,DRE!J:J)</f>
        <v>143.71</v>
      </c>
      <c r="L93" s="46">
        <f>SUMIF(DRE!$A:$A,'Base CF'!$B93,DRE!K:K)</f>
        <v>0</v>
      </c>
      <c r="M93" s="46">
        <f>SUMIF(DRE!$A:$A,'Base CF'!$B93,DRE!L:L)</f>
        <v>0</v>
      </c>
      <c r="N93" s="46">
        <f>SUMIF(DRE!$A:$A,'Base CF'!$B93,DRE!M:M)</f>
        <v>0</v>
      </c>
      <c r="O93" s="46">
        <f>SUMIF(DRE!$A:$A,'Base CF'!$B93,DRE!N:N)</f>
        <v>0</v>
      </c>
      <c r="P93" s="46">
        <f>SUMIF(DRE!$A:$A,'Base CF'!$B93,DRE!O:O)</f>
        <v>0</v>
      </c>
      <c r="Q93" s="46">
        <f>SUMIF(DRE!$A:$A,'Base CF'!$B93,DRE!P:P)</f>
        <v>0</v>
      </c>
      <c r="R93" s="46">
        <f>SUMIF(DRE!$A:$A,'Base CF'!$B93,DRE!Q:Q)</f>
        <v>0</v>
      </c>
      <c r="S93" s="46">
        <f>SUMIF(DRE!$A:$A,'Base CF'!$B93,DRE!R:R)</f>
        <v>0</v>
      </c>
      <c r="T93" s="46">
        <f>SUMIF(DRE!$A:$A,'Base CF'!$B93,DRE!S:S)</f>
        <v>0</v>
      </c>
      <c r="U93" s="46">
        <f>SUMIF(DRE!$A:$A,'Base CF'!$B93,DRE!T:T)</f>
        <v>0</v>
      </c>
      <c r="V93" s="46">
        <f>SUMIF(DRE!$A:$A,'Base CF'!$B93,DRE!U:U)</f>
        <v>113518</v>
      </c>
      <c r="W93" s="46">
        <f>SUMIF(DRE!$A:$A,'Base CF'!$B93,DRE!V:V)</f>
        <v>0</v>
      </c>
      <c r="X93" s="46">
        <f>SUMIF(DRE!$A:$A,'Base CF'!$B93,DRE!W:W)</f>
        <v>0</v>
      </c>
      <c r="Y93" s="46">
        <f>SUMIF(DRE!$A:$A,'Base CF'!$B93,DRE!X:X)</f>
        <v>0</v>
      </c>
      <c r="Z93" s="46">
        <f>SUMIF(DRE!$A:$A,'Base CF'!$B93,DRE!Y:Y)</f>
        <v>0</v>
      </c>
      <c r="AA93" s="46">
        <f>SUMIF(DRE!$A:$A,'Base CF'!$B93,DRE!Z:Z)</f>
        <v>0</v>
      </c>
      <c r="AB93" s="46">
        <f>SUMIF(DRE!$A:$A,'Base CF'!$B93,DRE!AA:AA)</f>
        <v>0</v>
      </c>
      <c r="AC93" s="46">
        <f>SUMIF(DRE!$A:$A,'Base CF'!$B93,DRE!AB:AB)</f>
        <v>579.6</v>
      </c>
      <c r="AD93" s="46">
        <f>SUMIF(DRE!$A:$A,'Base CF'!$B93,DRE!AC:AC)</f>
        <v>0</v>
      </c>
      <c r="AE93" s="46">
        <f>SUMIF(DRE!$A:$A,'Base CF'!$B93,DRE!AD:AD)</f>
        <v>0</v>
      </c>
      <c r="AF93" s="46">
        <f>SUMIF(DRE!$A:$A,'Base CF'!$B93,DRE!AE:AE)</f>
        <v>0</v>
      </c>
      <c r="AG93" s="46">
        <f>SUMIF(DRE!$A:$A,'Base CF'!$B93,DRE!AF:AF)</f>
        <v>0</v>
      </c>
      <c r="AH93" s="46">
        <f>SUMIF(DRE!$A:$A,'Base CF'!$B93,DRE!AG:AG)</f>
        <v>0</v>
      </c>
      <c r="AI93" s="46">
        <f>SUMIF(DRE!$A:$A,'Base CF'!$B93,DRE!AH:AH)</f>
        <v>0</v>
      </c>
      <c r="AJ93" s="46">
        <f>SUMIF(DRE!$A:$A,'Base CF'!$B93,DRE!AI:AI)</f>
        <v>0</v>
      </c>
      <c r="AK93" s="46">
        <f>SUMIF(DRE!$A:$A,'Base CF'!$B93,DRE!AJ:AJ)</f>
        <v>0</v>
      </c>
      <c r="AL93" s="46">
        <f>SUMIF(DRE!$A:$A,'Base CF'!$B93,DRE!AK:AK)</f>
        <v>0</v>
      </c>
      <c r="AM93" s="46">
        <f>SUMIF(DRE!$A:$A,'Base CF'!$B93,DRE!AL:AL)</f>
        <v>0</v>
      </c>
      <c r="AN93" s="46">
        <f>SUMIF(DRE!$A:$A,'Base CF'!$B93,DRE!AM:AM)</f>
        <v>0</v>
      </c>
      <c r="AO93" s="46">
        <f>SUMIF(DRE!$A:$A,'Base CF'!$B93,DRE!AN:AN)</f>
        <v>0</v>
      </c>
      <c r="AP93" s="46">
        <f>SUMIF(DRE!$A:$A,'Base CF'!$B93,DRE!AO:AO)</f>
        <v>0</v>
      </c>
      <c r="AQ93" s="46">
        <f>SUMIF(DRE!$A:$A,'Base CF'!$B93,DRE!AP:AP)</f>
        <v>0</v>
      </c>
      <c r="AR93" s="46">
        <f>SUMIF(DRE!$A:$A,'Base CF'!$B93,DRE!AQ:AQ)</f>
        <v>0</v>
      </c>
      <c r="AS93" s="46">
        <f>SUMIF(DRE!$A:$A,'Base CF'!$B93,DRE!AR:AR)</f>
        <v>0</v>
      </c>
      <c r="AT93" s="46">
        <f>SUMIF(DRE!$A:$A,'Base CF'!$B93,DRE!AS:AS)</f>
        <v>0</v>
      </c>
      <c r="AU93" s="46">
        <f>SUMIF(DRE!$A:$A,'Base CF'!$B93,DRE!AT:AT)</f>
        <v>0</v>
      </c>
      <c r="AV93" s="46">
        <f>SUMIF(DRE!$A:$A,'Base CF'!$B93,DRE!AU:AU)</f>
        <v>0</v>
      </c>
      <c r="AW93" s="46">
        <f>SUMIF(DRE!$A:$A,'Base CF'!$B93,DRE!AV:AV)</f>
        <v>0</v>
      </c>
      <c r="AX93" s="46">
        <f>SUMIF(DRE!$A:$A,'Base CF'!$B93,DRE!AW:AW)</f>
        <v>0</v>
      </c>
      <c r="AY93" s="46">
        <f>SUMIF(DRE!$A:$A,'Base CF'!$B93,DRE!AX:AX)</f>
        <v>0</v>
      </c>
      <c r="AZ93" s="46">
        <f>SUMIF(DRE!$A:$A,'Base CF'!$B93,DRE!AY:AY)</f>
        <v>0</v>
      </c>
      <c r="BA93" s="46">
        <f>SUMIF(DRE!$A:$A,'Base CF'!$B93,DRE!AZ:AZ)</f>
        <v>0</v>
      </c>
      <c r="BB93" s="46">
        <f>SUMIF(DRE!$A:$A,'Base CF'!$B93,DRE!BA:BA)</f>
        <v>0</v>
      </c>
      <c r="BC93" s="46">
        <f>SUMIF(DRE!$A:$A,'Base CF'!$B93,DRE!BB:BB)</f>
        <v>0</v>
      </c>
      <c r="BD93" s="46">
        <f>SUMIF(DRE!$A:$A,'Base CF'!$B93,DRE!BC:BC)</f>
        <v>0</v>
      </c>
      <c r="BE93" s="46">
        <f>SUMIF(DRE!$A:$A,'Base CF'!$B93,DRE!BD:BD)</f>
        <v>0</v>
      </c>
      <c r="BF93" s="46">
        <f>SUMIF(DRE!$A:$A,'Base CF'!$B93,DRE!BE:BE)</f>
        <v>0</v>
      </c>
      <c r="BG93" s="46">
        <f>SUMIF(DRE!$A:$A,'Base CF'!$B93,DRE!BF:BF)</f>
        <v>0</v>
      </c>
      <c r="BH93" s="46">
        <f>SUMIF(DRE!$A:$A,'Base CF'!$B93,DRE!BG:BG)</f>
        <v>5200</v>
      </c>
      <c r="BI93" s="46">
        <f>SUMIF(DRE!$A:$A,'Base CF'!$B93,DRE!BH:BH)</f>
        <v>0</v>
      </c>
      <c r="BJ93" s="46">
        <f>SUMIF(DRE!$A:$A,'Base CF'!$B93,DRE!BI:BI)</f>
        <v>0</v>
      </c>
      <c r="BK93" s="46">
        <f>SUMIF(DRE!$A:$A,'Base CF'!$B93,DRE!BJ:BJ)</f>
        <v>0</v>
      </c>
      <c r="BL93" s="46">
        <f>SUMIF(DRE!$A:$A,'Base CF'!$B93,DRE!BK:BK)</f>
        <v>0</v>
      </c>
      <c r="BM93" s="46">
        <f>SUMIF(DRE!$A:$A,'Base CF'!$B93,DRE!BL:BL)</f>
        <v>0</v>
      </c>
      <c r="BN93" s="46">
        <f>SUMIF(DRE!$A:$A,'Base CF'!$B93,DRE!BM:BM)</f>
        <v>0</v>
      </c>
      <c r="BO93" s="46">
        <f>SUMIF(DRE!$A:$A,'Base CF'!$B93,DRE!BN:BN)</f>
        <v>0</v>
      </c>
      <c r="BP93" s="46">
        <f>SUMIF(DRE!$A:$A,'Base CF'!$B93,DRE!BO:BO)</f>
        <v>0</v>
      </c>
      <c r="BQ93" s="46">
        <f>SUMIF(DRE!$A:$A,'Base CF'!$B93,DRE!BP:BP)</f>
        <v>0</v>
      </c>
      <c r="BR93" s="46">
        <f>SUMIF(DRE!$A:$A,'Base CF'!$B93,DRE!BQ:BQ)</f>
        <v>0</v>
      </c>
      <c r="BS93" s="46">
        <f>SUMIF(DRE!$A:$A,'Base CF'!$B93,DRE!BR:BR)</f>
        <v>0</v>
      </c>
      <c r="BT93" s="46">
        <f>SUMIF(DRE!$A:$A,'Base CF'!$B93,DRE!BS:BS)</f>
        <v>0</v>
      </c>
      <c r="BU93" s="46">
        <f>SUMIF(DRE!$A:$A,'Base CF'!$B93,DRE!BT:BT)</f>
        <v>0</v>
      </c>
      <c r="BV93" s="46">
        <f>SUMIF(DRE!$A:$A,'Base CF'!$B93,DRE!BU:BU)</f>
        <v>0</v>
      </c>
      <c r="BW93" s="46">
        <f>SUMIF(DRE!$A:$A,'Base CF'!$B93,DRE!BV:BV)</f>
        <v>0</v>
      </c>
      <c r="BX93" s="46">
        <f>SUMIF(DRE!$A:$A,'Base CF'!$B93,DRE!BW:BW)</f>
        <v>0</v>
      </c>
      <c r="BY93" s="46">
        <f>SUMIF(DRE!$A:$A,'Base CF'!$B93,DRE!BX:BX)</f>
        <v>0</v>
      </c>
      <c r="BZ93" s="46">
        <f>SUMIF(DRE!$A:$A,'Base CF'!$B93,DRE!BY:BY)</f>
        <v>0</v>
      </c>
      <c r="CA93" s="46">
        <f>SUMIF(DRE!$A:$A,'Base CF'!$B93,DRE!BZ:BZ)</f>
        <v>0</v>
      </c>
      <c r="CB93" s="46">
        <f>SUMIF(DRE!$A:$A,'Base CF'!$B93,DRE!CA:CA)</f>
        <v>0</v>
      </c>
      <c r="CC93" s="46">
        <f>SUMIF(DRE!$A:$A,'Base CF'!$B93,DRE!CB:CB)</f>
        <v>0</v>
      </c>
      <c r="CD93" s="46">
        <f>SUMIF(DRE!$A:$A,'Base CF'!$B93,DRE!CC:CC)</f>
        <v>0</v>
      </c>
      <c r="CE93" s="46">
        <f>SUMIF(DRE!$A:$A,'Base CF'!$B93,DRE!CD:CD)</f>
        <v>0</v>
      </c>
      <c r="CF93" s="46">
        <f>SUMIF(DRE!$A:$A,'Base CF'!$B93,DRE!CE:CE)</f>
        <v>0</v>
      </c>
      <c r="CG93" s="46">
        <f>SUMIF(DRE!$A:$A,'Base CF'!$B93,DRE!CF:CF)</f>
        <v>0</v>
      </c>
      <c r="CH93" s="46">
        <f>SUMIF(DRE!$A:$A,'Base CF'!$B93,DRE!CG:CG)</f>
        <v>5000</v>
      </c>
      <c r="CI93" s="46">
        <f>SUMIF(DRE!$A:$A,'Base CF'!$B93,DRE!CH:CH)</f>
        <v>0</v>
      </c>
      <c r="CJ93" s="46">
        <f>SUMIF(DRE!$A:$A,'Base CF'!$B93,DRE!CI:CI)</f>
        <v>0</v>
      </c>
      <c r="CK93" s="46">
        <f>SUMIF(DRE!$A:$A,'Base CF'!$B93,DRE!CJ:CJ)</f>
        <v>0</v>
      </c>
      <c r="CL93" s="46">
        <f>SUMIF(DRE!$A:$A,'Base CF'!$B93,DRE!CK:CK)</f>
        <v>0</v>
      </c>
      <c r="CM93" s="46">
        <f>SUMIF(DRE!$A:$A,'Base CF'!$B93,DRE!CL:CL)</f>
        <v>0</v>
      </c>
      <c r="CN93" s="46">
        <f>SUMIF(DRE!$A:$A,'Base CF'!$B93,DRE!CM:CM)</f>
        <v>0</v>
      </c>
      <c r="CO93" s="46">
        <f>SUMIF(DRE!$A:$A,'Base CF'!$B93,DRE!CN:CN)</f>
        <v>0</v>
      </c>
      <c r="CP93" s="46">
        <f>SUMIF(DRE!$A:$A,'Base CF'!$B93,DRE!CO:CO)</f>
        <v>0</v>
      </c>
      <c r="CQ93" s="46">
        <f>SUMIF(DRE!$A:$A,'Base CF'!$B93,DRE!CP:CP)</f>
        <v>0</v>
      </c>
      <c r="CR93" s="46">
        <f>SUMIF(DRE!$A:$A,'Base CF'!$B93,DRE!CQ:CQ)</f>
        <v>0</v>
      </c>
      <c r="CS93" s="46">
        <f>SUMIF(DRE!$A:$A,'Base CF'!$B93,DRE!CR:CR)</f>
        <v>0</v>
      </c>
      <c r="CT93" s="46">
        <f>SUMIF(DRE!$A:$A,'Base CF'!$B93,DRE!CS:CS)</f>
        <v>5000</v>
      </c>
      <c r="CU93" s="46">
        <f>SUMIF(DRE!$A:$A,'Base CF'!$B93,DRE!CT:CT)</f>
        <v>0</v>
      </c>
      <c r="CV93" s="46">
        <f>SUMIF(DRE!$A:$A,'Base CF'!$B93,DRE!CU:CU)</f>
        <v>0</v>
      </c>
      <c r="CW93" s="46">
        <f>SUMIF(DRE!$A:$A,'Base CF'!$B93,DRE!CV:CV)</f>
        <v>0</v>
      </c>
      <c r="CX93" s="46">
        <f>SUMIF(DRE!$A:$A,'Base CF'!$B93,DRE!CW:CW)</f>
        <v>0</v>
      </c>
      <c r="CY93" s="46">
        <f>SUMIF(DRE!$A:$A,'Base CF'!$B93,DRE!CX:CX)</f>
        <v>0</v>
      </c>
      <c r="CZ93" s="46">
        <f>SUMIF(DRE!$A:$A,'Base CF'!$B93,DRE!CY:CY)</f>
        <v>0</v>
      </c>
      <c r="DA93" s="46">
        <f>SUMIF(DRE!$A:$A,'Base CF'!$B93,DRE!CZ:CZ)</f>
        <v>0</v>
      </c>
      <c r="DB93" s="46">
        <f>SUMIF(DRE!$A:$A,'Base CF'!$B93,DRE!DA:DA)</f>
        <v>0</v>
      </c>
      <c r="DC93" s="46">
        <f>SUMIF(DRE!$A:$A,'Base CF'!$B93,DRE!DB:DB)</f>
        <v>0</v>
      </c>
      <c r="DD93" s="46">
        <f>SUMIF(DRE!$A:$A,'Base CF'!$B93,DRE!DC:DC)</f>
        <v>0</v>
      </c>
      <c r="DE93" s="46">
        <f>SUMIF(DRE!$A:$A,'Base CF'!$B93,DRE!DD:DD)</f>
        <v>0</v>
      </c>
      <c r="DF93" s="46">
        <f>SUMIF(DRE!$A:$A,'Base CF'!$B93,DRE!DE:DE)</f>
        <v>5000</v>
      </c>
    </row>
    <row r="94" spans="2:110" outlineLevel="1">
      <c r="B94" s="37" t="s">
        <v>228</v>
      </c>
      <c r="C94" s="46">
        <f>SUMIF(DRE!$A:$A,'Base CF'!$B94,DRE!B:B)</f>
        <v>0</v>
      </c>
      <c r="D94" s="46">
        <f>SUMIF(DRE!$A:$A,'Base CF'!$B94,DRE!C:C)</f>
        <v>0</v>
      </c>
      <c r="E94" s="46">
        <f>SUMIF(DRE!$A:$A,'Base CF'!$B94,DRE!D:D)</f>
        <v>0</v>
      </c>
      <c r="F94" s="46">
        <f>SUMIF(DRE!$A:$A,'Base CF'!$B94,DRE!E:E)</f>
        <v>0</v>
      </c>
      <c r="G94" s="46">
        <f>SUMIF(DRE!$A:$A,'Base CF'!$B94,DRE!F:F)</f>
        <v>0</v>
      </c>
      <c r="H94" s="46">
        <f>SUMIF(DRE!$A:$A,'Base CF'!$B94,DRE!G:G)</f>
        <v>0</v>
      </c>
      <c r="I94" s="46">
        <f>SUMIF(DRE!$A:$A,'Base CF'!$B94,DRE!H:H)</f>
        <v>0</v>
      </c>
      <c r="J94" s="46">
        <f>SUMIF(DRE!$A:$A,'Base CF'!$B94,DRE!I:I)</f>
        <v>0</v>
      </c>
      <c r="K94" s="46">
        <f>SUMIF(DRE!$A:$A,'Base CF'!$B94,DRE!J:J)</f>
        <v>0</v>
      </c>
      <c r="L94" s="46">
        <f>SUMIF(DRE!$A:$A,'Base CF'!$B94,DRE!K:K)</f>
        <v>0</v>
      </c>
      <c r="M94" s="46">
        <f>SUMIF(DRE!$A:$A,'Base CF'!$B94,DRE!L:L)</f>
        <v>0</v>
      </c>
      <c r="N94" s="46">
        <f>SUMIF(DRE!$A:$A,'Base CF'!$B94,DRE!M:M)</f>
        <v>0</v>
      </c>
      <c r="O94" s="46">
        <f>SUMIF(DRE!$A:$A,'Base CF'!$B94,DRE!N:N)</f>
        <v>0</v>
      </c>
      <c r="P94" s="46">
        <f>SUMIF(DRE!$A:$A,'Base CF'!$B94,DRE!O:O)</f>
        <v>0</v>
      </c>
      <c r="Q94" s="46">
        <f>SUMIF(DRE!$A:$A,'Base CF'!$B94,DRE!P:P)</f>
        <v>0</v>
      </c>
      <c r="R94" s="46">
        <f>SUMIF(DRE!$A:$A,'Base CF'!$B94,DRE!Q:Q)</f>
        <v>0</v>
      </c>
      <c r="S94" s="46">
        <f>SUMIF(DRE!$A:$A,'Base CF'!$B94,DRE!R:R)</f>
        <v>0</v>
      </c>
      <c r="T94" s="46">
        <f>SUMIF(DRE!$A:$A,'Base CF'!$B94,DRE!S:S)</f>
        <v>0</v>
      </c>
      <c r="U94" s="46">
        <f>SUMIF(DRE!$A:$A,'Base CF'!$B94,DRE!T:T)</f>
        <v>0</v>
      </c>
      <c r="V94" s="46">
        <f>SUMIF(DRE!$A:$A,'Base CF'!$B94,DRE!U:U)</f>
        <v>0</v>
      </c>
      <c r="W94" s="46">
        <f>SUMIF(DRE!$A:$A,'Base CF'!$B94,DRE!V:V)</f>
        <v>0</v>
      </c>
      <c r="X94" s="46">
        <f>SUMIF(DRE!$A:$A,'Base CF'!$B94,DRE!W:W)</f>
        <v>0</v>
      </c>
      <c r="Y94" s="46">
        <f>SUMIF(DRE!$A:$A,'Base CF'!$B94,DRE!X:X)</f>
        <v>0</v>
      </c>
      <c r="Z94" s="46">
        <f>SUMIF(DRE!$A:$A,'Base CF'!$B94,DRE!Y:Y)</f>
        <v>0</v>
      </c>
      <c r="AA94" s="46">
        <f>SUMIF(DRE!$A:$A,'Base CF'!$B94,DRE!Z:Z)</f>
        <v>0</v>
      </c>
      <c r="AB94" s="46">
        <f>SUMIF(DRE!$A:$A,'Base CF'!$B94,DRE!AA:AA)</f>
        <v>0</v>
      </c>
      <c r="AC94" s="46">
        <f>SUMIF(DRE!$A:$A,'Base CF'!$B94,DRE!AB:AB)</f>
        <v>0</v>
      </c>
      <c r="AD94" s="46">
        <f>SUMIF(DRE!$A:$A,'Base CF'!$B94,DRE!AC:AC)</f>
        <v>0</v>
      </c>
      <c r="AE94" s="46">
        <f>SUMIF(DRE!$A:$A,'Base CF'!$B94,DRE!AD:AD)</f>
        <v>0</v>
      </c>
      <c r="AF94" s="46">
        <f>SUMIF(DRE!$A:$A,'Base CF'!$B94,DRE!AE:AE)</f>
        <v>0</v>
      </c>
      <c r="AG94" s="46">
        <f>SUMIF(DRE!$A:$A,'Base CF'!$B94,DRE!AF:AF)</f>
        <v>0</v>
      </c>
      <c r="AH94" s="46">
        <f>SUMIF(DRE!$A:$A,'Base CF'!$B94,DRE!AG:AG)</f>
        <v>0</v>
      </c>
      <c r="AI94" s="46">
        <f>SUMIF(DRE!$A:$A,'Base CF'!$B94,DRE!AH:AH)</f>
        <v>0</v>
      </c>
      <c r="AJ94" s="46">
        <f>SUMIF(DRE!$A:$A,'Base CF'!$B94,DRE!AI:AI)</f>
        <v>0</v>
      </c>
      <c r="AK94" s="46">
        <f>SUMIF(DRE!$A:$A,'Base CF'!$B94,DRE!AJ:AJ)</f>
        <v>0</v>
      </c>
      <c r="AL94" s="46">
        <f>SUMIF(DRE!$A:$A,'Base CF'!$B94,DRE!AK:AK)</f>
        <v>0</v>
      </c>
      <c r="AM94" s="46">
        <f>SUMIF(DRE!$A:$A,'Base CF'!$B94,DRE!AL:AL)</f>
        <v>0</v>
      </c>
      <c r="AN94" s="46">
        <f>SUMIF(DRE!$A:$A,'Base CF'!$B94,DRE!AM:AM)</f>
        <v>0</v>
      </c>
      <c r="AO94" s="46">
        <f>SUMIF(DRE!$A:$A,'Base CF'!$B94,DRE!AN:AN)</f>
        <v>0</v>
      </c>
      <c r="AP94" s="46">
        <f>SUMIF(DRE!$A:$A,'Base CF'!$B94,DRE!AO:AO)</f>
        <v>0</v>
      </c>
      <c r="AQ94" s="46">
        <f>SUMIF(DRE!$A:$A,'Base CF'!$B94,DRE!AP:AP)</f>
        <v>0</v>
      </c>
      <c r="AR94" s="46">
        <f>SUMIF(DRE!$A:$A,'Base CF'!$B94,DRE!AQ:AQ)</f>
        <v>0</v>
      </c>
      <c r="AS94" s="46">
        <f>SUMIF(DRE!$A:$A,'Base CF'!$B94,DRE!AR:AR)</f>
        <v>0</v>
      </c>
      <c r="AT94" s="46">
        <f>SUMIF(DRE!$A:$A,'Base CF'!$B94,DRE!AS:AS)</f>
        <v>0</v>
      </c>
      <c r="AU94" s="46">
        <f>SUMIF(DRE!$A:$A,'Base CF'!$B94,DRE!AT:AT)</f>
        <v>0</v>
      </c>
      <c r="AV94" s="46">
        <f>SUMIF(DRE!$A:$A,'Base CF'!$B94,DRE!AU:AU)</f>
        <v>46189</v>
      </c>
      <c r="AW94" s="46">
        <f>SUMIF(DRE!$A:$A,'Base CF'!$B94,DRE!AV:AV)</f>
        <v>2431</v>
      </c>
      <c r="AX94" s="46">
        <f>SUMIF(DRE!$A:$A,'Base CF'!$B94,DRE!AW:AW)</f>
        <v>0</v>
      </c>
      <c r="AY94" s="46">
        <f>SUMIF(DRE!$A:$A,'Base CF'!$B94,DRE!AX:AX)</f>
        <v>0</v>
      </c>
      <c r="AZ94" s="46">
        <f>SUMIF(DRE!$A:$A,'Base CF'!$B94,DRE!AY:AY)</f>
        <v>0</v>
      </c>
      <c r="BA94" s="46">
        <f>SUMIF(DRE!$A:$A,'Base CF'!$B94,DRE!AZ:AZ)</f>
        <v>0</v>
      </c>
      <c r="BB94" s="46">
        <f>SUMIF(DRE!$A:$A,'Base CF'!$B94,DRE!BA:BA)</f>
        <v>0</v>
      </c>
      <c r="BC94" s="46">
        <f>SUMIF(DRE!$A:$A,'Base CF'!$B94,DRE!BB:BB)</f>
        <v>0</v>
      </c>
      <c r="BD94" s="46">
        <f>SUMIF(DRE!$A:$A,'Base CF'!$B94,DRE!BC:BC)</f>
        <v>0</v>
      </c>
      <c r="BE94" s="46">
        <f>SUMIF(DRE!$A:$A,'Base CF'!$B94,DRE!BD:BD)</f>
        <v>0</v>
      </c>
      <c r="BF94" s="46">
        <f>SUMIF(DRE!$A:$A,'Base CF'!$B94,DRE!BE:BE)</f>
        <v>0</v>
      </c>
      <c r="BG94" s="46">
        <f>SUMIF(DRE!$A:$A,'Base CF'!$B94,DRE!BF:BF)</f>
        <v>0</v>
      </c>
      <c r="BH94" s="46">
        <f>SUMIF(DRE!$A:$A,'Base CF'!$B94,DRE!BG:BG)</f>
        <v>0</v>
      </c>
      <c r="BI94" s="46">
        <f>SUMIF(DRE!$A:$A,'Base CF'!$B94,DRE!BH:BH)</f>
        <v>0</v>
      </c>
      <c r="BJ94" s="46">
        <f>SUMIF(DRE!$A:$A,'Base CF'!$B94,DRE!BI:BI)</f>
        <v>0</v>
      </c>
      <c r="BK94" s="46">
        <f>SUMIF(DRE!$A:$A,'Base CF'!$B94,DRE!BJ:BJ)</f>
        <v>0</v>
      </c>
      <c r="BL94" s="46">
        <f>SUMIF(DRE!$A:$A,'Base CF'!$B94,DRE!BK:BK)</f>
        <v>0</v>
      </c>
      <c r="BM94" s="46">
        <f>SUMIF(DRE!$A:$A,'Base CF'!$B94,DRE!BL:BL)</f>
        <v>0</v>
      </c>
      <c r="BN94" s="46">
        <f>SUMIF(DRE!$A:$A,'Base CF'!$B94,DRE!BM:BM)</f>
        <v>0</v>
      </c>
      <c r="BO94" s="46">
        <f>SUMIF(DRE!$A:$A,'Base CF'!$B94,DRE!BN:BN)</f>
        <v>17070.13</v>
      </c>
      <c r="BP94" s="46">
        <f>SUMIF(DRE!$A:$A,'Base CF'!$B94,DRE!BO:BO)</f>
        <v>17070.13</v>
      </c>
      <c r="BQ94" s="46">
        <f>SUMIF(DRE!$A:$A,'Base CF'!$B94,DRE!BP:BP)</f>
        <v>17070.13</v>
      </c>
      <c r="BR94" s="46">
        <f>SUMIF(DRE!$A:$A,'Base CF'!$B94,DRE!BQ:BQ)</f>
        <v>17070.13</v>
      </c>
      <c r="BS94" s="46">
        <f>SUMIF(DRE!$A:$A,'Base CF'!$B94,DRE!BR:BR)</f>
        <v>60389</v>
      </c>
      <c r="BT94" s="46">
        <f>SUMIF(DRE!$A:$A,'Base CF'!$B94,DRE!BS:BS)</f>
        <v>6711</v>
      </c>
      <c r="BU94" s="46">
        <f>SUMIF(DRE!$A:$A,'Base CF'!$B94,DRE!BT:BT)</f>
        <v>0</v>
      </c>
      <c r="BV94" s="46">
        <f>SUMIF(DRE!$A:$A,'Base CF'!$B94,DRE!BU:BU)</f>
        <v>0</v>
      </c>
      <c r="BW94" s="46">
        <f>SUMIF(DRE!$A:$A,'Base CF'!$B94,DRE!BV:BV)</f>
        <v>0</v>
      </c>
      <c r="BX94" s="46">
        <f>SUMIF(DRE!$A:$A,'Base CF'!$B94,DRE!BW:BW)</f>
        <v>0</v>
      </c>
      <c r="BY94" s="46">
        <f>SUMIF(DRE!$A:$A,'Base CF'!$B94,DRE!BX:BX)</f>
        <v>0</v>
      </c>
      <c r="BZ94" s="46">
        <f>SUMIF(DRE!$A:$A,'Base CF'!$B94,DRE!BY:BY)</f>
        <v>0</v>
      </c>
      <c r="CA94" s="46">
        <f>SUMIF(DRE!$A:$A,'Base CF'!$B94,DRE!BZ:BZ)</f>
        <v>0</v>
      </c>
      <c r="CB94" s="46">
        <f>SUMIF(DRE!$A:$A,'Base CF'!$B94,DRE!CA:CA)</f>
        <v>0</v>
      </c>
      <c r="CC94" s="46">
        <f>SUMIF(DRE!$A:$A,'Base CF'!$B94,DRE!CB:CB)</f>
        <v>0</v>
      </c>
      <c r="CD94" s="46">
        <f>SUMIF(DRE!$A:$A,'Base CF'!$B94,DRE!CC:CC)</f>
        <v>0</v>
      </c>
      <c r="CE94" s="46">
        <f>SUMIF(DRE!$A:$A,'Base CF'!$B94,DRE!CD:CD)</f>
        <v>0</v>
      </c>
      <c r="CF94" s="46">
        <f>SUMIF(DRE!$A:$A,'Base CF'!$B94,DRE!CE:CE)</f>
        <v>0</v>
      </c>
      <c r="CG94" s="46">
        <f>SUMIF(DRE!$A:$A,'Base CF'!$B94,DRE!CF:CF)</f>
        <v>0</v>
      </c>
      <c r="CH94" s="46">
        <f>SUMIF(DRE!$A:$A,'Base CF'!$B94,DRE!CG:CG)</f>
        <v>0</v>
      </c>
      <c r="CI94" s="46">
        <f>SUMIF(DRE!$A:$A,'Base CF'!$B94,DRE!CH:CH)</f>
        <v>0</v>
      </c>
      <c r="CJ94" s="46">
        <f>SUMIF(DRE!$A:$A,'Base CF'!$B94,DRE!CI:CI)</f>
        <v>0</v>
      </c>
      <c r="CK94" s="46">
        <f>SUMIF(DRE!$A:$A,'Base CF'!$B94,DRE!CJ:CJ)</f>
        <v>0</v>
      </c>
      <c r="CL94" s="46">
        <f>SUMIF(DRE!$A:$A,'Base CF'!$B94,DRE!CK:CK)</f>
        <v>0</v>
      </c>
      <c r="CM94" s="46">
        <f>SUMIF(DRE!$A:$A,'Base CF'!$B94,DRE!CL:CL)</f>
        <v>18128.2</v>
      </c>
      <c r="CN94" s="46">
        <f>SUMIF(DRE!$A:$A,'Base CF'!$B94,DRE!CM:CM)</f>
        <v>18128.2</v>
      </c>
      <c r="CO94" s="46">
        <f>SUMIF(DRE!$A:$A,'Base CF'!$B94,DRE!CN:CN)</f>
        <v>18128.2</v>
      </c>
      <c r="CP94" s="46">
        <f>SUMIF(DRE!$A:$A,'Base CF'!$B94,DRE!CO:CO)</f>
        <v>18128.2</v>
      </c>
      <c r="CQ94" s="46">
        <f>SUMIF(DRE!$A:$A,'Base CF'!$B94,DRE!CP:CP)</f>
        <v>60389</v>
      </c>
      <c r="CR94" s="46">
        <f>SUMIF(DRE!$A:$A,'Base CF'!$B94,DRE!CQ:CQ)</f>
        <v>6711</v>
      </c>
      <c r="CS94" s="46">
        <f>SUMIF(DRE!$A:$A,'Base CF'!$B94,DRE!CR:CR)</f>
        <v>0</v>
      </c>
      <c r="CT94" s="46">
        <f>SUMIF(DRE!$A:$A,'Base CF'!$B94,DRE!CS:CS)</f>
        <v>0</v>
      </c>
      <c r="CU94" s="46">
        <f>SUMIF(DRE!$A:$A,'Base CF'!$B94,DRE!CT:CT)</f>
        <v>0</v>
      </c>
      <c r="CV94" s="46">
        <f>SUMIF(DRE!$A:$A,'Base CF'!$B94,DRE!CU:CU)</f>
        <v>0</v>
      </c>
      <c r="CW94" s="46">
        <f>SUMIF(DRE!$A:$A,'Base CF'!$B94,DRE!CV:CV)</f>
        <v>0</v>
      </c>
      <c r="CX94" s="46">
        <f>SUMIF(DRE!$A:$A,'Base CF'!$B94,DRE!CW:CW)</f>
        <v>0</v>
      </c>
      <c r="CY94" s="46">
        <f>SUMIF(DRE!$A:$A,'Base CF'!$B94,DRE!CX:CX)</f>
        <v>0</v>
      </c>
      <c r="CZ94" s="46">
        <f>SUMIF(DRE!$A:$A,'Base CF'!$B94,DRE!CY:CY)</f>
        <v>0</v>
      </c>
      <c r="DA94" s="46">
        <f>SUMIF(DRE!$A:$A,'Base CF'!$B94,DRE!CZ:CZ)</f>
        <v>0</v>
      </c>
      <c r="DB94" s="46">
        <f>SUMIF(DRE!$A:$A,'Base CF'!$B94,DRE!DA:DA)</f>
        <v>0</v>
      </c>
      <c r="DC94" s="46">
        <f>SUMIF(DRE!$A:$A,'Base CF'!$B94,DRE!DB:DB)</f>
        <v>0</v>
      </c>
      <c r="DD94" s="46">
        <f>SUMIF(DRE!$A:$A,'Base CF'!$B94,DRE!DC:DC)</f>
        <v>0</v>
      </c>
      <c r="DE94" s="46">
        <f>SUMIF(DRE!$A:$A,'Base CF'!$B94,DRE!DD:DD)</f>
        <v>0</v>
      </c>
      <c r="DF94" s="46">
        <f>SUMIF(DRE!$A:$A,'Base CF'!$B94,DRE!DE:DE)</f>
        <v>0</v>
      </c>
    </row>
    <row r="95" spans="2:110" outlineLevel="1">
      <c r="B95" s="37" t="s">
        <v>232</v>
      </c>
      <c r="C95" s="46">
        <f>SUMIF(DRE!$A:$A,'Base CF'!$B95,DRE!B:B)</f>
        <v>0</v>
      </c>
      <c r="D95" s="46">
        <f>SUMIF(DRE!$A:$A,'Base CF'!$B95,DRE!C:C)</f>
        <v>0</v>
      </c>
      <c r="E95" s="46">
        <f>SUMIF(DRE!$A:$A,'Base CF'!$B95,DRE!D:D)</f>
        <v>0</v>
      </c>
      <c r="F95" s="46">
        <f>SUMIF(DRE!$A:$A,'Base CF'!$B95,DRE!E:E)</f>
        <v>0</v>
      </c>
      <c r="G95" s="46">
        <f>SUMIF(DRE!$A:$A,'Base CF'!$B95,DRE!F:F)</f>
        <v>0</v>
      </c>
      <c r="H95" s="46">
        <f>SUMIF(DRE!$A:$A,'Base CF'!$B95,DRE!G:G)</f>
        <v>0</v>
      </c>
      <c r="I95" s="46">
        <f>SUMIF(DRE!$A:$A,'Base CF'!$B95,DRE!H:H)</f>
        <v>0</v>
      </c>
      <c r="J95" s="46">
        <f>SUMIF(DRE!$A:$A,'Base CF'!$B95,DRE!I:I)</f>
        <v>0</v>
      </c>
      <c r="K95" s="46">
        <f>SUMIF(DRE!$A:$A,'Base CF'!$B95,DRE!J:J)</f>
        <v>165200</v>
      </c>
      <c r="L95" s="46">
        <f>SUMIF(DRE!$A:$A,'Base CF'!$B95,DRE!K:K)</f>
        <v>0</v>
      </c>
      <c r="M95" s="46">
        <f>SUMIF(DRE!$A:$A,'Base CF'!$B95,DRE!L:L)</f>
        <v>0</v>
      </c>
      <c r="N95" s="46">
        <f>SUMIF(DRE!$A:$A,'Base CF'!$B95,DRE!M:M)</f>
        <v>0</v>
      </c>
      <c r="O95" s="46">
        <f>SUMIF(DRE!$A:$A,'Base CF'!$B95,DRE!N:N)</f>
        <v>0</v>
      </c>
      <c r="P95" s="46">
        <f>SUMIF(DRE!$A:$A,'Base CF'!$B95,DRE!O:O)</f>
        <v>0</v>
      </c>
      <c r="Q95" s="46">
        <f>SUMIF(DRE!$A:$A,'Base CF'!$B95,DRE!P:P)</f>
        <v>0</v>
      </c>
      <c r="R95" s="46">
        <f>SUMIF(DRE!$A:$A,'Base CF'!$B95,DRE!Q:Q)</f>
        <v>13027.08</v>
      </c>
      <c r="S95" s="46">
        <f>SUMIF(DRE!$A:$A,'Base CF'!$B95,DRE!R:R)</f>
        <v>9943.75</v>
      </c>
      <c r="T95" s="46">
        <f>SUMIF(DRE!$A:$A,'Base CF'!$B95,DRE!S:S)</f>
        <v>0</v>
      </c>
      <c r="U95" s="46">
        <f>SUMIF(DRE!$A:$A,'Base CF'!$B95,DRE!T:T)</f>
        <v>647.5</v>
      </c>
      <c r="V95" s="46">
        <f>SUMIF(DRE!$A:$A,'Base CF'!$B95,DRE!U:U)</f>
        <v>5180</v>
      </c>
      <c r="W95" s="46">
        <f>SUMIF(DRE!$A:$A,'Base CF'!$B95,DRE!V:V)</f>
        <v>3653.75</v>
      </c>
      <c r="X95" s="46">
        <f>SUMIF(DRE!$A:$A,'Base CF'!$B95,DRE!W:W)</f>
        <v>0</v>
      </c>
      <c r="Y95" s="46">
        <f>SUMIF(DRE!$A:$A,'Base CF'!$B95,DRE!X:X)</f>
        <v>0</v>
      </c>
      <c r="Z95" s="46">
        <f>SUMIF(DRE!$A:$A,'Base CF'!$B95,DRE!Y:Y)</f>
        <v>0</v>
      </c>
      <c r="AA95" s="46">
        <f>SUMIF(DRE!$A:$A,'Base CF'!$B95,DRE!Z:Z)</f>
        <v>0</v>
      </c>
      <c r="AB95" s="46">
        <f>SUMIF(DRE!$A:$A,'Base CF'!$B95,DRE!AA:AA)</f>
        <v>0</v>
      </c>
      <c r="AC95" s="46">
        <f>SUMIF(DRE!$A:$A,'Base CF'!$B95,DRE!AB:AB)</f>
        <v>0</v>
      </c>
      <c r="AD95" s="46">
        <f>SUMIF(DRE!$A:$A,'Base CF'!$B95,DRE!AC:AC)</f>
        <v>0</v>
      </c>
      <c r="AE95" s="46">
        <f>SUMIF(DRE!$A:$A,'Base CF'!$B95,DRE!AD:AD)</f>
        <v>0</v>
      </c>
      <c r="AF95" s="46">
        <f>SUMIF(DRE!$A:$A,'Base CF'!$B95,DRE!AE:AE)</f>
        <v>0</v>
      </c>
      <c r="AG95" s="46">
        <f>SUMIF(DRE!$A:$A,'Base CF'!$B95,DRE!AF:AF)</f>
        <v>0</v>
      </c>
      <c r="AH95" s="46">
        <f>SUMIF(DRE!$A:$A,'Base CF'!$B95,DRE!AG:AG)</f>
        <v>0</v>
      </c>
      <c r="AI95" s="46">
        <f>SUMIF(DRE!$A:$A,'Base CF'!$B95,DRE!AH:AH)</f>
        <v>0</v>
      </c>
      <c r="AJ95" s="46">
        <f>SUMIF(DRE!$A:$A,'Base CF'!$B95,DRE!AI:AI)</f>
        <v>0</v>
      </c>
      <c r="AK95" s="46">
        <f>SUMIF(DRE!$A:$A,'Base CF'!$B95,DRE!AJ:AJ)</f>
        <v>0</v>
      </c>
      <c r="AL95" s="46">
        <f>SUMIF(DRE!$A:$A,'Base CF'!$B95,DRE!AK:AK)</f>
        <v>0</v>
      </c>
      <c r="AM95" s="46">
        <f>SUMIF(DRE!$A:$A,'Base CF'!$B95,DRE!AL:AL)</f>
        <v>0</v>
      </c>
      <c r="AN95" s="46">
        <f>SUMIF(DRE!$A:$A,'Base CF'!$B95,DRE!AM:AM)</f>
        <v>0</v>
      </c>
      <c r="AO95" s="46">
        <f>SUMIF(DRE!$A:$A,'Base CF'!$B95,DRE!AN:AN)</f>
        <v>0</v>
      </c>
      <c r="AP95" s="46">
        <f>SUMIF(DRE!$A:$A,'Base CF'!$B95,DRE!AO:AO)</f>
        <v>0</v>
      </c>
      <c r="AQ95" s="46">
        <f>SUMIF(DRE!$A:$A,'Base CF'!$B95,DRE!AP:AP)</f>
        <v>0</v>
      </c>
      <c r="AR95" s="46">
        <f>SUMIF(DRE!$A:$A,'Base CF'!$B95,DRE!AQ:AQ)</f>
        <v>0</v>
      </c>
      <c r="AS95" s="46">
        <f>SUMIF(DRE!$A:$A,'Base CF'!$B95,DRE!AR:AR)</f>
        <v>0</v>
      </c>
      <c r="AT95" s="46">
        <f>SUMIF(DRE!$A:$A,'Base CF'!$B95,DRE!AS:AS)</f>
        <v>0</v>
      </c>
      <c r="AU95" s="46">
        <f>SUMIF(DRE!$A:$A,'Base CF'!$B95,DRE!AT:AT)</f>
        <v>0</v>
      </c>
      <c r="AV95" s="46">
        <f>SUMIF(DRE!$A:$A,'Base CF'!$B95,DRE!AU:AU)</f>
        <v>7161.42</v>
      </c>
      <c r="AW95" s="46">
        <f>SUMIF(DRE!$A:$A,'Base CF'!$B95,DRE!AV:AV)</f>
        <v>0</v>
      </c>
      <c r="AX95" s="46">
        <f>SUMIF(DRE!$A:$A,'Base CF'!$B95,DRE!AW:AW)</f>
        <v>0</v>
      </c>
      <c r="AY95" s="46">
        <f>SUMIF(DRE!$A:$A,'Base CF'!$B95,DRE!AX:AX)</f>
        <v>0</v>
      </c>
      <c r="AZ95" s="46">
        <f>SUMIF(DRE!$A:$A,'Base CF'!$B95,DRE!AY:AY)</f>
        <v>0</v>
      </c>
      <c r="BA95" s="46">
        <f>SUMIF(DRE!$A:$A,'Base CF'!$B95,DRE!AZ:AZ)</f>
        <v>0</v>
      </c>
      <c r="BB95" s="46">
        <f>SUMIF(DRE!$A:$A,'Base CF'!$B95,DRE!BA:BA)</f>
        <v>0</v>
      </c>
      <c r="BC95" s="46">
        <f>SUMIF(DRE!$A:$A,'Base CF'!$B95,DRE!BB:BB)</f>
        <v>0</v>
      </c>
      <c r="BD95" s="46">
        <f>SUMIF(DRE!$A:$A,'Base CF'!$B95,DRE!BC:BC)</f>
        <v>0</v>
      </c>
      <c r="BE95" s="46">
        <f>SUMIF(DRE!$A:$A,'Base CF'!$B95,DRE!BD:BD)</f>
        <v>0</v>
      </c>
      <c r="BF95" s="46">
        <f>SUMIF(DRE!$A:$A,'Base CF'!$B95,DRE!BE:BE)</f>
        <v>0</v>
      </c>
      <c r="BG95" s="46">
        <f>SUMIF(DRE!$A:$A,'Base CF'!$B95,DRE!BF:BF)</f>
        <v>0</v>
      </c>
      <c r="BH95" s="46">
        <f>SUMIF(DRE!$A:$A,'Base CF'!$B95,DRE!BG:BG)</f>
        <v>0</v>
      </c>
      <c r="BI95" s="46">
        <f>SUMIF(DRE!$A:$A,'Base CF'!$B95,DRE!BH:BH)</f>
        <v>0</v>
      </c>
      <c r="BJ95" s="46">
        <f>SUMIF(DRE!$A:$A,'Base CF'!$B95,DRE!BI:BI)</f>
        <v>0</v>
      </c>
      <c r="BK95" s="46">
        <f>SUMIF(DRE!$A:$A,'Base CF'!$B95,DRE!BJ:BJ)</f>
        <v>0</v>
      </c>
      <c r="BL95" s="46">
        <f>SUMIF(DRE!$A:$A,'Base CF'!$B95,DRE!BK:BK)</f>
        <v>0</v>
      </c>
      <c r="BM95" s="46">
        <f>SUMIF(DRE!$A:$A,'Base CF'!$B95,DRE!BL:BL)</f>
        <v>0</v>
      </c>
      <c r="BN95" s="46">
        <f>SUMIF(DRE!$A:$A,'Base CF'!$B95,DRE!BM:BM)</f>
        <v>0</v>
      </c>
      <c r="BO95" s="46">
        <f>SUMIF(DRE!$A:$A,'Base CF'!$B95,DRE!BN:BN)</f>
        <v>0</v>
      </c>
      <c r="BP95" s="46">
        <f>SUMIF(DRE!$A:$A,'Base CF'!$B95,DRE!BO:BO)</f>
        <v>0</v>
      </c>
      <c r="BQ95" s="46">
        <f>SUMIF(DRE!$A:$A,'Base CF'!$B95,DRE!BP:BP)</f>
        <v>0</v>
      </c>
      <c r="BR95" s="46">
        <f>SUMIF(DRE!$A:$A,'Base CF'!$B95,DRE!BQ:BQ)</f>
        <v>0</v>
      </c>
      <c r="BS95" s="46">
        <f>SUMIF(DRE!$A:$A,'Base CF'!$B95,DRE!BR:BR)</f>
        <v>0</v>
      </c>
      <c r="BT95" s="46">
        <f>SUMIF(DRE!$A:$A,'Base CF'!$B95,DRE!BS:BS)</f>
        <v>0</v>
      </c>
      <c r="BU95" s="46">
        <f>SUMIF(DRE!$A:$A,'Base CF'!$B95,DRE!BT:BT)</f>
        <v>0</v>
      </c>
      <c r="BV95" s="46">
        <f>SUMIF(DRE!$A:$A,'Base CF'!$B95,DRE!BU:BU)</f>
        <v>0</v>
      </c>
      <c r="BW95" s="46">
        <f>SUMIF(DRE!$A:$A,'Base CF'!$B95,DRE!BV:BV)</f>
        <v>0</v>
      </c>
      <c r="BX95" s="46">
        <f>SUMIF(DRE!$A:$A,'Base CF'!$B95,DRE!BW:BW)</f>
        <v>0</v>
      </c>
      <c r="BY95" s="46">
        <f>SUMIF(DRE!$A:$A,'Base CF'!$B95,DRE!BX:BX)</f>
        <v>0</v>
      </c>
      <c r="BZ95" s="46">
        <f>SUMIF(DRE!$A:$A,'Base CF'!$B95,DRE!BY:BY)</f>
        <v>0</v>
      </c>
      <c r="CA95" s="46">
        <f>SUMIF(DRE!$A:$A,'Base CF'!$B95,DRE!BZ:BZ)</f>
        <v>0</v>
      </c>
      <c r="CB95" s="46">
        <f>SUMIF(DRE!$A:$A,'Base CF'!$B95,DRE!CA:CA)</f>
        <v>0</v>
      </c>
      <c r="CC95" s="46">
        <f>SUMIF(DRE!$A:$A,'Base CF'!$B95,DRE!CB:CB)</f>
        <v>0</v>
      </c>
      <c r="CD95" s="46">
        <f>SUMIF(DRE!$A:$A,'Base CF'!$B95,DRE!CC:CC)</f>
        <v>0</v>
      </c>
      <c r="CE95" s="46">
        <f>SUMIF(DRE!$A:$A,'Base CF'!$B95,DRE!CD:CD)</f>
        <v>0</v>
      </c>
      <c r="CF95" s="46">
        <f>SUMIF(DRE!$A:$A,'Base CF'!$B95,DRE!CE:CE)</f>
        <v>0</v>
      </c>
      <c r="CG95" s="46">
        <f>SUMIF(DRE!$A:$A,'Base CF'!$B95,DRE!CF:CF)</f>
        <v>0</v>
      </c>
      <c r="CH95" s="46">
        <f>SUMIF(DRE!$A:$A,'Base CF'!$B95,DRE!CG:CG)</f>
        <v>0</v>
      </c>
      <c r="CI95" s="46">
        <f>SUMIF(DRE!$A:$A,'Base CF'!$B95,DRE!CH:CH)</f>
        <v>0</v>
      </c>
      <c r="CJ95" s="46">
        <f>SUMIF(DRE!$A:$A,'Base CF'!$B95,DRE!CI:CI)</f>
        <v>0</v>
      </c>
      <c r="CK95" s="46">
        <f>SUMIF(DRE!$A:$A,'Base CF'!$B95,DRE!CJ:CJ)</f>
        <v>0</v>
      </c>
      <c r="CL95" s="46">
        <f>SUMIF(DRE!$A:$A,'Base CF'!$B95,DRE!CK:CK)</f>
        <v>0</v>
      </c>
      <c r="CM95" s="46">
        <f>SUMIF(DRE!$A:$A,'Base CF'!$B95,DRE!CL:CL)</f>
        <v>0</v>
      </c>
      <c r="CN95" s="46">
        <f>SUMIF(DRE!$A:$A,'Base CF'!$B95,DRE!CM:CM)</f>
        <v>0</v>
      </c>
      <c r="CO95" s="46">
        <f>SUMIF(DRE!$A:$A,'Base CF'!$B95,DRE!CN:CN)</f>
        <v>0</v>
      </c>
      <c r="CP95" s="46">
        <f>SUMIF(DRE!$A:$A,'Base CF'!$B95,DRE!CO:CO)</f>
        <v>0</v>
      </c>
      <c r="CQ95" s="46">
        <f>SUMIF(DRE!$A:$A,'Base CF'!$B95,DRE!CP:CP)</f>
        <v>0</v>
      </c>
      <c r="CR95" s="46">
        <f>SUMIF(DRE!$A:$A,'Base CF'!$B95,DRE!CQ:CQ)</f>
        <v>0</v>
      </c>
      <c r="CS95" s="46">
        <f>SUMIF(DRE!$A:$A,'Base CF'!$B95,DRE!CR:CR)</f>
        <v>0</v>
      </c>
      <c r="CT95" s="46">
        <f>SUMIF(DRE!$A:$A,'Base CF'!$B95,DRE!CS:CS)</f>
        <v>0</v>
      </c>
      <c r="CU95" s="46">
        <f>SUMIF(DRE!$A:$A,'Base CF'!$B95,DRE!CT:CT)</f>
        <v>0</v>
      </c>
      <c r="CV95" s="46">
        <f>SUMIF(DRE!$A:$A,'Base CF'!$B95,DRE!CU:CU)</f>
        <v>0</v>
      </c>
      <c r="CW95" s="46">
        <f>SUMIF(DRE!$A:$A,'Base CF'!$B95,DRE!CV:CV)</f>
        <v>0</v>
      </c>
      <c r="CX95" s="46">
        <f>SUMIF(DRE!$A:$A,'Base CF'!$B95,DRE!CW:CW)</f>
        <v>0</v>
      </c>
      <c r="CY95" s="46">
        <f>SUMIF(DRE!$A:$A,'Base CF'!$B95,DRE!CX:CX)</f>
        <v>0</v>
      </c>
      <c r="CZ95" s="46">
        <f>SUMIF(DRE!$A:$A,'Base CF'!$B95,DRE!CY:CY)</f>
        <v>0</v>
      </c>
      <c r="DA95" s="46">
        <f>SUMIF(DRE!$A:$A,'Base CF'!$B95,DRE!CZ:CZ)</f>
        <v>0</v>
      </c>
      <c r="DB95" s="46">
        <f>SUMIF(DRE!$A:$A,'Base CF'!$B95,DRE!DA:DA)</f>
        <v>0</v>
      </c>
      <c r="DC95" s="46">
        <f>SUMIF(DRE!$A:$A,'Base CF'!$B95,DRE!DB:DB)</f>
        <v>0</v>
      </c>
      <c r="DD95" s="46">
        <f>SUMIF(DRE!$A:$A,'Base CF'!$B95,DRE!DC:DC)</f>
        <v>0</v>
      </c>
      <c r="DE95" s="46">
        <f>SUMIF(DRE!$A:$A,'Base CF'!$B95,DRE!DD:DD)</f>
        <v>0</v>
      </c>
      <c r="DF95" s="46">
        <f>SUMIF(DRE!$A:$A,'Base CF'!$B95,DRE!DE:DE)</f>
        <v>0</v>
      </c>
    </row>
    <row r="96" spans="2:110" outlineLevel="1">
      <c r="B96" s="37" t="s">
        <v>233</v>
      </c>
      <c r="C96" s="46">
        <f>SUMIF(DRE!$A:$A,'Base CF'!$B96,DRE!B:B)</f>
        <v>0</v>
      </c>
      <c r="D96" s="46">
        <f>SUMIF(DRE!$A:$A,'Base CF'!$B96,DRE!C:C)</f>
        <v>0</v>
      </c>
      <c r="E96" s="46">
        <f>SUMIF(DRE!$A:$A,'Base CF'!$B96,DRE!D:D)</f>
        <v>0</v>
      </c>
      <c r="F96" s="46">
        <f>SUMIF(DRE!$A:$A,'Base CF'!$B96,DRE!E:E)</f>
        <v>0</v>
      </c>
      <c r="G96" s="46">
        <f>SUMIF(DRE!$A:$A,'Base CF'!$B96,DRE!F:F)</f>
        <v>0</v>
      </c>
      <c r="H96" s="46">
        <f>SUMIF(DRE!$A:$A,'Base CF'!$B96,DRE!G:G)</f>
        <v>0</v>
      </c>
      <c r="I96" s="46">
        <f>SUMIF(DRE!$A:$A,'Base CF'!$B96,DRE!H:H)</f>
        <v>0</v>
      </c>
      <c r="J96" s="46">
        <f>SUMIF(DRE!$A:$A,'Base CF'!$B96,DRE!I:I)</f>
        <v>0</v>
      </c>
      <c r="K96" s="46">
        <f>SUMIF(DRE!$A:$A,'Base CF'!$B96,DRE!J:J)</f>
        <v>0</v>
      </c>
      <c r="L96" s="46">
        <f>SUMIF(DRE!$A:$A,'Base CF'!$B96,DRE!K:K)</f>
        <v>0</v>
      </c>
      <c r="M96" s="46">
        <f>SUMIF(DRE!$A:$A,'Base CF'!$B96,DRE!L:L)</f>
        <v>0</v>
      </c>
      <c r="N96" s="46">
        <f>SUMIF(DRE!$A:$A,'Base CF'!$B96,DRE!M:M)</f>
        <v>0</v>
      </c>
      <c r="O96" s="46">
        <f>SUMIF(DRE!$A:$A,'Base CF'!$B96,DRE!N:N)</f>
        <v>0</v>
      </c>
      <c r="P96" s="46">
        <f>SUMIF(DRE!$A:$A,'Base CF'!$B96,DRE!O:O)</f>
        <v>0</v>
      </c>
      <c r="Q96" s="46">
        <f>SUMIF(DRE!$A:$A,'Base CF'!$B96,DRE!P:P)</f>
        <v>0</v>
      </c>
      <c r="R96" s="46">
        <f>SUMIF(DRE!$A:$A,'Base CF'!$B96,DRE!Q:Q)</f>
        <v>0</v>
      </c>
      <c r="S96" s="46">
        <f>SUMIF(DRE!$A:$A,'Base CF'!$B96,DRE!R:R)</f>
        <v>0</v>
      </c>
      <c r="T96" s="46">
        <f>SUMIF(DRE!$A:$A,'Base CF'!$B96,DRE!S:S)</f>
        <v>0</v>
      </c>
      <c r="U96" s="46">
        <f>SUMIF(DRE!$A:$A,'Base CF'!$B96,DRE!T:T)</f>
        <v>0</v>
      </c>
      <c r="V96" s="46">
        <f>SUMIF(DRE!$A:$A,'Base CF'!$B96,DRE!U:U)</f>
        <v>0</v>
      </c>
      <c r="W96" s="46">
        <f>SUMIF(DRE!$A:$A,'Base CF'!$B96,DRE!V:V)</f>
        <v>0</v>
      </c>
      <c r="X96" s="46">
        <f>SUMIF(DRE!$A:$A,'Base CF'!$B96,DRE!W:W)</f>
        <v>0</v>
      </c>
      <c r="Y96" s="46">
        <f>SUMIF(DRE!$A:$A,'Base CF'!$B96,DRE!X:X)</f>
        <v>0</v>
      </c>
      <c r="Z96" s="46">
        <f>SUMIF(DRE!$A:$A,'Base CF'!$B96,DRE!Y:Y)</f>
        <v>0</v>
      </c>
      <c r="AA96" s="46">
        <f>SUMIF(DRE!$A:$A,'Base CF'!$B96,DRE!Z:Z)</f>
        <v>0</v>
      </c>
      <c r="AB96" s="46">
        <f>SUMIF(DRE!$A:$A,'Base CF'!$B96,DRE!AA:AA)</f>
        <v>0</v>
      </c>
      <c r="AC96" s="46">
        <f>SUMIF(DRE!$A:$A,'Base CF'!$B96,DRE!AB:AB)</f>
        <v>0</v>
      </c>
      <c r="AD96" s="46">
        <f>SUMIF(DRE!$A:$A,'Base CF'!$B96,DRE!AC:AC)</f>
        <v>0</v>
      </c>
      <c r="AE96" s="46">
        <f>SUMIF(DRE!$A:$A,'Base CF'!$B96,DRE!AD:AD)</f>
        <v>0</v>
      </c>
      <c r="AF96" s="46">
        <f>SUMIF(DRE!$A:$A,'Base CF'!$B96,DRE!AE:AE)</f>
        <v>0</v>
      </c>
      <c r="AG96" s="46">
        <f>SUMIF(DRE!$A:$A,'Base CF'!$B96,DRE!AF:AF)</f>
        <v>0</v>
      </c>
      <c r="AH96" s="46">
        <f>SUMIF(DRE!$A:$A,'Base CF'!$B96,DRE!AG:AG)</f>
        <v>0</v>
      </c>
      <c r="AI96" s="46">
        <f>SUMIF(DRE!$A:$A,'Base CF'!$B96,DRE!AH:AH)</f>
        <v>0</v>
      </c>
      <c r="AJ96" s="46">
        <f>SUMIF(DRE!$A:$A,'Base CF'!$B96,DRE!AI:AI)</f>
        <v>0</v>
      </c>
      <c r="AK96" s="46">
        <f>SUMIF(DRE!$A:$A,'Base CF'!$B96,DRE!AJ:AJ)</f>
        <v>0</v>
      </c>
      <c r="AL96" s="46">
        <f>SUMIF(DRE!$A:$A,'Base CF'!$B96,DRE!AK:AK)</f>
        <v>0</v>
      </c>
      <c r="AM96" s="46">
        <f>SUMIF(DRE!$A:$A,'Base CF'!$B96,DRE!AL:AL)</f>
        <v>0</v>
      </c>
      <c r="AN96" s="46">
        <f>SUMIF(DRE!$A:$A,'Base CF'!$B96,DRE!AM:AM)</f>
        <v>0</v>
      </c>
      <c r="AO96" s="46">
        <f>SUMIF(DRE!$A:$A,'Base CF'!$B96,DRE!AN:AN)</f>
        <v>0</v>
      </c>
      <c r="AP96" s="46">
        <f>SUMIF(DRE!$A:$A,'Base CF'!$B96,DRE!AO:AO)</f>
        <v>0</v>
      </c>
      <c r="AQ96" s="46">
        <f>SUMIF(DRE!$A:$A,'Base CF'!$B96,DRE!AP:AP)</f>
        <v>0</v>
      </c>
      <c r="AR96" s="46">
        <f>SUMIF(DRE!$A:$A,'Base CF'!$B96,DRE!AQ:AQ)</f>
        <v>0</v>
      </c>
      <c r="AS96" s="46">
        <f>SUMIF(DRE!$A:$A,'Base CF'!$B96,DRE!AR:AR)</f>
        <v>64707.9</v>
      </c>
      <c r="AT96" s="46">
        <f>SUMIF(DRE!$A:$A,'Base CF'!$B96,DRE!AS:AS)</f>
        <v>56130.47</v>
      </c>
      <c r="AU96" s="46">
        <f>SUMIF(DRE!$A:$A,'Base CF'!$B96,DRE!AT:AT)</f>
        <v>158592.01999999999</v>
      </c>
      <c r="AV96" s="46">
        <f>SUMIF(DRE!$A:$A,'Base CF'!$B96,DRE!AU:AU)</f>
        <v>44222.81</v>
      </c>
      <c r="AW96" s="46">
        <f>SUMIF(DRE!$A:$A,'Base CF'!$B96,DRE!AV:AV)</f>
        <v>116764.71</v>
      </c>
      <c r="AX96" s="46">
        <f>SUMIF(DRE!$A:$A,'Base CF'!$B96,DRE!AW:AW)</f>
        <v>137032.59</v>
      </c>
      <c r="AY96" s="46">
        <f>SUMIF(DRE!$A:$A,'Base CF'!$B96,DRE!AX:AX)</f>
        <v>0</v>
      </c>
      <c r="AZ96" s="46">
        <f>SUMIF(DRE!$A:$A,'Base CF'!$B96,DRE!AY:AY)</f>
        <v>0</v>
      </c>
      <c r="BA96" s="46">
        <f>SUMIF(DRE!$A:$A,'Base CF'!$B96,DRE!AZ:AZ)</f>
        <v>0</v>
      </c>
      <c r="BB96" s="46">
        <f>SUMIF(DRE!$A:$A,'Base CF'!$B96,DRE!BA:BA)</f>
        <v>0</v>
      </c>
      <c r="BC96" s="46">
        <f>SUMIF(DRE!$A:$A,'Base CF'!$B96,DRE!BB:BB)</f>
        <v>0</v>
      </c>
      <c r="BD96" s="46">
        <f>SUMIF(DRE!$A:$A,'Base CF'!$B96,DRE!BC:BC)</f>
        <v>0</v>
      </c>
      <c r="BE96" s="46">
        <f>SUMIF(DRE!$A:$A,'Base CF'!$B96,DRE!BD:BD)</f>
        <v>0</v>
      </c>
      <c r="BF96" s="46">
        <f>SUMIF(DRE!$A:$A,'Base CF'!$B96,DRE!BE:BE)</f>
        <v>0</v>
      </c>
      <c r="BG96" s="46">
        <f>SUMIF(DRE!$A:$A,'Base CF'!$B96,DRE!BF:BF)</f>
        <v>0</v>
      </c>
      <c r="BH96" s="46">
        <f>SUMIF(DRE!$A:$A,'Base CF'!$B96,DRE!BG:BG)</f>
        <v>0</v>
      </c>
      <c r="BI96" s="46">
        <f>SUMIF(DRE!$A:$A,'Base CF'!$B96,DRE!BH:BH)</f>
        <v>0</v>
      </c>
      <c r="BJ96" s="46">
        <f>SUMIF(DRE!$A:$A,'Base CF'!$B96,DRE!BI:BI)</f>
        <v>4200</v>
      </c>
      <c r="BK96" s="46">
        <f>SUMIF(DRE!$A:$A,'Base CF'!$B96,DRE!BJ:BJ)</f>
        <v>0</v>
      </c>
      <c r="BL96" s="46">
        <f>SUMIF(DRE!$A:$A,'Base CF'!$B96,DRE!BK:BK)</f>
        <v>0</v>
      </c>
      <c r="BM96" s="46">
        <f>SUMIF(DRE!$A:$A,'Base CF'!$B96,DRE!BL:BL)</f>
        <v>0</v>
      </c>
      <c r="BN96" s="46">
        <f>SUMIF(DRE!$A:$A,'Base CF'!$B96,DRE!BM:BM)</f>
        <v>0</v>
      </c>
      <c r="BO96" s="46">
        <f>SUMIF(DRE!$A:$A,'Base CF'!$B96,DRE!BN:BN)</f>
        <v>0</v>
      </c>
      <c r="BP96" s="46">
        <f>SUMIF(DRE!$A:$A,'Base CF'!$B96,DRE!BO:BO)</f>
        <v>0</v>
      </c>
      <c r="BQ96" s="46">
        <f>SUMIF(DRE!$A:$A,'Base CF'!$B96,DRE!BP:BP)</f>
        <v>0</v>
      </c>
      <c r="BR96" s="46">
        <f>SUMIF(DRE!$A:$A,'Base CF'!$B96,DRE!BQ:BQ)</f>
        <v>0</v>
      </c>
      <c r="BS96" s="46">
        <f>SUMIF(DRE!$A:$A,'Base CF'!$B96,DRE!BR:BR)</f>
        <v>0</v>
      </c>
      <c r="BT96" s="46">
        <f>SUMIF(DRE!$A:$A,'Base CF'!$B96,DRE!BS:BS)</f>
        <v>0</v>
      </c>
      <c r="BU96" s="46">
        <f>SUMIF(DRE!$A:$A,'Base CF'!$B96,DRE!BT:BT)</f>
        <v>0</v>
      </c>
      <c r="BV96" s="46">
        <f>SUMIF(DRE!$A:$A,'Base CF'!$B96,DRE!BU:BU)</f>
        <v>0</v>
      </c>
      <c r="BW96" s="46">
        <f>SUMIF(DRE!$A:$A,'Base CF'!$B96,DRE!BV:BV)</f>
        <v>0</v>
      </c>
      <c r="BX96" s="46">
        <f>SUMIF(DRE!$A:$A,'Base CF'!$B96,DRE!BW:BW)</f>
        <v>0</v>
      </c>
      <c r="BY96" s="46">
        <f>SUMIF(DRE!$A:$A,'Base CF'!$B96,DRE!BX:BX)</f>
        <v>0</v>
      </c>
      <c r="BZ96" s="46">
        <f>SUMIF(DRE!$A:$A,'Base CF'!$B96,DRE!BY:BY)</f>
        <v>0</v>
      </c>
      <c r="CA96" s="46">
        <f>SUMIF(DRE!$A:$A,'Base CF'!$B96,DRE!BZ:BZ)</f>
        <v>0</v>
      </c>
      <c r="CB96" s="46">
        <f>SUMIF(DRE!$A:$A,'Base CF'!$B96,DRE!CA:CA)</f>
        <v>0</v>
      </c>
      <c r="CC96" s="46">
        <f>SUMIF(DRE!$A:$A,'Base CF'!$B96,DRE!CB:CB)</f>
        <v>0</v>
      </c>
      <c r="CD96" s="46">
        <f>SUMIF(DRE!$A:$A,'Base CF'!$B96,DRE!CC:CC)</f>
        <v>0</v>
      </c>
      <c r="CE96" s="46">
        <f>SUMIF(DRE!$A:$A,'Base CF'!$B96,DRE!CD:CD)</f>
        <v>0</v>
      </c>
      <c r="CF96" s="46">
        <f>SUMIF(DRE!$A:$A,'Base CF'!$B96,DRE!CE:CE)</f>
        <v>0</v>
      </c>
      <c r="CG96" s="46">
        <f>SUMIF(DRE!$A:$A,'Base CF'!$B96,DRE!CF:CF)</f>
        <v>0</v>
      </c>
      <c r="CH96" s="46">
        <f>SUMIF(DRE!$A:$A,'Base CF'!$B96,DRE!CG:CG)</f>
        <v>0</v>
      </c>
      <c r="CI96" s="46">
        <f>SUMIF(DRE!$A:$A,'Base CF'!$B96,DRE!CH:CH)</f>
        <v>0</v>
      </c>
      <c r="CJ96" s="46">
        <f>SUMIF(DRE!$A:$A,'Base CF'!$B96,DRE!CI:CI)</f>
        <v>0</v>
      </c>
      <c r="CK96" s="46">
        <f>SUMIF(DRE!$A:$A,'Base CF'!$B96,DRE!CJ:CJ)</f>
        <v>0</v>
      </c>
      <c r="CL96" s="46">
        <f>SUMIF(DRE!$A:$A,'Base CF'!$B96,DRE!CK:CK)</f>
        <v>0</v>
      </c>
      <c r="CM96" s="46">
        <f>SUMIF(DRE!$A:$A,'Base CF'!$B96,DRE!CL:CL)</f>
        <v>0</v>
      </c>
      <c r="CN96" s="46">
        <f>SUMIF(DRE!$A:$A,'Base CF'!$B96,DRE!CM:CM)</f>
        <v>0</v>
      </c>
      <c r="CO96" s="46">
        <f>SUMIF(DRE!$A:$A,'Base CF'!$B96,DRE!CN:CN)</f>
        <v>0</v>
      </c>
      <c r="CP96" s="46">
        <f>SUMIF(DRE!$A:$A,'Base CF'!$B96,DRE!CO:CO)</f>
        <v>0</v>
      </c>
      <c r="CQ96" s="46">
        <f>SUMIF(DRE!$A:$A,'Base CF'!$B96,DRE!CP:CP)</f>
        <v>0</v>
      </c>
      <c r="CR96" s="46">
        <f>SUMIF(DRE!$A:$A,'Base CF'!$B96,DRE!CQ:CQ)</f>
        <v>0</v>
      </c>
      <c r="CS96" s="46">
        <f>SUMIF(DRE!$A:$A,'Base CF'!$B96,DRE!CR:CR)</f>
        <v>0</v>
      </c>
      <c r="CT96" s="46">
        <f>SUMIF(DRE!$A:$A,'Base CF'!$B96,DRE!CS:CS)</f>
        <v>0</v>
      </c>
      <c r="CU96" s="46">
        <f>SUMIF(DRE!$A:$A,'Base CF'!$B96,DRE!CT:CT)</f>
        <v>0</v>
      </c>
      <c r="CV96" s="46">
        <f>SUMIF(DRE!$A:$A,'Base CF'!$B96,DRE!CU:CU)</f>
        <v>0</v>
      </c>
      <c r="CW96" s="46">
        <f>SUMIF(DRE!$A:$A,'Base CF'!$B96,DRE!CV:CV)</f>
        <v>0</v>
      </c>
      <c r="CX96" s="46">
        <f>SUMIF(DRE!$A:$A,'Base CF'!$B96,DRE!CW:CW)</f>
        <v>0</v>
      </c>
      <c r="CY96" s="46">
        <f>SUMIF(DRE!$A:$A,'Base CF'!$B96,DRE!CX:CX)</f>
        <v>0</v>
      </c>
      <c r="CZ96" s="46">
        <f>SUMIF(DRE!$A:$A,'Base CF'!$B96,DRE!CY:CY)</f>
        <v>0</v>
      </c>
      <c r="DA96" s="46">
        <f>SUMIF(DRE!$A:$A,'Base CF'!$B96,DRE!CZ:CZ)</f>
        <v>0</v>
      </c>
      <c r="DB96" s="46">
        <f>SUMIF(DRE!$A:$A,'Base CF'!$B96,DRE!DA:DA)</f>
        <v>0</v>
      </c>
      <c r="DC96" s="46">
        <f>SUMIF(DRE!$A:$A,'Base CF'!$B96,DRE!DB:DB)</f>
        <v>0</v>
      </c>
      <c r="DD96" s="46">
        <f>SUMIF(DRE!$A:$A,'Base CF'!$B96,DRE!DC:DC)</f>
        <v>0</v>
      </c>
      <c r="DE96" s="46">
        <f>SUMIF(DRE!$A:$A,'Base CF'!$B96,DRE!DD:DD)</f>
        <v>0</v>
      </c>
      <c r="DF96" s="46">
        <f>SUMIF(DRE!$A:$A,'Base CF'!$B96,DRE!DE:DE)</f>
        <v>0</v>
      </c>
    </row>
    <row r="97" spans="1:110" outlineLevel="1">
      <c r="B97" s="37" t="s">
        <v>218</v>
      </c>
      <c r="C97" s="46">
        <f>SUMIF(DRE!$A:$A,'Base CF'!$B97,DRE!B:B)</f>
        <v>0</v>
      </c>
      <c r="D97" s="46">
        <f>SUMIF(DRE!$A:$A,'Base CF'!$B97,DRE!C:C)</f>
        <v>0</v>
      </c>
      <c r="E97" s="46">
        <f>SUMIF(DRE!$A:$A,'Base CF'!$B97,DRE!D:D)</f>
        <v>0</v>
      </c>
      <c r="F97" s="46">
        <f>SUMIF(DRE!$A:$A,'Base CF'!$B97,DRE!E:E)</f>
        <v>0</v>
      </c>
      <c r="G97" s="46">
        <f>SUMIF(DRE!$A:$A,'Base CF'!$B97,DRE!F:F)</f>
        <v>0</v>
      </c>
      <c r="H97" s="46">
        <f>SUMIF(DRE!$A:$A,'Base CF'!$B97,DRE!G:G)</f>
        <v>0</v>
      </c>
      <c r="I97" s="46">
        <f>SUMIF(DRE!$A:$A,'Base CF'!$B97,DRE!H:H)</f>
        <v>0</v>
      </c>
      <c r="J97" s="46">
        <f>SUMIF(DRE!$A:$A,'Base CF'!$B97,DRE!I:I)</f>
        <v>0</v>
      </c>
      <c r="K97" s="46">
        <f>SUMIF(DRE!$A:$A,'Base CF'!$B97,DRE!J:J)</f>
        <v>0</v>
      </c>
      <c r="L97" s="46">
        <f>SUMIF(DRE!$A:$A,'Base CF'!$B97,DRE!K:K)</f>
        <v>0</v>
      </c>
      <c r="M97" s="46">
        <f>SUMIF(DRE!$A:$A,'Base CF'!$B97,DRE!L:L)</f>
        <v>0</v>
      </c>
      <c r="N97" s="46">
        <f>SUMIF(DRE!$A:$A,'Base CF'!$B97,DRE!M:M)</f>
        <v>0</v>
      </c>
      <c r="O97" s="46">
        <f>SUMIF(DRE!$A:$A,'Base CF'!$B97,DRE!N:N)</f>
        <v>0</v>
      </c>
      <c r="P97" s="46">
        <f>SUMIF(DRE!$A:$A,'Base CF'!$B97,DRE!O:O)</f>
        <v>0</v>
      </c>
      <c r="Q97" s="46">
        <f>SUMIF(DRE!$A:$A,'Base CF'!$B97,DRE!P:P)</f>
        <v>0</v>
      </c>
      <c r="R97" s="46">
        <f>SUMIF(DRE!$A:$A,'Base CF'!$B97,DRE!Q:Q)</f>
        <v>0</v>
      </c>
      <c r="S97" s="46">
        <f>SUMIF(DRE!$A:$A,'Base CF'!$B97,DRE!R:R)</f>
        <v>0</v>
      </c>
      <c r="T97" s="46">
        <f>SUMIF(DRE!$A:$A,'Base CF'!$B97,DRE!S:S)</f>
        <v>0</v>
      </c>
      <c r="U97" s="46">
        <f>SUMIF(DRE!$A:$A,'Base CF'!$B97,DRE!T:T)</f>
        <v>0</v>
      </c>
      <c r="V97" s="46">
        <f>SUMIF(DRE!$A:$A,'Base CF'!$B97,DRE!U:U)</f>
        <v>0</v>
      </c>
      <c r="W97" s="46">
        <f>SUMIF(DRE!$A:$A,'Base CF'!$B97,DRE!V:V)</f>
        <v>0</v>
      </c>
      <c r="X97" s="46">
        <f>SUMIF(DRE!$A:$A,'Base CF'!$B97,DRE!W:W)</f>
        <v>0</v>
      </c>
      <c r="Y97" s="46">
        <f>SUMIF(DRE!$A:$A,'Base CF'!$B97,DRE!X:X)</f>
        <v>0</v>
      </c>
      <c r="Z97" s="46">
        <f>SUMIF(DRE!$A:$A,'Base CF'!$B97,DRE!Y:Y)</f>
        <v>0</v>
      </c>
      <c r="AA97" s="46">
        <f>SUMIF(DRE!$A:$A,'Base CF'!$B97,DRE!Z:Z)</f>
        <v>0</v>
      </c>
      <c r="AB97" s="46">
        <f>SUMIF(DRE!$A:$A,'Base CF'!$B97,DRE!AA:AA)</f>
        <v>0</v>
      </c>
      <c r="AC97" s="46">
        <f>SUMIF(DRE!$A:$A,'Base CF'!$B97,DRE!AB:AB)</f>
        <v>0</v>
      </c>
      <c r="AD97" s="46">
        <f>SUMIF(DRE!$A:$A,'Base CF'!$B97,DRE!AC:AC)</f>
        <v>0</v>
      </c>
      <c r="AE97" s="46">
        <f>SUMIF(DRE!$A:$A,'Base CF'!$B97,DRE!AD:AD)</f>
        <v>0</v>
      </c>
      <c r="AF97" s="46">
        <f>SUMIF(DRE!$A:$A,'Base CF'!$B97,DRE!AE:AE)</f>
        <v>0</v>
      </c>
      <c r="AG97" s="46">
        <f>SUMIF(DRE!$A:$A,'Base CF'!$B97,DRE!AF:AF)</f>
        <v>0</v>
      </c>
      <c r="AH97" s="46">
        <f>SUMIF(DRE!$A:$A,'Base CF'!$B97,DRE!AG:AG)</f>
        <v>0</v>
      </c>
      <c r="AI97" s="46">
        <f>SUMIF(DRE!$A:$A,'Base CF'!$B97,DRE!AH:AH)</f>
        <v>0</v>
      </c>
      <c r="AJ97" s="46">
        <f>SUMIF(DRE!$A:$A,'Base CF'!$B97,DRE!AI:AI)</f>
        <v>0</v>
      </c>
      <c r="AK97" s="46">
        <f>SUMIF(DRE!$A:$A,'Base CF'!$B97,DRE!AJ:AJ)</f>
        <v>0</v>
      </c>
      <c r="AL97" s="46">
        <f>SUMIF(DRE!$A:$A,'Base CF'!$B97,DRE!AK:AK)</f>
        <v>0</v>
      </c>
      <c r="AM97" s="46">
        <f>SUMIF(DRE!$A:$A,'Base CF'!$B97,DRE!AL:AL)</f>
        <v>0</v>
      </c>
      <c r="AN97" s="46">
        <f>SUMIF(DRE!$A:$A,'Base CF'!$B97,DRE!AM:AM)</f>
        <v>0</v>
      </c>
      <c r="AO97" s="46">
        <f>SUMIF(DRE!$A:$A,'Base CF'!$B97,DRE!AN:AN)</f>
        <v>0</v>
      </c>
      <c r="AP97" s="46">
        <f>SUMIF(DRE!$A:$A,'Base CF'!$B97,DRE!AO:AO)</f>
        <v>0</v>
      </c>
      <c r="AQ97" s="46">
        <f>SUMIF(DRE!$A:$A,'Base CF'!$B97,DRE!AP:AP)</f>
        <v>0</v>
      </c>
      <c r="AR97" s="46">
        <f>SUMIF(DRE!$A:$A,'Base CF'!$B97,DRE!AQ:AQ)</f>
        <v>0</v>
      </c>
      <c r="AS97" s="46">
        <f>SUMIF(DRE!$A:$A,'Base CF'!$B97,DRE!AR:AR)</f>
        <v>0</v>
      </c>
      <c r="AT97" s="46">
        <f>SUMIF(DRE!$A:$A,'Base CF'!$B97,DRE!AS:AS)</f>
        <v>0</v>
      </c>
      <c r="AU97" s="46">
        <f>SUMIF(DRE!$A:$A,'Base CF'!$B97,DRE!AT:AT)</f>
        <v>0</v>
      </c>
      <c r="AV97" s="46">
        <f>SUMIF(DRE!$A:$A,'Base CF'!$B97,DRE!AU:AU)</f>
        <v>0</v>
      </c>
      <c r="AW97" s="46">
        <f>SUMIF(DRE!$A:$A,'Base CF'!$B97,DRE!AV:AV)</f>
        <v>0</v>
      </c>
      <c r="AX97" s="46">
        <f>SUMIF(DRE!$A:$A,'Base CF'!$B97,DRE!AW:AW)</f>
        <v>0</v>
      </c>
      <c r="AY97" s="46">
        <f>SUMIF(DRE!$A:$A,'Base CF'!$B97,DRE!AX:AX)</f>
        <v>0</v>
      </c>
      <c r="AZ97" s="46">
        <f>SUMIF(DRE!$A:$A,'Base CF'!$B97,DRE!AY:AY)</f>
        <v>0</v>
      </c>
      <c r="BA97" s="46">
        <f>SUMIF(DRE!$A:$A,'Base CF'!$B97,DRE!AZ:AZ)</f>
        <v>0</v>
      </c>
      <c r="BB97" s="46">
        <f>SUMIF(DRE!$A:$A,'Base CF'!$B97,DRE!BA:BA)</f>
        <v>0</v>
      </c>
      <c r="BC97" s="46">
        <f>SUMIF(DRE!$A:$A,'Base CF'!$B97,DRE!BB:BB)</f>
        <v>0</v>
      </c>
      <c r="BD97" s="46">
        <f>SUMIF(DRE!$A:$A,'Base CF'!$B97,DRE!BC:BC)</f>
        <v>0</v>
      </c>
      <c r="BE97" s="46">
        <f>SUMIF(DRE!$A:$A,'Base CF'!$B97,DRE!BD:BD)</f>
        <v>0</v>
      </c>
      <c r="BF97" s="46">
        <f>SUMIF(DRE!$A:$A,'Base CF'!$B97,DRE!BE:BE)</f>
        <v>0</v>
      </c>
      <c r="BG97" s="46">
        <f>SUMIF(DRE!$A:$A,'Base CF'!$B97,DRE!BF:BF)</f>
        <v>0</v>
      </c>
      <c r="BH97" s="46">
        <f>SUMIF(DRE!$A:$A,'Base CF'!$B97,DRE!BG:BG)</f>
        <v>0</v>
      </c>
      <c r="BI97" s="46">
        <f>SUMIF(DRE!$A:$A,'Base CF'!$B97,DRE!BH:BH)</f>
        <v>0</v>
      </c>
      <c r="BJ97" s="46">
        <f>SUMIF(DRE!$A:$A,'Base CF'!$B97,DRE!BI:BI)</f>
        <v>0</v>
      </c>
      <c r="BK97" s="46">
        <f>SUMIF(DRE!$A:$A,'Base CF'!$B97,DRE!BJ:BJ)</f>
        <v>0</v>
      </c>
      <c r="BL97" s="46">
        <f>SUMIF(DRE!$A:$A,'Base CF'!$B97,DRE!BK:BK)</f>
        <v>0</v>
      </c>
      <c r="BM97" s="46">
        <f>SUMIF(DRE!$A:$A,'Base CF'!$B97,DRE!BL:BL)</f>
        <v>0</v>
      </c>
      <c r="BN97" s="46">
        <f>SUMIF(DRE!$A:$A,'Base CF'!$B97,DRE!BM:BM)</f>
        <v>0</v>
      </c>
      <c r="BO97" s="46">
        <f>SUMIF(DRE!$A:$A,'Base CF'!$B97,DRE!BN:BN)</f>
        <v>0</v>
      </c>
      <c r="BP97" s="46">
        <f>SUMIF(DRE!$A:$A,'Base CF'!$B97,DRE!BO:BO)</f>
        <v>0</v>
      </c>
      <c r="BQ97" s="46">
        <f>SUMIF(DRE!$A:$A,'Base CF'!$B97,DRE!BP:BP)</f>
        <v>0</v>
      </c>
      <c r="BR97" s="46">
        <f>SUMIF(DRE!$A:$A,'Base CF'!$B97,DRE!BQ:BQ)</f>
        <v>0</v>
      </c>
      <c r="BS97" s="46">
        <f>SUMIF(DRE!$A:$A,'Base CF'!$B97,DRE!BR:BR)</f>
        <v>0</v>
      </c>
      <c r="BT97" s="46">
        <f>SUMIF(DRE!$A:$A,'Base CF'!$B97,DRE!BS:BS)</f>
        <v>0</v>
      </c>
      <c r="BU97" s="46">
        <f>SUMIF(DRE!$A:$A,'Base CF'!$B97,DRE!BT:BT)</f>
        <v>0</v>
      </c>
      <c r="BV97" s="46">
        <f>SUMIF(DRE!$A:$A,'Base CF'!$B97,DRE!BU:BU)</f>
        <v>0</v>
      </c>
      <c r="BW97" s="46">
        <f>SUMIF(DRE!$A:$A,'Base CF'!$B97,DRE!BV:BV)</f>
        <v>0</v>
      </c>
      <c r="BX97" s="46">
        <f>SUMIF(DRE!$A:$A,'Base CF'!$B97,DRE!BW:BW)</f>
        <v>0</v>
      </c>
      <c r="BY97" s="46">
        <f>SUMIF(DRE!$A:$A,'Base CF'!$B97,DRE!BX:BX)</f>
        <v>0</v>
      </c>
      <c r="BZ97" s="46">
        <f>SUMIF(DRE!$A:$A,'Base CF'!$B97,DRE!BY:BY)</f>
        <v>0</v>
      </c>
      <c r="CA97" s="46">
        <f>SUMIF(DRE!$A:$A,'Base CF'!$B97,DRE!BZ:BZ)</f>
        <v>0</v>
      </c>
      <c r="CB97" s="46">
        <f>SUMIF(DRE!$A:$A,'Base CF'!$B97,DRE!CA:CA)</f>
        <v>0</v>
      </c>
      <c r="CC97" s="46">
        <f>SUMIF(DRE!$A:$A,'Base CF'!$B97,DRE!CB:CB)</f>
        <v>0</v>
      </c>
      <c r="CD97" s="46">
        <f>SUMIF(DRE!$A:$A,'Base CF'!$B97,DRE!CC:CC)</f>
        <v>0</v>
      </c>
      <c r="CE97" s="46">
        <f>SUMIF(DRE!$A:$A,'Base CF'!$B97,DRE!CD:CD)</f>
        <v>0</v>
      </c>
      <c r="CF97" s="46">
        <f>SUMIF(DRE!$A:$A,'Base CF'!$B97,DRE!CE:CE)</f>
        <v>0</v>
      </c>
      <c r="CG97" s="46">
        <f>SUMIF(DRE!$A:$A,'Base CF'!$B97,DRE!CF:CF)</f>
        <v>0</v>
      </c>
      <c r="CH97" s="46">
        <f>SUMIF(DRE!$A:$A,'Base CF'!$B97,DRE!CG:CG)</f>
        <v>0</v>
      </c>
      <c r="CI97" s="46">
        <f>SUMIF(DRE!$A:$A,'Base CF'!$B97,DRE!CH:CH)</f>
        <v>0</v>
      </c>
      <c r="CJ97" s="46">
        <f>SUMIF(DRE!$A:$A,'Base CF'!$B97,DRE!CI:CI)</f>
        <v>0</v>
      </c>
      <c r="CK97" s="46">
        <f>SUMIF(DRE!$A:$A,'Base CF'!$B97,DRE!CJ:CJ)</f>
        <v>0</v>
      </c>
      <c r="CL97" s="46">
        <f>SUMIF(DRE!$A:$A,'Base CF'!$B97,DRE!CK:CK)</f>
        <v>0</v>
      </c>
      <c r="CM97" s="46">
        <f>SUMIF(DRE!$A:$A,'Base CF'!$B97,DRE!CL:CL)</f>
        <v>0</v>
      </c>
      <c r="CN97" s="46">
        <f>SUMIF(DRE!$A:$A,'Base CF'!$B97,DRE!CM:CM)</f>
        <v>0</v>
      </c>
      <c r="CO97" s="46">
        <f>SUMIF(DRE!$A:$A,'Base CF'!$B97,DRE!CN:CN)</f>
        <v>0</v>
      </c>
      <c r="CP97" s="46">
        <f>SUMIF(DRE!$A:$A,'Base CF'!$B97,DRE!CO:CO)</f>
        <v>0</v>
      </c>
      <c r="CQ97" s="46">
        <f>SUMIF(DRE!$A:$A,'Base CF'!$B97,DRE!CP:CP)</f>
        <v>0</v>
      </c>
      <c r="CR97" s="46">
        <f>SUMIF(DRE!$A:$A,'Base CF'!$B97,DRE!CQ:CQ)</f>
        <v>0</v>
      </c>
      <c r="CS97" s="46">
        <f>SUMIF(DRE!$A:$A,'Base CF'!$B97,DRE!CR:CR)</f>
        <v>0</v>
      </c>
      <c r="CT97" s="46">
        <f>SUMIF(DRE!$A:$A,'Base CF'!$B97,DRE!CS:CS)</f>
        <v>0</v>
      </c>
      <c r="CU97" s="46">
        <f>SUMIF(DRE!$A:$A,'Base CF'!$B97,DRE!CT:CT)</f>
        <v>0</v>
      </c>
      <c r="CV97" s="46">
        <f>SUMIF(DRE!$A:$A,'Base CF'!$B97,DRE!CU:CU)</f>
        <v>0</v>
      </c>
      <c r="CW97" s="46">
        <f>SUMIF(DRE!$A:$A,'Base CF'!$B97,DRE!CV:CV)</f>
        <v>0</v>
      </c>
      <c r="CX97" s="46">
        <f>SUMIF(DRE!$A:$A,'Base CF'!$B97,DRE!CW:CW)</f>
        <v>0</v>
      </c>
      <c r="CY97" s="46">
        <f>SUMIF(DRE!$A:$A,'Base CF'!$B97,DRE!CX:CX)</f>
        <v>0</v>
      </c>
      <c r="CZ97" s="46">
        <f>SUMIF(DRE!$A:$A,'Base CF'!$B97,DRE!CY:CY)</f>
        <v>0</v>
      </c>
      <c r="DA97" s="46">
        <f>SUMIF(DRE!$A:$A,'Base CF'!$B97,DRE!CZ:CZ)</f>
        <v>0</v>
      </c>
      <c r="DB97" s="46">
        <f>SUMIF(DRE!$A:$A,'Base CF'!$B97,DRE!DA:DA)</f>
        <v>0</v>
      </c>
      <c r="DC97" s="46">
        <f>SUMIF(DRE!$A:$A,'Base CF'!$B97,DRE!DB:DB)</f>
        <v>0</v>
      </c>
      <c r="DD97" s="46">
        <f>SUMIF(DRE!$A:$A,'Base CF'!$B97,DRE!DC:DC)</f>
        <v>0</v>
      </c>
      <c r="DE97" s="46">
        <f>SUMIF(DRE!$A:$A,'Base CF'!$B97,DRE!DD:DD)</f>
        <v>0</v>
      </c>
      <c r="DF97" s="46">
        <f>SUMIF(DRE!$A:$A,'Base CF'!$B97,DRE!DE:DE)</f>
        <v>0</v>
      </c>
    </row>
    <row r="98" spans="1:110" outlineLevel="1">
      <c r="B98" s="37" t="s">
        <v>263</v>
      </c>
      <c r="C98" s="46">
        <f>SUMIF(DRE!$A:$A,'Base CF'!$B98,DRE!B:B)</f>
        <v>0</v>
      </c>
      <c r="D98" s="46">
        <f>SUMIF(DRE!$A:$A,'Base CF'!$B98,DRE!C:C)</f>
        <v>0</v>
      </c>
      <c r="E98" s="46">
        <f>SUMIF(DRE!$A:$A,'Base CF'!$B98,DRE!D:D)</f>
        <v>0</v>
      </c>
      <c r="F98" s="46">
        <f>SUMIF(DRE!$A:$A,'Base CF'!$B98,DRE!E:E)</f>
        <v>0</v>
      </c>
      <c r="G98" s="46">
        <f>SUMIF(DRE!$A:$A,'Base CF'!$B98,DRE!F:F)</f>
        <v>0</v>
      </c>
      <c r="H98" s="46">
        <f>SUMIF(DRE!$A:$A,'Base CF'!$B98,DRE!G:G)</f>
        <v>0</v>
      </c>
      <c r="I98" s="46">
        <f>SUMIF(DRE!$A:$A,'Base CF'!$B98,DRE!H:H)</f>
        <v>129.19999999999999</v>
      </c>
      <c r="J98" s="46">
        <f>SUMIF(DRE!$A:$A,'Base CF'!$B98,DRE!I:I)</f>
        <v>0</v>
      </c>
      <c r="K98" s="46">
        <f>SUMIF(DRE!$A:$A,'Base CF'!$B98,DRE!J:J)</f>
        <v>0</v>
      </c>
      <c r="L98" s="46">
        <f>SUMIF(DRE!$A:$A,'Base CF'!$B98,DRE!K:K)</f>
        <v>0</v>
      </c>
      <c r="M98" s="46">
        <f>SUMIF(DRE!$A:$A,'Base CF'!$B98,DRE!L:L)</f>
        <v>0</v>
      </c>
      <c r="N98" s="46">
        <f>SUMIF(DRE!$A:$A,'Base CF'!$B98,DRE!M:M)</f>
        <v>7554.18</v>
      </c>
      <c r="O98" s="46">
        <f>SUMIF(DRE!$A:$A,'Base CF'!$B98,DRE!N:N)</f>
        <v>0</v>
      </c>
      <c r="P98" s="46">
        <f>SUMIF(DRE!$A:$A,'Base CF'!$B98,DRE!O:O)</f>
        <v>0</v>
      </c>
      <c r="Q98" s="46">
        <f>SUMIF(DRE!$A:$A,'Base CF'!$B98,DRE!P:P)</f>
        <v>967.75</v>
      </c>
      <c r="R98" s="46">
        <f>SUMIF(DRE!$A:$A,'Base CF'!$B98,DRE!Q:Q)</f>
        <v>2848.8599999999997</v>
      </c>
      <c r="S98" s="46">
        <f>SUMIF(DRE!$A:$A,'Base CF'!$B98,DRE!R:R)</f>
        <v>7735.02</v>
      </c>
      <c r="T98" s="46">
        <f>SUMIF(DRE!$A:$A,'Base CF'!$B98,DRE!S:S)</f>
        <v>-2131.3200000000002</v>
      </c>
      <c r="U98" s="46">
        <f>SUMIF(DRE!$A:$A,'Base CF'!$B98,DRE!T:T)</f>
        <v>2533.46</v>
      </c>
      <c r="V98" s="46">
        <f>SUMIF(DRE!$A:$A,'Base CF'!$B98,DRE!U:U)</f>
        <v>2562.23</v>
      </c>
      <c r="W98" s="46">
        <f>SUMIF(DRE!$A:$A,'Base CF'!$B98,DRE!V:V)</f>
        <v>7968.94</v>
      </c>
      <c r="X98" s="46">
        <f>SUMIF(DRE!$A:$A,'Base CF'!$B98,DRE!W:W)</f>
        <v>0</v>
      </c>
      <c r="Y98" s="46">
        <f>SUMIF(DRE!$A:$A,'Base CF'!$B98,DRE!X:X)</f>
        <v>0</v>
      </c>
      <c r="Z98" s="46">
        <f>SUMIF(DRE!$A:$A,'Base CF'!$B98,DRE!Y:Y)</f>
        <v>29.07</v>
      </c>
      <c r="AA98" s="46">
        <f>SUMIF(DRE!$A:$A,'Base CF'!$B98,DRE!Z:Z)</f>
        <v>703.68</v>
      </c>
      <c r="AB98" s="46">
        <f>SUMIF(DRE!$A:$A,'Base CF'!$B98,DRE!AA:AA)</f>
        <v>178.98</v>
      </c>
      <c r="AC98" s="46">
        <f>SUMIF(DRE!$A:$A,'Base CF'!$B98,DRE!AB:AB)</f>
        <v>992.33</v>
      </c>
      <c r="AD98" s="46">
        <f>SUMIF(DRE!$A:$A,'Base CF'!$B98,DRE!AC:AC)</f>
        <v>0</v>
      </c>
      <c r="AE98" s="46">
        <f>SUMIF(DRE!$A:$A,'Base CF'!$B98,DRE!AD:AD)</f>
        <v>0</v>
      </c>
      <c r="AF98" s="46">
        <f>SUMIF(DRE!$A:$A,'Base CF'!$B98,DRE!AE:AE)</f>
        <v>0</v>
      </c>
      <c r="AG98" s="46">
        <f>SUMIF(DRE!$A:$A,'Base CF'!$B98,DRE!AF:AF)</f>
        <v>303.7</v>
      </c>
      <c r="AH98" s="46">
        <f>SUMIF(DRE!$A:$A,'Base CF'!$B98,DRE!AG:AG)</f>
        <v>61.38</v>
      </c>
      <c r="AI98" s="46">
        <f>SUMIF(DRE!$A:$A,'Base CF'!$B98,DRE!AH:AH)</f>
        <v>63.82</v>
      </c>
      <c r="AJ98" s="46">
        <f>SUMIF(DRE!$A:$A,'Base CF'!$B98,DRE!AI:AI)</f>
        <v>8384.42</v>
      </c>
      <c r="AK98" s="46">
        <f>SUMIF(DRE!$A:$A,'Base CF'!$B98,DRE!AJ:AJ)</f>
        <v>72.34</v>
      </c>
      <c r="AL98" s="46">
        <f>SUMIF(DRE!$A:$A,'Base CF'!$B98,DRE!AK:AK)</f>
        <v>35.49</v>
      </c>
      <c r="AM98" s="46">
        <f>SUMIF(DRE!$A:$A,'Base CF'!$B98,DRE!AL:AL)</f>
        <v>3037.4</v>
      </c>
      <c r="AN98" s="46">
        <f>SUMIF(DRE!$A:$A,'Base CF'!$B98,DRE!AM:AM)</f>
        <v>0</v>
      </c>
      <c r="AO98" s="46">
        <f>SUMIF(DRE!$A:$A,'Base CF'!$B98,DRE!AN:AN)</f>
        <v>338.84</v>
      </c>
      <c r="AP98" s="46">
        <f>SUMIF(DRE!$A:$A,'Base CF'!$B98,DRE!AO:AO)</f>
        <v>177.56</v>
      </c>
      <c r="AQ98" s="46">
        <f>SUMIF(DRE!$A:$A,'Base CF'!$B98,DRE!AP:AP)</f>
        <v>330.4</v>
      </c>
      <c r="AR98" s="46">
        <f>SUMIF(DRE!$A:$A,'Base CF'!$B98,DRE!AQ:AQ)</f>
        <v>222.92</v>
      </c>
      <c r="AS98" s="46">
        <f>SUMIF(DRE!$A:$A,'Base CF'!$B98,DRE!AR:AR)</f>
        <v>209.5</v>
      </c>
      <c r="AT98" s="46">
        <f>SUMIF(DRE!$A:$A,'Base CF'!$B98,DRE!AS:AS)</f>
        <v>0</v>
      </c>
      <c r="AU98" s="46">
        <f>SUMIF(DRE!$A:$A,'Base CF'!$B98,DRE!AT:AT)</f>
        <v>11661.44</v>
      </c>
      <c r="AV98" s="46">
        <f>SUMIF(DRE!$A:$A,'Base CF'!$B98,DRE!AU:AU)</f>
        <v>25161.439999999999</v>
      </c>
      <c r="AW98" s="46">
        <f>SUMIF(DRE!$A:$A,'Base CF'!$B98,DRE!AV:AV)</f>
        <v>0</v>
      </c>
      <c r="AX98" s="46">
        <f>SUMIF(DRE!$A:$A,'Base CF'!$B98,DRE!AW:AW)</f>
        <v>1210.72</v>
      </c>
      <c r="AY98" s="46">
        <f>SUMIF(DRE!$A:$A,'Base CF'!$B98,DRE!AX:AX)</f>
        <v>8100.26</v>
      </c>
      <c r="AZ98" s="46">
        <f>SUMIF(DRE!$A:$A,'Base CF'!$B98,DRE!AY:AY)</f>
        <v>0</v>
      </c>
      <c r="BA98" s="46">
        <f>SUMIF(DRE!$A:$A,'Base CF'!$B98,DRE!AZ:AZ)</f>
        <v>44.66</v>
      </c>
      <c r="BB98" s="46">
        <f>SUMIF(DRE!$A:$A,'Base CF'!$B98,DRE!BA:BA)</f>
        <v>0</v>
      </c>
      <c r="BC98" s="46">
        <f>SUMIF(DRE!$A:$A,'Base CF'!$B98,DRE!BB:BB)</f>
        <v>12929.49</v>
      </c>
      <c r="BD98" s="46">
        <f>SUMIF(DRE!$A:$A,'Base CF'!$B98,DRE!BC:BC)</f>
        <v>0</v>
      </c>
      <c r="BE98" s="46">
        <f>SUMIF(DRE!$A:$A,'Base CF'!$B98,DRE!BD:BD)</f>
        <v>0</v>
      </c>
      <c r="BF98" s="46">
        <f>SUMIF(DRE!$A:$A,'Base CF'!$B98,DRE!BE:BE)</f>
        <v>47.2</v>
      </c>
      <c r="BG98" s="46">
        <f>SUMIF(DRE!$A:$A,'Base CF'!$B98,DRE!BF:BF)</f>
        <v>9786.4</v>
      </c>
      <c r="BH98" s="46">
        <f>SUMIF(DRE!$A:$A,'Base CF'!$B98,DRE!BG:BG)</f>
        <v>12300</v>
      </c>
      <c r="BI98" s="46">
        <f>SUMIF(DRE!$A:$A,'Base CF'!$B98,DRE!BH:BH)</f>
        <v>58500</v>
      </c>
      <c r="BJ98" s="46">
        <f>SUMIF(DRE!$A:$A,'Base CF'!$B98,DRE!BI:BI)</f>
        <v>25800</v>
      </c>
      <c r="BK98" s="46">
        <f>SUMIF(DRE!$A:$A,'Base CF'!$B98,DRE!BJ:BJ)</f>
        <v>37350</v>
      </c>
      <c r="BL98" s="46">
        <f>SUMIF(DRE!$A:$A,'Base CF'!$B98,DRE!BK:BK)</f>
        <v>33200</v>
      </c>
      <c r="BM98" s="46">
        <f>SUMIF(DRE!$A:$A,'Base CF'!$B98,DRE!BL:BL)</f>
        <v>50515</v>
      </c>
      <c r="BN98" s="46">
        <f>SUMIF(DRE!$A:$A,'Base CF'!$B98,DRE!BM:BM)</f>
        <v>42000</v>
      </c>
      <c r="BO98" s="46">
        <f>SUMIF(DRE!$A:$A,'Base CF'!$B98,DRE!BN:BN)</f>
        <v>33300</v>
      </c>
      <c r="BP98" s="46">
        <f>SUMIF(DRE!$A:$A,'Base CF'!$B98,DRE!BO:BO)</f>
        <v>85000</v>
      </c>
      <c r="BQ98" s="46">
        <f>SUMIF(DRE!$A:$A,'Base CF'!$B98,DRE!BP:BP)</f>
        <v>37500</v>
      </c>
      <c r="BR98" s="46">
        <f>SUMIF(DRE!$A:$A,'Base CF'!$B98,DRE!BQ:BQ)</f>
        <v>32000</v>
      </c>
      <c r="BS98" s="46">
        <f>SUMIF(DRE!$A:$A,'Base CF'!$B98,DRE!BR:BR)</f>
        <v>33515</v>
      </c>
      <c r="BT98" s="46">
        <f>SUMIF(DRE!$A:$A,'Base CF'!$B98,DRE!BS:BS)</f>
        <v>37000</v>
      </c>
      <c r="BU98" s="46">
        <f>SUMIF(DRE!$A:$A,'Base CF'!$B98,DRE!BT:BT)</f>
        <v>46000</v>
      </c>
      <c r="BV98" s="46">
        <f>SUMIF(DRE!$A:$A,'Base CF'!$B98,DRE!BU:BU)</f>
        <v>88650</v>
      </c>
      <c r="BW98" s="46">
        <f>SUMIF(DRE!$A:$A,'Base CF'!$B98,DRE!BV:BV)</f>
        <v>37920</v>
      </c>
      <c r="BX98" s="46">
        <f>SUMIF(DRE!$A:$A,'Base CF'!$B98,DRE!BW:BW)</f>
        <v>33200</v>
      </c>
      <c r="BY98" s="46">
        <f>SUMIF(DRE!$A:$A,'Base CF'!$B98,DRE!BX:BX)</f>
        <v>45560</v>
      </c>
      <c r="BZ98" s="46">
        <f>SUMIF(DRE!$A:$A,'Base CF'!$B98,DRE!BY:BY)</f>
        <v>42000</v>
      </c>
      <c r="CA98" s="46">
        <f>SUMIF(DRE!$A:$A,'Base CF'!$B98,DRE!BZ:BZ)</f>
        <v>49300</v>
      </c>
      <c r="CB98" s="46">
        <f>SUMIF(DRE!$A:$A,'Base CF'!$B98,DRE!CA:CA)</f>
        <v>85000</v>
      </c>
      <c r="CC98" s="46">
        <f>SUMIF(DRE!$A:$A,'Base CF'!$B98,DRE!CB:CB)</f>
        <v>37000</v>
      </c>
      <c r="CD98" s="46">
        <f>SUMIF(DRE!$A:$A,'Base CF'!$B98,DRE!CC:CC)</f>
        <v>32000</v>
      </c>
      <c r="CE98" s="46">
        <f>SUMIF(DRE!$A:$A,'Base CF'!$B98,DRE!CD:CD)</f>
        <v>33560</v>
      </c>
      <c r="CF98" s="46">
        <f>SUMIF(DRE!$A:$A,'Base CF'!$B98,DRE!CE:CE)</f>
        <v>47000</v>
      </c>
      <c r="CG98" s="46">
        <f>SUMIF(DRE!$A:$A,'Base CF'!$B98,DRE!CF:CF)</f>
        <v>57000</v>
      </c>
      <c r="CH98" s="46">
        <f>SUMIF(DRE!$A:$A,'Base CF'!$B98,DRE!CG:CG)</f>
        <v>88650</v>
      </c>
      <c r="CI98" s="46">
        <f>SUMIF(DRE!$A:$A,'Base CF'!$B98,DRE!CH:CH)</f>
        <v>37207.5</v>
      </c>
      <c r="CJ98" s="46">
        <f>SUMIF(DRE!$A:$A,'Base CF'!$B98,DRE!CI:CI)</f>
        <v>33200</v>
      </c>
      <c r="CK98" s="46">
        <f>SUMIF(DRE!$A:$A,'Base CF'!$B98,DRE!CJ:CJ)</f>
        <v>45595</v>
      </c>
      <c r="CL98" s="46">
        <f>SUMIF(DRE!$A:$A,'Base CF'!$B98,DRE!CK:CK)</f>
        <v>42000</v>
      </c>
      <c r="CM98" s="46">
        <f>SUMIF(DRE!$A:$A,'Base CF'!$B98,DRE!CL:CL)</f>
        <v>49300</v>
      </c>
      <c r="CN98" s="46">
        <f>SUMIF(DRE!$A:$A,'Base CF'!$B98,DRE!CM:CM)</f>
        <v>85000</v>
      </c>
      <c r="CO98" s="46">
        <f>SUMIF(DRE!$A:$A,'Base CF'!$B98,DRE!CN:CN)</f>
        <v>37000</v>
      </c>
      <c r="CP98" s="46">
        <f>SUMIF(DRE!$A:$A,'Base CF'!$B98,DRE!CO:CO)</f>
        <v>32000</v>
      </c>
      <c r="CQ98" s="46">
        <f>SUMIF(DRE!$A:$A,'Base CF'!$B98,DRE!CP:CP)</f>
        <v>33595</v>
      </c>
      <c r="CR98" s="46">
        <f>SUMIF(DRE!$A:$A,'Base CF'!$B98,DRE!CQ:CQ)</f>
        <v>47000</v>
      </c>
      <c r="CS98" s="46">
        <f>SUMIF(DRE!$A:$A,'Base CF'!$B98,DRE!CR:CR)</f>
        <v>57000</v>
      </c>
      <c r="CT98" s="46">
        <f>SUMIF(DRE!$A:$A,'Base CF'!$B98,DRE!CS:CS)</f>
        <v>88650</v>
      </c>
      <c r="CU98" s="46">
        <f>SUMIF(DRE!$A:$A,'Base CF'!$B98,DRE!CT:CT)</f>
        <v>35762</v>
      </c>
      <c r="CV98" s="46">
        <f>SUMIF(DRE!$A:$A,'Base CF'!$B98,DRE!CU:CU)</f>
        <v>33200</v>
      </c>
      <c r="CW98" s="46">
        <f>SUMIF(DRE!$A:$A,'Base CF'!$B98,DRE!CV:CV)</f>
        <v>35630</v>
      </c>
      <c r="CX98" s="46">
        <f>SUMIF(DRE!$A:$A,'Base CF'!$B98,DRE!CW:CW)</f>
        <v>42000</v>
      </c>
      <c r="CY98" s="46">
        <f>SUMIF(DRE!$A:$A,'Base CF'!$B98,DRE!CX:CX)</f>
        <v>49300</v>
      </c>
      <c r="CZ98" s="46">
        <f>SUMIF(DRE!$A:$A,'Base CF'!$B98,DRE!CY:CY)</f>
        <v>82500</v>
      </c>
      <c r="DA98" s="46">
        <f>SUMIF(DRE!$A:$A,'Base CF'!$B98,DRE!CZ:CZ)</f>
        <v>37000</v>
      </c>
      <c r="DB98" s="46">
        <f>SUMIF(DRE!$A:$A,'Base CF'!$B98,DRE!DA:DA)</f>
        <v>32000</v>
      </c>
      <c r="DC98" s="46">
        <f>SUMIF(DRE!$A:$A,'Base CF'!$B98,DRE!DB:DB)</f>
        <v>33630</v>
      </c>
      <c r="DD98" s="46">
        <f>SUMIF(DRE!$A:$A,'Base CF'!$B98,DRE!DC:DC)</f>
        <v>37000</v>
      </c>
      <c r="DE98" s="46">
        <f>SUMIF(DRE!$A:$A,'Base CF'!$B98,DRE!DD:DD)</f>
        <v>57000</v>
      </c>
      <c r="DF98" s="46">
        <f>SUMIF(DRE!$A:$A,'Base CF'!$B98,DRE!DE:DE)</f>
        <v>88650</v>
      </c>
    </row>
    <row r="99" spans="1:110" outlineLevel="1">
      <c r="B99" s="37" t="s">
        <v>209</v>
      </c>
      <c r="C99" s="46">
        <f>SUMIF(DRE!$A:$A,'Base CF'!$B99,DRE!B:B)</f>
        <v>100351.13</v>
      </c>
      <c r="D99" s="46">
        <f>SUMIF(DRE!$A:$A,'Base CF'!$B99,DRE!C:C)</f>
        <v>23346.57</v>
      </c>
      <c r="E99" s="46">
        <f>SUMIF(DRE!$A:$A,'Base CF'!$B99,DRE!D:D)</f>
        <v>67767.75</v>
      </c>
      <c r="F99" s="46">
        <f>SUMIF(DRE!$A:$A,'Base CF'!$B99,DRE!E:E)</f>
        <v>4343.43</v>
      </c>
      <c r="G99" s="46">
        <f>SUMIF(DRE!$A:$A,'Base CF'!$B99,DRE!F:F)</f>
        <v>149803.47</v>
      </c>
      <c r="H99" s="46">
        <f>SUMIF(DRE!$A:$A,'Base CF'!$B99,DRE!G:G)</f>
        <v>11857.99</v>
      </c>
      <c r="I99" s="46">
        <f>SUMIF(DRE!$A:$A,'Base CF'!$B99,DRE!H:H)</f>
        <v>49230</v>
      </c>
      <c r="J99" s="46">
        <f>SUMIF(DRE!$A:$A,'Base CF'!$B99,DRE!I:I)</f>
        <v>142663.49</v>
      </c>
      <c r="K99" s="46">
        <f>SUMIF(DRE!$A:$A,'Base CF'!$B99,DRE!J:J)</f>
        <v>25159.68</v>
      </c>
      <c r="L99" s="46">
        <f>SUMIF(DRE!$A:$A,'Base CF'!$B99,DRE!K:K)</f>
        <v>239218.28</v>
      </c>
      <c r="M99" s="46">
        <f>SUMIF(DRE!$A:$A,'Base CF'!$B99,DRE!L:L)</f>
        <v>113390.93</v>
      </c>
      <c r="N99" s="46">
        <f>SUMIF(DRE!$A:$A,'Base CF'!$B99,DRE!M:M)</f>
        <v>240150.39999999999</v>
      </c>
      <c r="O99" s="46">
        <f>SUMIF(DRE!$A:$A,'Base CF'!$B99,DRE!N:N)</f>
        <v>31390.98</v>
      </c>
      <c r="P99" s="46">
        <f>SUMIF(DRE!$A:$A,'Base CF'!$B99,DRE!O:O)</f>
        <v>63945.14</v>
      </c>
      <c r="Q99" s="46">
        <f>SUMIF(DRE!$A:$A,'Base CF'!$B99,DRE!P:P)</f>
        <v>165006.32</v>
      </c>
      <c r="R99" s="46">
        <f>SUMIF(DRE!$A:$A,'Base CF'!$B99,DRE!Q:Q)</f>
        <v>24989.89</v>
      </c>
      <c r="S99" s="46">
        <f>SUMIF(DRE!$A:$A,'Base CF'!$B99,DRE!R:R)</f>
        <v>44614.11</v>
      </c>
      <c r="T99" s="46">
        <f>SUMIF(DRE!$A:$A,'Base CF'!$B99,DRE!S:S)</f>
        <v>51978.85</v>
      </c>
      <c r="U99" s="46">
        <f>SUMIF(DRE!$A:$A,'Base CF'!$B99,DRE!T:T)</f>
        <v>0</v>
      </c>
      <c r="V99" s="46">
        <f>SUMIF(DRE!$A:$A,'Base CF'!$B99,DRE!U:U)</f>
        <v>31889.08</v>
      </c>
      <c r="W99" s="46">
        <f>SUMIF(DRE!$A:$A,'Base CF'!$B99,DRE!V:V)</f>
        <v>151427.9</v>
      </c>
      <c r="X99" s="46">
        <f>SUMIF(DRE!$A:$A,'Base CF'!$B99,DRE!W:W)</f>
        <v>23963.45</v>
      </c>
      <c r="Y99" s="46">
        <f>SUMIF(DRE!$A:$A,'Base CF'!$B99,DRE!X:X)</f>
        <v>38645.679999999993</v>
      </c>
      <c r="Z99" s="46">
        <f>SUMIF(DRE!$A:$A,'Base CF'!$B99,DRE!Y:Y)</f>
        <v>66609.799999999988</v>
      </c>
      <c r="AA99" s="46">
        <f>SUMIF(DRE!$A:$A,'Base CF'!$B99,DRE!Z:Z)</f>
        <v>74637.42</v>
      </c>
      <c r="AB99" s="46">
        <f>SUMIF(DRE!$A:$A,'Base CF'!$B99,DRE!AA:AA)</f>
        <v>39855.589999999997</v>
      </c>
      <c r="AC99" s="46">
        <f>SUMIF(DRE!$A:$A,'Base CF'!$B99,DRE!AB:AB)</f>
        <v>100281.53</v>
      </c>
      <c r="AD99" s="46">
        <f>SUMIF(DRE!$A:$A,'Base CF'!$B99,DRE!AC:AC)</f>
        <v>87817.91</v>
      </c>
      <c r="AE99" s="46">
        <f>SUMIF(DRE!$A:$A,'Base CF'!$B99,DRE!AD:AD)</f>
        <v>58885.279999999999</v>
      </c>
      <c r="AF99" s="46">
        <f>SUMIF(DRE!$A:$A,'Base CF'!$B99,DRE!AE:AE)</f>
        <v>49950.69</v>
      </c>
      <c r="AG99" s="46">
        <f>SUMIF(DRE!$A:$A,'Base CF'!$B99,DRE!AF:AF)</f>
        <v>4028.84</v>
      </c>
      <c r="AH99" s="46">
        <f>SUMIF(DRE!$A:$A,'Base CF'!$B99,DRE!AG:AG)</f>
        <v>177877.03999999998</v>
      </c>
      <c r="AI99" s="46">
        <f>SUMIF(DRE!$A:$A,'Base CF'!$B99,DRE!AH:AH)</f>
        <v>51565.31</v>
      </c>
      <c r="AJ99" s="46">
        <f>SUMIF(DRE!$A:$A,'Base CF'!$B99,DRE!AI:AI)</f>
        <v>108036.41</v>
      </c>
      <c r="AK99" s="46">
        <f>SUMIF(DRE!$A:$A,'Base CF'!$B99,DRE!AJ:AJ)</f>
        <v>172436.55</v>
      </c>
      <c r="AL99" s="46">
        <f>SUMIF(DRE!$A:$A,'Base CF'!$B99,DRE!AK:AK)</f>
        <v>205440.30000000002</v>
      </c>
      <c r="AM99" s="46">
        <f>SUMIF(DRE!$A:$A,'Base CF'!$B99,DRE!AL:AL)</f>
        <v>35826.68</v>
      </c>
      <c r="AN99" s="46">
        <f>SUMIF(DRE!$A:$A,'Base CF'!$B99,DRE!AM:AM)</f>
        <v>78490.42</v>
      </c>
      <c r="AO99" s="46">
        <f>SUMIF(DRE!$A:$A,'Base CF'!$B99,DRE!AN:AN)</f>
        <v>168360</v>
      </c>
      <c r="AP99" s="46">
        <f>SUMIF(DRE!$A:$A,'Base CF'!$B99,DRE!AO:AO)</f>
        <v>104731.02</v>
      </c>
      <c r="AQ99" s="46">
        <f>SUMIF(DRE!$A:$A,'Base CF'!$B99,DRE!AP:AP)</f>
        <v>105447.02</v>
      </c>
      <c r="AR99" s="46">
        <f>SUMIF(DRE!$A:$A,'Base CF'!$B99,DRE!AQ:AQ)</f>
        <v>172732.72</v>
      </c>
      <c r="AS99" s="46">
        <f>SUMIF(DRE!$A:$A,'Base CF'!$B99,DRE!AR:AR)</f>
        <v>10604.76</v>
      </c>
      <c r="AT99" s="46">
        <f>SUMIF(DRE!$A:$A,'Base CF'!$B99,DRE!AS:AS)</f>
        <v>49530.74</v>
      </c>
      <c r="AU99" s="46">
        <f>SUMIF(DRE!$A:$A,'Base CF'!$B99,DRE!AT:AT)</f>
        <v>230453.12</v>
      </c>
      <c r="AV99" s="46">
        <f>SUMIF(DRE!$A:$A,'Base CF'!$B99,DRE!AU:AU)</f>
        <v>99284.68</v>
      </c>
      <c r="AW99" s="46">
        <f>SUMIF(DRE!$A:$A,'Base CF'!$B99,DRE!AV:AV)</f>
        <v>116356.43</v>
      </c>
      <c r="AX99" s="46">
        <f>SUMIF(DRE!$A:$A,'Base CF'!$B99,DRE!AW:AW)</f>
        <v>115156.91</v>
      </c>
      <c r="AY99" s="46">
        <f>SUMIF(DRE!$A:$A,'Base CF'!$B99,DRE!AX:AX)</f>
        <v>0</v>
      </c>
      <c r="AZ99" s="46">
        <f>SUMIF(DRE!$A:$A,'Base CF'!$B99,DRE!AY:AY)</f>
        <v>0</v>
      </c>
      <c r="BA99" s="46">
        <f>SUMIF(DRE!$A:$A,'Base CF'!$B99,DRE!AZ:AZ)</f>
        <v>0</v>
      </c>
      <c r="BB99" s="46">
        <f>SUMIF(DRE!$A:$A,'Base CF'!$B99,DRE!BA:BA)</f>
        <v>0</v>
      </c>
      <c r="BC99" s="46">
        <f>SUMIF(DRE!$A:$A,'Base CF'!$B99,DRE!BB:BB)</f>
        <v>0</v>
      </c>
      <c r="BD99" s="46">
        <f>SUMIF(DRE!$A:$A,'Base CF'!$B99,DRE!BC:BC)</f>
        <v>0</v>
      </c>
      <c r="BE99" s="46">
        <f>SUMIF(DRE!$A:$A,'Base CF'!$B99,DRE!BD:BD)</f>
        <v>0</v>
      </c>
      <c r="BF99" s="46">
        <f>SUMIF(DRE!$A:$A,'Base CF'!$B99,DRE!BE:BE)</f>
        <v>0</v>
      </c>
      <c r="BG99" s="46">
        <f>SUMIF(DRE!$A:$A,'Base CF'!$B99,DRE!BF:BF)</f>
        <v>0</v>
      </c>
      <c r="BH99" s="46">
        <f>SUMIF(DRE!$A:$A,'Base CF'!$B99,DRE!BG:BG)</f>
        <v>0</v>
      </c>
      <c r="BI99" s="46">
        <f>SUMIF(DRE!$A:$A,'Base CF'!$B99,DRE!BH:BH)</f>
        <v>0</v>
      </c>
      <c r="BJ99" s="46">
        <f>SUMIF(DRE!$A:$A,'Base CF'!$B99,DRE!BI:BI)</f>
        <v>0</v>
      </c>
      <c r="BK99" s="46">
        <f>SUMIF(DRE!$A:$A,'Base CF'!$B99,DRE!BJ:BJ)</f>
        <v>0</v>
      </c>
      <c r="BL99" s="46">
        <f>SUMIF(DRE!$A:$A,'Base CF'!$B99,DRE!BK:BK)</f>
        <v>0</v>
      </c>
      <c r="BM99" s="46">
        <f>SUMIF(DRE!$A:$A,'Base CF'!$B99,DRE!BL:BL)</f>
        <v>0</v>
      </c>
      <c r="BN99" s="46">
        <f>SUMIF(DRE!$A:$A,'Base CF'!$B99,DRE!BM:BM)</f>
        <v>0</v>
      </c>
      <c r="BO99" s="46">
        <f>SUMIF(DRE!$A:$A,'Base CF'!$B99,DRE!BN:BN)</f>
        <v>0</v>
      </c>
      <c r="BP99" s="46">
        <f>SUMIF(DRE!$A:$A,'Base CF'!$B99,DRE!BO:BO)</f>
        <v>0</v>
      </c>
      <c r="BQ99" s="46">
        <f>SUMIF(DRE!$A:$A,'Base CF'!$B99,DRE!BP:BP)</f>
        <v>35000</v>
      </c>
      <c r="BR99" s="46">
        <f>SUMIF(DRE!$A:$A,'Base CF'!$B99,DRE!BQ:BQ)</f>
        <v>0</v>
      </c>
      <c r="BS99" s="46">
        <f>SUMIF(DRE!$A:$A,'Base CF'!$B99,DRE!BR:BR)</f>
        <v>0</v>
      </c>
      <c r="BT99" s="46">
        <f>SUMIF(DRE!$A:$A,'Base CF'!$B99,DRE!BS:BS)</f>
        <v>35000</v>
      </c>
      <c r="BU99" s="46">
        <f>SUMIF(DRE!$A:$A,'Base CF'!$B99,DRE!BT:BT)</f>
        <v>0</v>
      </c>
      <c r="BV99" s="46">
        <f>SUMIF(DRE!$A:$A,'Base CF'!$B99,DRE!BU:BU)</f>
        <v>0</v>
      </c>
      <c r="BW99" s="46">
        <f>SUMIF(DRE!$A:$A,'Base CF'!$B99,DRE!BV:BV)</f>
        <v>0</v>
      </c>
      <c r="BX99" s="46">
        <f>SUMIF(DRE!$A:$A,'Base CF'!$B99,DRE!BW:BW)</f>
        <v>0</v>
      </c>
      <c r="BY99" s="46">
        <f>SUMIF(DRE!$A:$A,'Base CF'!$B99,DRE!BX:BX)</f>
        <v>0</v>
      </c>
      <c r="BZ99" s="46">
        <f>SUMIF(DRE!$A:$A,'Base CF'!$B99,DRE!BY:BY)</f>
        <v>0</v>
      </c>
      <c r="CA99" s="46">
        <f>SUMIF(DRE!$A:$A,'Base CF'!$B99,DRE!BZ:BZ)</f>
        <v>0</v>
      </c>
      <c r="CB99" s="46">
        <f>SUMIF(DRE!$A:$A,'Base CF'!$B99,DRE!CA:CA)</f>
        <v>0</v>
      </c>
      <c r="CC99" s="46">
        <f>SUMIF(DRE!$A:$A,'Base CF'!$B99,DRE!CB:CB)</f>
        <v>35000</v>
      </c>
      <c r="CD99" s="46">
        <f>SUMIF(DRE!$A:$A,'Base CF'!$B99,DRE!CC:CC)</f>
        <v>0</v>
      </c>
      <c r="CE99" s="46">
        <f>SUMIF(DRE!$A:$A,'Base CF'!$B99,DRE!CD:CD)</f>
        <v>0</v>
      </c>
      <c r="CF99" s="46">
        <f>SUMIF(DRE!$A:$A,'Base CF'!$B99,DRE!CE:CE)</f>
        <v>35000</v>
      </c>
      <c r="CG99" s="46">
        <f>SUMIF(DRE!$A:$A,'Base CF'!$B99,DRE!CF:CF)</f>
        <v>0</v>
      </c>
      <c r="CH99" s="46">
        <f>SUMIF(DRE!$A:$A,'Base CF'!$B99,DRE!CG:CG)</f>
        <v>0</v>
      </c>
      <c r="CI99" s="46">
        <f>SUMIF(DRE!$A:$A,'Base CF'!$B99,DRE!CH:CH)</f>
        <v>0</v>
      </c>
      <c r="CJ99" s="46">
        <f>SUMIF(DRE!$A:$A,'Base CF'!$B99,DRE!CI:CI)</f>
        <v>0</v>
      </c>
      <c r="CK99" s="46">
        <f>SUMIF(DRE!$A:$A,'Base CF'!$B99,DRE!CJ:CJ)</f>
        <v>0</v>
      </c>
      <c r="CL99" s="46">
        <f>SUMIF(DRE!$A:$A,'Base CF'!$B99,DRE!CK:CK)</f>
        <v>0</v>
      </c>
      <c r="CM99" s="46">
        <f>SUMIF(DRE!$A:$A,'Base CF'!$B99,DRE!CL:CL)</f>
        <v>0</v>
      </c>
      <c r="CN99" s="46">
        <f>SUMIF(DRE!$A:$A,'Base CF'!$B99,DRE!CM:CM)</f>
        <v>0</v>
      </c>
      <c r="CO99" s="46">
        <f>SUMIF(DRE!$A:$A,'Base CF'!$B99,DRE!CN:CN)</f>
        <v>35000</v>
      </c>
      <c r="CP99" s="46">
        <f>SUMIF(DRE!$A:$A,'Base CF'!$B99,DRE!CO:CO)</f>
        <v>0</v>
      </c>
      <c r="CQ99" s="46">
        <f>SUMIF(DRE!$A:$A,'Base CF'!$B99,DRE!CP:CP)</f>
        <v>0</v>
      </c>
      <c r="CR99" s="46">
        <f>SUMIF(DRE!$A:$A,'Base CF'!$B99,DRE!CQ:CQ)</f>
        <v>35000</v>
      </c>
      <c r="CS99" s="46">
        <f>SUMIF(DRE!$A:$A,'Base CF'!$B99,DRE!CR:CR)</f>
        <v>0</v>
      </c>
      <c r="CT99" s="46">
        <f>SUMIF(DRE!$A:$A,'Base CF'!$B99,DRE!CS:CS)</f>
        <v>0</v>
      </c>
      <c r="CU99" s="46">
        <f>SUMIF(DRE!$A:$A,'Base CF'!$B99,DRE!CT:CT)</f>
        <v>0</v>
      </c>
      <c r="CV99" s="46">
        <f>SUMIF(DRE!$A:$A,'Base CF'!$B99,DRE!CU:CU)</f>
        <v>0</v>
      </c>
      <c r="CW99" s="46">
        <f>SUMIF(DRE!$A:$A,'Base CF'!$B99,DRE!CV:CV)</f>
        <v>0</v>
      </c>
      <c r="CX99" s="46">
        <f>SUMIF(DRE!$A:$A,'Base CF'!$B99,DRE!CW:CW)</f>
        <v>0</v>
      </c>
      <c r="CY99" s="46">
        <f>SUMIF(DRE!$A:$A,'Base CF'!$B99,DRE!CX:CX)</f>
        <v>0</v>
      </c>
      <c r="CZ99" s="46">
        <f>SUMIF(DRE!$A:$A,'Base CF'!$B99,DRE!CY:CY)</f>
        <v>0</v>
      </c>
      <c r="DA99" s="46">
        <f>SUMIF(DRE!$A:$A,'Base CF'!$B99,DRE!CZ:CZ)</f>
        <v>0</v>
      </c>
      <c r="DB99" s="46">
        <f>SUMIF(DRE!$A:$A,'Base CF'!$B99,DRE!DA:DA)</f>
        <v>0</v>
      </c>
      <c r="DC99" s="46">
        <f>SUMIF(DRE!$A:$A,'Base CF'!$B99,DRE!DB:DB)</f>
        <v>0</v>
      </c>
      <c r="DD99" s="46">
        <f>SUMIF(DRE!$A:$A,'Base CF'!$B99,DRE!DC:DC)</f>
        <v>0</v>
      </c>
      <c r="DE99" s="46">
        <f>SUMIF(DRE!$A:$A,'Base CF'!$B99,DRE!DD:DD)</f>
        <v>0</v>
      </c>
      <c r="DF99" s="46">
        <f>SUMIF(DRE!$A:$A,'Base CF'!$B99,DRE!DE:DE)</f>
        <v>0</v>
      </c>
    </row>
    <row r="100" spans="1:110" outlineLevel="1">
      <c r="B100" s="37" t="s">
        <v>219</v>
      </c>
      <c r="C100" s="46">
        <f>SUMIF(DRE!$A:$A,'Base CF'!$B100,DRE!B:B)</f>
        <v>0</v>
      </c>
      <c r="D100" s="46">
        <f>SUMIF(DRE!$A:$A,'Base CF'!$B100,DRE!C:C)</f>
        <v>0</v>
      </c>
      <c r="E100" s="46">
        <f>SUMIF(DRE!$A:$A,'Base CF'!$B100,DRE!D:D)</f>
        <v>0</v>
      </c>
      <c r="F100" s="46">
        <f>SUMIF(DRE!$A:$A,'Base CF'!$B100,DRE!E:E)</f>
        <v>0</v>
      </c>
      <c r="G100" s="46">
        <f>SUMIF(DRE!$A:$A,'Base CF'!$B100,DRE!F:F)</f>
        <v>0</v>
      </c>
      <c r="H100" s="46">
        <f>SUMIF(DRE!$A:$A,'Base CF'!$B100,DRE!G:G)</f>
        <v>0</v>
      </c>
      <c r="I100" s="46">
        <f>SUMIF(DRE!$A:$A,'Base CF'!$B100,DRE!H:H)</f>
        <v>0</v>
      </c>
      <c r="J100" s="46">
        <f>SUMIF(DRE!$A:$A,'Base CF'!$B100,DRE!I:I)</f>
        <v>0</v>
      </c>
      <c r="K100" s="46">
        <f>SUMIF(DRE!$A:$A,'Base CF'!$B100,DRE!J:J)</f>
        <v>0</v>
      </c>
      <c r="L100" s="46">
        <f>SUMIF(DRE!$A:$A,'Base CF'!$B100,DRE!K:K)</f>
        <v>0</v>
      </c>
      <c r="M100" s="46">
        <f>SUMIF(DRE!$A:$A,'Base CF'!$B100,DRE!L:L)</f>
        <v>0</v>
      </c>
      <c r="N100" s="46">
        <f>SUMIF(DRE!$A:$A,'Base CF'!$B100,DRE!M:M)</f>
        <v>0</v>
      </c>
      <c r="O100" s="46">
        <f>SUMIF(DRE!$A:$A,'Base CF'!$B100,DRE!N:N)</f>
        <v>0</v>
      </c>
      <c r="P100" s="46">
        <f>SUMIF(DRE!$A:$A,'Base CF'!$B100,DRE!O:O)</f>
        <v>0</v>
      </c>
      <c r="Q100" s="46">
        <f>SUMIF(DRE!$A:$A,'Base CF'!$B100,DRE!P:P)</f>
        <v>0</v>
      </c>
      <c r="R100" s="46">
        <f>SUMIF(DRE!$A:$A,'Base CF'!$B100,DRE!Q:Q)</f>
        <v>0</v>
      </c>
      <c r="S100" s="46">
        <f>SUMIF(DRE!$A:$A,'Base CF'!$B100,DRE!R:R)</f>
        <v>0</v>
      </c>
      <c r="T100" s="46">
        <f>SUMIF(DRE!$A:$A,'Base CF'!$B100,DRE!S:S)</f>
        <v>0</v>
      </c>
      <c r="U100" s="46">
        <f>SUMIF(DRE!$A:$A,'Base CF'!$B100,DRE!T:T)</f>
        <v>0</v>
      </c>
      <c r="V100" s="46">
        <f>SUMIF(DRE!$A:$A,'Base CF'!$B100,DRE!U:U)</f>
        <v>0</v>
      </c>
      <c r="W100" s="46">
        <f>SUMIF(DRE!$A:$A,'Base CF'!$B100,DRE!V:V)</f>
        <v>0</v>
      </c>
      <c r="X100" s="46">
        <f>SUMIF(DRE!$A:$A,'Base CF'!$B100,DRE!W:W)</f>
        <v>0</v>
      </c>
      <c r="Y100" s="46">
        <f>SUMIF(DRE!$A:$A,'Base CF'!$B100,DRE!X:X)</f>
        <v>0</v>
      </c>
      <c r="Z100" s="46">
        <f>SUMIF(DRE!$A:$A,'Base CF'!$B100,DRE!Y:Y)</f>
        <v>0</v>
      </c>
      <c r="AA100" s="46">
        <f>SUMIF(DRE!$A:$A,'Base CF'!$B100,DRE!Z:Z)</f>
        <v>0</v>
      </c>
      <c r="AB100" s="46">
        <f>SUMIF(DRE!$A:$A,'Base CF'!$B100,DRE!AA:AA)</f>
        <v>0</v>
      </c>
      <c r="AC100" s="46">
        <f>SUMIF(DRE!$A:$A,'Base CF'!$B100,DRE!AB:AB)</f>
        <v>0</v>
      </c>
      <c r="AD100" s="46">
        <f>SUMIF(DRE!$A:$A,'Base CF'!$B100,DRE!AC:AC)</f>
        <v>0</v>
      </c>
      <c r="AE100" s="46">
        <f>SUMIF(DRE!$A:$A,'Base CF'!$B100,DRE!AD:AD)</f>
        <v>0</v>
      </c>
      <c r="AF100" s="46">
        <f>SUMIF(DRE!$A:$A,'Base CF'!$B100,DRE!AE:AE)</f>
        <v>0</v>
      </c>
      <c r="AG100" s="46">
        <f>SUMIF(DRE!$A:$A,'Base CF'!$B100,DRE!AF:AF)</f>
        <v>0</v>
      </c>
      <c r="AH100" s="46">
        <f>SUMIF(DRE!$A:$A,'Base CF'!$B100,DRE!AG:AG)</f>
        <v>0</v>
      </c>
      <c r="AI100" s="46">
        <f>SUMIF(DRE!$A:$A,'Base CF'!$B100,DRE!AH:AH)</f>
        <v>0</v>
      </c>
      <c r="AJ100" s="46">
        <f>SUMIF(DRE!$A:$A,'Base CF'!$B100,DRE!AI:AI)</f>
        <v>0</v>
      </c>
      <c r="AK100" s="46">
        <f>SUMIF(DRE!$A:$A,'Base CF'!$B100,DRE!AJ:AJ)</f>
        <v>0</v>
      </c>
      <c r="AL100" s="46">
        <f>SUMIF(DRE!$A:$A,'Base CF'!$B100,DRE!AK:AK)</f>
        <v>0</v>
      </c>
      <c r="AM100" s="46">
        <f>SUMIF(DRE!$A:$A,'Base CF'!$B100,DRE!AL:AL)</f>
        <v>0</v>
      </c>
      <c r="AN100" s="46">
        <f>SUMIF(DRE!$A:$A,'Base CF'!$B100,DRE!AM:AM)</f>
        <v>0</v>
      </c>
      <c r="AO100" s="46">
        <f>SUMIF(DRE!$A:$A,'Base CF'!$B100,DRE!AN:AN)</f>
        <v>0</v>
      </c>
      <c r="AP100" s="46">
        <f>SUMIF(DRE!$A:$A,'Base CF'!$B100,DRE!AO:AO)</f>
        <v>-287.83999999999997</v>
      </c>
      <c r="AQ100" s="46">
        <f>SUMIF(DRE!$A:$A,'Base CF'!$B100,DRE!AP:AP)</f>
        <v>0</v>
      </c>
      <c r="AR100" s="46">
        <f>SUMIF(DRE!$A:$A,'Base CF'!$B100,DRE!AQ:AQ)</f>
        <v>0</v>
      </c>
      <c r="AS100" s="46">
        <f>SUMIF(DRE!$A:$A,'Base CF'!$B100,DRE!AR:AR)</f>
        <v>10859.15</v>
      </c>
      <c r="AT100" s="46">
        <f>SUMIF(DRE!$A:$A,'Base CF'!$B100,DRE!AS:AS)</f>
        <v>5600</v>
      </c>
      <c r="AU100" s="46">
        <f>SUMIF(DRE!$A:$A,'Base CF'!$B100,DRE!AT:AT)</f>
        <v>-10059.15</v>
      </c>
      <c r="AV100" s="46">
        <f>SUMIF(DRE!$A:$A,'Base CF'!$B100,DRE!AU:AU)</f>
        <v>0</v>
      </c>
      <c r="AW100" s="46">
        <f>SUMIF(DRE!$A:$A,'Base CF'!$B100,DRE!AV:AV)</f>
        <v>0</v>
      </c>
      <c r="AX100" s="46">
        <f>SUMIF(DRE!$A:$A,'Base CF'!$B100,DRE!AW:AW)</f>
        <v>3471</v>
      </c>
      <c r="AY100" s="46">
        <f>SUMIF(DRE!$A:$A,'Base CF'!$B100,DRE!AX:AX)</f>
        <v>0</v>
      </c>
      <c r="AZ100" s="46">
        <f>SUMIF(DRE!$A:$A,'Base CF'!$B100,DRE!AY:AY)</f>
        <v>0</v>
      </c>
      <c r="BA100" s="46">
        <f>SUMIF(DRE!$A:$A,'Base CF'!$B100,DRE!AZ:AZ)</f>
        <v>0</v>
      </c>
      <c r="BB100" s="46">
        <f>SUMIF(DRE!$A:$A,'Base CF'!$B100,DRE!BA:BA)</f>
        <v>0</v>
      </c>
      <c r="BC100" s="46">
        <f>SUMIF(DRE!$A:$A,'Base CF'!$B100,DRE!BB:BB)</f>
        <v>0</v>
      </c>
      <c r="BD100" s="46">
        <f>SUMIF(DRE!$A:$A,'Base CF'!$B100,DRE!BC:BC)</f>
        <v>0</v>
      </c>
      <c r="BE100" s="46">
        <f>SUMIF(DRE!$A:$A,'Base CF'!$B100,DRE!BD:BD)</f>
        <v>0</v>
      </c>
      <c r="BF100" s="46">
        <f>SUMIF(DRE!$A:$A,'Base CF'!$B100,DRE!BE:BE)</f>
        <v>0</v>
      </c>
      <c r="BG100" s="46">
        <f>SUMIF(DRE!$A:$A,'Base CF'!$B100,DRE!BF:BF)</f>
        <v>0</v>
      </c>
      <c r="BH100" s="46">
        <f>SUMIF(DRE!$A:$A,'Base CF'!$B100,DRE!BG:BG)</f>
        <v>0</v>
      </c>
      <c r="BI100" s="46">
        <f>SUMIF(DRE!$A:$A,'Base CF'!$B100,DRE!BH:BH)</f>
        <v>0</v>
      </c>
      <c r="BJ100" s="46">
        <f>SUMIF(DRE!$A:$A,'Base CF'!$B100,DRE!BI:BI)</f>
        <v>0</v>
      </c>
      <c r="BK100" s="46">
        <f>SUMIF(DRE!$A:$A,'Base CF'!$B100,DRE!BJ:BJ)</f>
        <v>0</v>
      </c>
      <c r="BL100" s="46">
        <f>SUMIF(DRE!$A:$A,'Base CF'!$B100,DRE!BK:BK)</f>
        <v>0</v>
      </c>
      <c r="BM100" s="46">
        <f>SUMIF(DRE!$A:$A,'Base CF'!$B100,DRE!BL:BL)</f>
        <v>0</v>
      </c>
      <c r="BN100" s="46">
        <f>SUMIF(DRE!$A:$A,'Base CF'!$B100,DRE!BM:BM)</f>
        <v>0</v>
      </c>
      <c r="BO100" s="46">
        <f>SUMIF(DRE!$A:$A,'Base CF'!$B100,DRE!BN:BN)</f>
        <v>0</v>
      </c>
      <c r="BP100" s="46">
        <f>SUMIF(DRE!$A:$A,'Base CF'!$B100,DRE!BO:BO)</f>
        <v>0</v>
      </c>
      <c r="BQ100" s="46">
        <f>SUMIF(DRE!$A:$A,'Base CF'!$B100,DRE!BP:BP)</f>
        <v>0</v>
      </c>
      <c r="BR100" s="46">
        <f>SUMIF(DRE!$A:$A,'Base CF'!$B100,DRE!BQ:BQ)</f>
        <v>0</v>
      </c>
      <c r="BS100" s="46">
        <f>SUMIF(DRE!$A:$A,'Base CF'!$B100,DRE!BR:BR)</f>
        <v>0</v>
      </c>
      <c r="BT100" s="46">
        <f>SUMIF(DRE!$A:$A,'Base CF'!$B100,DRE!BS:BS)</f>
        <v>0</v>
      </c>
      <c r="BU100" s="46">
        <f>SUMIF(DRE!$A:$A,'Base CF'!$B100,DRE!BT:BT)</f>
        <v>0</v>
      </c>
      <c r="BV100" s="46">
        <f>SUMIF(DRE!$A:$A,'Base CF'!$B100,DRE!BU:BU)</f>
        <v>0</v>
      </c>
      <c r="BW100" s="46">
        <f>SUMIF(DRE!$A:$A,'Base CF'!$B100,DRE!BV:BV)</f>
        <v>0</v>
      </c>
      <c r="BX100" s="46">
        <f>SUMIF(DRE!$A:$A,'Base CF'!$B100,DRE!BW:BW)</f>
        <v>0</v>
      </c>
      <c r="BY100" s="46">
        <f>SUMIF(DRE!$A:$A,'Base CF'!$B100,DRE!BX:BX)</f>
        <v>0</v>
      </c>
      <c r="BZ100" s="46">
        <f>SUMIF(DRE!$A:$A,'Base CF'!$B100,DRE!BY:BY)</f>
        <v>0</v>
      </c>
      <c r="CA100" s="46">
        <f>SUMIF(DRE!$A:$A,'Base CF'!$B100,DRE!BZ:BZ)</f>
        <v>0</v>
      </c>
      <c r="CB100" s="46">
        <f>SUMIF(DRE!$A:$A,'Base CF'!$B100,DRE!CA:CA)</f>
        <v>0</v>
      </c>
      <c r="CC100" s="46">
        <f>SUMIF(DRE!$A:$A,'Base CF'!$B100,DRE!CB:CB)</f>
        <v>0</v>
      </c>
      <c r="CD100" s="46">
        <f>SUMIF(DRE!$A:$A,'Base CF'!$B100,DRE!CC:CC)</f>
        <v>0</v>
      </c>
      <c r="CE100" s="46">
        <f>SUMIF(DRE!$A:$A,'Base CF'!$B100,DRE!CD:CD)</f>
        <v>0</v>
      </c>
      <c r="CF100" s="46">
        <f>SUMIF(DRE!$A:$A,'Base CF'!$B100,DRE!CE:CE)</f>
        <v>0</v>
      </c>
      <c r="CG100" s="46">
        <f>SUMIF(DRE!$A:$A,'Base CF'!$B100,DRE!CF:CF)</f>
        <v>0</v>
      </c>
      <c r="CH100" s="46">
        <f>SUMIF(DRE!$A:$A,'Base CF'!$B100,DRE!CG:CG)</f>
        <v>0</v>
      </c>
      <c r="CI100" s="46">
        <f>SUMIF(DRE!$A:$A,'Base CF'!$B100,DRE!CH:CH)</f>
        <v>0</v>
      </c>
      <c r="CJ100" s="46">
        <f>SUMIF(DRE!$A:$A,'Base CF'!$B100,DRE!CI:CI)</f>
        <v>0</v>
      </c>
      <c r="CK100" s="46">
        <f>SUMIF(DRE!$A:$A,'Base CF'!$B100,DRE!CJ:CJ)</f>
        <v>0</v>
      </c>
      <c r="CL100" s="46">
        <f>SUMIF(DRE!$A:$A,'Base CF'!$B100,DRE!CK:CK)</f>
        <v>0</v>
      </c>
      <c r="CM100" s="46">
        <f>SUMIF(DRE!$A:$A,'Base CF'!$B100,DRE!CL:CL)</f>
        <v>0</v>
      </c>
      <c r="CN100" s="46">
        <f>SUMIF(DRE!$A:$A,'Base CF'!$B100,DRE!CM:CM)</f>
        <v>0</v>
      </c>
      <c r="CO100" s="46">
        <f>SUMIF(DRE!$A:$A,'Base CF'!$B100,DRE!CN:CN)</f>
        <v>0</v>
      </c>
      <c r="CP100" s="46">
        <f>SUMIF(DRE!$A:$A,'Base CF'!$B100,DRE!CO:CO)</f>
        <v>0</v>
      </c>
      <c r="CQ100" s="46">
        <f>SUMIF(DRE!$A:$A,'Base CF'!$B100,DRE!CP:CP)</f>
        <v>0</v>
      </c>
      <c r="CR100" s="46">
        <f>SUMIF(DRE!$A:$A,'Base CF'!$B100,DRE!CQ:CQ)</f>
        <v>0</v>
      </c>
      <c r="CS100" s="46">
        <f>SUMIF(DRE!$A:$A,'Base CF'!$B100,DRE!CR:CR)</f>
        <v>0</v>
      </c>
      <c r="CT100" s="46">
        <f>SUMIF(DRE!$A:$A,'Base CF'!$B100,DRE!CS:CS)</f>
        <v>0</v>
      </c>
      <c r="CU100" s="46">
        <f>SUMIF(DRE!$A:$A,'Base CF'!$B100,DRE!CT:CT)</f>
        <v>0</v>
      </c>
      <c r="CV100" s="46">
        <f>SUMIF(DRE!$A:$A,'Base CF'!$B100,DRE!CU:CU)</f>
        <v>0</v>
      </c>
      <c r="CW100" s="46">
        <f>SUMIF(DRE!$A:$A,'Base CF'!$B100,DRE!CV:CV)</f>
        <v>0</v>
      </c>
      <c r="CX100" s="46">
        <f>SUMIF(DRE!$A:$A,'Base CF'!$B100,DRE!CW:CW)</f>
        <v>0</v>
      </c>
      <c r="CY100" s="46">
        <f>SUMIF(DRE!$A:$A,'Base CF'!$B100,DRE!CX:CX)</f>
        <v>0</v>
      </c>
      <c r="CZ100" s="46">
        <f>SUMIF(DRE!$A:$A,'Base CF'!$B100,DRE!CY:CY)</f>
        <v>0</v>
      </c>
      <c r="DA100" s="46">
        <f>SUMIF(DRE!$A:$A,'Base CF'!$B100,DRE!CZ:CZ)</f>
        <v>0</v>
      </c>
      <c r="DB100" s="46">
        <f>SUMIF(DRE!$A:$A,'Base CF'!$B100,DRE!DA:DA)</f>
        <v>0</v>
      </c>
      <c r="DC100" s="46">
        <f>SUMIF(DRE!$A:$A,'Base CF'!$B100,DRE!DB:DB)</f>
        <v>0</v>
      </c>
      <c r="DD100" s="46">
        <f>SUMIF(DRE!$A:$A,'Base CF'!$B100,DRE!DC:DC)</f>
        <v>0</v>
      </c>
      <c r="DE100" s="46">
        <f>SUMIF(DRE!$A:$A,'Base CF'!$B100,DRE!DD:DD)</f>
        <v>0</v>
      </c>
      <c r="DF100" s="46">
        <f>SUMIF(DRE!$A:$A,'Base CF'!$B100,DRE!DE:DE)</f>
        <v>0</v>
      </c>
    </row>
    <row r="101" spans="1:110" outlineLevel="1">
      <c r="B101" s="37" t="s">
        <v>220</v>
      </c>
      <c r="C101" s="46">
        <f>SUMIF(DRE!$A:$A,'Base CF'!$B101,DRE!B:B)</f>
        <v>0</v>
      </c>
      <c r="D101" s="46">
        <f>SUMIF(DRE!$A:$A,'Base CF'!$B101,DRE!C:C)</f>
        <v>0</v>
      </c>
      <c r="E101" s="46">
        <f>SUMIF(DRE!$A:$A,'Base CF'!$B101,DRE!D:D)</f>
        <v>0</v>
      </c>
      <c r="F101" s="46">
        <f>SUMIF(DRE!$A:$A,'Base CF'!$B101,DRE!E:E)</f>
        <v>208</v>
      </c>
      <c r="G101" s="46">
        <f>SUMIF(DRE!$A:$A,'Base CF'!$B101,DRE!F:F)</f>
        <v>98.8</v>
      </c>
      <c r="H101" s="46">
        <f>SUMIF(DRE!$A:$A,'Base CF'!$B101,DRE!G:G)</f>
        <v>23.4</v>
      </c>
      <c r="I101" s="46">
        <f>SUMIF(DRE!$A:$A,'Base CF'!$B101,DRE!H:H)</f>
        <v>71.400000000000006</v>
      </c>
      <c r="J101" s="46">
        <f>SUMIF(DRE!$A:$A,'Base CF'!$B101,DRE!I:I)</f>
        <v>0</v>
      </c>
      <c r="K101" s="46">
        <f>SUMIF(DRE!$A:$A,'Base CF'!$B101,DRE!J:J)</f>
        <v>94.56</v>
      </c>
      <c r="L101" s="46">
        <f>SUMIF(DRE!$A:$A,'Base CF'!$B101,DRE!K:K)</f>
        <v>121.6</v>
      </c>
      <c r="M101" s="46">
        <f>SUMIF(DRE!$A:$A,'Base CF'!$B101,DRE!L:L)</f>
        <v>0</v>
      </c>
      <c r="N101" s="46">
        <f>SUMIF(DRE!$A:$A,'Base CF'!$B101,DRE!M:M)</f>
        <v>0</v>
      </c>
      <c r="O101" s="46">
        <f>SUMIF(DRE!$A:$A,'Base CF'!$B101,DRE!N:N)</f>
        <v>223.2</v>
      </c>
      <c r="P101" s="46">
        <f>SUMIF(DRE!$A:$A,'Base CF'!$B101,DRE!O:O)</f>
        <v>111.6</v>
      </c>
      <c r="Q101" s="46">
        <f>SUMIF(DRE!$A:$A,'Base CF'!$B101,DRE!P:P)</f>
        <v>0</v>
      </c>
      <c r="R101" s="46">
        <f>SUMIF(DRE!$A:$A,'Base CF'!$B101,DRE!Q:Q)</f>
        <v>223.2</v>
      </c>
      <c r="S101" s="46">
        <f>SUMIF(DRE!$A:$A,'Base CF'!$B101,DRE!R:R)</f>
        <v>344.1</v>
      </c>
      <c r="T101" s="46">
        <f>SUMIF(DRE!$A:$A,'Base CF'!$B101,DRE!S:S)</f>
        <v>0</v>
      </c>
      <c r="U101" s="46">
        <f>SUMIF(DRE!$A:$A,'Base CF'!$B101,DRE!T:T)</f>
        <v>161.9</v>
      </c>
      <c r="V101" s="46">
        <f>SUMIF(DRE!$A:$A,'Base CF'!$B101,DRE!U:U)</f>
        <v>0</v>
      </c>
      <c r="W101" s="46">
        <f>SUMIF(DRE!$A:$A,'Base CF'!$B101,DRE!V:V)</f>
        <v>448.3</v>
      </c>
      <c r="X101" s="46">
        <f>SUMIF(DRE!$A:$A,'Base CF'!$B101,DRE!W:W)</f>
        <v>93</v>
      </c>
      <c r="Y101" s="46">
        <f>SUMIF(DRE!$A:$A,'Base CF'!$B101,DRE!X:X)</f>
        <v>0</v>
      </c>
      <c r="Z101" s="46">
        <f>SUMIF(DRE!$A:$A,'Base CF'!$B101,DRE!Y:Y)</f>
        <v>0</v>
      </c>
      <c r="AA101" s="46">
        <f>SUMIF(DRE!$A:$A,'Base CF'!$B101,DRE!Z:Z)</f>
        <v>483.6</v>
      </c>
      <c r="AB101" s="46">
        <f>SUMIF(DRE!$A:$A,'Base CF'!$B101,DRE!AA:AA)</f>
        <v>0</v>
      </c>
      <c r="AC101" s="46">
        <f>SUMIF(DRE!$A:$A,'Base CF'!$B101,DRE!AB:AB)</f>
        <v>102.3</v>
      </c>
      <c r="AD101" s="46">
        <f>SUMIF(DRE!$A:$A,'Base CF'!$B101,DRE!AC:AC)</f>
        <v>0</v>
      </c>
      <c r="AE101" s="46">
        <f>SUMIF(DRE!$A:$A,'Base CF'!$B101,DRE!AD:AD)</f>
        <v>0</v>
      </c>
      <c r="AF101" s="46">
        <f>SUMIF(DRE!$A:$A,'Base CF'!$B101,DRE!AE:AE)</f>
        <v>0</v>
      </c>
      <c r="AG101" s="46">
        <f>SUMIF(DRE!$A:$A,'Base CF'!$B101,DRE!AF:AF)</f>
        <v>0</v>
      </c>
      <c r="AH101" s="46">
        <f>SUMIF(DRE!$A:$A,'Base CF'!$B101,DRE!AG:AG)</f>
        <v>0</v>
      </c>
      <c r="AI101" s="46">
        <f>SUMIF(DRE!$A:$A,'Base CF'!$B101,DRE!AH:AH)</f>
        <v>0</v>
      </c>
      <c r="AJ101" s="46">
        <f>SUMIF(DRE!$A:$A,'Base CF'!$B101,DRE!AI:AI)</f>
        <v>0</v>
      </c>
      <c r="AK101" s="46">
        <f>SUMIF(DRE!$A:$A,'Base CF'!$B101,DRE!AJ:AJ)</f>
        <v>274.60000000000002</v>
      </c>
      <c r="AL101" s="46">
        <f>SUMIF(DRE!$A:$A,'Base CF'!$B101,DRE!AK:AK)</f>
        <v>0</v>
      </c>
      <c r="AM101" s="46">
        <f>SUMIF(DRE!$A:$A,'Base CF'!$B101,DRE!AL:AL)</f>
        <v>0</v>
      </c>
      <c r="AN101" s="46">
        <f>SUMIF(DRE!$A:$A,'Base CF'!$B101,DRE!AM:AM)</f>
        <v>94.71</v>
      </c>
      <c r="AO101" s="46">
        <f>SUMIF(DRE!$A:$A,'Base CF'!$B101,DRE!AN:AN)</f>
        <v>37.200000000000003</v>
      </c>
      <c r="AP101" s="46">
        <f>SUMIF(DRE!$A:$A,'Base CF'!$B101,DRE!AO:AO)</f>
        <v>0</v>
      </c>
      <c r="AQ101" s="46">
        <f>SUMIF(DRE!$A:$A,'Base CF'!$B101,DRE!AP:AP)</f>
        <v>0</v>
      </c>
      <c r="AR101" s="46">
        <f>SUMIF(DRE!$A:$A,'Base CF'!$B101,DRE!AQ:AQ)</f>
        <v>18.600000000000001</v>
      </c>
      <c r="AS101" s="46">
        <f>SUMIF(DRE!$A:$A,'Base CF'!$B101,DRE!AR:AR)</f>
        <v>0</v>
      </c>
      <c r="AT101" s="46">
        <f>SUMIF(DRE!$A:$A,'Base CF'!$B101,DRE!AS:AS)</f>
        <v>56.3</v>
      </c>
      <c r="AU101" s="46">
        <f>SUMIF(DRE!$A:$A,'Base CF'!$B101,DRE!AT:AT)</f>
        <v>64.8</v>
      </c>
      <c r="AV101" s="46">
        <f>SUMIF(DRE!$A:$A,'Base CF'!$B101,DRE!AU:AU)</f>
        <v>18.600000000000001</v>
      </c>
      <c r="AW101" s="46">
        <f>SUMIF(DRE!$A:$A,'Base CF'!$B101,DRE!AV:AV)</f>
        <v>0</v>
      </c>
      <c r="AX101" s="46">
        <f>SUMIF(DRE!$A:$A,'Base CF'!$B101,DRE!AW:AW)</f>
        <v>0</v>
      </c>
      <c r="AY101" s="46">
        <f>SUMIF(DRE!$A:$A,'Base CF'!$B101,DRE!AX:AX)</f>
        <v>0</v>
      </c>
      <c r="AZ101" s="46">
        <f>SUMIF(DRE!$A:$A,'Base CF'!$B101,DRE!AY:AY)</f>
        <v>0</v>
      </c>
      <c r="BA101" s="46">
        <f>SUMIF(DRE!$A:$A,'Base CF'!$B101,DRE!AZ:AZ)</f>
        <v>0</v>
      </c>
      <c r="BB101" s="46">
        <f>SUMIF(DRE!$A:$A,'Base CF'!$B101,DRE!BA:BA)</f>
        <v>0</v>
      </c>
      <c r="BC101" s="46">
        <f>SUMIF(DRE!$A:$A,'Base CF'!$B101,DRE!BB:BB)</f>
        <v>0</v>
      </c>
      <c r="BD101" s="46">
        <f>SUMIF(DRE!$A:$A,'Base CF'!$B101,DRE!BC:BC)</f>
        <v>0</v>
      </c>
      <c r="BE101" s="46">
        <f>SUMIF(DRE!$A:$A,'Base CF'!$B101,DRE!BD:BD)</f>
        <v>0</v>
      </c>
      <c r="BF101" s="46">
        <f>SUMIF(DRE!$A:$A,'Base CF'!$B101,DRE!BE:BE)</f>
        <v>0</v>
      </c>
      <c r="BG101" s="46">
        <f>SUMIF(DRE!$A:$A,'Base CF'!$B101,DRE!BF:BF)</f>
        <v>0</v>
      </c>
      <c r="BH101" s="46">
        <f>SUMIF(DRE!$A:$A,'Base CF'!$B101,DRE!BG:BG)</f>
        <v>0</v>
      </c>
      <c r="BI101" s="46">
        <f>SUMIF(DRE!$A:$A,'Base CF'!$B101,DRE!BH:BH)</f>
        <v>6000</v>
      </c>
      <c r="BJ101" s="46">
        <f>SUMIF(DRE!$A:$A,'Base CF'!$B101,DRE!BI:BI)</f>
        <v>0</v>
      </c>
      <c r="BK101" s="46">
        <f>SUMIF(DRE!$A:$A,'Base CF'!$B101,DRE!BJ:BJ)</f>
        <v>0</v>
      </c>
      <c r="BL101" s="46">
        <f>SUMIF(DRE!$A:$A,'Base CF'!$B101,DRE!BK:BK)</f>
        <v>1500</v>
      </c>
      <c r="BM101" s="46">
        <f>SUMIF(DRE!$A:$A,'Base CF'!$B101,DRE!BL:BL)</f>
        <v>0</v>
      </c>
      <c r="BN101" s="46">
        <f>SUMIF(DRE!$A:$A,'Base CF'!$B101,DRE!BM:BM)</f>
        <v>0</v>
      </c>
      <c r="BO101" s="46">
        <f>SUMIF(DRE!$A:$A,'Base CF'!$B101,DRE!BN:BN)</f>
        <v>1500</v>
      </c>
      <c r="BP101" s="46">
        <f>SUMIF(DRE!$A:$A,'Base CF'!$B101,DRE!BO:BO)</f>
        <v>0</v>
      </c>
      <c r="BQ101" s="46">
        <f>SUMIF(DRE!$A:$A,'Base CF'!$B101,DRE!BP:BP)</f>
        <v>0</v>
      </c>
      <c r="BR101" s="46">
        <f>SUMIF(DRE!$A:$A,'Base CF'!$B101,DRE!BQ:BQ)</f>
        <v>1500</v>
      </c>
      <c r="BS101" s="46">
        <f>SUMIF(DRE!$A:$A,'Base CF'!$B101,DRE!BR:BR)</f>
        <v>0</v>
      </c>
      <c r="BT101" s="46">
        <f>SUMIF(DRE!$A:$A,'Base CF'!$B101,DRE!BS:BS)</f>
        <v>0</v>
      </c>
      <c r="BU101" s="46">
        <f>SUMIF(DRE!$A:$A,'Base CF'!$B101,DRE!BT:BT)</f>
        <v>9500</v>
      </c>
      <c r="BV101" s="46">
        <f>SUMIF(DRE!$A:$A,'Base CF'!$B101,DRE!BU:BU)</f>
        <v>0</v>
      </c>
      <c r="BW101" s="46">
        <f>SUMIF(DRE!$A:$A,'Base CF'!$B101,DRE!BV:BV)</f>
        <v>0</v>
      </c>
      <c r="BX101" s="46">
        <f>SUMIF(DRE!$A:$A,'Base CF'!$B101,DRE!BW:BW)</f>
        <v>1500</v>
      </c>
      <c r="BY101" s="46">
        <f>SUMIF(DRE!$A:$A,'Base CF'!$B101,DRE!BX:BX)</f>
        <v>0</v>
      </c>
      <c r="BZ101" s="46">
        <f>SUMIF(DRE!$A:$A,'Base CF'!$B101,DRE!BY:BY)</f>
        <v>0</v>
      </c>
      <c r="CA101" s="46">
        <f>SUMIF(DRE!$A:$A,'Base CF'!$B101,DRE!BZ:BZ)</f>
        <v>5500</v>
      </c>
      <c r="CB101" s="46">
        <f>SUMIF(DRE!$A:$A,'Base CF'!$B101,DRE!CA:CA)</f>
        <v>0</v>
      </c>
      <c r="CC101" s="46">
        <f>SUMIF(DRE!$A:$A,'Base CF'!$B101,DRE!CB:CB)</f>
        <v>0</v>
      </c>
      <c r="CD101" s="46">
        <f>SUMIF(DRE!$A:$A,'Base CF'!$B101,DRE!CC:CC)</f>
        <v>1500</v>
      </c>
      <c r="CE101" s="46">
        <f>SUMIF(DRE!$A:$A,'Base CF'!$B101,DRE!CD:CD)</f>
        <v>0</v>
      </c>
      <c r="CF101" s="46">
        <f>SUMIF(DRE!$A:$A,'Base CF'!$B101,DRE!CE:CE)</f>
        <v>0</v>
      </c>
      <c r="CG101" s="46">
        <f>SUMIF(DRE!$A:$A,'Base CF'!$B101,DRE!CF:CF)</f>
        <v>1500</v>
      </c>
      <c r="CH101" s="46">
        <f>SUMIF(DRE!$A:$A,'Base CF'!$B101,DRE!CG:CG)</f>
        <v>0</v>
      </c>
      <c r="CI101" s="46">
        <f>SUMIF(DRE!$A:$A,'Base CF'!$B101,DRE!CH:CH)</f>
        <v>0</v>
      </c>
      <c r="CJ101" s="46">
        <f>SUMIF(DRE!$A:$A,'Base CF'!$B101,DRE!CI:CI)</f>
        <v>1500</v>
      </c>
      <c r="CK101" s="46">
        <f>SUMIF(DRE!$A:$A,'Base CF'!$B101,DRE!CJ:CJ)</f>
        <v>0</v>
      </c>
      <c r="CL101" s="46">
        <f>SUMIF(DRE!$A:$A,'Base CF'!$B101,DRE!CK:CK)</f>
        <v>0</v>
      </c>
      <c r="CM101" s="46">
        <f>SUMIF(DRE!$A:$A,'Base CF'!$B101,DRE!CL:CL)</f>
        <v>5500</v>
      </c>
      <c r="CN101" s="46">
        <f>SUMIF(DRE!$A:$A,'Base CF'!$B101,DRE!CM:CM)</f>
        <v>0</v>
      </c>
      <c r="CO101" s="46">
        <f>SUMIF(DRE!$A:$A,'Base CF'!$B101,DRE!CN:CN)</f>
        <v>0</v>
      </c>
      <c r="CP101" s="46">
        <f>SUMIF(DRE!$A:$A,'Base CF'!$B101,DRE!CO:CO)</f>
        <v>1500</v>
      </c>
      <c r="CQ101" s="46">
        <f>SUMIF(DRE!$A:$A,'Base CF'!$B101,DRE!CP:CP)</f>
        <v>0</v>
      </c>
      <c r="CR101" s="46">
        <f>SUMIF(DRE!$A:$A,'Base CF'!$B101,DRE!CQ:CQ)</f>
        <v>0</v>
      </c>
      <c r="CS101" s="46">
        <f>SUMIF(DRE!$A:$A,'Base CF'!$B101,DRE!CR:CR)</f>
        <v>1500</v>
      </c>
      <c r="CT101" s="46">
        <f>SUMIF(DRE!$A:$A,'Base CF'!$B101,DRE!CS:CS)</f>
        <v>0</v>
      </c>
      <c r="CU101" s="46">
        <f>SUMIF(DRE!$A:$A,'Base CF'!$B101,DRE!CT:CT)</f>
        <v>0</v>
      </c>
      <c r="CV101" s="46">
        <f>SUMIF(DRE!$A:$A,'Base CF'!$B101,DRE!CU:CU)</f>
        <v>1500</v>
      </c>
      <c r="CW101" s="46">
        <f>SUMIF(DRE!$A:$A,'Base CF'!$B101,DRE!CV:CV)</f>
        <v>0</v>
      </c>
      <c r="CX101" s="46">
        <f>SUMIF(DRE!$A:$A,'Base CF'!$B101,DRE!CW:CW)</f>
        <v>0</v>
      </c>
      <c r="CY101" s="46">
        <f>SUMIF(DRE!$A:$A,'Base CF'!$B101,DRE!CX:CX)</f>
        <v>5500</v>
      </c>
      <c r="CZ101" s="46">
        <f>SUMIF(DRE!$A:$A,'Base CF'!$B101,DRE!CY:CY)</f>
        <v>0</v>
      </c>
      <c r="DA101" s="46">
        <f>SUMIF(DRE!$A:$A,'Base CF'!$B101,DRE!CZ:CZ)</f>
        <v>0</v>
      </c>
      <c r="DB101" s="46">
        <f>SUMIF(DRE!$A:$A,'Base CF'!$B101,DRE!DA:DA)</f>
        <v>1500</v>
      </c>
      <c r="DC101" s="46">
        <f>SUMIF(DRE!$A:$A,'Base CF'!$B101,DRE!DB:DB)</f>
        <v>0</v>
      </c>
      <c r="DD101" s="46">
        <f>SUMIF(DRE!$A:$A,'Base CF'!$B101,DRE!DC:DC)</f>
        <v>0</v>
      </c>
      <c r="DE101" s="46">
        <f>SUMIF(DRE!$A:$A,'Base CF'!$B101,DRE!DD:DD)</f>
        <v>1500</v>
      </c>
      <c r="DF101" s="46">
        <f>SUMIF(DRE!$A:$A,'Base CF'!$B101,DRE!DE:DE)</f>
        <v>0</v>
      </c>
    </row>
    <row r="102" spans="1:110" outlineLevel="1">
      <c r="B102" s="37" t="s">
        <v>214</v>
      </c>
      <c r="C102" s="46">
        <f>SUMIF(DRE!$A:$A,'Base CF'!$B102,DRE!B:B)</f>
        <v>40494.050000000003</v>
      </c>
      <c r="D102" s="46">
        <f>SUMIF(DRE!$A:$A,'Base CF'!$B102,DRE!C:C)</f>
        <v>67886.080000000002</v>
      </c>
      <c r="E102" s="46">
        <f>SUMIF(DRE!$A:$A,'Base CF'!$B102,DRE!D:D)</f>
        <v>29139.8</v>
      </c>
      <c r="F102" s="46">
        <f>SUMIF(DRE!$A:$A,'Base CF'!$B102,DRE!E:E)</f>
        <v>28688.400000000001</v>
      </c>
      <c r="G102" s="46">
        <f>SUMIF(DRE!$A:$A,'Base CF'!$B102,DRE!F:F)</f>
        <v>13160.83</v>
      </c>
      <c r="H102" s="46">
        <f>SUMIF(DRE!$A:$A,'Base CF'!$B102,DRE!G:G)</f>
        <v>42060.14</v>
      </c>
      <c r="I102" s="46">
        <f>SUMIF(DRE!$A:$A,'Base CF'!$B102,DRE!H:H)</f>
        <v>39448.57</v>
      </c>
      <c r="J102" s="46">
        <f>SUMIF(DRE!$A:$A,'Base CF'!$B102,DRE!I:I)</f>
        <v>37014.54</v>
      </c>
      <c r="K102" s="46">
        <f>SUMIF(DRE!$A:$A,'Base CF'!$B102,DRE!J:J)</f>
        <v>30689.16</v>
      </c>
      <c r="L102" s="46">
        <f>SUMIF(DRE!$A:$A,'Base CF'!$B102,DRE!K:K)</f>
        <v>37297.86</v>
      </c>
      <c r="M102" s="46">
        <f>SUMIF(DRE!$A:$A,'Base CF'!$B102,DRE!L:L)</f>
        <v>33298.71</v>
      </c>
      <c r="N102" s="46">
        <f>SUMIF(DRE!$A:$A,'Base CF'!$B102,DRE!M:M)</f>
        <v>43511.71</v>
      </c>
      <c r="O102" s="46">
        <f>SUMIF(DRE!$A:$A,'Base CF'!$B102,DRE!N:N)</f>
        <v>68982.31</v>
      </c>
      <c r="P102" s="46">
        <f>SUMIF(DRE!$A:$A,'Base CF'!$B102,DRE!O:O)</f>
        <v>55380.36</v>
      </c>
      <c r="Q102" s="46">
        <f>SUMIF(DRE!$A:$A,'Base CF'!$B102,DRE!P:P)</f>
        <v>38669.729999999996</v>
      </c>
      <c r="R102" s="46">
        <f>SUMIF(DRE!$A:$A,'Base CF'!$B102,DRE!Q:Q)</f>
        <v>47948.590000000004</v>
      </c>
      <c r="S102" s="46">
        <f>SUMIF(DRE!$A:$A,'Base CF'!$B102,DRE!R:R)</f>
        <v>44249.21</v>
      </c>
      <c r="T102" s="46">
        <f>SUMIF(DRE!$A:$A,'Base CF'!$B102,DRE!S:S)</f>
        <v>43579.91</v>
      </c>
      <c r="U102" s="46">
        <f>SUMIF(DRE!$A:$A,'Base CF'!$B102,DRE!T:T)</f>
        <v>51610.92</v>
      </c>
      <c r="V102" s="46">
        <f>SUMIF(DRE!$A:$A,'Base CF'!$B102,DRE!U:U)</f>
        <v>51035.119999999995</v>
      </c>
      <c r="W102" s="46">
        <f>SUMIF(DRE!$A:$A,'Base CF'!$B102,DRE!V:V)</f>
        <v>47809.4</v>
      </c>
      <c r="X102" s="46">
        <f>SUMIF(DRE!$A:$A,'Base CF'!$B102,DRE!W:W)</f>
        <v>43312.259999999995</v>
      </c>
      <c r="Y102" s="46">
        <f>SUMIF(DRE!$A:$A,'Base CF'!$B102,DRE!X:X)</f>
        <v>82671.51999999999</v>
      </c>
      <c r="Z102" s="46">
        <f>SUMIF(DRE!$A:$A,'Base CF'!$B102,DRE!Y:Y)</f>
        <v>80658.950000000012</v>
      </c>
      <c r="AA102" s="46">
        <f>SUMIF(DRE!$A:$A,'Base CF'!$B102,DRE!Z:Z)</f>
        <v>82097.26999999999</v>
      </c>
      <c r="AB102" s="46">
        <f>SUMIF(DRE!$A:$A,'Base CF'!$B102,DRE!AA:AA)</f>
        <v>53355.869999999995</v>
      </c>
      <c r="AC102" s="46">
        <f>SUMIF(DRE!$A:$A,'Base CF'!$B102,DRE!AB:AB)</f>
        <v>99422.16</v>
      </c>
      <c r="AD102" s="46">
        <f>SUMIF(DRE!$A:$A,'Base CF'!$B102,DRE!AC:AC)</f>
        <v>46516.29</v>
      </c>
      <c r="AE102" s="46">
        <f>SUMIF(DRE!$A:$A,'Base CF'!$B102,DRE!AD:AD)</f>
        <v>65582.049999999988</v>
      </c>
      <c r="AF102" s="46">
        <f>SUMIF(DRE!$A:$A,'Base CF'!$B102,DRE!AE:AE)</f>
        <v>55353.78</v>
      </c>
      <c r="AG102" s="46">
        <f>SUMIF(DRE!$A:$A,'Base CF'!$B102,DRE!AF:AF)</f>
        <v>56806.67</v>
      </c>
      <c r="AH102" s="46">
        <f>SUMIF(DRE!$A:$A,'Base CF'!$B102,DRE!AG:AG)</f>
        <v>77000.37</v>
      </c>
      <c r="AI102" s="46">
        <f>SUMIF(DRE!$A:$A,'Base CF'!$B102,DRE!AH:AH)</f>
        <v>51808.72</v>
      </c>
      <c r="AJ102" s="46">
        <f>SUMIF(DRE!$A:$A,'Base CF'!$B102,DRE!AI:AI)</f>
        <v>43472.75</v>
      </c>
      <c r="AK102" s="46">
        <f>SUMIF(DRE!$A:$A,'Base CF'!$B102,DRE!AJ:AJ)</f>
        <v>51090.85</v>
      </c>
      <c r="AL102" s="46">
        <f>SUMIF(DRE!$A:$A,'Base CF'!$B102,DRE!AK:AK)</f>
        <v>30445.96</v>
      </c>
      <c r="AM102" s="46">
        <f>SUMIF(DRE!$A:$A,'Base CF'!$B102,DRE!AL:AL)</f>
        <v>0</v>
      </c>
      <c r="AN102" s="46">
        <f>SUMIF(DRE!$A:$A,'Base CF'!$B102,DRE!AM:AM)</f>
        <v>0</v>
      </c>
      <c r="AO102" s="46">
        <f>SUMIF(DRE!$A:$A,'Base CF'!$B102,DRE!AN:AN)</f>
        <v>0</v>
      </c>
      <c r="AP102" s="46">
        <f>SUMIF(DRE!$A:$A,'Base CF'!$B102,DRE!AO:AO)</f>
        <v>238.16</v>
      </c>
      <c r="AQ102" s="46">
        <f>SUMIF(DRE!$A:$A,'Base CF'!$B102,DRE!AP:AP)</f>
        <v>1128.6500000000001</v>
      </c>
      <c r="AR102" s="46">
        <f>SUMIF(DRE!$A:$A,'Base CF'!$B102,DRE!AQ:AQ)</f>
        <v>1232</v>
      </c>
      <c r="AS102" s="46">
        <f>SUMIF(DRE!$A:$A,'Base CF'!$B102,DRE!AR:AR)</f>
        <v>0</v>
      </c>
      <c r="AT102" s="46">
        <f>SUMIF(DRE!$A:$A,'Base CF'!$B102,DRE!AS:AS)</f>
        <v>6490</v>
      </c>
      <c r="AU102" s="46">
        <f>SUMIF(DRE!$A:$A,'Base CF'!$B102,DRE!AT:AT)</f>
        <v>0</v>
      </c>
      <c r="AV102" s="46">
        <f>SUMIF(DRE!$A:$A,'Base CF'!$B102,DRE!AU:AU)</f>
        <v>0</v>
      </c>
      <c r="AW102" s="46">
        <f>SUMIF(DRE!$A:$A,'Base CF'!$B102,DRE!AV:AV)</f>
        <v>0</v>
      </c>
      <c r="AX102" s="46">
        <f>SUMIF(DRE!$A:$A,'Base CF'!$B102,DRE!AW:AW)</f>
        <v>0</v>
      </c>
      <c r="AY102" s="46">
        <f>SUMIF(DRE!$A:$A,'Base CF'!$B102,DRE!AX:AX)</f>
        <v>1000</v>
      </c>
      <c r="AZ102" s="46">
        <f>SUMIF(DRE!$A:$A,'Base CF'!$B102,DRE!AY:AY)</f>
        <v>-6490</v>
      </c>
      <c r="BA102" s="46">
        <f>SUMIF(DRE!$A:$A,'Base CF'!$B102,DRE!AZ:AZ)</f>
        <v>-1000</v>
      </c>
      <c r="BB102" s="46">
        <f>SUMIF(DRE!$A:$A,'Base CF'!$B102,DRE!BA:BA)</f>
        <v>0</v>
      </c>
      <c r="BC102" s="46">
        <f>SUMIF(DRE!$A:$A,'Base CF'!$B102,DRE!BB:BB)</f>
        <v>0</v>
      </c>
      <c r="BD102" s="46">
        <f>SUMIF(DRE!$A:$A,'Base CF'!$B102,DRE!BC:BC)</f>
        <v>0</v>
      </c>
      <c r="BE102" s="46">
        <f>SUMIF(DRE!$A:$A,'Base CF'!$B102,DRE!BD:BD)</f>
        <v>0</v>
      </c>
      <c r="BF102" s="46">
        <f>SUMIF(DRE!$A:$A,'Base CF'!$B102,DRE!BE:BE)</f>
        <v>0</v>
      </c>
      <c r="BG102" s="46">
        <f>SUMIF(DRE!$A:$A,'Base CF'!$B102,DRE!BF:BF)</f>
        <v>5000</v>
      </c>
      <c r="BH102" s="46">
        <f>SUMIF(DRE!$A:$A,'Base CF'!$B102,DRE!BG:BG)</f>
        <v>2000</v>
      </c>
      <c r="BI102" s="46">
        <f>SUMIF(DRE!$A:$A,'Base CF'!$B102,DRE!BH:BH)</f>
        <v>2000</v>
      </c>
      <c r="BJ102" s="46">
        <f>SUMIF(DRE!$A:$A,'Base CF'!$B102,DRE!BI:BI)</f>
        <v>2000</v>
      </c>
      <c r="BK102" s="46">
        <f>SUMIF(DRE!$A:$A,'Base CF'!$B102,DRE!BJ:BJ)</f>
        <v>0</v>
      </c>
      <c r="BL102" s="46">
        <f>SUMIF(DRE!$A:$A,'Base CF'!$B102,DRE!BK:BK)</f>
        <v>0</v>
      </c>
      <c r="BM102" s="46">
        <f>SUMIF(DRE!$A:$A,'Base CF'!$B102,DRE!BL:BL)</f>
        <v>12300</v>
      </c>
      <c r="BN102" s="46">
        <f>SUMIF(DRE!$A:$A,'Base CF'!$B102,DRE!BM:BM)</f>
        <v>2000</v>
      </c>
      <c r="BO102" s="46">
        <f>SUMIF(DRE!$A:$A,'Base CF'!$B102,DRE!BN:BN)</f>
        <v>2000</v>
      </c>
      <c r="BP102" s="46">
        <f>SUMIF(DRE!$A:$A,'Base CF'!$B102,DRE!BO:BO)</f>
        <v>2300</v>
      </c>
      <c r="BQ102" s="46">
        <f>SUMIF(DRE!$A:$A,'Base CF'!$B102,DRE!BP:BP)</f>
        <v>7000</v>
      </c>
      <c r="BR102" s="46">
        <f>SUMIF(DRE!$A:$A,'Base CF'!$B102,DRE!BQ:BQ)</f>
        <v>2000</v>
      </c>
      <c r="BS102" s="46">
        <f>SUMIF(DRE!$A:$A,'Base CF'!$B102,DRE!BR:BR)</f>
        <v>7000</v>
      </c>
      <c r="BT102" s="46">
        <f>SUMIF(DRE!$A:$A,'Base CF'!$B102,DRE!BS:BS)</f>
        <v>2000</v>
      </c>
      <c r="BU102" s="46">
        <f>SUMIF(DRE!$A:$A,'Base CF'!$B102,DRE!BT:BT)</f>
        <v>2000</v>
      </c>
      <c r="BV102" s="46">
        <f>SUMIF(DRE!$A:$A,'Base CF'!$B102,DRE!BU:BU)</f>
        <v>2000</v>
      </c>
      <c r="BW102" s="46">
        <f>SUMIF(DRE!$A:$A,'Base CF'!$B102,DRE!BV:BV)</f>
        <v>2000</v>
      </c>
      <c r="BX102" s="46">
        <f>SUMIF(DRE!$A:$A,'Base CF'!$B102,DRE!BW:BW)</f>
        <v>2000</v>
      </c>
      <c r="BY102" s="46">
        <f>SUMIF(DRE!$A:$A,'Base CF'!$B102,DRE!BX:BX)</f>
        <v>7300</v>
      </c>
      <c r="BZ102" s="46">
        <f>SUMIF(DRE!$A:$A,'Base CF'!$B102,DRE!BY:BY)</f>
        <v>2000</v>
      </c>
      <c r="CA102" s="46">
        <f>SUMIF(DRE!$A:$A,'Base CF'!$B102,DRE!BZ:BZ)</f>
        <v>7000</v>
      </c>
      <c r="CB102" s="46">
        <f>SUMIF(DRE!$A:$A,'Base CF'!$B102,DRE!CA:CA)</f>
        <v>2300</v>
      </c>
      <c r="CC102" s="46">
        <f>SUMIF(DRE!$A:$A,'Base CF'!$B102,DRE!CB:CB)</f>
        <v>7000</v>
      </c>
      <c r="CD102" s="46">
        <f>SUMIF(DRE!$A:$A,'Base CF'!$B102,DRE!CC:CC)</f>
        <v>2000</v>
      </c>
      <c r="CE102" s="46">
        <f>SUMIF(DRE!$A:$A,'Base CF'!$B102,DRE!CD:CD)</f>
        <v>7000</v>
      </c>
      <c r="CF102" s="46">
        <f>SUMIF(DRE!$A:$A,'Base CF'!$B102,DRE!CE:CE)</f>
        <v>2000</v>
      </c>
      <c r="CG102" s="46">
        <f>SUMIF(DRE!$A:$A,'Base CF'!$B102,DRE!CF:CF)</f>
        <v>2000</v>
      </c>
      <c r="CH102" s="46">
        <f>SUMIF(DRE!$A:$A,'Base CF'!$B102,DRE!CG:CG)</f>
        <v>2000</v>
      </c>
      <c r="CI102" s="46">
        <f>SUMIF(DRE!$A:$A,'Base CF'!$B102,DRE!CH:CH)</f>
        <v>2000</v>
      </c>
      <c r="CJ102" s="46">
        <f>SUMIF(DRE!$A:$A,'Base CF'!$B102,DRE!CI:CI)</f>
        <v>2000</v>
      </c>
      <c r="CK102" s="46">
        <f>SUMIF(DRE!$A:$A,'Base CF'!$B102,DRE!CJ:CJ)</f>
        <v>7300</v>
      </c>
      <c r="CL102" s="46">
        <f>SUMIF(DRE!$A:$A,'Base CF'!$B102,DRE!CK:CK)</f>
        <v>2000</v>
      </c>
      <c r="CM102" s="46">
        <f>SUMIF(DRE!$A:$A,'Base CF'!$B102,DRE!CL:CL)</f>
        <v>7000</v>
      </c>
      <c r="CN102" s="46">
        <f>SUMIF(DRE!$A:$A,'Base CF'!$B102,DRE!CM:CM)</f>
        <v>2300</v>
      </c>
      <c r="CO102" s="46">
        <f>SUMIF(DRE!$A:$A,'Base CF'!$B102,DRE!CN:CN)</f>
        <v>7000</v>
      </c>
      <c r="CP102" s="46">
        <f>SUMIF(DRE!$A:$A,'Base CF'!$B102,DRE!CO:CO)</f>
        <v>2000</v>
      </c>
      <c r="CQ102" s="46">
        <f>SUMIF(DRE!$A:$A,'Base CF'!$B102,DRE!CP:CP)</f>
        <v>7000</v>
      </c>
      <c r="CR102" s="46">
        <f>SUMIF(DRE!$A:$A,'Base CF'!$B102,DRE!CQ:CQ)</f>
        <v>2000</v>
      </c>
      <c r="CS102" s="46">
        <f>SUMIF(DRE!$A:$A,'Base CF'!$B102,DRE!CR:CR)</f>
        <v>2000</v>
      </c>
      <c r="CT102" s="46">
        <f>SUMIF(DRE!$A:$A,'Base CF'!$B102,DRE!CS:CS)</f>
        <v>2000</v>
      </c>
      <c r="CU102" s="46">
        <f>SUMIF(DRE!$A:$A,'Base CF'!$B102,DRE!CT:CT)</f>
        <v>2000</v>
      </c>
      <c r="CV102" s="46">
        <f>SUMIF(DRE!$A:$A,'Base CF'!$B102,DRE!CU:CU)</f>
        <v>2000</v>
      </c>
      <c r="CW102" s="46">
        <f>SUMIF(DRE!$A:$A,'Base CF'!$B102,DRE!CV:CV)</f>
        <v>7300</v>
      </c>
      <c r="CX102" s="46">
        <f>SUMIF(DRE!$A:$A,'Base CF'!$B102,DRE!CW:CW)</f>
        <v>2000</v>
      </c>
      <c r="CY102" s="46">
        <f>SUMIF(DRE!$A:$A,'Base CF'!$B102,DRE!CX:CX)</f>
        <v>7000</v>
      </c>
      <c r="CZ102" s="46">
        <f>SUMIF(DRE!$A:$A,'Base CF'!$B102,DRE!CY:CY)</f>
        <v>2300</v>
      </c>
      <c r="DA102" s="46">
        <f>SUMIF(DRE!$A:$A,'Base CF'!$B102,DRE!CZ:CZ)</f>
        <v>7000</v>
      </c>
      <c r="DB102" s="46">
        <f>SUMIF(DRE!$A:$A,'Base CF'!$B102,DRE!DA:DA)</f>
        <v>2000</v>
      </c>
      <c r="DC102" s="46">
        <f>SUMIF(DRE!$A:$A,'Base CF'!$B102,DRE!DB:DB)</f>
        <v>7000</v>
      </c>
      <c r="DD102" s="46">
        <f>SUMIF(DRE!$A:$A,'Base CF'!$B102,DRE!DC:DC)</f>
        <v>2000</v>
      </c>
      <c r="DE102" s="46">
        <f>SUMIF(DRE!$A:$A,'Base CF'!$B102,DRE!DD:DD)</f>
        <v>2000</v>
      </c>
      <c r="DF102" s="46">
        <f>SUMIF(DRE!$A:$A,'Base CF'!$B102,DRE!DE:DE)</f>
        <v>2000</v>
      </c>
    </row>
    <row r="103" spans="1:110" outlineLevel="1">
      <c r="B103" s="37" t="s">
        <v>229</v>
      </c>
      <c r="C103" s="46">
        <f>SUMIF(DRE!$A:$A,'Base CF'!$B103,DRE!B:B)</f>
        <v>0</v>
      </c>
      <c r="D103" s="46">
        <f>SUMIF(DRE!$A:$A,'Base CF'!$B103,DRE!C:C)</f>
        <v>0</v>
      </c>
      <c r="E103" s="46">
        <f>SUMIF(DRE!$A:$A,'Base CF'!$B103,DRE!D:D)</f>
        <v>0</v>
      </c>
      <c r="F103" s="46">
        <f>SUMIF(DRE!$A:$A,'Base CF'!$B103,DRE!E:E)</f>
        <v>0</v>
      </c>
      <c r="G103" s="46">
        <f>SUMIF(DRE!$A:$A,'Base CF'!$B103,DRE!F:F)</f>
        <v>0</v>
      </c>
      <c r="H103" s="46">
        <f>SUMIF(DRE!$A:$A,'Base CF'!$B103,DRE!G:G)</f>
        <v>0</v>
      </c>
      <c r="I103" s="46">
        <f>SUMIF(DRE!$A:$A,'Base CF'!$B103,DRE!H:H)</f>
        <v>0</v>
      </c>
      <c r="J103" s="46">
        <f>SUMIF(DRE!$A:$A,'Base CF'!$B103,DRE!I:I)</f>
        <v>0</v>
      </c>
      <c r="K103" s="46">
        <f>SUMIF(DRE!$A:$A,'Base CF'!$B103,DRE!J:J)</f>
        <v>0</v>
      </c>
      <c r="L103" s="46">
        <f>SUMIF(DRE!$A:$A,'Base CF'!$B103,DRE!K:K)</f>
        <v>0</v>
      </c>
      <c r="M103" s="46">
        <f>SUMIF(DRE!$A:$A,'Base CF'!$B103,DRE!L:L)</f>
        <v>0</v>
      </c>
      <c r="N103" s="46">
        <f>SUMIF(DRE!$A:$A,'Base CF'!$B103,DRE!M:M)</f>
        <v>0</v>
      </c>
      <c r="O103" s="46">
        <f>SUMIF(DRE!$A:$A,'Base CF'!$B103,DRE!N:N)</f>
        <v>0</v>
      </c>
      <c r="P103" s="46">
        <f>SUMIF(DRE!$A:$A,'Base CF'!$B103,DRE!O:O)</f>
        <v>0</v>
      </c>
      <c r="Q103" s="46">
        <f>SUMIF(DRE!$A:$A,'Base CF'!$B103,DRE!P:P)</f>
        <v>0</v>
      </c>
      <c r="R103" s="46">
        <f>SUMIF(DRE!$A:$A,'Base CF'!$B103,DRE!Q:Q)</f>
        <v>0</v>
      </c>
      <c r="S103" s="46">
        <f>SUMIF(DRE!$A:$A,'Base CF'!$B103,DRE!R:R)</f>
        <v>0</v>
      </c>
      <c r="T103" s="46">
        <f>SUMIF(DRE!$A:$A,'Base CF'!$B103,DRE!S:S)</f>
        <v>0</v>
      </c>
      <c r="U103" s="46">
        <f>SUMIF(DRE!$A:$A,'Base CF'!$B103,DRE!T:T)</f>
        <v>0</v>
      </c>
      <c r="V103" s="46">
        <f>SUMIF(DRE!$A:$A,'Base CF'!$B103,DRE!U:U)</f>
        <v>0</v>
      </c>
      <c r="W103" s="46">
        <f>SUMIF(DRE!$A:$A,'Base CF'!$B103,DRE!V:V)</f>
        <v>0</v>
      </c>
      <c r="X103" s="46">
        <f>SUMIF(DRE!$A:$A,'Base CF'!$B103,DRE!W:W)</f>
        <v>0</v>
      </c>
      <c r="Y103" s="46">
        <f>SUMIF(DRE!$A:$A,'Base CF'!$B103,DRE!X:X)</f>
        <v>0</v>
      </c>
      <c r="Z103" s="46">
        <f>SUMIF(DRE!$A:$A,'Base CF'!$B103,DRE!Y:Y)</f>
        <v>0</v>
      </c>
      <c r="AA103" s="46">
        <f>SUMIF(DRE!$A:$A,'Base CF'!$B103,DRE!Z:Z)</f>
        <v>0</v>
      </c>
      <c r="AB103" s="46">
        <f>SUMIF(DRE!$A:$A,'Base CF'!$B103,DRE!AA:AA)</f>
        <v>0</v>
      </c>
      <c r="AC103" s="46">
        <f>SUMIF(DRE!$A:$A,'Base CF'!$B103,DRE!AB:AB)</f>
        <v>0</v>
      </c>
      <c r="AD103" s="46">
        <f>SUMIF(DRE!$A:$A,'Base CF'!$B103,DRE!AC:AC)</f>
        <v>0</v>
      </c>
      <c r="AE103" s="46">
        <f>SUMIF(DRE!$A:$A,'Base CF'!$B103,DRE!AD:AD)</f>
        <v>0</v>
      </c>
      <c r="AF103" s="46">
        <f>SUMIF(DRE!$A:$A,'Base CF'!$B103,DRE!AE:AE)</f>
        <v>0</v>
      </c>
      <c r="AG103" s="46">
        <f>SUMIF(DRE!$A:$A,'Base CF'!$B103,DRE!AF:AF)</f>
        <v>0</v>
      </c>
      <c r="AH103" s="46">
        <f>SUMIF(DRE!$A:$A,'Base CF'!$B103,DRE!AG:AG)</f>
        <v>0</v>
      </c>
      <c r="AI103" s="46">
        <f>SUMIF(DRE!$A:$A,'Base CF'!$B103,DRE!AH:AH)</f>
        <v>0</v>
      </c>
      <c r="AJ103" s="46">
        <f>SUMIF(DRE!$A:$A,'Base CF'!$B103,DRE!AI:AI)</f>
        <v>0</v>
      </c>
      <c r="AK103" s="46">
        <f>SUMIF(DRE!$A:$A,'Base CF'!$B103,DRE!AJ:AJ)</f>
        <v>0</v>
      </c>
      <c r="AL103" s="46">
        <f>SUMIF(DRE!$A:$A,'Base CF'!$B103,DRE!AK:AK)</f>
        <v>0</v>
      </c>
      <c r="AM103" s="46">
        <f>SUMIF(DRE!$A:$A,'Base CF'!$B103,DRE!AL:AL)</f>
        <v>0</v>
      </c>
      <c r="AN103" s="46">
        <f>SUMIF(DRE!$A:$A,'Base CF'!$B103,DRE!AM:AM)</f>
        <v>0</v>
      </c>
      <c r="AO103" s="46">
        <f>SUMIF(DRE!$A:$A,'Base CF'!$B103,DRE!AN:AN)</f>
        <v>0</v>
      </c>
      <c r="AP103" s="46">
        <f>SUMIF(DRE!$A:$A,'Base CF'!$B103,DRE!AO:AO)</f>
        <v>0</v>
      </c>
      <c r="AQ103" s="46">
        <f>SUMIF(DRE!$A:$A,'Base CF'!$B103,DRE!AP:AP)</f>
        <v>0</v>
      </c>
      <c r="AR103" s="46">
        <f>SUMIF(DRE!$A:$A,'Base CF'!$B103,DRE!AQ:AQ)</f>
        <v>0</v>
      </c>
      <c r="AS103" s="46">
        <f>SUMIF(DRE!$A:$A,'Base CF'!$B103,DRE!AR:AR)</f>
        <v>0</v>
      </c>
      <c r="AT103" s="46">
        <f>SUMIF(DRE!$A:$A,'Base CF'!$B103,DRE!AS:AS)</f>
        <v>0</v>
      </c>
      <c r="AU103" s="46">
        <f>SUMIF(DRE!$A:$A,'Base CF'!$B103,DRE!AT:AT)</f>
        <v>0</v>
      </c>
      <c r="AV103" s="46">
        <f>SUMIF(DRE!$A:$A,'Base CF'!$B103,DRE!AU:AU)</f>
        <v>0</v>
      </c>
      <c r="AW103" s="46">
        <f>SUMIF(DRE!$A:$A,'Base CF'!$B103,DRE!AV:AV)</f>
        <v>0</v>
      </c>
      <c r="AX103" s="46">
        <f>SUMIF(DRE!$A:$A,'Base CF'!$B103,DRE!AW:AW)</f>
        <v>0</v>
      </c>
      <c r="AY103" s="46">
        <f>SUMIF(DRE!$A:$A,'Base CF'!$B103,DRE!AX:AX)</f>
        <v>0</v>
      </c>
      <c r="AZ103" s="46">
        <f>SUMIF(DRE!$A:$A,'Base CF'!$B103,DRE!AY:AY)</f>
        <v>0</v>
      </c>
      <c r="BA103" s="46">
        <f>SUMIF(DRE!$A:$A,'Base CF'!$B103,DRE!AZ:AZ)</f>
        <v>0</v>
      </c>
      <c r="BB103" s="46">
        <f>SUMIF(DRE!$A:$A,'Base CF'!$B103,DRE!BA:BA)</f>
        <v>0</v>
      </c>
      <c r="BC103" s="46">
        <f>SUMIF(DRE!$A:$A,'Base CF'!$B103,DRE!BB:BB)</f>
        <v>0</v>
      </c>
      <c r="BD103" s="46">
        <f>SUMIF(DRE!$A:$A,'Base CF'!$B103,DRE!BC:BC)</f>
        <v>0</v>
      </c>
      <c r="BE103" s="46">
        <f>SUMIF(DRE!$A:$A,'Base CF'!$B103,DRE!BD:BD)</f>
        <v>0</v>
      </c>
      <c r="BF103" s="46">
        <f>SUMIF(DRE!$A:$A,'Base CF'!$B103,DRE!BE:BE)</f>
        <v>0</v>
      </c>
      <c r="BG103" s="46">
        <f>SUMIF(DRE!$A:$A,'Base CF'!$B103,DRE!BF:BF)</f>
        <v>0</v>
      </c>
      <c r="BH103" s="46">
        <f>SUMIF(DRE!$A:$A,'Base CF'!$B103,DRE!BG:BG)</f>
        <v>0</v>
      </c>
      <c r="BI103" s="46">
        <f>SUMIF(DRE!$A:$A,'Base CF'!$B103,DRE!BH:BH)</f>
        <v>0</v>
      </c>
      <c r="BJ103" s="46">
        <f>SUMIF(DRE!$A:$A,'Base CF'!$B103,DRE!BI:BI)</f>
        <v>0</v>
      </c>
      <c r="BK103" s="46">
        <f>SUMIF(DRE!$A:$A,'Base CF'!$B103,DRE!BJ:BJ)</f>
        <v>0</v>
      </c>
      <c r="BL103" s="46">
        <f>SUMIF(DRE!$A:$A,'Base CF'!$B103,DRE!BK:BK)</f>
        <v>0</v>
      </c>
      <c r="BM103" s="46">
        <f>SUMIF(DRE!$A:$A,'Base CF'!$B103,DRE!BL:BL)</f>
        <v>0</v>
      </c>
      <c r="BN103" s="46">
        <f>SUMIF(DRE!$A:$A,'Base CF'!$B103,DRE!BM:BM)</f>
        <v>0</v>
      </c>
      <c r="BO103" s="46">
        <f>SUMIF(DRE!$A:$A,'Base CF'!$B103,DRE!BN:BN)</f>
        <v>0</v>
      </c>
      <c r="BP103" s="46">
        <f>SUMIF(DRE!$A:$A,'Base CF'!$B103,DRE!BO:BO)</f>
        <v>0</v>
      </c>
      <c r="BQ103" s="46">
        <f>SUMIF(DRE!$A:$A,'Base CF'!$B103,DRE!BP:BP)</f>
        <v>0</v>
      </c>
      <c r="BR103" s="46">
        <f>SUMIF(DRE!$A:$A,'Base CF'!$B103,DRE!BQ:BQ)</f>
        <v>0</v>
      </c>
      <c r="BS103" s="46">
        <f>SUMIF(DRE!$A:$A,'Base CF'!$B103,DRE!BR:BR)</f>
        <v>0</v>
      </c>
      <c r="BT103" s="46">
        <f>SUMIF(DRE!$A:$A,'Base CF'!$B103,DRE!BS:BS)</f>
        <v>0</v>
      </c>
      <c r="BU103" s="46">
        <f>SUMIF(DRE!$A:$A,'Base CF'!$B103,DRE!BT:BT)</f>
        <v>0</v>
      </c>
      <c r="BV103" s="46">
        <f>SUMIF(DRE!$A:$A,'Base CF'!$B103,DRE!BU:BU)</f>
        <v>0</v>
      </c>
      <c r="BW103" s="46">
        <f>SUMIF(DRE!$A:$A,'Base CF'!$B103,DRE!BV:BV)</f>
        <v>0</v>
      </c>
      <c r="BX103" s="46">
        <f>SUMIF(DRE!$A:$A,'Base CF'!$B103,DRE!BW:BW)</f>
        <v>0</v>
      </c>
      <c r="BY103" s="46">
        <f>SUMIF(DRE!$A:$A,'Base CF'!$B103,DRE!BX:BX)</f>
        <v>0</v>
      </c>
      <c r="BZ103" s="46">
        <f>SUMIF(DRE!$A:$A,'Base CF'!$B103,DRE!BY:BY)</f>
        <v>0</v>
      </c>
      <c r="CA103" s="46">
        <f>SUMIF(DRE!$A:$A,'Base CF'!$B103,DRE!BZ:BZ)</f>
        <v>0</v>
      </c>
      <c r="CB103" s="46">
        <f>SUMIF(DRE!$A:$A,'Base CF'!$B103,DRE!CA:CA)</f>
        <v>0</v>
      </c>
      <c r="CC103" s="46">
        <f>SUMIF(DRE!$A:$A,'Base CF'!$B103,DRE!CB:CB)</f>
        <v>0</v>
      </c>
      <c r="CD103" s="46">
        <f>SUMIF(DRE!$A:$A,'Base CF'!$B103,DRE!CC:CC)</f>
        <v>0</v>
      </c>
      <c r="CE103" s="46">
        <f>SUMIF(DRE!$A:$A,'Base CF'!$B103,DRE!CD:CD)</f>
        <v>0</v>
      </c>
      <c r="CF103" s="46">
        <f>SUMIF(DRE!$A:$A,'Base CF'!$B103,DRE!CE:CE)</f>
        <v>0</v>
      </c>
      <c r="CG103" s="46">
        <f>SUMIF(DRE!$A:$A,'Base CF'!$B103,DRE!CF:CF)</f>
        <v>0</v>
      </c>
      <c r="CH103" s="46">
        <f>SUMIF(DRE!$A:$A,'Base CF'!$B103,DRE!CG:CG)</f>
        <v>0</v>
      </c>
      <c r="CI103" s="46">
        <f>SUMIF(DRE!$A:$A,'Base CF'!$B103,DRE!CH:CH)</f>
        <v>0</v>
      </c>
      <c r="CJ103" s="46">
        <f>SUMIF(DRE!$A:$A,'Base CF'!$B103,DRE!CI:CI)</f>
        <v>0</v>
      </c>
      <c r="CK103" s="46">
        <f>SUMIF(DRE!$A:$A,'Base CF'!$B103,DRE!CJ:CJ)</f>
        <v>0</v>
      </c>
      <c r="CL103" s="46">
        <f>SUMIF(DRE!$A:$A,'Base CF'!$B103,DRE!CK:CK)</f>
        <v>0</v>
      </c>
      <c r="CM103" s="46">
        <f>SUMIF(DRE!$A:$A,'Base CF'!$B103,DRE!CL:CL)</f>
        <v>0</v>
      </c>
      <c r="CN103" s="46">
        <f>SUMIF(DRE!$A:$A,'Base CF'!$B103,DRE!CM:CM)</f>
        <v>0</v>
      </c>
      <c r="CO103" s="46">
        <f>SUMIF(DRE!$A:$A,'Base CF'!$B103,DRE!CN:CN)</f>
        <v>0</v>
      </c>
      <c r="CP103" s="46">
        <f>SUMIF(DRE!$A:$A,'Base CF'!$B103,DRE!CO:CO)</f>
        <v>0</v>
      </c>
      <c r="CQ103" s="46">
        <f>SUMIF(DRE!$A:$A,'Base CF'!$B103,DRE!CP:CP)</f>
        <v>0</v>
      </c>
      <c r="CR103" s="46">
        <f>SUMIF(DRE!$A:$A,'Base CF'!$B103,DRE!CQ:CQ)</f>
        <v>0</v>
      </c>
      <c r="CS103" s="46">
        <f>SUMIF(DRE!$A:$A,'Base CF'!$B103,DRE!CR:CR)</f>
        <v>0</v>
      </c>
      <c r="CT103" s="46">
        <f>SUMIF(DRE!$A:$A,'Base CF'!$B103,DRE!CS:CS)</f>
        <v>0</v>
      </c>
      <c r="CU103" s="46">
        <f>SUMIF(DRE!$A:$A,'Base CF'!$B103,DRE!CT:CT)</f>
        <v>0</v>
      </c>
      <c r="CV103" s="46">
        <f>SUMIF(DRE!$A:$A,'Base CF'!$B103,DRE!CU:CU)</f>
        <v>0</v>
      </c>
      <c r="CW103" s="46">
        <f>SUMIF(DRE!$A:$A,'Base CF'!$B103,DRE!CV:CV)</f>
        <v>0</v>
      </c>
      <c r="CX103" s="46">
        <f>SUMIF(DRE!$A:$A,'Base CF'!$B103,DRE!CW:CW)</f>
        <v>0</v>
      </c>
      <c r="CY103" s="46">
        <f>SUMIF(DRE!$A:$A,'Base CF'!$B103,DRE!CX:CX)</f>
        <v>0</v>
      </c>
      <c r="CZ103" s="46">
        <f>SUMIF(DRE!$A:$A,'Base CF'!$B103,DRE!CY:CY)</f>
        <v>0</v>
      </c>
      <c r="DA103" s="46">
        <f>SUMIF(DRE!$A:$A,'Base CF'!$B103,DRE!CZ:CZ)</f>
        <v>0</v>
      </c>
      <c r="DB103" s="46">
        <f>SUMIF(DRE!$A:$A,'Base CF'!$B103,DRE!DA:DA)</f>
        <v>0</v>
      </c>
      <c r="DC103" s="46">
        <f>SUMIF(DRE!$A:$A,'Base CF'!$B103,DRE!DB:DB)</f>
        <v>0</v>
      </c>
      <c r="DD103" s="46">
        <f>SUMIF(DRE!$A:$A,'Base CF'!$B103,DRE!DC:DC)</f>
        <v>0</v>
      </c>
      <c r="DE103" s="46">
        <f>SUMIF(DRE!$A:$A,'Base CF'!$B103,DRE!DD:DD)</f>
        <v>0</v>
      </c>
      <c r="DF103" s="46">
        <f>SUMIF(DRE!$A:$A,'Base CF'!$B103,DRE!DE:DE)</f>
        <v>0</v>
      </c>
    </row>
    <row r="104" spans="1:110" outlineLevel="1">
      <c r="B104" s="37" t="s">
        <v>467</v>
      </c>
      <c r="C104" s="46">
        <f>SUMIF(DRE!$A:$A,'Base CF'!$B104,DRE!B:B)</f>
        <v>0</v>
      </c>
      <c r="D104" s="46">
        <f>SUMIF(DRE!$A:$A,'Base CF'!$B104,DRE!C:C)</f>
        <v>0</v>
      </c>
      <c r="E104" s="46">
        <f>SUMIF(DRE!$A:$A,'Base CF'!$B104,DRE!D:D)</f>
        <v>0</v>
      </c>
      <c r="F104" s="46">
        <f>SUMIF(DRE!$A:$A,'Base CF'!$B104,DRE!E:E)</f>
        <v>0</v>
      </c>
      <c r="G104" s="46">
        <f>SUMIF(DRE!$A:$A,'Base CF'!$B104,DRE!F:F)</f>
        <v>0</v>
      </c>
      <c r="H104" s="46">
        <f>SUMIF(DRE!$A:$A,'Base CF'!$B104,DRE!G:G)</f>
        <v>0</v>
      </c>
      <c r="I104" s="46">
        <f>SUMIF(DRE!$A:$A,'Base CF'!$B104,DRE!H:H)</f>
        <v>0</v>
      </c>
      <c r="J104" s="46">
        <f>SUMIF(DRE!$A:$A,'Base CF'!$B104,DRE!I:I)</f>
        <v>0</v>
      </c>
      <c r="K104" s="46">
        <f>SUMIF(DRE!$A:$A,'Base CF'!$B104,DRE!J:J)</f>
        <v>0</v>
      </c>
      <c r="L104" s="46">
        <f>SUMIF(DRE!$A:$A,'Base CF'!$B104,DRE!K:K)</f>
        <v>0</v>
      </c>
      <c r="M104" s="46">
        <f>SUMIF(DRE!$A:$A,'Base CF'!$B104,DRE!L:L)</f>
        <v>0</v>
      </c>
      <c r="N104" s="46">
        <f>SUMIF(DRE!$A:$A,'Base CF'!$B104,DRE!M:M)</f>
        <v>0</v>
      </c>
      <c r="O104" s="46">
        <f>SUMIF(DRE!$A:$A,'Base CF'!$B104,DRE!N:N)</f>
        <v>0</v>
      </c>
      <c r="P104" s="46">
        <f>SUMIF(DRE!$A:$A,'Base CF'!$B104,DRE!O:O)</f>
        <v>0</v>
      </c>
      <c r="Q104" s="46">
        <f>SUMIF(DRE!$A:$A,'Base CF'!$B104,DRE!P:P)</f>
        <v>0</v>
      </c>
      <c r="R104" s="46">
        <f>SUMIF(DRE!$A:$A,'Base CF'!$B104,DRE!Q:Q)</f>
        <v>0</v>
      </c>
      <c r="S104" s="46">
        <f>SUMIF(DRE!$A:$A,'Base CF'!$B104,DRE!R:R)</f>
        <v>0</v>
      </c>
      <c r="T104" s="46">
        <f>SUMIF(DRE!$A:$A,'Base CF'!$B104,DRE!S:S)</f>
        <v>0</v>
      </c>
      <c r="U104" s="46">
        <f>SUMIF(DRE!$A:$A,'Base CF'!$B104,DRE!T:T)</f>
        <v>0</v>
      </c>
      <c r="V104" s="46">
        <f>SUMIF(DRE!$A:$A,'Base CF'!$B104,DRE!U:U)</f>
        <v>0</v>
      </c>
      <c r="W104" s="46">
        <f>SUMIF(DRE!$A:$A,'Base CF'!$B104,DRE!V:V)</f>
        <v>0</v>
      </c>
      <c r="X104" s="46">
        <f>SUMIF(DRE!$A:$A,'Base CF'!$B104,DRE!W:W)</f>
        <v>0</v>
      </c>
      <c r="Y104" s="46">
        <f>SUMIF(DRE!$A:$A,'Base CF'!$B104,DRE!X:X)</f>
        <v>0</v>
      </c>
      <c r="Z104" s="46">
        <f>SUMIF(DRE!$A:$A,'Base CF'!$B104,DRE!Y:Y)</f>
        <v>0</v>
      </c>
      <c r="AA104" s="46">
        <f>SUMIF(DRE!$A:$A,'Base CF'!$B104,DRE!Z:Z)</f>
        <v>0</v>
      </c>
      <c r="AB104" s="46">
        <f>SUMIF(DRE!$A:$A,'Base CF'!$B104,DRE!AA:AA)</f>
        <v>0</v>
      </c>
      <c r="AC104" s="46">
        <f>SUMIF(DRE!$A:$A,'Base CF'!$B104,DRE!AB:AB)</f>
        <v>0</v>
      </c>
      <c r="AD104" s="46">
        <f>SUMIF(DRE!$A:$A,'Base CF'!$B104,DRE!AC:AC)</f>
        <v>0</v>
      </c>
      <c r="AE104" s="46">
        <f>SUMIF(DRE!$A:$A,'Base CF'!$B104,DRE!AD:AD)</f>
        <v>0</v>
      </c>
      <c r="AF104" s="46">
        <f>SUMIF(DRE!$A:$A,'Base CF'!$B104,DRE!AE:AE)</f>
        <v>0</v>
      </c>
      <c r="AG104" s="46">
        <f>SUMIF(DRE!$A:$A,'Base CF'!$B104,DRE!AF:AF)</f>
        <v>0</v>
      </c>
      <c r="AH104" s="46">
        <f>SUMIF(DRE!$A:$A,'Base CF'!$B104,DRE!AG:AG)</f>
        <v>0</v>
      </c>
      <c r="AI104" s="46">
        <f>SUMIF(DRE!$A:$A,'Base CF'!$B104,DRE!AH:AH)</f>
        <v>0</v>
      </c>
      <c r="AJ104" s="46">
        <f>SUMIF(DRE!$A:$A,'Base CF'!$B104,DRE!AI:AI)</f>
        <v>0</v>
      </c>
      <c r="AK104" s="46">
        <f>SUMIF(DRE!$A:$A,'Base CF'!$B104,DRE!AJ:AJ)</f>
        <v>0</v>
      </c>
      <c r="AL104" s="46">
        <f>SUMIF(DRE!$A:$A,'Base CF'!$B104,DRE!AK:AK)</f>
        <v>0</v>
      </c>
      <c r="AM104" s="46">
        <f>SUMIF(DRE!$A:$A,'Base CF'!$B104,DRE!AL:AL)</f>
        <v>0</v>
      </c>
      <c r="AN104" s="46">
        <f>SUMIF(DRE!$A:$A,'Base CF'!$B104,DRE!AM:AM)</f>
        <v>0</v>
      </c>
      <c r="AO104" s="46">
        <f>SUMIF(DRE!$A:$A,'Base CF'!$B104,DRE!AN:AN)</f>
        <v>0</v>
      </c>
      <c r="AP104" s="46">
        <f>SUMIF(DRE!$A:$A,'Base CF'!$B104,DRE!AO:AO)</f>
        <v>0</v>
      </c>
      <c r="AQ104" s="46">
        <f>SUMIF(DRE!$A:$A,'Base CF'!$B104,DRE!AP:AP)</f>
        <v>0</v>
      </c>
      <c r="AR104" s="46">
        <f>SUMIF(DRE!$A:$A,'Base CF'!$B104,DRE!AQ:AQ)</f>
        <v>0</v>
      </c>
      <c r="AS104" s="46">
        <f>SUMIF(DRE!$A:$A,'Base CF'!$B104,DRE!AR:AR)</f>
        <v>0</v>
      </c>
      <c r="AT104" s="46">
        <f>SUMIF(DRE!$A:$A,'Base CF'!$B104,DRE!AS:AS)</f>
        <v>0</v>
      </c>
      <c r="AU104" s="46">
        <f>SUMIF(DRE!$A:$A,'Base CF'!$B104,DRE!AT:AT)</f>
        <v>0</v>
      </c>
      <c r="AV104" s="46">
        <f>SUMIF(DRE!$A:$A,'Base CF'!$B104,DRE!AU:AU)</f>
        <v>0</v>
      </c>
      <c r="AW104" s="46">
        <f>SUMIF(DRE!$A:$A,'Base CF'!$B104,DRE!AV:AV)</f>
        <v>0</v>
      </c>
      <c r="AX104" s="46">
        <f>SUMIF(DRE!$A:$A,'Base CF'!$B104,DRE!AW:AW)</f>
        <v>0</v>
      </c>
      <c r="AY104" s="46">
        <f>SUMIF(DRE!$A:$A,'Base CF'!$B104,DRE!AX:AX)</f>
        <v>0</v>
      </c>
      <c r="AZ104" s="46">
        <f>SUMIF(DRE!$A:$A,'Base CF'!$B104,DRE!AY:AY)</f>
        <v>0</v>
      </c>
      <c r="BA104" s="46">
        <f>SUMIF(DRE!$A:$A,'Base CF'!$B104,DRE!AZ:AZ)</f>
        <v>0</v>
      </c>
      <c r="BB104" s="46">
        <f>SUMIF(DRE!$A:$A,'Base CF'!$B104,DRE!BA:BA)</f>
        <v>0</v>
      </c>
      <c r="BC104" s="46">
        <f>SUMIF(DRE!$A:$A,'Base CF'!$B104,DRE!BB:BB)</f>
        <v>0</v>
      </c>
      <c r="BD104" s="46">
        <f>SUMIF(DRE!$A:$A,'Base CF'!$B104,DRE!BC:BC)</f>
        <v>0</v>
      </c>
      <c r="BE104" s="46">
        <f>SUMIF(DRE!$A:$A,'Base CF'!$B104,DRE!BD:BD)</f>
        <v>0</v>
      </c>
      <c r="BF104" s="46">
        <f>SUMIF(DRE!$A:$A,'Base CF'!$B104,DRE!BE:BE)</f>
        <v>0</v>
      </c>
      <c r="BG104" s="46">
        <f>SUMIF(DRE!$A:$A,'Base CF'!$B104,DRE!BF:BF)</f>
        <v>0</v>
      </c>
      <c r="BH104" s="46">
        <f>SUMIF(DRE!$A:$A,'Base CF'!$B104,DRE!BG:BG)</f>
        <v>0</v>
      </c>
      <c r="BI104" s="46">
        <f>SUMIF(DRE!$A:$A,'Base CF'!$B104,DRE!BH:BH)</f>
        <v>0</v>
      </c>
      <c r="BJ104" s="46">
        <f>SUMIF(DRE!$A:$A,'Base CF'!$B104,DRE!BI:BI)</f>
        <v>0</v>
      </c>
      <c r="BK104" s="46">
        <f>SUMIF(DRE!$A:$A,'Base CF'!$B104,DRE!BJ:BJ)</f>
        <v>0</v>
      </c>
      <c r="BL104" s="46">
        <f>SUMIF(DRE!$A:$A,'Base CF'!$B104,DRE!BK:BK)</f>
        <v>0</v>
      </c>
      <c r="BM104" s="46">
        <f>SUMIF(DRE!$A:$A,'Base CF'!$B104,DRE!BL:BL)</f>
        <v>0</v>
      </c>
      <c r="BN104" s="46">
        <f>SUMIF(DRE!$A:$A,'Base CF'!$B104,DRE!BM:BM)</f>
        <v>0</v>
      </c>
      <c r="BO104" s="46">
        <f>SUMIF(DRE!$A:$A,'Base CF'!$B104,DRE!BN:BN)</f>
        <v>0</v>
      </c>
      <c r="BP104" s="46">
        <f>SUMIF(DRE!$A:$A,'Base CF'!$B104,DRE!BO:BO)</f>
        <v>0</v>
      </c>
      <c r="BQ104" s="46">
        <f>SUMIF(DRE!$A:$A,'Base CF'!$B104,DRE!BP:BP)</f>
        <v>0</v>
      </c>
      <c r="BR104" s="46">
        <f>SUMIF(DRE!$A:$A,'Base CF'!$B104,DRE!BQ:BQ)</f>
        <v>0</v>
      </c>
      <c r="BS104" s="46">
        <f>SUMIF(DRE!$A:$A,'Base CF'!$B104,DRE!BR:BR)</f>
        <v>0</v>
      </c>
      <c r="BT104" s="46">
        <f>SUMIF(DRE!$A:$A,'Base CF'!$B104,DRE!BS:BS)</f>
        <v>0</v>
      </c>
      <c r="BU104" s="46">
        <f>SUMIF(DRE!$A:$A,'Base CF'!$B104,DRE!BT:BT)</f>
        <v>0</v>
      </c>
      <c r="BV104" s="46">
        <f>SUMIF(DRE!$A:$A,'Base CF'!$B104,DRE!BU:BU)</f>
        <v>0</v>
      </c>
      <c r="BW104" s="46">
        <f>SUMIF(DRE!$A:$A,'Base CF'!$B104,DRE!BV:BV)</f>
        <v>0</v>
      </c>
      <c r="BX104" s="46">
        <f>SUMIF(DRE!$A:$A,'Base CF'!$B104,DRE!BW:BW)</f>
        <v>0</v>
      </c>
      <c r="BY104" s="46">
        <f>SUMIF(DRE!$A:$A,'Base CF'!$B104,DRE!BX:BX)</f>
        <v>0</v>
      </c>
      <c r="BZ104" s="46">
        <f>SUMIF(DRE!$A:$A,'Base CF'!$B104,DRE!BY:BY)</f>
        <v>0</v>
      </c>
      <c r="CA104" s="46">
        <f>SUMIF(DRE!$A:$A,'Base CF'!$B104,DRE!BZ:BZ)</f>
        <v>0</v>
      </c>
      <c r="CB104" s="46">
        <f>SUMIF(DRE!$A:$A,'Base CF'!$B104,DRE!CA:CA)</f>
        <v>0</v>
      </c>
      <c r="CC104" s="46">
        <f>SUMIF(DRE!$A:$A,'Base CF'!$B104,DRE!CB:CB)</f>
        <v>0</v>
      </c>
      <c r="CD104" s="46">
        <f>SUMIF(DRE!$A:$A,'Base CF'!$B104,DRE!CC:CC)</f>
        <v>0</v>
      </c>
      <c r="CE104" s="46">
        <f>SUMIF(DRE!$A:$A,'Base CF'!$B104,DRE!CD:CD)</f>
        <v>0</v>
      </c>
      <c r="CF104" s="46">
        <f>SUMIF(DRE!$A:$A,'Base CF'!$B104,DRE!CE:CE)</f>
        <v>0</v>
      </c>
      <c r="CG104" s="46">
        <f>SUMIF(DRE!$A:$A,'Base CF'!$B104,DRE!CF:CF)</f>
        <v>0</v>
      </c>
      <c r="CH104" s="46">
        <f>SUMIF(DRE!$A:$A,'Base CF'!$B104,DRE!CG:CG)</f>
        <v>0</v>
      </c>
      <c r="CI104" s="46">
        <f>SUMIF(DRE!$A:$A,'Base CF'!$B104,DRE!CH:CH)</f>
        <v>0</v>
      </c>
      <c r="CJ104" s="46">
        <f>SUMIF(DRE!$A:$A,'Base CF'!$B104,DRE!CI:CI)</f>
        <v>0</v>
      </c>
      <c r="CK104" s="46">
        <f>SUMIF(DRE!$A:$A,'Base CF'!$B104,DRE!CJ:CJ)</f>
        <v>0</v>
      </c>
      <c r="CL104" s="46">
        <f>SUMIF(DRE!$A:$A,'Base CF'!$B104,DRE!CK:CK)</f>
        <v>0</v>
      </c>
      <c r="CM104" s="46">
        <f>SUMIF(DRE!$A:$A,'Base CF'!$B104,DRE!CL:CL)</f>
        <v>0</v>
      </c>
      <c r="CN104" s="46">
        <f>SUMIF(DRE!$A:$A,'Base CF'!$B104,DRE!CM:CM)</f>
        <v>0</v>
      </c>
      <c r="CO104" s="46">
        <f>SUMIF(DRE!$A:$A,'Base CF'!$B104,DRE!CN:CN)</f>
        <v>0</v>
      </c>
      <c r="CP104" s="46">
        <f>SUMIF(DRE!$A:$A,'Base CF'!$B104,DRE!CO:CO)</f>
        <v>0</v>
      </c>
      <c r="CQ104" s="46">
        <f>SUMIF(DRE!$A:$A,'Base CF'!$B104,DRE!CP:CP)</f>
        <v>0</v>
      </c>
      <c r="CR104" s="46">
        <f>SUMIF(DRE!$A:$A,'Base CF'!$B104,DRE!CQ:CQ)</f>
        <v>0</v>
      </c>
      <c r="CS104" s="46">
        <f>SUMIF(DRE!$A:$A,'Base CF'!$B104,DRE!CR:CR)</f>
        <v>0</v>
      </c>
      <c r="CT104" s="46">
        <f>SUMIF(DRE!$A:$A,'Base CF'!$B104,DRE!CS:CS)</f>
        <v>0</v>
      </c>
      <c r="CU104" s="46">
        <f>SUMIF(DRE!$A:$A,'Base CF'!$B104,DRE!CT:CT)</f>
        <v>0</v>
      </c>
      <c r="CV104" s="46">
        <f>SUMIF(DRE!$A:$A,'Base CF'!$B104,DRE!CU:CU)</f>
        <v>0</v>
      </c>
      <c r="CW104" s="46">
        <f>SUMIF(DRE!$A:$A,'Base CF'!$B104,DRE!CV:CV)</f>
        <v>0</v>
      </c>
      <c r="CX104" s="46">
        <f>SUMIF(DRE!$A:$A,'Base CF'!$B104,DRE!CW:CW)</f>
        <v>0</v>
      </c>
      <c r="CY104" s="46">
        <f>SUMIF(DRE!$A:$A,'Base CF'!$B104,DRE!CX:CX)</f>
        <v>0</v>
      </c>
      <c r="CZ104" s="46">
        <f>SUMIF(DRE!$A:$A,'Base CF'!$B104,DRE!CY:CY)</f>
        <v>0</v>
      </c>
      <c r="DA104" s="46">
        <f>SUMIF(DRE!$A:$A,'Base CF'!$B104,DRE!CZ:CZ)</f>
        <v>0</v>
      </c>
      <c r="DB104" s="46">
        <f>SUMIF(DRE!$A:$A,'Base CF'!$B104,DRE!DA:DA)</f>
        <v>0</v>
      </c>
      <c r="DC104" s="46">
        <f>SUMIF(DRE!$A:$A,'Base CF'!$B104,DRE!DB:DB)</f>
        <v>0</v>
      </c>
      <c r="DD104" s="46">
        <f>SUMIF(DRE!$A:$A,'Base CF'!$B104,DRE!DC:DC)</f>
        <v>0</v>
      </c>
      <c r="DE104" s="46">
        <f>SUMIF(DRE!$A:$A,'Base CF'!$B104,DRE!DD:DD)</f>
        <v>0</v>
      </c>
      <c r="DF104" s="46">
        <f>SUMIF(DRE!$A:$A,'Base CF'!$B104,DRE!DE:DE)</f>
        <v>0</v>
      </c>
    </row>
    <row r="105" spans="1:110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7"/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7"/>
      <c r="BR105" s="47"/>
      <c r="BS105" s="47"/>
      <c r="BT105" s="47"/>
      <c r="BU105" s="47"/>
      <c r="BV105" s="47"/>
      <c r="BW105" s="47"/>
      <c r="BX105" s="47"/>
      <c r="BY105" s="47"/>
      <c r="BZ105" s="47"/>
      <c r="CA105" s="47"/>
      <c r="CB105" s="47"/>
      <c r="CC105" s="47"/>
      <c r="CD105" s="47"/>
      <c r="CE105" s="47"/>
      <c r="CF105" s="47"/>
      <c r="CG105" s="47"/>
      <c r="CH105" s="47"/>
      <c r="CI105" s="47"/>
      <c r="CJ105" s="47"/>
      <c r="CK105" s="47"/>
      <c r="CL105" s="47"/>
      <c r="CM105" s="47"/>
      <c r="CN105" s="47"/>
      <c r="CO105" s="47"/>
      <c r="CP105" s="47"/>
      <c r="CQ105" s="47"/>
      <c r="CR105" s="47"/>
      <c r="CS105" s="47"/>
      <c r="CT105" s="47"/>
      <c r="CU105" s="47"/>
      <c r="CV105" s="47"/>
      <c r="CW105" s="47"/>
      <c r="CX105" s="47"/>
      <c r="CY105" s="47"/>
      <c r="CZ105" s="47"/>
      <c r="DA105" s="47"/>
      <c r="DB105" s="47"/>
      <c r="DC105" s="47"/>
      <c r="DD105" s="47"/>
      <c r="DE105" s="47"/>
      <c r="DF105" s="47"/>
    </row>
    <row r="106" spans="1:110" s="199" customFormat="1" ht="15.5">
      <c r="A106" s="199" t="s">
        <v>660</v>
      </c>
      <c r="B106" s="200" t="str">
        <f>'RP (apres)'!B25</f>
        <v>Other Operational Costs</v>
      </c>
      <c r="C106" s="201">
        <f t="shared" ref="C106:N106" si="75">SUM(C107:C146)</f>
        <v>337607.58</v>
      </c>
      <c r="D106" s="201">
        <f t="shared" si="75"/>
        <v>365051.54</v>
      </c>
      <c r="E106" s="201">
        <f t="shared" si="75"/>
        <v>408154.19</v>
      </c>
      <c r="F106" s="201">
        <f t="shared" si="75"/>
        <v>346988.70999999996</v>
      </c>
      <c r="G106" s="201">
        <f t="shared" si="75"/>
        <v>-95368.72000000003</v>
      </c>
      <c r="H106" s="201">
        <f t="shared" si="75"/>
        <v>316429.40999999997</v>
      </c>
      <c r="I106" s="201">
        <f t="shared" si="75"/>
        <v>446553.04000000004</v>
      </c>
      <c r="J106" s="201">
        <f t="shared" si="75"/>
        <v>384137.71</v>
      </c>
      <c r="K106" s="201">
        <f t="shared" si="75"/>
        <v>407912.56999999995</v>
      </c>
      <c r="L106" s="201">
        <f t="shared" si="75"/>
        <v>513875.13232000032</v>
      </c>
      <c r="M106" s="201">
        <f t="shared" si="75"/>
        <v>270485.25000000006</v>
      </c>
      <c r="N106" s="201">
        <f t="shared" si="75"/>
        <v>1754707.78</v>
      </c>
      <c r="O106" s="201">
        <f t="shared" ref="O106:Z106" si="76">SUM(O107:O146)</f>
        <v>47724.53000000005</v>
      </c>
      <c r="P106" s="201">
        <f t="shared" si="76"/>
        <v>298180.25</v>
      </c>
      <c r="Q106" s="201">
        <f t="shared" si="76"/>
        <v>762912.64</v>
      </c>
      <c r="R106" s="201">
        <f t="shared" si="76"/>
        <v>652682.87999999989</v>
      </c>
      <c r="S106" s="201">
        <f t="shared" si="76"/>
        <v>538389.00999999989</v>
      </c>
      <c r="T106" s="201">
        <f t="shared" si="76"/>
        <v>494062.89</v>
      </c>
      <c r="U106" s="201">
        <f t="shared" si="76"/>
        <v>485929.87999999995</v>
      </c>
      <c r="V106" s="201">
        <f t="shared" si="76"/>
        <v>2515334.0099999993</v>
      </c>
      <c r="W106" s="201">
        <f t="shared" si="76"/>
        <v>144264.07999999999</v>
      </c>
      <c r="X106" s="201">
        <f t="shared" si="76"/>
        <v>1949266.96</v>
      </c>
      <c r="Y106" s="201">
        <f t="shared" si="76"/>
        <v>714743.01000000024</v>
      </c>
      <c r="Z106" s="201">
        <f t="shared" si="76"/>
        <v>2502759.5799999996</v>
      </c>
      <c r="AA106" s="201">
        <f t="shared" ref="AA106:BJ106" si="77">SUM(AA107:AA146)</f>
        <v>958533.60000000009</v>
      </c>
      <c r="AB106" s="201">
        <f t="shared" si="77"/>
        <v>1246830.02</v>
      </c>
      <c r="AC106" s="201">
        <f t="shared" si="77"/>
        <v>1004222.8699999999</v>
      </c>
      <c r="AD106" s="201">
        <f t="shared" si="77"/>
        <v>614207.98</v>
      </c>
      <c r="AE106" s="201">
        <f t="shared" si="77"/>
        <v>1934838.8399999999</v>
      </c>
      <c r="AF106" s="201">
        <f t="shared" si="77"/>
        <v>842259.83</v>
      </c>
      <c r="AG106" s="201">
        <f t="shared" si="77"/>
        <v>1773898.53</v>
      </c>
      <c r="AH106" s="201">
        <f t="shared" si="77"/>
        <v>2423376.02</v>
      </c>
      <c r="AI106" s="201">
        <f t="shared" si="77"/>
        <v>3066143.6599999997</v>
      </c>
      <c r="AJ106" s="201">
        <f t="shared" si="77"/>
        <v>3278175.83</v>
      </c>
      <c r="AK106" s="201">
        <f t="shared" si="77"/>
        <v>-1512237.87</v>
      </c>
      <c r="AL106" s="201">
        <f t="shared" si="77"/>
        <v>3255704.3699999996</v>
      </c>
      <c r="AM106" s="201">
        <f t="shared" si="77"/>
        <v>857028.25000000012</v>
      </c>
      <c r="AN106" s="201">
        <f t="shared" si="77"/>
        <v>1822743.95</v>
      </c>
      <c r="AO106" s="201">
        <f t="shared" si="77"/>
        <v>1871131.0499999998</v>
      </c>
      <c r="AP106" s="201">
        <f t="shared" si="77"/>
        <v>1812250.8099999998</v>
      </c>
      <c r="AQ106" s="201">
        <f t="shared" si="77"/>
        <v>1426254.5799999998</v>
      </c>
      <c r="AR106" s="201">
        <f t="shared" si="77"/>
        <v>1618424.8299999998</v>
      </c>
      <c r="AS106" s="201">
        <f t="shared" si="77"/>
        <v>744507.95000000007</v>
      </c>
      <c r="AT106" s="201">
        <f t="shared" si="77"/>
        <v>1827915.6199999999</v>
      </c>
      <c r="AU106" s="201">
        <f t="shared" si="77"/>
        <v>1444829.56</v>
      </c>
      <c r="AV106" s="201">
        <f t="shared" si="77"/>
        <v>1026315.8399999999</v>
      </c>
      <c r="AW106" s="201">
        <f t="shared" si="77"/>
        <v>1687014.7300000004</v>
      </c>
      <c r="AX106" s="201">
        <f t="shared" si="77"/>
        <v>2531000.16</v>
      </c>
      <c r="AY106" s="201">
        <f t="shared" si="77"/>
        <v>492495.8299999999</v>
      </c>
      <c r="AZ106" s="201">
        <f t="shared" si="77"/>
        <v>1550996.9700000002</v>
      </c>
      <c r="BA106" s="201">
        <f t="shared" si="77"/>
        <v>1497382.8</v>
      </c>
      <c r="BB106" s="201">
        <f t="shared" si="77"/>
        <v>1366029.0399999998</v>
      </c>
      <c r="BC106" s="201">
        <f t="shared" si="77"/>
        <v>1303293.2099999995</v>
      </c>
      <c r="BD106" s="201">
        <f t="shared" si="77"/>
        <v>1260160.46</v>
      </c>
      <c r="BE106" s="201">
        <f t="shared" si="77"/>
        <v>1563251.16</v>
      </c>
      <c r="BF106" s="201">
        <f t="shared" si="77"/>
        <v>1289127.8499999999</v>
      </c>
      <c r="BG106" s="201">
        <f t="shared" si="77"/>
        <v>1850002.821</v>
      </c>
      <c r="BH106" s="201">
        <f t="shared" si="77"/>
        <v>1150491.601</v>
      </c>
      <c r="BI106" s="201">
        <f t="shared" si="77"/>
        <v>1019005.285452</v>
      </c>
      <c r="BJ106" s="201">
        <f t="shared" si="77"/>
        <v>1597701.6612758001</v>
      </c>
      <c r="BK106" s="201">
        <f t="shared" ref="BK106:BV106" si="78">SUM(BK107:BK146)</f>
        <v>904698.00795600004</v>
      </c>
      <c r="BL106" s="201">
        <f t="shared" si="78"/>
        <v>738945.00795600004</v>
      </c>
      <c r="BM106" s="201">
        <f t="shared" si="78"/>
        <v>1042907.507956</v>
      </c>
      <c r="BN106" s="201">
        <f t="shared" si="78"/>
        <v>1131605.507956</v>
      </c>
      <c r="BO106" s="201">
        <f t="shared" si="78"/>
        <v>996071.00795600004</v>
      </c>
      <c r="BP106" s="201">
        <f t="shared" si="78"/>
        <v>876052.00795600004</v>
      </c>
      <c r="BQ106" s="201">
        <f t="shared" si="78"/>
        <v>1458272.007956</v>
      </c>
      <c r="BR106" s="201">
        <f t="shared" si="78"/>
        <v>1120286.507956</v>
      </c>
      <c r="BS106" s="201">
        <f t="shared" si="78"/>
        <v>1146520.507956</v>
      </c>
      <c r="BT106" s="201">
        <f t="shared" si="78"/>
        <v>1220809.507956</v>
      </c>
      <c r="BU106" s="201">
        <f t="shared" si="78"/>
        <v>984719.48705600004</v>
      </c>
      <c r="BV106" s="201">
        <f t="shared" si="78"/>
        <v>902236.85447319993</v>
      </c>
      <c r="BW106" s="201">
        <f t="shared" ref="BW106:CH106" si="79">SUM(BW107:BW146)</f>
        <v>1213268.7</v>
      </c>
      <c r="BX106" s="201">
        <f t="shared" si="79"/>
        <v>1243897.7</v>
      </c>
      <c r="BY106" s="201">
        <f t="shared" si="79"/>
        <v>1095011</v>
      </c>
      <c r="BZ106" s="201">
        <f t="shared" si="79"/>
        <v>932992.20000000007</v>
      </c>
      <c r="CA106" s="201">
        <f t="shared" si="79"/>
        <v>933843.7</v>
      </c>
      <c r="CB106" s="201">
        <f t="shared" si="79"/>
        <v>1147254.7</v>
      </c>
      <c r="CC106" s="201">
        <f t="shared" si="79"/>
        <v>1006062.2000000001</v>
      </c>
      <c r="CD106" s="201">
        <f t="shared" si="79"/>
        <v>981079.20000000007</v>
      </c>
      <c r="CE106" s="201">
        <f t="shared" si="79"/>
        <v>707818.2</v>
      </c>
      <c r="CF106" s="201">
        <f t="shared" si="79"/>
        <v>1192057.2000000002</v>
      </c>
      <c r="CG106" s="201">
        <f t="shared" si="79"/>
        <v>776032.2</v>
      </c>
      <c r="CH106" s="201">
        <f t="shared" si="79"/>
        <v>713470.54651719995</v>
      </c>
      <c r="CI106" s="201">
        <f t="shared" ref="CI106:CT106" si="80">SUM(CI107:CI146)</f>
        <v>1200481.05</v>
      </c>
      <c r="CJ106" s="201">
        <f t="shared" si="80"/>
        <v>1164771.3</v>
      </c>
      <c r="CK106" s="201">
        <f t="shared" si="80"/>
        <v>1103109.72</v>
      </c>
      <c r="CL106" s="201">
        <f t="shared" si="80"/>
        <v>978835.8</v>
      </c>
      <c r="CM106" s="201">
        <f t="shared" si="80"/>
        <v>1010742.3</v>
      </c>
      <c r="CN106" s="201">
        <f t="shared" si="80"/>
        <v>1127440.8</v>
      </c>
      <c r="CO106" s="201">
        <f t="shared" si="80"/>
        <v>1112985.8</v>
      </c>
      <c r="CP106" s="201">
        <f t="shared" si="80"/>
        <v>1139640.3</v>
      </c>
      <c r="CQ106" s="201">
        <f t="shared" si="80"/>
        <v>835791.8</v>
      </c>
      <c r="CR106" s="201">
        <f t="shared" si="80"/>
        <v>1295668.3</v>
      </c>
      <c r="CS106" s="201">
        <f t="shared" si="80"/>
        <v>899755.8</v>
      </c>
      <c r="CT106" s="201">
        <f t="shared" si="80"/>
        <v>832706.64651720005</v>
      </c>
      <c r="CU106" s="201">
        <f t="shared" ref="CU106:DF106" si="81">SUM(CU107:CU146)</f>
        <v>1216696.58</v>
      </c>
      <c r="CV106" s="201">
        <f t="shared" si="81"/>
        <v>1037668.1799999999</v>
      </c>
      <c r="CW106" s="201">
        <f t="shared" si="81"/>
        <v>935910.17999999993</v>
      </c>
      <c r="CX106" s="201">
        <f t="shared" si="81"/>
        <v>820337.08</v>
      </c>
      <c r="CY106" s="201">
        <f t="shared" si="81"/>
        <v>823862.17999999993</v>
      </c>
      <c r="CZ106" s="201">
        <f t="shared" si="81"/>
        <v>1123035.18</v>
      </c>
      <c r="DA106" s="201">
        <f t="shared" si="81"/>
        <v>837488.67999999993</v>
      </c>
      <c r="DB106" s="201">
        <f t="shared" si="81"/>
        <v>944539.67999999993</v>
      </c>
      <c r="DC106" s="201">
        <f t="shared" si="81"/>
        <v>660539.67999999993</v>
      </c>
      <c r="DD106" s="201">
        <f t="shared" si="81"/>
        <v>1156112.68</v>
      </c>
      <c r="DE106" s="201">
        <f t="shared" si="81"/>
        <v>725593.67999999993</v>
      </c>
      <c r="DF106" s="201">
        <f t="shared" si="81"/>
        <v>612306.02651720005</v>
      </c>
    </row>
    <row r="107" spans="1:110" outlineLevel="1">
      <c r="B107" s="37" t="s">
        <v>177</v>
      </c>
      <c r="C107" s="46">
        <f>SUMIF(DRE!$A:$A,'Base CF'!$B107,DRE!B:B)</f>
        <v>820.38</v>
      </c>
      <c r="D107" s="46">
        <f>SUMIF(DRE!$A:$A,'Base CF'!$B107,DRE!C:C)</f>
        <v>78110</v>
      </c>
      <c r="E107" s="46">
        <f>SUMIF(DRE!$A:$A,'Base CF'!$B107,DRE!D:D)</f>
        <v>0</v>
      </c>
      <c r="F107" s="46">
        <f>SUMIF(DRE!$A:$A,'Base CF'!$B107,DRE!E:E)</f>
        <v>453.2</v>
      </c>
      <c r="G107" s="46">
        <f>SUMIF(DRE!$A:$A,'Base CF'!$B107,DRE!F:F)</f>
        <v>0</v>
      </c>
      <c r="H107" s="46">
        <f>SUMIF(DRE!$A:$A,'Base CF'!$B107,DRE!G:G)</f>
        <v>0</v>
      </c>
      <c r="I107" s="46">
        <f>SUMIF(DRE!$A:$A,'Base CF'!$B107,DRE!H:H)</f>
        <v>0</v>
      </c>
      <c r="J107" s="46">
        <f>SUMIF(DRE!$A:$A,'Base CF'!$B107,DRE!I:I)</f>
        <v>5218.2299999999996</v>
      </c>
      <c r="K107" s="46">
        <f>SUMIF(DRE!$A:$A,'Base CF'!$B107,DRE!J:J)</f>
        <v>0</v>
      </c>
      <c r="L107" s="46">
        <f>SUMIF(DRE!$A:$A,'Base CF'!$B107,DRE!K:K)</f>
        <v>0</v>
      </c>
      <c r="M107" s="46">
        <f>SUMIF(DRE!$A:$A,'Base CF'!$B107,DRE!L:L)</f>
        <v>0</v>
      </c>
      <c r="N107" s="46">
        <f>SUMIF(DRE!$A:$A,'Base CF'!$B107,DRE!M:M)</f>
        <v>172527</v>
      </c>
      <c r="O107" s="46">
        <f>SUMIF(DRE!$A:$A,'Base CF'!$B107,DRE!N:N)</f>
        <v>161.94999999999999</v>
      </c>
      <c r="P107" s="46">
        <f>SUMIF(DRE!$A:$A,'Base CF'!$B107,DRE!O:O)</f>
        <v>862.05</v>
      </c>
      <c r="Q107" s="46">
        <f>SUMIF(DRE!$A:$A,'Base CF'!$B107,DRE!P:P)</f>
        <v>55844.160000000003</v>
      </c>
      <c r="R107" s="46">
        <f>SUMIF(DRE!$A:$A,'Base CF'!$B107,DRE!Q:Q)</f>
        <v>134208.53</v>
      </c>
      <c r="S107" s="46">
        <f>SUMIF(DRE!$A:$A,'Base CF'!$B107,DRE!R:R)</f>
        <v>18669.379999999997</v>
      </c>
      <c r="T107" s="46">
        <f>SUMIF(DRE!$A:$A,'Base CF'!$B107,DRE!S:S)</f>
        <v>13359.88</v>
      </c>
      <c r="U107" s="46">
        <f>SUMIF(DRE!$A:$A,'Base CF'!$B107,DRE!T:T)</f>
        <v>26684.190000000002</v>
      </c>
      <c r="V107" s="46">
        <f>SUMIF(DRE!$A:$A,'Base CF'!$B107,DRE!U:U)</f>
        <v>19823.990000000002</v>
      </c>
      <c r="W107" s="46">
        <f>SUMIF(DRE!$A:$A,'Base CF'!$B107,DRE!V:V)</f>
        <v>16747.940000000002</v>
      </c>
      <c r="X107" s="46">
        <f>SUMIF(DRE!$A:$A,'Base CF'!$B107,DRE!W:W)</f>
        <v>53488.71</v>
      </c>
      <c r="Y107" s="46">
        <f>SUMIF(DRE!$A:$A,'Base CF'!$B107,DRE!X:X)</f>
        <v>4073.3</v>
      </c>
      <c r="Z107" s="46">
        <f>SUMIF(DRE!$A:$A,'Base CF'!$B107,DRE!Y:Y)</f>
        <v>62950.04</v>
      </c>
      <c r="AA107" s="46">
        <f>SUMIF(DRE!$A:$A,'Base CF'!$B107,DRE!Z:Z)</f>
        <v>157508.12</v>
      </c>
      <c r="AB107" s="46">
        <f>SUMIF(DRE!$A:$A,'Base CF'!$B107,DRE!AA:AA)</f>
        <v>360577.5</v>
      </c>
      <c r="AC107" s="46">
        <f>SUMIF(DRE!$A:$A,'Base CF'!$B107,DRE!AB:AB)</f>
        <v>13113.9</v>
      </c>
      <c r="AD107" s="46">
        <f>SUMIF(DRE!$A:$A,'Base CF'!$B107,DRE!AC:AC)</f>
        <v>6399.59</v>
      </c>
      <c r="AE107" s="46">
        <f>SUMIF(DRE!$A:$A,'Base CF'!$B107,DRE!AD:AD)</f>
        <v>979</v>
      </c>
      <c r="AF107" s="46">
        <f>SUMIF(DRE!$A:$A,'Base CF'!$B107,DRE!AE:AE)</f>
        <v>0</v>
      </c>
      <c r="AG107" s="46">
        <f>SUMIF(DRE!$A:$A,'Base CF'!$B107,DRE!AF:AF)</f>
        <v>1685.78</v>
      </c>
      <c r="AH107" s="46">
        <f>SUMIF(DRE!$A:$A,'Base CF'!$B107,DRE!AG:AG)</f>
        <v>4483.8999999999996</v>
      </c>
      <c r="AI107" s="46">
        <f>SUMIF(DRE!$A:$A,'Base CF'!$B107,DRE!AH:AH)</f>
        <v>10725</v>
      </c>
      <c r="AJ107" s="46">
        <f>SUMIF(DRE!$A:$A,'Base CF'!$B107,DRE!AI:AI)</f>
        <v>2947.08</v>
      </c>
      <c r="AK107" s="46">
        <f>SUMIF(DRE!$A:$A,'Base CF'!$B107,DRE!AJ:AJ)</f>
        <v>178331.47</v>
      </c>
      <c r="AL107" s="46">
        <f>SUMIF(DRE!$A:$A,'Base CF'!$B107,DRE!AK:AK)</f>
        <v>41523</v>
      </c>
      <c r="AM107" s="46">
        <f>SUMIF(DRE!$A:$A,'Base CF'!$B107,DRE!AL:AL)</f>
        <v>0</v>
      </c>
      <c r="AN107" s="46">
        <f>SUMIF(DRE!$A:$A,'Base CF'!$B107,DRE!AM:AM)</f>
        <v>0</v>
      </c>
      <c r="AO107" s="46">
        <f>SUMIF(DRE!$A:$A,'Base CF'!$B107,DRE!AN:AN)</f>
        <v>0</v>
      </c>
      <c r="AP107" s="46">
        <f>SUMIF(DRE!$A:$A,'Base CF'!$B107,DRE!AO:AO)</f>
        <v>0</v>
      </c>
      <c r="AQ107" s="46">
        <f>SUMIF(DRE!$A:$A,'Base CF'!$B107,DRE!AP:AP)</f>
        <v>0</v>
      </c>
      <c r="AR107" s="46">
        <f>SUMIF(DRE!$A:$A,'Base CF'!$B107,DRE!AQ:AQ)</f>
        <v>1557.67</v>
      </c>
      <c r="AS107" s="46">
        <f>SUMIF(DRE!$A:$A,'Base CF'!$B107,DRE!AR:AR)</f>
        <v>0</v>
      </c>
      <c r="AT107" s="46">
        <f>SUMIF(DRE!$A:$A,'Base CF'!$B107,DRE!AS:AS)</f>
        <v>0</v>
      </c>
      <c r="AU107" s="46">
        <f>SUMIF(DRE!$A:$A,'Base CF'!$B107,DRE!AT:AT)</f>
        <v>0</v>
      </c>
      <c r="AV107" s="46">
        <f>SUMIF(DRE!$A:$A,'Base CF'!$B107,DRE!AU:AU)</f>
        <v>0</v>
      </c>
      <c r="AW107" s="46">
        <f>SUMIF(DRE!$A:$A,'Base CF'!$B107,DRE!AV:AV)</f>
        <v>0</v>
      </c>
      <c r="AX107" s="46">
        <f>SUMIF(DRE!$A:$A,'Base CF'!$B107,DRE!AW:AW)</f>
        <v>0</v>
      </c>
      <c r="AY107" s="46">
        <f>SUMIF(DRE!$A:$A,'Base CF'!$B107,DRE!AX:AX)</f>
        <v>2806.09</v>
      </c>
      <c r="AZ107" s="46">
        <f>SUMIF(DRE!$A:$A,'Base CF'!$B107,DRE!AY:AY)</f>
        <v>11816.8</v>
      </c>
      <c r="BA107" s="46">
        <f>SUMIF(DRE!$A:$A,'Base CF'!$B107,DRE!AZ:AZ)</f>
        <v>538.82000000000005</v>
      </c>
      <c r="BB107" s="46">
        <f>SUMIF(DRE!$A:$A,'Base CF'!$B107,DRE!BA:BA)</f>
        <v>3687.74</v>
      </c>
      <c r="BC107" s="46">
        <f>SUMIF(DRE!$A:$A,'Base CF'!$B107,DRE!BB:BB)</f>
        <v>5608.89</v>
      </c>
      <c r="BD107" s="46">
        <f>SUMIF(DRE!$A:$A,'Base CF'!$B107,DRE!BC:BC)</f>
        <v>6074.31</v>
      </c>
      <c r="BE107" s="46">
        <f>SUMIF(DRE!$A:$A,'Base CF'!$B107,DRE!BD:BD)</f>
        <v>5905.32</v>
      </c>
      <c r="BF107" s="46">
        <f>SUMIF(DRE!$A:$A,'Base CF'!$B107,DRE!BE:BE)</f>
        <v>10928.97</v>
      </c>
      <c r="BG107" s="46">
        <f>SUMIF(DRE!$A:$A,'Base CF'!$B107,DRE!BF:BF)</f>
        <v>29734</v>
      </c>
      <c r="BH107" s="46">
        <f>SUMIF(DRE!$A:$A,'Base CF'!$B107,DRE!BG:BG)</f>
        <v>49423</v>
      </c>
      <c r="BI107" s="46">
        <f>SUMIF(DRE!$A:$A,'Base CF'!$B107,DRE!BH:BH)</f>
        <v>6130.94</v>
      </c>
      <c r="BJ107" s="46">
        <f>SUMIF(DRE!$A:$A,'Base CF'!$B107,DRE!BI:BI)</f>
        <v>51244.44</v>
      </c>
      <c r="BK107" s="46">
        <f>SUMIF(DRE!$A:$A,'Base CF'!$B107,DRE!BJ:BJ)</f>
        <v>0</v>
      </c>
      <c r="BL107" s="46">
        <f>SUMIF(DRE!$A:$A,'Base CF'!$B107,DRE!BK:BK)</f>
        <v>0</v>
      </c>
      <c r="BM107" s="46">
        <f>SUMIF(DRE!$A:$A,'Base CF'!$B107,DRE!BL:BL)</f>
        <v>0</v>
      </c>
      <c r="BN107" s="46">
        <f>SUMIF(DRE!$A:$A,'Base CF'!$B107,DRE!BM:BM)</f>
        <v>0</v>
      </c>
      <c r="BO107" s="46">
        <f>SUMIF(DRE!$A:$A,'Base CF'!$B107,DRE!BN:BN)</f>
        <v>0</v>
      </c>
      <c r="BP107" s="46">
        <f>SUMIF(DRE!$A:$A,'Base CF'!$B107,DRE!BO:BO)</f>
        <v>0</v>
      </c>
      <c r="BQ107" s="46">
        <f>SUMIF(DRE!$A:$A,'Base CF'!$B107,DRE!BP:BP)</f>
        <v>0</v>
      </c>
      <c r="BR107" s="46">
        <f>SUMIF(DRE!$A:$A,'Base CF'!$B107,DRE!BQ:BQ)</f>
        <v>20000</v>
      </c>
      <c r="BS107" s="46">
        <f>SUMIF(DRE!$A:$A,'Base CF'!$B107,DRE!BR:BR)</f>
        <v>0</v>
      </c>
      <c r="BT107" s="46">
        <f>SUMIF(DRE!$A:$A,'Base CF'!$B107,DRE!BS:BS)</f>
        <v>32000</v>
      </c>
      <c r="BU107" s="46">
        <f>SUMIF(DRE!$A:$A,'Base CF'!$B107,DRE!BT:BT)</f>
        <v>34000</v>
      </c>
      <c r="BV107" s="46">
        <f>SUMIF(DRE!$A:$A,'Base CF'!$B107,DRE!BU:BU)</f>
        <v>43000</v>
      </c>
      <c r="BW107" s="46">
        <f>SUMIF(DRE!$A:$A,'Base CF'!$B107,DRE!BV:BV)</f>
        <v>0</v>
      </c>
      <c r="BX107" s="46">
        <f>SUMIF(DRE!$A:$A,'Base CF'!$B107,DRE!BW:BW)</f>
        <v>0</v>
      </c>
      <c r="BY107" s="46">
        <f>SUMIF(DRE!$A:$A,'Base CF'!$B107,DRE!BX:BX)</f>
        <v>0</v>
      </c>
      <c r="BZ107" s="46">
        <f>SUMIF(DRE!$A:$A,'Base CF'!$B107,DRE!BY:BY)</f>
        <v>0</v>
      </c>
      <c r="CA107" s="46">
        <f>SUMIF(DRE!$A:$A,'Base CF'!$B107,DRE!BZ:BZ)</f>
        <v>0</v>
      </c>
      <c r="CB107" s="46">
        <f>SUMIF(DRE!$A:$A,'Base CF'!$B107,DRE!CA:CA)</f>
        <v>0</v>
      </c>
      <c r="CC107" s="46">
        <f>SUMIF(DRE!$A:$A,'Base CF'!$B107,DRE!CB:CB)</f>
        <v>0</v>
      </c>
      <c r="CD107" s="46">
        <f>SUMIF(DRE!$A:$A,'Base CF'!$B107,DRE!CC:CC)</f>
        <v>20000</v>
      </c>
      <c r="CE107" s="46">
        <f>SUMIF(DRE!$A:$A,'Base CF'!$B107,DRE!CD:CD)</f>
        <v>0</v>
      </c>
      <c r="CF107" s="46">
        <f>SUMIF(DRE!$A:$A,'Base CF'!$B107,DRE!CE:CE)</f>
        <v>32000</v>
      </c>
      <c r="CG107" s="46">
        <f>SUMIF(DRE!$A:$A,'Base CF'!$B107,DRE!CF:CF)</f>
        <v>34000</v>
      </c>
      <c r="CH107" s="46">
        <f>SUMIF(DRE!$A:$A,'Base CF'!$B107,DRE!CG:CG)</f>
        <v>43000</v>
      </c>
      <c r="CI107" s="46">
        <f>SUMIF(DRE!$A:$A,'Base CF'!$B107,DRE!CH:CH)</f>
        <v>0</v>
      </c>
      <c r="CJ107" s="46">
        <f>SUMIF(DRE!$A:$A,'Base CF'!$B107,DRE!CI:CI)</f>
        <v>0</v>
      </c>
      <c r="CK107" s="46">
        <f>SUMIF(DRE!$A:$A,'Base CF'!$B107,DRE!CJ:CJ)</f>
        <v>0</v>
      </c>
      <c r="CL107" s="46">
        <f>SUMIF(DRE!$A:$A,'Base CF'!$B107,DRE!CK:CK)</f>
        <v>0</v>
      </c>
      <c r="CM107" s="46">
        <f>SUMIF(DRE!$A:$A,'Base CF'!$B107,DRE!CL:CL)</f>
        <v>0</v>
      </c>
      <c r="CN107" s="46">
        <f>SUMIF(DRE!$A:$A,'Base CF'!$B107,DRE!CM:CM)</f>
        <v>0</v>
      </c>
      <c r="CO107" s="46">
        <f>SUMIF(DRE!$A:$A,'Base CF'!$B107,DRE!CN:CN)</f>
        <v>0</v>
      </c>
      <c r="CP107" s="46">
        <f>SUMIF(DRE!$A:$A,'Base CF'!$B107,DRE!CO:CO)</f>
        <v>20000</v>
      </c>
      <c r="CQ107" s="46">
        <f>SUMIF(DRE!$A:$A,'Base CF'!$B107,DRE!CP:CP)</f>
        <v>0</v>
      </c>
      <c r="CR107" s="46">
        <f>SUMIF(DRE!$A:$A,'Base CF'!$B107,DRE!CQ:CQ)</f>
        <v>32000</v>
      </c>
      <c r="CS107" s="46">
        <f>SUMIF(DRE!$A:$A,'Base CF'!$B107,DRE!CR:CR)</f>
        <v>34000</v>
      </c>
      <c r="CT107" s="46">
        <f>SUMIF(DRE!$A:$A,'Base CF'!$B107,DRE!CS:CS)</f>
        <v>43000</v>
      </c>
      <c r="CU107" s="46">
        <f>SUMIF(DRE!$A:$A,'Base CF'!$B107,DRE!CT:CT)</f>
        <v>0</v>
      </c>
      <c r="CV107" s="46">
        <f>SUMIF(DRE!$A:$A,'Base CF'!$B107,DRE!CU:CU)</f>
        <v>0</v>
      </c>
      <c r="CW107" s="46">
        <f>SUMIF(DRE!$A:$A,'Base CF'!$B107,DRE!CV:CV)</f>
        <v>0</v>
      </c>
      <c r="CX107" s="46">
        <f>SUMIF(DRE!$A:$A,'Base CF'!$B107,DRE!CW:CW)</f>
        <v>0</v>
      </c>
      <c r="CY107" s="46">
        <f>SUMIF(DRE!$A:$A,'Base CF'!$B107,DRE!CX:CX)</f>
        <v>0</v>
      </c>
      <c r="CZ107" s="46">
        <f>SUMIF(DRE!$A:$A,'Base CF'!$B107,DRE!CY:CY)</f>
        <v>0</v>
      </c>
      <c r="DA107" s="46">
        <f>SUMIF(DRE!$A:$A,'Base CF'!$B107,DRE!CZ:CZ)</f>
        <v>0</v>
      </c>
      <c r="DB107" s="46">
        <f>SUMIF(DRE!$A:$A,'Base CF'!$B107,DRE!DA:DA)</f>
        <v>20000</v>
      </c>
      <c r="DC107" s="46">
        <f>SUMIF(DRE!$A:$A,'Base CF'!$B107,DRE!DB:DB)</f>
        <v>0</v>
      </c>
      <c r="DD107" s="46">
        <f>SUMIF(DRE!$A:$A,'Base CF'!$B107,DRE!DC:DC)</f>
        <v>32000</v>
      </c>
      <c r="DE107" s="46">
        <f>SUMIF(DRE!$A:$A,'Base CF'!$B107,DRE!DD:DD)</f>
        <v>34000</v>
      </c>
      <c r="DF107" s="46">
        <f>SUMIF(DRE!$A:$A,'Base CF'!$B107,DRE!DE:DE)</f>
        <v>43000</v>
      </c>
    </row>
    <row r="108" spans="1:110" outlineLevel="1">
      <c r="B108" s="37" t="s">
        <v>178</v>
      </c>
      <c r="C108" s="46">
        <f>SUMIF(DRE!$A:$A,'Base CF'!$B108,DRE!B:B)</f>
        <v>49.43</v>
      </c>
      <c r="D108" s="46">
        <f>SUMIF(DRE!$A:$A,'Base CF'!$B108,DRE!C:C)</f>
        <v>3839.03</v>
      </c>
      <c r="E108" s="46">
        <f>SUMIF(DRE!$A:$A,'Base CF'!$B108,DRE!D:D)</f>
        <v>108607.14</v>
      </c>
      <c r="F108" s="46">
        <f>SUMIF(DRE!$A:$A,'Base CF'!$B108,DRE!E:E)</f>
        <v>38635.42</v>
      </c>
      <c r="G108" s="46">
        <f>SUMIF(DRE!$A:$A,'Base CF'!$B108,DRE!F:F)</f>
        <v>44146.92</v>
      </c>
      <c r="H108" s="46">
        <f>SUMIF(DRE!$A:$A,'Base CF'!$B108,DRE!G:G)</f>
        <v>230458.12</v>
      </c>
      <c r="I108" s="46">
        <f>SUMIF(DRE!$A:$A,'Base CF'!$B108,DRE!H:H)</f>
        <v>183102.31</v>
      </c>
      <c r="J108" s="46">
        <f>SUMIF(DRE!$A:$A,'Base CF'!$B108,DRE!I:I)</f>
        <v>184976.11</v>
      </c>
      <c r="K108" s="46">
        <f>SUMIF(DRE!$A:$A,'Base CF'!$B108,DRE!J:J)</f>
        <v>207218.62</v>
      </c>
      <c r="L108" s="46">
        <f>SUMIF(DRE!$A:$A,'Base CF'!$B108,DRE!K:K)</f>
        <v>283173.77</v>
      </c>
      <c r="M108" s="46">
        <f>SUMIF(DRE!$A:$A,'Base CF'!$B108,DRE!L:L)</f>
        <v>107146.19</v>
      </c>
      <c r="N108" s="46">
        <f>SUMIF(DRE!$A:$A,'Base CF'!$B108,DRE!M:M)</f>
        <v>1212969.29</v>
      </c>
      <c r="O108" s="46">
        <f>SUMIF(DRE!$A:$A,'Base CF'!$B108,DRE!N:N)</f>
        <v>40714.070000000007</v>
      </c>
      <c r="P108" s="46">
        <f>SUMIF(DRE!$A:$A,'Base CF'!$B108,DRE!O:O)</f>
        <v>193619.14</v>
      </c>
      <c r="Q108" s="46">
        <f>SUMIF(DRE!$A:$A,'Base CF'!$B108,DRE!P:P)</f>
        <v>94664.25</v>
      </c>
      <c r="R108" s="46">
        <f>SUMIF(DRE!$A:$A,'Base CF'!$B108,DRE!Q:Q)</f>
        <v>467322.25999999995</v>
      </c>
      <c r="S108" s="46">
        <f>SUMIF(DRE!$A:$A,'Base CF'!$B108,DRE!R:R)</f>
        <v>475487.29000000004</v>
      </c>
      <c r="T108" s="46">
        <f>SUMIF(DRE!$A:$A,'Base CF'!$B108,DRE!S:S)</f>
        <v>207375.72</v>
      </c>
      <c r="U108" s="46">
        <f>SUMIF(DRE!$A:$A,'Base CF'!$B108,DRE!T:T)</f>
        <v>405204.44999999995</v>
      </c>
      <c r="V108" s="46">
        <f>SUMIF(DRE!$A:$A,'Base CF'!$B108,DRE!U:U)</f>
        <v>415928.39999999997</v>
      </c>
      <c r="W108" s="46">
        <f>SUMIF(DRE!$A:$A,'Base CF'!$B108,DRE!V:V)</f>
        <v>283785.99</v>
      </c>
      <c r="X108" s="46">
        <f>SUMIF(DRE!$A:$A,'Base CF'!$B108,DRE!W:W)</f>
        <v>1340392.0899999999</v>
      </c>
      <c r="Y108" s="46">
        <f>SUMIF(DRE!$A:$A,'Base CF'!$B108,DRE!X:X)</f>
        <v>346479.45</v>
      </c>
      <c r="Z108" s="46">
        <f>SUMIF(DRE!$A:$A,'Base CF'!$B108,DRE!Y:Y)</f>
        <v>877590.88</v>
      </c>
      <c r="AA108" s="46">
        <f>SUMIF(DRE!$A:$A,'Base CF'!$B108,DRE!Z:Z)</f>
        <v>208119.65000000005</v>
      </c>
      <c r="AB108" s="46">
        <f>SUMIF(DRE!$A:$A,'Base CF'!$B108,DRE!AA:AA)</f>
        <v>473625.44000000012</v>
      </c>
      <c r="AC108" s="46">
        <f>SUMIF(DRE!$A:$A,'Base CF'!$B108,DRE!AB:AB)</f>
        <v>565280.65</v>
      </c>
      <c r="AD108" s="46">
        <f>SUMIF(DRE!$A:$A,'Base CF'!$B108,DRE!AC:AC)</f>
        <v>233755.56</v>
      </c>
      <c r="AE108" s="46">
        <f>SUMIF(DRE!$A:$A,'Base CF'!$B108,DRE!AD:AD)</f>
        <v>367887.66000000003</v>
      </c>
      <c r="AF108" s="46">
        <f>SUMIF(DRE!$A:$A,'Base CF'!$B108,DRE!AE:AE)</f>
        <v>244586.87</v>
      </c>
      <c r="AG108" s="46">
        <f>SUMIF(DRE!$A:$A,'Base CF'!$B108,DRE!AF:AF)</f>
        <v>416904.38</v>
      </c>
      <c r="AH108" s="46">
        <f>SUMIF(DRE!$A:$A,'Base CF'!$B108,DRE!AG:AG)</f>
        <v>897586.21000000008</v>
      </c>
      <c r="AI108" s="46">
        <f>SUMIF(DRE!$A:$A,'Base CF'!$B108,DRE!AH:AH)</f>
        <v>383215.47000000003</v>
      </c>
      <c r="AJ108" s="46">
        <f>SUMIF(DRE!$A:$A,'Base CF'!$B108,DRE!AI:AI)</f>
        <v>523858.44999999995</v>
      </c>
      <c r="AK108" s="46">
        <f>SUMIF(DRE!$A:$A,'Base CF'!$B108,DRE!AJ:AJ)</f>
        <v>199086.99</v>
      </c>
      <c r="AL108" s="46">
        <f>SUMIF(DRE!$A:$A,'Base CF'!$B108,DRE!AK:AK)</f>
        <v>1436292.16</v>
      </c>
      <c r="AM108" s="46">
        <f>SUMIF(DRE!$A:$A,'Base CF'!$B108,DRE!AL:AL)</f>
        <v>-382013.17</v>
      </c>
      <c r="AN108" s="46">
        <f>SUMIF(DRE!$A:$A,'Base CF'!$B108,DRE!AM:AM)</f>
        <v>983971.61</v>
      </c>
      <c r="AO108" s="46">
        <f>SUMIF(DRE!$A:$A,'Base CF'!$B108,DRE!AN:AN)</f>
        <v>418563.23</v>
      </c>
      <c r="AP108" s="46">
        <f>SUMIF(DRE!$A:$A,'Base CF'!$B108,DRE!AO:AO)</f>
        <v>462893.7</v>
      </c>
      <c r="AQ108" s="46">
        <f>SUMIF(DRE!$A:$A,'Base CF'!$B108,DRE!AP:AP)</f>
        <v>305214.12</v>
      </c>
      <c r="AR108" s="46">
        <f>SUMIF(DRE!$A:$A,'Base CF'!$B108,DRE!AQ:AQ)</f>
        <v>703035.43</v>
      </c>
      <c r="AS108" s="46">
        <f>SUMIF(DRE!$A:$A,'Base CF'!$B108,DRE!AR:AR)</f>
        <v>57925.88</v>
      </c>
      <c r="AT108" s="46">
        <f>SUMIF(DRE!$A:$A,'Base CF'!$B108,DRE!AS:AS)</f>
        <v>105910.45</v>
      </c>
      <c r="AU108" s="46">
        <f>SUMIF(DRE!$A:$A,'Base CF'!$B108,DRE!AT:AT)</f>
        <v>126996.25</v>
      </c>
      <c r="AV108" s="46">
        <f>SUMIF(DRE!$A:$A,'Base CF'!$B108,DRE!AU:AU)</f>
        <v>45355.83</v>
      </c>
      <c r="AW108" s="46">
        <f>SUMIF(DRE!$A:$A,'Base CF'!$B108,DRE!AV:AV)</f>
        <v>28524.71</v>
      </c>
      <c r="AX108" s="46">
        <f>SUMIF(DRE!$A:$A,'Base CF'!$B108,DRE!AW:AW)</f>
        <v>698914.1</v>
      </c>
      <c r="AY108" s="46">
        <f>SUMIF(DRE!$A:$A,'Base CF'!$B108,DRE!AX:AX)</f>
        <v>-140391.6</v>
      </c>
      <c r="AZ108" s="46">
        <f>SUMIF(DRE!$A:$A,'Base CF'!$B108,DRE!AY:AY)</f>
        <v>195200</v>
      </c>
      <c r="BA108" s="46">
        <f>SUMIF(DRE!$A:$A,'Base CF'!$B108,DRE!AZ:AZ)</f>
        <v>214554.95</v>
      </c>
      <c r="BB108" s="46">
        <f>SUMIF(DRE!$A:$A,'Base CF'!$B108,DRE!BA:BA)</f>
        <v>410637.59</v>
      </c>
      <c r="BC108" s="46">
        <f>SUMIF(DRE!$A:$A,'Base CF'!$B108,DRE!BB:BB)</f>
        <v>269930.94</v>
      </c>
      <c r="BD108" s="46">
        <f>SUMIF(DRE!$A:$A,'Base CF'!$B108,DRE!BC:BC)</f>
        <v>262740.69</v>
      </c>
      <c r="BE108" s="46">
        <f>SUMIF(DRE!$A:$A,'Base CF'!$B108,DRE!BD:BD)</f>
        <v>138218.74</v>
      </c>
      <c r="BF108" s="46">
        <f>SUMIF(DRE!$A:$A,'Base CF'!$B108,DRE!BE:BE)</f>
        <v>204634.29</v>
      </c>
      <c r="BG108" s="46">
        <f>SUMIF(DRE!$A:$A,'Base CF'!$B108,DRE!BF:BF)</f>
        <v>345569.9</v>
      </c>
      <c r="BH108" s="46">
        <f>SUMIF(DRE!$A:$A,'Base CF'!$B108,DRE!BG:BG)</f>
        <v>228120</v>
      </c>
      <c r="BI108" s="46">
        <f>SUMIF(DRE!$A:$A,'Base CF'!$B108,DRE!BH:BH)</f>
        <v>54638</v>
      </c>
      <c r="BJ108" s="46">
        <f>SUMIF(DRE!$A:$A,'Base CF'!$B108,DRE!BI:BI)</f>
        <v>142120</v>
      </c>
      <c r="BK108" s="46">
        <f>SUMIF(DRE!$A:$A,'Base CF'!$B108,DRE!BJ:BJ)</f>
        <v>108050</v>
      </c>
      <c r="BL108" s="46">
        <f>SUMIF(DRE!$A:$A,'Base CF'!$B108,DRE!BK:BK)</f>
        <v>86050</v>
      </c>
      <c r="BM108" s="46">
        <f>SUMIF(DRE!$A:$A,'Base CF'!$B108,DRE!BL:BL)</f>
        <v>126340</v>
      </c>
      <c r="BN108" s="46">
        <f>SUMIF(DRE!$A:$A,'Base CF'!$B108,DRE!BM:BM)</f>
        <v>363090</v>
      </c>
      <c r="BO108" s="46">
        <f>SUMIF(DRE!$A:$A,'Base CF'!$B108,DRE!BN:BN)</f>
        <v>199090</v>
      </c>
      <c r="BP108" s="46">
        <f>SUMIF(DRE!$A:$A,'Base CF'!$B108,DRE!BO:BO)</f>
        <v>123340</v>
      </c>
      <c r="BQ108" s="46">
        <f>SUMIF(DRE!$A:$A,'Base CF'!$B108,DRE!BP:BP)</f>
        <v>451590</v>
      </c>
      <c r="BR108" s="46">
        <f>SUMIF(DRE!$A:$A,'Base CF'!$B108,DRE!BQ:BQ)</f>
        <v>186090</v>
      </c>
      <c r="BS108" s="46">
        <f>SUMIF(DRE!$A:$A,'Base CF'!$B108,DRE!BR:BR)</f>
        <v>223840</v>
      </c>
      <c r="BT108" s="46">
        <f>SUMIF(DRE!$A:$A,'Base CF'!$B108,DRE!BS:BS)</f>
        <v>416590</v>
      </c>
      <c r="BU108" s="46">
        <f>SUMIF(DRE!$A:$A,'Base CF'!$B108,DRE!BT:BT)</f>
        <v>153090</v>
      </c>
      <c r="BV108" s="46">
        <f>SUMIF(DRE!$A:$A,'Base CF'!$B108,DRE!BU:BU)</f>
        <v>27340</v>
      </c>
      <c r="BW108" s="46">
        <f>SUMIF(DRE!$A:$A,'Base CF'!$B108,DRE!BV:BV)</f>
        <v>255542.13</v>
      </c>
      <c r="BX108" s="46">
        <f>SUMIF(DRE!$A:$A,'Base CF'!$B108,DRE!BW:BW)</f>
        <v>489262.13</v>
      </c>
      <c r="BY108" s="46">
        <f>SUMIF(DRE!$A:$A,'Base CF'!$B108,DRE!BX:BX)</f>
        <v>179622.13</v>
      </c>
      <c r="BZ108" s="46">
        <f>SUMIF(DRE!$A:$A,'Base CF'!$B108,DRE!BY:BY)</f>
        <v>279862.13</v>
      </c>
      <c r="CA108" s="46">
        <f>SUMIF(DRE!$A:$A,'Base CF'!$B108,DRE!BZ:BZ)</f>
        <v>218742.13</v>
      </c>
      <c r="CB108" s="46">
        <f>SUMIF(DRE!$A:$A,'Base CF'!$B108,DRE!CA:CA)</f>
        <v>326362.13</v>
      </c>
      <c r="CC108" s="46">
        <f>SUMIF(DRE!$A:$A,'Base CF'!$B108,DRE!CB:CB)</f>
        <v>297322.13</v>
      </c>
      <c r="CD108" s="46">
        <f>SUMIF(DRE!$A:$A,'Base CF'!$B108,DRE!CC:CC)</f>
        <v>202302.13</v>
      </c>
      <c r="CE108" s="46">
        <f>SUMIF(DRE!$A:$A,'Base CF'!$B108,DRE!CD:CD)</f>
        <v>70347.13</v>
      </c>
      <c r="CF108" s="46">
        <f>SUMIF(DRE!$A:$A,'Base CF'!$B108,DRE!CE:CE)</f>
        <v>361187.13</v>
      </c>
      <c r="CG108" s="46">
        <f>SUMIF(DRE!$A:$A,'Base CF'!$B108,DRE!CF:CF)</f>
        <v>78147.13</v>
      </c>
      <c r="CH108" s="46">
        <f>SUMIF(DRE!$A:$A,'Base CF'!$B108,DRE!CG:CG)</f>
        <v>42187.13</v>
      </c>
      <c r="CI108" s="46">
        <f>SUMIF(DRE!$A:$A,'Base CF'!$B108,DRE!CH:CH)</f>
        <v>354154.88</v>
      </c>
      <c r="CJ108" s="46">
        <f>SUMIF(DRE!$A:$A,'Base CF'!$B108,DRE!CI:CI)</f>
        <v>537849.88</v>
      </c>
      <c r="CK108" s="46">
        <f>SUMIF(DRE!$A:$A,'Base CF'!$B108,DRE!CJ:CJ)</f>
        <v>293759.88</v>
      </c>
      <c r="CL108" s="46">
        <f>SUMIF(DRE!$A:$A,'Base CF'!$B108,DRE!CK:CK)</f>
        <v>372387.38</v>
      </c>
      <c r="CM108" s="46">
        <f>SUMIF(DRE!$A:$A,'Base CF'!$B108,DRE!CL:CL)</f>
        <v>330979.88</v>
      </c>
      <c r="CN108" s="46">
        <f>SUMIF(DRE!$A:$A,'Base CF'!$B108,DRE!CM:CM)</f>
        <v>446137.38</v>
      </c>
      <c r="CO108" s="46">
        <f>SUMIF(DRE!$A:$A,'Base CF'!$B108,DRE!CN:CN)</f>
        <v>387459.88</v>
      </c>
      <c r="CP108" s="46">
        <f>SUMIF(DRE!$A:$A,'Base CF'!$B108,DRE!CO:CO)</f>
        <v>397402.38</v>
      </c>
      <c r="CQ108" s="46">
        <f>SUMIF(DRE!$A:$A,'Base CF'!$B108,DRE!CP:CP)</f>
        <v>229159.88</v>
      </c>
      <c r="CR108" s="46">
        <f>SUMIF(DRE!$A:$A,'Base CF'!$B108,DRE!CQ:CQ)</f>
        <v>496137.38</v>
      </c>
      <c r="CS108" s="46">
        <f>SUMIF(DRE!$A:$A,'Base CF'!$B108,DRE!CR:CR)</f>
        <v>242209.88</v>
      </c>
      <c r="CT108" s="46">
        <f>SUMIF(DRE!$A:$A,'Base CF'!$B108,DRE!CS:CS)</f>
        <v>212512.38</v>
      </c>
      <c r="CU108" s="46">
        <f>SUMIF(DRE!$A:$A,'Base CF'!$B108,DRE!CT:CT)</f>
        <v>200404.68</v>
      </c>
      <c r="CV108" s="46">
        <f>SUMIF(DRE!$A:$A,'Base CF'!$B108,DRE!CU:CU)</f>
        <v>453696.68</v>
      </c>
      <c r="CW108" s="46">
        <f>SUMIF(DRE!$A:$A,'Base CF'!$B108,DRE!CV:CV)</f>
        <v>112592.68</v>
      </c>
      <c r="CX108" s="46">
        <f>SUMIF(DRE!$A:$A,'Base CF'!$B108,DRE!CW:CW)</f>
        <v>231706.68</v>
      </c>
      <c r="CY108" s="46">
        <f>SUMIF(DRE!$A:$A,'Base CF'!$B108,DRE!CX:CX)</f>
        <v>152624.68</v>
      </c>
      <c r="CZ108" s="46">
        <f>SUMIF(DRE!$A:$A,'Base CF'!$B108,DRE!CY:CY)</f>
        <v>352106.68</v>
      </c>
      <c r="DA108" s="46">
        <f>SUMIF(DRE!$A:$A,'Base CF'!$B108,DRE!CZ:CZ)</f>
        <v>262912.68</v>
      </c>
      <c r="DB108" s="46">
        <f>SUMIF(DRE!$A:$A,'Base CF'!$B108,DRE!DA:DA)</f>
        <v>284390.68</v>
      </c>
      <c r="DC108" s="46">
        <f>SUMIF(DRE!$A:$A,'Base CF'!$B108,DRE!DB:DB)</f>
        <v>62432.68</v>
      </c>
      <c r="DD108" s="46">
        <f>SUMIF(DRE!$A:$A,'Base CF'!$B108,DRE!DC:DC)</f>
        <v>402106.68</v>
      </c>
      <c r="DE108" s="46">
        <f>SUMIF(DRE!$A:$A,'Base CF'!$B108,DRE!DD:DD)</f>
        <v>82512.679999999993</v>
      </c>
      <c r="DF108" s="46">
        <f>SUMIF(DRE!$A:$A,'Base CF'!$B108,DRE!DE:DE)</f>
        <v>30606.68</v>
      </c>
    </row>
    <row r="109" spans="1:110" outlineLevel="1">
      <c r="B109" s="37" t="s">
        <v>182</v>
      </c>
      <c r="C109" s="46">
        <f>SUMIF(DRE!$A:$A,'Base CF'!$B109,DRE!B:B)</f>
        <v>104178.35</v>
      </c>
      <c r="D109" s="46">
        <f>SUMIF(DRE!$A:$A,'Base CF'!$B109,DRE!C:C)</f>
        <v>72687.100000000006</v>
      </c>
      <c r="E109" s="46">
        <f>SUMIF(DRE!$A:$A,'Base CF'!$B109,DRE!D:D)</f>
        <v>154793.07</v>
      </c>
      <c r="F109" s="46">
        <f>SUMIF(DRE!$A:$A,'Base CF'!$B109,DRE!E:E)</f>
        <v>48711.49</v>
      </c>
      <c r="G109" s="46">
        <f>SUMIF(DRE!$A:$A,'Base CF'!$B109,DRE!F:F)</f>
        <v>169194.18</v>
      </c>
      <c r="H109" s="46">
        <f>SUMIF(DRE!$A:$A,'Base CF'!$B109,DRE!G:G)</f>
        <v>21529.07</v>
      </c>
      <c r="I109" s="46">
        <f>SUMIF(DRE!$A:$A,'Base CF'!$B109,DRE!H:H)</f>
        <v>35990.550000000003</v>
      </c>
      <c r="J109" s="46">
        <f>SUMIF(DRE!$A:$A,'Base CF'!$B109,DRE!I:I)</f>
        <v>33770.410000000003</v>
      </c>
      <c r="K109" s="46">
        <f>SUMIF(DRE!$A:$A,'Base CF'!$B109,DRE!J:J)</f>
        <v>60198.34</v>
      </c>
      <c r="L109" s="46">
        <f>SUMIF(DRE!$A:$A,'Base CF'!$B109,DRE!K:K)</f>
        <v>72250.390000000014</v>
      </c>
      <c r="M109" s="46">
        <f>SUMIF(DRE!$A:$A,'Base CF'!$B109,DRE!L:L)</f>
        <v>36248.25</v>
      </c>
      <c r="N109" s="46">
        <f>SUMIF(DRE!$A:$A,'Base CF'!$B109,DRE!M:M)</f>
        <v>40511.01</v>
      </c>
      <c r="O109" s="46">
        <f>SUMIF(DRE!$A:$A,'Base CF'!$B109,DRE!N:N)</f>
        <v>43723.350000000006</v>
      </c>
      <c r="P109" s="46">
        <f>SUMIF(DRE!$A:$A,'Base CF'!$B109,DRE!O:O)</f>
        <v>57736.649999999994</v>
      </c>
      <c r="Q109" s="46">
        <f>SUMIF(DRE!$A:$A,'Base CF'!$B109,DRE!P:P)</f>
        <v>86707.219999999987</v>
      </c>
      <c r="R109" s="46">
        <f>SUMIF(DRE!$A:$A,'Base CF'!$B109,DRE!Q:Q)</f>
        <v>60424.67</v>
      </c>
      <c r="S109" s="46">
        <f>SUMIF(DRE!$A:$A,'Base CF'!$B109,DRE!R:R)</f>
        <v>64761.850000000006</v>
      </c>
      <c r="T109" s="46">
        <f>SUMIF(DRE!$A:$A,'Base CF'!$B109,DRE!S:S)</f>
        <v>49567.63</v>
      </c>
      <c r="U109" s="46">
        <f>SUMIF(DRE!$A:$A,'Base CF'!$B109,DRE!T:T)</f>
        <v>17088.23</v>
      </c>
      <c r="V109" s="46">
        <f>SUMIF(DRE!$A:$A,'Base CF'!$B109,DRE!U:U)</f>
        <v>54169.440000000002</v>
      </c>
      <c r="W109" s="46">
        <f>SUMIF(DRE!$A:$A,'Base CF'!$B109,DRE!V:V)</f>
        <v>134640.75</v>
      </c>
      <c r="X109" s="46">
        <f>SUMIF(DRE!$A:$A,'Base CF'!$B109,DRE!W:W)</f>
        <v>75163.520000000004</v>
      </c>
      <c r="Y109" s="46">
        <f>SUMIF(DRE!$A:$A,'Base CF'!$B109,DRE!X:X)</f>
        <v>11810.279999999999</v>
      </c>
      <c r="Z109" s="46">
        <f>SUMIF(DRE!$A:$A,'Base CF'!$B109,DRE!Y:Y)</f>
        <v>188495.31</v>
      </c>
      <c r="AA109" s="46">
        <f>SUMIF(DRE!$A:$A,'Base CF'!$B109,DRE!Z:Z)</f>
        <v>18925.509999999998</v>
      </c>
      <c r="AB109" s="46">
        <f>SUMIF(DRE!$A:$A,'Base CF'!$B109,DRE!AA:AA)</f>
        <v>19271.61</v>
      </c>
      <c r="AC109" s="46">
        <f>SUMIF(DRE!$A:$A,'Base CF'!$B109,DRE!AB:AB)</f>
        <v>44716.33</v>
      </c>
      <c r="AD109" s="46">
        <f>SUMIF(DRE!$A:$A,'Base CF'!$B109,DRE!AC:AC)</f>
        <v>5898.01</v>
      </c>
      <c r="AE109" s="46">
        <f>SUMIF(DRE!$A:$A,'Base CF'!$B109,DRE!AD:AD)</f>
        <v>22066.989999999998</v>
      </c>
      <c r="AF109" s="46">
        <f>SUMIF(DRE!$A:$A,'Base CF'!$B109,DRE!AE:AE)</f>
        <v>5981.25</v>
      </c>
      <c r="AG109" s="46">
        <f>SUMIF(DRE!$A:$A,'Base CF'!$B109,DRE!AF:AF)</f>
        <v>45692.82</v>
      </c>
      <c r="AH109" s="46">
        <f>SUMIF(DRE!$A:$A,'Base CF'!$B109,DRE!AG:AG)</f>
        <v>42927.1</v>
      </c>
      <c r="AI109" s="46">
        <f>SUMIF(DRE!$A:$A,'Base CF'!$B109,DRE!AH:AH)</f>
        <v>13220.65</v>
      </c>
      <c r="AJ109" s="46">
        <f>SUMIF(DRE!$A:$A,'Base CF'!$B109,DRE!AI:AI)</f>
        <v>18294.629999999997</v>
      </c>
      <c r="AK109" s="46">
        <f>SUMIF(DRE!$A:$A,'Base CF'!$B109,DRE!AJ:AJ)</f>
        <v>37695.629999999997</v>
      </c>
      <c r="AL109" s="46">
        <f>SUMIF(DRE!$A:$A,'Base CF'!$B109,DRE!AK:AK)</f>
        <v>28929.239999999998</v>
      </c>
      <c r="AM109" s="46">
        <f>SUMIF(DRE!$A:$A,'Base CF'!$B109,DRE!AL:AL)</f>
        <v>63633.34</v>
      </c>
      <c r="AN109" s="46">
        <f>SUMIF(DRE!$A:$A,'Base CF'!$B109,DRE!AM:AM)</f>
        <v>12145.76</v>
      </c>
      <c r="AO109" s="46">
        <f>SUMIF(DRE!$A:$A,'Base CF'!$B109,DRE!AN:AN)</f>
        <v>20801.59</v>
      </c>
      <c r="AP109" s="46">
        <f>SUMIF(DRE!$A:$A,'Base CF'!$B109,DRE!AO:AO)</f>
        <v>10238.299999999999</v>
      </c>
      <c r="AQ109" s="46">
        <f>SUMIF(DRE!$A:$A,'Base CF'!$B109,DRE!AP:AP)</f>
        <v>13583.97</v>
      </c>
      <c r="AR109" s="46">
        <f>SUMIF(DRE!$A:$A,'Base CF'!$B109,DRE!AQ:AQ)</f>
        <v>26173.919999999998</v>
      </c>
      <c r="AS109" s="46">
        <f>SUMIF(DRE!$A:$A,'Base CF'!$B109,DRE!AR:AR)</f>
        <v>28779</v>
      </c>
      <c r="AT109" s="46">
        <f>SUMIF(DRE!$A:$A,'Base CF'!$B109,DRE!AS:AS)</f>
        <v>21524.32</v>
      </c>
      <c r="AU109" s="46">
        <f>SUMIF(DRE!$A:$A,'Base CF'!$B109,DRE!AT:AT)</f>
        <v>70323.19</v>
      </c>
      <c r="AV109" s="46">
        <f>SUMIF(DRE!$A:$A,'Base CF'!$B109,DRE!AU:AU)</f>
        <v>16591.72</v>
      </c>
      <c r="AW109" s="46">
        <f>SUMIF(DRE!$A:$A,'Base CF'!$B109,DRE!AV:AV)</f>
        <v>31866.6</v>
      </c>
      <c r="AX109" s="46">
        <f>SUMIF(DRE!$A:$A,'Base CF'!$B109,DRE!AW:AW)</f>
        <v>302343.90000000002</v>
      </c>
      <c r="AY109" s="46">
        <f>SUMIF(DRE!$A:$A,'Base CF'!$B109,DRE!AX:AX)</f>
        <v>-1447.7</v>
      </c>
      <c r="AZ109" s="46">
        <f>SUMIF(DRE!$A:$A,'Base CF'!$B109,DRE!AY:AY)</f>
        <v>66604.160000000003</v>
      </c>
      <c r="BA109" s="46">
        <f>SUMIF(DRE!$A:$A,'Base CF'!$B109,DRE!AZ:AZ)</f>
        <v>135776.16</v>
      </c>
      <c r="BB109" s="46">
        <f>SUMIF(DRE!$A:$A,'Base CF'!$B109,DRE!BA:BA)</f>
        <v>-88759.87</v>
      </c>
      <c r="BC109" s="46">
        <f>SUMIF(DRE!$A:$A,'Base CF'!$B109,DRE!BB:BB)</f>
        <v>73681.59</v>
      </c>
      <c r="BD109" s="46">
        <f>SUMIF(DRE!$A:$A,'Base CF'!$B109,DRE!BC:BC)</f>
        <v>55099.3</v>
      </c>
      <c r="BE109" s="46">
        <f>SUMIF(DRE!$A:$A,'Base CF'!$B109,DRE!BD:BD)</f>
        <v>85946.880000000005</v>
      </c>
      <c r="BF109" s="46">
        <f>SUMIF(DRE!$A:$A,'Base CF'!$B109,DRE!BE:BE)</f>
        <v>42673.15</v>
      </c>
      <c r="BG109" s="46">
        <f>SUMIF(DRE!$A:$A,'Base CF'!$B109,DRE!BF:BF)</f>
        <v>51368</v>
      </c>
      <c r="BH109" s="46">
        <f>SUMIF(DRE!$A:$A,'Base CF'!$B109,DRE!BG:BG)</f>
        <v>8000</v>
      </c>
      <c r="BI109" s="46">
        <f>SUMIF(DRE!$A:$A,'Base CF'!$B109,DRE!BH:BH)</f>
        <v>28000</v>
      </c>
      <c r="BJ109" s="46">
        <f>SUMIF(DRE!$A:$A,'Base CF'!$B109,DRE!BI:BI)</f>
        <v>53001.65</v>
      </c>
      <c r="BK109" s="46">
        <f>SUMIF(DRE!$A:$A,'Base CF'!$B109,DRE!BJ:BJ)</f>
        <v>0</v>
      </c>
      <c r="BL109" s="46">
        <f>SUMIF(DRE!$A:$A,'Base CF'!$B109,DRE!BK:BK)</f>
        <v>0</v>
      </c>
      <c r="BM109" s="46">
        <f>SUMIF(DRE!$A:$A,'Base CF'!$B109,DRE!BL:BL)</f>
        <v>0</v>
      </c>
      <c r="BN109" s="46">
        <f>SUMIF(DRE!$A:$A,'Base CF'!$B109,DRE!BM:BM)</f>
        <v>0</v>
      </c>
      <c r="BO109" s="46">
        <f>SUMIF(DRE!$A:$A,'Base CF'!$B109,DRE!BN:BN)</f>
        <v>5000</v>
      </c>
      <c r="BP109" s="46">
        <f>SUMIF(DRE!$A:$A,'Base CF'!$B109,DRE!BO:BO)</f>
        <v>5000</v>
      </c>
      <c r="BQ109" s="46">
        <f>SUMIF(DRE!$A:$A,'Base CF'!$B109,DRE!BP:BP)</f>
        <v>0</v>
      </c>
      <c r="BR109" s="46">
        <f>SUMIF(DRE!$A:$A,'Base CF'!$B109,DRE!BQ:BQ)</f>
        <v>5000</v>
      </c>
      <c r="BS109" s="46">
        <f>SUMIF(DRE!$A:$A,'Base CF'!$B109,DRE!BR:BR)</f>
        <v>5000</v>
      </c>
      <c r="BT109" s="46">
        <f>SUMIF(DRE!$A:$A,'Base CF'!$B109,DRE!BS:BS)</f>
        <v>0</v>
      </c>
      <c r="BU109" s="46">
        <f>SUMIF(DRE!$A:$A,'Base CF'!$B109,DRE!BT:BT)</f>
        <v>0</v>
      </c>
      <c r="BV109" s="46">
        <f>SUMIF(DRE!$A:$A,'Base CF'!$B109,DRE!BU:BU)</f>
        <v>0</v>
      </c>
      <c r="BW109" s="46">
        <f>SUMIF(DRE!$A:$A,'Base CF'!$B109,DRE!BV:BV)</f>
        <v>0</v>
      </c>
      <c r="BX109" s="46">
        <f>SUMIF(DRE!$A:$A,'Base CF'!$B109,DRE!BW:BW)</f>
        <v>0</v>
      </c>
      <c r="BY109" s="46">
        <f>SUMIF(DRE!$A:$A,'Base CF'!$B109,DRE!BX:BX)</f>
        <v>5001.1000000000004</v>
      </c>
      <c r="BZ109" s="46">
        <f>SUMIF(DRE!$A:$A,'Base CF'!$B109,DRE!BY:BY)</f>
        <v>0</v>
      </c>
      <c r="CA109" s="46">
        <f>SUMIF(DRE!$A:$A,'Base CF'!$B109,DRE!BZ:BZ)</f>
        <v>5000</v>
      </c>
      <c r="CB109" s="46">
        <f>SUMIF(DRE!$A:$A,'Base CF'!$B109,DRE!CA:CA)</f>
        <v>5000</v>
      </c>
      <c r="CC109" s="46">
        <f>SUMIF(DRE!$A:$A,'Base CF'!$B109,DRE!CB:CB)</f>
        <v>0</v>
      </c>
      <c r="CD109" s="46">
        <f>SUMIF(DRE!$A:$A,'Base CF'!$B109,DRE!CC:CC)</f>
        <v>5000</v>
      </c>
      <c r="CE109" s="46">
        <f>SUMIF(DRE!$A:$A,'Base CF'!$B109,DRE!CD:CD)</f>
        <v>5000</v>
      </c>
      <c r="CF109" s="46">
        <f>SUMIF(DRE!$A:$A,'Base CF'!$B109,DRE!CE:CE)</f>
        <v>0</v>
      </c>
      <c r="CG109" s="46">
        <f>SUMIF(DRE!$A:$A,'Base CF'!$B109,DRE!CF:CF)</f>
        <v>0</v>
      </c>
      <c r="CH109" s="46">
        <f>SUMIF(DRE!$A:$A,'Base CF'!$B109,DRE!CG:CG)</f>
        <v>0</v>
      </c>
      <c r="CI109" s="46">
        <f>SUMIF(DRE!$A:$A,'Base CF'!$B109,DRE!CH:CH)</f>
        <v>0</v>
      </c>
      <c r="CJ109" s="46">
        <f>SUMIF(DRE!$A:$A,'Base CF'!$B109,DRE!CI:CI)</f>
        <v>0</v>
      </c>
      <c r="CK109" s="46">
        <f>SUMIF(DRE!$A:$A,'Base CF'!$B109,DRE!CJ:CJ)</f>
        <v>5001.1400000000003</v>
      </c>
      <c r="CL109" s="46">
        <f>SUMIF(DRE!$A:$A,'Base CF'!$B109,DRE!CK:CK)</f>
        <v>0</v>
      </c>
      <c r="CM109" s="46">
        <f>SUMIF(DRE!$A:$A,'Base CF'!$B109,DRE!CL:CL)</f>
        <v>5000</v>
      </c>
      <c r="CN109" s="46">
        <f>SUMIF(DRE!$A:$A,'Base CF'!$B109,DRE!CM:CM)</f>
        <v>5000</v>
      </c>
      <c r="CO109" s="46">
        <f>SUMIF(DRE!$A:$A,'Base CF'!$B109,DRE!CN:CN)</f>
        <v>0</v>
      </c>
      <c r="CP109" s="46">
        <f>SUMIF(DRE!$A:$A,'Base CF'!$B109,DRE!CO:CO)</f>
        <v>5000</v>
      </c>
      <c r="CQ109" s="46">
        <f>SUMIF(DRE!$A:$A,'Base CF'!$B109,DRE!CP:CP)</f>
        <v>5000</v>
      </c>
      <c r="CR109" s="46">
        <f>SUMIF(DRE!$A:$A,'Base CF'!$B109,DRE!CQ:CQ)</f>
        <v>0</v>
      </c>
      <c r="CS109" s="46">
        <f>SUMIF(DRE!$A:$A,'Base CF'!$B109,DRE!CR:CR)</f>
        <v>0</v>
      </c>
      <c r="CT109" s="46">
        <f>SUMIF(DRE!$A:$A,'Base CF'!$B109,DRE!CS:CS)</f>
        <v>0</v>
      </c>
      <c r="CU109" s="46">
        <f>SUMIF(DRE!$A:$A,'Base CF'!$B109,DRE!CT:CT)</f>
        <v>0</v>
      </c>
      <c r="CV109" s="46">
        <f>SUMIF(DRE!$A:$A,'Base CF'!$B109,DRE!CU:CU)</f>
        <v>0</v>
      </c>
      <c r="CW109" s="46">
        <f>SUMIF(DRE!$A:$A,'Base CF'!$B109,DRE!CV:CV)</f>
        <v>5000</v>
      </c>
      <c r="CX109" s="46">
        <f>SUMIF(DRE!$A:$A,'Base CF'!$B109,DRE!CW:CW)</f>
        <v>0</v>
      </c>
      <c r="CY109" s="46">
        <f>SUMIF(DRE!$A:$A,'Base CF'!$B109,DRE!CX:CX)</f>
        <v>5000</v>
      </c>
      <c r="CZ109" s="46">
        <f>SUMIF(DRE!$A:$A,'Base CF'!$B109,DRE!CY:CY)</f>
        <v>5000</v>
      </c>
      <c r="DA109" s="46">
        <f>SUMIF(DRE!$A:$A,'Base CF'!$B109,DRE!CZ:CZ)</f>
        <v>0</v>
      </c>
      <c r="DB109" s="46">
        <f>SUMIF(DRE!$A:$A,'Base CF'!$B109,DRE!DA:DA)</f>
        <v>5000</v>
      </c>
      <c r="DC109" s="46">
        <f>SUMIF(DRE!$A:$A,'Base CF'!$B109,DRE!DB:DB)</f>
        <v>5000</v>
      </c>
      <c r="DD109" s="46">
        <f>SUMIF(DRE!$A:$A,'Base CF'!$B109,DRE!DC:DC)</f>
        <v>0</v>
      </c>
      <c r="DE109" s="46">
        <f>SUMIF(DRE!$A:$A,'Base CF'!$B109,DRE!DD:DD)</f>
        <v>0</v>
      </c>
      <c r="DF109" s="46">
        <f>SUMIF(DRE!$A:$A,'Base CF'!$B109,DRE!DE:DE)</f>
        <v>0</v>
      </c>
    </row>
    <row r="110" spans="1:110" outlineLevel="1">
      <c r="B110" s="37" t="s">
        <v>183</v>
      </c>
      <c r="C110" s="46">
        <f>SUMIF(DRE!$A:$A,'Base CF'!$B110,DRE!B:B)</f>
        <v>4579.92</v>
      </c>
      <c r="D110" s="46">
        <f>SUMIF(DRE!$A:$A,'Base CF'!$B110,DRE!C:C)</f>
        <v>1028.47</v>
      </c>
      <c r="E110" s="46">
        <f>SUMIF(DRE!$A:$A,'Base CF'!$B110,DRE!D:D)</f>
        <v>16951.12</v>
      </c>
      <c r="F110" s="46">
        <f>SUMIF(DRE!$A:$A,'Base CF'!$B110,DRE!E:E)</f>
        <v>26029.03</v>
      </c>
      <c r="G110" s="46">
        <f>SUMIF(DRE!$A:$A,'Base CF'!$B110,DRE!F:F)</f>
        <v>6708.16</v>
      </c>
      <c r="H110" s="46">
        <f>SUMIF(DRE!$A:$A,'Base CF'!$B110,DRE!G:G)</f>
        <v>11747.88</v>
      </c>
      <c r="I110" s="46">
        <f>SUMIF(DRE!$A:$A,'Base CF'!$B110,DRE!H:H)</f>
        <v>20226.84</v>
      </c>
      <c r="J110" s="46">
        <f>SUMIF(DRE!$A:$A,'Base CF'!$B110,DRE!I:I)</f>
        <v>4898.08</v>
      </c>
      <c r="K110" s="46">
        <f>SUMIF(DRE!$A:$A,'Base CF'!$B110,DRE!J:J)</f>
        <v>39725.919999999998</v>
      </c>
      <c r="L110" s="46">
        <f>SUMIF(DRE!$A:$A,'Base CF'!$B110,DRE!K:K)</f>
        <v>9399.7999999999993</v>
      </c>
      <c r="M110" s="46">
        <f>SUMIF(DRE!$A:$A,'Base CF'!$B110,DRE!L:L)</f>
        <v>11006.39</v>
      </c>
      <c r="N110" s="46">
        <f>SUMIF(DRE!$A:$A,'Base CF'!$B110,DRE!M:M)</f>
        <v>9155.67</v>
      </c>
      <c r="O110" s="46">
        <f>SUMIF(DRE!$A:$A,'Base CF'!$B110,DRE!N:N)</f>
        <v>5485.91</v>
      </c>
      <c r="P110" s="46">
        <f>SUMIF(DRE!$A:$A,'Base CF'!$B110,DRE!O:O)</f>
        <v>12837.880000000001</v>
      </c>
      <c r="Q110" s="46">
        <f>SUMIF(DRE!$A:$A,'Base CF'!$B110,DRE!P:P)</f>
        <v>19862.91</v>
      </c>
      <c r="R110" s="46">
        <f>SUMIF(DRE!$A:$A,'Base CF'!$B110,DRE!Q:Q)</f>
        <v>27636.369999999995</v>
      </c>
      <c r="S110" s="46">
        <f>SUMIF(DRE!$A:$A,'Base CF'!$B110,DRE!R:R)</f>
        <v>33439.450000000004</v>
      </c>
      <c r="T110" s="46">
        <f>SUMIF(DRE!$A:$A,'Base CF'!$B110,DRE!S:S)</f>
        <v>9679.82</v>
      </c>
      <c r="U110" s="46">
        <f>SUMIF(DRE!$A:$A,'Base CF'!$B110,DRE!T:T)</f>
        <v>13260.9</v>
      </c>
      <c r="V110" s="46">
        <f>SUMIF(DRE!$A:$A,'Base CF'!$B110,DRE!U:U)</f>
        <v>52050.96</v>
      </c>
      <c r="W110" s="46">
        <f>SUMIF(DRE!$A:$A,'Base CF'!$B110,DRE!V:V)</f>
        <v>25960.36</v>
      </c>
      <c r="X110" s="46">
        <f>SUMIF(DRE!$A:$A,'Base CF'!$B110,DRE!W:W)</f>
        <v>67826.98000000001</v>
      </c>
      <c r="Y110" s="46">
        <f>SUMIF(DRE!$A:$A,'Base CF'!$B110,DRE!X:X)</f>
        <v>65611.38</v>
      </c>
      <c r="Z110" s="46">
        <f>SUMIF(DRE!$A:$A,'Base CF'!$B110,DRE!Y:Y)</f>
        <v>18666.400000000001</v>
      </c>
      <c r="AA110" s="46">
        <f>SUMIF(DRE!$A:$A,'Base CF'!$B110,DRE!Z:Z)</f>
        <v>593.30000000000018</v>
      </c>
      <c r="AB110" s="46">
        <f>SUMIF(DRE!$A:$A,'Base CF'!$B110,DRE!AA:AA)</f>
        <v>27350.190000000002</v>
      </c>
      <c r="AC110" s="46">
        <f>SUMIF(DRE!$A:$A,'Base CF'!$B110,DRE!AB:AB)</f>
        <v>32096.959999999999</v>
      </c>
      <c r="AD110" s="46">
        <f>SUMIF(DRE!$A:$A,'Base CF'!$B110,DRE!AC:AC)</f>
        <v>5056.2</v>
      </c>
      <c r="AE110" s="46">
        <f>SUMIF(DRE!$A:$A,'Base CF'!$B110,DRE!AD:AD)</f>
        <v>25631.35</v>
      </c>
      <c r="AF110" s="46">
        <f>SUMIF(DRE!$A:$A,'Base CF'!$B110,DRE!AE:AE)</f>
        <v>25439.79</v>
      </c>
      <c r="AG110" s="46">
        <f>SUMIF(DRE!$A:$A,'Base CF'!$B110,DRE!AF:AF)</f>
        <v>14852.970000000001</v>
      </c>
      <c r="AH110" s="46">
        <f>SUMIF(DRE!$A:$A,'Base CF'!$B110,DRE!AG:AG)</f>
        <v>11402.68</v>
      </c>
      <c r="AI110" s="46">
        <f>SUMIF(DRE!$A:$A,'Base CF'!$B110,DRE!AH:AH)</f>
        <v>11636.08</v>
      </c>
      <c r="AJ110" s="46">
        <f>SUMIF(DRE!$A:$A,'Base CF'!$B110,DRE!AI:AI)</f>
        <v>13551.45</v>
      </c>
      <c r="AK110" s="46">
        <f>SUMIF(DRE!$A:$A,'Base CF'!$B110,DRE!AJ:AJ)</f>
        <v>4678.5200000000004</v>
      </c>
      <c r="AL110" s="46">
        <f>SUMIF(DRE!$A:$A,'Base CF'!$B110,DRE!AK:AK)</f>
        <v>52982.87</v>
      </c>
      <c r="AM110" s="46">
        <f>SUMIF(DRE!$A:$A,'Base CF'!$B110,DRE!AL:AL)</f>
        <v>2388.48</v>
      </c>
      <c r="AN110" s="46">
        <f>SUMIF(DRE!$A:$A,'Base CF'!$B110,DRE!AM:AM)</f>
        <v>11393.28</v>
      </c>
      <c r="AO110" s="46">
        <f>SUMIF(DRE!$A:$A,'Base CF'!$B110,DRE!AN:AN)</f>
        <v>19483.16</v>
      </c>
      <c r="AP110" s="46">
        <f>SUMIF(DRE!$A:$A,'Base CF'!$B110,DRE!AO:AO)</f>
        <v>7865.15</v>
      </c>
      <c r="AQ110" s="46">
        <f>SUMIF(DRE!$A:$A,'Base CF'!$B110,DRE!AP:AP)</f>
        <v>29403.22</v>
      </c>
      <c r="AR110" s="46">
        <f>SUMIF(DRE!$A:$A,'Base CF'!$B110,DRE!AQ:AQ)</f>
        <v>42524.32</v>
      </c>
      <c r="AS110" s="46">
        <f>SUMIF(DRE!$A:$A,'Base CF'!$B110,DRE!AR:AR)</f>
        <v>666.6</v>
      </c>
      <c r="AT110" s="46">
        <f>SUMIF(DRE!$A:$A,'Base CF'!$B110,DRE!AS:AS)</f>
        <v>9525.0400000000009</v>
      </c>
      <c r="AU110" s="46">
        <f>SUMIF(DRE!$A:$A,'Base CF'!$B110,DRE!AT:AT)</f>
        <v>2155.92</v>
      </c>
      <c r="AV110" s="46">
        <f>SUMIF(DRE!$A:$A,'Base CF'!$B110,DRE!AU:AU)</f>
        <v>10076.83</v>
      </c>
      <c r="AW110" s="46">
        <f>SUMIF(DRE!$A:$A,'Base CF'!$B110,DRE!AV:AV)</f>
        <v>5865.84</v>
      </c>
      <c r="AX110" s="46">
        <f>SUMIF(DRE!$A:$A,'Base CF'!$B110,DRE!AW:AW)</f>
        <v>57141.94</v>
      </c>
      <c r="AY110" s="46">
        <f>SUMIF(DRE!$A:$A,'Base CF'!$B110,DRE!AX:AX)</f>
        <v>-5409.53</v>
      </c>
      <c r="AZ110" s="46">
        <f>SUMIF(DRE!$A:$A,'Base CF'!$B110,DRE!AY:AY)</f>
        <v>5609.94</v>
      </c>
      <c r="BA110" s="46">
        <f>SUMIF(DRE!$A:$A,'Base CF'!$B110,DRE!AZ:AZ)</f>
        <v>8551.82</v>
      </c>
      <c r="BB110" s="46">
        <f>SUMIF(DRE!$A:$A,'Base CF'!$B110,DRE!BA:BA)</f>
        <v>4165.24</v>
      </c>
      <c r="BC110" s="46">
        <f>SUMIF(DRE!$A:$A,'Base CF'!$B110,DRE!BB:BB)</f>
        <v>25131.79</v>
      </c>
      <c r="BD110" s="46">
        <f>SUMIF(DRE!$A:$A,'Base CF'!$B110,DRE!BC:BC)</f>
        <v>5924.38</v>
      </c>
      <c r="BE110" s="46">
        <f>SUMIF(DRE!$A:$A,'Base CF'!$B110,DRE!BD:BD)</f>
        <v>8852.9599999999991</v>
      </c>
      <c r="BF110" s="46">
        <f>SUMIF(DRE!$A:$A,'Base CF'!$B110,DRE!BE:BE)</f>
        <v>2835.02</v>
      </c>
      <c r="BG110" s="46">
        <f>SUMIF(DRE!$A:$A,'Base CF'!$B110,DRE!BF:BF)</f>
        <v>52506</v>
      </c>
      <c r="BH110" s="46">
        <f>SUMIF(DRE!$A:$A,'Base CF'!$B110,DRE!BG:BG)</f>
        <v>24000</v>
      </c>
      <c r="BI110" s="46">
        <f>SUMIF(DRE!$A:$A,'Base CF'!$B110,DRE!BH:BH)</f>
        <v>24000</v>
      </c>
      <c r="BJ110" s="46">
        <f>SUMIF(DRE!$A:$A,'Base CF'!$B110,DRE!BI:BI)</f>
        <v>24000</v>
      </c>
      <c r="BK110" s="46">
        <f>SUMIF(DRE!$A:$A,'Base CF'!$B110,DRE!BJ:BJ)</f>
        <v>24900</v>
      </c>
      <c r="BL110" s="46">
        <f>SUMIF(DRE!$A:$A,'Base CF'!$B110,DRE!BK:BK)</f>
        <v>15400</v>
      </c>
      <c r="BM110" s="46">
        <f>SUMIF(DRE!$A:$A,'Base CF'!$B110,DRE!BL:BL)</f>
        <v>24900</v>
      </c>
      <c r="BN110" s="46">
        <f>SUMIF(DRE!$A:$A,'Base CF'!$B110,DRE!BM:BM)</f>
        <v>15400</v>
      </c>
      <c r="BO110" s="46">
        <f>SUMIF(DRE!$A:$A,'Base CF'!$B110,DRE!BN:BN)</f>
        <v>24900</v>
      </c>
      <c r="BP110" s="46">
        <f>SUMIF(DRE!$A:$A,'Base CF'!$B110,DRE!BO:BO)</f>
        <v>15400</v>
      </c>
      <c r="BQ110" s="46">
        <f>SUMIF(DRE!$A:$A,'Base CF'!$B110,DRE!BP:BP)</f>
        <v>24900</v>
      </c>
      <c r="BR110" s="46">
        <f>SUMIF(DRE!$A:$A,'Base CF'!$B110,DRE!BQ:BQ)</f>
        <v>24900</v>
      </c>
      <c r="BS110" s="46">
        <f>SUMIF(DRE!$A:$A,'Base CF'!$B110,DRE!BR:BR)</f>
        <v>24900</v>
      </c>
      <c r="BT110" s="46">
        <f>SUMIF(DRE!$A:$A,'Base CF'!$B110,DRE!BS:BS)</f>
        <v>24900</v>
      </c>
      <c r="BU110" s="46">
        <f>SUMIF(DRE!$A:$A,'Base CF'!$B110,DRE!BT:BT)</f>
        <v>24900</v>
      </c>
      <c r="BV110" s="46">
        <f>SUMIF(DRE!$A:$A,'Base CF'!$B110,DRE!BU:BU)</f>
        <v>24900</v>
      </c>
      <c r="BW110" s="46">
        <f>SUMIF(DRE!$A:$A,'Base CF'!$B110,DRE!BV:BV)</f>
        <v>24400</v>
      </c>
      <c r="BX110" s="46">
        <f>SUMIF(DRE!$A:$A,'Base CF'!$B110,DRE!BW:BW)</f>
        <v>24400</v>
      </c>
      <c r="BY110" s="46">
        <f>SUMIF(DRE!$A:$A,'Base CF'!$B110,DRE!BX:BX)</f>
        <v>24400</v>
      </c>
      <c r="BZ110" s="46">
        <f>SUMIF(DRE!$A:$A,'Base CF'!$B110,DRE!BY:BY)</f>
        <v>24400</v>
      </c>
      <c r="CA110" s="46">
        <f>SUMIF(DRE!$A:$A,'Base CF'!$B110,DRE!BZ:BZ)</f>
        <v>24400</v>
      </c>
      <c r="CB110" s="46">
        <f>SUMIF(DRE!$A:$A,'Base CF'!$B110,DRE!CA:CA)</f>
        <v>24400</v>
      </c>
      <c r="CC110" s="46">
        <f>SUMIF(DRE!$A:$A,'Base CF'!$B110,DRE!CB:CB)</f>
        <v>24400</v>
      </c>
      <c r="CD110" s="46">
        <f>SUMIF(DRE!$A:$A,'Base CF'!$B110,DRE!CC:CC)</f>
        <v>24400</v>
      </c>
      <c r="CE110" s="46">
        <f>SUMIF(DRE!$A:$A,'Base CF'!$B110,DRE!CD:CD)</f>
        <v>24400</v>
      </c>
      <c r="CF110" s="46">
        <f>SUMIF(DRE!$A:$A,'Base CF'!$B110,DRE!CE:CE)</f>
        <v>24400</v>
      </c>
      <c r="CG110" s="46">
        <f>SUMIF(DRE!$A:$A,'Base CF'!$B110,DRE!CF:CF)</f>
        <v>24400</v>
      </c>
      <c r="CH110" s="46">
        <f>SUMIF(DRE!$A:$A,'Base CF'!$B110,DRE!CG:CG)</f>
        <v>24400</v>
      </c>
      <c r="CI110" s="46">
        <f>SUMIF(DRE!$A:$A,'Base CF'!$B110,DRE!CH:CH)</f>
        <v>22025</v>
      </c>
      <c r="CJ110" s="46">
        <f>SUMIF(DRE!$A:$A,'Base CF'!$B110,DRE!CI:CI)</f>
        <v>22025</v>
      </c>
      <c r="CK110" s="46">
        <f>SUMIF(DRE!$A:$A,'Base CF'!$B110,DRE!CJ:CJ)</f>
        <v>22025</v>
      </c>
      <c r="CL110" s="46">
        <f>SUMIF(DRE!$A:$A,'Base CF'!$B110,DRE!CK:CK)</f>
        <v>22025</v>
      </c>
      <c r="CM110" s="46">
        <f>SUMIF(DRE!$A:$A,'Base CF'!$B110,DRE!CL:CL)</f>
        <v>22025</v>
      </c>
      <c r="CN110" s="46">
        <f>SUMIF(DRE!$A:$A,'Base CF'!$B110,DRE!CM:CM)</f>
        <v>22025</v>
      </c>
      <c r="CO110" s="46">
        <f>SUMIF(DRE!$A:$A,'Base CF'!$B110,DRE!CN:CN)</f>
        <v>22025</v>
      </c>
      <c r="CP110" s="46">
        <f>SUMIF(DRE!$A:$A,'Base CF'!$B110,DRE!CO:CO)</f>
        <v>22025</v>
      </c>
      <c r="CQ110" s="46">
        <f>SUMIF(DRE!$A:$A,'Base CF'!$B110,DRE!CP:CP)</f>
        <v>22025</v>
      </c>
      <c r="CR110" s="46">
        <f>SUMIF(DRE!$A:$A,'Base CF'!$B110,DRE!CQ:CQ)</f>
        <v>22025</v>
      </c>
      <c r="CS110" s="46">
        <f>SUMIF(DRE!$A:$A,'Base CF'!$B110,DRE!CR:CR)</f>
        <v>22025</v>
      </c>
      <c r="CT110" s="46">
        <f>SUMIF(DRE!$A:$A,'Base CF'!$B110,DRE!CS:CS)</f>
        <v>22025</v>
      </c>
      <c r="CU110" s="46">
        <f>SUMIF(DRE!$A:$A,'Base CF'!$B110,DRE!CT:CT)</f>
        <v>25540</v>
      </c>
      <c r="CV110" s="46">
        <f>SUMIF(DRE!$A:$A,'Base CF'!$B110,DRE!CU:CU)</f>
        <v>25540</v>
      </c>
      <c r="CW110" s="46">
        <f>SUMIF(DRE!$A:$A,'Base CF'!$B110,DRE!CV:CV)</f>
        <v>25540</v>
      </c>
      <c r="CX110" s="46">
        <f>SUMIF(DRE!$A:$A,'Base CF'!$B110,DRE!CW:CW)</f>
        <v>25540</v>
      </c>
      <c r="CY110" s="46">
        <f>SUMIF(DRE!$A:$A,'Base CF'!$B110,DRE!CX:CX)</f>
        <v>25540</v>
      </c>
      <c r="CZ110" s="46">
        <f>SUMIF(DRE!$A:$A,'Base CF'!$B110,DRE!CY:CY)</f>
        <v>25540</v>
      </c>
      <c r="DA110" s="46">
        <f>SUMIF(DRE!$A:$A,'Base CF'!$B110,DRE!CZ:CZ)</f>
        <v>25540</v>
      </c>
      <c r="DB110" s="46">
        <f>SUMIF(DRE!$A:$A,'Base CF'!$B110,DRE!DA:DA)</f>
        <v>25540</v>
      </c>
      <c r="DC110" s="46">
        <f>SUMIF(DRE!$A:$A,'Base CF'!$B110,DRE!DB:DB)</f>
        <v>25540</v>
      </c>
      <c r="DD110" s="46">
        <f>SUMIF(DRE!$A:$A,'Base CF'!$B110,DRE!DC:DC)</f>
        <v>25540</v>
      </c>
      <c r="DE110" s="46">
        <f>SUMIF(DRE!$A:$A,'Base CF'!$B110,DRE!DD:DD)</f>
        <v>25540</v>
      </c>
      <c r="DF110" s="46">
        <f>SUMIF(DRE!$A:$A,'Base CF'!$B110,DRE!DE:DE)</f>
        <v>25540</v>
      </c>
    </row>
    <row r="111" spans="1:110" outlineLevel="1">
      <c r="B111" s="37" t="s">
        <v>186</v>
      </c>
      <c r="C111" s="46">
        <f>SUMIF(DRE!$A:$A,'Base CF'!$B111,DRE!B:B)</f>
        <v>2406.5700000000002</v>
      </c>
      <c r="D111" s="46">
        <f>SUMIF(DRE!$A:$A,'Base CF'!$B111,DRE!C:C)</f>
        <v>0</v>
      </c>
      <c r="E111" s="46">
        <f>SUMIF(DRE!$A:$A,'Base CF'!$B111,DRE!D:D)</f>
        <v>5834.01</v>
      </c>
      <c r="F111" s="46">
        <f>SUMIF(DRE!$A:$A,'Base CF'!$B111,DRE!E:E)</f>
        <v>0</v>
      </c>
      <c r="G111" s="46">
        <f>SUMIF(DRE!$A:$A,'Base CF'!$B111,DRE!F:F)</f>
        <v>7275.95</v>
      </c>
      <c r="H111" s="46">
        <f>SUMIF(DRE!$A:$A,'Base CF'!$B111,DRE!G:G)</f>
        <v>2143.9</v>
      </c>
      <c r="I111" s="46">
        <f>SUMIF(DRE!$A:$A,'Base CF'!$B111,DRE!H:H)</f>
        <v>1278.2</v>
      </c>
      <c r="J111" s="46">
        <f>SUMIF(DRE!$A:$A,'Base CF'!$B111,DRE!I:I)</f>
        <v>4159.51</v>
      </c>
      <c r="K111" s="46">
        <f>SUMIF(DRE!$A:$A,'Base CF'!$B111,DRE!J:J)</f>
        <v>1665.14</v>
      </c>
      <c r="L111" s="46">
        <f>SUMIF(DRE!$A:$A,'Base CF'!$B111,DRE!K:K)</f>
        <v>3822.5</v>
      </c>
      <c r="M111" s="46">
        <f>SUMIF(DRE!$A:$A,'Base CF'!$B111,DRE!L:L)</f>
        <v>115.68</v>
      </c>
      <c r="N111" s="46">
        <f>SUMIF(DRE!$A:$A,'Base CF'!$B111,DRE!M:M)</f>
        <v>8295.74</v>
      </c>
      <c r="O111" s="46">
        <f>SUMIF(DRE!$A:$A,'Base CF'!$B111,DRE!N:N)</f>
        <v>9403.19</v>
      </c>
      <c r="P111" s="46">
        <f>SUMIF(DRE!$A:$A,'Base CF'!$B111,DRE!O:O)</f>
        <v>946.5</v>
      </c>
      <c r="Q111" s="46">
        <f>SUMIF(DRE!$A:$A,'Base CF'!$B111,DRE!P:P)</f>
        <v>18043.41</v>
      </c>
      <c r="R111" s="46">
        <f>SUMIF(DRE!$A:$A,'Base CF'!$B111,DRE!Q:Q)</f>
        <v>46221.13</v>
      </c>
      <c r="S111" s="46">
        <f>SUMIF(DRE!$A:$A,'Base CF'!$B111,DRE!R:R)</f>
        <v>-21122.78</v>
      </c>
      <c r="T111" s="46">
        <f>SUMIF(DRE!$A:$A,'Base CF'!$B111,DRE!S:S)</f>
        <v>8387.31</v>
      </c>
      <c r="U111" s="46">
        <f>SUMIF(DRE!$A:$A,'Base CF'!$B111,DRE!T:T)</f>
        <v>23913.35</v>
      </c>
      <c r="V111" s="46">
        <f>SUMIF(DRE!$A:$A,'Base CF'!$B111,DRE!U:U)</f>
        <v>11334.99</v>
      </c>
      <c r="W111" s="46">
        <f>SUMIF(DRE!$A:$A,'Base CF'!$B111,DRE!V:V)</f>
        <v>1086.7</v>
      </c>
      <c r="X111" s="46">
        <f>SUMIF(DRE!$A:$A,'Base CF'!$B111,DRE!W:W)</f>
        <v>11378.71</v>
      </c>
      <c r="Y111" s="46">
        <f>SUMIF(DRE!$A:$A,'Base CF'!$B111,DRE!X:X)</f>
        <v>5603.92</v>
      </c>
      <c r="Z111" s="46">
        <f>SUMIF(DRE!$A:$A,'Base CF'!$B111,DRE!Y:Y)</f>
        <v>3920.4</v>
      </c>
      <c r="AA111" s="46">
        <f>SUMIF(DRE!$A:$A,'Base CF'!$B111,DRE!Z:Z)</f>
        <v>17110.989999999998</v>
      </c>
      <c r="AB111" s="46">
        <f>SUMIF(DRE!$A:$A,'Base CF'!$B111,DRE!AA:AA)</f>
        <v>-2665</v>
      </c>
      <c r="AC111" s="46">
        <f>SUMIF(DRE!$A:$A,'Base CF'!$B111,DRE!AB:AB)</f>
        <v>28579.05</v>
      </c>
      <c r="AD111" s="46">
        <f>SUMIF(DRE!$A:$A,'Base CF'!$B111,DRE!AC:AC)</f>
        <v>20903.669999999998</v>
      </c>
      <c r="AE111" s="46">
        <f>SUMIF(DRE!$A:$A,'Base CF'!$B111,DRE!AD:AD)</f>
        <v>17211.34</v>
      </c>
      <c r="AF111" s="46">
        <f>SUMIF(DRE!$A:$A,'Base CF'!$B111,DRE!AE:AE)</f>
        <v>11932.5</v>
      </c>
      <c r="AG111" s="46">
        <f>SUMIF(DRE!$A:$A,'Base CF'!$B111,DRE!AF:AF)</f>
        <v>12700.880000000001</v>
      </c>
      <c r="AH111" s="46">
        <f>SUMIF(DRE!$A:$A,'Base CF'!$B111,DRE!AG:AG)</f>
        <v>27173.34</v>
      </c>
      <c r="AI111" s="46">
        <f>SUMIF(DRE!$A:$A,'Base CF'!$B111,DRE!AH:AH)</f>
        <v>47627.74</v>
      </c>
      <c r="AJ111" s="46">
        <f>SUMIF(DRE!$A:$A,'Base CF'!$B111,DRE!AI:AI)</f>
        <v>12370.800000000001</v>
      </c>
      <c r="AK111" s="46">
        <f>SUMIF(DRE!$A:$A,'Base CF'!$B111,DRE!AJ:AJ)</f>
        <v>5143.6000000000004</v>
      </c>
      <c r="AL111" s="46">
        <f>SUMIF(DRE!$A:$A,'Base CF'!$B111,DRE!AK:AK)</f>
        <v>104611.15</v>
      </c>
      <c r="AM111" s="46">
        <f>SUMIF(DRE!$A:$A,'Base CF'!$B111,DRE!AL:AL)</f>
        <v>4319.3</v>
      </c>
      <c r="AN111" s="46">
        <f>SUMIF(DRE!$A:$A,'Base CF'!$B111,DRE!AM:AM)</f>
        <v>0</v>
      </c>
      <c r="AO111" s="46">
        <f>SUMIF(DRE!$A:$A,'Base CF'!$B111,DRE!AN:AN)</f>
        <v>10009.68</v>
      </c>
      <c r="AP111" s="46">
        <f>SUMIF(DRE!$A:$A,'Base CF'!$B111,DRE!AO:AO)</f>
        <v>24651.65</v>
      </c>
      <c r="AQ111" s="46">
        <f>SUMIF(DRE!$A:$A,'Base CF'!$B111,DRE!AP:AP)</f>
        <v>20298.47</v>
      </c>
      <c r="AR111" s="46">
        <f>SUMIF(DRE!$A:$A,'Base CF'!$B111,DRE!AQ:AQ)</f>
        <v>56780.09</v>
      </c>
      <c r="AS111" s="46">
        <f>SUMIF(DRE!$A:$A,'Base CF'!$B111,DRE!AR:AR)</f>
        <v>0</v>
      </c>
      <c r="AT111" s="46">
        <f>SUMIF(DRE!$A:$A,'Base CF'!$B111,DRE!AS:AS)</f>
        <v>15497.4</v>
      </c>
      <c r="AU111" s="46">
        <f>SUMIF(DRE!$A:$A,'Base CF'!$B111,DRE!AT:AT)</f>
        <v>0</v>
      </c>
      <c r="AV111" s="46">
        <f>SUMIF(DRE!$A:$A,'Base CF'!$B111,DRE!AU:AU)</f>
        <v>78717.95</v>
      </c>
      <c r="AW111" s="46">
        <f>SUMIF(DRE!$A:$A,'Base CF'!$B111,DRE!AV:AV)</f>
        <v>39671.5</v>
      </c>
      <c r="AX111" s="46">
        <f>SUMIF(DRE!$A:$A,'Base CF'!$B111,DRE!AW:AW)</f>
        <v>31853.65</v>
      </c>
      <c r="AY111" s="46">
        <f>SUMIF(DRE!$A:$A,'Base CF'!$B111,DRE!AX:AX)</f>
        <v>0</v>
      </c>
      <c r="AZ111" s="46">
        <f>SUMIF(DRE!$A:$A,'Base CF'!$B111,DRE!AY:AY)</f>
        <v>6010.97</v>
      </c>
      <c r="BA111" s="46">
        <f>SUMIF(DRE!$A:$A,'Base CF'!$B111,DRE!AZ:AZ)</f>
        <v>9658.5499999999993</v>
      </c>
      <c r="BB111" s="46">
        <f>SUMIF(DRE!$A:$A,'Base CF'!$B111,DRE!BA:BA)</f>
        <v>5499.33</v>
      </c>
      <c r="BC111" s="46">
        <f>SUMIF(DRE!$A:$A,'Base CF'!$B111,DRE!BB:BB)</f>
        <v>12186.38</v>
      </c>
      <c r="BD111" s="46">
        <f>SUMIF(DRE!$A:$A,'Base CF'!$B111,DRE!BC:BC)</f>
        <v>9391.6</v>
      </c>
      <c r="BE111" s="46">
        <f>SUMIF(DRE!$A:$A,'Base CF'!$B111,DRE!BD:BD)</f>
        <v>11919.27</v>
      </c>
      <c r="BF111" s="46">
        <f>SUMIF(DRE!$A:$A,'Base CF'!$B111,DRE!BE:BE)</f>
        <v>0</v>
      </c>
      <c r="BG111" s="46">
        <f>SUMIF(DRE!$A:$A,'Base CF'!$B111,DRE!BF:BF)</f>
        <v>25999.4</v>
      </c>
      <c r="BH111" s="46">
        <f>SUMIF(DRE!$A:$A,'Base CF'!$B111,DRE!BG:BG)</f>
        <v>42121.13</v>
      </c>
      <c r="BI111" s="46">
        <f>SUMIF(DRE!$A:$A,'Base CF'!$B111,DRE!BH:BH)</f>
        <v>7000</v>
      </c>
      <c r="BJ111" s="46">
        <f>SUMIF(DRE!$A:$A,'Base CF'!$B111,DRE!BI:BI)</f>
        <v>0</v>
      </c>
      <c r="BK111" s="46">
        <f>SUMIF(DRE!$A:$A,'Base CF'!$B111,DRE!BJ:BJ)</f>
        <v>0</v>
      </c>
      <c r="BL111" s="46">
        <f>SUMIF(DRE!$A:$A,'Base CF'!$B111,DRE!BK:BK)</f>
        <v>0</v>
      </c>
      <c r="BM111" s="46">
        <f>SUMIF(DRE!$A:$A,'Base CF'!$B111,DRE!BL:BL)</f>
        <v>52000</v>
      </c>
      <c r="BN111" s="46">
        <f>SUMIF(DRE!$A:$A,'Base CF'!$B111,DRE!BM:BM)</f>
        <v>0</v>
      </c>
      <c r="BO111" s="46">
        <f>SUMIF(DRE!$A:$A,'Base CF'!$B111,DRE!BN:BN)</f>
        <v>26000</v>
      </c>
      <c r="BP111" s="46">
        <f>SUMIF(DRE!$A:$A,'Base CF'!$B111,DRE!BO:BO)</f>
        <v>0</v>
      </c>
      <c r="BQ111" s="46">
        <f>SUMIF(DRE!$A:$A,'Base CF'!$B111,DRE!BP:BP)</f>
        <v>17000</v>
      </c>
      <c r="BR111" s="46">
        <f>SUMIF(DRE!$A:$A,'Base CF'!$B111,DRE!BQ:BQ)</f>
        <v>2500</v>
      </c>
      <c r="BS111" s="46">
        <f>SUMIF(DRE!$A:$A,'Base CF'!$B111,DRE!BR:BR)</f>
        <v>0</v>
      </c>
      <c r="BT111" s="46">
        <f>SUMIF(DRE!$A:$A,'Base CF'!$B111,DRE!BS:BS)</f>
        <v>17000</v>
      </c>
      <c r="BU111" s="46">
        <f>SUMIF(DRE!$A:$A,'Base CF'!$B111,DRE!BT:BT)</f>
        <v>2000</v>
      </c>
      <c r="BV111" s="46">
        <f>SUMIF(DRE!$A:$A,'Base CF'!$B111,DRE!BU:BU)</f>
        <v>0</v>
      </c>
      <c r="BW111" s="46">
        <f>SUMIF(DRE!$A:$A,'Base CF'!$B111,DRE!BV:BV)</f>
        <v>0</v>
      </c>
      <c r="BX111" s="46">
        <f>SUMIF(DRE!$A:$A,'Base CF'!$B111,DRE!BW:BW)</f>
        <v>0</v>
      </c>
      <c r="BY111" s="46">
        <f>SUMIF(DRE!$A:$A,'Base CF'!$B111,DRE!BX:BX)</f>
        <v>52000</v>
      </c>
      <c r="BZ111" s="46">
        <f>SUMIF(DRE!$A:$A,'Base CF'!$B111,DRE!BY:BY)</f>
        <v>0</v>
      </c>
      <c r="CA111" s="46">
        <f>SUMIF(DRE!$A:$A,'Base CF'!$B111,DRE!BZ:BZ)</f>
        <v>26000</v>
      </c>
      <c r="CB111" s="46">
        <f>SUMIF(DRE!$A:$A,'Base CF'!$B111,DRE!CA:CA)</f>
        <v>0</v>
      </c>
      <c r="CC111" s="46">
        <f>SUMIF(DRE!$A:$A,'Base CF'!$B111,DRE!CB:CB)</f>
        <v>17000</v>
      </c>
      <c r="CD111" s="46">
        <f>SUMIF(DRE!$A:$A,'Base CF'!$B111,DRE!CC:CC)</f>
        <v>2500</v>
      </c>
      <c r="CE111" s="46">
        <f>SUMIF(DRE!$A:$A,'Base CF'!$B111,DRE!CD:CD)</f>
        <v>0</v>
      </c>
      <c r="CF111" s="46">
        <f>SUMIF(DRE!$A:$A,'Base CF'!$B111,DRE!CE:CE)</f>
        <v>17000</v>
      </c>
      <c r="CG111" s="46">
        <f>SUMIF(DRE!$A:$A,'Base CF'!$B111,DRE!CF:CF)</f>
        <v>2000</v>
      </c>
      <c r="CH111" s="46">
        <f>SUMIF(DRE!$A:$A,'Base CF'!$B111,DRE!CG:CG)</f>
        <v>0</v>
      </c>
      <c r="CI111" s="46">
        <f>SUMIF(DRE!$A:$A,'Base CF'!$B111,DRE!CH:CH)</f>
        <v>0</v>
      </c>
      <c r="CJ111" s="46">
        <f>SUMIF(DRE!$A:$A,'Base CF'!$B111,DRE!CI:CI)</f>
        <v>0</v>
      </c>
      <c r="CK111" s="46">
        <f>SUMIF(DRE!$A:$A,'Base CF'!$B111,DRE!CJ:CJ)</f>
        <v>52000</v>
      </c>
      <c r="CL111" s="46">
        <f>SUMIF(DRE!$A:$A,'Base CF'!$B111,DRE!CK:CK)</f>
        <v>0</v>
      </c>
      <c r="CM111" s="46">
        <f>SUMIF(DRE!$A:$A,'Base CF'!$B111,DRE!CL:CL)</f>
        <v>26000</v>
      </c>
      <c r="CN111" s="46">
        <f>SUMIF(DRE!$A:$A,'Base CF'!$B111,DRE!CM:CM)</f>
        <v>0</v>
      </c>
      <c r="CO111" s="46">
        <f>SUMIF(DRE!$A:$A,'Base CF'!$B111,DRE!CN:CN)</f>
        <v>17000</v>
      </c>
      <c r="CP111" s="46">
        <f>SUMIF(DRE!$A:$A,'Base CF'!$B111,DRE!CO:CO)</f>
        <v>2500</v>
      </c>
      <c r="CQ111" s="46">
        <f>SUMIF(DRE!$A:$A,'Base CF'!$B111,DRE!CP:CP)</f>
        <v>0</v>
      </c>
      <c r="CR111" s="46">
        <f>SUMIF(DRE!$A:$A,'Base CF'!$B111,DRE!CQ:CQ)</f>
        <v>17000</v>
      </c>
      <c r="CS111" s="46">
        <f>SUMIF(DRE!$A:$A,'Base CF'!$B111,DRE!CR:CR)</f>
        <v>2000</v>
      </c>
      <c r="CT111" s="46">
        <f>SUMIF(DRE!$A:$A,'Base CF'!$B111,DRE!CS:CS)</f>
        <v>0</v>
      </c>
      <c r="CU111" s="46">
        <f>SUMIF(DRE!$A:$A,'Base CF'!$B111,DRE!CT:CT)</f>
        <v>0</v>
      </c>
      <c r="CV111" s="46">
        <f>SUMIF(DRE!$A:$A,'Base CF'!$B111,DRE!CU:CU)</f>
        <v>0</v>
      </c>
      <c r="CW111" s="46">
        <f>SUMIF(DRE!$A:$A,'Base CF'!$B111,DRE!CV:CV)</f>
        <v>52000</v>
      </c>
      <c r="CX111" s="46">
        <f>SUMIF(DRE!$A:$A,'Base CF'!$B111,DRE!CW:CW)</f>
        <v>0</v>
      </c>
      <c r="CY111" s="46">
        <f>SUMIF(DRE!$A:$A,'Base CF'!$B111,DRE!CX:CX)</f>
        <v>26000</v>
      </c>
      <c r="CZ111" s="46">
        <f>SUMIF(DRE!$A:$A,'Base CF'!$B111,DRE!CY:CY)</f>
        <v>0</v>
      </c>
      <c r="DA111" s="46">
        <f>SUMIF(DRE!$A:$A,'Base CF'!$B111,DRE!CZ:CZ)</f>
        <v>17000</v>
      </c>
      <c r="DB111" s="46">
        <f>SUMIF(DRE!$A:$A,'Base CF'!$B111,DRE!DA:DA)</f>
        <v>2500</v>
      </c>
      <c r="DC111" s="46">
        <f>SUMIF(DRE!$A:$A,'Base CF'!$B111,DRE!DB:DB)</f>
        <v>0</v>
      </c>
      <c r="DD111" s="46">
        <f>SUMIF(DRE!$A:$A,'Base CF'!$B111,DRE!DC:DC)</f>
        <v>17000</v>
      </c>
      <c r="DE111" s="46">
        <f>SUMIF(DRE!$A:$A,'Base CF'!$B111,DRE!DD:DD)</f>
        <v>2000</v>
      </c>
      <c r="DF111" s="46">
        <f>SUMIF(DRE!$A:$A,'Base CF'!$B111,DRE!DE:DE)</f>
        <v>0</v>
      </c>
    </row>
    <row r="112" spans="1:110" outlineLevel="1">
      <c r="B112" s="37" t="s">
        <v>188</v>
      </c>
      <c r="C112" s="46">
        <f>SUMIF(DRE!$A:$A,'Base CF'!$B112,DRE!B:B)</f>
        <v>66332.75</v>
      </c>
      <c r="D112" s="46">
        <f>SUMIF(DRE!$A:$A,'Base CF'!$B112,DRE!C:C)</f>
        <v>115746.49</v>
      </c>
      <c r="E112" s="46">
        <f>SUMIF(DRE!$A:$A,'Base CF'!$B112,DRE!D:D)</f>
        <v>20232.61</v>
      </c>
      <c r="F112" s="46">
        <f>SUMIF(DRE!$A:$A,'Base CF'!$B112,DRE!E:E)</f>
        <v>65860.890000000014</v>
      </c>
      <c r="G112" s="46">
        <f>SUMIF(DRE!$A:$A,'Base CF'!$B112,DRE!F:F)</f>
        <v>66028.78</v>
      </c>
      <c r="H112" s="46">
        <f>SUMIF(DRE!$A:$A,'Base CF'!$B112,DRE!G:G)</f>
        <v>263347.93</v>
      </c>
      <c r="I112" s="46">
        <f>SUMIF(DRE!$A:$A,'Base CF'!$B112,DRE!H:H)</f>
        <v>38653.949999999997</v>
      </c>
      <c r="J112" s="46">
        <f>SUMIF(DRE!$A:$A,'Base CF'!$B112,DRE!I:I)</f>
        <v>90845.06</v>
      </c>
      <c r="K112" s="46">
        <f>SUMIF(DRE!$A:$A,'Base CF'!$B112,DRE!J:J)</f>
        <v>160266.56</v>
      </c>
      <c r="L112" s="46">
        <f>SUMIF(DRE!$A:$A,'Base CF'!$B112,DRE!K:K)</f>
        <v>114051.1</v>
      </c>
      <c r="M112" s="46">
        <f>SUMIF(DRE!$A:$A,'Base CF'!$B112,DRE!L:L)</f>
        <v>59446.97</v>
      </c>
      <c r="N112" s="46">
        <f>SUMIF(DRE!$A:$A,'Base CF'!$B112,DRE!M:M)</f>
        <v>164038.34</v>
      </c>
      <c r="O112" s="46">
        <f>SUMIF(DRE!$A:$A,'Base CF'!$B112,DRE!N:N)</f>
        <v>32975.35</v>
      </c>
      <c r="P112" s="46">
        <f>SUMIF(DRE!$A:$A,'Base CF'!$B112,DRE!O:O)</f>
        <v>81208.100000000006</v>
      </c>
      <c r="Q112" s="46">
        <f>SUMIF(DRE!$A:$A,'Base CF'!$B112,DRE!P:P)</f>
        <v>39119.93</v>
      </c>
      <c r="R112" s="46">
        <f>SUMIF(DRE!$A:$A,'Base CF'!$B112,DRE!Q:Q)</f>
        <v>144937.13</v>
      </c>
      <c r="S112" s="46">
        <f>SUMIF(DRE!$A:$A,'Base CF'!$B112,DRE!R:R)</f>
        <v>44681.14</v>
      </c>
      <c r="T112" s="46">
        <f>SUMIF(DRE!$A:$A,'Base CF'!$B112,DRE!S:S)</f>
        <v>142043.07</v>
      </c>
      <c r="U112" s="46">
        <f>SUMIF(DRE!$A:$A,'Base CF'!$B112,DRE!T:T)</f>
        <v>105553.62</v>
      </c>
      <c r="V112" s="46">
        <f>SUMIF(DRE!$A:$A,'Base CF'!$B112,DRE!U:U)</f>
        <v>237935.81000000003</v>
      </c>
      <c r="W112" s="46">
        <f>SUMIF(DRE!$A:$A,'Base CF'!$B112,DRE!V:V)</f>
        <v>204594.35</v>
      </c>
      <c r="X112" s="46">
        <f>SUMIF(DRE!$A:$A,'Base CF'!$B112,DRE!W:W)</f>
        <v>122322.42</v>
      </c>
      <c r="Y112" s="46">
        <f>SUMIF(DRE!$A:$A,'Base CF'!$B112,DRE!X:X)</f>
        <v>304585.2</v>
      </c>
      <c r="Z112" s="46">
        <f>SUMIF(DRE!$A:$A,'Base CF'!$B112,DRE!Y:Y)</f>
        <v>108418.09999999999</v>
      </c>
      <c r="AA112" s="46">
        <f>SUMIF(DRE!$A:$A,'Base CF'!$B112,DRE!Z:Z)</f>
        <v>101295.98999999999</v>
      </c>
      <c r="AB112" s="46">
        <f>SUMIF(DRE!$A:$A,'Base CF'!$B112,DRE!AA:AA)</f>
        <v>145929.91999999998</v>
      </c>
      <c r="AC112" s="46">
        <f>SUMIF(DRE!$A:$A,'Base CF'!$B112,DRE!AB:AB)</f>
        <v>70206.209999999992</v>
      </c>
      <c r="AD112" s="46">
        <f>SUMIF(DRE!$A:$A,'Base CF'!$B112,DRE!AC:AC)</f>
        <v>73106.490000000005</v>
      </c>
      <c r="AE112" s="46">
        <f>SUMIF(DRE!$A:$A,'Base CF'!$B112,DRE!AD:AD)</f>
        <v>148005.84</v>
      </c>
      <c r="AF112" s="46">
        <f>SUMIF(DRE!$A:$A,'Base CF'!$B112,DRE!AE:AE)</f>
        <v>54274.13</v>
      </c>
      <c r="AG112" s="46">
        <f>SUMIF(DRE!$A:$A,'Base CF'!$B112,DRE!AF:AF)</f>
        <v>464022.33999999997</v>
      </c>
      <c r="AH112" s="46">
        <f>SUMIF(DRE!$A:$A,'Base CF'!$B112,DRE!AG:AG)</f>
        <v>275405.93999999994</v>
      </c>
      <c r="AI112" s="46">
        <f>SUMIF(DRE!$A:$A,'Base CF'!$B112,DRE!AH:AH)</f>
        <v>220169.54000000004</v>
      </c>
      <c r="AJ112" s="46">
        <f>SUMIF(DRE!$A:$A,'Base CF'!$B112,DRE!AI:AI)</f>
        <v>97926.1</v>
      </c>
      <c r="AK112" s="46">
        <f>SUMIF(DRE!$A:$A,'Base CF'!$B112,DRE!AJ:AJ)</f>
        <v>83917.01999999999</v>
      </c>
      <c r="AL112" s="46">
        <f>SUMIF(DRE!$A:$A,'Base CF'!$B112,DRE!AK:AK)</f>
        <v>144658.6</v>
      </c>
      <c r="AM112" s="46">
        <f>SUMIF(DRE!$A:$A,'Base CF'!$B112,DRE!AL:AL)</f>
        <v>36113.120000000003</v>
      </c>
      <c r="AN112" s="46">
        <f>SUMIF(DRE!$A:$A,'Base CF'!$B112,DRE!AM:AM)</f>
        <v>75053.279999999999</v>
      </c>
      <c r="AO112" s="46">
        <f>SUMIF(DRE!$A:$A,'Base CF'!$B112,DRE!AN:AN)</f>
        <v>155165.56</v>
      </c>
      <c r="AP112" s="46">
        <f>SUMIF(DRE!$A:$A,'Base CF'!$B112,DRE!AO:AO)</f>
        <v>246426.25</v>
      </c>
      <c r="AQ112" s="46">
        <f>SUMIF(DRE!$A:$A,'Base CF'!$B112,DRE!AP:AP)</f>
        <v>130677.23</v>
      </c>
      <c r="AR112" s="46">
        <f>SUMIF(DRE!$A:$A,'Base CF'!$B112,DRE!AQ:AQ)</f>
        <v>183643.95</v>
      </c>
      <c r="AS112" s="46">
        <f>SUMIF(DRE!$A:$A,'Base CF'!$B112,DRE!AR:AR)</f>
        <v>9511.77</v>
      </c>
      <c r="AT112" s="46">
        <f>SUMIF(DRE!$A:$A,'Base CF'!$B112,DRE!AS:AS)</f>
        <v>48787.22</v>
      </c>
      <c r="AU112" s="46">
        <f>SUMIF(DRE!$A:$A,'Base CF'!$B112,DRE!AT:AT)</f>
        <v>73085.58</v>
      </c>
      <c r="AV112" s="46">
        <f>SUMIF(DRE!$A:$A,'Base CF'!$B112,DRE!AU:AU)</f>
        <v>102807.29</v>
      </c>
      <c r="AW112" s="46">
        <f>SUMIF(DRE!$A:$A,'Base CF'!$B112,DRE!AV:AV)</f>
        <v>79679.62</v>
      </c>
      <c r="AX112" s="46">
        <f>SUMIF(DRE!$A:$A,'Base CF'!$B112,DRE!AW:AW)</f>
        <v>211398.13</v>
      </c>
      <c r="AY112" s="46">
        <f>SUMIF(DRE!$A:$A,'Base CF'!$B112,DRE!AX:AX)</f>
        <v>18457.259999999998</v>
      </c>
      <c r="AZ112" s="46">
        <f>SUMIF(DRE!$A:$A,'Base CF'!$B112,DRE!AY:AY)</f>
        <v>102804.37</v>
      </c>
      <c r="BA112" s="46">
        <f>SUMIF(DRE!$A:$A,'Base CF'!$B112,DRE!AZ:AZ)</f>
        <v>121385.48</v>
      </c>
      <c r="BB112" s="46">
        <f>SUMIF(DRE!$A:$A,'Base CF'!$B112,DRE!BA:BA)</f>
        <v>95481.36</v>
      </c>
      <c r="BC112" s="46">
        <f>SUMIF(DRE!$A:$A,'Base CF'!$B112,DRE!BB:BB)</f>
        <v>189898.88</v>
      </c>
      <c r="BD112" s="46">
        <f>SUMIF(DRE!$A:$A,'Base CF'!$B112,DRE!BC:BC)</f>
        <v>78289.97</v>
      </c>
      <c r="BE112" s="46">
        <f>SUMIF(DRE!$A:$A,'Base CF'!$B112,DRE!BD:BD)</f>
        <v>216091.07</v>
      </c>
      <c r="BF112" s="46">
        <f>SUMIF(DRE!$A:$A,'Base CF'!$B112,DRE!BE:BE)</f>
        <v>138318.85</v>
      </c>
      <c r="BG112" s="46">
        <f>SUMIF(DRE!$A:$A,'Base CF'!$B112,DRE!BF:BF)</f>
        <v>472985.61</v>
      </c>
      <c r="BH112" s="46">
        <f>SUMIF(DRE!$A:$A,'Base CF'!$B112,DRE!BG:BG)</f>
        <v>123545.14</v>
      </c>
      <c r="BI112" s="46">
        <f>SUMIF(DRE!$A:$A,'Base CF'!$B112,DRE!BH:BH)</f>
        <v>219955.26425499999</v>
      </c>
      <c r="BJ112" s="46">
        <f>SUMIF(DRE!$A:$A,'Base CF'!$B112,DRE!BI:BI)</f>
        <v>76422.81</v>
      </c>
      <c r="BK112" s="46">
        <f>SUMIF(DRE!$A:$A,'Base CF'!$B112,DRE!BJ:BJ)</f>
        <v>130905</v>
      </c>
      <c r="BL112" s="46">
        <f>SUMIF(DRE!$A:$A,'Base CF'!$B112,DRE!BK:BK)</f>
        <v>130905</v>
      </c>
      <c r="BM112" s="46">
        <f>SUMIF(DRE!$A:$A,'Base CF'!$B112,DRE!BL:BL)</f>
        <v>130905</v>
      </c>
      <c r="BN112" s="46">
        <f>SUMIF(DRE!$A:$A,'Base CF'!$B112,DRE!BM:BM)</f>
        <v>170905</v>
      </c>
      <c r="BO112" s="46">
        <f>SUMIF(DRE!$A:$A,'Base CF'!$B112,DRE!BN:BN)</f>
        <v>130905</v>
      </c>
      <c r="BP112" s="46">
        <f>SUMIF(DRE!$A:$A,'Base CF'!$B112,DRE!BO:BO)</f>
        <v>130905</v>
      </c>
      <c r="BQ112" s="46">
        <f>SUMIF(DRE!$A:$A,'Base CF'!$B112,DRE!BP:BP)</f>
        <v>260905</v>
      </c>
      <c r="BR112" s="46">
        <f>SUMIF(DRE!$A:$A,'Base CF'!$B112,DRE!BQ:BQ)</f>
        <v>130905</v>
      </c>
      <c r="BS112" s="46">
        <f>SUMIF(DRE!$A:$A,'Base CF'!$B112,DRE!BR:BR)</f>
        <v>130905</v>
      </c>
      <c r="BT112" s="46">
        <f>SUMIF(DRE!$A:$A,'Base CF'!$B112,DRE!BS:BS)</f>
        <v>130905</v>
      </c>
      <c r="BU112" s="46">
        <f>SUMIF(DRE!$A:$A,'Base CF'!$B112,DRE!BT:BT)</f>
        <v>130905</v>
      </c>
      <c r="BV112" s="46">
        <f>SUMIF(DRE!$A:$A,'Base CF'!$B112,DRE!BU:BU)</f>
        <v>130905</v>
      </c>
      <c r="BW112" s="46">
        <f>SUMIF(DRE!$A:$A,'Base CF'!$B112,DRE!BV:BV)</f>
        <v>53225</v>
      </c>
      <c r="BX112" s="46">
        <f>SUMIF(DRE!$A:$A,'Base CF'!$B112,DRE!BW:BW)</f>
        <v>53225</v>
      </c>
      <c r="BY112" s="46">
        <f>SUMIF(DRE!$A:$A,'Base CF'!$B112,DRE!BX:BX)</f>
        <v>53225</v>
      </c>
      <c r="BZ112" s="46">
        <f>SUMIF(DRE!$A:$A,'Base CF'!$B112,DRE!BY:BY)</f>
        <v>53225</v>
      </c>
      <c r="CA112" s="46">
        <f>SUMIF(DRE!$A:$A,'Base CF'!$B112,DRE!BZ:BZ)</f>
        <v>68225</v>
      </c>
      <c r="CB112" s="46">
        <f>SUMIF(DRE!$A:$A,'Base CF'!$B112,DRE!CA:CA)</f>
        <v>53225</v>
      </c>
      <c r="CC112" s="46">
        <f>SUMIF(DRE!$A:$A,'Base CF'!$B112,DRE!CB:CB)</f>
        <v>53225</v>
      </c>
      <c r="CD112" s="46">
        <f>SUMIF(DRE!$A:$A,'Base CF'!$B112,DRE!CC:CC)</f>
        <v>53225</v>
      </c>
      <c r="CE112" s="46">
        <f>SUMIF(DRE!$A:$A,'Base CF'!$B112,DRE!CD:CD)</f>
        <v>53225</v>
      </c>
      <c r="CF112" s="46">
        <f>SUMIF(DRE!$A:$A,'Base CF'!$B112,DRE!CE:CE)</f>
        <v>53225</v>
      </c>
      <c r="CG112" s="46">
        <f>SUMIF(DRE!$A:$A,'Base CF'!$B112,DRE!CF:CF)</f>
        <v>53225</v>
      </c>
      <c r="CH112" s="46">
        <f>SUMIF(DRE!$A:$A,'Base CF'!$B112,DRE!CG:CG)</f>
        <v>53225</v>
      </c>
      <c r="CI112" s="46">
        <f>SUMIF(DRE!$A:$A,'Base CF'!$B112,DRE!CH:CH)</f>
        <v>53225</v>
      </c>
      <c r="CJ112" s="46">
        <f>SUMIF(DRE!$A:$A,'Base CF'!$B112,DRE!CI:CI)</f>
        <v>53225</v>
      </c>
      <c r="CK112" s="46">
        <f>SUMIF(DRE!$A:$A,'Base CF'!$B112,DRE!CJ:CJ)</f>
        <v>53225</v>
      </c>
      <c r="CL112" s="46">
        <f>SUMIF(DRE!$A:$A,'Base CF'!$B112,DRE!CK:CK)</f>
        <v>53225</v>
      </c>
      <c r="CM112" s="46">
        <f>SUMIF(DRE!$A:$A,'Base CF'!$B112,DRE!CL:CL)</f>
        <v>68225</v>
      </c>
      <c r="CN112" s="46">
        <f>SUMIF(DRE!$A:$A,'Base CF'!$B112,DRE!CM:CM)</f>
        <v>53225</v>
      </c>
      <c r="CO112" s="46">
        <f>SUMIF(DRE!$A:$A,'Base CF'!$B112,DRE!CN:CN)</f>
        <v>53225</v>
      </c>
      <c r="CP112" s="46">
        <f>SUMIF(DRE!$A:$A,'Base CF'!$B112,DRE!CO:CO)</f>
        <v>53225</v>
      </c>
      <c r="CQ112" s="46">
        <f>SUMIF(DRE!$A:$A,'Base CF'!$B112,DRE!CP:CP)</f>
        <v>53225</v>
      </c>
      <c r="CR112" s="46">
        <f>SUMIF(DRE!$A:$A,'Base CF'!$B112,DRE!CQ:CQ)</f>
        <v>53225</v>
      </c>
      <c r="CS112" s="46">
        <f>SUMIF(DRE!$A:$A,'Base CF'!$B112,DRE!CR:CR)</f>
        <v>53225</v>
      </c>
      <c r="CT112" s="46">
        <f>SUMIF(DRE!$A:$A,'Base CF'!$B112,DRE!CS:CS)</f>
        <v>53225</v>
      </c>
      <c r="CU112" s="46">
        <f>SUMIF(DRE!$A:$A,'Base CF'!$B112,DRE!CT:CT)</f>
        <v>53225</v>
      </c>
      <c r="CV112" s="46">
        <f>SUMIF(DRE!$A:$A,'Base CF'!$B112,DRE!CU:CU)</f>
        <v>53225</v>
      </c>
      <c r="CW112" s="46">
        <f>SUMIF(DRE!$A:$A,'Base CF'!$B112,DRE!CV:CV)</f>
        <v>53225</v>
      </c>
      <c r="CX112" s="46">
        <f>SUMIF(DRE!$A:$A,'Base CF'!$B112,DRE!CW:CW)</f>
        <v>53225</v>
      </c>
      <c r="CY112" s="46">
        <f>SUMIF(DRE!$A:$A,'Base CF'!$B112,DRE!CX:CX)</f>
        <v>68225</v>
      </c>
      <c r="CZ112" s="46">
        <f>SUMIF(DRE!$A:$A,'Base CF'!$B112,DRE!CY:CY)</f>
        <v>53225</v>
      </c>
      <c r="DA112" s="46">
        <f>SUMIF(DRE!$A:$A,'Base CF'!$B112,DRE!CZ:CZ)</f>
        <v>53225</v>
      </c>
      <c r="DB112" s="46">
        <f>SUMIF(DRE!$A:$A,'Base CF'!$B112,DRE!DA:DA)</f>
        <v>53225</v>
      </c>
      <c r="DC112" s="46">
        <f>SUMIF(DRE!$A:$A,'Base CF'!$B112,DRE!DB:DB)</f>
        <v>53225</v>
      </c>
      <c r="DD112" s="46">
        <f>SUMIF(DRE!$A:$A,'Base CF'!$B112,DRE!DC:DC)</f>
        <v>53225</v>
      </c>
      <c r="DE112" s="46">
        <f>SUMIF(DRE!$A:$A,'Base CF'!$B112,DRE!DD:DD)</f>
        <v>53225</v>
      </c>
      <c r="DF112" s="46">
        <f>SUMIF(DRE!$A:$A,'Base CF'!$B112,DRE!DE:DE)</f>
        <v>53225</v>
      </c>
    </row>
    <row r="113" spans="2:110" outlineLevel="1">
      <c r="B113" s="37" t="s">
        <v>190</v>
      </c>
      <c r="C113" s="46">
        <f>SUMIF(DRE!$A:$A,'Base CF'!$B113,DRE!B:B)</f>
        <v>0</v>
      </c>
      <c r="D113" s="46">
        <f>SUMIF(DRE!$A:$A,'Base CF'!$B113,DRE!C:C)</f>
        <v>0</v>
      </c>
      <c r="E113" s="46">
        <f>SUMIF(DRE!$A:$A,'Base CF'!$B113,DRE!D:D)</f>
        <v>0</v>
      </c>
      <c r="F113" s="46">
        <f>SUMIF(DRE!$A:$A,'Base CF'!$B113,DRE!E:E)</f>
        <v>0</v>
      </c>
      <c r="G113" s="46">
        <f>SUMIF(DRE!$A:$A,'Base CF'!$B113,DRE!F:F)</f>
        <v>0</v>
      </c>
      <c r="H113" s="46">
        <f>SUMIF(DRE!$A:$A,'Base CF'!$B113,DRE!G:G)</f>
        <v>0</v>
      </c>
      <c r="I113" s="46">
        <f>SUMIF(DRE!$A:$A,'Base CF'!$B113,DRE!H:H)</f>
        <v>0</v>
      </c>
      <c r="J113" s="46">
        <f>SUMIF(DRE!$A:$A,'Base CF'!$B113,DRE!I:I)</f>
        <v>0</v>
      </c>
      <c r="K113" s="46">
        <f>SUMIF(DRE!$A:$A,'Base CF'!$B113,DRE!J:J)</f>
        <v>0</v>
      </c>
      <c r="L113" s="46">
        <f>SUMIF(DRE!$A:$A,'Base CF'!$B113,DRE!K:K)</f>
        <v>0</v>
      </c>
      <c r="M113" s="46">
        <f>SUMIF(DRE!$A:$A,'Base CF'!$B113,DRE!L:L)</f>
        <v>0</v>
      </c>
      <c r="N113" s="46">
        <f>SUMIF(DRE!$A:$A,'Base CF'!$B113,DRE!M:M)</f>
        <v>25200.01</v>
      </c>
      <c r="O113" s="46">
        <f>SUMIF(DRE!$A:$A,'Base CF'!$B113,DRE!N:N)</f>
        <v>6568</v>
      </c>
      <c r="P113" s="46">
        <f>SUMIF(DRE!$A:$A,'Base CF'!$B113,DRE!O:O)</f>
        <v>26493.22</v>
      </c>
      <c r="Q113" s="46">
        <f>SUMIF(DRE!$A:$A,'Base CF'!$B113,DRE!P:P)</f>
        <v>0</v>
      </c>
      <c r="R113" s="46">
        <f>SUMIF(DRE!$A:$A,'Base CF'!$B113,DRE!Q:Q)</f>
        <v>0</v>
      </c>
      <c r="S113" s="46">
        <f>SUMIF(DRE!$A:$A,'Base CF'!$B113,DRE!R:R)</f>
        <v>0</v>
      </c>
      <c r="T113" s="46">
        <f>SUMIF(DRE!$A:$A,'Base CF'!$B113,DRE!S:S)</f>
        <v>0</v>
      </c>
      <c r="U113" s="46">
        <f>SUMIF(DRE!$A:$A,'Base CF'!$B113,DRE!T:T)</f>
        <v>22176</v>
      </c>
      <c r="V113" s="46">
        <f>SUMIF(DRE!$A:$A,'Base CF'!$B113,DRE!U:U)</f>
        <v>0</v>
      </c>
      <c r="W113" s="46">
        <f>SUMIF(DRE!$A:$A,'Base CF'!$B113,DRE!V:V)</f>
        <v>0</v>
      </c>
      <c r="X113" s="46">
        <f>SUMIF(DRE!$A:$A,'Base CF'!$B113,DRE!W:W)</f>
        <v>21010</v>
      </c>
      <c r="Y113" s="46">
        <f>SUMIF(DRE!$A:$A,'Base CF'!$B113,DRE!X:X)</f>
        <v>0</v>
      </c>
      <c r="Z113" s="46">
        <f>SUMIF(DRE!$A:$A,'Base CF'!$B113,DRE!Y:Y)</f>
        <v>0</v>
      </c>
      <c r="AA113" s="46">
        <f>SUMIF(DRE!$A:$A,'Base CF'!$B113,DRE!Z:Z)</f>
        <v>0</v>
      </c>
      <c r="AB113" s="46">
        <f>SUMIF(DRE!$A:$A,'Base CF'!$B113,DRE!AA:AA)</f>
        <v>0</v>
      </c>
      <c r="AC113" s="46">
        <f>SUMIF(DRE!$A:$A,'Base CF'!$B113,DRE!AB:AB)</f>
        <v>0</v>
      </c>
      <c r="AD113" s="46">
        <f>SUMIF(DRE!$A:$A,'Base CF'!$B113,DRE!AC:AC)</f>
        <v>0</v>
      </c>
      <c r="AE113" s="46">
        <f>SUMIF(DRE!$A:$A,'Base CF'!$B113,DRE!AD:AD)</f>
        <v>0</v>
      </c>
      <c r="AF113" s="46">
        <f>SUMIF(DRE!$A:$A,'Base CF'!$B113,DRE!AE:AE)</f>
        <v>0</v>
      </c>
      <c r="AG113" s="46">
        <f>SUMIF(DRE!$A:$A,'Base CF'!$B113,DRE!AF:AF)</f>
        <v>0</v>
      </c>
      <c r="AH113" s="46">
        <f>SUMIF(DRE!$A:$A,'Base CF'!$B113,DRE!AG:AG)</f>
        <v>0</v>
      </c>
      <c r="AI113" s="46">
        <f>SUMIF(DRE!$A:$A,'Base CF'!$B113,DRE!AH:AH)</f>
        <v>0</v>
      </c>
      <c r="AJ113" s="46">
        <f>SUMIF(DRE!$A:$A,'Base CF'!$B113,DRE!AI:AI)</f>
        <v>0</v>
      </c>
      <c r="AK113" s="46">
        <f>SUMIF(DRE!$A:$A,'Base CF'!$B113,DRE!AJ:AJ)</f>
        <v>0</v>
      </c>
      <c r="AL113" s="46">
        <f>SUMIF(DRE!$A:$A,'Base CF'!$B113,DRE!AK:AK)</f>
        <v>0</v>
      </c>
      <c r="AM113" s="46">
        <f>SUMIF(DRE!$A:$A,'Base CF'!$B113,DRE!AL:AL)</f>
        <v>0</v>
      </c>
      <c r="AN113" s="46">
        <f>SUMIF(DRE!$A:$A,'Base CF'!$B113,DRE!AM:AM)</f>
        <v>29926.720000000001</v>
      </c>
      <c r="AO113" s="46">
        <f>SUMIF(DRE!$A:$A,'Base CF'!$B113,DRE!AN:AN)</f>
        <v>0</v>
      </c>
      <c r="AP113" s="46">
        <f>SUMIF(DRE!$A:$A,'Base CF'!$B113,DRE!AO:AO)</f>
        <v>0</v>
      </c>
      <c r="AQ113" s="46">
        <f>SUMIF(DRE!$A:$A,'Base CF'!$B113,DRE!AP:AP)</f>
        <v>0</v>
      </c>
      <c r="AR113" s="46">
        <f>SUMIF(DRE!$A:$A,'Base CF'!$B113,DRE!AQ:AQ)</f>
        <v>0</v>
      </c>
      <c r="AS113" s="46">
        <f>SUMIF(DRE!$A:$A,'Base CF'!$B113,DRE!AR:AR)</f>
        <v>0</v>
      </c>
      <c r="AT113" s="46">
        <f>SUMIF(DRE!$A:$A,'Base CF'!$B113,DRE!AS:AS)</f>
        <v>0</v>
      </c>
      <c r="AU113" s="46">
        <f>SUMIF(DRE!$A:$A,'Base CF'!$B113,DRE!AT:AT)</f>
        <v>0</v>
      </c>
      <c r="AV113" s="46">
        <f>SUMIF(DRE!$A:$A,'Base CF'!$B113,DRE!AU:AU)</f>
        <v>0</v>
      </c>
      <c r="AW113" s="46">
        <f>SUMIF(DRE!$A:$A,'Base CF'!$B113,DRE!AV:AV)</f>
        <v>0</v>
      </c>
      <c r="AX113" s="46">
        <f>SUMIF(DRE!$A:$A,'Base CF'!$B113,DRE!AW:AW)</f>
        <v>0</v>
      </c>
      <c r="AY113" s="46">
        <f>SUMIF(DRE!$A:$A,'Base CF'!$B113,DRE!AX:AX)</f>
        <v>0</v>
      </c>
      <c r="AZ113" s="46">
        <f>SUMIF(DRE!$A:$A,'Base CF'!$B113,DRE!AY:AY)</f>
        <v>0</v>
      </c>
      <c r="BA113" s="46">
        <f>SUMIF(DRE!$A:$A,'Base CF'!$B113,DRE!AZ:AZ)</f>
        <v>0</v>
      </c>
      <c r="BB113" s="46">
        <f>SUMIF(DRE!$A:$A,'Base CF'!$B113,DRE!BA:BA)</f>
        <v>0</v>
      </c>
      <c r="BC113" s="46">
        <f>SUMIF(DRE!$A:$A,'Base CF'!$B113,DRE!BB:BB)</f>
        <v>0</v>
      </c>
      <c r="BD113" s="46">
        <f>SUMIF(DRE!$A:$A,'Base CF'!$B113,DRE!BC:BC)</f>
        <v>0</v>
      </c>
      <c r="BE113" s="46">
        <f>SUMIF(DRE!$A:$A,'Base CF'!$B113,DRE!BD:BD)</f>
        <v>0</v>
      </c>
      <c r="BF113" s="46">
        <f>SUMIF(DRE!$A:$A,'Base CF'!$B113,DRE!BE:BE)</f>
        <v>0</v>
      </c>
      <c r="BG113" s="46">
        <f>SUMIF(DRE!$A:$A,'Base CF'!$B113,DRE!BF:BF)</f>
        <v>0</v>
      </c>
      <c r="BH113" s="46">
        <f>SUMIF(DRE!$A:$A,'Base CF'!$B113,DRE!BG:BG)</f>
        <v>0</v>
      </c>
      <c r="BI113" s="46">
        <f>SUMIF(DRE!$A:$A,'Base CF'!$B113,DRE!BH:BH)</f>
        <v>0</v>
      </c>
      <c r="BJ113" s="46">
        <f>SUMIF(DRE!$A:$A,'Base CF'!$B113,DRE!BI:BI)</f>
        <v>0</v>
      </c>
      <c r="BK113" s="46">
        <f>SUMIF(DRE!$A:$A,'Base CF'!$B113,DRE!BJ:BJ)</f>
        <v>0</v>
      </c>
      <c r="BL113" s="46">
        <f>SUMIF(DRE!$A:$A,'Base CF'!$B113,DRE!BK:BK)</f>
        <v>0</v>
      </c>
      <c r="BM113" s="46">
        <f>SUMIF(DRE!$A:$A,'Base CF'!$B113,DRE!BL:BL)</f>
        <v>0</v>
      </c>
      <c r="BN113" s="46">
        <f>SUMIF(DRE!$A:$A,'Base CF'!$B113,DRE!BM:BM)</f>
        <v>0</v>
      </c>
      <c r="BO113" s="46">
        <f>SUMIF(DRE!$A:$A,'Base CF'!$B113,DRE!BN:BN)</f>
        <v>0</v>
      </c>
      <c r="BP113" s="46">
        <f>SUMIF(DRE!$A:$A,'Base CF'!$B113,DRE!BO:BO)</f>
        <v>0</v>
      </c>
      <c r="BQ113" s="46">
        <f>SUMIF(DRE!$A:$A,'Base CF'!$B113,DRE!BP:BP)</f>
        <v>0</v>
      </c>
      <c r="BR113" s="46">
        <f>SUMIF(DRE!$A:$A,'Base CF'!$B113,DRE!BQ:BQ)</f>
        <v>0</v>
      </c>
      <c r="BS113" s="46">
        <f>SUMIF(DRE!$A:$A,'Base CF'!$B113,DRE!BR:BR)</f>
        <v>0</v>
      </c>
      <c r="BT113" s="46">
        <f>SUMIF(DRE!$A:$A,'Base CF'!$B113,DRE!BS:BS)</f>
        <v>0</v>
      </c>
      <c r="BU113" s="46">
        <f>SUMIF(DRE!$A:$A,'Base CF'!$B113,DRE!BT:BT)</f>
        <v>0</v>
      </c>
      <c r="BV113" s="46">
        <f>SUMIF(DRE!$A:$A,'Base CF'!$B113,DRE!BU:BU)</f>
        <v>0</v>
      </c>
      <c r="BW113" s="46">
        <f>SUMIF(DRE!$A:$A,'Base CF'!$B113,DRE!BV:BV)</f>
        <v>0</v>
      </c>
      <c r="BX113" s="46">
        <f>SUMIF(DRE!$A:$A,'Base CF'!$B113,DRE!BW:BW)</f>
        <v>0</v>
      </c>
      <c r="BY113" s="46">
        <f>SUMIF(DRE!$A:$A,'Base CF'!$B113,DRE!BX:BX)</f>
        <v>0</v>
      </c>
      <c r="BZ113" s="46">
        <f>SUMIF(DRE!$A:$A,'Base CF'!$B113,DRE!BY:BY)</f>
        <v>0</v>
      </c>
      <c r="CA113" s="46">
        <f>SUMIF(DRE!$A:$A,'Base CF'!$B113,DRE!BZ:BZ)</f>
        <v>0</v>
      </c>
      <c r="CB113" s="46">
        <f>SUMIF(DRE!$A:$A,'Base CF'!$B113,DRE!CA:CA)</f>
        <v>0</v>
      </c>
      <c r="CC113" s="46">
        <f>SUMIF(DRE!$A:$A,'Base CF'!$B113,DRE!CB:CB)</f>
        <v>0</v>
      </c>
      <c r="CD113" s="46">
        <f>SUMIF(DRE!$A:$A,'Base CF'!$B113,DRE!CC:CC)</f>
        <v>0</v>
      </c>
      <c r="CE113" s="46">
        <f>SUMIF(DRE!$A:$A,'Base CF'!$B113,DRE!CD:CD)</f>
        <v>0</v>
      </c>
      <c r="CF113" s="46">
        <f>SUMIF(DRE!$A:$A,'Base CF'!$B113,DRE!CE:CE)</f>
        <v>0</v>
      </c>
      <c r="CG113" s="46">
        <f>SUMIF(DRE!$A:$A,'Base CF'!$B113,DRE!CF:CF)</f>
        <v>0</v>
      </c>
      <c r="CH113" s="46">
        <f>SUMIF(DRE!$A:$A,'Base CF'!$B113,DRE!CG:CG)</f>
        <v>0</v>
      </c>
      <c r="CI113" s="46">
        <f>SUMIF(DRE!$A:$A,'Base CF'!$B113,DRE!CH:CH)</f>
        <v>0</v>
      </c>
      <c r="CJ113" s="46">
        <f>SUMIF(DRE!$A:$A,'Base CF'!$B113,DRE!CI:CI)</f>
        <v>0</v>
      </c>
      <c r="CK113" s="46">
        <f>SUMIF(DRE!$A:$A,'Base CF'!$B113,DRE!CJ:CJ)</f>
        <v>0</v>
      </c>
      <c r="CL113" s="46">
        <f>SUMIF(DRE!$A:$A,'Base CF'!$B113,DRE!CK:CK)</f>
        <v>0</v>
      </c>
      <c r="CM113" s="46">
        <f>SUMIF(DRE!$A:$A,'Base CF'!$B113,DRE!CL:CL)</f>
        <v>0</v>
      </c>
      <c r="CN113" s="46">
        <f>SUMIF(DRE!$A:$A,'Base CF'!$B113,DRE!CM:CM)</f>
        <v>0</v>
      </c>
      <c r="CO113" s="46">
        <f>SUMIF(DRE!$A:$A,'Base CF'!$B113,DRE!CN:CN)</f>
        <v>0</v>
      </c>
      <c r="CP113" s="46">
        <f>SUMIF(DRE!$A:$A,'Base CF'!$B113,DRE!CO:CO)</f>
        <v>0</v>
      </c>
      <c r="CQ113" s="46">
        <f>SUMIF(DRE!$A:$A,'Base CF'!$B113,DRE!CP:CP)</f>
        <v>0</v>
      </c>
      <c r="CR113" s="46">
        <f>SUMIF(DRE!$A:$A,'Base CF'!$B113,DRE!CQ:CQ)</f>
        <v>0</v>
      </c>
      <c r="CS113" s="46">
        <f>SUMIF(DRE!$A:$A,'Base CF'!$B113,DRE!CR:CR)</f>
        <v>0</v>
      </c>
      <c r="CT113" s="46">
        <f>SUMIF(DRE!$A:$A,'Base CF'!$B113,DRE!CS:CS)</f>
        <v>0</v>
      </c>
      <c r="CU113" s="46">
        <f>SUMIF(DRE!$A:$A,'Base CF'!$B113,DRE!CT:CT)</f>
        <v>0</v>
      </c>
      <c r="CV113" s="46">
        <f>SUMIF(DRE!$A:$A,'Base CF'!$B113,DRE!CU:CU)</f>
        <v>0</v>
      </c>
      <c r="CW113" s="46">
        <f>SUMIF(DRE!$A:$A,'Base CF'!$B113,DRE!CV:CV)</f>
        <v>0</v>
      </c>
      <c r="CX113" s="46">
        <f>SUMIF(DRE!$A:$A,'Base CF'!$B113,DRE!CW:CW)</f>
        <v>0</v>
      </c>
      <c r="CY113" s="46">
        <f>SUMIF(DRE!$A:$A,'Base CF'!$B113,DRE!CX:CX)</f>
        <v>0</v>
      </c>
      <c r="CZ113" s="46">
        <f>SUMIF(DRE!$A:$A,'Base CF'!$B113,DRE!CY:CY)</f>
        <v>0</v>
      </c>
      <c r="DA113" s="46">
        <f>SUMIF(DRE!$A:$A,'Base CF'!$B113,DRE!CZ:CZ)</f>
        <v>0</v>
      </c>
      <c r="DB113" s="46">
        <f>SUMIF(DRE!$A:$A,'Base CF'!$B113,DRE!DA:DA)</f>
        <v>0</v>
      </c>
      <c r="DC113" s="46">
        <f>SUMIF(DRE!$A:$A,'Base CF'!$B113,DRE!DB:DB)</f>
        <v>0</v>
      </c>
      <c r="DD113" s="46">
        <f>SUMIF(DRE!$A:$A,'Base CF'!$B113,DRE!DC:DC)</f>
        <v>0</v>
      </c>
      <c r="DE113" s="46">
        <f>SUMIF(DRE!$A:$A,'Base CF'!$B113,DRE!DD:DD)</f>
        <v>0</v>
      </c>
      <c r="DF113" s="46">
        <f>SUMIF(DRE!$A:$A,'Base CF'!$B113,DRE!DE:DE)</f>
        <v>0</v>
      </c>
    </row>
    <row r="114" spans="2:110" outlineLevel="1">
      <c r="B114" s="37" t="s">
        <v>192</v>
      </c>
      <c r="C114" s="46">
        <f>SUMIF(DRE!$A:$A,'Base CF'!$B114,DRE!B:B)</f>
        <v>0</v>
      </c>
      <c r="D114" s="46">
        <f>SUMIF(DRE!$A:$A,'Base CF'!$B114,DRE!C:C)</f>
        <v>3923.85</v>
      </c>
      <c r="E114" s="46">
        <f>SUMIF(DRE!$A:$A,'Base CF'!$B114,DRE!D:D)</f>
        <v>772.01</v>
      </c>
      <c r="F114" s="46">
        <f>SUMIF(DRE!$A:$A,'Base CF'!$B114,DRE!E:E)</f>
        <v>605.27</v>
      </c>
      <c r="G114" s="46">
        <f>SUMIF(DRE!$A:$A,'Base CF'!$B114,DRE!F:F)</f>
        <v>255.8</v>
      </c>
      <c r="H114" s="46">
        <f>SUMIF(DRE!$A:$A,'Base CF'!$B114,DRE!G:G)</f>
        <v>192.2</v>
      </c>
      <c r="I114" s="46">
        <f>SUMIF(DRE!$A:$A,'Base CF'!$B114,DRE!H:H)</f>
        <v>552.09</v>
      </c>
      <c r="J114" s="46">
        <f>SUMIF(DRE!$A:$A,'Base CF'!$B114,DRE!I:I)</f>
        <v>0</v>
      </c>
      <c r="K114" s="46">
        <f>SUMIF(DRE!$A:$A,'Base CF'!$B114,DRE!J:J)</f>
        <v>0</v>
      </c>
      <c r="L114" s="46">
        <f>SUMIF(DRE!$A:$A,'Base CF'!$B114,DRE!K:K)</f>
        <v>0</v>
      </c>
      <c r="M114" s="46">
        <f>SUMIF(DRE!$A:$A,'Base CF'!$B114,DRE!L:L)</f>
        <v>0</v>
      </c>
      <c r="N114" s="46">
        <f>SUMIF(DRE!$A:$A,'Base CF'!$B114,DRE!M:M)</f>
        <v>1695.37</v>
      </c>
      <c r="O114" s="46">
        <f>SUMIF(DRE!$A:$A,'Base CF'!$B114,DRE!N:N)</f>
        <v>0</v>
      </c>
      <c r="P114" s="46">
        <f>SUMIF(DRE!$A:$A,'Base CF'!$B114,DRE!O:O)</f>
        <v>0</v>
      </c>
      <c r="Q114" s="46">
        <f>SUMIF(DRE!$A:$A,'Base CF'!$B114,DRE!P:P)</f>
        <v>48340.34</v>
      </c>
      <c r="R114" s="46">
        <f>SUMIF(DRE!$A:$A,'Base CF'!$B114,DRE!Q:Q)</f>
        <v>0</v>
      </c>
      <c r="S114" s="46">
        <f>SUMIF(DRE!$A:$A,'Base CF'!$B114,DRE!R:R)</f>
        <v>0</v>
      </c>
      <c r="T114" s="46">
        <f>SUMIF(DRE!$A:$A,'Base CF'!$B114,DRE!S:S)</f>
        <v>0</v>
      </c>
      <c r="U114" s="46">
        <f>SUMIF(DRE!$A:$A,'Base CF'!$B114,DRE!T:T)</f>
        <v>64014.5</v>
      </c>
      <c r="V114" s="46">
        <f>SUMIF(DRE!$A:$A,'Base CF'!$B114,DRE!U:U)</f>
        <v>1694825.24</v>
      </c>
      <c r="W114" s="46">
        <f>SUMIF(DRE!$A:$A,'Base CF'!$B114,DRE!V:V)</f>
        <v>0</v>
      </c>
      <c r="X114" s="46">
        <f>SUMIF(DRE!$A:$A,'Base CF'!$B114,DRE!W:W)</f>
        <v>116980.99</v>
      </c>
      <c r="Y114" s="46">
        <f>SUMIF(DRE!$A:$A,'Base CF'!$B114,DRE!X:X)</f>
        <v>40792.03</v>
      </c>
      <c r="Z114" s="46">
        <f>SUMIF(DRE!$A:$A,'Base CF'!$B114,DRE!Y:Y)</f>
        <v>0</v>
      </c>
      <c r="AA114" s="46">
        <f>SUMIF(DRE!$A:$A,'Base CF'!$B114,DRE!Z:Z)</f>
        <v>23735.79</v>
      </c>
      <c r="AB114" s="46">
        <f>SUMIF(DRE!$A:$A,'Base CF'!$B114,DRE!AA:AA)</f>
        <v>0</v>
      </c>
      <c r="AC114" s="46">
        <f>SUMIF(DRE!$A:$A,'Base CF'!$B114,DRE!AB:AB)</f>
        <v>0</v>
      </c>
      <c r="AD114" s="46">
        <f>SUMIF(DRE!$A:$A,'Base CF'!$B114,DRE!AC:AC)</f>
        <v>40689.040000000001</v>
      </c>
      <c r="AE114" s="46">
        <f>SUMIF(DRE!$A:$A,'Base CF'!$B114,DRE!AD:AD)</f>
        <v>30600</v>
      </c>
      <c r="AF114" s="46">
        <f>SUMIF(DRE!$A:$A,'Base CF'!$B114,DRE!AE:AE)</f>
        <v>0</v>
      </c>
      <c r="AG114" s="46">
        <f>SUMIF(DRE!$A:$A,'Base CF'!$B114,DRE!AF:AF)</f>
        <v>201386.94</v>
      </c>
      <c r="AH114" s="46">
        <f>SUMIF(DRE!$A:$A,'Base CF'!$B114,DRE!AG:AG)</f>
        <v>7937.54</v>
      </c>
      <c r="AI114" s="46">
        <f>SUMIF(DRE!$A:$A,'Base CF'!$B114,DRE!AH:AH)</f>
        <v>0</v>
      </c>
      <c r="AJ114" s="46">
        <f>SUMIF(DRE!$A:$A,'Base CF'!$B114,DRE!AI:AI)</f>
        <v>0</v>
      </c>
      <c r="AK114" s="46">
        <f>SUMIF(DRE!$A:$A,'Base CF'!$B114,DRE!AJ:AJ)</f>
        <v>87497.600000000006</v>
      </c>
      <c r="AL114" s="46">
        <f>SUMIF(DRE!$A:$A,'Base CF'!$B114,DRE!AK:AK)</f>
        <v>0</v>
      </c>
      <c r="AM114" s="46">
        <f>SUMIF(DRE!$A:$A,'Base CF'!$B114,DRE!AL:AL)</f>
        <v>0</v>
      </c>
      <c r="AN114" s="46">
        <f>SUMIF(DRE!$A:$A,'Base CF'!$B114,DRE!AM:AM)</f>
        <v>0</v>
      </c>
      <c r="AO114" s="46">
        <f>SUMIF(DRE!$A:$A,'Base CF'!$B114,DRE!AN:AN)</f>
        <v>76754.64</v>
      </c>
      <c r="AP114" s="46">
        <f>SUMIF(DRE!$A:$A,'Base CF'!$B114,DRE!AO:AO)</f>
        <v>0</v>
      </c>
      <c r="AQ114" s="46">
        <f>SUMIF(DRE!$A:$A,'Base CF'!$B114,DRE!AP:AP)</f>
        <v>23723.599999999999</v>
      </c>
      <c r="AR114" s="46">
        <f>SUMIF(DRE!$A:$A,'Base CF'!$B114,DRE!AQ:AQ)</f>
        <v>17512</v>
      </c>
      <c r="AS114" s="46">
        <f>SUMIF(DRE!$A:$A,'Base CF'!$B114,DRE!AR:AR)</f>
        <v>158280.22</v>
      </c>
      <c r="AT114" s="46">
        <f>SUMIF(DRE!$A:$A,'Base CF'!$B114,DRE!AS:AS)</f>
        <v>413135.03</v>
      </c>
      <c r="AU114" s="46">
        <f>SUMIF(DRE!$A:$A,'Base CF'!$B114,DRE!AT:AT)</f>
        <v>106764.16</v>
      </c>
      <c r="AV114" s="46">
        <f>SUMIF(DRE!$A:$A,'Base CF'!$B114,DRE!AU:AU)</f>
        <v>60855.199999999997</v>
      </c>
      <c r="AW114" s="46">
        <f>SUMIF(DRE!$A:$A,'Base CF'!$B114,DRE!AV:AV)</f>
        <v>160890.75</v>
      </c>
      <c r="AX114" s="46">
        <f>SUMIF(DRE!$A:$A,'Base CF'!$B114,DRE!AW:AW)</f>
        <v>382304.51</v>
      </c>
      <c r="AY114" s="46">
        <f>SUMIF(DRE!$A:$A,'Base CF'!$B114,DRE!AX:AX)</f>
        <v>68703.98</v>
      </c>
      <c r="AZ114" s="46">
        <f>SUMIF(DRE!$A:$A,'Base CF'!$B114,DRE!AY:AY)</f>
        <v>31552.47</v>
      </c>
      <c r="BA114" s="46">
        <f>SUMIF(DRE!$A:$A,'Base CF'!$B114,DRE!AZ:AZ)</f>
        <v>125823.96</v>
      </c>
      <c r="BB114" s="46">
        <f>SUMIF(DRE!$A:$A,'Base CF'!$B114,DRE!BA:BA)</f>
        <v>189338.58</v>
      </c>
      <c r="BC114" s="46">
        <f>SUMIF(DRE!$A:$A,'Base CF'!$B114,DRE!BB:BB)</f>
        <v>96616.59</v>
      </c>
      <c r="BD114" s="46">
        <f>SUMIF(DRE!$A:$A,'Base CF'!$B114,DRE!BC:BC)</f>
        <v>104694.77</v>
      </c>
      <c r="BE114" s="46">
        <f>SUMIF(DRE!$A:$A,'Base CF'!$B114,DRE!BD:BD)</f>
        <v>110298</v>
      </c>
      <c r="BF114" s="46">
        <f>SUMIF(DRE!$A:$A,'Base CF'!$B114,DRE!BE:BE)</f>
        <v>44571.87</v>
      </c>
      <c r="BG114" s="46">
        <f>SUMIF(DRE!$A:$A,'Base CF'!$B114,DRE!BF:BF)</f>
        <v>100000</v>
      </c>
      <c r="BH114" s="46">
        <f>SUMIF(DRE!$A:$A,'Base CF'!$B114,DRE!BG:BG)</f>
        <v>0</v>
      </c>
      <c r="BI114" s="46">
        <f>SUMIF(DRE!$A:$A,'Base CF'!$B114,DRE!BH:BH)</f>
        <v>0</v>
      </c>
      <c r="BJ114" s="46">
        <f>SUMIF(DRE!$A:$A,'Base CF'!$B114,DRE!BI:BI)</f>
        <v>0</v>
      </c>
      <c r="BK114" s="46">
        <f>SUMIF(DRE!$A:$A,'Base CF'!$B114,DRE!BJ:BJ)</f>
        <v>198250</v>
      </c>
      <c r="BL114" s="46">
        <f>SUMIF(DRE!$A:$A,'Base CF'!$B114,DRE!BK:BK)</f>
        <v>87500</v>
      </c>
      <c r="BM114" s="46">
        <f>SUMIF(DRE!$A:$A,'Base CF'!$B114,DRE!BL:BL)</f>
        <v>122800</v>
      </c>
      <c r="BN114" s="46">
        <f>SUMIF(DRE!$A:$A,'Base CF'!$B114,DRE!BM:BM)</f>
        <v>174000</v>
      </c>
      <c r="BO114" s="46">
        <f>SUMIF(DRE!$A:$A,'Base CF'!$B114,DRE!BN:BN)</f>
        <v>61000</v>
      </c>
      <c r="BP114" s="46">
        <f>SUMIF(DRE!$A:$A,'Base CF'!$B114,DRE!BO:BO)</f>
        <v>151000</v>
      </c>
      <c r="BQ114" s="46">
        <f>SUMIF(DRE!$A:$A,'Base CF'!$B114,DRE!BP:BP)</f>
        <v>226600</v>
      </c>
      <c r="BR114" s="46">
        <f>SUMIF(DRE!$A:$A,'Base CF'!$B114,DRE!BQ:BQ)</f>
        <v>196800</v>
      </c>
      <c r="BS114" s="46">
        <f>SUMIF(DRE!$A:$A,'Base CF'!$B114,DRE!BR:BR)</f>
        <v>51000</v>
      </c>
      <c r="BT114" s="46">
        <f>SUMIF(DRE!$A:$A,'Base CF'!$B114,DRE!BS:BS)</f>
        <v>97500</v>
      </c>
      <c r="BU114" s="46">
        <f>SUMIF(DRE!$A:$A,'Base CF'!$B114,DRE!BT:BT)</f>
        <v>110000</v>
      </c>
      <c r="BV114" s="46">
        <f>SUMIF(DRE!$A:$A,'Base CF'!$B114,DRE!BU:BU)</f>
        <v>202000</v>
      </c>
      <c r="BW114" s="46">
        <f>SUMIF(DRE!$A:$A,'Base CF'!$B114,DRE!BV:BV)</f>
        <v>422080.67</v>
      </c>
      <c r="BX114" s="46">
        <f>SUMIF(DRE!$A:$A,'Base CF'!$B114,DRE!BW:BW)</f>
        <v>251786.67</v>
      </c>
      <c r="BY114" s="46">
        <f>SUMIF(DRE!$A:$A,'Base CF'!$B114,DRE!BX:BX)</f>
        <v>170246.67</v>
      </c>
      <c r="BZ114" s="46">
        <f>SUMIF(DRE!$A:$A,'Base CF'!$B114,DRE!BY:BY)</f>
        <v>148930.67000000001</v>
      </c>
      <c r="CA114" s="46">
        <f>SUMIF(DRE!$A:$A,'Base CF'!$B114,DRE!BZ:BZ)</f>
        <v>37286.67</v>
      </c>
      <c r="CB114" s="46">
        <f>SUMIF(DRE!$A:$A,'Base CF'!$B114,DRE!CA:CA)</f>
        <v>278786.67</v>
      </c>
      <c r="CC114" s="46">
        <f>SUMIF(DRE!$A:$A,'Base CF'!$B114,DRE!CB:CB)</f>
        <v>194786.67</v>
      </c>
      <c r="CD114" s="46">
        <f>SUMIF(DRE!$A:$A,'Base CF'!$B114,DRE!CC:CC)</f>
        <v>147146.67000000001</v>
      </c>
      <c r="CE114" s="46">
        <f>SUMIF(DRE!$A:$A,'Base CF'!$B114,DRE!CD:CD)</f>
        <v>37286.67</v>
      </c>
      <c r="CF114" s="46">
        <f>SUMIF(DRE!$A:$A,'Base CF'!$B114,DRE!CE:CE)</f>
        <v>75286.67</v>
      </c>
      <c r="CG114" s="46">
        <f>SUMIF(DRE!$A:$A,'Base CF'!$B114,DRE!CF:CF)</f>
        <v>102886.67</v>
      </c>
      <c r="CH114" s="46">
        <f>SUMIF(DRE!$A:$A,'Base CF'!$B114,DRE!CG:CG)</f>
        <v>97586.67</v>
      </c>
      <c r="CI114" s="46">
        <f>SUMIF(DRE!$A:$A,'Base CF'!$B114,DRE!CH:CH)</f>
        <v>338119.42</v>
      </c>
      <c r="CJ114" s="46">
        <f>SUMIF(DRE!$A:$A,'Base CF'!$B114,DRE!CI:CI)</f>
        <v>136511.67000000001</v>
      </c>
      <c r="CK114" s="46">
        <f>SUMIF(DRE!$A:$A,'Base CF'!$B114,DRE!CJ:CJ)</f>
        <v>91646.67</v>
      </c>
      <c r="CL114" s="46">
        <f>SUMIF(DRE!$A:$A,'Base CF'!$B114,DRE!CK:CK)</f>
        <v>129688.17</v>
      </c>
      <c r="CM114" s="46">
        <f>SUMIF(DRE!$A:$A,'Base CF'!$B114,DRE!CL:CL)</f>
        <v>33886.67</v>
      </c>
      <c r="CN114" s="46">
        <f>SUMIF(DRE!$A:$A,'Base CF'!$B114,DRE!CM:CM)</f>
        <v>161636.67000000001</v>
      </c>
      <c r="CO114" s="46">
        <f>SUMIF(DRE!$A:$A,'Base CF'!$B114,DRE!CN:CN)</f>
        <v>239011.67</v>
      </c>
      <c r="CP114" s="46">
        <f>SUMIF(DRE!$A:$A,'Base CF'!$B114,DRE!CO:CO)</f>
        <v>138046.67000000001</v>
      </c>
      <c r="CQ114" s="46">
        <f>SUMIF(DRE!$A:$A,'Base CF'!$B114,DRE!CP:CP)</f>
        <v>33886.67</v>
      </c>
      <c r="CR114" s="46">
        <f>SUMIF(DRE!$A:$A,'Base CF'!$B114,DRE!CQ:CQ)</f>
        <v>71386.67</v>
      </c>
      <c r="CS114" s="46">
        <f>SUMIF(DRE!$A:$A,'Base CF'!$B114,DRE!CR:CR)</f>
        <v>89986.67</v>
      </c>
      <c r="CT114" s="46">
        <f>SUMIF(DRE!$A:$A,'Base CF'!$B114,DRE!CS:CS)</f>
        <v>89436.67</v>
      </c>
      <c r="CU114" s="46">
        <f>SUMIF(DRE!$A:$A,'Base CF'!$B114,DRE!CT:CT)</f>
        <v>495255.4</v>
      </c>
      <c r="CV114" s="46">
        <f>SUMIF(DRE!$A:$A,'Base CF'!$B114,DRE!CU:CU)</f>
        <v>75232</v>
      </c>
      <c r="CW114" s="46">
        <f>SUMIF(DRE!$A:$A,'Base CF'!$B114,DRE!CV:CV)</f>
        <v>92788</v>
      </c>
      <c r="CX114" s="46">
        <f>SUMIF(DRE!$A:$A,'Base CF'!$B114,DRE!CW:CW)</f>
        <v>93540.4</v>
      </c>
      <c r="CY114" s="46">
        <f>SUMIF(DRE!$A:$A,'Base CF'!$B114,DRE!CX:CX)</f>
        <v>12532</v>
      </c>
      <c r="CZ114" s="46">
        <f>SUMIF(DRE!$A:$A,'Base CF'!$B114,DRE!CY:CY)</f>
        <v>237932</v>
      </c>
      <c r="DA114" s="46">
        <f>SUMIF(DRE!$A:$A,'Base CF'!$B114,DRE!CZ:CZ)</f>
        <v>75232</v>
      </c>
      <c r="DB114" s="46">
        <f>SUMIF(DRE!$A:$A,'Base CF'!$B114,DRE!DA:DA)</f>
        <v>42628</v>
      </c>
      <c r="DC114" s="46">
        <f>SUMIF(DRE!$A:$A,'Base CF'!$B114,DRE!DB:DB)</f>
        <v>12532</v>
      </c>
      <c r="DD114" s="46">
        <f>SUMIF(DRE!$A:$A,'Base CF'!$B114,DRE!DC:DC)</f>
        <v>12532</v>
      </c>
      <c r="DE114" s="46">
        <f>SUMIF(DRE!$A:$A,'Base CF'!$B114,DRE!DD:DD)</f>
        <v>62692</v>
      </c>
      <c r="DF114" s="46">
        <f>SUMIF(DRE!$A:$A,'Base CF'!$B114,DRE!DE:DE)</f>
        <v>37612</v>
      </c>
    </row>
    <row r="115" spans="2:110" outlineLevel="1">
      <c r="B115" s="37" t="s">
        <v>193</v>
      </c>
      <c r="C115" s="46">
        <f>SUMIF(DRE!$A:$A,'Base CF'!$B115,DRE!B:B)</f>
        <v>0</v>
      </c>
      <c r="D115" s="46">
        <f>SUMIF(DRE!$A:$A,'Base CF'!$B115,DRE!C:C)</f>
        <v>0</v>
      </c>
      <c r="E115" s="46">
        <f>SUMIF(DRE!$A:$A,'Base CF'!$B115,DRE!D:D)</f>
        <v>0</v>
      </c>
      <c r="F115" s="46">
        <f>SUMIF(DRE!$A:$A,'Base CF'!$B115,DRE!E:E)</f>
        <v>0</v>
      </c>
      <c r="G115" s="46">
        <f>SUMIF(DRE!$A:$A,'Base CF'!$B115,DRE!F:F)</f>
        <v>0</v>
      </c>
      <c r="H115" s="46">
        <f>SUMIF(DRE!$A:$A,'Base CF'!$B115,DRE!G:G)</f>
        <v>0</v>
      </c>
      <c r="I115" s="46">
        <f>SUMIF(DRE!$A:$A,'Base CF'!$B115,DRE!H:H)</f>
        <v>0</v>
      </c>
      <c r="J115" s="46">
        <f>SUMIF(DRE!$A:$A,'Base CF'!$B115,DRE!I:I)</f>
        <v>0</v>
      </c>
      <c r="K115" s="46">
        <f>SUMIF(DRE!$A:$A,'Base CF'!$B115,DRE!J:J)</f>
        <v>0</v>
      </c>
      <c r="L115" s="46">
        <f>SUMIF(DRE!$A:$A,'Base CF'!$B115,DRE!K:K)</f>
        <v>0</v>
      </c>
      <c r="M115" s="46">
        <f>SUMIF(DRE!$A:$A,'Base CF'!$B115,DRE!L:L)</f>
        <v>0</v>
      </c>
      <c r="N115" s="46">
        <f>SUMIF(DRE!$A:$A,'Base CF'!$B115,DRE!M:M)</f>
        <v>0</v>
      </c>
      <c r="O115" s="46">
        <f>SUMIF(DRE!$A:$A,'Base CF'!$B115,DRE!N:N)</f>
        <v>0</v>
      </c>
      <c r="P115" s="46">
        <f>SUMIF(DRE!$A:$A,'Base CF'!$B115,DRE!O:O)</f>
        <v>0</v>
      </c>
      <c r="Q115" s="46">
        <f>SUMIF(DRE!$A:$A,'Base CF'!$B115,DRE!P:P)</f>
        <v>0</v>
      </c>
      <c r="R115" s="46">
        <f>SUMIF(DRE!$A:$A,'Base CF'!$B115,DRE!Q:Q)</f>
        <v>0</v>
      </c>
      <c r="S115" s="46">
        <f>SUMIF(DRE!$A:$A,'Base CF'!$B115,DRE!R:R)</f>
        <v>0</v>
      </c>
      <c r="T115" s="46">
        <f>SUMIF(DRE!$A:$A,'Base CF'!$B115,DRE!S:S)</f>
        <v>0</v>
      </c>
      <c r="U115" s="46">
        <f>SUMIF(DRE!$A:$A,'Base CF'!$B115,DRE!T:T)</f>
        <v>0</v>
      </c>
      <c r="V115" s="46">
        <f>SUMIF(DRE!$A:$A,'Base CF'!$B115,DRE!U:U)</f>
        <v>0</v>
      </c>
      <c r="W115" s="46">
        <f>SUMIF(DRE!$A:$A,'Base CF'!$B115,DRE!V:V)</f>
        <v>0</v>
      </c>
      <c r="X115" s="46">
        <f>SUMIF(DRE!$A:$A,'Base CF'!$B115,DRE!W:W)</f>
        <v>0</v>
      </c>
      <c r="Y115" s="46">
        <f>SUMIF(DRE!$A:$A,'Base CF'!$B115,DRE!X:X)</f>
        <v>0</v>
      </c>
      <c r="Z115" s="46">
        <f>SUMIF(DRE!$A:$A,'Base CF'!$B115,DRE!Y:Y)</f>
        <v>0</v>
      </c>
      <c r="AA115" s="46">
        <f>SUMIF(DRE!$A:$A,'Base CF'!$B115,DRE!Z:Z)</f>
        <v>0</v>
      </c>
      <c r="AB115" s="46">
        <f>SUMIF(DRE!$A:$A,'Base CF'!$B115,DRE!AA:AA)</f>
        <v>0</v>
      </c>
      <c r="AC115" s="46">
        <f>SUMIF(DRE!$A:$A,'Base CF'!$B115,DRE!AB:AB)</f>
        <v>0</v>
      </c>
      <c r="AD115" s="46">
        <f>SUMIF(DRE!$A:$A,'Base CF'!$B115,DRE!AC:AC)</f>
        <v>0</v>
      </c>
      <c r="AE115" s="46">
        <f>SUMIF(DRE!$A:$A,'Base CF'!$B115,DRE!AD:AD)</f>
        <v>0</v>
      </c>
      <c r="AF115" s="46">
        <f>SUMIF(DRE!$A:$A,'Base CF'!$B115,DRE!AE:AE)</f>
        <v>0</v>
      </c>
      <c r="AG115" s="46">
        <f>SUMIF(DRE!$A:$A,'Base CF'!$B115,DRE!AF:AF)</f>
        <v>0</v>
      </c>
      <c r="AH115" s="46">
        <f>SUMIF(DRE!$A:$A,'Base CF'!$B115,DRE!AG:AG)</f>
        <v>0</v>
      </c>
      <c r="AI115" s="46">
        <f>SUMIF(DRE!$A:$A,'Base CF'!$B115,DRE!AH:AH)</f>
        <v>0</v>
      </c>
      <c r="AJ115" s="46">
        <f>SUMIF(DRE!$A:$A,'Base CF'!$B115,DRE!AI:AI)</f>
        <v>0</v>
      </c>
      <c r="AK115" s="46">
        <f>SUMIF(DRE!$A:$A,'Base CF'!$B115,DRE!AJ:AJ)</f>
        <v>0</v>
      </c>
      <c r="AL115" s="46">
        <f>SUMIF(DRE!$A:$A,'Base CF'!$B115,DRE!AK:AK)</f>
        <v>0</v>
      </c>
      <c r="AM115" s="46">
        <f>SUMIF(DRE!$A:$A,'Base CF'!$B115,DRE!AL:AL)</f>
        <v>0</v>
      </c>
      <c r="AN115" s="46">
        <f>SUMIF(DRE!$A:$A,'Base CF'!$B115,DRE!AM:AM)</f>
        <v>0</v>
      </c>
      <c r="AO115" s="46">
        <f>SUMIF(DRE!$A:$A,'Base CF'!$B115,DRE!AN:AN)</f>
        <v>0</v>
      </c>
      <c r="AP115" s="46">
        <f>SUMIF(DRE!$A:$A,'Base CF'!$B115,DRE!AO:AO)</f>
        <v>0</v>
      </c>
      <c r="AQ115" s="46">
        <f>SUMIF(DRE!$A:$A,'Base CF'!$B115,DRE!AP:AP)</f>
        <v>0</v>
      </c>
      <c r="AR115" s="46">
        <f>SUMIF(DRE!$A:$A,'Base CF'!$B115,DRE!AQ:AQ)</f>
        <v>0</v>
      </c>
      <c r="AS115" s="46">
        <f>SUMIF(DRE!$A:$A,'Base CF'!$B115,DRE!AR:AR)</f>
        <v>0</v>
      </c>
      <c r="AT115" s="46">
        <f>SUMIF(DRE!$A:$A,'Base CF'!$B115,DRE!AS:AS)</f>
        <v>0</v>
      </c>
      <c r="AU115" s="46">
        <f>SUMIF(DRE!$A:$A,'Base CF'!$B115,DRE!AT:AT)</f>
        <v>0</v>
      </c>
      <c r="AV115" s="46">
        <f>SUMIF(DRE!$A:$A,'Base CF'!$B115,DRE!AU:AU)</f>
        <v>0</v>
      </c>
      <c r="AW115" s="46">
        <f>SUMIF(DRE!$A:$A,'Base CF'!$B115,DRE!AV:AV)</f>
        <v>0</v>
      </c>
      <c r="AX115" s="46">
        <f>SUMIF(DRE!$A:$A,'Base CF'!$B115,DRE!AW:AW)</f>
        <v>0</v>
      </c>
      <c r="AY115" s="46">
        <f>SUMIF(DRE!$A:$A,'Base CF'!$B115,DRE!AX:AX)</f>
        <v>0</v>
      </c>
      <c r="AZ115" s="46">
        <f>SUMIF(DRE!$A:$A,'Base CF'!$B115,DRE!AY:AY)</f>
        <v>0</v>
      </c>
      <c r="BA115" s="46">
        <f>SUMIF(DRE!$A:$A,'Base CF'!$B115,DRE!AZ:AZ)</f>
        <v>0</v>
      </c>
      <c r="BB115" s="46">
        <f>SUMIF(DRE!$A:$A,'Base CF'!$B115,DRE!BA:BA)</f>
        <v>0</v>
      </c>
      <c r="BC115" s="46">
        <f>SUMIF(DRE!$A:$A,'Base CF'!$B115,DRE!BB:BB)</f>
        <v>0</v>
      </c>
      <c r="BD115" s="46">
        <f>SUMIF(DRE!$A:$A,'Base CF'!$B115,DRE!BC:BC)</f>
        <v>0</v>
      </c>
      <c r="BE115" s="46">
        <f>SUMIF(DRE!$A:$A,'Base CF'!$B115,DRE!BD:BD)</f>
        <v>0</v>
      </c>
      <c r="BF115" s="46">
        <f>SUMIF(DRE!$A:$A,'Base CF'!$B115,DRE!BE:BE)</f>
        <v>0</v>
      </c>
      <c r="BG115" s="46">
        <f>SUMIF(DRE!$A:$A,'Base CF'!$B115,DRE!BF:BF)</f>
        <v>0</v>
      </c>
      <c r="BH115" s="46">
        <f>SUMIF(DRE!$A:$A,'Base CF'!$B115,DRE!BG:BG)</f>
        <v>0</v>
      </c>
      <c r="BI115" s="46">
        <f>SUMIF(DRE!$A:$A,'Base CF'!$B115,DRE!BH:BH)</f>
        <v>0</v>
      </c>
      <c r="BJ115" s="46">
        <f>SUMIF(DRE!$A:$A,'Base CF'!$B115,DRE!BI:BI)</f>
        <v>0</v>
      </c>
      <c r="BK115" s="46">
        <f>SUMIF(DRE!$A:$A,'Base CF'!$B115,DRE!BJ:BJ)</f>
        <v>0</v>
      </c>
      <c r="BL115" s="46">
        <f>SUMIF(DRE!$A:$A,'Base CF'!$B115,DRE!BK:BK)</f>
        <v>0</v>
      </c>
      <c r="BM115" s="46">
        <f>SUMIF(DRE!$A:$A,'Base CF'!$B115,DRE!BL:BL)</f>
        <v>0</v>
      </c>
      <c r="BN115" s="46">
        <f>SUMIF(DRE!$A:$A,'Base CF'!$B115,DRE!BM:BM)</f>
        <v>0</v>
      </c>
      <c r="BO115" s="46">
        <f>SUMIF(DRE!$A:$A,'Base CF'!$B115,DRE!BN:BN)</f>
        <v>0</v>
      </c>
      <c r="BP115" s="46">
        <f>SUMIF(DRE!$A:$A,'Base CF'!$B115,DRE!BO:BO)</f>
        <v>0</v>
      </c>
      <c r="BQ115" s="46">
        <f>SUMIF(DRE!$A:$A,'Base CF'!$B115,DRE!BP:BP)</f>
        <v>0</v>
      </c>
      <c r="BR115" s="46">
        <f>SUMIF(DRE!$A:$A,'Base CF'!$B115,DRE!BQ:BQ)</f>
        <v>0</v>
      </c>
      <c r="BS115" s="46">
        <f>SUMIF(DRE!$A:$A,'Base CF'!$B115,DRE!BR:BR)</f>
        <v>0</v>
      </c>
      <c r="BT115" s="46">
        <f>SUMIF(DRE!$A:$A,'Base CF'!$B115,DRE!BS:BS)</f>
        <v>0</v>
      </c>
      <c r="BU115" s="46">
        <f>SUMIF(DRE!$A:$A,'Base CF'!$B115,DRE!BT:BT)</f>
        <v>0</v>
      </c>
      <c r="BV115" s="46">
        <f>SUMIF(DRE!$A:$A,'Base CF'!$B115,DRE!BU:BU)</f>
        <v>0</v>
      </c>
      <c r="BW115" s="46">
        <f>SUMIF(DRE!$A:$A,'Base CF'!$B115,DRE!BV:BV)</f>
        <v>0</v>
      </c>
      <c r="BX115" s="46">
        <f>SUMIF(DRE!$A:$A,'Base CF'!$B115,DRE!BW:BW)</f>
        <v>0</v>
      </c>
      <c r="BY115" s="46">
        <f>SUMIF(DRE!$A:$A,'Base CF'!$B115,DRE!BX:BX)</f>
        <v>0</v>
      </c>
      <c r="BZ115" s="46">
        <f>SUMIF(DRE!$A:$A,'Base CF'!$B115,DRE!BY:BY)</f>
        <v>0</v>
      </c>
      <c r="CA115" s="46">
        <f>SUMIF(DRE!$A:$A,'Base CF'!$B115,DRE!BZ:BZ)</f>
        <v>0</v>
      </c>
      <c r="CB115" s="46">
        <f>SUMIF(DRE!$A:$A,'Base CF'!$B115,DRE!CA:CA)</f>
        <v>0</v>
      </c>
      <c r="CC115" s="46">
        <f>SUMIF(DRE!$A:$A,'Base CF'!$B115,DRE!CB:CB)</f>
        <v>0</v>
      </c>
      <c r="CD115" s="46">
        <f>SUMIF(DRE!$A:$A,'Base CF'!$B115,DRE!CC:CC)</f>
        <v>0</v>
      </c>
      <c r="CE115" s="46">
        <f>SUMIF(DRE!$A:$A,'Base CF'!$B115,DRE!CD:CD)</f>
        <v>0</v>
      </c>
      <c r="CF115" s="46">
        <f>SUMIF(DRE!$A:$A,'Base CF'!$B115,DRE!CE:CE)</f>
        <v>0</v>
      </c>
      <c r="CG115" s="46">
        <f>SUMIF(DRE!$A:$A,'Base CF'!$B115,DRE!CF:CF)</f>
        <v>0</v>
      </c>
      <c r="CH115" s="46">
        <f>SUMIF(DRE!$A:$A,'Base CF'!$B115,DRE!CG:CG)</f>
        <v>0</v>
      </c>
      <c r="CI115" s="46">
        <f>SUMIF(DRE!$A:$A,'Base CF'!$B115,DRE!CH:CH)</f>
        <v>0</v>
      </c>
      <c r="CJ115" s="46">
        <f>SUMIF(DRE!$A:$A,'Base CF'!$B115,DRE!CI:CI)</f>
        <v>0</v>
      </c>
      <c r="CK115" s="46">
        <f>SUMIF(DRE!$A:$A,'Base CF'!$B115,DRE!CJ:CJ)</f>
        <v>0</v>
      </c>
      <c r="CL115" s="46">
        <f>SUMIF(DRE!$A:$A,'Base CF'!$B115,DRE!CK:CK)</f>
        <v>0</v>
      </c>
      <c r="CM115" s="46">
        <f>SUMIF(DRE!$A:$A,'Base CF'!$B115,DRE!CL:CL)</f>
        <v>0</v>
      </c>
      <c r="CN115" s="46">
        <f>SUMIF(DRE!$A:$A,'Base CF'!$B115,DRE!CM:CM)</f>
        <v>0</v>
      </c>
      <c r="CO115" s="46">
        <f>SUMIF(DRE!$A:$A,'Base CF'!$B115,DRE!CN:CN)</f>
        <v>0</v>
      </c>
      <c r="CP115" s="46">
        <f>SUMIF(DRE!$A:$A,'Base CF'!$B115,DRE!CO:CO)</f>
        <v>0</v>
      </c>
      <c r="CQ115" s="46">
        <f>SUMIF(DRE!$A:$A,'Base CF'!$B115,DRE!CP:CP)</f>
        <v>0</v>
      </c>
      <c r="CR115" s="46">
        <f>SUMIF(DRE!$A:$A,'Base CF'!$B115,DRE!CQ:CQ)</f>
        <v>0</v>
      </c>
      <c r="CS115" s="46">
        <f>SUMIF(DRE!$A:$A,'Base CF'!$B115,DRE!CR:CR)</f>
        <v>0</v>
      </c>
      <c r="CT115" s="46">
        <f>SUMIF(DRE!$A:$A,'Base CF'!$B115,DRE!CS:CS)</f>
        <v>0</v>
      </c>
      <c r="CU115" s="46">
        <f>SUMIF(DRE!$A:$A,'Base CF'!$B115,DRE!CT:CT)</f>
        <v>0</v>
      </c>
      <c r="CV115" s="46">
        <f>SUMIF(DRE!$A:$A,'Base CF'!$B115,DRE!CU:CU)</f>
        <v>0</v>
      </c>
      <c r="CW115" s="46">
        <f>SUMIF(DRE!$A:$A,'Base CF'!$B115,DRE!CV:CV)</f>
        <v>0</v>
      </c>
      <c r="CX115" s="46">
        <f>SUMIF(DRE!$A:$A,'Base CF'!$B115,DRE!CW:CW)</f>
        <v>0</v>
      </c>
      <c r="CY115" s="46">
        <f>SUMIF(DRE!$A:$A,'Base CF'!$B115,DRE!CX:CX)</f>
        <v>0</v>
      </c>
      <c r="CZ115" s="46">
        <f>SUMIF(DRE!$A:$A,'Base CF'!$B115,DRE!CY:CY)</f>
        <v>0</v>
      </c>
      <c r="DA115" s="46">
        <f>SUMIF(DRE!$A:$A,'Base CF'!$B115,DRE!CZ:CZ)</f>
        <v>0</v>
      </c>
      <c r="DB115" s="46">
        <f>SUMIF(DRE!$A:$A,'Base CF'!$B115,DRE!DA:DA)</f>
        <v>0</v>
      </c>
      <c r="DC115" s="46">
        <f>SUMIF(DRE!$A:$A,'Base CF'!$B115,DRE!DB:DB)</f>
        <v>0</v>
      </c>
      <c r="DD115" s="46">
        <f>SUMIF(DRE!$A:$A,'Base CF'!$B115,DRE!DC:DC)</f>
        <v>0</v>
      </c>
      <c r="DE115" s="46">
        <f>SUMIF(DRE!$A:$A,'Base CF'!$B115,DRE!DD:DD)</f>
        <v>0</v>
      </c>
      <c r="DF115" s="46">
        <f>SUMIF(DRE!$A:$A,'Base CF'!$B115,DRE!DE:DE)</f>
        <v>0</v>
      </c>
    </row>
    <row r="116" spans="2:110" outlineLevel="1">
      <c r="B116" s="37" t="s">
        <v>717</v>
      </c>
      <c r="C116" s="46">
        <f>SUMIF(DRE!$A:$A,'Base CF'!$B116,DRE!B:B)</f>
        <v>0</v>
      </c>
      <c r="D116" s="46">
        <f>SUMIF(DRE!$A:$A,'Base CF'!$B116,DRE!C:C)</f>
        <v>0</v>
      </c>
      <c r="E116" s="46">
        <f>SUMIF(DRE!$A:$A,'Base CF'!$B116,DRE!D:D)</f>
        <v>0</v>
      </c>
      <c r="F116" s="46">
        <f>SUMIF(DRE!$A:$A,'Base CF'!$B116,DRE!E:E)</f>
        <v>-63216.5</v>
      </c>
      <c r="G116" s="46">
        <f>SUMIF(DRE!$A:$A,'Base CF'!$B116,DRE!F:F)</f>
        <v>-494139</v>
      </c>
      <c r="H116" s="46">
        <f>SUMIF(DRE!$A:$A,'Base CF'!$B116,DRE!G:G)</f>
        <v>-335938</v>
      </c>
      <c r="I116" s="46">
        <f>SUMIF(DRE!$A:$A,'Base CF'!$B116,DRE!H:H)</f>
        <v>-77811</v>
      </c>
      <c r="J116" s="46">
        <f>SUMIF(DRE!$A:$A,'Base CF'!$B116,DRE!I:I)</f>
        <v>-48804</v>
      </c>
      <c r="K116" s="46">
        <f>SUMIF(DRE!$A:$A,'Base CF'!$B116,DRE!J:J)</f>
        <v>-220625</v>
      </c>
      <c r="L116" s="46">
        <f>SUMIF(DRE!$A:$A,'Base CF'!$B116,DRE!K:K)</f>
        <v>-66746.5</v>
      </c>
      <c r="M116" s="46">
        <f>SUMIF(DRE!$A:$A,'Base CF'!$B116,DRE!L:L)</f>
        <v>-300894.3</v>
      </c>
      <c r="N116" s="46">
        <f>SUMIF(DRE!$A:$A,'Base CF'!$B116,DRE!M:M)</f>
        <v>-552848.69999999995</v>
      </c>
      <c r="O116" s="46">
        <f>SUMIF(DRE!$A:$A,'Base CF'!$B116,DRE!N:N)</f>
        <v>-292577.09999999998</v>
      </c>
      <c r="P116" s="46">
        <f>SUMIF(DRE!$A:$A,'Base CF'!$B116,DRE!O:O)</f>
        <v>-335975.1</v>
      </c>
      <c r="Q116" s="46">
        <f>SUMIF(DRE!$A:$A,'Base CF'!$B116,DRE!P:P)</f>
        <v>-116403.54</v>
      </c>
      <c r="R116" s="46">
        <f>SUMIF(DRE!$A:$A,'Base CF'!$B116,DRE!Q:Q)</f>
        <v>-537173.69999999995</v>
      </c>
      <c r="S116" s="46">
        <f>SUMIF(DRE!$A:$A,'Base CF'!$B116,DRE!R:R)</f>
        <v>-366552.57</v>
      </c>
      <c r="T116" s="46">
        <f>SUMIF(DRE!$A:$A,'Base CF'!$B116,DRE!S:S)</f>
        <v>-154321.01999999999</v>
      </c>
      <c r="U116" s="46">
        <f>SUMIF(DRE!$A:$A,'Base CF'!$B116,DRE!T:T)</f>
        <v>-424477.32</v>
      </c>
      <c r="V116" s="46">
        <f>SUMIF(DRE!$A:$A,'Base CF'!$B116,DRE!U:U)</f>
        <v>-203422.5</v>
      </c>
      <c r="W116" s="46">
        <f>SUMIF(DRE!$A:$A,'Base CF'!$B116,DRE!V:V)</f>
        <v>-819609.85</v>
      </c>
      <c r="X116" s="46">
        <f>SUMIF(DRE!$A:$A,'Base CF'!$B116,DRE!W:W)</f>
        <v>-711860.46</v>
      </c>
      <c r="Y116" s="46">
        <f>SUMIF(DRE!$A:$A,'Base CF'!$B116,DRE!X:X)</f>
        <v>-694317.2</v>
      </c>
      <c r="Z116" s="46">
        <f>SUMIF(DRE!$A:$A,'Base CF'!$B116,DRE!Y:Y)</f>
        <v>-54601</v>
      </c>
      <c r="AA116" s="46">
        <f>SUMIF(DRE!$A:$A,'Base CF'!$B116,DRE!Z:Z)</f>
        <v>-111941.82</v>
      </c>
      <c r="AB116" s="46">
        <f>SUMIF(DRE!$A:$A,'Base CF'!$B116,DRE!AA:AA)</f>
        <v>-113235.54</v>
      </c>
      <c r="AC116" s="46">
        <f>SUMIF(DRE!$A:$A,'Base CF'!$B116,DRE!AB:AB)</f>
        <v>-320449.06</v>
      </c>
      <c r="AD116" s="46">
        <f>SUMIF(DRE!$A:$A,'Base CF'!$B116,DRE!AC:AC)</f>
        <v>-230000.1</v>
      </c>
      <c r="AE116" s="46">
        <f>SUMIF(DRE!$A:$A,'Base CF'!$B116,DRE!AD:AD)</f>
        <v>-230000.1</v>
      </c>
      <c r="AF116" s="46">
        <f>SUMIF(DRE!$A:$A,'Base CF'!$B116,DRE!AE:AE)</f>
        <v>-419300.9</v>
      </c>
      <c r="AG116" s="46">
        <f>SUMIF(DRE!$A:$A,'Base CF'!$B116,DRE!AF:AF)</f>
        <v>-25593.599999999999</v>
      </c>
      <c r="AH116" s="46">
        <f>SUMIF(DRE!$A:$A,'Base CF'!$B116,DRE!AG:AG)</f>
        <v>0</v>
      </c>
      <c r="AI116" s="46">
        <f>SUMIF(DRE!$A:$A,'Base CF'!$B116,DRE!AH:AH)</f>
        <v>3433.5</v>
      </c>
      <c r="AJ116" s="46">
        <f>SUMIF(DRE!$A:$A,'Base CF'!$B116,DRE!AI:AI)</f>
        <v>-230000.1</v>
      </c>
      <c r="AK116" s="46">
        <f>SUMIF(DRE!$A:$A,'Base CF'!$B116,DRE!AJ:AJ)</f>
        <v>0</v>
      </c>
      <c r="AL116" s="46">
        <f>SUMIF(DRE!$A:$A,'Base CF'!$B116,DRE!AK:AK)</f>
        <v>0</v>
      </c>
      <c r="AM116" s="46">
        <f>SUMIF(DRE!$A:$A,'Base CF'!$B116,DRE!AL:AL)</f>
        <v>0</v>
      </c>
      <c r="AN116" s="46">
        <f>SUMIF(DRE!$A:$A,'Base CF'!$B116,DRE!AM:AM)</f>
        <v>0</v>
      </c>
      <c r="AO116" s="46">
        <f>SUMIF(DRE!$A:$A,'Base CF'!$B116,DRE!AN:AN)</f>
        <v>-246914.5</v>
      </c>
      <c r="AP116" s="46">
        <f>SUMIF(DRE!$A:$A,'Base CF'!$B116,DRE!AO:AO)</f>
        <v>-13509.5</v>
      </c>
      <c r="AQ116" s="46">
        <f>SUMIF(DRE!$A:$A,'Base CF'!$B116,DRE!AP:AP)</f>
        <v>-74199.8</v>
      </c>
      <c r="AR116" s="46">
        <f>SUMIF(DRE!$A:$A,'Base CF'!$B116,DRE!AQ:AQ)</f>
        <v>-53973.4</v>
      </c>
      <c r="AS116" s="46">
        <f>SUMIF(DRE!$A:$A,'Base CF'!$B116,DRE!AR:AR)</f>
        <v>0</v>
      </c>
      <c r="AT116" s="46">
        <f>SUMIF(DRE!$A:$A,'Base CF'!$B116,DRE!AS:AS)</f>
        <v>0</v>
      </c>
      <c r="AU116" s="46">
        <f>SUMIF(DRE!$A:$A,'Base CF'!$B116,DRE!AT:AT)</f>
        <v>0</v>
      </c>
      <c r="AV116" s="46">
        <f>SUMIF(DRE!$A:$A,'Base CF'!$B116,DRE!AU:AU)</f>
        <v>0</v>
      </c>
      <c r="AW116" s="46">
        <f>SUMIF(DRE!$A:$A,'Base CF'!$B116,DRE!AV:AV)</f>
        <v>0</v>
      </c>
      <c r="AX116" s="46">
        <f>SUMIF(DRE!$A:$A,'Base CF'!$B116,DRE!AW:AW)</f>
        <v>0</v>
      </c>
      <c r="AY116" s="46">
        <f>SUMIF(DRE!$A:$A,'Base CF'!$B116,DRE!AX:AX)</f>
        <v>0</v>
      </c>
      <c r="AZ116" s="46">
        <f>SUMIF(DRE!$A:$A,'Base CF'!$B116,DRE!AY:AY)</f>
        <v>0</v>
      </c>
      <c r="BA116" s="46">
        <f>SUMIF(DRE!$A:$A,'Base CF'!$B116,DRE!AZ:AZ)</f>
        <v>0</v>
      </c>
      <c r="BB116" s="46">
        <f>SUMIF(DRE!$A:$A,'Base CF'!$B116,DRE!BA:BA)</f>
        <v>0</v>
      </c>
      <c r="BC116" s="46">
        <f>SUMIF(DRE!$A:$A,'Base CF'!$B116,DRE!BB:BB)</f>
        <v>0</v>
      </c>
      <c r="BD116" s="46">
        <f>SUMIF(DRE!$A:$A,'Base CF'!$B116,DRE!BC:BC)</f>
        <v>0</v>
      </c>
      <c r="BE116" s="46">
        <f>SUMIF(DRE!$A:$A,'Base CF'!$B116,DRE!BD:BD)</f>
        <v>0</v>
      </c>
      <c r="BF116" s="46">
        <f>SUMIF(DRE!$A:$A,'Base CF'!$B116,DRE!BE:BE)</f>
        <v>0</v>
      </c>
      <c r="BG116" s="46">
        <f>SUMIF(DRE!$A:$A,'Base CF'!$B116,DRE!BF:BF)</f>
        <v>0</v>
      </c>
      <c r="BH116" s="46">
        <f>SUMIF(DRE!$A:$A,'Base CF'!$B116,DRE!BG:BG)</f>
        <v>0</v>
      </c>
      <c r="BI116" s="46">
        <f>SUMIF(DRE!$A:$A,'Base CF'!$B116,DRE!BH:BH)</f>
        <v>0</v>
      </c>
      <c r="BJ116" s="46">
        <f>SUMIF(DRE!$A:$A,'Base CF'!$B116,DRE!BI:BI)</f>
        <v>0</v>
      </c>
      <c r="BK116" s="46">
        <f>SUMIF(DRE!$A:$A,'Base CF'!$B116,DRE!BJ:BJ)</f>
        <v>0</v>
      </c>
      <c r="BL116" s="46">
        <f>SUMIF(DRE!$A:$A,'Base CF'!$B116,DRE!BK:BK)</f>
        <v>0</v>
      </c>
      <c r="BM116" s="46">
        <f>SUMIF(DRE!$A:$A,'Base CF'!$B116,DRE!BL:BL)</f>
        <v>0</v>
      </c>
      <c r="BN116" s="46">
        <f>SUMIF(DRE!$A:$A,'Base CF'!$B116,DRE!BM:BM)</f>
        <v>0</v>
      </c>
      <c r="BO116" s="46">
        <f>SUMIF(DRE!$A:$A,'Base CF'!$B116,DRE!BN:BN)</f>
        <v>0</v>
      </c>
      <c r="BP116" s="46">
        <f>SUMIF(DRE!$A:$A,'Base CF'!$B116,DRE!BO:BO)</f>
        <v>0</v>
      </c>
      <c r="BQ116" s="46">
        <f>SUMIF(DRE!$A:$A,'Base CF'!$B116,DRE!BP:BP)</f>
        <v>0</v>
      </c>
      <c r="BR116" s="46">
        <f>SUMIF(DRE!$A:$A,'Base CF'!$B116,DRE!BQ:BQ)</f>
        <v>0</v>
      </c>
      <c r="BS116" s="46">
        <f>SUMIF(DRE!$A:$A,'Base CF'!$B116,DRE!BR:BR)</f>
        <v>0</v>
      </c>
      <c r="BT116" s="46">
        <f>SUMIF(DRE!$A:$A,'Base CF'!$B116,DRE!BS:BS)</f>
        <v>0</v>
      </c>
      <c r="BU116" s="46">
        <f>SUMIF(DRE!$A:$A,'Base CF'!$B116,DRE!BT:BT)</f>
        <v>0</v>
      </c>
      <c r="BV116" s="46">
        <f>SUMIF(DRE!$A:$A,'Base CF'!$B116,DRE!BU:BU)</f>
        <v>0</v>
      </c>
      <c r="BW116" s="46">
        <f>SUMIF(DRE!$A:$A,'Base CF'!$B116,DRE!BV:BV)</f>
        <v>0</v>
      </c>
      <c r="BX116" s="46">
        <f>SUMIF(DRE!$A:$A,'Base CF'!$B116,DRE!BW:BW)</f>
        <v>0</v>
      </c>
      <c r="BY116" s="46">
        <f>SUMIF(DRE!$A:$A,'Base CF'!$B116,DRE!BX:BX)</f>
        <v>0</v>
      </c>
      <c r="BZ116" s="46">
        <f>SUMIF(DRE!$A:$A,'Base CF'!$B116,DRE!BY:BY)</f>
        <v>0</v>
      </c>
      <c r="CA116" s="46">
        <f>SUMIF(DRE!$A:$A,'Base CF'!$B116,DRE!BZ:BZ)</f>
        <v>0</v>
      </c>
      <c r="CB116" s="46">
        <f>SUMIF(DRE!$A:$A,'Base CF'!$B116,DRE!CA:CA)</f>
        <v>0</v>
      </c>
      <c r="CC116" s="46">
        <f>SUMIF(DRE!$A:$A,'Base CF'!$B116,DRE!CB:CB)</f>
        <v>0</v>
      </c>
      <c r="CD116" s="46">
        <f>SUMIF(DRE!$A:$A,'Base CF'!$B116,DRE!CC:CC)</f>
        <v>0</v>
      </c>
      <c r="CE116" s="46">
        <f>SUMIF(DRE!$A:$A,'Base CF'!$B116,DRE!CD:CD)</f>
        <v>0</v>
      </c>
      <c r="CF116" s="46">
        <f>SUMIF(DRE!$A:$A,'Base CF'!$B116,DRE!CE:CE)</f>
        <v>0</v>
      </c>
      <c r="CG116" s="46">
        <f>SUMIF(DRE!$A:$A,'Base CF'!$B116,DRE!CF:CF)</f>
        <v>0</v>
      </c>
      <c r="CH116" s="46">
        <f>SUMIF(DRE!$A:$A,'Base CF'!$B116,DRE!CG:CG)</f>
        <v>0</v>
      </c>
      <c r="CI116" s="46">
        <f>SUMIF(DRE!$A:$A,'Base CF'!$B116,DRE!CH:CH)</f>
        <v>0</v>
      </c>
      <c r="CJ116" s="46">
        <f>SUMIF(DRE!$A:$A,'Base CF'!$B116,DRE!CI:CI)</f>
        <v>0</v>
      </c>
      <c r="CK116" s="46">
        <f>SUMIF(DRE!$A:$A,'Base CF'!$B116,DRE!CJ:CJ)</f>
        <v>0</v>
      </c>
      <c r="CL116" s="46">
        <f>SUMIF(DRE!$A:$A,'Base CF'!$B116,DRE!CK:CK)</f>
        <v>0</v>
      </c>
      <c r="CM116" s="46">
        <f>SUMIF(DRE!$A:$A,'Base CF'!$B116,DRE!CL:CL)</f>
        <v>0</v>
      </c>
      <c r="CN116" s="46">
        <f>SUMIF(DRE!$A:$A,'Base CF'!$B116,DRE!CM:CM)</f>
        <v>0</v>
      </c>
      <c r="CO116" s="46">
        <f>SUMIF(DRE!$A:$A,'Base CF'!$B116,DRE!CN:CN)</f>
        <v>0</v>
      </c>
      <c r="CP116" s="46">
        <f>SUMIF(DRE!$A:$A,'Base CF'!$B116,DRE!CO:CO)</f>
        <v>0</v>
      </c>
      <c r="CQ116" s="46">
        <f>SUMIF(DRE!$A:$A,'Base CF'!$B116,DRE!CP:CP)</f>
        <v>0</v>
      </c>
      <c r="CR116" s="46">
        <f>SUMIF(DRE!$A:$A,'Base CF'!$B116,DRE!CQ:CQ)</f>
        <v>0</v>
      </c>
      <c r="CS116" s="46">
        <f>SUMIF(DRE!$A:$A,'Base CF'!$B116,DRE!CR:CR)</f>
        <v>0</v>
      </c>
      <c r="CT116" s="46">
        <f>SUMIF(DRE!$A:$A,'Base CF'!$B116,DRE!CS:CS)</f>
        <v>0</v>
      </c>
      <c r="CU116" s="46">
        <f>SUMIF(DRE!$A:$A,'Base CF'!$B116,DRE!CT:CT)</f>
        <v>0</v>
      </c>
      <c r="CV116" s="46">
        <f>SUMIF(DRE!$A:$A,'Base CF'!$B116,DRE!CU:CU)</f>
        <v>0</v>
      </c>
      <c r="CW116" s="46">
        <f>SUMIF(DRE!$A:$A,'Base CF'!$B116,DRE!CV:CV)</f>
        <v>0</v>
      </c>
      <c r="CX116" s="46">
        <f>SUMIF(DRE!$A:$A,'Base CF'!$B116,DRE!CW:CW)</f>
        <v>0</v>
      </c>
      <c r="CY116" s="46">
        <f>SUMIF(DRE!$A:$A,'Base CF'!$B116,DRE!CX:CX)</f>
        <v>0</v>
      </c>
      <c r="CZ116" s="46">
        <f>SUMIF(DRE!$A:$A,'Base CF'!$B116,DRE!CY:CY)</f>
        <v>0</v>
      </c>
      <c r="DA116" s="46">
        <f>SUMIF(DRE!$A:$A,'Base CF'!$B116,DRE!CZ:CZ)</f>
        <v>0</v>
      </c>
      <c r="DB116" s="46">
        <f>SUMIF(DRE!$A:$A,'Base CF'!$B116,DRE!DA:DA)</f>
        <v>0</v>
      </c>
      <c r="DC116" s="46">
        <f>SUMIF(DRE!$A:$A,'Base CF'!$B116,DRE!DB:DB)</f>
        <v>0</v>
      </c>
      <c r="DD116" s="46">
        <f>SUMIF(DRE!$A:$A,'Base CF'!$B116,DRE!DC:DC)</f>
        <v>0</v>
      </c>
      <c r="DE116" s="46">
        <f>SUMIF(DRE!$A:$A,'Base CF'!$B116,DRE!DD:DD)</f>
        <v>0</v>
      </c>
      <c r="DF116" s="46">
        <f>SUMIF(DRE!$A:$A,'Base CF'!$B116,DRE!DE:DE)</f>
        <v>0</v>
      </c>
    </row>
    <row r="117" spans="2:110" outlineLevel="1">
      <c r="B117" s="37" t="s">
        <v>176</v>
      </c>
      <c r="C117" s="46">
        <f>SUMIF(DRE!$A:$A,'Base CF'!$B117,DRE!B:B)</f>
        <v>0</v>
      </c>
      <c r="D117" s="46">
        <f>SUMIF(DRE!$A:$A,'Base CF'!$B117,DRE!C:C)</f>
        <v>0</v>
      </c>
      <c r="E117" s="46">
        <f>SUMIF(DRE!$A:$A,'Base CF'!$B117,DRE!D:D)</f>
        <v>0</v>
      </c>
      <c r="F117" s="46">
        <f>SUMIF(DRE!$A:$A,'Base CF'!$B117,DRE!E:E)</f>
        <v>0</v>
      </c>
      <c r="G117" s="46">
        <f>SUMIF(DRE!$A:$A,'Base CF'!$B117,DRE!F:F)</f>
        <v>0</v>
      </c>
      <c r="H117" s="46">
        <f>SUMIF(DRE!$A:$A,'Base CF'!$B117,DRE!G:G)</f>
        <v>0</v>
      </c>
      <c r="I117" s="46">
        <f>SUMIF(DRE!$A:$A,'Base CF'!$B117,DRE!H:H)</f>
        <v>0</v>
      </c>
      <c r="J117" s="46">
        <f>SUMIF(DRE!$A:$A,'Base CF'!$B117,DRE!I:I)</f>
        <v>0</v>
      </c>
      <c r="K117" s="46">
        <f>SUMIF(DRE!$A:$A,'Base CF'!$B117,DRE!J:J)</f>
        <v>0</v>
      </c>
      <c r="L117" s="46">
        <f>SUMIF(DRE!$A:$A,'Base CF'!$B117,DRE!K:K)</f>
        <v>0</v>
      </c>
      <c r="M117" s="46">
        <f>SUMIF(DRE!$A:$A,'Base CF'!$B117,DRE!L:L)</f>
        <v>0</v>
      </c>
      <c r="N117" s="46">
        <f>SUMIF(DRE!$A:$A,'Base CF'!$B117,DRE!M:M)</f>
        <v>0</v>
      </c>
      <c r="O117" s="46">
        <f>SUMIF(DRE!$A:$A,'Base CF'!$B117,DRE!N:N)</f>
        <v>0</v>
      </c>
      <c r="P117" s="46">
        <f>SUMIF(DRE!$A:$A,'Base CF'!$B117,DRE!O:O)</f>
        <v>0</v>
      </c>
      <c r="Q117" s="46">
        <f>SUMIF(DRE!$A:$A,'Base CF'!$B117,DRE!P:P)</f>
        <v>0</v>
      </c>
      <c r="R117" s="46">
        <f>SUMIF(DRE!$A:$A,'Base CF'!$B117,DRE!Q:Q)</f>
        <v>0</v>
      </c>
      <c r="S117" s="46">
        <f>SUMIF(DRE!$A:$A,'Base CF'!$B117,DRE!R:R)</f>
        <v>0</v>
      </c>
      <c r="T117" s="46">
        <f>SUMIF(DRE!$A:$A,'Base CF'!$B117,DRE!S:S)</f>
        <v>0</v>
      </c>
      <c r="U117" s="46">
        <f>SUMIF(DRE!$A:$A,'Base CF'!$B117,DRE!T:T)</f>
        <v>0</v>
      </c>
      <c r="V117" s="46">
        <f>SUMIF(DRE!$A:$A,'Base CF'!$B117,DRE!U:U)</f>
        <v>0</v>
      </c>
      <c r="W117" s="46">
        <f>SUMIF(DRE!$A:$A,'Base CF'!$B117,DRE!V:V)</f>
        <v>0</v>
      </c>
      <c r="X117" s="46">
        <f>SUMIF(DRE!$A:$A,'Base CF'!$B117,DRE!W:W)</f>
        <v>0</v>
      </c>
      <c r="Y117" s="46">
        <f>SUMIF(DRE!$A:$A,'Base CF'!$B117,DRE!X:X)</f>
        <v>0</v>
      </c>
      <c r="Z117" s="46">
        <f>SUMIF(DRE!$A:$A,'Base CF'!$B117,DRE!Y:Y)</f>
        <v>0</v>
      </c>
      <c r="AA117" s="46">
        <f>SUMIF(DRE!$A:$A,'Base CF'!$B117,DRE!Z:Z)</f>
        <v>0</v>
      </c>
      <c r="AB117" s="46">
        <f>SUMIF(DRE!$A:$A,'Base CF'!$B117,DRE!AA:AA)</f>
        <v>0</v>
      </c>
      <c r="AC117" s="46">
        <f>SUMIF(DRE!$A:$A,'Base CF'!$B117,DRE!AB:AB)</f>
        <v>0</v>
      </c>
      <c r="AD117" s="46">
        <f>SUMIF(DRE!$A:$A,'Base CF'!$B117,DRE!AC:AC)</f>
        <v>0</v>
      </c>
      <c r="AE117" s="46">
        <f>SUMIF(DRE!$A:$A,'Base CF'!$B117,DRE!AD:AD)</f>
        <v>0</v>
      </c>
      <c r="AF117" s="46">
        <f>SUMIF(DRE!$A:$A,'Base CF'!$B117,DRE!AE:AE)</f>
        <v>0</v>
      </c>
      <c r="AG117" s="46">
        <f>SUMIF(DRE!$A:$A,'Base CF'!$B117,DRE!AF:AF)</f>
        <v>0</v>
      </c>
      <c r="AH117" s="46">
        <f>SUMIF(DRE!$A:$A,'Base CF'!$B117,DRE!AG:AG)</f>
        <v>0</v>
      </c>
      <c r="AI117" s="46">
        <f>SUMIF(DRE!$A:$A,'Base CF'!$B117,DRE!AH:AH)</f>
        <v>0</v>
      </c>
      <c r="AJ117" s="46">
        <f>SUMIF(DRE!$A:$A,'Base CF'!$B117,DRE!AI:AI)</f>
        <v>0</v>
      </c>
      <c r="AK117" s="46">
        <f>SUMIF(DRE!$A:$A,'Base CF'!$B117,DRE!AJ:AJ)</f>
        <v>0</v>
      </c>
      <c r="AL117" s="46">
        <f>SUMIF(DRE!$A:$A,'Base CF'!$B117,DRE!AK:AK)</f>
        <v>0</v>
      </c>
      <c r="AM117" s="46">
        <f>SUMIF(DRE!$A:$A,'Base CF'!$B117,DRE!AL:AL)</f>
        <v>0</v>
      </c>
      <c r="AN117" s="46">
        <f>SUMIF(DRE!$A:$A,'Base CF'!$B117,DRE!AM:AM)</f>
        <v>0</v>
      </c>
      <c r="AO117" s="46">
        <f>SUMIF(DRE!$A:$A,'Base CF'!$B117,DRE!AN:AN)</f>
        <v>0</v>
      </c>
      <c r="AP117" s="46">
        <f>SUMIF(DRE!$A:$A,'Base CF'!$B117,DRE!AO:AO)</f>
        <v>0</v>
      </c>
      <c r="AQ117" s="46">
        <f>SUMIF(DRE!$A:$A,'Base CF'!$B117,DRE!AP:AP)</f>
        <v>0</v>
      </c>
      <c r="AR117" s="46">
        <f>SUMIF(DRE!$A:$A,'Base CF'!$B117,DRE!AQ:AQ)</f>
        <v>0</v>
      </c>
      <c r="AS117" s="46">
        <f>SUMIF(DRE!$A:$A,'Base CF'!$B117,DRE!AR:AR)</f>
        <v>0</v>
      </c>
      <c r="AT117" s="46">
        <f>SUMIF(DRE!$A:$A,'Base CF'!$B117,DRE!AS:AS)</f>
        <v>0</v>
      </c>
      <c r="AU117" s="46">
        <f>SUMIF(DRE!$A:$A,'Base CF'!$B117,DRE!AT:AT)</f>
        <v>17240</v>
      </c>
      <c r="AV117" s="46">
        <f>SUMIF(DRE!$A:$A,'Base CF'!$B117,DRE!AU:AU)</f>
        <v>0</v>
      </c>
      <c r="AW117" s="46">
        <f>SUMIF(DRE!$A:$A,'Base CF'!$B117,DRE!AV:AV)</f>
        <v>0</v>
      </c>
      <c r="AX117" s="46">
        <f>SUMIF(DRE!$A:$A,'Base CF'!$B117,DRE!AW:AW)</f>
        <v>0</v>
      </c>
      <c r="AY117" s="46">
        <f>SUMIF(DRE!$A:$A,'Base CF'!$B117,DRE!AX:AX)</f>
        <v>0</v>
      </c>
      <c r="AZ117" s="46">
        <f>SUMIF(DRE!$A:$A,'Base CF'!$B117,DRE!AY:AY)</f>
        <v>0</v>
      </c>
      <c r="BA117" s="46">
        <f>SUMIF(DRE!$A:$A,'Base CF'!$B117,DRE!AZ:AZ)</f>
        <v>0</v>
      </c>
      <c r="BB117" s="46">
        <f>SUMIF(DRE!$A:$A,'Base CF'!$B117,DRE!BA:BA)</f>
        <v>0</v>
      </c>
      <c r="BC117" s="46">
        <f>SUMIF(DRE!$A:$A,'Base CF'!$B117,DRE!BB:BB)</f>
        <v>0</v>
      </c>
      <c r="BD117" s="46">
        <f>SUMIF(DRE!$A:$A,'Base CF'!$B117,DRE!BC:BC)</f>
        <v>0</v>
      </c>
      <c r="BE117" s="46">
        <f>SUMIF(DRE!$A:$A,'Base CF'!$B117,DRE!BD:BD)</f>
        <v>0</v>
      </c>
      <c r="BF117" s="46">
        <f>SUMIF(DRE!$A:$A,'Base CF'!$B117,DRE!BE:BE)</f>
        <v>0</v>
      </c>
      <c r="BG117" s="46">
        <f>SUMIF(DRE!$A:$A,'Base CF'!$B117,DRE!BF:BF)</f>
        <v>0</v>
      </c>
      <c r="BH117" s="46">
        <f>SUMIF(DRE!$A:$A,'Base CF'!$B117,DRE!BG:BG)</f>
        <v>0</v>
      </c>
      <c r="BI117" s="46">
        <f>SUMIF(DRE!$A:$A,'Base CF'!$B117,DRE!BH:BH)</f>
        <v>0</v>
      </c>
      <c r="BJ117" s="46">
        <f>SUMIF(DRE!$A:$A,'Base CF'!$B117,DRE!BI:BI)</f>
        <v>0</v>
      </c>
      <c r="BK117" s="46">
        <f>SUMIF(DRE!$A:$A,'Base CF'!$B117,DRE!BJ:BJ)</f>
        <v>0</v>
      </c>
      <c r="BL117" s="46">
        <f>SUMIF(DRE!$A:$A,'Base CF'!$B117,DRE!BK:BK)</f>
        <v>0</v>
      </c>
      <c r="BM117" s="46">
        <f>SUMIF(DRE!$A:$A,'Base CF'!$B117,DRE!BL:BL)</f>
        <v>0</v>
      </c>
      <c r="BN117" s="46">
        <f>SUMIF(DRE!$A:$A,'Base CF'!$B117,DRE!BM:BM)</f>
        <v>0</v>
      </c>
      <c r="BO117" s="46">
        <f>SUMIF(DRE!$A:$A,'Base CF'!$B117,DRE!BN:BN)</f>
        <v>0</v>
      </c>
      <c r="BP117" s="46">
        <f>SUMIF(DRE!$A:$A,'Base CF'!$B117,DRE!BO:BO)</f>
        <v>0</v>
      </c>
      <c r="BQ117" s="46">
        <f>SUMIF(DRE!$A:$A,'Base CF'!$B117,DRE!BP:BP)</f>
        <v>0</v>
      </c>
      <c r="BR117" s="46">
        <f>SUMIF(DRE!$A:$A,'Base CF'!$B117,DRE!BQ:BQ)</f>
        <v>10000</v>
      </c>
      <c r="BS117" s="46">
        <f>SUMIF(DRE!$A:$A,'Base CF'!$B117,DRE!BR:BR)</f>
        <v>0</v>
      </c>
      <c r="BT117" s="46">
        <f>SUMIF(DRE!$A:$A,'Base CF'!$B117,DRE!BS:BS)</f>
        <v>0</v>
      </c>
      <c r="BU117" s="46">
        <f>SUMIF(DRE!$A:$A,'Base CF'!$B117,DRE!BT:BT)</f>
        <v>0</v>
      </c>
      <c r="BV117" s="46">
        <f>SUMIF(DRE!$A:$A,'Base CF'!$B117,DRE!BU:BU)</f>
        <v>9000</v>
      </c>
      <c r="BW117" s="46">
        <f>SUMIF(DRE!$A:$A,'Base CF'!$B117,DRE!BV:BV)</f>
        <v>0</v>
      </c>
      <c r="BX117" s="46">
        <f>SUMIF(DRE!$A:$A,'Base CF'!$B117,DRE!BW:BW)</f>
        <v>0</v>
      </c>
      <c r="BY117" s="46">
        <f>SUMIF(DRE!$A:$A,'Base CF'!$B117,DRE!BX:BX)</f>
        <v>0</v>
      </c>
      <c r="BZ117" s="46">
        <f>SUMIF(DRE!$A:$A,'Base CF'!$B117,DRE!BY:BY)</f>
        <v>0</v>
      </c>
      <c r="CA117" s="46">
        <f>SUMIF(DRE!$A:$A,'Base CF'!$B117,DRE!BZ:BZ)</f>
        <v>0</v>
      </c>
      <c r="CB117" s="46">
        <f>SUMIF(DRE!$A:$A,'Base CF'!$B117,DRE!CA:CA)</f>
        <v>0</v>
      </c>
      <c r="CC117" s="46">
        <f>SUMIF(DRE!$A:$A,'Base CF'!$B117,DRE!CB:CB)</f>
        <v>0</v>
      </c>
      <c r="CD117" s="46">
        <f>SUMIF(DRE!$A:$A,'Base CF'!$B117,DRE!CC:CC)</f>
        <v>10000</v>
      </c>
      <c r="CE117" s="46">
        <f>SUMIF(DRE!$A:$A,'Base CF'!$B117,DRE!CD:CD)</f>
        <v>0</v>
      </c>
      <c r="CF117" s="46">
        <f>SUMIF(DRE!$A:$A,'Base CF'!$B117,DRE!CE:CE)</f>
        <v>0</v>
      </c>
      <c r="CG117" s="46">
        <f>SUMIF(DRE!$A:$A,'Base CF'!$B117,DRE!CF:CF)</f>
        <v>0</v>
      </c>
      <c r="CH117" s="46">
        <f>SUMIF(DRE!$A:$A,'Base CF'!$B117,DRE!CG:CG)</f>
        <v>9000</v>
      </c>
      <c r="CI117" s="46">
        <f>SUMIF(DRE!$A:$A,'Base CF'!$B117,DRE!CH:CH)</f>
        <v>0</v>
      </c>
      <c r="CJ117" s="46">
        <f>SUMIF(DRE!$A:$A,'Base CF'!$B117,DRE!CI:CI)</f>
        <v>0</v>
      </c>
      <c r="CK117" s="46">
        <f>SUMIF(DRE!$A:$A,'Base CF'!$B117,DRE!CJ:CJ)</f>
        <v>0</v>
      </c>
      <c r="CL117" s="46">
        <f>SUMIF(DRE!$A:$A,'Base CF'!$B117,DRE!CK:CK)</f>
        <v>0</v>
      </c>
      <c r="CM117" s="46">
        <f>SUMIF(DRE!$A:$A,'Base CF'!$B117,DRE!CL:CL)</f>
        <v>0</v>
      </c>
      <c r="CN117" s="46">
        <f>SUMIF(DRE!$A:$A,'Base CF'!$B117,DRE!CM:CM)</f>
        <v>0</v>
      </c>
      <c r="CO117" s="46">
        <f>SUMIF(DRE!$A:$A,'Base CF'!$B117,DRE!CN:CN)</f>
        <v>0</v>
      </c>
      <c r="CP117" s="46">
        <f>SUMIF(DRE!$A:$A,'Base CF'!$B117,DRE!CO:CO)</f>
        <v>10000</v>
      </c>
      <c r="CQ117" s="46">
        <f>SUMIF(DRE!$A:$A,'Base CF'!$B117,DRE!CP:CP)</f>
        <v>0</v>
      </c>
      <c r="CR117" s="46">
        <f>SUMIF(DRE!$A:$A,'Base CF'!$B117,DRE!CQ:CQ)</f>
        <v>0</v>
      </c>
      <c r="CS117" s="46">
        <f>SUMIF(DRE!$A:$A,'Base CF'!$B117,DRE!CR:CR)</f>
        <v>0</v>
      </c>
      <c r="CT117" s="46">
        <f>SUMIF(DRE!$A:$A,'Base CF'!$B117,DRE!CS:CS)</f>
        <v>9000</v>
      </c>
      <c r="CU117" s="46">
        <f>SUMIF(DRE!$A:$A,'Base CF'!$B117,DRE!CT:CT)</f>
        <v>0</v>
      </c>
      <c r="CV117" s="46">
        <f>SUMIF(DRE!$A:$A,'Base CF'!$B117,DRE!CU:CU)</f>
        <v>0</v>
      </c>
      <c r="CW117" s="46">
        <f>SUMIF(DRE!$A:$A,'Base CF'!$B117,DRE!CV:CV)</f>
        <v>0</v>
      </c>
      <c r="CX117" s="46">
        <f>SUMIF(DRE!$A:$A,'Base CF'!$B117,DRE!CW:CW)</f>
        <v>0</v>
      </c>
      <c r="CY117" s="46">
        <f>SUMIF(DRE!$A:$A,'Base CF'!$B117,DRE!CX:CX)</f>
        <v>0</v>
      </c>
      <c r="CZ117" s="46">
        <f>SUMIF(DRE!$A:$A,'Base CF'!$B117,DRE!CY:CY)</f>
        <v>0</v>
      </c>
      <c r="DA117" s="46">
        <f>SUMIF(DRE!$A:$A,'Base CF'!$B117,DRE!CZ:CZ)</f>
        <v>0</v>
      </c>
      <c r="DB117" s="46">
        <f>SUMIF(DRE!$A:$A,'Base CF'!$B117,DRE!DA:DA)</f>
        <v>10000</v>
      </c>
      <c r="DC117" s="46">
        <f>SUMIF(DRE!$A:$A,'Base CF'!$B117,DRE!DB:DB)</f>
        <v>0</v>
      </c>
      <c r="DD117" s="46">
        <f>SUMIF(DRE!$A:$A,'Base CF'!$B117,DRE!DC:DC)</f>
        <v>0</v>
      </c>
      <c r="DE117" s="46">
        <f>SUMIF(DRE!$A:$A,'Base CF'!$B117,DRE!DD:DD)</f>
        <v>0</v>
      </c>
      <c r="DF117" s="46">
        <f>SUMIF(DRE!$A:$A,'Base CF'!$B117,DRE!DE:DE)</f>
        <v>9000</v>
      </c>
    </row>
    <row r="118" spans="2:110" outlineLevel="1">
      <c r="B118" s="37" t="s">
        <v>181</v>
      </c>
      <c r="C118" s="46">
        <f>SUMIF(DRE!$A:$A,'Base CF'!$B118,DRE!B:B)</f>
        <v>0</v>
      </c>
      <c r="D118" s="46">
        <f>SUMIF(DRE!$A:$A,'Base CF'!$B118,DRE!C:C)</f>
        <v>0</v>
      </c>
      <c r="E118" s="46">
        <f>SUMIF(DRE!$A:$A,'Base CF'!$B118,DRE!D:D)</f>
        <v>0</v>
      </c>
      <c r="F118" s="46">
        <f>SUMIF(DRE!$A:$A,'Base CF'!$B118,DRE!E:E)</f>
        <v>0</v>
      </c>
      <c r="G118" s="46">
        <f>SUMIF(DRE!$A:$A,'Base CF'!$B118,DRE!F:F)</f>
        <v>0</v>
      </c>
      <c r="H118" s="46">
        <f>SUMIF(DRE!$A:$A,'Base CF'!$B118,DRE!G:G)</f>
        <v>0</v>
      </c>
      <c r="I118" s="46">
        <f>SUMIF(DRE!$A:$A,'Base CF'!$B118,DRE!H:H)</f>
        <v>0</v>
      </c>
      <c r="J118" s="46">
        <f>SUMIF(DRE!$A:$A,'Base CF'!$B118,DRE!I:I)</f>
        <v>0</v>
      </c>
      <c r="K118" s="46">
        <f>SUMIF(DRE!$A:$A,'Base CF'!$B118,DRE!J:J)</f>
        <v>0</v>
      </c>
      <c r="L118" s="46">
        <f>SUMIF(DRE!$A:$A,'Base CF'!$B118,DRE!K:K)</f>
        <v>0</v>
      </c>
      <c r="M118" s="46">
        <f>SUMIF(DRE!$A:$A,'Base CF'!$B118,DRE!L:L)</f>
        <v>0</v>
      </c>
      <c r="N118" s="46">
        <f>SUMIF(DRE!$A:$A,'Base CF'!$B118,DRE!M:M)</f>
        <v>0</v>
      </c>
      <c r="O118" s="46">
        <f>SUMIF(DRE!$A:$A,'Base CF'!$B118,DRE!N:N)</f>
        <v>0</v>
      </c>
      <c r="P118" s="46">
        <f>SUMIF(DRE!$A:$A,'Base CF'!$B118,DRE!O:O)</f>
        <v>0</v>
      </c>
      <c r="Q118" s="46">
        <f>SUMIF(DRE!$A:$A,'Base CF'!$B118,DRE!P:P)</f>
        <v>0</v>
      </c>
      <c r="R118" s="46">
        <f>SUMIF(DRE!$A:$A,'Base CF'!$B118,DRE!Q:Q)</f>
        <v>0</v>
      </c>
      <c r="S118" s="46">
        <f>SUMIF(DRE!$A:$A,'Base CF'!$B118,DRE!R:R)</f>
        <v>0</v>
      </c>
      <c r="T118" s="46">
        <f>SUMIF(DRE!$A:$A,'Base CF'!$B118,DRE!S:S)</f>
        <v>0</v>
      </c>
      <c r="U118" s="46">
        <f>SUMIF(DRE!$A:$A,'Base CF'!$B118,DRE!T:T)</f>
        <v>0</v>
      </c>
      <c r="V118" s="46">
        <f>SUMIF(DRE!$A:$A,'Base CF'!$B118,DRE!U:U)</f>
        <v>0</v>
      </c>
      <c r="W118" s="46">
        <f>SUMIF(DRE!$A:$A,'Base CF'!$B118,DRE!V:V)</f>
        <v>0</v>
      </c>
      <c r="X118" s="46">
        <f>SUMIF(DRE!$A:$A,'Base CF'!$B118,DRE!W:W)</f>
        <v>0</v>
      </c>
      <c r="Y118" s="46">
        <f>SUMIF(DRE!$A:$A,'Base CF'!$B118,DRE!X:X)</f>
        <v>0</v>
      </c>
      <c r="Z118" s="46">
        <f>SUMIF(DRE!$A:$A,'Base CF'!$B118,DRE!Y:Y)</f>
        <v>0</v>
      </c>
      <c r="AA118" s="46">
        <f>SUMIF(DRE!$A:$A,'Base CF'!$B118,DRE!Z:Z)</f>
        <v>0</v>
      </c>
      <c r="AB118" s="46">
        <f>SUMIF(DRE!$A:$A,'Base CF'!$B118,DRE!AA:AA)</f>
        <v>0</v>
      </c>
      <c r="AC118" s="46">
        <f>SUMIF(DRE!$A:$A,'Base CF'!$B118,DRE!AB:AB)</f>
        <v>0</v>
      </c>
      <c r="AD118" s="46">
        <f>SUMIF(DRE!$A:$A,'Base CF'!$B118,DRE!AC:AC)</f>
        <v>0</v>
      </c>
      <c r="AE118" s="46">
        <f>SUMIF(DRE!$A:$A,'Base CF'!$B118,DRE!AD:AD)</f>
        <v>0</v>
      </c>
      <c r="AF118" s="46">
        <f>SUMIF(DRE!$A:$A,'Base CF'!$B118,DRE!AE:AE)</f>
        <v>0</v>
      </c>
      <c r="AG118" s="46">
        <f>SUMIF(DRE!$A:$A,'Base CF'!$B118,DRE!AF:AF)</f>
        <v>0</v>
      </c>
      <c r="AH118" s="46">
        <f>SUMIF(DRE!$A:$A,'Base CF'!$B118,DRE!AG:AG)</f>
        <v>0</v>
      </c>
      <c r="AI118" s="46">
        <f>SUMIF(DRE!$A:$A,'Base CF'!$B118,DRE!AH:AH)</f>
        <v>0</v>
      </c>
      <c r="AJ118" s="46">
        <f>SUMIF(DRE!$A:$A,'Base CF'!$B118,DRE!AI:AI)</f>
        <v>0</v>
      </c>
      <c r="AK118" s="46">
        <f>SUMIF(DRE!$A:$A,'Base CF'!$B118,DRE!AJ:AJ)</f>
        <v>0</v>
      </c>
      <c r="AL118" s="46">
        <f>SUMIF(DRE!$A:$A,'Base CF'!$B118,DRE!AK:AK)</f>
        <v>0</v>
      </c>
      <c r="AM118" s="46">
        <f>SUMIF(DRE!$A:$A,'Base CF'!$B118,DRE!AL:AL)</f>
        <v>0</v>
      </c>
      <c r="AN118" s="46">
        <f>SUMIF(DRE!$A:$A,'Base CF'!$B118,DRE!AM:AM)</f>
        <v>0</v>
      </c>
      <c r="AO118" s="46">
        <f>SUMIF(DRE!$A:$A,'Base CF'!$B118,DRE!AN:AN)</f>
        <v>0</v>
      </c>
      <c r="AP118" s="46">
        <f>SUMIF(DRE!$A:$A,'Base CF'!$B118,DRE!AO:AO)</f>
        <v>0</v>
      </c>
      <c r="AQ118" s="46">
        <f>SUMIF(DRE!$A:$A,'Base CF'!$B118,DRE!AP:AP)</f>
        <v>0</v>
      </c>
      <c r="AR118" s="46">
        <f>SUMIF(DRE!$A:$A,'Base CF'!$B118,DRE!AQ:AQ)</f>
        <v>0</v>
      </c>
      <c r="AS118" s="46">
        <f>SUMIF(DRE!$A:$A,'Base CF'!$B118,DRE!AR:AR)</f>
        <v>0</v>
      </c>
      <c r="AT118" s="46">
        <f>SUMIF(DRE!$A:$A,'Base CF'!$B118,DRE!AS:AS)</f>
        <v>0</v>
      </c>
      <c r="AU118" s="46">
        <f>SUMIF(DRE!$A:$A,'Base CF'!$B118,DRE!AT:AT)</f>
        <v>0</v>
      </c>
      <c r="AV118" s="46">
        <f>SUMIF(DRE!$A:$A,'Base CF'!$B118,DRE!AU:AU)</f>
        <v>0</v>
      </c>
      <c r="AW118" s="46">
        <f>SUMIF(DRE!$A:$A,'Base CF'!$B118,DRE!AV:AV)</f>
        <v>0</v>
      </c>
      <c r="AX118" s="46">
        <f>SUMIF(DRE!$A:$A,'Base CF'!$B118,DRE!AW:AW)</f>
        <v>0</v>
      </c>
      <c r="AY118" s="46">
        <f>SUMIF(DRE!$A:$A,'Base CF'!$B118,DRE!AX:AX)</f>
        <v>0</v>
      </c>
      <c r="AZ118" s="46">
        <f>SUMIF(DRE!$A:$A,'Base CF'!$B118,DRE!AY:AY)</f>
        <v>0</v>
      </c>
      <c r="BA118" s="46">
        <f>SUMIF(DRE!$A:$A,'Base CF'!$B118,DRE!AZ:AZ)</f>
        <v>0</v>
      </c>
      <c r="BB118" s="46">
        <f>SUMIF(DRE!$A:$A,'Base CF'!$B118,DRE!BA:BA)</f>
        <v>0</v>
      </c>
      <c r="BC118" s="46">
        <f>SUMIF(DRE!$A:$A,'Base CF'!$B118,DRE!BB:BB)</f>
        <v>0</v>
      </c>
      <c r="BD118" s="46">
        <f>SUMIF(DRE!$A:$A,'Base CF'!$B118,DRE!BC:BC)</f>
        <v>0</v>
      </c>
      <c r="BE118" s="46">
        <f>SUMIF(DRE!$A:$A,'Base CF'!$B118,DRE!BD:BD)</f>
        <v>0</v>
      </c>
      <c r="BF118" s="46">
        <f>SUMIF(DRE!$A:$A,'Base CF'!$B118,DRE!BE:BE)</f>
        <v>0</v>
      </c>
      <c r="BG118" s="46">
        <f>SUMIF(DRE!$A:$A,'Base CF'!$B118,DRE!BF:BF)</f>
        <v>0</v>
      </c>
      <c r="BH118" s="46">
        <f>SUMIF(DRE!$A:$A,'Base CF'!$B118,DRE!BG:BG)</f>
        <v>0</v>
      </c>
      <c r="BI118" s="46">
        <f>SUMIF(DRE!$A:$A,'Base CF'!$B118,DRE!BH:BH)</f>
        <v>0</v>
      </c>
      <c r="BJ118" s="46">
        <f>SUMIF(DRE!$A:$A,'Base CF'!$B118,DRE!BI:BI)</f>
        <v>0</v>
      </c>
      <c r="BK118" s="46">
        <f>SUMIF(DRE!$A:$A,'Base CF'!$B118,DRE!BJ:BJ)</f>
        <v>0</v>
      </c>
      <c r="BL118" s="46">
        <f>SUMIF(DRE!$A:$A,'Base CF'!$B118,DRE!BK:BK)</f>
        <v>0</v>
      </c>
      <c r="BM118" s="46">
        <f>SUMIF(DRE!$A:$A,'Base CF'!$B118,DRE!BL:BL)</f>
        <v>0</v>
      </c>
      <c r="BN118" s="46">
        <f>SUMIF(DRE!$A:$A,'Base CF'!$B118,DRE!BM:BM)</f>
        <v>0</v>
      </c>
      <c r="BO118" s="46">
        <f>SUMIF(DRE!$A:$A,'Base CF'!$B118,DRE!BN:BN)</f>
        <v>0</v>
      </c>
      <c r="BP118" s="46">
        <f>SUMIF(DRE!$A:$A,'Base CF'!$B118,DRE!BO:BO)</f>
        <v>0</v>
      </c>
      <c r="BQ118" s="46">
        <f>SUMIF(DRE!$A:$A,'Base CF'!$B118,DRE!BP:BP)</f>
        <v>0</v>
      </c>
      <c r="BR118" s="46">
        <f>SUMIF(DRE!$A:$A,'Base CF'!$B118,DRE!BQ:BQ)</f>
        <v>0</v>
      </c>
      <c r="BS118" s="46">
        <f>SUMIF(DRE!$A:$A,'Base CF'!$B118,DRE!BR:BR)</f>
        <v>0</v>
      </c>
      <c r="BT118" s="46">
        <f>SUMIF(DRE!$A:$A,'Base CF'!$B118,DRE!BS:BS)</f>
        <v>0</v>
      </c>
      <c r="BU118" s="46">
        <f>SUMIF(DRE!$A:$A,'Base CF'!$B118,DRE!BT:BT)</f>
        <v>0</v>
      </c>
      <c r="BV118" s="46">
        <f>SUMIF(DRE!$A:$A,'Base CF'!$B118,DRE!BU:BU)</f>
        <v>0</v>
      </c>
      <c r="BW118" s="46">
        <f>SUMIF(DRE!$A:$A,'Base CF'!$B118,DRE!BV:BV)</f>
        <v>0</v>
      </c>
      <c r="BX118" s="46">
        <f>SUMIF(DRE!$A:$A,'Base CF'!$B118,DRE!BW:BW)</f>
        <v>0</v>
      </c>
      <c r="BY118" s="46">
        <f>SUMIF(DRE!$A:$A,'Base CF'!$B118,DRE!BX:BX)</f>
        <v>0</v>
      </c>
      <c r="BZ118" s="46">
        <f>SUMIF(DRE!$A:$A,'Base CF'!$B118,DRE!BY:BY)</f>
        <v>0</v>
      </c>
      <c r="CA118" s="46">
        <f>SUMIF(DRE!$A:$A,'Base CF'!$B118,DRE!BZ:BZ)</f>
        <v>0</v>
      </c>
      <c r="CB118" s="46">
        <f>SUMIF(DRE!$A:$A,'Base CF'!$B118,DRE!CA:CA)</f>
        <v>0</v>
      </c>
      <c r="CC118" s="46">
        <f>SUMIF(DRE!$A:$A,'Base CF'!$B118,DRE!CB:CB)</f>
        <v>0</v>
      </c>
      <c r="CD118" s="46">
        <f>SUMIF(DRE!$A:$A,'Base CF'!$B118,DRE!CC:CC)</f>
        <v>0</v>
      </c>
      <c r="CE118" s="46">
        <f>SUMIF(DRE!$A:$A,'Base CF'!$B118,DRE!CD:CD)</f>
        <v>0</v>
      </c>
      <c r="CF118" s="46">
        <f>SUMIF(DRE!$A:$A,'Base CF'!$B118,DRE!CE:CE)</f>
        <v>0</v>
      </c>
      <c r="CG118" s="46">
        <f>SUMIF(DRE!$A:$A,'Base CF'!$B118,DRE!CF:CF)</f>
        <v>0</v>
      </c>
      <c r="CH118" s="46">
        <f>SUMIF(DRE!$A:$A,'Base CF'!$B118,DRE!CG:CG)</f>
        <v>0</v>
      </c>
      <c r="CI118" s="46">
        <f>SUMIF(DRE!$A:$A,'Base CF'!$B118,DRE!CH:CH)</f>
        <v>0</v>
      </c>
      <c r="CJ118" s="46">
        <f>SUMIF(DRE!$A:$A,'Base CF'!$B118,DRE!CI:CI)</f>
        <v>0</v>
      </c>
      <c r="CK118" s="46">
        <f>SUMIF(DRE!$A:$A,'Base CF'!$B118,DRE!CJ:CJ)</f>
        <v>0</v>
      </c>
      <c r="CL118" s="46">
        <f>SUMIF(DRE!$A:$A,'Base CF'!$B118,DRE!CK:CK)</f>
        <v>0</v>
      </c>
      <c r="CM118" s="46">
        <f>SUMIF(DRE!$A:$A,'Base CF'!$B118,DRE!CL:CL)</f>
        <v>0</v>
      </c>
      <c r="CN118" s="46">
        <f>SUMIF(DRE!$A:$A,'Base CF'!$B118,DRE!CM:CM)</f>
        <v>0</v>
      </c>
      <c r="CO118" s="46">
        <f>SUMIF(DRE!$A:$A,'Base CF'!$B118,DRE!CN:CN)</f>
        <v>0</v>
      </c>
      <c r="CP118" s="46">
        <f>SUMIF(DRE!$A:$A,'Base CF'!$B118,DRE!CO:CO)</f>
        <v>0</v>
      </c>
      <c r="CQ118" s="46">
        <f>SUMIF(DRE!$A:$A,'Base CF'!$B118,DRE!CP:CP)</f>
        <v>0</v>
      </c>
      <c r="CR118" s="46">
        <f>SUMIF(DRE!$A:$A,'Base CF'!$B118,DRE!CQ:CQ)</f>
        <v>0</v>
      </c>
      <c r="CS118" s="46">
        <f>SUMIF(DRE!$A:$A,'Base CF'!$B118,DRE!CR:CR)</f>
        <v>0</v>
      </c>
      <c r="CT118" s="46">
        <f>SUMIF(DRE!$A:$A,'Base CF'!$B118,DRE!CS:CS)</f>
        <v>0</v>
      </c>
      <c r="CU118" s="46">
        <f>SUMIF(DRE!$A:$A,'Base CF'!$B118,DRE!CT:CT)</f>
        <v>0</v>
      </c>
      <c r="CV118" s="46">
        <f>SUMIF(DRE!$A:$A,'Base CF'!$B118,DRE!CU:CU)</f>
        <v>0</v>
      </c>
      <c r="CW118" s="46">
        <f>SUMIF(DRE!$A:$A,'Base CF'!$B118,DRE!CV:CV)</f>
        <v>0</v>
      </c>
      <c r="CX118" s="46">
        <f>SUMIF(DRE!$A:$A,'Base CF'!$B118,DRE!CW:CW)</f>
        <v>0</v>
      </c>
      <c r="CY118" s="46">
        <f>SUMIF(DRE!$A:$A,'Base CF'!$B118,DRE!CX:CX)</f>
        <v>0</v>
      </c>
      <c r="CZ118" s="46">
        <f>SUMIF(DRE!$A:$A,'Base CF'!$B118,DRE!CY:CY)</f>
        <v>0</v>
      </c>
      <c r="DA118" s="46">
        <f>SUMIF(DRE!$A:$A,'Base CF'!$B118,DRE!CZ:CZ)</f>
        <v>0</v>
      </c>
      <c r="DB118" s="46">
        <f>SUMIF(DRE!$A:$A,'Base CF'!$B118,DRE!DA:DA)</f>
        <v>0</v>
      </c>
      <c r="DC118" s="46">
        <f>SUMIF(DRE!$A:$A,'Base CF'!$B118,DRE!DB:DB)</f>
        <v>0</v>
      </c>
      <c r="DD118" s="46">
        <f>SUMIF(DRE!$A:$A,'Base CF'!$B118,DRE!DC:DC)</f>
        <v>0</v>
      </c>
      <c r="DE118" s="46">
        <f>SUMIF(DRE!$A:$A,'Base CF'!$B118,DRE!DD:DD)</f>
        <v>0</v>
      </c>
      <c r="DF118" s="46">
        <f>SUMIF(DRE!$A:$A,'Base CF'!$B118,DRE!DE:DE)</f>
        <v>0</v>
      </c>
    </row>
    <row r="119" spans="2:110" outlineLevel="1">
      <c r="B119" s="37" t="s">
        <v>179</v>
      </c>
      <c r="C119" s="46">
        <f>SUMIF(DRE!$A:$A,'Base CF'!$B119,DRE!B:B)</f>
        <v>0</v>
      </c>
      <c r="D119" s="46">
        <f>SUMIF(DRE!$A:$A,'Base CF'!$B119,DRE!C:C)</f>
        <v>0</v>
      </c>
      <c r="E119" s="46">
        <f>SUMIF(DRE!$A:$A,'Base CF'!$B119,DRE!D:D)</f>
        <v>0</v>
      </c>
      <c r="F119" s="46">
        <f>SUMIF(DRE!$A:$A,'Base CF'!$B119,DRE!E:E)</f>
        <v>0</v>
      </c>
      <c r="G119" s="46">
        <f>SUMIF(DRE!$A:$A,'Base CF'!$B119,DRE!F:F)</f>
        <v>0</v>
      </c>
      <c r="H119" s="46">
        <f>SUMIF(DRE!$A:$A,'Base CF'!$B119,DRE!G:G)</f>
        <v>1318.9</v>
      </c>
      <c r="I119" s="46">
        <f>SUMIF(DRE!$A:$A,'Base CF'!$B119,DRE!H:H)</f>
        <v>0</v>
      </c>
      <c r="J119" s="46">
        <f>SUMIF(DRE!$A:$A,'Base CF'!$B119,DRE!I:I)</f>
        <v>0</v>
      </c>
      <c r="K119" s="46">
        <f>SUMIF(DRE!$A:$A,'Base CF'!$B119,DRE!J:J)</f>
        <v>0</v>
      </c>
      <c r="L119" s="46">
        <f>SUMIF(DRE!$A:$A,'Base CF'!$B119,DRE!K:K)</f>
        <v>2200</v>
      </c>
      <c r="M119" s="46">
        <f>SUMIF(DRE!$A:$A,'Base CF'!$B119,DRE!L:L)</f>
        <v>0</v>
      </c>
      <c r="N119" s="46">
        <f>SUMIF(DRE!$A:$A,'Base CF'!$B119,DRE!M:M)</f>
        <v>0</v>
      </c>
      <c r="O119" s="46">
        <f>SUMIF(DRE!$A:$A,'Base CF'!$B119,DRE!N:N)</f>
        <v>0</v>
      </c>
      <c r="P119" s="46">
        <f>SUMIF(DRE!$A:$A,'Base CF'!$B119,DRE!O:O)</f>
        <v>0</v>
      </c>
      <c r="Q119" s="46">
        <f>SUMIF(DRE!$A:$A,'Base CF'!$B119,DRE!P:P)</f>
        <v>183698.63</v>
      </c>
      <c r="R119" s="46">
        <f>SUMIF(DRE!$A:$A,'Base CF'!$B119,DRE!Q:Q)</f>
        <v>0</v>
      </c>
      <c r="S119" s="46">
        <f>SUMIF(DRE!$A:$A,'Base CF'!$B119,DRE!R:R)</f>
        <v>0</v>
      </c>
      <c r="T119" s="46">
        <f>SUMIF(DRE!$A:$A,'Base CF'!$B119,DRE!S:S)</f>
        <v>49.5</v>
      </c>
      <c r="U119" s="46">
        <f>SUMIF(DRE!$A:$A,'Base CF'!$B119,DRE!T:T)</f>
        <v>36.4</v>
      </c>
      <c r="V119" s="46">
        <f>SUMIF(DRE!$A:$A,'Base CF'!$B119,DRE!U:U)</f>
        <v>105.22</v>
      </c>
      <c r="W119" s="46">
        <f>SUMIF(DRE!$A:$A,'Base CF'!$B119,DRE!V:V)</f>
        <v>2087.5</v>
      </c>
      <c r="X119" s="46">
        <f>SUMIF(DRE!$A:$A,'Base CF'!$B119,DRE!W:W)</f>
        <v>148</v>
      </c>
      <c r="Y119" s="46">
        <f>SUMIF(DRE!$A:$A,'Base CF'!$B119,DRE!X:X)</f>
        <v>12491.5</v>
      </c>
      <c r="Z119" s="46">
        <f>SUMIF(DRE!$A:$A,'Base CF'!$B119,DRE!Y:Y)</f>
        <v>0</v>
      </c>
      <c r="AA119" s="46">
        <f>SUMIF(DRE!$A:$A,'Base CF'!$B119,DRE!Z:Z)</f>
        <v>0</v>
      </c>
      <c r="AB119" s="46">
        <f>SUMIF(DRE!$A:$A,'Base CF'!$B119,DRE!AA:AA)</f>
        <v>0</v>
      </c>
      <c r="AC119" s="46">
        <f>SUMIF(DRE!$A:$A,'Base CF'!$B119,DRE!AB:AB)</f>
        <v>0</v>
      </c>
      <c r="AD119" s="46">
        <f>SUMIF(DRE!$A:$A,'Base CF'!$B119,DRE!AC:AC)</f>
        <v>0</v>
      </c>
      <c r="AE119" s="46">
        <f>SUMIF(DRE!$A:$A,'Base CF'!$B119,DRE!AD:AD)</f>
        <v>0</v>
      </c>
      <c r="AF119" s="46">
        <f>SUMIF(DRE!$A:$A,'Base CF'!$B119,DRE!AE:AE)</f>
        <v>0</v>
      </c>
      <c r="AG119" s="46">
        <f>SUMIF(DRE!$A:$A,'Base CF'!$B119,DRE!AF:AF)</f>
        <v>0</v>
      </c>
      <c r="AH119" s="46">
        <f>SUMIF(DRE!$A:$A,'Base CF'!$B119,DRE!AG:AG)</f>
        <v>0</v>
      </c>
      <c r="AI119" s="46">
        <f>SUMIF(DRE!$A:$A,'Base CF'!$B119,DRE!AH:AH)</f>
        <v>0</v>
      </c>
      <c r="AJ119" s="46">
        <f>SUMIF(DRE!$A:$A,'Base CF'!$B119,DRE!AI:AI)</f>
        <v>0</v>
      </c>
      <c r="AK119" s="46">
        <f>SUMIF(DRE!$A:$A,'Base CF'!$B119,DRE!AJ:AJ)</f>
        <v>0</v>
      </c>
      <c r="AL119" s="46">
        <f>SUMIF(DRE!$A:$A,'Base CF'!$B119,DRE!AK:AK)</f>
        <v>0</v>
      </c>
      <c r="AM119" s="46">
        <f>SUMIF(DRE!$A:$A,'Base CF'!$B119,DRE!AL:AL)</f>
        <v>0</v>
      </c>
      <c r="AN119" s="46">
        <f>SUMIF(DRE!$A:$A,'Base CF'!$B119,DRE!AM:AM)</f>
        <v>0</v>
      </c>
      <c r="AO119" s="46">
        <f>SUMIF(DRE!$A:$A,'Base CF'!$B119,DRE!AN:AN)</f>
        <v>0</v>
      </c>
      <c r="AP119" s="46">
        <f>SUMIF(DRE!$A:$A,'Base CF'!$B119,DRE!AO:AO)</f>
        <v>0</v>
      </c>
      <c r="AQ119" s="46">
        <f>SUMIF(DRE!$A:$A,'Base CF'!$B119,DRE!AP:AP)</f>
        <v>0</v>
      </c>
      <c r="AR119" s="46">
        <f>SUMIF(DRE!$A:$A,'Base CF'!$B119,DRE!AQ:AQ)</f>
        <v>0</v>
      </c>
      <c r="AS119" s="46">
        <f>SUMIF(DRE!$A:$A,'Base CF'!$B119,DRE!AR:AR)</f>
        <v>0</v>
      </c>
      <c r="AT119" s="46">
        <f>SUMIF(DRE!$A:$A,'Base CF'!$B119,DRE!AS:AS)</f>
        <v>0</v>
      </c>
      <c r="AU119" s="46">
        <f>SUMIF(DRE!$A:$A,'Base CF'!$B119,DRE!AT:AT)</f>
        <v>847.25</v>
      </c>
      <c r="AV119" s="46">
        <f>SUMIF(DRE!$A:$A,'Base CF'!$B119,DRE!AU:AU)</f>
        <v>5363.66</v>
      </c>
      <c r="AW119" s="46">
        <f>SUMIF(DRE!$A:$A,'Base CF'!$B119,DRE!AV:AV)</f>
        <v>98350.56</v>
      </c>
      <c r="AX119" s="46">
        <f>SUMIF(DRE!$A:$A,'Base CF'!$B119,DRE!AW:AW)</f>
        <v>691.51</v>
      </c>
      <c r="AY119" s="46">
        <f>SUMIF(DRE!$A:$A,'Base CF'!$B119,DRE!AX:AX)</f>
        <v>1296.6199999999999</v>
      </c>
      <c r="AZ119" s="46">
        <f>SUMIF(DRE!$A:$A,'Base CF'!$B119,DRE!AY:AY)</f>
        <v>0</v>
      </c>
      <c r="BA119" s="46">
        <f>SUMIF(DRE!$A:$A,'Base CF'!$B119,DRE!AZ:AZ)</f>
        <v>0</v>
      </c>
      <c r="BB119" s="46">
        <f>SUMIF(DRE!$A:$A,'Base CF'!$B119,DRE!BA:BA)</f>
        <v>100.84</v>
      </c>
      <c r="BC119" s="46">
        <f>SUMIF(DRE!$A:$A,'Base CF'!$B119,DRE!BB:BB)</f>
        <v>0</v>
      </c>
      <c r="BD119" s="46">
        <f>SUMIF(DRE!$A:$A,'Base CF'!$B119,DRE!BC:BC)</f>
        <v>0</v>
      </c>
      <c r="BE119" s="46">
        <f>SUMIF(DRE!$A:$A,'Base CF'!$B119,DRE!BD:BD)</f>
        <v>1546.6</v>
      </c>
      <c r="BF119" s="46">
        <f>SUMIF(DRE!$A:$A,'Base CF'!$B119,DRE!BE:BE)</f>
        <v>0</v>
      </c>
      <c r="BG119" s="46">
        <f>SUMIF(DRE!$A:$A,'Base CF'!$B119,DRE!BF:BF)</f>
        <v>0</v>
      </c>
      <c r="BH119" s="46">
        <f>SUMIF(DRE!$A:$A,'Base CF'!$B119,DRE!BG:BG)</f>
        <v>0</v>
      </c>
      <c r="BI119" s="46">
        <f>SUMIF(DRE!$A:$A,'Base CF'!$B119,DRE!BH:BH)</f>
        <v>0</v>
      </c>
      <c r="BJ119" s="46">
        <f>SUMIF(DRE!$A:$A,'Base CF'!$B119,DRE!BI:BI)</f>
        <v>0</v>
      </c>
      <c r="BK119" s="46">
        <f>SUMIF(DRE!$A:$A,'Base CF'!$B119,DRE!BJ:BJ)</f>
        <v>0</v>
      </c>
      <c r="BL119" s="46">
        <f>SUMIF(DRE!$A:$A,'Base CF'!$B119,DRE!BK:BK)</f>
        <v>0</v>
      </c>
      <c r="BM119" s="46">
        <f>SUMIF(DRE!$A:$A,'Base CF'!$B119,DRE!BL:BL)</f>
        <v>0</v>
      </c>
      <c r="BN119" s="46">
        <f>SUMIF(DRE!$A:$A,'Base CF'!$B119,DRE!BM:BM)</f>
        <v>0</v>
      </c>
      <c r="BO119" s="46">
        <f>SUMIF(DRE!$A:$A,'Base CF'!$B119,DRE!BN:BN)</f>
        <v>0</v>
      </c>
      <c r="BP119" s="46">
        <f>SUMIF(DRE!$A:$A,'Base CF'!$B119,DRE!BO:BO)</f>
        <v>0</v>
      </c>
      <c r="BQ119" s="46">
        <f>SUMIF(DRE!$A:$A,'Base CF'!$B119,DRE!BP:BP)</f>
        <v>0</v>
      </c>
      <c r="BR119" s="46">
        <f>SUMIF(DRE!$A:$A,'Base CF'!$B119,DRE!BQ:BQ)</f>
        <v>0</v>
      </c>
      <c r="BS119" s="46">
        <f>SUMIF(DRE!$A:$A,'Base CF'!$B119,DRE!BR:BR)</f>
        <v>0</v>
      </c>
      <c r="BT119" s="46">
        <f>SUMIF(DRE!$A:$A,'Base CF'!$B119,DRE!BS:BS)</f>
        <v>0</v>
      </c>
      <c r="BU119" s="46">
        <f>SUMIF(DRE!$A:$A,'Base CF'!$B119,DRE!BT:BT)</f>
        <v>0</v>
      </c>
      <c r="BV119" s="46">
        <f>SUMIF(DRE!$A:$A,'Base CF'!$B119,DRE!BU:BU)</f>
        <v>0</v>
      </c>
      <c r="BW119" s="46">
        <f>SUMIF(DRE!$A:$A,'Base CF'!$B119,DRE!BV:BV)</f>
        <v>0</v>
      </c>
      <c r="BX119" s="46">
        <f>SUMIF(DRE!$A:$A,'Base CF'!$B119,DRE!BW:BW)</f>
        <v>0</v>
      </c>
      <c r="BY119" s="46">
        <f>SUMIF(DRE!$A:$A,'Base CF'!$B119,DRE!BX:BX)</f>
        <v>0</v>
      </c>
      <c r="BZ119" s="46">
        <f>SUMIF(DRE!$A:$A,'Base CF'!$B119,DRE!BY:BY)</f>
        <v>0</v>
      </c>
      <c r="CA119" s="46">
        <f>SUMIF(DRE!$A:$A,'Base CF'!$B119,DRE!BZ:BZ)</f>
        <v>0</v>
      </c>
      <c r="CB119" s="46">
        <f>SUMIF(DRE!$A:$A,'Base CF'!$B119,DRE!CA:CA)</f>
        <v>0</v>
      </c>
      <c r="CC119" s="46">
        <f>SUMIF(DRE!$A:$A,'Base CF'!$B119,DRE!CB:CB)</f>
        <v>0</v>
      </c>
      <c r="CD119" s="46">
        <f>SUMIF(DRE!$A:$A,'Base CF'!$B119,DRE!CC:CC)</f>
        <v>0</v>
      </c>
      <c r="CE119" s="46">
        <f>SUMIF(DRE!$A:$A,'Base CF'!$B119,DRE!CD:CD)</f>
        <v>0</v>
      </c>
      <c r="CF119" s="46">
        <f>SUMIF(DRE!$A:$A,'Base CF'!$B119,DRE!CE:CE)</f>
        <v>0</v>
      </c>
      <c r="CG119" s="46">
        <f>SUMIF(DRE!$A:$A,'Base CF'!$B119,DRE!CF:CF)</f>
        <v>0</v>
      </c>
      <c r="CH119" s="46">
        <f>SUMIF(DRE!$A:$A,'Base CF'!$B119,DRE!CG:CG)</f>
        <v>0</v>
      </c>
      <c r="CI119" s="46">
        <f>SUMIF(DRE!$A:$A,'Base CF'!$B119,DRE!CH:CH)</f>
        <v>0</v>
      </c>
      <c r="CJ119" s="46">
        <f>SUMIF(DRE!$A:$A,'Base CF'!$B119,DRE!CI:CI)</f>
        <v>0</v>
      </c>
      <c r="CK119" s="46">
        <f>SUMIF(DRE!$A:$A,'Base CF'!$B119,DRE!CJ:CJ)</f>
        <v>0</v>
      </c>
      <c r="CL119" s="46">
        <f>SUMIF(DRE!$A:$A,'Base CF'!$B119,DRE!CK:CK)</f>
        <v>0</v>
      </c>
      <c r="CM119" s="46">
        <f>SUMIF(DRE!$A:$A,'Base CF'!$B119,DRE!CL:CL)</f>
        <v>0</v>
      </c>
      <c r="CN119" s="46">
        <f>SUMIF(DRE!$A:$A,'Base CF'!$B119,DRE!CM:CM)</f>
        <v>0</v>
      </c>
      <c r="CO119" s="46">
        <f>SUMIF(DRE!$A:$A,'Base CF'!$B119,DRE!CN:CN)</f>
        <v>0</v>
      </c>
      <c r="CP119" s="46">
        <f>SUMIF(DRE!$A:$A,'Base CF'!$B119,DRE!CO:CO)</f>
        <v>0</v>
      </c>
      <c r="CQ119" s="46">
        <f>SUMIF(DRE!$A:$A,'Base CF'!$B119,DRE!CP:CP)</f>
        <v>0</v>
      </c>
      <c r="CR119" s="46">
        <f>SUMIF(DRE!$A:$A,'Base CF'!$B119,DRE!CQ:CQ)</f>
        <v>0</v>
      </c>
      <c r="CS119" s="46">
        <f>SUMIF(DRE!$A:$A,'Base CF'!$B119,DRE!CR:CR)</f>
        <v>0</v>
      </c>
      <c r="CT119" s="46">
        <f>SUMIF(DRE!$A:$A,'Base CF'!$B119,DRE!CS:CS)</f>
        <v>0</v>
      </c>
      <c r="CU119" s="46">
        <f>SUMIF(DRE!$A:$A,'Base CF'!$B119,DRE!CT:CT)</f>
        <v>0</v>
      </c>
      <c r="CV119" s="46">
        <f>SUMIF(DRE!$A:$A,'Base CF'!$B119,DRE!CU:CU)</f>
        <v>0</v>
      </c>
      <c r="CW119" s="46">
        <f>SUMIF(DRE!$A:$A,'Base CF'!$B119,DRE!CV:CV)</f>
        <v>0</v>
      </c>
      <c r="CX119" s="46">
        <f>SUMIF(DRE!$A:$A,'Base CF'!$B119,DRE!CW:CW)</f>
        <v>0</v>
      </c>
      <c r="CY119" s="46">
        <f>SUMIF(DRE!$A:$A,'Base CF'!$B119,DRE!CX:CX)</f>
        <v>0</v>
      </c>
      <c r="CZ119" s="46">
        <f>SUMIF(DRE!$A:$A,'Base CF'!$B119,DRE!CY:CY)</f>
        <v>0</v>
      </c>
      <c r="DA119" s="46">
        <f>SUMIF(DRE!$A:$A,'Base CF'!$B119,DRE!CZ:CZ)</f>
        <v>0</v>
      </c>
      <c r="DB119" s="46">
        <f>SUMIF(DRE!$A:$A,'Base CF'!$B119,DRE!DA:DA)</f>
        <v>0</v>
      </c>
      <c r="DC119" s="46">
        <f>SUMIF(DRE!$A:$A,'Base CF'!$B119,DRE!DB:DB)</f>
        <v>0</v>
      </c>
      <c r="DD119" s="46">
        <f>SUMIF(DRE!$A:$A,'Base CF'!$B119,DRE!DC:DC)</f>
        <v>0</v>
      </c>
      <c r="DE119" s="46">
        <f>SUMIF(DRE!$A:$A,'Base CF'!$B119,DRE!DD:DD)</f>
        <v>0</v>
      </c>
      <c r="DF119" s="46">
        <f>SUMIF(DRE!$A:$A,'Base CF'!$B119,DRE!DE:DE)</f>
        <v>0</v>
      </c>
    </row>
    <row r="120" spans="2:110" outlineLevel="1">
      <c r="B120" s="37" t="s">
        <v>180</v>
      </c>
      <c r="C120" s="46">
        <f>SUMIF(DRE!$A:$A,'Base CF'!$B120,DRE!B:B)</f>
        <v>1700</v>
      </c>
      <c r="D120" s="46">
        <f>SUMIF(DRE!$A:$A,'Base CF'!$B120,DRE!C:C)</f>
        <v>0</v>
      </c>
      <c r="E120" s="46">
        <f>SUMIF(DRE!$A:$A,'Base CF'!$B120,DRE!D:D)</f>
        <v>7150</v>
      </c>
      <c r="F120" s="46">
        <f>SUMIF(DRE!$A:$A,'Base CF'!$B120,DRE!E:E)</f>
        <v>0</v>
      </c>
      <c r="G120" s="46">
        <f>SUMIF(DRE!$A:$A,'Base CF'!$B120,DRE!F:F)</f>
        <v>0</v>
      </c>
      <c r="H120" s="46">
        <f>SUMIF(DRE!$A:$A,'Base CF'!$B120,DRE!G:G)</f>
        <v>0</v>
      </c>
      <c r="I120" s="46">
        <f>SUMIF(DRE!$A:$A,'Base CF'!$B120,DRE!H:H)</f>
        <v>651.54999999999995</v>
      </c>
      <c r="J120" s="46">
        <f>SUMIF(DRE!$A:$A,'Base CF'!$B120,DRE!I:I)</f>
        <v>1086.81</v>
      </c>
      <c r="K120" s="46">
        <f>SUMIF(DRE!$A:$A,'Base CF'!$B120,DRE!J:J)</f>
        <v>0</v>
      </c>
      <c r="L120" s="46">
        <f>SUMIF(DRE!$A:$A,'Base CF'!$B120,DRE!K:K)</f>
        <v>0</v>
      </c>
      <c r="M120" s="46">
        <f>SUMIF(DRE!$A:$A,'Base CF'!$B120,DRE!L:L)</f>
        <v>0</v>
      </c>
      <c r="N120" s="46">
        <f>SUMIF(DRE!$A:$A,'Base CF'!$B120,DRE!M:M)</f>
        <v>4320</v>
      </c>
      <c r="O120" s="46">
        <f>SUMIF(DRE!$A:$A,'Base CF'!$B120,DRE!N:N)</f>
        <v>0</v>
      </c>
      <c r="P120" s="46">
        <f>SUMIF(DRE!$A:$A,'Base CF'!$B120,DRE!O:O)</f>
        <v>15086.05</v>
      </c>
      <c r="Q120" s="46">
        <f>SUMIF(DRE!$A:$A,'Base CF'!$B120,DRE!P:P)</f>
        <v>4630.55</v>
      </c>
      <c r="R120" s="46">
        <f>SUMIF(DRE!$A:$A,'Base CF'!$B120,DRE!Q:Q)</f>
        <v>33888.83</v>
      </c>
      <c r="S120" s="46">
        <f>SUMIF(DRE!$A:$A,'Base CF'!$B120,DRE!R:R)</f>
        <v>30</v>
      </c>
      <c r="T120" s="46">
        <f>SUMIF(DRE!$A:$A,'Base CF'!$B120,DRE!S:S)</f>
        <v>14604.07</v>
      </c>
      <c r="U120" s="46">
        <f>SUMIF(DRE!$A:$A,'Base CF'!$B120,DRE!T:T)</f>
        <v>5851.02</v>
      </c>
      <c r="V120" s="46">
        <f>SUMIF(DRE!$A:$A,'Base CF'!$B120,DRE!U:U)</f>
        <v>5146.3599999999997</v>
      </c>
      <c r="W120" s="46">
        <f>SUMIF(DRE!$A:$A,'Base CF'!$B120,DRE!V:V)</f>
        <v>10970.17</v>
      </c>
      <c r="X120" s="46">
        <f>SUMIF(DRE!$A:$A,'Base CF'!$B120,DRE!W:W)</f>
        <v>7662.3099999999995</v>
      </c>
      <c r="Y120" s="46">
        <f>SUMIF(DRE!$A:$A,'Base CF'!$B120,DRE!X:X)</f>
        <v>10357.32</v>
      </c>
      <c r="Z120" s="46">
        <f>SUMIF(DRE!$A:$A,'Base CF'!$B120,DRE!Y:Y)</f>
        <v>24837.93</v>
      </c>
      <c r="AA120" s="46">
        <f>SUMIF(DRE!$A:$A,'Base CF'!$B120,DRE!Z:Z)</f>
        <v>8001.9400000000005</v>
      </c>
      <c r="AB120" s="46">
        <f>SUMIF(DRE!$A:$A,'Base CF'!$B120,DRE!AA:AA)</f>
        <v>6695.66</v>
      </c>
      <c r="AC120" s="46">
        <f>SUMIF(DRE!$A:$A,'Base CF'!$B120,DRE!AB:AB)</f>
        <v>7329.93</v>
      </c>
      <c r="AD120" s="46">
        <f>SUMIF(DRE!$A:$A,'Base CF'!$B120,DRE!AC:AC)</f>
        <v>5123.5599999999995</v>
      </c>
      <c r="AE120" s="46">
        <f>SUMIF(DRE!$A:$A,'Base CF'!$B120,DRE!AD:AD)</f>
        <v>13867.970000000001</v>
      </c>
      <c r="AF120" s="46">
        <f>SUMIF(DRE!$A:$A,'Base CF'!$B120,DRE!AE:AE)</f>
        <v>10025.539999999999</v>
      </c>
      <c r="AG120" s="46">
        <f>SUMIF(DRE!$A:$A,'Base CF'!$B120,DRE!AF:AF)</f>
        <v>48104.41</v>
      </c>
      <c r="AH120" s="46">
        <f>SUMIF(DRE!$A:$A,'Base CF'!$B120,DRE!AG:AG)</f>
        <v>47046.49</v>
      </c>
      <c r="AI120" s="46">
        <f>SUMIF(DRE!$A:$A,'Base CF'!$B120,DRE!AH:AH)</f>
        <v>8709.51</v>
      </c>
      <c r="AJ120" s="46">
        <f>SUMIF(DRE!$A:$A,'Base CF'!$B120,DRE!AI:AI)</f>
        <v>14438.539999999999</v>
      </c>
      <c r="AK120" s="46">
        <f>SUMIF(DRE!$A:$A,'Base CF'!$B120,DRE!AJ:AJ)</f>
        <v>11733.62</v>
      </c>
      <c r="AL120" s="46">
        <f>SUMIF(DRE!$A:$A,'Base CF'!$B120,DRE!AK:AK)</f>
        <v>7190.6</v>
      </c>
      <c r="AM120" s="46">
        <f>SUMIF(DRE!$A:$A,'Base CF'!$B120,DRE!AL:AL)</f>
        <v>11446.51</v>
      </c>
      <c r="AN120" s="46">
        <f>SUMIF(DRE!$A:$A,'Base CF'!$B120,DRE!AM:AM)</f>
        <v>6813.68</v>
      </c>
      <c r="AO120" s="46">
        <f>SUMIF(DRE!$A:$A,'Base CF'!$B120,DRE!AN:AN)</f>
        <v>43603</v>
      </c>
      <c r="AP120" s="46">
        <f>SUMIF(DRE!$A:$A,'Base CF'!$B120,DRE!AO:AO)</f>
        <v>12267.28</v>
      </c>
      <c r="AQ120" s="46">
        <f>SUMIF(DRE!$A:$A,'Base CF'!$B120,DRE!AP:AP)</f>
        <v>0</v>
      </c>
      <c r="AR120" s="46">
        <f>SUMIF(DRE!$A:$A,'Base CF'!$B120,DRE!AQ:AQ)</f>
        <v>38366.33</v>
      </c>
      <c r="AS120" s="46">
        <f>SUMIF(DRE!$A:$A,'Base CF'!$B120,DRE!AR:AR)</f>
        <v>210</v>
      </c>
      <c r="AT120" s="46">
        <f>SUMIF(DRE!$A:$A,'Base CF'!$B120,DRE!AS:AS)</f>
        <v>25467.67</v>
      </c>
      <c r="AU120" s="46">
        <f>SUMIF(DRE!$A:$A,'Base CF'!$B120,DRE!AT:AT)</f>
        <v>26931.52</v>
      </c>
      <c r="AV120" s="46">
        <f>SUMIF(DRE!$A:$A,'Base CF'!$B120,DRE!AU:AU)</f>
        <v>7726.55</v>
      </c>
      <c r="AW120" s="46">
        <f>SUMIF(DRE!$A:$A,'Base CF'!$B120,DRE!AV:AV)</f>
        <v>9338.66</v>
      </c>
      <c r="AX120" s="46">
        <f>SUMIF(DRE!$A:$A,'Base CF'!$B120,DRE!AW:AW)</f>
        <v>2413.83</v>
      </c>
      <c r="AY120" s="46">
        <f>SUMIF(DRE!$A:$A,'Base CF'!$B120,DRE!AX:AX)</f>
        <v>16441.150000000001</v>
      </c>
      <c r="AZ120" s="46">
        <f>SUMIF(DRE!$A:$A,'Base CF'!$B120,DRE!AY:AY)</f>
        <v>18336.97</v>
      </c>
      <c r="BA120" s="46">
        <f>SUMIF(DRE!$A:$A,'Base CF'!$B120,DRE!AZ:AZ)</f>
        <v>20337.86</v>
      </c>
      <c r="BB120" s="46">
        <f>SUMIF(DRE!$A:$A,'Base CF'!$B120,DRE!BA:BA)</f>
        <v>27541.18</v>
      </c>
      <c r="BC120" s="46">
        <f>SUMIF(DRE!$A:$A,'Base CF'!$B120,DRE!BB:BB)</f>
        <v>12948.19</v>
      </c>
      <c r="BD120" s="46">
        <f>SUMIF(DRE!$A:$A,'Base CF'!$B120,DRE!BC:BC)</f>
        <v>22493.38</v>
      </c>
      <c r="BE120" s="46">
        <f>SUMIF(DRE!$A:$A,'Base CF'!$B120,DRE!BD:BD)</f>
        <v>11426.73</v>
      </c>
      <c r="BF120" s="46">
        <f>SUMIF(DRE!$A:$A,'Base CF'!$B120,DRE!BE:BE)</f>
        <v>11725.59</v>
      </c>
      <c r="BG120" s="46">
        <f>SUMIF(DRE!$A:$A,'Base CF'!$B120,DRE!BF:BF)</f>
        <v>24000</v>
      </c>
      <c r="BH120" s="46">
        <f>SUMIF(DRE!$A:$A,'Base CF'!$B120,DRE!BG:BG)</f>
        <v>23000</v>
      </c>
      <c r="BI120" s="46">
        <f>SUMIF(DRE!$A:$A,'Base CF'!$B120,DRE!BH:BH)</f>
        <v>17000</v>
      </c>
      <c r="BJ120" s="46">
        <f>SUMIF(DRE!$A:$A,'Base CF'!$B120,DRE!BI:BI)</f>
        <v>53000</v>
      </c>
      <c r="BK120" s="46">
        <f>SUMIF(DRE!$A:$A,'Base CF'!$B120,DRE!BJ:BJ)</f>
        <v>18500</v>
      </c>
      <c r="BL120" s="46">
        <f>SUMIF(DRE!$A:$A,'Base CF'!$B120,DRE!BK:BK)</f>
        <v>18500</v>
      </c>
      <c r="BM120" s="46">
        <f>SUMIF(DRE!$A:$A,'Base CF'!$B120,DRE!BL:BL)</f>
        <v>20500</v>
      </c>
      <c r="BN120" s="46">
        <f>SUMIF(DRE!$A:$A,'Base CF'!$B120,DRE!BM:BM)</f>
        <v>20500</v>
      </c>
      <c r="BO120" s="46">
        <f>SUMIF(DRE!$A:$A,'Base CF'!$B120,DRE!BN:BN)</f>
        <v>20500</v>
      </c>
      <c r="BP120" s="46">
        <f>SUMIF(DRE!$A:$A,'Base CF'!$B120,DRE!BO:BO)</f>
        <v>22500</v>
      </c>
      <c r="BQ120" s="46">
        <f>SUMIF(DRE!$A:$A,'Base CF'!$B120,DRE!BP:BP)</f>
        <v>20500</v>
      </c>
      <c r="BR120" s="46">
        <f>SUMIF(DRE!$A:$A,'Base CF'!$B120,DRE!BQ:BQ)</f>
        <v>20500</v>
      </c>
      <c r="BS120" s="46">
        <f>SUMIF(DRE!$A:$A,'Base CF'!$B120,DRE!BR:BR)</f>
        <v>20500</v>
      </c>
      <c r="BT120" s="46">
        <f>SUMIF(DRE!$A:$A,'Base CF'!$B120,DRE!BS:BS)</f>
        <v>20500</v>
      </c>
      <c r="BU120" s="46">
        <f>SUMIF(DRE!$A:$A,'Base CF'!$B120,DRE!BT:BT)</f>
        <v>20500</v>
      </c>
      <c r="BV120" s="46">
        <f>SUMIF(DRE!$A:$A,'Base CF'!$B120,DRE!BU:BU)</f>
        <v>20500</v>
      </c>
      <c r="BW120" s="46">
        <f>SUMIF(DRE!$A:$A,'Base CF'!$B120,DRE!BV:BV)</f>
        <v>27000</v>
      </c>
      <c r="BX120" s="46">
        <f>SUMIF(DRE!$A:$A,'Base CF'!$B120,DRE!BW:BW)</f>
        <v>27000</v>
      </c>
      <c r="BY120" s="46">
        <f>SUMIF(DRE!$A:$A,'Base CF'!$B120,DRE!BX:BX)</f>
        <v>27000</v>
      </c>
      <c r="BZ120" s="46">
        <f>SUMIF(DRE!$A:$A,'Base CF'!$B120,DRE!BY:BY)</f>
        <v>27000</v>
      </c>
      <c r="CA120" s="46">
        <f>SUMIF(DRE!$A:$A,'Base CF'!$B120,DRE!BZ:BZ)</f>
        <v>27000</v>
      </c>
      <c r="CB120" s="46">
        <f>SUMIF(DRE!$A:$A,'Base CF'!$B120,DRE!CA:CA)</f>
        <v>27000</v>
      </c>
      <c r="CC120" s="46">
        <f>SUMIF(DRE!$A:$A,'Base CF'!$B120,DRE!CB:CB)</f>
        <v>27000</v>
      </c>
      <c r="CD120" s="46">
        <f>SUMIF(DRE!$A:$A,'Base CF'!$B120,DRE!CC:CC)</f>
        <v>27000</v>
      </c>
      <c r="CE120" s="46">
        <f>SUMIF(DRE!$A:$A,'Base CF'!$B120,DRE!CD:CD)</f>
        <v>27000</v>
      </c>
      <c r="CF120" s="46">
        <f>SUMIF(DRE!$A:$A,'Base CF'!$B120,DRE!CE:CE)</f>
        <v>27000</v>
      </c>
      <c r="CG120" s="46">
        <f>SUMIF(DRE!$A:$A,'Base CF'!$B120,DRE!CF:CF)</f>
        <v>27000</v>
      </c>
      <c r="CH120" s="46">
        <f>SUMIF(DRE!$A:$A,'Base CF'!$B120,DRE!CG:CG)</f>
        <v>27000</v>
      </c>
      <c r="CI120" s="46">
        <f>SUMIF(DRE!$A:$A,'Base CF'!$B120,DRE!CH:CH)</f>
        <v>27000</v>
      </c>
      <c r="CJ120" s="46">
        <f>SUMIF(DRE!$A:$A,'Base CF'!$B120,DRE!CI:CI)</f>
        <v>27000</v>
      </c>
      <c r="CK120" s="46">
        <f>SUMIF(DRE!$A:$A,'Base CF'!$B120,DRE!CJ:CJ)</f>
        <v>27000</v>
      </c>
      <c r="CL120" s="46">
        <f>SUMIF(DRE!$A:$A,'Base CF'!$B120,DRE!CK:CK)</f>
        <v>27000</v>
      </c>
      <c r="CM120" s="46">
        <f>SUMIF(DRE!$A:$A,'Base CF'!$B120,DRE!CL:CL)</f>
        <v>27000</v>
      </c>
      <c r="CN120" s="46">
        <f>SUMIF(DRE!$A:$A,'Base CF'!$B120,DRE!CM:CM)</f>
        <v>27000</v>
      </c>
      <c r="CO120" s="46">
        <f>SUMIF(DRE!$A:$A,'Base CF'!$B120,DRE!CN:CN)</f>
        <v>27000</v>
      </c>
      <c r="CP120" s="46">
        <f>SUMIF(DRE!$A:$A,'Base CF'!$B120,DRE!CO:CO)</f>
        <v>27000</v>
      </c>
      <c r="CQ120" s="46">
        <f>SUMIF(DRE!$A:$A,'Base CF'!$B120,DRE!CP:CP)</f>
        <v>27000</v>
      </c>
      <c r="CR120" s="46">
        <f>SUMIF(DRE!$A:$A,'Base CF'!$B120,DRE!CQ:CQ)</f>
        <v>27000</v>
      </c>
      <c r="CS120" s="46">
        <f>SUMIF(DRE!$A:$A,'Base CF'!$B120,DRE!CR:CR)</f>
        <v>27000</v>
      </c>
      <c r="CT120" s="46">
        <f>SUMIF(DRE!$A:$A,'Base CF'!$B120,DRE!CS:CS)</f>
        <v>27000</v>
      </c>
      <c r="CU120" s="46">
        <f>SUMIF(DRE!$A:$A,'Base CF'!$B120,DRE!CT:CT)</f>
        <v>27000</v>
      </c>
      <c r="CV120" s="46">
        <f>SUMIF(DRE!$A:$A,'Base CF'!$B120,DRE!CU:CU)</f>
        <v>27000</v>
      </c>
      <c r="CW120" s="46">
        <f>SUMIF(DRE!$A:$A,'Base CF'!$B120,DRE!CV:CV)</f>
        <v>27000</v>
      </c>
      <c r="CX120" s="46">
        <f>SUMIF(DRE!$A:$A,'Base CF'!$B120,DRE!CW:CW)</f>
        <v>27000</v>
      </c>
      <c r="CY120" s="46">
        <f>SUMIF(DRE!$A:$A,'Base CF'!$B120,DRE!CX:CX)</f>
        <v>27000</v>
      </c>
      <c r="CZ120" s="46">
        <f>SUMIF(DRE!$A:$A,'Base CF'!$B120,DRE!CY:CY)</f>
        <v>27000</v>
      </c>
      <c r="DA120" s="46">
        <f>SUMIF(DRE!$A:$A,'Base CF'!$B120,DRE!CZ:CZ)</f>
        <v>27000</v>
      </c>
      <c r="DB120" s="46">
        <f>SUMIF(DRE!$A:$A,'Base CF'!$B120,DRE!DA:DA)</f>
        <v>27000</v>
      </c>
      <c r="DC120" s="46">
        <f>SUMIF(DRE!$A:$A,'Base CF'!$B120,DRE!DB:DB)</f>
        <v>27000</v>
      </c>
      <c r="DD120" s="46">
        <f>SUMIF(DRE!$A:$A,'Base CF'!$B120,DRE!DC:DC)</f>
        <v>27000</v>
      </c>
      <c r="DE120" s="46">
        <f>SUMIF(DRE!$A:$A,'Base CF'!$B120,DRE!DD:DD)</f>
        <v>27000</v>
      </c>
      <c r="DF120" s="46">
        <f>SUMIF(DRE!$A:$A,'Base CF'!$B120,DRE!DE:DE)</f>
        <v>27000</v>
      </c>
    </row>
    <row r="121" spans="2:110" outlineLevel="1">
      <c r="B121" s="37" t="s">
        <v>185</v>
      </c>
      <c r="C121" s="46">
        <f>SUMIF(DRE!$A:$A,'Base CF'!$B121,DRE!B:B)</f>
        <v>2780.93</v>
      </c>
      <c r="D121" s="46">
        <f>SUMIF(DRE!$A:$A,'Base CF'!$B121,DRE!C:C)</f>
        <v>5470.06</v>
      </c>
      <c r="E121" s="46">
        <f>SUMIF(DRE!$A:$A,'Base CF'!$B121,DRE!D:D)</f>
        <v>8912.7800000000007</v>
      </c>
      <c r="F121" s="46">
        <f>SUMIF(DRE!$A:$A,'Base CF'!$B121,DRE!E:E)</f>
        <v>14749.55</v>
      </c>
      <c r="G121" s="46">
        <f>SUMIF(DRE!$A:$A,'Base CF'!$B121,DRE!F:F)</f>
        <v>5953.81</v>
      </c>
      <c r="H121" s="46">
        <f>SUMIF(DRE!$A:$A,'Base CF'!$B121,DRE!G:G)</f>
        <v>9661.69</v>
      </c>
      <c r="I121" s="46">
        <f>SUMIF(DRE!$A:$A,'Base CF'!$B121,DRE!H:H)</f>
        <v>12454.65</v>
      </c>
      <c r="J121" s="46">
        <f>SUMIF(DRE!$A:$A,'Base CF'!$B121,DRE!I:I)</f>
        <v>3279.02</v>
      </c>
      <c r="K121" s="46">
        <f>SUMIF(DRE!$A:$A,'Base CF'!$B121,DRE!J:J)</f>
        <v>12897.61</v>
      </c>
      <c r="L121" s="46">
        <f>SUMIF(DRE!$A:$A,'Base CF'!$B121,DRE!K:K)</f>
        <v>10046.67</v>
      </c>
      <c r="M121" s="46">
        <f>SUMIF(DRE!$A:$A,'Base CF'!$B121,DRE!L:L)</f>
        <v>58979.44</v>
      </c>
      <c r="N121" s="46">
        <f>SUMIF(DRE!$A:$A,'Base CF'!$B121,DRE!M:M)</f>
        <v>24107.27</v>
      </c>
      <c r="O121" s="46">
        <f>SUMIF(DRE!$A:$A,'Base CF'!$B121,DRE!N:N)</f>
        <v>17946.78</v>
      </c>
      <c r="P121" s="46">
        <f>SUMIF(DRE!$A:$A,'Base CF'!$B121,DRE!O:O)</f>
        <v>28156.270000000004</v>
      </c>
      <c r="Q121" s="46">
        <f>SUMIF(DRE!$A:$A,'Base CF'!$B121,DRE!P:P)</f>
        <v>16202.400000000001</v>
      </c>
      <c r="R121" s="46">
        <f>SUMIF(DRE!$A:$A,'Base CF'!$B121,DRE!Q:Q)</f>
        <v>39899.519999999997</v>
      </c>
      <c r="S121" s="46">
        <f>SUMIF(DRE!$A:$A,'Base CF'!$B121,DRE!R:R)</f>
        <v>38073.369999999995</v>
      </c>
      <c r="T121" s="46">
        <f>SUMIF(DRE!$A:$A,'Base CF'!$B121,DRE!S:S)</f>
        <v>22623.93</v>
      </c>
      <c r="U121" s="46">
        <f>SUMIF(DRE!$A:$A,'Base CF'!$B121,DRE!T:T)</f>
        <v>411.54</v>
      </c>
      <c r="V121" s="46">
        <f>SUMIF(DRE!$A:$A,'Base CF'!$B121,DRE!U:U)</f>
        <v>5965.98</v>
      </c>
      <c r="W121" s="46">
        <f>SUMIF(DRE!$A:$A,'Base CF'!$B121,DRE!V:V)</f>
        <v>5459.49</v>
      </c>
      <c r="X121" s="46">
        <f>SUMIF(DRE!$A:$A,'Base CF'!$B121,DRE!W:W)</f>
        <v>5271.42</v>
      </c>
      <c r="Y121" s="46">
        <f>SUMIF(DRE!$A:$A,'Base CF'!$B121,DRE!X:X)</f>
        <v>11386.85</v>
      </c>
      <c r="Z121" s="46">
        <f>SUMIF(DRE!$A:$A,'Base CF'!$B121,DRE!Y:Y)</f>
        <v>14818.150000000001</v>
      </c>
      <c r="AA121" s="46">
        <f>SUMIF(DRE!$A:$A,'Base CF'!$B121,DRE!Z:Z)</f>
        <v>19520.71</v>
      </c>
      <c r="AB121" s="46">
        <f>SUMIF(DRE!$A:$A,'Base CF'!$B121,DRE!AA:AA)</f>
        <v>19226.16</v>
      </c>
      <c r="AC121" s="46">
        <f>SUMIF(DRE!$A:$A,'Base CF'!$B121,DRE!AB:AB)</f>
        <v>3358.89</v>
      </c>
      <c r="AD121" s="46">
        <f>SUMIF(DRE!$A:$A,'Base CF'!$B121,DRE!AC:AC)</f>
        <v>138.4</v>
      </c>
      <c r="AE121" s="46">
        <f>SUMIF(DRE!$A:$A,'Base CF'!$B121,DRE!AD:AD)</f>
        <v>4767.5</v>
      </c>
      <c r="AF121" s="46">
        <f>SUMIF(DRE!$A:$A,'Base CF'!$B121,DRE!AE:AE)</f>
        <v>2274.4299999999998</v>
      </c>
      <c r="AG121" s="46">
        <f>SUMIF(DRE!$A:$A,'Base CF'!$B121,DRE!AF:AF)</f>
        <v>2126.7600000000002</v>
      </c>
      <c r="AH121" s="46">
        <f>SUMIF(DRE!$A:$A,'Base CF'!$B121,DRE!AG:AG)</f>
        <v>4842.25</v>
      </c>
      <c r="AI121" s="46">
        <f>SUMIF(DRE!$A:$A,'Base CF'!$B121,DRE!AH:AH)</f>
        <v>4584.6299999999992</v>
      </c>
      <c r="AJ121" s="46">
        <f>SUMIF(DRE!$A:$A,'Base CF'!$B121,DRE!AI:AI)</f>
        <v>2664.44</v>
      </c>
      <c r="AK121" s="46">
        <f>SUMIF(DRE!$A:$A,'Base CF'!$B121,DRE!AJ:AJ)</f>
        <v>6320.6100000000006</v>
      </c>
      <c r="AL121" s="46">
        <f>SUMIF(DRE!$A:$A,'Base CF'!$B121,DRE!AK:AK)</f>
        <v>22380.239999999998</v>
      </c>
      <c r="AM121" s="46">
        <f>SUMIF(DRE!$A:$A,'Base CF'!$B121,DRE!AL:AL)</f>
        <v>2699.67</v>
      </c>
      <c r="AN121" s="46">
        <f>SUMIF(DRE!$A:$A,'Base CF'!$B121,DRE!AM:AM)</f>
        <v>3216.37</v>
      </c>
      <c r="AO121" s="46">
        <f>SUMIF(DRE!$A:$A,'Base CF'!$B121,DRE!AN:AN)</f>
        <v>1068.0999999999999</v>
      </c>
      <c r="AP121" s="46">
        <f>SUMIF(DRE!$A:$A,'Base CF'!$B121,DRE!AO:AO)</f>
        <v>81</v>
      </c>
      <c r="AQ121" s="46">
        <f>SUMIF(DRE!$A:$A,'Base CF'!$B121,DRE!AP:AP)</f>
        <v>6536.02</v>
      </c>
      <c r="AR121" s="46">
        <f>SUMIF(DRE!$A:$A,'Base CF'!$B121,DRE!AQ:AQ)</f>
        <v>977.28</v>
      </c>
      <c r="AS121" s="46">
        <f>SUMIF(DRE!$A:$A,'Base CF'!$B121,DRE!AR:AR)</f>
        <v>287.48</v>
      </c>
      <c r="AT121" s="46">
        <f>SUMIF(DRE!$A:$A,'Base CF'!$B121,DRE!AS:AS)</f>
        <v>7773.5</v>
      </c>
      <c r="AU121" s="46">
        <f>SUMIF(DRE!$A:$A,'Base CF'!$B121,DRE!AT:AT)</f>
        <v>3614.47</v>
      </c>
      <c r="AV121" s="46">
        <f>SUMIF(DRE!$A:$A,'Base CF'!$B121,DRE!AU:AU)</f>
        <v>3549.69</v>
      </c>
      <c r="AW121" s="46">
        <f>SUMIF(DRE!$A:$A,'Base CF'!$B121,DRE!AV:AV)</f>
        <v>18615.45</v>
      </c>
      <c r="AX121" s="46">
        <f>SUMIF(DRE!$A:$A,'Base CF'!$B121,DRE!AW:AW)</f>
        <v>107848.78</v>
      </c>
      <c r="AY121" s="46">
        <f>SUMIF(DRE!$A:$A,'Base CF'!$B121,DRE!AX:AX)</f>
        <v>-13069.65</v>
      </c>
      <c r="AZ121" s="46">
        <f>SUMIF(DRE!$A:$A,'Base CF'!$B121,DRE!AY:AY)</f>
        <v>539.85</v>
      </c>
      <c r="BA121" s="46">
        <f>SUMIF(DRE!$A:$A,'Base CF'!$B121,DRE!AZ:AZ)</f>
        <v>42212.36</v>
      </c>
      <c r="BB121" s="46">
        <f>SUMIF(DRE!$A:$A,'Base CF'!$B121,DRE!BA:BA)</f>
        <v>4290.57</v>
      </c>
      <c r="BC121" s="46">
        <f>SUMIF(DRE!$A:$A,'Base CF'!$B121,DRE!BB:BB)</f>
        <v>3631.13</v>
      </c>
      <c r="BD121" s="46">
        <f>SUMIF(DRE!$A:$A,'Base CF'!$B121,DRE!BC:BC)</f>
        <v>2799.03</v>
      </c>
      <c r="BE121" s="46">
        <f>SUMIF(DRE!$A:$A,'Base CF'!$B121,DRE!BD:BD)</f>
        <v>6983.88</v>
      </c>
      <c r="BF121" s="46">
        <f>SUMIF(DRE!$A:$A,'Base CF'!$B121,DRE!BE:BE)</f>
        <v>3946.36</v>
      </c>
      <c r="BG121" s="46">
        <f>SUMIF(DRE!$A:$A,'Base CF'!$B121,DRE!BF:BF)</f>
        <v>2400</v>
      </c>
      <c r="BH121" s="46">
        <f>SUMIF(DRE!$A:$A,'Base CF'!$B121,DRE!BG:BG)</f>
        <v>32400</v>
      </c>
      <c r="BI121" s="46">
        <f>SUMIF(DRE!$A:$A,'Base CF'!$B121,DRE!BH:BH)</f>
        <v>2400</v>
      </c>
      <c r="BJ121" s="46">
        <f>SUMIF(DRE!$A:$A,'Base CF'!$B121,DRE!BI:BI)</f>
        <v>2400</v>
      </c>
      <c r="BK121" s="46">
        <f>SUMIF(DRE!$A:$A,'Base CF'!$B121,DRE!BJ:BJ)</f>
        <v>0</v>
      </c>
      <c r="BL121" s="46">
        <f>SUMIF(DRE!$A:$A,'Base CF'!$B121,DRE!BK:BK)</f>
        <v>6480</v>
      </c>
      <c r="BM121" s="46">
        <f>SUMIF(DRE!$A:$A,'Base CF'!$B121,DRE!BL:BL)</f>
        <v>1000</v>
      </c>
      <c r="BN121" s="46">
        <f>SUMIF(DRE!$A:$A,'Base CF'!$B121,DRE!BM:BM)</f>
        <v>6480</v>
      </c>
      <c r="BO121" s="46">
        <f>SUMIF(DRE!$A:$A,'Base CF'!$B121,DRE!BN:BN)</f>
        <v>0</v>
      </c>
      <c r="BP121" s="46">
        <f>SUMIF(DRE!$A:$A,'Base CF'!$B121,DRE!BO:BO)</f>
        <v>7480</v>
      </c>
      <c r="BQ121" s="46">
        <f>SUMIF(DRE!$A:$A,'Base CF'!$B121,DRE!BP:BP)</f>
        <v>2000</v>
      </c>
      <c r="BR121" s="46">
        <f>SUMIF(DRE!$A:$A,'Base CF'!$B121,DRE!BQ:BQ)</f>
        <v>6480</v>
      </c>
      <c r="BS121" s="46">
        <f>SUMIF(DRE!$A:$A,'Base CF'!$B121,DRE!BR:BR)</f>
        <v>1000</v>
      </c>
      <c r="BT121" s="46">
        <f>SUMIF(DRE!$A:$A,'Base CF'!$B121,DRE!BS:BS)</f>
        <v>36480</v>
      </c>
      <c r="BU121" s="46">
        <f>SUMIF(DRE!$A:$A,'Base CF'!$B121,DRE!BT:BT)</f>
        <v>0</v>
      </c>
      <c r="BV121" s="46">
        <f>SUMIF(DRE!$A:$A,'Base CF'!$B121,DRE!BU:BU)</f>
        <v>7480</v>
      </c>
      <c r="BW121" s="46">
        <f>SUMIF(DRE!$A:$A,'Base CF'!$B121,DRE!BV:BV)</f>
        <v>0</v>
      </c>
      <c r="BX121" s="46">
        <f>SUMIF(DRE!$A:$A,'Base CF'!$B121,DRE!BW:BW)</f>
        <v>6000</v>
      </c>
      <c r="BY121" s="46">
        <f>SUMIF(DRE!$A:$A,'Base CF'!$B121,DRE!BX:BX)</f>
        <v>1000</v>
      </c>
      <c r="BZ121" s="46">
        <f>SUMIF(DRE!$A:$A,'Base CF'!$B121,DRE!BY:BY)</f>
        <v>6800</v>
      </c>
      <c r="CA121" s="46">
        <f>SUMIF(DRE!$A:$A,'Base CF'!$B121,DRE!BZ:BZ)</f>
        <v>0</v>
      </c>
      <c r="CB121" s="46">
        <f>SUMIF(DRE!$A:$A,'Base CF'!$B121,DRE!CA:CA)</f>
        <v>7800</v>
      </c>
      <c r="CC121" s="46">
        <f>SUMIF(DRE!$A:$A,'Base CF'!$B121,DRE!CB:CB)</f>
        <v>2000</v>
      </c>
      <c r="CD121" s="46">
        <f>SUMIF(DRE!$A:$A,'Base CF'!$B121,DRE!CC:CC)</f>
        <v>6800</v>
      </c>
      <c r="CE121" s="46">
        <f>SUMIF(DRE!$A:$A,'Base CF'!$B121,DRE!CD:CD)</f>
        <v>1000</v>
      </c>
      <c r="CF121" s="46">
        <f>SUMIF(DRE!$A:$A,'Base CF'!$B121,DRE!CE:CE)</f>
        <v>36800</v>
      </c>
      <c r="CG121" s="46">
        <f>SUMIF(DRE!$A:$A,'Base CF'!$B121,DRE!CF:CF)</f>
        <v>0</v>
      </c>
      <c r="CH121" s="46">
        <f>SUMIF(DRE!$A:$A,'Base CF'!$B121,DRE!CG:CG)</f>
        <v>7800</v>
      </c>
      <c r="CI121" s="46">
        <f>SUMIF(DRE!$A:$A,'Base CF'!$B121,DRE!CH:CH)</f>
        <v>0</v>
      </c>
      <c r="CJ121" s="46">
        <f>SUMIF(DRE!$A:$A,'Base CF'!$B121,DRE!CI:CI)</f>
        <v>6000</v>
      </c>
      <c r="CK121" s="46">
        <f>SUMIF(DRE!$A:$A,'Base CF'!$B121,DRE!CJ:CJ)</f>
        <v>1000</v>
      </c>
      <c r="CL121" s="46">
        <f>SUMIF(DRE!$A:$A,'Base CF'!$B121,DRE!CK:CK)</f>
        <v>6800</v>
      </c>
      <c r="CM121" s="46">
        <f>SUMIF(DRE!$A:$A,'Base CF'!$B121,DRE!CL:CL)</f>
        <v>0</v>
      </c>
      <c r="CN121" s="46">
        <f>SUMIF(DRE!$A:$A,'Base CF'!$B121,DRE!CM:CM)</f>
        <v>7800</v>
      </c>
      <c r="CO121" s="46">
        <f>SUMIF(DRE!$A:$A,'Base CF'!$B121,DRE!CN:CN)</f>
        <v>2000</v>
      </c>
      <c r="CP121" s="46">
        <f>SUMIF(DRE!$A:$A,'Base CF'!$B121,DRE!CO:CO)</f>
        <v>6800</v>
      </c>
      <c r="CQ121" s="46">
        <f>SUMIF(DRE!$A:$A,'Base CF'!$B121,DRE!CP:CP)</f>
        <v>1000</v>
      </c>
      <c r="CR121" s="46">
        <f>SUMIF(DRE!$A:$A,'Base CF'!$B121,DRE!CQ:CQ)</f>
        <v>36800</v>
      </c>
      <c r="CS121" s="46">
        <f>SUMIF(DRE!$A:$A,'Base CF'!$B121,DRE!CR:CR)</f>
        <v>0</v>
      </c>
      <c r="CT121" s="46">
        <f>SUMIF(DRE!$A:$A,'Base CF'!$B121,DRE!CS:CS)</f>
        <v>7800</v>
      </c>
      <c r="CU121" s="46">
        <f>SUMIF(DRE!$A:$A,'Base CF'!$B121,DRE!CT:CT)</f>
        <v>0</v>
      </c>
      <c r="CV121" s="46">
        <f>SUMIF(DRE!$A:$A,'Base CF'!$B121,DRE!CU:CU)</f>
        <v>6000</v>
      </c>
      <c r="CW121" s="46">
        <f>SUMIF(DRE!$A:$A,'Base CF'!$B121,DRE!CV:CV)</f>
        <v>1000</v>
      </c>
      <c r="CX121" s="46">
        <f>SUMIF(DRE!$A:$A,'Base CF'!$B121,DRE!CW:CW)</f>
        <v>6800</v>
      </c>
      <c r="CY121" s="46">
        <f>SUMIF(DRE!$A:$A,'Base CF'!$B121,DRE!CX:CX)</f>
        <v>0</v>
      </c>
      <c r="CZ121" s="46">
        <f>SUMIF(DRE!$A:$A,'Base CF'!$B121,DRE!CY:CY)</f>
        <v>7800</v>
      </c>
      <c r="DA121" s="46">
        <f>SUMIF(DRE!$A:$A,'Base CF'!$B121,DRE!CZ:CZ)</f>
        <v>2000</v>
      </c>
      <c r="DB121" s="46">
        <f>SUMIF(DRE!$A:$A,'Base CF'!$B121,DRE!DA:DA)</f>
        <v>6800</v>
      </c>
      <c r="DC121" s="46">
        <f>SUMIF(DRE!$A:$A,'Base CF'!$B121,DRE!DB:DB)</f>
        <v>1000</v>
      </c>
      <c r="DD121" s="46">
        <f>SUMIF(DRE!$A:$A,'Base CF'!$B121,DRE!DC:DC)</f>
        <v>36800</v>
      </c>
      <c r="DE121" s="46">
        <f>SUMIF(DRE!$A:$A,'Base CF'!$B121,DRE!DD:DD)</f>
        <v>0</v>
      </c>
      <c r="DF121" s="46">
        <f>SUMIF(DRE!$A:$A,'Base CF'!$B121,DRE!DE:DE)</f>
        <v>7800</v>
      </c>
    </row>
    <row r="122" spans="2:110" outlineLevel="1">
      <c r="B122" s="37" t="s">
        <v>187</v>
      </c>
      <c r="C122" s="46">
        <f>SUMIF(DRE!$A:$A,'Base CF'!$B122,DRE!B:B)</f>
        <v>3657.5</v>
      </c>
      <c r="D122" s="46">
        <f>SUMIF(DRE!$A:$A,'Base CF'!$B122,DRE!C:C)</f>
        <v>4983.17</v>
      </c>
      <c r="E122" s="46">
        <f>SUMIF(DRE!$A:$A,'Base CF'!$B122,DRE!D:D)</f>
        <v>12365.85</v>
      </c>
      <c r="F122" s="46">
        <f>SUMIF(DRE!$A:$A,'Base CF'!$B122,DRE!E:E)</f>
        <v>11296.41</v>
      </c>
      <c r="G122" s="46">
        <f>SUMIF(DRE!$A:$A,'Base CF'!$B122,DRE!F:F)</f>
        <v>6311.6900000000014</v>
      </c>
      <c r="H122" s="46">
        <f>SUMIF(DRE!$A:$A,'Base CF'!$B122,DRE!G:G)</f>
        <v>17587.84</v>
      </c>
      <c r="I122" s="46">
        <f>SUMIF(DRE!$A:$A,'Base CF'!$B122,DRE!H:H)</f>
        <v>6147.38</v>
      </c>
      <c r="J122" s="46">
        <f>SUMIF(DRE!$A:$A,'Base CF'!$B122,DRE!I:I)</f>
        <v>14506.96</v>
      </c>
      <c r="K122" s="46">
        <f>SUMIF(DRE!$A:$A,'Base CF'!$B122,DRE!J:J)</f>
        <v>13997.63</v>
      </c>
      <c r="L122" s="46">
        <f>SUMIF(DRE!$A:$A,'Base CF'!$B122,DRE!K:K)</f>
        <v>4547.8899999999994</v>
      </c>
      <c r="M122" s="46">
        <f>SUMIF(DRE!$A:$A,'Base CF'!$B122,DRE!L:L)</f>
        <v>10600.31</v>
      </c>
      <c r="N122" s="46">
        <f>SUMIF(DRE!$A:$A,'Base CF'!$B122,DRE!M:M)</f>
        <v>12849.93</v>
      </c>
      <c r="O122" s="46">
        <f>SUMIF(DRE!$A:$A,'Base CF'!$B122,DRE!N:N)</f>
        <v>767.31</v>
      </c>
      <c r="P122" s="46">
        <f>SUMIF(DRE!$A:$A,'Base CF'!$B122,DRE!O:O)</f>
        <v>21761.05</v>
      </c>
      <c r="Q122" s="46">
        <f>SUMIF(DRE!$A:$A,'Base CF'!$B122,DRE!P:P)</f>
        <v>28016.25</v>
      </c>
      <c r="R122" s="46">
        <f>SUMIF(DRE!$A:$A,'Base CF'!$B122,DRE!Q:Q)</f>
        <v>3409.56</v>
      </c>
      <c r="S122" s="46">
        <f>SUMIF(DRE!$A:$A,'Base CF'!$B122,DRE!R:R)</f>
        <v>7885.5</v>
      </c>
      <c r="T122" s="46">
        <f>SUMIF(DRE!$A:$A,'Base CF'!$B122,DRE!S:S)</f>
        <v>6901.9500000000007</v>
      </c>
      <c r="U122" s="46">
        <f>SUMIF(DRE!$A:$A,'Base CF'!$B122,DRE!T:T)</f>
        <v>24109.4</v>
      </c>
      <c r="V122" s="46">
        <f>SUMIF(DRE!$A:$A,'Base CF'!$B122,DRE!U:U)</f>
        <v>8819.16</v>
      </c>
      <c r="W122" s="46">
        <f>SUMIF(DRE!$A:$A,'Base CF'!$B122,DRE!V:V)</f>
        <v>11271.17</v>
      </c>
      <c r="X122" s="46">
        <f>SUMIF(DRE!$A:$A,'Base CF'!$B122,DRE!W:W)</f>
        <v>9445.5</v>
      </c>
      <c r="Y122" s="46">
        <f>SUMIF(DRE!$A:$A,'Base CF'!$B122,DRE!X:X)</f>
        <v>36441.33</v>
      </c>
      <c r="Z122" s="46">
        <f>SUMIF(DRE!$A:$A,'Base CF'!$B122,DRE!Y:Y)</f>
        <v>22141.64</v>
      </c>
      <c r="AA122" s="46">
        <f>SUMIF(DRE!$A:$A,'Base CF'!$B122,DRE!Z:Z)</f>
        <v>13734.83</v>
      </c>
      <c r="AB122" s="46">
        <f>SUMIF(DRE!$A:$A,'Base CF'!$B122,DRE!AA:AA)</f>
        <v>13066.67</v>
      </c>
      <c r="AC122" s="46">
        <f>SUMIF(DRE!$A:$A,'Base CF'!$B122,DRE!AB:AB)</f>
        <v>36699.71</v>
      </c>
      <c r="AD122" s="46">
        <f>SUMIF(DRE!$A:$A,'Base CF'!$B122,DRE!AC:AC)</f>
        <v>28159.14</v>
      </c>
      <c r="AE122" s="46">
        <f>SUMIF(DRE!$A:$A,'Base CF'!$B122,DRE!AD:AD)</f>
        <v>124095.84</v>
      </c>
      <c r="AF122" s="46">
        <f>SUMIF(DRE!$A:$A,'Base CF'!$B122,DRE!AE:AE)</f>
        <v>184778.82</v>
      </c>
      <c r="AG122" s="46">
        <f>SUMIF(DRE!$A:$A,'Base CF'!$B122,DRE!AF:AF)</f>
        <v>155897.51999999996</v>
      </c>
      <c r="AH122" s="46">
        <f>SUMIF(DRE!$A:$A,'Base CF'!$B122,DRE!AG:AG)</f>
        <v>189736.35</v>
      </c>
      <c r="AI122" s="46">
        <f>SUMIF(DRE!$A:$A,'Base CF'!$B122,DRE!AH:AH)</f>
        <v>119088.26000000001</v>
      </c>
      <c r="AJ122" s="46">
        <f>SUMIF(DRE!$A:$A,'Base CF'!$B122,DRE!AI:AI)</f>
        <v>148632.14000000001</v>
      </c>
      <c r="AK122" s="46">
        <f>SUMIF(DRE!$A:$A,'Base CF'!$B122,DRE!AJ:AJ)</f>
        <v>8351.36</v>
      </c>
      <c r="AL122" s="46">
        <f>SUMIF(DRE!$A:$A,'Base CF'!$B122,DRE!AK:AK)</f>
        <v>329052.93</v>
      </c>
      <c r="AM122" s="46">
        <f>SUMIF(DRE!$A:$A,'Base CF'!$B122,DRE!AL:AL)</f>
        <v>161646.42000000001</v>
      </c>
      <c r="AN122" s="46">
        <f>SUMIF(DRE!$A:$A,'Base CF'!$B122,DRE!AM:AM)</f>
        <v>163947.51</v>
      </c>
      <c r="AO122" s="46">
        <f>SUMIF(DRE!$A:$A,'Base CF'!$B122,DRE!AN:AN)</f>
        <v>159859.46</v>
      </c>
      <c r="AP122" s="46">
        <f>SUMIF(DRE!$A:$A,'Base CF'!$B122,DRE!AO:AO)</f>
        <v>179736.25</v>
      </c>
      <c r="AQ122" s="46">
        <f>SUMIF(DRE!$A:$A,'Base CF'!$B122,DRE!AP:AP)</f>
        <v>191122.91</v>
      </c>
      <c r="AR122" s="46">
        <f>SUMIF(DRE!$A:$A,'Base CF'!$B122,DRE!AQ:AQ)</f>
        <v>113430.37</v>
      </c>
      <c r="AS122" s="46">
        <f>SUMIF(DRE!$A:$A,'Base CF'!$B122,DRE!AR:AR)</f>
        <v>0</v>
      </c>
      <c r="AT122" s="46">
        <f>SUMIF(DRE!$A:$A,'Base CF'!$B122,DRE!AS:AS)</f>
        <v>278576.46999999997</v>
      </c>
      <c r="AU122" s="46">
        <f>SUMIF(DRE!$A:$A,'Base CF'!$B122,DRE!AT:AT)</f>
        <v>369441.89</v>
      </c>
      <c r="AV122" s="46">
        <f>SUMIF(DRE!$A:$A,'Base CF'!$B122,DRE!AU:AU)</f>
        <v>71214.179999999993</v>
      </c>
      <c r="AW122" s="46">
        <f>SUMIF(DRE!$A:$A,'Base CF'!$B122,DRE!AV:AV)</f>
        <v>386060.6</v>
      </c>
      <c r="AX122" s="46">
        <f>SUMIF(DRE!$A:$A,'Base CF'!$B122,DRE!AW:AW)</f>
        <v>236071.34</v>
      </c>
      <c r="AY122" s="46">
        <f>SUMIF(DRE!$A:$A,'Base CF'!$B122,DRE!AX:AX)</f>
        <v>9900.48</v>
      </c>
      <c r="AZ122" s="46">
        <f>SUMIF(DRE!$A:$A,'Base CF'!$B122,DRE!AY:AY)</f>
        <v>416447.29</v>
      </c>
      <c r="BA122" s="46">
        <f>SUMIF(DRE!$A:$A,'Base CF'!$B122,DRE!AZ:AZ)</f>
        <v>260408.42</v>
      </c>
      <c r="BB122" s="46">
        <f>SUMIF(DRE!$A:$A,'Base CF'!$B122,DRE!BA:BA)</f>
        <v>82468.97</v>
      </c>
      <c r="BC122" s="46">
        <f>SUMIF(DRE!$A:$A,'Base CF'!$B122,DRE!BB:BB)</f>
        <v>206250.55</v>
      </c>
      <c r="BD122" s="46">
        <f>SUMIF(DRE!$A:$A,'Base CF'!$B122,DRE!BC:BC)</f>
        <v>26488.39</v>
      </c>
      <c r="BE122" s="46">
        <f>SUMIF(DRE!$A:$A,'Base CF'!$B122,DRE!BD:BD)</f>
        <v>38520.54</v>
      </c>
      <c r="BF122" s="46">
        <f>SUMIF(DRE!$A:$A,'Base CF'!$B122,DRE!BE:BE)</f>
        <v>31370.82</v>
      </c>
      <c r="BG122" s="46">
        <f>SUMIF(DRE!$A:$A,'Base CF'!$B122,DRE!BF:BF)</f>
        <v>27710.13</v>
      </c>
      <c r="BH122" s="46">
        <f>SUMIF(DRE!$A:$A,'Base CF'!$B122,DRE!BG:BG)</f>
        <v>27710.13</v>
      </c>
      <c r="BI122" s="46">
        <f>SUMIF(DRE!$A:$A,'Base CF'!$B122,DRE!BH:BH)</f>
        <v>27710.13</v>
      </c>
      <c r="BJ122" s="46">
        <f>SUMIF(DRE!$A:$A,'Base CF'!$B122,DRE!BI:BI)</f>
        <v>27710.13</v>
      </c>
      <c r="BK122" s="46">
        <f>SUMIF(DRE!$A:$A,'Base CF'!$B122,DRE!BJ:BJ)</f>
        <v>25680</v>
      </c>
      <c r="BL122" s="46">
        <f>SUMIF(DRE!$A:$A,'Base CF'!$B122,DRE!BK:BK)</f>
        <v>25680</v>
      </c>
      <c r="BM122" s="46">
        <f>SUMIF(DRE!$A:$A,'Base CF'!$B122,DRE!BL:BL)</f>
        <v>25680</v>
      </c>
      <c r="BN122" s="46">
        <f>SUMIF(DRE!$A:$A,'Base CF'!$B122,DRE!BM:BM)</f>
        <v>25680</v>
      </c>
      <c r="BO122" s="46">
        <f>SUMIF(DRE!$A:$A,'Base CF'!$B122,DRE!BN:BN)</f>
        <v>25680</v>
      </c>
      <c r="BP122" s="46">
        <f>SUMIF(DRE!$A:$A,'Base CF'!$B122,DRE!BO:BO)</f>
        <v>26600</v>
      </c>
      <c r="BQ122" s="46">
        <f>SUMIF(DRE!$A:$A,'Base CF'!$B122,DRE!BP:BP)</f>
        <v>26600</v>
      </c>
      <c r="BR122" s="46">
        <f>SUMIF(DRE!$A:$A,'Base CF'!$B122,DRE!BQ:BQ)</f>
        <v>26600</v>
      </c>
      <c r="BS122" s="46">
        <f>SUMIF(DRE!$A:$A,'Base CF'!$B122,DRE!BR:BR)</f>
        <v>26600</v>
      </c>
      <c r="BT122" s="46">
        <f>SUMIF(DRE!$A:$A,'Base CF'!$B122,DRE!BS:BS)</f>
        <v>26600</v>
      </c>
      <c r="BU122" s="46">
        <f>SUMIF(DRE!$A:$A,'Base CF'!$B122,DRE!BT:BT)</f>
        <v>26600</v>
      </c>
      <c r="BV122" s="46">
        <f>SUMIF(DRE!$A:$A,'Base CF'!$B122,DRE!BU:BU)</f>
        <v>26600</v>
      </c>
      <c r="BW122" s="46">
        <f>SUMIF(DRE!$A:$A,'Base CF'!$B122,DRE!BV:BV)</f>
        <v>26280</v>
      </c>
      <c r="BX122" s="46">
        <f>SUMIF(DRE!$A:$A,'Base CF'!$B122,DRE!BW:BW)</f>
        <v>26280</v>
      </c>
      <c r="BY122" s="46">
        <f>SUMIF(DRE!$A:$A,'Base CF'!$B122,DRE!BX:BX)</f>
        <v>26280</v>
      </c>
      <c r="BZ122" s="46">
        <f>SUMIF(DRE!$A:$A,'Base CF'!$B122,DRE!BY:BY)</f>
        <v>26280</v>
      </c>
      <c r="CA122" s="46">
        <f>SUMIF(DRE!$A:$A,'Base CF'!$B122,DRE!BZ:BZ)</f>
        <v>26280</v>
      </c>
      <c r="CB122" s="46">
        <f>SUMIF(DRE!$A:$A,'Base CF'!$B122,DRE!CA:CA)</f>
        <v>27200</v>
      </c>
      <c r="CC122" s="46">
        <f>SUMIF(DRE!$A:$A,'Base CF'!$B122,DRE!CB:CB)</f>
        <v>27200</v>
      </c>
      <c r="CD122" s="46">
        <f>SUMIF(DRE!$A:$A,'Base CF'!$B122,DRE!CC:CC)</f>
        <v>27200</v>
      </c>
      <c r="CE122" s="46">
        <f>SUMIF(DRE!$A:$A,'Base CF'!$B122,DRE!CD:CD)</f>
        <v>27200</v>
      </c>
      <c r="CF122" s="46">
        <f>SUMIF(DRE!$A:$A,'Base CF'!$B122,DRE!CE:CE)</f>
        <v>27200</v>
      </c>
      <c r="CG122" s="46">
        <f>SUMIF(DRE!$A:$A,'Base CF'!$B122,DRE!CF:CF)</f>
        <v>27200</v>
      </c>
      <c r="CH122" s="46">
        <f>SUMIF(DRE!$A:$A,'Base CF'!$B122,DRE!CG:CG)</f>
        <v>27200</v>
      </c>
      <c r="CI122" s="46">
        <f>SUMIF(DRE!$A:$A,'Base CF'!$B122,DRE!CH:CH)</f>
        <v>26280</v>
      </c>
      <c r="CJ122" s="46">
        <f>SUMIF(DRE!$A:$A,'Base CF'!$B122,DRE!CI:CI)</f>
        <v>26280</v>
      </c>
      <c r="CK122" s="46">
        <f>SUMIF(DRE!$A:$A,'Base CF'!$B122,DRE!CJ:CJ)</f>
        <v>26280</v>
      </c>
      <c r="CL122" s="46">
        <f>SUMIF(DRE!$A:$A,'Base CF'!$B122,DRE!CK:CK)</f>
        <v>26280</v>
      </c>
      <c r="CM122" s="46">
        <f>SUMIF(DRE!$A:$A,'Base CF'!$B122,DRE!CL:CL)</f>
        <v>26280</v>
      </c>
      <c r="CN122" s="46">
        <f>SUMIF(DRE!$A:$A,'Base CF'!$B122,DRE!CM:CM)</f>
        <v>27200</v>
      </c>
      <c r="CO122" s="46">
        <f>SUMIF(DRE!$A:$A,'Base CF'!$B122,DRE!CN:CN)</f>
        <v>27200</v>
      </c>
      <c r="CP122" s="46">
        <f>SUMIF(DRE!$A:$A,'Base CF'!$B122,DRE!CO:CO)</f>
        <v>27200</v>
      </c>
      <c r="CQ122" s="46">
        <f>SUMIF(DRE!$A:$A,'Base CF'!$B122,DRE!CP:CP)</f>
        <v>27200</v>
      </c>
      <c r="CR122" s="46">
        <f>SUMIF(DRE!$A:$A,'Base CF'!$B122,DRE!CQ:CQ)</f>
        <v>27200</v>
      </c>
      <c r="CS122" s="46">
        <f>SUMIF(DRE!$A:$A,'Base CF'!$B122,DRE!CR:CR)</f>
        <v>27200</v>
      </c>
      <c r="CT122" s="46">
        <f>SUMIF(DRE!$A:$A,'Base CF'!$B122,DRE!CS:CS)</f>
        <v>27200</v>
      </c>
      <c r="CU122" s="46">
        <f>SUMIF(DRE!$A:$A,'Base CF'!$B122,DRE!CT:CT)</f>
        <v>26280</v>
      </c>
      <c r="CV122" s="46">
        <f>SUMIF(DRE!$A:$A,'Base CF'!$B122,DRE!CU:CU)</f>
        <v>26280</v>
      </c>
      <c r="CW122" s="46">
        <f>SUMIF(DRE!$A:$A,'Base CF'!$B122,DRE!CV:CV)</f>
        <v>26280</v>
      </c>
      <c r="CX122" s="46">
        <f>SUMIF(DRE!$A:$A,'Base CF'!$B122,DRE!CW:CW)</f>
        <v>26280</v>
      </c>
      <c r="CY122" s="46">
        <f>SUMIF(DRE!$A:$A,'Base CF'!$B122,DRE!CX:CX)</f>
        <v>26280</v>
      </c>
      <c r="CZ122" s="46">
        <f>SUMIF(DRE!$A:$A,'Base CF'!$B122,DRE!CY:CY)</f>
        <v>27200</v>
      </c>
      <c r="DA122" s="46">
        <f>SUMIF(DRE!$A:$A,'Base CF'!$B122,DRE!CZ:CZ)</f>
        <v>27200</v>
      </c>
      <c r="DB122" s="46">
        <f>SUMIF(DRE!$A:$A,'Base CF'!$B122,DRE!DA:DA)</f>
        <v>27200</v>
      </c>
      <c r="DC122" s="46">
        <f>SUMIF(DRE!$A:$A,'Base CF'!$B122,DRE!DB:DB)</f>
        <v>27200</v>
      </c>
      <c r="DD122" s="46">
        <f>SUMIF(DRE!$A:$A,'Base CF'!$B122,DRE!DC:DC)</f>
        <v>27200</v>
      </c>
      <c r="DE122" s="46">
        <f>SUMIF(DRE!$A:$A,'Base CF'!$B122,DRE!DD:DD)</f>
        <v>27200</v>
      </c>
      <c r="DF122" s="46">
        <f>SUMIF(DRE!$A:$A,'Base CF'!$B122,DRE!DE:DE)</f>
        <v>27200</v>
      </c>
    </row>
    <row r="123" spans="2:110" outlineLevel="1">
      <c r="B123" s="37" t="s">
        <v>189</v>
      </c>
      <c r="C123" s="46">
        <f>SUMIF(DRE!$A:$A,'Base CF'!$B123,DRE!B:B)</f>
        <v>2409.3000000000002</v>
      </c>
      <c r="D123" s="46">
        <f>SUMIF(DRE!$A:$A,'Base CF'!$B123,DRE!C:C)</f>
        <v>611.79999999999995</v>
      </c>
      <c r="E123" s="46">
        <f>SUMIF(DRE!$A:$A,'Base CF'!$B123,DRE!D:D)</f>
        <v>1266.72</v>
      </c>
      <c r="F123" s="46">
        <f>SUMIF(DRE!$A:$A,'Base CF'!$B123,DRE!E:E)</f>
        <v>29112.91</v>
      </c>
      <c r="G123" s="46">
        <f>SUMIF(DRE!$A:$A,'Base CF'!$B123,DRE!F:F)</f>
        <v>7373.79</v>
      </c>
      <c r="H123" s="46">
        <f>SUMIF(DRE!$A:$A,'Base CF'!$B123,DRE!G:G)</f>
        <v>860.87</v>
      </c>
      <c r="I123" s="46">
        <f>SUMIF(DRE!$A:$A,'Base CF'!$B123,DRE!H:H)</f>
        <v>27195.59</v>
      </c>
      <c r="J123" s="46">
        <f>SUMIF(DRE!$A:$A,'Base CF'!$B123,DRE!I:I)</f>
        <v>103.68</v>
      </c>
      <c r="K123" s="46">
        <f>SUMIF(DRE!$A:$A,'Base CF'!$B123,DRE!J:J)</f>
        <v>26329.5</v>
      </c>
      <c r="L123" s="46">
        <f>SUMIF(DRE!$A:$A,'Base CF'!$B123,DRE!K:K)</f>
        <v>160.01</v>
      </c>
      <c r="M123" s="46">
        <f>SUMIF(DRE!$A:$A,'Base CF'!$B123,DRE!L:L)</f>
        <v>108508</v>
      </c>
      <c r="N123" s="46">
        <f>SUMIF(DRE!$A:$A,'Base CF'!$B123,DRE!M:M)</f>
        <v>266087.55</v>
      </c>
      <c r="O123" s="46">
        <f>SUMIF(DRE!$A:$A,'Base CF'!$B123,DRE!N:N)</f>
        <v>23622.38</v>
      </c>
      <c r="P123" s="46">
        <f>SUMIF(DRE!$A:$A,'Base CF'!$B123,DRE!O:O)</f>
        <v>33287.170000000006</v>
      </c>
      <c r="Q123" s="46">
        <f>SUMIF(DRE!$A:$A,'Base CF'!$B123,DRE!P:P)</f>
        <v>26177.24</v>
      </c>
      <c r="R123" s="46">
        <f>SUMIF(DRE!$A:$A,'Base CF'!$B123,DRE!Q:Q)</f>
        <v>37750.909999999996</v>
      </c>
      <c r="S123" s="46">
        <f>SUMIF(DRE!$A:$A,'Base CF'!$B123,DRE!R:R)</f>
        <v>117753.48999999999</v>
      </c>
      <c r="T123" s="46">
        <f>SUMIF(DRE!$A:$A,'Base CF'!$B123,DRE!S:S)</f>
        <v>61999.63</v>
      </c>
      <c r="U123" s="46">
        <f>SUMIF(DRE!$A:$A,'Base CF'!$B123,DRE!T:T)</f>
        <v>2607.6899999999996</v>
      </c>
      <c r="V123" s="46">
        <f>SUMIF(DRE!$A:$A,'Base CF'!$B123,DRE!U:U)</f>
        <v>1336.8899999999999</v>
      </c>
      <c r="W123" s="46">
        <f>SUMIF(DRE!$A:$A,'Base CF'!$B123,DRE!V:V)</f>
        <v>6083</v>
      </c>
      <c r="X123" s="46">
        <f>SUMIF(DRE!$A:$A,'Base CF'!$B123,DRE!W:W)</f>
        <v>454402.57</v>
      </c>
      <c r="Y123" s="46">
        <f>SUMIF(DRE!$A:$A,'Base CF'!$B123,DRE!X:X)</f>
        <v>36491.009999999995</v>
      </c>
      <c r="Z123" s="46">
        <f>SUMIF(DRE!$A:$A,'Base CF'!$B123,DRE!Y:Y)</f>
        <v>47089.5</v>
      </c>
      <c r="AA123" s="46">
        <f>SUMIF(DRE!$A:$A,'Base CF'!$B123,DRE!Z:Z)</f>
        <v>55794.119999999995</v>
      </c>
      <c r="AB123" s="46">
        <f>SUMIF(DRE!$A:$A,'Base CF'!$B123,DRE!AA:AA)</f>
        <v>34444.83</v>
      </c>
      <c r="AC123" s="46">
        <f>SUMIF(DRE!$A:$A,'Base CF'!$B123,DRE!AB:AB)</f>
        <v>61741.51</v>
      </c>
      <c r="AD123" s="46">
        <f>SUMIF(DRE!$A:$A,'Base CF'!$B123,DRE!AC:AC)</f>
        <v>12340.14</v>
      </c>
      <c r="AE123" s="46">
        <f>SUMIF(DRE!$A:$A,'Base CF'!$B123,DRE!AD:AD)</f>
        <v>477821.50999999995</v>
      </c>
      <c r="AF123" s="46">
        <f>SUMIF(DRE!$A:$A,'Base CF'!$B123,DRE!AE:AE)</f>
        <v>17096.23</v>
      </c>
      <c r="AG123" s="46">
        <f>SUMIF(DRE!$A:$A,'Base CF'!$B123,DRE!AF:AF)</f>
        <v>25331.47</v>
      </c>
      <c r="AH123" s="46">
        <f>SUMIF(DRE!$A:$A,'Base CF'!$B123,DRE!AG:AG)</f>
        <v>36551.19</v>
      </c>
      <c r="AI123" s="46">
        <f>SUMIF(DRE!$A:$A,'Base CF'!$B123,DRE!AH:AH)</f>
        <v>64868.569999999992</v>
      </c>
      <c r="AJ123" s="46">
        <f>SUMIF(DRE!$A:$A,'Base CF'!$B123,DRE!AI:AI)</f>
        <v>92207.19</v>
      </c>
      <c r="AK123" s="46">
        <f>SUMIF(DRE!$A:$A,'Base CF'!$B123,DRE!AJ:AJ)</f>
        <v>41727.919999999998</v>
      </c>
      <c r="AL123" s="46">
        <f>SUMIF(DRE!$A:$A,'Base CF'!$B123,DRE!AK:AK)</f>
        <v>53801.56</v>
      </c>
      <c r="AM123" s="46">
        <f>SUMIF(DRE!$A:$A,'Base CF'!$B123,DRE!AL:AL)</f>
        <v>89256.51</v>
      </c>
      <c r="AN123" s="46">
        <f>SUMIF(DRE!$A:$A,'Base CF'!$B123,DRE!AM:AM)</f>
        <v>64746.54</v>
      </c>
      <c r="AO123" s="46">
        <f>SUMIF(DRE!$A:$A,'Base CF'!$B123,DRE!AN:AN)</f>
        <v>143942.51999999999</v>
      </c>
      <c r="AP123" s="46">
        <f>SUMIF(DRE!$A:$A,'Base CF'!$B123,DRE!AO:AO)</f>
        <v>109688.68</v>
      </c>
      <c r="AQ123" s="46">
        <f>SUMIF(DRE!$A:$A,'Base CF'!$B123,DRE!AP:AP)</f>
        <v>48063.83</v>
      </c>
      <c r="AR123" s="46">
        <f>SUMIF(DRE!$A:$A,'Base CF'!$B123,DRE!AQ:AQ)</f>
        <v>43719.66</v>
      </c>
      <c r="AS123" s="46">
        <f>SUMIF(DRE!$A:$A,'Base CF'!$B123,DRE!AR:AR)</f>
        <v>50736.05</v>
      </c>
      <c r="AT123" s="46">
        <f>SUMIF(DRE!$A:$A,'Base CF'!$B123,DRE!AS:AS)</f>
        <v>61387.79</v>
      </c>
      <c r="AU123" s="46">
        <f>SUMIF(DRE!$A:$A,'Base CF'!$B123,DRE!AT:AT)</f>
        <v>57397.8</v>
      </c>
      <c r="AV123" s="46">
        <f>SUMIF(DRE!$A:$A,'Base CF'!$B123,DRE!AU:AU)</f>
        <v>42954.23</v>
      </c>
      <c r="AW123" s="46">
        <f>SUMIF(DRE!$A:$A,'Base CF'!$B123,DRE!AV:AV)</f>
        <v>58488.91</v>
      </c>
      <c r="AX123" s="46">
        <f>SUMIF(DRE!$A:$A,'Base CF'!$B123,DRE!AW:AW)</f>
        <v>57126.91</v>
      </c>
      <c r="AY123" s="46">
        <f>SUMIF(DRE!$A:$A,'Base CF'!$B123,DRE!AX:AX)</f>
        <v>34725.410000000003</v>
      </c>
      <c r="AZ123" s="46">
        <f>SUMIF(DRE!$A:$A,'Base CF'!$B123,DRE!AY:AY)</f>
        <v>42929.919999999998</v>
      </c>
      <c r="BA123" s="46">
        <f>SUMIF(DRE!$A:$A,'Base CF'!$B123,DRE!AZ:AZ)</f>
        <v>68736.2</v>
      </c>
      <c r="BB123" s="46">
        <f>SUMIF(DRE!$A:$A,'Base CF'!$B123,DRE!BA:BA)</f>
        <v>90477.4</v>
      </c>
      <c r="BC123" s="46">
        <f>SUMIF(DRE!$A:$A,'Base CF'!$B123,DRE!BB:BB)</f>
        <v>91697.86</v>
      </c>
      <c r="BD123" s="46">
        <f>SUMIF(DRE!$A:$A,'Base CF'!$B123,DRE!BC:BC)</f>
        <v>83611.91</v>
      </c>
      <c r="BE123" s="46">
        <f>SUMIF(DRE!$A:$A,'Base CF'!$B123,DRE!BD:BD)</f>
        <v>62284.05</v>
      </c>
      <c r="BF123" s="46">
        <f>SUMIF(DRE!$A:$A,'Base CF'!$B123,DRE!BE:BE)</f>
        <v>82732.73</v>
      </c>
      <c r="BG123" s="46">
        <f>SUMIF(DRE!$A:$A,'Base CF'!$B123,DRE!BF:BF)</f>
        <v>36500</v>
      </c>
      <c r="BH123" s="46">
        <f>SUMIF(DRE!$A:$A,'Base CF'!$B123,DRE!BG:BG)</f>
        <v>36500</v>
      </c>
      <c r="BI123" s="46">
        <f>SUMIF(DRE!$A:$A,'Base CF'!$B123,DRE!BH:BH)</f>
        <v>56500</v>
      </c>
      <c r="BJ123" s="46">
        <f>SUMIF(DRE!$A:$A,'Base CF'!$B123,DRE!BI:BI)</f>
        <v>36500</v>
      </c>
      <c r="BK123" s="46">
        <f>SUMIF(DRE!$A:$A,'Base CF'!$B123,DRE!BJ:BJ)</f>
        <v>70000</v>
      </c>
      <c r="BL123" s="46">
        <f>SUMIF(DRE!$A:$A,'Base CF'!$B123,DRE!BK:BK)</f>
        <v>70000</v>
      </c>
      <c r="BM123" s="46">
        <f>SUMIF(DRE!$A:$A,'Base CF'!$B123,DRE!BL:BL)</f>
        <v>70000</v>
      </c>
      <c r="BN123" s="46">
        <f>SUMIF(DRE!$A:$A,'Base CF'!$B123,DRE!BM:BM)</f>
        <v>70000</v>
      </c>
      <c r="BO123" s="46">
        <f>SUMIF(DRE!$A:$A,'Base CF'!$B123,DRE!BN:BN)</f>
        <v>70000</v>
      </c>
      <c r="BP123" s="46">
        <f>SUMIF(DRE!$A:$A,'Base CF'!$B123,DRE!BO:BO)</f>
        <v>70000</v>
      </c>
      <c r="BQ123" s="46">
        <f>SUMIF(DRE!$A:$A,'Base CF'!$B123,DRE!BP:BP)</f>
        <v>70000</v>
      </c>
      <c r="BR123" s="46">
        <f>SUMIF(DRE!$A:$A,'Base CF'!$B123,DRE!BQ:BQ)</f>
        <v>70000</v>
      </c>
      <c r="BS123" s="46">
        <f>SUMIF(DRE!$A:$A,'Base CF'!$B123,DRE!BR:BR)</f>
        <v>70000</v>
      </c>
      <c r="BT123" s="46">
        <f>SUMIF(DRE!$A:$A,'Base CF'!$B123,DRE!BS:BS)</f>
        <v>70000</v>
      </c>
      <c r="BU123" s="46">
        <f>SUMIF(DRE!$A:$A,'Base CF'!$B123,DRE!BT:BT)</f>
        <v>70000</v>
      </c>
      <c r="BV123" s="46">
        <f>SUMIF(DRE!$A:$A,'Base CF'!$B123,DRE!BU:BU)</f>
        <v>70000</v>
      </c>
      <c r="BW123" s="46">
        <f>SUMIF(DRE!$A:$A,'Base CF'!$B123,DRE!BV:BV)</f>
        <v>70000</v>
      </c>
      <c r="BX123" s="46">
        <f>SUMIF(DRE!$A:$A,'Base CF'!$B123,DRE!BW:BW)</f>
        <v>70000</v>
      </c>
      <c r="BY123" s="46">
        <f>SUMIF(DRE!$A:$A,'Base CF'!$B123,DRE!BX:BX)</f>
        <v>70000</v>
      </c>
      <c r="BZ123" s="46">
        <f>SUMIF(DRE!$A:$A,'Base CF'!$B123,DRE!BY:BY)</f>
        <v>70000</v>
      </c>
      <c r="CA123" s="46">
        <f>SUMIF(DRE!$A:$A,'Base CF'!$B123,DRE!BZ:BZ)</f>
        <v>70000</v>
      </c>
      <c r="CB123" s="46">
        <f>SUMIF(DRE!$A:$A,'Base CF'!$B123,DRE!CA:CA)</f>
        <v>70000</v>
      </c>
      <c r="CC123" s="46">
        <f>SUMIF(DRE!$A:$A,'Base CF'!$B123,DRE!CB:CB)</f>
        <v>70000</v>
      </c>
      <c r="CD123" s="46">
        <f>SUMIF(DRE!$A:$A,'Base CF'!$B123,DRE!CC:CC)</f>
        <v>70000</v>
      </c>
      <c r="CE123" s="46">
        <f>SUMIF(DRE!$A:$A,'Base CF'!$B123,DRE!CD:CD)</f>
        <v>70000</v>
      </c>
      <c r="CF123" s="46">
        <f>SUMIF(DRE!$A:$A,'Base CF'!$B123,DRE!CE:CE)</f>
        <v>70000</v>
      </c>
      <c r="CG123" s="46">
        <f>SUMIF(DRE!$A:$A,'Base CF'!$B123,DRE!CF:CF)</f>
        <v>70000</v>
      </c>
      <c r="CH123" s="46">
        <f>SUMIF(DRE!$A:$A,'Base CF'!$B123,DRE!CG:CG)</f>
        <v>70000</v>
      </c>
      <c r="CI123" s="46">
        <f>SUMIF(DRE!$A:$A,'Base CF'!$B123,DRE!CH:CH)</f>
        <v>70000</v>
      </c>
      <c r="CJ123" s="46">
        <f>SUMIF(DRE!$A:$A,'Base CF'!$B123,DRE!CI:CI)</f>
        <v>70000</v>
      </c>
      <c r="CK123" s="46">
        <f>SUMIF(DRE!$A:$A,'Base CF'!$B123,DRE!CJ:CJ)</f>
        <v>70000</v>
      </c>
      <c r="CL123" s="46">
        <f>SUMIF(DRE!$A:$A,'Base CF'!$B123,DRE!CK:CK)</f>
        <v>70000</v>
      </c>
      <c r="CM123" s="46">
        <f>SUMIF(DRE!$A:$A,'Base CF'!$B123,DRE!CL:CL)</f>
        <v>70000</v>
      </c>
      <c r="CN123" s="46">
        <f>SUMIF(DRE!$A:$A,'Base CF'!$B123,DRE!CM:CM)</f>
        <v>70000</v>
      </c>
      <c r="CO123" s="46">
        <f>SUMIF(DRE!$A:$A,'Base CF'!$B123,DRE!CN:CN)</f>
        <v>70000</v>
      </c>
      <c r="CP123" s="46">
        <f>SUMIF(DRE!$A:$A,'Base CF'!$B123,DRE!CO:CO)</f>
        <v>70000</v>
      </c>
      <c r="CQ123" s="46">
        <f>SUMIF(DRE!$A:$A,'Base CF'!$B123,DRE!CP:CP)</f>
        <v>70000</v>
      </c>
      <c r="CR123" s="46">
        <f>SUMIF(DRE!$A:$A,'Base CF'!$B123,DRE!CQ:CQ)</f>
        <v>70000</v>
      </c>
      <c r="CS123" s="46">
        <f>SUMIF(DRE!$A:$A,'Base CF'!$B123,DRE!CR:CR)</f>
        <v>70000</v>
      </c>
      <c r="CT123" s="46">
        <f>SUMIF(DRE!$A:$A,'Base CF'!$B123,DRE!CS:CS)</f>
        <v>70000</v>
      </c>
      <c r="CU123" s="46">
        <f>SUMIF(DRE!$A:$A,'Base CF'!$B123,DRE!CT:CT)</f>
        <v>70000</v>
      </c>
      <c r="CV123" s="46">
        <f>SUMIF(DRE!$A:$A,'Base CF'!$B123,DRE!CU:CU)</f>
        <v>70000</v>
      </c>
      <c r="CW123" s="46">
        <f>SUMIF(DRE!$A:$A,'Base CF'!$B123,DRE!CV:CV)</f>
        <v>70000</v>
      </c>
      <c r="CX123" s="46">
        <f>SUMIF(DRE!$A:$A,'Base CF'!$B123,DRE!CW:CW)</f>
        <v>70000</v>
      </c>
      <c r="CY123" s="46">
        <f>SUMIF(DRE!$A:$A,'Base CF'!$B123,DRE!CX:CX)</f>
        <v>70000</v>
      </c>
      <c r="CZ123" s="46">
        <f>SUMIF(DRE!$A:$A,'Base CF'!$B123,DRE!CY:CY)</f>
        <v>70000</v>
      </c>
      <c r="DA123" s="46">
        <f>SUMIF(DRE!$A:$A,'Base CF'!$B123,DRE!CZ:CZ)</f>
        <v>70000</v>
      </c>
      <c r="DB123" s="46">
        <f>SUMIF(DRE!$A:$A,'Base CF'!$B123,DRE!DA:DA)</f>
        <v>70000</v>
      </c>
      <c r="DC123" s="46">
        <f>SUMIF(DRE!$A:$A,'Base CF'!$B123,DRE!DB:DB)</f>
        <v>70000</v>
      </c>
      <c r="DD123" s="46">
        <f>SUMIF(DRE!$A:$A,'Base CF'!$B123,DRE!DC:DC)</f>
        <v>70000</v>
      </c>
      <c r="DE123" s="46">
        <f>SUMIF(DRE!$A:$A,'Base CF'!$B123,DRE!DD:DD)</f>
        <v>70000</v>
      </c>
      <c r="DF123" s="46">
        <f>SUMIF(DRE!$A:$A,'Base CF'!$B123,DRE!DE:DE)</f>
        <v>70000</v>
      </c>
    </row>
    <row r="124" spans="2:110" outlineLevel="1">
      <c r="B124" s="37" t="s">
        <v>191</v>
      </c>
      <c r="C124" s="46">
        <f>SUMIF(DRE!$A:$A,'Base CF'!$B124,DRE!B:B)</f>
        <v>0</v>
      </c>
      <c r="D124" s="46">
        <f>SUMIF(DRE!$A:$A,'Base CF'!$B124,DRE!C:C)</f>
        <v>0</v>
      </c>
      <c r="E124" s="46">
        <f>SUMIF(DRE!$A:$A,'Base CF'!$B124,DRE!D:D)</f>
        <v>0</v>
      </c>
      <c r="F124" s="46">
        <f>SUMIF(DRE!$A:$A,'Base CF'!$B124,DRE!E:E)</f>
        <v>0</v>
      </c>
      <c r="G124" s="46">
        <f>SUMIF(DRE!$A:$A,'Base CF'!$B124,DRE!F:F)</f>
        <v>0</v>
      </c>
      <c r="H124" s="46">
        <f>SUMIF(DRE!$A:$A,'Base CF'!$B124,DRE!G:G)</f>
        <v>0</v>
      </c>
      <c r="I124" s="46">
        <f>SUMIF(DRE!$A:$A,'Base CF'!$B124,DRE!H:H)</f>
        <v>0</v>
      </c>
      <c r="J124" s="46">
        <f>SUMIF(DRE!$A:$A,'Base CF'!$B124,DRE!I:I)</f>
        <v>0</v>
      </c>
      <c r="K124" s="46">
        <f>SUMIF(DRE!$A:$A,'Base CF'!$B124,DRE!J:J)</f>
        <v>0</v>
      </c>
      <c r="L124" s="46">
        <f>SUMIF(DRE!$A:$A,'Base CF'!$B124,DRE!K:K)</f>
        <v>0</v>
      </c>
      <c r="M124" s="46">
        <f>SUMIF(DRE!$A:$A,'Base CF'!$B124,DRE!L:L)</f>
        <v>0</v>
      </c>
      <c r="N124" s="46">
        <f>SUMIF(DRE!$A:$A,'Base CF'!$B124,DRE!M:M)</f>
        <v>0</v>
      </c>
      <c r="O124" s="46">
        <f>SUMIF(DRE!$A:$A,'Base CF'!$B124,DRE!N:N)</f>
        <v>0</v>
      </c>
      <c r="P124" s="46">
        <f>SUMIF(DRE!$A:$A,'Base CF'!$B124,DRE!O:O)</f>
        <v>0</v>
      </c>
      <c r="Q124" s="46">
        <f>SUMIF(DRE!$A:$A,'Base CF'!$B124,DRE!P:P)</f>
        <v>0</v>
      </c>
      <c r="R124" s="46">
        <f>SUMIF(DRE!$A:$A,'Base CF'!$B124,DRE!Q:Q)</f>
        <v>0</v>
      </c>
      <c r="S124" s="46">
        <f>SUMIF(DRE!$A:$A,'Base CF'!$B124,DRE!R:R)</f>
        <v>0</v>
      </c>
      <c r="T124" s="46">
        <f>SUMIF(DRE!$A:$A,'Base CF'!$B124,DRE!S:S)</f>
        <v>0</v>
      </c>
      <c r="U124" s="46">
        <f>SUMIF(DRE!$A:$A,'Base CF'!$B124,DRE!T:T)</f>
        <v>0</v>
      </c>
      <c r="V124" s="46">
        <f>SUMIF(DRE!$A:$A,'Base CF'!$B124,DRE!U:U)</f>
        <v>0</v>
      </c>
      <c r="W124" s="46">
        <f>SUMIF(DRE!$A:$A,'Base CF'!$B124,DRE!V:V)</f>
        <v>0</v>
      </c>
      <c r="X124" s="46">
        <f>SUMIF(DRE!$A:$A,'Base CF'!$B124,DRE!W:W)</f>
        <v>0</v>
      </c>
      <c r="Y124" s="46">
        <f>SUMIF(DRE!$A:$A,'Base CF'!$B124,DRE!X:X)</f>
        <v>0</v>
      </c>
      <c r="Z124" s="46">
        <f>SUMIF(DRE!$A:$A,'Base CF'!$B124,DRE!Y:Y)</f>
        <v>0</v>
      </c>
      <c r="AA124" s="46">
        <f>SUMIF(DRE!$A:$A,'Base CF'!$B124,DRE!Z:Z)</f>
        <v>0</v>
      </c>
      <c r="AB124" s="46">
        <f>SUMIF(DRE!$A:$A,'Base CF'!$B124,DRE!AA:AA)</f>
        <v>0</v>
      </c>
      <c r="AC124" s="46">
        <f>SUMIF(DRE!$A:$A,'Base CF'!$B124,DRE!AB:AB)</f>
        <v>0</v>
      </c>
      <c r="AD124" s="46">
        <f>SUMIF(DRE!$A:$A,'Base CF'!$B124,DRE!AC:AC)</f>
        <v>0</v>
      </c>
      <c r="AE124" s="46">
        <f>SUMIF(DRE!$A:$A,'Base CF'!$B124,DRE!AD:AD)</f>
        <v>0</v>
      </c>
      <c r="AF124" s="46">
        <f>SUMIF(DRE!$A:$A,'Base CF'!$B124,DRE!AE:AE)</f>
        <v>0</v>
      </c>
      <c r="AG124" s="46">
        <f>SUMIF(DRE!$A:$A,'Base CF'!$B124,DRE!AF:AF)</f>
        <v>0</v>
      </c>
      <c r="AH124" s="46">
        <f>SUMIF(DRE!$A:$A,'Base CF'!$B124,DRE!AG:AG)</f>
        <v>0</v>
      </c>
      <c r="AI124" s="46">
        <f>SUMIF(DRE!$A:$A,'Base CF'!$B124,DRE!AH:AH)</f>
        <v>0</v>
      </c>
      <c r="AJ124" s="46">
        <f>SUMIF(DRE!$A:$A,'Base CF'!$B124,DRE!AI:AI)</f>
        <v>0</v>
      </c>
      <c r="AK124" s="46">
        <f>SUMIF(DRE!$A:$A,'Base CF'!$B124,DRE!AJ:AJ)</f>
        <v>0</v>
      </c>
      <c r="AL124" s="46">
        <f>SUMIF(DRE!$A:$A,'Base CF'!$B124,DRE!AK:AK)</f>
        <v>0</v>
      </c>
      <c r="AM124" s="46">
        <f>SUMIF(DRE!$A:$A,'Base CF'!$B124,DRE!AL:AL)</f>
        <v>0</v>
      </c>
      <c r="AN124" s="46">
        <f>SUMIF(DRE!$A:$A,'Base CF'!$B124,DRE!AM:AM)</f>
        <v>0</v>
      </c>
      <c r="AO124" s="46">
        <f>SUMIF(DRE!$A:$A,'Base CF'!$B124,DRE!AN:AN)</f>
        <v>0</v>
      </c>
      <c r="AP124" s="46">
        <f>SUMIF(DRE!$A:$A,'Base CF'!$B124,DRE!AO:AO)</f>
        <v>0</v>
      </c>
      <c r="AQ124" s="46">
        <f>SUMIF(DRE!$A:$A,'Base CF'!$B124,DRE!AP:AP)</f>
        <v>0</v>
      </c>
      <c r="AR124" s="46">
        <f>SUMIF(DRE!$A:$A,'Base CF'!$B124,DRE!AQ:AQ)</f>
        <v>0</v>
      </c>
      <c r="AS124" s="46">
        <f>SUMIF(DRE!$A:$A,'Base CF'!$B124,DRE!AR:AR)</f>
        <v>2603.85</v>
      </c>
      <c r="AT124" s="46">
        <f>SUMIF(DRE!$A:$A,'Base CF'!$B124,DRE!AS:AS)</f>
        <v>1509.24</v>
      </c>
      <c r="AU124" s="46">
        <f>SUMIF(DRE!$A:$A,'Base CF'!$B124,DRE!AT:AT)</f>
        <v>12106.32</v>
      </c>
      <c r="AV124" s="46">
        <f>SUMIF(DRE!$A:$A,'Base CF'!$B124,DRE!AU:AU)</f>
        <v>18790.099999999999</v>
      </c>
      <c r="AW124" s="46">
        <f>SUMIF(DRE!$A:$A,'Base CF'!$B124,DRE!AV:AV)</f>
        <v>17796.8</v>
      </c>
      <c r="AX124" s="46">
        <f>SUMIF(DRE!$A:$A,'Base CF'!$B124,DRE!AW:AW)</f>
        <v>196.46</v>
      </c>
      <c r="AY124" s="46">
        <f>SUMIF(DRE!$A:$A,'Base CF'!$B124,DRE!AX:AX)</f>
        <v>0</v>
      </c>
      <c r="AZ124" s="46">
        <f>SUMIF(DRE!$A:$A,'Base CF'!$B124,DRE!AY:AY)</f>
        <v>6823.73</v>
      </c>
      <c r="BA124" s="46">
        <f>SUMIF(DRE!$A:$A,'Base CF'!$B124,DRE!AZ:AZ)</f>
        <v>980</v>
      </c>
      <c r="BB124" s="46">
        <f>SUMIF(DRE!$A:$A,'Base CF'!$B124,DRE!BA:BA)</f>
        <v>8241.2199999999993</v>
      </c>
      <c r="BC124" s="46">
        <f>SUMIF(DRE!$A:$A,'Base CF'!$B124,DRE!BB:BB)</f>
        <v>17600</v>
      </c>
      <c r="BD124" s="46">
        <f>SUMIF(DRE!$A:$A,'Base CF'!$B124,DRE!BC:BC)</f>
        <v>-31378.71</v>
      </c>
      <c r="BE124" s="46">
        <f>SUMIF(DRE!$A:$A,'Base CF'!$B124,DRE!BD:BD)</f>
        <v>-21411.83</v>
      </c>
      <c r="BF124" s="46">
        <f>SUMIF(DRE!$A:$A,'Base CF'!$B124,DRE!BE:BE)</f>
        <v>0</v>
      </c>
      <c r="BG124" s="46">
        <f>SUMIF(DRE!$A:$A,'Base CF'!$B124,DRE!BF:BF)</f>
        <v>206320</v>
      </c>
      <c r="BH124" s="46">
        <f>SUMIF(DRE!$A:$A,'Base CF'!$B124,DRE!BG:BG)</f>
        <v>0</v>
      </c>
      <c r="BI124" s="46">
        <f>SUMIF(DRE!$A:$A,'Base CF'!$B124,DRE!BH:BH)</f>
        <v>0</v>
      </c>
      <c r="BJ124" s="46">
        <f>SUMIF(DRE!$A:$A,'Base CF'!$B124,DRE!BI:BI)</f>
        <v>0</v>
      </c>
      <c r="BK124" s="46">
        <f>SUMIF(DRE!$A:$A,'Base CF'!$B124,DRE!BJ:BJ)</f>
        <v>481.5</v>
      </c>
      <c r="BL124" s="46">
        <f>SUMIF(DRE!$A:$A,'Base CF'!$B124,DRE!BK:BK)</f>
        <v>934.5</v>
      </c>
      <c r="BM124" s="46">
        <f>SUMIF(DRE!$A:$A,'Base CF'!$B124,DRE!BL:BL)</f>
        <v>1004.5</v>
      </c>
      <c r="BN124" s="46">
        <f>SUMIF(DRE!$A:$A,'Base CF'!$B124,DRE!BM:BM)</f>
        <v>935</v>
      </c>
      <c r="BO124" s="46">
        <f>SUMIF(DRE!$A:$A,'Base CF'!$B124,DRE!BN:BN)</f>
        <v>1300.5</v>
      </c>
      <c r="BP124" s="46">
        <f>SUMIF(DRE!$A:$A,'Base CF'!$B124,DRE!BO:BO)</f>
        <v>427.5</v>
      </c>
      <c r="BQ124" s="46">
        <f>SUMIF(DRE!$A:$A,'Base CF'!$B124,DRE!BP:BP)</f>
        <v>819</v>
      </c>
      <c r="BR124" s="46">
        <f>SUMIF(DRE!$A:$A,'Base CF'!$B124,DRE!BQ:BQ)</f>
        <v>2316</v>
      </c>
      <c r="BS124" s="46">
        <f>SUMIF(DRE!$A:$A,'Base CF'!$B124,DRE!BR:BR)</f>
        <v>0</v>
      </c>
      <c r="BT124" s="46">
        <f>SUMIF(DRE!$A:$A,'Base CF'!$B124,DRE!BS:BS)</f>
        <v>8079</v>
      </c>
      <c r="BU124" s="46">
        <f>SUMIF(DRE!$A:$A,'Base CF'!$B124,DRE!BT:BT)</f>
        <v>564</v>
      </c>
      <c r="BV124" s="46">
        <f>SUMIF(DRE!$A:$A,'Base CF'!$B124,DRE!BU:BU)</f>
        <v>334.5</v>
      </c>
      <c r="BW124" s="46">
        <f>SUMIF(DRE!$A:$A,'Base CF'!$B124,DRE!BV:BV)</f>
        <v>481.5</v>
      </c>
      <c r="BX124" s="46">
        <f>SUMIF(DRE!$A:$A,'Base CF'!$B124,DRE!BW:BW)</f>
        <v>934.5</v>
      </c>
      <c r="BY124" s="46">
        <f>SUMIF(DRE!$A:$A,'Base CF'!$B124,DRE!BX:BX)</f>
        <v>1004.5</v>
      </c>
      <c r="BZ124" s="46">
        <f>SUMIF(DRE!$A:$A,'Base CF'!$B124,DRE!BY:BY)</f>
        <v>935</v>
      </c>
      <c r="CA124" s="46">
        <f>SUMIF(DRE!$A:$A,'Base CF'!$B124,DRE!BZ:BZ)</f>
        <v>1300.5</v>
      </c>
      <c r="CB124" s="46">
        <f>SUMIF(DRE!$A:$A,'Base CF'!$B124,DRE!CA:CA)</f>
        <v>427.5</v>
      </c>
      <c r="CC124" s="46">
        <f>SUMIF(DRE!$A:$A,'Base CF'!$B124,DRE!CB:CB)</f>
        <v>819</v>
      </c>
      <c r="CD124" s="46">
        <f>SUMIF(DRE!$A:$A,'Base CF'!$B124,DRE!CC:CC)</f>
        <v>2316</v>
      </c>
      <c r="CE124" s="46">
        <f>SUMIF(DRE!$A:$A,'Base CF'!$B124,DRE!CD:CD)</f>
        <v>0</v>
      </c>
      <c r="CF124" s="46">
        <f>SUMIF(DRE!$A:$A,'Base CF'!$B124,DRE!CE:CE)</f>
        <v>8079</v>
      </c>
      <c r="CG124" s="46">
        <f>SUMIF(DRE!$A:$A,'Base CF'!$B124,DRE!CF:CF)</f>
        <v>564</v>
      </c>
      <c r="CH124" s="46">
        <f>SUMIF(DRE!$A:$A,'Base CF'!$B124,DRE!CG:CG)</f>
        <v>334.5</v>
      </c>
      <c r="CI124" s="46">
        <f>SUMIF(DRE!$A:$A,'Base CF'!$B124,DRE!CH:CH)</f>
        <v>481.5</v>
      </c>
      <c r="CJ124" s="46">
        <f>SUMIF(DRE!$A:$A,'Base CF'!$B124,DRE!CI:CI)</f>
        <v>934.5</v>
      </c>
      <c r="CK124" s="46">
        <f>SUMIF(DRE!$A:$A,'Base CF'!$B124,DRE!CJ:CJ)</f>
        <v>1004.5</v>
      </c>
      <c r="CL124" s="46">
        <f>SUMIF(DRE!$A:$A,'Base CF'!$B124,DRE!CK:CK)</f>
        <v>935</v>
      </c>
      <c r="CM124" s="46">
        <f>SUMIF(DRE!$A:$A,'Base CF'!$B124,DRE!CL:CL)</f>
        <v>1300.5</v>
      </c>
      <c r="CN124" s="46">
        <f>SUMIF(DRE!$A:$A,'Base CF'!$B124,DRE!CM:CM)</f>
        <v>427.5</v>
      </c>
      <c r="CO124" s="46">
        <f>SUMIF(DRE!$A:$A,'Base CF'!$B124,DRE!CN:CN)</f>
        <v>819</v>
      </c>
      <c r="CP124" s="46">
        <f>SUMIF(DRE!$A:$A,'Base CF'!$B124,DRE!CO:CO)</f>
        <v>2316</v>
      </c>
      <c r="CQ124" s="46">
        <f>SUMIF(DRE!$A:$A,'Base CF'!$B124,DRE!CP:CP)</f>
        <v>0</v>
      </c>
      <c r="CR124" s="46">
        <f>SUMIF(DRE!$A:$A,'Base CF'!$B124,DRE!CQ:CQ)</f>
        <v>8079</v>
      </c>
      <c r="CS124" s="46">
        <f>SUMIF(DRE!$A:$A,'Base CF'!$B124,DRE!CR:CR)</f>
        <v>564</v>
      </c>
      <c r="CT124" s="46">
        <f>SUMIF(DRE!$A:$A,'Base CF'!$B124,DRE!CS:CS)</f>
        <v>334.5</v>
      </c>
      <c r="CU124" s="46">
        <f>SUMIF(DRE!$A:$A,'Base CF'!$B124,DRE!CT:CT)</f>
        <v>481.5</v>
      </c>
      <c r="CV124" s="46">
        <f>SUMIF(DRE!$A:$A,'Base CF'!$B124,DRE!CU:CU)</f>
        <v>934.5</v>
      </c>
      <c r="CW124" s="46">
        <f>SUMIF(DRE!$A:$A,'Base CF'!$B124,DRE!CV:CV)</f>
        <v>1004.5</v>
      </c>
      <c r="CX124" s="46">
        <f>SUMIF(DRE!$A:$A,'Base CF'!$B124,DRE!CW:CW)</f>
        <v>935</v>
      </c>
      <c r="CY124" s="46">
        <f>SUMIF(DRE!$A:$A,'Base CF'!$B124,DRE!CX:CX)</f>
        <v>1300.5</v>
      </c>
      <c r="CZ124" s="46">
        <f>SUMIF(DRE!$A:$A,'Base CF'!$B124,DRE!CY:CY)</f>
        <v>427.5</v>
      </c>
      <c r="DA124" s="46">
        <f>SUMIF(DRE!$A:$A,'Base CF'!$B124,DRE!CZ:CZ)</f>
        <v>819</v>
      </c>
      <c r="DB124" s="46">
        <f>SUMIF(DRE!$A:$A,'Base CF'!$B124,DRE!DA:DA)</f>
        <v>2316</v>
      </c>
      <c r="DC124" s="46">
        <f>SUMIF(DRE!$A:$A,'Base CF'!$B124,DRE!DB:DB)</f>
        <v>0</v>
      </c>
      <c r="DD124" s="46">
        <f>SUMIF(DRE!$A:$A,'Base CF'!$B124,DRE!DC:DC)</f>
        <v>8079</v>
      </c>
      <c r="DE124" s="46">
        <f>SUMIF(DRE!$A:$A,'Base CF'!$B124,DRE!DD:DD)</f>
        <v>564</v>
      </c>
      <c r="DF124" s="46">
        <f>SUMIF(DRE!$A:$A,'Base CF'!$B124,DRE!DE:DE)</f>
        <v>334.5</v>
      </c>
    </row>
    <row r="125" spans="2:110" outlineLevel="1">
      <c r="B125" s="37" t="s">
        <v>268</v>
      </c>
      <c r="C125" s="46">
        <f>SUMIF(DRE!$A:$A,'Base CF'!$B125,DRE!B:B)</f>
        <v>0</v>
      </c>
      <c r="D125" s="46">
        <f>SUMIF(DRE!$A:$A,'Base CF'!$B125,DRE!C:C)</f>
        <v>0</v>
      </c>
      <c r="E125" s="46">
        <f>SUMIF(DRE!$A:$A,'Base CF'!$B125,DRE!D:D)</f>
        <v>0</v>
      </c>
      <c r="F125" s="46">
        <f>SUMIF(DRE!$A:$A,'Base CF'!$B125,DRE!E:E)</f>
        <v>0</v>
      </c>
      <c r="G125" s="46">
        <f>SUMIF(DRE!$A:$A,'Base CF'!$B125,DRE!F:F)</f>
        <v>0</v>
      </c>
      <c r="H125" s="46">
        <f>SUMIF(DRE!$A:$A,'Base CF'!$B125,DRE!G:G)</f>
        <v>0</v>
      </c>
      <c r="I125" s="46">
        <f>SUMIF(DRE!$A:$A,'Base CF'!$B125,DRE!H:H)</f>
        <v>0</v>
      </c>
      <c r="J125" s="46">
        <f>SUMIF(DRE!$A:$A,'Base CF'!$B125,DRE!I:I)</f>
        <v>0</v>
      </c>
      <c r="K125" s="46">
        <f>SUMIF(DRE!$A:$A,'Base CF'!$B125,DRE!J:J)</f>
        <v>0</v>
      </c>
      <c r="L125" s="46">
        <f>SUMIF(DRE!$A:$A,'Base CF'!$B125,DRE!K:K)</f>
        <v>0</v>
      </c>
      <c r="M125" s="46">
        <f>SUMIF(DRE!$A:$A,'Base CF'!$B125,DRE!L:L)</f>
        <v>0</v>
      </c>
      <c r="N125" s="46">
        <f>SUMIF(DRE!$A:$A,'Base CF'!$B125,DRE!M:M)</f>
        <v>0</v>
      </c>
      <c r="O125" s="46">
        <f>SUMIF(DRE!$A:$A,'Base CF'!$B125,DRE!N:N)</f>
        <v>0</v>
      </c>
      <c r="P125" s="46">
        <f>SUMIF(DRE!$A:$A,'Base CF'!$B125,DRE!O:O)</f>
        <v>0</v>
      </c>
      <c r="Q125" s="46">
        <f>SUMIF(DRE!$A:$A,'Base CF'!$B125,DRE!P:P)</f>
        <v>0</v>
      </c>
      <c r="R125" s="46">
        <f>SUMIF(DRE!$A:$A,'Base CF'!$B125,DRE!Q:Q)</f>
        <v>0</v>
      </c>
      <c r="S125" s="46">
        <f>SUMIF(DRE!$A:$A,'Base CF'!$B125,DRE!R:R)</f>
        <v>0</v>
      </c>
      <c r="T125" s="46">
        <f>SUMIF(DRE!$A:$A,'Base CF'!$B125,DRE!S:S)</f>
        <v>0</v>
      </c>
      <c r="U125" s="46">
        <f>SUMIF(DRE!$A:$A,'Base CF'!$B125,DRE!T:T)</f>
        <v>0</v>
      </c>
      <c r="V125" s="46">
        <f>SUMIF(DRE!$A:$A,'Base CF'!$B125,DRE!U:U)</f>
        <v>0</v>
      </c>
      <c r="W125" s="46">
        <f>SUMIF(DRE!$A:$A,'Base CF'!$B125,DRE!V:V)</f>
        <v>0</v>
      </c>
      <c r="X125" s="46">
        <f>SUMIF(DRE!$A:$A,'Base CF'!$B125,DRE!W:W)</f>
        <v>0</v>
      </c>
      <c r="Y125" s="46">
        <f>SUMIF(DRE!$A:$A,'Base CF'!$B125,DRE!X:X)</f>
        <v>0</v>
      </c>
      <c r="Z125" s="46">
        <f>SUMIF(DRE!$A:$A,'Base CF'!$B125,DRE!Y:Y)</f>
        <v>0</v>
      </c>
      <c r="AA125" s="46">
        <f>SUMIF(DRE!$A:$A,'Base CF'!$B125,DRE!Z:Z)</f>
        <v>0</v>
      </c>
      <c r="AB125" s="46">
        <f>SUMIF(DRE!$A:$A,'Base CF'!$B125,DRE!AA:AA)</f>
        <v>0</v>
      </c>
      <c r="AC125" s="46">
        <f>SUMIF(DRE!$A:$A,'Base CF'!$B125,DRE!AB:AB)</f>
        <v>10082.040000000001</v>
      </c>
      <c r="AD125" s="46">
        <f>SUMIF(DRE!$A:$A,'Base CF'!$B125,DRE!AC:AC)</f>
        <v>10082.040000000001</v>
      </c>
      <c r="AE125" s="46">
        <f>SUMIF(DRE!$A:$A,'Base CF'!$B125,DRE!AD:AD)</f>
        <v>10082.040000000001</v>
      </c>
      <c r="AF125" s="46">
        <f>SUMIF(DRE!$A:$A,'Base CF'!$B125,DRE!AE:AE)</f>
        <v>10082.040000000001</v>
      </c>
      <c r="AG125" s="46">
        <f>SUMIF(DRE!$A:$A,'Base CF'!$B125,DRE!AF:AF)</f>
        <v>10082.040000000001</v>
      </c>
      <c r="AH125" s="46">
        <f>SUMIF(DRE!$A:$A,'Base CF'!$B125,DRE!AG:AG)</f>
        <v>5449.24</v>
      </c>
      <c r="AI125" s="46">
        <f>SUMIF(DRE!$A:$A,'Base CF'!$B125,DRE!AH:AH)</f>
        <v>4857.04</v>
      </c>
      <c r="AJ125" s="46">
        <f>SUMIF(DRE!$A:$A,'Base CF'!$B125,DRE!AI:AI)</f>
        <v>2496.2199999999998</v>
      </c>
      <c r="AK125" s="46">
        <f>SUMIF(DRE!$A:$A,'Base CF'!$B125,DRE!AJ:AJ)</f>
        <v>1906.02</v>
      </c>
      <c r="AL125" s="46">
        <f>SUMIF(DRE!$A:$A,'Base CF'!$B125,DRE!AK:AK)</f>
        <v>1906.02</v>
      </c>
      <c r="AM125" s="46">
        <f>SUMIF(DRE!$A:$A,'Base CF'!$B125,DRE!AL:AL)</f>
        <v>1906.02</v>
      </c>
      <c r="AN125" s="46">
        <f>SUMIF(DRE!$A:$A,'Base CF'!$B125,DRE!AM:AM)</f>
        <v>1906.02</v>
      </c>
      <c r="AO125" s="46">
        <f>SUMIF(DRE!$A:$A,'Base CF'!$B125,DRE!AN:AN)</f>
        <v>1906.02</v>
      </c>
      <c r="AP125" s="46">
        <f>SUMIF(DRE!$A:$A,'Base CF'!$B125,DRE!AO:AO)</f>
        <v>1906.02</v>
      </c>
      <c r="AQ125" s="46">
        <f>SUMIF(DRE!$A:$A,'Base CF'!$B125,DRE!AP:AP)</f>
        <v>1906.02</v>
      </c>
      <c r="AR125" s="46">
        <f>SUMIF(DRE!$A:$A,'Base CF'!$B125,DRE!AQ:AQ)</f>
        <v>1906.02</v>
      </c>
      <c r="AS125" s="46">
        <f>SUMIF(DRE!$A:$A,'Base CF'!$B125,DRE!AR:AR)</f>
        <v>2414.3000000000002</v>
      </c>
      <c r="AT125" s="46">
        <f>SUMIF(DRE!$A:$A,'Base CF'!$B125,DRE!AS:AS)</f>
        <v>5718.06</v>
      </c>
      <c r="AU125" s="46">
        <f>SUMIF(DRE!$A:$A,'Base CF'!$B125,DRE!AT:AT)</f>
        <v>5718.06</v>
      </c>
      <c r="AV125" s="46">
        <f>SUMIF(DRE!$A:$A,'Base CF'!$B125,DRE!AU:AU)</f>
        <v>5718.06</v>
      </c>
      <c r="AW125" s="46">
        <f>SUMIF(DRE!$A:$A,'Base CF'!$B125,DRE!AV:AV)</f>
        <v>3812.04</v>
      </c>
      <c r="AX125" s="46">
        <f>SUMIF(DRE!$A:$A,'Base CF'!$B125,DRE!AW:AW)</f>
        <v>3812.04</v>
      </c>
      <c r="AY125" s="46">
        <f>SUMIF(DRE!$A:$A,'Base CF'!$B125,DRE!AX:AX)</f>
        <v>0</v>
      </c>
      <c r="AZ125" s="46">
        <f>SUMIF(DRE!$A:$A,'Base CF'!$B125,DRE!AY:AY)</f>
        <v>0</v>
      </c>
      <c r="BA125" s="46">
        <f>SUMIF(DRE!$A:$A,'Base CF'!$B125,DRE!AZ:AZ)</f>
        <v>0</v>
      </c>
      <c r="BB125" s="46">
        <f>SUMIF(DRE!$A:$A,'Base CF'!$B125,DRE!BA:BA)</f>
        <v>0</v>
      </c>
      <c r="BC125" s="46">
        <f>SUMIF(DRE!$A:$A,'Base CF'!$B125,DRE!BB:BB)</f>
        <v>0</v>
      </c>
      <c r="BD125" s="46">
        <f>SUMIF(DRE!$A:$A,'Base CF'!$B125,DRE!BC:BC)</f>
        <v>0</v>
      </c>
      <c r="BE125" s="46">
        <f>SUMIF(DRE!$A:$A,'Base CF'!$B125,DRE!BD:BD)</f>
        <v>0</v>
      </c>
      <c r="BF125" s="46">
        <f>SUMIF(DRE!$A:$A,'Base CF'!$B125,DRE!BE:BE)</f>
        <v>0</v>
      </c>
      <c r="BG125" s="46">
        <f>SUMIF(DRE!$A:$A,'Base CF'!$B125,DRE!BF:BF)</f>
        <v>0</v>
      </c>
      <c r="BH125" s="46">
        <f>SUMIF(DRE!$A:$A,'Base CF'!$B125,DRE!BG:BG)</f>
        <v>0</v>
      </c>
      <c r="BI125" s="46">
        <f>SUMIF(DRE!$A:$A,'Base CF'!$B125,DRE!BH:BH)</f>
        <v>0</v>
      </c>
      <c r="BJ125" s="46">
        <f>SUMIF(DRE!$A:$A,'Base CF'!$B125,DRE!BI:BI)</f>
        <v>0</v>
      </c>
      <c r="BK125" s="46">
        <f>SUMIF(DRE!$A:$A,'Base CF'!$B125,DRE!BJ:BJ)</f>
        <v>2000</v>
      </c>
      <c r="BL125" s="46">
        <f>SUMIF(DRE!$A:$A,'Base CF'!$B125,DRE!BK:BK)</f>
        <v>2000</v>
      </c>
      <c r="BM125" s="46">
        <f>SUMIF(DRE!$A:$A,'Base CF'!$B125,DRE!BL:BL)</f>
        <v>2000</v>
      </c>
      <c r="BN125" s="46">
        <f>SUMIF(DRE!$A:$A,'Base CF'!$B125,DRE!BM:BM)</f>
        <v>2000</v>
      </c>
      <c r="BO125" s="46">
        <f>SUMIF(DRE!$A:$A,'Base CF'!$B125,DRE!BN:BN)</f>
        <v>2000</v>
      </c>
      <c r="BP125" s="46">
        <f>SUMIF(DRE!$A:$A,'Base CF'!$B125,DRE!BO:BO)</f>
        <v>2000</v>
      </c>
      <c r="BQ125" s="46">
        <f>SUMIF(DRE!$A:$A,'Base CF'!$B125,DRE!BP:BP)</f>
        <v>4000</v>
      </c>
      <c r="BR125" s="46">
        <f>SUMIF(DRE!$A:$A,'Base CF'!$B125,DRE!BQ:BQ)</f>
        <v>4000</v>
      </c>
      <c r="BS125" s="46">
        <f>SUMIF(DRE!$A:$A,'Base CF'!$B125,DRE!BR:BR)</f>
        <v>4000</v>
      </c>
      <c r="BT125" s="46">
        <f>SUMIF(DRE!$A:$A,'Base CF'!$B125,DRE!BS:BS)</f>
        <v>4000</v>
      </c>
      <c r="BU125" s="46">
        <f>SUMIF(DRE!$A:$A,'Base CF'!$B125,DRE!BT:BT)</f>
        <v>4000</v>
      </c>
      <c r="BV125" s="46">
        <f>SUMIF(DRE!$A:$A,'Base CF'!$B125,DRE!BU:BU)</f>
        <v>4000</v>
      </c>
      <c r="BW125" s="46">
        <f>SUMIF(DRE!$A:$A,'Base CF'!$B125,DRE!BV:BV)</f>
        <v>2000</v>
      </c>
      <c r="BX125" s="46">
        <f>SUMIF(DRE!$A:$A,'Base CF'!$B125,DRE!BW:BW)</f>
        <v>2000</v>
      </c>
      <c r="BY125" s="46">
        <f>SUMIF(DRE!$A:$A,'Base CF'!$B125,DRE!BX:BX)</f>
        <v>2000</v>
      </c>
      <c r="BZ125" s="46">
        <f>SUMIF(DRE!$A:$A,'Base CF'!$B125,DRE!BY:BY)</f>
        <v>2000</v>
      </c>
      <c r="CA125" s="46">
        <f>SUMIF(DRE!$A:$A,'Base CF'!$B125,DRE!BZ:BZ)</f>
        <v>2000</v>
      </c>
      <c r="CB125" s="46">
        <f>SUMIF(DRE!$A:$A,'Base CF'!$B125,DRE!CA:CA)</f>
        <v>2000</v>
      </c>
      <c r="CC125" s="46">
        <f>SUMIF(DRE!$A:$A,'Base CF'!$B125,DRE!CB:CB)</f>
        <v>4000</v>
      </c>
      <c r="CD125" s="46">
        <f>SUMIF(DRE!$A:$A,'Base CF'!$B125,DRE!CC:CC)</f>
        <v>4000</v>
      </c>
      <c r="CE125" s="46">
        <f>SUMIF(DRE!$A:$A,'Base CF'!$B125,DRE!CD:CD)</f>
        <v>4000</v>
      </c>
      <c r="CF125" s="46">
        <f>SUMIF(DRE!$A:$A,'Base CF'!$B125,DRE!CE:CE)</f>
        <v>4000</v>
      </c>
      <c r="CG125" s="46">
        <f>SUMIF(DRE!$A:$A,'Base CF'!$B125,DRE!CF:CF)</f>
        <v>4000</v>
      </c>
      <c r="CH125" s="46">
        <f>SUMIF(DRE!$A:$A,'Base CF'!$B125,DRE!CG:CG)</f>
        <v>4000</v>
      </c>
      <c r="CI125" s="46">
        <f>SUMIF(DRE!$A:$A,'Base CF'!$B125,DRE!CH:CH)</f>
        <v>2000</v>
      </c>
      <c r="CJ125" s="46">
        <f>SUMIF(DRE!$A:$A,'Base CF'!$B125,DRE!CI:CI)</f>
        <v>2000</v>
      </c>
      <c r="CK125" s="46">
        <f>SUMIF(DRE!$A:$A,'Base CF'!$B125,DRE!CJ:CJ)</f>
        <v>2000</v>
      </c>
      <c r="CL125" s="46">
        <f>SUMIF(DRE!$A:$A,'Base CF'!$B125,DRE!CK:CK)</f>
        <v>2000</v>
      </c>
      <c r="CM125" s="46">
        <f>SUMIF(DRE!$A:$A,'Base CF'!$B125,DRE!CL:CL)</f>
        <v>2000</v>
      </c>
      <c r="CN125" s="46">
        <f>SUMIF(DRE!$A:$A,'Base CF'!$B125,DRE!CM:CM)</f>
        <v>2000</v>
      </c>
      <c r="CO125" s="46">
        <f>SUMIF(DRE!$A:$A,'Base CF'!$B125,DRE!CN:CN)</f>
        <v>4000</v>
      </c>
      <c r="CP125" s="46">
        <f>SUMIF(DRE!$A:$A,'Base CF'!$B125,DRE!CO:CO)</f>
        <v>4000</v>
      </c>
      <c r="CQ125" s="46">
        <f>SUMIF(DRE!$A:$A,'Base CF'!$B125,DRE!CP:CP)</f>
        <v>4000</v>
      </c>
      <c r="CR125" s="46">
        <f>SUMIF(DRE!$A:$A,'Base CF'!$B125,DRE!CQ:CQ)</f>
        <v>4000</v>
      </c>
      <c r="CS125" s="46">
        <f>SUMIF(DRE!$A:$A,'Base CF'!$B125,DRE!CR:CR)</f>
        <v>4000</v>
      </c>
      <c r="CT125" s="46">
        <f>SUMIF(DRE!$A:$A,'Base CF'!$B125,DRE!CS:CS)</f>
        <v>4000</v>
      </c>
      <c r="CU125" s="46">
        <f>SUMIF(DRE!$A:$A,'Base CF'!$B125,DRE!CT:CT)</f>
        <v>2000</v>
      </c>
      <c r="CV125" s="46">
        <f>SUMIF(DRE!$A:$A,'Base CF'!$B125,DRE!CU:CU)</f>
        <v>2000</v>
      </c>
      <c r="CW125" s="46">
        <f>SUMIF(DRE!$A:$A,'Base CF'!$B125,DRE!CV:CV)</f>
        <v>2000</v>
      </c>
      <c r="CX125" s="46">
        <f>SUMIF(DRE!$A:$A,'Base CF'!$B125,DRE!CW:CW)</f>
        <v>2000</v>
      </c>
      <c r="CY125" s="46">
        <f>SUMIF(DRE!$A:$A,'Base CF'!$B125,DRE!CX:CX)</f>
        <v>2000</v>
      </c>
      <c r="CZ125" s="46">
        <f>SUMIF(DRE!$A:$A,'Base CF'!$B125,DRE!CY:CY)</f>
        <v>2000</v>
      </c>
      <c r="DA125" s="46">
        <f>SUMIF(DRE!$A:$A,'Base CF'!$B125,DRE!CZ:CZ)</f>
        <v>4000</v>
      </c>
      <c r="DB125" s="46">
        <f>SUMIF(DRE!$A:$A,'Base CF'!$B125,DRE!DA:DA)</f>
        <v>4000</v>
      </c>
      <c r="DC125" s="46">
        <f>SUMIF(DRE!$A:$A,'Base CF'!$B125,DRE!DB:DB)</f>
        <v>4000</v>
      </c>
      <c r="DD125" s="46">
        <f>SUMIF(DRE!$A:$A,'Base CF'!$B125,DRE!DC:DC)</f>
        <v>4000</v>
      </c>
      <c r="DE125" s="46">
        <f>SUMIF(DRE!$A:$A,'Base CF'!$B125,DRE!DD:DD)</f>
        <v>4000</v>
      </c>
      <c r="DF125" s="46">
        <f>SUMIF(DRE!$A:$A,'Base CF'!$B125,DRE!DE:DE)</f>
        <v>4000</v>
      </c>
    </row>
    <row r="126" spans="2:110" outlineLevel="1">
      <c r="B126" s="37" t="s">
        <v>231</v>
      </c>
      <c r="C126" s="46">
        <f>SUMIF(DRE!$A:$A,'Base CF'!$B126,DRE!B:B)</f>
        <v>104433.05</v>
      </c>
      <c r="D126" s="46">
        <f>SUMIF(DRE!$A:$A,'Base CF'!$B126,DRE!C:C)</f>
        <v>22118.5</v>
      </c>
      <c r="E126" s="46">
        <f>SUMIF(DRE!$A:$A,'Base CF'!$B126,DRE!D:D)</f>
        <v>-90252.12</v>
      </c>
      <c r="F126" s="46">
        <f>SUMIF(DRE!$A:$A,'Base CF'!$B126,DRE!E:E)</f>
        <v>94297.67</v>
      </c>
      <c r="G126" s="46">
        <f>SUMIF(DRE!$A:$A,'Base CF'!$B126,DRE!F:F)</f>
        <v>26751.24</v>
      </c>
      <c r="H126" s="46">
        <f>SUMIF(DRE!$A:$A,'Base CF'!$B126,DRE!G:G)</f>
        <v>24001.24</v>
      </c>
      <c r="I126" s="46">
        <f>SUMIF(DRE!$A:$A,'Base CF'!$B126,DRE!H:H)</f>
        <v>34001.240000000013</v>
      </c>
      <c r="J126" s="46">
        <f>SUMIF(DRE!$A:$A,'Base CF'!$B126,DRE!I:I)</f>
        <v>33621.240000000013</v>
      </c>
      <c r="K126" s="46">
        <f>SUMIF(DRE!$A:$A,'Base CF'!$B126,DRE!J:J)</f>
        <v>75400.38</v>
      </c>
      <c r="L126" s="46">
        <f>SUMIF(DRE!$A:$A,'Base CF'!$B126,DRE!K:K)</f>
        <v>34004.339999999997</v>
      </c>
      <c r="M126" s="46">
        <f>SUMIF(DRE!$A:$A,'Base CF'!$B126,DRE!L:L)</f>
        <v>67099.679999999993</v>
      </c>
      <c r="N126" s="46">
        <f>SUMIF(DRE!$A:$A,'Base CF'!$B126,DRE!M:M)</f>
        <v>88331.24</v>
      </c>
      <c r="O126" s="46">
        <f>SUMIF(DRE!$A:$A,'Base CF'!$B126,DRE!N:N)</f>
        <v>66738.820000000007</v>
      </c>
      <c r="P126" s="46">
        <f>SUMIF(DRE!$A:$A,'Base CF'!$B126,DRE!O:O)</f>
        <v>86965.180000000008</v>
      </c>
      <c r="Q126" s="46">
        <f>SUMIF(DRE!$A:$A,'Base CF'!$B126,DRE!P:P)</f>
        <v>27947.85</v>
      </c>
      <c r="R126" s="46">
        <f>SUMIF(DRE!$A:$A,'Base CF'!$B126,DRE!Q:Q)</f>
        <v>31401.19</v>
      </c>
      <c r="S126" s="46">
        <f>SUMIF(DRE!$A:$A,'Base CF'!$B126,DRE!R:R)</f>
        <v>42846.05</v>
      </c>
      <c r="T126" s="46">
        <f>SUMIF(DRE!$A:$A,'Base CF'!$B126,DRE!S:S)</f>
        <v>38842.550000000003</v>
      </c>
      <c r="U126" s="46">
        <f>SUMIF(DRE!$A:$A,'Base CF'!$B126,DRE!T:T)</f>
        <v>77694.599999999991</v>
      </c>
      <c r="V126" s="46">
        <f>SUMIF(DRE!$A:$A,'Base CF'!$B126,DRE!U:U)</f>
        <v>40090.42</v>
      </c>
      <c r="W126" s="46">
        <f>SUMIF(DRE!$A:$A,'Base CF'!$B126,DRE!V:V)</f>
        <v>108222.95999999999</v>
      </c>
      <c r="X126" s="46">
        <f>SUMIF(DRE!$A:$A,'Base CF'!$B126,DRE!W:W)</f>
        <v>59590.55</v>
      </c>
      <c r="Y126" s="46">
        <f>SUMIF(DRE!$A:$A,'Base CF'!$B126,DRE!X:X)</f>
        <v>233923.65000000002</v>
      </c>
      <c r="Z126" s="46">
        <f>SUMIF(DRE!$A:$A,'Base CF'!$B126,DRE!Y:Y)</f>
        <v>176500</v>
      </c>
      <c r="AA126" s="46">
        <f>SUMIF(DRE!$A:$A,'Base CF'!$B126,DRE!Z:Z)</f>
        <v>181781.69</v>
      </c>
      <c r="AB126" s="46">
        <f>SUMIF(DRE!$A:$A,'Base CF'!$B126,DRE!AA:AA)</f>
        <v>175744.16999999998</v>
      </c>
      <c r="AC126" s="46">
        <f>SUMIF(DRE!$A:$A,'Base CF'!$B126,DRE!AB:AB)</f>
        <v>295579.40999999997</v>
      </c>
      <c r="AD126" s="46">
        <f>SUMIF(DRE!$A:$A,'Base CF'!$B126,DRE!AC:AC)</f>
        <v>280970.33</v>
      </c>
      <c r="AE126" s="46">
        <f>SUMIF(DRE!$A:$A,'Base CF'!$B126,DRE!AD:AD)</f>
        <v>524931.21</v>
      </c>
      <c r="AF126" s="46">
        <f>SUMIF(DRE!$A:$A,'Base CF'!$B126,DRE!AE:AE)</f>
        <v>474316.67</v>
      </c>
      <c r="AG126" s="46">
        <f>SUMIF(DRE!$A:$A,'Base CF'!$B126,DRE!AF:AF)</f>
        <v>-30373.050000000017</v>
      </c>
      <c r="AH126" s="46">
        <f>SUMIF(DRE!$A:$A,'Base CF'!$B126,DRE!AG:AG)</f>
        <v>557219.64999999991</v>
      </c>
      <c r="AI126" s="46">
        <f>SUMIF(DRE!$A:$A,'Base CF'!$B126,DRE!AH:AH)</f>
        <v>1336460.8199999998</v>
      </c>
      <c r="AJ126" s="46">
        <f>SUMIF(DRE!$A:$A,'Base CF'!$B126,DRE!AI:AI)</f>
        <v>-371573.90999999992</v>
      </c>
      <c r="AK126" s="46">
        <f>SUMIF(DRE!$A:$A,'Base CF'!$B126,DRE!AJ:AJ)</f>
        <v>433743.33999999991</v>
      </c>
      <c r="AL126" s="46">
        <f>SUMIF(DRE!$A:$A,'Base CF'!$B126,DRE!AK:AK)</f>
        <v>419363.27999999997</v>
      </c>
      <c r="AM126" s="46">
        <f>SUMIF(DRE!$A:$A,'Base CF'!$B126,DRE!AL:AL)</f>
        <v>755502.71</v>
      </c>
      <c r="AN126" s="46">
        <f>SUMIF(DRE!$A:$A,'Base CF'!$B126,DRE!AM:AM)</f>
        <v>417994.29</v>
      </c>
      <c r="AO126" s="46">
        <f>SUMIF(DRE!$A:$A,'Base CF'!$B126,DRE!AN:AN)</f>
        <v>698101.34</v>
      </c>
      <c r="AP126" s="46">
        <f>SUMIF(DRE!$A:$A,'Base CF'!$B126,DRE!AO:AO)</f>
        <v>529720.35</v>
      </c>
      <c r="AQ126" s="46">
        <f>SUMIF(DRE!$A:$A,'Base CF'!$B126,DRE!AP:AP)</f>
        <v>606584.88</v>
      </c>
      <c r="AR126" s="46">
        <f>SUMIF(DRE!$A:$A,'Base CF'!$B126,DRE!AQ:AQ)</f>
        <v>457642.94</v>
      </c>
      <c r="AS126" s="46">
        <f>SUMIF(DRE!$A:$A,'Base CF'!$B126,DRE!AR:AR)</f>
        <v>325117.52</v>
      </c>
      <c r="AT126" s="46">
        <f>SUMIF(DRE!$A:$A,'Base CF'!$B126,DRE!AS:AS)</f>
        <v>723771.21</v>
      </c>
      <c r="AU126" s="46">
        <f>SUMIF(DRE!$A:$A,'Base CF'!$B126,DRE!AT:AT)</f>
        <v>485101.1</v>
      </c>
      <c r="AV126" s="46">
        <f>SUMIF(DRE!$A:$A,'Base CF'!$B126,DRE!AU:AU)</f>
        <v>351821.83</v>
      </c>
      <c r="AW126" s="46">
        <f>SUMIF(DRE!$A:$A,'Base CF'!$B126,DRE!AV:AV)</f>
        <v>542200.74</v>
      </c>
      <c r="AX126" s="46">
        <f>SUMIF(DRE!$A:$A,'Base CF'!$B126,DRE!AW:AW)</f>
        <v>489019.66</v>
      </c>
      <c r="AY126" s="46">
        <f>SUMIF(DRE!$A:$A,'Base CF'!$B126,DRE!AX:AX)</f>
        <v>318178.7</v>
      </c>
      <c r="AZ126" s="46">
        <f>SUMIF(DRE!$A:$A,'Base CF'!$B126,DRE!AY:AY)</f>
        <v>454171.46</v>
      </c>
      <c r="BA126" s="46">
        <f>SUMIF(DRE!$A:$A,'Base CF'!$B126,DRE!AZ:AZ)</f>
        <v>379959.4</v>
      </c>
      <c r="BB126" s="46">
        <f>SUMIF(DRE!$A:$A,'Base CF'!$B126,DRE!BA:BA)</f>
        <v>312760.84000000003</v>
      </c>
      <c r="BC126" s="46">
        <f>SUMIF(DRE!$A:$A,'Base CF'!$B126,DRE!BB:BB)</f>
        <v>177865.76</v>
      </c>
      <c r="BD126" s="46">
        <f>SUMIF(DRE!$A:$A,'Base CF'!$B126,DRE!BC:BC)</f>
        <v>351719.49</v>
      </c>
      <c r="BE126" s="46">
        <f>SUMIF(DRE!$A:$A,'Base CF'!$B126,DRE!BD:BD)</f>
        <v>301255.08</v>
      </c>
      <c r="BF126" s="46">
        <f>SUMIF(DRE!$A:$A,'Base CF'!$B126,DRE!BE:BE)</f>
        <v>326691.27</v>
      </c>
      <c r="BG126" s="46">
        <f>SUMIF(DRE!$A:$A,'Base CF'!$B126,DRE!BF:BF)</f>
        <v>188245.06099999999</v>
      </c>
      <c r="BH126" s="46">
        <f>SUMIF(DRE!$A:$A,'Base CF'!$B126,DRE!BG:BG)</f>
        <v>442962.29100000003</v>
      </c>
      <c r="BI126" s="46">
        <f>SUMIF(DRE!$A:$A,'Base CF'!$B126,DRE!BH:BH)</f>
        <v>463124.27119699999</v>
      </c>
      <c r="BJ126" s="46">
        <f>SUMIF(DRE!$A:$A,'Base CF'!$B126,DRE!BI:BI)</f>
        <v>716711.52127579995</v>
      </c>
      <c r="BK126" s="46">
        <f>SUMIF(DRE!$A:$A,'Base CF'!$B126,DRE!BJ:BJ)</f>
        <v>201151.50795599999</v>
      </c>
      <c r="BL126" s="46">
        <f>SUMIF(DRE!$A:$A,'Base CF'!$B126,DRE!BK:BK)</f>
        <v>240415.50795599999</v>
      </c>
      <c r="BM126" s="46">
        <f>SUMIF(DRE!$A:$A,'Base CF'!$B126,DRE!BL:BL)</f>
        <v>256478.00795599999</v>
      </c>
      <c r="BN126" s="46">
        <f>SUMIF(DRE!$A:$A,'Base CF'!$B126,DRE!BM:BM)</f>
        <v>245415.50795599999</v>
      </c>
      <c r="BO126" s="46">
        <f>SUMIF(DRE!$A:$A,'Base CF'!$B126,DRE!BN:BN)</f>
        <v>267915.50795599999</v>
      </c>
      <c r="BP126" s="46">
        <f>SUMIF(DRE!$A:$A,'Base CF'!$B126,DRE!BO:BO)</f>
        <v>257415.50795599999</v>
      </c>
      <c r="BQ126" s="46">
        <f>SUMIF(DRE!$A:$A,'Base CF'!$B126,DRE!BP:BP)</f>
        <v>290478.00795599999</v>
      </c>
      <c r="BR126" s="46">
        <f>SUMIF(DRE!$A:$A,'Base CF'!$B126,DRE!BQ:BQ)</f>
        <v>309215.50795599999</v>
      </c>
      <c r="BS126" s="46">
        <f>SUMIF(DRE!$A:$A,'Base CF'!$B126,DRE!BR:BR)</f>
        <v>452515.50795599999</v>
      </c>
      <c r="BT126" s="46">
        <f>SUMIF(DRE!$A:$A,'Base CF'!$B126,DRE!BS:BS)</f>
        <v>282215.50795599999</v>
      </c>
      <c r="BU126" s="46">
        <f>SUMIF(DRE!$A:$A,'Base CF'!$B126,DRE!BT:BT)</f>
        <v>326415.50795599999</v>
      </c>
      <c r="BV126" s="46">
        <f>SUMIF(DRE!$A:$A,'Base CF'!$B126,DRE!BU:BU)</f>
        <v>300397.35447319999</v>
      </c>
      <c r="BW126" s="46">
        <f>SUMIF(DRE!$A:$A,'Base CF'!$B126,DRE!BV:BV)</f>
        <v>191269.4</v>
      </c>
      <c r="BX126" s="46">
        <f>SUMIF(DRE!$A:$A,'Base CF'!$B126,DRE!BW:BW)</f>
        <v>232099.4</v>
      </c>
      <c r="BY126" s="46">
        <f>SUMIF(DRE!$A:$A,'Base CF'!$B126,DRE!BX:BX)</f>
        <v>265850.5</v>
      </c>
      <c r="BZ126" s="46">
        <f>SUMIF(DRE!$A:$A,'Base CF'!$B126,DRE!BY:BY)</f>
        <v>245849.4</v>
      </c>
      <c r="CA126" s="46">
        <f>SUMIF(DRE!$A:$A,'Base CF'!$B126,DRE!BZ:BZ)</f>
        <v>259599.4</v>
      </c>
      <c r="CB126" s="46">
        <f>SUMIF(DRE!$A:$A,'Base CF'!$B126,DRE!CA:CA)</f>
        <v>257849.4</v>
      </c>
      <c r="CC126" s="46">
        <f>SUMIF(DRE!$A:$A,'Base CF'!$B126,DRE!CB:CB)</f>
        <v>240349.4</v>
      </c>
      <c r="CD126" s="46">
        <f>SUMIF(DRE!$A:$A,'Base CF'!$B126,DRE!CC:CC)</f>
        <v>263899.40000000002</v>
      </c>
      <c r="CE126" s="46">
        <f>SUMIF(DRE!$A:$A,'Base CF'!$B126,DRE!CD:CD)</f>
        <v>227849.4</v>
      </c>
      <c r="CF126" s="46">
        <f>SUMIF(DRE!$A:$A,'Base CF'!$B126,DRE!CE:CE)</f>
        <v>400649.4</v>
      </c>
      <c r="CG126" s="46">
        <f>SUMIF(DRE!$A:$A,'Base CF'!$B126,DRE!CF:CF)</f>
        <v>292099.40000000002</v>
      </c>
      <c r="CH126" s="46">
        <f>SUMIF(DRE!$A:$A,'Base CF'!$B126,DRE!CG:CG)</f>
        <v>261147.24651719999</v>
      </c>
      <c r="CI126" s="46">
        <f>SUMIF(DRE!$A:$A,'Base CF'!$B126,DRE!CH:CH)</f>
        <v>172499</v>
      </c>
      <c r="CJ126" s="46">
        <f>SUMIF(DRE!$A:$A,'Base CF'!$B126,DRE!CI:CI)</f>
        <v>228329</v>
      </c>
      <c r="CK126" s="46">
        <f>SUMIF(DRE!$A:$A,'Base CF'!$B126,DRE!CJ:CJ)</f>
        <v>247080.14</v>
      </c>
      <c r="CL126" s="46">
        <f>SUMIF(DRE!$A:$A,'Base CF'!$B126,DRE!CK:CK)</f>
        <v>227079</v>
      </c>
      <c r="CM126" s="46">
        <f>SUMIF(DRE!$A:$A,'Base CF'!$B126,DRE!CL:CL)</f>
        <v>240829</v>
      </c>
      <c r="CN126" s="46">
        <f>SUMIF(DRE!$A:$A,'Base CF'!$B126,DRE!CM:CM)</f>
        <v>239079</v>
      </c>
      <c r="CO126" s="46">
        <f>SUMIF(DRE!$A:$A,'Base CF'!$B126,DRE!CN:CN)</f>
        <v>221579</v>
      </c>
      <c r="CP126" s="46">
        <f>SUMIF(DRE!$A:$A,'Base CF'!$B126,DRE!CO:CO)</f>
        <v>245129</v>
      </c>
      <c r="CQ126" s="46">
        <f>SUMIF(DRE!$A:$A,'Base CF'!$B126,DRE!CP:CP)</f>
        <v>209079</v>
      </c>
      <c r="CR126" s="46">
        <f>SUMIF(DRE!$A:$A,'Base CF'!$B126,DRE!CQ:CQ)</f>
        <v>381879</v>
      </c>
      <c r="CS126" s="46">
        <f>SUMIF(DRE!$A:$A,'Base CF'!$B126,DRE!CR:CR)</f>
        <v>273329</v>
      </c>
      <c r="CT126" s="46">
        <f>SUMIF(DRE!$A:$A,'Base CF'!$B126,DRE!CS:CS)</f>
        <v>227376.8465172</v>
      </c>
      <c r="CU126" s="46">
        <f>SUMIF(DRE!$A:$A,'Base CF'!$B126,DRE!CT:CT)</f>
        <v>172499</v>
      </c>
      <c r="CV126" s="46">
        <f>SUMIF(DRE!$A:$A,'Base CF'!$B126,DRE!CU:CU)</f>
        <v>228329</v>
      </c>
      <c r="CW126" s="46">
        <f>SUMIF(DRE!$A:$A,'Base CF'!$B126,DRE!CV:CV)</f>
        <v>247079</v>
      </c>
      <c r="CX126" s="46">
        <f>SUMIF(DRE!$A:$A,'Base CF'!$B126,DRE!CW:CW)</f>
        <v>227079</v>
      </c>
      <c r="CY126" s="46">
        <f>SUMIF(DRE!$A:$A,'Base CF'!$B126,DRE!CX:CX)</f>
        <v>240829</v>
      </c>
      <c r="CZ126" s="46">
        <f>SUMIF(DRE!$A:$A,'Base CF'!$B126,DRE!CY:CY)</f>
        <v>239079</v>
      </c>
      <c r="DA126" s="46">
        <f>SUMIF(DRE!$A:$A,'Base CF'!$B126,DRE!CZ:CZ)</f>
        <v>221579</v>
      </c>
      <c r="DB126" s="46">
        <f>SUMIF(DRE!$A:$A,'Base CF'!$B126,DRE!DA:DA)</f>
        <v>245129</v>
      </c>
      <c r="DC126" s="46">
        <f>SUMIF(DRE!$A:$A,'Base CF'!$B126,DRE!DB:DB)</f>
        <v>209079</v>
      </c>
      <c r="DD126" s="46">
        <f>SUMIF(DRE!$A:$A,'Base CF'!$B126,DRE!DC:DC)</f>
        <v>381879</v>
      </c>
      <c r="DE126" s="46">
        <f>SUMIF(DRE!$A:$A,'Base CF'!$B126,DRE!DD:DD)</f>
        <v>273329</v>
      </c>
      <c r="DF126" s="46">
        <f>SUMIF(DRE!$A:$A,'Base CF'!$B126,DRE!DE:DE)</f>
        <v>227376.8465172</v>
      </c>
    </row>
    <row r="127" spans="2:110" outlineLevel="1">
      <c r="B127" s="37" t="s">
        <v>261</v>
      </c>
      <c r="C127" s="46">
        <f>SUMIF(DRE!$A:$A,'Base CF'!$B127,DRE!B:B)</f>
        <v>0</v>
      </c>
      <c r="D127" s="46">
        <f>SUMIF(DRE!$A:$A,'Base CF'!$B127,DRE!C:C)</f>
        <v>0</v>
      </c>
      <c r="E127" s="46">
        <f>SUMIF(DRE!$A:$A,'Base CF'!$B127,DRE!D:D)</f>
        <v>121350.31</v>
      </c>
      <c r="F127" s="46">
        <f>SUMIF(DRE!$A:$A,'Base CF'!$B127,DRE!E:E)</f>
        <v>0</v>
      </c>
      <c r="G127" s="46">
        <f>SUMIF(DRE!$A:$A,'Base CF'!$B127,DRE!F:F)</f>
        <v>0</v>
      </c>
      <c r="H127" s="46">
        <f>SUMIF(DRE!$A:$A,'Base CF'!$B127,DRE!G:G)</f>
        <v>0</v>
      </c>
      <c r="I127" s="46">
        <f>SUMIF(DRE!$A:$A,'Base CF'!$B127,DRE!H:H)</f>
        <v>0</v>
      </c>
      <c r="J127" s="46">
        <f>SUMIF(DRE!$A:$A,'Base CF'!$B127,DRE!I:I)</f>
        <v>0</v>
      </c>
      <c r="K127" s="46">
        <f>SUMIF(DRE!$A:$A,'Base CF'!$B127,DRE!J:J)</f>
        <v>0</v>
      </c>
      <c r="L127" s="46">
        <f>SUMIF(DRE!$A:$A,'Base CF'!$B127,DRE!K:K)</f>
        <v>0</v>
      </c>
      <c r="M127" s="46">
        <f>SUMIF(DRE!$A:$A,'Base CF'!$B127,DRE!L:L)</f>
        <v>0</v>
      </c>
      <c r="N127" s="46">
        <f>SUMIF(DRE!$A:$A,'Base CF'!$B127,DRE!M:M)</f>
        <v>0</v>
      </c>
      <c r="O127" s="46">
        <f>SUMIF(DRE!$A:$A,'Base CF'!$B127,DRE!N:N)</f>
        <v>0</v>
      </c>
      <c r="P127" s="46">
        <f>SUMIF(DRE!$A:$A,'Base CF'!$B127,DRE!O:O)</f>
        <v>0</v>
      </c>
      <c r="Q127" s="46">
        <f>SUMIF(DRE!$A:$A,'Base CF'!$B127,DRE!P:P)</f>
        <v>151687.88</v>
      </c>
      <c r="R127" s="46">
        <f>SUMIF(DRE!$A:$A,'Base CF'!$B127,DRE!Q:Q)</f>
        <v>0</v>
      </c>
      <c r="S127" s="46">
        <f>SUMIF(DRE!$A:$A,'Base CF'!$B127,DRE!R:R)</f>
        <v>0</v>
      </c>
      <c r="T127" s="46">
        <f>SUMIF(DRE!$A:$A,'Base CF'!$B127,DRE!S:S)</f>
        <v>0</v>
      </c>
      <c r="U127" s="46">
        <f>SUMIF(DRE!$A:$A,'Base CF'!$B127,DRE!T:T)</f>
        <v>0</v>
      </c>
      <c r="V127" s="46">
        <f>SUMIF(DRE!$A:$A,'Base CF'!$B127,DRE!U:U)</f>
        <v>0</v>
      </c>
      <c r="W127" s="46">
        <f>SUMIF(DRE!$A:$A,'Base CF'!$B127,DRE!V:V)</f>
        <v>0</v>
      </c>
      <c r="X127" s="46">
        <f>SUMIF(DRE!$A:$A,'Base CF'!$B127,DRE!W:W)</f>
        <v>0</v>
      </c>
      <c r="Y127" s="46">
        <f>SUMIF(DRE!$A:$A,'Base CF'!$B127,DRE!X:X)</f>
        <v>0</v>
      </c>
      <c r="Z127" s="46">
        <f>SUMIF(DRE!$A:$A,'Base CF'!$B127,DRE!Y:Y)</f>
        <v>0</v>
      </c>
      <c r="AA127" s="46">
        <f>SUMIF(DRE!$A:$A,'Base CF'!$B127,DRE!Z:Z)</f>
        <v>0</v>
      </c>
      <c r="AB127" s="46">
        <f>SUMIF(DRE!$A:$A,'Base CF'!$B127,DRE!AA:AA)</f>
        <v>0</v>
      </c>
      <c r="AC127" s="46">
        <f>SUMIF(DRE!$A:$A,'Base CF'!$B127,DRE!AB:AB)</f>
        <v>38885.19</v>
      </c>
      <c r="AD127" s="46">
        <f>SUMIF(DRE!$A:$A,'Base CF'!$B127,DRE!AC:AC)</f>
        <v>12961.73</v>
      </c>
      <c r="AE127" s="46">
        <f>SUMIF(DRE!$A:$A,'Base CF'!$B127,DRE!AD:AD)</f>
        <v>12961.73</v>
      </c>
      <c r="AF127" s="46">
        <f>SUMIF(DRE!$A:$A,'Base CF'!$B127,DRE!AE:AE)</f>
        <v>12961.73</v>
      </c>
      <c r="AG127" s="46">
        <f>SUMIF(DRE!$A:$A,'Base CF'!$B127,DRE!AF:AF)</f>
        <v>12961.73</v>
      </c>
      <c r="AH127" s="46">
        <f>SUMIF(DRE!$A:$A,'Base CF'!$B127,DRE!AG:AG)</f>
        <v>12961.73</v>
      </c>
      <c r="AI127" s="46">
        <f>SUMIF(DRE!$A:$A,'Base CF'!$B127,DRE!AH:AH)</f>
        <v>105082.61</v>
      </c>
      <c r="AJ127" s="46">
        <f>SUMIF(DRE!$A:$A,'Base CF'!$B127,DRE!AI:AI)</f>
        <v>12961.73</v>
      </c>
      <c r="AK127" s="46">
        <f>SUMIF(DRE!$A:$A,'Base CF'!$B127,DRE!AJ:AJ)</f>
        <v>12961.73</v>
      </c>
      <c r="AL127" s="46">
        <f>SUMIF(DRE!$A:$A,'Base CF'!$B127,DRE!AK:AK)</f>
        <v>12961.72</v>
      </c>
      <c r="AM127" s="46">
        <f>SUMIF(DRE!$A:$A,'Base CF'!$B127,DRE!AL:AL)</f>
        <v>0</v>
      </c>
      <c r="AN127" s="46">
        <f>SUMIF(DRE!$A:$A,'Base CF'!$B127,DRE!AM:AM)</f>
        <v>0</v>
      </c>
      <c r="AO127" s="46">
        <f>SUMIF(DRE!$A:$A,'Base CF'!$B127,DRE!AN:AN)</f>
        <v>0</v>
      </c>
      <c r="AP127" s="46">
        <f>SUMIF(DRE!$A:$A,'Base CF'!$B127,DRE!AO:AO)</f>
        <v>0</v>
      </c>
      <c r="AQ127" s="46">
        <f>SUMIF(DRE!$A:$A,'Base CF'!$B127,DRE!AP:AP)</f>
        <v>0</v>
      </c>
      <c r="AR127" s="46">
        <f>SUMIF(DRE!$A:$A,'Base CF'!$B127,DRE!AQ:AQ)</f>
        <v>16163.74</v>
      </c>
      <c r="AS127" s="46">
        <f>SUMIF(DRE!$A:$A,'Base CF'!$B127,DRE!AR:AR)</f>
        <v>16163.74</v>
      </c>
      <c r="AT127" s="46">
        <f>SUMIF(DRE!$A:$A,'Base CF'!$B127,DRE!AS:AS)</f>
        <v>16163.74</v>
      </c>
      <c r="AU127" s="46">
        <f>SUMIF(DRE!$A:$A,'Base CF'!$B127,DRE!AT:AT)</f>
        <v>16163.74</v>
      </c>
      <c r="AV127" s="46">
        <f>SUMIF(DRE!$A:$A,'Base CF'!$B127,DRE!AU:AU)</f>
        <v>32327.48</v>
      </c>
      <c r="AW127" s="46">
        <f>SUMIF(DRE!$A:$A,'Base CF'!$B127,DRE!AV:AV)</f>
        <v>32327.48</v>
      </c>
      <c r="AX127" s="46">
        <f>SUMIF(DRE!$A:$A,'Base CF'!$B127,DRE!AW:AW)</f>
        <v>32327.54</v>
      </c>
      <c r="AY127" s="46">
        <f>SUMIF(DRE!$A:$A,'Base CF'!$B127,DRE!AX:AX)</f>
        <v>32327.54</v>
      </c>
      <c r="AZ127" s="46">
        <f>SUMIF(DRE!$A:$A,'Base CF'!$B127,DRE!AY:AY)</f>
        <v>113146.23</v>
      </c>
      <c r="BA127" s="46">
        <f>SUMIF(DRE!$A:$A,'Base CF'!$B127,DRE!AZ:AZ)</f>
        <v>0</v>
      </c>
      <c r="BB127" s="46">
        <f>SUMIF(DRE!$A:$A,'Base CF'!$B127,DRE!BA:BA)</f>
        <v>-16163.8</v>
      </c>
      <c r="BC127" s="46">
        <f>SUMIF(DRE!$A:$A,'Base CF'!$B127,DRE!BB:BB)</f>
        <v>-121972.79</v>
      </c>
      <c r="BD127" s="46">
        <f>SUMIF(DRE!$A:$A,'Base CF'!$B127,DRE!BC:BC)</f>
        <v>57317.8</v>
      </c>
      <c r="BE127" s="46">
        <f>SUMIF(DRE!$A:$A,'Base CF'!$B127,DRE!BD:BD)</f>
        <v>116514.95</v>
      </c>
      <c r="BF127" s="46">
        <f>SUMIF(DRE!$A:$A,'Base CF'!$B127,DRE!BE:BE)</f>
        <v>10775.83</v>
      </c>
      <c r="BG127" s="46">
        <f>SUMIF(DRE!$A:$A,'Base CF'!$B127,DRE!BF:BF)</f>
        <v>0</v>
      </c>
      <c r="BH127" s="46">
        <f>SUMIF(DRE!$A:$A,'Base CF'!$B127,DRE!BG:BG)</f>
        <v>0</v>
      </c>
      <c r="BI127" s="46">
        <f>SUMIF(DRE!$A:$A,'Base CF'!$B127,DRE!BH:BH)</f>
        <v>0</v>
      </c>
      <c r="BJ127" s="46">
        <f>SUMIF(DRE!$A:$A,'Base CF'!$B127,DRE!BI:BI)</f>
        <v>0</v>
      </c>
      <c r="BK127" s="46">
        <f>SUMIF(DRE!$A:$A,'Base CF'!$B127,DRE!BJ:BJ)</f>
        <v>0</v>
      </c>
      <c r="BL127" s="46">
        <f>SUMIF(DRE!$A:$A,'Base CF'!$B127,DRE!BK:BK)</f>
        <v>0</v>
      </c>
      <c r="BM127" s="46">
        <f>SUMIF(DRE!$A:$A,'Base CF'!$B127,DRE!BL:BL)</f>
        <v>170000</v>
      </c>
      <c r="BN127" s="46">
        <f>SUMIF(DRE!$A:$A,'Base CF'!$B127,DRE!BM:BM)</f>
        <v>0</v>
      </c>
      <c r="BO127" s="46">
        <f>SUMIF(DRE!$A:$A,'Base CF'!$B127,DRE!BN:BN)</f>
        <v>120000</v>
      </c>
      <c r="BP127" s="46">
        <f>SUMIF(DRE!$A:$A,'Base CF'!$B127,DRE!BO:BO)</f>
        <v>0</v>
      </c>
      <c r="BQ127" s="46">
        <f>SUMIF(DRE!$A:$A,'Base CF'!$B127,DRE!BP:BP)</f>
        <v>0</v>
      </c>
      <c r="BR127" s="46">
        <f>SUMIF(DRE!$A:$A,'Base CF'!$B127,DRE!BQ:BQ)</f>
        <v>0</v>
      </c>
      <c r="BS127" s="46">
        <f>SUMIF(DRE!$A:$A,'Base CF'!$B127,DRE!BR:BR)</f>
        <v>0</v>
      </c>
      <c r="BT127" s="46">
        <f>SUMIF(DRE!$A:$A,'Base CF'!$B127,DRE!BS:BS)</f>
        <v>0</v>
      </c>
      <c r="BU127" s="46">
        <f>SUMIF(DRE!$A:$A,'Base CF'!$B127,DRE!BT:BT)</f>
        <v>0</v>
      </c>
      <c r="BV127" s="46">
        <f>SUMIF(DRE!$A:$A,'Base CF'!$B127,DRE!BU:BU)</f>
        <v>0</v>
      </c>
      <c r="BW127" s="46">
        <f>SUMIF(DRE!$A:$A,'Base CF'!$B127,DRE!BV:BV)</f>
        <v>0</v>
      </c>
      <c r="BX127" s="46">
        <f>SUMIF(DRE!$A:$A,'Base CF'!$B127,DRE!BW:BW)</f>
        <v>0</v>
      </c>
      <c r="BY127" s="46">
        <f>SUMIF(DRE!$A:$A,'Base CF'!$B127,DRE!BX:BX)</f>
        <v>170000</v>
      </c>
      <c r="BZ127" s="46">
        <f>SUMIF(DRE!$A:$A,'Base CF'!$B127,DRE!BY:BY)</f>
        <v>0</v>
      </c>
      <c r="CA127" s="46">
        <f>SUMIF(DRE!$A:$A,'Base CF'!$B127,DRE!BZ:BZ)</f>
        <v>120000</v>
      </c>
      <c r="CB127" s="46">
        <f>SUMIF(DRE!$A:$A,'Base CF'!$B127,DRE!CA:CA)</f>
        <v>0</v>
      </c>
      <c r="CC127" s="46">
        <f>SUMIF(DRE!$A:$A,'Base CF'!$B127,DRE!CB:CB)</f>
        <v>0</v>
      </c>
      <c r="CD127" s="46">
        <f>SUMIF(DRE!$A:$A,'Base CF'!$B127,DRE!CC:CC)</f>
        <v>0</v>
      </c>
      <c r="CE127" s="46">
        <f>SUMIF(DRE!$A:$A,'Base CF'!$B127,DRE!CD:CD)</f>
        <v>0</v>
      </c>
      <c r="CF127" s="46">
        <f>SUMIF(DRE!$A:$A,'Base CF'!$B127,DRE!CE:CE)</f>
        <v>0</v>
      </c>
      <c r="CG127" s="46">
        <f>SUMIF(DRE!$A:$A,'Base CF'!$B127,DRE!CF:CF)</f>
        <v>0</v>
      </c>
      <c r="CH127" s="46">
        <f>SUMIF(DRE!$A:$A,'Base CF'!$B127,DRE!CG:CG)</f>
        <v>0</v>
      </c>
      <c r="CI127" s="46">
        <f>SUMIF(DRE!$A:$A,'Base CF'!$B127,DRE!CH:CH)</f>
        <v>0</v>
      </c>
      <c r="CJ127" s="46">
        <f>SUMIF(DRE!$A:$A,'Base CF'!$B127,DRE!CI:CI)</f>
        <v>0</v>
      </c>
      <c r="CK127" s="46">
        <f>SUMIF(DRE!$A:$A,'Base CF'!$B127,DRE!CJ:CJ)</f>
        <v>170000</v>
      </c>
      <c r="CL127" s="46">
        <f>SUMIF(DRE!$A:$A,'Base CF'!$B127,DRE!CK:CK)</f>
        <v>0</v>
      </c>
      <c r="CM127" s="46">
        <f>SUMIF(DRE!$A:$A,'Base CF'!$B127,DRE!CL:CL)</f>
        <v>120000</v>
      </c>
      <c r="CN127" s="46">
        <f>SUMIF(DRE!$A:$A,'Base CF'!$B127,DRE!CM:CM)</f>
        <v>0</v>
      </c>
      <c r="CO127" s="46">
        <f>SUMIF(DRE!$A:$A,'Base CF'!$B127,DRE!CN:CN)</f>
        <v>0</v>
      </c>
      <c r="CP127" s="46">
        <f>SUMIF(DRE!$A:$A,'Base CF'!$B127,DRE!CO:CO)</f>
        <v>0</v>
      </c>
      <c r="CQ127" s="46">
        <f>SUMIF(DRE!$A:$A,'Base CF'!$B127,DRE!CP:CP)</f>
        <v>0</v>
      </c>
      <c r="CR127" s="46">
        <f>SUMIF(DRE!$A:$A,'Base CF'!$B127,DRE!CQ:CQ)</f>
        <v>0</v>
      </c>
      <c r="CS127" s="46">
        <f>SUMIF(DRE!$A:$A,'Base CF'!$B127,DRE!CR:CR)</f>
        <v>0</v>
      </c>
      <c r="CT127" s="46">
        <f>SUMIF(DRE!$A:$A,'Base CF'!$B127,DRE!CS:CS)</f>
        <v>0</v>
      </c>
      <c r="CU127" s="46">
        <f>SUMIF(DRE!$A:$A,'Base CF'!$B127,DRE!CT:CT)</f>
        <v>0</v>
      </c>
      <c r="CV127" s="46">
        <f>SUMIF(DRE!$A:$A,'Base CF'!$B127,DRE!CU:CU)</f>
        <v>0</v>
      </c>
      <c r="CW127" s="46">
        <f>SUMIF(DRE!$A:$A,'Base CF'!$B127,DRE!CV:CV)</f>
        <v>170000</v>
      </c>
      <c r="CX127" s="46">
        <f>SUMIF(DRE!$A:$A,'Base CF'!$B127,DRE!CW:CW)</f>
        <v>0</v>
      </c>
      <c r="CY127" s="46">
        <f>SUMIF(DRE!$A:$A,'Base CF'!$B127,DRE!CX:CX)</f>
        <v>120000</v>
      </c>
      <c r="CZ127" s="46">
        <f>SUMIF(DRE!$A:$A,'Base CF'!$B127,DRE!CY:CY)</f>
        <v>0</v>
      </c>
      <c r="DA127" s="46">
        <f>SUMIF(DRE!$A:$A,'Base CF'!$B127,DRE!CZ:CZ)</f>
        <v>0</v>
      </c>
      <c r="DB127" s="46">
        <f>SUMIF(DRE!$A:$A,'Base CF'!$B127,DRE!DA:DA)</f>
        <v>0</v>
      </c>
      <c r="DC127" s="46">
        <f>SUMIF(DRE!$A:$A,'Base CF'!$B127,DRE!DB:DB)</f>
        <v>0</v>
      </c>
      <c r="DD127" s="46">
        <f>SUMIF(DRE!$A:$A,'Base CF'!$B127,DRE!DC:DC)</f>
        <v>0</v>
      </c>
      <c r="DE127" s="46">
        <f>SUMIF(DRE!$A:$A,'Base CF'!$B127,DRE!DD:DD)</f>
        <v>0</v>
      </c>
      <c r="DF127" s="46">
        <f>SUMIF(DRE!$A:$A,'Base CF'!$B127,DRE!DE:DE)</f>
        <v>0</v>
      </c>
    </row>
    <row r="128" spans="2:110" outlineLevel="1">
      <c r="B128" s="37" t="s">
        <v>226</v>
      </c>
      <c r="C128" s="46">
        <f>SUMIF(DRE!$A:$A,'Base CF'!$B128,DRE!B:B)</f>
        <v>2913.17</v>
      </c>
      <c r="D128" s="46">
        <f>SUMIF(DRE!$A:$A,'Base CF'!$B128,DRE!C:C)</f>
        <v>0</v>
      </c>
      <c r="E128" s="46">
        <f>SUMIF(DRE!$A:$A,'Base CF'!$B128,DRE!D:D)</f>
        <v>0</v>
      </c>
      <c r="F128" s="46">
        <f>SUMIF(DRE!$A:$A,'Base CF'!$B128,DRE!E:E)</f>
        <v>367.36</v>
      </c>
      <c r="G128" s="46">
        <f>SUMIF(DRE!$A:$A,'Base CF'!$B128,DRE!F:F)</f>
        <v>0</v>
      </c>
      <c r="H128" s="46">
        <f>SUMIF(DRE!$A:$A,'Base CF'!$B128,DRE!G:G)</f>
        <v>0</v>
      </c>
      <c r="I128" s="46">
        <f>SUMIF(DRE!$A:$A,'Base CF'!$B128,DRE!H:H)</f>
        <v>140.33000000000001</v>
      </c>
      <c r="J128" s="46">
        <f>SUMIF(DRE!$A:$A,'Base CF'!$B128,DRE!I:I)</f>
        <v>142.41</v>
      </c>
      <c r="K128" s="46">
        <f>SUMIF(DRE!$A:$A,'Base CF'!$B128,DRE!J:J)</f>
        <v>0</v>
      </c>
      <c r="L128" s="46">
        <f>SUMIF(DRE!$A:$A,'Base CF'!$B128,DRE!K:K)</f>
        <v>0</v>
      </c>
      <c r="M128" s="46">
        <f>SUMIF(DRE!$A:$A,'Base CF'!$B128,DRE!L:L)</f>
        <v>7130.88</v>
      </c>
      <c r="N128" s="46">
        <f>SUMIF(DRE!$A:$A,'Base CF'!$B128,DRE!M:M)</f>
        <v>4766.88</v>
      </c>
      <c r="O128" s="46">
        <f>SUMIF(DRE!$A:$A,'Base CF'!$B128,DRE!N:N)</f>
        <v>14310.58</v>
      </c>
      <c r="P128" s="46">
        <f>SUMIF(DRE!$A:$A,'Base CF'!$B128,DRE!O:O)</f>
        <v>0</v>
      </c>
      <c r="Q128" s="46">
        <f>SUMIF(DRE!$A:$A,'Base CF'!$B128,DRE!P:P)</f>
        <v>709.88000000000011</v>
      </c>
      <c r="R128" s="46">
        <f>SUMIF(DRE!$A:$A,'Base CF'!$B128,DRE!Q:Q)</f>
        <v>1059.6500000000001</v>
      </c>
      <c r="S128" s="46">
        <f>SUMIF(DRE!$A:$A,'Base CF'!$B128,DRE!R:R)</f>
        <v>362.12</v>
      </c>
      <c r="T128" s="46">
        <f>SUMIF(DRE!$A:$A,'Base CF'!$B128,DRE!S:S)</f>
        <v>1384.6</v>
      </c>
      <c r="U128" s="46">
        <f>SUMIF(DRE!$A:$A,'Base CF'!$B128,DRE!T:T)</f>
        <v>166.67</v>
      </c>
      <c r="V128" s="46">
        <f>SUMIF(DRE!$A:$A,'Base CF'!$B128,DRE!U:U)</f>
        <v>737.40000000000009</v>
      </c>
      <c r="W128" s="46">
        <f>SUMIF(DRE!$A:$A,'Base CF'!$B128,DRE!V:V)</f>
        <v>184.49</v>
      </c>
      <c r="X128" s="46">
        <f>SUMIF(DRE!$A:$A,'Base CF'!$B128,DRE!W:W)</f>
        <v>0</v>
      </c>
      <c r="Y128" s="46">
        <f>SUMIF(DRE!$A:$A,'Base CF'!$B128,DRE!X:X)</f>
        <v>231.28</v>
      </c>
      <c r="Z128" s="46">
        <f>SUMIF(DRE!$A:$A,'Base CF'!$B128,DRE!Y:Y)</f>
        <v>0</v>
      </c>
      <c r="AA128" s="46">
        <f>SUMIF(DRE!$A:$A,'Base CF'!$B128,DRE!Z:Z)</f>
        <v>56684.2</v>
      </c>
      <c r="AB128" s="46">
        <f>SUMIF(DRE!$A:$A,'Base CF'!$B128,DRE!AA:AA)</f>
        <v>-124.96</v>
      </c>
      <c r="AC128" s="46">
        <f>SUMIF(DRE!$A:$A,'Base CF'!$B128,DRE!AB:AB)</f>
        <v>4418.58</v>
      </c>
      <c r="AD128" s="46">
        <f>SUMIF(DRE!$A:$A,'Base CF'!$B128,DRE!AC:AC)</f>
        <v>467</v>
      </c>
      <c r="AE128" s="46">
        <f>SUMIF(DRE!$A:$A,'Base CF'!$B128,DRE!AD:AD)</f>
        <v>0</v>
      </c>
      <c r="AF128" s="46">
        <f>SUMIF(DRE!$A:$A,'Base CF'!$B128,DRE!AE:AE)</f>
        <v>104.12</v>
      </c>
      <c r="AG128" s="46">
        <f>SUMIF(DRE!$A:$A,'Base CF'!$B128,DRE!AF:AF)</f>
        <v>1737.76</v>
      </c>
      <c r="AH128" s="46">
        <f>SUMIF(DRE!$A:$A,'Base CF'!$B128,DRE!AG:AG)</f>
        <v>0</v>
      </c>
      <c r="AI128" s="46">
        <f>SUMIF(DRE!$A:$A,'Base CF'!$B128,DRE!AH:AH)</f>
        <v>1726.74</v>
      </c>
      <c r="AJ128" s="46">
        <f>SUMIF(DRE!$A:$A,'Base CF'!$B128,DRE!AI:AI)</f>
        <v>0</v>
      </c>
      <c r="AK128" s="46">
        <f>SUMIF(DRE!$A:$A,'Base CF'!$B128,DRE!AJ:AJ)</f>
        <v>207.93</v>
      </c>
      <c r="AL128" s="46">
        <f>SUMIF(DRE!$A:$A,'Base CF'!$B128,DRE!AK:AK)</f>
        <v>0</v>
      </c>
      <c r="AM128" s="46">
        <f>SUMIF(DRE!$A:$A,'Base CF'!$B128,DRE!AL:AL)</f>
        <v>66156.800000000003</v>
      </c>
      <c r="AN128" s="46">
        <f>SUMIF(DRE!$A:$A,'Base CF'!$B128,DRE!AM:AM)</f>
        <v>0</v>
      </c>
      <c r="AO128" s="46">
        <f>SUMIF(DRE!$A:$A,'Base CF'!$B128,DRE!AN:AN)</f>
        <v>1525.58</v>
      </c>
      <c r="AP128" s="46">
        <f>SUMIF(DRE!$A:$A,'Base CF'!$B128,DRE!AO:AO)</f>
        <v>0</v>
      </c>
      <c r="AQ128" s="46">
        <f>SUMIF(DRE!$A:$A,'Base CF'!$B128,DRE!AP:AP)</f>
        <v>0</v>
      </c>
      <c r="AR128" s="46">
        <f>SUMIF(DRE!$A:$A,'Base CF'!$B128,DRE!AQ:AQ)</f>
        <v>0</v>
      </c>
      <c r="AS128" s="46">
        <f>SUMIF(DRE!$A:$A,'Base CF'!$B128,DRE!AR:AR)</f>
        <v>0</v>
      </c>
      <c r="AT128" s="46">
        <f>SUMIF(DRE!$A:$A,'Base CF'!$B128,DRE!AS:AS)</f>
        <v>0</v>
      </c>
      <c r="AU128" s="46">
        <f>SUMIF(DRE!$A:$A,'Base CF'!$B128,DRE!AT:AT)</f>
        <v>0</v>
      </c>
      <c r="AV128" s="46">
        <f>SUMIF(DRE!$A:$A,'Base CF'!$B128,DRE!AU:AU)</f>
        <v>0</v>
      </c>
      <c r="AW128" s="46">
        <f>SUMIF(DRE!$A:$A,'Base CF'!$B128,DRE!AV:AV)</f>
        <v>0</v>
      </c>
      <c r="AX128" s="46">
        <f>SUMIF(DRE!$A:$A,'Base CF'!$B128,DRE!AW:AW)</f>
        <v>0</v>
      </c>
      <c r="AY128" s="46">
        <f>SUMIF(DRE!$A:$A,'Base CF'!$B128,DRE!AX:AX)</f>
        <v>75898.23</v>
      </c>
      <c r="AZ128" s="46">
        <f>SUMIF(DRE!$A:$A,'Base CF'!$B128,DRE!AY:AY)</f>
        <v>0</v>
      </c>
      <c r="BA128" s="46">
        <f>SUMIF(DRE!$A:$A,'Base CF'!$B128,DRE!AZ:AZ)</f>
        <v>0</v>
      </c>
      <c r="BB128" s="46">
        <f>SUMIF(DRE!$A:$A,'Base CF'!$B128,DRE!BA:BA)</f>
        <v>0</v>
      </c>
      <c r="BC128" s="46">
        <f>SUMIF(DRE!$A:$A,'Base CF'!$B128,DRE!BB:BB)</f>
        <v>0</v>
      </c>
      <c r="BD128" s="46">
        <f>SUMIF(DRE!$A:$A,'Base CF'!$B128,DRE!BC:BC)</f>
        <v>0</v>
      </c>
      <c r="BE128" s="46">
        <f>SUMIF(DRE!$A:$A,'Base CF'!$B128,DRE!BD:BD)</f>
        <v>1275</v>
      </c>
      <c r="BF128" s="46">
        <f>SUMIF(DRE!$A:$A,'Base CF'!$B128,DRE!BE:BE)</f>
        <v>0</v>
      </c>
      <c r="BG128" s="46">
        <f>SUMIF(DRE!$A:$A,'Base CF'!$B128,DRE!BF:BF)</f>
        <v>0</v>
      </c>
      <c r="BH128" s="46">
        <f>SUMIF(DRE!$A:$A,'Base CF'!$B128,DRE!BG:BG)</f>
        <v>0</v>
      </c>
      <c r="BI128" s="46">
        <f>SUMIF(DRE!$A:$A,'Base CF'!$B128,DRE!BH:BH)</f>
        <v>0</v>
      </c>
      <c r="BJ128" s="46">
        <f>SUMIF(DRE!$A:$A,'Base CF'!$B128,DRE!BI:BI)</f>
        <v>0</v>
      </c>
      <c r="BK128" s="46">
        <f>SUMIF(DRE!$A:$A,'Base CF'!$B128,DRE!BJ:BJ)</f>
        <v>88000</v>
      </c>
      <c r="BL128" s="46">
        <f>SUMIF(DRE!$A:$A,'Base CF'!$B128,DRE!BK:BK)</f>
        <v>0</v>
      </c>
      <c r="BM128" s="46">
        <f>SUMIF(DRE!$A:$A,'Base CF'!$B128,DRE!BL:BL)</f>
        <v>0</v>
      </c>
      <c r="BN128" s="46">
        <f>SUMIF(DRE!$A:$A,'Base CF'!$B128,DRE!BM:BM)</f>
        <v>0</v>
      </c>
      <c r="BO128" s="46">
        <f>SUMIF(DRE!$A:$A,'Base CF'!$B128,DRE!BN:BN)</f>
        <v>0</v>
      </c>
      <c r="BP128" s="46">
        <f>SUMIF(DRE!$A:$A,'Base CF'!$B128,DRE!BO:BO)</f>
        <v>0</v>
      </c>
      <c r="BQ128" s="46">
        <f>SUMIF(DRE!$A:$A,'Base CF'!$B128,DRE!BP:BP)</f>
        <v>0</v>
      </c>
      <c r="BR128" s="46">
        <f>SUMIF(DRE!$A:$A,'Base CF'!$B128,DRE!BQ:BQ)</f>
        <v>0</v>
      </c>
      <c r="BS128" s="46">
        <f>SUMIF(DRE!$A:$A,'Base CF'!$B128,DRE!BR:BR)</f>
        <v>0</v>
      </c>
      <c r="BT128" s="46">
        <f>SUMIF(DRE!$A:$A,'Base CF'!$B128,DRE!BS:BS)</f>
        <v>0</v>
      </c>
      <c r="BU128" s="46">
        <f>SUMIF(DRE!$A:$A,'Base CF'!$B128,DRE!BT:BT)</f>
        <v>0</v>
      </c>
      <c r="BV128" s="46">
        <f>SUMIF(DRE!$A:$A,'Base CF'!$B128,DRE!BU:BU)</f>
        <v>0</v>
      </c>
      <c r="BW128" s="46">
        <f>SUMIF(DRE!$A:$A,'Base CF'!$B128,DRE!BV:BV)</f>
        <v>100000</v>
      </c>
      <c r="BX128" s="46">
        <f>SUMIF(DRE!$A:$A,'Base CF'!$B128,DRE!BW:BW)</f>
        <v>0</v>
      </c>
      <c r="BY128" s="46">
        <f>SUMIF(DRE!$A:$A,'Base CF'!$B128,DRE!BX:BX)</f>
        <v>0</v>
      </c>
      <c r="BZ128" s="46">
        <f>SUMIF(DRE!$A:$A,'Base CF'!$B128,DRE!BY:BY)</f>
        <v>0</v>
      </c>
      <c r="CA128" s="46">
        <f>SUMIF(DRE!$A:$A,'Base CF'!$B128,DRE!BZ:BZ)</f>
        <v>0</v>
      </c>
      <c r="CB128" s="46">
        <f>SUMIF(DRE!$A:$A,'Base CF'!$B128,DRE!CA:CA)</f>
        <v>0</v>
      </c>
      <c r="CC128" s="46">
        <f>SUMIF(DRE!$A:$A,'Base CF'!$B128,DRE!CB:CB)</f>
        <v>0</v>
      </c>
      <c r="CD128" s="46">
        <f>SUMIF(DRE!$A:$A,'Base CF'!$B128,DRE!CC:CC)</f>
        <v>0</v>
      </c>
      <c r="CE128" s="46">
        <f>SUMIF(DRE!$A:$A,'Base CF'!$B128,DRE!CD:CD)</f>
        <v>0</v>
      </c>
      <c r="CF128" s="46">
        <f>SUMIF(DRE!$A:$A,'Base CF'!$B128,DRE!CE:CE)</f>
        <v>0</v>
      </c>
      <c r="CG128" s="46">
        <f>SUMIF(DRE!$A:$A,'Base CF'!$B128,DRE!CF:CF)</f>
        <v>0</v>
      </c>
      <c r="CH128" s="46">
        <f>SUMIF(DRE!$A:$A,'Base CF'!$B128,DRE!CG:CG)</f>
        <v>0</v>
      </c>
      <c r="CI128" s="46">
        <f>SUMIF(DRE!$A:$A,'Base CF'!$B128,DRE!CH:CH)</f>
        <v>100000</v>
      </c>
      <c r="CJ128" s="46">
        <f>SUMIF(DRE!$A:$A,'Base CF'!$B128,DRE!CI:CI)</f>
        <v>0</v>
      </c>
      <c r="CK128" s="46">
        <f>SUMIF(DRE!$A:$A,'Base CF'!$B128,DRE!CJ:CJ)</f>
        <v>0</v>
      </c>
      <c r="CL128" s="46">
        <f>SUMIF(DRE!$A:$A,'Base CF'!$B128,DRE!CK:CK)</f>
        <v>0</v>
      </c>
      <c r="CM128" s="46">
        <f>SUMIF(DRE!$A:$A,'Base CF'!$B128,DRE!CL:CL)</f>
        <v>0</v>
      </c>
      <c r="CN128" s="46">
        <f>SUMIF(DRE!$A:$A,'Base CF'!$B128,DRE!CM:CM)</f>
        <v>0</v>
      </c>
      <c r="CO128" s="46">
        <f>SUMIF(DRE!$A:$A,'Base CF'!$B128,DRE!CN:CN)</f>
        <v>0</v>
      </c>
      <c r="CP128" s="46">
        <f>SUMIF(DRE!$A:$A,'Base CF'!$B128,DRE!CO:CO)</f>
        <v>0</v>
      </c>
      <c r="CQ128" s="46">
        <f>SUMIF(DRE!$A:$A,'Base CF'!$B128,DRE!CP:CP)</f>
        <v>0</v>
      </c>
      <c r="CR128" s="46">
        <f>SUMIF(DRE!$A:$A,'Base CF'!$B128,DRE!CQ:CQ)</f>
        <v>0</v>
      </c>
      <c r="CS128" s="46">
        <f>SUMIF(DRE!$A:$A,'Base CF'!$B128,DRE!CR:CR)</f>
        <v>0</v>
      </c>
      <c r="CT128" s="46">
        <f>SUMIF(DRE!$A:$A,'Base CF'!$B128,DRE!CS:CS)</f>
        <v>0</v>
      </c>
      <c r="CU128" s="46">
        <f>SUMIF(DRE!$A:$A,'Base CF'!$B128,DRE!CT:CT)</f>
        <v>100000</v>
      </c>
      <c r="CV128" s="46">
        <f>SUMIF(DRE!$A:$A,'Base CF'!$B128,DRE!CU:CU)</f>
        <v>0</v>
      </c>
      <c r="CW128" s="46">
        <f>SUMIF(DRE!$A:$A,'Base CF'!$B128,DRE!CV:CV)</f>
        <v>0</v>
      </c>
      <c r="CX128" s="46">
        <f>SUMIF(DRE!$A:$A,'Base CF'!$B128,DRE!CW:CW)</f>
        <v>0</v>
      </c>
      <c r="CY128" s="46">
        <f>SUMIF(DRE!$A:$A,'Base CF'!$B128,DRE!CX:CX)</f>
        <v>0</v>
      </c>
      <c r="CZ128" s="46">
        <f>SUMIF(DRE!$A:$A,'Base CF'!$B128,DRE!CY:CY)</f>
        <v>0</v>
      </c>
      <c r="DA128" s="46">
        <f>SUMIF(DRE!$A:$A,'Base CF'!$B128,DRE!CZ:CZ)</f>
        <v>0</v>
      </c>
      <c r="DB128" s="46">
        <f>SUMIF(DRE!$A:$A,'Base CF'!$B128,DRE!DA:DA)</f>
        <v>0</v>
      </c>
      <c r="DC128" s="46">
        <f>SUMIF(DRE!$A:$A,'Base CF'!$B128,DRE!DB:DB)</f>
        <v>0</v>
      </c>
      <c r="DD128" s="46">
        <f>SUMIF(DRE!$A:$A,'Base CF'!$B128,DRE!DC:DC)</f>
        <v>0</v>
      </c>
      <c r="DE128" s="46">
        <f>SUMIF(DRE!$A:$A,'Base CF'!$B128,DRE!DD:DD)</f>
        <v>0</v>
      </c>
      <c r="DF128" s="46">
        <f>SUMIF(DRE!$A:$A,'Base CF'!$B128,DRE!DE:DE)</f>
        <v>0</v>
      </c>
    </row>
    <row r="129" spans="2:110" outlineLevel="1">
      <c r="B129" s="37" t="s">
        <v>215</v>
      </c>
      <c r="C129" s="46">
        <f>SUMIF(DRE!$A:$A,'Base CF'!$B129,DRE!B:B)</f>
        <v>0</v>
      </c>
      <c r="D129" s="46">
        <f>SUMIF(DRE!$A:$A,'Base CF'!$B129,DRE!C:C)</f>
        <v>0</v>
      </c>
      <c r="E129" s="46">
        <f>SUMIF(DRE!$A:$A,'Base CF'!$B129,DRE!D:D)</f>
        <v>500.7</v>
      </c>
      <c r="F129" s="46">
        <f>SUMIF(DRE!$A:$A,'Base CF'!$B129,DRE!E:E)</f>
        <v>653.9</v>
      </c>
      <c r="G129" s="46">
        <f>SUMIF(DRE!$A:$A,'Base CF'!$B129,DRE!F:F)</f>
        <v>792</v>
      </c>
      <c r="H129" s="46">
        <f>SUMIF(DRE!$A:$A,'Base CF'!$B129,DRE!G:G)</f>
        <v>1500.47</v>
      </c>
      <c r="I129" s="46">
        <f>SUMIF(DRE!$A:$A,'Base CF'!$B129,DRE!H:H)</f>
        <v>276.39</v>
      </c>
      <c r="J129" s="46">
        <f>SUMIF(DRE!$A:$A,'Base CF'!$B129,DRE!I:I)</f>
        <v>523.70000000000005</v>
      </c>
      <c r="K129" s="46">
        <f>SUMIF(DRE!$A:$A,'Base CF'!$B129,DRE!J:J)</f>
        <v>826.77</v>
      </c>
      <c r="L129" s="46">
        <f>SUMIF(DRE!$A:$A,'Base CF'!$B129,DRE!K:K)</f>
        <v>1356.322320000269</v>
      </c>
      <c r="M129" s="46">
        <f>SUMIF(DRE!$A:$A,'Base CF'!$B129,DRE!L:L)</f>
        <v>58.05</v>
      </c>
      <c r="N129" s="46">
        <f>SUMIF(DRE!$A:$A,'Base CF'!$B129,DRE!M:M)</f>
        <v>0</v>
      </c>
      <c r="O129" s="46">
        <f>SUMIF(DRE!$A:$A,'Base CF'!$B129,DRE!N:N)</f>
        <v>308.13</v>
      </c>
      <c r="P129" s="46">
        <f>SUMIF(DRE!$A:$A,'Base CF'!$B129,DRE!O:O)</f>
        <v>1043.03</v>
      </c>
      <c r="Q129" s="46">
        <f>SUMIF(DRE!$A:$A,'Base CF'!$B129,DRE!P:P)</f>
        <v>1211.26</v>
      </c>
      <c r="R129" s="46">
        <f>SUMIF(DRE!$A:$A,'Base CF'!$B129,DRE!Q:Q)</f>
        <v>1407.66</v>
      </c>
      <c r="S129" s="46">
        <f>SUMIF(DRE!$A:$A,'Base CF'!$B129,DRE!R:R)</f>
        <v>6570.73</v>
      </c>
      <c r="T129" s="46">
        <f>SUMIF(DRE!$A:$A,'Base CF'!$B129,DRE!S:S)</f>
        <v>146.79</v>
      </c>
      <c r="U129" s="46">
        <f>SUMIF(DRE!$A:$A,'Base CF'!$B129,DRE!T:T)</f>
        <v>1340.17</v>
      </c>
      <c r="V129" s="46">
        <f>SUMIF(DRE!$A:$A,'Base CF'!$B129,DRE!U:U)</f>
        <v>1109.69</v>
      </c>
      <c r="W129" s="46">
        <f>SUMIF(DRE!$A:$A,'Base CF'!$B129,DRE!V:V)</f>
        <v>2089.91</v>
      </c>
      <c r="X129" s="46">
        <f>SUMIF(DRE!$A:$A,'Base CF'!$B129,DRE!W:W)</f>
        <v>1985.83</v>
      </c>
      <c r="Y129" s="46">
        <f>SUMIF(DRE!$A:$A,'Base CF'!$B129,DRE!X:X)</f>
        <v>0</v>
      </c>
      <c r="Z129" s="46">
        <f>SUMIF(DRE!$A:$A,'Base CF'!$B129,DRE!Y:Y)</f>
        <v>1160.0300000000002</v>
      </c>
      <c r="AA129" s="46">
        <f>SUMIF(DRE!$A:$A,'Base CF'!$B129,DRE!Z:Z)</f>
        <v>1147.24</v>
      </c>
      <c r="AB129" s="46">
        <f>SUMIF(DRE!$A:$A,'Base CF'!$B129,DRE!AA:AA)</f>
        <v>1287.26</v>
      </c>
      <c r="AC129" s="46">
        <f>SUMIF(DRE!$A:$A,'Base CF'!$B129,DRE!AB:AB)</f>
        <v>2042.47</v>
      </c>
      <c r="AD129" s="46">
        <f>SUMIF(DRE!$A:$A,'Base CF'!$B129,DRE!AC:AC)</f>
        <v>416.88</v>
      </c>
      <c r="AE129" s="46">
        <f>SUMIF(DRE!$A:$A,'Base CF'!$B129,DRE!AD:AD)</f>
        <v>909.87</v>
      </c>
      <c r="AF129" s="46">
        <f>SUMIF(DRE!$A:$A,'Base CF'!$B129,DRE!AE:AE)</f>
        <v>0</v>
      </c>
      <c r="AG129" s="46">
        <f>SUMIF(DRE!$A:$A,'Base CF'!$B129,DRE!AF:AF)</f>
        <v>325.26</v>
      </c>
      <c r="AH129" s="46">
        <f>SUMIF(DRE!$A:$A,'Base CF'!$B129,DRE!AG:AG)</f>
        <v>5406.79</v>
      </c>
      <c r="AI129" s="46">
        <f>SUMIF(DRE!$A:$A,'Base CF'!$B129,DRE!AH:AH)</f>
        <v>615.79000000000008</v>
      </c>
      <c r="AJ129" s="46">
        <f>SUMIF(DRE!$A:$A,'Base CF'!$B129,DRE!AI:AI)</f>
        <v>483.39</v>
      </c>
      <c r="AK129" s="46">
        <f>SUMIF(DRE!$A:$A,'Base CF'!$B129,DRE!AJ:AJ)</f>
        <v>520.42999999999995</v>
      </c>
      <c r="AL129" s="46">
        <f>SUMIF(DRE!$A:$A,'Base CF'!$B129,DRE!AK:AK)</f>
        <v>2065.69</v>
      </c>
      <c r="AM129" s="46">
        <f>SUMIF(DRE!$A:$A,'Base CF'!$B129,DRE!AL:AL)</f>
        <v>487.03</v>
      </c>
      <c r="AN129" s="46">
        <f>SUMIF(DRE!$A:$A,'Base CF'!$B129,DRE!AM:AM)</f>
        <v>642.44000000000005</v>
      </c>
      <c r="AO129" s="46">
        <f>SUMIF(DRE!$A:$A,'Base CF'!$B129,DRE!AN:AN)</f>
        <v>1232.94</v>
      </c>
      <c r="AP129" s="46">
        <f>SUMIF(DRE!$A:$A,'Base CF'!$B129,DRE!AO:AO)</f>
        <v>1255.45</v>
      </c>
      <c r="AQ129" s="46">
        <f>SUMIF(DRE!$A:$A,'Base CF'!$B129,DRE!AP:AP)</f>
        <v>1197.18</v>
      </c>
      <c r="AR129" s="46">
        <f>SUMIF(DRE!$A:$A,'Base CF'!$B129,DRE!AQ:AQ)</f>
        <v>724.26</v>
      </c>
      <c r="AS129" s="46">
        <f>SUMIF(DRE!$A:$A,'Base CF'!$B129,DRE!AR:AR)</f>
        <v>1091.6400000000001</v>
      </c>
      <c r="AT129" s="46">
        <f>SUMIF(DRE!$A:$A,'Base CF'!$B129,DRE!AS:AS)</f>
        <v>3279.92</v>
      </c>
      <c r="AU129" s="46">
        <f>SUMIF(DRE!$A:$A,'Base CF'!$B129,DRE!AT:AT)</f>
        <v>972.28</v>
      </c>
      <c r="AV129" s="46">
        <f>SUMIF(DRE!$A:$A,'Base CF'!$B129,DRE!AU:AU)</f>
        <v>33633.06</v>
      </c>
      <c r="AW129" s="46">
        <f>SUMIF(DRE!$A:$A,'Base CF'!$B129,DRE!AV:AV)</f>
        <v>96386.55</v>
      </c>
      <c r="AX129" s="46">
        <f>SUMIF(DRE!$A:$A,'Base CF'!$B129,DRE!AW:AW)</f>
        <v>8379.17</v>
      </c>
      <c r="AY129" s="46">
        <f>SUMIF(DRE!$A:$A,'Base CF'!$B129,DRE!AX:AX)</f>
        <v>995.24</v>
      </c>
      <c r="AZ129" s="46">
        <f>SUMIF(DRE!$A:$A,'Base CF'!$B129,DRE!AY:AY)</f>
        <v>-39158.93</v>
      </c>
      <c r="BA129" s="46">
        <f>SUMIF(DRE!$A:$A,'Base CF'!$B129,DRE!AZ:AZ)</f>
        <v>826.54</v>
      </c>
      <c r="BB129" s="46">
        <f>SUMIF(DRE!$A:$A,'Base CF'!$B129,DRE!BA:BA)</f>
        <v>463.96</v>
      </c>
      <c r="BC129" s="46">
        <f>SUMIF(DRE!$A:$A,'Base CF'!$B129,DRE!BB:BB)</f>
        <v>541.5</v>
      </c>
      <c r="BD129" s="46">
        <f>SUMIF(DRE!$A:$A,'Base CF'!$B129,DRE!BC:BC)</f>
        <v>976.46</v>
      </c>
      <c r="BE129" s="46">
        <f>SUMIF(DRE!$A:$A,'Base CF'!$B129,DRE!BD:BD)</f>
        <v>3201.23</v>
      </c>
      <c r="BF129" s="46">
        <f>SUMIF(DRE!$A:$A,'Base CF'!$B129,DRE!BE:BE)</f>
        <v>2084.39</v>
      </c>
      <c r="BG129" s="46">
        <f>SUMIF(DRE!$A:$A,'Base CF'!$B129,DRE!BF:BF)</f>
        <v>1300</v>
      </c>
      <c r="BH129" s="46">
        <f>SUMIF(DRE!$A:$A,'Base CF'!$B129,DRE!BG:BG)</f>
        <v>1300</v>
      </c>
      <c r="BI129" s="46">
        <f>SUMIF(DRE!$A:$A,'Base CF'!$B129,DRE!BH:BH)</f>
        <v>1300</v>
      </c>
      <c r="BJ129" s="46">
        <f>SUMIF(DRE!$A:$A,'Base CF'!$B129,DRE!BI:BI)</f>
        <v>1246.1099999999999</v>
      </c>
      <c r="BK129" s="46">
        <f>SUMIF(DRE!$A:$A,'Base CF'!$B129,DRE!BJ:BJ)</f>
        <v>1250</v>
      </c>
      <c r="BL129" s="46">
        <f>SUMIF(DRE!$A:$A,'Base CF'!$B129,DRE!BK:BK)</f>
        <v>1250</v>
      </c>
      <c r="BM129" s="46">
        <f>SUMIF(DRE!$A:$A,'Base CF'!$B129,DRE!BL:BL)</f>
        <v>1250</v>
      </c>
      <c r="BN129" s="46">
        <f>SUMIF(DRE!$A:$A,'Base CF'!$B129,DRE!BM:BM)</f>
        <v>1250</v>
      </c>
      <c r="BO129" s="46">
        <f>SUMIF(DRE!$A:$A,'Base CF'!$B129,DRE!BN:BN)</f>
        <v>1250</v>
      </c>
      <c r="BP129" s="46">
        <f>SUMIF(DRE!$A:$A,'Base CF'!$B129,DRE!BO:BO)</f>
        <v>1250</v>
      </c>
      <c r="BQ129" s="46">
        <f>SUMIF(DRE!$A:$A,'Base CF'!$B129,DRE!BP:BP)</f>
        <v>1250</v>
      </c>
      <c r="BR129" s="46">
        <f>SUMIF(DRE!$A:$A,'Base CF'!$B129,DRE!BQ:BQ)</f>
        <v>1250</v>
      </c>
      <c r="BS129" s="46">
        <f>SUMIF(DRE!$A:$A,'Base CF'!$B129,DRE!BR:BR)</f>
        <v>1250</v>
      </c>
      <c r="BT129" s="46">
        <f>SUMIF(DRE!$A:$A,'Base CF'!$B129,DRE!BS:BS)</f>
        <v>1250</v>
      </c>
      <c r="BU129" s="46">
        <f>SUMIF(DRE!$A:$A,'Base CF'!$B129,DRE!BT:BT)</f>
        <v>1250</v>
      </c>
      <c r="BV129" s="46">
        <f>SUMIF(DRE!$A:$A,'Base CF'!$B129,DRE!BU:BU)</f>
        <v>1250</v>
      </c>
      <c r="BW129" s="46">
        <f>SUMIF(DRE!$A:$A,'Base CF'!$B129,DRE!BV:BV)</f>
        <v>1250</v>
      </c>
      <c r="BX129" s="46">
        <f>SUMIF(DRE!$A:$A,'Base CF'!$B129,DRE!BW:BW)</f>
        <v>1250</v>
      </c>
      <c r="BY129" s="46">
        <f>SUMIF(DRE!$A:$A,'Base CF'!$B129,DRE!BX:BX)</f>
        <v>1250</v>
      </c>
      <c r="BZ129" s="46">
        <f>SUMIF(DRE!$A:$A,'Base CF'!$B129,DRE!BY:BY)</f>
        <v>1250</v>
      </c>
      <c r="CA129" s="46">
        <f>SUMIF(DRE!$A:$A,'Base CF'!$B129,DRE!BZ:BZ)</f>
        <v>1250</v>
      </c>
      <c r="CB129" s="46">
        <f>SUMIF(DRE!$A:$A,'Base CF'!$B129,DRE!CA:CA)</f>
        <v>1250</v>
      </c>
      <c r="CC129" s="46">
        <f>SUMIF(DRE!$A:$A,'Base CF'!$B129,DRE!CB:CB)</f>
        <v>1250</v>
      </c>
      <c r="CD129" s="46">
        <f>SUMIF(DRE!$A:$A,'Base CF'!$B129,DRE!CC:CC)</f>
        <v>1250</v>
      </c>
      <c r="CE129" s="46">
        <f>SUMIF(DRE!$A:$A,'Base CF'!$B129,DRE!CD:CD)</f>
        <v>1250</v>
      </c>
      <c r="CF129" s="46">
        <f>SUMIF(DRE!$A:$A,'Base CF'!$B129,DRE!CE:CE)</f>
        <v>1250</v>
      </c>
      <c r="CG129" s="46">
        <f>SUMIF(DRE!$A:$A,'Base CF'!$B129,DRE!CF:CF)</f>
        <v>1250</v>
      </c>
      <c r="CH129" s="46">
        <f>SUMIF(DRE!$A:$A,'Base CF'!$B129,DRE!CG:CG)</f>
        <v>1250</v>
      </c>
      <c r="CI129" s="46">
        <f>SUMIF(DRE!$A:$A,'Base CF'!$B129,DRE!CH:CH)</f>
        <v>1250</v>
      </c>
      <c r="CJ129" s="46">
        <f>SUMIF(DRE!$A:$A,'Base CF'!$B129,DRE!CI:CI)</f>
        <v>1250</v>
      </c>
      <c r="CK129" s="46">
        <f>SUMIF(DRE!$A:$A,'Base CF'!$B129,DRE!CJ:CJ)</f>
        <v>1250</v>
      </c>
      <c r="CL129" s="46">
        <f>SUMIF(DRE!$A:$A,'Base CF'!$B129,DRE!CK:CK)</f>
        <v>1250</v>
      </c>
      <c r="CM129" s="46">
        <f>SUMIF(DRE!$A:$A,'Base CF'!$B129,DRE!CL:CL)</f>
        <v>1250</v>
      </c>
      <c r="CN129" s="46">
        <f>SUMIF(DRE!$A:$A,'Base CF'!$B129,DRE!CM:CM)</f>
        <v>1250</v>
      </c>
      <c r="CO129" s="46">
        <f>SUMIF(DRE!$A:$A,'Base CF'!$B129,DRE!CN:CN)</f>
        <v>1250</v>
      </c>
      <c r="CP129" s="46">
        <f>SUMIF(DRE!$A:$A,'Base CF'!$B129,DRE!CO:CO)</f>
        <v>1250</v>
      </c>
      <c r="CQ129" s="46">
        <f>SUMIF(DRE!$A:$A,'Base CF'!$B129,DRE!CP:CP)</f>
        <v>1250</v>
      </c>
      <c r="CR129" s="46">
        <f>SUMIF(DRE!$A:$A,'Base CF'!$B129,DRE!CQ:CQ)</f>
        <v>1250</v>
      </c>
      <c r="CS129" s="46">
        <f>SUMIF(DRE!$A:$A,'Base CF'!$B129,DRE!CR:CR)</f>
        <v>1250</v>
      </c>
      <c r="CT129" s="46">
        <f>SUMIF(DRE!$A:$A,'Base CF'!$B129,DRE!CS:CS)</f>
        <v>1250</v>
      </c>
      <c r="CU129" s="46">
        <f>SUMIF(DRE!$A:$A,'Base CF'!$B129,DRE!CT:CT)</f>
        <v>1250</v>
      </c>
      <c r="CV129" s="46">
        <f>SUMIF(DRE!$A:$A,'Base CF'!$B129,DRE!CU:CU)</f>
        <v>1250</v>
      </c>
      <c r="CW129" s="46">
        <f>SUMIF(DRE!$A:$A,'Base CF'!$B129,DRE!CV:CV)</f>
        <v>1250</v>
      </c>
      <c r="CX129" s="46">
        <f>SUMIF(DRE!$A:$A,'Base CF'!$B129,DRE!CW:CW)</f>
        <v>1250</v>
      </c>
      <c r="CY129" s="46">
        <f>SUMIF(DRE!$A:$A,'Base CF'!$B129,DRE!CX:CX)</f>
        <v>1250</v>
      </c>
      <c r="CZ129" s="46">
        <f>SUMIF(DRE!$A:$A,'Base CF'!$B129,DRE!CY:CY)</f>
        <v>1250</v>
      </c>
      <c r="DA129" s="46">
        <f>SUMIF(DRE!$A:$A,'Base CF'!$B129,DRE!CZ:CZ)</f>
        <v>1250</v>
      </c>
      <c r="DB129" s="46">
        <f>SUMIF(DRE!$A:$A,'Base CF'!$B129,DRE!DA:DA)</f>
        <v>1250</v>
      </c>
      <c r="DC129" s="46">
        <f>SUMIF(DRE!$A:$A,'Base CF'!$B129,DRE!DB:DB)</f>
        <v>1250</v>
      </c>
      <c r="DD129" s="46">
        <f>SUMIF(DRE!$A:$A,'Base CF'!$B129,DRE!DC:DC)</f>
        <v>1250</v>
      </c>
      <c r="DE129" s="46">
        <f>SUMIF(DRE!$A:$A,'Base CF'!$B129,DRE!DD:DD)</f>
        <v>1250</v>
      </c>
      <c r="DF129" s="46">
        <f>SUMIF(DRE!$A:$A,'Base CF'!$B129,DRE!DE:DE)</f>
        <v>1250</v>
      </c>
    </row>
    <row r="130" spans="2:110" outlineLevel="1">
      <c r="B130" s="37" t="s">
        <v>224</v>
      </c>
      <c r="C130" s="46">
        <f>SUMIF(DRE!$A:$A,'Base CF'!$B130,DRE!B:B)</f>
        <v>12720</v>
      </c>
      <c r="D130" s="46">
        <f>SUMIF(DRE!$A:$A,'Base CF'!$B130,DRE!C:C)</f>
        <v>3580</v>
      </c>
      <c r="E130" s="46">
        <f>SUMIF(DRE!$A:$A,'Base CF'!$B130,DRE!D:D)</f>
        <v>36908.5</v>
      </c>
      <c r="F130" s="46">
        <f>SUMIF(DRE!$A:$A,'Base CF'!$B130,DRE!E:E)</f>
        <v>10539</v>
      </c>
      <c r="G130" s="46">
        <f>SUMIF(DRE!$A:$A,'Base CF'!$B130,DRE!F:F)</f>
        <v>17916.09</v>
      </c>
      <c r="H130" s="46">
        <f>SUMIF(DRE!$A:$A,'Base CF'!$B130,DRE!G:G)</f>
        <v>43396.28</v>
      </c>
      <c r="I130" s="46">
        <f>SUMIF(DRE!$A:$A,'Base CF'!$B130,DRE!H:H)</f>
        <v>135344.21</v>
      </c>
      <c r="J130" s="46">
        <f>SUMIF(DRE!$A:$A,'Base CF'!$B130,DRE!I:I)</f>
        <v>29674.89</v>
      </c>
      <c r="K130" s="46">
        <f>SUMIF(DRE!$A:$A,'Base CF'!$B130,DRE!J:J)</f>
        <v>20182.490000000002</v>
      </c>
      <c r="L130" s="46">
        <f>SUMIF(DRE!$A:$A,'Base CF'!$B130,DRE!K:K)</f>
        <v>18584.29</v>
      </c>
      <c r="M130" s="46">
        <f>SUMIF(DRE!$A:$A,'Base CF'!$B130,DRE!L:L)</f>
        <v>56192.130000000012</v>
      </c>
      <c r="N130" s="46">
        <f>SUMIF(DRE!$A:$A,'Base CF'!$B130,DRE!M:M)</f>
        <v>50755.64</v>
      </c>
      <c r="O130" s="46">
        <f>SUMIF(DRE!$A:$A,'Base CF'!$B130,DRE!N:N)</f>
        <v>41591.97</v>
      </c>
      <c r="P130" s="46">
        <f>SUMIF(DRE!$A:$A,'Base CF'!$B130,DRE!O:O)</f>
        <v>42553.52</v>
      </c>
      <c r="Q130" s="46">
        <f>SUMIF(DRE!$A:$A,'Base CF'!$B130,DRE!P:P)</f>
        <v>50036.66</v>
      </c>
      <c r="R130" s="46">
        <f>SUMIF(DRE!$A:$A,'Base CF'!$B130,DRE!Q:Q)</f>
        <v>59967.799999999996</v>
      </c>
      <c r="S130" s="46">
        <f>SUMIF(DRE!$A:$A,'Base CF'!$B130,DRE!R:R)</f>
        <v>36344.58</v>
      </c>
      <c r="T130" s="46">
        <f>SUMIF(DRE!$A:$A,'Base CF'!$B130,DRE!S:S)</f>
        <v>35590</v>
      </c>
      <c r="U130" s="46">
        <f>SUMIF(DRE!$A:$A,'Base CF'!$B130,DRE!T:T)</f>
        <v>41099.06</v>
      </c>
      <c r="V130" s="46">
        <f>SUMIF(DRE!$A:$A,'Base CF'!$B130,DRE!U:U)</f>
        <v>66732.48000000001</v>
      </c>
      <c r="W130" s="46">
        <f>SUMIF(DRE!$A:$A,'Base CF'!$B130,DRE!V:V)</f>
        <v>98541.81</v>
      </c>
      <c r="X130" s="46">
        <f>SUMIF(DRE!$A:$A,'Base CF'!$B130,DRE!W:W)</f>
        <v>123752.52</v>
      </c>
      <c r="Y130" s="46">
        <f>SUMIF(DRE!$A:$A,'Base CF'!$B130,DRE!X:X)</f>
        <v>164677.78</v>
      </c>
      <c r="Z130" s="46">
        <f>SUMIF(DRE!$A:$A,'Base CF'!$B130,DRE!Y:Y)</f>
        <v>196414.7</v>
      </c>
      <c r="AA130" s="46">
        <f>SUMIF(DRE!$A:$A,'Base CF'!$B130,DRE!Z:Z)</f>
        <v>158133.46999999997</v>
      </c>
      <c r="AB130" s="46">
        <f>SUMIF(DRE!$A:$A,'Base CF'!$B130,DRE!AA:AA)</f>
        <v>40940.31</v>
      </c>
      <c r="AC130" s="46">
        <f>SUMIF(DRE!$A:$A,'Base CF'!$B130,DRE!AB:AB)</f>
        <v>97985.169999999984</v>
      </c>
      <c r="AD130" s="46">
        <f>SUMIF(DRE!$A:$A,'Base CF'!$B130,DRE!AC:AC)</f>
        <v>60284.65</v>
      </c>
      <c r="AE130" s="46">
        <f>SUMIF(DRE!$A:$A,'Base CF'!$B130,DRE!AD:AD)</f>
        <v>95193.260000000024</v>
      </c>
      <c r="AF130" s="46">
        <f>SUMIF(DRE!$A:$A,'Base CF'!$B130,DRE!AE:AE)</f>
        <v>65677.100000000006</v>
      </c>
      <c r="AG130" s="46">
        <f>SUMIF(DRE!$A:$A,'Base CF'!$B130,DRE!AF:AF)</f>
        <v>221479.63</v>
      </c>
      <c r="AH130" s="46">
        <f>SUMIF(DRE!$A:$A,'Base CF'!$B130,DRE!AG:AG)</f>
        <v>45628.15</v>
      </c>
      <c r="AI130" s="46">
        <f>SUMIF(DRE!$A:$A,'Base CF'!$B130,DRE!AH:AH)</f>
        <v>555574.17000000004</v>
      </c>
      <c r="AJ130" s="46">
        <f>SUMIF(DRE!$A:$A,'Base CF'!$B130,DRE!AI:AI)</f>
        <v>46560.3</v>
      </c>
      <c r="AK130" s="46">
        <f>SUMIF(DRE!$A:$A,'Base CF'!$B130,DRE!AJ:AJ)</f>
        <v>344101.54000000004</v>
      </c>
      <c r="AL130" s="46">
        <f>SUMIF(DRE!$A:$A,'Base CF'!$B130,DRE!AK:AK)</f>
        <v>410027.85</v>
      </c>
      <c r="AM130" s="46">
        <f>SUMIF(DRE!$A:$A,'Base CF'!$B130,DRE!AL:AL)</f>
        <v>-33494.04</v>
      </c>
      <c r="AN130" s="46">
        <f>SUMIF(DRE!$A:$A,'Base CF'!$B130,DRE!AM:AM)</f>
        <v>-17422.560000000001</v>
      </c>
      <c r="AO130" s="46">
        <f>SUMIF(DRE!$A:$A,'Base CF'!$B130,DRE!AN:AN)</f>
        <v>183288.56</v>
      </c>
      <c r="AP130" s="46">
        <f>SUMIF(DRE!$A:$A,'Base CF'!$B130,DRE!AO:AO)</f>
        <v>72230.73</v>
      </c>
      <c r="AQ130" s="46">
        <f>SUMIF(DRE!$A:$A,'Base CF'!$B130,DRE!AP:AP)</f>
        <v>20986.27</v>
      </c>
      <c r="AR130" s="46">
        <f>SUMIF(DRE!$A:$A,'Base CF'!$B130,DRE!AQ:AQ)</f>
        <v>19463.27</v>
      </c>
      <c r="AS130" s="46">
        <f>SUMIF(DRE!$A:$A,'Base CF'!$B130,DRE!AR:AR)</f>
        <v>79155.56</v>
      </c>
      <c r="AT130" s="46">
        <f>SUMIF(DRE!$A:$A,'Base CF'!$B130,DRE!AS:AS)</f>
        <v>57165.04</v>
      </c>
      <c r="AU130" s="46">
        <f>SUMIF(DRE!$A:$A,'Base CF'!$B130,DRE!AT:AT)</f>
        <v>27482.1</v>
      </c>
      <c r="AV130" s="46">
        <f>SUMIF(DRE!$A:$A,'Base CF'!$B130,DRE!AU:AU)</f>
        <v>71657.179999999993</v>
      </c>
      <c r="AW130" s="46">
        <f>SUMIF(DRE!$A:$A,'Base CF'!$B130,DRE!AV:AV)</f>
        <v>37177.089999999997</v>
      </c>
      <c r="AX130" s="46">
        <f>SUMIF(DRE!$A:$A,'Base CF'!$B130,DRE!AW:AW)</f>
        <v>83987.45</v>
      </c>
      <c r="AY130" s="46">
        <f>SUMIF(DRE!$A:$A,'Base CF'!$B130,DRE!AX:AX)</f>
        <v>18177.990000000002</v>
      </c>
      <c r="AZ130" s="46">
        <f>SUMIF(DRE!$A:$A,'Base CF'!$B130,DRE!AY:AY)</f>
        <v>81174.789999999994</v>
      </c>
      <c r="BA130" s="46">
        <f>SUMIF(DRE!$A:$A,'Base CF'!$B130,DRE!AZ:AZ)</f>
        <v>37987.279999999999</v>
      </c>
      <c r="BB130" s="46">
        <f>SUMIF(DRE!$A:$A,'Base CF'!$B130,DRE!BA:BA)</f>
        <v>219970.87</v>
      </c>
      <c r="BC130" s="46">
        <f>SUMIF(DRE!$A:$A,'Base CF'!$B130,DRE!BB:BB)</f>
        <v>200216.69</v>
      </c>
      <c r="BD130" s="46">
        <f>SUMIF(DRE!$A:$A,'Base CF'!$B130,DRE!BC:BC)</f>
        <v>187829.04</v>
      </c>
      <c r="BE130" s="46">
        <f>SUMIF(DRE!$A:$A,'Base CF'!$B130,DRE!BD:BD)</f>
        <v>378895.02</v>
      </c>
      <c r="BF130" s="46">
        <f>SUMIF(DRE!$A:$A,'Base CF'!$B130,DRE!BE:BE)</f>
        <v>316919.56</v>
      </c>
      <c r="BG130" s="46">
        <f>SUMIF(DRE!$A:$A,'Base CF'!$B130,DRE!BF:BF)</f>
        <v>0</v>
      </c>
      <c r="BH130" s="46">
        <f>SUMIF(DRE!$A:$A,'Base CF'!$B130,DRE!BG:BG)</f>
        <v>0</v>
      </c>
      <c r="BI130" s="46">
        <f>SUMIF(DRE!$A:$A,'Base CF'!$B130,DRE!BH:BH)</f>
        <v>0</v>
      </c>
      <c r="BJ130" s="46">
        <f>SUMIF(DRE!$A:$A,'Base CF'!$B130,DRE!BI:BI)</f>
        <v>0</v>
      </c>
      <c r="BK130" s="46">
        <f>SUMIF(DRE!$A:$A,'Base CF'!$B130,DRE!BJ:BJ)</f>
        <v>0</v>
      </c>
      <c r="BL130" s="46">
        <f>SUMIF(DRE!$A:$A,'Base CF'!$B130,DRE!BK:BK)</f>
        <v>0</v>
      </c>
      <c r="BM130" s="46">
        <f>SUMIF(DRE!$A:$A,'Base CF'!$B130,DRE!BL:BL)</f>
        <v>0</v>
      </c>
      <c r="BN130" s="46">
        <f>SUMIF(DRE!$A:$A,'Base CF'!$B130,DRE!BM:BM)</f>
        <v>0</v>
      </c>
      <c r="BO130" s="46">
        <f>SUMIF(DRE!$A:$A,'Base CF'!$B130,DRE!BN:BN)</f>
        <v>0</v>
      </c>
      <c r="BP130" s="46">
        <f>SUMIF(DRE!$A:$A,'Base CF'!$B130,DRE!BO:BO)</f>
        <v>0</v>
      </c>
      <c r="BQ130" s="46">
        <f>SUMIF(DRE!$A:$A,'Base CF'!$B130,DRE!BP:BP)</f>
        <v>0</v>
      </c>
      <c r="BR130" s="46">
        <f>SUMIF(DRE!$A:$A,'Base CF'!$B130,DRE!BQ:BQ)</f>
        <v>0</v>
      </c>
      <c r="BS130" s="46">
        <f>SUMIF(DRE!$A:$A,'Base CF'!$B130,DRE!BR:BR)</f>
        <v>0</v>
      </c>
      <c r="BT130" s="46">
        <f>SUMIF(DRE!$A:$A,'Base CF'!$B130,DRE!BS:BS)</f>
        <v>0</v>
      </c>
      <c r="BU130" s="46">
        <f>SUMIF(DRE!$A:$A,'Base CF'!$B130,DRE!BT:BT)</f>
        <v>0</v>
      </c>
      <c r="BV130" s="46">
        <f>SUMIF(DRE!$A:$A,'Base CF'!$B130,DRE!BU:BU)</f>
        <v>0</v>
      </c>
      <c r="BW130" s="46">
        <f>SUMIF(DRE!$A:$A,'Base CF'!$B130,DRE!BV:BV)</f>
        <v>0</v>
      </c>
      <c r="BX130" s="46">
        <f>SUMIF(DRE!$A:$A,'Base CF'!$B130,DRE!BW:BW)</f>
        <v>0</v>
      </c>
      <c r="BY130" s="46">
        <f>SUMIF(DRE!$A:$A,'Base CF'!$B130,DRE!BX:BX)</f>
        <v>0</v>
      </c>
      <c r="BZ130" s="46">
        <f>SUMIF(DRE!$A:$A,'Base CF'!$B130,DRE!BY:BY)</f>
        <v>0</v>
      </c>
      <c r="CA130" s="46">
        <f>SUMIF(DRE!$A:$A,'Base CF'!$B130,DRE!BZ:BZ)</f>
        <v>0</v>
      </c>
      <c r="CB130" s="46">
        <f>SUMIF(DRE!$A:$A,'Base CF'!$B130,DRE!CA:CA)</f>
        <v>0</v>
      </c>
      <c r="CC130" s="46">
        <f>SUMIF(DRE!$A:$A,'Base CF'!$B130,DRE!CB:CB)</f>
        <v>0</v>
      </c>
      <c r="CD130" s="46">
        <f>SUMIF(DRE!$A:$A,'Base CF'!$B130,DRE!CC:CC)</f>
        <v>0</v>
      </c>
      <c r="CE130" s="46">
        <f>SUMIF(DRE!$A:$A,'Base CF'!$B130,DRE!CD:CD)</f>
        <v>0</v>
      </c>
      <c r="CF130" s="46">
        <f>SUMIF(DRE!$A:$A,'Base CF'!$B130,DRE!CE:CE)</f>
        <v>0</v>
      </c>
      <c r="CG130" s="46">
        <f>SUMIF(DRE!$A:$A,'Base CF'!$B130,DRE!CF:CF)</f>
        <v>0</v>
      </c>
      <c r="CH130" s="46">
        <f>SUMIF(DRE!$A:$A,'Base CF'!$B130,DRE!CG:CG)</f>
        <v>0</v>
      </c>
      <c r="CI130" s="46">
        <f>SUMIF(DRE!$A:$A,'Base CF'!$B130,DRE!CH:CH)</f>
        <v>0</v>
      </c>
      <c r="CJ130" s="46">
        <f>SUMIF(DRE!$A:$A,'Base CF'!$B130,DRE!CI:CI)</f>
        <v>0</v>
      </c>
      <c r="CK130" s="46">
        <f>SUMIF(DRE!$A:$A,'Base CF'!$B130,DRE!CJ:CJ)</f>
        <v>0</v>
      </c>
      <c r="CL130" s="46">
        <f>SUMIF(DRE!$A:$A,'Base CF'!$B130,DRE!CK:CK)</f>
        <v>0</v>
      </c>
      <c r="CM130" s="46">
        <f>SUMIF(DRE!$A:$A,'Base CF'!$B130,DRE!CL:CL)</f>
        <v>0</v>
      </c>
      <c r="CN130" s="46">
        <f>SUMIF(DRE!$A:$A,'Base CF'!$B130,DRE!CM:CM)</f>
        <v>0</v>
      </c>
      <c r="CO130" s="46">
        <f>SUMIF(DRE!$A:$A,'Base CF'!$B130,DRE!CN:CN)</f>
        <v>0</v>
      </c>
      <c r="CP130" s="46">
        <f>SUMIF(DRE!$A:$A,'Base CF'!$B130,DRE!CO:CO)</f>
        <v>0</v>
      </c>
      <c r="CQ130" s="46">
        <f>SUMIF(DRE!$A:$A,'Base CF'!$B130,DRE!CP:CP)</f>
        <v>0</v>
      </c>
      <c r="CR130" s="46">
        <f>SUMIF(DRE!$A:$A,'Base CF'!$B130,DRE!CQ:CQ)</f>
        <v>0</v>
      </c>
      <c r="CS130" s="46">
        <f>SUMIF(DRE!$A:$A,'Base CF'!$B130,DRE!CR:CR)</f>
        <v>0</v>
      </c>
      <c r="CT130" s="46">
        <f>SUMIF(DRE!$A:$A,'Base CF'!$B130,DRE!CS:CS)</f>
        <v>0</v>
      </c>
      <c r="CU130" s="46">
        <f>SUMIF(DRE!$A:$A,'Base CF'!$B130,DRE!CT:CT)</f>
        <v>0</v>
      </c>
      <c r="CV130" s="46">
        <f>SUMIF(DRE!$A:$A,'Base CF'!$B130,DRE!CU:CU)</f>
        <v>0</v>
      </c>
      <c r="CW130" s="46">
        <f>SUMIF(DRE!$A:$A,'Base CF'!$B130,DRE!CV:CV)</f>
        <v>0</v>
      </c>
      <c r="CX130" s="46">
        <f>SUMIF(DRE!$A:$A,'Base CF'!$B130,DRE!CW:CW)</f>
        <v>0</v>
      </c>
      <c r="CY130" s="46">
        <f>SUMIF(DRE!$A:$A,'Base CF'!$B130,DRE!CX:CX)</f>
        <v>0</v>
      </c>
      <c r="CZ130" s="46">
        <f>SUMIF(DRE!$A:$A,'Base CF'!$B130,DRE!CY:CY)</f>
        <v>0</v>
      </c>
      <c r="DA130" s="46">
        <f>SUMIF(DRE!$A:$A,'Base CF'!$B130,DRE!CZ:CZ)</f>
        <v>0</v>
      </c>
      <c r="DB130" s="46">
        <f>SUMIF(DRE!$A:$A,'Base CF'!$B130,DRE!DA:DA)</f>
        <v>0</v>
      </c>
      <c r="DC130" s="46">
        <f>SUMIF(DRE!$A:$A,'Base CF'!$B130,DRE!DB:DB)</f>
        <v>0</v>
      </c>
      <c r="DD130" s="46">
        <f>SUMIF(DRE!$A:$A,'Base CF'!$B130,DRE!DC:DC)</f>
        <v>0</v>
      </c>
      <c r="DE130" s="46">
        <f>SUMIF(DRE!$A:$A,'Base CF'!$B130,DRE!DD:DD)</f>
        <v>0</v>
      </c>
      <c r="DF130" s="46">
        <f>SUMIF(DRE!$A:$A,'Base CF'!$B130,DRE!DE:DE)</f>
        <v>0</v>
      </c>
    </row>
    <row r="131" spans="2:110" outlineLevel="1">
      <c r="B131" s="37" t="s">
        <v>222</v>
      </c>
      <c r="C131" s="46">
        <f>SUMIF(DRE!$A:$A,'Base CF'!$B131,DRE!B:B)</f>
        <v>0</v>
      </c>
      <c r="D131" s="46">
        <f>SUMIF(DRE!$A:$A,'Base CF'!$B131,DRE!C:C)</f>
        <v>0</v>
      </c>
      <c r="E131" s="46">
        <f>SUMIF(DRE!$A:$A,'Base CF'!$B131,DRE!D:D)</f>
        <v>0</v>
      </c>
      <c r="F131" s="46">
        <f>SUMIF(DRE!$A:$A,'Base CF'!$B131,DRE!E:E)</f>
        <v>0</v>
      </c>
      <c r="G131" s="46">
        <f>SUMIF(DRE!$A:$A,'Base CF'!$B131,DRE!F:F)</f>
        <v>0</v>
      </c>
      <c r="H131" s="46">
        <f>SUMIF(DRE!$A:$A,'Base CF'!$B131,DRE!G:G)</f>
        <v>0</v>
      </c>
      <c r="I131" s="46">
        <f>SUMIF(DRE!$A:$A,'Base CF'!$B131,DRE!H:H)</f>
        <v>0</v>
      </c>
      <c r="J131" s="46">
        <f>SUMIF(DRE!$A:$A,'Base CF'!$B131,DRE!I:I)</f>
        <v>0</v>
      </c>
      <c r="K131" s="46">
        <f>SUMIF(DRE!$A:$A,'Base CF'!$B131,DRE!J:J)</f>
        <v>0</v>
      </c>
      <c r="L131" s="46">
        <f>SUMIF(DRE!$A:$A,'Base CF'!$B131,DRE!K:K)</f>
        <v>0</v>
      </c>
      <c r="M131" s="46">
        <f>SUMIF(DRE!$A:$A,'Base CF'!$B131,DRE!L:L)</f>
        <v>0</v>
      </c>
      <c r="N131" s="46">
        <f>SUMIF(DRE!$A:$A,'Base CF'!$B131,DRE!M:M)</f>
        <v>0</v>
      </c>
      <c r="O131" s="46">
        <f>SUMIF(DRE!$A:$A,'Base CF'!$B131,DRE!N:N)</f>
        <v>0</v>
      </c>
      <c r="P131" s="46">
        <f>SUMIF(DRE!$A:$A,'Base CF'!$B131,DRE!O:O)</f>
        <v>0</v>
      </c>
      <c r="Q131" s="46">
        <f>SUMIF(DRE!$A:$A,'Base CF'!$B131,DRE!P:P)</f>
        <v>0</v>
      </c>
      <c r="R131" s="46">
        <f>SUMIF(DRE!$A:$A,'Base CF'!$B131,DRE!Q:Q)</f>
        <v>0</v>
      </c>
      <c r="S131" s="46">
        <f>SUMIF(DRE!$A:$A,'Base CF'!$B131,DRE!R:R)</f>
        <v>0</v>
      </c>
      <c r="T131" s="46">
        <f>SUMIF(DRE!$A:$A,'Base CF'!$B131,DRE!S:S)</f>
        <v>0</v>
      </c>
      <c r="U131" s="46">
        <f>SUMIF(DRE!$A:$A,'Base CF'!$B131,DRE!T:T)</f>
        <v>0</v>
      </c>
      <c r="V131" s="46">
        <f>SUMIF(DRE!$A:$A,'Base CF'!$B131,DRE!U:U)</f>
        <v>0</v>
      </c>
      <c r="W131" s="46">
        <f>SUMIF(DRE!$A:$A,'Base CF'!$B131,DRE!V:V)</f>
        <v>0</v>
      </c>
      <c r="X131" s="46">
        <f>SUMIF(DRE!$A:$A,'Base CF'!$B131,DRE!W:W)</f>
        <v>0</v>
      </c>
      <c r="Y131" s="46">
        <f>SUMIF(DRE!$A:$A,'Base CF'!$B131,DRE!X:X)</f>
        <v>0</v>
      </c>
      <c r="Z131" s="46">
        <f>SUMIF(DRE!$A:$A,'Base CF'!$B131,DRE!Y:Y)</f>
        <v>0</v>
      </c>
      <c r="AA131" s="46">
        <f>SUMIF(DRE!$A:$A,'Base CF'!$B131,DRE!Z:Z)</f>
        <v>0</v>
      </c>
      <c r="AB131" s="46">
        <f>SUMIF(DRE!$A:$A,'Base CF'!$B131,DRE!AA:AA)</f>
        <v>0</v>
      </c>
      <c r="AC131" s="46">
        <f>SUMIF(DRE!$A:$A,'Base CF'!$B131,DRE!AB:AB)</f>
        <v>0</v>
      </c>
      <c r="AD131" s="46">
        <f>SUMIF(DRE!$A:$A,'Base CF'!$B131,DRE!AC:AC)</f>
        <v>0</v>
      </c>
      <c r="AE131" s="46">
        <f>SUMIF(DRE!$A:$A,'Base CF'!$B131,DRE!AD:AD)</f>
        <v>0</v>
      </c>
      <c r="AF131" s="46">
        <f>SUMIF(DRE!$A:$A,'Base CF'!$B131,DRE!AE:AE)</f>
        <v>0</v>
      </c>
      <c r="AG131" s="46">
        <f>SUMIF(DRE!$A:$A,'Base CF'!$B131,DRE!AF:AF)</f>
        <v>1328.85</v>
      </c>
      <c r="AH131" s="46">
        <f>SUMIF(DRE!$A:$A,'Base CF'!$B131,DRE!AG:AG)</f>
        <v>0</v>
      </c>
      <c r="AI131" s="46">
        <f>SUMIF(DRE!$A:$A,'Base CF'!$B131,DRE!AH:AH)</f>
        <v>292.31</v>
      </c>
      <c r="AJ131" s="46">
        <f>SUMIF(DRE!$A:$A,'Base CF'!$B131,DRE!AI:AI)</f>
        <v>15.28000000000003</v>
      </c>
      <c r="AK131" s="46">
        <f>SUMIF(DRE!$A:$A,'Base CF'!$B131,DRE!AJ:AJ)</f>
        <v>15.28</v>
      </c>
      <c r="AL131" s="46">
        <f>SUMIF(DRE!$A:$A,'Base CF'!$B131,DRE!AK:AK)</f>
        <v>15.28</v>
      </c>
      <c r="AM131" s="46">
        <f>SUMIF(DRE!$A:$A,'Base CF'!$B131,DRE!AL:AL)</f>
        <v>39.22</v>
      </c>
      <c r="AN131" s="46">
        <f>SUMIF(DRE!$A:$A,'Base CF'!$B131,DRE!AM:AM)</f>
        <v>0</v>
      </c>
      <c r="AO131" s="46">
        <f>SUMIF(DRE!$A:$A,'Base CF'!$B131,DRE!AN:AN)</f>
        <v>0</v>
      </c>
      <c r="AP131" s="46">
        <f>SUMIF(DRE!$A:$A,'Base CF'!$B131,DRE!AO:AO)</f>
        <v>0</v>
      </c>
      <c r="AQ131" s="46">
        <f>SUMIF(DRE!$A:$A,'Base CF'!$B131,DRE!AP:AP)</f>
        <v>0</v>
      </c>
      <c r="AR131" s="46">
        <f>SUMIF(DRE!$A:$A,'Base CF'!$B131,DRE!AQ:AQ)</f>
        <v>20.56</v>
      </c>
      <c r="AS131" s="46">
        <f>SUMIF(DRE!$A:$A,'Base CF'!$B131,DRE!AR:AR)</f>
        <v>22.87</v>
      </c>
      <c r="AT131" s="46">
        <f>SUMIF(DRE!$A:$A,'Base CF'!$B131,DRE!AS:AS)</f>
        <v>18.25</v>
      </c>
      <c r="AU131" s="46">
        <f>SUMIF(DRE!$A:$A,'Base CF'!$B131,DRE!AT:AT)</f>
        <v>18.25</v>
      </c>
      <c r="AV131" s="46">
        <f>SUMIF(DRE!$A:$A,'Base CF'!$B131,DRE!AU:AU)</f>
        <v>18.25</v>
      </c>
      <c r="AW131" s="46">
        <f>SUMIF(DRE!$A:$A,'Base CF'!$B131,DRE!AV:AV)</f>
        <v>18.25</v>
      </c>
      <c r="AX131" s="46">
        <f>SUMIF(DRE!$A:$A,'Base CF'!$B131,DRE!AW:AW)</f>
        <v>18.25</v>
      </c>
      <c r="AY131" s="46">
        <f>SUMIF(DRE!$A:$A,'Base CF'!$B131,DRE!AX:AX)</f>
        <v>18.25</v>
      </c>
      <c r="AZ131" s="46">
        <f>SUMIF(DRE!$A:$A,'Base CF'!$B131,DRE!AY:AY)</f>
        <v>18.25</v>
      </c>
      <c r="BA131" s="46">
        <f>SUMIF(DRE!$A:$A,'Base CF'!$B131,DRE!AZ:AZ)</f>
        <v>20.21</v>
      </c>
      <c r="BB131" s="46">
        <f>SUMIF(DRE!$A:$A,'Base CF'!$B131,DRE!BA:BA)</f>
        <v>20.21</v>
      </c>
      <c r="BC131" s="46">
        <f>SUMIF(DRE!$A:$A,'Base CF'!$B131,DRE!BB:BB)</f>
        <v>20.21</v>
      </c>
      <c r="BD131" s="46">
        <f>SUMIF(DRE!$A:$A,'Base CF'!$B131,DRE!BC:BC)</f>
        <v>0</v>
      </c>
      <c r="BE131" s="46">
        <f>SUMIF(DRE!$A:$A,'Base CF'!$B131,DRE!BD:BD)</f>
        <v>639.4</v>
      </c>
      <c r="BF131" s="46">
        <f>SUMIF(DRE!$A:$A,'Base CF'!$B131,DRE!BE:BE)</f>
        <v>0</v>
      </c>
      <c r="BG131" s="46">
        <f>SUMIF(DRE!$A:$A,'Base CF'!$B131,DRE!BF:BF)</f>
        <v>177840</v>
      </c>
      <c r="BH131" s="46">
        <f>SUMIF(DRE!$A:$A,'Base CF'!$B131,DRE!BG:BG)</f>
        <v>54489.68</v>
      </c>
      <c r="BI131" s="46">
        <f>SUMIF(DRE!$A:$A,'Base CF'!$B131,DRE!BH:BH)</f>
        <v>54489.68</v>
      </c>
      <c r="BJ131" s="46">
        <f>SUMIF(DRE!$A:$A,'Base CF'!$B131,DRE!BI:BI)</f>
        <v>272045</v>
      </c>
      <c r="BK131" s="46">
        <f>SUMIF(DRE!$A:$A,'Base CF'!$B131,DRE!BJ:BJ)</f>
        <v>30</v>
      </c>
      <c r="BL131" s="46">
        <f>SUMIF(DRE!$A:$A,'Base CF'!$B131,DRE!BK:BK)</f>
        <v>30</v>
      </c>
      <c r="BM131" s="46">
        <f>SUMIF(DRE!$A:$A,'Base CF'!$B131,DRE!BL:BL)</f>
        <v>30</v>
      </c>
      <c r="BN131" s="46">
        <f>SUMIF(DRE!$A:$A,'Base CF'!$B131,DRE!BM:BM)</f>
        <v>30</v>
      </c>
      <c r="BO131" s="46">
        <f>SUMIF(DRE!$A:$A,'Base CF'!$B131,DRE!BN:BN)</f>
        <v>30</v>
      </c>
      <c r="BP131" s="46">
        <f>SUMIF(DRE!$A:$A,'Base CF'!$B131,DRE!BO:BO)</f>
        <v>30</v>
      </c>
      <c r="BQ131" s="46">
        <f>SUMIF(DRE!$A:$A,'Base CF'!$B131,DRE!BP:BP)</f>
        <v>30</v>
      </c>
      <c r="BR131" s="46">
        <f>SUMIF(DRE!$A:$A,'Base CF'!$B131,DRE!BQ:BQ)</f>
        <v>30</v>
      </c>
      <c r="BS131" s="46">
        <f>SUMIF(DRE!$A:$A,'Base CF'!$B131,DRE!BR:BR)</f>
        <v>30</v>
      </c>
      <c r="BT131" s="46">
        <f>SUMIF(DRE!$A:$A,'Base CF'!$B131,DRE!BS:BS)</f>
        <v>30</v>
      </c>
      <c r="BU131" s="46">
        <f>SUMIF(DRE!$A:$A,'Base CF'!$B131,DRE!BT:BT)</f>
        <v>30</v>
      </c>
      <c r="BV131" s="46">
        <f>SUMIF(DRE!$A:$A,'Base CF'!$B131,DRE!BU:BU)</f>
        <v>30</v>
      </c>
      <c r="BW131" s="46">
        <f>SUMIF(DRE!$A:$A,'Base CF'!$B131,DRE!BV:BV)</f>
        <v>30</v>
      </c>
      <c r="BX131" s="46">
        <f>SUMIF(DRE!$A:$A,'Base CF'!$B131,DRE!BW:BW)</f>
        <v>30</v>
      </c>
      <c r="BY131" s="46">
        <f>SUMIF(DRE!$A:$A,'Base CF'!$B131,DRE!BX:BX)</f>
        <v>30</v>
      </c>
      <c r="BZ131" s="46">
        <f>SUMIF(DRE!$A:$A,'Base CF'!$B131,DRE!BY:BY)</f>
        <v>30</v>
      </c>
      <c r="CA131" s="46">
        <f>SUMIF(DRE!$A:$A,'Base CF'!$B131,DRE!BZ:BZ)</f>
        <v>30</v>
      </c>
      <c r="CB131" s="46">
        <f>SUMIF(DRE!$A:$A,'Base CF'!$B131,DRE!CA:CA)</f>
        <v>30</v>
      </c>
      <c r="CC131" s="46">
        <f>SUMIF(DRE!$A:$A,'Base CF'!$B131,DRE!CB:CB)</f>
        <v>30</v>
      </c>
      <c r="CD131" s="46">
        <f>SUMIF(DRE!$A:$A,'Base CF'!$B131,DRE!CC:CC)</f>
        <v>30</v>
      </c>
      <c r="CE131" s="46">
        <f>SUMIF(DRE!$A:$A,'Base CF'!$B131,DRE!CD:CD)</f>
        <v>30</v>
      </c>
      <c r="CF131" s="46">
        <f>SUMIF(DRE!$A:$A,'Base CF'!$B131,DRE!CE:CE)</f>
        <v>30</v>
      </c>
      <c r="CG131" s="46">
        <f>SUMIF(DRE!$A:$A,'Base CF'!$B131,DRE!CF:CF)</f>
        <v>30</v>
      </c>
      <c r="CH131" s="46">
        <f>SUMIF(DRE!$A:$A,'Base CF'!$B131,DRE!CG:CG)</f>
        <v>30</v>
      </c>
      <c r="CI131" s="46">
        <f>SUMIF(DRE!$A:$A,'Base CF'!$B131,DRE!CH:CH)</f>
        <v>30</v>
      </c>
      <c r="CJ131" s="46">
        <f>SUMIF(DRE!$A:$A,'Base CF'!$B131,DRE!CI:CI)</f>
        <v>30</v>
      </c>
      <c r="CK131" s="46">
        <f>SUMIF(DRE!$A:$A,'Base CF'!$B131,DRE!CJ:CJ)</f>
        <v>30</v>
      </c>
      <c r="CL131" s="46">
        <f>SUMIF(DRE!$A:$A,'Base CF'!$B131,DRE!CK:CK)</f>
        <v>30</v>
      </c>
      <c r="CM131" s="46">
        <f>SUMIF(DRE!$A:$A,'Base CF'!$B131,DRE!CL:CL)</f>
        <v>30</v>
      </c>
      <c r="CN131" s="46">
        <f>SUMIF(DRE!$A:$A,'Base CF'!$B131,DRE!CM:CM)</f>
        <v>30</v>
      </c>
      <c r="CO131" s="46">
        <f>SUMIF(DRE!$A:$A,'Base CF'!$B131,DRE!CN:CN)</f>
        <v>30</v>
      </c>
      <c r="CP131" s="46">
        <f>SUMIF(DRE!$A:$A,'Base CF'!$B131,DRE!CO:CO)</f>
        <v>30</v>
      </c>
      <c r="CQ131" s="46">
        <f>SUMIF(DRE!$A:$A,'Base CF'!$B131,DRE!CP:CP)</f>
        <v>30</v>
      </c>
      <c r="CR131" s="46">
        <f>SUMIF(DRE!$A:$A,'Base CF'!$B131,DRE!CQ:CQ)</f>
        <v>30</v>
      </c>
      <c r="CS131" s="46">
        <f>SUMIF(DRE!$A:$A,'Base CF'!$B131,DRE!CR:CR)</f>
        <v>30</v>
      </c>
      <c r="CT131" s="46">
        <f>SUMIF(DRE!$A:$A,'Base CF'!$B131,DRE!CS:CS)</f>
        <v>30</v>
      </c>
      <c r="CU131" s="46">
        <f>SUMIF(DRE!$A:$A,'Base CF'!$B131,DRE!CT:CT)</f>
        <v>30</v>
      </c>
      <c r="CV131" s="46">
        <f>SUMIF(DRE!$A:$A,'Base CF'!$B131,DRE!CU:CU)</f>
        <v>30</v>
      </c>
      <c r="CW131" s="46">
        <f>SUMIF(DRE!$A:$A,'Base CF'!$B131,DRE!CV:CV)</f>
        <v>30</v>
      </c>
      <c r="CX131" s="46">
        <f>SUMIF(DRE!$A:$A,'Base CF'!$B131,DRE!CW:CW)</f>
        <v>30</v>
      </c>
      <c r="CY131" s="46">
        <f>SUMIF(DRE!$A:$A,'Base CF'!$B131,DRE!CX:CX)</f>
        <v>30</v>
      </c>
      <c r="CZ131" s="46">
        <f>SUMIF(DRE!$A:$A,'Base CF'!$B131,DRE!CY:CY)</f>
        <v>30</v>
      </c>
      <c r="DA131" s="46">
        <f>SUMIF(DRE!$A:$A,'Base CF'!$B131,DRE!CZ:CZ)</f>
        <v>30</v>
      </c>
      <c r="DB131" s="46">
        <f>SUMIF(DRE!$A:$A,'Base CF'!$B131,DRE!DA:DA)</f>
        <v>30</v>
      </c>
      <c r="DC131" s="46">
        <f>SUMIF(DRE!$A:$A,'Base CF'!$B131,DRE!DB:DB)</f>
        <v>30</v>
      </c>
      <c r="DD131" s="46">
        <f>SUMIF(DRE!$A:$A,'Base CF'!$B131,DRE!DC:DC)</f>
        <v>30</v>
      </c>
      <c r="DE131" s="46">
        <f>SUMIF(DRE!$A:$A,'Base CF'!$B131,DRE!DD:DD)</f>
        <v>30</v>
      </c>
      <c r="DF131" s="46">
        <f>SUMIF(DRE!$A:$A,'Base CF'!$B131,DRE!DE:DE)</f>
        <v>30</v>
      </c>
    </row>
    <row r="132" spans="2:110" outlineLevel="1">
      <c r="B132" s="37" t="s">
        <v>262</v>
      </c>
      <c r="C132" s="46">
        <f>SUMIF(DRE!$A:$A,'Base CF'!$B132,DRE!B:B)</f>
        <v>602.64</v>
      </c>
      <c r="D132" s="46">
        <f>SUMIF(DRE!$A:$A,'Base CF'!$B132,DRE!C:C)</f>
        <v>0</v>
      </c>
      <c r="E132" s="46">
        <f>SUMIF(DRE!$A:$A,'Base CF'!$B132,DRE!D:D)</f>
        <v>925.56</v>
      </c>
      <c r="F132" s="46">
        <f>SUMIF(DRE!$A:$A,'Base CF'!$B132,DRE!E:E)</f>
        <v>0</v>
      </c>
      <c r="G132" s="46">
        <f>SUMIF(DRE!$A:$A,'Base CF'!$B132,DRE!F:F)</f>
        <v>0</v>
      </c>
      <c r="H132" s="46">
        <f>SUMIF(DRE!$A:$A,'Base CF'!$B132,DRE!G:G)</f>
        <v>0</v>
      </c>
      <c r="I132" s="46">
        <f>SUMIF(DRE!$A:$A,'Base CF'!$B132,DRE!H:H)</f>
        <v>0</v>
      </c>
      <c r="J132" s="46">
        <f>SUMIF(DRE!$A:$A,'Base CF'!$B132,DRE!I:I)</f>
        <v>0</v>
      </c>
      <c r="K132" s="46">
        <f>SUMIF(DRE!$A:$A,'Base CF'!$B132,DRE!J:J)</f>
        <v>0</v>
      </c>
      <c r="L132" s="46">
        <f>SUMIF(DRE!$A:$A,'Base CF'!$B132,DRE!K:K)</f>
        <v>0</v>
      </c>
      <c r="M132" s="46">
        <f>SUMIF(DRE!$A:$A,'Base CF'!$B132,DRE!L:L)</f>
        <v>0</v>
      </c>
      <c r="N132" s="46">
        <f>SUMIF(DRE!$A:$A,'Base CF'!$B132,DRE!M:M)</f>
        <v>0</v>
      </c>
      <c r="O132" s="46">
        <f>SUMIF(DRE!$A:$A,'Base CF'!$B132,DRE!N:N)</f>
        <v>0</v>
      </c>
      <c r="P132" s="46">
        <f>SUMIF(DRE!$A:$A,'Base CF'!$B132,DRE!O:O)</f>
        <v>0</v>
      </c>
      <c r="Q132" s="46">
        <f>SUMIF(DRE!$A:$A,'Base CF'!$B132,DRE!P:P)</f>
        <v>0</v>
      </c>
      <c r="R132" s="46">
        <f>SUMIF(DRE!$A:$A,'Base CF'!$B132,DRE!Q:Q)</f>
        <v>0</v>
      </c>
      <c r="S132" s="46">
        <f>SUMIF(DRE!$A:$A,'Base CF'!$B132,DRE!R:R)</f>
        <v>0</v>
      </c>
      <c r="T132" s="46">
        <f>SUMIF(DRE!$A:$A,'Base CF'!$B132,DRE!S:S)</f>
        <v>0</v>
      </c>
      <c r="U132" s="46">
        <f>SUMIF(DRE!$A:$A,'Base CF'!$B132,DRE!T:T)</f>
        <v>0</v>
      </c>
      <c r="V132" s="46">
        <f>SUMIF(DRE!$A:$A,'Base CF'!$B132,DRE!U:U)</f>
        <v>0</v>
      </c>
      <c r="W132" s="46">
        <f>SUMIF(DRE!$A:$A,'Base CF'!$B132,DRE!V:V)</f>
        <v>0</v>
      </c>
      <c r="X132" s="46">
        <f>SUMIF(DRE!$A:$A,'Base CF'!$B132,DRE!W:W)</f>
        <v>0</v>
      </c>
      <c r="Y132" s="46">
        <f>SUMIF(DRE!$A:$A,'Base CF'!$B132,DRE!X:X)</f>
        <v>0</v>
      </c>
      <c r="Z132" s="46">
        <f>SUMIF(DRE!$A:$A,'Base CF'!$B132,DRE!Y:Y)</f>
        <v>0</v>
      </c>
      <c r="AA132" s="46">
        <f>SUMIF(DRE!$A:$A,'Base CF'!$B132,DRE!Z:Z)</f>
        <v>0</v>
      </c>
      <c r="AB132" s="46">
        <f>SUMIF(DRE!$A:$A,'Base CF'!$B132,DRE!AA:AA)</f>
        <v>0</v>
      </c>
      <c r="AC132" s="46">
        <f>SUMIF(DRE!$A:$A,'Base CF'!$B132,DRE!AB:AB)</f>
        <v>0</v>
      </c>
      <c r="AD132" s="46">
        <f>SUMIF(DRE!$A:$A,'Base CF'!$B132,DRE!AC:AC)</f>
        <v>0</v>
      </c>
      <c r="AE132" s="46">
        <f>SUMIF(DRE!$A:$A,'Base CF'!$B132,DRE!AD:AD)</f>
        <v>0</v>
      </c>
      <c r="AF132" s="46">
        <f>SUMIF(DRE!$A:$A,'Base CF'!$B132,DRE!AE:AE)</f>
        <v>0</v>
      </c>
      <c r="AG132" s="46">
        <f>SUMIF(DRE!$A:$A,'Base CF'!$B132,DRE!AF:AF)</f>
        <v>0</v>
      </c>
      <c r="AH132" s="46">
        <f>SUMIF(DRE!$A:$A,'Base CF'!$B132,DRE!AG:AG)</f>
        <v>0</v>
      </c>
      <c r="AI132" s="46">
        <f>SUMIF(DRE!$A:$A,'Base CF'!$B132,DRE!AH:AH)</f>
        <v>0</v>
      </c>
      <c r="AJ132" s="46">
        <f>SUMIF(DRE!$A:$A,'Base CF'!$B132,DRE!AI:AI)</f>
        <v>0</v>
      </c>
      <c r="AK132" s="46">
        <f>SUMIF(DRE!$A:$A,'Base CF'!$B132,DRE!AJ:AJ)</f>
        <v>0</v>
      </c>
      <c r="AL132" s="46">
        <f>SUMIF(DRE!$A:$A,'Base CF'!$B132,DRE!AK:AK)</f>
        <v>0</v>
      </c>
      <c r="AM132" s="46">
        <f>SUMIF(DRE!$A:$A,'Base CF'!$B132,DRE!AL:AL)</f>
        <v>0</v>
      </c>
      <c r="AN132" s="46">
        <f>SUMIF(DRE!$A:$A,'Base CF'!$B132,DRE!AM:AM)</f>
        <v>0</v>
      </c>
      <c r="AO132" s="46">
        <f>SUMIF(DRE!$A:$A,'Base CF'!$B132,DRE!AN:AN)</f>
        <v>0</v>
      </c>
      <c r="AP132" s="46">
        <f>SUMIF(DRE!$A:$A,'Base CF'!$B132,DRE!AO:AO)</f>
        <v>0</v>
      </c>
      <c r="AQ132" s="46">
        <f>SUMIF(DRE!$A:$A,'Base CF'!$B132,DRE!AP:AP)</f>
        <v>0</v>
      </c>
      <c r="AR132" s="46">
        <f>SUMIF(DRE!$A:$A,'Base CF'!$B132,DRE!AQ:AQ)</f>
        <v>0</v>
      </c>
      <c r="AS132" s="46">
        <f>SUMIF(DRE!$A:$A,'Base CF'!$B132,DRE!AR:AR)</f>
        <v>0</v>
      </c>
      <c r="AT132" s="46">
        <f>SUMIF(DRE!$A:$A,'Base CF'!$B132,DRE!AS:AS)</f>
        <v>0</v>
      </c>
      <c r="AU132" s="46">
        <f>SUMIF(DRE!$A:$A,'Base CF'!$B132,DRE!AT:AT)</f>
        <v>0</v>
      </c>
      <c r="AV132" s="46">
        <f>SUMIF(DRE!$A:$A,'Base CF'!$B132,DRE!AU:AU)</f>
        <v>0</v>
      </c>
      <c r="AW132" s="46">
        <f>SUMIF(DRE!$A:$A,'Base CF'!$B132,DRE!AV:AV)</f>
        <v>0</v>
      </c>
      <c r="AX132" s="46">
        <f>SUMIF(DRE!$A:$A,'Base CF'!$B132,DRE!AW:AW)</f>
        <v>0</v>
      </c>
      <c r="AY132" s="46">
        <f>SUMIF(DRE!$A:$A,'Base CF'!$B132,DRE!AX:AX)</f>
        <v>0</v>
      </c>
      <c r="AZ132" s="46">
        <f>SUMIF(DRE!$A:$A,'Base CF'!$B132,DRE!AY:AY)</f>
        <v>0</v>
      </c>
      <c r="BA132" s="46">
        <f>SUMIF(DRE!$A:$A,'Base CF'!$B132,DRE!AZ:AZ)</f>
        <v>0</v>
      </c>
      <c r="BB132" s="46">
        <f>SUMIF(DRE!$A:$A,'Base CF'!$B132,DRE!BA:BA)</f>
        <v>0</v>
      </c>
      <c r="BC132" s="46">
        <f>SUMIF(DRE!$A:$A,'Base CF'!$B132,DRE!BB:BB)</f>
        <v>0</v>
      </c>
      <c r="BD132" s="46">
        <f>SUMIF(DRE!$A:$A,'Base CF'!$B132,DRE!BC:BC)</f>
        <v>0</v>
      </c>
      <c r="BE132" s="46">
        <f>SUMIF(DRE!$A:$A,'Base CF'!$B132,DRE!BD:BD)</f>
        <v>0</v>
      </c>
      <c r="BF132" s="46">
        <f>SUMIF(DRE!$A:$A,'Base CF'!$B132,DRE!BE:BE)</f>
        <v>0</v>
      </c>
      <c r="BG132" s="46">
        <f>SUMIF(DRE!$A:$A,'Base CF'!$B132,DRE!BF:BF)</f>
        <v>0</v>
      </c>
      <c r="BH132" s="46">
        <f>SUMIF(DRE!$A:$A,'Base CF'!$B132,DRE!BG:BG)</f>
        <v>0</v>
      </c>
      <c r="BI132" s="46">
        <f>SUMIF(DRE!$A:$A,'Base CF'!$B132,DRE!BH:BH)</f>
        <v>0</v>
      </c>
      <c r="BJ132" s="46">
        <f>SUMIF(DRE!$A:$A,'Base CF'!$B132,DRE!BI:BI)</f>
        <v>0</v>
      </c>
      <c r="BK132" s="46">
        <f>SUMIF(DRE!$A:$A,'Base CF'!$B132,DRE!BJ:BJ)</f>
        <v>0</v>
      </c>
      <c r="BL132" s="46">
        <f>SUMIF(DRE!$A:$A,'Base CF'!$B132,DRE!BK:BK)</f>
        <v>0</v>
      </c>
      <c r="BM132" s="46">
        <f>SUMIF(DRE!$A:$A,'Base CF'!$B132,DRE!BL:BL)</f>
        <v>0</v>
      </c>
      <c r="BN132" s="46">
        <f>SUMIF(DRE!$A:$A,'Base CF'!$B132,DRE!BM:BM)</f>
        <v>0</v>
      </c>
      <c r="BO132" s="46">
        <f>SUMIF(DRE!$A:$A,'Base CF'!$B132,DRE!BN:BN)</f>
        <v>0</v>
      </c>
      <c r="BP132" s="46">
        <f>SUMIF(DRE!$A:$A,'Base CF'!$B132,DRE!BO:BO)</f>
        <v>0</v>
      </c>
      <c r="BQ132" s="46">
        <f>SUMIF(DRE!$A:$A,'Base CF'!$B132,DRE!BP:BP)</f>
        <v>0</v>
      </c>
      <c r="BR132" s="46">
        <f>SUMIF(DRE!$A:$A,'Base CF'!$B132,DRE!BQ:BQ)</f>
        <v>0</v>
      </c>
      <c r="BS132" s="46">
        <f>SUMIF(DRE!$A:$A,'Base CF'!$B132,DRE!BR:BR)</f>
        <v>0</v>
      </c>
      <c r="BT132" s="46">
        <f>SUMIF(DRE!$A:$A,'Base CF'!$B132,DRE!BS:BS)</f>
        <v>0</v>
      </c>
      <c r="BU132" s="46">
        <f>SUMIF(DRE!$A:$A,'Base CF'!$B132,DRE!BT:BT)</f>
        <v>0</v>
      </c>
      <c r="BV132" s="46">
        <f>SUMIF(DRE!$A:$A,'Base CF'!$B132,DRE!BU:BU)</f>
        <v>0</v>
      </c>
      <c r="BW132" s="46">
        <f>SUMIF(DRE!$A:$A,'Base CF'!$B132,DRE!BV:BV)</f>
        <v>0</v>
      </c>
      <c r="BX132" s="46">
        <f>SUMIF(DRE!$A:$A,'Base CF'!$B132,DRE!BW:BW)</f>
        <v>0</v>
      </c>
      <c r="BY132" s="46">
        <f>SUMIF(DRE!$A:$A,'Base CF'!$B132,DRE!BX:BX)</f>
        <v>0</v>
      </c>
      <c r="BZ132" s="46">
        <f>SUMIF(DRE!$A:$A,'Base CF'!$B132,DRE!BY:BY)</f>
        <v>0</v>
      </c>
      <c r="CA132" s="46">
        <f>SUMIF(DRE!$A:$A,'Base CF'!$B132,DRE!BZ:BZ)</f>
        <v>0</v>
      </c>
      <c r="CB132" s="46">
        <f>SUMIF(DRE!$A:$A,'Base CF'!$B132,DRE!CA:CA)</f>
        <v>0</v>
      </c>
      <c r="CC132" s="46">
        <f>SUMIF(DRE!$A:$A,'Base CF'!$B132,DRE!CB:CB)</f>
        <v>0</v>
      </c>
      <c r="CD132" s="46">
        <f>SUMIF(DRE!$A:$A,'Base CF'!$B132,DRE!CC:CC)</f>
        <v>0</v>
      </c>
      <c r="CE132" s="46">
        <f>SUMIF(DRE!$A:$A,'Base CF'!$B132,DRE!CD:CD)</f>
        <v>0</v>
      </c>
      <c r="CF132" s="46">
        <f>SUMIF(DRE!$A:$A,'Base CF'!$B132,DRE!CE:CE)</f>
        <v>0</v>
      </c>
      <c r="CG132" s="46">
        <f>SUMIF(DRE!$A:$A,'Base CF'!$B132,DRE!CF:CF)</f>
        <v>0</v>
      </c>
      <c r="CH132" s="46">
        <f>SUMIF(DRE!$A:$A,'Base CF'!$B132,DRE!CG:CG)</f>
        <v>0</v>
      </c>
      <c r="CI132" s="46">
        <f>SUMIF(DRE!$A:$A,'Base CF'!$B132,DRE!CH:CH)</f>
        <v>0</v>
      </c>
      <c r="CJ132" s="46">
        <f>SUMIF(DRE!$A:$A,'Base CF'!$B132,DRE!CI:CI)</f>
        <v>0</v>
      </c>
      <c r="CK132" s="46">
        <f>SUMIF(DRE!$A:$A,'Base CF'!$B132,DRE!CJ:CJ)</f>
        <v>0</v>
      </c>
      <c r="CL132" s="46">
        <f>SUMIF(DRE!$A:$A,'Base CF'!$B132,DRE!CK:CK)</f>
        <v>0</v>
      </c>
      <c r="CM132" s="46">
        <f>SUMIF(DRE!$A:$A,'Base CF'!$B132,DRE!CL:CL)</f>
        <v>0</v>
      </c>
      <c r="CN132" s="46">
        <f>SUMIF(DRE!$A:$A,'Base CF'!$B132,DRE!CM:CM)</f>
        <v>0</v>
      </c>
      <c r="CO132" s="46">
        <f>SUMIF(DRE!$A:$A,'Base CF'!$B132,DRE!CN:CN)</f>
        <v>0</v>
      </c>
      <c r="CP132" s="46">
        <f>SUMIF(DRE!$A:$A,'Base CF'!$B132,DRE!CO:CO)</f>
        <v>0</v>
      </c>
      <c r="CQ132" s="46">
        <f>SUMIF(DRE!$A:$A,'Base CF'!$B132,DRE!CP:CP)</f>
        <v>0</v>
      </c>
      <c r="CR132" s="46">
        <f>SUMIF(DRE!$A:$A,'Base CF'!$B132,DRE!CQ:CQ)</f>
        <v>0</v>
      </c>
      <c r="CS132" s="46">
        <f>SUMIF(DRE!$A:$A,'Base CF'!$B132,DRE!CR:CR)</f>
        <v>0</v>
      </c>
      <c r="CT132" s="46">
        <f>SUMIF(DRE!$A:$A,'Base CF'!$B132,DRE!CS:CS)</f>
        <v>0</v>
      </c>
      <c r="CU132" s="46">
        <f>SUMIF(DRE!$A:$A,'Base CF'!$B132,DRE!CT:CT)</f>
        <v>0</v>
      </c>
      <c r="CV132" s="46">
        <f>SUMIF(DRE!$A:$A,'Base CF'!$B132,DRE!CU:CU)</f>
        <v>0</v>
      </c>
      <c r="CW132" s="46">
        <f>SUMIF(DRE!$A:$A,'Base CF'!$B132,DRE!CV:CV)</f>
        <v>0</v>
      </c>
      <c r="CX132" s="46">
        <f>SUMIF(DRE!$A:$A,'Base CF'!$B132,DRE!CW:CW)</f>
        <v>0</v>
      </c>
      <c r="CY132" s="46">
        <f>SUMIF(DRE!$A:$A,'Base CF'!$B132,DRE!CX:CX)</f>
        <v>0</v>
      </c>
      <c r="CZ132" s="46">
        <f>SUMIF(DRE!$A:$A,'Base CF'!$B132,DRE!CY:CY)</f>
        <v>0</v>
      </c>
      <c r="DA132" s="46">
        <f>SUMIF(DRE!$A:$A,'Base CF'!$B132,DRE!CZ:CZ)</f>
        <v>0</v>
      </c>
      <c r="DB132" s="46">
        <f>SUMIF(DRE!$A:$A,'Base CF'!$B132,DRE!DA:DA)</f>
        <v>0</v>
      </c>
      <c r="DC132" s="46">
        <f>SUMIF(DRE!$A:$A,'Base CF'!$B132,DRE!DB:DB)</f>
        <v>0</v>
      </c>
      <c r="DD132" s="46">
        <f>SUMIF(DRE!$A:$A,'Base CF'!$B132,DRE!DC:DC)</f>
        <v>0</v>
      </c>
      <c r="DE132" s="46">
        <f>SUMIF(DRE!$A:$A,'Base CF'!$B132,DRE!DD:DD)</f>
        <v>0</v>
      </c>
      <c r="DF132" s="46">
        <f>SUMIF(DRE!$A:$A,'Base CF'!$B132,DRE!DE:DE)</f>
        <v>0</v>
      </c>
    </row>
    <row r="133" spans="2:110" outlineLevel="1">
      <c r="B133" s="37" t="s">
        <v>269</v>
      </c>
      <c r="C133" s="46">
        <f>SUMIF(DRE!$A:$A,'Base CF'!$B133,DRE!B:B)</f>
        <v>0</v>
      </c>
      <c r="D133" s="46">
        <f>SUMIF(DRE!$A:$A,'Base CF'!$B133,DRE!C:C)</f>
        <v>4000</v>
      </c>
      <c r="E133" s="46">
        <f>SUMIF(DRE!$A:$A,'Base CF'!$B133,DRE!D:D)</f>
        <v>0</v>
      </c>
      <c r="F133" s="46">
        <f>SUMIF(DRE!$A:$A,'Base CF'!$B133,DRE!E:E)</f>
        <v>0</v>
      </c>
      <c r="G133" s="46">
        <f>SUMIF(DRE!$A:$A,'Base CF'!$B133,DRE!F:F)</f>
        <v>6680.01</v>
      </c>
      <c r="H133" s="46">
        <f>SUMIF(DRE!$A:$A,'Base CF'!$B133,DRE!G:G)</f>
        <v>6209.33</v>
      </c>
      <c r="I133" s="46">
        <f>SUMIF(DRE!$A:$A,'Base CF'!$B133,DRE!H:H)</f>
        <v>0</v>
      </c>
      <c r="J133" s="46">
        <f>SUMIF(DRE!$A:$A,'Base CF'!$B133,DRE!I:I)</f>
        <v>0</v>
      </c>
      <c r="K133" s="46">
        <f>SUMIF(DRE!$A:$A,'Base CF'!$B133,DRE!J:J)</f>
        <v>0</v>
      </c>
      <c r="L133" s="46">
        <f>SUMIF(DRE!$A:$A,'Base CF'!$B133,DRE!K:K)</f>
        <v>350</v>
      </c>
      <c r="M133" s="46">
        <f>SUMIF(DRE!$A:$A,'Base CF'!$B133,DRE!L:L)</f>
        <v>2465.9499999999998</v>
      </c>
      <c r="N133" s="46">
        <f>SUMIF(DRE!$A:$A,'Base CF'!$B133,DRE!M:M)</f>
        <v>16723.22</v>
      </c>
      <c r="O133" s="46">
        <f>SUMIF(DRE!$A:$A,'Base CF'!$B133,DRE!N:N)</f>
        <v>0</v>
      </c>
      <c r="P133" s="46">
        <f>SUMIF(DRE!$A:$A,'Base CF'!$B133,DRE!O:O)</f>
        <v>0</v>
      </c>
      <c r="Q133" s="46">
        <f>SUMIF(DRE!$A:$A,'Base CF'!$B133,DRE!P:P)</f>
        <v>0</v>
      </c>
      <c r="R133" s="46">
        <f>SUMIF(DRE!$A:$A,'Base CF'!$B133,DRE!Q:Q)</f>
        <v>72877.22</v>
      </c>
      <c r="S133" s="46">
        <f>SUMIF(DRE!$A:$A,'Base CF'!$B133,DRE!R:R)</f>
        <v>10270.85</v>
      </c>
      <c r="T133" s="46">
        <f>SUMIF(DRE!$A:$A,'Base CF'!$B133,DRE!S:S)</f>
        <v>8905.7200000000012</v>
      </c>
      <c r="U133" s="46">
        <f>SUMIF(DRE!$A:$A,'Base CF'!$B133,DRE!T:T)</f>
        <v>28928.74</v>
      </c>
      <c r="V133" s="46">
        <f>SUMIF(DRE!$A:$A,'Base CF'!$B133,DRE!U:U)</f>
        <v>13980.8</v>
      </c>
      <c r="W133" s="46">
        <f>SUMIF(DRE!$A:$A,'Base CF'!$B133,DRE!V:V)</f>
        <v>18611.800000000003</v>
      </c>
      <c r="X133" s="46">
        <f>SUMIF(DRE!$A:$A,'Base CF'!$B133,DRE!W:W)</f>
        <v>51504.800000000003</v>
      </c>
      <c r="Y133" s="46">
        <f>SUMIF(DRE!$A:$A,'Base CF'!$B133,DRE!X:X)</f>
        <v>34486.759999999995</v>
      </c>
      <c r="Z133" s="46">
        <f>SUMIF(DRE!$A:$A,'Base CF'!$B133,DRE!Y:Y)</f>
        <v>390899.87</v>
      </c>
      <c r="AA133" s="46">
        <f>SUMIF(DRE!$A:$A,'Base CF'!$B133,DRE!Z:Z)</f>
        <v>3500</v>
      </c>
      <c r="AB133" s="46">
        <f>SUMIF(DRE!$A:$A,'Base CF'!$B133,DRE!AA:AA)</f>
        <v>0</v>
      </c>
      <c r="AC133" s="46">
        <f>SUMIF(DRE!$A:$A,'Base CF'!$B133,DRE!AB:AB)</f>
        <v>120</v>
      </c>
      <c r="AD133" s="46">
        <f>SUMIF(DRE!$A:$A,'Base CF'!$B133,DRE!AC:AC)</f>
        <v>0</v>
      </c>
      <c r="AE133" s="46">
        <f>SUMIF(DRE!$A:$A,'Base CF'!$B133,DRE!AD:AD)</f>
        <v>5381</v>
      </c>
      <c r="AF133" s="46">
        <f>SUMIF(DRE!$A:$A,'Base CF'!$B133,DRE!AE:AE)</f>
        <v>260</v>
      </c>
      <c r="AG133" s="46">
        <f>SUMIF(DRE!$A:$A,'Base CF'!$B133,DRE!AF:AF)</f>
        <v>7245.4</v>
      </c>
      <c r="AH133" s="46">
        <f>SUMIF(DRE!$A:$A,'Base CF'!$B133,DRE!AG:AG)</f>
        <v>0</v>
      </c>
      <c r="AI133" s="46">
        <f>SUMIF(DRE!$A:$A,'Base CF'!$B133,DRE!AH:AH)</f>
        <v>31187.65</v>
      </c>
      <c r="AJ133" s="46">
        <f>SUMIF(DRE!$A:$A,'Base CF'!$B133,DRE!AI:AI)</f>
        <v>6291.7</v>
      </c>
      <c r="AK133" s="46">
        <f>SUMIF(DRE!$A:$A,'Base CF'!$B133,DRE!AJ:AJ)</f>
        <v>27492.43</v>
      </c>
      <c r="AL133" s="46">
        <f>SUMIF(DRE!$A:$A,'Base CF'!$B133,DRE!AK:AK)</f>
        <v>89593.299999999988</v>
      </c>
      <c r="AM133" s="46">
        <f>SUMIF(DRE!$A:$A,'Base CF'!$B133,DRE!AL:AL)</f>
        <v>5970</v>
      </c>
      <c r="AN133" s="46">
        <f>SUMIF(DRE!$A:$A,'Base CF'!$B133,DRE!AM:AM)</f>
        <v>0</v>
      </c>
      <c r="AO133" s="46">
        <f>SUMIF(DRE!$A:$A,'Base CF'!$B133,DRE!AN:AN)</f>
        <v>0</v>
      </c>
      <c r="AP133" s="46">
        <f>SUMIF(DRE!$A:$A,'Base CF'!$B133,DRE!AO:AO)</f>
        <v>0</v>
      </c>
      <c r="AQ133" s="46">
        <f>SUMIF(DRE!$A:$A,'Base CF'!$B133,DRE!AP:AP)</f>
        <v>0</v>
      </c>
      <c r="AR133" s="46">
        <f>SUMIF(DRE!$A:$A,'Base CF'!$B133,DRE!AQ:AQ)</f>
        <v>21999.439999999999</v>
      </c>
      <c r="AS133" s="46">
        <f>SUMIF(DRE!$A:$A,'Base CF'!$B133,DRE!AR:AR)</f>
        <v>0</v>
      </c>
      <c r="AT133" s="46">
        <f>SUMIF(DRE!$A:$A,'Base CF'!$B133,DRE!AS:AS)</f>
        <v>0</v>
      </c>
      <c r="AU133" s="46">
        <f>SUMIF(DRE!$A:$A,'Base CF'!$B133,DRE!AT:AT)</f>
        <v>0</v>
      </c>
      <c r="AV133" s="46">
        <f>SUMIF(DRE!$A:$A,'Base CF'!$B133,DRE!AU:AU)</f>
        <v>0</v>
      </c>
      <c r="AW133" s="46">
        <f>SUMIF(DRE!$A:$A,'Base CF'!$B133,DRE!AV:AV)</f>
        <v>0</v>
      </c>
      <c r="AX133" s="46">
        <f>SUMIF(DRE!$A:$A,'Base CF'!$B133,DRE!AW:AW)</f>
        <v>0</v>
      </c>
      <c r="AY133" s="46">
        <f>SUMIF(DRE!$A:$A,'Base CF'!$B133,DRE!AX:AX)</f>
        <v>0</v>
      </c>
      <c r="AZ133" s="46">
        <f>SUMIF(DRE!$A:$A,'Base CF'!$B133,DRE!AY:AY)</f>
        <v>0</v>
      </c>
      <c r="BA133" s="46">
        <f>SUMIF(DRE!$A:$A,'Base CF'!$B133,DRE!AZ:AZ)</f>
        <v>0</v>
      </c>
      <c r="BB133" s="46">
        <f>SUMIF(DRE!$A:$A,'Base CF'!$B133,DRE!BA:BA)</f>
        <v>50</v>
      </c>
      <c r="BC133" s="46">
        <f>SUMIF(DRE!$A:$A,'Base CF'!$B133,DRE!BB:BB)</f>
        <v>0</v>
      </c>
      <c r="BD133" s="46">
        <f>SUMIF(DRE!$A:$A,'Base CF'!$B133,DRE!BC:BC)</f>
        <v>0</v>
      </c>
      <c r="BE133" s="46">
        <f>SUMIF(DRE!$A:$A,'Base CF'!$B133,DRE!BD:BD)</f>
        <v>0</v>
      </c>
      <c r="BF133" s="46">
        <f>SUMIF(DRE!$A:$A,'Base CF'!$B133,DRE!BE:BE)</f>
        <v>14.5</v>
      </c>
      <c r="BG133" s="46">
        <f>SUMIF(DRE!$A:$A,'Base CF'!$B133,DRE!BF:BF)</f>
        <v>29986</v>
      </c>
      <c r="BH133" s="46">
        <f>SUMIF(DRE!$A:$A,'Base CF'!$B133,DRE!BG:BG)</f>
        <v>0</v>
      </c>
      <c r="BI133" s="46">
        <f>SUMIF(DRE!$A:$A,'Base CF'!$B133,DRE!BH:BH)</f>
        <v>0</v>
      </c>
      <c r="BJ133" s="46">
        <f>SUMIF(DRE!$A:$A,'Base CF'!$B133,DRE!BI:BI)</f>
        <v>0</v>
      </c>
      <c r="BK133" s="46">
        <f>SUMIF(DRE!$A:$A,'Base CF'!$B133,DRE!BJ:BJ)</f>
        <v>0</v>
      </c>
      <c r="BL133" s="46">
        <f>SUMIF(DRE!$A:$A,'Base CF'!$B133,DRE!BK:BK)</f>
        <v>0</v>
      </c>
      <c r="BM133" s="46">
        <f>SUMIF(DRE!$A:$A,'Base CF'!$B133,DRE!BL:BL)</f>
        <v>0</v>
      </c>
      <c r="BN133" s="46">
        <f>SUMIF(DRE!$A:$A,'Base CF'!$B133,DRE!BM:BM)</f>
        <v>0</v>
      </c>
      <c r="BO133" s="46">
        <f>SUMIF(DRE!$A:$A,'Base CF'!$B133,DRE!BN:BN)</f>
        <v>0</v>
      </c>
      <c r="BP133" s="46">
        <f>SUMIF(DRE!$A:$A,'Base CF'!$B133,DRE!BO:BO)</f>
        <v>0</v>
      </c>
      <c r="BQ133" s="46">
        <f>SUMIF(DRE!$A:$A,'Base CF'!$B133,DRE!BP:BP)</f>
        <v>0</v>
      </c>
      <c r="BR133" s="46">
        <f>SUMIF(DRE!$A:$A,'Base CF'!$B133,DRE!BQ:BQ)</f>
        <v>55000</v>
      </c>
      <c r="BS133" s="46">
        <f>SUMIF(DRE!$A:$A,'Base CF'!$B133,DRE!BR:BR)</f>
        <v>0</v>
      </c>
      <c r="BT133" s="46">
        <f>SUMIF(DRE!$A:$A,'Base CF'!$B133,DRE!BS:BS)</f>
        <v>0</v>
      </c>
      <c r="BU133" s="46">
        <f>SUMIF(DRE!$A:$A,'Base CF'!$B133,DRE!BT:BT)</f>
        <v>0</v>
      </c>
      <c r="BV133" s="46">
        <f>SUMIF(DRE!$A:$A,'Base CF'!$B133,DRE!BU:BU)</f>
        <v>0</v>
      </c>
      <c r="BW133" s="46">
        <f>SUMIF(DRE!$A:$A,'Base CF'!$B133,DRE!BV:BV)</f>
        <v>0</v>
      </c>
      <c r="BX133" s="46">
        <f>SUMIF(DRE!$A:$A,'Base CF'!$B133,DRE!BW:BW)</f>
        <v>0</v>
      </c>
      <c r="BY133" s="46">
        <f>SUMIF(DRE!$A:$A,'Base CF'!$B133,DRE!BX:BX)</f>
        <v>0</v>
      </c>
      <c r="BZ133" s="46">
        <f>SUMIF(DRE!$A:$A,'Base CF'!$B133,DRE!BY:BY)</f>
        <v>0</v>
      </c>
      <c r="CA133" s="46">
        <f>SUMIF(DRE!$A:$A,'Base CF'!$B133,DRE!BZ:BZ)</f>
        <v>0</v>
      </c>
      <c r="CB133" s="46">
        <f>SUMIF(DRE!$A:$A,'Base CF'!$B133,DRE!CA:CA)</f>
        <v>0</v>
      </c>
      <c r="CC133" s="46">
        <f>SUMIF(DRE!$A:$A,'Base CF'!$B133,DRE!CB:CB)</f>
        <v>0</v>
      </c>
      <c r="CD133" s="46">
        <f>SUMIF(DRE!$A:$A,'Base CF'!$B133,DRE!CC:CC)</f>
        <v>55000</v>
      </c>
      <c r="CE133" s="46">
        <f>SUMIF(DRE!$A:$A,'Base CF'!$B133,DRE!CD:CD)</f>
        <v>0</v>
      </c>
      <c r="CF133" s="46">
        <f>SUMIF(DRE!$A:$A,'Base CF'!$B133,DRE!CE:CE)</f>
        <v>0</v>
      </c>
      <c r="CG133" s="46">
        <f>SUMIF(DRE!$A:$A,'Base CF'!$B133,DRE!CF:CF)</f>
        <v>0</v>
      </c>
      <c r="CH133" s="46">
        <f>SUMIF(DRE!$A:$A,'Base CF'!$B133,DRE!CG:CG)</f>
        <v>0</v>
      </c>
      <c r="CI133" s="46">
        <f>SUMIF(DRE!$A:$A,'Base CF'!$B133,DRE!CH:CH)</f>
        <v>0</v>
      </c>
      <c r="CJ133" s="46">
        <f>SUMIF(DRE!$A:$A,'Base CF'!$B133,DRE!CI:CI)</f>
        <v>0</v>
      </c>
      <c r="CK133" s="46">
        <f>SUMIF(DRE!$A:$A,'Base CF'!$B133,DRE!CJ:CJ)</f>
        <v>0</v>
      </c>
      <c r="CL133" s="46">
        <f>SUMIF(DRE!$A:$A,'Base CF'!$B133,DRE!CK:CK)</f>
        <v>0</v>
      </c>
      <c r="CM133" s="46">
        <f>SUMIF(DRE!$A:$A,'Base CF'!$B133,DRE!CL:CL)</f>
        <v>0</v>
      </c>
      <c r="CN133" s="46">
        <f>SUMIF(DRE!$A:$A,'Base CF'!$B133,DRE!CM:CM)</f>
        <v>0</v>
      </c>
      <c r="CO133" s="46">
        <f>SUMIF(DRE!$A:$A,'Base CF'!$B133,DRE!CN:CN)</f>
        <v>0</v>
      </c>
      <c r="CP133" s="46">
        <f>SUMIF(DRE!$A:$A,'Base CF'!$B133,DRE!CO:CO)</f>
        <v>55000</v>
      </c>
      <c r="CQ133" s="46">
        <f>SUMIF(DRE!$A:$A,'Base CF'!$B133,DRE!CP:CP)</f>
        <v>0</v>
      </c>
      <c r="CR133" s="46">
        <f>SUMIF(DRE!$A:$A,'Base CF'!$B133,DRE!CQ:CQ)</f>
        <v>0</v>
      </c>
      <c r="CS133" s="46">
        <f>SUMIF(DRE!$A:$A,'Base CF'!$B133,DRE!CR:CR)</f>
        <v>0</v>
      </c>
      <c r="CT133" s="46">
        <f>SUMIF(DRE!$A:$A,'Base CF'!$B133,DRE!CS:CS)</f>
        <v>0</v>
      </c>
      <c r="CU133" s="46">
        <f>SUMIF(DRE!$A:$A,'Base CF'!$B133,DRE!CT:CT)</f>
        <v>0</v>
      </c>
      <c r="CV133" s="46">
        <f>SUMIF(DRE!$A:$A,'Base CF'!$B133,DRE!CU:CU)</f>
        <v>0</v>
      </c>
      <c r="CW133" s="46">
        <f>SUMIF(DRE!$A:$A,'Base CF'!$B133,DRE!CV:CV)</f>
        <v>0</v>
      </c>
      <c r="CX133" s="46">
        <f>SUMIF(DRE!$A:$A,'Base CF'!$B133,DRE!CW:CW)</f>
        <v>0</v>
      </c>
      <c r="CY133" s="46">
        <f>SUMIF(DRE!$A:$A,'Base CF'!$B133,DRE!CX:CX)</f>
        <v>0</v>
      </c>
      <c r="CZ133" s="46">
        <f>SUMIF(DRE!$A:$A,'Base CF'!$B133,DRE!CY:CY)</f>
        <v>0</v>
      </c>
      <c r="DA133" s="46">
        <f>SUMIF(DRE!$A:$A,'Base CF'!$B133,DRE!CZ:CZ)</f>
        <v>0</v>
      </c>
      <c r="DB133" s="46">
        <f>SUMIF(DRE!$A:$A,'Base CF'!$B133,DRE!DA:DA)</f>
        <v>55000</v>
      </c>
      <c r="DC133" s="46">
        <f>SUMIF(DRE!$A:$A,'Base CF'!$B133,DRE!DB:DB)</f>
        <v>0</v>
      </c>
      <c r="DD133" s="46">
        <f>SUMIF(DRE!$A:$A,'Base CF'!$B133,DRE!DC:DC)</f>
        <v>0</v>
      </c>
      <c r="DE133" s="46">
        <f>SUMIF(DRE!$A:$A,'Base CF'!$B133,DRE!DD:DD)</f>
        <v>0</v>
      </c>
      <c r="DF133" s="46">
        <f>SUMIF(DRE!$A:$A,'Base CF'!$B133,DRE!DE:DE)</f>
        <v>0</v>
      </c>
    </row>
    <row r="134" spans="2:110" outlineLevel="1">
      <c r="B134" s="37" t="s">
        <v>254</v>
      </c>
      <c r="C134" s="46">
        <f>SUMIF(DRE!$A:$A,'Base CF'!$B134,DRE!B:B)</f>
        <v>0</v>
      </c>
      <c r="D134" s="46">
        <f>SUMIF(DRE!$A:$A,'Base CF'!$B134,DRE!C:C)</f>
        <v>0</v>
      </c>
      <c r="E134" s="46">
        <f>SUMIF(DRE!$A:$A,'Base CF'!$B134,DRE!D:D)</f>
        <v>0</v>
      </c>
      <c r="F134" s="46">
        <f>SUMIF(DRE!$A:$A,'Base CF'!$B134,DRE!E:E)</f>
        <v>0</v>
      </c>
      <c r="G134" s="46">
        <f>SUMIF(DRE!$A:$A,'Base CF'!$B134,DRE!F:F)</f>
        <v>0</v>
      </c>
      <c r="H134" s="46">
        <f>SUMIF(DRE!$A:$A,'Base CF'!$B134,DRE!G:G)</f>
        <v>0</v>
      </c>
      <c r="I134" s="46">
        <f>SUMIF(DRE!$A:$A,'Base CF'!$B134,DRE!H:H)</f>
        <v>0</v>
      </c>
      <c r="J134" s="46">
        <f>SUMIF(DRE!$A:$A,'Base CF'!$B134,DRE!I:I)</f>
        <v>0</v>
      </c>
      <c r="K134" s="46">
        <f>SUMIF(DRE!$A:$A,'Base CF'!$B134,DRE!J:J)</f>
        <v>0</v>
      </c>
      <c r="L134" s="46">
        <f>SUMIF(DRE!$A:$A,'Base CF'!$B134,DRE!K:K)</f>
        <v>0</v>
      </c>
      <c r="M134" s="46">
        <f>SUMIF(DRE!$A:$A,'Base CF'!$B134,DRE!L:L)</f>
        <v>0</v>
      </c>
      <c r="N134" s="46">
        <f>SUMIF(DRE!$A:$A,'Base CF'!$B134,DRE!M:M)</f>
        <v>0</v>
      </c>
      <c r="O134" s="46">
        <f>SUMIF(DRE!$A:$A,'Base CF'!$B134,DRE!N:N)</f>
        <v>0</v>
      </c>
      <c r="P134" s="46">
        <f>SUMIF(DRE!$A:$A,'Base CF'!$B134,DRE!O:O)</f>
        <v>0</v>
      </c>
      <c r="Q134" s="46">
        <f>SUMIF(DRE!$A:$A,'Base CF'!$B134,DRE!P:P)</f>
        <v>0</v>
      </c>
      <c r="R134" s="46">
        <f>SUMIF(DRE!$A:$A,'Base CF'!$B134,DRE!Q:Q)</f>
        <v>0</v>
      </c>
      <c r="S134" s="46">
        <f>SUMIF(DRE!$A:$A,'Base CF'!$B134,DRE!R:R)</f>
        <v>0</v>
      </c>
      <c r="T134" s="46">
        <f>SUMIF(DRE!$A:$A,'Base CF'!$B134,DRE!S:S)</f>
        <v>0</v>
      </c>
      <c r="U134" s="46">
        <f>SUMIF(DRE!$A:$A,'Base CF'!$B134,DRE!T:T)</f>
        <v>0</v>
      </c>
      <c r="V134" s="46">
        <f>SUMIF(DRE!$A:$A,'Base CF'!$B134,DRE!U:U)</f>
        <v>57286.8</v>
      </c>
      <c r="W134" s="46">
        <f>SUMIF(DRE!$A:$A,'Base CF'!$B134,DRE!V:V)</f>
        <v>0</v>
      </c>
      <c r="X134" s="46">
        <f>SUMIF(DRE!$A:$A,'Base CF'!$B134,DRE!W:W)</f>
        <v>70000</v>
      </c>
      <c r="Y134" s="46">
        <f>SUMIF(DRE!$A:$A,'Base CF'!$B134,DRE!X:X)</f>
        <v>0</v>
      </c>
      <c r="Z134" s="46">
        <f>SUMIF(DRE!$A:$A,'Base CF'!$B134,DRE!Y:Y)</f>
        <v>304003.03000000003</v>
      </c>
      <c r="AA134" s="46">
        <f>SUMIF(DRE!$A:$A,'Base CF'!$B134,DRE!Z:Z)</f>
        <v>0</v>
      </c>
      <c r="AB134" s="46">
        <f>SUMIF(DRE!$A:$A,'Base CF'!$B134,DRE!AA:AA)</f>
        <v>0</v>
      </c>
      <c r="AC134" s="46">
        <f>SUMIF(DRE!$A:$A,'Base CF'!$B134,DRE!AB:AB)</f>
        <v>0</v>
      </c>
      <c r="AD134" s="46">
        <f>SUMIF(DRE!$A:$A,'Base CF'!$B134,DRE!AC:AC)</f>
        <v>0</v>
      </c>
      <c r="AE134" s="46">
        <f>SUMIF(DRE!$A:$A,'Base CF'!$B134,DRE!AD:AD)</f>
        <v>0</v>
      </c>
      <c r="AF134" s="46">
        <f>SUMIF(DRE!$A:$A,'Base CF'!$B134,DRE!AE:AE)</f>
        <v>0</v>
      </c>
      <c r="AG134" s="46">
        <f>SUMIF(DRE!$A:$A,'Base CF'!$B134,DRE!AF:AF)</f>
        <v>0</v>
      </c>
      <c r="AH134" s="46">
        <f>SUMIF(DRE!$A:$A,'Base CF'!$B134,DRE!AG:AG)</f>
        <v>0</v>
      </c>
      <c r="AI134" s="46">
        <f>SUMIF(DRE!$A:$A,'Base CF'!$B134,DRE!AH:AH)</f>
        <v>0</v>
      </c>
      <c r="AJ134" s="46">
        <f>SUMIF(DRE!$A:$A,'Base CF'!$B134,DRE!AI:AI)</f>
        <v>0</v>
      </c>
      <c r="AK134" s="46">
        <f>SUMIF(DRE!$A:$A,'Base CF'!$B134,DRE!AJ:AJ)</f>
        <v>0</v>
      </c>
      <c r="AL134" s="46">
        <f>SUMIF(DRE!$A:$A,'Base CF'!$B134,DRE!AK:AK)</f>
        <v>0</v>
      </c>
      <c r="AM134" s="46">
        <f>SUMIF(DRE!$A:$A,'Base CF'!$B134,DRE!AL:AL)</f>
        <v>0</v>
      </c>
      <c r="AN134" s="46">
        <f>SUMIF(DRE!$A:$A,'Base CF'!$B134,DRE!AM:AM)</f>
        <v>0</v>
      </c>
      <c r="AO134" s="46">
        <f>SUMIF(DRE!$A:$A,'Base CF'!$B134,DRE!AN:AN)</f>
        <v>0</v>
      </c>
      <c r="AP134" s="46">
        <f>SUMIF(DRE!$A:$A,'Base CF'!$B134,DRE!AO:AO)</f>
        <v>0</v>
      </c>
      <c r="AQ134" s="46">
        <f>SUMIF(DRE!$A:$A,'Base CF'!$B134,DRE!AP:AP)</f>
        <v>0</v>
      </c>
      <c r="AR134" s="46">
        <f>SUMIF(DRE!$A:$A,'Base CF'!$B134,DRE!AQ:AQ)</f>
        <v>0</v>
      </c>
      <c r="AS134" s="46">
        <f>SUMIF(DRE!$A:$A,'Base CF'!$B134,DRE!AR:AR)</f>
        <v>0</v>
      </c>
      <c r="AT134" s="46">
        <f>SUMIF(DRE!$A:$A,'Base CF'!$B134,DRE!AS:AS)</f>
        <v>0</v>
      </c>
      <c r="AU134" s="46">
        <f>SUMIF(DRE!$A:$A,'Base CF'!$B134,DRE!AT:AT)</f>
        <v>0</v>
      </c>
      <c r="AV134" s="46">
        <f>SUMIF(DRE!$A:$A,'Base CF'!$B134,DRE!AU:AU)</f>
        <v>0</v>
      </c>
      <c r="AW134" s="46">
        <f>SUMIF(DRE!$A:$A,'Base CF'!$B134,DRE!AV:AV)</f>
        <v>0</v>
      </c>
      <c r="AX134" s="46">
        <f>SUMIF(DRE!$A:$A,'Base CF'!$B134,DRE!AW:AW)</f>
        <v>0</v>
      </c>
      <c r="AY134" s="46">
        <f>SUMIF(DRE!$A:$A,'Base CF'!$B134,DRE!AX:AX)</f>
        <v>0</v>
      </c>
      <c r="AZ134" s="46">
        <f>SUMIF(DRE!$A:$A,'Base CF'!$B134,DRE!AY:AY)</f>
        <v>0</v>
      </c>
      <c r="BA134" s="46">
        <f>SUMIF(DRE!$A:$A,'Base CF'!$B134,DRE!AZ:AZ)</f>
        <v>0</v>
      </c>
      <c r="BB134" s="46">
        <f>SUMIF(DRE!$A:$A,'Base CF'!$B134,DRE!BA:BA)</f>
        <v>0</v>
      </c>
      <c r="BC134" s="46">
        <f>SUMIF(DRE!$A:$A,'Base CF'!$B134,DRE!BB:BB)</f>
        <v>0</v>
      </c>
      <c r="BD134" s="46">
        <f>SUMIF(DRE!$A:$A,'Base CF'!$B134,DRE!BC:BC)</f>
        <v>0</v>
      </c>
      <c r="BE134" s="46">
        <f>SUMIF(DRE!$A:$A,'Base CF'!$B134,DRE!BD:BD)</f>
        <v>0</v>
      </c>
      <c r="BF134" s="46">
        <f>SUMIF(DRE!$A:$A,'Base CF'!$B134,DRE!BE:BE)</f>
        <v>0</v>
      </c>
      <c r="BG134" s="46">
        <f>SUMIF(DRE!$A:$A,'Base CF'!$B134,DRE!BF:BF)</f>
        <v>0</v>
      </c>
      <c r="BH134" s="46">
        <f>SUMIF(DRE!$A:$A,'Base CF'!$B134,DRE!BG:BG)</f>
        <v>0</v>
      </c>
      <c r="BI134" s="46">
        <f>SUMIF(DRE!$A:$A,'Base CF'!$B134,DRE!BH:BH)</f>
        <v>0</v>
      </c>
      <c r="BJ134" s="46">
        <f>SUMIF(DRE!$A:$A,'Base CF'!$B134,DRE!BI:BI)</f>
        <v>0</v>
      </c>
      <c r="BK134" s="46">
        <f>SUMIF(DRE!$A:$A,'Base CF'!$B134,DRE!BJ:BJ)</f>
        <v>0</v>
      </c>
      <c r="BL134" s="46">
        <f>SUMIF(DRE!$A:$A,'Base CF'!$B134,DRE!BK:BK)</f>
        <v>0</v>
      </c>
      <c r="BM134" s="46">
        <f>SUMIF(DRE!$A:$A,'Base CF'!$B134,DRE!BL:BL)</f>
        <v>0</v>
      </c>
      <c r="BN134" s="46">
        <f>SUMIF(DRE!$A:$A,'Base CF'!$B134,DRE!BM:BM)</f>
        <v>0</v>
      </c>
      <c r="BO134" s="46">
        <f>SUMIF(DRE!$A:$A,'Base CF'!$B134,DRE!BN:BN)</f>
        <v>0</v>
      </c>
      <c r="BP134" s="46">
        <f>SUMIF(DRE!$A:$A,'Base CF'!$B134,DRE!BO:BO)</f>
        <v>0</v>
      </c>
      <c r="BQ134" s="46">
        <f>SUMIF(DRE!$A:$A,'Base CF'!$B134,DRE!BP:BP)</f>
        <v>0</v>
      </c>
      <c r="BR134" s="46">
        <f>SUMIF(DRE!$A:$A,'Base CF'!$B134,DRE!BQ:BQ)</f>
        <v>0</v>
      </c>
      <c r="BS134" s="46">
        <f>SUMIF(DRE!$A:$A,'Base CF'!$B134,DRE!BR:BR)</f>
        <v>0</v>
      </c>
      <c r="BT134" s="46">
        <f>SUMIF(DRE!$A:$A,'Base CF'!$B134,DRE!BS:BS)</f>
        <v>0</v>
      </c>
      <c r="BU134" s="46">
        <f>SUMIF(DRE!$A:$A,'Base CF'!$B134,DRE!BT:BT)</f>
        <v>0</v>
      </c>
      <c r="BV134" s="46">
        <f>SUMIF(DRE!$A:$A,'Base CF'!$B134,DRE!BU:BU)</f>
        <v>0</v>
      </c>
      <c r="BW134" s="46">
        <f>SUMIF(DRE!$A:$A,'Base CF'!$B134,DRE!BV:BV)</f>
        <v>0</v>
      </c>
      <c r="BX134" s="46">
        <f>SUMIF(DRE!$A:$A,'Base CF'!$B134,DRE!BW:BW)</f>
        <v>0</v>
      </c>
      <c r="BY134" s="46">
        <f>SUMIF(DRE!$A:$A,'Base CF'!$B134,DRE!BX:BX)</f>
        <v>0</v>
      </c>
      <c r="BZ134" s="46">
        <f>SUMIF(DRE!$A:$A,'Base CF'!$B134,DRE!BY:BY)</f>
        <v>0</v>
      </c>
      <c r="CA134" s="46">
        <f>SUMIF(DRE!$A:$A,'Base CF'!$B134,DRE!BZ:BZ)</f>
        <v>0</v>
      </c>
      <c r="CB134" s="46">
        <f>SUMIF(DRE!$A:$A,'Base CF'!$B134,DRE!CA:CA)</f>
        <v>0</v>
      </c>
      <c r="CC134" s="46">
        <f>SUMIF(DRE!$A:$A,'Base CF'!$B134,DRE!CB:CB)</f>
        <v>0</v>
      </c>
      <c r="CD134" s="46">
        <f>SUMIF(DRE!$A:$A,'Base CF'!$B134,DRE!CC:CC)</f>
        <v>0</v>
      </c>
      <c r="CE134" s="46">
        <f>SUMIF(DRE!$A:$A,'Base CF'!$B134,DRE!CD:CD)</f>
        <v>0</v>
      </c>
      <c r="CF134" s="46">
        <f>SUMIF(DRE!$A:$A,'Base CF'!$B134,DRE!CE:CE)</f>
        <v>0</v>
      </c>
      <c r="CG134" s="46">
        <f>SUMIF(DRE!$A:$A,'Base CF'!$B134,DRE!CF:CF)</f>
        <v>0</v>
      </c>
      <c r="CH134" s="46">
        <f>SUMIF(DRE!$A:$A,'Base CF'!$B134,DRE!CG:CG)</f>
        <v>0</v>
      </c>
      <c r="CI134" s="46">
        <f>SUMIF(DRE!$A:$A,'Base CF'!$B134,DRE!CH:CH)</f>
        <v>0</v>
      </c>
      <c r="CJ134" s="46">
        <f>SUMIF(DRE!$A:$A,'Base CF'!$B134,DRE!CI:CI)</f>
        <v>0</v>
      </c>
      <c r="CK134" s="46">
        <f>SUMIF(DRE!$A:$A,'Base CF'!$B134,DRE!CJ:CJ)</f>
        <v>0</v>
      </c>
      <c r="CL134" s="46">
        <f>SUMIF(DRE!$A:$A,'Base CF'!$B134,DRE!CK:CK)</f>
        <v>0</v>
      </c>
      <c r="CM134" s="46">
        <f>SUMIF(DRE!$A:$A,'Base CF'!$B134,DRE!CL:CL)</f>
        <v>0</v>
      </c>
      <c r="CN134" s="46">
        <f>SUMIF(DRE!$A:$A,'Base CF'!$B134,DRE!CM:CM)</f>
        <v>0</v>
      </c>
      <c r="CO134" s="46">
        <f>SUMIF(DRE!$A:$A,'Base CF'!$B134,DRE!CN:CN)</f>
        <v>0</v>
      </c>
      <c r="CP134" s="46">
        <f>SUMIF(DRE!$A:$A,'Base CF'!$B134,DRE!CO:CO)</f>
        <v>0</v>
      </c>
      <c r="CQ134" s="46">
        <f>SUMIF(DRE!$A:$A,'Base CF'!$B134,DRE!CP:CP)</f>
        <v>0</v>
      </c>
      <c r="CR134" s="46">
        <f>SUMIF(DRE!$A:$A,'Base CF'!$B134,DRE!CQ:CQ)</f>
        <v>0</v>
      </c>
      <c r="CS134" s="46">
        <f>SUMIF(DRE!$A:$A,'Base CF'!$B134,DRE!CR:CR)</f>
        <v>0</v>
      </c>
      <c r="CT134" s="46">
        <f>SUMIF(DRE!$A:$A,'Base CF'!$B134,DRE!CS:CS)</f>
        <v>0</v>
      </c>
      <c r="CU134" s="46">
        <f>SUMIF(DRE!$A:$A,'Base CF'!$B134,DRE!CT:CT)</f>
        <v>0</v>
      </c>
      <c r="CV134" s="46">
        <f>SUMIF(DRE!$A:$A,'Base CF'!$B134,DRE!CU:CU)</f>
        <v>0</v>
      </c>
      <c r="CW134" s="46">
        <f>SUMIF(DRE!$A:$A,'Base CF'!$B134,DRE!CV:CV)</f>
        <v>0</v>
      </c>
      <c r="CX134" s="46">
        <f>SUMIF(DRE!$A:$A,'Base CF'!$B134,DRE!CW:CW)</f>
        <v>0</v>
      </c>
      <c r="CY134" s="46">
        <f>SUMIF(DRE!$A:$A,'Base CF'!$B134,DRE!CX:CX)</f>
        <v>0</v>
      </c>
      <c r="CZ134" s="46">
        <f>SUMIF(DRE!$A:$A,'Base CF'!$B134,DRE!CY:CY)</f>
        <v>0</v>
      </c>
      <c r="DA134" s="46">
        <f>SUMIF(DRE!$A:$A,'Base CF'!$B134,DRE!CZ:CZ)</f>
        <v>0</v>
      </c>
      <c r="DB134" s="46">
        <f>SUMIF(DRE!$A:$A,'Base CF'!$B134,DRE!DA:DA)</f>
        <v>0</v>
      </c>
      <c r="DC134" s="46">
        <f>SUMIF(DRE!$A:$A,'Base CF'!$B134,DRE!DB:DB)</f>
        <v>0</v>
      </c>
      <c r="DD134" s="46">
        <f>SUMIF(DRE!$A:$A,'Base CF'!$B134,DRE!DC:DC)</f>
        <v>0</v>
      </c>
      <c r="DE134" s="46">
        <f>SUMIF(DRE!$A:$A,'Base CF'!$B134,DRE!DD:DD)</f>
        <v>0</v>
      </c>
      <c r="DF134" s="46">
        <f>SUMIF(DRE!$A:$A,'Base CF'!$B134,DRE!DE:DE)</f>
        <v>0</v>
      </c>
    </row>
    <row r="135" spans="2:110" outlineLevel="1">
      <c r="B135" s="37" t="s">
        <v>258</v>
      </c>
      <c r="C135" s="46">
        <f>SUMIF(DRE!$A:$A,'Base CF'!$B135,DRE!B:B)</f>
        <v>0</v>
      </c>
      <c r="D135" s="46">
        <f>SUMIF(DRE!$A:$A,'Base CF'!$B135,DRE!C:C)</f>
        <v>0</v>
      </c>
      <c r="E135" s="46">
        <f>SUMIF(DRE!$A:$A,'Base CF'!$B135,DRE!D:D)</f>
        <v>0</v>
      </c>
      <c r="F135" s="46">
        <f>SUMIF(DRE!$A:$A,'Base CF'!$B135,DRE!E:E)</f>
        <v>0</v>
      </c>
      <c r="G135" s="46">
        <f>SUMIF(DRE!$A:$A,'Base CF'!$B135,DRE!F:F)</f>
        <v>0</v>
      </c>
      <c r="H135" s="46">
        <f>SUMIF(DRE!$A:$A,'Base CF'!$B135,DRE!G:G)</f>
        <v>0</v>
      </c>
      <c r="I135" s="46">
        <f>SUMIF(DRE!$A:$A,'Base CF'!$B135,DRE!H:H)</f>
        <v>0</v>
      </c>
      <c r="J135" s="46">
        <f>SUMIF(DRE!$A:$A,'Base CF'!$B135,DRE!I:I)</f>
        <v>0</v>
      </c>
      <c r="K135" s="46">
        <f>SUMIF(DRE!$A:$A,'Base CF'!$B135,DRE!J:J)</f>
        <v>0</v>
      </c>
      <c r="L135" s="46">
        <f>SUMIF(DRE!$A:$A,'Base CF'!$B135,DRE!K:K)</f>
        <v>0</v>
      </c>
      <c r="M135" s="46">
        <f>SUMIF(DRE!$A:$A,'Base CF'!$B135,DRE!L:L)</f>
        <v>0</v>
      </c>
      <c r="N135" s="46">
        <f>SUMIF(DRE!$A:$A,'Base CF'!$B135,DRE!M:M)</f>
        <v>0</v>
      </c>
      <c r="O135" s="46">
        <f>SUMIF(DRE!$A:$A,'Base CF'!$B135,DRE!N:N)</f>
        <v>0</v>
      </c>
      <c r="P135" s="46">
        <f>SUMIF(DRE!$A:$A,'Base CF'!$B135,DRE!O:O)</f>
        <v>0</v>
      </c>
      <c r="Q135" s="46">
        <f>SUMIF(DRE!$A:$A,'Base CF'!$B135,DRE!P:P)</f>
        <v>0</v>
      </c>
      <c r="R135" s="46">
        <f>SUMIF(DRE!$A:$A,'Base CF'!$B135,DRE!Q:Q)</f>
        <v>0</v>
      </c>
      <c r="S135" s="46">
        <f>SUMIF(DRE!$A:$A,'Base CF'!$B135,DRE!R:R)</f>
        <v>0</v>
      </c>
      <c r="T135" s="46">
        <f>SUMIF(DRE!$A:$A,'Base CF'!$B135,DRE!S:S)</f>
        <v>0</v>
      </c>
      <c r="U135" s="46">
        <f>SUMIF(DRE!$A:$A,'Base CF'!$B135,DRE!T:T)</f>
        <v>0</v>
      </c>
      <c r="V135" s="46">
        <f>SUMIF(DRE!$A:$A,'Base CF'!$B135,DRE!U:U)</f>
        <v>0</v>
      </c>
      <c r="W135" s="46">
        <f>SUMIF(DRE!$A:$A,'Base CF'!$B135,DRE!V:V)</f>
        <v>0</v>
      </c>
      <c r="X135" s="46">
        <f>SUMIF(DRE!$A:$A,'Base CF'!$B135,DRE!W:W)</f>
        <v>0</v>
      </c>
      <c r="Y135" s="46">
        <f>SUMIF(DRE!$A:$A,'Base CF'!$B135,DRE!X:X)</f>
        <v>0</v>
      </c>
      <c r="Z135" s="46">
        <f>SUMIF(DRE!$A:$A,'Base CF'!$B135,DRE!Y:Y)</f>
        <v>0</v>
      </c>
      <c r="AA135" s="46">
        <f>SUMIF(DRE!$A:$A,'Base CF'!$B135,DRE!Z:Z)</f>
        <v>0</v>
      </c>
      <c r="AB135" s="46">
        <f>SUMIF(DRE!$A:$A,'Base CF'!$B135,DRE!AA:AA)</f>
        <v>0</v>
      </c>
      <c r="AC135" s="46">
        <f>SUMIF(DRE!$A:$A,'Base CF'!$B135,DRE!AB:AB)</f>
        <v>0</v>
      </c>
      <c r="AD135" s="46">
        <f>SUMIF(DRE!$A:$A,'Base CF'!$B135,DRE!AC:AC)</f>
        <v>0</v>
      </c>
      <c r="AE135" s="46">
        <f>SUMIF(DRE!$A:$A,'Base CF'!$B135,DRE!AD:AD)</f>
        <v>0</v>
      </c>
      <c r="AF135" s="46">
        <f>SUMIF(DRE!$A:$A,'Base CF'!$B135,DRE!AE:AE)</f>
        <v>0</v>
      </c>
      <c r="AG135" s="46">
        <f>SUMIF(DRE!$A:$A,'Base CF'!$B135,DRE!AF:AF)</f>
        <v>0</v>
      </c>
      <c r="AH135" s="46">
        <f>SUMIF(DRE!$A:$A,'Base CF'!$B135,DRE!AG:AG)</f>
        <v>0</v>
      </c>
      <c r="AI135" s="46">
        <f>SUMIF(DRE!$A:$A,'Base CF'!$B135,DRE!AH:AH)</f>
        <v>0</v>
      </c>
      <c r="AJ135" s="46">
        <f>SUMIF(DRE!$A:$A,'Base CF'!$B135,DRE!AI:AI)</f>
        <v>0</v>
      </c>
      <c r="AK135" s="46">
        <f>SUMIF(DRE!$A:$A,'Base CF'!$B135,DRE!AJ:AJ)</f>
        <v>0</v>
      </c>
      <c r="AL135" s="46">
        <f>SUMIF(DRE!$A:$A,'Base CF'!$B135,DRE!AK:AK)</f>
        <v>0</v>
      </c>
      <c r="AM135" s="46">
        <f>SUMIF(DRE!$A:$A,'Base CF'!$B135,DRE!AL:AL)</f>
        <v>0</v>
      </c>
      <c r="AN135" s="46">
        <f>SUMIF(DRE!$A:$A,'Base CF'!$B135,DRE!AM:AM)</f>
        <v>0</v>
      </c>
      <c r="AO135" s="46">
        <f>SUMIF(DRE!$A:$A,'Base CF'!$B135,DRE!AN:AN)</f>
        <v>0</v>
      </c>
      <c r="AP135" s="46">
        <f>SUMIF(DRE!$A:$A,'Base CF'!$B135,DRE!AO:AO)</f>
        <v>0</v>
      </c>
      <c r="AQ135" s="46">
        <f>SUMIF(DRE!$A:$A,'Base CF'!$B135,DRE!AP:AP)</f>
        <v>0</v>
      </c>
      <c r="AR135" s="46">
        <f>SUMIF(DRE!$A:$A,'Base CF'!$B135,DRE!AQ:AQ)</f>
        <v>0</v>
      </c>
      <c r="AS135" s="46">
        <f>SUMIF(DRE!$A:$A,'Base CF'!$B135,DRE!AR:AR)</f>
        <v>0</v>
      </c>
      <c r="AT135" s="46">
        <f>SUMIF(DRE!$A:$A,'Base CF'!$B135,DRE!AS:AS)</f>
        <v>0</v>
      </c>
      <c r="AU135" s="46">
        <f>SUMIF(DRE!$A:$A,'Base CF'!$B135,DRE!AT:AT)</f>
        <v>0</v>
      </c>
      <c r="AV135" s="46">
        <f>SUMIF(DRE!$A:$A,'Base CF'!$B135,DRE!AU:AU)</f>
        <v>0</v>
      </c>
      <c r="AW135" s="46">
        <f>SUMIF(DRE!$A:$A,'Base CF'!$B135,DRE!AV:AV)</f>
        <v>0</v>
      </c>
      <c r="AX135" s="46">
        <f>SUMIF(DRE!$A:$A,'Base CF'!$B135,DRE!AW:AW)</f>
        <v>0</v>
      </c>
      <c r="AY135" s="46">
        <f>SUMIF(DRE!$A:$A,'Base CF'!$B135,DRE!AX:AX)</f>
        <v>0</v>
      </c>
      <c r="AZ135" s="46">
        <f>SUMIF(DRE!$A:$A,'Base CF'!$B135,DRE!AY:AY)</f>
        <v>0</v>
      </c>
      <c r="BA135" s="46">
        <f>SUMIF(DRE!$A:$A,'Base CF'!$B135,DRE!AZ:AZ)</f>
        <v>0</v>
      </c>
      <c r="BB135" s="46">
        <f>SUMIF(DRE!$A:$A,'Base CF'!$B135,DRE!BA:BA)</f>
        <v>0</v>
      </c>
      <c r="BC135" s="46">
        <f>SUMIF(DRE!$A:$A,'Base CF'!$B135,DRE!BB:BB)</f>
        <v>0</v>
      </c>
      <c r="BD135" s="46">
        <f>SUMIF(DRE!$A:$A,'Base CF'!$B135,DRE!BC:BC)</f>
        <v>0</v>
      </c>
      <c r="BE135" s="46">
        <f>SUMIF(DRE!$A:$A,'Base CF'!$B135,DRE!BD:BD)</f>
        <v>0</v>
      </c>
      <c r="BF135" s="46">
        <f>SUMIF(DRE!$A:$A,'Base CF'!$B135,DRE!BE:BE)</f>
        <v>0</v>
      </c>
      <c r="BG135" s="46">
        <f>SUMIF(DRE!$A:$A,'Base CF'!$B135,DRE!BF:BF)</f>
        <v>0</v>
      </c>
      <c r="BH135" s="46">
        <f>SUMIF(DRE!$A:$A,'Base CF'!$B135,DRE!BG:BG)</f>
        <v>0</v>
      </c>
      <c r="BI135" s="46">
        <f>SUMIF(DRE!$A:$A,'Base CF'!$B135,DRE!BH:BH)</f>
        <v>0</v>
      </c>
      <c r="BJ135" s="46">
        <f>SUMIF(DRE!$A:$A,'Base CF'!$B135,DRE!BI:BI)</f>
        <v>0</v>
      </c>
      <c r="BK135" s="46">
        <f>SUMIF(DRE!$A:$A,'Base CF'!$B135,DRE!BJ:BJ)</f>
        <v>0</v>
      </c>
      <c r="BL135" s="46">
        <f>SUMIF(DRE!$A:$A,'Base CF'!$B135,DRE!BK:BK)</f>
        <v>0</v>
      </c>
      <c r="BM135" s="46">
        <f>SUMIF(DRE!$A:$A,'Base CF'!$B135,DRE!BL:BL)</f>
        <v>0</v>
      </c>
      <c r="BN135" s="46">
        <f>SUMIF(DRE!$A:$A,'Base CF'!$B135,DRE!BM:BM)</f>
        <v>0</v>
      </c>
      <c r="BO135" s="46">
        <f>SUMIF(DRE!$A:$A,'Base CF'!$B135,DRE!BN:BN)</f>
        <v>0</v>
      </c>
      <c r="BP135" s="46">
        <f>SUMIF(DRE!$A:$A,'Base CF'!$B135,DRE!BO:BO)</f>
        <v>0</v>
      </c>
      <c r="BQ135" s="46">
        <f>SUMIF(DRE!$A:$A,'Base CF'!$B135,DRE!BP:BP)</f>
        <v>0</v>
      </c>
      <c r="BR135" s="46">
        <f>SUMIF(DRE!$A:$A,'Base CF'!$B135,DRE!BQ:BQ)</f>
        <v>0</v>
      </c>
      <c r="BS135" s="46">
        <f>SUMIF(DRE!$A:$A,'Base CF'!$B135,DRE!BR:BR)</f>
        <v>0</v>
      </c>
      <c r="BT135" s="46">
        <f>SUMIF(DRE!$A:$A,'Base CF'!$B135,DRE!BS:BS)</f>
        <v>0</v>
      </c>
      <c r="BU135" s="46">
        <f>SUMIF(DRE!$A:$A,'Base CF'!$B135,DRE!BT:BT)</f>
        <v>0</v>
      </c>
      <c r="BV135" s="46">
        <f>SUMIF(DRE!$A:$A,'Base CF'!$B135,DRE!BU:BU)</f>
        <v>0</v>
      </c>
      <c r="BW135" s="46">
        <f>SUMIF(DRE!$A:$A,'Base CF'!$B135,DRE!BV:BV)</f>
        <v>0</v>
      </c>
      <c r="BX135" s="46">
        <f>SUMIF(DRE!$A:$A,'Base CF'!$B135,DRE!BW:BW)</f>
        <v>0</v>
      </c>
      <c r="BY135" s="46">
        <f>SUMIF(DRE!$A:$A,'Base CF'!$B135,DRE!BX:BX)</f>
        <v>0</v>
      </c>
      <c r="BZ135" s="46">
        <f>SUMIF(DRE!$A:$A,'Base CF'!$B135,DRE!BY:BY)</f>
        <v>0</v>
      </c>
      <c r="CA135" s="46">
        <f>SUMIF(DRE!$A:$A,'Base CF'!$B135,DRE!BZ:BZ)</f>
        <v>0</v>
      </c>
      <c r="CB135" s="46">
        <f>SUMIF(DRE!$A:$A,'Base CF'!$B135,DRE!CA:CA)</f>
        <v>0</v>
      </c>
      <c r="CC135" s="46">
        <f>SUMIF(DRE!$A:$A,'Base CF'!$B135,DRE!CB:CB)</f>
        <v>0</v>
      </c>
      <c r="CD135" s="46">
        <f>SUMIF(DRE!$A:$A,'Base CF'!$B135,DRE!CC:CC)</f>
        <v>0</v>
      </c>
      <c r="CE135" s="46">
        <f>SUMIF(DRE!$A:$A,'Base CF'!$B135,DRE!CD:CD)</f>
        <v>0</v>
      </c>
      <c r="CF135" s="46">
        <f>SUMIF(DRE!$A:$A,'Base CF'!$B135,DRE!CE:CE)</f>
        <v>0</v>
      </c>
      <c r="CG135" s="46">
        <f>SUMIF(DRE!$A:$A,'Base CF'!$B135,DRE!CF:CF)</f>
        <v>0</v>
      </c>
      <c r="CH135" s="46">
        <f>SUMIF(DRE!$A:$A,'Base CF'!$B135,DRE!CG:CG)</f>
        <v>0</v>
      </c>
      <c r="CI135" s="46">
        <f>SUMIF(DRE!$A:$A,'Base CF'!$B135,DRE!CH:CH)</f>
        <v>0</v>
      </c>
      <c r="CJ135" s="46">
        <f>SUMIF(DRE!$A:$A,'Base CF'!$B135,DRE!CI:CI)</f>
        <v>0</v>
      </c>
      <c r="CK135" s="46">
        <f>SUMIF(DRE!$A:$A,'Base CF'!$B135,DRE!CJ:CJ)</f>
        <v>0</v>
      </c>
      <c r="CL135" s="46">
        <f>SUMIF(DRE!$A:$A,'Base CF'!$B135,DRE!CK:CK)</f>
        <v>0</v>
      </c>
      <c r="CM135" s="46">
        <f>SUMIF(DRE!$A:$A,'Base CF'!$B135,DRE!CL:CL)</f>
        <v>0</v>
      </c>
      <c r="CN135" s="46">
        <f>SUMIF(DRE!$A:$A,'Base CF'!$B135,DRE!CM:CM)</f>
        <v>0</v>
      </c>
      <c r="CO135" s="46">
        <f>SUMIF(DRE!$A:$A,'Base CF'!$B135,DRE!CN:CN)</f>
        <v>0</v>
      </c>
      <c r="CP135" s="46">
        <f>SUMIF(DRE!$A:$A,'Base CF'!$B135,DRE!CO:CO)</f>
        <v>0</v>
      </c>
      <c r="CQ135" s="46">
        <f>SUMIF(DRE!$A:$A,'Base CF'!$B135,DRE!CP:CP)</f>
        <v>0</v>
      </c>
      <c r="CR135" s="46">
        <f>SUMIF(DRE!$A:$A,'Base CF'!$B135,DRE!CQ:CQ)</f>
        <v>0</v>
      </c>
      <c r="CS135" s="46">
        <f>SUMIF(DRE!$A:$A,'Base CF'!$B135,DRE!CR:CR)</f>
        <v>0</v>
      </c>
      <c r="CT135" s="46">
        <f>SUMIF(DRE!$A:$A,'Base CF'!$B135,DRE!CS:CS)</f>
        <v>0</v>
      </c>
      <c r="CU135" s="46">
        <f>SUMIF(DRE!$A:$A,'Base CF'!$B135,DRE!CT:CT)</f>
        <v>0</v>
      </c>
      <c r="CV135" s="46">
        <f>SUMIF(DRE!$A:$A,'Base CF'!$B135,DRE!CU:CU)</f>
        <v>0</v>
      </c>
      <c r="CW135" s="46">
        <f>SUMIF(DRE!$A:$A,'Base CF'!$B135,DRE!CV:CV)</f>
        <v>0</v>
      </c>
      <c r="CX135" s="46">
        <f>SUMIF(DRE!$A:$A,'Base CF'!$B135,DRE!CW:CW)</f>
        <v>0</v>
      </c>
      <c r="CY135" s="46">
        <f>SUMIF(DRE!$A:$A,'Base CF'!$B135,DRE!CX:CX)</f>
        <v>0</v>
      </c>
      <c r="CZ135" s="46">
        <f>SUMIF(DRE!$A:$A,'Base CF'!$B135,DRE!CY:CY)</f>
        <v>0</v>
      </c>
      <c r="DA135" s="46">
        <f>SUMIF(DRE!$A:$A,'Base CF'!$B135,DRE!CZ:CZ)</f>
        <v>0</v>
      </c>
      <c r="DB135" s="46">
        <f>SUMIF(DRE!$A:$A,'Base CF'!$B135,DRE!DA:DA)</f>
        <v>0</v>
      </c>
      <c r="DC135" s="46">
        <f>SUMIF(DRE!$A:$A,'Base CF'!$B135,DRE!DB:DB)</f>
        <v>0</v>
      </c>
      <c r="DD135" s="46">
        <f>SUMIF(DRE!$A:$A,'Base CF'!$B135,DRE!DC:DC)</f>
        <v>0</v>
      </c>
      <c r="DE135" s="46">
        <f>SUMIF(DRE!$A:$A,'Base CF'!$B135,DRE!DD:DD)</f>
        <v>0</v>
      </c>
      <c r="DF135" s="46">
        <f>SUMIF(DRE!$A:$A,'Base CF'!$B135,DRE!DE:DE)</f>
        <v>0</v>
      </c>
    </row>
    <row r="136" spans="2:110" outlineLevel="1">
      <c r="B136" s="37" t="s">
        <v>259</v>
      </c>
      <c r="C136" s="46">
        <f>SUMIF(DRE!$A:$A,'Base CF'!$B136,DRE!B:B)</f>
        <v>0</v>
      </c>
      <c r="D136" s="46">
        <f>SUMIF(DRE!$A:$A,'Base CF'!$B136,DRE!C:C)</f>
        <v>0</v>
      </c>
      <c r="E136" s="46">
        <f>SUMIF(DRE!$A:$A,'Base CF'!$B136,DRE!D:D)</f>
        <v>0</v>
      </c>
      <c r="F136" s="46">
        <f>SUMIF(DRE!$A:$A,'Base CF'!$B136,DRE!E:E)</f>
        <v>0</v>
      </c>
      <c r="G136" s="46">
        <f>SUMIF(DRE!$A:$A,'Base CF'!$B136,DRE!F:F)</f>
        <v>0</v>
      </c>
      <c r="H136" s="46">
        <f>SUMIF(DRE!$A:$A,'Base CF'!$B136,DRE!G:G)</f>
        <v>0</v>
      </c>
      <c r="I136" s="46">
        <f>SUMIF(DRE!$A:$A,'Base CF'!$B136,DRE!H:H)</f>
        <v>0</v>
      </c>
      <c r="J136" s="46">
        <f>SUMIF(DRE!$A:$A,'Base CF'!$B136,DRE!I:I)</f>
        <v>0</v>
      </c>
      <c r="K136" s="46">
        <f>SUMIF(DRE!$A:$A,'Base CF'!$B136,DRE!J:J)</f>
        <v>0</v>
      </c>
      <c r="L136" s="46">
        <f>SUMIF(DRE!$A:$A,'Base CF'!$B136,DRE!K:K)</f>
        <v>0</v>
      </c>
      <c r="M136" s="46">
        <f>SUMIF(DRE!$A:$A,'Base CF'!$B136,DRE!L:L)</f>
        <v>0</v>
      </c>
      <c r="N136" s="46">
        <f>SUMIF(DRE!$A:$A,'Base CF'!$B136,DRE!M:M)</f>
        <v>7554.18</v>
      </c>
      <c r="O136" s="46">
        <f>SUMIF(DRE!$A:$A,'Base CF'!$B136,DRE!N:N)</f>
        <v>0</v>
      </c>
      <c r="P136" s="46">
        <f>SUMIF(DRE!$A:$A,'Base CF'!$B136,DRE!O:O)</f>
        <v>0</v>
      </c>
      <c r="Q136" s="46">
        <f>SUMIF(DRE!$A:$A,'Base CF'!$B136,DRE!P:P)</f>
        <v>0</v>
      </c>
      <c r="R136" s="46">
        <f>SUMIF(DRE!$A:$A,'Base CF'!$B136,DRE!Q:Q)</f>
        <v>0</v>
      </c>
      <c r="S136" s="46">
        <f>SUMIF(DRE!$A:$A,'Base CF'!$B136,DRE!R:R)</f>
        <v>0</v>
      </c>
      <c r="T136" s="46">
        <f>SUMIF(DRE!$A:$A,'Base CF'!$B136,DRE!S:S)</f>
        <v>0</v>
      </c>
      <c r="U136" s="46">
        <f>SUMIF(DRE!$A:$A,'Base CF'!$B136,DRE!T:T)</f>
        <v>0</v>
      </c>
      <c r="V136" s="46">
        <f>SUMIF(DRE!$A:$A,'Base CF'!$B136,DRE!U:U)</f>
        <v>0</v>
      </c>
      <c r="W136" s="46">
        <f>SUMIF(DRE!$A:$A,'Base CF'!$B136,DRE!V:V)</f>
        <v>0</v>
      </c>
      <c r="X136" s="46">
        <f>SUMIF(DRE!$A:$A,'Base CF'!$B136,DRE!W:W)</f>
        <v>0</v>
      </c>
      <c r="Y136" s="46">
        <f>SUMIF(DRE!$A:$A,'Base CF'!$B136,DRE!X:X)</f>
        <v>0</v>
      </c>
      <c r="Z136" s="46">
        <f>SUMIF(DRE!$A:$A,'Base CF'!$B136,DRE!Y:Y)</f>
        <v>0</v>
      </c>
      <c r="AA136" s="46">
        <f>SUMIF(DRE!$A:$A,'Base CF'!$B136,DRE!Z:Z)</f>
        <v>0</v>
      </c>
      <c r="AB136" s="46">
        <f>SUMIF(DRE!$A:$A,'Base CF'!$B136,DRE!AA:AA)</f>
        <v>0</v>
      </c>
      <c r="AC136" s="46">
        <f>SUMIF(DRE!$A:$A,'Base CF'!$B136,DRE!AB:AB)</f>
        <v>0</v>
      </c>
      <c r="AD136" s="46">
        <f>SUMIF(DRE!$A:$A,'Base CF'!$B136,DRE!AC:AC)</f>
        <v>0</v>
      </c>
      <c r="AE136" s="46">
        <f>SUMIF(DRE!$A:$A,'Base CF'!$B136,DRE!AD:AD)</f>
        <v>0</v>
      </c>
      <c r="AF136" s="46">
        <f>SUMIF(DRE!$A:$A,'Base CF'!$B136,DRE!AE:AE)</f>
        <v>0</v>
      </c>
      <c r="AG136" s="46">
        <f>SUMIF(DRE!$A:$A,'Base CF'!$B136,DRE!AF:AF)</f>
        <v>0</v>
      </c>
      <c r="AH136" s="46">
        <f>SUMIF(DRE!$A:$A,'Base CF'!$B136,DRE!AG:AG)</f>
        <v>0</v>
      </c>
      <c r="AI136" s="46">
        <f>SUMIF(DRE!$A:$A,'Base CF'!$B136,DRE!AH:AH)</f>
        <v>0</v>
      </c>
      <c r="AJ136" s="46">
        <f>SUMIF(DRE!$A:$A,'Base CF'!$B136,DRE!AI:AI)</f>
        <v>0</v>
      </c>
      <c r="AK136" s="46">
        <f>SUMIF(DRE!$A:$A,'Base CF'!$B136,DRE!AJ:AJ)</f>
        <v>0</v>
      </c>
      <c r="AL136" s="46">
        <f>SUMIF(DRE!$A:$A,'Base CF'!$B136,DRE!AK:AK)</f>
        <v>0</v>
      </c>
      <c r="AM136" s="46">
        <f>SUMIF(DRE!$A:$A,'Base CF'!$B136,DRE!AL:AL)</f>
        <v>0</v>
      </c>
      <c r="AN136" s="46">
        <f>SUMIF(DRE!$A:$A,'Base CF'!$B136,DRE!AM:AM)</f>
        <v>0</v>
      </c>
      <c r="AO136" s="46">
        <f>SUMIF(DRE!$A:$A,'Base CF'!$B136,DRE!AN:AN)</f>
        <v>0</v>
      </c>
      <c r="AP136" s="46">
        <f>SUMIF(DRE!$A:$A,'Base CF'!$B136,DRE!AO:AO)</f>
        <v>0</v>
      </c>
      <c r="AQ136" s="46">
        <f>SUMIF(DRE!$A:$A,'Base CF'!$B136,DRE!AP:AP)</f>
        <v>0</v>
      </c>
      <c r="AR136" s="46">
        <f>SUMIF(DRE!$A:$A,'Base CF'!$B136,DRE!AQ:AQ)</f>
        <v>0</v>
      </c>
      <c r="AS136" s="46">
        <f>SUMIF(DRE!$A:$A,'Base CF'!$B136,DRE!AR:AR)</f>
        <v>0</v>
      </c>
      <c r="AT136" s="46">
        <f>SUMIF(DRE!$A:$A,'Base CF'!$B136,DRE!AS:AS)</f>
        <v>0</v>
      </c>
      <c r="AU136" s="46">
        <f>SUMIF(DRE!$A:$A,'Base CF'!$B136,DRE!AT:AT)</f>
        <v>0</v>
      </c>
      <c r="AV136" s="46">
        <f>SUMIF(DRE!$A:$A,'Base CF'!$B136,DRE!AU:AU)</f>
        <v>0</v>
      </c>
      <c r="AW136" s="46">
        <f>SUMIF(DRE!$A:$A,'Base CF'!$B136,DRE!AV:AV)</f>
        <v>0</v>
      </c>
      <c r="AX136" s="46">
        <f>SUMIF(DRE!$A:$A,'Base CF'!$B136,DRE!AW:AW)</f>
        <v>0</v>
      </c>
      <c r="AY136" s="46">
        <f>SUMIF(DRE!$A:$A,'Base CF'!$B136,DRE!AX:AX)</f>
        <v>0</v>
      </c>
      <c r="AZ136" s="46">
        <f>SUMIF(DRE!$A:$A,'Base CF'!$B136,DRE!AY:AY)</f>
        <v>0</v>
      </c>
      <c r="BA136" s="46">
        <f>SUMIF(DRE!$A:$A,'Base CF'!$B136,DRE!AZ:AZ)</f>
        <v>0</v>
      </c>
      <c r="BB136" s="46">
        <f>SUMIF(DRE!$A:$A,'Base CF'!$B136,DRE!BA:BA)</f>
        <v>0</v>
      </c>
      <c r="BC136" s="46">
        <f>SUMIF(DRE!$A:$A,'Base CF'!$B136,DRE!BB:BB)</f>
        <v>0</v>
      </c>
      <c r="BD136" s="46">
        <f>SUMIF(DRE!$A:$A,'Base CF'!$B136,DRE!BC:BC)</f>
        <v>0</v>
      </c>
      <c r="BE136" s="46">
        <f>SUMIF(DRE!$A:$A,'Base CF'!$B136,DRE!BD:BD)</f>
        <v>0</v>
      </c>
      <c r="BF136" s="46">
        <f>SUMIF(DRE!$A:$A,'Base CF'!$B136,DRE!BE:BE)</f>
        <v>0</v>
      </c>
      <c r="BG136" s="46">
        <f>SUMIF(DRE!$A:$A,'Base CF'!$B136,DRE!BF:BF)</f>
        <v>0</v>
      </c>
      <c r="BH136" s="46">
        <f>SUMIF(DRE!$A:$A,'Base CF'!$B136,DRE!BG:BG)</f>
        <v>0</v>
      </c>
      <c r="BI136" s="46">
        <f>SUMIF(DRE!$A:$A,'Base CF'!$B136,DRE!BH:BH)</f>
        <v>0</v>
      </c>
      <c r="BJ136" s="46">
        <f>SUMIF(DRE!$A:$A,'Base CF'!$B136,DRE!BI:BI)</f>
        <v>0</v>
      </c>
      <c r="BK136" s="46">
        <f>SUMIF(DRE!$A:$A,'Base CF'!$B136,DRE!BJ:BJ)</f>
        <v>0</v>
      </c>
      <c r="BL136" s="46">
        <f>SUMIF(DRE!$A:$A,'Base CF'!$B136,DRE!BK:BK)</f>
        <v>0</v>
      </c>
      <c r="BM136" s="46">
        <f>SUMIF(DRE!$A:$A,'Base CF'!$B136,DRE!BL:BL)</f>
        <v>0</v>
      </c>
      <c r="BN136" s="46">
        <f>SUMIF(DRE!$A:$A,'Base CF'!$B136,DRE!BM:BM)</f>
        <v>0</v>
      </c>
      <c r="BO136" s="46">
        <f>SUMIF(DRE!$A:$A,'Base CF'!$B136,DRE!BN:BN)</f>
        <v>0</v>
      </c>
      <c r="BP136" s="46">
        <f>SUMIF(DRE!$A:$A,'Base CF'!$B136,DRE!BO:BO)</f>
        <v>0</v>
      </c>
      <c r="BQ136" s="46">
        <f>SUMIF(DRE!$A:$A,'Base CF'!$B136,DRE!BP:BP)</f>
        <v>0</v>
      </c>
      <c r="BR136" s="46">
        <f>SUMIF(DRE!$A:$A,'Base CF'!$B136,DRE!BQ:BQ)</f>
        <v>0</v>
      </c>
      <c r="BS136" s="46">
        <f>SUMIF(DRE!$A:$A,'Base CF'!$B136,DRE!BR:BR)</f>
        <v>0</v>
      </c>
      <c r="BT136" s="46">
        <f>SUMIF(DRE!$A:$A,'Base CF'!$B136,DRE!BS:BS)</f>
        <v>0</v>
      </c>
      <c r="BU136" s="46">
        <f>SUMIF(DRE!$A:$A,'Base CF'!$B136,DRE!BT:BT)</f>
        <v>0</v>
      </c>
      <c r="BV136" s="46">
        <f>SUMIF(DRE!$A:$A,'Base CF'!$B136,DRE!BU:BU)</f>
        <v>0</v>
      </c>
      <c r="BW136" s="46">
        <f>SUMIF(DRE!$A:$A,'Base CF'!$B136,DRE!BV:BV)</f>
        <v>0</v>
      </c>
      <c r="BX136" s="46">
        <f>SUMIF(DRE!$A:$A,'Base CF'!$B136,DRE!BW:BW)</f>
        <v>0</v>
      </c>
      <c r="BY136" s="46">
        <f>SUMIF(DRE!$A:$A,'Base CF'!$B136,DRE!BX:BX)</f>
        <v>0</v>
      </c>
      <c r="BZ136" s="46">
        <f>SUMIF(DRE!$A:$A,'Base CF'!$B136,DRE!BY:BY)</f>
        <v>0</v>
      </c>
      <c r="CA136" s="46">
        <f>SUMIF(DRE!$A:$A,'Base CF'!$B136,DRE!BZ:BZ)</f>
        <v>0</v>
      </c>
      <c r="CB136" s="46">
        <f>SUMIF(DRE!$A:$A,'Base CF'!$B136,DRE!CA:CA)</f>
        <v>0</v>
      </c>
      <c r="CC136" s="46">
        <f>SUMIF(DRE!$A:$A,'Base CF'!$B136,DRE!CB:CB)</f>
        <v>0</v>
      </c>
      <c r="CD136" s="46">
        <f>SUMIF(DRE!$A:$A,'Base CF'!$B136,DRE!CC:CC)</f>
        <v>0</v>
      </c>
      <c r="CE136" s="46">
        <f>SUMIF(DRE!$A:$A,'Base CF'!$B136,DRE!CD:CD)</f>
        <v>0</v>
      </c>
      <c r="CF136" s="46">
        <f>SUMIF(DRE!$A:$A,'Base CF'!$B136,DRE!CE:CE)</f>
        <v>0</v>
      </c>
      <c r="CG136" s="46">
        <f>SUMIF(DRE!$A:$A,'Base CF'!$B136,DRE!CF:CF)</f>
        <v>0</v>
      </c>
      <c r="CH136" s="46">
        <f>SUMIF(DRE!$A:$A,'Base CF'!$B136,DRE!CG:CG)</f>
        <v>0</v>
      </c>
      <c r="CI136" s="46">
        <f>SUMIF(DRE!$A:$A,'Base CF'!$B136,DRE!CH:CH)</f>
        <v>0</v>
      </c>
      <c r="CJ136" s="46">
        <f>SUMIF(DRE!$A:$A,'Base CF'!$B136,DRE!CI:CI)</f>
        <v>0</v>
      </c>
      <c r="CK136" s="46">
        <f>SUMIF(DRE!$A:$A,'Base CF'!$B136,DRE!CJ:CJ)</f>
        <v>0</v>
      </c>
      <c r="CL136" s="46">
        <f>SUMIF(DRE!$A:$A,'Base CF'!$B136,DRE!CK:CK)</f>
        <v>0</v>
      </c>
      <c r="CM136" s="46">
        <f>SUMIF(DRE!$A:$A,'Base CF'!$B136,DRE!CL:CL)</f>
        <v>0</v>
      </c>
      <c r="CN136" s="46">
        <f>SUMIF(DRE!$A:$A,'Base CF'!$B136,DRE!CM:CM)</f>
        <v>0</v>
      </c>
      <c r="CO136" s="46">
        <f>SUMIF(DRE!$A:$A,'Base CF'!$B136,DRE!CN:CN)</f>
        <v>0</v>
      </c>
      <c r="CP136" s="46">
        <f>SUMIF(DRE!$A:$A,'Base CF'!$B136,DRE!CO:CO)</f>
        <v>0</v>
      </c>
      <c r="CQ136" s="46">
        <f>SUMIF(DRE!$A:$A,'Base CF'!$B136,DRE!CP:CP)</f>
        <v>0</v>
      </c>
      <c r="CR136" s="46">
        <f>SUMIF(DRE!$A:$A,'Base CF'!$B136,DRE!CQ:CQ)</f>
        <v>0</v>
      </c>
      <c r="CS136" s="46">
        <f>SUMIF(DRE!$A:$A,'Base CF'!$B136,DRE!CR:CR)</f>
        <v>0</v>
      </c>
      <c r="CT136" s="46">
        <f>SUMIF(DRE!$A:$A,'Base CF'!$B136,DRE!CS:CS)</f>
        <v>0</v>
      </c>
      <c r="CU136" s="46">
        <f>SUMIF(DRE!$A:$A,'Base CF'!$B136,DRE!CT:CT)</f>
        <v>0</v>
      </c>
      <c r="CV136" s="46">
        <f>SUMIF(DRE!$A:$A,'Base CF'!$B136,DRE!CU:CU)</f>
        <v>0</v>
      </c>
      <c r="CW136" s="46">
        <f>SUMIF(DRE!$A:$A,'Base CF'!$B136,DRE!CV:CV)</f>
        <v>0</v>
      </c>
      <c r="CX136" s="46">
        <f>SUMIF(DRE!$A:$A,'Base CF'!$B136,DRE!CW:CW)</f>
        <v>0</v>
      </c>
      <c r="CY136" s="46">
        <f>SUMIF(DRE!$A:$A,'Base CF'!$B136,DRE!CX:CX)</f>
        <v>0</v>
      </c>
      <c r="CZ136" s="46">
        <f>SUMIF(DRE!$A:$A,'Base CF'!$B136,DRE!CY:CY)</f>
        <v>0</v>
      </c>
      <c r="DA136" s="46">
        <f>SUMIF(DRE!$A:$A,'Base CF'!$B136,DRE!CZ:CZ)</f>
        <v>0</v>
      </c>
      <c r="DB136" s="46">
        <f>SUMIF(DRE!$A:$A,'Base CF'!$B136,DRE!DA:DA)</f>
        <v>0</v>
      </c>
      <c r="DC136" s="46">
        <f>SUMIF(DRE!$A:$A,'Base CF'!$B136,DRE!DB:DB)</f>
        <v>0</v>
      </c>
      <c r="DD136" s="46">
        <f>SUMIF(DRE!$A:$A,'Base CF'!$B136,DRE!DC:DC)</f>
        <v>0</v>
      </c>
      <c r="DE136" s="46">
        <f>SUMIF(DRE!$A:$A,'Base CF'!$B136,DRE!DD:DD)</f>
        <v>0</v>
      </c>
      <c r="DF136" s="46">
        <f>SUMIF(DRE!$A:$A,'Base CF'!$B136,DRE!DE:DE)</f>
        <v>0</v>
      </c>
    </row>
    <row r="137" spans="2:110" outlineLevel="1">
      <c r="B137" s="37" t="s">
        <v>260</v>
      </c>
      <c r="C137" s="46">
        <f>SUMIF(DRE!$A:$A,'Base CF'!$B137,DRE!B:B)</f>
        <v>0</v>
      </c>
      <c r="D137" s="46">
        <f>SUMIF(DRE!$A:$A,'Base CF'!$B137,DRE!C:C)</f>
        <v>0</v>
      </c>
      <c r="E137" s="46">
        <f>SUMIF(DRE!$A:$A,'Base CF'!$B137,DRE!D:D)</f>
        <v>0</v>
      </c>
      <c r="F137" s="46">
        <f>SUMIF(DRE!$A:$A,'Base CF'!$B137,DRE!E:E)</f>
        <v>0</v>
      </c>
      <c r="G137" s="46">
        <f>SUMIF(DRE!$A:$A,'Base CF'!$B137,DRE!F:F)</f>
        <v>0</v>
      </c>
      <c r="H137" s="46">
        <f>SUMIF(DRE!$A:$A,'Base CF'!$B137,DRE!G:G)</f>
        <v>0</v>
      </c>
      <c r="I137" s="46">
        <f>SUMIF(DRE!$A:$A,'Base CF'!$B137,DRE!H:H)</f>
        <v>0</v>
      </c>
      <c r="J137" s="46">
        <f>SUMIF(DRE!$A:$A,'Base CF'!$B137,DRE!I:I)</f>
        <v>0</v>
      </c>
      <c r="K137" s="46">
        <f>SUMIF(DRE!$A:$A,'Base CF'!$B137,DRE!J:J)</f>
        <v>0</v>
      </c>
      <c r="L137" s="46">
        <f>SUMIF(DRE!$A:$A,'Base CF'!$B137,DRE!K:K)</f>
        <v>0</v>
      </c>
      <c r="M137" s="46">
        <f>SUMIF(DRE!$A:$A,'Base CF'!$B137,DRE!L:L)</f>
        <v>0</v>
      </c>
      <c r="N137" s="46">
        <f>SUMIF(DRE!$A:$A,'Base CF'!$B137,DRE!M:M)</f>
        <v>0</v>
      </c>
      <c r="O137" s="46">
        <f>SUMIF(DRE!$A:$A,'Base CF'!$B137,DRE!N:N)</f>
        <v>0</v>
      </c>
      <c r="P137" s="46">
        <f>SUMIF(DRE!$A:$A,'Base CF'!$B137,DRE!O:O)</f>
        <v>0</v>
      </c>
      <c r="Q137" s="46">
        <f>SUMIF(DRE!$A:$A,'Base CF'!$B137,DRE!P:P)</f>
        <v>0</v>
      </c>
      <c r="R137" s="46">
        <f>SUMIF(DRE!$A:$A,'Base CF'!$B137,DRE!Q:Q)</f>
        <v>0</v>
      </c>
      <c r="S137" s="46">
        <f>SUMIF(DRE!$A:$A,'Base CF'!$B137,DRE!R:R)</f>
        <v>0</v>
      </c>
      <c r="T137" s="46">
        <f>SUMIF(DRE!$A:$A,'Base CF'!$B137,DRE!S:S)</f>
        <v>0</v>
      </c>
      <c r="U137" s="46">
        <f>SUMIF(DRE!$A:$A,'Base CF'!$B137,DRE!T:T)</f>
        <v>0</v>
      </c>
      <c r="V137" s="46">
        <f>SUMIF(DRE!$A:$A,'Base CF'!$B137,DRE!U:U)</f>
        <v>0</v>
      </c>
      <c r="W137" s="46">
        <f>SUMIF(DRE!$A:$A,'Base CF'!$B137,DRE!V:V)</f>
        <v>0</v>
      </c>
      <c r="X137" s="46">
        <f>SUMIF(DRE!$A:$A,'Base CF'!$B137,DRE!W:W)</f>
        <v>0</v>
      </c>
      <c r="Y137" s="46">
        <f>SUMIF(DRE!$A:$A,'Base CF'!$B137,DRE!X:X)</f>
        <v>0</v>
      </c>
      <c r="Z137" s="46">
        <f>SUMIF(DRE!$A:$A,'Base CF'!$B137,DRE!Y:Y)</f>
        <v>0</v>
      </c>
      <c r="AA137" s="46">
        <f>SUMIF(DRE!$A:$A,'Base CF'!$B137,DRE!Z:Z)</f>
        <v>0</v>
      </c>
      <c r="AB137" s="46">
        <f>SUMIF(DRE!$A:$A,'Base CF'!$B137,DRE!AA:AA)</f>
        <v>0</v>
      </c>
      <c r="AC137" s="46">
        <f>SUMIF(DRE!$A:$A,'Base CF'!$B137,DRE!AB:AB)</f>
        <v>0</v>
      </c>
      <c r="AD137" s="46">
        <f>SUMIF(DRE!$A:$A,'Base CF'!$B137,DRE!AC:AC)</f>
        <v>0</v>
      </c>
      <c r="AE137" s="46">
        <f>SUMIF(DRE!$A:$A,'Base CF'!$B137,DRE!AD:AD)</f>
        <v>0</v>
      </c>
      <c r="AF137" s="46">
        <f>SUMIF(DRE!$A:$A,'Base CF'!$B137,DRE!AE:AE)</f>
        <v>0</v>
      </c>
      <c r="AG137" s="46">
        <f>SUMIF(DRE!$A:$A,'Base CF'!$B137,DRE!AF:AF)</f>
        <v>0</v>
      </c>
      <c r="AH137" s="46">
        <f>SUMIF(DRE!$A:$A,'Base CF'!$B137,DRE!AG:AG)</f>
        <v>0</v>
      </c>
      <c r="AI137" s="46">
        <f>SUMIF(DRE!$A:$A,'Base CF'!$B137,DRE!AH:AH)</f>
        <v>0</v>
      </c>
      <c r="AJ137" s="46">
        <f>SUMIF(DRE!$A:$A,'Base CF'!$B137,DRE!AI:AI)</f>
        <v>0</v>
      </c>
      <c r="AK137" s="46">
        <f>SUMIF(DRE!$A:$A,'Base CF'!$B137,DRE!AJ:AJ)</f>
        <v>0</v>
      </c>
      <c r="AL137" s="46">
        <f>SUMIF(DRE!$A:$A,'Base CF'!$B137,DRE!AK:AK)</f>
        <v>0</v>
      </c>
      <c r="AM137" s="46">
        <f>SUMIF(DRE!$A:$A,'Base CF'!$B137,DRE!AL:AL)</f>
        <v>0</v>
      </c>
      <c r="AN137" s="46">
        <f>SUMIF(DRE!$A:$A,'Base CF'!$B137,DRE!AM:AM)</f>
        <v>0</v>
      </c>
      <c r="AO137" s="46">
        <f>SUMIF(DRE!$A:$A,'Base CF'!$B137,DRE!AN:AN)</f>
        <v>0</v>
      </c>
      <c r="AP137" s="46">
        <f>SUMIF(DRE!$A:$A,'Base CF'!$B137,DRE!AO:AO)</f>
        <v>0</v>
      </c>
      <c r="AQ137" s="46">
        <f>SUMIF(DRE!$A:$A,'Base CF'!$B137,DRE!AP:AP)</f>
        <v>0</v>
      </c>
      <c r="AR137" s="46">
        <f>SUMIF(DRE!$A:$A,'Base CF'!$B137,DRE!AQ:AQ)</f>
        <v>0</v>
      </c>
      <c r="AS137" s="46">
        <f>SUMIF(DRE!$A:$A,'Base CF'!$B137,DRE!AR:AR)</f>
        <v>0</v>
      </c>
      <c r="AT137" s="46">
        <f>SUMIF(DRE!$A:$A,'Base CF'!$B137,DRE!AS:AS)</f>
        <v>0</v>
      </c>
      <c r="AU137" s="46">
        <f>SUMIF(DRE!$A:$A,'Base CF'!$B137,DRE!AT:AT)</f>
        <v>0</v>
      </c>
      <c r="AV137" s="46">
        <f>SUMIF(DRE!$A:$A,'Base CF'!$B137,DRE!AU:AU)</f>
        <v>0</v>
      </c>
      <c r="AW137" s="46">
        <f>SUMIF(DRE!$A:$A,'Base CF'!$B137,DRE!AV:AV)</f>
        <v>0</v>
      </c>
      <c r="AX137" s="46">
        <f>SUMIF(DRE!$A:$A,'Base CF'!$B137,DRE!AW:AW)</f>
        <v>0</v>
      </c>
      <c r="AY137" s="46">
        <f>SUMIF(DRE!$A:$A,'Base CF'!$B137,DRE!AX:AX)</f>
        <v>0</v>
      </c>
      <c r="AZ137" s="46">
        <f>SUMIF(DRE!$A:$A,'Base CF'!$B137,DRE!AY:AY)</f>
        <v>0</v>
      </c>
      <c r="BA137" s="46">
        <f>SUMIF(DRE!$A:$A,'Base CF'!$B137,DRE!AZ:AZ)</f>
        <v>0</v>
      </c>
      <c r="BB137" s="46">
        <f>SUMIF(DRE!$A:$A,'Base CF'!$B137,DRE!BA:BA)</f>
        <v>0</v>
      </c>
      <c r="BC137" s="46">
        <f>SUMIF(DRE!$A:$A,'Base CF'!$B137,DRE!BB:BB)</f>
        <v>0</v>
      </c>
      <c r="BD137" s="46">
        <f>SUMIF(DRE!$A:$A,'Base CF'!$B137,DRE!BC:BC)</f>
        <v>0</v>
      </c>
      <c r="BE137" s="46">
        <f>SUMIF(DRE!$A:$A,'Base CF'!$B137,DRE!BD:BD)</f>
        <v>0</v>
      </c>
      <c r="BF137" s="46">
        <f>SUMIF(DRE!$A:$A,'Base CF'!$B137,DRE!BE:BE)</f>
        <v>0</v>
      </c>
      <c r="BG137" s="46">
        <f>SUMIF(DRE!$A:$A,'Base CF'!$B137,DRE!BF:BF)</f>
        <v>0</v>
      </c>
      <c r="BH137" s="46">
        <f>SUMIF(DRE!$A:$A,'Base CF'!$B137,DRE!BG:BG)</f>
        <v>0</v>
      </c>
      <c r="BI137" s="46">
        <f>SUMIF(DRE!$A:$A,'Base CF'!$B137,DRE!BH:BH)</f>
        <v>0</v>
      </c>
      <c r="BJ137" s="46">
        <f>SUMIF(DRE!$A:$A,'Base CF'!$B137,DRE!BI:BI)</f>
        <v>0</v>
      </c>
      <c r="BK137" s="46">
        <f>SUMIF(DRE!$A:$A,'Base CF'!$B137,DRE!BJ:BJ)</f>
        <v>0</v>
      </c>
      <c r="BL137" s="46">
        <f>SUMIF(DRE!$A:$A,'Base CF'!$B137,DRE!BK:BK)</f>
        <v>0</v>
      </c>
      <c r="BM137" s="46">
        <f>SUMIF(DRE!$A:$A,'Base CF'!$B137,DRE!BL:BL)</f>
        <v>0</v>
      </c>
      <c r="BN137" s="46">
        <f>SUMIF(DRE!$A:$A,'Base CF'!$B137,DRE!BM:BM)</f>
        <v>0</v>
      </c>
      <c r="BO137" s="46">
        <f>SUMIF(DRE!$A:$A,'Base CF'!$B137,DRE!BN:BN)</f>
        <v>0</v>
      </c>
      <c r="BP137" s="46">
        <f>SUMIF(DRE!$A:$A,'Base CF'!$B137,DRE!BO:BO)</f>
        <v>0</v>
      </c>
      <c r="BQ137" s="46">
        <f>SUMIF(DRE!$A:$A,'Base CF'!$B137,DRE!BP:BP)</f>
        <v>0</v>
      </c>
      <c r="BR137" s="46">
        <f>SUMIF(DRE!$A:$A,'Base CF'!$B137,DRE!BQ:BQ)</f>
        <v>0</v>
      </c>
      <c r="BS137" s="46">
        <f>SUMIF(DRE!$A:$A,'Base CF'!$B137,DRE!BR:BR)</f>
        <v>0</v>
      </c>
      <c r="BT137" s="46">
        <f>SUMIF(DRE!$A:$A,'Base CF'!$B137,DRE!BS:BS)</f>
        <v>0</v>
      </c>
      <c r="BU137" s="46">
        <f>SUMIF(DRE!$A:$A,'Base CF'!$B137,DRE!BT:BT)</f>
        <v>0</v>
      </c>
      <c r="BV137" s="46">
        <f>SUMIF(DRE!$A:$A,'Base CF'!$B137,DRE!BU:BU)</f>
        <v>0</v>
      </c>
      <c r="BW137" s="46">
        <f>SUMIF(DRE!$A:$A,'Base CF'!$B137,DRE!BV:BV)</f>
        <v>0</v>
      </c>
      <c r="BX137" s="46">
        <f>SUMIF(DRE!$A:$A,'Base CF'!$B137,DRE!BW:BW)</f>
        <v>0</v>
      </c>
      <c r="BY137" s="46">
        <f>SUMIF(DRE!$A:$A,'Base CF'!$B137,DRE!BX:BX)</f>
        <v>0</v>
      </c>
      <c r="BZ137" s="46">
        <f>SUMIF(DRE!$A:$A,'Base CF'!$B137,DRE!BY:BY)</f>
        <v>0</v>
      </c>
      <c r="CA137" s="46">
        <f>SUMIF(DRE!$A:$A,'Base CF'!$B137,DRE!BZ:BZ)</f>
        <v>0</v>
      </c>
      <c r="CB137" s="46">
        <f>SUMIF(DRE!$A:$A,'Base CF'!$B137,DRE!CA:CA)</f>
        <v>0</v>
      </c>
      <c r="CC137" s="46">
        <f>SUMIF(DRE!$A:$A,'Base CF'!$B137,DRE!CB:CB)</f>
        <v>0</v>
      </c>
      <c r="CD137" s="46">
        <f>SUMIF(DRE!$A:$A,'Base CF'!$B137,DRE!CC:CC)</f>
        <v>0</v>
      </c>
      <c r="CE137" s="46">
        <f>SUMIF(DRE!$A:$A,'Base CF'!$B137,DRE!CD:CD)</f>
        <v>0</v>
      </c>
      <c r="CF137" s="46">
        <f>SUMIF(DRE!$A:$A,'Base CF'!$B137,DRE!CE:CE)</f>
        <v>0</v>
      </c>
      <c r="CG137" s="46">
        <f>SUMIF(DRE!$A:$A,'Base CF'!$B137,DRE!CF:CF)</f>
        <v>0</v>
      </c>
      <c r="CH137" s="46">
        <f>SUMIF(DRE!$A:$A,'Base CF'!$B137,DRE!CG:CG)</f>
        <v>0</v>
      </c>
      <c r="CI137" s="46">
        <f>SUMIF(DRE!$A:$A,'Base CF'!$B137,DRE!CH:CH)</f>
        <v>0</v>
      </c>
      <c r="CJ137" s="46">
        <f>SUMIF(DRE!$A:$A,'Base CF'!$B137,DRE!CI:CI)</f>
        <v>0</v>
      </c>
      <c r="CK137" s="46">
        <f>SUMIF(DRE!$A:$A,'Base CF'!$B137,DRE!CJ:CJ)</f>
        <v>0</v>
      </c>
      <c r="CL137" s="46">
        <f>SUMIF(DRE!$A:$A,'Base CF'!$B137,DRE!CK:CK)</f>
        <v>0</v>
      </c>
      <c r="CM137" s="46">
        <f>SUMIF(DRE!$A:$A,'Base CF'!$B137,DRE!CL:CL)</f>
        <v>0</v>
      </c>
      <c r="CN137" s="46">
        <f>SUMIF(DRE!$A:$A,'Base CF'!$B137,DRE!CM:CM)</f>
        <v>0</v>
      </c>
      <c r="CO137" s="46">
        <f>SUMIF(DRE!$A:$A,'Base CF'!$B137,DRE!CN:CN)</f>
        <v>0</v>
      </c>
      <c r="CP137" s="46">
        <f>SUMIF(DRE!$A:$A,'Base CF'!$B137,DRE!CO:CO)</f>
        <v>0</v>
      </c>
      <c r="CQ137" s="46">
        <f>SUMIF(DRE!$A:$A,'Base CF'!$B137,DRE!CP:CP)</f>
        <v>0</v>
      </c>
      <c r="CR137" s="46">
        <f>SUMIF(DRE!$A:$A,'Base CF'!$B137,DRE!CQ:CQ)</f>
        <v>0</v>
      </c>
      <c r="CS137" s="46">
        <f>SUMIF(DRE!$A:$A,'Base CF'!$B137,DRE!CR:CR)</f>
        <v>0</v>
      </c>
      <c r="CT137" s="46">
        <f>SUMIF(DRE!$A:$A,'Base CF'!$B137,DRE!CS:CS)</f>
        <v>0</v>
      </c>
      <c r="CU137" s="46">
        <f>SUMIF(DRE!$A:$A,'Base CF'!$B137,DRE!CT:CT)</f>
        <v>0</v>
      </c>
      <c r="CV137" s="46">
        <f>SUMIF(DRE!$A:$A,'Base CF'!$B137,DRE!CU:CU)</f>
        <v>0</v>
      </c>
      <c r="CW137" s="46">
        <f>SUMIF(DRE!$A:$A,'Base CF'!$B137,DRE!CV:CV)</f>
        <v>0</v>
      </c>
      <c r="CX137" s="46">
        <f>SUMIF(DRE!$A:$A,'Base CF'!$B137,DRE!CW:CW)</f>
        <v>0</v>
      </c>
      <c r="CY137" s="46">
        <f>SUMIF(DRE!$A:$A,'Base CF'!$B137,DRE!CX:CX)</f>
        <v>0</v>
      </c>
      <c r="CZ137" s="46">
        <f>SUMIF(DRE!$A:$A,'Base CF'!$B137,DRE!CY:CY)</f>
        <v>0</v>
      </c>
      <c r="DA137" s="46">
        <f>SUMIF(DRE!$A:$A,'Base CF'!$B137,DRE!CZ:CZ)</f>
        <v>0</v>
      </c>
      <c r="DB137" s="46">
        <f>SUMIF(DRE!$A:$A,'Base CF'!$B137,DRE!DA:DA)</f>
        <v>0</v>
      </c>
      <c r="DC137" s="46">
        <f>SUMIF(DRE!$A:$A,'Base CF'!$B137,DRE!DB:DB)</f>
        <v>0</v>
      </c>
      <c r="DD137" s="46">
        <f>SUMIF(DRE!$A:$A,'Base CF'!$B137,DRE!DC:DC)</f>
        <v>0</v>
      </c>
      <c r="DE137" s="46">
        <f>SUMIF(DRE!$A:$A,'Base CF'!$B137,DRE!DD:DD)</f>
        <v>0</v>
      </c>
      <c r="DF137" s="46">
        <f>SUMIF(DRE!$A:$A,'Base CF'!$B137,DRE!DE:DE)</f>
        <v>0</v>
      </c>
    </row>
    <row r="138" spans="2:110" outlineLevel="1">
      <c r="B138" s="37" t="s">
        <v>265</v>
      </c>
      <c r="C138" s="46">
        <f>SUMIF(DRE!$A:$A,'Base CF'!$B138,DRE!B:B)</f>
        <v>26423.59</v>
      </c>
      <c r="D138" s="46">
        <f>SUMIF(DRE!$A:$A,'Base CF'!$B138,DRE!C:C)</f>
        <v>48534.69</v>
      </c>
      <c r="E138" s="46">
        <f>SUMIF(DRE!$A:$A,'Base CF'!$B138,DRE!D:D)</f>
        <v>1835.93</v>
      </c>
      <c r="F138" s="46">
        <f>SUMIF(DRE!$A:$A,'Base CF'!$B138,DRE!E:E)</f>
        <v>50665.11</v>
      </c>
      <c r="G138" s="46">
        <f>SUMIF(DRE!$A:$A,'Base CF'!$B138,DRE!F:F)</f>
        <v>26924.58</v>
      </c>
      <c r="H138" s="46">
        <f>SUMIF(DRE!$A:$A,'Base CF'!$B138,DRE!G:G)</f>
        <v>1509.86</v>
      </c>
      <c r="I138" s="46">
        <f>SUMIF(DRE!$A:$A,'Base CF'!$B138,DRE!H:H)</f>
        <v>26348.76</v>
      </c>
      <c r="J138" s="46">
        <f>SUMIF(DRE!$A:$A,'Base CF'!$B138,DRE!I:I)</f>
        <v>26135.599999999999</v>
      </c>
      <c r="K138" s="46">
        <f>SUMIF(DRE!$A:$A,'Base CF'!$B138,DRE!J:J)</f>
        <v>25563.09</v>
      </c>
      <c r="L138" s="46">
        <f>SUMIF(DRE!$A:$A,'Base CF'!$B138,DRE!K:K)</f>
        <v>26674.55</v>
      </c>
      <c r="M138" s="46">
        <f>SUMIF(DRE!$A:$A,'Base CF'!$B138,DRE!L:L)</f>
        <v>28731.67</v>
      </c>
      <c r="N138" s="46">
        <f>SUMIF(DRE!$A:$A,'Base CF'!$B138,DRE!M:M)</f>
        <v>32511.62</v>
      </c>
      <c r="O138" s="46">
        <f>SUMIF(DRE!$A:$A,'Base CF'!$B138,DRE!N:N)</f>
        <v>29480.39</v>
      </c>
      <c r="P138" s="46">
        <f>SUMIF(DRE!$A:$A,'Base CF'!$B138,DRE!O:O)</f>
        <v>27350.670000000002</v>
      </c>
      <c r="Q138" s="46">
        <f>SUMIF(DRE!$A:$A,'Base CF'!$B138,DRE!P:P)</f>
        <v>26391.360000000001</v>
      </c>
      <c r="R138" s="46">
        <f>SUMIF(DRE!$A:$A,'Base CF'!$B138,DRE!Q:Q)</f>
        <v>26707.219999999998</v>
      </c>
      <c r="S138" s="46">
        <f>SUMIF(DRE!$A:$A,'Base CF'!$B138,DRE!R:R)</f>
        <v>28138.300000000003</v>
      </c>
      <c r="T138" s="46">
        <f>SUMIF(DRE!$A:$A,'Base CF'!$B138,DRE!S:S)</f>
        <v>25792.989999999998</v>
      </c>
      <c r="U138" s="46">
        <f>SUMIF(DRE!$A:$A,'Base CF'!$B138,DRE!T:T)</f>
        <v>26448.59</v>
      </c>
      <c r="V138" s="46">
        <f>SUMIF(DRE!$A:$A,'Base CF'!$B138,DRE!U:U)</f>
        <v>25831.32</v>
      </c>
      <c r="W138" s="46">
        <f>SUMIF(DRE!$A:$A,'Base CF'!$B138,DRE!V:V)</f>
        <v>25643.34</v>
      </c>
      <c r="X138" s="46">
        <f>SUMIF(DRE!$A:$A,'Base CF'!$B138,DRE!W:W)</f>
        <v>28214.14</v>
      </c>
      <c r="Y138" s="46">
        <f>SUMIF(DRE!$A:$A,'Base CF'!$B138,DRE!X:X)</f>
        <v>25360.649999999998</v>
      </c>
      <c r="Z138" s="46">
        <f>SUMIF(DRE!$A:$A,'Base CF'!$B138,DRE!Y:Y)</f>
        <v>24675.690000000002</v>
      </c>
      <c r="AA138" s="46">
        <f>SUMIF(DRE!$A:$A,'Base CF'!$B138,DRE!Z:Z)</f>
        <v>26419.059999999998</v>
      </c>
      <c r="AB138" s="46">
        <f>SUMIF(DRE!$A:$A,'Base CF'!$B138,DRE!AA:AA)</f>
        <v>49472.310000000005</v>
      </c>
      <c r="AC138" s="46">
        <f>SUMIF(DRE!$A:$A,'Base CF'!$B138,DRE!AB:AB)</f>
        <v>0</v>
      </c>
      <c r="AD138" s="46">
        <f>SUMIF(DRE!$A:$A,'Base CF'!$B138,DRE!AC:AC)</f>
        <v>27045.119999999999</v>
      </c>
      <c r="AE138" s="46">
        <f>SUMIF(DRE!$A:$A,'Base CF'!$B138,DRE!AD:AD)</f>
        <v>24671.210000000003</v>
      </c>
      <c r="AF138" s="46">
        <f>SUMIF(DRE!$A:$A,'Base CF'!$B138,DRE!AE:AE)</f>
        <v>24780.239999999998</v>
      </c>
      <c r="AG138" s="46">
        <f>SUMIF(DRE!$A:$A,'Base CF'!$B138,DRE!AF:AF)</f>
        <v>63861.99</v>
      </c>
      <c r="AH138" s="46">
        <f>SUMIF(DRE!$A:$A,'Base CF'!$B138,DRE!AG:AG)</f>
        <v>24509.43</v>
      </c>
      <c r="AI138" s="46">
        <f>SUMIF(DRE!$A:$A,'Base CF'!$B138,DRE!AH:AH)</f>
        <v>36246.53</v>
      </c>
      <c r="AJ138" s="46">
        <f>SUMIF(DRE!$A:$A,'Base CF'!$B138,DRE!AI:AI)</f>
        <v>31582.93</v>
      </c>
      <c r="AK138" s="46">
        <f>SUMIF(DRE!$A:$A,'Base CF'!$B138,DRE!AJ:AJ)</f>
        <v>26599.35</v>
      </c>
      <c r="AL138" s="46">
        <f>SUMIF(DRE!$A:$A,'Base CF'!$B138,DRE!AK:AK)</f>
        <v>26618.38</v>
      </c>
      <c r="AM138" s="46">
        <f>SUMIF(DRE!$A:$A,'Base CF'!$B138,DRE!AL:AL)</f>
        <v>25902.41</v>
      </c>
      <c r="AN138" s="46">
        <f>SUMIF(DRE!$A:$A,'Base CF'!$B138,DRE!AM:AM)</f>
        <v>27330.29</v>
      </c>
      <c r="AO138" s="46">
        <f>SUMIF(DRE!$A:$A,'Base CF'!$B138,DRE!AN:AN)</f>
        <v>27518.7</v>
      </c>
      <c r="AP138" s="46">
        <f>SUMIF(DRE!$A:$A,'Base CF'!$B138,DRE!AO:AO)</f>
        <v>26530.28</v>
      </c>
      <c r="AQ138" s="46">
        <f>SUMIF(DRE!$A:$A,'Base CF'!$B138,DRE!AP:AP)</f>
        <v>51833.75</v>
      </c>
      <c r="AR138" s="46">
        <f>SUMIF(DRE!$A:$A,'Base CF'!$B138,DRE!AQ:AQ)</f>
        <v>25460.880000000001</v>
      </c>
      <c r="AS138" s="46">
        <f>SUMIF(DRE!$A:$A,'Base CF'!$B138,DRE!AR:AR)</f>
        <v>8791.4699999999993</v>
      </c>
      <c r="AT138" s="46">
        <f>SUMIF(DRE!$A:$A,'Base CF'!$B138,DRE!AS:AS)</f>
        <v>31293.48</v>
      </c>
      <c r="AU138" s="46">
        <f>SUMIF(DRE!$A:$A,'Base CF'!$B138,DRE!AT:AT)</f>
        <v>28102.48</v>
      </c>
      <c r="AV138" s="46">
        <f>SUMIF(DRE!$A:$A,'Base CF'!$B138,DRE!AU:AU)</f>
        <v>29212.26</v>
      </c>
      <c r="AW138" s="46">
        <f>SUMIF(DRE!$A:$A,'Base CF'!$B138,DRE!AV:AV)</f>
        <v>34476.74</v>
      </c>
      <c r="AX138" s="46">
        <f>SUMIF(DRE!$A:$A,'Base CF'!$B138,DRE!AW:AW)</f>
        <v>39578.720000000001</v>
      </c>
      <c r="AY138" s="46">
        <f>SUMIF(DRE!$A:$A,'Base CF'!$B138,DRE!AX:AX)</f>
        <v>34344.559999999998</v>
      </c>
      <c r="AZ138" s="46">
        <f>SUMIF(DRE!$A:$A,'Base CF'!$B138,DRE!AY:AY)</f>
        <v>35287.85</v>
      </c>
      <c r="BA138" s="46">
        <f>SUMIF(DRE!$A:$A,'Base CF'!$B138,DRE!AZ:AZ)</f>
        <v>66332.78</v>
      </c>
      <c r="BB138" s="46">
        <f>SUMIF(DRE!$A:$A,'Base CF'!$B138,DRE!BA:BA)</f>
        <v>7384.89</v>
      </c>
      <c r="BC138" s="46">
        <f>SUMIF(DRE!$A:$A,'Base CF'!$B138,DRE!BB:BB)</f>
        <v>38810.39</v>
      </c>
      <c r="BD138" s="46">
        <f>SUMIF(DRE!$A:$A,'Base CF'!$B138,DRE!BC:BC)</f>
        <v>34988.400000000001</v>
      </c>
      <c r="BE138" s="46">
        <f>SUMIF(DRE!$A:$A,'Base CF'!$B138,DRE!BD:BD)</f>
        <v>23058.27</v>
      </c>
      <c r="BF138" s="46">
        <f>SUMIF(DRE!$A:$A,'Base CF'!$B138,DRE!BE:BE)</f>
        <v>32380.880000000001</v>
      </c>
      <c r="BG138" s="46">
        <f>SUMIF(DRE!$A:$A,'Base CF'!$B138,DRE!BF:BF)</f>
        <v>34500</v>
      </c>
      <c r="BH138" s="46">
        <f>SUMIF(DRE!$A:$A,'Base CF'!$B138,DRE!BG:BG)</f>
        <v>34500</v>
      </c>
      <c r="BI138" s="46">
        <f>SUMIF(DRE!$A:$A,'Base CF'!$B138,DRE!BH:BH)</f>
        <v>44257</v>
      </c>
      <c r="BJ138" s="46">
        <f>SUMIF(DRE!$A:$A,'Base CF'!$B138,DRE!BI:BI)</f>
        <v>16000</v>
      </c>
      <c r="BK138" s="46">
        <f>SUMIF(DRE!$A:$A,'Base CF'!$B138,DRE!BJ:BJ)</f>
        <v>34500</v>
      </c>
      <c r="BL138" s="46">
        <f>SUMIF(DRE!$A:$A,'Base CF'!$B138,DRE!BK:BK)</f>
        <v>34500</v>
      </c>
      <c r="BM138" s="46">
        <f>SUMIF(DRE!$A:$A,'Base CF'!$B138,DRE!BL:BL)</f>
        <v>34500</v>
      </c>
      <c r="BN138" s="46">
        <f>SUMIF(DRE!$A:$A,'Base CF'!$B138,DRE!BM:BM)</f>
        <v>34500</v>
      </c>
      <c r="BO138" s="46">
        <f>SUMIF(DRE!$A:$A,'Base CF'!$B138,DRE!BN:BN)</f>
        <v>34500</v>
      </c>
      <c r="BP138" s="46">
        <f>SUMIF(DRE!$A:$A,'Base CF'!$B138,DRE!BO:BO)</f>
        <v>34500</v>
      </c>
      <c r="BQ138" s="46">
        <f>SUMIF(DRE!$A:$A,'Base CF'!$B138,DRE!BP:BP)</f>
        <v>34500</v>
      </c>
      <c r="BR138" s="46">
        <f>SUMIF(DRE!$A:$A,'Base CF'!$B138,DRE!BQ:BQ)</f>
        <v>34500</v>
      </c>
      <c r="BS138" s="46">
        <f>SUMIF(DRE!$A:$A,'Base CF'!$B138,DRE!BR:BR)</f>
        <v>34500</v>
      </c>
      <c r="BT138" s="46">
        <f>SUMIF(DRE!$A:$A,'Base CF'!$B138,DRE!BS:BS)</f>
        <v>34500</v>
      </c>
      <c r="BU138" s="46">
        <f>SUMIF(DRE!$A:$A,'Base CF'!$B138,DRE!BT:BT)</f>
        <v>34500</v>
      </c>
      <c r="BV138" s="46">
        <f>SUMIF(DRE!$A:$A,'Base CF'!$B138,DRE!BU:BU)</f>
        <v>34500</v>
      </c>
      <c r="BW138" s="46">
        <f>SUMIF(DRE!$A:$A,'Base CF'!$B138,DRE!BV:BV)</f>
        <v>38710</v>
      </c>
      <c r="BX138" s="46">
        <f>SUMIF(DRE!$A:$A,'Base CF'!$B138,DRE!BW:BW)</f>
        <v>38710</v>
      </c>
      <c r="BY138" s="46">
        <f>SUMIF(DRE!$A:$A,'Base CF'!$B138,DRE!BX:BX)</f>
        <v>38710</v>
      </c>
      <c r="BZ138" s="46">
        <f>SUMIF(DRE!$A:$A,'Base CF'!$B138,DRE!BY:BY)</f>
        <v>38710</v>
      </c>
      <c r="CA138" s="46">
        <f>SUMIF(DRE!$A:$A,'Base CF'!$B138,DRE!BZ:BZ)</f>
        <v>38710</v>
      </c>
      <c r="CB138" s="46">
        <f>SUMIF(DRE!$A:$A,'Base CF'!$B138,DRE!CA:CA)</f>
        <v>38710</v>
      </c>
      <c r="CC138" s="46">
        <f>SUMIF(DRE!$A:$A,'Base CF'!$B138,DRE!CB:CB)</f>
        <v>38710</v>
      </c>
      <c r="CD138" s="46">
        <f>SUMIF(DRE!$A:$A,'Base CF'!$B138,DRE!CC:CC)</f>
        <v>38710</v>
      </c>
      <c r="CE138" s="46">
        <f>SUMIF(DRE!$A:$A,'Base CF'!$B138,DRE!CD:CD)</f>
        <v>38710</v>
      </c>
      <c r="CF138" s="46">
        <f>SUMIF(DRE!$A:$A,'Base CF'!$B138,DRE!CE:CE)</f>
        <v>38710</v>
      </c>
      <c r="CG138" s="46">
        <f>SUMIF(DRE!$A:$A,'Base CF'!$B138,DRE!CF:CF)</f>
        <v>38710</v>
      </c>
      <c r="CH138" s="46">
        <f>SUMIF(DRE!$A:$A,'Base CF'!$B138,DRE!CG:CG)</f>
        <v>38710</v>
      </c>
      <c r="CI138" s="46">
        <f>SUMIF(DRE!$A:$A,'Base CF'!$B138,DRE!CH:CH)</f>
        <v>32416.25</v>
      </c>
      <c r="CJ138" s="46">
        <f>SUMIF(DRE!$A:$A,'Base CF'!$B138,DRE!CI:CI)</f>
        <v>32416.25</v>
      </c>
      <c r="CK138" s="46">
        <f>SUMIF(DRE!$A:$A,'Base CF'!$B138,DRE!CJ:CJ)</f>
        <v>32416.25</v>
      </c>
      <c r="CL138" s="46">
        <f>SUMIF(DRE!$A:$A,'Base CF'!$B138,DRE!CK:CK)</f>
        <v>32416.25</v>
      </c>
      <c r="CM138" s="46">
        <f>SUMIF(DRE!$A:$A,'Base CF'!$B138,DRE!CL:CL)</f>
        <v>32416.25</v>
      </c>
      <c r="CN138" s="46">
        <f>SUMIF(DRE!$A:$A,'Base CF'!$B138,DRE!CM:CM)</f>
        <v>32416.25</v>
      </c>
      <c r="CO138" s="46">
        <f>SUMIF(DRE!$A:$A,'Base CF'!$B138,DRE!CN:CN)</f>
        <v>32416.25</v>
      </c>
      <c r="CP138" s="46">
        <f>SUMIF(DRE!$A:$A,'Base CF'!$B138,DRE!CO:CO)</f>
        <v>32416.25</v>
      </c>
      <c r="CQ138" s="46">
        <f>SUMIF(DRE!$A:$A,'Base CF'!$B138,DRE!CP:CP)</f>
        <v>32416.25</v>
      </c>
      <c r="CR138" s="46">
        <f>SUMIF(DRE!$A:$A,'Base CF'!$B138,DRE!CQ:CQ)</f>
        <v>32416.25</v>
      </c>
      <c r="CS138" s="46">
        <f>SUMIF(DRE!$A:$A,'Base CF'!$B138,DRE!CR:CR)</f>
        <v>32416.25</v>
      </c>
      <c r="CT138" s="46">
        <f>SUMIF(DRE!$A:$A,'Base CF'!$B138,DRE!CS:CS)</f>
        <v>32416.25</v>
      </c>
      <c r="CU138" s="46">
        <f>SUMIF(DRE!$A:$A,'Base CF'!$B138,DRE!CT:CT)</f>
        <v>41731</v>
      </c>
      <c r="CV138" s="46">
        <f>SUMIF(DRE!$A:$A,'Base CF'!$B138,DRE!CU:CU)</f>
        <v>41731</v>
      </c>
      <c r="CW138" s="46">
        <f>SUMIF(DRE!$A:$A,'Base CF'!$B138,DRE!CV:CV)</f>
        <v>41731</v>
      </c>
      <c r="CX138" s="46">
        <f>SUMIF(DRE!$A:$A,'Base CF'!$B138,DRE!CW:CW)</f>
        <v>41731</v>
      </c>
      <c r="CY138" s="46">
        <f>SUMIF(DRE!$A:$A,'Base CF'!$B138,DRE!CX:CX)</f>
        <v>41731</v>
      </c>
      <c r="CZ138" s="46">
        <f>SUMIF(DRE!$A:$A,'Base CF'!$B138,DRE!CY:CY)</f>
        <v>41731</v>
      </c>
      <c r="DA138" s="46">
        <f>SUMIF(DRE!$A:$A,'Base CF'!$B138,DRE!CZ:CZ)</f>
        <v>41731</v>
      </c>
      <c r="DB138" s="46">
        <f>SUMIF(DRE!$A:$A,'Base CF'!$B138,DRE!DA:DA)</f>
        <v>41731</v>
      </c>
      <c r="DC138" s="46">
        <f>SUMIF(DRE!$A:$A,'Base CF'!$B138,DRE!DB:DB)</f>
        <v>41731</v>
      </c>
      <c r="DD138" s="46">
        <f>SUMIF(DRE!$A:$A,'Base CF'!$B138,DRE!DC:DC)</f>
        <v>41731</v>
      </c>
      <c r="DE138" s="46">
        <f>SUMIF(DRE!$A:$A,'Base CF'!$B138,DRE!DD:DD)</f>
        <v>41731</v>
      </c>
      <c r="DF138" s="46">
        <f>SUMIF(DRE!$A:$A,'Base CF'!$B138,DRE!DE:DE)</f>
        <v>41731</v>
      </c>
    </row>
    <row r="139" spans="2:110" outlineLevel="1">
      <c r="B139" s="37" t="s">
        <v>270</v>
      </c>
      <c r="C139" s="46">
        <f>SUMIF(DRE!$A:$A,'Base CF'!$B139,DRE!B:B)</f>
        <v>0</v>
      </c>
      <c r="D139" s="46">
        <f>SUMIF(DRE!$A:$A,'Base CF'!$B139,DRE!C:C)</f>
        <v>0</v>
      </c>
      <c r="E139" s="46">
        <f>SUMIF(DRE!$A:$A,'Base CF'!$B139,DRE!D:D)</f>
        <v>0</v>
      </c>
      <c r="F139" s="46">
        <f>SUMIF(DRE!$A:$A,'Base CF'!$B139,DRE!E:E)</f>
        <v>0</v>
      </c>
      <c r="G139" s="46">
        <f>SUMIF(DRE!$A:$A,'Base CF'!$B139,DRE!F:F)</f>
        <v>0</v>
      </c>
      <c r="H139" s="46">
        <f>SUMIF(DRE!$A:$A,'Base CF'!$B139,DRE!G:G)</f>
        <v>0</v>
      </c>
      <c r="I139" s="46">
        <f>SUMIF(DRE!$A:$A,'Base CF'!$B139,DRE!H:H)</f>
        <v>0</v>
      </c>
      <c r="J139" s="46">
        <f>SUMIF(DRE!$A:$A,'Base CF'!$B139,DRE!I:I)</f>
        <v>0</v>
      </c>
      <c r="K139" s="46">
        <f>SUMIF(DRE!$A:$A,'Base CF'!$B139,DRE!J:J)</f>
        <v>0</v>
      </c>
      <c r="L139" s="46">
        <f>SUMIF(DRE!$A:$A,'Base CF'!$B139,DRE!K:K)</f>
        <v>0</v>
      </c>
      <c r="M139" s="46">
        <f>SUMIF(DRE!$A:$A,'Base CF'!$B139,DRE!L:L)</f>
        <v>0</v>
      </c>
      <c r="N139" s="46">
        <f>SUMIF(DRE!$A:$A,'Base CF'!$B139,DRE!M:M)</f>
        <v>0</v>
      </c>
      <c r="O139" s="46">
        <f>SUMIF(DRE!$A:$A,'Base CF'!$B139,DRE!N:N)</f>
        <v>0</v>
      </c>
      <c r="P139" s="46">
        <f>SUMIF(DRE!$A:$A,'Base CF'!$B139,DRE!O:O)</f>
        <v>2072.5</v>
      </c>
      <c r="Q139" s="46">
        <f>SUMIF(DRE!$A:$A,'Base CF'!$B139,DRE!P:P)</f>
        <v>0</v>
      </c>
      <c r="R139" s="46">
        <f>SUMIF(DRE!$A:$A,'Base CF'!$B139,DRE!Q:Q)</f>
        <v>0</v>
      </c>
      <c r="S139" s="46">
        <f>SUMIF(DRE!$A:$A,'Base CF'!$B139,DRE!R:R)</f>
        <v>0</v>
      </c>
      <c r="T139" s="46">
        <f>SUMIF(DRE!$A:$A,'Base CF'!$B139,DRE!S:S)</f>
        <v>0</v>
      </c>
      <c r="U139" s="46">
        <f>SUMIF(DRE!$A:$A,'Base CF'!$B139,DRE!T:T)</f>
        <v>0</v>
      </c>
      <c r="V139" s="46">
        <f>SUMIF(DRE!$A:$A,'Base CF'!$B139,DRE!U:U)</f>
        <v>251.9</v>
      </c>
      <c r="W139" s="46">
        <f>SUMIF(DRE!$A:$A,'Base CF'!$B139,DRE!V:V)</f>
        <v>0</v>
      </c>
      <c r="X139" s="46">
        <f>SUMIF(DRE!$A:$A,'Base CF'!$B139,DRE!W:W)</f>
        <v>0</v>
      </c>
      <c r="Y139" s="46">
        <f>SUMIF(DRE!$A:$A,'Base CF'!$B139,DRE!X:X)</f>
        <v>0</v>
      </c>
      <c r="Z139" s="46">
        <f>SUMIF(DRE!$A:$A,'Base CF'!$B139,DRE!Y:Y)</f>
        <v>0</v>
      </c>
      <c r="AA139" s="46">
        <f>SUMIF(DRE!$A:$A,'Base CF'!$B139,DRE!Z:Z)</f>
        <v>0</v>
      </c>
      <c r="AB139" s="46">
        <f>SUMIF(DRE!$A:$A,'Base CF'!$B139,DRE!AA:AA)</f>
        <v>0</v>
      </c>
      <c r="AC139" s="46">
        <f>SUMIF(DRE!$A:$A,'Base CF'!$B139,DRE!AB:AB)</f>
        <v>0</v>
      </c>
      <c r="AD139" s="46">
        <f>SUMIF(DRE!$A:$A,'Base CF'!$B139,DRE!AC:AC)</f>
        <v>0</v>
      </c>
      <c r="AE139" s="46">
        <f>SUMIF(DRE!$A:$A,'Base CF'!$B139,DRE!AD:AD)</f>
        <v>0</v>
      </c>
      <c r="AF139" s="46">
        <f>SUMIF(DRE!$A:$A,'Base CF'!$B139,DRE!AE:AE)</f>
        <v>124</v>
      </c>
      <c r="AG139" s="46">
        <f>SUMIF(DRE!$A:$A,'Base CF'!$B139,DRE!AF:AF)</f>
        <v>0</v>
      </c>
      <c r="AH139" s="46">
        <f>SUMIF(DRE!$A:$A,'Base CF'!$B139,DRE!AG:AG)</f>
        <v>0</v>
      </c>
      <c r="AI139" s="46">
        <f>SUMIF(DRE!$A:$A,'Base CF'!$B139,DRE!AH:AH)</f>
        <v>0</v>
      </c>
      <c r="AJ139" s="46">
        <f>SUMIF(DRE!$A:$A,'Base CF'!$B139,DRE!AI:AI)</f>
        <v>229</v>
      </c>
      <c r="AK139" s="46">
        <f>SUMIF(DRE!$A:$A,'Base CF'!$B139,DRE!AJ:AJ)</f>
        <v>0</v>
      </c>
      <c r="AL139" s="46">
        <f>SUMIF(DRE!$A:$A,'Base CF'!$B139,DRE!AK:AK)</f>
        <v>0</v>
      </c>
      <c r="AM139" s="46">
        <f>SUMIF(DRE!$A:$A,'Base CF'!$B139,DRE!AL:AL)</f>
        <v>0</v>
      </c>
      <c r="AN139" s="46">
        <f>SUMIF(DRE!$A:$A,'Base CF'!$B139,DRE!AM:AM)</f>
        <v>0</v>
      </c>
      <c r="AO139" s="46">
        <f>SUMIF(DRE!$A:$A,'Base CF'!$B139,DRE!AN:AN)</f>
        <v>0</v>
      </c>
      <c r="AP139" s="46">
        <f>SUMIF(DRE!$A:$A,'Base CF'!$B139,DRE!AO:AO)</f>
        <v>0</v>
      </c>
      <c r="AQ139" s="46">
        <f>SUMIF(DRE!$A:$A,'Base CF'!$B139,DRE!AP:AP)</f>
        <v>0</v>
      </c>
      <c r="AR139" s="46">
        <f>SUMIF(DRE!$A:$A,'Base CF'!$B139,DRE!AQ:AQ)</f>
        <v>0</v>
      </c>
      <c r="AS139" s="46">
        <f>SUMIF(DRE!$A:$A,'Base CF'!$B139,DRE!AR:AR)</f>
        <v>0</v>
      </c>
      <c r="AT139" s="46">
        <f>SUMIF(DRE!$A:$A,'Base CF'!$B139,DRE!AS:AS)</f>
        <v>0</v>
      </c>
      <c r="AU139" s="46">
        <f>SUMIF(DRE!$A:$A,'Base CF'!$B139,DRE!AT:AT)</f>
        <v>0</v>
      </c>
      <c r="AV139" s="46">
        <f>SUMIF(DRE!$A:$A,'Base CF'!$B139,DRE!AU:AU)</f>
        <v>0</v>
      </c>
      <c r="AW139" s="46">
        <f>SUMIF(DRE!$A:$A,'Base CF'!$B139,DRE!AV:AV)</f>
        <v>0</v>
      </c>
      <c r="AX139" s="46">
        <f>SUMIF(DRE!$A:$A,'Base CF'!$B139,DRE!AW:AW)</f>
        <v>0</v>
      </c>
      <c r="AY139" s="46">
        <f>SUMIF(DRE!$A:$A,'Base CF'!$B139,DRE!AX:AX)</f>
        <v>0</v>
      </c>
      <c r="AZ139" s="46">
        <f>SUMIF(DRE!$A:$A,'Base CF'!$B139,DRE!AY:AY)</f>
        <v>0</v>
      </c>
      <c r="BA139" s="46">
        <f>SUMIF(DRE!$A:$A,'Base CF'!$B139,DRE!AZ:AZ)</f>
        <v>0</v>
      </c>
      <c r="BB139" s="46">
        <f>SUMIF(DRE!$A:$A,'Base CF'!$B139,DRE!BA:BA)</f>
        <v>0</v>
      </c>
      <c r="BC139" s="46">
        <f>SUMIF(DRE!$A:$A,'Base CF'!$B139,DRE!BB:BB)</f>
        <v>0</v>
      </c>
      <c r="BD139" s="46">
        <f>SUMIF(DRE!$A:$A,'Base CF'!$B139,DRE!BC:BC)</f>
        <v>0</v>
      </c>
      <c r="BE139" s="46">
        <f>SUMIF(DRE!$A:$A,'Base CF'!$B139,DRE!BD:BD)</f>
        <v>0</v>
      </c>
      <c r="BF139" s="46">
        <f>SUMIF(DRE!$A:$A,'Base CF'!$B139,DRE!BE:BE)</f>
        <v>0</v>
      </c>
      <c r="BG139" s="46">
        <f>SUMIF(DRE!$A:$A,'Base CF'!$B139,DRE!BF:BF)</f>
        <v>0</v>
      </c>
      <c r="BH139" s="46">
        <f>SUMIF(DRE!$A:$A,'Base CF'!$B139,DRE!BG:BG)</f>
        <v>0</v>
      </c>
      <c r="BI139" s="46">
        <f>SUMIF(DRE!$A:$A,'Base CF'!$B139,DRE!BH:BH)</f>
        <v>0</v>
      </c>
      <c r="BJ139" s="46">
        <f>SUMIF(DRE!$A:$A,'Base CF'!$B139,DRE!BI:BI)</f>
        <v>2800</v>
      </c>
      <c r="BK139" s="46">
        <f>SUMIF(DRE!$A:$A,'Base CF'!$B139,DRE!BJ:BJ)</f>
        <v>0</v>
      </c>
      <c r="BL139" s="46">
        <f>SUMIF(DRE!$A:$A,'Base CF'!$B139,DRE!BK:BK)</f>
        <v>0</v>
      </c>
      <c r="BM139" s="46">
        <f>SUMIF(DRE!$A:$A,'Base CF'!$B139,DRE!BL:BL)</f>
        <v>0</v>
      </c>
      <c r="BN139" s="46">
        <f>SUMIF(DRE!$A:$A,'Base CF'!$B139,DRE!BM:BM)</f>
        <v>420</v>
      </c>
      <c r="BO139" s="46">
        <f>SUMIF(DRE!$A:$A,'Base CF'!$B139,DRE!BN:BN)</f>
        <v>0</v>
      </c>
      <c r="BP139" s="46">
        <f>SUMIF(DRE!$A:$A,'Base CF'!$B139,DRE!BO:BO)</f>
        <v>1630</v>
      </c>
      <c r="BQ139" s="46">
        <f>SUMIF(DRE!$A:$A,'Base CF'!$B139,DRE!BP:BP)</f>
        <v>1100</v>
      </c>
      <c r="BR139" s="46">
        <f>SUMIF(DRE!$A:$A,'Base CF'!$B139,DRE!BQ:BQ)</f>
        <v>0</v>
      </c>
      <c r="BS139" s="46">
        <f>SUMIF(DRE!$A:$A,'Base CF'!$B139,DRE!BR:BR)</f>
        <v>0</v>
      </c>
      <c r="BT139" s="46">
        <f>SUMIF(DRE!$A:$A,'Base CF'!$B139,DRE!BS:BS)</f>
        <v>420</v>
      </c>
      <c r="BU139" s="46">
        <f>SUMIF(DRE!$A:$A,'Base CF'!$B139,DRE!BT:BT)</f>
        <v>0</v>
      </c>
      <c r="BV139" s="46">
        <f>SUMIF(DRE!$A:$A,'Base CF'!$B139,DRE!BU:BU)</f>
        <v>0</v>
      </c>
      <c r="BW139" s="46">
        <f>SUMIF(DRE!$A:$A,'Base CF'!$B139,DRE!BV:BV)</f>
        <v>0</v>
      </c>
      <c r="BX139" s="46">
        <f>SUMIF(DRE!$A:$A,'Base CF'!$B139,DRE!BW:BW)</f>
        <v>0</v>
      </c>
      <c r="BY139" s="46">
        <f>SUMIF(DRE!$A:$A,'Base CF'!$B139,DRE!BX:BX)</f>
        <v>0</v>
      </c>
      <c r="BZ139" s="46">
        <f>SUMIF(DRE!$A:$A,'Base CF'!$B139,DRE!BY:BY)</f>
        <v>420</v>
      </c>
      <c r="CA139" s="46">
        <f>SUMIF(DRE!$A:$A,'Base CF'!$B139,DRE!BZ:BZ)</f>
        <v>0</v>
      </c>
      <c r="CB139" s="46">
        <f>SUMIF(DRE!$A:$A,'Base CF'!$B139,DRE!CA:CA)</f>
        <v>1630</v>
      </c>
      <c r="CC139" s="46">
        <f>SUMIF(DRE!$A:$A,'Base CF'!$B139,DRE!CB:CB)</f>
        <v>1100</v>
      </c>
      <c r="CD139" s="46">
        <f>SUMIF(DRE!$A:$A,'Base CF'!$B139,DRE!CC:CC)</f>
        <v>0</v>
      </c>
      <c r="CE139" s="46">
        <f>SUMIF(DRE!$A:$A,'Base CF'!$B139,DRE!CD:CD)</f>
        <v>0</v>
      </c>
      <c r="CF139" s="46">
        <f>SUMIF(DRE!$A:$A,'Base CF'!$B139,DRE!CE:CE)</f>
        <v>420</v>
      </c>
      <c r="CG139" s="46">
        <f>SUMIF(DRE!$A:$A,'Base CF'!$B139,DRE!CF:CF)</f>
        <v>0</v>
      </c>
      <c r="CH139" s="46">
        <f>SUMIF(DRE!$A:$A,'Base CF'!$B139,DRE!CG:CG)</f>
        <v>0</v>
      </c>
      <c r="CI139" s="46">
        <f>SUMIF(DRE!$A:$A,'Base CF'!$B139,DRE!CH:CH)</f>
        <v>0</v>
      </c>
      <c r="CJ139" s="46">
        <f>SUMIF(DRE!$A:$A,'Base CF'!$B139,DRE!CI:CI)</f>
        <v>0</v>
      </c>
      <c r="CK139" s="46">
        <f>SUMIF(DRE!$A:$A,'Base CF'!$B139,DRE!CJ:CJ)</f>
        <v>0</v>
      </c>
      <c r="CL139" s="46">
        <f>SUMIF(DRE!$A:$A,'Base CF'!$B139,DRE!CK:CK)</f>
        <v>420</v>
      </c>
      <c r="CM139" s="46">
        <f>SUMIF(DRE!$A:$A,'Base CF'!$B139,DRE!CL:CL)</f>
        <v>0</v>
      </c>
      <c r="CN139" s="46">
        <f>SUMIF(DRE!$A:$A,'Base CF'!$B139,DRE!CM:CM)</f>
        <v>1630</v>
      </c>
      <c r="CO139" s="46">
        <f>SUMIF(DRE!$A:$A,'Base CF'!$B139,DRE!CN:CN)</f>
        <v>1100</v>
      </c>
      <c r="CP139" s="46">
        <f>SUMIF(DRE!$A:$A,'Base CF'!$B139,DRE!CO:CO)</f>
        <v>0</v>
      </c>
      <c r="CQ139" s="46">
        <f>SUMIF(DRE!$A:$A,'Base CF'!$B139,DRE!CP:CP)</f>
        <v>0</v>
      </c>
      <c r="CR139" s="46">
        <f>SUMIF(DRE!$A:$A,'Base CF'!$B139,DRE!CQ:CQ)</f>
        <v>420</v>
      </c>
      <c r="CS139" s="46">
        <f>SUMIF(DRE!$A:$A,'Base CF'!$B139,DRE!CR:CR)</f>
        <v>0</v>
      </c>
      <c r="CT139" s="46">
        <f>SUMIF(DRE!$A:$A,'Base CF'!$B139,DRE!CS:CS)</f>
        <v>0</v>
      </c>
      <c r="CU139" s="46">
        <f>SUMIF(DRE!$A:$A,'Base CF'!$B139,DRE!CT:CT)</f>
        <v>0</v>
      </c>
      <c r="CV139" s="46">
        <f>SUMIF(DRE!$A:$A,'Base CF'!$B139,DRE!CU:CU)</f>
        <v>0</v>
      </c>
      <c r="CW139" s="46">
        <f>SUMIF(DRE!$A:$A,'Base CF'!$B139,DRE!CV:CV)</f>
        <v>0</v>
      </c>
      <c r="CX139" s="46">
        <f>SUMIF(DRE!$A:$A,'Base CF'!$B139,DRE!CW:CW)</f>
        <v>420</v>
      </c>
      <c r="CY139" s="46">
        <f>SUMIF(DRE!$A:$A,'Base CF'!$B139,DRE!CX:CX)</f>
        <v>0</v>
      </c>
      <c r="CZ139" s="46">
        <f>SUMIF(DRE!$A:$A,'Base CF'!$B139,DRE!CY:CY)</f>
        <v>1630</v>
      </c>
      <c r="DA139" s="46">
        <f>SUMIF(DRE!$A:$A,'Base CF'!$B139,DRE!CZ:CZ)</f>
        <v>1100</v>
      </c>
      <c r="DB139" s="46">
        <f>SUMIF(DRE!$A:$A,'Base CF'!$B139,DRE!DA:DA)</f>
        <v>0</v>
      </c>
      <c r="DC139" s="46">
        <f>SUMIF(DRE!$A:$A,'Base CF'!$B139,DRE!DB:DB)</f>
        <v>0</v>
      </c>
      <c r="DD139" s="46">
        <f>SUMIF(DRE!$A:$A,'Base CF'!$B139,DRE!DC:DC)</f>
        <v>420</v>
      </c>
      <c r="DE139" s="46">
        <f>SUMIF(DRE!$A:$A,'Base CF'!$B139,DRE!DD:DD)</f>
        <v>0</v>
      </c>
      <c r="DF139" s="46">
        <f>SUMIF(DRE!$A:$A,'Base CF'!$B139,DRE!DE:DE)</f>
        <v>0</v>
      </c>
    </row>
    <row r="140" spans="2:110" outlineLevel="1">
      <c r="B140" s="37" t="s">
        <v>271</v>
      </c>
      <c r="C140" s="46">
        <f>SUMIF(DRE!$A:$A,'Base CF'!$B140,DRE!B:B)</f>
        <v>0</v>
      </c>
      <c r="D140" s="46">
        <f>SUMIF(DRE!$A:$A,'Base CF'!$B140,DRE!C:C)</f>
        <v>0</v>
      </c>
      <c r="E140" s="46">
        <f>SUMIF(DRE!$A:$A,'Base CF'!$B140,DRE!D:D)</f>
        <v>0</v>
      </c>
      <c r="F140" s="46">
        <f>SUMIF(DRE!$A:$A,'Base CF'!$B140,DRE!E:E)</f>
        <v>16728</v>
      </c>
      <c r="G140" s="46">
        <f>SUMIF(DRE!$A:$A,'Base CF'!$B140,DRE!F:F)</f>
        <v>0</v>
      </c>
      <c r="H140" s="46">
        <f>SUMIF(DRE!$A:$A,'Base CF'!$B140,DRE!G:G)</f>
        <v>16760.830000000002</v>
      </c>
      <c r="I140" s="46">
        <f>SUMIF(DRE!$A:$A,'Base CF'!$B140,DRE!H:H)</f>
        <v>0</v>
      </c>
      <c r="J140" s="46">
        <f>SUMIF(DRE!$A:$A,'Base CF'!$B140,DRE!I:I)</f>
        <v>0</v>
      </c>
      <c r="K140" s="46">
        <f>SUMIF(DRE!$A:$A,'Base CF'!$B140,DRE!J:J)</f>
        <v>-16384.64</v>
      </c>
      <c r="L140" s="46">
        <f>SUMIF(DRE!$A:$A,'Base CF'!$B140,DRE!K:K)</f>
        <v>0</v>
      </c>
      <c r="M140" s="46">
        <f>SUMIF(DRE!$A:$A,'Base CF'!$B140,DRE!L:L)</f>
        <v>16384.64</v>
      </c>
      <c r="N140" s="46">
        <f>SUMIF(DRE!$A:$A,'Base CF'!$B140,DRE!M:M)</f>
        <v>0</v>
      </c>
      <c r="O140" s="46">
        <f>SUMIF(DRE!$A:$A,'Base CF'!$B140,DRE!N:N)</f>
        <v>0</v>
      </c>
      <c r="P140" s="46">
        <f>SUMIF(DRE!$A:$A,'Base CF'!$B140,DRE!O:O)</f>
        <v>967.38</v>
      </c>
      <c r="Q140" s="46">
        <f>SUMIF(DRE!$A:$A,'Base CF'!$B140,DRE!P:P)</f>
        <v>0</v>
      </c>
      <c r="R140" s="46">
        <f>SUMIF(DRE!$A:$A,'Base CF'!$B140,DRE!Q:Q)</f>
        <v>0</v>
      </c>
      <c r="S140" s="46">
        <f>SUMIF(DRE!$A:$A,'Base CF'!$B140,DRE!R:R)</f>
        <v>0</v>
      </c>
      <c r="T140" s="46">
        <f>SUMIF(DRE!$A:$A,'Base CF'!$B140,DRE!S:S)</f>
        <v>0</v>
      </c>
      <c r="U140" s="46">
        <f>SUMIF(DRE!$A:$A,'Base CF'!$B140,DRE!T:T)</f>
        <v>0</v>
      </c>
      <c r="V140" s="46">
        <f>SUMIF(DRE!$A:$A,'Base CF'!$B140,DRE!U:U)</f>
        <v>0</v>
      </c>
      <c r="W140" s="46">
        <f>SUMIF(DRE!$A:$A,'Base CF'!$B140,DRE!V:V)</f>
        <v>0</v>
      </c>
      <c r="X140" s="46">
        <f>SUMIF(DRE!$A:$A,'Base CF'!$B140,DRE!W:W)</f>
        <v>0</v>
      </c>
      <c r="Y140" s="46">
        <f>SUMIF(DRE!$A:$A,'Base CF'!$B140,DRE!X:X)</f>
        <v>0</v>
      </c>
      <c r="Z140" s="46">
        <f>SUMIF(DRE!$A:$A,'Base CF'!$B140,DRE!Y:Y)</f>
        <v>0</v>
      </c>
      <c r="AA140" s="46">
        <f>SUMIF(DRE!$A:$A,'Base CF'!$B140,DRE!Z:Z)</f>
        <v>0</v>
      </c>
      <c r="AB140" s="46">
        <f>SUMIF(DRE!$A:$A,'Base CF'!$B140,DRE!AA:AA)</f>
        <v>967.38</v>
      </c>
      <c r="AC140" s="46">
        <f>SUMIF(DRE!$A:$A,'Base CF'!$B140,DRE!AB:AB)</f>
        <v>0</v>
      </c>
      <c r="AD140" s="46">
        <f>SUMIF(DRE!$A:$A,'Base CF'!$B140,DRE!AC:AC)</f>
        <v>0</v>
      </c>
      <c r="AE140" s="46">
        <f>SUMIF(DRE!$A:$A,'Base CF'!$B140,DRE!AD:AD)</f>
        <v>0</v>
      </c>
      <c r="AF140" s="46">
        <f>SUMIF(DRE!$A:$A,'Base CF'!$B140,DRE!AE:AE)</f>
        <v>0</v>
      </c>
      <c r="AG140" s="46">
        <f>SUMIF(DRE!$A:$A,'Base CF'!$B140,DRE!AF:AF)</f>
        <v>0</v>
      </c>
      <c r="AH140" s="46">
        <f>SUMIF(DRE!$A:$A,'Base CF'!$B140,DRE!AG:AG)</f>
        <v>0</v>
      </c>
      <c r="AI140" s="46">
        <f>SUMIF(DRE!$A:$A,'Base CF'!$B140,DRE!AH:AH)</f>
        <v>0</v>
      </c>
      <c r="AJ140" s="46">
        <f>SUMIF(DRE!$A:$A,'Base CF'!$B140,DRE!AI:AI)</f>
        <v>0</v>
      </c>
      <c r="AK140" s="46">
        <f>SUMIF(DRE!$A:$A,'Base CF'!$B140,DRE!AJ:AJ)</f>
        <v>0</v>
      </c>
      <c r="AL140" s="46">
        <f>SUMIF(DRE!$A:$A,'Base CF'!$B140,DRE!AK:AK)</f>
        <v>0</v>
      </c>
      <c r="AM140" s="46">
        <f>SUMIF(DRE!$A:$A,'Base CF'!$B140,DRE!AL:AL)</f>
        <v>0</v>
      </c>
      <c r="AN140" s="46">
        <f>SUMIF(DRE!$A:$A,'Base CF'!$B140,DRE!AM:AM)</f>
        <v>967.38</v>
      </c>
      <c r="AO140" s="46">
        <f>SUMIF(DRE!$A:$A,'Base CF'!$B140,DRE!AN:AN)</f>
        <v>0</v>
      </c>
      <c r="AP140" s="46">
        <f>SUMIF(DRE!$A:$A,'Base CF'!$B140,DRE!AO:AO)</f>
        <v>0</v>
      </c>
      <c r="AQ140" s="46">
        <f>SUMIF(DRE!$A:$A,'Base CF'!$B140,DRE!AP:AP)</f>
        <v>0</v>
      </c>
      <c r="AR140" s="46">
        <f>SUMIF(DRE!$A:$A,'Base CF'!$B140,DRE!AQ:AQ)</f>
        <v>0</v>
      </c>
      <c r="AS140" s="46">
        <f>SUMIF(DRE!$A:$A,'Base CF'!$B140,DRE!AR:AR)</f>
        <v>0</v>
      </c>
      <c r="AT140" s="46">
        <f>SUMIF(DRE!$A:$A,'Base CF'!$B140,DRE!AS:AS)</f>
        <v>0</v>
      </c>
      <c r="AU140" s="46">
        <f>SUMIF(DRE!$A:$A,'Base CF'!$B140,DRE!AT:AT)</f>
        <v>0</v>
      </c>
      <c r="AV140" s="46">
        <f>SUMIF(DRE!$A:$A,'Base CF'!$B140,DRE!AU:AU)</f>
        <v>0</v>
      </c>
      <c r="AW140" s="46">
        <f>SUMIF(DRE!$A:$A,'Base CF'!$B140,DRE!AV:AV)</f>
        <v>0</v>
      </c>
      <c r="AX140" s="46">
        <f>SUMIF(DRE!$A:$A,'Base CF'!$B140,DRE!AW:AW)</f>
        <v>0</v>
      </c>
      <c r="AY140" s="46">
        <f>SUMIF(DRE!$A:$A,'Base CF'!$B140,DRE!AX:AX)</f>
        <v>2525.58</v>
      </c>
      <c r="AZ140" s="46">
        <f>SUMIF(DRE!$A:$A,'Base CF'!$B140,DRE!AY:AY)</f>
        <v>2625.85</v>
      </c>
      <c r="BA140" s="46">
        <f>SUMIF(DRE!$A:$A,'Base CF'!$B140,DRE!AZ:AZ)</f>
        <v>1038.8</v>
      </c>
      <c r="BB140" s="46">
        <f>SUMIF(DRE!$A:$A,'Base CF'!$B140,DRE!BA:BA)</f>
        <v>519.4</v>
      </c>
      <c r="BC140" s="46">
        <f>SUMIF(DRE!$A:$A,'Base CF'!$B140,DRE!BB:BB)</f>
        <v>0</v>
      </c>
      <c r="BD140" s="46">
        <f>SUMIF(DRE!$A:$A,'Base CF'!$B140,DRE!BC:BC)</f>
        <v>0</v>
      </c>
      <c r="BE140" s="46">
        <f>SUMIF(DRE!$A:$A,'Base CF'!$B140,DRE!BD:BD)</f>
        <v>0</v>
      </c>
      <c r="BF140" s="46">
        <f>SUMIF(DRE!$A:$A,'Base CF'!$B140,DRE!BE:BE)</f>
        <v>0</v>
      </c>
      <c r="BG140" s="46">
        <f>SUMIF(DRE!$A:$A,'Base CF'!$B140,DRE!BF:BF)</f>
        <v>0</v>
      </c>
      <c r="BH140" s="46">
        <f>SUMIF(DRE!$A:$A,'Base CF'!$B140,DRE!BG:BG)</f>
        <v>1651.75</v>
      </c>
      <c r="BI140" s="46">
        <f>SUMIF(DRE!$A:$A,'Base CF'!$B140,DRE!BH:BH)</f>
        <v>0</v>
      </c>
      <c r="BJ140" s="46">
        <f>SUMIF(DRE!$A:$A,'Base CF'!$B140,DRE!BI:BI)</f>
        <v>0</v>
      </c>
      <c r="BK140" s="46">
        <f>SUMIF(DRE!$A:$A,'Base CF'!$B140,DRE!BJ:BJ)</f>
        <v>0</v>
      </c>
      <c r="BL140" s="46">
        <f>SUMIF(DRE!$A:$A,'Base CF'!$B140,DRE!BK:BK)</f>
        <v>2300</v>
      </c>
      <c r="BM140" s="46">
        <f>SUMIF(DRE!$A:$A,'Base CF'!$B140,DRE!BL:BL)</f>
        <v>2520</v>
      </c>
      <c r="BN140" s="46">
        <f>SUMIF(DRE!$A:$A,'Base CF'!$B140,DRE!BM:BM)</f>
        <v>0</v>
      </c>
      <c r="BO140" s="46">
        <f>SUMIF(DRE!$A:$A,'Base CF'!$B140,DRE!BN:BN)</f>
        <v>0</v>
      </c>
      <c r="BP140" s="46">
        <f>SUMIF(DRE!$A:$A,'Base CF'!$B140,DRE!BO:BO)</f>
        <v>2284</v>
      </c>
      <c r="BQ140" s="46">
        <f>SUMIF(DRE!$A:$A,'Base CF'!$B140,DRE!BP:BP)</f>
        <v>0</v>
      </c>
      <c r="BR140" s="46">
        <f>SUMIF(DRE!$A:$A,'Base CF'!$B140,DRE!BQ:BQ)</f>
        <v>0</v>
      </c>
      <c r="BS140" s="46">
        <f>SUMIF(DRE!$A:$A,'Base CF'!$B140,DRE!BR:BR)</f>
        <v>0</v>
      </c>
      <c r="BT140" s="46">
        <f>SUMIF(DRE!$A:$A,'Base CF'!$B140,DRE!BS:BS)</f>
        <v>2000</v>
      </c>
      <c r="BU140" s="46">
        <f>SUMIF(DRE!$A:$A,'Base CF'!$B140,DRE!BT:BT)</f>
        <v>2000</v>
      </c>
      <c r="BV140" s="46">
        <f>SUMIF(DRE!$A:$A,'Base CF'!$B140,DRE!BU:BU)</f>
        <v>0</v>
      </c>
      <c r="BW140" s="46">
        <f>SUMIF(DRE!$A:$A,'Base CF'!$B140,DRE!BV:BV)</f>
        <v>0</v>
      </c>
      <c r="BX140" s="46">
        <f>SUMIF(DRE!$A:$A,'Base CF'!$B140,DRE!BW:BW)</f>
        <v>2300</v>
      </c>
      <c r="BY140" s="46">
        <f>SUMIF(DRE!$A:$A,'Base CF'!$B140,DRE!BX:BX)</f>
        <v>520</v>
      </c>
      <c r="BZ140" s="46">
        <f>SUMIF(DRE!$A:$A,'Base CF'!$B140,DRE!BY:BY)</f>
        <v>0</v>
      </c>
      <c r="CA140" s="46">
        <f>SUMIF(DRE!$A:$A,'Base CF'!$B140,DRE!BZ:BZ)</f>
        <v>0</v>
      </c>
      <c r="CB140" s="46">
        <f>SUMIF(DRE!$A:$A,'Base CF'!$B140,DRE!CA:CA)</f>
        <v>2284</v>
      </c>
      <c r="CC140" s="46">
        <f>SUMIF(DRE!$A:$A,'Base CF'!$B140,DRE!CB:CB)</f>
        <v>0</v>
      </c>
      <c r="CD140" s="46">
        <f>SUMIF(DRE!$A:$A,'Base CF'!$B140,DRE!CC:CC)</f>
        <v>0</v>
      </c>
      <c r="CE140" s="46">
        <f>SUMIF(DRE!$A:$A,'Base CF'!$B140,DRE!CD:CD)</f>
        <v>0</v>
      </c>
      <c r="CF140" s="46">
        <f>SUMIF(DRE!$A:$A,'Base CF'!$B140,DRE!CE:CE)</f>
        <v>2000</v>
      </c>
      <c r="CG140" s="46">
        <f>SUMIF(DRE!$A:$A,'Base CF'!$B140,DRE!CF:CF)</f>
        <v>2000</v>
      </c>
      <c r="CH140" s="46">
        <f>SUMIF(DRE!$A:$A,'Base CF'!$B140,DRE!CG:CG)</f>
        <v>0</v>
      </c>
      <c r="CI140" s="46">
        <f>SUMIF(DRE!$A:$A,'Base CF'!$B140,DRE!CH:CH)</f>
        <v>0</v>
      </c>
      <c r="CJ140" s="46">
        <f>SUMIF(DRE!$A:$A,'Base CF'!$B140,DRE!CI:CI)</f>
        <v>2300</v>
      </c>
      <c r="CK140" s="46">
        <f>SUMIF(DRE!$A:$A,'Base CF'!$B140,DRE!CJ:CJ)</f>
        <v>520</v>
      </c>
      <c r="CL140" s="46">
        <f>SUMIF(DRE!$A:$A,'Base CF'!$B140,DRE!CK:CK)</f>
        <v>0</v>
      </c>
      <c r="CM140" s="46">
        <f>SUMIF(DRE!$A:$A,'Base CF'!$B140,DRE!CL:CL)</f>
        <v>0</v>
      </c>
      <c r="CN140" s="46">
        <f>SUMIF(DRE!$A:$A,'Base CF'!$B140,DRE!CM:CM)</f>
        <v>2284</v>
      </c>
      <c r="CO140" s="46">
        <f>SUMIF(DRE!$A:$A,'Base CF'!$B140,DRE!CN:CN)</f>
        <v>0</v>
      </c>
      <c r="CP140" s="46">
        <f>SUMIF(DRE!$A:$A,'Base CF'!$B140,DRE!CO:CO)</f>
        <v>0</v>
      </c>
      <c r="CQ140" s="46">
        <f>SUMIF(DRE!$A:$A,'Base CF'!$B140,DRE!CP:CP)</f>
        <v>0</v>
      </c>
      <c r="CR140" s="46">
        <f>SUMIF(DRE!$A:$A,'Base CF'!$B140,DRE!CQ:CQ)</f>
        <v>2000</v>
      </c>
      <c r="CS140" s="46">
        <f>SUMIF(DRE!$A:$A,'Base CF'!$B140,DRE!CR:CR)</f>
        <v>2000</v>
      </c>
      <c r="CT140" s="46">
        <f>SUMIF(DRE!$A:$A,'Base CF'!$B140,DRE!CS:CS)</f>
        <v>0</v>
      </c>
      <c r="CU140" s="46">
        <f>SUMIF(DRE!$A:$A,'Base CF'!$B140,DRE!CT:CT)</f>
        <v>0</v>
      </c>
      <c r="CV140" s="46">
        <f>SUMIF(DRE!$A:$A,'Base CF'!$B140,DRE!CU:CU)</f>
        <v>2300</v>
      </c>
      <c r="CW140" s="46">
        <f>SUMIF(DRE!$A:$A,'Base CF'!$B140,DRE!CV:CV)</f>
        <v>520</v>
      </c>
      <c r="CX140" s="46">
        <f>SUMIF(DRE!$A:$A,'Base CF'!$B140,DRE!CW:CW)</f>
        <v>0</v>
      </c>
      <c r="CY140" s="46">
        <f>SUMIF(DRE!$A:$A,'Base CF'!$B140,DRE!CX:CX)</f>
        <v>0</v>
      </c>
      <c r="CZ140" s="46">
        <f>SUMIF(DRE!$A:$A,'Base CF'!$B140,DRE!CY:CY)</f>
        <v>2284</v>
      </c>
      <c r="DA140" s="46">
        <f>SUMIF(DRE!$A:$A,'Base CF'!$B140,DRE!CZ:CZ)</f>
        <v>0</v>
      </c>
      <c r="DB140" s="46">
        <f>SUMIF(DRE!$A:$A,'Base CF'!$B140,DRE!DA:DA)</f>
        <v>0</v>
      </c>
      <c r="DC140" s="46">
        <f>SUMIF(DRE!$A:$A,'Base CF'!$B140,DRE!DB:DB)</f>
        <v>0</v>
      </c>
      <c r="DD140" s="46">
        <f>SUMIF(DRE!$A:$A,'Base CF'!$B140,DRE!DC:DC)</f>
        <v>2000</v>
      </c>
      <c r="DE140" s="46">
        <f>SUMIF(DRE!$A:$A,'Base CF'!$B140,DRE!DD:DD)</f>
        <v>2000</v>
      </c>
      <c r="DF140" s="46">
        <f>SUMIF(DRE!$A:$A,'Base CF'!$B140,DRE!DE:DE)</f>
        <v>0</v>
      </c>
    </row>
    <row r="141" spans="2:110" outlineLevel="1">
      <c r="B141" s="37" t="s">
        <v>272</v>
      </c>
      <c r="C141" s="46">
        <f>SUMIF(DRE!$A:$A,'Base CF'!$B141,DRE!B:B)</f>
        <v>0</v>
      </c>
      <c r="D141" s="46">
        <f>SUMIF(DRE!$A:$A,'Base CF'!$B141,DRE!C:C)</f>
        <v>0</v>
      </c>
      <c r="E141" s="46">
        <f>SUMIF(DRE!$A:$A,'Base CF'!$B141,DRE!D:D)</f>
        <v>0</v>
      </c>
      <c r="F141" s="46">
        <f>SUMIF(DRE!$A:$A,'Base CF'!$B141,DRE!E:E)</f>
        <v>0</v>
      </c>
      <c r="G141" s="46">
        <f>SUMIF(DRE!$A:$A,'Base CF'!$B141,DRE!F:F)</f>
        <v>0</v>
      </c>
      <c r="H141" s="46">
        <f>SUMIF(DRE!$A:$A,'Base CF'!$B141,DRE!G:G)</f>
        <v>0</v>
      </c>
      <c r="I141" s="46">
        <f>SUMIF(DRE!$A:$A,'Base CF'!$B141,DRE!H:H)</f>
        <v>0</v>
      </c>
      <c r="J141" s="46">
        <f>SUMIF(DRE!$A:$A,'Base CF'!$B141,DRE!I:I)</f>
        <v>0</v>
      </c>
      <c r="K141" s="46">
        <f>SUMIF(DRE!$A:$A,'Base CF'!$B141,DRE!J:J)</f>
        <v>0</v>
      </c>
      <c r="L141" s="46">
        <f>SUMIF(DRE!$A:$A,'Base CF'!$B141,DRE!K:K)</f>
        <v>0</v>
      </c>
      <c r="M141" s="46">
        <f>SUMIF(DRE!$A:$A,'Base CF'!$B141,DRE!L:L)</f>
        <v>0</v>
      </c>
      <c r="N141" s="46">
        <f>SUMIF(DRE!$A:$A,'Base CF'!$B141,DRE!M:M)</f>
        <v>0</v>
      </c>
      <c r="O141" s="46">
        <f>SUMIF(DRE!$A:$A,'Base CF'!$B141,DRE!N:N)</f>
        <v>0</v>
      </c>
      <c r="P141" s="46">
        <f>SUMIF(DRE!$A:$A,'Base CF'!$B141,DRE!O:O)</f>
        <v>0</v>
      </c>
      <c r="Q141" s="46">
        <f>SUMIF(DRE!$A:$A,'Base CF'!$B141,DRE!P:P)</f>
        <v>0</v>
      </c>
      <c r="R141" s="46">
        <f>SUMIF(DRE!$A:$A,'Base CF'!$B141,DRE!Q:Q)</f>
        <v>0</v>
      </c>
      <c r="S141" s="46">
        <f>SUMIF(DRE!$A:$A,'Base CF'!$B141,DRE!R:R)</f>
        <v>0</v>
      </c>
      <c r="T141" s="46">
        <f>SUMIF(DRE!$A:$A,'Base CF'!$B141,DRE!S:S)</f>
        <v>0</v>
      </c>
      <c r="U141" s="46">
        <f>SUMIF(DRE!$A:$A,'Base CF'!$B141,DRE!T:T)</f>
        <v>440</v>
      </c>
      <c r="V141" s="46">
        <f>SUMIF(DRE!$A:$A,'Base CF'!$B141,DRE!U:U)</f>
        <v>2391.7600000000002</v>
      </c>
      <c r="W141" s="46">
        <f>SUMIF(DRE!$A:$A,'Base CF'!$B141,DRE!V:V)</f>
        <v>-44</v>
      </c>
      <c r="X141" s="46">
        <f>SUMIF(DRE!$A:$A,'Base CF'!$B141,DRE!W:W)</f>
        <v>0</v>
      </c>
      <c r="Y141" s="46">
        <f>SUMIF(DRE!$A:$A,'Base CF'!$B141,DRE!X:X)</f>
        <v>0</v>
      </c>
      <c r="Z141" s="46">
        <f>SUMIF(DRE!$A:$A,'Base CF'!$B141,DRE!Y:Y)</f>
        <v>0</v>
      </c>
      <c r="AA141" s="46">
        <f>SUMIF(DRE!$A:$A,'Base CF'!$B141,DRE!Z:Z)</f>
        <v>0</v>
      </c>
      <c r="AB141" s="46">
        <f>SUMIF(DRE!$A:$A,'Base CF'!$B141,DRE!AA:AA)</f>
        <v>0</v>
      </c>
      <c r="AC141" s="46">
        <f>SUMIF(DRE!$A:$A,'Base CF'!$B141,DRE!AB:AB)</f>
        <v>0</v>
      </c>
      <c r="AD141" s="46">
        <f>SUMIF(DRE!$A:$A,'Base CF'!$B141,DRE!AC:AC)</f>
        <v>0</v>
      </c>
      <c r="AE141" s="46">
        <f>SUMIF(DRE!$A:$A,'Base CF'!$B141,DRE!AD:AD)</f>
        <v>0</v>
      </c>
      <c r="AF141" s="46">
        <f>SUMIF(DRE!$A:$A,'Base CF'!$B141,DRE!AE:AE)</f>
        <v>0</v>
      </c>
      <c r="AG141" s="46">
        <f>SUMIF(DRE!$A:$A,'Base CF'!$B141,DRE!AF:AF)</f>
        <v>0</v>
      </c>
      <c r="AH141" s="46">
        <f>SUMIF(DRE!$A:$A,'Base CF'!$B141,DRE!AG:AG)</f>
        <v>0</v>
      </c>
      <c r="AI141" s="46">
        <f>SUMIF(DRE!$A:$A,'Base CF'!$B141,DRE!AH:AH)</f>
        <v>0</v>
      </c>
      <c r="AJ141" s="46">
        <f>SUMIF(DRE!$A:$A,'Base CF'!$B141,DRE!AI:AI)</f>
        <v>0</v>
      </c>
      <c r="AK141" s="46">
        <f>SUMIF(DRE!$A:$A,'Base CF'!$B141,DRE!AJ:AJ)</f>
        <v>0</v>
      </c>
      <c r="AL141" s="46">
        <f>SUMIF(DRE!$A:$A,'Base CF'!$B141,DRE!AK:AK)</f>
        <v>0</v>
      </c>
      <c r="AM141" s="46">
        <f>SUMIF(DRE!$A:$A,'Base CF'!$B141,DRE!AL:AL)</f>
        <v>0</v>
      </c>
      <c r="AN141" s="46">
        <f>SUMIF(DRE!$A:$A,'Base CF'!$B141,DRE!AM:AM)</f>
        <v>0</v>
      </c>
      <c r="AO141" s="46">
        <f>SUMIF(DRE!$A:$A,'Base CF'!$B141,DRE!AN:AN)</f>
        <v>17292.66</v>
      </c>
      <c r="AP141" s="46">
        <f>SUMIF(DRE!$A:$A,'Base CF'!$B141,DRE!AO:AO)</f>
        <v>27343.16</v>
      </c>
      <c r="AQ141" s="46">
        <f>SUMIF(DRE!$A:$A,'Base CF'!$B141,DRE!AP:AP)</f>
        <v>0</v>
      </c>
      <c r="AR141" s="46">
        <f>SUMIF(DRE!$A:$A,'Base CF'!$B141,DRE!AQ:AQ)</f>
        <v>0</v>
      </c>
      <c r="AS141" s="46">
        <f>SUMIF(DRE!$A:$A,'Base CF'!$B141,DRE!AR:AR)</f>
        <v>0</v>
      </c>
      <c r="AT141" s="46">
        <f>SUMIF(DRE!$A:$A,'Base CF'!$B141,DRE!AS:AS)</f>
        <v>0</v>
      </c>
      <c r="AU141" s="46">
        <f>SUMIF(DRE!$A:$A,'Base CF'!$B141,DRE!AT:AT)</f>
        <v>0</v>
      </c>
      <c r="AV141" s="46">
        <f>SUMIF(DRE!$A:$A,'Base CF'!$B141,DRE!AU:AU)</f>
        <v>0</v>
      </c>
      <c r="AW141" s="46">
        <f>SUMIF(DRE!$A:$A,'Base CF'!$B141,DRE!AV:AV)</f>
        <v>0</v>
      </c>
      <c r="AX141" s="46">
        <f>SUMIF(DRE!$A:$A,'Base CF'!$B141,DRE!AW:AW)</f>
        <v>0</v>
      </c>
      <c r="AY141" s="46">
        <f>SUMIF(DRE!$A:$A,'Base CF'!$B141,DRE!AX:AX)</f>
        <v>0</v>
      </c>
      <c r="AZ141" s="46">
        <f>SUMIF(DRE!$A:$A,'Base CF'!$B141,DRE!AY:AY)</f>
        <v>0</v>
      </c>
      <c r="BA141" s="46">
        <f>SUMIF(DRE!$A:$A,'Base CF'!$B141,DRE!AZ:AZ)</f>
        <v>0</v>
      </c>
      <c r="BB141" s="46">
        <f>SUMIF(DRE!$A:$A,'Base CF'!$B141,DRE!BA:BA)</f>
        <v>0</v>
      </c>
      <c r="BC141" s="46">
        <f>SUMIF(DRE!$A:$A,'Base CF'!$B141,DRE!BB:BB)</f>
        <v>0</v>
      </c>
      <c r="BD141" s="46">
        <f>SUMIF(DRE!$A:$A,'Base CF'!$B141,DRE!BC:BC)</f>
        <v>0</v>
      </c>
      <c r="BE141" s="46">
        <f>SUMIF(DRE!$A:$A,'Base CF'!$B141,DRE!BD:BD)</f>
        <v>0</v>
      </c>
      <c r="BF141" s="46">
        <f>SUMIF(DRE!$A:$A,'Base CF'!$B141,DRE!BE:BE)</f>
        <v>0</v>
      </c>
      <c r="BG141" s="46">
        <f>SUMIF(DRE!$A:$A,'Base CF'!$B141,DRE!BF:BF)</f>
        <v>0</v>
      </c>
      <c r="BH141" s="46">
        <f>SUMIF(DRE!$A:$A,'Base CF'!$B141,DRE!BG:BG)</f>
        <v>0</v>
      </c>
      <c r="BI141" s="46">
        <f>SUMIF(DRE!$A:$A,'Base CF'!$B141,DRE!BH:BH)</f>
        <v>0</v>
      </c>
      <c r="BJ141" s="46">
        <f>SUMIF(DRE!$A:$A,'Base CF'!$B141,DRE!BI:BI)</f>
        <v>0</v>
      </c>
      <c r="BK141" s="46">
        <f>SUMIF(DRE!$A:$A,'Base CF'!$B141,DRE!BJ:BJ)</f>
        <v>0</v>
      </c>
      <c r="BL141" s="46">
        <f>SUMIF(DRE!$A:$A,'Base CF'!$B141,DRE!BK:BK)</f>
        <v>0</v>
      </c>
      <c r="BM141" s="46">
        <f>SUMIF(DRE!$A:$A,'Base CF'!$B141,DRE!BL:BL)</f>
        <v>0</v>
      </c>
      <c r="BN141" s="46">
        <f>SUMIF(DRE!$A:$A,'Base CF'!$B141,DRE!BM:BM)</f>
        <v>0</v>
      </c>
      <c r="BO141" s="46">
        <f>SUMIF(DRE!$A:$A,'Base CF'!$B141,DRE!BN:BN)</f>
        <v>0</v>
      </c>
      <c r="BP141" s="46">
        <f>SUMIF(DRE!$A:$A,'Base CF'!$B141,DRE!BO:BO)</f>
        <v>0</v>
      </c>
      <c r="BQ141" s="46">
        <f>SUMIF(DRE!$A:$A,'Base CF'!$B141,DRE!BP:BP)</f>
        <v>0</v>
      </c>
      <c r="BR141" s="46">
        <f>SUMIF(DRE!$A:$A,'Base CF'!$B141,DRE!BQ:BQ)</f>
        <v>0</v>
      </c>
      <c r="BS141" s="46">
        <f>SUMIF(DRE!$A:$A,'Base CF'!$B141,DRE!BR:BR)</f>
        <v>0</v>
      </c>
      <c r="BT141" s="46">
        <f>SUMIF(DRE!$A:$A,'Base CF'!$B141,DRE!BS:BS)</f>
        <v>0</v>
      </c>
      <c r="BU141" s="46">
        <f>SUMIF(DRE!$A:$A,'Base CF'!$B141,DRE!BT:BT)</f>
        <v>0</v>
      </c>
      <c r="BV141" s="46">
        <f>SUMIF(DRE!$A:$A,'Base CF'!$B141,DRE!BU:BU)</f>
        <v>0</v>
      </c>
      <c r="BW141" s="46">
        <f>SUMIF(DRE!$A:$A,'Base CF'!$B141,DRE!BV:BV)</f>
        <v>0</v>
      </c>
      <c r="BX141" s="46">
        <f>SUMIF(DRE!$A:$A,'Base CF'!$B141,DRE!BW:BW)</f>
        <v>0</v>
      </c>
      <c r="BY141" s="46">
        <f>SUMIF(DRE!$A:$A,'Base CF'!$B141,DRE!BX:BX)</f>
        <v>0</v>
      </c>
      <c r="BZ141" s="46">
        <f>SUMIF(DRE!$A:$A,'Base CF'!$B141,DRE!BY:BY)</f>
        <v>0</v>
      </c>
      <c r="CA141" s="46">
        <f>SUMIF(DRE!$A:$A,'Base CF'!$B141,DRE!BZ:BZ)</f>
        <v>0</v>
      </c>
      <c r="CB141" s="46">
        <f>SUMIF(DRE!$A:$A,'Base CF'!$B141,DRE!CA:CA)</f>
        <v>0</v>
      </c>
      <c r="CC141" s="46">
        <f>SUMIF(DRE!$A:$A,'Base CF'!$B141,DRE!CB:CB)</f>
        <v>0</v>
      </c>
      <c r="CD141" s="46">
        <f>SUMIF(DRE!$A:$A,'Base CF'!$B141,DRE!CC:CC)</f>
        <v>0</v>
      </c>
      <c r="CE141" s="46">
        <f>SUMIF(DRE!$A:$A,'Base CF'!$B141,DRE!CD:CD)</f>
        <v>0</v>
      </c>
      <c r="CF141" s="46">
        <f>SUMIF(DRE!$A:$A,'Base CF'!$B141,DRE!CE:CE)</f>
        <v>0</v>
      </c>
      <c r="CG141" s="46">
        <f>SUMIF(DRE!$A:$A,'Base CF'!$B141,DRE!CF:CF)</f>
        <v>0</v>
      </c>
      <c r="CH141" s="46">
        <f>SUMIF(DRE!$A:$A,'Base CF'!$B141,DRE!CG:CG)</f>
        <v>0</v>
      </c>
      <c r="CI141" s="46">
        <f>SUMIF(DRE!$A:$A,'Base CF'!$B141,DRE!CH:CH)</f>
        <v>0</v>
      </c>
      <c r="CJ141" s="46">
        <f>SUMIF(DRE!$A:$A,'Base CF'!$B141,DRE!CI:CI)</f>
        <v>0</v>
      </c>
      <c r="CK141" s="46">
        <f>SUMIF(DRE!$A:$A,'Base CF'!$B141,DRE!CJ:CJ)</f>
        <v>0</v>
      </c>
      <c r="CL141" s="46">
        <f>SUMIF(DRE!$A:$A,'Base CF'!$B141,DRE!CK:CK)</f>
        <v>0</v>
      </c>
      <c r="CM141" s="46">
        <f>SUMIF(DRE!$A:$A,'Base CF'!$B141,DRE!CL:CL)</f>
        <v>0</v>
      </c>
      <c r="CN141" s="46">
        <f>SUMIF(DRE!$A:$A,'Base CF'!$B141,DRE!CM:CM)</f>
        <v>0</v>
      </c>
      <c r="CO141" s="46">
        <f>SUMIF(DRE!$A:$A,'Base CF'!$B141,DRE!CN:CN)</f>
        <v>0</v>
      </c>
      <c r="CP141" s="46">
        <f>SUMIF(DRE!$A:$A,'Base CF'!$B141,DRE!CO:CO)</f>
        <v>0</v>
      </c>
      <c r="CQ141" s="46">
        <f>SUMIF(DRE!$A:$A,'Base CF'!$B141,DRE!CP:CP)</f>
        <v>0</v>
      </c>
      <c r="CR141" s="46">
        <f>SUMIF(DRE!$A:$A,'Base CF'!$B141,DRE!CQ:CQ)</f>
        <v>0</v>
      </c>
      <c r="CS141" s="46">
        <f>SUMIF(DRE!$A:$A,'Base CF'!$B141,DRE!CR:CR)</f>
        <v>0</v>
      </c>
      <c r="CT141" s="46">
        <f>SUMIF(DRE!$A:$A,'Base CF'!$B141,DRE!CS:CS)</f>
        <v>0</v>
      </c>
      <c r="CU141" s="46">
        <f>SUMIF(DRE!$A:$A,'Base CF'!$B141,DRE!CT:CT)</f>
        <v>0</v>
      </c>
      <c r="CV141" s="46">
        <f>SUMIF(DRE!$A:$A,'Base CF'!$B141,DRE!CU:CU)</f>
        <v>0</v>
      </c>
      <c r="CW141" s="46">
        <f>SUMIF(DRE!$A:$A,'Base CF'!$B141,DRE!CV:CV)</f>
        <v>0</v>
      </c>
      <c r="CX141" s="46">
        <f>SUMIF(DRE!$A:$A,'Base CF'!$B141,DRE!CW:CW)</f>
        <v>0</v>
      </c>
      <c r="CY141" s="46">
        <f>SUMIF(DRE!$A:$A,'Base CF'!$B141,DRE!CX:CX)</f>
        <v>0</v>
      </c>
      <c r="CZ141" s="46">
        <f>SUMIF(DRE!$A:$A,'Base CF'!$B141,DRE!CY:CY)</f>
        <v>0</v>
      </c>
      <c r="DA141" s="46">
        <f>SUMIF(DRE!$A:$A,'Base CF'!$B141,DRE!CZ:CZ)</f>
        <v>0</v>
      </c>
      <c r="DB141" s="46">
        <f>SUMIF(DRE!$A:$A,'Base CF'!$B141,DRE!DA:DA)</f>
        <v>0</v>
      </c>
      <c r="DC141" s="46">
        <f>SUMIF(DRE!$A:$A,'Base CF'!$B141,DRE!DB:DB)</f>
        <v>0</v>
      </c>
      <c r="DD141" s="46">
        <f>SUMIF(DRE!$A:$A,'Base CF'!$B141,DRE!DC:DC)</f>
        <v>0</v>
      </c>
      <c r="DE141" s="46">
        <f>SUMIF(DRE!$A:$A,'Base CF'!$B141,DRE!DD:DD)</f>
        <v>0</v>
      </c>
      <c r="DF141" s="46">
        <f>SUMIF(DRE!$A:$A,'Base CF'!$B141,DRE!DE:DE)</f>
        <v>0</v>
      </c>
    </row>
    <row r="142" spans="2:110" outlineLevel="1">
      <c r="B142" s="37" t="s">
        <v>274</v>
      </c>
      <c r="C142" s="46">
        <f>SUMIF(DRE!$A:$A,'Base CF'!$B142,DRE!B:B)</f>
        <v>1600</v>
      </c>
      <c r="D142" s="46">
        <f>SUMIF(DRE!$A:$A,'Base CF'!$B142,DRE!C:C)</f>
        <v>418.38</v>
      </c>
      <c r="E142" s="46">
        <f>SUMIF(DRE!$A:$A,'Base CF'!$B142,DRE!D:D)</f>
        <v>0</v>
      </c>
      <c r="F142" s="46">
        <f>SUMIF(DRE!$A:$A,'Base CF'!$B142,DRE!E:E)</f>
        <v>1500</v>
      </c>
      <c r="G142" s="46">
        <f>SUMIF(DRE!$A:$A,'Base CF'!$B142,DRE!F:F)</f>
        <v>6457.28</v>
      </c>
      <c r="H142" s="46">
        <f>SUMIF(DRE!$A:$A,'Base CF'!$B142,DRE!G:G)</f>
        <v>141</v>
      </c>
      <c r="I142" s="46">
        <f>SUMIF(DRE!$A:$A,'Base CF'!$B142,DRE!H:H)</f>
        <v>2000</v>
      </c>
      <c r="J142" s="46">
        <f>SUMIF(DRE!$A:$A,'Base CF'!$B142,DRE!I:I)</f>
        <v>0</v>
      </c>
      <c r="K142" s="46">
        <f>SUMIF(DRE!$A:$A,'Base CF'!$B142,DRE!J:J)</f>
        <v>0</v>
      </c>
      <c r="L142" s="46">
        <f>SUMIF(DRE!$A:$A,'Base CF'!$B142,DRE!K:K)</f>
        <v>0</v>
      </c>
      <c r="M142" s="46">
        <f>SUMIF(DRE!$A:$A,'Base CF'!$B142,DRE!L:L)</f>
        <v>1265.32</v>
      </c>
      <c r="N142" s="46">
        <f>SUMIF(DRE!$A:$A,'Base CF'!$B142,DRE!M:M)</f>
        <v>160816.46</v>
      </c>
      <c r="O142" s="46">
        <f>SUMIF(DRE!$A:$A,'Base CF'!$B142,DRE!N:N)</f>
        <v>6179.69</v>
      </c>
      <c r="P142" s="46">
        <f>SUMIF(DRE!$A:$A,'Base CF'!$B142,DRE!O:O)</f>
        <v>1285.21</v>
      </c>
      <c r="Q142" s="46">
        <f>SUMIF(DRE!$A:$A,'Base CF'!$B142,DRE!P:P)</f>
        <v>0</v>
      </c>
      <c r="R142" s="46">
        <f>SUMIF(DRE!$A:$A,'Base CF'!$B142,DRE!Q:Q)</f>
        <v>696.73</v>
      </c>
      <c r="S142" s="46">
        <f>SUMIF(DRE!$A:$A,'Base CF'!$B142,DRE!R:R)</f>
        <v>730.82999999999993</v>
      </c>
      <c r="T142" s="46">
        <f>SUMIF(DRE!$A:$A,'Base CF'!$B142,DRE!S:S)</f>
        <v>1091.23</v>
      </c>
      <c r="U142" s="46">
        <f>SUMIF(DRE!$A:$A,'Base CF'!$B142,DRE!T:T)</f>
        <v>23125.279999999999</v>
      </c>
      <c r="V142" s="46">
        <f>SUMIF(DRE!$A:$A,'Base CF'!$B142,DRE!U:U)</f>
        <v>998.37</v>
      </c>
      <c r="W142" s="46">
        <f>SUMIF(DRE!$A:$A,'Base CF'!$B142,DRE!V:V)</f>
        <v>693</v>
      </c>
      <c r="X142" s="46">
        <f>SUMIF(DRE!$A:$A,'Base CF'!$B142,DRE!W:W)</f>
        <v>35480</v>
      </c>
      <c r="Y142" s="46">
        <f>SUMIF(DRE!$A:$A,'Base CF'!$B142,DRE!X:X)</f>
        <v>2847.92</v>
      </c>
      <c r="Z142" s="46">
        <f>SUMIF(DRE!$A:$A,'Base CF'!$B142,DRE!Y:Y)</f>
        <v>94633.58</v>
      </c>
      <c r="AA142" s="46">
        <f>SUMIF(DRE!$A:$A,'Base CF'!$B142,DRE!Z:Z)</f>
        <v>-9568.1</v>
      </c>
      <c r="AB142" s="46">
        <f>SUMIF(DRE!$A:$A,'Base CF'!$B142,DRE!AA:AA)</f>
        <v>20315.64</v>
      </c>
      <c r="AC142" s="46">
        <f>SUMIF(DRE!$A:$A,'Base CF'!$B142,DRE!AB:AB)</f>
        <v>4545</v>
      </c>
      <c r="AD142" s="46">
        <f>SUMIF(DRE!$A:$A,'Base CF'!$B142,DRE!AC:AC)</f>
        <v>951.22</v>
      </c>
      <c r="AE142" s="46">
        <f>SUMIF(DRE!$A:$A,'Base CF'!$B142,DRE!AD:AD)</f>
        <v>0</v>
      </c>
      <c r="AF142" s="46">
        <f>SUMIF(DRE!$A:$A,'Base CF'!$B142,DRE!AE:AE)</f>
        <v>1497.02</v>
      </c>
      <c r="AG142" s="46">
        <f>SUMIF(DRE!$A:$A,'Base CF'!$B142,DRE!AF:AF)</f>
        <v>19600</v>
      </c>
      <c r="AH142" s="46">
        <f>SUMIF(DRE!$A:$A,'Base CF'!$B142,DRE!AG:AG)</f>
        <v>1397.5</v>
      </c>
      <c r="AI142" s="46">
        <f>SUMIF(DRE!$A:$A,'Base CF'!$B142,DRE!AH:AH)</f>
        <v>6065</v>
      </c>
      <c r="AJ142" s="46">
        <f>SUMIF(DRE!$A:$A,'Base CF'!$B142,DRE!AI:AI)</f>
        <v>15644.68</v>
      </c>
      <c r="AK142" s="46">
        <f>SUMIF(DRE!$A:$A,'Base CF'!$B142,DRE!AJ:AJ)</f>
        <v>50772.61</v>
      </c>
      <c r="AL142" s="46">
        <f>SUMIF(DRE!$A:$A,'Base CF'!$B142,DRE!AK:AK)</f>
        <v>52082.479999999996</v>
      </c>
      <c r="AM142" s="46">
        <f>SUMIF(DRE!$A:$A,'Base CF'!$B142,DRE!AL:AL)</f>
        <v>195</v>
      </c>
      <c r="AN142" s="46">
        <f>SUMIF(DRE!$A:$A,'Base CF'!$B142,DRE!AM:AM)</f>
        <v>5673.05</v>
      </c>
      <c r="AO142" s="46">
        <f>SUMIF(DRE!$A:$A,'Base CF'!$B142,DRE!AN:AN)</f>
        <v>26542.07</v>
      </c>
      <c r="AP142" s="46">
        <f>SUMIF(DRE!$A:$A,'Base CF'!$B142,DRE!AO:AO)</f>
        <v>656.98</v>
      </c>
      <c r="AQ142" s="46">
        <f>SUMIF(DRE!$A:$A,'Base CF'!$B142,DRE!AP:AP)</f>
        <v>10345.35</v>
      </c>
      <c r="AR142" s="46">
        <f>SUMIF(DRE!$A:$A,'Base CF'!$B142,DRE!AQ:AQ)</f>
        <v>1232.5899999999999</v>
      </c>
      <c r="AS142" s="46">
        <f>SUMIF(DRE!$A:$A,'Base CF'!$B142,DRE!AR:AR)</f>
        <v>0</v>
      </c>
      <c r="AT142" s="46">
        <f>SUMIF(DRE!$A:$A,'Base CF'!$B142,DRE!AS:AS)</f>
        <v>2912.36</v>
      </c>
      <c r="AU142" s="46">
        <f>SUMIF(DRE!$A:$A,'Base CF'!$B142,DRE!AT:AT)</f>
        <v>11561.2</v>
      </c>
      <c r="AV142" s="46">
        <f>SUMIF(DRE!$A:$A,'Base CF'!$B142,DRE!AU:AU)</f>
        <v>31313.200000000001</v>
      </c>
      <c r="AW142" s="46">
        <f>SUMIF(DRE!$A:$A,'Base CF'!$B142,DRE!AV:AV)</f>
        <v>685.87</v>
      </c>
      <c r="AX142" s="46">
        <f>SUMIF(DRE!$A:$A,'Base CF'!$B142,DRE!AW:AW)</f>
        <v>7991.09</v>
      </c>
      <c r="AY142" s="46">
        <f>SUMIF(DRE!$A:$A,'Base CF'!$B142,DRE!AX:AX)</f>
        <v>1693.73</v>
      </c>
      <c r="AZ142" s="46">
        <f>SUMIF(DRE!$A:$A,'Base CF'!$B142,DRE!AY:AY)</f>
        <v>0</v>
      </c>
      <c r="BA142" s="46">
        <f>SUMIF(DRE!$A:$A,'Base CF'!$B142,DRE!AZ:AZ)</f>
        <v>0</v>
      </c>
      <c r="BB142" s="46">
        <f>SUMIF(DRE!$A:$A,'Base CF'!$B142,DRE!BA:BA)</f>
        <v>0</v>
      </c>
      <c r="BC142" s="46">
        <f>SUMIF(DRE!$A:$A,'Base CF'!$B142,DRE!BB:BB)</f>
        <v>2438.7600000000002</v>
      </c>
      <c r="BD142" s="46">
        <f>SUMIF(DRE!$A:$A,'Base CF'!$B142,DRE!BC:BC)</f>
        <v>791.47</v>
      </c>
      <c r="BE142" s="46">
        <f>SUMIF(DRE!$A:$A,'Base CF'!$B142,DRE!BD:BD)</f>
        <v>0</v>
      </c>
      <c r="BF142" s="46">
        <f>SUMIF(DRE!$A:$A,'Base CF'!$B142,DRE!BE:BE)</f>
        <v>82491.649999999994</v>
      </c>
      <c r="BG142" s="46">
        <f>SUMIF(DRE!$A:$A,'Base CF'!$B142,DRE!BF:BF)</f>
        <v>43038.720000000001</v>
      </c>
      <c r="BH142" s="46">
        <f>SUMIF(DRE!$A:$A,'Base CF'!$B142,DRE!BG:BG)</f>
        <v>20768.48</v>
      </c>
      <c r="BI142" s="46">
        <f>SUMIF(DRE!$A:$A,'Base CF'!$B142,DRE!BH:BH)</f>
        <v>12500</v>
      </c>
      <c r="BJ142" s="46">
        <f>SUMIF(DRE!$A:$A,'Base CF'!$B142,DRE!BI:BI)</f>
        <v>122500</v>
      </c>
      <c r="BK142" s="46">
        <f>SUMIF(DRE!$A:$A,'Base CF'!$B142,DRE!BJ:BJ)</f>
        <v>1000</v>
      </c>
      <c r="BL142" s="46">
        <f>SUMIF(DRE!$A:$A,'Base CF'!$B142,DRE!BK:BK)</f>
        <v>17000</v>
      </c>
      <c r="BM142" s="46">
        <f>SUMIF(DRE!$A:$A,'Base CF'!$B142,DRE!BL:BL)</f>
        <v>1000</v>
      </c>
      <c r="BN142" s="46">
        <f>SUMIF(DRE!$A:$A,'Base CF'!$B142,DRE!BM:BM)</f>
        <v>1000</v>
      </c>
      <c r="BO142" s="46">
        <f>SUMIF(DRE!$A:$A,'Base CF'!$B142,DRE!BN:BN)</f>
        <v>6000</v>
      </c>
      <c r="BP142" s="46">
        <f>SUMIF(DRE!$A:$A,'Base CF'!$B142,DRE!BO:BO)</f>
        <v>24290</v>
      </c>
      <c r="BQ142" s="46">
        <f>SUMIF(DRE!$A:$A,'Base CF'!$B142,DRE!BP:BP)</f>
        <v>26000</v>
      </c>
      <c r="BR142" s="46">
        <f>SUMIF(DRE!$A:$A,'Base CF'!$B142,DRE!BQ:BQ)</f>
        <v>14200</v>
      </c>
      <c r="BS142" s="46">
        <f>SUMIF(DRE!$A:$A,'Base CF'!$B142,DRE!BR:BR)</f>
        <v>100480</v>
      </c>
      <c r="BT142" s="46">
        <f>SUMIF(DRE!$A:$A,'Base CF'!$B142,DRE!BS:BS)</f>
        <v>15840</v>
      </c>
      <c r="BU142" s="46">
        <f>SUMIF(DRE!$A:$A,'Base CF'!$B142,DRE!BT:BT)</f>
        <v>43964.979099999997</v>
      </c>
      <c r="BV142" s="46">
        <f>SUMIF(DRE!$A:$A,'Base CF'!$B142,DRE!BU:BU)</f>
        <v>0</v>
      </c>
      <c r="BW142" s="46">
        <f>SUMIF(DRE!$A:$A,'Base CF'!$B142,DRE!BV:BV)</f>
        <v>1000</v>
      </c>
      <c r="BX142" s="46">
        <f>SUMIF(DRE!$A:$A,'Base CF'!$B142,DRE!BW:BW)</f>
        <v>18620</v>
      </c>
      <c r="BY142" s="46">
        <f>SUMIF(DRE!$A:$A,'Base CF'!$B142,DRE!BX:BX)</f>
        <v>6871.1</v>
      </c>
      <c r="BZ142" s="46">
        <f>SUMIF(DRE!$A:$A,'Base CF'!$B142,DRE!BY:BY)</f>
        <v>7300</v>
      </c>
      <c r="CA142" s="46">
        <f>SUMIF(DRE!$A:$A,'Base CF'!$B142,DRE!BZ:BZ)</f>
        <v>8020</v>
      </c>
      <c r="CB142" s="46">
        <f>SUMIF(DRE!$A:$A,'Base CF'!$B142,DRE!CA:CA)</f>
        <v>23300</v>
      </c>
      <c r="CC142" s="46">
        <f>SUMIF(DRE!$A:$A,'Base CF'!$B142,DRE!CB:CB)</f>
        <v>6870</v>
      </c>
      <c r="CD142" s="46">
        <f>SUMIF(DRE!$A:$A,'Base CF'!$B142,DRE!CC:CC)</f>
        <v>20300</v>
      </c>
      <c r="CE142" s="46">
        <f>SUMIF(DRE!$A:$A,'Base CF'!$B142,DRE!CD:CD)</f>
        <v>120520</v>
      </c>
      <c r="CF142" s="46">
        <f>SUMIF(DRE!$A:$A,'Base CF'!$B142,DRE!CE:CE)</f>
        <v>12820</v>
      </c>
      <c r="CG142" s="46">
        <f>SUMIF(DRE!$A:$A,'Base CF'!$B142,DRE!CF:CF)</f>
        <v>18520</v>
      </c>
      <c r="CH142" s="46">
        <f>SUMIF(DRE!$A:$A,'Base CF'!$B142,DRE!CG:CG)</f>
        <v>6600</v>
      </c>
      <c r="CI142" s="46">
        <f>SUMIF(DRE!$A:$A,'Base CF'!$B142,DRE!CH:CH)</f>
        <v>1000</v>
      </c>
      <c r="CJ142" s="46">
        <f>SUMIF(DRE!$A:$A,'Base CF'!$B142,DRE!CI:CI)</f>
        <v>18620</v>
      </c>
      <c r="CK142" s="46">
        <f>SUMIF(DRE!$A:$A,'Base CF'!$B142,DRE!CJ:CJ)</f>
        <v>6871.14</v>
      </c>
      <c r="CL142" s="46">
        <f>SUMIF(DRE!$A:$A,'Base CF'!$B142,DRE!CK:CK)</f>
        <v>7300</v>
      </c>
      <c r="CM142" s="46">
        <f>SUMIF(DRE!$A:$A,'Base CF'!$B142,DRE!CL:CL)</f>
        <v>3520</v>
      </c>
      <c r="CN142" s="46">
        <f>SUMIF(DRE!$A:$A,'Base CF'!$B142,DRE!CM:CM)</f>
        <v>28300</v>
      </c>
      <c r="CO142" s="46">
        <f>SUMIF(DRE!$A:$A,'Base CF'!$B142,DRE!CN:CN)</f>
        <v>6870</v>
      </c>
      <c r="CP142" s="46">
        <f>SUMIF(DRE!$A:$A,'Base CF'!$B142,DRE!CO:CO)</f>
        <v>20300</v>
      </c>
      <c r="CQ142" s="46">
        <f>SUMIF(DRE!$A:$A,'Base CF'!$B142,DRE!CP:CP)</f>
        <v>120520</v>
      </c>
      <c r="CR142" s="46">
        <f>SUMIF(DRE!$A:$A,'Base CF'!$B142,DRE!CQ:CQ)</f>
        <v>12820</v>
      </c>
      <c r="CS142" s="46">
        <f>SUMIF(DRE!$A:$A,'Base CF'!$B142,DRE!CR:CR)</f>
        <v>18520</v>
      </c>
      <c r="CT142" s="46">
        <f>SUMIF(DRE!$A:$A,'Base CF'!$B142,DRE!CS:CS)</f>
        <v>6100</v>
      </c>
      <c r="CU142" s="46">
        <f>SUMIF(DRE!$A:$A,'Base CF'!$B142,DRE!CT:CT)</f>
        <v>1000</v>
      </c>
      <c r="CV142" s="46">
        <f>SUMIF(DRE!$A:$A,'Base CF'!$B142,DRE!CU:CU)</f>
        <v>24120</v>
      </c>
      <c r="CW142" s="46">
        <f>SUMIF(DRE!$A:$A,'Base CF'!$B142,DRE!CV:CV)</f>
        <v>6870</v>
      </c>
      <c r="CX142" s="46">
        <f>SUMIF(DRE!$A:$A,'Base CF'!$B142,DRE!CW:CW)</f>
        <v>12800</v>
      </c>
      <c r="CY142" s="46">
        <f>SUMIF(DRE!$A:$A,'Base CF'!$B142,DRE!CX:CX)</f>
        <v>3520</v>
      </c>
      <c r="CZ142" s="46">
        <f>SUMIF(DRE!$A:$A,'Base CF'!$B142,DRE!CY:CY)</f>
        <v>28800</v>
      </c>
      <c r="DA142" s="46">
        <f>SUMIF(DRE!$A:$A,'Base CF'!$B142,DRE!CZ:CZ)</f>
        <v>6870</v>
      </c>
      <c r="DB142" s="46">
        <f>SUMIF(DRE!$A:$A,'Base CF'!$B142,DRE!DA:DA)</f>
        <v>20800</v>
      </c>
      <c r="DC142" s="46">
        <f>SUMIF(DRE!$A:$A,'Base CF'!$B142,DRE!DB:DB)</f>
        <v>120520</v>
      </c>
      <c r="DD142" s="46">
        <f>SUMIF(DRE!$A:$A,'Base CF'!$B142,DRE!DC:DC)</f>
        <v>13320</v>
      </c>
      <c r="DE142" s="46">
        <f>SUMIF(DRE!$A:$A,'Base CF'!$B142,DRE!DD:DD)</f>
        <v>18520</v>
      </c>
      <c r="DF142" s="46">
        <f>SUMIF(DRE!$A:$A,'Base CF'!$B142,DRE!DE:DE)</f>
        <v>6600</v>
      </c>
    </row>
    <row r="143" spans="2:110" outlineLevel="1">
      <c r="B143" s="37" t="s">
        <v>223</v>
      </c>
      <c r="C143" s="46">
        <f>SUMIF(DRE!$A:$A,'Base CF'!$B143,DRE!B:B)</f>
        <v>0</v>
      </c>
      <c r="D143" s="46">
        <f>SUMIF(DRE!$A:$A,'Base CF'!$B143,DRE!C:C)</f>
        <v>0</v>
      </c>
      <c r="E143" s="46">
        <f>SUMIF(DRE!$A:$A,'Base CF'!$B143,DRE!D:D)</f>
        <v>0</v>
      </c>
      <c r="F143" s="46">
        <f>SUMIF(DRE!$A:$A,'Base CF'!$B143,DRE!E:E)</f>
        <v>0</v>
      </c>
      <c r="G143" s="46">
        <f>SUMIF(DRE!$A:$A,'Base CF'!$B143,DRE!F:F)</f>
        <v>0</v>
      </c>
      <c r="H143" s="46">
        <f>SUMIF(DRE!$A:$A,'Base CF'!$B143,DRE!G:G)</f>
        <v>0</v>
      </c>
      <c r="I143" s="46">
        <f>SUMIF(DRE!$A:$A,'Base CF'!$B143,DRE!H:H)</f>
        <v>0</v>
      </c>
      <c r="J143" s="46">
        <f>SUMIF(DRE!$A:$A,'Base CF'!$B143,DRE!I:I)</f>
        <v>0</v>
      </c>
      <c r="K143" s="46">
        <f>SUMIF(DRE!$A:$A,'Base CF'!$B143,DRE!J:J)</f>
        <v>0</v>
      </c>
      <c r="L143" s="46">
        <f>SUMIF(DRE!$A:$A,'Base CF'!$B143,DRE!K:K)</f>
        <v>0</v>
      </c>
      <c r="M143" s="46">
        <f>SUMIF(DRE!$A:$A,'Base CF'!$B143,DRE!L:L)</f>
        <v>0</v>
      </c>
      <c r="N143" s="46">
        <f>SUMIF(DRE!$A:$A,'Base CF'!$B143,DRE!M:M)</f>
        <v>0</v>
      </c>
      <c r="O143" s="46">
        <f>SUMIF(DRE!$A:$A,'Base CF'!$B143,DRE!N:N)</f>
        <v>0</v>
      </c>
      <c r="P143" s="46">
        <f>SUMIF(DRE!$A:$A,'Base CF'!$B143,DRE!O:O)</f>
        <v>0</v>
      </c>
      <c r="Q143" s="46">
        <f>SUMIF(DRE!$A:$A,'Base CF'!$B143,DRE!P:P)</f>
        <v>0</v>
      </c>
      <c r="R143" s="46">
        <f>SUMIF(DRE!$A:$A,'Base CF'!$B143,DRE!Q:Q)</f>
        <v>0</v>
      </c>
      <c r="S143" s="46">
        <f>SUMIF(DRE!$A:$A,'Base CF'!$B143,DRE!R:R)</f>
        <v>0</v>
      </c>
      <c r="T143" s="46">
        <f>SUMIF(DRE!$A:$A,'Base CF'!$B143,DRE!S:S)</f>
        <v>0</v>
      </c>
      <c r="U143" s="46">
        <f>SUMIF(DRE!$A:$A,'Base CF'!$B143,DRE!T:T)</f>
        <v>0</v>
      </c>
      <c r="V143" s="46">
        <f>SUMIF(DRE!$A:$A,'Base CF'!$B143,DRE!U:U)</f>
        <v>0</v>
      </c>
      <c r="W143" s="46">
        <f>SUMIF(DRE!$A:$A,'Base CF'!$B143,DRE!V:V)</f>
        <v>0</v>
      </c>
      <c r="X143" s="46">
        <f>SUMIF(DRE!$A:$A,'Base CF'!$B143,DRE!W:W)</f>
        <v>0</v>
      </c>
      <c r="Y143" s="46">
        <f>SUMIF(DRE!$A:$A,'Base CF'!$B143,DRE!X:X)</f>
        <v>0</v>
      </c>
      <c r="Z143" s="46">
        <f>SUMIF(DRE!$A:$A,'Base CF'!$B143,DRE!Y:Y)</f>
        <v>0</v>
      </c>
      <c r="AA143" s="46">
        <f>SUMIF(DRE!$A:$A,'Base CF'!$B143,DRE!Z:Z)</f>
        <v>0</v>
      </c>
      <c r="AB143" s="46">
        <f>SUMIF(DRE!$A:$A,'Base CF'!$B143,DRE!AA:AA)</f>
        <v>0</v>
      </c>
      <c r="AC143" s="46">
        <f>SUMIF(DRE!$A:$A,'Base CF'!$B143,DRE!AB:AB)</f>
        <v>0</v>
      </c>
      <c r="AD143" s="46">
        <f>SUMIF(DRE!$A:$A,'Base CF'!$B143,DRE!AC:AC)</f>
        <v>0</v>
      </c>
      <c r="AE143" s="46">
        <f>SUMIF(DRE!$A:$A,'Base CF'!$B143,DRE!AD:AD)</f>
        <v>0</v>
      </c>
      <c r="AF143" s="46">
        <f>SUMIF(DRE!$A:$A,'Base CF'!$B143,DRE!AE:AE)</f>
        <v>0</v>
      </c>
      <c r="AG143" s="46">
        <f>SUMIF(DRE!$A:$A,'Base CF'!$B143,DRE!AF:AF)</f>
        <v>0</v>
      </c>
      <c r="AH143" s="46">
        <f>SUMIF(DRE!$A:$A,'Base CF'!$B143,DRE!AG:AG)</f>
        <v>0</v>
      </c>
      <c r="AI143" s="46">
        <f>SUMIF(DRE!$A:$A,'Base CF'!$B143,DRE!AH:AH)</f>
        <v>0</v>
      </c>
      <c r="AJ143" s="46">
        <f>SUMIF(DRE!$A:$A,'Base CF'!$B143,DRE!AI:AI)</f>
        <v>0</v>
      </c>
      <c r="AK143" s="46">
        <f>SUMIF(DRE!$A:$A,'Base CF'!$B143,DRE!AJ:AJ)</f>
        <v>0</v>
      </c>
      <c r="AL143" s="46">
        <f>SUMIF(DRE!$A:$A,'Base CF'!$B143,DRE!AK:AK)</f>
        <v>0</v>
      </c>
      <c r="AM143" s="46">
        <f>SUMIF(DRE!$A:$A,'Base CF'!$B143,DRE!AL:AL)</f>
        <v>0</v>
      </c>
      <c r="AN143" s="46">
        <f>SUMIF(DRE!$A:$A,'Base CF'!$B143,DRE!AM:AM)</f>
        <v>0</v>
      </c>
      <c r="AO143" s="46">
        <f>SUMIF(DRE!$A:$A,'Base CF'!$B143,DRE!AN:AN)</f>
        <v>0</v>
      </c>
      <c r="AP143" s="46">
        <f>SUMIF(DRE!$A:$A,'Base CF'!$B143,DRE!AO:AO)</f>
        <v>0</v>
      </c>
      <c r="AQ143" s="46">
        <f>SUMIF(DRE!$A:$A,'Base CF'!$B143,DRE!AP:AP)</f>
        <v>0</v>
      </c>
      <c r="AR143" s="46">
        <f>SUMIF(DRE!$A:$A,'Base CF'!$B143,DRE!AQ:AQ)</f>
        <v>0</v>
      </c>
      <c r="AS143" s="46">
        <f>SUMIF(DRE!$A:$A,'Base CF'!$B143,DRE!AR:AR)</f>
        <v>0</v>
      </c>
      <c r="AT143" s="46">
        <f>SUMIF(DRE!$A:$A,'Base CF'!$B143,DRE!AS:AS)</f>
        <v>0</v>
      </c>
      <c r="AU143" s="46">
        <f>SUMIF(DRE!$A:$A,'Base CF'!$B143,DRE!AT:AT)</f>
        <v>0</v>
      </c>
      <c r="AV143" s="46">
        <f>SUMIF(DRE!$A:$A,'Base CF'!$B143,DRE!AU:AU)</f>
        <v>0</v>
      </c>
      <c r="AW143" s="46">
        <f>SUMIF(DRE!$A:$A,'Base CF'!$B143,DRE!AV:AV)</f>
        <v>0</v>
      </c>
      <c r="AX143" s="46">
        <f>SUMIF(DRE!$A:$A,'Base CF'!$B143,DRE!AW:AW)</f>
        <v>0</v>
      </c>
      <c r="AY143" s="46">
        <f>SUMIF(DRE!$A:$A,'Base CF'!$B143,DRE!AX:AX)</f>
        <v>0</v>
      </c>
      <c r="AZ143" s="46">
        <f>SUMIF(DRE!$A:$A,'Base CF'!$B143,DRE!AY:AY)</f>
        <v>0</v>
      </c>
      <c r="BA143" s="46">
        <f>SUMIF(DRE!$A:$A,'Base CF'!$B143,DRE!AZ:AZ)</f>
        <v>0</v>
      </c>
      <c r="BB143" s="46">
        <f>SUMIF(DRE!$A:$A,'Base CF'!$B143,DRE!BA:BA)</f>
        <v>0</v>
      </c>
      <c r="BC143" s="46">
        <f>SUMIF(DRE!$A:$A,'Base CF'!$B143,DRE!BB:BB)</f>
        <v>0</v>
      </c>
      <c r="BD143" s="46">
        <f>SUMIF(DRE!$A:$A,'Base CF'!$B143,DRE!BC:BC)</f>
        <v>0</v>
      </c>
      <c r="BE143" s="46">
        <f>SUMIF(DRE!$A:$A,'Base CF'!$B143,DRE!BD:BD)</f>
        <v>0</v>
      </c>
      <c r="BF143" s="46">
        <f>SUMIF(DRE!$A:$A,'Base CF'!$B143,DRE!BE:BE)</f>
        <v>0</v>
      </c>
      <c r="BG143" s="46">
        <f>SUMIF(DRE!$A:$A,'Base CF'!$B143,DRE!BF:BF)</f>
        <v>0</v>
      </c>
      <c r="BH143" s="46">
        <f>SUMIF(DRE!$A:$A,'Base CF'!$B143,DRE!BG:BG)</f>
        <v>0</v>
      </c>
      <c r="BI143" s="46">
        <f>SUMIF(DRE!$A:$A,'Base CF'!$B143,DRE!BH:BH)</f>
        <v>0</v>
      </c>
      <c r="BJ143" s="46">
        <f>SUMIF(DRE!$A:$A,'Base CF'!$B143,DRE!BI:BI)</f>
        <v>0</v>
      </c>
      <c r="BK143" s="46">
        <f>SUMIF(DRE!$A:$A,'Base CF'!$B143,DRE!BJ:BJ)</f>
        <v>0</v>
      </c>
      <c r="BL143" s="46">
        <f>SUMIF(DRE!$A:$A,'Base CF'!$B143,DRE!BK:BK)</f>
        <v>0</v>
      </c>
      <c r="BM143" s="46">
        <f>SUMIF(DRE!$A:$A,'Base CF'!$B143,DRE!BL:BL)</f>
        <v>0</v>
      </c>
      <c r="BN143" s="46">
        <f>SUMIF(DRE!$A:$A,'Base CF'!$B143,DRE!BM:BM)</f>
        <v>0</v>
      </c>
      <c r="BO143" s="46">
        <f>SUMIF(DRE!$A:$A,'Base CF'!$B143,DRE!BN:BN)</f>
        <v>0</v>
      </c>
      <c r="BP143" s="46">
        <f>SUMIF(DRE!$A:$A,'Base CF'!$B143,DRE!BO:BO)</f>
        <v>0</v>
      </c>
      <c r="BQ143" s="46">
        <f>SUMIF(DRE!$A:$A,'Base CF'!$B143,DRE!BP:BP)</f>
        <v>0</v>
      </c>
      <c r="BR143" s="46">
        <f>SUMIF(DRE!$A:$A,'Base CF'!$B143,DRE!BQ:BQ)</f>
        <v>0</v>
      </c>
      <c r="BS143" s="46">
        <f>SUMIF(DRE!$A:$A,'Base CF'!$B143,DRE!BR:BR)</f>
        <v>0</v>
      </c>
      <c r="BT143" s="46">
        <f>SUMIF(DRE!$A:$A,'Base CF'!$B143,DRE!BS:BS)</f>
        <v>0</v>
      </c>
      <c r="BU143" s="46">
        <f>SUMIF(DRE!$A:$A,'Base CF'!$B143,DRE!BT:BT)</f>
        <v>0</v>
      </c>
      <c r="BV143" s="46">
        <f>SUMIF(DRE!$A:$A,'Base CF'!$B143,DRE!BU:BU)</f>
        <v>0</v>
      </c>
      <c r="BW143" s="46">
        <f>SUMIF(DRE!$A:$A,'Base CF'!$B143,DRE!BV:BV)</f>
        <v>0</v>
      </c>
      <c r="BX143" s="46">
        <f>SUMIF(DRE!$A:$A,'Base CF'!$B143,DRE!BW:BW)</f>
        <v>0</v>
      </c>
      <c r="BY143" s="46">
        <f>SUMIF(DRE!$A:$A,'Base CF'!$B143,DRE!BX:BX)</f>
        <v>0</v>
      </c>
      <c r="BZ143" s="46">
        <f>SUMIF(DRE!$A:$A,'Base CF'!$B143,DRE!BY:BY)</f>
        <v>0</v>
      </c>
      <c r="CA143" s="46">
        <f>SUMIF(DRE!$A:$A,'Base CF'!$B143,DRE!BZ:BZ)</f>
        <v>0</v>
      </c>
      <c r="CB143" s="46">
        <f>SUMIF(DRE!$A:$A,'Base CF'!$B143,DRE!CA:CA)</f>
        <v>0</v>
      </c>
      <c r="CC143" s="46">
        <f>SUMIF(DRE!$A:$A,'Base CF'!$B143,DRE!CB:CB)</f>
        <v>0</v>
      </c>
      <c r="CD143" s="46">
        <f>SUMIF(DRE!$A:$A,'Base CF'!$B143,DRE!CC:CC)</f>
        <v>0</v>
      </c>
      <c r="CE143" s="46">
        <f>SUMIF(DRE!$A:$A,'Base CF'!$B143,DRE!CD:CD)</f>
        <v>0</v>
      </c>
      <c r="CF143" s="46">
        <f>SUMIF(DRE!$A:$A,'Base CF'!$B143,DRE!CE:CE)</f>
        <v>0</v>
      </c>
      <c r="CG143" s="46">
        <f>SUMIF(DRE!$A:$A,'Base CF'!$B143,DRE!CF:CF)</f>
        <v>0</v>
      </c>
      <c r="CH143" s="46">
        <f>SUMIF(DRE!$A:$A,'Base CF'!$B143,DRE!CG:CG)</f>
        <v>0</v>
      </c>
      <c r="CI143" s="46">
        <f>SUMIF(DRE!$A:$A,'Base CF'!$B143,DRE!CH:CH)</f>
        <v>0</v>
      </c>
      <c r="CJ143" s="46">
        <f>SUMIF(DRE!$A:$A,'Base CF'!$B143,DRE!CI:CI)</f>
        <v>0</v>
      </c>
      <c r="CK143" s="46">
        <f>SUMIF(DRE!$A:$A,'Base CF'!$B143,DRE!CJ:CJ)</f>
        <v>0</v>
      </c>
      <c r="CL143" s="46">
        <f>SUMIF(DRE!$A:$A,'Base CF'!$B143,DRE!CK:CK)</f>
        <v>0</v>
      </c>
      <c r="CM143" s="46">
        <f>SUMIF(DRE!$A:$A,'Base CF'!$B143,DRE!CL:CL)</f>
        <v>0</v>
      </c>
      <c r="CN143" s="46">
        <f>SUMIF(DRE!$A:$A,'Base CF'!$B143,DRE!CM:CM)</f>
        <v>0</v>
      </c>
      <c r="CO143" s="46">
        <f>SUMIF(DRE!$A:$A,'Base CF'!$B143,DRE!CN:CN)</f>
        <v>0</v>
      </c>
      <c r="CP143" s="46">
        <f>SUMIF(DRE!$A:$A,'Base CF'!$B143,DRE!CO:CO)</f>
        <v>0</v>
      </c>
      <c r="CQ143" s="46">
        <f>SUMIF(DRE!$A:$A,'Base CF'!$B143,DRE!CP:CP)</f>
        <v>0</v>
      </c>
      <c r="CR143" s="46">
        <f>SUMIF(DRE!$A:$A,'Base CF'!$B143,DRE!CQ:CQ)</f>
        <v>0</v>
      </c>
      <c r="CS143" s="46">
        <f>SUMIF(DRE!$A:$A,'Base CF'!$B143,DRE!CR:CR)</f>
        <v>0</v>
      </c>
      <c r="CT143" s="46">
        <f>SUMIF(DRE!$A:$A,'Base CF'!$B143,DRE!CS:CS)</f>
        <v>0</v>
      </c>
      <c r="CU143" s="46">
        <f>SUMIF(DRE!$A:$A,'Base CF'!$B143,DRE!CT:CT)</f>
        <v>0</v>
      </c>
      <c r="CV143" s="46">
        <f>SUMIF(DRE!$A:$A,'Base CF'!$B143,DRE!CU:CU)</f>
        <v>0</v>
      </c>
      <c r="CW143" s="46">
        <f>SUMIF(DRE!$A:$A,'Base CF'!$B143,DRE!CV:CV)</f>
        <v>0</v>
      </c>
      <c r="CX143" s="46">
        <f>SUMIF(DRE!$A:$A,'Base CF'!$B143,DRE!CW:CW)</f>
        <v>0</v>
      </c>
      <c r="CY143" s="46">
        <f>SUMIF(DRE!$A:$A,'Base CF'!$B143,DRE!CX:CX)</f>
        <v>0</v>
      </c>
      <c r="CZ143" s="46">
        <f>SUMIF(DRE!$A:$A,'Base CF'!$B143,DRE!CY:CY)</f>
        <v>0</v>
      </c>
      <c r="DA143" s="46">
        <f>SUMIF(DRE!$A:$A,'Base CF'!$B143,DRE!CZ:CZ)</f>
        <v>0</v>
      </c>
      <c r="DB143" s="46">
        <f>SUMIF(DRE!$A:$A,'Base CF'!$B143,DRE!DA:DA)</f>
        <v>0</v>
      </c>
      <c r="DC143" s="46">
        <f>SUMIF(DRE!$A:$A,'Base CF'!$B143,DRE!DB:DB)</f>
        <v>0</v>
      </c>
      <c r="DD143" s="46">
        <f>SUMIF(DRE!$A:$A,'Base CF'!$B143,DRE!DC:DC)</f>
        <v>0</v>
      </c>
      <c r="DE143" s="46">
        <f>SUMIF(DRE!$A:$A,'Base CF'!$B143,DRE!DD:DD)</f>
        <v>0</v>
      </c>
      <c r="DF143" s="46">
        <f>SUMIF(DRE!$A:$A,'Base CF'!$B143,DRE!DE:DE)</f>
        <v>0</v>
      </c>
    </row>
    <row r="144" spans="2:110" outlineLevel="1">
      <c r="B144" s="37" t="s">
        <v>227</v>
      </c>
      <c r="C144" s="46">
        <f>SUMIF(DRE!$A:$A,'Base CF'!$B144,DRE!B:B)</f>
        <v>0</v>
      </c>
      <c r="D144" s="46">
        <f>SUMIF(DRE!$A:$A,'Base CF'!$B144,DRE!C:C)</f>
        <v>0</v>
      </c>
      <c r="E144" s="46">
        <f>SUMIF(DRE!$A:$A,'Base CF'!$B144,DRE!D:D)</f>
        <v>0</v>
      </c>
      <c r="F144" s="46">
        <f>SUMIF(DRE!$A:$A,'Base CF'!$B144,DRE!E:E)</f>
        <v>0</v>
      </c>
      <c r="G144" s="46">
        <f>SUMIF(DRE!$A:$A,'Base CF'!$B144,DRE!F:F)</f>
        <v>0</v>
      </c>
      <c r="H144" s="46">
        <f>SUMIF(DRE!$A:$A,'Base CF'!$B144,DRE!G:G)</f>
        <v>0</v>
      </c>
      <c r="I144" s="46">
        <f>SUMIF(DRE!$A:$A,'Base CF'!$B144,DRE!H:H)</f>
        <v>0</v>
      </c>
      <c r="J144" s="46">
        <f>SUMIF(DRE!$A:$A,'Base CF'!$B144,DRE!I:I)</f>
        <v>0</v>
      </c>
      <c r="K144" s="46">
        <f>SUMIF(DRE!$A:$A,'Base CF'!$B144,DRE!J:J)</f>
        <v>0</v>
      </c>
      <c r="L144" s="46">
        <f>SUMIF(DRE!$A:$A,'Base CF'!$B144,DRE!K:K)</f>
        <v>0</v>
      </c>
      <c r="M144" s="46">
        <f>SUMIF(DRE!$A:$A,'Base CF'!$B144,DRE!L:L)</f>
        <v>0</v>
      </c>
      <c r="N144" s="46">
        <f>SUMIF(DRE!$A:$A,'Base CF'!$B144,DRE!M:M)</f>
        <v>0</v>
      </c>
      <c r="O144" s="46">
        <f>SUMIF(DRE!$A:$A,'Base CF'!$B144,DRE!N:N)</f>
        <v>0</v>
      </c>
      <c r="P144" s="46">
        <f>SUMIF(DRE!$A:$A,'Base CF'!$B144,DRE!O:O)</f>
        <v>0</v>
      </c>
      <c r="Q144" s="46">
        <f>SUMIF(DRE!$A:$A,'Base CF'!$B144,DRE!P:P)</f>
        <v>0</v>
      </c>
      <c r="R144" s="46">
        <f>SUMIF(DRE!$A:$A,'Base CF'!$B144,DRE!Q:Q)</f>
        <v>0</v>
      </c>
      <c r="S144" s="46">
        <f>SUMIF(DRE!$A:$A,'Base CF'!$B144,DRE!R:R)</f>
        <v>0</v>
      </c>
      <c r="T144" s="46">
        <f>SUMIF(DRE!$A:$A,'Base CF'!$B144,DRE!S:S)</f>
        <v>0</v>
      </c>
      <c r="U144" s="46">
        <f>SUMIF(DRE!$A:$A,'Base CF'!$B144,DRE!T:T)</f>
        <v>0</v>
      </c>
      <c r="V144" s="46">
        <f>SUMIF(DRE!$A:$A,'Base CF'!$B144,DRE!U:U)</f>
        <v>0</v>
      </c>
      <c r="W144" s="46">
        <f>SUMIF(DRE!$A:$A,'Base CF'!$B144,DRE!V:V)</f>
        <v>0</v>
      </c>
      <c r="X144" s="46">
        <f>SUMIF(DRE!$A:$A,'Base CF'!$B144,DRE!W:W)</f>
        <v>0</v>
      </c>
      <c r="Y144" s="46">
        <f>SUMIF(DRE!$A:$A,'Base CF'!$B144,DRE!X:X)</f>
        <v>0</v>
      </c>
      <c r="Z144" s="46">
        <f>SUMIF(DRE!$A:$A,'Base CF'!$B144,DRE!Y:Y)</f>
        <v>0</v>
      </c>
      <c r="AA144" s="46">
        <f>SUMIF(DRE!$A:$A,'Base CF'!$B144,DRE!Z:Z)</f>
        <v>0</v>
      </c>
      <c r="AB144" s="46">
        <f>SUMIF(DRE!$A:$A,'Base CF'!$B144,DRE!AA:AA)</f>
        <v>0</v>
      </c>
      <c r="AC144" s="46">
        <f>SUMIF(DRE!$A:$A,'Base CF'!$B144,DRE!AB:AB)</f>
        <v>0</v>
      </c>
      <c r="AD144" s="46">
        <f>SUMIF(DRE!$A:$A,'Base CF'!$B144,DRE!AC:AC)</f>
        <v>0</v>
      </c>
      <c r="AE144" s="46">
        <f>SUMIF(DRE!$A:$A,'Base CF'!$B144,DRE!AD:AD)</f>
        <v>0</v>
      </c>
      <c r="AF144" s="46">
        <f>SUMIF(DRE!$A:$A,'Base CF'!$B144,DRE!AE:AE)</f>
        <v>0</v>
      </c>
      <c r="AG144" s="46">
        <f>SUMIF(DRE!$A:$A,'Base CF'!$B144,DRE!AF:AF)</f>
        <v>0</v>
      </c>
      <c r="AH144" s="46">
        <f>SUMIF(DRE!$A:$A,'Base CF'!$B144,DRE!AG:AG)</f>
        <v>0</v>
      </c>
      <c r="AI144" s="46">
        <f>SUMIF(DRE!$A:$A,'Base CF'!$B144,DRE!AH:AH)</f>
        <v>0</v>
      </c>
      <c r="AJ144" s="46">
        <f>SUMIF(DRE!$A:$A,'Base CF'!$B144,DRE!AI:AI)</f>
        <v>0</v>
      </c>
      <c r="AK144" s="46">
        <f>SUMIF(DRE!$A:$A,'Base CF'!$B144,DRE!AJ:AJ)</f>
        <v>0</v>
      </c>
      <c r="AL144" s="46">
        <f>SUMIF(DRE!$A:$A,'Base CF'!$B144,DRE!AK:AK)</f>
        <v>0</v>
      </c>
      <c r="AM144" s="46">
        <f>SUMIF(DRE!$A:$A,'Base CF'!$B144,DRE!AL:AL)</f>
        <v>0</v>
      </c>
      <c r="AN144" s="46">
        <f>SUMIF(DRE!$A:$A,'Base CF'!$B144,DRE!AM:AM)</f>
        <v>0</v>
      </c>
      <c r="AO144" s="46">
        <f>SUMIF(DRE!$A:$A,'Base CF'!$B144,DRE!AN:AN)</f>
        <v>0</v>
      </c>
      <c r="AP144" s="46">
        <f>SUMIF(DRE!$A:$A,'Base CF'!$B144,DRE!AO:AO)</f>
        <v>0</v>
      </c>
      <c r="AQ144" s="46">
        <f>SUMIF(DRE!$A:$A,'Base CF'!$B144,DRE!AP:AP)</f>
        <v>0</v>
      </c>
      <c r="AR144" s="46">
        <f>SUMIF(DRE!$A:$A,'Base CF'!$B144,DRE!AQ:AQ)</f>
        <v>0</v>
      </c>
      <c r="AS144" s="46">
        <f>SUMIF(DRE!$A:$A,'Base CF'!$B144,DRE!AR:AR)</f>
        <v>0</v>
      </c>
      <c r="AT144" s="46">
        <f>SUMIF(DRE!$A:$A,'Base CF'!$B144,DRE!AS:AS)</f>
        <v>0</v>
      </c>
      <c r="AU144" s="46">
        <f>SUMIF(DRE!$A:$A,'Base CF'!$B144,DRE!AT:AT)</f>
        <v>0</v>
      </c>
      <c r="AV144" s="46">
        <f>SUMIF(DRE!$A:$A,'Base CF'!$B144,DRE!AU:AU)</f>
        <v>0</v>
      </c>
      <c r="AW144" s="46">
        <f>SUMIF(DRE!$A:$A,'Base CF'!$B144,DRE!AV:AV)</f>
        <v>0</v>
      </c>
      <c r="AX144" s="46">
        <f>SUMIF(DRE!$A:$A,'Base CF'!$B144,DRE!AW:AW)</f>
        <v>0</v>
      </c>
      <c r="AY144" s="46">
        <f>SUMIF(DRE!$A:$A,'Base CF'!$B144,DRE!AX:AX)</f>
        <v>0</v>
      </c>
      <c r="AZ144" s="46">
        <f>SUMIF(DRE!$A:$A,'Base CF'!$B144,DRE!AY:AY)</f>
        <v>0</v>
      </c>
      <c r="BA144" s="46">
        <f>SUMIF(DRE!$A:$A,'Base CF'!$B144,DRE!AZ:AZ)</f>
        <v>0</v>
      </c>
      <c r="BB144" s="46">
        <f>SUMIF(DRE!$A:$A,'Base CF'!$B144,DRE!BA:BA)</f>
        <v>0</v>
      </c>
      <c r="BC144" s="46">
        <f>SUMIF(DRE!$A:$A,'Base CF'!$B144,DRE!BB:BB)</f>
        <v>0</v>
      </c>
      <c r="BD144" s="46">
        <f>SUMIF(DRE!$A:$A,'Base CF'!$B144,DRE!BC:BC)</f>
        <v>0</v>
      </c>
      <c r="BE144" s="46">
        <f>SUMIF(DRE!$A:$A,'Base CF'!$B144,DRE!BD:BD)</f>
        <v>0</v>
      </c>
      <c r="BF144" s="46">
        <f>SUMIF(DRE!$A:$A,'Base CF'!$B144,DRE!BE:BE)</f>
        <v>0</v>
      </c>
      <c r="BG144" s="46">
        <f>SUMIF(DRE!$A:$A,'Base CF'!$B144,DRE!BF:BF)</f>
        <v>0</v>
      </c>
      <c r="BH144" s="46">
        <f>SUMIF(DRE!$A:$A,'Base CF'!$B144,DRE!BG:BG)</f>
        <v>0</v>
      </c>
      <c r="BI144" s="46">
        <f>SUMIF(DRE!$A:$A,'Base CF'!$B144,DRE!BH:BH)</f>
        <v>0</v>
      </c>
      <c r="BJ144" s="46">
        <f>SUMIF(DRE!$A:$A,'Base CF'!$B144,DRE!BI:BI)</f>
        <v>0</v>
      </c>
      <c r="BK144" s="46">
        <f>SUMIF(DRE!$A:$A,'Base CF'!$B144,DRE!BJ:BJ)</f>
        <v>0</v>
      </c>
      <c r="BL144" s="46">
        <f>SUMIF(DRE!$A:$A,'Base CF'!$B144,DRE!BK:BK)</f>
        <v>0</v>
      </c>
      <c r="BM144" s="46">
        <f>SUMIF(DRE!$A:$A,'Base CF'!$B144,DRE!BL:BL)</f>
        <v>0</v>
      </c>
      <c r="BN144" s="46">
        <f>SUMIF(DRE!$A:$A,'Base CF'!$B144,DRE!BM:BM)</f>
        <v>0</v>
      </c>
      <c r="BO144" s="46">
        <f>SUMIF(DRE!$A:$A,'Base CF'!$B144,DRE!BN:BN)</f>
        <v>0</v>
      </c>
      <c r="BP144" s="46">
        <f>SUMIF(DRE!$A:$A,'Base CF'!$B144,DRE!BO:BO)</f>
        <v>0</v>
      </c>
      <c r="BQ144" s="46">
        <f>SUMIF(DRE!$A:$A,'Base CF'!$B144,DRE!BP:BP)</f>
        <v>0</v>
      </c>
      <c r="BR144" s="46">
        <f>SUMIF(DRE!$A:$A,'Base CF'!$B144,DRE!BQ:BQ)</f>
        <v>0</v>
      </c>
      <c r="BS144" s="46">
        <f>SUMIF(DRE!$A:$A,'Base CF'!$B144,DRE!BR:BR)</f>
        <v>0</v>
      </c>
      <c r="BT144" s="46">
        <f>SUMIF(DRE!$A:$A,'Base CF'!$B144,DRE!BS:BS)</f>
        <v>0</v>
      </c>
      <c r="BU144" s="46">
        <f>SUMIF(DRE!$A:$A,'Base CF'!$B144,DRE!BT:BT)</f>
        <v>0</v>
      </c>
      <c r="BV144" s="46">
        <f>SUMIF(DRE!$A:$A,'Base CF'!$B144,DRE!BU:BU)</f>
        <v>0</v>
      </c>
      <c r="BW144" s="46">
        <f>SUMIF(DRE!$A:$A,'Base CF'!$B144,DRE!BV:BV)</f>
        <v>0</v>
      </c>
      <c r="BX144" s="46">
        <f>SUMIF(DRE!$A:$A,'Base CF'!$B144,DRE!BW:BW)</f>
        <v>0</v>
      </c>
      <c r="BY144" s="46">
        <f>SUMIF(DRE!$A:$A,'Base CF'!$B144,DRE!BX:BX)</f>
        <v>0</v>
      </c>
      <c r="BZ144" s="46">
        <f>SUMIF(DRE!$A:$A,'Base CF'!$B144,DRE!BY:BY)</f>
        <v>0</v>
      </c>
      <c r="CA144" s="46">
        <f>SUMIF(DRE!$A:$A,'Base CF'!$B144,DRE!BZ:BZ)</f>
        <v>0</v>
      </c>
      <c r="CB144" s="46">
        <f>SUMIF(DRE!$A:$A,'Base CF'!$B144,DRE!CA:CA)</f>
        <v>0</v>
      </c>
      <c r="CC144" s="46">
        <f>SUMIF(DRE!$A:$A,'Base CF'!$B144,DRE!CB:CB)</f>
        <v>0</v>
      </c>
      <c r="CD144" s="46">
        <f>SUMIF(DRE!$A:$A,'Base CF'!$B144,DRE!CC:CC)</f>
        <v>0</v>
      </c>
      <c r="CE144" s="46">
        <f>SUMIF(DRE!$A:$A,'Base CF'!$B144,DRE!CD:CD)</f>
        <v>0</v>
      </c>
      <c r="CF144" s="46">
        <f>SUMIF(DRE!$A:$A,'Base CF'!$B144,DRE!CE:CE)</f>
        <v>0</v>
      </c>
      <c r="CG144" s="46">
        <f>SUMIF(DRE!$A:$A,'Base CF'!$B144,DRE!CF:CF)</f>
        <v>0</v>
      </c>
      <c r="CH144" s="46">
        <f>SUMIF(DRE!$A:$A,'Base CF'!$B144,DRE!CG:CG)</f>
        <v>0</v>
      </c>
      <c r="CI144" s="46">
        <f>SUMIF(DRE!$A:$A,'Base CF'!$B144,DRE!CH:CH)</f>
        <v>0</v>
      </c>
      <c r="CJ144" s="46">
        <f>SUMIF(DRE!$A:$A,'Base CF'!$B144,DRE!CI:CI)</f>
        <v>0</v>
      </c>
      <c r="CK144" s="46">
        <f>SUMIF(DRE!$A:$A,'Base CF'!$B144,DRE!CJ:CJ)</f>
        <v>0</v>
      </c>
      <c r="CL144" s="46">
        <f>SUMIF(DRE!$A:$A,'Base CF'!$B144,DRE!CK:CK)</f>
        <v>0</v>
      </c>
      <c r="CM144" s="46">
        <f>SUMIF(DRE!$A:$A,'Base CF'!$B144,DRE!CL:CL)</f>
        <v>0</v>
      </c>
      <c r="CN144" s="46">
        <f>SUMIF(DRE!$A:$A,'Base CF'!$B144,DRE!CM:CM)</f>
        <v>0</v>
      </c>
      <c r="CO144" s="46">
        <f>SUMIF(DRE!$A:$A,'Base CF'!$B144,DRE!CN:CN)</f>
        <v>0</v>
      </c>
      <c r="CP144" s="46">
        <f>SUMIF(DRE!$A:$A,'Base CF'!$B144,DRE!CO:CO)</f>
        <v>0</v>
      </c>
      <c r="CQ144" s="46">
        <f>SUMIF(DRE!$A:$A,'Base CF'!$B144,DRE!CP:CP)</f>
        <v>0</v>
      </c>
      <c r="CR144" s="46">
        <f>SUMIF(DRE!$A:$A,'Base CF'!$B144,DRE!CQ:CQ)</f>
        <v>0</v>
      </c>
      <c r="CS144" s="46">
        <f>SUMIF(DRE!$A:$A,'Base CF'!$B144,DRE!CR:CR)</f>
        <v>0</v>
      </c>
      <c r="CT144" s="46">
        <f>SUMIF(DRE!$A:$A,'Base CF'!$B144,DRE!CS:CS)</f>
        <v>0</v>
      </c>
      <c r="CU144" s="46">
        <f>SUMIF(DRE!$A:$A,'Base CF'!$B144,DRE!CT:CT)</f>
        <v>0</v>
      </c>
      <c r="CV144" s="46">
        <f>SUMIF(DRE!$A:$A,'Base CF'!$B144,DRE!CU:CU)</f>
        <v>0</v>
      </c>
      <c r="CW144" s="46">
        <f>SUMIF(DRE!$A:$A,'Base CF'!$B144,DRE!CV:CV)</f>
        <v>0</v>
      </c>
      <c r="CX144" s="46">
        <f>SUMIF(DRE!$A:$A,'Base CF'!$B144,DRE!CW:CW)</f>
        <v>0</v>
      </c>
      <c r="CY144" s="46">
        <f>SUMIF(DRE!$A:$A,'Base CF'!$B144,DRE!CX:CX)</f>
        <v>0</v>
      </c>
      <c r="CZ144" s="46">
        <f>SUMIF(DRE!$A:$A,'Base CF'!$B144,DRE!CY:CY)</f>
        <v>0</v>
      </c>
      <c r="DA144" s="46">
        <f>SUMIF(DRE!$A:$A,'Base CF'!$B144,DRE!CZ:CZ)</f>
        <v>0</v>
      </c>
      <c r="DB144" s="46">
        <f>SUMIF(DRE!$A:$A,'Base CF'!$B144,DRE!DA:DA)</f>
        <v>0</v>
      </c>
      <c r="DC144" s="46">
        <f>SUMIF(DRE!$A:$A,'Base CF'!$B144,DRE!DB:DB)</f>
        <v>0</v>
      </c>
      <c r="DD144" s="46">
        <f>SUMIF(DRE!$A:$A,'Base CF'!$B144,DRE!DC:DC)</f>
        <v>0</v>
      </c>
      <c r="DE144" s="46">
        <f>SUMIF(DRE!$A:$A,'Base CF'!$B144,DRE!DD:DD)</f>
        <v>0</v>
      </c>
      <c r="DF144" s="46">
        <f>SUMIF(DRE!$A:$A,'Base CF'!$B144,DRE!DE:DE)</f>
        <v>0</v>
      </c>
    </row>
    <row r="145" spans="1:110" outlineLevel="1">
      <c r="B145" s="37" t="s">
        <v>132</v>
      </c>
      <c r="C145" s="46">
        <f>SUMIF(DRE!$A:$A,'Base CF'!$B145,DRE!B:B)</f>
        <v>0</v>
      </c>
      <c r="D145" s="46">
        <f>SUMIF(DRE!$A:$A,'Base CF'!$B145,DRE!C:C)</f>
        <v>0</v>
      </c>
      <c r="E145" s="46">
        <f>SUMIF(DRE!$A:$A,'Base CF'!$B145,DRE!D:D)</f>
        <v>0</v>
      </c>
      <c r="F145" s="46">
        <f>SUMIF(DRE!$A:$A,'Base CF'!$B145,DRE!E:E)</f>
        <v>0</v>
      </c>
      <c r="G145" s="46">
        <f>SUMIF(DRE!$A:$A,'Base CF'!$B145,DRE!F:F)</f>
        <v>0</v>
      </c>
      <c r="H145" s="46">
        <f>SUMIF(DRE!$A:$A,'Base CF'!$B145,DRE!G:G)</f>
        <v>0</v>
      </c>
      <c r="I145" s="46">
        <f>SUMIF(DRE!$A:$A,'Base CF'!$B145,DRE!H:H)</f>
        <v>0</v>
      </c>
      <c r="J145" s="46">
        <f>SUMIF(DRE!$A:$A,'Base CF'!$B145,DRE!I:I)</f>
        <v>0</v>
      </c>
      <c r="K145" s="46">
        <f>SUMIF(DRE!$A:$A,'Base CF'!$B145,DRE!J:J)</f>
        <v>650.16</v>
      </c>
      <c r="L145" s="46">
        <f>SUMIF(DRE!$A:$A,'Base CF'!$B145,DRE!K:K)</f>
        <v>0</v>
      </c>
      <c r="M145" s="46">
        <f>SUMIF(DRE!$A:$A,'Base CF'!$B145,DRE!L:L)</f>
        <v>0</v>
      </c>
      <c r="N145" s="46">
        <f>SUMIF(DRE!$A:$A,'Base CF'!$B145,DRE!M:M)</f>
        <v>4340.0600000000004</v>
      </c>
      <c r="O145" s="46">
        <f>SUMIF(DRE!$A:$A,'Base CF'!$B145,DRE!N:N)</f>
        <v>323.76</v>
      </c>
      <c r="P145" s="46">
        <f>SUMIF(DRE!$A:$A,'Base CF'!$B145,DRE!O:O)</f>
        <v>-76.22</v>
      </c>
      <c r="Q145" s="46">
        <f>SUMIF(DRE!$A:$A,'Base CF'!$B145,DRE!P:P)</f>
        <v>24</v>
      </c>
      <c r="R145" s="46">
        <f>SUMIF(DRE!$A:$A,'Base CF'!$B145,DRE!Q:Q)</f>
        <v>40.199999999999996</v>
      </c>
      <c r="S145" s="46">
        <f>SUMIF(DRE!$A:$A,'Base CF'!$B145,DRE!R:R)</f>
        <v>19.43</v>
      </c>
      <c r="T145" s="46">
        <f>SUMIF(DRE!$A:$A,'Base CF'!$B145,DRE!S:S)</f>
        <v>37.520000000000003</v>
      </c>
      <c r="U145" s="46">
        <f>SUMIF(DRE!$A:$A,'Base CF'!$B145,DRE!T:T)</f>
        <v>252.8</v>
      </c>
      <c r="V145" s="46">
        <f>SUMIF(DRE!$A:$A,'Base CF'!$B145,DRE!U:U)</f>
        <v>1903.13</v>
      </c>
      <c r="W145" s="46">
        <f>SUMIF(DRE!$A:$A,'Base CF'!$B145,DRE!V:V)</f>
        <v>7243.2</v>
      </c>
      <c r="X145" s="46">
        <f>SUMIF(DRE!$A:$A,'Base CF'!$B145,DRE!W:W)</f>
        <v>5106.3600000000006</v>
      </c>
      <c r="Y145" s="46">
        <f>SUMIF(DRE!$A:$A,'Base CF'!$B145,DRE!X:X)</f>
        <v>61408.6</v>
      </c>
      <c r="Z145" s="46">
        <f>SUMIF(DRE!$A:$A,'Base CF'!$B145,DRE!Y:Y)</f>
        <v>145.32999999999998</v>
      </c>
      <c r="AA145" s="46">
        <f>SUMIF(DRE!$A:$A,'Base CF'!$B145,DRE!Z:Z)</f>
        <v>28036.91</v>
      </c>
      <c r="AB145" s="46">
        <f>SUMIF(DRE!$A:$A,'Base CF'!$B145,DRE!AA:AA)</f>
        <v>-26059.53</v>
      </c>
      <c r="AC145" s="46">
        <f>SUMIF(DRE!$A:$A,'Base CF'!$B145,DRE!AB:AB)</f>
        <v>7890.9299999999348</v>
      </c>
      <c r="AD145" s="46">
        <f>SUMIF(DRE!$A:$A,'Base CF'!$B145,DRE!AC:AC)</f>
        <v>19459.309999999998</v>
      </c>
      <c r="AE145" s="46">
        <f>SUMIF(DRE!$A:$A,'Base CF'!$B145,DRE!AD:AD)</f>
        <v>257773.62</v>
      </c>
      <c r="AF145" s="46">
        <f>SUMIF(DRE!$A:$A,'Base CF'!$B145,DRE!AE:AE)</f>
        <v>115368.25</v>
      </c>
      <c r="AG145" s="46">
        <f>SUMIF(DRE!$A:$A,'Base CF'!$B145,DRE!AF:AF)</f>
        <v>102536.25</v>
      </c>
      <c r="AH145" s="46">
        <f>SUMIF(DRE!$A:$A,'Base CF'!$B145,DRE!AG:AG)</f>
        <v>225710.54</v>
      </c>
      <c r="AI145" s="46">
        <f>SUMIF(DRE!$A:$A,'Base CF'!$B145,DRE!AH:AH)</f>
        <v>100756.05</v>
      </c>
      <c r="AJ145" s="46">
        <f>SUMIF(DRE!$A:$A,'Base CF'!$B145,DRE!AI:AI)</f>
        <v>2836593.79</v>
      </c>
      <c r="AK145" s="46">
        <f>SUMIF(DRE!$A:$A,'Base CF'!$B145,DRE!AJ:AJ)</f>
        <v>-3075042.87</v>
      </c>
      <c r="AL145" s="46">
        <f>SUMIF(DRE!$A:$A,'Base CF'!$B145,DRE!AK:AK)</f>
        <v>19648.02</v>
      </c>
      <c r="AM145" s="46">
        <f>SUMIF(DRE!$A:$A,'Base CF'!$B145,DRE!AL:AL)</f>
        <v>44872.92</v>
      </c>
      <c r="AN145" s="46">
        <f>SUMIF(DRE!$A:$A,'Base CF'!$B145,DRE!AM:AM)</f>
        <v>34438.29</v>
      </c>
      <c r="AO145" s="46">
        <f>SUMIF(DRE!$A:$A,'Base CF'!$B145,DRE!AN:AN)</f>
        <v>111386.74</v>
      </c>
      <c r="AP145" s="46">
        <f>SUMIF(DRE!$A:$A,'Base CF'!$B145,DRE!AO:AO)</f>
        <v>112269.08</v>
      </c>
      <c r="AQ145" s="46">
        <f>SUMIF(DRE!$A:$A,'Base CF'!$B145,DRE!AP:AP)</f>
        <v>38977.56</v>
      </c>
      <c r="AR145" s="46">
        <f>SUMIF(DRE!$A:$A,'Base CF'!$B145,DRE!AQ:AQ)</f>
        <v>-99936.49</v>
      </c>
      <c r="AS145" s="46">
        <f>SUMIF(DRE!$A:$A,'Base CF'!$B145,DRE!AR:AR)</f>
        <v>2750</v>
      </c>
      <c r="AT145" s="46">
        <f>SUMIF(DRE!$A:$A,'Base CF'!$B145,DRE!AS:AS)</f>
        <v>-1500.57</v>
      </c>
      <c r="AU145" s="46">
        <f>SUMIF(DRE!$A:$A,'Base CF'!$B145,DRE!AT:AT)</f>
        <v>2806</v>
      </c>
      <c r="AV145" s="46">
        <f>SUMIF(DRE!$A:$A,'Base CF'!$B145,DRE!AU:AU)</f>
        <v>6611.29</v>
      </c>
      <c r="AW145" s="46">
        <f>SUMIF(DRE!$A:$A,'Base CF'!$B145,DRE!AV:AV)</f>
        <v>4779.97</v>
      </c>
      <c r="AX145" s="46">
        <f>SUMIF(DRE!$A:$A,'Base CF'!$B145,DRE!AW:AW)</f>
        <v>-222418.82</v>
      </c>
      <c r="AY145" s="46">
        <f>SUMIF(DRE!$A:$A,'Base CF'!$B145,DRE!AX:AX)</f>
        <v>16323.5</v>
      </c>
      <c r="AZ145" s="46">
        <f>SUMIF(DRE!$A:$A,'Base CF'!$B145,DRE!AY:AY)</f>
        <v>-945</v>
      </c>
      <c r="BA145" s="46">
        <f>SUMIF(DRE!$A:$A,'Base CF'!$B145,DRE!AZ:AZ)</f>
        <v>2253.21</v>
      </c>
      <c r="BB145" s="46">
        <f>SUMIF(DRE!$A:$A,'Base CF'!$B145,DRE!BA:BA)</f>
        <v>7852.52</v>
      </c>
      <c r="BC145" s="46">
        <f>SUMIF(DRE!$A:$A,'Base CF'!$B145,DRE!BB:BB)</f>
        <v>189.9</v>
      </c>
      <c r="BD145" s="46">
        <f>SUMIF(DRE!$A:$A,'Base CF'!$B145,DRE!BC:BC)</f>
        <v>308.77999999999997</v>
      </c>
      <c r="BE145" s="46">
        <f>SUMIF(DRE!$A:$A,'Base CF'!$B145,DRE!BD:BD)</f>
        <v>61830</v>
      </c>
      <c r="BF145" s="46">
        <f>SUMIF(DRE!$A:$A,'Base CF'!$B145,DRE!BE:BE)</f>
        <v>-55967.88</v>
      </c>
      <c r="BG145" s="46">
        <f>SUMIF(DRE!$A:$A,'Base CF'!$B145,DRE!BF:BF)</f>
        <v>0</v>
      </c>
      <c r="BH145" s="46">
        <f>SUMIF(DRE!$A:$A,'Base CF'!$B145,DRE!BG:BG)</f>
        <v>0</v>
      </c>
      <c r="BI145" s="46">
        <f>SUMIF(DRE!$A:$A,'Base CF'!$B145,DRE!BH:BH)</f>
        <v>0</v>
      </c>
      <c r="BJ145" s="46">
        <f>SUMIF(DRE!$A:$A,'Base CF'!$B145,DRE!BI:BI)</f>
        <v>0</v>
      </c>
      <c r="BK145" s="46">
        <f>SUMIF(DRE!$A:$A,'Base CF'!$B145,DRE!BJ:BJ)</f>
        <v>0</v>
      </c>
      <c r="BL145" s="46">
        <f>SUMIF(DRE!$A:$A,'Base CF'!$B145,DRE!BK:BK)</f>
        <v>0</v>
      </c>
      <c r="BM145" s="46">
        <f>SUMIF(DRE!$A:$A,'Base CF'!$B145,DRE!BL:BL)</f>
        <v>0</v>
      </c>
      <c r="BN145" s="46">
        <f>SUMIF(DRE!$A:$A,'Base CF'!$B145,DRE!BM:BM)</f>
        <v>0</v>
      </c>
      <c r="BO145" s="46">
        <f>SUMIF(DRE!$A:$A,'Base CF'!$B145,DRE!BN:BN)</f>
        <v>0</v>
      </c>
      <c r="BP145" s="46">
        <f>SUMIF(DRE!$A:$A,'Base CF'!$B145,DRE!BO:BO)</f>
        <v>0</v>
      </c>
      <c r="BQ145" s="46">
        <f>SUMIF(DRE!$A:$A,'Base CF'!$B145,DRE!BP:BP)</f>
        <v>0</v>
      </c>
      <c r="BR145" s="46">
        <f>SUMIF(DRE!$A:$A,'Base CF'!$B145,DRE!BQ:BQ)</f>
        <v>0</v>
      </c>
      <c r="BS145" s="46">
        <f>SUMIF(DRE!$A:$A,'Base CF'!$B145,DRE!BR:BR)</f>
        <v>0</v>
      </c>
      <c r="BT145" s="46">
        <f>SUMIF(DRE!$A:$A,'Base CF'!$B145,DRE!BS:BS)</f>
        <v>0</v>
      </c>
      <c r="BU145" s="46">
        <f>SUMIF(DRE!$A:$A,'Base CF'!$B145,DRE!BT:BT)</f>
        <v>0</v>
      </c>
      <c r="BV145" s="46">
        <f>SUMIF(DRE!$A:$A,'Base CF'!$B145,DRE!BU:BU)</f>
        <v>0</v>
      </c>
      <c r="BW145" s="46">
        <f>SUMIF(DRE!$A:$A,'Base CF'!$B145,DRE!BV:BV)</f>
        <v>0</v>
      </c>
      <c r="BX145" s="46">
        <f>SUMIF(DRE!$A:$A,'Base CF'!$B145,DRE!BW:BW)</f>
        <v>0</v>
      </c>
      <c r="BY145" s="46">
        <f>SUMIF(DRE!$A:$A,'Base CF'!$B145,DRE!BX:BX)</f>
        <v>0</v>
      </c>
      <c r="BZ145" s="46">
        <f>SUMIF(DRE!$A:$A,'Base CF'!$B145,DRE!BY:BY)</f>
        <v>0</v>
      </c>
      <c r="CA145" s="46">
        <f>SUMIF(DRE!$A:$A,'Base CF'!$B145,DRE!BZ:BZ)</f>
        <v>0</v>
      </c>
      <c r="CB145" s="46">
        <f>SUMIF(DRE!$A:$A,'Base CF'!$B145,DRE!CA:CA)</f>
        <v>0</v>
      </c>
      <c r="CC145" s="46">
        <f>SUMIF(DRE!$A:$A,'Base CF'!$B145,DRE!CB:CB)</f>
        <v>0</v>
      </c>
      <c r="CD145" s="46">
        <f>SUMIF(DRE!$A:$A,'Base CF'!$B145,DRE!CC:CC)</f>
        <v>0</v>
      </c>
      <c r="CE145" s="46">
        <f>SUMIF(DRE!$A:$A,'Base CF'!$B145,DRE!CD:CD)</f>
        <v>0</v>
      </c>
      <c r="CF145" s="46">
        <f>SUMIF(DRE!$A:$A,'Base CF'!$B145,DRE!CE:CE)</f>
        <v>0</v>
      </c>
      <c r="CG145" s="46">
        <f>SUMIF(DRE!$A:$A,'Base CF'!$B145,DRE!CF:CF)</f>
        <v>0</v>
      </c>
      <c r="CH145" s="46">
        <f>SUMIF(DRE!$A:$A,'Base CF'!$B145,DRE!CG:CG)</f>
        <v>0</v>
      </c>
      <c r="CI145" s="46">
        <f>SUMIF(DRE!$A:$A,'Base CF'!$B145,DRE!CH:CH)</f>
        <v>0</v>
      </c>
      <c r="CJ145" s="46">
        <f>SUMIF(DRE!$A:$A,'Base CF'!$B145,DRE!CI:CI)</f>
        <v>0</v>
      </c>
      <c r="CK145" s="46">
        <f>SUMIF(DRE!$A:$A,'Base CF'!$B145,DRE!CJ:CJ)</f>
        <v>0</v>
      </c>
      <c r="CL145" s="46">
        <f>SUMIF(DRE!$A:$A,'Base CF'!$B145,DRE!CK:CK)</f>
        <v>0</v>
      </c>
      <c r="CM145" s="46">
        <f>SUMIF(DRE!$A:$A,'Base CF'!$B145,DRE!CL:CL)</f>
        <v>0</v>
      </c>
      <c r="CN145" s="46">
        <f>SUMIF(DRE!$A:$A,'Base CF'!$B145,DRE!CM:CM)</f>
        <v>0</v>
      </c>
      <c r="CO145" s="46">
        <f>SUMIF(DRE!$A:$A,'Base CF'!$B145,DRE!CN:CN)</f>
        <v>0</v>
      </c>
      <c r="CP145" s="46">
        <f>SUMIF(DRE!$A:$A,'Base CF'!$B145,DRE!CO:CO)</f>
        <v>0</v>
      </c>
      <c r="CQ145" s="46">
        <f>SUMIF(DRE!$A:$A,'Base CF'!$B145,DRE!CP:CP)</f>
        <v>0</v>
      </c>
      <c r="CR145" s="46">
        <f>SUMIF(DRE!$A:$A,'Base CF'!$B145,DRE!CQ:CQ)</f>
        <v>0</v>
      </c>
      <c r="CS145" s="46">
        <f>SUMIF(DRE!$A:$A,'Base CF'!$B145,DRE!CR:CR)</f>
        <v>0</v>
      </c>
      <c r="CT145" s="46">
        <f>SUMIF(DRE!$A:$A,'Base CF'!$B145,DRE!CS:CS)</f>
        <v>0</v>
      </c>
      <c r="CU145" s="46">
        <f>SUMIF(DRE!$A:$A,'Base CF'!$B145,DRE!CT:CT)</f>
        <v>0</v>
      </c>
      <c r="CV145" s="46">
        <f>SUMIF(DRE!$A:$A,'Base CF'!$B145,DRE!CU:CU)</f>
        <v>0</v>
      </c>
      <c r="CW145" s="46">
        <f>SUMIF(DRE!$A:$A,'Base CF'!$B145,DRE!CV:CV)</f>
        <v>0</v>
      </c>
      <c r="CX145" s="46">
        <f>SUMIF(DRE!$A:$A,'Base CF'!$B145,DRE!CW:CW)</f>
        <v>0</v>
      </c>
      <c r="CY145" s="46">
        <f>SUMIF(DRE!$A:$A,'Base CF'!$B145,DRE!CX:CX)</f>
        <v>0</v>
      </c>
      <c r="CZ145" s="46">
        <f>SUMIF(DRE!$A:$A,'Base CF'!$B145,DRE!CY:CY)</f>
        <v>0</v>
      </c>
      <c r="DA145" s="46">
        <f>SUMIF(DRE!$A:$A,'Base CF'!$B145,DRE!CZ:CZ)</f>
        <v>0</v>
      </c>
      <c r="DB145" s="46">
        <f>SUMIF(DRE!$A:$A,'Base CF'!$B145,DRE!DA:DA)</f>
        <v>0</v>
      </c>
      <c r="DC145" s="46">
        <f>SUMIF(DRE!$A:$A,'Base CF'!$B145,DRE!DB:DB)</f>
        <v>0</v>
      </c>
      <c r="DD145" s="46">
        <f>SUMIF(DRE!$A:$A,'Base CF'!$B145,DRE!DC:DC)</f>
        <v>0</v>
      </c>
      <c r="DE145" s="46">
        <f>SUMIF(DRE!$A:$A,'Base CF'!$B145,DRE!DD:DD)</f>
        <v>0</v>
      </c>
      <c r="DF145" s="46">
        <f>SUMIF(DRE!$A:$A,'Base CF'!$B145,DRE!DE:DE)</f>
        <v>0</v>
      </c>
    </row>
    <row r="146" spans="1:110">
      <c r="B146" s="3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47"/>
      <c r="BT146" s="47"/>
      <c r="BU146" s="47"/>
      <c r="BV146" s="47"/>
      <c r="BW146" s="47"/>
      <c r="BX146" s="47"/>
      <c r="BY146" s="47"/>
      <c r="BZ146" s="47"/>
      <c r="CA146" s="47"/>
      <c r="CB146" s="47"/>
      <c r="CC146" s="47"/>
      <c r="CD146" s="47"/>
      <c r="CE146" s="47"/>
      <c r="CF146" s="47"/>
      <c r="CG146" s="47"/>
      <c r="CH146" s="47"/>
      <c r="CI146" s="47"/>
      <c r="CJ146" s="47"/>
      <c r="CK146" s="47"/>
      <c r="CL146" s="47"/>
      <c r="CM146" s="47"/>
      <c r="CN146" s="47"/>
      <c r="CO146" s="47"/>
      <c r="CP146" s="47"/>
      <c r="CQ146" s="47"/>
      <c r="CR146" s="47"/>
      <c r="CS146" s="47"/>
      <c r="CT146" s="47"/>
      <c r="CU146" s="47"/>
      <c r="CV146" s="47"/>
      <c r="CW146" s="47"/>
      <c r="CX146" s="47"/>
      <c r="CY146" s="47"/>
      <c r="CZ146" s="47"/>
      <c r="DA146" s="47"/>
      <c r="DB146" s="47"/>
      <c r="DC146" s="47"/>
      <c r="DD146" s="47"/>
      <c r="DE146" s="47"/>
      <c r="DF146" s="47"/>
    </row>
    <row r="147" spans="1:110" s="40" customFormat="1" ht="15.5">
      <c r="B147" s="39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4"/>
      <c r="BH147" s="44"/>
      <c r="BI147" s="44"/>
      <c r="BJ147" s="44"/>
      <c r="BK147" s="44"/>
      <c r="BL147" s="44"/>
      <c r="BM147" s="44"/>
      <c r="BN147" s="44"/>
      <c r="BO147" s="44"/>
      <c r="BP147" s="44"/>
      <c r="BQ147" s="44"/>
      <c r="BR147" s="44"/>
      <c r="BS147" s="44"/>
      <c r="BT147" s="44"/>
      <c r="BU147" s="44"/>
      <c r="BV147" s="44"/>
      <c r="BW147" s="44"/>
      <c r="BX147" s="44"/>
      <c r="BY147" s="44"/>
      <c r="BZ147" s="44"/>
      <c r="CA147" s="44"/>
      <c r="CB147" s="44"/>
      <c r="CC147" s="44"/>
      <c r="CD147" s="44"/>
      <c r="CE147" s="44"/>
      <c r="CF147" s="44"/>
      <c r="CG147" s="44"/>
      <c r="CH147" s="44"/>
      <c r="CI147" s="44"/>
      <c r="CJ147" s="44"/>
      <c r="CK147" s="44"/>
      <c r="CL147" s="44"/>
      <c r="CM147" s="44"/>
      <c r="CN147" s="44"/>
      <c r="CO147" s="44"/>
      <c r="CP147" s="44"/>
      <c r="CQ147" s="44"/>
      <c r="CR147" s="44"/>
      <c r="CS147" s="44"/>
      <c r="CT147" s="44"/>
      <c r="CU147" s="44"/>
      <c r="CV147" s="44"/>
      <c r="CW147" s="44"/>
      <c r="CX147" s="44"/>
      <c r="CY147" s="44"/>
      <c r="CZ147" s="44"/>
      <c r="DA147" s="44"/>
      <c r="DB147" s="44"/>
      <c r="DC147" s="44"/>
      <c r="DD147" s="44"/>
      <c r="DE147" s="44"/>
      <c r="DF147" s="44"/>
    </row>
    <row r="148" spans="1:110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  <c r="BS148" s="47"/>
      <c r="BT148" s="47"/>
      <c r="BU148" s="47"/>
      <c r="BV148" s="47"/>
      <c r="BW148" s="47"/>
      <c r="BX148" s="47"/>
      <c r="BY148" s="47"/>
      <c r="BZ148" s="47"/>
      <c r="CA148" s="47"/>
      <c r="CB148" s="47"/>
      <c r="CC148" s="47"/>
      <c r="CD148" s="47"/>
      <c r="CE148" s="47"/>
      <c r="CF148" s="47"/>
      <c r="CG148" s="47"/>
      <c r="CH148" s="47"/>
      <c r="CI148" s="47"/>
      <c r="CJ148" s="47"/>
      <c r="CK148" s="47"/>
      <c r="CL148" s="47"/>
      <c r="CM148" s="47"/>
      <c r="CN148" s="47"/>
      <c r="CO148" s="47"/>
      <c r="CP148" s="47"/>
      <c r="CQ148" s="47"/>
      <c r="CR148" s="47"/>
      <c r="CS148" s="47"/>
      <c r="CT148" s="47"/>
      <c r="CU148" s="47"/>
      <c r="CV148" s="47"/>
      <c r="CW148" s="47"/>
      <c r="CX148" s="47"/>
      <c r="CY148" s="47"/>
      <c r="CZ148" s="47"/>
      <c r="DA148" s="47"/>
      <c r="DB148" s="47"/>
      <c r="DC148" s="47"/>
      <c r="DD148" s="47"/>
      <c r="DE148" s="47"/>
      <c r="DF148" s="47"/>
    </row>
    <row r="149" spans="1:110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  <c r="BS149" s="47"/>
      <c r="BT149" s="47"/>
      <c r="BU149" s="47"/>
      <c r="BV149" s="47"/>
      <c r="BW149" s="47"/>
      <c r="BX149" s="47"/>
      <c r="BY149" s="47"/>
      <c r="BZ149" s="47"/>
      <c r="CA149" s="47"/>
      <c r="CB149" s="47"/>
      <c r="CC149" s="47"/>
      <c r="CD149" s="47"/>
      <c r="CE149" s="47"/>
      <c r="CF149" s="47"/>
      <c r="CG149" s="47"/>
      <c r="CH149" s="47"/>
      <c r="CI149" s="47"/>
      <c r="CJ149" s="47"/>
      <c r="CK149" s="47"/>
      <c r="CL149" s="47"/>
      <c r="CM149" s="47"/>
      <c r="CN149" s="47"/>
      <c r="CO149" s="47"/>
      <c r="CP149" s="47"/>
      <c r="CQ149" s="47"/>
      <c r="CR149" s="47"/>
      <c r="CS149" s="47"/>
      <c r="CT149" s="47"/>
      <c r="CU149" s="47"/>
      <c r="CV149" s="47"/>
      <c r="CW149" s="47"/>
      <c r="CX149" s="47"/>
      <c r="CY149" s="47"/>
      <c r="CZ149" s="47"/>
      <c r="DA149" s="47"/>
      <c r="DB149" s="47"/>
      <c r="DC149" s="47"/>
      <c r="DD149" s="47"/>
      <c r="DE149" s="47"/>
      <c r="DF149" s="47"/>
    </row>
    <row r="150" spans="1:110" s="199" customFormat="1" ht="15.5">
      <c r="A150" s="199" t="s">
        <v>660</v>
      </c>
      <c r="B150" s="200" t="str">
        <f>'RP (apres)'!B26</f>
        <v>Environmental Programs</v>
      </c>
      <c r="C150" s="201">
        <f>SUM(C151:C154)</f>
        <v>226967.88</v>
      </c>
      <c r="D150" s="201">
        <f t="shared" ref="D150:N150" si="82">SUM(D151:D154)</f>
        <v>252043.87</v>
      </c>
      <c r="E150" s="201">
        <f t="shared" si="82"/>
        <v>256859.86</v>
      </c>
      <c r="F150" s="201">
        <f t="shared" si="82"/>
        <v>221996.62</v>
      </c>
      <c r="G150" s="201">
        <f t="shared" si="82"/>
        <v>140052.69</v>
      </c>
      <c r="H150" s="201">
        <f t="shared" si="82"/>
        <v>383317.32</v>
      </c>
      <c r="I150" s="201">
        <f t="shared" si="82"/>
        <v>235991.27</v>
      </c>
      <c r="J150" s="201">
        <f t="shared" si="82"/>
        <v>219086.31</v>
      </c>
      <c r="K150" s="201">
        <f t="shared" si="82"/>
        <v>184943.75</v>
      </c>
      <c r="L150" s="201">
        <f t="shared" si="82"/>
        <v>192491.05</v>
      </c>
      <c r="M150" s="201">
        <f t="shared" si="82"/>
        <v>240980.81</v>
      </c>
      <c r="N150" s="201">
        <f t="shared" si="82"/>
        <v>495391.22000000003</v>
      </c>
      <c r="O150" s="201">
        <f>SUM(O151:O154)</f>
        <v>181164.04</v>
      </c>
      <c r="P150" s="201">
        <f t="shared" ref="P150:Z150" si="83">SUM(P151:P154)</f>
        <v>278949.24</v>
      </c>
      <c r="Q150" s="201">
        <f t="shared" si="83"/>
        <v>265143.98</v>
      </c>
      <c r="R150" s="201">
        <f t="shared" si="83"/>
        <v>525834.62999999989</v>
      </c>
      <c r="S150" s="201">
        <f t="shared" si="83"/>
        <v>258662.5</v>
      </c>
      <c r="T150" s="201">
        <f t="shared" si="83"/>
        <v>315974.14999999997</v>
      </c>
      <c r="U150" s="201">
        <f t="shared" si="83"/>
        <v>541875.36</v>
      </c>
      <c r="V150" s="201">
        <f t="shared" si="83"/>
        <v>209898.11</v>
      </c>
      <c r="W150" s="201">
        <f t="shared" si="83"/>
        <v>638817.68999999994</v>
      </c>
      <c r="X150" s="201">
        <f t="shared" si="83"/>
        <v>355060.28</v>
      </c>
      <c r="Y150" s="201">
        <f t="shared" si="83"/>
        <v>485434.2</v>
      </c>
      <c r="Z150" s="201">
        <f t="shared" si="83"/>
        <v>6574504.3600000003</v>
      </c>
      <c r="AA150" s="201">
        <f>SUM(AA151:AA154)</f>
        <v>-424466.87999999995</v>
      </c>
      <c r="AB150" s="201">
        <f t="shared" ref="AB150:AL150" si="84">SUM(AB151:AB154)</f>
        <v>945939.03999999992</v>
      </c>
      <c r="AC150" s="201">
        <f t="shared" si="84"/>
        <v>1007600.8300000001</v>
      </c>
      <c r="AD150" s="201">
        <f t="shared" si="84"/>
        <v>497052.07</v>
      </c>
      <c r="AE150" s="201">
        <f t="shared" si="84"/>
        <v>1770523.96</v>
      </c>
      <c r="AF150" s="201">
        <f t="shared" si="84"/>
        <v>510802.63999999996</v>
      </c>
      <c r="AG150" s="201">
        <f t="shared" si="84"/>
        <v>283045.11</v>
      </c>
      <c r="AH150" s="201">
        <f t="shared" si="84"/>
        <v>961752.5</v>
      </c>
      <c r="AI150" s="201">
        <f t="shared" si="84"/>
        <v>572424.99</v>
      </c>
      <c r="AJ150" s="201">
        <f t="shared" si="84"/>
        <v>661402.36</v>
      </c>
      <c r="AK150" s="201">
        <f t="shared" si="84"/>
        <v>1210413.3</v>
      </c>
      <c r="AL150" s="201">
        <f t="shared" si="84"/>
        <v>2137563.2400000002</v>
      </c>
      <c r="AM150" s="201">
        <f>SUM(AM151:AM154)</f>
        <v>41821.93</v>
      </c>
      <c r="AN150" s="201">
        <f t="shared" ref="AN150:AX150" si="85">SUM(AN151:AN154)</f>
        <v>427743.73</v>
      </c>
      <c r="AO150" s="201">
        <f t="shared" si="85"/>
        <v>428911.06</v>
      </c>
      <c r="AP150" s="201">
        <f t="shared" si="85"/>
        <v>860198.3899999999</v>
      </c>
      <c r="AQ150" s="201">
        <f t="shared" si="85"/>
        <v>562535.59</v>
      </c>
      <c r="AR150" s="201">
        <f t="shared" si="85"/>
        <v>403861.04</v>
      </c>
      <c r="AS150" s="201">
        <f t="shared" si="85"/>
        <v>561049.25999999989</v>
      </c>
      <c r="AT150" s="201">
        <f t="shared" si="85"/>
        <v>544993.31000000006</v>
      </c>
      <c r="AU150" s="201">
        <f t="shared" si="85"/>
        <v>570443.72</v>
      </c>
      <c r="AV150" s="201">
        <f t="shared" si="85"/>
        <v>514860.76</v>
      </c>
      <c r="AW150" s="201">
        <f t="shared" si="85"/>
        <v>980894.85</v>
      </c>
      <c r="AX150" s="201">
        <f t="shared" si="85"/>
        <v>1615606.1099999999</v>
      </c>
      <c r="AY150" s="201">
        <f>SUM(AY151:AY154)</f>
        <v>22239.05</v>
      </c>
      <c r="AZ150" s="201">
        <f t="shared" ref="AZ150:BJ150" si="86">SUM(AZ151:AZ154)</f>
        <v>856817.17999999993</v>
      </c>
      <c r="BA150" s="201">
        <f t="shared" si="86"/>
        <v>381576.21</v>
      </c>
      <c r="BB150" s="201">
        <f t="shared" si="86"/>
        <v>638937.49</v>
      </c>
      <c r="BC150" s="201">
        <f t="shared" si="86"/>
        <v>625387.66</v>
      </c>
      <c r="BD150" s="201">
        <f t="shared" si="86"/>
        <v>853205.83000000007</v>
      </c>
      <c r="BE150" s="201">
        <f t="shared" si="86"/>
        <v>801643.63</v>
      </c>
      <c r="BF150" s="201">
        <f t="shared" si="86"/>
        <v>424411.18</v>
      </c>
      <c r="BG150" s="201">
        <f t="shared" si="86"/>
        <v>1035971.7</v>
      </c>
      <c r="BH150" s="201">
        <f t="shared" si="86"/>
        <v>1194612.6120521999</v>
      </c>
      <c r="BI150" s="201">
        <f t="shared" si="86"/>
        <v>972303.44</v>
      </c>
      <c r="BJ150" s="201">
        <f t="shared" si="86"/>
        <v>1352663.1758955999</v>
      </c>
      <c r="BK150" s="201">
        <f>SUM(BK151:BK154)</f>
        <v>447806.98</v>
      </c>
      <c r="BL150" s="201">
        <f t="shared" ref="BL150:BV150" si="87">SUM(BL151:BL154)</f>
        <v>403535.98</v>
      </c>
      <c r="BM150" s="201">
        <f t="shared" si="87"/>
        <v>539735.98</v>
      </c>
      <c r="BN150" s="201">
        <f t="shared" si="87"/>
        <v>666682.98</v>
      </c>
      <c r="BO150" s="201">
        <f t="shared" si="87"/>
        <v>511041.98</v>
      </c>
      <c r="BP150" s="201">
        <f t="shared" si="87"/>
        <v>660241.98</v>
      </c>
      <c r="BQ150" s="201">
        <f t="shared" si="87"/>
        <v>981082.98</v>
      </c>
      <c r="BR150" s="201">
        <f t="shared" si="87"/>
        <v>841041.98</v>
      </c>
      <c r="BS150" s="201">
        <f t="shared" si="87"/>
        <v>857041.98</v>
      </c>
      <c r="BT150" s="201">
        <f t="shared" si="87"/>
        <v>931972.98</v>
      </c>
      <c r="BU150" s="201">
        <f t="shared" si="87"/>
        <v>884668.46000000008</v>
      </c>
      <c r="BV150" s="201">
        <f t="shared" si="87"/>
        <v>1501748.18</v>
      </c>
      <c r="BW150" s="201">
        <f>SUM(BW151:BW154)</f>
        <v>491616.18</v>
      </c>
      <c r="BX150" s="201">
        <f t="shared" ref="BX150:CH150" si="88">SUM(BX151:BX154)</f>
        <v>512889.18</v>
      </c>
      <c r="BY150" s="201">
        <f t="shared" si="88"/>
        <v>760410.18</v>
      </c>
      <c r="BZ150" s="201">
        <f t="shared" si="88"/>
        <v>851776.18</v>
      </c>
      <c r="CA150" s="201">
        <f t="shared" si="88"/>
        <v>646981.18000000005</v>
      </c>
      <c r="CB150" s="201">
        <f t="shared" si="88"/>
        <v>1018363.89</v>
      </c>
      <c r="CC150" s="201">
        <f t="shared" si="88"/>
        <v>1039356.18</v>
      </c>
      <c r="CD150" s="201">
        <f t="shared" si="88"/>
        <v>855957.18</v>
      </c>
      <c r="CE150" s="201">
        <f t="shared" si="88"/>
        <v>931586.18</v>
      </c>
      <c r="CF150" s="201">
        <f t="shared" si="88"/>
        <v>1049334.18</v>
      </c>
      <c r="CG150" s="201">
        <f t="shared" si="88"/>
        <v>900888.32000000007</v>
      </c>
      <c r="CH150" s="201">
        <f t="shared" si="88"/>
        <v>1924093.18</v>
      </c>
      <c r="CI150" s="201">
        <f>SUM(CI151:CI154)</f>
        <v>498376.18</v>
      </c>
      <c r="CJ150" s="201">
        <f t="shared" ref="CJ150:CT150" si="89">SUM(CJ151:CJ154)</f>
        <v>516199.18</v>
      </c>
      <c r="CK150" s="201">
        <f t="shared" si="89"/>
        <v>772572.18</v>
      </c>
      <c r="CL150" s="201">
        <f t="shared" si="89"/>
        <v>864918.18</v>
      </c>
      <c r="CM150" s="201">
        <f t="shared" si="89"/>
        <v>660966.18000000005</v>
      </c>
      <c r="CN150" s="201">
        <f t="shared" si="89"/>
        <v>1035441.18</v>
      </c>
      <c r="CO150" s="201">
        <f t="shared" si="89"/>
        <v>1090456.18</v>
      </c>
      <c r="CP150" s="201">
        <f t="shared" si="89"/>
        <v>869608.18</v>
      </c>
      <c r="CQ150" s="201">
        <f t="shared" si="89"/>
        <v>991673.18</v>
      </c>
      <c r="CR150" s="201">
        <f t="shared" si="89"/>
        <v>1073205.18</v>
      </c>
      <c r="CS150" s="201">
        <f t="shared" si="89"/>
        <v>913768.32000000007</v>
      </c>
      <c r="CT150" s="201">
        <f t="shared" si="89"/>
        <v>1951134.18</v>
      </c>
      <c r="CU150" s="201">
        <f>SUM(CU151:CU154)</f>
        <v>514866.18</v>
      </c>
      <c r="CV150" s="201">
        <f t="shared" ref="CV150:DF150" si="90">SUM(CV151:CV154)</f>
        <v>529989.18000000005</v>
      </c>
      <c r="CW150" s="201">
        <f t="shared" si="90"/>
        <v>787372.18</v>
      </c>
      <c r="CX150" s="201">
        <f t="shared" si="90"/>
        <v>883552.18</v>
      </c>
      <c r="CY150" s="201">
        <f t="shared" si="90"/>
        <v>670466.18000000005</v>
      </c>
      <c r="CZ150" s="201">
        <f t="shared" si="90"/>
        <v>1022976.18</v>
      </c>
      <c r="DA150" s="201">
        <f t="shared" si="90"/>
        <v>1075089.18</v>
      </c>
      <c r="DB150" s="201">
        <f t="shared" si="90"/>
        <v>880408.18</v>
      </c>
      <c r="DC150" s="201">
        <f t="shared" si="90"/>
        <v>1002688.18</v>
      </c>
      <c r="DD150" s="201">
        <f t="shared" si="90"/>
        <v>1090955.18</v>
      </c>
      <c r="DE150" s="201">
        <f t="shared" si="90"/>
        <v>928770.82000000007</v>
      </c>
      <c r="DF150" s="201">
        <f t="shared" si="90"/>
        <v>2096602.18</v>
      </c>
    </row>
    <row r="151" spans="1:110" outlineLevel="1">
      <c r="B151" s="37" t="s">
        <v>184</v>
      </c>
      <c r="C151" s="46">
        <f>SUMIF(DRE!$A:$A,'Base CF'!$B151,DRE!B:B)</f>
        <v>518.97</v>
      </c>
      <c r="D151" s="46">
        <f>SUMIF(DRE!$A:$A,'Base CF'!$B151,DRE!C:C)</f>
        <v>7690.97</v>
      </c>
      <c r="E151" s="46">
        <f>SUMIF(DRE!$A:$A,'Base CF'!$B151,DRE!D:D)</f>
        <v>5225</v>
      </c>
      <c r="F151" s="46">
        <f>SUMIF(DRE!$A:$A,'Base CF'!$B151,DRE!E:E)</f>
        <v>0</v>
      </c>
      <c r="G151" s="46">
        <f>SUMIF(DRE!$A:$A,'Base CF'!$B151,DRE!F:F)</f>
        <v>0</v>
      </c>
      <c r="H151" s="46">
        <f>SUMIF(DRE!$A:$A,'Base CF'!$B151,DRE!G:G)</f>
        <v>0</v>
      </c>
      <c r="I151" s="46">
        <f>SUMIF(DRE!$A:$A,'Base CF'!$B151,DRE!H:H)</f>
        <v>4269.9400000000014</v>
      </c>
      <c r="J151" s="46">
        <f>SUMIF(DRE!$A:$A,'Base CF'!$B151,DRE!I:I)</f>
        <v>1432.15</v>
      </c>
      <c r="K151" s="46">
        <f>SUMIF(DRE!$A:$A,'Base CF'!$B151,DRE!J:J)</f>
        <v>39415.360000000001</v>
      </c>
      <c r="L151" s="46">
        <f>SUMIF(DRE!$A:$A,'Base CF'!$B151,DRE!K:K)</f>
        <v>35700</v>
      </c>
      <c r="M151" s="46">
        <f>SUMIF(DRE!$A:$A,'Base CF'!$B151,DRE!L:L)</f>
        <v>57875.46</v>
      </c>
      <c r="N151" s="46">
        <f>SUMIF(DRE!$A:$A,'Base CF'!$B151,DRE!M:M)</f>
        <v>2435.12</v>
      </c>
      <c r="O151" s="46">
        <f>SUMIF(DRE!$A:$A,'Base CF'!$B151,DRE!N:N)</f>
        <v>40010.92</v>
      </c>
      <c r="P151" s="46">
        <f>SUMIF(DRE!$A:$A,'Base CF'!$B151,DRE!O:O)</f>
        <v>39083.5</v>
      </c>
      <c r="Q151" s="46">
        <f>SUMIF(DRE!$A:$A,'Base CF'!$B151,DRE!P:P)</f>
        <v>36122.5</v>
      </c>
      <c r="R151" s="46">
        <f>SUMIF(DRE!$A:$A,'Base CF'!$B151,DRE!Q:Q)</f>
        <v>5085.2</v>
      </c>
      <c r="S151" s="46">
        <f>SUMIF(DRE!$A:$A,'Base CF'!$B151,DRE!R:R)</f>
        <v>52935.450000000004</v>
      </c>
      <c r="T151" s="46">
        <f>SUMIF(DRE!$A:$A,'Base CF'!$B151,DRE!S:S)</f>
        <v>-29070</v>
      </c>
      <c r="U151" s="46">
        <f>SUMIF(DRE!$A:$A,'Base CF'!$B151,DRE!T:T)</f>
        <v>10989.89</v>
      </c>
      <c r="V151" s="46">
        <f>SUMIF(DRE!$A:$A,'Base CF'!$B151,DRE!U:U)</f>
        <v>607.02</v>
      </c>
      <c r="W151" s="46">
        <f>SUMIF(DRE!$A:$A,'Base CF'!$B151,DRE!V:V)</f>
        <v>14939.269999999999</v>
      </c>
      <c r="X151" s="46">
        <f>SUMIF(DRE!$A:$A,'Base CF'!$B151,DRE!W:W)</f>
        <v>14340</v>
      </c>
      <c r="Y151" s="46">
        <f>SUMIF(DRE!$A:$A,'Base CF'!$B151,DRE!X:X)</f>
        <v>0</v>
      </c>
      <c r="Z151" s="46">
        <f>SUMIF(DRE!$A:$A,'Base CF'!$B151,DRE!Y:Y)</f>
        <v>11160.789999999999</v>
      </c>
      <c r="AA151" s="46">
        <f>SUMIF(DRE!$A:$A,'Base CF'!$B151,DRE!Z:Z)</f>
        <v>3476</v>
      </c>
      <c r="AB151" s="46">
        <f>SUMIF(DRE!$A:$A,'Base CF'!$B151,DRE!AA:AA)</f>
        <v>1264</v>
      </c>
      <c r="AC151" s="46">
        <f>SUMIF(DRE!$A:$A,'Base CF'!$B151,DRE!AB:AB)</f>
        <v>98324.6</v>
      </c>
      <c r="AD151" s="46">
        <f>SUMIF(DRE!$A:$A,'Base CF'!$B151,DRE!AC:AC)</f>
        <v>0</v>
      </c>
      <c r="AE151" s="46">
        <f>SUMIF(DRE!$A:$A,'Base CF'!$B151,DRE!AD:AD)</f>
        <v>0</v>
      </c>
      <c r="AF151" s="46">
        <f>SUMIF(DRE!$A:$A,'Base CF'!$B151,DRE!AE:AE)</f>
        <v>0</v>
      </c>
      <c r="AG151" s="46">
        <f>SUMIF(DRE!$A:$A,'Base CF'!$B151,DRE!AF:AF)</f>
        <v>785.4</v>
      </c>
      <c r="AH151" s="46">
        <f>SUMIF(DRE!$A:$A,'Base CF'!$B151,DRE!AG:AG)</f>
        <v>5955.4</v>
      </c>
      <c r="AI151" s="46">
        <f>SUMIF(DRE!$A:$A,'Base CF'!$B151,DRE!AH:AH)</f>
        <v>0</v>
      </c>
      <c r="AJ151" s="46">
        <f>SUMIF(DRE!$A:$A,'Base CF'!$B151,DRE!AI:AI)</f>
        <v>0</v>
      </c>
      <c r="AK151" s="46">
        <f>SUMIF(DRE!$A:$A,'Base CF'!$B151,DRE!AJ:AJ)</f>
        <v>0</v>
      </c>
      <c r="AL151" s="46">
        <f>SUMIF(DRE!$A:$A,'Base CF'!$B151,DRE!AK:AK)</f>
        <v>7726.4</v>
      </c>
      <c r="AM151" s="46">
        <f>SUMIF(DRE!$A:$A,'Base CF'!$B151,DRE!AL:AL)</f>
        <v>10868</v>
      </c>
      <c r="AN151" s="46">
        <f>SUMIF(DRE!$A:$A,'Base CF'!$B151,DRE!AM:AM)</f>
        <v>0</v>
      </c>
      <c r="AO151" s="46">
        <f>SUMIF(DRE!$A:$A,'Base CF'!$B151,DRE!AN:AN)</f>
        <v>985.6</v>
      </c>
      <c r="AP151" s="46">
        <f>SUMIF(DRE!$A:$A,'Base CF'!$B151,DRE!AO:AO)</f>
        <v>0</v>
      </c>
      <c r="AQ151" s="46">
        <f>SUMIF(DRE!$A:$A,'Base CF'!$B151,DRE!AP:AP)</f>
        <v>0</v>
      </c>
      <c r="AR151" s="46">
        <f>SUMIF(DRE!$A:$A,'Base CF'!$B151,DRE!AQ:AQ)</f>
        <v>0</v>
      </c>
      <c r="AS151" s="46">
        <f>SUMIF(DRE!$A:$A,'Base CF'!$B151,DRE!AR:AR)</f>
        <v>0</v>
      </c>
      <c r="AT151" s="46">
        <f>SUMIF(DRE!$A:$A,'Base CF'!$B151,DRE!AS:AS)</f>
        <v>0</v>
      </c>
      <c r="AU151" s="46">
        <f>SUMIF(DRE!$A:$A,'Base CF'!$B151,DRE!AT:AT)</f>
        <v>0</v>
      </c>
      <c r="AV151" s="46">
        <f>SUMIF(DRE!$A:$A,'Base CF'!$B151,DRE!AU:AU)</f>
        <v>0</v>
      </c>
      <c r="AW151" s="46">
        <f>SUMIF(DRE!$A:$A,'Base CF'!$B151,DRE!AV:AV)</f>
        <v>0</v>
      </c>
      <c r="AX151" s="46">
        <f>SUMIF(DRE!$A:$A,'Base CF'!$B151,DRE!AW:AW)</f>
        <v>16272.73</v>
      </c>
      <c r="AY151" s="46">
        <f>SUMIF(DRE!$A:$A,'Base CF'!$B151,DRE!AX:AX)</f>
        <v>-6502.04</v>
      </c>
      <c r="AZ151" s="46">
        <f>SUMIF(DRE!$A:$A,'Base CF'!$B151,DRE!AY:AY)</f>
        <v>12695.06</v>
      </c>
      <c r="BA151" s="46">
        <f>SUMIF(DRE!$A:$A,'Base CF'!$B151,DRE!AZ:AZ)</f>
        <v>0</v>
      </c>
      <c r="BB151" s="46">
        <f>SUMIF(DRE!$A:$A,'Base CF'!$B151,DRE!BA:BA)</f>
        <v>1215.45</v>
      </c>
      <c r="BC151" s="46">
        <f>SUMIF(DRE!$A:$A,'Base CF'!$B151,DRE!BB:BB)</f>
        <v>0</v>
      </c>
      <c r="BD151" s="46">
        <f>SUMIF(DRE!$A:$A,'Base CF'!$B151,DRE!BC:BC)</f>
        <v>18888.849999999999</v>
      </c>
      <c r="BE151" s="46">
        <f>SUMIF(DRE!$A:$A,'Base CF'!$B151,DRE!BD:BD)</f>
        <v>91990.15</v>
      </c>
      <c r="BF151" s="46">
        <f>SUMIF(DRE!$A:$A,'Base CF'!$B151,DRE!BE:BE)</f>
        <v>150</v>
      </c>
      <c r="BG151" s="46">
        <f>SUMIF(DRE!$A:$A,'Base CF'!$B151,DRE!BF:BF)</f>
        <v>88488.33</v>
      </c>
      <c r="BH151" s="46">
        <f>SUMIF(DRE!$A:$A,'Base CF'!$B151,DRE!BG:BG)</f>
        <v>15100</v>
      </c>
      <c r="BI151" s="46">
        <f>SUMIF(DRE!$A:$A,'Base CF'!$B151,DRE!BH:BH)</f>
        <v>9161.6</v>
      </c>
      <c r="BJ151" s="46">
        <f>SUMIF(DRE!$A:$A,'Base CF'!$B151,DRE!BI:BI)</f>
        <v>38828.42</v>
      </c>
      <c r="BK151" s="46">
        <f>SUMIF(DRE!$A:$A,'Base CF'!$B151,DRE!BJ:BJ)</f>
        <v>0</v>
      </c>
      <c r="BL151" s="46">
        <f>SUMIF(DRE!$A:$A,'Base CF'!$B151,DRE!BK:BK)</f>
        <v>0</v>
      </c>
      <c r="BM151" s="46">
        <f>SUMIF(DRE!$A:$A,'Base CF'!$B151,DRE!BL:BL)</f>
        <v>0</v>
      </c>
      <c r="BN151" s="46">
        <f>SUMIF(DRE!$A:$A,'Base CF'!$B151,DRE!BM:BM)</f>
        <v>0</v>
      </c>
      <c r="BO151" s="46">
        <f>SUMIF(DRE!$A:$A,'Base CF'!$B151,DRE!BN:BN)</f>
        <v>0</v>
      </c>
      <c r="BP151" s="46">
        <f>SUMIF(DRE!$A:$A,'Base CF'!$B151,DRE!BO:BO)</f>
        <v>0</v>
      </c>
      <c r="BQ151" s="46">
        <f>SUMIF(DRE!$A:$A,'Base CF'!$B151,DRE!BP:BP)</f>
        <v>0</v>
      </c>
      <c r="BR151" s="46">
        <f>SUMIF(DRE!$A:$A,'Base CF'!$B151,DRE!BQ:BQ)</f>
        <v>23000</v>
      </c>
      <c r="BS151" s="46">
        <f>SUMIF(DRE!$A:$A,'Base CF'!$B151,DRE!BR:BR)</f>
        <v>0</v>
      </c>
      <c r="BT151" s="46">
        <f>SUMIF(DRE!$A:$A,'Base CF'!$B151,DRE!BS:BS)</f>
        <v>20000</v>
      </c>
      <c r="BU151" s="46">
        <f>SUMIF(DRE!$A:$A,'Base CF'!$B151,DRE!BT:BT)</f>
        <v>30000</v>
      </c>
      <c r="BV151" s="46">
        <f>SUMIF(DRE!$A:$A,'Base CF'!$B151,DRE!BU:BU)</f>
        <v>38000</v>
      </c>
      <c r="BW151" s="46">
        <f>SUMIF(DRE!$A:$A,'Base CF'!$B151,DRE!BV:BV)</f>
        <v>0</v>
      </c>
      <c r="BX151" s="46">
        <f>SUMIF(DRE!$A:$A,'Base CF'!$B151,DRE!BW:BW)</f>
        <v>2000</v>
      </c>
      <c r="BY151" s="46">
        <f>SUMIF(DRE!$A:$A,'Base CF'!$B151,DRE!BX:BX)</f>
        <v>0</v>
      </c>
      <c r="BZ151" s="46">
        <f>SUMIF(DRE!$A:$A,'Base CF'!$B151,DRE!BY:BY)</f>
        <v>3000</v>
      </c>
      <c r="CA151" s="46">
        <f>SUMIF(DRE!$A:$A,'Base CF'!$B151,DRE!BZ:BZ)</f>
        <v>0</v>
      </c>
      <c r="CB151" s="46">
        <f>SUMIF(DRE!$A:$A,'Base CF'!$B151,DRE!CA:CA)</f>
        <v>23500</v>
      </c>
      <c r="CC151" s="46">
        <f>SUMIF(DRE!$A:$A,'Base CF'!$B151,DRE!CB:CB)</f>
        <v>0</v>
      </c>
      <c r="CD151" s="46">
        <f>SUMIF(DRE!$A:$A,'Base CF'!$B151,DRE!CC:CC)</f>
        <v>13000</v>
      </c>
      <c r="CE151" s="46">
        <f>SUMIF(DRE!$A:$A,'Base CF'!$B151,DRE!CD:CD)</f>
        <v>0</v>
      </c>
      <c r="CF151" s="46">
        <f>SUMIF(DRE!$A:$A,'Base CF'!$B151,DRE!CE:CE)</f>
        <v>20000</v>
      </c>
      <c r="CG151" s="46">
        <f>SUMIF(DRE!$A:$A,'Base CF'!$B151,DRE!CF:CF)</f>
        <v>25000</v>
      </c>
      <c r="CH151" s="46">
        <f>SUMIF(DRE!$A:$A,'Base CF'!$B151,DRE!CG:CG)</f>
        <v>38000</v>
      </c>
      <c r="CI151" s="46">
        <f>SUMIF(DRE!$A:$A,'Base CF'!$B151,DRE!CH:CH)</f>
        <v>2000</v>
      </c>
      <c r="CJ151" s="46">
        <f>SUMIF(DRE!$A:$A,'Base CF'!$B151,DRE!CI:CI)</f>
        <v>4000</v>
      </c>
      <c r="CK151" s="46">
        <f>SUMIF(DRE!$A:$A,'Base CF'!$B151,DRE!CJ:CJ)</f>
        <v>2000</v>
      </c>
      <c r="CL151" s="46">
        <f>SUMIF(DRE!$A:$A,'Base CF'!$B151,DRE!CK:CK)</f>
        <v>5000</v>
      </c>
      <c r="CM151" s="46">
        <f>SUMIF(DRE!$A:$A,'Base CF'!$B151,DRE!CL:CL)</f>
        <v>2000</v>
      </c>
      <c r="CN151" s="46">
        <f>SUMIF(DRE!$A:$A,'Base CF'!$B151,DRE!CM:CM)</f>
        <v>22150</v>
      </c>
      <c r="CO151" s="46">
        <f>SUMIF(DRE!$A:$A,'Base CF'!$B151,DRE!CN:CN)</f>
        <v>7000</v>
      </c>
      <c r="CP151" s="46">
        <f>SUMIF(DRE!$A:$A,'Base CF'!$B151,DRE!CO:CO)</f>
        <v>15000</v>
      </c>
      <c r="CQ151" s="46">
        <f>SUMIF(DRE!$A:$A,'Base CF'!$B151,DRE!CP:CP)</f>
        <v>2000</v>
      </c>
      <c r="CR151" s="46">
        <f>SUMIF(DRE!$A:$A,'Base CF'!$B151,DRE!CQ:CQ)</f>
        <v>22000</v>
      </c>
      <c r="CS151" s="46">
        <f>SUMIF(DRE!$A:$A,'Base CF'!$B151,DRE!CR:CR)</f>
        <v>27000</v>
      </c>
      <c r="CT151" s="46">
        <f>SUMIF(DRE!$A:$A,'Base CF'!$B151,DRE!CS:CS)</f>
        <v>40000</v>
      </c>
      <c r="CU151" s="46">
        <f>SUMIF(DRE!$A:$A,'Base CF'!$B151,DRE!CT:CT)</f>
        <v>2000</v>
      </c>
      <c r="CV151" s="46">
        <f>SUMIF(DRE!$A:$A,'Base CF'!$B151,DRE!CU:CU)</f>
        <v>4000</v>
      </c>
      <c r="CW151" s="46">
        <f>SUMIF(DRE!$A:$A,'Base CF'!$B151,DRE!CV:CV)</f>
        <v>2000</v>
      </c>
      <c r="CX151" s="46">
        <f>SUMIF(DRE!$A:$A,'Base CF'!$B151,DRE!CW:CW)</f>
        <v>5000</v>
      </c>
      <c r="CY151" s="46">
        <f>SUMIF(DRE!$A:$A,'Base CF'!$B151,DRE!CX:CX)</f>
        <v>2000</v>
      </c>
      <c r="CZ151" s="46">
        <f>SUMIF(DRE!$A:$A,'Base CF'!$B151,DRE!CY:CY)</f>
        <v>23965</v>
      </c>
      <c r="DA151" s="46">
        <f>SUMIF(DRE!$A:$A,'Base CF'!$B151,DRE!CZ:CZ)</f>
        <v>2000</v>
      </c>
      <c r="DB151" s="46">
        <f>SUMIF(DRE!$A:$A,'Base CF'!$B151,DRE!DA:DA)</f>
        <v>15000</v>
      </c>
      <c r="DC151" s="46">
        <f>SUMIF(DRE!$A:$A,'Base CF'!$B151,DRE!DB:DB)</f>
        <v>2000</v>
      </c>
      <c r="DD151" s="46">
        <f>SUMIF(DRE!$A:$A,'Base CF'!$B151,DRE!DC:DC)</f>
        <v>22000</v>
      </c>
      <c r="DE151" s="46">
        <f>SUMIF(DRE!$A:$A,'Base CF'!$B151,DRE!DD:DD)</f>
        <v>32000</v>
      </c>
      <c r="DF151" s="46">
        <f>SUMIF(DRE!$A:$A,'Base CF'!$B151,DRE!DE:DE)</f>
        <v>40000</v>
      </c>
    </row>
    <row r="152" spans="1:110" outlineLevel="1">
      <c r="B152" s="37" t="s">
        <v>206</v>
      </c>
      <c r="C152" s="46">
        <f>SUMIF(DRE!$A:$A,'Base CF'!$B152,DRE!B:B)</f>
        <v>25055</v>
      </c>
      <c r="D152" s="46">
        <f>SUMIF(DRE!$A:$A,'Base CF'!$B152,DRE!C:C)</f>
        <v>25055</v>
      </c>
      <c r="E152" s="46">
        <f>SUMIF(DRE!$A:$A,'Base CF'!$B152,DRE!D:D)</f>
        <v>3525</v>
      </c>
      <c r="F152" s="46">
        <f>SUMIF(DRE!$A:$A,'Base CF'!$B152,DRE!E:E)</f>
        <v>3525</v>
      </c>
      <c r="G152" s="46">
        <f>SUMIF(DRE!$A:$A,'Base CF'!$B152,DRE!F:F)</f>
        <v>1012.5</v>
      </c>
      <c r="H152" s="46">
        <f>SUMIF(DRE!$A:$A,'Base CF'!$B152,DRE!G:G)</f>
        <v>0</v>
      </c>
      <c r="I152" s="46">
        <f>SUMIF(DRE!$A:$A,'Base CF'!$B152,DRE!H:H)</f>
        <v>5050</v>
      </c>
      <c r="J152" s="46">
        <f>SUMIF(DRE!$A:$A,'Base CF'!$B152,DRE!I:I)</f>
        <v>2012.5</v>
      </c>
      <c r="K152" s="46">
        <f>SUMIF(DRE!$A:$A,'Base CF'!$B152,DRE!J:J)</f>
        <v>3125</v>
      </c>
      <c r="L152" s="46">
        <f>SUMIF(DRE!$A:$A,'Base CF'!$B152,DRE!K:K)</f>
        <v>3125</v>
      </c>
      <c r="M152" s="46">
        <f>SUMIF(DRE!$A:$A,'Base CF'!$B152,DRE!L:L)</f>
        <v>3326.6</v>
      </c>
      <c r="N152" s="46">
        <f>SUMIF(DRE!$A:$A,'Base CF'!$B152,DRE!M:M)</f>
        <v>4759.3999999999996</v>
      </c>
      <c r="O152" s="46">
        <f>SUMIF(DRE!$A:$A,'Base CF'!$B152,DRE!N:N)</f>
        <v>3052.6</v>
      </c>
      <c r="P152" s="46">
        <f>SUMIF(DRE!$A:$A,'Base CF'!$B152,DRE!O:O)</f>
        <v>5142.2000000000007</v>
      </c>
      <c r="Q152" s="46">
        <f>SUMIF(DRE!$A:$A,'Base CF'!$B152,DRE!P:P)</f>
        <v>5142.2000000000007</v>
      </c>
      <c r="R152" s="46">
        <f>SUMIF(DRE!$A:$A,'Base CF'!$B152,DRE!Q:Q)</f>
        <v>4619.8</v>
      </c>
      <c r="S152" s="46">
        <f>SUMIF(DRE!$A:$A,'Base CF'!$B152,DRE!R:R)</f>
        <v>5142.2000000000007</v>
      </c>
      <c r="T152" s="46">
        <f>SUMIF(DRE!$A:$A,'Base CF'!$B152,DRE!S:S)</f>
        <v>5142.2000000000007</v>
      </c>
      <c r="U152" s="46">
        <f>SUMIF(DRE!$A:$A,'Base CF'!$B152,DRE!T:T)</f>
        <v>5042.2000000000007</v>
      </c>
      <c r="V152" s="46">
        <f>SUMIF(DRE!$A:$A,'Base CF'!$B152,DRE!U:U)</f>
        <v>4519.8</v>
      </c>
      <c r="W152" s="46">
        <f>SUMIF(DRE!$A:$A,'Base CF'!$B152,DRE!V:V)</f>
        <v>5042.2000000000007</v>
      </c>
      <c r="X152" s="46">
        <f>SUMIF(DRE!$A:$A,'Base CF'!$B152,DRE!W:W)</f>
        <v>3997.4</v>
      </c>
      <c r="Y152" s="46">
        <f>SUMIF(DRE!$A:$A,'Base CF'!$B152,DRE!X:X)</f>
        <v>5042.2000000000007</v>
      </c>
      <c r="Z152" s="46">
        <f>SUMIF(DRE!$A:$A,'Base CF'!$B152,DRE!Y:Y)</f>
        <v>5042.2000000000007</v>
      </c>
      <c r="AA152" s="46">
        <f>SUMIF(DRE!$A:$A,'Base CF'!$B152,DRE!Z:Z)</f>
        <v>5042.2000000000007</v>
      </c>
      <c r="AB152" s="46">
        <f>SUMIF(DRE!$A:$A,'Base CF'!$B152,DRE!AA:AA)</f>
        <v>5042.2000000000007</v>
      </c>
      <c r="AC152" s="46">
        <f>SUMIF(DRE!$A:$A,'Base CF'!$B152,DRE!AB:AB)</f>
        <v>5042.2000000000007</v>
      </c>
      <c r="AD152" s="46">
        <f>SUMIF(DRE!$A:$A,'Base CF'!$B152,DRE!AC:AC)</f>
        <v>5042.2000000000007</v>
      </c>
      <c r="AE152" s="46">
        <f>SUMIF(DRE!$A:$A,'Base CF'!$B152,DRE!AD:AD)</f>
        <v>5042.2000000000007</v>
      </c>
      <c r="AF152" s="46">
        <f>SUMIF(DRE!$A:$A,'Base CF'!$B152,DRE!AE:AE)</f>
        <v>5042.2000000000007</v>
      </c>
      <c r="AG152" s="46">
        <f>SUMIF(DRE!$A:$A,'Base CF'!$B152,DRE!AF:AF)</f>
        <v>3192.2</v>
      </c>
      <c r="AH152" s="46">
        <f>SUMIF(DRE!$A:$A,'Base CF'!$B152,DRE!AG:AG)</f>
        <v>3192.2</v>
      </c>
      <c r="AI152" s="46">
        <f>SUMIF(DRE!$A:$A,'Base CF'!$B152,DRE!AH:AH)</f>
        <v>2088.64</v>
      </c>
      <c r="AJ152" s="46">
        <f>SUMIF(DRE!$A:$A,'Base CF'!$B152,DRE!AI:AI)</f>
        <v>2088.64</v>
      </c>
      <c r="AK152" s="46">
        <f>SUMIF(DRE!$A:$A,'Base CF'!$B152,DRE!AJ:AJ)</f>
        <v>2088.64</v>
      </c>
      <c r="AL152" s="46">
        <f>SUMIF(DRE!$A:$A,'Base CF'!$B152,DRE!AK:AK)</f>
        <v>2921.44</v>
      </c>
      <c r="AM152" s="46">
        <f>SUMIF(DRE!$A:$A,'Base CF'!$B152,DRE!AL:AL)</f>
        <v>1321.44</v>
      </c>
      <c r="AN152" s="46">
        <f>SUMIF(DRE!$A:$A,'Base CF'!$B152,DRE!AM:AM)</f>
        <v>1321.44</v>
      </c>
      <c r="AO152" s="46">
        <f>SUMIF(DRE!$A:$A,'Base CF'!$B152,DRE!AN:AN)</f>
        <v>1321.44</v>
      </c>
      <c r="AP152" s="46">
        <f>SUMIF(DRE!$A:$A,'Base CF'!$B152,DRE!AO:AO)</f>
        <v>1321.44</v>
      </c>
      <c r="AQ152" s="46">
        <f>SUMIF(DRE!$A:$A,'Base CF'!$B152,DRE!AP:AP)</f>
        <v>1321.44</v>
      </c>
      <c r="AR152" s="46">
        <f>SUMIF(DRE!$A:$A,'Base CF'!$B152,DRE!AQ:AQ)</f>
        <v>1321.44</v>
      </c>
      <c r="AS152" s="46">
        <f>SUMIF(DRE!$A:$A,'Base CF'!$B152,DRE!AR:AR)</f>
        <v>521.44000000000005</v>
      </c>
      <c r="AT152" s="46">
        <f>SUMIF(DRE!$A:$A,'Base CF'!$B152,DRE!AS:AS)</f>
        <v>0</v>
      </c>
      <c r="AU152" s="46">
        <f>SUMIF(DRE!$A:$A,'Base CF'!$B152,DRE!AT:AT)</f>
        <v>0</v>
      </c>
      <c r="AV152" s="46">
        <f>SUMIF(DRE!$A:$A,'Base CF'!$B152,DRE!AU:AU)</f>
        <v>0</v>
      </c>
      <c r="AW152" s="46">
        <f>SUMIF(DRE!$A:$A,'Base CF'!$B152,DRE!AV:AV)</f>
        <v>0</v>
      </c>
      <c r="AX152" s="46">
        <f>SUMIF(DRE!$A:$A,'Base CF'!$B152,DRE!AW:AW)</f>
        <v>556.67999999999995</v>
      </c>
      <c r="AY152" s="46">
        <f>SUMIF(DRE!$A:$A,'Base CF'!$B152,DRE!AX:AX)</f>
        <v>556.67999999999995</v>
      </c>
      <c r="AZ152" s="46">
        <f>SUMIF(DRE!$A:$A,'Base CF'!$B152,DRE!AY:AY)</f>
        <v>556.67999999999995</v>
      </c>
      <c r="BA152" s="46">
        <f>SUMIF(DRE!$A:$A,'Base CF'!$B152,DRE!AZ:AZ)</f>
        <v>556.67999999999995</v>
      </c>
      <c r="BB152" s="46">
        <f>SUMIF(DRE!$A:$A,'Base CF'!$B152,DRE!BA:BA)</f>
        <v>591.94000000000005</v>
      </c>
      <c r="BC152" s="46">
        <f>SUMIF(DRE!$A:$A,'Base CF'!$B152,DRE!BB:BB)</f>
        <v>556.67999999999995</v>
      </c>
      <c r="BD152" s="46">
        <f>SUMIF(DRE!$A:$A,'Base CF'!$B152,DRE!BC:BC)</f>
        <v>556.67999999999995</v>
      </c>
      <c r="BE152" s="46">
        <f>SUMIF(DRE!$A:$A,'Base CF'!$B152,DRE!BD:BD)</f>
        <v>556.67999999999995</v>
      </c>
      <c r="BF152" s="46">
        <f>SUMIF(DRE!$A:$A,'Base CF'!$B152,DRE!BE:BE)</f>
        <v>556.67999999999995</v>
      </c>
      <c r="BG152" s="46">
        <f>SUMIF(DRE!$A:$A,'Base CF'!$B152,DRE!BF:BF)</f>
        <v>1674.66</v>
      </c>
      <c r="BH152" s="46">
        <f>SUMIF(DRE!$A:$A,'Base CF'!$B152,DRE!BG:BG)</f>
        <v>1116</v>
      </c>
      <c r="BI152" s="46">
        <f>SUMIF(DRE!$A:$A,'Base CF'!$B152,DRE!BH:BH)</f>
        <v>1116</v>
      </c>
      <c r="BJ152" s="46">
        <f>SUMIF(DRE!$A:$A,'Base CF'!$B152,DRE!BI:BI)</f>
        <v>1116</v>
      </c>
      <c r="BK152" s="46">
        <f>SUMIF(DRE!$A:$A,'Base CF'!$B152,DRE!BJ:BJ)</f>
        <v>1121.98</v>
      </c>
      <c r="BL152" s="46">
        <f>SUMIF(DRE!$A:$A,'Base CF'!$B152,DRE!BK:BK)</f>
        <v>1121.98</v>
      </c>
      <c r="BM152" s="46">
        <f>SUMIF(DRE!$A:$A,'Base CF'!$B152,DRE!BL:BL)</f>
        <v>1121.98</v>
      </c>
      <c r="BN152" s="46">
        <f>SUMIF(DRE!$A:$A,'Base CF'!$B152,DRE!BM:BM)</f>
        <v>1121.98</v>
      </c>
      <c r="BO152" s="46">
        <f>SUMIF(DRE!$A:$A,'Base CF'!$B152,DRE!BN:BN)</f>
        <v>1121.98</v>
      </c>
      <c r="BP152" s="46">
        <f>SUMIF(DRE!$A:$A,'Base CF'!$B152,DRE!BO:BO)</f>
        <v>1121.98</v>
      </c>
      <c r="BQ152" s="46">
        <f>SUMIF(DRE!$A:$A,'Base CF'!$B152,DRE!BP:BP)</f>
        <v>1121.98</v>
      </c>
      <c r="BR152" s="46">
        <f>SUMIF(DRE!$A:$A,'Base CF'!$B152,DRE!BQ:BQ)</f>
        <v>1121.98</v>
      </c>
      <c r="BS152" s="46">
        <f>SUMIF(DRE!$A:$A,'Base CF'!$B152,DRE!BR:BR)</f>
        <v>1121.98</v>
      </c>
      <c r="BT152" s="46">
        <f>SUMIF(DRE!$A:$A,'Base CF'!$B152,DRE!BS:BS)</f>
        <v>1121.98</v>
      </c>
      <c r="BU152" s="46">
        <f>SUMIF(DRE!$A:$A,'Base CF'!$B152,DRE!BT:BT)</f>
        <v>1234.18</v>
      </c>
      <c r="BV152" s="46">
        <f>SUMIF(DRE!$A:$A,'Base CF'!$B152,DRE!BU:BU)</f>
        <v>1234.18</v>
      </c>
      <c r="BW152" s="46">
        <f>SUMIF(DRE!$A:$A,'Base CF'!$B152,DRE!BV:BV)</f>
        <v>1234.18</v>
      </c>
      <c r="BX152" s="46">
        <f>SUMIF(DRE!$A:$A,'Base CF'!$B152,DRE!BW:BW)</f>
        <v>1234.18</v>
      </c>
      <c r="BY152" s="46">
        <f>SUMIF(DRE!$A:$A,'Base CF'!$B152,DRE!BX:BX)</f>
        <v>1234.18</v>
      </c>
      <c r="BZ152" s="46">
        <f>SUMIF(DRE!$A:$A,'Base CF'!$B152,DRE!BY:BY)</f>
        <v>1234.18</v>
      </c>
      <c r="CA152" s="46">
        <f>SUMIF(DRE!$A:$A,'Base CF'!$B152,DRE!BZ:BZ)</f>
        <v>1234.18</v>
      </c>
      <c r="CB152" s="46">
        <f>SUMIF(DRE!$A:$A,'Base CF'!$B152,DRE!CA:CA)</f>
        <v>1234.18</v>
      </c>
      <c r="CC152" s="46">
        <f>SUMIF(DRE!$A:$A,'Base CF'!$B152,DRE!CB:CB)</f>
        <v>1234.18</v>
      </c>
      <c r="CD152" s="46">
        <f>SUMIF(DRE!$A:$A,'Base CF'!$B152,DRE!CC:CC)</f>
        <v>1234.18</v>
      </c>
      <c r="CE152" s="46">
        <f>SUMIF(DRE!$A:$A,'Base CF'!$B152,DRE!CD:CD)</f>
        <v>1234.18</v>
      </c>
      <c r="CF152" s="46">
        <f>SUMIF(DRE!$A:$A,'Base CF'!$B152,DRE!CE:CE)</f>
        <v>1234.18</v>
      </c>
      <c r="CG152" s="46">
        <f>SUMIF(DRE!$A:$A,'Base CF'!$B152,DRE!CF:CF)</f>
        <v>1234.18</v>
      </c>
      <c r="CH152" s="46">
        <f>SUMIF(DRE!$A:$A,'Base CF'!$B152,DRE!CG:CG)</f>
        <v>1234.18</v>
      </c>
      <c r="CI152" s="46">
        <f>SUMIF(DRE!$A:$A,'Base CF'!$B152,DRE!CH:CH)</f>
        <v>1234.18</v>
      </c>
      <c r="CJ152" s="46">
        <f>SUMIF(DRE!$A:$A,'Base CF'!$B152,DRE!CI:CI)</f>
        <v>1234.18</v>
      </c>
      <c r="CK152" s="46">
        <f>SUMIF(DRE!$A:$A,'Base CF'!$B152,DRE!CJ:CJ)</f>
        <v>1234.18</v>
      </c>
      <c r="CL152" s="46">
        <f>SUMIF(DRE!$A:$A,'Base CF'!$B152,DRE!CK:CK)</f>
        <v>1234.18</v>
      </c>
      <c r="CM152" s="46">
        <f>SUMIF(DRE!$A:$A,'Base CF'!$B152,DRE!CL:CL)</f>
        <v>1234.18</v>
      </c>
      <c r="CN152" s="46">
        <f>SUMIF(DRE!$A:$A,'Base CF'!$B152,DRE!CM:CM)</f>
        <v>1234.18</v>
      </c>
      <c r="CO152" s="46">
        <f>SUMIF(DRE!$A:$A,'Base CF'!$B152,DRE!CN:CN)</f>
        <v>1234.18</v>
      </c>
      <c r="CP152" s="46">
        <f>SUMIF(DRE!$A:$A,'Base CF'!$B152,DRE!CO:CO)</f>
        <v>1234.18</v>
      </c>
      <c r="CQ152" s="46">
        <f>SUMIF(DRE!$A:$A,'Base CF'!$B152,DRE!CP:CP)</f>
        <v>1234.18</v>
      </c>
      <c r="CR152" s="46">
        <f>SUMIF(DRE!$A:$A,'Base CF'!$B152,DRE!CQ:CQ)</f>
        <v>1234.18</v>
      </c>
      <c r="CS152" s="46">
        <f>SUMIF(DRE!$A:$A,'Base CF'!$B152,DRE!CR:CR)</f>
        <v>1234.18</v>
      </c>
      <c r="CT152" s="46">
        <f>SUMIF(DRE!$A:$A,'Base CF'!$B152,DRE!CS:CS)</f>
        <v>1234.18</v>
      </c>
      <c r="CU152" s="46">
        <f>SUMIF(DRE!$A:$A,'Base CF'!$B152,DRE!CT:CT)</f>
        <v>1234.18</v>
      </c>
      <c r="CV152" s="46">
        <f>SUMIF(DRE!$A:$A,'Base CF'!$B152,DRE!CU:CU)</f>
        <v>1234.18</v>
      </c>
      <c r="CW152" s="46">
        <f>SUMIF(DRE!$A:$A,'Base CF'!$B152,DRE!CV:CV)</f>
        <v>1234.18</v>
      </c>
      <c r="CX152" s="46">
        <f>SUMIF(DRE!$A:$A,'Base CF'!$B152,DRE!CW:CW)</f>
        <v>1234.18</v>
      </c>
      <c r="CY152" s="46">
        <f>SUMIF(DRE!$A:$A,'Base CF'!$B152,DRE!CX:CX)</f>
        <v>1234.18</v>
      </c>
      <c r="CZ152" s="46">
        <f>SUMIF(DRE!$A:$A,'Base CF'!$B152,DRE!CY:CY)</f>
        <v>1234.18</v>
      </c>
      <c r="DA152" s="46">
        <f>SUMIF(DRE!$A:$A,'Base CF'!$B152,DRE!CZ:CZ)</f>
        <v>1234.18</v>
      </c>
      <c r="DB152" s="46">
        <f>SUMIF(DRE!$A:$A,'Base CF'!$B152,DRE!DA:DA)</f>
        <v>1234.18</v>
      </c>
      <c r="DC152" s="46">
        <f>SUMIF(DRE!$A:$A,'Base CF'!$B152,DRE!DB:DB)</f>
        <v>1234.18</v>
      </c>
      <c r="DD152" s="46">
        <f>SUMIF(DRE!$A:$A,'Base CF'!$B152,DRE!DC:DC)</f>
        <v>1234.18</v>
      </c>
      <c r="DE152" s="46">
        <f>SUMIF(DRE!$A:$A,'Base CF'!$B152,DRE!DD:DD)</f>
        <v>1234.18</v>
      </c>
      <c r="DF152" s="46">
        <f>SUMIF(DRE!$A:$A,'Base CF'!$B152,DRE!DE:DE)</f>
        <v>1234.18</v>
      </c>
    </row>
    <row r="153" spans="1:110" outlineLevel="1">
      <c r="B153" s="37" t="s">
        <v>205</v>
      </c>
      <c r="C153" s="46">
        <f>SUMIF(DRE!$A:$A,'Base CF'!$B153,DRE!B:B)</f>
        <v>201393.91</v>
      </c>
      <c r="D153" s="46">
        <f>SUMIF(DRE!$A:$A,'Base CF'!$B153,DRE!C:C)</f>
        <v>219297.9</v>
      </c>
      <c r="E153" s="46">
        <f>SUMIF(DRE!$A:$A,'Base CF'!$B153,DRE!D:D)</f>
        <v>248109.86</v>
      </c>
      <c r="F153" s="46">
        <f>SUMIF(DRE!$A:$A,'Base CF'!$B153,DRE!E:E)</f>
        <v>218471.62</v>
      </c>
      <c r="G153" s="46">
        <f>SUMIF(DRE!$A:$A,'Base CF'!$B153,DRE!F:F)</f>
        <v>139040.19</v>
      </c>
      <c r="H153" s="46">
        <f>SUMIF(DRE!$A:$A,'Base CF'!$B153,DRE!G:G)</f>
        <v>383317.32</v>
      </c>
      <c r="I153" s="46">
        <f>SUMIF(DRE!$A:$A,'Base CF'!$B153,DRE!H:H)</f>
        <v>226671.33</v>
      </c>
      <c r="J153" s="46">
        <f>SUMIF(DRE!$A:$A,'Base CF'!$B153,DRE!I:I)</f>
        <v>215641.66</v>
      </c>
      <c r="K153" s="46">
        <f>SUMIF(DRE!$A:$A,'Base CF'!$B153,DRE!J:J)</f>
        <v>142403.39000000001</v>
      </c>
      <c r="L153" s="46">
        <f>SUMIF(DRE!$A:$A,'Base CF'!$B153,DRE!K:K)</f>
        <v>153666.04999999999</v>
      </c>
      <c r="M153" s="46">
        <f>SUMIF(DRE!$A:$A,'Base CF'!$B153,DRE!L:L)</f>
        <v>179778.75</v>
      </c>
      <c r="N153" s="46">
        <f>SUMIF(DRE!$A:$A,'Base CF'!$B153,DRE!M:M)</f>
        <v>488196.7</v>
      </c>
      <c r="O153" s="46">
        <f>SUMIF(DRE!$A:$A,'Base CF'!$B153,DRE!N:N)</f>
        <v>138100.52000000002</v>
      </c>
      <c r="P153" s="46">
        <f>SUMIF(DRE!$A:$A,'Base CF'!$B153,DRE!O:O)</f>
        <v>234723.53999999998</v>
      </c>
      <c r="Q153" s="46">
        <f>SUMIF(DRE!$A:$A,'Base CF'!$B153,DRE!P:P)</f>
        <v>223879.28</v>
      </c>
      <c r="R153" s="46">
        <f>SUMIF(DRE!$A:$A,'Base CF'!$B153,DRE!Q:Q)</f>
        <v>516129.62999999995</v>
      </c>
      <c r="S153" s="46">
        <f>SUMIF(DRE!$A:$A,'Base CF'!$B153,DRE!R:R)</f>
        <v>200584.84999999998</v>
      </c>
      <c r="T153" s="46">
        <f>SUMIF(DRE!$A:$A,'Base CF'!$B153,DRE!S:S)</f>
        <v>339901.94999999995</v>
      </c>
      <c r="U153" s="46">
        <f>SUMIF(DRE!$A:$A,'Base CF'!$B153,DRE!T:T)</f>
        <v>525843.27</v>
      </c>
      <c r="V153" s="46">
        <f>SUMIF(DRE!$A:$A,'Base CF'!$B153,DRE!U:U)</f>
        <v>204771.28999999998</v>
      </c>
      <c r="W153" s="46">
        <f>SUMIF(DRE!$A:$A,'Base CF'!$B153,DRE!V:V)</f>
        <v>618836.22</v>
      </c>
      <c r="X153" s="46">
        <f>SUMIF(DRE!$A:$A,'Base CF'!$B153,DRE!W:W)</f>
        <v>336722.88</v>
      </c>
      <c r="Y153" s="46">
        <f>SUMIF(DRE!$A:$A,'Base CF'!$B153,DRE!X:X)</f>
        <v>480392</v>
      </c>
      <c r="Z153" s="46">
        <f>SUMIF(DRE!$A:$A,'Base CF'!$B153,DRE!Y:Y)</f>
        <v>1465690.8399999999</v>
      </c>
      <c r="AA153" s="46">
        <f>SUMIF(DRE!$A:$A,'Base CF'!$B153,DRE!Z:Z)</f>
        <v>-432985.07999999996</v>
      </c>
      <c r="AB153" s="46">
        <f>SUMIF(DRE!$A:$A,'Base CF'!$B153,DRE!AA:AA)</f>
        <v>939632.84</v>
      </c>
      <c r="AC153" s="46">
        <f>SUMIF(DRE!$A:$A,'Base CF'!$B153,DRE!AB:AB)</f>
        <v>904234.03</v>
      </c>
      <c r="AD153" s="46">
        <f>SUMIF(DRE!$A:$A,'Base CF'!$B153,DRE!AC:AC)</f>
        <v>492009.87</v>
      </c>
      <c r="AE153" s="46">
        <f>SUMIF(DRE!$A:$A,'Base CF'!$B153,DRE!AD:AD)</f>
        <v>1765481.76</v>
      </c>
      <c r="AF153" s="46">
        <f>SUMIF(DRE!$A:$A,'Base CF'!$B153,DRE!AE:AE)</f>
        <v>505760.43999999994</v>
      </c>
      <c r="AG153" s="46">
        <f>SUMIF(DRE!$A:$A,'Base CF'!$B153,DRE!AF:AF)</f>
        <v>279067.51</v>
      </c>
      <c r="AH153" s="46">
        <f>SUMIF(DRE!$A:$A,'Base CF'!$B153,DRE!AG:AG)</f>
        <v>952604.9</v>
      </c>
      <c r="AI153" s="46">
        <f>SUMIF(DRE!$A:$A,'Base CF'!$B153,DRE!AH:AH)</f>
        <v>570336.35</v>
      </c>
      <c r="AJ153" s="46">
        <f>SUMIF(DRE!$A:$A,'Base CF'!$B153,DRE!AI:AI)</f>
        <v>659313.72</v>
      </c>
      <c r="AK153" s="46">
        <f>SUMIF(DRE!$A:$A,'Base CF'!$B153,DRE!AJ:AJ)</f>
        <v>1208324.6600000001</v>
      </c>
      <c r="AL153" s="46">
        <f>SUMIF(DRE!$A:$A,'Base CF'!$B153,DRE!AK:AK)</f>
        <v>2126915.4000000004</v>
      </c>
      <c r="AM153" s="46">
        <f>SUMIF(DRE!$A:$A,'Base CF'!$B153,DRE!AL:AL)</f>
        <v>29632.49</v>
      </c>
      <c r="AN153" s="46">
        <f>SUMIF(DRE!$A:$A,'Base CF'!$B153,DRE!AM:AM)</f>
        <v>426422.29</v>
      </c>
      <c r="AO153" s="46">
        <f>SUMIF(DRE!$A:$A,'Base CF'!$B153,DRE!AN:AN)</f>
        <v>426604.02</v>
      </c>
      <c r="AP153" s="46">
        <f>SUMIF(DRE!$A:$A,'Base CF'!$B153,DRE!AO:AO)</f>
        <v>858876.95</v>
      </c>
      <c r="AQ153" s="46">
        <f>SUMIF(DRE!$A:$A,'Base CF'!$B153,DRE!AP:AP)</f>
        <v>561214.15</v>
      </c>
      <c r="AR153" s="46">
        <f>SUMIF(DRE!$A:$A,'Base CF'!$B153,DRE!AQ:AQ)</f>
        <v>402539.6</v>
      </c>
      <c r="AS153" s="46">
        <f>SUMIF(DRE!$A:$A,'Base CF'!$B153,DRE!AR:AR)</f>
        <v>560527.81999999995</v>
      </c>
      <c r="AT153" s="46">
        <f>SUMIF(DRE!$A:$A,'Base CF'!$B153,DRE!AS:AS)</f>
        <v>544993.31000000006</v>
      </c>
      <c r="AU153" s="46">
        <f>SUMIF(DRE!$A:$A,'Base CF'!$B153,DRE!AT:AT)</f>
        <v>570443.72</v>
      </c>
      <c r="AV153" s="46">
        <f>SUMIF(DRE!$A:$A,'Base CF'!$B153,DRE!AU:AU)</f>
        <v>514860.76</v>
      </c>
      <c r="AW153" s="46">
        <f>SUMIF(DRE!$A:$A,'Base CF'!$B153,DRE!AV:AV)</f>
        <v>980894.85</v>
      </c>
      <c r="AX153" s="46">
        <f>SUMIF(DRE!$A:$A,'Base CF'!$B153,DRE!AW:AW)</f>
        <v>1598776.7</v>
      </c>
      <c r="AY153" s="46">
        <f>SUMIF(DRE!$A:$A,'Base CF'!$B153,DRE!AX:AX)</f>
        <v>28184.41</v>
      </c>
      <c r="AZ153" s="46">
        <f>SUMIF(DRE!$A:$A,'Base CF'!$B153,DRE!AY:AY)</f>
        <v>843565.44</v>
      </c>
      <c r="BA153" s="46">
        <f>SUMIF(DRE!$A:$A,'Base CF'!$B153,DRE!AZ:AZ)</f>
        <v>381019.53</v>
      </c>
      <c r="BB153" s="46">
        <f>SUMIF(DRE!$A:$A,'Base CF'!$B153,DRE!BA:BA)</f>
        <v>637130.1</v>
      </c>
      <c r="BC153" s="46">
        <f>SUMIF(DRE!$A:$A,'Base CF'!$B153,DRE!BB:BB)</f>
        <v>624830.98</v>
      </c>
      <c r="BD153" s="46">
        <f>SUMIF(DRE!$A:$A,'Base CF'!$B153,DRE!BC:BC)</f>
        <v>833760.3</v>
      </c>
      <c r="BE153" s="46">
        <f>SUMIF(DRE!$A:$A,'Base CF'!$B153,DRE!BD:BD)</f>
        <v>709096.8</v>
      </c>
      <c r="BF153" s="46">
        <f>SUMIF(DRE!$A:$A,'Base CF'!$B153,DRE!BE:BE)</f>
        <v>423704.5</v>
      </c>
      <c r="BG153" s="46">
        <f>SUMIF(DRE!$A:$A,'Base CF'!$B153,DRE!BF:BF)</f>
        <v>945808.71</v>
      </c>
      <c r="BH153" s="46">
        <f>SUMIF(DRE!$A:$A,'Base CF'!$B153,DRE!BG:BG)</f>
        <v>1178396.6120521999</v>
      </c>
      <c r="BI153" s="46">
        <f>SUMIF(DRE!$A:$A,'Base CF'!$B153,DRE!BH:BH)</f>
        <v>962025.84</v>
      </c>
      <c r="BJ153" s="46">
        <f>SUMIF(DRE!$A:$A,'Base CF'!$B153,DRE!BI:BI)</f>
        <v>1312718.7558956</v>
      </c>
      <c r="BK153" s="46">
        <f>SUMIF(DRE!$A:$A,'Base CF'!$B153,DRE!BJ:BJ)</f>
        <v>446685</v>
      </c>
      <c r="BL153" s="46">
        <f>SUMIF(DRE!$A:$A,'Base CF'!$B153,DRE!BK:BK)</f>
        <v>402414</v>
      </c>
      <c r="BM153" s="46">
        <f>SUMIF(DRE!$A:$A,'Base CF'!$B153,DRE!BL:BL)</f>
        <v>538614</v>
      </c>
      <c r="BN153" s="46">
        <f>SUMIF(DRE!$A:$A,'Base CF'!$B153,DRE!BM:BM)</f>
        <v>665561</v>
      </c>
      <c r="BO153" s="46">
        <f>SUMIF(DRE!$A:$A,'Base CF'!$B153,DRE!BN:BN)</f>
        <v>509920</v>
      </c>
      <c r="BP153" s="46">
        <f>SUMIF(DRE!$A:$A,'Base CF'!$B153,DRE!BO:BO)</f>
        <v>659120</v>
      </c>
      <c r="BQ153" s="46">
        <f>SUMIF(DRE!$A:$A,'Base CF'!$B153,DRE!BP:BP)</f>
        <v>979961</v>
      </c>
      <c r="BR153" s="46">
        <f>SUMIF(DRE!$A:$A,'Base CF'!$B153,DRE!BQ:BQ)</f>
        <v>816920</v>
      </c>
      <c r="BS153" s="46">
        <f>SUMIF(DRE!$A:$A,'Base CF'!$B153,DRE!BR:BR)</f>
        <v>855920</v>
      </c>
      <c r="BT153" s="46">
        <f>SUMIF(DRE!$A:$A,'Base CF'!$B153,DRE!BS:BS)</f>
        <v>910851</v>
      </c>
      <c r="BU153" s="46">
        <f>SUMIF(DRE!$A:$A,'Base CF'!$B153,DRE!BT:BT)</f>
        <v>853434.28</v>
      </c>
      <c r="BV153" s="46">
        <f>SUMIF(DRE!$A:$A,'Base CF'!$B153,DRE!BU:BU)</f>
        <v>1462514</v>
      </c>
      <c r="BW153" s="46">
        <f>SUMIF(DRE!$A:$A,'Base CF'!$B153,DRE!BV:BV)</f>
        <v>490382</v>
      </c>
      <c r="BX153" s="46">
        <f>SUMIF(DRE!$A:$A,'Base CF'!$B153,DRE!BW:BW)</f>
        <v>509655</v>
      </c>
      <c r="BY153" s="46">
        <f>SUMIF(DRE!$A:$A,'Base CF'!$B153,DRE!BX:BX)</f>
        <v>759176</v>
      </c>
      <c r="BZ153" s="46">
        <f>SUMIF(DRE!$A:$A,'Base CF'!$B153,DRE!BY:BY)</f>
        <v>847542</v>
      </c>
      <c r="CA153" s="46">
        <f>SUMIF(DRE!$A:$A,'Base CF'!$B153,DRE!BZ:BZ)</f>
        <v>645747</v>
      </c>
      <c r="CB153" s="46">
        <f>SUMIF(DRE!$A:$A,'Base CF'!$B153,DRE!CA:CA)</f>
        <v>993629.71</v>
      </c>
      <c r="CC153" s="46">
        <f>SUMIF(DRE!$A:$A,'Base CF'!$B153,DRE!CB:CB)</f>
        <v>1038122</v>
      </c>
      <c r="CD153" s="46">
        <f>SUMIF(DRE!$A:$A,'Base CF'!$B153,DRE!CC:CC)</f>
        <v>841723</v>
      </c>
      <c r="CE153" s="46">
        <f>SUMIF(DRE!$A:$A,'Base CF'!$B153,DRE!CD:CD)</f>
        <v>930352</v>
      </c>
      <c r="CF153" s="46">
        <f>SUMIF(DRE!$A:$A,'Base CF'!$B153,DRE!CE:CE)</f>
        <v>1028100</v>
      </c>
      <c r="CG153" s="46">
        <f>SUMIF(DRE!$A:$A,'Base CF'!$B153,DRE!CF:CF)</f>
        <v>874654.14</v>
      </c>
      <c r="CH153" s="46">
        <f>SUMIF(DRE!$A:$A,'Base CF'!$B153,DRE!CG:CG)</f>
        <v>1884859</v>
      </c>
      <c r="CI153" s="46">
        <f>SUMIF(DRE!$A:$A,'Base CF'!$B153,DRE!CH:CH)</f>
        <v>495142</v>
      </c>
      <c r="CJ153" s="46">
        <f>SUMIF(DRE!$A:$A,'Base CF'!$B153,DRE!CI:CI)</f>
        <v>510965</v>
      </c>
      <c r="CK153" s="46">
        <f>SUMIF(DRE!$A:$A,'Base CF'!$B153,DRE!CJ:CJ)</f>
        <v>769338</v>
      </c>
      <c r="CL153" s="46">
        <f>SUMIF(DRE!$A:$A,'Base CF'!$B153,DRE!CK:CK)</f>
        <v>858684</v>
      </c>
      <c r="CM153" s="46">
        <f>SUMIF(DRE!$A:$A,'Base CF'!$B153,DRE!CL:CL)</f>
        <v>657732</v>
      </c>
      <c r="CN153" s="46">
        <f>SUMIF(DRE!$A:$A,'Base CF'!$B153,DRE!CM:CM)</f>
        <v>1012057</v>
      </c>
      <c r="CO153" s="46">
        <f>SUMIF(DRE!$A:$A,'Base CF'!$B153,DRE!CN:CN)</f>
        <v>1082222</v>
      </c>
      <c r="CP153" s="46">
        <f>SUMIF(DRE!$A:$A,'Base CF'!$B153,DRE!CO:CO)</f>
        <v>853374</v>
      </c>
      <c r="CQ153" s="46">
        <f>SUMIF(DRE!$A:$A,'Base CF'!$B153,DRE!CP:CP)</f>
        <v>988439</v>
      </c>
      <c r="CR153" s="46">
        <f>SUMIF(DRE!$A:$A,'Base CF'!$B153,DRE!CQ:CQ)</f>
        <v>1049971</v>
      </c>
      <c r="CS153" s="46">
        <f>SUMIF(DRE!$A:$A,'Base CF'!$B153,DRE!CR:CR)</f>
        <v>885534.14</v>
      </c>
      <c r="CT153" s="46">
        <f>SUMIF(DRE!$A:$A,'Base CF'!$B153,DRE!CS:CS)</f>
        <v>1909900</v>
      </c>
      <c r="CU153" s="46">
        <f>SUMIF(DRE!$A:$A,'Base CF'!$B153,DRE!CT:CT)</f>
        <v>511632</v>
      </c>
      <c r="CV153" s="46">
        <f>SUMIF(DRE!$A:$A,'Base CF'!$B153,DRE!CU:CU)</f>
        <v>524755</v>
      </c>
      <c r="CW153" s="46">
        <f>SUMIF(DRE!$A:$A,'Base CF'!$B153,DRE!CV:CV)</f>
        <v>784138</v>
      </c>
      <c r="CX153" s="46">
        <f>SUMIF(DRE!$A:$A,'Base CF'!$B153,DRE!CW:CW)</f>
        <v>877318</v>
      </c>
      <c r="CY153" s="46">
        <f>SUMIF(DRE!$A:$A,'Base CF'!$B153,DRE!CX:CX)</f>
        <v>667232</v>
      </c>
      <c r="CZ153" s="46">
        <f>SUMIF(DRE!$A:$A,'Base CF'!$B153,DRE!CY:CY)</f>
        <v>997777</v>
      </c>
      <c r="DA153" s="46">
        <f>SUMIF(DRE!$A:$A,'Base CF'!$B153,DRE!CZ:CZ)</f>
        <v>1071855</v>
      </c>
      <c r="DB153" s="46">
        <f>SUMIF(DRE!$A:$A,'Base CF'!$B153,DRE!DA:DA)</f>
        <v>864174</v>
      </c>
      <c r="DC153" s="46">
        <f>SUMIF(DRE!$A:$A,'Base CF'!$B153,DRE!DB:DB)</f>
        <v>999454</v>
      </c>
      <c r="DD153" s="46">
        <f>SUMIF(DRE!$A:$A,'Base CF'!$B153,DRE!DC:DC)</f>
        <v>1067721</v>
      </c>
      <c r="DE153" s="46">
        <f>SUMIF(DRE!$A:$A,'Base CF'!$B153,DRE!DD:DD)</f>
        <v>895536.64000000001</v>
      </c>
      <c r="DF153" s="46">
        <f>SUMIF(DRE!$A:$A,'Base CF'!$B153,DRE!DE:DE)</f>
        <v>2055368</v>
      </c>
    </row>
    <row r="154" spans="1:110" outlineLevel="1">
      <c r="B154" s="37" t="s">
        <v>264</v>
      </c>
      <c r="C154" s="46">
        <f>SUMIF(DRE!$A:$A,'Base CF'!$B154,DRE!B:B)</f>
        <v>0</v>
      </c>
      <c r="D154" s="46">
        <f>SUMIF(DRE!$A:$A,'Base CF'!$B154,DRE!C:C)</f>
        <v>0</v>
      </c>
      <c r="E154" s="46">
        <f>SUMIF(DRE!$A:$A,'Base CF'!$B154,DRE!D:D)</f>
        <v>0</v>
      </c>
      <c r="F154" s="46">
        <f>SUMIF(DRE!$A:$A,'Base CF'!$B154,DRE!E:E)</f>
        <v>0</v>
      </c>
      <c r="G154" s="46">
        <f>SUMIF(DRE!$A:$A,'Base CF'!$B154,DRE!F:F)</f>
        <v>0</v>
      </c>
      <c r="H154" s="46">
        <f>SUMIF(DRE!$A:$A,'Base CF'!$B154,DRE!G:G)</f>
        <v>0</v>
      </c>
      <c r="I154" s="46">
        <f>SUMIF(DRE!$A:$A,'Base CF'!$B154,DRE!H:H)</f>
        <v>0</v>
      </c>
      <c r="J154" s="46">
        <f>SUMIF(DRE!$A:$A,'Base CF'!$B154,DRE!I:I)</f>
        <v>0</v>
      </c>
      <c r="K154" s="46">
        <f>SUMIF(DRE!$A:$A,'Base CF'!$B154,DRE!J:J)</f>
        <v>0</v>
      </c>
      <c r="L154" s="46">
        <f>SUMIF(DRE!$A:$A,'Base CF'!$B154,DRE!K:K)</f>
        <v>0</v>
      </c>
      <c r="M154" s="46">
        <f>SUMIF(DRE!$A:$A,'Base CF'!$B154,DRE!L:L)</f>
        <v>0</v>
      </c>
      <c r="N154" s="46">
        <f>SUMIF(DRE!$A:$A,'Base CF'!$B154,DRE!M:M)</f>
        <v>0</v>
      </c>
      <c r="O154" s="46">
        <f>SUMIF(DRE!$A:$A,'Base CF'!$B154,DRE!N:N)</f>
        <v>0</v>
      </c>
      <c r="P154" s="46">
        <f>SUMIF(DRE!$A:$A,'Base CF'!$B154,DRE!O:O)</f>
        <v>0</v>
      </c>
      <c r="Q154" s="46">
        <f>SUMIF(DRE!$A:$A,'Base CF'!$B154,DRE!P:P)</f>
        <v>0</v>
      </c>
      <c r="R154" s="46">
        <f>SUMIF(DRE!$A:$A,'Base CF'!$B154,DRE!Q:Q)</f>
        <v>0</v>
      </c>
      <c r="S154" s="46">
        <f>SUMIF(DRE!$A:$A,'Base CF'!$B154,DRE!R:R)</f>
        <v>0</v>
      </c>
      <c r="T154" s="46">
        <f>SUMIF(DRE!$A:$A,'Base CF'!$B154,DRE!S:S)</f>
        <v>0</v>
      </c>
      <c r="U154" s="46">
        <f>SUMIF(DRE!$A:$A,'Base CF'!$B154,DRE!T:T)</f>
        <v>0</v>
      </c>
      <c r="V154" s="46">
        <f>SUMIF(DRE!$A:$A,'Base CF'!$B154,DRE!U:U)</f>
        <v>0</v>
      </c>
      <c r="W154" s="46">
        <f>SUMIF(DRE!$A:$A,'Base CF'!$B154,DRE!V:V)</f>
        <v>0</v>
      </c>
      <c r="X154" s="46">
        <f>SUMIF(DRE!$A:$A,'Base CF'!$B154,DRE!W:W)</f>
        <v>0</v>
      </c>
      <c r="Y154" s="46">
        <f>SUMIF(DRE!$A:$A,'Base CF'!$B154,DRE!X:X)</f>
        <v>0</v>
      </c>
      <c r="Z154" s="46">
        <f>SUMIF(DRE!$A:$A,'Base CF'!$B154,DRE!Y:Y)</f>
        <v>5092610.53</v>
      </c>
      <c r="AA154" s="46">
        <f>SUMIF(DRE!$A:$A,'Base CF'!$B154,DRE!Z:Z)</f>
        <v>0</v>
      </c>
      <c r="AB154" s="46">
        <f>SUMIF(DRE!$A:$A,'Base CF'!$B154,DRE!AA:AA)</f>
        <v>0</v>
      </c>
      <c r="AC154" s="46">
        <f>SUMIF(DRE!$A:$A,'Base CF'!$B154,DRE!AB:AB)</f>
        <v>0</v>
      </c>
      <c r="AD154" s="46">
        <f>SUMIF(DRE!$A:$A,'Base CF'!$B154,DRE!AC:AC)</f>
        <v>0</v>
      </c>
      <c r="AE154" s="46">
        <f>SUMIF(DRE!$A:$A,'Base CF'!$B154,DRE!AD:AD)</f>
        <v>0</v>
      </c>
      <c r="AF154" s="46">
        <f>SUMIF(DRE!$A:$A,'Base CF'!$B154,DRE!AE:AE)</f>
        <v>0</v>
      </c>
      <c r="AG154" s="46">
        <f>SUMIF(DRE!$A:$A,'Base CF'!$B154,DRE!AF:AF)</f>
        <v>0</v>
      </c>
      <c r="AH154" s="46">
        <f>SUMIF(DRE!$A:$A,'Base CF'!$B154,DRE!AG:AG)</f>
        <v>0</v>
      </c>
      <c r="AI154" s="46">
        <f>SUMIF(DRE!$A:$A,'Base CF'!$B154,DRE!AH:AH)</f>
        <v>0</v>
      </c>
      <c r="AJ154" s="46">
        <f>SUMIF(DRE!$A:$A,'Base CF'!$B154,DRE!AI:AI)</f>
        <v>0</v>
      </c>
      <c r="AK154" s="46">
        <f>SUMIF(DRE!$A:$A,'Base CF'!$B154,DRE!AJ:AJ)</f>
        <v>0</v>
      </c>
      <c r="AL154" s="46">
        <f>SUMIF(DRE!$A:$A,'Base CF'!$B154,DRE!AK:AK)</f>
        <v>0</v>
      </c>
      <c r="AM154" s="46">
        <f>SUMIF(DRE!$A:$A,'Base CF'!$B154,DRE!AL:AL)</f>
        <v>0</v>
      </c>
      <c r="AN154" s="46">
        <f>SUMIF(DRE!$A:$A,'Base CF'!$B154,DRE!AM:AM)</f>
        <v>0</v>
      </c>
      <c r="AO154" s="46">
        <f>SUMIF(DRE!$A:$A,'Base CF'!$B154,DRE!AN:AN)</f>
        <v>0</v>
      </c>
      <c r="AP154" s="46">
        <f>SUMIF(DRE!$A:$A,'Base CF'!$B154,DRE!AO:AO)</f>
        <v>0</v>
      </c>
      <c r="AQ154" s="46">
        <f>SUMIF(DRE!$A:$A,'Base CF'!$B154,DRE!AP:AP)</f>
        <v>0</v>
      </c>
      <c r="AR154" s="46">
        <f>SUMIF(DRE!$A:$A,'Base CF'!$B154,DRE!AQ:AQ)</f>
        <v>0</v>
      </c>
      <c r="AS154" s="46">
        <f>SUMIF(DRE!$A:$A,'Base CF'!$B154,DRE!AR:AR)</f>
        <v>0</v>
      </c>
      <c r="AT154" s="46">
        <f>SUMIF(DRE!$A:$A,'Base CF'!$B154,DRE!AS:AS)</f>
        <v>0</v>
      </c>
      <c r="AU154" s="46">
        <f>SUMIF(DRE!$A:$A,'Base CF'!$B154,DRE!AT:AT)</f>
        <v>0</v>
      </c>
      <c r="AV154" s="46">
        <f>SUMIF(DRE!$A:$A,'Base CF'!$B154,DRE!AU:AU)</f>
        <v>0</v>
      </c>
      <c r="AW154" s="46">
        <f>SUMIF(DRE!$A:$A,'Base CF'!$B154,DRE!AV:AV)</f>
        <v>0</v>
      </c>
      <c r="AX154" s="46">
        <f>SUMIF(DRE!$A:$A,'Base CF'!$B154,DRE!AW:AW)</f>
        <v>0</v>
      </c>
      <c r="AY154" s="46">
        <f>SUMIF(DRE!$A:$A,'Base CF'!$B154,DRE!AX:AX)</f>
        <v>0</v>
      </c>
      <c r="AZ154" s="46">
        <f>SUMIF(DRE!$A:$A,'Base CF'!$B154,DRE!AY:AY)</f>
        <v>0</v>
      </c>
      <c r="BA154" s="46">
        <f>SUMIF(DRE!$A:$A,'Base CF'!$B154,DRE!AZ:AZ)</f>
        <v>0</v>
      </c>
      <c r="BB154" s="46">
        <f>SUMIF(DRE!$A:$A,'Base CF'!$B154,DRE!BA:BA)</f>
        <v>0</v>
      </c>
      <c r="BC154" s="46">
        <f>SUMIF(DRE!$A:$A,'Base CF'!$B154,DRE!BB:BB)</f>
        <v>0</v>
      </c>
      <c r="BD154" s="46">
        <f>SUMIF(DRE!$A:$A,'Base CF'!$B154,DRE!BC:BC)</f>
        <v>0</v>
      </c>
      <c r="BE154" s="46">
        <f>SUMIF(DRE!$A:$A,'Base CF'!$B154,DRE!BD:BD)</f>
        <v>0</v>
      </c>
      <c r="BF154" s="46">
        <f>SUMIF(DRE!$A:$A,'Base CF'!$B154,DRE!BE:BE)</f>
        <v>0</v>
      </c>
      <c r="BG154" s="46">
        <f>SUMIF(DRE!$A:$A,'Base CF'!$B154,DRE!BF:BF)</f>
        <v>0</v>
      </c>
      <c r="BH154" s="46">
        <f>SUMIF(DRE!$A:$A,'Base CF'!$B154,DRE!BG:BG)</f>
        <v>0</v>
      </c>
      <c r="BI154" s="46">
        <f>SUMIF(DRE!$A:$A,'Base CF'!$B154,DRE!BH:BH)</f>
        <v>0</v>
      </c>
      <c r="BJ154" s="46">
        <f>SUMIF(DRE!$A:$A,'Base CF'!$B154,DRE!BI:BI)</f>
        <v>0</v>
      </c>
      <c r="BK154" s="46">
        <f>SUMIF(DRE!$A:$A,'Base CF'!$B154,DRE!BJ:BJ)</f>
        <v>0</v>
      </c>
      <c r="BL154" s="46">
        <f>SUMIF(DRE!$A:$A,'Base CF'!$B154,DRE!BK:BK)</f>
        <v>0</v>
      </c>
      <c r="BM154" s="46">
        <f>SUMIF(DRE!$A:$A,'Base CF'!$B154,DRE!BL:BL)</f>
        <v>0</v>
      </c>
      <c r="BN154" s="46">
        <f>SUMIF(DRE!$A:$A,'Base CF'!$B154,DRE!BM:BM)</f>
        <v>0</v>
      </c>
      <c r="BO154" s="46">
        <f>SUMIF(DRE!$A:$A,'Base CF'!$B154,DRE!BN:BN)</f>
        <v>0</v>
      </c>
      <c r="BP154" s="46">
        <f>SUMIF(DRE!$A:$A,'Base CF'!$B154,DRE!BO:BO)</f>
        <v>0</v>
      </c>
      <c r="BQ154" s="46">
        <f>SUMIF(DRE!$A:$A,'Base CF'!$B154,DRE!BP:BP)</f>
        <v>0</v>
      </c>
      <c r="BR154" s="46">
        <f>SUMIF(DRE!$A:$A,'Base CF'!$B154,DRE!BQ:BQ)</f>
        <v>0</v>
      </c>
      <c r="BS154" s="46">
        <f>SUMIF(DRE!$A:$A,'Base CF'!$B154,DRE!BR:BR)</f>
        <v>0</v>
      </c>
      <c r="BT154" s="46">
        <f>SUMIF(DRE!$A:$A,'Base CF'!$B154,DRE!BS:BS)</f>
        <v>0</v>
      </c>
      <c r="BU154" s="46">
        <f>SUMIF(DRE!$A:$A,'Base CF'!$B154,DRE!BT:BT)</f>
        <v>0</v>
      </c>
      <c r="BV154" s="46">
        <f>SUMIF(DRE!$A:$A,'Base CF'!$B154,DRE!BU:BU)</f>
        <v>0</v>
      </c>
      <c r="BW154" s="46">
        <f>SUMIF(DRE!$A:$A,'Base CF'!$B154,DRE!BV:BV)</f>
        <v>0</v>
      </c>
      <c r="BX154" s="46">
        <f>SUMIF(DRE!$A:$A,'Base CF'!$B154,DRE!BW:BW)</f>
        <v>0</v>
      </c>
      <c r="BY154" s="46">
        <f>SUMIF(DRE!$A:$A,'Base CF'!$B154,DRE!BX:BX)</f>
        <v>0</v>
      </c>
      <c r="BZ154" s="46">
        <f>SUMIF(DRE!$A:$A,'Base CF'!$B154,DRE!BY:BY)</f>
        <v>0</v>
      </c>
      <c r="CA154" s="46">
        <f>SUMIF(DRE!$A:$A,'Base CF'!$B154,DRE!BZ:BZ)</f>
        <v>0</v>
      </c>
      <c r="CB154" s="46">
        <f>SUMIF(DRE!$A:$A,'Base CF'!$B154,DRE!CA:CA)</f>
        <v>0</v>
      </c>
      <c r="CC154" s="46">
        <f>SUMIF(DRE!$A:$A,'Base CF'!$B154,DRE!CB:CB)</f>
        <v>0</v>
      </c>
      <c r="CD154" s="46">
        <f>SUMIF(DRE!$A:$A,'Base CF'!$B154,DRE!CC:CC)</f>
        <v>0</v>
      </c>
      <c r="CE154" s="46">
        <f>SUMIF(DRE!$A:$A,'Base CF'!$B154,DRE!CD:CD)</f>
        <v>0</v>
      </c>
      <c r="CF154" s="46">
        <f>SUMIF(DRE!$A:$A,'Base CF'!$B154,DRE!CE:CE)</f>
        <v>0</v>
      </c>
      <c r="CG154" s="46">
        <f>SUMIF(DRE!$A:$A,'Base CF'!$B154,DRE!CF:CF)</f>
        <v>0</v>
      </c>
      <c r="CH154" s="46">
        <f>SUMIF(DRE!$A:$A,'Base CF'!$B154,DRE!CG:CG)</f>
        <v>0</v>
      </c>
      <c r="CI154" s="46">
        <f>SUMIF(DRE!$A:$A,'Base CF'!$B154,DRE!CH:CH)</f>
        <v>0</v>
      </c>
      <c r="CJ154" s="46">
        <f>SUMIF(DRE!$A:$A,'Base CF'!$B154,DRE!CI:CI)</f>
        <v>0</v>
      </c>
      <c r="CK154" s="46">
        <f>SUMIF(DRE!$A:$A,'Base CF'!$B154,DRE!CJ:CJ)</f>
        <v>0</v>
      </c>
      <c r="CL154" s="46">
        <f>SUMIF(DRE!$A:$A,'Base CF'!$B154,DRE!CK:CK)</f>
        <v>0</v>
      </c>
      <c r="CM154" s="46">
        <f>SUMIF(DRE!$A:$A,'Base CF'!$B154,DRE!CL:CL)</f>
        <v>0</v>
      </c>
      <c r="CN154" s="46">
        <f>SUMIF(DRE!$A:$A,'Base CF'!$B154,DRE!CM:CM)</f>
        <v>0</v>
      </c>
      <c r="CO154" s="46">
        <f>SUMIF(DRE!$A:$A,'Base CF'!$B154,DRE!CN:CN)</f>
        <v>0</v>
      </c>
      <c r="CP154" s="46">
        <f>SUMIF(DRE!$A:$A,'Base CF'!$B154,DRE!CO:CO)</f>
        <v>0</v>
      </c>
      <c r="CQ154" s="46">
        <f>SUMIF(DRE!$A:$A,'Base CF'!$B154,DRE!CP:CP)</f>
        <v>0</v>
      </c>
      <c r="CR154" s="46">
        <f>SUMIF(DRE!$A:$A,'Base CF'!$B154,DRE!CQ:CQ)</f>
        <v>0</v>
      </c>
      <c r="CS154" s="46">
        <f>SUMIF(DRE!$A:$A,'Base CF'!$B154,DRE!CR:CR)</f>
        <v>0</v>
      </c>
      <c r="CT154" s="46">
        <f>SUMIF(DRE!$A:$A,'Base CF'!$B154,DRE!CS:CS)</f>
        <v>0</v>
      </c>
      <c r="CU154" s="46">
        <f>SUMIF(DRE!$A:$A,'Base CF'!$B154,DRE!CT:CT)</f>
        <v>0</v>
      </c>
      <c r="CV154" s="46">
        <f>SUMIF(DRE!$A:$A,'Base CF'!$B154,DRE!CU:CU)</f>
        <v>0</v>
      </c>
      <c r="CW154" s="46">
        <f>SUMIF(DRE!$A:$A,'Base CF'!$B154,DRE!CV:CV)</f>
        <v>0</v>
      </c>
      <c r="CX154" s="46">
        <f>SUMIF(DRE!$A:$A,'Base CF'!$B154,DRE!CW:CW)</f>
        <v>0</v>
      </c>
      <c r="CY154" s="46">
        <f>SUMIF(DRE!$A:$A,'Base CF'!$B154,DRE!CX:CX)</f>
        <v>0</v>
      </c>
      <c r="CZ154" s="46">
        <f>SUMIF(DRE!$A:$A,'Base CF'!$B154,DRE!CY:CY)</f>
        <v>0</v>
      </c>
      <c r="DA154" s="46">
        <f>SUMIF(DRE!$A:$A,'Base CF'!$B154,DRE!CZ:CZ)</f>
        <v>0</v>
      </c>
      <c r="DB154" s="46">
        <f>SUMIF(DRE!$A:$A,'Base CF'!$B154,DRE!DA:DA)</f>
        <v>0</v>
      </c>
      <c r="DC154" s="46">
        <f>SUMIF(DRE!$A:$A,'Base CF'!$B154,DRE!DB:DB)</f>
        <v>0</v>
      </c>
      <c r="DD154" s="46">
        <f>SUMIF(DRE!$A:$A,'Base CF'!$B154,DRE!DC:DC)</f>
        <v>0</v>
      </c>
      <c r="DE154" s="46">
        <f>SUMIF(DRE!$A:$A,'Base CF'!$B154,DRE!DD:DD)</f>
        <v>0</v>
      </c>
      <c r="DF154" s="46">
        <f>SUMIF(DRE!$A:$A,'Base CF'!$B154,DRE!DE:DE)</f>
        <v>0</v>
      </c>
    </row>
    <row r="155" spans="1:110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7"/>
      <c r="BR155" s="47"/>
      <c r="BS155" s="47"/>
      <c r="BT155" s="47"/>
      <c r="BU155" s="47"/>
      <c r="BV155" s="47"/>
      <c r="BW155" s="47"/>
      <c r="BX155" s="47"/>
      <c r="BY155" s="47"/>
      <c r="BZ155" s="47"/>
      <c r="CA155" s="47"/>
      <c r="CB155" s="47"/>
      <c r="CC155" s="47"/>
      <c r="CD155" s="47"/>
      <c r="CE155" s="47"/>
      <c r="CF155" s="47"/>
      <c r="CG155" s="47"/>
      <c r="CH155" s="47"/>
      <c r="CI155" s="47"/>
      <c r="CJ155" s="47"/>
      <c r="CK155" s="47"/>
      <c r="CL155" s="47"/>
      <c r="CM155" s="47"/>
      <c r="CN155" s="47"/>
      <c r="CO155" s="47"/>
      <c r="CP155" s="47"/>
      <c r="CQ155" s="47"/>
      <c r="CR155" s="47"/>
      <c r="CS155" s="47"/>
      <c r="CT155" s="47"/>
      <c r="CU155" s="47"/>
      <c r="CV155" s="47"/>
      <c r="CW155" s="47"/>
      <c r="CX155" s="47"/>
      <c r="CY155" s="47"/>
      <c r="CZ155" s="47"/>
      <c r="DA155" s="47"/>
      <c r="DB155" s="47"/>
      <c r="DC155" s="47"/>
      <c r="DD155" s="47"/>
      <c r="DE155" s="47"/>
      <c r="DF155" s="47"/>
    </row>
    <row r="156" spans="1:110" s="199" customFormat="1" ht="15.5">
      <c r="A156" s="199" t="s">
        <v>659</v>
      </c>
      <c r="B156" s="200" t="str">
        <f>'RP (apres)'!B27</f>
        <v>TUST (Transmissions Costs)</v>
      </c>
      <c r="C156" s="201">
        <f>SUM(C157:C160)</f>
        <v>34266155.039999999</v>
      </c>
      <c r="D156" s="201">
        <f t="shared" ref="D156:N156" si="91">SUM(D157:D160)</f>
        <v>34544536.25</v>
      </c>
      <c r="E156" s="201">
        <f t="shared" si="91"/>
        <v>34730247.340000004</v>
      </c>
      <c r="F156" s="201">
        <f t="shared" si="91"/>
        <v>34791591.969999999</v>
      </c>
      <c r="G156" s="201">
        <f t="shared" si="91"/>
        <v>34731915.699999996</v>
      </c>
      <c r="H156" s="201">
        <f t="shared" si="91"/>
        <v>34638328.759999998</v>
      </c>
      <c r="I156" s="201">
        <f t="shared" si="91"/>
        <v>37163535.449999996</v>
      </c>
      <c r="J156" s="201">
        <f t="shared" si="91"/>
        <v>37400586.330000006</v>
      </c>
      <c r="K156" s="201">
        <f t="shared" si="91"/>
        <v>37453880.560000002</v>
      </c>
      <c r="L156" s="201">
        <f t="shared" si="91"/>
        <v>37009747.079999998</v>
      </c>
      <c r="M156" s="201">
        <f t="shared" si="91"/>
        <v>36871589.640000001</v>
      </c>
      <c r="N156" s="201">
        <f t="shared" si="91"/>
        <v>36769016.669999994</v>
      </c>
      <c r="O156" s="201">
        <f>SUM(O157:O160)</f>
        <v>36642166.75999999</v>
      </c>
      <c r="P156" s="201">
        <f t="shared" ref="P156:Z156" si="92">SUM(P157:P160)</f>
        <v>36977759.870000005</v>
      </c>
      <c r="Q156" s="201">
        <f t="shared" si="92"/>
        <v>36868599.25</v>
      </c>
      <c r="R156" s="201">
        <f t="shared" si="92"/>
        <v>37172368.200000003</v>
      </c>
      <c r="S156" s="201">
        <f t="shared" si="92"/>
        <v>37343037.75</v>
      </c>
      <c r="T156" s="201">
        <f t="shared" si="92"/>
        <v>36919158.539999999</v>
      </c>
      <c r="U156" s="201">
        <f t="shared" si="92"/>
        <v>39274204.640000001</v>
      </c>
      <c r="V156" s="201">
        <f t="shared" si="92"/>
        <v>39357173.579999998</v>
      </c>
      <c r="W156" s="201">
        <f t="shared" si="92"/>
        <v>39778893.549999997</v>
      </c>
      <c r="X156" s="201">
        <f t="shared" si="92"/>
        <v>39022225.770000003</v>
      </c>
      <c r="Y156" s="201">
        <f t="shared" si="92"/>
        <v>39182609.750000015</v>
      </c>
      <c r="Z156" s="201">
        <f t="shared" si="92"/>
        <v>39188288.090000011</v>
      </c>
      <c r="AA156" s="201">
        <f>SUM(AA157:AA160)</f>
        <v>39026551.769999996</v>
      </c>
      <c r="AB156" s="201">
        <f t="shared" ref="AB156:AL156" si="93">SUM(AB157:AB160)</f>
        <v>39653495.32</v>
      </c>
      <c r="AC156" s="201">
        <f t="shared" si="93"/>
        <v>39646532.899999999</v>
      </c>
      <c r="AD156" s="201">
        <f t="shared" si="93"/>
        <v>39610486.210000001</v>
      </c>
      <c r="AE156" s="201">
        <f t="shared" si="93"/>
        <v>39416759.890000001</v>
      </c>
      <c r="AF156" s="201">
        <f t="shared" si="93"/>
        <v>39188809.820000008</v>
      </c>
      <c r="AG156" s="201">
        <f t="shared" si="93"/>
        <v>40729678.660000004</v>
      </c>
      <c r="AH156" s="201">
        <f t="shared" si="93"/>
        <v>41325592.57</v>
      </c>
      <c r="AI156" s="201">
        <f t="shared" si="93"/>
        <v>41176439.770000003</v>
      </c>
      <c r="AJ156" s="201">
        <f t="shared" si="93"/>
        <v>41115129.960000001</v>
      </c>
      <c r="AK156" s="201">
        <f t="shared" si="93"/>
        <v>41014158.43</v>
      </c>
      <c r="AL156" s="201">
        <f t="shared" si="93"/>
        <v>41192959.890000001</v>
      </c>
      <c r="AM156" s="201">
        <f>SUM(AM157:AM160)</f>
        <v>41051165.910000004</v>
      </c>
      <c r="AN156" s="201">
        <f t="shared" ref="AN156:AX156" si="94">SUM(AN157:AN160)</f>
        <v>41236800.539999999</v>
      </c>
      <c r="AO156" s="201">
        <f t="shared" si="94"/>
        <v>40884275.219999999</v>
      </c>
      <c r="AP156" s="201">
        <f t="shared" si="94"/>
        <v>41173968.989999995</v>
      </c>
      <c r="AQ156" s="201">
        <f t="shared" si="94"/>
        <v>41214336.880000003</v>
      </c>
      <c r="AR156" s="201">
        <f t="shared" si="94"/>
        <v>41122075.049999997</v>
      </c>
      <c r="AS156" s="201">
        <f t="shared" si="94"/>
        <v>46172325.030000001</v>
      </c>
      <c r="AT156" s="201">
        <f t="shared" si="94"/>
        <v>46225079.860000007</v>
      </c>
      <c r="AU156" s="201">
        <f t="shared" si="94"/>
        <v>45875449.040000007</v>
      </c>
      <c r="AV156" s="201">
        <f t="shared" si="94"/>
        <v>45983812.970000006</v>
      </c>
      <c r="AW156" s="201">
        <f t="shared" si="94"/>
        <v>46081398.900000006</v>
      </c>
      <c r="AX156" s="201">
        <f t="shared" si="94"/>
        <v>46218493.100000001</v>
      </c>
      <c r="AY156" s="201">
        <f>SUM(AY157:AY160)</f>
        <v>46108453.379999995</v>
      </c>
      <c r="AZ156" s="201">
        <f t="shared" ref="AZ156:BJ156" si="95">SUM(AZ157:AZ160)</f>
        <v>46408866.760000005</v>
      </c>
      <c r="BA156" s="201">
        <f t="shared" si="95"/>
        <v>46523822.040000007</v>
      </c>
      <c r="BB156" s="201">
        <f t="shared" si="95"/>
        <v>46418924.470000006</v>
      </c>
      <c r="BC156" s="201">
        <f t="shared" si="95"/>
        <v>46148415.340000004</v>
      </c>
      <c r="BD156" s="201">
        <f t="shared" si="95"/>
        <v>46199505.030000009</v>
      </c>
      <c r="BE156" s="201">
        <f t="shared" si="95"/>
        <v>51913990.190000005</v>
      </c>
      <c r="BF156" s="201">
        <f t="shared" si="95"/>
        <v>51949521.259999998</v>
      </c>
      <c r="BG156" s="201">
        <f t="shared" si="95"/>
        <v>52708840.870520003</v>
      </c>
      <c r="BH156" s="201">
        <f t="shared" si="95"/>
        <v>52708840.870520003</v>
      </c>
      <c r="BI156" s="201">
        <f t="shared" si="95"/>
        <v>52708840.870520003</v>
      </c>
      <c r="BJ156" s="201">
        <f t="shared" si="95"/>
        <v>52708840.870520003</v>
      </c>
      <c r="BK156" s="201">
        <f>SUM(BK157:BK160)</f>
        <v>52708840.870520003</v>
      </c>
      <c r="BL156" s="201">
        <f t="shared" ref="BL156:BV156" si="96">SUM(BL157:BL160)</f>
        <v>52708840.870520003</v>
      </c>
      <c r="BM156" s="201">
        <f t="shared" si="96"/>
        <v>52708840.870520003</v>
      </c>
      <c r="BN156" s="201">
        <f t="shared" si="96"/>
        <v>52708840.870520003</v>
      </c>
      <c r="BO156" s="201">
        <f t="shared" si="96"/>
        <v>52708840.870520003</v>
      </c>
      <c r="BP156" s="201">
        <f t="shared" si="96"/>
        <v>52708840.870520003</v>
      </c>
      <c r="BQ156" s="201">
        <f t="shared" si="96"/>
        <v>55008846.920286603</v>
      </c>
      <c r="BR156" s="201">
        <f t="shared" si="96"/>
        <v>55008846.920286603</v>
      </c>
      <c r="BS156" s="201">
        <f t="shared" si="96"/>
        <v>55008846.920286603</v>
      </c>
      <c r="BT156" s="201">
        <f t="shared" si="96"/>
        <v>55008846.920286603</v>
      </c>
      <c r="BU156" s="201">
        <f t="shared" si="96"/>
        <v>55008846.920286603</v>
      </c>
      <c r="BV156" s="201">
        <f t="shared" si="96"/>
        <v>55008846.920286603</v>
      </c>
      <c r="BW156" s="201">
        <f>SUM(BW157:BW160)</f>
        <v>55008846.920286603</v>
      </c>
      <c r="BX156" s="201">
        <f t="shared" ref="BX156:CH156" si="97">SUM(BX157:BX160)</f>
        <v>55008846.920286603</v>
      </c>
      <c r="BY156" s="201">
        <f t="shared" si="97"/>
        <v>55008846.920286603</v>
      </c>
      <c r="BZ156" s="201">
        <f t="shared" si="97"/>
        <v>55008846.920286603</v>
      </c>
      <c r="CA156" s="201">
        <f t="shared" si="97"/>
        <v>55008846.920286603</v>
      </c>
      <c r="CB156" s="201">
        <f t="shared" si="97"/>
        <v>55008846.920286603</v>
      </c>
      <c r="CC156" s="201">
        <f t="shared" si="97"/>
        <v>57422140.574917801</v>
      </c>
      <c r="CD156" s="201">
        <f t="shared" si="97"/>
        <v>57422140.574917801</v>
      </c>
      <c r="CE156" s="201">
        <f t="shared" si="97"/>
        <v>57422140.574917801</v>
      </c>
      <c r="CF156" s="201">
        <f t="shared" si="97"/>
        <v>57422140.574917801</v>
      </c>
      <c r="CG156" s="201">
        <f t="shared" si="97"/>
        <v>57422140.574917801</v>
      </c>
      <c r="CH156" s="201">
        <f t="shared" si="97"/>
        <v>57422140.574917801</v>
      </c>
      <c r="CI156" s="201">
        <f>SUM(CI157:CI160)</f>
        <v>57422140.574917801</v>
      </c>
      <c r="CJ156" s="201">
        <f t="shared" ref="CJ156:CT156" si="98">SUM(CJ157:CJ160)</f>
        <v>57422140.574917801</v>
      </c>
      <c r="CK156" s="201">
        <f t="shared" si="98"/>
        <v>57422140.574917801</v>
      </c>
      <c r="CL156" s="201">
        <f t="shared" si="98"/>
        <v>57422140.574917801</v>
      </c>
      <c r="CM156" s="201">
        <f t="shared" si="98"/>
        <v>57422140.574917801</v>
      </c>
      <c r="CN156" s="201">
        <f t="shared" si="98"/>
        <v>57422140.574917801</v>
      </c>
      <c r="CO156" s="201">
        <f t="shared" si="98"/>
        <v>59601691.998813599</v>
      </c>
      <c r="CP156" s="201">
        <f t="shared" si="98"/>
        <v>59601691.998813599</v>
      </c>
      <c r="CQ156" s="201">
        <f t="shared" si="98"/>
        <v>59601691.998813599</v>
      </c>
      <c r="CR156" s="201">
        <f t="shared" si="98"/>
        <v>59601691.998813599</v>
      </c>
      <c r="CS156" s="201">
        <f t="shared" si="98"/>
        <v>59601691.998813599</v>
      </c>
      <c r="CT156" s="201">
        <f t="shared" si="98"/>
        <v>59601691.998813599</v>
      </c>
      <c r="CU156" s="201">
        <f>SUM(CU157:CU160)</f>
        <v>59601691.998813599</v>
      </c>
      <c r="CV156" s="201">
        <f t="shared" ref="CV156:DF156" si="99">SUM(CV157:CV160)</f>
        <v>59601691.998813599</v>
      </c>
      <c r="CW156" s="201">
        <f t="shared" si="99"/>
        <v>59601691.998813599</v>
      </c>
      <c r="CX156" s="201">
        <f t="shared" si="99"/>
        <v>59601691.998813599</v>
      </c>
      <c r="CY156" s="201">
        <f t="shared" si="99"/>
        <v>59601691.998813599</v>
      </c>
      <c r="CZ156" s="201">
        <f t="shared" si="99"/>
        <v>59601691.998813599</v>
      </c>
      <c r="DA156" s="201">
        <f t="shared" si="99"/>
        <v>61867093.847850703</v>
      </c>
      <c r="DB156" s="201">
        <f t="shared" si="99"/>
        <v>61867093.847850703</v>
      </c>
      <c r="DC156" s="201">
        <f t="shared" si="99"/>
        <v>61867093.847850703</v>
      </c>
      <c r="DD156" s="201">
        <f t="shared" si="99"/>
        <v>61867093.847850703</v>
      </c>
      <c r="DE156" s="201">
        <f t="shared" si="99"/>
        <v>61867093.847850703</v>
      </c>
      <c r="DF156" s="201">
        <f t="shared" si="99"/>
        <v>61867093.847850703</v>
      </c>
    </row>
    <row r="157" spans="1:110" outlineLevel="1">
      <c r="B157" s="37" t="s">
        <v>1186</v>
      </c>
      <c r="C157" s="46">
        <f>SUMIF(DRE!$A:$A,'Base CF'!$B157,DRE!B:B)</f>
        <v>33726395.5</v>
      </c>
      <c r="D157" s="46">
        <f>SUMIF(DRE!$A:$A,'Base CF'!$B157,DRE!C:C)</f>
        <v>34008059.990000002</v>
      </c>
      <c r="E157" s="46">
        <f>SUMIF(DRE!$A:$A,'Base CF'!$B157,DRE!D:D)</f>
        <v>34198416.710000001</v>
      </c>
      <c r="F157" s="46">
        <f>SUMIF(DRE!$A:$A,'Base CF'!$B157,DRE!E:E)</f>
        <v>34255150.100000001</v>
      </c>
      <c r="G157" s="46">
        <f>SUMIF(DRE!$A:$A,'Base CF'!$B157,DRE!F:F)</f>
        <v>34199746.219999999</v>
      </c>
      <c r="H157" s="46">
        <f>SUMIF(DRE!$A:$A,'Base CF'!$B157,DRE!G:G)</f>
        <v>34110808.759999998</v>
      </c>
      <c r="I157" s="46">
        <f>SUMIF(DRE!$A:$A,'Base CF'!$B157,DRE!H:H)</f>
        <v>36634623.579999998</v>
      </c>
      <c r="J157" s="46">
        <f>SUMIF(DRE!$A:$A,'Base CF'!$B157,DRE!I:I)</f>
        <v>36894664.590000004</v>
      </c>
      <c r="K157" s="46">
        <f>SUMIF(DRE!$A:$A,'Base CF'!$B157,DRE!J:J)</f>
        <v>36941385.25</v>
      </c>
      <c r="L157" s="46">
        <f>SUMIF(DRE!$A:$A,'Base CF'!$B157,DRE!K:K)</f>
        <v>36457333.5</v>
      </c>
      <c r="M157" s="46">
        <f>SUMIF(DRE!$A:$A,'Base CF'!$B157,DRE!L:L)</f>
        <v>36320578.43</v>
      </c>
      <c r="N157" s="46">
        <f>SUMIF(DRE!$A:$A,'Base CF'!$B157,DRE!M:M)</f>
        <v>36342485.439999998</v>
      </c>
      <c r="O157" s="46">
        <f>SUMIF(DRE!$A:$A,'Base CF'!$B157,DRE!N:N)</f>
        <v>36127138.529999994</v>
      </c>
      <c r="P157" s="46">
        <f>SUMIF(DRE!$A:$A,'Base CF'!$B157,DRE!O:O)</f>
        <v>36461466.900000006</v>
      </c>
      <c r="Q157" s="46">
        <f>SUMIF(DRE!$A:$A,'Base CF'!$B157,DRE!P:P)</f>
        <v>36347015.82</v>
      </c>
      <c r="R157" s="46">
        <f>SUMIF(DRE!$A:$A,'Base CF'!$B157,DRE!Q:Q)</f>
        <v>36669184.020000003</v>
      </c>
      <c r="S157" s="46">
        <f>SUMIF(DRE!$A:$A,'Base CF'!$B157,DRE!R:R)</f>
        <v>36839486.780000001</v>
      </c>
      <c r="T157" s="46">
        <f>SUMIF(DRE!$A:$A,'Base CF'!$B157,DRE!S:S)</f>
        <v>36410040.829999998</v>
      </c>
      <c r="U157" s="46">
        <f>SUMIF(DRE!$A:$A,'Base CF'!$B157,DRE!T:T)</f>
        <v>38764818.780000001</v>
      </c>
      <c r="V157" s="46">
        <f>SUMIF(DRE!$A:$A,'Base CF'!$B157,DRE!U:U)</f>
        <v>38809234.159999996</v>
      </c>
      <c r="W157" s="46">
        <f>SUMIF(DRE!$A:$A,'Base CF'!$B157,DRE!V:V)</f>
        <v>39156345.089999996</v>
      </c>
      <c r="X157" s="46">
        <f>SUMIF(DRE!$A:$A,'Base CF'!$B157,DRE!W:W)</f>
        <v>38548596.5</v>
      </c>
      <c r="Y157" s="46">
        <f>SUMIF(DRE!$A:$A,'Base CF'!$B157,DRE!X:X)</f>
        <v>-250302600.15999997</v>
      </c>
      <c r="Z157" s="46">
        <f>SUMIF(DRE!$A:$A,'Base CF'!$B157,DRE!Y:Y)</f>
        <v>176274847.15000001</v>
      </c>
      <c r="AA157" s="46">
        <f>SUMIF(DRE!$A:$A,'Base CF'!$B157,DRE!Z:Z)</f>
        <v>10647429.68</v>
      </c>
      <c r="AB157" s="46">
        <f>SUMIF(DRE!$A:$A,'Base CF'!$B157,DRE!AA:AA)</f>
        <v>10820650.710000001</v>
      </c>
      <c r="AC157" s="46">
        <f>SUMIF(DRE!$A:$A,'Base CF'!$B157,DRE!AB:AB)</f>
        <v>10817488.559999999</v>
      </c>
      <c r="AD157" s="46">
        <f>SUMIF(DRE!$A:$A,'Base CF'!$B157,DRE!AC:AC)</f>
        <v>20876880.600000001</v>
      </c>
      <c r="AE157" s="46">
        <f>SUMIF(DRE!$A:$A,'Base CF'!$B157,DRE!AD:AD)</f>
        <v>13216886.76</v>
      </c>
      <c r="AF157" s="46">
        <f>SUMIF(DRE!$A:$A,'Base CF'!$B157,DRE!AE:AE)</f>
        <v>13004507.93</v>
      </c>
      <c r="AG157" s="46">
        <f>SUMIF(DRE!$A:$A,'Base CF'!$B157,DRE!AF:AF)</f>
        <v>13903662.189999999</v>
      </c>
      <c r="AH157" s="46">
        <f>SUMIF(DRE!$A:$A,'Base CF'!$B157,DRE!AG:AG)</f>
        <v>14048231.619999999</v>
      </c>
      <c r="AI157" s="46">
        <f>SUMIF(DRE!$A:$A,'Base CF'!$B157,DRE!AH:AH)</f>
        <v>13898124.389999999</v>
      </c>
      <c r="AJ157" s="46">
        <f>SUMIF(DRE!$A:$A,'Base CF'!$B157,DRE!AI:AI)</f>
        <v>13836389.790000001</v>
      </c>
      <c r="AK157" s="46">
        <f>SUMIF(DRE!$A:$A,'Base CF'!$B157,DRE!AJ:AJ)</f>
        <v>13731043.359999999</v>
      </c>
      <c r="AL157" s="46">
        <f>SUMIF(DRE!$A:$A,'Base CF'!$B157,DRE!AK:AK)</f>
        <v>13921706.4</v>
      </c>
      <c r="AM157" s="46">
        <f>SUMIF(DRE!$A:$A,'Base CF'!$B157,DRE!AL:AL)</f>
        <v>13792518.57</v>
      </c>
      <c r="AN157" s="46">
        <f>SUMIF(DRE!$A:$A,'Base CF'!$B157,DRE!AM:AM)</f>
        <v>13970338.060000001</v>
      </c>
      <c r="AO157" s="46">
        <f>SUMIF(DRE!$A:$A,'Base CF'!$B157,DRE!AN:AN)</f>
        <v>13612078.92</v>
      </c>
      <c r="AP157" s="46">
        <f>SUMIF(DRE!$A:$A,'Base CF'!$B157,DRE!AO:AO)</f>
        <v>13903133.939999999</v>
      </c>
      <c r="AQ157" s="46">
        <f>SUMIF(DRE!$A:$A,'Base CF'!$B157,DRE!AP:AP)</f>
        <v>13930041.529999999</v>
      </c>
      <c r="AR157" s="46">
        <f>SUMIF(DRE!$A:$A,'Base CF'!$B157,DRE!AQ:AQ)</f>
        <v>13854055.369999999</v>
      </c>
      <c r="AS157" s="46">
        <f>SUMIF(DRE!$A:$A,'Base CF'!$B157,DRE!AR:AR)</f>
        <v>15393567.26</v>
      </c>
      <c r="AT157" s="46">
        <f>SUMIF(DRE!$A:$A,'Base CF'!$B157,DRE!AS:AS)</f>
        <v>15412952.939999999</v>
      </c>
      <c r="AU157" s="46">
        <f>SUMIF(DRE!$A:$A,'Base CF'!$B157,DRE!AT:AT)</f>
        <v>15065767.25</v>
      </c>
      <c r="AV157" s="46">
        <f>SUMIF(DRE!$A:$A,'Base CF'!$B157,DRE!AU:AU)</f>
        <v>15189898.220000001</v>
      </c>
      <c r="AW157" s="46">
        <f>SUMIF(DRE!$A:$A,'Base CF'!$B157,DRE!AV:AV)</f>
        <v>15286558.050000001</v>
      </c>
      <c r="AX157" s="46">
        <f>SUMIF(DRE!$A:$A,'Base CF'!$B157,DRE!AW:AW)</f>
        <v>15404551.380000001</v>
      </c>
      <c r="AY157" s="46">
        <f>SUMIF(DRE!$A:$A,'Base CF'!$B157,DRE!AX:AX)</f>
        <v>15289676.539999999</v>
      </c>
      <c r="AZ157" s="46">
        <f>SUMIF(DRE!$A:$A,'Base CF'!$B157,DRE!AY:AY)</f>
        <v>15584336.390000001</v>
      </c>
      <c r="BA157" s="46">
        <f>SUMIF(DRE!$A:$A,'Base CF'!$B157,DRE!AZ:AZ)</f>
        <v>15698417.619999999</v>
      </c>
      <c r="BB157" s="46">
        <f>SUMIF(DRE!$A:$A,'Base CF'!$B157,DRE!BA:BA)</f>
        <v>15602624.59</v>
      </c>
      <c r="BC157" s="46">
        <f>SUMIF(DRE!$A:$A,'Base CF'!$B157,DRE!BB:BB)</f>
        <v>15318508.189999999</v>
      </c>
      <c r="BD157" s="46">
        <f>SUMIF(DRE!$A:$A,'Base CF'!$B157,DRE!BC:BC)</f>
        <v>15394993.640000001</v>
      </c>
      <c r="BE157" s="46">
        <f>SUMIF(DRE!$A:$A,'Base CF'!$B157,DRE!BD:BD)</f>
        <v>17646683.800000001</v>
      </c>
      <c r="BF157" s="46">
        <f>SUMIF(DRE!$A:$A,'Base CF'!$B157,DRE!BE:BE)</f>
        <v>17327115.579999998</v>
      </c>
      <c r="BG157" s="46">
        <f>SUMIF(DRE!$A:$A,'Base CF'!$B157,DRE!BF:BF)</f>
        <v>51275255.815520003</v>
      </c>
      <c r="BH157" s="46">
        <f>SUMIF(DRE!$A:$A,'Base CF'!$B157,DRE!BG:BG)</f>
        <v>51275255.815520003</v>
      </c>
      <c r="BI157" s="46">
        <f>SUMIF(DRE!$A:$A,'Base CF'!$B157,DRE!BH:BH)</f>
        <v>51275255.815520003</v>
      </c>
      <c r="BJ157" s="46">
        <f>SUMIF(DRE!$A:$A,'Base CF'!$B157,DRE!BI:BI)</f>
        <v>51275255.815520003</v>
      </c>
      <c r="BK157" s="46">
        <f>SUMIF(DRE!$A:$A,'Base CF'!$B157,DRE!BJ:BJ)</f>
        <v>51275255.815520003</v>
      </c>
      <c r="BL157" s="46">
        <f>SUMIF(DRE!$A:$A,'Base CF'!$B157,DRE!BK:BK)</f>
        <v>51275255.815520003</v>
      </c>
      <c r="BM157" s="46">
        <f>SUMIF(DRE!$A:$A,'Base CF'!$B157,DRE!BL:BL)</f>
        <v>51275255.815520003</v>
      </c>
      <c r="BN157" s="46">
        <f>SUMIF(DRE!$A:$A,'Base CF'!$B157,DRE!BM:BM)</f>
        <v>51275255.815520003</v>
      </c>
      <c r="BO157" s="46">
        <f>SUMIF(DRE!$A:$A,'Base CF'!$B157,DRE!BN:BN)</f>
        <v>51275255.815520003</v>
      </c>
      <c r="BP157" s="46">
        <f>SUMIF(DRE!$A:$A,'Base CF'!$B157,DRE!BO:BO)</f>
        <v>51275255.815520003</v>
      </c>
      <c r="BQ157" s="46">
        <f>SUMIF(DRE!$A:$A,'Base CF'!$B157,DRE!BP:BP)</f>
        <v>53479209.265286602</v>
      </c>
      <c r="BR157" s="46">
        <f>SUMIF(DRE!$A:$A,'Base CF'!$B157,DRE!BQ:BQ)</f>
        <v>53479209.265286602</v>
      </c>
      <c r="BS157" s="46">
        <f>SUMIF(DRE!$A:$A,'Base CF'!$B157,DRE!BR:BR)</f>
        <v>53479209.265286602</v>
      </c>
      <c r="BT157" s="46">
        <f>SUMIF(DRE!$A:$A,'Base CF'!$B157,DRE!BS:BS)</f>
        <v>53479209.265286602</v>
      </c>
      <c r="BU157" s="46">
        <f>SUMIF(DRE!$A:$A,'Base CF'!$B157,DRE!BT:BT)</f>
        <v>53479209.265286602</v>
      </c>
      <c r="BV157" s="46">
        <f>SUMIF(DRE!$A:$A,'Base CF'!$B157,DRE!BU:BU)</f>
        <v>53479209.265286602</v>
      </c>
      <c r="BW157" s="46">
        <f>SUMIF(DRE!$A:$A,'Base CF'!$B157,DRE!BV:BV)</f>
        <v>53479209.265286602</v>
      </c>
      <c r="BX157" s="46">
        <f>SUMIF(DRE!$A:$A,'Base CF'!$B157,DRE!BW:BW)</f>
        <v>53479209.265286602</v>
      </c>
      <c r="BY157" s="46">
        <f>SUMIF(DRE!$A:$A,'Base CF'!$B157,DRE!BX:BX)</f>
        <v>53479209.265286602</v>
      </c>
      <c r="BZ157" s="46">
        <f>SUMIF(DRE!$A:$A,'Base CF'!$B157,DRE!BY:BY)</f>
        <v>53479209.265286602</v>
      </c>
      <c r="CA157" s="46">
        <f>SUMIF(DRE!$A:$A,'Base CF'!$B157,DRE!BZ:BZ)</f>
        <v>53479209.265286602</v>
      </c>
      <c r="CB157" s="46">
        <f>SUMIF(DRE!$A:$A,'Base CF'!$B157,DRE!CA:CA)</f>
        <v>53479209.265286602</v>
      </c>
      <c r="CC157" s="46">
        <f>SUMIF(DRE!$A:$A,'Base CF'!$B157,DRE!CB:CB)</f>
        <v>55817015.115714602</v>
      </c>
      <c r="CD157" s="46">
        <f>SUMIF(DRE!$A:$A,'Base CF'!$B157,DRE!CC:CC)</f>
        <v>55817015.115714602</v>
      </c>
      <c r="CE157" s="46">
        <f>SUMIF(DRE!$A:$A,'Base CF'!$B157,DRE!CD:CD)</f>
        <v>55817015.115714602</v>
      </c>
      <c r="CF157" s="46">
        <f>SUMIF(DRE!$A:$A,'Base CF'!$B157,DRE!CE:CE)</f>
        <v>55817015.115714602</v>
      </c>
      <c r="CG157" s="46">
        <f>SUMIF(DRE!$A:$A,'Base CF'!$B157,DRE!CF:CF)</f>
        <v>55817015.115714602</v>
      </c>
      <c r="CH157" s="46">
        <f>SUMIF(DRE!$A:$A,'Base CF'!$B157,DRE!CG:CG)</f>
        <v>55817015.115714602</v>
      </c>
      <c r="CI157" s="46">
        <f>SUMIF(DRE!$A:$A,'Base CF'!$B157,DRE!CH:CH)</f>
        <v>55817015.115714602</v>
      </c>
      <c r="CJ157" s="46">
        <f>SUMIF(DRE!$A:$A,'Base CF'!$B157,DRE!CI:CI)</f>
        <v>55817015.115714602</v>
      </c>
      <c r="CK157" s="46">
        <f>SUMIF(DRE!$A:$A,'Base CF'!$B157,DRE!CJ:CJ)</f>
        <v>55817015.115714602</v>
      </c>
      <c r="CL157" s="46">
        <f>SUMIF(DRE!$A:$A,'Base CF'!$B157,DRE!CK:CK)</f>
        <v>55817015.115714602</v>
      </c>
      <c r="CM157" s="46">
        <f>SUMIF(DRE!$A:$A,'Base CF'!$B157,DRE!CL:CL)</f>
        <v>55817015.115714602</v>
      </c>
      <c r="CN157" s="46">
        <f>SUMIF(DRE!$A:$A,'Base CF'!$B157,DRE!CM:CM)</f>
        <v>55817015.115714602</v>
      </c>
      <c r="CO157" s="46">
        <f>SUMIF(DRE!$A:$A,'Base CF'!$B157,DRE!CN:CN)</f>
        <v>57933029.432805203</v>
      </c>
      <c r="CP157" s="46">
        <f>SUMIF(DRE!$A:$A,'Base CF'!$B157,DRE!CO:CO)</f>
        <v>57933029.432805203</v>
      </c>
      <c r="CQ157" s="46">
        <f>SUMIF(DRE!$A:$A,'Base CF'!$B157,DRE!CP:CP)</f>
        <v>57933029.432805203</v>
      </c>
      <c r="CR157" s="46">
        <f>SUMIF(DRE!$A:$A,'Base CF'!$B157,DRE!CQ:CQ)</f>
        <v>57933029.432805203</v>
      </c>
      <c r="CS157" s="46">
        <f>SUMIF(DRE!$A:$A,'Base CF'!$B157,DRE!CR:CR)</f>
        <v>57933029.432805203</v>
      </c>
      <c r="CT157" s="46">
        <f>SUMIF(DRE!$A:$A,'Base CF'!$B157,DRE!CS:CS)</f>
        <v>57933029.432805203</v>
      </c>
      <c r="CU157" s="46">
        <f>SUMIF(DRE!$A:$A,'Base CF'!$B157,DRE!CT:CT)</f>
        <v>57933029.432805203</v>
      </c>
      <c r="CV157" s="46">
        <f>SUMIF(DRE!$A:$A,'Base CF'!$B157,DRE!CU:CU)</f>
        <v>57933029.432805203</v>
      </c>
      <c r="CW157" s="46">
        <f>SUMIF(DRE!$A:$A,'Base CF'!$B157,DRE!CV:CV)</f>
        <v>57933029.432805203</v>
      </c>
      <c r="CX157" s="46">
        <f>SUMIF(DRE!$A:$A,'Base CF'!$B157,DRE!CW:CW)</f>
        <v>57933029.432805203</v>
      </c>
      <c r="CY157" s="46">
        <f>SUMIF(DRE!$A:$A,'Base CF'!$B157,DRE!CX:CX)</f>
        <v>57933029.432805203</v>
      </c>
      <c r="CZ157" s="46">
        <f>SUMIF(DRE!$A:$A,'Base CF'!$B157,DRE!CY:CY)</f>
        <v>57933029.432805203</v>
      </c>
      <c r="DA157" s="46">
        <f>SUMIF(DRE!$A:$A,'Base CF'!$B157,DRE!CZ:CZ)</f>
        <v>60137195.079092301</v>
      </c>
      <c r="DB157" s="46">
        <f>SUMIF(DRE!$A:$A,'Base CF'!$B157,DRE!DA:DA)</f>
        <v>60137195.079092301</v>
      </c>
      <c r="DC157" s="46">
        <f>SUMIF(DRE!$A:$A,'Base CF'!$B157,DRE!DB:DB)</f>
        <v>60137195.079092301</v>
      </c>
      <c r="DD157" s="46">
        <f>SUMIF(DRE!$A:$A,'Base CF'!$B157,DRE!DC:DC)</f>
        <v>60137195.079092301</v>
      </c>
      <c r="DE157" s="46">
        <f>SUMIF(DRE!$A:$A,'Base CF'!$B157,DRE!DD:DD)</f>
        <v>60137195.079092301</v>
      </c>
      <c r="DF157" s="46">
        <f>SUMIF(DRE!$A:$A,'Base CF'!$B157,DRE!DE:DE)</f>
        <v>60137195.079092301</v>
      </c>
    </row>
    <row r="158" spans="1:110" outlineLevel="1">
      <c r="B158" s="37" t="s">
        <v>1187</v>
      </c>
      <c r="C158" s="46">
        <f>SUMIF(DRE!$A:$A,'Base CF'!$B158,DRE!B:B)</f>
        <v>0</v>
      </c>
      <c r="D158" s="46">
        <f>SUMIF(DRE!$A:$A,'Base CF'!$B158,DRE!C:C)</f>
        <v>0</v>
      </c>
      <c r="E158" s="46">
        <f>SUMIF(DRE!$A:$A,'Base CF'!$B158,DRE!D:D)</f>
        <v>0</v>
      </c>
      <c r="F158" s="46">
        <f>SUMIF(DRE!$A:$A,'Base CF'!$B158,DRE!E:E)</f>
        <v>0</v>
      </c>
      <c r="G158" s="46">
        <f>SUMIF(DRE!$A:$A,'Base CF'!$B158,DRE!F:F)</f>
        <v>0</v>
      </c>
      <c r="H158" s="46">
        <f>SUMIF(DRE!$A:$A,'Base CF'!$B158,DRE!G:G)</f>
        <v>0</v>
      </c>
      <c r="I158" s="46">
        <f>SUMIF(DRE!$A:$A,'Base CF'!$B158,DRE!H:H)</f>
        <v>0</v>
      </c>
      <c r="J158" s="46">
        <f>SUMIF(DRE!$A:$A,'Base CF'!$B158,DRE!I:I)</f>
        <v>0</v>
      </c>
      <c r="K158" s="46">
        <f>SUMIF(DRE!$A:$A,'Base CF'!$B158,DRE!J:J)</f>
        <v>0</v>
      </c>
      <c r="L158" s="46">
        <f>SUMIF(DRE!$A:$A,'Base CF'!$B158,DRE!K:K)</f>
        <v>0</v>
      </c>
      <c r="M158" s="46">
        <f>SUMIF(DRE!$A:$A,'Base CF'!$B158,DRE!L:L)</f>
        <v>0</v>
      </c>
      <c r="N158" s="46">
        <f>SUMIF(DRE!$A:$A,'Base CF'!$B158,DRE!M:M)</f>
        <v>0</v>
      </c>
      <c r="O158" s="46">
        <f>SUMIF(DRE!$A:$A,'Base CF'!$B158,DRE!N:N)</f>
        <v>0</v>
      </c>
      <c r="P158" s="46">
        <f>SUMIF(DRE!$A:$A,'Base CF'!$B158,DRE!O:O)</f>
        <v>0</v>
      </c>
      <c r="Q158" s="46">
        <f>SUMIF(DRE!$A:$A,'Base CF'!$B158,DRE!P:P)</f>
        <v>0</v>
      </c>
      <c r="R158" s="46">
        <f>SUMIF(DRE!$A:$A,'Base CF'!$B158,DRE!Q:Q)</f>
        <v>0</v>
      </c>
      <c r="S158" s="46">
        <f>SUMIF(DRE!$A:$A,'Base CF'!$B158,DRE!R:R)</f>
        <v>0</v>
      </c>
      <c r="T158" s="46">
        <f>SUMIF(DRE!$A:$A,'Base CF'!$B158,DRE!S:S)</f>
        <v>0</v>
      </c>
      <c r="U158" s="46">
        <f>SUMIF(DRE!$A:$A,'Base CF'!$B158,DRE!T:T)</f>
        <v>0</v>
      </c>
      <c r="V158" s="46">
        <f>SUMIF(DRE!$A:$A,'Base CF'!$B158,DRE!U:U)</f>
        <v>0</v>
      </c>
      <c r="W158" s="46">
        <f>SUMIF(DRE!$A:$A,'Base CF'!$B158,DRE!V:V)</f>
        <v>0</v>
      </c>
      <c r="X158" s="46">
        <f>SUMIF(DRE!$A:$A,'Base CF'!$B158,DRE!W:W)</f>
        <v>0</v>
      </c>
      <c r="Y158" s="46">
        <f>SUMIF(DRE!$A:$A,'Base CF'!$B158,DRE!X:X)</f>
        <v>288938363.38999999</v>
      </c>
      <c r="Z158" s="46">
        <f>SUMIF(DRE!$A:$A,'Base CF'!$B158,DRE!Y:Y)</f>
        <v>-137632145.56999999</v>
      </c>
      <c r="AA158" s="46">
        <f>SUMIF(DRE!$A:$A,'Base CF'!$B158,DRE!Z:Z)</f>
        <v>27832619.780000001</v>
      </c>
      <c r="AB158" s="46">
        <f>SUMIF(DRE!$A:$A,'Base CF'!$B158,DRE!AA:AA)</f>
        <v>28285423.43</v>
      </c>
      <c r="AC158" s="46">
        <f>SUMIF(DRE!$A:$A,'Base CF'!$B158,DRE!AB:AB)</f>
        <v>28277157.490000002</v>
      </c>
      <c r="AD158" s="46">
        <f>SUMIF(DRE!$A:$A,'Base CF'!$B158,DRE!AC:AC)</f>
        <v>18180488.18</v>
      </c>
      <c r="AE158" s="46">
        <f>SUMIF(DRE!$A:$A,'Base CF'!$B158,DRE!AD:AD)</f>
        <v>25643922.219999999</v>
      </c>
      <c r="AF158" s="46">
        <f>SUMIF(DRE!$A:$A,'Base CF'!$B158,DRE!AE:AE)</f>
        <v>25643922.220000003</v>
      </c>
      <c r="AG158" s="46">
        <f>SUMIF(DRE!$A:$A,'Base CF'!$B158,DRE!AF:AF)</f>
        <v>26277846.420000002</v>
      </c>
      <c r="AH158" s="46">
        <f>SUMIF(DRE!$A:$A,'Base CF'!$B158,DRE!AG:AG)</f>
        <v>26277846.420000002</v>
      </c>
      <c r="AI158" s="46">
        <f>SUMIF(DRE!$A:$A,'Base CF'!$B158,DRE!AH:AH)</f>
        <v>26277846.420000002</v>
      </c>
      <c r="AJ158" s="46">
        <f>SUMIF(DRE!$A:$A,'Base CF'!$B158,DRE!AI:AI)</f>
        <v>26277846.420000002</v>
      </c>
      <c r="AK158" s="46">
        <f>SUMIF(DRE!$A:$A,'Base CF'!$B158,DRE!AJ:AJ)</f>
        <v>26277846.420000002</v>
      </c>
      <c r="AL158" s="46">
        <f>SUMIF(DRE!$A:$A,'Base CF'!$B158,DRE!AK:AK)</f>
        <v>26277846.420000002</v>
      </c>
      <c r="AM158" s="46">
        <f>SUMIF(DRE!$A:$A,'Base CF'!$B158,DRE!AL:AL)</f>
        <v>26277846.420000002</v>
      </c>
      <c r="AN158" s="46">
        <f>SUMIF(DRE!$A:$A,'Base CF'!$B158,DRE!AM:AM)</f>
        <v>26277846.420000002</v>
      </c>
      <c r="AO158" s="46">
        <f>SUMIF(DRE!$A:$A,'Base CF'!$B158,DRE!AN:AN)</f>
        <v>26277846.420000002</v>
      </c>
      <c r="AP158" s="46">
        <f>SUMIF(DRE!$A:$A,'Base CF'!$B158,DRE!AO:AO)</f>
        <v>26277846.420000002</v>
      </c>
      <c r="AQ158" s="46">
        <f>SUMIF(DRE!$A:$A,'Base CF'!$B158,DRE!AP:AP)</f>
        <v>26277846.420000002</v>
      </c>
      <c r="AR158" s="46">
        <f>SUMIF(DRE!$A:$A,'Base CF'!$B158,DRE!AQ:AQ)</f>
        <v>26277846.420000002</v>
      </c>
      <c r="AS158" s="46">
        <f>SUMIF(DRE!$A:$A,'Base CF'!$B158,DRE!AR:AR)</f>
        <v>29788896.34</v>
      </c>
      <c r="AT158" s="46">
        <f>SUMIF(DRE!$A:$A,'Base CF'!$B158,DRE!AS:AS)</f>
        <v>29788896.34</v>
      </c>
      <c r="AU158" s="46">
        <f>SUMIF(DRE!$A:$A,'Base CF'!$B158,DRE!AT:AT)</f>
        <v>29788896.34</v>
      </c>
      <c r="AV158" s="46">
        <f>SUMIF(DRE!$A:$A,'Base CF'!$B158,DRE!AU:AU)</f>
        <v>29788896.34</v>
      </c>
      <c r="AW158" s="46">
        <f>SUMIF(DRE!$A:$A,'Base CF'!$B158,DRE!AV:AV)</f>
        <v>29788896.34</v>
      </c>
      <c r="AX158" s="46">
        <f>SUMIF(DRE!$A:$A,'Base CF'!$B158,DRE!AW:AW)</f>
        <v>29788896.34</v>
      </c>
      <c r="AY158" s="46">
        <f>SUMIF(DRE!$A:$A,'Base CF'!$B158,DRE!AX:AX)</f>
        <v>29788896.34</v>
      </c>
      <c r="AZ158" s="46">
        <f>SUMIF(DRE!$A:$A,'Base CF'!$B158,DRE!AY:AY)</f>
        <v>29788896.34</v>
      </c>
      <c r="BA158" s="46">
        <f>SUMIF(DRE!$A:$A,'Base CF'!$B158,DRE!AZ:AZ)</f>
        <v>29788896.34</v>
      </c>
      <c r="BB158" s="46">
        <f>SUMIF(DRE!$A:$A,'Base CF'!$B158,DRE!BA:BA)</f>
        <v>29788896.34</v>
      </c>
      <c r="BC158" s="46">
        <f>SUMIF(DRE!$A:$A,'Base CF'!$B158,DRE!BB:BB)</f>
        <v>29788896.34</v>
      </c>
      <c r="BD158" s="46">
        <f>SUMIF(DRE!$A:$A,'Base CF'!$B158,DRE!BC:BC)</f>
        <v>29788896.34</v>
      </c>
      <c r="BE158" s="46">
        <f>SUMIF(DRE!$A:$A,'Base CF'!$B158,DRE!BD:BD)</f>
        <v>33240117.68</v>
      </c>
      <c r="BF158" s="46">
        <f>SUMIF(DRE!$A:$A,'Base CF'!$B158,DRE!BE:BE)</f>
        <v>33240117.68</v>
      </c>
      <c r="BG158" s="46">
        <f>SUMIF(DRE!$A:$A,'Base CF'!$B158,DRE!BF:BF)</f>
        <v>0</v>
      </c>
      <c r="BH158" s="46">
        <f>SUMIF(DRE!$A:$A,'Base CF'!$B158,DRE!BG:BG)</f>
        <v>0</v>
      </c>
      <c r="BI158" s="46">
        <f>SUMIF(DRE!$A:$A,'Base CF'!$B158,DRE!BH:BH)</f>
        <v>0</v>
      </c>
      <c r="BJ158" s="46">
        <f>SUMIF(DRE!$A:$A,'Base CF'!$B158,DRE!BI:BI)</f>
        <v>0</v>
      </c>
      <c r="BK158" s="46">
        <f>SUMIF(DRE!$A:$A,'Base CF'!$B158,DRE!BJ:BJ)</f>
        <v>0</v>
      </c>
      <c r="BL158" s="46">
        <f>SUMIF(DRE!$A:$A,'Base CF'!$B158,DRE!BK:BK)</f>
        <v>0</v>
      </c>
      <c r="BM158" s="46">
        <f>SUMIF(DRE!$A:$A,'Base CF'!$B158,DRE!BL:BL)</f>
        <v>0</v>
      </c>
      <c r="BN158" s="46">
        <f>SUMIF(DRE!$A:$A,'Base CF'!$B158,DRE!BM:BM)</f>
        <v>0</v>
      </c>
      <c r="BO158" s="46">
        <f>SUMIF(DRE!$A:$A,'Base CF'!$B158,DRE!BN:BN)</f>
        <v>0</v>
      </c>
      <c r="BP158" s="46">
        <f>SUMIF(DRE!$A:$A,'Base CF'!$B158,DRE!BO:BO)</f>
        <v>0</v>
      </c>
      <c r="BQ158" s="46">
        <f>SUMIF(DRE!$A:$A,'Base CF'!$B158,DRE!BP:BP)</f>
        <v>0</v>
      </c>
      <c r="BR158" s="46">
        <f>SUMIF(DRE!$A:$A,'Base CF'!$B158,DRE!BQ:BQ)</f>
        <v>0</v>
      </c>
      <c r="BS158" s="46">
        <f>SUMIF(DRE!$A:$A,'Base CF'!$B158,DRE!BR:BR)</f>
        <v>0</v>
      </c>
      <c r="BT158" s="46">
        <f>SUMIF(DRE!$A:$A,'Base CF'!$B158,DRE!BS:BS)</f>
        <v>0</v>
      </c>
      <c r="BU158" s="46">
        <f>SUMIF(DRE!$A:$A,'Base CF'!$B158,DRE!BT:BT)</f>
        <v>0</v>
      </c>
      <c r="BV158" s="46">
        <f>SUMIF(DRE!$A:$A,'Base CF'!$B158,DRE!BU:BU)</f>
        <v>0</v>
      </c>
      <c r="BW158" s="46">
        <f>SUMIF(DRE!$A:$A,'Base CF'!$B158,DRE!BV:BV)</f>
        <v>0</v>
      </c>
      <c r="BX158" s="46">
        <f>SUMIF(DRE!$A:$A,'Base CF'!$B158,DRE!BW:BW)</f>
        <v>0</v>
      </c>
      <c r="BY158" s="46">
        <f>SUMIF(DRE!$A:$A,'Base CF'!$B158,DRE!BX:BX)</f>
        <v>0</v>
      </c>
      <c r="BZ158" s="46">
        <f>SUMIF(DRE!$A:$A,'Base CF'!$B158,DRE!BY:BY)</f>
        <v>0</v>
      </c>
      <c r="CA158" s="46">
        <f>SUMIF(DRE!$A:$A,'Base CF'!$B158,DRE!BZ:BZ)</f>
        <v>0</v>
      </c>
      <c r="CB158" s="46">
        <f>SUMIF(DRE!$A:$A,'Base CF'!$B158,DRE!CA:CA)</f>
        <v>0</v>
      </c>
      <c r="CC158" s="46">
        <f>SUMIF(DRE!$A:$A,'Base CF'!$B158,DRE!CB:CB)</f>
        <v>0</v>
      </c>
      <c r="CD158" s="46">
        <f>SUMIF(DRE!$A:$A,'Base CF'!$B158,DRE!CC:CC)</f>
        <v>0</v>
      </c>
      <c r="CE158" s="46">
        <f>SUMIF(DRE!$A:$A,'Base CF'!$B158,DRE!CD:CD)</f>
        <v>0</v>
      </c>
      <c r="CF158" s="46">
        <f>SUMIF(DRE!$A:$A,'Base CF'!$B158,DRE!CE:CE)</f>
        <v>0</v>
      </c>
      <c r="CG158" s="46">
        <f>SUMIF(DRE!$A:$A,'Base CF'!$B158,DRE!CF:CF)</f>
        <v>0</v>
      </c>
      <c r="CH158" s="46">
        <f>SUMIF(DRE!$A:$A,'Base CF'!$B158,DRE!CG:CG)</f>
        <v>0</v>
      </c>
      <c r="CI158" s="46">
        <f>SUMIF(DRE!$A:$A,'Base CF'!$B158,DRE!CH:CH)</f>
        <v>0</v>
      </c>
      <c r="CJ158" s="46">
        <f>SUMIF(DRE!$A:$A,'Base CF'!$B158,DRE!CI:CI)</f>
        <v>0</v>
      </c>
      <c r="CK158" s="46">
        <f>SUMIF(DRE!$A:$A,'Base CF'!$B158,DRE!CJ:CJ)</f>
        <v>0</v>
      </c>
      <c r="CL158" s="46">
        <f>SUMIF(DRE!$A:$A,'Base CF'!$B158,DRE!CK:CK)</f>
        <v>0</v>
      </c>
      <c r="CM158" s="46">
        <f>SUMIF(DRE!$A:$A,'Base CF'!$B158,DRE!CL:CL)</f>
        <v>0</v>
      </c>
      <c r="CN158" s="46">
        <f>SUMIF(DRE!$A:$A,'Base CF'!$B158,DRE!CM:CM)</f>
        <v>0</v>
      </c>
      <c r="CO158" s="46">
        <f>SUMIF(DRE!$A:$A,'Base CF'!$B158,DRE!CN:CN)</f>
        <v>0</v>
      </c>
      <c r="CP158" s="46">
        <f>SUMIF(DRE!$A:$A,'Base CF'!$B158,DRE!CO:CO)</f>
        <v>0</v>
      </c>
      <c r="CQ158" s="46">
        <f>SUMIF(DRE!$A:$A,'Base CF'!$B158,DRE!CP:CP)</f>
        <v>0</v>
      </c>
      <c r="CR158" s="46">
        <f>SUMIF(DRE!$A:$A,'Base CF'!$B158,DRE!CQ:CQ)</f>
        <v>0</v>
      </c>
      <c r="CS158" s="46">
        <f>SUMIF(DRE!$A:$A,'Base CF'!$B158,DRE!CR:CR)</f>
        <v>0</v>
      </c>
      <c r="CT158" s="46">
        <f>SUMIF(DRE!$A:$A,'Base CF'!$B158,DRE!CS:CS)</f>
        <v>0</v>
      </c>
      <c r="CU158" s="46">
        <f>SUMIF(DRE!$A:$A,'Base CF'!$B158,DRE!CT:CT)</f>
        <v>0</v>
      </c>
      <c r="CV158" s="46">
        <f>SUMIF(DRE!$A:$A,'Base CF'!$B158,DRE!CU:CU)</f>
        <v>0</v>
      </c>
      <c r="CW158" s="46">
        <f>SUMIF(DRE!$A:$A,'Base CF'!$B158,DRE!CV:CV)</f>
        <v>0</v>
      </c>
      <c r="CX158" s="46">
        <f>SUMIF(DRE!$A:$A,'Base CF'!$B158,DRE!CW:CW)</f>
        <v>0</v>
      </c>
      <c r="CY158" s="46">
        <f>SUMIF(DRE!$A:$A,'Base CF'!$B158,DRE!CX:CX)</f>
        <v>0</v>
      </c>
      <c r="CZ158" s="46">
        <f>SUMIF(DRE!$A:$A,'Base CF'!$B158,DRE!CY:CY)</f>
        <v>0</v>
      </c>
      <c r="DA158" s="46">
        <f>SUMIF(DRE!$A:$A,'Base CF'!$B158,DRE!CZ:CZ)</f>
        <v>0</v>
      </c>
      <c r="DB158" s="46">
        <f>SUMIF(DRE!$A:$A,'Base CF'!$B158,DRE!DA:DA)</f>
        <v>0</v>
      </c>
      <c r="DC158" s="46">
        <f>SUMIF(DRE!$A:$A,'Base CF'!$B158,DRE!DB:DB)</f>
        <v>0</v>
      </c>
      <c r="DD158" s="46">
        <f>SUMIF(DRE!$A:$A,'Base CF'!$B158,DRE!DC:DC)</f>
        <v>0</v>
      </c>
      <c r="DE158" s="46">
        <f>SUMIF(DRE!$A:$A,'Base CF'!$B158,DRE!DD:DD)</f>
        <v>0</v>
      </c>
      <c r="DF158" s="46">
        <f>SUMIF(DRE!$A:$A,'Base CF'!$B158,DRE!DE:DE)</f>
        <v>0</v>
      </c>
    </row>
    <row r="159" spans="1:110" outlineLevel="1">
      <c r="B159" s="37" t="s">
        <v>1189</v>
      </c>
      <c r="C159" s="46">
        <f>SUMIF(DRE!$A:$A,'Base CF'!$B159,DRE!B:B)</f>
        <v>0</v>
      </c>
      <c r="D159" s="46">
        <f>SUMIF(DRE!$A:$A,'Base CF'!$B159,DRE!C:C)</f>
        <v>0</v>
      </c>
      <c r="E159" s="46">
        <f>SUMIF(DRE!$A:$A,'Base CF'!$B159,DRE!D:D)</f>
        <v>0</v>
      </c>
      <c r="F159" s="46">
        <f>SUMIF(DRE!$A:$A,'Base CF'!$B159,DRE!E:E)</f>
        <v>0</v>
      </c>
      <c r="G159" s="46">
        <f>SUMIF(DRE!$A:$A,'Base CF'!$B159,DRE!F:F)</f>
        <v>0</v>
      </c>
      <c r="H159" s="46">
        <f>SUMIF(DRE!$A:$A,'Base CF'!$B159,DRE!G:G)</f>
        <v>0</v>
      </c>
      <c r="I159" s="46">
        <f>SUMIF(DRE!$A:$A,'Base CF'!$B159,DRE!H:H)</f>
        <v>0</v>
      </c>
      <c r="J159" s="46">
        <f>SUMIF(DRE!$A:$A,'Base CF'!$B159,DRE!I:I)</f>
        <v>0</v>
      </c>
      <c r="K159" s="46">
        <f>SUMIF(DRE!$A:$A,'Base CF'!$B159,DRE!J:J)</f>
        <v>0</v>
      </c>
      <c r="L159" s="46">
        <f>SUMIF(DRE!$A:$A,'Base CF'!$B159,DRE!K:K)</f>
        <v>0</v>
      </c>
      <c r="M159" s="46">
        <f>SUMIF(DRE!$A:$A,'Base CF'!$B159,DRE!L:L)</f>
        <v>0</v>
      </c>
      <c r="N159" s="46">
        <f>SUMIF(DRE!$A:$A,'Base CF'!$B159,DRE!M:M)</f>
        <v>0</v>
      </c>
      <c r="O159" s="46">
        <f>SUMIF(DRE!$A:$A,'Base CF'!$B159,DRE!N:N)</f>
        <v>0</v>
      </c>
      <c r="P159" s="46">
        <f>SUMIF(DRE!$A:$A,'Base CF'!$B159,DRE!O:O)</f>
        <v>0</v>
      </c>
      <c r="Q159" s="46">
        <f>SUMIF(DRE!$A:$A,'Base CF'!$B159,DRE!P:P)</f>
        <v>0</v>
      </c>
      <c r="R159" s="46">
        <f>SUMIF(DRE!$A:$A,'Base CF'!$B159,DRE!Q:Q)</f>
        <v>0</v>
      </c>
      <c r="S159" s="46">
        <f>SUMIF(DRE!$A:$A,'Base CF'!$B159,DRE!R:R)</f>
        <v>0</v>
      </c>
      <c r="T159" s="46">
        <f>SUMIF(DRE!$A:$A,'Base CF'!$B159,DRE!S:S)</f>
        <v>0</v>
      </c>
      <c r="U159" s="46">
        <f>SUMIF(DRE!$A:$A,'Base CF'!$B159,DRE!T:T)</f>
        <v>0</v>
      </c>
      <c r="V159" s="46">
        <f>SUMIF(DRE!$A:$A,'Base CF'!$B159,DRE!U:U)</f>
        <v>0</v>
      </c>
      <c r="W159" s="46">
        <f>SUMIF(DRE!$A:$A,'Base CF'!$B159,DRE!V:V)</f>
        <v>0</v>
      </c>
      <c r="X159" s="46">
        <f>SUMIF(DRE!$A:$A,'Base CF'!$B159,DRE!W:W)</f>
        <v>0</v>
      </c>
      <c r="Y159" s="46">
        <f>SUMIF(DRE!$A:$A,'Base CF'!$B159,DRE!X:X)</f>
        <v>4038374.86</v>
      </c>
      <c r="Z159" s="46">
        <f>SUMIF(DRE!$A:$A,'Base CF'!$B159,DRE!Y:Y)</f>
        <v>-1916366.4100000011</v>
      </c>
      <c r="AA159" s="46">
        <f>SUMIF(DRE!$A:$A,'Base CF'!$B159,DRE!Z:Z)</f>
        <v>395285.12</v>
      </c>
      <c r="AB159" s="46">
        <f>SUMIF(DRE!$A:$A,'Base CF'!$B159,DRE!AA:AA)</f>
        <v>395949.74</v>
      </c>
      <c r="AC159" s="46">
        <f>SUMIF(DRE!$A:$A,'Base CF'!$B159,DRE!AB:AB)</f>
        <v>302709.74000000011</v>
      </c>
      <c r="AD159" s="46">
        <f>SUMIF(DRE!$A:$A,'Base CF'!$B159,DRE!AC:AC)</f>
        <v>364648.2</v>
      </c>
      <c r="AE159" s="46">
        <f>SUMIF(DRE!$A:$A,'Base CF'!$B159,DRE!AD:AD)</f>
        <v>364648.2</v>
      </c>
      <c r="AF159" s="46">
        <f>SUMIF(DRE!$A:$A,'Base CF'!$B159,DRE!AE:AE)</f>
        <v>364648.2</v>
      </c>
      <c r="AG159" s="46">
        <f>SUMIF(DRE!$A:$A,'Base CF'!$B159,DRE!AF:AF)</f>
        <v>364648.2</v>
      </c>
      <c r="AH159" s="46">
        <f>SUMIF(DRE!$A:$A,'Base CF'!$B159,DRE!AG:AG)</f>
        <v>660059.4</v>
      </c>
      <c r="AI159" s="46">
        <f>SUMIF(DRE!$A:$A,'Base CF'!$B159,DRE!AH:AH)</f>
        <v>660059.4</v>
      </c>
      <c r="AJ159" s="46">
        <f>SUMIF(DRE!$A:$A,'Base CF'!$B159,DRE!AI:AI)</f>
        <v>660059.4</v>
      </c>
      <c r="AK159" s="46">
        <f>SUMIF(DRE!$A:$A,'Base CF'!$B159,DRE!AJ:AJ)</f>
        <v>660059.4</v>
      </c>
      <c r="AL159" s="46">
        <f>SUMIF(DRE!$A:$A,'Base CF'!$B159,DRE!AK:AK)</f>
        <v>660059.4</v>
      </c>
      <c r="AM159" s="46">
        <f>SUMIF(DRE!$A:$A,'Base CF'!$B159,DRE!AL:AL)</f>
        <v>660059.4</v>
      </c>
      <c r="AN159" s="46">
        <f>SUMIF(DRE!$A:$A,'Base CF'!$B159,DRE!AM:AM)</f>
        <v>660059.4</v>
      </c>
      <c r="AO159" s="46">
        <f>SUMIF(DRE!$A:$A,'Base CF'!$B159,DRE!AN:AN)</f>
        <v>660059.4</v>
      </c>
      <c r="AP159" s="46">
        <f>SUMIF(DRE!$A:$A,'Base CF'!$B159,DRE!AO:AO)</f>
        <v>660059.4</v>
      </c>
      <c r="AQ159" s="46">
        <f>SUMIF(DRE!$A:$A,'Base CF'!$B159,DRE!AP:AP)</f>
        <v>660059.4</v>
      </c>
      <c r="AR159" s="46">
        <f>SUMIF(DRE!$A:$A,'Base CF'!$B159,DRE!AQ:AQ)</f>
        <v>660059.4</v>
      </c>
      <c r="AS159" s="46">
        <f>SUMIF(DRE!$A:$A,'Base CF'!$B159,DRE!AR:AR)</f>
        <v>660059.4</v>
      </c>
      <c r="AT159" s="46">
        <f>SUMIF(DRE!$A:$A,'Base CF'!$B159,DRE!AS:AS)</f>
        <v>687754.2</v>
      </c>
      <c r="AU159" s="46">
        <f>SUMIF(DRE!$A:$A,'Base CF'!$B159,DRE!AT:AT)</f>
        <v>687754.2</v>
      </c>
      <c r="AV159" s="46">
        <f>SUMIF(DRE!$A:$A,'Base CF'!$B159,DRE!AU:AU)</f>
        <v>687754.2</v>
      </c>
      <c r="AW159" s="46">
        <f>SUMIF(DRE!$A:$A,'Base CF'!$B159,DRE!AV:AV)</f>
        <v>687754.2</v>
      </c>
      <c r="AX159" s="46">
        <f>SUMIF(DRE!$A:$A,'Base CF'!$B159,DRE!AW:AW)</f>
        <v>687754.2</v>
      </c>
      <c r="AY159" s="46">
        <f>SUMIF(DRE!$A:$A,'Base CF'!$B159,DRE!AX:AX)</f>
        <v>687754.2</v>
      </c>
      <c r="AZ159" s="46">
        <f>SUMIF(DRE!$A:$A,'Base CF'!$B159,DRE!AY:AY)</f>
        <v>687754.2</v>
      </c>
      <c r="BA159" s="46">
        <f>SUMIF(DRE!$A:$A,'Base CF'!$B159,DRE!AZ:AZ)</f>
        <v>687754.2</v>
      </c>
      <c r="BB159" s="46">
        <f>SUMIF(DRE!$A:$A,'Base CF'!$B159,DRE!BA:BA)</f>
        <v>687754.2</v>
      </c>
      <c r="BC159" s="46">
        <f>SUMIF(DRE!$A:$A,'Base CF'!$B159,DRE!BB:BB)</f>
        <v>687754.2</v>
      </c>
      <c r="BD159" s="46">
        <f>SUMIF(DRE!$A:$A,'Base CF'!$B159,DRE!BC:BC)</f>
        <v>687754.2</v>
      </c>
      <c r="BE159" s="46">
        <f>SUMIF(DRE!$A:$A,'Base CF'!$B159,DRE!BD:BD)</f>
        <v>918544.2</v>
      </c>
      <c r="BF159" s="46">
        <f>SUMIF(DRE!$A:$A,'Base CF'!$B159,DRE!BE:BE)</f>
        <v>918544.2</v>
      </c>
      <c r="BG159" s="46">
        <f>SUMIF(DRE!$A:$A,'Base CF'!$B159,DRE!BF:BF)</f>
        <v>0</v>
      </c>
      <c r="BH159" s="46">
        <f>SUMIF(DRE!$A:$A,'Base CF'!$B159,DRE!BG:BG)</f>
        <v>0</v>
      </c>
      <c r="BI159" s="46">
        <f>SUMIF(DRE!$A:$A,'Base CF'!$B159,DRE!BH:BH)</f>
        <v>0</v>
      </c>
      <c r="BJ159" s="46">
        <f>SUMIF(DRE!$A:$A,'Base CF'!$B159,DRE!BI:BI)</f>
        <v>0</v>
      </c>
      <c r="BK159" s="46">
        <f>SUMIF(DRE!$A:$A,'Base CF'!$B159,DRE!BJ:BJ)</f>
        <v>0</v>
      </c>
      <c r="BL159" s="46">
        <f>SUMIF(DRE!$A:$A,'Base CF'!$B159,DRE!BK:BK)</f>
        <v>0</v>
      </c>
      <c r="BM159" s="46">
        <f>SUMIF(DRE!$A:$A,'Base CF'!$B159,DRE!BL:BL)</f>
        <v>0</v>
      </c>
      <c r="BN159" s="46">
        <f>SUMIF(DRE!$A:$A,'Base CF'!$B159,DRE!BM:BM)</f>
        <v>0</v>
      </c>
      <c r="BO159" s="46">
        <f>SUMIF(DRE!$A:$A,'Base CF'!$B159,DRE!BN:BN)</f>
        <v>0</v>
      </c>
      <c r="BP159" s="46">
        <f>SUMIF(DRE!$A:$A,'Base CF'!$B159,DRE!BO:BO)</f>
        <v>0</v>
      </c>
      <c r="BQ159" s="46">
        <f>SUMIF(DRE!$A:$A,'Base CF'!$B159,DRE!BP:BP)</f>
        <v>0</v>
      </c>
      <c r="BR159" s="46">
        <f>SUMIF(DRE!$A:$A,'Base CF'!$B159,DRE!BQ:BQ)</f>
        <v>0</v>
      </c>
      <c r="BS159" s="46">
        <f>SUMIF(DRE!$A:$A,'Base CF'!$B159,DRE!BR:BR)</f>
        <v>0</v>
      </c>
      <c r="BT159" s="46">
        <f>SUMIF(DRE!$A:$A,'Base CF'!$B159,DRE!BS:BS)</f>
        <v>0</v>
      </c>
      <c r="BU159" s="46">
        <f>SUMIF(DRE!$A:$A,'Base CF'!$B159,DRE!BT:BT)</f>
        <v>0</v>
      </c>
      <c r="BV159" s="46">
        <f>SUMIF(DRE!$A:$A,'Base CF'!$B159,DRE!BU:BU)</f>
        <v>0</v>
      </c>
      <c r="BW159" s="46">
        <f>SUMIF(DRE!$A:$A,'Base CF'!$B159,DRE!BV:BV)</f>
        <v>0</v>
      </c>
      <c r="BX159" s="46">
        <f>SUMIF(DRE!$A:$A,'Base CF'!$B159,DRE!BW:BW)</f>
        <v>0</v>
      </c>
      <c r="BY159" s="46">
        <f>SUMIF(DRE!$A:$A,'Base CF'!$B159,DRE!BX:BX)</f>
        <v>0</v>
      </c>
      <c r="BZ159" s="46">
        <f>SUMIF(DRE!$A:$A,'Base CF'!$B159,DRE!BY:BY)</f>
        <v>0</v>
      </c>
      <c r="CA159" s="46">
        <f>SUMIF(DRE!$A:$A,'Base CF'!$B159,DRE!BZ:BZ)</f>
        <v>0</v>
      </c>
      <c r="CB159" s="46">
        <f>SUMIF(DRE!$A:$A,'Base CF'!$B159,DRE!CA:CA)</f>
        <v>0</v>
      </c>
      <c r="CC159" s="46">
        <f>SUMIF(DRE!$A:$A,'Base CF'!$B159,DRE!CB:CB)</f>
        <v>0</v>
      </c>
      <c r="CD159" s="46">
        <f>SUMIF(DRE!$A:$A,'Base CF'!$B159,DRE!CC:CC)</f>
        <v>0</v>
      </c>
      <c r="CE159" s="46">
        <f>SUMIF(DRE!$A:$A,'Base CF'!$B159,DRE!CD:CD)</f>
        <v>0</v>
      </c>
      <c r="CF159" s="46">
        <f>SUMIF(DRE!$A:$A,'Base CF'!$B159,DRE!CE:CE)</f>
        <v>0</v>
      </c>
      <c r="CG159" s="46">
        <f>SUMIF(DRE!$A:$A,'Base CF'!$B159,DRE!CF:CF)</f>
        <v>0</v>
      </c>
      <c r="CH159" s="46">
        <f>SUMIF(DRE!$A:$A,'Base CF'!$B159,DRE!CG:CG)</f>
        <v>0</v>
      </c>
      <c r="CI159" s="46">
        <f>SUMIF(DRE!$A:$A,'Base CF'!$B159,DRE!CH:CH)</f>
        <v>0</v>
      </c>
      <c r="CJ159" s="46">
        <f>SUMIF(DRE!$A:$A,'Base CF'!$B159,DRE!CI:CI)</f>
        <v>0</v>
      </c>
      <c r="CK159" s="46">
        <f>SUMIF(DRE!$A:$A,'Base CF'!$B159,DRE!CJ:CJ)</f>
        <v>0</v>
      </c>
      <c r="CL159" s="46">
        <f>SUMIF(DRE!$A:$A,'Base CF'!$B159,DRE!CK:CK)</f>
        <v>0</v>
      </c>
      <c r="CM159" s="46">
        <f>SUMIF(DRE!$A:$A,'Base CF'!$B159,DRE!CL:CL)</f>
        <v>0</v>
      </c>
      <c r="CN159" s="46">
        <f>SUMIF(DRE!$A:$A,'Base CF'!$B159,DRE!CM:CM)</f>
        <v>0</v>
      </c>
      <c r="CO159" s="46">
        <f>SUMIF(DRE!$A:$A,'Base CF'!$B159,DRE!CN:CN)</f>
        <v>0</v>
      </c>
      <c r="CP159" s="46">
        <f>SUMIF(DRE!$A:$A,'Base CF'!$B159,DRE!CO:CO)</f>
        <v>0</v>
      </c>
      <c r="CQ159" s="46">
        <f>SUMIF(DRE!$A:$A,'Base CF'!$B159,DRE!CP:CP)</f>
        <v>0</v>
      </c>
      <c r="CR159" s="46">
        <f>SUMIF(DRE!$A:$A,'Base CF'!$B159,DRE!CQ:CQ)</f>
        <v>0</v>
      </c>
      <c r="CS159" s="46">
        <f>SUMIF(DRE!$A:$A,'Base CF'!$B159,DRE!CR:CR)</f>
        <v>0</v>
      </c>
      <c r="CT159" s="46">
        <f>SUMIF(DRE!$A:$A,'Base CF'!$B159,DRE!CS:CS)</f>
        <v>0</v>
      </c>
      <c r="CU159" s="46">
        <f>SUMIF(DRE!$A:$A,'Base CF'!$B159,DRE!CT:CT)</f>
        <v>0</v>
      </c>
      <c r="CV159" s="46">
        <f>SUMIF(DRE!$A:$A,'Base CF'!$B159,DRE!CU:CU)</f>
        <v>0</v>
      </c>
      <c r="CW159" s="46">
        <f>SUMIF(DRE!$A:$A,'Base CF'!$B159,DRE!CV:CV)</f>
        <v>0</v>
      </c>
      <c r="CX159" s="46">
        <f>SUMIF(DRE!$A:$A,'Base CF'!$B159,DRE!CW:CW)</f>
        <v>0</v>
      </c>
      <c r="CY159" s="46">
        <f>SUMIF(DRE!$A:$A,'Base CF'!$B159,DRE!CX:CX)</f>
        <v>0</v>
      </c>
      <c r="CZ159" s="46">
        <f>SUMIF(DRE!$A:$A,'Base CF'!$B159,DRE!CY:CY)</f>
        <v>0</v>
      </c>
      <c r="DA159" s="46">
        <f>SUMIF(DRE!$A:$A,'Base CF'!$B159,DRE!CZ:CZ)</f>
        <v>0</v>
      </c>
      <c r="DB159" s="46">
        <f>SUMIF(DRE!$A:$A,'Base CF'!$B159,DRE!DA:DA)</f>
        <v>0</v>
      </c>
      <c r="DC159" s="46">
        <f>SUMIF(DRE!$A:$A,'Base CF'!$B159,DRE!DB:DB)</f>
        <v>0</v>
      </c>
      <c r="DD159" s="46">
        <f>SUMIF(DRE!$A:$A,'Base CF'!$B159,DRE!DC:DC)</f>
        <v>0</v>
      </c>
      <c r="DE159" s="46">
        <f>SUMIF(DRE!$A:$A,'Base CF'!$B159,DRE!DD:DD)</f>
        <v>0</v>
      </c>
      <c r="DF159" s="46">
        <f>SUMIF(DRE!$A:$A,'Base CF'!$B159,DRE!DE:DE)</f>
        <v>0</v>
      </c>
    </row>
    <row r="160" spans="1:110" outlineLevel="1">
      <c r="B160" s="37" t="s">
        <v>1188</v>
      </c>
      <c r="C160" s="46">
        <f>SUMIF(DRE!$A:$A,'Base CF'!$B160,DRE!B:B)</f>
        <v>539759.54</v>
      </c>
      <c r="D160" s="46">
        <f>SUMIF(DRE!$A:$A,'Base CF'!$B160,DRE!C:C)</f>
        <v>536476.26</v>
      </c>
      <c r="E160" s="46">
        <f>SUMIF(DRE!$A:$A,'Base CF'!$B160,DRE!D:D)</f>
        <v>531830.63</v>
      </c>
      <c r="F160" s="46">
        <f>SUMIF(DRE!$A:$A,'Base CF'!$B160,DRE!E:E)</f>
        <v>536441.87</v>
      </c>
      <c r="G160" s="46">
        <f>SUMIF(DRE!$A:$A,'Base CF'!$B160,DRE!F:F)</f>
        <v>532169.48</v>
      </c>
      <c r="H160" s="46">
        <f>SUMIF(DRE!$A:$A,'Base CF'!$B160,DRE!G:G)</f>
        <v>527520</v>
      </c>
      <c r="I160" s="46">
        <f>SUMIF(DRE!$A:$A,'Base CF'!$B160,DRE!H:H)</f>
        <v>528911.87</v>
      </c>
      <c r="J160" s="46">
        <f>SUMIF(DRE!$A:$A,'Base CF'!$B160,DRE!I:I)</f>
        <v>505921.74</v>
      </c>
      <c r="K160" s="46">
        <f>SUMIF(DRE!$A:$A,'Base CF'!$B160,DRE!J:J)</f>
        <v>512495.31</v>
      </c>
      <c r="L160" s="46">
        <f>SUMIF(DRE!$A:$A,'Base CF'!$B160,DRE!K:K)</f>
        <v>552413.57999999996</v>
      </c>
      <c r="M160" s="46">
        <f>SUMIF(DRE!$A:$A,'Base CF'!$B160,DRE!L:L)</f>
        <v>551011.21</v>
      </c>
      <c r="N160" s="46">
        <f>SUMIF(DRE!$A:$A,'Base CF'!$B160,DRE!M:M)</f>
        <v>426531.23</v>
      </c>
      <c r="O160" s="46">
        <f>SUMIF(DRE!$A:$A,'Base CF'!$B160,DRE!N:N)</f>
        <v>515028.23</v>
      </c>
      <c r="P160" s="46">
        <f>SUMIF(DRE!$A:$A,'Base CF'!$B160,DRE!O:O)</f>
        <v>516292.97</v>
      </c>
      <c r="Q160" s="46">
        <f>SUMIF(DRE!$A:$A,'Base CF'!$B160,DRE!P:P)</f>
        <v>521583.43</v>
      </c>
      <c r="R160" s="46">
        <f>SUMIF(DRE!$A:$A,'Base CF'!$B160,DRE!Q:Q)</f>
        <v>503184.18</v>
      </c>
      <c r="S160" s="46">
        <f>SUMIF(DRE!$A:$A,'Base CF'!$B160,DRE!R:R)</f>
        <v>503550.97</v>
      </c>
      <c r="T160" s="46">
        <f>SUMIF(DRE!$A:$A,'Base CF'!$B160,DRE!S:S)</f>
        <v>509117.71</v>
      </c>
      <c r="U160" s="46">
        <f>SUMIF(DRE!$A:$A,'Base CF'!$B160,DRE!T:T)</f>
        <v>509385.86</v>
      </c>
      <c r="V160" s="46">
        <f>SUMIF(DRE!$A:$A,'Base CF'!$B160,DRE!U:U)</f>
        <v>547939.42000000004</v>
      </c>
      <c r="W160" s="46">
        <f>SUMIF(DRE!$A:$A,'Base CF'!$B160,DRE!V:V)</f>
        <v>622548.46</v>
      </c>
      <c r="X160" s="46">
        <f>SUMIF(DRE!$A:$A,'Base CF'!$B160,DRE!W:W)</f>
        <v>473629.27</v>
      </c>
      <c r="Y160" s="46">
        <f>SUMIF(DRE!$A:$A,'Base CF'!$B160,DRE!X:X)</f>
        <v>-3491528.34</v>
      </c>
      <c r="Z160" s="46">
        <f>SUMIF(DRE!$A:$A,'Base CF'!$B160,DRE!Y:Y)</f>
        <v>2461952.9200000009</v>
      </c>
      <c r="AA160" s="46">
        <f>SUMIF(DRE!$A:$A,'Base CF'!$B160,DRE!Z:Z)</f>
        <v>151217.19</v>
      </c>
      <c r="AB160" s="46">
        <f>SUMIF(DRE!$A:$A,'Base CF'!$B160,DRE!AA:AA)</f>
        <v>151471.44</v>
      </c>
      <c r="AC160" s="46">
        <f>SUMIF(DRE!$A:$A,'Base CF'!$B160,DRE!AB:AB)</f>
        <v>249177.11</v>
      </c>
      <c r="AD160" s="46">
        <f>SUMIF(DRE!$A:$A,'Base CF'!$B160,DRE!AC:AC)</f>
        <v>188469.23</v>
      </c>
      <c r="AE160" s="46">
        <f>SUMIF(DRE!$A:$A,'Base CF'!$B160,DRE!AD:AD)</f>
        <v>191302.71</v>
      </c>
      <c r="AF160" s="46">
        <f>SUMIF(DRE!$A:$A,'Base CF'!$B160,DRE!AE:AE)</f>
        <v>175731.47</v>
      </c>
      <c r="AG160" s="46">
        <f>SUMIF(DRE!$A:$A,'Base CF'!$B160,DRE!AF:AF)</f>
        <v>183521.85</v>
      </c>
      <c r="AH160" s="46">
        <f>SUMIF(DRE!$A:$A,'Base CF'!$B160,DRE!AG:AG)</f>
        <v>339455.13</v>
      </c>
      <c r="AI160" s="46">
        <f>SUMIF(DRE!$A:$A,'Base CF'!$B160,DRE!AH:AH)</f>
        <v>340409.56</v>
      </c>
      <c r="AJ160" s="46">
        <f>SUMIF(DRE!$A:$A,'Base CF'!$B160,DRE!AI:AI)</f>
        <v>340834.35</v>
      </c>
      <c r="AK160" s="46">
        <f>SUMIF(DRE!$A:$A,'Base CF'!$B160,DRE!AJ:AJ)</f>
        <v>345209.25</v>
      </c>
      <c r="AL160" s="46">
        <f>SUMIF(DRE!$A:$A,'Base CF'!$B160,DRE!AK:AK)</f>
        <v>333347.67</v>
      </c>
      <c r="AM160" s="46">
        <f>SUMIF(DRE!$A:$A,'Base CF'!$B160,DRE!AL:AL)</f>
        <v>320741.52</v>
      </c>
      <c r="AN160" s="46">
        <f>SUMIF(DRE!$A:$A,'Base CF'!$B160,DRE!AM:AM)</f>
        <v>328556.65999999997</v>
      </c>
      <c r="AO160" s="46">
        <f>SUMIF(DRE!$A:$A,'Base CF'!$B160,DRE!AN:AN)</f>
        <v>334290.48</v>
      </c>
      <c r="AP160" s="46">
        <f>SUMIF(DRE!$A:$A,'Base CF'!$B160,DRE!AO:AO)</f>
        <v>332929.23</v>
      </c>
      <c r="AQ160" s="46">
        <f>SUMIF(DRE!$A:$A,'Base CF'!$B160,DRE!AP:AP)</f>
        <v>346389.53</v>
      </c>
      <c r="AR160" s="46">
        <f>SUMIF(DRE!$A:$A,'Base CF'!$B160,DRE!AQ:AQ)</f>
        <v>330113.86</v>
      </c>
      <c r="AS160" s="46">
        <f>SUMIF(DRE!$A:$A,'Base CF'!$B160,DRE!AR:AR)</f>
        <v>329802.03000000003</v>
      </c>
      <c r="AT160" s="46">
        <f>SUMIF(DRE!$A:$A,'Base CF'!$B160,DRE!AS:AS)</f>
        <v>335476.38</v>
      </c>
      <c r="AU160" s="46">
        <f>SUMIF(DRE!$A:$A,'Base CF'!$B160,DRE!AT:AT)</f>
        <v>333031.25</v>
      </c>
      <c r="AV160" s="46">
        <f>SUMIF(DRE!$A:$A,'Base CF'!$B160,DRE!AU:AU)</f>
        <v>317264.21000000002</v>
      </c>
      <c r="AW160" s="46">
        <f>SUMIF(DRE!$A:$A,'Base CF'!$B160,DRE!AV:AV)</f>
        <v>318190.31</v>
      </c>
      <c r="AX160" s="46">
        <f>SUMIF(DRE!$A:$A,'Base CF'!$B160,DRE!AW:AW)</f>
        <v>337291.18</v>
      </c>
      <c r="AY160" s="46">
        <f>SUMIF(DRE!$A:$A,'Base CF'!$B160,DRE!AX:AX)</f>
        <v>342126.3</v>
      </c>
      <c r="AZ160" s="46">
        <f>SUMIF(DRE!$A:$A,'Base CF'!$B160,DRE!AY:AY)</f>
        <v>347879.83</v>
      </c>
      <c r="BA160" s="46">
        <f>SUMIF(DRE!$A:$A,'Base CF'!$B160,DRE!AZ:AZ)</f>
        <v>348753.88</v>
      </c>
      <c r="BB160" s="46">
        <f>SUMIF(DRE!$A:$A,'Base CF'!$B160,DRE!BA:BA)</f>
        <v>339649.34</v>
      </c>
      <c r="BC160" s="46">
        <f>SUMIF(DRE!$A:$A,'Base CF'!$B160,DRE!BB:BB)</f>
        <v>353256.61</v>
      </c>
      <c r="BD160" s="46">
        <f>SUMIF(DRE!$A:$A,'Base CF'!$B160,DRE!BC:BC)</f>
        <v>327860.84999999998</v>
      </c>
      <c r="BE160" s="46">
        <f>SUMIF(DRE!$A:$A,'Base CF'!$B160,DRE!BD:BD)</f>
        <v>108644.51</v>
      </c>
      <c r="BF160" s="46">
        <f>SUMIF(DRE!$A:$A,'Base CF'!$B160,DRE!BE:BE)</f>
        <v>463743.8</v>
      </c>
      <c r="BG160" s="46">
        <f>SUMIF(DRE!$A:$A,'Base CF'!$B160,DRE!BF:BF)</f>
        <v>1433585.0549999999</v>
      </c>
      <c r="BH160" s="46">
        <f>SUMIF(DRE!$A:$A,'Base CF'!$B160,DRE!BG:BG)</f>
        <v>1433585.0549999999</v>
      </c>
      <c r="BI160" s="46">
        <f>SUMIF(DRE!$A:$A,'Base CF'!$B160,DRE!BH:BH)</f>
        <v>1433585.0549999999</v>
      </c>
      <c r="BJ160" s="46">
        <f>SUMIF(DRE!$A:$A,'Base CF'!$B160,DRE!BI:BI)</f>
        <v>1433585.0549999999</v>
      </c>
      <c r="BK160" s="46">
        <f>SUMIF(DRE!$A:$A,'Base CF'!$B160,DRE!BJ:BJ)</f>
        <v>1433585.0549999999</v>
      </c>
      <c r="BL160" s="46">
        <f>SUMIF(DRE!$A:$A,'Base CF'!$B160,DRE!BK:BK)</f>
        <v>1433585.0549999999</v>
      </c>
      <c r="BM160" s="46">
        <f>SUMIF(DRE!$A:$A,'Base CF'!$B160,DRE!BL:BL)</f>
        <v>1433585.0549999999</v>
      </c>
      <c r="BN160" s="46">
        <f>SUMIF(DRE!$A:$A,'Base CF'!$B160,DRE!BM:BM)</f>
        <v>1433585.0549999999</v>
      </c>
      <c r="BO160" s="46">
        <f>SUMIF(DRE!$A:$A,'Base CF'!$B160,DRE!BN:BN)</f>
        <v>1433585.0549999999</v>
      </c>
      <c r="BP160" s="46">
        <f>SUMIF(DRE!$A:$A,'Base CF'!$B160,DRE!BO:BO)</f>
        <v>1433585.0549999999</v>
      </c>
      <c r="BQ160" s="46">
        <f>SUMIF(DRE!$A:$A,'Base CF'!$B160,DRE!BP:BP)</f>
        <v>1529637.655</v>
      </c>
      <c r="BR160" s="46">
        <f>SUMIF(DRE!$A:$A,'Base CF'!$B160,DRE!BQ:BQ)</f>
        <v>1529637.655</v>
      </c>
      <c r="BS160" s="46">
        <f>SUMIF(DRE!$A:$A,'Base CF'!$B160,DRE!BR:BR)</f>
        <v>1529637.655</v>
      </c>
      <c r="BT160" s="46">
        <f>SUMIF(DRE!$A:$A,'Base CF'!$B160,DRE!BS:BS)</f>
        <v>1529637.655</v>
      </c>
      <c r="BU160" s="46">
        <f>SUMIF(DRE!$A:$A,'Base CF'!$B160,DRE!BT:BT)</f>
        <v>1529637.655</v>
      </c>
      <c r="BV160" s="46">
        <f>SUMIF(DRE!$A:$A,'Base CF'!$B160,DRE!BU:BU)</f>
        <v>1529637.655</v>
      </c>
      <c r="BW160" s="46">
        <f>SUMIF(DRE!$A:$A,'Base CF'!$B160,DRE!BV:BV)</f>
        <v>1529637.655</v>
      </c>
      <c r="BX160" s="46">
        <f>SUMIF(DRE!$A:$A,'Base CF'!$B160,DRE!BW:BW)</f>
        <v>1529637.655</v>
      </c>
      <c r="BY160" s="46">
        <f>SUMIF(DRE!$A:$A,'Base CF'!$B160,DRE!BX:BX)</f>
        <v>1529637.655</v>
      </c>
      <c r="BZ160" s="46">
        <f>SUMIF(DRE!$A:$A,'Base CF'!$B160,DRE!BY:BY)</f>
        <v>1529637.655</v>
      </c>
      <c r="CA160" s="46">
        <f>SUMIF(DRE!$A:$A,'Base CF'!$B160,DRE!BZ:BZ)</f>
        <v>1529637.655</v>
      </c>
      <c r="CB160" s="46">
        <f>SUMIF(DRE!$A:$A,'Base CF'!$B160,DRE!CA:CA)</f>
        <v>1529637.655</v>
      </c>
      <c r="CC160" s="46">
        <f>SUMIF(DRE!$A:$A,'Base CF'!$B160,DRE!CB:CB)</f>
        <v>1605125.4592031999</v>
      </c>
      <c r="CD160" s="46">
        <f>SUMIF(DRE!$A:$A,'Base CF'!$B160,DRE!CC:CC)</f>
        <v>1605125.4592031999</v>
      </c>
      <c r="CE160" s="46">
        <f>SUMIF(DRE!$A:$A,'Base CF'!$B160,DRE!CD:CD)</f>
        <v>1605125.4592031999</v>
      </c>
      <c r="CF160" s="46">
        <f>SUMIF(DRE!$A:$A,'Base CF'!$B160,DRE!CE:CE)</f>
        <v>1605125.4592031999</v>
      </c>
      <c r="CG160" s="46">
        <f>SUMIF(DRE!$A:$A,'Base CF'!$B160,DRE!CF:CF)</f>
        <v>1605125.4592031999</v>
      </c>
      <c r="CH160" s="46">
        <f>SUMIF(DRE!$A:$A,'Base CF'!$B160,DRE!CG:CG)</f>
        <v>1605125.4592031999</v>
      </c>
      <c r="CI160" s="46">
        <f>SUMIF(DRE!$A:$A,'Base CF'!$B160,DRE!CH:CH)</f>
        <v>1605125.4592031999</v>
      </c>
      <c r="CJ160" s="46">
        <f>SUMIF(DRE!$A:$A,'Base CF'!$B160,DRE!CI:CI)</f>
        <v>1605125.4592031999</v>
      </c>
      <c r="CK160" s="46">
        <f>SUMIF(DRE!$A:$A,'Base CF'!$B160,DRE!CJ:CJ)</f>
        <v>1605125.4592031999</v>
      </c>
      <c r="CL160" s="46">
        <f>SUMIF(DRE!$A:$A,'Base CF'!$B160,DRE!CK:CK)</f>
        <v>1605125.4592031999</v>
      </c>
      <c r="CM160" s="46">
        <f>SUMIF(DRE!$A:$A,'Base CF'!$B160,DRE!CL:CL)</f>
        <v>1605125.4592031999</v>
      </c>
      <c r="CN160" s="46">
        <f>SUMIF(DRE!$A:$A,'Base CF'!$B160,DRE!CM:CM)</f>
        <v>1605125.4592031999</v>
      </c>
      <c r="CO160" s="46">
        <f>SUMIF(DRE!$A:$A,'Base CF'!$B160,DRE!CN:CN)</f>
        <v>1668662.5660083999</v>
      </c>
      <c r="CP160" s="46">
        <f>SUMIF(DRE!$A:$A,'Base CF'!$B160,DRE!CO:CO)</f>
        <v>1668662.5660083999</v>
      </c>
      <c r="CQ160" s="46">
        <f>SUMIF(DRE!$A:$A,'Base CF'!$B160,DRE!CP:CP)</f>
        <v>1668662.5660083999</v>
      </c>
      <c r="CR160" s="46">
        <f>SUMIF(DRE!$A:$A,'Base CF'!$B160,DRE!CQ:CQ)</f>
        <v>1668662.5660083999</v>
      </c>
      <c r="CS160" s="46">
        <f>SUMIF(DRE!$A:$A,'Base CF'!$B160,DRE!CR:CR)</f>
        <v>1668662.5660083999</v>
      </c>
      <c r="CT160" s="46">
        <f>SUMIF(DRE!$A:$A,'Base CF'!$B160,DRE!CS:CS)</f>
        <v>1668662.5660083999</v>
      </c>
      <c r="CU160" s="46">
        <f>SUMIF(DRE!$A:$A,'Base CF'!$B160,DRE!CT:CT)</f>
        <v>1668662.5660083999</v>
      </c>
      <c r="CV160" s="46">
        <f>SUMIF(DRE!$A:$A,'Base CF'!$B160,DRE!CU:CU)</f>
        <v>1668662.5660083999</v>
      </c>
      <c r="CW160" s="46">
        <f>SUMIF(DRE!$A:$A,'Base CF'!$B160,DRE!CV:CV)</f>
        <v>1668662.5660083999</v>
      </c>
      <c r="CX160" s="46">
        <f>SUMIF(DRE!$A:$A,'Base CF'!$B160,DRE!CW:CW)</f>
        <v>1668662.5660083999</v>
      </c>
      <c r="CY160" s="46">
        <f>SUMIF(DRE!$A:$A,'Base CF'!$B160,DRE!CX:CX)</f>
        <v>1668662.5660083999</v>
      </c>
      <c r="CZ160" s="46">
        <f>SUMIF(DRE!$A:$A,'Base CF'!$B160,DRE!CY:CY)</f>
        <v>1668662.5660083999</v>
      </c>
      <c r="DA160" s="46">
        <f>SUMIF(DRE!$A:$A,'Base CF'!$B160,DRE!CZ:CZ)</f>
        <v>1729898.7687584001</v>
      </c>
      <c r="DB160" s="46">
        <f>SUMIF(DRE!$A:$A,'Base CF'!$B160,DRE!DA:DA)</f>
        <v>1729898.7687584001</v>
      </c>
      <c r="DC160" s="46">
        <f>SUMIF(DRE!$A:$A,'Base CF'!$B160,DRE!DB:DB)</f>
        <v>1729898.7687584001</v>
      </c>
      <c r="DD160" s="46">
        <f>SUMIF(DRE!$A:$A,'Base CF'!$B160,DRE!DC:DC)</f>
        <v>1729898.7687584001</v>
      </c>
      <c r="DE160" s="46">
        <f>SUMIF(DRE!$A:$A,'Base CF'!$B160,DRE!DD:DD)</f>
        <v>1729898.7687584001</v>
      </c>
      <c r="DF160" s="46">
        <f>SUMIF(DRE!$A:$A,'Base CF'!$B160,DRE!DE:DE)</f>
        <v>1729898.7687584001</v>
      </c>
    </row>
    <row r="162" spans="1:110" s="199" customFormat="1" ht="15.5">
      <c r="A162" s="199" t="s">
        <v>659</v>
      </c>
      <c r="B162" s="200" t="str">
        <f>'RP (apres)'!B28</f>
        <v>CFUHR</v>
      </c>
      <c r="C162" s="201">
        <f t="shared" ref="C162:H162" si="100">SUM(C163:C164)</f>
        <v>8484686.870000001</v>
      </c>
      <c r="D162" s="201">
        <f t="shared" si="100"/>
        <v>8161434.5</v>
      </c>
      <c r="E162" s="201">
        <f t="shared" si="100"/>
        <v>9668145.1999999993</v>
      </c>
      <c r="F162" s="201">
        <f t="shared" si="100"/>
        <v>8528895.9499999993</v>
      </c>
      <c r="G162" s="201">
        <f t="shared" si="100"/>
        <v>8175842.2300000004</v>
      </c>
      <c r="H162" s="201">
        <f t="shared" si="100"/>
        <v>8121910.5099999998</v>
      </c>
      <c r="I162" s="201">
        <f t="shared" ref="I162" si="101">SUM(I163:I164)</f>
        <v>7831748.8799999999</v>
      </c>
      <c r="J162" s="201">
        <f t="shared" ref="J162" si="102">SUM(J163:J164)</f>
        <v>10176562.060000001</v>
      </c>
      <c r="K162" s="201">
        <f t="shared" ref="K162" si="103">SUM(K163:K164)</f>
        <v>7513466.1999999993</v>
      </c>
      <c r="L162" s="201">
        <f t="shared" ref="L162" si="104">SUM(L163:L164)</f>
        <v>8709002.8599999994</v>
      </c>
      <c r="M162" s="201">
        <f t="shared" ref="M162" si="105">SUM(M163:M164)</f>
        <v>9862954.6199999992</v>
      </c>
      <c r="N162" s="201">
        <f t="shared" ref="N162" si="106">SUM(N163:N164)</f>
        <v>9412879.3100000005</v>
      </c>
      <c r="O162" s="201">
        <f t="shared" ref="O162" si="107">SUM(O163:O164)</f>
        <v>10617827.42</v>
      </c>
      <c r="P162" s="201">
        <f t="shared" ref="P162" si="108">SUM(P163:P164)</f>
        <v>8622552.7300000004</v>
      </c>
      <c r="Q162" s="201">
        <f t="shared" ref="Q162" si="109">SUM(Q163:Q164)</f>
        <v>9267023.2699999996</v>
      </c>
      <c r="R162" s="201">
        <f t="shared" ref="R162" si="110">SUM(R163:R164)</f>
        <v>9326778.540000001</v>
      </c>
      <c r="S162" s="201">
        <f t="shared" ref="S162" si="111">SUM(S163:S164)</f>
        <v>8568956.9900000002</v>
      </c>
      <c r="T162" s="201">
        <f t="shared" ref="T162" si="112">SUM(T163:T164)</f>
        <v>7889319.29</v>
      </c>
      <c r="U162" s="201">
        <f t="shared" ref="U162" si="113">SUM(U163:U164)</f>
        <v>8451901.3399999999</v>
      </c>
      <c r="V162" s="201">
        <f t="shared" ref="V162" si="114">SUM(V163:V164)</f>
        <v>9240791.2599999998</v>
      </c>
      <c r="W162" s="201">
        <f t="shared" ref="W162" si="115">SUM(W163:W164)</f>
        <v>10343643.52</v>
      </c>
      <c r="X162" s="201">
        <f t="shared" ref="X162" si="116">SUM(X163:X164)</f>
        <v>10260623.57</v>
      </c>
      <c r="Y162" s="201">
        <f t="shared" ref="Y162" si="117">SUM(Y163:Y164)</f>
        <v>8723021.4400000051</v>
      </c>
      <c r="Z162" s="201">
        <f t="shared" ref="Z162" si="118">SUM(Z163:Z164)</f>
        <v>10193655.120000005</v>
      </c>
      <c r="AA162" s="201">
        <f t="shared" ref="AA162" si="119">SUM(AA163:AA164)</f>
        <v>10361572.439999999</v>
      </c>
      <c r="AB162" s="201">
        <f t="shared" ref="AB162" si="120">SUM(AB163:AB164)</f>
        <v>9955154.1999999993</v>
      </c>
      <c r="AC162" s="201">
        <f t="shared" ref="AC162" si="121">SUM(AC163:AC164)</f>
        <v>9809286.4299999997</v>
      </c>
      <c r="AD162" s="201">
        <f t="shared" ref="AD162" si="122">SUM(AD163:AD164)</f>
        <v>9572469.1700000018</v>
      </c>
      <c r="AE162" s="201">
        <f t="shared" ref="AE162" si="123">SUM(AE163:AE164)</f>
        <v>9105859.7100000009</v>
      </c>
      <c r="AF162" s="201">
        <f t="shared" ref="AF162" si="124">SUM(AF163:AF164)</f>
        <v>9011223.6699999999</v>
      </c>
      <c r="AG162" s="201">
        <f t="shared" ref="AG162" si="125">SUM(AG163:AG164)</f>
        <v>9369988.5399999991</v>
      </c>
      <c r="AH162" s="201">
        <f t="shared" ref="AH162" si="126">SUM(AH163:AH164)</f>
        <v>9705854.9800000004</v>
      </c>
      <c r="AI162" s="201">
        <f t="shared" ref="AI162" si="127">SUM(AI163:AI164)</f>
        <v>10979966.76</v>
      </c>
      <c r="AJ162" s="201">
        <f t="shared" ref="AJ162" si="128">SUM(AJ163:AJ164)</f>
        <v>11668212.210000001</v>
      </c>
      <c r="AK162" s="201">
        <f t="shared" ref="AK162" si="129">SUM(AK163:AK164)</f>
        <v>10113651</v>
      </c>
      <c r="AL162" s="201">
        <f t="shared" ref="AL162" si="130">SUM(AL163:AL164)</f>
        <v>9138943.0999999996</v>
      </c>
      <c r="AM162" s="201">
        <f t="shared" ref="AM162" si="131">SUM(AM163:AM164)</f>
        <v>7881944.0500000007</v>
      </c>
      <c r="AN162" s="201">
        <f t="shared" ref="AN162" si="132">SUM(AN163:AN164)</f>
        <v>7275233.1699999999</v>
      </c>
      <c r="AO162" s="201">
        <f t="shared" ref="AO162" si="133">SUM(AO163:AO164)</f>
        <v>7471296.1699999999</v>
      </c>
      <c r="AP162" s="201">
        <f t="shared" ref="AP162" si="134">SUM(AP163:AP164)</f>
        <v>7751494.0800000001</v>
      </c>
      <c r="AQ162" s="201">
        <f t="shared" ref="AQ162" si="135">SUM(AQ163:AQ164)</f>
        <v>7510318.9299999997</v>
      </c>
      <c r="AR162" s="201">
        <f t="shared" ref="AR162" si="136">SUM(AR163:AR164)</f>
        <v>5719110.0999999996</v>
      </c>
      <c r="AS162" s="201">
        <f t="shared" ref="AS162" si="137">SUM(AS163:AS164)</f>
        <v>4674291.62</v>
      </c>
      <c r="AT162" s="201">
        <f t="shared" ref="AT162" si="138">SUM(AT163:AT164)</f>
        <v>6139156.4699999997</v>
      </c>
      <c r="AU162" s="201">
        <f t="shared" ref="AU162" si="139">SUM(AU163:AU164)</f>
        <v>7594010.4900000002</v>
      </c>
      <c r="AV162" s="201">
        <f t="shared" ref="AV162" si="140">SUM(AV163:AV164)</f>
        <v>4877564.5</v>
      </c>
      <c r="AW162" s="201">
        <f t="shared" ref="AW162" si="141">SUM(AW163:AW164)</f>
        <v>6083569.6500000004</v>
      </c>
      <c r="AX162" s="201">
        <f t="shared" ref="AX162" si="142">SUM(AX163:AX164)</f>
        <v>6278322.29</v>
      </c>
      <c r="AY162" s="201">
        <f t="shared" ref="AY162" si="143">SUM(AY163:AY164)</f>
        <v>6582328.6799999997</v>
      </c>
      <c r="AZ162" s="201">
        <f t="shared" ref="AZ162" si="144">SUM(AZ163:AZ164)</f>
        <v>5760097.0499999998</v>
      </c>
      <c r="BA162" s="201">
        <f t="shared" ref="BA162" si="145">SUM(BA163:BA164)</f>
        <v>8979583.3100000005</v>
      </c>
      <c r="BB162" s="201">
        <f t="shared" ref="BB162" si="146">SUM(BB163:BB164)</f>
        <v>12522407.41</v>
      </c>
      <c r="BC162" s="201">
        <f t="shared" ref="BC162" si="147">SUM(BC163:BC164)</f>
        <v>1246201.4100000001</v>
      </c>
      <c r="BD162" s="201">
        <f t="shared" ref="BD162" si="148">SUM(BD163:BD164)</f>
        <v>6500990.5199999996</v>
      </c>
      <c r="BE162" s="201">
        <f t="shared" ref="BE162" si="149">SUM(BE163:BE164)</f>
        <v>6542204.46</v>
      </c>
      <c r="BF162" s="201">
        <f t="shared" ref="BF162" si="150">SUM(BF163:BF164)</f>
        <v>9139317.2400000002</v>
      </c>
      <c r="BG162" s="201">
        <f t="shared" ref="BG162" si="151">SUM(BG163:BG164)</f>
        <v>7532252.3871168997</v>
      </c>
      <c r="BH162" s="201">
        <f t="shared" ref="BH162" si="152">SUM(BH163:BH164)</f>
        <v>11225123.3983154</v>
      </c>
      <c r="BI162" s="201">
        <f t="shared" ref="BI162" si="153">SUM(BI163:BI164)</f>
        <v>12795963.9086251</v>
      </c>
      <c r="BJ162" s="201">
        <f t="shared" ref="BJ162" si="154">SUM(BJ163:BJ164)</f>
        <v>12758222.540824199</v>
      </c>
      <c r="BK162" s="201">
        <f t="shared" ref="BK162" si="155">SUM(BK163:BK164)</f>
        <v>12954966.877919</v>
      </c>
      <c r="BL162" s="201">
        <f t="shared" ref="BL162" si="156">SUM(BL163:BL164)</f>
        <v>9346551.8458209001</v>
      </c>
      <c r="BM162" s="201">
        <f t="shared" ref="BM162" si="157">SUM(BM163:BM164)</f>
        <v>9155264.5147951003</v>
      </c>
      <c r="BN162" s="201">
        <f t="shared" ref="BN162" si="158">SUM(BN163:BN164)</f>
        <v>10703993.1800691</v>
      </c>
      <c r="BO162" s="201">
        <f t="shared" ref="BO162" si="159">SUM(BO163:BO164)</f>
        <v>9797522.4480073992</v>
      </c>
      <c r="BP162" s="201">
        <f t="shared" ref="BP162" si="160">SUM(BP163:BP164)</f>
        <v>9660968.2417459004</v>
      </c>
      <c r="BQ162" s="201">
        <f t="shared" ref="BQ162" si="161">SUM(BQ163:BQ164)</f>
        <v>10001849.266604301</v>
      </c>
      <c r="BR162" s="201">
        <f t="shared" ref="BR162" si="162">SUM(BR163:BR164)</f>
        <v>9959208.2543672994</v>
      </c>
      <c r="BS162" s="201">
        <f t="shared" ref="BS162" si="163">SUM(BS163:BS164)</f>
        <v>9600182.7101325002</v>
      </c>
      <c r="BT162" s="201">
        <f t="shared" ref="BT162" si="164">SUM(BT163:BT164)</f>
        <v>9734621.2607949991</v>
      </c>
      <c r="BU162" s="201">
        <f t="shared" ref="BU162" si="165">SUM(BU163:BU164)</f>
        <v>9336346.5348400008</v>
      </c>
      <c r="BV162" s="201">
        <f t="shared" ref="BV162" si="166">SUM(BV163:BV164)</f>
        <v>16692178.321233399</v>
      </c>
      <c r="BW162" s="201">
        <f t="shared" ref="BW162" si="167">SUM(BW163:BW164)</f>
        <v>19887089.9165079</v>
      </c>
      <c r="BX162" s="201">
        <f t="shared" ref="BX162" si="168">SUM(BX163:BX164)</f>
        <v>14922343.608665099</v>
      </c>
      <c r="BY162" s="201">
        <f t="shared" ref="BY162" si="169">SUM(BY163:BY164)</f>
        <v>11683473.620579399</v>
      </c>
      <c r="BZ162" s="201">
        <f t="shared" ref="BZ162" si="170">SUM(BZ163:BZ164)</f>
        <v>11907810.486829599</v>
      </c>
      <c r="CA162" s="201">
        <f t="shared" ref="CA162" si="171">SUM(CA163:CA164)</f>
        <v>10595275.8708981</v>
      </c>
      <c r="CB162" s="201">
        <f t="shared" ref="CB162" si="172">SUM(CB163:CB164)</f>
        <v>10381048.154757001</v>
      </c>
      <c r="CC162" s="201">
        <f t="shared" ref="CC162" si="173">SUM(CC163:CC164)</f>
        <v>10741132.9936001</v>
      </c>
      <c r="CD162" s="201">
        <f t="shared" ref="CD162" si="174">SUM(CD163:CD164)</f>
        <v>11637560.374804201</v>
      </c>
      <c r="CE162" s="201">
        <f t="shared" ref="CE162" si="175">SUM(CE163:CE164)</f>
        <v>10403758.4398624</v>
      </c>
      <c r="CF162" s="201">
        <f t="shared" ref="CF162" si="176">SUM(CF163:CF164)</f>
        <v>11797579.6867634</v>
      </c>
      <c r="CG162" s="201">
        <f t="shared" ref="CG162" si="177">SUM(CG163:CG164)</f>
        <v>9699452.6792601999</v>
      </c>
      <c r="CH162" s="201">
        <f t="shared" ref="CH162:CS162" si="178">SUM(CH163:CH164)</f>
        <v>15975607.4282696</v>
      </c>
      <c r="CI162" s="201">
        <f t="shared" si="178"/>
        <v>17086413.818131398</v>
      </c>
      <c r="CJ162" s="201">
        <f t="shared" si="178"/>
        <v>13487359.4463962</v>
      </c>
      <c r="CK162" s="201">
        <f t="shared" si="178"/>
        <v>19341127.960106201</v>
      </c>
      <c r="CL162" s="201">
        <f t="shared" si="178"/>
        <v>13822216.864027999</v>
      </c>
      <c r="CM162" s="201">
        <f t="shared" si="178"/>
        <v>10799670.9532828</v>
      </c>
      <c r="CN162" s="201">
        <f t="shared" si="178"/>
        <v>10543895.5129393</v>
      </c>
      <c r="CO162" s="201">
        <f t="shared" si="178"/>
        <v>11068493.2498175</v>
      </c>
      <c r="CP162" s="201">
        <f t="shared" si="178"/>
        <v>11248332.237776</v>
      </c>
      <c r="CQ162" s="201">
        <f t="shared" si="178"/>
        <v>12776257.1676533</v>
      </c>
      <c r="CR162" s="201">
        <f t="shared" si="178"/>
        <v>14213665.7627092</v>
      </c>
      <c r="CS162" s="201">
        <f t="shared" si="178"/>
        <v>13082403.693561301</v>
      </c>
      <c r="CT162" s="201">
        <f t="shared" ref="CT162:DE162" si="179">SUM(CT163:CT164)</f>
        <v>15149217.417829599</v>
      </c>
      <c r="CU162" s="201">
        <f t="shared" si="179"/>
        <v>20705592.987264302</v>
      </c>
      <c r="CV162" s="201">
        <f t="shared" si="179"/>
        <v>14827185.9312608</v>
      </c>
      <c r="CW162" s="201">
        <f t="shared" si="179"/>
        <v>13375258.3478173</v>
      </c>
      <c r="CX162" s="201">
        <f t="shared" si="179"/>
        <v>12201880.338000599</v>
      </c>
      <c r="CY162" s="201">
        <f t="shared" si="179"/>
        <v>11522746.3448634</v>
      </c>
      <c r="CZ162" s="201">
        <f t="shared" si="179"/>
        <v>11270684.9361606</v>
      </c>
      <c r="DA162" s="201">
        <f t="shared" si="179"/>
        <v>13936047.629645299</v>
      </c>
      <c r="DB162" s="201">
        <f t="shared" si="179"/>
        <v>11532007.8008755</v>
      </c>
      <c r="DC162" s="201">
        <f t="shared" si="179"/>
        <v>14490470.081067599</v>
      </c>
      <c r="DD162" s="201">
        <f t="shared" si="179"/>
        <v>16392303.9511353</v>
      </c>
      <c r="DE162" s="201">
        <f t="shared" si="179"/>
        <v>14135482.533356899</v>
      </c>
      <c r="DF162" s="201">
        <f t="shared" ref="DF162" si="180">SUM(DF163:DF164)</f>
        <v>16292304.181480501</v>
      </c>
    </row>
    <row r="163" spans="1:110" outlineLevel="1">
      <c r="B163" s="37" t="s">
        <v>1190</v>
      </c>
      <c r="C163" s="46">
        <f>SUMIF(DRE!$A:$A,'Base CF'!$B163,DRE!B:B)</f>
        <v>8484686.870000001</v>
      </c>
      <c r="D163" s="46">
        <f>SUMIF(DRE!$A:$A,'Base CF'!$B163,DRE!C:C)</f>
        <v>8161434.5</v>
      </c>
      <c r="E163" s="46">
        <f>SUMIF(DRE!$A:$A,'Base CF'!$B163,DRE!D:D)</f>
        <v>9668145.1999999993</v>
      </c>
      <c r="F163" s="46">
        <f>SUMIF(DRE!$A:$A,'Base CF'!$B163,DRE!E:E)</f>
        <v>8528895.9499999993</v>
      </c>
      <c r="G163" s="46">
        <f>SUMIF(DRE!$A:$A,'Base CF'!$B163,DRE!F:F)</f>
        <v>8175842.2300000004</v>
      </c>
      <c r="H163" s="46">
        <f>SUMIF(DRE!$A:$A,'Base CF'!$B163,DRE!G:G)</f>
        <v>8121910.5099999998</v>
      </c>
      <c r="I163" s="46">
        <f>SUMIF(DRE!$A:$A,'Base CF'!$B163,DRE!H:H)</f>
        <v>7831748.8799999999</v>
      </c>
      <c r="J163" s="46">
        <f>SUMIF(DRE!$A:$A,'Base CF'!$B163,DRE!I:I)</f>
        <v>10176562.060000001</v>
      </c>
      <c r="K163" s="46">
        <f>SUMIF(DRE!$A:$A,'Base CF'!$B163,DRE!J:J)</f>
        <v>7513466.1999999993</v>
      </c>
      <c r="L163" s="46">
        <f>SUMIF(DRE!$A:$A,'Base CF'!$B163,DRE!K:K)</f>
        <v>8709002.8599999994</v>
      </c>
      <c r="M163" s="46">
        <f>SUMIF(DRE!$A:$A,'Base CF'!$B163,DRE!L:L)</f>
        <v>9862954.6199999992</v>
      </c>
      <c r="N163" s="46">
        <f>SUMIF(DRE!$A:$A,'Base CF'!$B163,DRE!M:M)</f>
        <v>9412879.3100000005</v>
      </c>
      <c r="O163" s="46">
        <f>SUMIF(DRE!$A:$A,'Base CF'!$B163,DRE!N:N)</f>
        <v>10617827.42</v>
      </c>
      <c r="P163" s="46">
        <f>SUMIF(DRE!$A:$A,'Base CF'!$B163,DRE!O:O)</f>
        <v>8622552.7300000004</v>
      </c>
      <c r="Q163" s="46">
        <f>SUMIF(DRE!$A:$A,'Base CF'!$B163,DRE!P:P)</f>
        <v>9267023.2699999996</v>
      </c>
      <c r="R163" s="46">
        <f>SUMIF(DRE!$A:$A,'Base CF'!$B163,DRE!Q:Q)</f>
        <v>9326778.540000001</v>
      </c>
      <c r="S163" s="46">
        <f>SUMIF(DRE!$A:$A,'Base CF'!$B163,DRE!R:R)</f>
        <v>8568956.9900000002</v>
      </c>
      <c r="T163" s="46">
        <f>SUMIF(DRE!$A:$A,'Base CF'!$B163,DRE!S:S)</f>
        <v>7889319.29</v>
      </c>
      <c r="U163" s="46">
        <f>SUMIF(DRE!$A:$A,'Base CF'!$B163,DRE!T:T)</f>
        <v>8451901.3399999999</v>
      </c>
      <c r="V163" s="46">
        <f>SUMIF(DRE!$A:$A,'Base CF'!$B163,DRE!U:U)</f>
        <v>9240791.2599999998</v>
      </c>
      <c r="W163" s="46">
        <f>SUMIF(DRE!$A:$A,'Base CF'!$B163,DRE!V:V)</f>
        <v>10343643.52</v>
      </c>
      <c r="X163" s="46">
        <f>SUMIF(DRE!$A:$A,'Base CF'!$B163,DRE!W:W)</f>
        <v>10260623.57</v>
      </c>
      <c r="Y163" s="46">
        <f>SUMIF(DRE!$A:$A,'Base CF'!$B163,DRE!X:X)</f>
        <v>-62195686.149999999</v>
      </c>
      <c r="Z163" s="46">
        <f>SUMIF(DRE!$A:$A,'Base CF'!$B163,DRE!Y:Y)</f>
        <v>47660534.420000002</v>
      </c>
      <c r="AA163" s="46">
        <f>SUMIF(DRE!$A:$A,'Base CF'!$B163,DRE!Z:Z)</f>
        <v>3108471.73</v>
      </c>
      <c r="AB163" s="46">
        <f>SUMIF(DRE!$A:$A,'Base CF'!$B163,DRE!AA:AA)</f>
        <v>2986546.2699999986</v>
      </c>
      <c r="AC163" s="46">
        <f>SUMIF(DRE!$A:$A,'Base CF'!$B163,DRE!AB:AB)</f>
        <v>2942785.93</v>
      </c>
      <c r="AD163" s="46">
        <f>SUMIF(DRE!$A:$A,'Base CF'!$B163,DRE!AC:AC)</f>
        <v>2871740.7500000009</v>
      </c>
      <c r="AE163" s="46">
        <f>SUMIF(DRE!$A:$A,'Base CF'!$B163,DRE!AD:AD)</f>
        <v>2731757.9099999992</v>
      </c>
      <c r="AF163" s="46">
        <f>SUMIF(DRE!$A:$A,'Base CF'!$B163,DRE!AE:AE)</f>
        <v>2703367.1099999994</v>
      </c>
      <c r="AG163" s="46">
        <f>SUMIF(DRE!$A:$A,'Base CF'!$B163,DRE!AF:AF)</f>
        <v>2810996.5700000003</v>
      </c>
      <c r="AH163" s="46">
        <f>SUMIF(DRE!$A:$A,'Base CF'!$B163,DRE!AG:AG)</f>
        <v>2911756.5</v>
      </c>
      <c r="AI163" s="46">
        <f>SUMIF(DRE!$A:$A,'Base CF'!$B163,DRE!AH:AH)</f>
        <v>3293990.03</v>
      </c>
      <c r="AJ163" s="46">
        <f>SUMIF(DRE!$A:$A,'Base CF'!$B163,DRE!AI:AI)</f>
        <v>3500463.66</v>
      </c>
      <c r="AK163" s="46">
        <f>SUMIF(DRE!$A:$A,'Base CF'!$B163,DRE!AJ:AJ)</f>
        <v>3034095.2999999989</v>
      </c>
      <c r="AL163" s="46">
        <f>SUMIF(DRE!$A:$A,'Base CF'!$B163,DRE!AK:AK)</f>
        <v>2741682.9299999997</v>
      </c>
      <c r="AM163" s="46">
        <f>SUMIF(DRE!$A:$A,'Base CF'!$B163,DRE!AL:AL)</f>
        <v>2364583.2200000002</v>
      </c>
      <c r="AN163" s="46">
        <f>SUMIF(DRE!$A:$A,'Base CF'!$B163,DRE!AM:AM)</f>
        <v>2132475.0699999998</v>
      </c>
      <c r="AO163" s="46">
        <f>SUMIF(DRE!$A:$A,'Base CF'!$B163,DRE!AN:AN)</f>
        <v>2241388.85</v>
      </c>
      <c r="AP163" s="46">
        <f>SUMIF(DRE!$A:$A,'Base CF'!$B163,DRE!AO:AO)</f>
        <v>2325448.2200000002</v>
      </c>
      <c r="AQ163" s="46">
        <f>SUMIF(DRE!$A:$A,'Base CF'!$B163,DRE!AP:AP)</f>
        <v>2253095.6800000002</v>
      </c>
      <c r="AR163" s="46">
        <f>SUMIF(DRE!$A:$A,'Base CF'!$B163,DRE!AQ:AQ)</f>
        <v>1715733.03</v>
      </c>
      <c r="AS163" s="46">
        <f>SUMIF(DRE!$A:$A,'Base CF'!$B163,DRE!AR:AR)</f>
        <v>1406259.7</v>
      </c>
      <c r="AT163" s="46">
        <f>SUMIF(DRE!$A:$A,'Base CF'!$B163,DRE!AS:AS)</f>
        <v>1844749.46</v>
      </c>
      <c r="AU163" s="46">
        <f>SUMIF(DRE!$A:$A,'Base CF'!$B163,DRE!AT:AT)</f>
        <v>2280697.2400000002</v>
      </c>
      <c r="AV163" s="46">
        <f>SUMIF(DRE!$A:$A,'Base CF'!$B163,DRE!AU:AU)</f>
        <v>1466506.79</v>
      </c>
      <c r="AW163" s="46">
        <f>SUMIF(DRE!$A:$A,'Base CF'!$B163,DRE!AV:AV)</f>
        <v>1829224.04</v>
      </c>
      <c r="AX163" s="46">
        <f>SUMIF(DRE!$A:$A,'Base CF'!$B163,DRE!AW:AW)</f>
        <v>1886020.21</v>
      </c>
      <c r="AY163" s="46">
        <f>SUMIF(DRE!$A:$A,'Base CF'!$B163,DRE!AX:AX)</f>
        <v>1977947.88</v>
      </c>
      <c r="AZ163" s="46">
        <f>SUMIF(DRE!$A:$A,'Base CF'!$B163,DRE!AY:AY)</f>
        <v>1724779.86</v>
      </c>
      <c r="BA163" s="46">
        <f>SUMIF(DRE!$A:$A,'Base CF'!$B163,DRE!AZ:AZ)</f>
        <v>2686643.24</v>
      </c>
      <c r="BB163" s="46">
        <f>SUMIF(DRE!$A:$A,'Base CF'!$B163,DRE!BA:BA)</f>
        <v>12522407.41</v>
      </c>
      <c r="BC163" s="46">
        <f>SUMIF(DRE!$A:$A,'Base CF'!$B163,DRE!BB:BB)</f>
        <v>-8403975.9499999993</v>
      </c>
      <c r="BD163" s="46">
        <f>SUMIF(DRE!$A:$A,'Base CF'!$B163,DRE!BC:BC)</f>
        <v>1950297.19</v>
      </c>
      <c r="BE163" s="46">
        <f>SUMIF(DRE!$A:$A,'Base CF'!$B163,DRE!BD:BD)</f>
        <v>1962661.36</v>
      </c>
      <c r="BF163" s="46">
        <f>SUMIF(DRE!$A:$A,'Base CF'!$B163,DRE!BE:BE)</f>
        <v>2741795.2</v>
      </c>
      <c r="BG163" s="46">
        <f>SUMIF(DRE!$A:$A,'Base CF'!$B163,DRE!BF:BF)</f>
        <v>7532252.3871168997</v>
      </c>
      <c r="BH163" s="46">
        <f>SUMIF(DRE!$A:$A,'Base CF'!$B163,DRE!BG:BG)</f>
        <v>11225123.3983154</v>
      </c>
      <c r="BI163" s="46">
        <f>SUMIF(DRE!$A:$A,'Base CF'!$B163,DRE!BH:BH)</f>
        <v>12795963.9086251</v>
      </c>
      <c r="BJ163" s="46">
        <f>SUMIF(DRE!$A:$A,'Base CF'!$B163,DRE!BI:BI)</f>
        <v>12758222.540824199</v>
      </c>
      <c r="BK163" s="46">
        <f>SUMIF(DRE!$A:$A,'Base CF'!$B163,DRE!BJ:BJ)</f>
        <v>12954966.877919</v>
      </c>
      <c r="BL163" s="46">
        <f>SUMIF(DRE!$A:$A,'Base CF'!$B163,DRE!BK:BK)</f>
        <v>9346551.8458209001</v>
      </c>
      <c r="BM163" s="46">
        <f>SUMIF(DRE!$A:$A,'Base CF'!$B163,DRE!BL:BL)</f>
        <v>9155264.5147951003</v>
      </c>
      <c r="BN163" s="46">
        <f>SUMIF(DRE!$A:$A,'Base CF'!$B163,DRE!BM:BM)</f>
        <v>10703993.1800691</v>
      </c>
      <c r="BO163" s="46">
        <f>SUMIF(DRE!$A:$A,'Base CF'!$B163,DRE!BN:BN)</f>
        <v>9797522.4480073992</v>
      </c>
      <c r="BP163" s="46">
        <f>SUMIF(DRE!$A:$A,'Base CF'!$B163,DRE!BO:BO)</f>
        <v>9660968.2417459004</v>
      </c>
      <c r="BQ163" s="46">
        <f>SUMIF(DRE!$A:$A,'Base CF'!$B163,DRE!BP:BP)</f>
        <v>10001849.266604301</v>
      </c>
      <c r="BR163" s="46">
        <f>SUMIF(DRE!$A:$A,'Base CF'!$B163,DRE!BQ:BQ)</f>
        <v>9959208.2543672994</v>
      </c>
      <c r="BS163" s="46">
        <f>SUMIF(DRE!$A:$A,'Base CF'!$B163,DRE!BR:BR)</f>
        <v>9600182.7101325002</v>
      </c>
      <c r="BT163" s="46">
        <f>SUMIF(DRE!$A:$A,'Base CF'!$B163,DRE!BS:BS)</f>
        <v>9734621.2607949991</v>
      </c>
      <c r="BU163" s="46">
        <f>SUMIF(DRE!$A:$A,'Base CF'!$B163,DRE!BT:BT)</f>
        <v>9336346.5348400008</v>
      </c>
      <c r="BV163" s="46">
        <f>SUMIF(DRE!$A:$A,'Base CF'!$B163,DRE!BU:BU)</f>
        <v>16692178.321233399</v>
      </c>
      <c r="BW163" s="46">
        <f>SUMIF(DRE!$A:$A,'Base CF'!$B163,DRE!BV:BV)</f>
        <v>19887089.9165079</v>
      </c>
      <c r="BX163" s="46">
        <f>SUMIF(DRE!$A:$A,'Base CF'!$B163,DRE!BW:BW)</f>
        <v>14922343.608665099</v>
      </c>
      <c r="BY163" s="46">
        <f>SUMIF(DRE!$A:$A,'Base CF'!$B163,DRE!BX:BX)</f>
        <v>11683473.620579399</v>
      </c>
      <c r="BZ163" s="46">
        <f>SUMIF(DRE!$A:$A,'Base CF'!$B163,DRE!BY:BY)</f>
        <v>11907810.486829599</v>
      </c>
      <c r="CA163" s="46">
        <f>SUMIF(DRE!$A:$A,'Base CF'!$B163,DRE!BZ:BZ)</f>
        <v>10595275.8708981</v>
      </c>
      <c r="CB163" s="46">
        <f>SUMIF(DRE!$A:$A,'Base CF'!$B163,DRE!CA:CA)</f>
        <v>10381048.154757001</v>
      </c>
      <c r="CC163" s="46">
        <f>SUMIF(DRE!$A:$A,'Base CF'!$B163,DRE!CB:CB)</f>
        <v>10741132.9936001</v>
      </c>
      <c r="CD163" s="46">
        <f>SUMIF(DRE!$A:$A,'Base CF'!$B163,DRE!CC:CC)</f>
        <v>11637560.374804201</v>
      </c>
      <c r="CE163" s="46">
        <f>SUMIF(DRE!$A:$A,'Base CF'!$B163,DRE!CD:CD)</f>
        <v>10403758.4398624</v>
      </c>
      <c r="CF163" s="46">
        <f>SUMIF(DRE!$A:$A,'Base CF'!$B163,DRE!CE:CE)</f>
        <v>11797579.6867634</v>
      </c>
      <c r="CG163" s="46">
        <f>SUMIF(DRE!$A:$A,'Base CF'!$B163,DRE!CF:CF)</f>
        <v>9699452.6792601999</v>
      </c>
      <c r="CH163" s="46">
        <f>SUMIF(DRE!$A:$A,'Base CF'!$B163,DRE!CG:CG)</f>
        <v>15975607.4282696</v>
      </c>
      <c r="CI163" s="46">
        <f>SUMIF(DRE!$A:$A,'Base CF'!$B163,DRE!CH:CH)</f>
        <v>17086413.818131398</v>
      </c>
      <c r="CJ163" s="46">
        <f>SUMIF(DRE!$A:$A,'Base CF'!$B163,DRE!CI:CI)</f>
        <v>13487359.4463962</v>
      </c>
      <c r="CK163" s="46">
        <f>SUMIF(DRE!$A:$A,'Base CF'!$B163,DRE!CJ:CJ)</f>
        <v>19341127.960106201</v>
      </c>
      <c r="CL163" s="46">
        <f>SUMIF(DRE!$A:$A,'Base CF'!$B163,DRE!CK:CK)</f>
        <v>13822216.864027999</v>
      </c>
      <c r="CM163" s="46">
        <f>SUMIF(DRE!$A:$A,'Base CF'!$B163,DRE!CL:CL)</f>
        <v>10799670.9532828</v>
      </c>
      <c r="CN163" s="46">
        <f>SUMIF(DRE!$A:$A,'Base CF'!$B163,DRE!CM:CM)</f>
        <v>10543895.5129393</v>
      </c>
      <c r="CO163" s="46">
        <f>SUMIF(DRE!$A:$A,'Base CF'!$B163,DRE!CN:CN)</f>
        <v>11068493.2498175</v>
      </c>
      <c r="CP163" s="46">
        <f>SUMIF(DRE!$A:$A,'Base CF'!$B163,DRE!CO:CO)</f>
        <v>11248332.237776</v>
      </c>
      <c r="CQ163" s="46">
        <f>SUMIF(DRE!$A:$A,'Base CF'!$B163,DRE!CP:CP)</f>
        <v>12776257.1676533</v>
      </c>
      <c r="CR163" s="46">
        <f>SUMIF(DRE!$A:$A,'Base CF'!$B163,DRE!CQ:CQ)</f>
        <v>14213665.7627092</v>
      </c>
      <c r="CS163" s="46">
        <f>SUMIF(DRE!$A:$A,'Base CF'!$B163,DRE!CR:CR)</f>
        <v>13082403.693561301</v>
      </c>
      <c r="CT163" s="46">
        <f>SUMIF(DRE!$A:$A,'Base CF'!$B163,DRE!CS:CS)</f>
        <v>15149217.417829599</v>
      </c>
      <c r="CU163" s="46">
        <f>SUMIF(DRE!$A:$A,'Base CF'!$B163,DRE!CT:CT)</f>
        <v>20705592.987264302</v>
      </c>
      <c r="CV163" s="46">
        <f>SUMIF(DRE!$A:$A,'Base CF'!$B163,DRE!CU:CU)</f>
        <v>14827185.9312608</v>
      </c>
      <c r="CW163" s="46">
        <f>SUMIF(DRE!$A:$A,'Base CF'!$B163,DRE!CV:CV)</f>
        <v>13375258.3478173</v>
      </c>
      <c r="CX163" s="46">
        <f>SUMIF(DRE!$A:$A,'Base CF'!$B163,DRE!CW:CW)</f>
        <v>12201880.338000599</v>
      </c>
      <c r="CY163" s="46">
        <f>SUMIF(DRE!$A:$A,'Base CF'!$B163,DRE!CX:CX)</f>
        <v>11522746.3448634</v>
      </c>
      <c r="CZ163" s="46">
        <f>SUMIF(DRE!$A:$A,'Base CF'!$B163,DRE!CY:CY)</f>
        <v>11270684.9361606</v>
      </c>
      <c r="DA163" s="46">
        <f>SUMIF(DRE!$A:$A,'Base CF'!$B163,DRE!CZ:CZ)</f>
        <v>13936047.629645299</v>
      </c>
      <c r="DB163" s="46">
        <f>SUMIF(DRE!$A:$A,'Base CF'!$B163,DRE!DA:DA)</f>
        <v>11532007.8008755</v>
      </c>
      <c r="DC163" s="46">
        <f>SUMIF(DRE!$A:$A,'Base CF'!$B163,DRE!DB:DB)</f>
        <v>14490470.081067599</v>
      </c>
      <c r="DD163" s="46">
        <f>SUMIF(DRE!$A:$A,'Base CF'!$B163,DRE!DC:DC)</f>
        <v>16392303.9511353</v>
      </c>
      <c r="DE163" s="46">
        <f>SUMIF(DRE!$A:$A,'Base CF'!$B163,DRE!DD:DD)</f>
        <v>14135482.533356899</v>
      </c>
      <c r="DF163" s="46">
        <f>SUMIF(DRE!$A:$A,'Base CF'!$B163,DRE!DE:DE)</f>
        <v>16292304.181480501</v>
      </c>
    </row>
    <row r="164" spans="1:110" outlineLevel="1">
      <c r="B164" s="37" t="s">
        <v>1191</v>
      </c>
      <c r="C164" s="46">
        <f>SUMIF(DRE!$A:$A,'Base CF'!$B164,DRE!B:B)</f>
        <v>0</v>
      </c>
      <c r="D164" s="46">
        <f>SUMIF(DRE!$A:$A,'Base CF'!$B164,DRE!C:C)</f>
        <v>0</v>
      </c>
      <c r="E164" s="46">
        <f>SUMIF(DRE!$A:$A,'Base CF'!$B164,DRE!D:D)</f>
        <v>0</v>
      </c>
      <c r="F164" s="46">
        <f>SUMIF(DRE!$A:$A,'Base CF'!$B164,DRE!E:E)</f>
        <v>0</v>
      </c>
      <c r="G164" s="46">
        <f>SUMIF(DRE!$A:$A,'Base CF'!$B164,DRE!F:F)</f>
        <v>0</v>
      </c>
      <c r="H164" s="46">
        <f>SUMIF(DRE!$A:$A,'Base CF'!$B164,DRE!G:G)</f>
        <v>0</v>
      </c>
      <c r="I164" s="46">
        <f>SUMIF(DRE!$A:$A,'Base CF'!$B164,DRE!H:H)</f>
        <v>0</v>
      </c>
      <c r="J164" s="46">
        <f>SUMIF(DRE!$A:$A,'Base CF'!$B164,DRE!I:I)</f>
        <v>0</v>
      </c>
      <c r="K164" s="46">
        <f>SUMIF(DRE!$A:$A,'Base CF'!$B164,DRE!J:J)</f>
        <v>0</v>
      </c>
      <c r="L164" s="46">
        <f>SUMIF(DRE!$A:$A,'Base CF'!$B164,DRE!K:K)</f>
        <v>0</v>
      </c>
      <c r="M164" s="46">
        <f>SUMIF(DRE!$A:$A,'Base CF'!$B164,DRE!L:L)</f>
        <v>0</v>
      </c>
      <c r="N164" s="46">
        <f>SUMIF(DRE!$A:$A,'Base CF'!$B164,DRE!M:M)</f>
        <v>0</v>
      </c>
      <c r="O164" s="46">
        <f>SUMIF(DRE!$A:$A,'Base CF'!$B164,DRE!N:N)</f>
        <v>0</v>
      </c>
      <c r="P164" s="46">
        <f>SUMIF(DRE!$A:$A,'Base CF'!$B164,DRE!O:O)</f>
        <v>0</v>
      </c>
      <c r="Q164" s="46">
        <f>SUMIF(DRE!$A:$A,'Base CF'!$B164,DRE!P:P)</f>
        <v>0</v>
      </c>
      <c r="R164" s="46">
        <f>SUMIF(DRE!$A:$A,'Base CF'!$B164,DRE!Q:Q)</f>
        <v>0</v>
      </c>
      <c r="S164" s="46">
        <f>SUMIF(DRE!$A:$A,'Base CF'!$B164,DRE!R:R)</f>
        <v>0</v>
      </c>
      <c r="T164" s="46">
        <f>SUMIF(DRE!$A:$A,'Base CF'!$B164,DRE!S:S)</f>
        <v>0</v>
      </c>
      <c r="U164" s="46">
        <f>SUMIF(DRE!$A:$A,'Base CF'!$B164,DRE!T:T)</f>
        <v>0</v>
      </c>
      <c r="V164" s="46">
        <f>SUMIF(DRE!$A:$A,'Base CF'!$B164,DRE!U:U)</f>
        <v>0</v>
      </c>
      <c r="W164" s="46">
        <f>SUMIF(DRE!$A:$A,'Base CF'!$B164,DRE!V:V)</f>
        <v>0</v>
      </c>
      <c r="X164" s="46">
        <f>SUMIF(DRE!$A:$A,'Base CF'!$B164,DRE!W:W)</f>
        <v>0</v>
      </c>
      <c r="Y164" s="46">
        <f>SUMIF(DRE!$A:$A,'Base CF'!$B164,DRE!X:X)</f>
        <v>70918707.590000004</v>
      </c>
      <c r="Z164" s="46">
        <f>SUMIF(DRE!$A:$A,'Base CF'!$B164,DRE!Y:Y)</f>
        <v>-37466879.299999997</v>
      </c>
      <c r="AA164" s="46">
        <f>SUMIF(DRE!$A:$A,'Base CF'!$B164,DRE!Z:Z)</f>
        <v>7253100.71</v>
      </c>
      <c r="AB164" s="46">
        <f>SUMIF(DRE!$A:$A,'Base CF'!$B164,DRE!AA:AA)</f>
        <v>6968607.9300000006</v>
      </c>
      <c r="AC164" s="46">
        <f>SUMIF(DRE!$A:$A,'Base CF'!$B164,DRE!AB:AB)</f>
        <v>6866500.5</v>
      </c>
      <c r="AD164" s="46">
        <f>SUMIF(DRE!$A:$A,'Base CF'!$B164,DRE!AC:AC)</f>
        <v>6700728.4199999999</v>
      </c>
      <c r="AE164" s="46">
        <f>SUMIF(DRE!$A:$A,'Base CF'!$B164,DRE!AD:AD)</f>
        <v>6374101.8000000007</v>
      </c>
      <c r="AF164" s="46">
        <f>SUMIF(DRE!$A:$A,'Base CF'!$B164,DRE!AE:AE)</f>
        <v>6307856.5600000005</v>
      </c>
      <c r="AG164" s="46">
        <f>SUMIF(DRE!$A:$A,'Base CF'!$B164,DRE!AF:AF)</f>
        <v>6558991.9699999997</v>
      </c>
      <c r="AH164" s="46">
        <f>SUMIF(DRE!$A:$A,'Base CF'!$B164,DRE!AG:AG)</f>
        <v>6794098.4800000004</v>
      </c>
      <c r="AI164" s="46">
        <f>SUMIF(DRE!$A:$A,'Base CF'!$B164,DRE!AH:AH)</f>
        <v>7685976.7300000004</v>
      </c>
      <c r="AJ164" s="46">
        <f>SUMIF(DRE!$A:$A,'Base CF'!$B164,DRE!AI:AI)</f>
        <v>8167748.5500000007</v>
      </c>
      <c r="AK164" s="46">
        <f>SUMIF(DRE!$A:$A,'Base CF'!$B164,DRE!AJ:AJ)</f>
        <v>7079555.7000000002</v>
      </c>
      <c r="AL164" s="46">
        <f>SUMIF(DRE!$A:$A,'Base CF'!$B164,DRE!AK:AK)</f>
        <v>6397260.1699999999</v>
      </c>
      <c r="AM164" s="46">
        <f>SUMIF(DRE!$A:$A,'Base CF'!$B164,DRE!AL:AL)</f>
        <v>5517360.8300000001</v>
      </c>
      <c r="AN164" s="46">
        <f>SUMIF(DRE!$A:$A,'Base CF'!$B164,DRE!AM:AM)</f>
        <v>5142758.0999999996</v>
      </c>
      <c r="AO164" s="46">
        <f>SUMIF(DRE!$A:$A,'Base CF'!$B164,DRE!AN:AN)</f>
        <v>5229907.32</v>
      </c>
      <c r="AP164" s="46">
        <f>SUMIF(DRE!$A:$A,'Base CF'!$B164,DRE!AO:AO)</f>
        <v>5426045.8600000003</v>
      </c>
      <c r="AQ164" s="46">
        <f>SUMIF(DRE!$A:$A,'Base CF'!$B164,DRE!AP:AP)</f>
        <v>5257223.25</v>
      </c>
      <c r="AR164" s="46">
        <f>SUMIF(DRE!$A:$A,'Base CF'!$B164,DRE!AQ:AQ)</f>
        <v>4003377.07</v>
      </c>
      <c r="AS164" s="46">
        <f>SUMIF(DRE!$A:$A,'Base CF'!$B164,DRE!AR:AR)</f>
        <v>3268031.92</v>
      </c>
      <c r="AT164" s="46">
        <f>SUMIF(DRE!$A:$A,'Base CF'!$B164,DRE!AS:AS)</f>
        <v>4294407.01</v>
      </c>
      <c r="AU164" s="46">
        <f>SUMIF(DRE!$A:$A,'Base CF'!$B164,DRE!AT:AT)</f>
        <v>5313313.25</v>
      </c>
      <c r="AV164" s="46">
        <f>SUMIF(DRE!$A:$A,'Base CF'!$B164,DRE!AU:AU)</f>
        <v>3411057.71</v>
      </c>
      <c r="AW164" s="46">
        <f>SUMIF(DRE!$A:$A,'Base CF'!$B164,DRE!AV:AV)</f>
        <v>4254345.6100000003</v>
      </c>
      <c r="AX164" s="46">
        <f>SUMIF(DRE!$A:$A,'Base CF'!$B164,DRE!AW:AW)</f>
        <v>4392302.08</v>
      </c>
      <c r="AY164" s="46">
        <f>SUMIF(DRE!$A:$A,'Base CF'!$B164,DRE!AX:AX)</f>
        <v>4604380.8</v>
      </c>
      <c r="AZ164" s="46">
        <f>SUMIF(DRE!$A:$A,'Base CF'!$B164,DRE!AY:AY)</f>
        <v>4035317.19</v>
      </c>
      <c r="BA164" s="46">
        <f>SUMIF(DRE!$A:$A,'Base CF'!$B164,DRE!AZ:AZ)</f>
        <v>6292940.0700000003</v>
      </c>
      <c r="BB164" s="46">
        <f>SUMIF(DRE!$A:$A,'Base CF'!$B164,DRE!BA:BA)</f>
        <v>0</v>
      </c>
      <c r="BC164" s="46">
        <f>SUMIF(DRE!$A:$A,'Base CF'!$B164,DRE!BB:BB)</f>
        <v>9650177.3599999994</v>
      </c>
      <c r="BD164" s="46">
        <f>SUMIF(DRE!$A:$A,'Base CF'!$B164,DRE!BC:BC)</f>
        <v>4550693.33</v>
      </c>
      <c r="BE164" s="46">
        <f>SUMIF(DRE!$A:$A,'Base CF'!$B164,DRE!BD:BD)</f>
        <v>4579543.0999999996</v>
      </c>
      <c r="BF164" s="46">
        <f>SUMIF(DRE!$A:$A,'Base CF'!$B164,DRE!BE:BE)</f>
        <v>6397522.04</v>
      </c>
      <c r="BG164" s="46">
        <f>SUMIF(DRE!$A:$A,'Base CF'!$B164,DRE!BF:BF)</f>
        <v>0</v>
      </c>
      <c r="BH164" s="46">
        <f>SUMIF(DRE!$A:$A,'Base CF'!$B164,DRE!BG:BG)</f>
        <v>0</v>
      </c>
      <c r="BI164" s="46">
        <f>SUMIF(DRE!$A:$A,'Base CF'!$B164,DRE!BH:BH)</f>
        <v>0</v>
      </c>
      <c r="BJ164" s="46">
        <f>SUMIF(DRE!$A:$A,'Base CF'!$B164,DRE!BI:BI)</f>
        <v>0</v>
      </c>
      <c r="BK164" s="46">
        <f>SUMIF(DRE!$A:$A,'Base CF'!$B164,DRE!BJ:BJ)</f>
        <v>0</v>
      </c>
      <c r="BL164" s="46">
        <f>SUMIF(DRE!$A:$A,'Base CF'!$B164,DRE!BK:BK)</f>
        <v>0</v>
      </c>
      <c r="BM164" s="46">
        <f>SUMIF(DRE!$A:$A,'Base CF'!$B164,DRE!BL:BL)</f>
        <v>0</v>
      </c>
      <c r="BN164" s="46">
        <f>SUMIF(DRE!$A:$A,'Base CF'!$B164,DRE!BM:BM)</f>
        <v>0</v>
      </c>
      <c r="BO164" s="46">
        <f>SUMIF(DRE!$A:$A,'Base CF'!$B164,DRE!BN:BN)</f>
        <v>0</v>
      </c>
      <c r="BP164" s="46">
        <f>SUMIF(DRE!$A:$A,'Base CF'!$B164,DRE!BO:BO)</f>
        <v>0</v>
      </c>
      <c r="BQ164" s="46">
        <f>SUMIF(DRE!$A:$A,'Base CF'!$B164,DRE!BP:BP)</f>
        <v>0</v>
      </c>
      <c r="BR164" s="46">
        <f>SUMIF(DRE!$A:$A,'Base CF'!$B164,DRE!BQ:BQ)</f>
        <v>0</v>
      </c>
      <c r="BS164" s="46">
        <f>SUMIF(DRE!$A:$A,'Base CF'!$B164,DRE!BR:BR)</f>
        <v>0</v>
      </c>
      <c r="BT164" s="46">
        <f>SUMIF(DRE!$A:$A,'Base CF'!$B164,DRE!BS:BS)</f>
        <v>0</v>
      </c>
      <c r="BU164" s="46">
        <f>SUMIF(DRE!$A:$A,'Base CF'!$B164,DRE!BT:BT)</f>
        <v>0</v>
      </c>
      <c r="BV164" s="46">
        <f>SUMIF(DRE!$A:$A,'Base CF'!$B164,DRE!BU:BU)</f>
        <v>0</v>
      </c>
      <c r="BW164" s="46">
        <f>SUMIF(DRE!$A:$A,'Base CF'!$B164,DRE!BV:BV)</f>
        <v>0</v>
      </c>
      <c r="BX164" s="46">
        <f>SUMIF(DRE!$A:$A,'Base CF'!$B164,DRE!BW:BW)</f>
        <v>0</v>
      </c>
      <c r="BY164" s="46">
        <f>SUMIF(DRE!$A:$A,'Base CF'!$B164,DRE!BX:BX)</f>
        <v>0</v>
      </c>
      <c r="BZ164" s="46">
        <f>SUMIF(DRE!$A:$A,'Base CF'!$B164,DRE!BY:BY)</f>
        <v>0</v>
      </c>
      <c r="CA164" s="46">
        <f>SUMIF(DRE!$A:$A,'Base CF'!$B164,DRE!BZ:BZ)</f>
        <v>0</v>
      </c>
      <c r="CB164" s="46">
        <f>SUMIF(DRE!$A:$A,'Base CF'!$B164,DRE!CA:CA)</f>
        <v>0</v>
      </c>
      <c r="CC164" s="46">
        <f>SUMIF(DRE!$A:$A,'Base CF'!$B164,DRE!CB:CB)</f>
        <v>0</v>
      </c>
      <c r="CD164" s="46">
        <f>SUMIF(DRE!$A:$A,'Base CF'!$B164,DRE!CC:CC)</f>
        <v>0</v>
      </c>
      <c r="CE164" s="46">
        <f>SUMIF(DRE!$A:$A,'Base CF'!$B164,DRE!CD:CD)</f>
        <v>0</v>
      </c>
      <c r="CF164" s="46">
        <f>SUMIF(DRE!$A:$A,'Base CF'!$B164,DRE!CE:CE)</f>
        <v>0</v>
      </c>
      <c r="CG164" s="46">
        <f>SUMIF(DRE!$A:$A,'Base CF'!$B164,DRE!CF:CF)</f>
        <v>0</v>
      </c>
      <c r="CH164" s="46">
        <f>SUMIF(DRE!$A:$A,'Base CF'!$B164,DRE!CG:CG)</f>
        <v>0</v>
      </c>
      <c r="CI164" s="46">
        <f>SUMIF(DRE!$A:$A,'Base CF'!$B164,DRE!CH:CH)</f>
        <v>0</v>
      </c>
      <c r="CJ164" s="46">
        <f>SUMIF(DRE!$A:$A,'Base CF'!$B164,DRE!CI:CI)</f>
        <v>0</v>
      </c>
      <c r="CK164" s="46">
        <f>SUMIF(DRE!$A:$A,'Base CF'!$B164,DRE!CJ:CJ)</f>
        <v>0</v>
      </c>
      <c r="CL164" s="46">
        <f>SUMIF(DRE!$A:$A,'Base CF'!$B164,DRE!CK:CK)</f>
        <v>0</v>
      </c>
      <c r="CM164" s="46">
        <f>SUMIF(DRE!$A:$A,'Base CF'!$B164,DRE!CL:CL)</f>
        <v>0</v>
      </c>
      <c r="CN164" s="46">
        <f>SUMIF(DRE!$A:$A,'Base CF'!$B164,DRE!CM:CM)</f>
        <v>0</v>
      </c>
      <c r="CO164" s="46">
        <f>SUMIF(DRE!$A:$A,'Base CF'!$B164,DRE!CN:CN)</f>
        <v>0</v>
      </c>
      <c r="CP164" s="46">
        <f>SUMIF(DRE!$A:$A,'Base CF'!$B164,DRE!CO:CO)</f>
        <v>0</v>
      </c>
      <c r="CQ164" s="46">
        <f>SUMIF(DRE!$A:$A,'Base CF'!$B164,DRE!CP:CP)</f>
        <v>0</v>
      </c>
      <c r="CR164" s="46">
        <f>SUMIF(DRE!$A:$A,'Base CF'!$B164,DRE!CQ:CQ)</f>
        <v>0</v>
      </c>
      <c r="CS164" s="46">
        <f>SUMIF(DRE!$A:$A,'Base CF'!$B164,DRE!CR:CR)</f>
        <v>0</v>
      </c>
      <c r="CT164" s="46">
        <f>SUMIF(DRE!$A:$A,'Base CF'!$B164,DRE!CS:CS)</f>
        <v>0</v>
      </c>
      <c r="CU164" s="46">
        <f>SUMIF(DRE!$A:$A,'Base CF'!$B164,DRE!CT:CT)</f>
        <v>0</v>
      </c>
      <c r="CV164" s="46">
        <f>SUMIF(DRE!$A:$A,'Base CF'!$B164,DRE!CU:CU)</f>
        <v>0</v>
      </c>
      <c r="CW164" s="46">
        <f>SUMIF(DRE!$A:$A,'Base CF'!$B164,DRE!CV:CV)</f>
        <v>0</v>
      </c>
      <c r="CX164" s="46">
        <f>SUMIF(DRE!$A:$A,'Base CF'!$B164,DRE!CW:CW)</f>
        <v>0</v>
      </c>
      <c r="CY164" s="46">
        <f>SUMIF(DRE!$A:$A,'Base CF'!$B164,DRE!CX:CX)</f>
        <v>0</v>
      </c>
      <c r="CZ164" s="46">
        <f>SUMIF(DRE!$A:$A,'Base CF'!$B164,DRE!CY:CY)</f>
        <v>0</v>
      </c>
      <c r="DA164" s="46">
        <f>SUMIF(DRE!$A:$A,'Base CF'!$B164,DRE!CZ:CZ)</f>
        <v>0</v>
      </c>
      <c r="DB164" s="46">
        <f>SUMIF(DRE!$A:$A,'Base CF'!$B164,DRE!DA:DA)</f>
        <v>0</v>
      </c>
      <c r="DC164" s="46">
        <f>SUMIF(DRE!$A:$A,'Base CF'!$B164,DRE!DB:DB)</f>
        <v>0</v>
      </c>
      <c r="DD164" s="46">
        <f>SUMIF(DRE!$A:$A,'Base CF'!$B164,DRE!DC:DC)</f>
        <v>0</v>
      </c>
      <c r="DE164" s="46">
        <f>SUMIF(DRE!$A:$A,'Base CF'!$B164,DRE!DD:DD)</f>
        <v>0</v>
      </c>
      <c r="DF164" s="46">
        <f>SUMIF(DRE!$A:$A,'Base CF'!$B164,DRE!DE:DE)</f>
        <v>0</v>
      </c>
    </row>
    <row r="166" spans="1:110" s="40" customFormat="1" ht="15.5">
      <c r="B166" s="39" t="str">
        <f>'RP (apres)'!B29</f>
        <v>UBP</v>
      </c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4"/>
      <c r="BI166" s="44"/>
      <c r="BJ166" s="44"/>
      <c r="BK166" s="44"/>
      <c r="BL166" s="44"/>
      <c r="BM166" s="44"/>
      <c r="BN166" s="44"/>
      <c r="BO166" s="44"/>
      <c r="BP166" s="44"/>
      <c r="BQ166" s="44"/>
      <c r="BR166" s="44"/>
      <c r="BS166" s="44"/>
      <c r="BT166" s="44"/>
      <c r="BU166" s="44"/>
      <c r="BV166" s="44"/>
      <c r="BW166" s="44"/>
      <c r="BX166" s="44"/>
      <c r="BY166" s="44"/>
      <c r="BZ166" s="44"/>
      <c r="CA166" s="44"/>
      <c r="CB166" s="44"/>
      <c r="CC166" s="44"/>
      <c r="CD166" s="44"/>
      <c r="CE166" s="44"/>
      <c r="CF166" s="44"/>
      <c r="CG166" s="44"/>
      <c r="CH166" s="44"/>
      <c r="CI166" s="44"/>
      <c r="CJ166" s="44"/>
      <c r="CK166" s="44"/>
      <c r="CL166" s="44"/>
      <c r="CM166" s="44"/>
      <c r="CN166" s="44"/>
      <c r="CO166" s="44"/>
      <c r="CP166" s="44"/>
      <c r="CQ166" s="44"/>
      <c r="CR166" s="44"/>
      <c r="CS166" s="44"/>
      <c r="CT166" s="44"/>
      <c r="CU166" s="44"/>
      <c r="CV166" s="44"/>
      <c r="CW166" s="44"/>
      <c r="CX166" s="44"/>
      <c r="CY166" s="44"/>
      <c r="CZ166" s="44"/>
      <c r="DA166" s="44"/>
      <c r="DB166" s="44"/>
      <c r="DC166" s="44"/>
      <c r="DD166" s="44"/>
      <c r="DE166" s="44"/>
      <c r="DF166" s="44"/>
    </row>
    <row r="167" spans="1:110">
      <c r="B167" s="42" t="s">
        <v>651</v>
      </c>
    </row>
    <row r="169" spans="1:110" s="199" customFormat="1" ht="15.5">
      <c r="A169" s="199" t="s">
        <v>659</v>
      </c>
      <c r="B169" s="200" t="str">
        <f>'RP (apres)'!B30</f>
        <v>CCT</v>
      </c>
      <c r="C169" s="201">
        <f>SUM(C170:C171)</f>
        <v>0</v>
      </c>
      <c r="D169" s="201">
        <f t="shared" ref="D169:BO169" si="181">SUM(D170:D171)</f>
        <v>0</v>
      </c>
      <c r="E169" s="201">
        <f t="shared" si="181"/>
        <v>0</v>
      </c>
      <c r="F169" s="201">
        <f t="shared" si="181"/>
        <v>0</v>
      </c>
      <c r="G169" s="201">
        <f t="shared" si="181"/>
        <v>0</v>
      </c>
      <c r="H169" s="201">
        <f t="shared" si="181"/>
        <v>0</v>
      </c>
      <c r="I169" s="201">
        <f t="shared" si="181"/>
        <v>0</v>
      </c>
      <c r="J169" s="201">
        <f t="shared" si="181"/>
        <v>0</v>
      </c>
      <c r="K169" s="201">
        <f t="shared" si="181"/>
        <v>0</v>
      </c>
      <c r="L169" s="201">
        <f t="shared" si="181"/>
        <v>0</v>
      </c>
      <c r="M169" s="201">
        <f t="shared" si="181"/>
        <v>0</v>
      </c>
      <c r="N169" s="201">
        <f t="shared" si="181"/>
        <v>0</v>
      </c>
      <c r="O169" s="201">
        <f t="shared" si="181"/>
        <v>0</v>
      </c>
      <c r="P169" s="201">
        <f t="shared" si="181"/>
        <v>0</v>
      </c>
      <c r="Q169" s="201">
        <f t="shared" si="181"/>
        <v>0</v>
      </c>
      <c r="R169" s="201">
        <f t="shared" si="181"/>
        <v>0</v>
      </c>
      <c r="S169" s="201">
        <f t="shared" si="181"/>
        <v>0</v>
      </c>
      <c r="T169" s="201">
        <f t="shared" si="181"/>
        <v>0</v>
      </c>
      <c r="U169" s="201">
        <f t="shared" si="181"/>
        <v>0</v>
      </c>
      <c r="V169" s="201">
        <f t="shared" si="181"/>
        <v>0</v>
      </c>
      <c r="W169" s="201">
        <f t="shared" si="181"/>
        <v>0</v>
      </c>
      <c r="X169" s="201">
        <f t="shared" si="181"/>
        <v>0</v>
      </c>
      <c r="Y169" s="201">
        <f t="shared" si="181"/>
        <v>95015.520000000019</v>
      </c>
      <c r="Z169" s="201">
        <f t="shared" si="181"/>
        <v>-40871.57999999998</v>
      </c>
      <c r="AA169" s="201">
        <f t="shared" si="181"/>
        <v>6352.3600000000006</v>
      </c>
      <c r="AB169" s="201">
        <f t="shared" si="181"/>
        <v>6352.3600000000006</v>
      </c>
      <c r="AC169" s="201">
        <f t="shared" si="181"/>
        <v>11507.29</v>
      </c>
      <c r="AD169" s="201">
        <f t="shared" si="181"/>
        <v>8070.68</v>
      </c>
      <c r="AE169" s="201">
        <f t="shared" si="181"/>
        <v>8070.68</v>
      </c>
      <c r="AF169" s="201">
        <f t="shared" si="181"/>
        <v>8070.67</v>
      </c>
      <c r="AG169" s="201">
        <f t="shared" si="181"/>
        <v>8070.67</v>
      </c>
      <c r="AH169" s="201">
        <f t="shared" si="181"/>
        <v>7133.76</v>
      </c>
      <c r="AI169" s="201">
        <f t="shared" si="181"/>
        <v>7133.76</v>
      </c>
      <c r="AJ169" s="201">
        <f t="shared" si="181"/>
        <v>7133.75</v>
      </c>
      <c r="AK169" s="201">
        <f t="shared" si="181"/>
        <v>7133.75</v>
      </c>
      <c r="AL169" s="201">
        <f t="shared" si="181"/>
        <v>7133.75</v>
      </c>
      <c r="AM169" s="201">
        <f t="shared" si="181"/>
        <v>7133.75</v>
      </c>
      <c r="AN169" s="201">
        <f t="shared" si="181"/>
        <v>7133.75</v>
      </c>
      <c r="AO169" s="201">
        <f t="shared" si="181"/>
        <v>9315.16</v>
      </c>
      <c r="AP169" s="201">
        <f t="shared" si="181"/>
        <v>7860.86</v>
      </c>
      <c r="AQ169" s="201">
        <f t="shared" si="181"/>
        <v>7860.88</v>
      </c>
      <c r="AR169" s="201">
        <f t="shared" si="181"/>
        <v>7860.88</v>
      </c>
      <c r="AS169" s="201">
        <f t="shared" si="181"/>
        <v>7860.88</v>
      </c>
      <c r="AT169" s="201">
        <f t="shared" si="181"/>
        <v>3422.04</v>
      </c>
      <c r="AU169" s="201">
        <f t="shared" si="181"/>
        <v>3422.04</v>
      </c>
      <c r="AV169" s="201">
        <f t="shared" si="181"/>
        <v>3422.04</v>
      </c>
      <c r="AW169" s="201">
        <f t="shared" si="181"/>
        <v>3422.04</v>
      </c>
      <c r="AX169" s="201">
        <f t="shared" si="181"/>
        <v>9472.09</v>
      </c>
      <c r="AY169" s="201">
        <f t="shared" si="181"/>
        <v>9472.09</v>
      </c>
      <c r="AZ169" s="201">
        <f t="shared" si="181"/>
        <v>9472.09</v>
      </c>
      <c r="BA169" s="201">
        <f t="shared" si="181"/>
        <v>9472.09</v>
      </c>
      <c r="BB169" s="201">
        <f t="shared" si="181"/>
        <v>9472.09</v>
      </c>
      <c r="BC169" s="201">
        <f t="shared" si="181"/>
        <v>9472.09</v>
      </c>
      <c r="BD169" s="201">
        <f t="shared" si="181"/>
        <v>9472.09</v>
      </c>
      <c r="BE169" s="201">
        <f t="shared" si="181"/>
        <v>7966.84</v>
      </c>
      <c r="BF169" s="201">
        <f t="shared" si="181"/>
        <v>7966.84</v>
      </c>
      <c r="BG169" s="201">
        <f t="shared" si="181"/>
        <v>0</v>
      </c>
      <c r="BH169" s="201">
        <f t="shared" si="181"/>
        <v>0</v>
      </c>
      <c r="BI169" s="201">
        <f t="shared" si="181"/>
        <v>0</v>
      </c>
      <c r="BJ169" s="201">
        <f t="shared" si="181"/>
        <v>0</v>
      </c>
      <c r="BK169" s="201">
        <f t="shared" si="181"/>
        <v>0</v>
      </c>
      <c r="BL169" s="201">
        <f t="shared" si="181"/>
        <v>0</v>
      </c>
      <c r="BM169" s="201">
        <f t="shared" si="181"/>
        <v>0</v>
      </c>
      <c r="BN169" s="201">
        <f t="shared" si="181"/>
        <v>0</v>
      </c>
      <c r="BO169" s="201">
        <f t="shared" si="181"/>
        <v>0</v>
      </c>
      <c r="BP169" s="201">
        <f t="shared" ref="BP169:CH169" si="182">SUM(BP170:BP171)</f>
        <v>0</v>
      </c>
      <c r="BQ169" s="201">
        <f t="shared" si="182"/>
        <v>0</v>
      </c>
      <c r="BR169" s="201">
        <f t="shared" si="182"/>
        <v>0</v>
      </c>
      <c r="BS169" s="201">
        <f t="shared" si="182"/>
        <v>0</v>
      </c>
      <c r="BT169" s="201">
        <f t="shared" si="182"/>
        <v>0</v>
      </c>
      <c r="BU169" s="201">
        <f t="shared" si="182"/>
        <v>0</v>
      </c>
      <c r="BV169" s="201">
        <f t="shared" si="182"/>
        <v>0</v>
      </c>
      <c r="BW169" s="201">
        <f t="shared" si="182"/>
        <v>0</v>
      </c>
      <c r="BX169" s="201">
        <f t="shared" si="182"/>
        <v>0</v>
      </c>
      <c r="BY169" s="201">
        <f t="shared" si="182"/>
        <v>0</v>
      </c>
      <c r="BZ169" s="201">
        <f t="shared" si="182"/>
        <v>0</v>
      </c>
      <c r="CA169" s="201">
        <f t="shared" si="182"/>
        <v>0</v>
      </c>
      <c r="CB169" s="201">
        <f t="shared" si="182"/>
        <v>0</v>
      </c>
      <c r="CC169" s="201">
        <f t="shared" si="182"/>
        <v>0</v>
      </c>
      <c r="CD169" s="201">
        <f t="shared" si="182"/>
        <v>0</v>
      </c>
      <c r="CE169" s="201">
        <f t="shared" si="182"/>
        <v>0</v>
      </c>
      <c r="CF169" s="201">
        <f t="shared" si="182"/>
        <v>0</v>
      </c>
      <c r="CG169" s="201">
        <f t="shared" si="182"/>
        <v>0</v>
      </c>
      <c r="CH169" s="201">
        <f t="shared" si="182"/>
        <v>0</v>
      </c>
      <c r="CI169" s="201">
        <f t="shared" ref="CI169:CT169" si="183">SUM(CI170:CI171)</f>
        <v>0</v>
      </c>
      <c r="CJ169" s="201">
        <f t="shared" si="183"/>
        <v>0</v>
      </c>
      <c r="CK169" s="201">
        <f t="shared" si="183"/>
        <v>0</v>
      </c>
      <c r="CL169" s="201">
        <f t="shared" si="183"/>
        <v>0</v>
      </c>
      <c r="CM169" s="201">
        <f t="shared" si="183"/>
        <v>0</v>
      </c>
      <c r="CN169" s="201">
        <f t="shared" si="183"/>
        <v>0</v>
      </c>
      <c r="CO169" s="201">
        <f t="shared" si="183"/>
        <v>0</v>
      </c>
      <c r="CP169" s="201">
        <f t="shared" si="183"/>
        <v>0</v>
      </c>
      <c r="CQ169" s="201">
        <f t="shared" si="183"/>
        <v>0</v>
      </c>
      <c r="CR169" s="201">
        <f t="shared" si="183"/>
        <v>0</v>
      </c>
      <c r="CS169" s="201">
        <f t="shared" si="183"/>
        <v>0</v>
      </c>
      <c r="CT169" s="201">
        <f t="shared" si="183"/>
        <v>0</v>
      </c>
      <c r="CU169" s="201">
        <f t="shared" ref="CU169:DF169" si="184">SUM(CU170:CU171)</f>
        <v>0</v>
      </c>
      <c r="CV169" s="201">
        <f t="shared" si="184"/>
        <v>0</v>
      </c>
      <c r="CW169" s="201">
        <f t="shared" si="184"/>
        <v>0</v>
      </c>
      <c r="CX169" s="201">
        <f t="shared" si="184"/>
        <v>0</v>
      </c>
      <c r="CY169" s="201">
        <f t="shared" si="184"/>
        <v>0</v>
      </c>
      <c r="CZ169" s="201">
        <f t="shared" si="184"/>
        <v>0</v>
      </c>
      <c r="DA169" s="201">
        <f t="shared" si="184"/>
        <v>0</v>
      </c>
      <c r="DB169" s="201">
        <f t="shared" si="184"/>
        <v>0</v>
      </c>
      <c r="DC169" s="201">
        <f t="shared" si="184"/>
        <v>0</v>
      </c>
      <c r="DD169" s="201">
        <f t="shared" si="184"/>
        <v>0</v>
      </c>
      <c r="DE169" s="201">
        <f t="shared" si="184"/>
        <v>0</v>
      </c>
      <c r="DF169" s="201">
        <f t="shared" si="184"/>
        <v>0</v>
      </c>
    </row>
    <row r="170" spans="1:110" outlineLevel="1">
      <c r="B170" s="37" t="s">
        <v>124</v>
      </c>
      <c r="C170" s="46">
        <f>SUMIF(DRE!$A:$A,'Base CF'!$B170,DRE!B:B)</f>
        <v>0</v>
      </c>
      <c r="D170" s="46">
        <f>SUMIF(DRE!$A:$A,'Base CF'!$B170,DRE!C:C)</f>
        <v>0</v>
      </c>
      <c r="E170" s="46">
        <f>SUMIF(DRE!$A:$A,'Base CF'!$B170,DRE!D:D)</f>
        <v>0</v>
      </c>
      <c r="F170" s="46">
        <f>SUMIF(DRE!$A:$A,'Base CF'!$B170,DRE!E:E)</f>
        <v>0</v>
      </c>
      <c r="G170" s="46">
        <f>SUMIF(DRE!$A:$A,'Base CF'!$B170,DRE!F:F)</f>
        <v>0</v>
      </c>
      <c r="H170" s="46">
        <f>SUMIF(DRE!$A:$A,'Base CF'!$B170,DRE!G:G)</f>
        <v>0</v>
      </c>
      <c r="I170" s="46">
        <f>SUMIF(DRE!$A:$A,'Base CF'!$B170,DRE!H:H)</f>
        <v>0</v>
      </c>
      <c r="J170" s="46">
        <f>SUMIF(DRE!$A:$A,'Base CF'!$B170,DRE!I:I)</f>
        <v>0</v>
      </c>
      <c r="K170" s="46">
        <f>SUMIF(DRE!$A:$A,'Base CF'!$B170,DRE!J:J)</f>
        <v>0</v>
      </c>
      <c r="L170" s="46">
        <f>SUMIF(DRE!$A:$A,'Base CF'!$B170,DRE!K:K)</f>
        <v>0</v>
      </c>
      <c r="M170" s="46">
        <f>SUMIF(DRE!$A:$A,'Base CF'!$B170,DRE!L:L)</f>
        <v>0</v>
      </c>
      <c r="N170" s="46">
        <f>SUMIF(DRE!$A:$A,'Base CF'!$B170,DRE!M:M)</f>
        <v>0</v>
      </c>
      <c r="O170" s="46">
        <f>SUMIF(DRE!$A:$A,'Base CF'!$B170,DRE!N:N)</f>
        <v>0</v>
      </c>
      <c r="P170" s="46">
        <f>SUMIF(DRE!$A:$A,'Base CF'!$B170,DRE!O:O)</f>
        <v>0</v>
      </c>
      <c r="Q170" s="46">
        <f>SUMIF(DRE!$A:$A,'Base CF'!$B170,DRE!P:P)</f>
        <v>0</v>
      </c>
      <c r="R170" s="46">
        <f>SUMIF(DRE!$A:$A,'Base CF'!$B170,DRE!Q:Q)</f>
        <v>0</v>
      </c>
      <c r="S170" s="46">
        <f>SUMIF(DRE!$A:$A,'Base CF'!$B170,DRE!R:R)</f>
        <v>0</v>
      </c>
      <c r="T170" s="46">
        <f>SUMIF(DRE!$A:$A,'Base CF'!$B170,DRE!S:S)</f>
        <v>0</v>
      </c>
      <c r="U170" s="46">
        <f>SUMIF(DRE!$A:$A,'Base CF'!$B170,DRE!T:T)</f>
        <v>0</v>
      </c>
      <c r="V170" s="46">
        <f>SUMIF(DRE!$A:$A,'Base CF'!$B170,DRE!U:U)</f>
        <v>0</v>
      </c>
      <c r="W170" s="46">
        <f>SUMIF(DRE!$A:$A,'Base CF'!$B170,DRE!V:V)</f>
        <v>0</v>
      </c>
      <c r="X170" s="46">
        <f>SUMIF(DRE!$A:$A,'Base CF'!$B170,DRE!W:W)</f>
        <v>0</v>
      </c>
      <c r="Y170" s="46">
        <f>SUMIF(DRE!$A:$A,'Base CF'!$B170,DRE!X:X)</f>
        <v>0</v>
      </c>
      <c r="Z170" s="46">
        <f>SUMIF(DRE!$A:$A,'Base CF'!$B170,DRE!Y:Y)</f>
        <v>0</v>
      </c>
      <c r="AA170" s="46">
        <f>SUMIF(DRE!$A:$A,'Base CF'!$B170,DRE!Z:Z)</f>
        <v>0</v>
      </c>
      <c r="AB170" s="46">
        <f>SUMIF(DRE!$A:$A,'Base CF'!$B170,DRE!AA:AA)</f>
        <v>0</v>
      </c>
      <c r="AC170" s="46">
        <f>SUMIF(DRE!$A:$A,'Base CF'!$B170,DRE!AB:AB)</f>
        <v>0</v>
      </c>
      <c r="AD170" s="46">
        <f>SUMIF(DRE!$A:$A,'Base CF'!$B170,DRE!AC:AC)</f>
        <v>0</v>
      </c>
      <c r="AE170" s="46">
        <f>SUMIF(DRE!$A:$A,'Base CF'!$B170,DRE!AD:AD)</f>
        <v>0</v>
      </c>
      <c r="AF170" s="46">
        <f>SUMIF(DRE!$A:$A,'Base CF'!$B170,DRE!AE:AE)</f>
        <v>0</v>
      </c>
      <c r="AG170" s="46">
        <f>SUMIF(DRE!$A:$A,'Base CF'!$B170,DRE!AF:AF)</f>
        <v>0</v>
      </c>
      <c r="AH170" s="46">
        <f>SUMIF(DRE!$A:$A,'Base CF'!$B170,DRE!AG:AG)</f>
        <v>0</v>
      </c>
      <c r="AI170" s="46">
        <f>SUMIF(DRE!$A:$A,'Base CF'!$B170,DRE!AH:AH)</f>
        <v>0</v>
      </c>
      <c r="AJ170" s="46">
        <f>SUMIF(DRE!$A:$A,'Base CF'!$B170,DRE!AI:AI)</f>
        <v>0</v>
      </c>
      <c r="AK170" s="46">
        <f>SUMIF(DRE!$A:$A,'Base CF'!$B170,DRE!AJ:AJ)</f>
        <v>0</v>
      </c>
      <c r="AL170" s="46">
        <f>SUMIF(DRE!$A:$A,'Base CF'!$B170,DRE!AK:AK)</f>
        <v>0</v>
      </c>
      <c r="AM170" s="46">
        <f>SUMIF(DRE!$A:$A,'Base CF'!$B170,DRE!AL:AL)</f>
        <v>0</v>
      </c>
      <c r="AN170" s="46">
        <f>SUMIF(DRE!$A:$A,'Base CF'!$B170,DRE!AM:AM)</f>
        <v>0</v>
      </c>
      <c r="AO170" s="46">
        <f>SUMIF(DRE!$A:$A,'Base CF'!$B170,DRE!AN:AN)</f>
        <v>0</v>
      </c>
      <c r="AP170" s="46">
        <f>SUMIF(DRE!$A:$A,'Base CF'!$B170,DRE!AO:AO)</f>
        <v>0</v>
      </c>
      <c r="AQ170" s="46">
        <f>SUMIF(DRE!$A:$A,'Base CF'!$B170,DRE!AP:AP)</f>
        <v>0</v>
      </c>
      <c r="AR170" s="46">
        <f>SUMIF(DRE!$A:$A,'Base CF'!$B170,DRE!AQ:AQ)</f>
        <v>0</v>
      </c>
      <c r="AS170" s="46">
        <f>SUMIF(DRE!$A:$A,'Base CF'!$B170,DRE!AR:AR)</f>
        <v>0</v>
      </c>
      <c r="AT170" s="46">
        <f>SUMIF(DRE!$A:$A,'Base CF'!$B170,DRE!AS:AS)</f>
        <v>0</v>
      </c>
      <c r="AU170" s="46">
        <f>SUMIF(DRE!$A:$A,'Base CF'!$B170,DRE!AT:AT)</f>
        <v>0</v>
      </c>
      <c r="AV170" s="46">
        <f>SUMIF(DRE!$A:$A,'Base CF'!$B170,DRE!AU:AU)</f>
        <v>0</v>
      </c>
      <c r="AW170" s="46">
        <f>SUMIF(DRE!$A:$A,'Base CF'!$B170,DRE!AV:AV)</f>
        <v>0</v>
      </c>
      <c r="AX170" s="46">
        <f>SUMIF(DRE!$A:$A,'Base CF'!$B170,DRE!AW:AW)</f>
        <v>0</v>
      </c>
      <c r="AY170" s="46">
        <f>SUMIF(DRE!$A:$A,'Base CF'!$B170,DRE!AX:AX)</f>
        <v>0</v>
      </c>
      <c r="AZ170" s="46">
        <f>SUMIF(DRE!$A:$A,'Base CF'!$B170,DRE!AY:AY)</f>
        <v>0</v>
      </c>
      <c r="BA170" s="46">
        <f>SUMIF(DRE!$A:$A,'Base CF'!$B170,DRE!AZ:AZ)</f>
        <v>0</v>
      </c>
      <c r="BB170" s="46">
        <f>SUMIF(DRE!$A:$A,'Base CF'!$B170,DRE!BA:BA)</f>
        <v>0</v>
      </c>
      <c r="BC170" s="46">
        <f>SUMIF(DRE!$A:$A,'Base CF'!$B170,DRE!BB:BB)</f>
        <v>0</v>
      </c>
      <c r="BD170" s="46">
        <f>SUMIF(DRE!$A:$A,'Base CF'!$B170,DRE!BC:BC)</f>
        <v>0</v>
      </c>
      <c r="BE170" s="46">
        <f>SUMIF(DRE!$A:$A,'Base CF'!$B170,DRE!BD:BD)</f>
        <v>0</v>
      </c>
      <c r="BF170" s="46">
        <f>SUMIF(DRE!$A:$A,'Base CF'!$B170,DRE!BE:BE)</f>
        <v>0</v>
      </c>
      <c r="BG170" s="46">
        <f>SUMIF(DRE!$A:$A,'Base CF'!$B170,DRE!BF:BF)</f>
        <v>0</v>
      </c>
      <c r="BH170" s="46">
        <f>SUMIF(DRE!$A:$A,'Base CF'!$B170,DRE!BG:BG)</f>
        <v>0</v>
      </c>
      <c r="BI170" s="46">
        <f>SUMIF(DRE!$A:$A,'Base CF'!$B170,DRE!BH:BH)</f>
        <v>0</v>
      </c>
      <c r="BJ170" s="46">
        <f>SUMIF(DRE!$A:$A,'Base CF'!$B170,DRE!BI:BI)</f>
        <v>0</v>
      </c>
      <c r="BK170" s="46">
        <f>SUMIF(DRE!$A:$A,'Base CF'!$B170,DRE!BJ:BJ)</f>
        <v>0</v>
      </c>
      <c r="BL170" s="46">
        <f>SUMIF(DRE!$A:$A,'Base CF'!$B170,DRE!BK:BK)</f>
        <v>0</v>
      </c>
      <c r="BM170" s="46">
        <f>SUMIF(DRE!$A:$A,'Base CF'!$B170,DRE!BL:BL)</f>
        <v>0</v>
      </c>
      <c r="BN170" s="46">
        <f>SUMIF(DRE!$A:$A,'Base CF'!$B170,DRE!BM:BM)</f>
        <v>0</v>
      </c>
      <c r="BO170" s="46">
        <f>SUMIF(DRE!$A:$A,'Base CF'!$B170,DRE!BN:BN)</f>
        <v>0</v>
      </c>
      <c r="BP170" s="46">
        <f>SUMIF(DRE!$A:$A,'Base CF'!$B170,DRE!BO:BO)</f>
        <v>0</v>
      </c>
      <c r="BQ170" s="46">
        <f>SUMIF(DRE!$A:$A,'Base CF'!$B170,DRE!BP:BP)</f>
        <v>0</v>
      </c>
      <c r="BR170" s="46">
        <f>SUMIF(DRE!$A:$A,'Base CF'!$B170,DRE!BQ:BQ)</f>
        <v>0</v>
      </c>
      <c r="BS170" s="46">
        <f>SUMIF(DRE!$A:$A,'Base CF'!$B170,DRE!BR:BR)</f>
        <v>0</v>
      </c>
      <c r="BT170" s="46">
        <f>SUMIF(DRE!$A:$A,'Base CF'!$B170,DRE!BS:BS)</f>
        <v>0</v>
      </c>
      <c r="BU170" s="46">
        <f>SUMIF(DRE!$A:$A,'Base CF'!$B170,DRE!BT:BT)</f>
        <v>0</v>
      </c>
      <c r="BV170" s="46">
        <f>SUMIF(DRE!$A:$A,'Base CF'!$B170,DRE!BU:BU)</f>
        <v>0</v>
      </c>
      <c r="BW170" s="46">
        <f>SUMIF(DRE!$A:$A,'Base CF'!$B170,DRE!BV:BV)</f>
        <v>0</v>
      </c>
      <c r="BX170" s="46">
        <f>SUMIF(DRE!$A:$A,'Base CF'!$B170,DRE!BW:BW)</f>
        <v>0</v>
      </c>
      <c r="BY170" s="46">
        <f>SUMIF(DRE!$A:$A,'Base CF'!$B170,DRE!BX:BX)</f>
        <v>0</v>
      </c>
      <c r="BZ170" s="46">
        <f>SUMIF(DRE!$A:$A,'Base CF'!$B170,DRE!BY:BY)</f>
        <v>0</v>
      </c>
      <c r="CA170" s="46">
        <f>SUMIF(DRE!$A:$A,'Base CF'!$B170,DRE!BZ:BZ)</f>
        <v>0</v>
      </c>
      <c r="CB170" s="46">
        <f>SUMIF(DRE!$A:$A,'Base CF'!$B170,DRE!CA:CA)</f>
        <v>0</v>
      </c>
      <c r="CC170" s="46">
        <f>SUMIF(DRE!$A:$A,'Base CF'!$B170,DRE!CB:CB)</f>
        <v>0</v>
      </c>
      <c r="CD170" s="46">
        <f>SUMIF(DRE!$A:$A,'Base CF'!$B170,DRE!CC:CC)</f>
        <v>0</v>
      </c>
      <c r="CE170" s="46">
        <f>SUMIF(DRE!$A:$A,'Base CF'!$B170,DRE!CD:CD)</f>
        <v>0</v>
      </c>
      <c r="CF170" s="46">
        <f>SUMIF(DRE!$A:$A,'Base CF'!$B170,DRE!CE:CE)</f>
        <v>0</v>
      </c>
      <c r="CG170" s="46">
        <f>SUMIF(DRE!$A:$A,'Base CF'!$B170,DRE!CF:CF)</f>
        <v>0</v>
      </c>
      <c r="CH170" s="46">
        <f>SUMIF(DRE!$A:$A,'Base CF'!$B170,DRE!CG:CG)</f>
        <v>0</v>
      </c>
      <c r="CI170" s="46">
        <f>SUMIF(DRE!$A:$A,'Base CF'!$B170,DRE!CH:CH)</f>
        <v>0</v>
      </c>
      <c r="CJ170" s="46">
        <f>SUMIF(DRE!$A:$A,'Base CF'!$B170,DRE!CI:CI)</f>
        <v>0</v>
      </c>
      <c r="CK170" s="46">
        <f>SUMIF(DRE!$A:$A,'Base CF'!$B170,DRE!CJ:CJ)</f>
        <v>0</v>
      </c>
      <c r="CL170" s="46">
        <f>SUMIF(DRE!$A:$A,'Base CF'!$B170,DRE!CK:CK)</f>
        <v>0</v>
      </c>
      <c r="CM170" s="46">
        <f>SUMIF(DRE!$A:$A,'Base CF'!$B170,DRE!CL:CL)</f>
        <v>0</v>
      </c>
      <c r="CN170" s="46">
        <f>SUMIF(DRE!$A:$A,'Base CF'!$B170,DRE!CM:CM)</f>
        <v>0</v>
      </c>
      <c r="CO170" s="46">
        <f>SUMIF(DRE!$A:$A,'Base CF'!$B170,DRE!CN:CN)</f>
        <v>0</v>
      </c>
      <c r="CP170" s="46">
        <f>SUMIF(DRE!$A:$A,'Base CF'!$B170,DRE!CO:CO)</f>
        <v>0</v>
      </c>
      <c r="CQ170" s="46">
        <f>SUMIF(DRE!$A:$A,'Base CF'!$B170,DRE!CP:CP)</f>
        <v>0</v>
      </c>
      <c r="CR170" s="46">
        <f>SUMIF(DRE!$A:$A,'Base CF'!$B170,DRE!CQ:CQ)</f>
        <v>0</v>
      </c>
      <c r="CS170" s="46">
        <f>SUMIF(DRE!$A:$A,'Base CF'!$B170,DRE!CR:CR)</f>
        <v>0</v>
      </c>
      <c r="CT170" s="46">
        <f>SUMIF(DRE!$A:$A,'Base CF'!$B170,DRE!CS:CS)</f>
        <v>0</v>
      </c>
      <c r="CU170" s="46">
        <f>SUMIF(DRE!$A:$A,'Base CF'!$B170,DRE!CT:CT)</f>
        <v>0</v>
      </c>
      <c r="CV170" s="46">
        <f>SUMIF(DRE!$A:$A,'Base CF'!$B170,DRE!CU:CU)</f>
        <v>0</v>
      </c>
      <c r="CW170" s="46">
        <f>SUMIF(DRE!$A:$A,'Base CF'!$B170,DRE!CV:CV)</f>
        <v>0</v>
      </c>
      <c r="CX170" s="46">
        <f>SUMIF(DRE!$A:$A,'Base CF'!$B170,DRE!CW:CW)</f>
        <v>0</v>
      </c>
      <c r="CY170" s="46">
        <f>SUMIF(DRE!$A:$A,'Base CF'!$B170,DRE!CX:CX)</f>
        <v>0</v>
      </c>
      <c r="CZ170" s="46">
        <f>SUMIF(DRE!$A:$A,'Base CF'!$B170,DRE!CY:CY)</f>
        <v>0</v>
      </c>
      <c r="DA170" s="46">
        <f>SUMIF(DRE!$A:$A,'Base CF'!$B170,DRE!CZ:CZ)</f>
        <v>0</v>
      </c>
      <c r="DB170" s="46">
        <f>SUMIF(DRE!$A:$A,'Base CF'!$B170,DRE!DA:DA)</f>
        <v>0</v>
      </c>
      <c r="DC170" s="46">
        <f>SUMIF(DRE!$A:$A,'Base CF'!$B170,DRE!DB:DB)</f>
        <v>0</v>
      </c>
      <c r="DD170" s="46">
        <f>SUMIF(DRE!$A:$A,'Base CF'!$B170,DRE!DC:DC)</f>
        <v>0</v>
      </c>
      <c r="DE170" s="46">
        <f>SUMIF(DRE!$A:$A,'Base CF'!$B170,DRE!DD:DD)</f>
        <v>0</v>
      </c>
      <c r="DF170" s="46">
        <f>SUMIF(DRE!$A:$A,'Base CF'!$B170,DRE!DE:DE)</f>
        <v>0</v>
      </c>
    </row>
    <row r="171" spans="1:110" outlineLevel="1">
      <c r="B171" s="37" t="s">
        <v>1193</v>
      </c>
      <c r="C171" s="46">
        <f>SUMIF(DRE!$A:$A,'Base CF'!$B171,DRE!B:B)</f>
        <v>0</v>
      </c>
      <c r="D171" s="46">
        <f>SUMIF(DRE!$A:$A,'Base CF'!$B171,DRE!C:C)</f>
        <v>0</v>
      </c>
      <c r="E171" s="46">
        <f>SUMIF(DRE!$A:$A,'Base CF'!$B171,DRE!D:D)</f>
        <v>0</v>
      </c>
      <c r="F171" s="46">
        <f>SUMIF(DRE!$A:$A,'Base CF'!$B171,DRE!E:E)</f>
        <v>0</v>
      </c>
      <c r="G171" s="46">
        <f>SUMIF(DRE!$A:$A,'Base CF'!$B171,DRE!F:F)</f>
        <v>0</v>
      </c>
      <c r="H171" s="46">
        <f>SUMIF(DRE!$A:$A,'Base CF'!$B171,DRE!G:G)</f>
        <v>0</v>
      </c>
      <c r="I171" s="46">
        <f>SUMIF(DRE!$A:$A,'Base CF'!$B171,DRE!H:H)</f>
        <v>0</v>
      </c>
      <c r="J171" s="46">
        <f>SUMIF(DRE!$A:$A,'Base CF'!$B171,DRE!I:I)</f>
        <v>0</v>
      </c>
      <c r="K171" s="46">
        <f>SUMIF(DRE!$A:$A,'Base CF'!$B171,DRE!J:J)</f>
        <v>0</v>
      </c>
      <c r="L171" s="46">
        <f>SUMIF(DRE!$A:$A,'Base CF'!$B171,DRE!K:K)</f>
        <v>0</v>
      </c>
      <c r="M171" s="46">
        <f>SUMIF(DRE!$A:$A,'Base CF'!$B171,DRE!L:L)</f>
        <v>0</v>
      </c>
      <c r="N171" s="46">
        <f>SUMIF(DRE!$A:$A,'Base CF'!$B171,DRE!M:M)</f>
        <v>0</v>
      </c>
      <c r="O171" s="46">
        <f>SUMIF(DRE!$A:$A,'Base CF'!$B171,DRE!N:N)</f>
        <v>0</v>
      </c>
      <c r="P171" s="46">
        <f>SUMIF(DRE!$A:$A,'Base CF'!$B171,DRE!O:O)</f>
        <v>0</v>
      </c>
      <c r="Q171" s="46">
        <f>SUMIF(DRE!$A:$A,'Base CF'!$B171,DRE!P:P)</f>
        <v>0</v>
      </c>
      <c r="R171" s="46">
        <f>SUMIF(DRE!$A:$A,'Base CF'!$B171,DRE!Q:Q)</f>
        <v>0</v>
      </c>
      <c r="S171" s="46">
        <f>SUMIF(DRE!$A:$A,'Base CF'!$B171,DRE!R:R)</f>
        <v>0</v>
      </c>
      <c r="T171" s="46">
        <f>SUMIF(DRE!$A:$A,'Base CF'!$B171,DRE!S:S)</f>
        <v>0</v>
      </c>
      <c r="U171" s="46">
        <f>SUMIF(DRE!$A:$A,'Base CF'!$B171,DRE!T:T)</f>
        <v>0</v>
      </c>
      <c r="V171" s="46">
        <f>SUMIF(DRE!$A:$A,'Base CF'!$B171,DRE!U:U)</f>
        <v>0</v>
      </c>
      <c r="W171" s="46">
        <f>SUMIF(DRE!$A:$A,'Base CF'!$B171,DRE!V:V)</f>
        <v>0</v>
      </c>
      <c r="X171" s="46">
        <f>SUMIF(DRE!$A:$A,'Base CF'!$B171,DRE!W:W)</f>
        <v>0</v>
      </c>
      <c r="Y171" s="46">
        <f>SUMIF(DRE!$A:$A,'Base CF'!$B171,DRE!X:X)</f>
        <v>95015.520000000019</v>
      </c>
      <c r="Z171" s="46">
        <f>SUMIF(DRE!$A:$A,'Base CF'!$B171,DRE!Y:Y)</f>
        <v>-40871.57999999998</v>
      </c>
      <c r="AA171" s="46">
        <f>SUMIF(DRE!$A:$A,'Base CF'!$B171,DRE!Z:Z)</f>
        <v>6352.3600000000006</v>
      </c>
      <c r="AB171" s="46">
        <f>SUMIF(DRE!$A:$A,'Base CF'!$B171,DRE!AA:AA)</f>
        <v>6352.3600000000006</v>
      </c>
      <c r="AC171" s="46">
        <f>SUMIF(DRE!$A:$A,'Base CF'!$B171,DRE!AB:AB)</f>
        <v>11507.29</v>
      </c>
      <c r="AD171" s="46">
        <f>SUMIF(DRE!$A:$A,'Base CF'!$B171,DRE!AC:AC)</f>
        <v>8070.68</v>
      </c>
      <c r="AE171" s="46">
        <f>SUMIF(DRE!$A:$A,'Base CF'!$B171,DRE!AD:AD)</f>
        <v>8070.68</v>
      </c>
      <c r="AF171" s="46">
        <f>SUMIF(DRE!$A:$A,'Base CF'!$B171,DRE!AE:AE)</f>
        <v>8070.67</v>
      </c>
      <c r="AG171" s="46">
        <f>SUMIF(DRE!$A:$A,'Base CF'!$B171,DRE!AF:AF)</f>
        <v>8070.67</v>
      </c>
      <c r="AH171" s="46">
        <f>SUMIF(DRE!$A:$A,'Base CF'!$B171,DRE!AG:AG)</f>
        <v>7133.76</v>
      </c>
      <c r="AI171" s="46">
        <f>SUMIF(DRE!$A:$A,'Base CF'!$B171,DRE!AH:AH)</f>
        <v>7133.76</v>
      </c>
      <c r="AJ171" s="46">
        <f>SUMIF(DRE!$A:$A,'Base CF'!$B171,DRE!AI:AI)</f>
        <v>7133.75</v>
      </c>
      <c r="AK171" s="46">
        <f>SUMIF(DRE!$A:$A,'Base CF'!$B171,DRE!AJ:AJ)</f>
        <v>7133.75</v>
      </c>
      <c r="AL171" s="46">
        <f>SUMIF(DRE!$A:$A,'Base CF'!$B171,DRE!AK:AK)</f>
        <v>7133.75</v>
      </c>
      <c r="AM171" s="46">
        <f>SUMIF(DRE!$A:$A,'Base CF'!$B171,DRE!AL:AL)</f>
        <v>7133.75</v>
      </c>
      <c r="AN171" s="46">
        <f>SUMIF(DRE!$A:$A,'Base CF'!$B171,DRE!AM:AM)</f>
        <v>7133.75</v>
      </c>
      <c r="AO171" s="46">
        <f>SUMIF(DRE!$A:$A,'Base CF'!$B171,DRE!AN:AN)</f>
        <v>9315.16</v>
      </c>
      <c r="AP171" s="46">
        <f>SUMIF(DRE!$A:$A,'Base CF'!$B171,DRE!AO:AO)</f>
        <v>7860.86</v>
      </c>
      <c r="AQ171" s="46">
        <f>SUMIF(DRE!$A:$A,'Base CF'!$B171,DRE!AP:AP)</f>
        <v>7860.88</v>
      </c>
      <c r="AR171" s="46">
        <f>SUMIF(DRE!$A:$A,'Base CF'!$B171,DRE!AQ:AQ)</f>
        <v>7860.88</v>
      </c>
      <c r="AS171" s="46">
        <f>SUMIF(DRE!$A:$A,'Base CF'!$B171,DRE!AR:AR)</f>
        <v>7860.88</v>
      </c>
      <c r="AT171" s="46">
        <f>SUMIF(DRE!$A:$A,'Base CF'!$B171,DRE!AS:AS)</f>
        <v>3422.04</v>
      </c>
      <c r="AU171" s="46">
        <f>SUMIF(DRE!$A:$A,'Base CF'!$B171,DRE!AT:AT)</f>
        <v>3422.04</v>
      </c>
      <c r="AV171" s="46">
        <f>SUMIF(DRE!$A:$A,'Base CF'!$B171,DRE!AU:AU)</f>
        <v>3422.04</v>
      </c>
      <c r="AW171" s="46">
        <f>SUMIF(DRE!$A:$A,'Base CF'!$B171,DRE!AV:AV)</f>
        <v>3422.04</v>
      </c>
      <c r="AX171" s="46">
        <f>SUMIF(DRE!$A:$A,'Base CF'!$B171,DRE!AW:AW)</f>
        <v>9472.09</v>
      </c>
      <c r="AY171" s="46">
        <f>SUMIF(DRE!$A:$A,'Base CF'!$B171,DRE!AX:AX)</f>
        <v>9472.09</v>
      </c>
      <c r="AZ171" s="46">
        <f>SUMIF(DRE!$A:$A,'Base CF'!$B171,DRE!AY:AY)</f>
        <v>9472.09</v>
      </c>
      <c r="BA171" s="46">
        <f>SUMIF(DRE!$A:$A,'Base CF'!$B171,DRE!AZ:AZ)</f>
        <v>9472.09</v>
      </c>
      <c r="BB171" s="46">
        <f>SUMIF(DRE!$A:$A,'Base CF'!$B171,DRE!BA:BA)</f>
        <v>9472.09</v>
      </c>
      <c r="BC171" s="46">
        <f>SUMIF(DRE!$A:$A,'Base CF'!$B171,DRE!BB:BB)</f>
        <v>9472.09</v>
      </c>
      <c r="BD171" s="46">
        <f>SUMIF(DRE!$A:$A,'Base CF'!$B171,DRE!BC:BC)</f>
        <v>9472.09</v>
      </c>
      <c r="BE171" s="46">
        <f>SUMIF(DRE!$A:$A,'Base CF'!$B171,DRE!BD:BD)</f>
        <v>7966.84</v>
      </c>
      <c r="BF171" s="46">
        <f>SUMIF(DRE!$A:$A,'Base CF'!$B171,DRE!BE:BE)</f>
        <v>7966.84</v>
      </c>
      <c r="BG171" s="46">
        <f>SUMIF(DRE!$A:$A,'Base CF'!$B171,DRE!BF:BF)</f>
        <v>0</v>
      </c>
      <c r="BH171" s="46">
        <f>SUMIF(DRE!$A:$A,'Base CF'!$B171,DRE!BG:BG)</f>
        <v>0</v>
      </c>
      <c r="BI171" s="46">
        <f>SUMIF(DRE!$A:$A,'Base CF'!$B171,DRE!BH:BH)</f>
        <v>0</v>
      </c>
      <c r="BJ171" s="46">
        <f>SUMIF(DRE!$A:$A,'Base CF'!$B171,DRE!BI:BI)</f>
        <v>0</v>
      </c>
      <c r="BK171" s="46">
        <f>SUMIF(DRE!$A:$A,'Base CF'!$B171,DRE!BJ:BJ)</f>
        <v>0</v>
      </c>
      <c r="BL171" s="46">
        <f>SUMIF(DRE!$A:$A,'Base CF'!$B171,DRE!BK:BK)</f>
        <v>0</v>
      </c>
      <c r="BM171" s="46">
        <f>SUMIF(DRE!$A:$A,'Base CF'!$B171,DRE!BL:BL)</f>
        <v>0</v>
      </c>
      <c r="BN171" s="46">
        <f>SUMIF(DRE!$A:$A,'Base CF'!$B171,DRE!BM:BM)</f>
        <v>0</v>
      </c>
      <c r="BO171" s="46">
        <f>SUMIF(DRE!$A:$A,'Base CF'!$B171,DRE!BN:BN)</f>
        <v>0</v>
      </c>
      <c r="BP171" s="46">
        <f>SUMIF(DRE!$A:$A,'Base CF'!$B171,DRE!BO:BO)</f>
        <v>0</v>
      </c>
      <c r="BQ171" s="46">
        <f>SUMIF(DRE!$A:$A,'Base CF'!$B171,DRE!BP:BP)</f>
        <v>0</v>
      </c>
      <c r="BR171" s="46">
        <f>SUMIF(DRE!$A:$A,'Base CF'!$B171,DRE!BQ:BQ)</f>
        <v>0</v>
      </c>
      <c r="BS171" s="46">
        <f>SUMIF(DRE!$A:$A,'Base CF'!$B171,DRE!BR:BR)</f>
        <v>0</v>
      </c>
      <c r="BT171" s="46">
        <f>SUMIF(DRE!$A:$A,'Base CF'!$B171,DRE!BS:BS)</f>
        <v>0</v>
      </c>
      <c r="BU171" s="46">
        <f>SUMIF(DRE!$A:$A,'Base CF'!$B171,DRE!BT:BT)</f>
        <v>0</v>
      </c>
      <c r="BV171" s="46">
        <f>SUMIF(DRE!$A:$A,'Base CF'!$B171,DRE!BU:BU)</f>
        <v>0</v>
      </c>
      <c r="BW171" s="46">
        <f>SUMIF(DRE!$A:$A,'Base CF'!$B171,DRE!BV:BV)</f>
        <v>0</v>
      </c>
      <c r="BX171" s="46">
        <f>SUMIF(DRE!$A:$A,'Base CF'!$B171,DRE!BW:BW)</f>
        <v>0</v>
      </c>
      <c r="BY171" s="46">
        <f>SUMIF(DRE!$A:$A,'Base CF'!$B171,DRE!BX:BX)</f>
        <v>0</v>
      </c>
      <c r="BZ171" s="46">
        <f>SUMIF(DRE!$A:$A,'Base CF'!$B171,DRE!BY:BY)</f>
        <v>0</v>
      </c>
      <c r="CA171" s="46">
        <f>SUMIF(DRE!$A:$A,'Base CF'!$B171,DRE!BZ:BZ)</f>
        <v>0</v>
      </c>
      <c r="CB171" s="46">
        <f>SUMIF(DRE!$A:$A,'Base CF'!$B171,DRE!CA:CA)</f>
        <v>0</v>
      </c>
      <c r="CC171" s="46">
        <f>SUMIF(DRE!$A:$A,'Base CF'!$B171,DRE!CB:CB)</f>
        <v>0</v>
      </c>
      <c r="CD171" s="46">
        <f>SUMIF(DRE!$A:$A,'Base CF'!$B171,DRE!CC:CC)</f>
        <v>0</v>
      </c>
      <c r="CE171" s="46">
        <f>SUMIF(DRE!$A:$A,'Base CF'!$B171,DRE!CD:CD)</f>
        <v>0</v>
      </c>
      <c r="CF171" s="46">
        <f>SUMIF(DRE!$A:$A,'Base CF'!$B171,DRE!CE:CE)</f>
        <v>0</v>
      </c>
      <c r="CG171" s="46">
        <f>SUMIF(DRE!$A:$A,'Base CF'!$B171,DRE!CF:CF)</f>
        <v>0</v>
      </c>
      <c r="CH171" s="46">
        <f>SUMIF(DRE!$A:$A,'Base CF'!$B171,DRE!CG:CG)</f>
        <v>0</v>
      </c>
      <c r="CI171" s="46">
        <f>SUMIF(DRE!$A:$A,'Base CF'!$B171,DRE!CH:CH)</f>
        <v>0</v>
      </c>
      <c r="CJ171" s="46">
        <f>SUMIF(DRE!$A:$A,'Base CF'!$B171,DRE!CI:CI)</f>
        <v>0</v>
      </c>
      <c r="CK171" s="46">
        <f>SUMIF(DRE!$A:$A,'Base CF'!$B171,DRE!CJ:CJ)</f>
        <v>0</v>
      </c>
      <c r="CL171" s="46">
        <f>SUMIF(DRE!$A:$A,'Base CF'!$B171,DRE!CK:CK)</f>
        <v>0</v>
      </c>
      <c r="CM171" s="46">
        <f>SUMIF(DRE!$A:$A,'Base CF'!$B171,DRE!CL:CL)</f>
        <v>0</v>
      </c>
      <c r="CN171" s="46">
        <f>SUMIF(DRE!$A:$A,'Base CF'!$B171,DRE!CM:CM)</f>
        <v>0</v>
      </c>
      <c r="CO171" s="46">
        <f>SUMIF(DRE!$A:$A,'Base CF'!$B171,DRE!CN:CN)</f>
        <v>0</v>
      </c>
      <c r="CP171" s="46">
        <f>SUMIF(DRE!$A:$A,'Base CF'!$B171,DRE!CO:CO)</f>
        <v>0</v>
      </c>
      <c r="CQ171" s="46">
        <f>SUMIF(DRE!$A:$A,'Base CF'!$B171,DRE!CP:CP)</f>
        <v>0</v>
      </c>
      <c r="CR171" s="46">
        <f>SUMIF(DRE!$A:$A,'Base CF'!$B171,DRE!CQ:CQ)</f>
        <v>0</v>
      </c>
      <c r="CS171" s="46">
        <f>SUMIF(DRE!$A:$A,'Base CF'!$B171,DRE!CR:CR)</f>
        <v>0</v>
      </c>
      <c r="CT171" s="46">
        <f>SUMIF(DRE!$A:$A,'Base CF'!$B171,DRE!CS:CS)</f>
        <v>0</v>
      </c>
      <c r="CU171" s="46">
        <f>SUMIF(DRE!$A:$A,'Base CF'!$B171,DRE!CT:CT)</f>
        <v>0</v>
      </c>
      <c r="CV171" s="46">
        <f>SUMIF(DRE!$A:$A,'Base CF'!$B171,DRE!CU:CU)</f>
        <v>0</v>
      </c>
      <c r="CW171" s="46">
        <f>SUMIF(DRE!$A:$A,'Base CF'!$B171,DRE!CV:CV)</f>
        <v>0</v>
      </c>
      <c r="CX171" s="46">
        <f>SUMIF(DRE!$A:$A,'Base CF'!$B171,DRE!CW:CW)</f>
        <v>0</v>
      </c>
      <c r="CY171" s="46">
        <f>SUMIF(DRE!$A:$A,'Base CF'!$B171,DRE!CX:CX)</f>
        <v>0</v>
      </c>
      <c r="CZ171" s="46">
        <f>SUMIF(DRE!$A:$A,'Base CF'!$B171,DRE!CY:CY)</f>
        <v>0</v>
      </c>
      <c r="DA171" s="46">
        <f>SUMIF(DRE!$A:$A,'Base CF'!$B171,DRE!CZ:CZ)</f>
        <v>0</v>
      </c>
      <c r="DB171" s="46">
        <f>SUMIF(DRE!$A:$A,'Base CF'!$B171,DRE!DA:DA)</f>
        <v>0</v>
      </c>
      <c r="DC171" s="46">
        <f>SUMIF(DRE!$A:$A,'Base CF'!$B171,DRE!DB:DB)</f>
        <v>0</v>
      </c>
      <c r="DD171" s="46">
        <f>SUMIF(DRE!$A:$A,'Base CF'!$B171,DRE!DC:DC)</f>
        <v>0</v>
      </c>
      <c r="DE171" s="46">
        <f>SUMIF(DRE!$A:$A,'Base CF'!$B171,DRE!DD:DD)</f>
        <v>0</v>
      </c>
      <c r="DF171" s="46">
        <f>SUMIF(DRE!$A:$A,'Base CF'!$B171,DRE!DE:DE)</f>
        <v>0</v>
      </c>
    </row>
    <row r="173" spans="1:110" s="40" customFormat="1" ht="15.5">
      <c r="B173" s="39" t="str">
        <f>'RP (apres)'!B31</f>
        <v>Aneel Inspection Fee</v>
      </c>
      <c r="C173" s="44">
        <f>SUM(C174:C180)</f>
        <v>187873.73</v>
      </c>
      <c r="D173" s="44">
        <f t="shared" ref="D173:BO173" si="185">SUM(D174:D180)</f>
        <v>168504.85</v>
      </c>
      <c r="E173" s="44">
        <f t="shared" si="185"/>
        <v>187099.46</v>
      </c>
      <c r="F173" s="44">
        <f t="shared" si="185"/>
        <v>234633.24</v>
      </c>
      <c r="G173" s="44">
        <f t="shared" si="185"/>
        <v>188103.29</v>
      </c>
      <c r="H173" s="44">
        <f t="shared" si="185"/>
        <v>183121.8</v>
      </c>
      <c r="I173" s="44">
        <f t="shared" si="185"/>
        <v>187108.39</v>
      </c>
      <c r="J173" s="44">
        <f t="shared" si="185"/>
        <v>185629.28</v>
      </c>
      <c r="K173" s="44">
        <f t="shared" si="185"/>
        <v>184333.95</v>
      </c>
      <c r="L173" s="44">
        <f t="shared" si="185"/>
        <v>118879.94</v>
      </c>
      <c r="M173" s="44">
        <f t="shared" si="185"/>
        <v>113418.69</v>
      </c>
      <c r="N173" s="44">
        <f t="shared" si="185"/>
        <v>111360.43</v>
      </c>
      <c r="O173" s="44">
        <f t="shared" si="185"/>
        <v>179992.04</v>
      </c>
      <c r="P173" s="44">
        <f t="shared" si="185"/>
        <v>180049.05</v>
      </c>
      <c r="Q173" s="44">
        <f t="shared" si="185"/>
        <v>181317.32</v>
      </c>
      <c r="R173" s="44">
        <f t="shared" si="185"/>
        <v>181448.18</v>
      </c>
      <c r="S173" s="44">
        <f t="shared" si="185"/>
        <v>181472.27</v>
      </c>
      <c r="T173" s="44">
        <f t="shared" si="185"/>
        <v>182086.9</v>
      </c>
      <c r="U173" s="44">
        <f t="shared" si="185"/>
        <v>183750.19</v>
      </c>
      <c r="V173" s="44">
        <f t="shared" si="185"/>
        <v>183659.56</v>
      </c>
      <c r="W173" s="44">
        <f t="shared" si="185"/>
        <v>235058.76</v>
      </c>
      <c r="X173" s="44">
        <f t="shared" si="185"/>
        <v>234608.92</v>
      </c>
      <c r="Y173" s="44">
        <f t="shared" si="185"/>
        <v>5200267.9000000004</v>
      </c>
      <c r="Z173" s="44">
        <f t="shared" si="185"/>
        <v>-4732207.1400000006</v>
      </c>
      <c r="AA173" s="44">
        <f t="shared" si="185"/>
        <v>220147.28</v>
      </c>
      <c r="AB173" s="44">
        <f t="shared" si="185"/>
        <v>218908.38</v>
      </c>
      <c r="AC173" s="44">
        <f t="shared" si="185"/>
        <v>2188728.98</v>
      </c>
      <c r="AD173" s="44">
        <f t="shared" si="185"/>
        <v>891078.7</v>
      </c>
      <c r="AE173" s="44">
        <f t="shared" si="185"/>
        <v>870589.86999999988</v>
      </c>
      <c r="AF173" s="44">
        <f t="shared" si="185"/>
        <v>869268.95</v>
      </c>
      <c r="AG173" s="44">
        <f t="shared" si="185"/>
        <v>890303.8</v>
      </c>
      <c r="AH173" s="44">
        <f t="shared" si="185"/>
        <v>890967.08</v>
      </c>
      <c r="AI173" s="44">
        <f t="shared" si="185"/>
        <v>889190.11</v>
      </c>
      <c r="AJ173" s="44">
        <f t="shared" si="185"/>
        <v>888590.92999999993</v>
      </c>
      <c r="AK173" s="44">
        <f t="shared" si="185"/>
        <v>888307.85</v>
      </c>
      <c r="AL173" s="44">
        <f t="shared" si="185"/>
        <v>837230.92999999993</v>
      </c>
      <c r="AM173" s="44">
        <f t="shared" si="185"/>
        <v>1097928.96</v>
      </c>
      <c r="AN173" s="44">
        <f t="shared" si="185"/>
        <v>1125475.44</v>
      </c>
      <c r="AO173" s="44">
        <f t="shared" si="185"/>
        <v>1088426.25</v>
      </c>
      <c r="AP173" s="44">
        <f t="shared" si="185"/>
        <v>1053798.74</v>
      </c>
      <c r="AQ173" s="44">
        <f t="shared" si="185"/>
        <v>1041574.3200000001</v>
      </c>
      <c r="AR173" s="44">
        <f t="shared" si="185"/>
        <v>999899.3</v>
      </c>
      <c r="AS173" s="44">
        <f t="shared" si="185"/>
        <v>1025826.84</v>
      </c>
      <c r="AT173" s="44">
        <f t="shared" si="185"/>
        <v>934851.13</v>
      </c>
      <c r="AU173" s="44">
        <f t="shared" si="185"/>
        <v>462611.41999999993</v>
      </c>
      <c r="AV173" s="44">
        <f t="shared" si="185"/>
        <v>1132327.5900000001</v>
      </c>
      <c r="AW173" s="44">
        <f t="shared" si="185"/>
        <v>1096686.04</v>
      </c>
      <c r="AX173" s="44">
        <f t="shared" si="185"/>
        <v>1127998.3800000001</v>
      </c>
      <c r="AY173" s="44">
        <f t="shared" si="185"/>
        <v>946138.86999999988</v>
      </c>
      <c r="AZ173" s="44">
        <f t="shared" si="185"/>
        <v>918023.7</v>
      </c>
      <c r="BA173" s="44">
        <f t="shared" si="185"/>
        <v>953656.37</v>
      </c>
      <c r="BB173" s="44">
        <f t="shared" si="185"/>
        <v>942215.37</v>
      </c>
      <c r="BC173" s="44">
        <f t="shared" si="185"/>
        <v>962035.58</v>
      </c>
      <c r="BD173" s="44">
        <f t="shared" si="185"/>
        <v>896053.97</v>
      </c>
      <c r="BE173" s="44">
        <f t="shared" si="185"/>
        <v>2162357.2999999998</v>
      </c>
      <c r="BF173" s="44">
        <f t="shared" si="185"/>
        <v>1015279.7799999999</v>
      </c>
      <c r="BG173" s="44">
        <f t="shared" si="185"/>
        <v>1036447.5033751</v>
      </c>
      <c r="BH173" s="44">
        <f t="shared" si="185"/>
        <v>1036447.5033751</v>
      </c>
      <c r="BI173" s="44">
        <f t="shared" si="185"/>
        <v>1036447.5033751</v>
      </c>
      <c r="BJ173" s="44">
        <f t="shared" si="185"/>
        <v>1036447.5033751</v>
      </c>
      <c r="BK173" s="44">
        <f t="shared" si="185"/>
        <v>1042306.8671251</v>
      </c>
      <c r="BL173" s="44">
        <f t="shared" si="185"/>
        <v>1042306.8671251</v>
      </c>
      <c r="BM173" s="44">
        <f t="shared" si="185"/>
        <v>1042306.8671251</v>
      </c>
      <c r="BN173" s="44">
        <f t="shared" si="185"/>
        <v>1042306.8671251</v>
      </c>
      <c r="BO173" s="44">
        <f t="shared" si="185"/>
        <v>1042306.8671251</v>
      </c>
      <c r="BP173" s="44">
        <f t="shared" ref="BP173:CA173" si="186">SUM(BP174:BP180)</f>
        <v>1042306.8671251</v>
      </c>
      <c r="BQ173" s="44">
        <f t="shared" si="186"/>
        <v>1089497.1426963001</v>
      </c>
      <c r="BR173" s="44">
        <f t="shared" si="186"/>
        <v>1089497.1426963001</v>
      </c>
      <c r="BS173" s="44">
        <f t="shared" si="186"/>
        <v>1089497.1426963001</v>
      </c>
      <c r="BT173" s="44">
        <f t="shared" si="186"/>
        <v>1089497.1426963001</v>
      </c>
      <c r="BU173" s="44">
        <f t="shared" si="186"/>
        <v>1089497.1426963001</v>
      </c>
      <c r="BV173" s="44">
        <f t="shared" si="186"/>
        <v>1089497.1426963001</v>
      </c>
      <c r="BW173" s="44">
        <f t="shared" si="186"/>
        <v>1089497.1426963001</v>
      </c>
      <c r="BX173" s="44">
        <f t="shared" si="186"/>
        <v>1089497.1426963001</v>
      </c>
      <c r="BY173" s="44">
        <f t="shared" si="186"/>
        <v>1089497.1426963001</v>
      </c>
      <c r="BZ173" s="44">
        <f t="shared" si="186"/>
        <v>1089497.1426963001</v>
      </c>
      <c r="CA173" s="44">
        <f t="shared" si="186"/>
        <v>1089497.1426963001</v>
      </c>
      <c r="CB173" s="44">
        <f t="shared" ref="CB173:CM173" si="187">SUM(CB174:CB180)</f>
        <v>1089497.1426963001</v>
      </c>
      <c r="CC173" s="44">
        <f t="shared" si="187"/>
        <v>1134387.0466093</v>
      </c>
      <c r="CD173" s="44">
        <f t="shared" si="187"/>
        <v>1134387.0466093</v>
      </c>
      <c r="CE173" s="44">
        <f t="shared" si="187"/>
        <v>1134387.0466093</v>
      </c>
      <c r="CF173" s="44">
        <f t="shared" si="187"/>
        <v>1134387.0466093</v>
      </c>
      <c r="CG173" s="44">
        <f t="shared" si="187"/>
        <v>1134387.0466093</v>
      </c>
      <c r="CH173" s="44">
        <f t="shared" si="187"/>
        <v>1134387.0466093</v>
      </c>
      <c r="CI173" s="44">
        <f t="shared" si="187"/>
        <v>1134387.0466093</v>
      </c>
      <c r="CJ173" s="44">
        <f t="shared" si="187"/>
        <v>1134387.0466093</v>
      </c>
      <c r="CK173" s="44">
        <f t="shared" si="187"/>
        <v>1134387.0466093</v>
      </c>
      <c r="CL173" s="44">
        <f t="shared" si="187"/>
        <v>1134387.0466093</v>
      </c>
      <c r="CM173" s="44">
        <f t="shared" si="187"/>
        <v>1134387.0466093</v>
      </c>
      <c r="CN173" s="44">
        <f t="shared" ref="CN173:CY173" si="188">SUM(CN174:CN180)</f>
        <v>1134387.0466093</v>
      </c>
      <c r="CO173" s="44">
        <f t="shared" si="188"/>
        <v>1166678.9650804</v>
      </c>
      <c r="CP173" s="44">
        <f t="shared" si="188"/>
        <v>1166678.9650804</v>
      </c>
      <c r="CQ173" s="44">
        <f t="shared" si="188"/>
        <v>1166678.9650804</v>
      </c>
      <c r="CR173" s="44">
        <f t="shared" si="188"/>
        <v>1166678.9650804</v>
      </c>
      <c r="CS173" s="44">
        <f t="shared" si="188"/>
        <v>1166678.9650804</v>
      </c>
      <c r="CT173" s="44">
        <f t="shared" si="188"/>
        <v>1166678.9650804</v>
      </c>
      <c r="CU173" s="44">
        <f t="shared" si="188"/>
        <v>1166678.9650804</v>
      </c>
      <c r="CV173" s="44">
        <f t="shared" si="188"/>
        <v>1166678.9650804</v>
      </c>
      <c r="CW173" s="44">
        <f t="shared" si="188"/>
        <v>1166678.9650804</v>
      </c>
      <c r="CX173" s="44">
        <f t="shared" si="188"/>
        <v>1166678.9650804</v>
      </c>
      <c r="CY173" s="44">
        <f t="shared" si="188"/>
        <v>1166678.9650804</v>
      </c>
      <c r="CZ173" s="44">
        <f t="shared" ref="CZ173:DF173" si="189">SUM(CZ174:CZ180)</f>
        <v>1166678.9650804</v>
      </c>
      <c r="DA173" s="44">
        <f t="shared" si="189"/>
        <v>1212119.8618278999</v>
      </c>
      <c r="DB173" s="44">
        <f t="shared" si="189"/>
        <v>1212119.8618278999</v>
      </c>
      <c r="DC173" s="44">
        <f t="shared" si="189"/>
        <v>1212119.8618278999</v>
      </c>
      <c r="DD173" s="44">
        <f t="shared" si="189"/>
        <v>1212119.8618278999</v>
      </c>
      <c r="DE173" s="44">
        <f t="shared" si="189"/>
        <v>1212119.8618278999</v>
      </c>
      <c r="DF173" s="44">
        <f t="shared" si="189"/>
        <v>1212119.8618278999</v>
      </c>
    </row>
    <row r="174" spans="1:110" s="196" customFormat="1" ht="15.5" outlineLevel="1">
      <c r="A174" s="199" t="s">
        <v>659</v>
      </c>
      <c r="B174" s="198" t="s">
        <v>128</v>
      </c>
      <c r="C174" s="202">
        <f>SUMIF(DRE!$A:$A,'Base CF'!$B174,DRE!B:B)</f>
        <v>0</v>
      </c>
      <c r="D174" s="202">
        <f>SUMIF(DRE!$A:$A,'Base CF'!$B174,DRE!C:C)</f>
        <v>0</v>
      </c>
      <c r="E174" s="202">
        <f>SUMIF(DRE!$A:$A,'Base CF'!$B174,DRE!D:D)</f>
        <v>0</v>
      </c>
      <c r="F174" s="202">
        <f>SUMIF(DRE!$A:$A,'Base CF'!$B174,DRE!E:E)</f>
        <v>0</v>
      </c>
      <c r="G174" s="202">
        <f>SUMIF(DRE!$A:$A,'Base CF'!$B174,DRE!F:F)</f>
        <v>0</v>
      </c>
      <c r="H174" s="202">
        <f>SUMIF(DRE!$A:$A,'Base CF'!$B174,DRE!G:G)</f>
        <v>0</v>
      </c>
      <c r="I174" s="202">
        <f>SUMIF(DRE!$A:$A,'Base CF'!$B174,DRE!H:H)</f>
        <v>0</v>
      </c>
      <c r="J174" s="202">
        <f>SUMIF(DRE!$A:$A,'Base CF'!$B174,DRE!I:I)</f>
        <v>0</v>
      </c>
      <c r="K174" s="202">
        <f>SUMIF(DRE!$A:$A,'Base CF'!$B174,DRE!J:J)</f>
        <v>0</v>
      </c>
      <c r="L174" s="202">
        <f>SUMIF(DRE!$A:$A,'Base CF'!$B174,DRE!K:K)</f>
        <v>0</v>
      </c>
      <c r="M174" s="202">
        <f>SUMIF(DRE!$A:$A,'Base CF'!$B174,DRE!L:L)</f>
        <v>0</v>
      </c>
      <c r="N174" s="202">
        <f>SUMIF(DRE!$A:$A,'Base CF'!$B174,DRE!M:M)</f>
        <v>0</v>
      </c>
      <c r="O174" s="202">
        <f>SUMIF(DRE!$A:$A,'Base CF'!$B174,DRE!N:N)</f>
        <v>0</v>
      </c>
      <c r="P174" s="202">
        <f>SUMIF(DRE!$A:$A,'Base CF'!$B174,DRE!O:O)</f>
        <v>0</v>
      </c>
      <c r="Q174" s="202">
        <f>SUMIF(DRE!$A:$A,'Base CF'!$B174,DRE!P:P)</f>
        <v>0</v>
      </c>
      <c r="R174" s="202">
        <f>SUMIF(DRE!$A:$A,'Base CF'!$B174,DRE!Q:Q)</f>
        <v>0</v>
      </c>
      <c r="S174" s="202">
        <f>SUMIF(DRE!$A:$A,'Base CF'!$B174,DRE!R:R)</f>
        <v>0</v>
      </c>
      <c r="T174" s="202">
        <f>SUMIF(DRE!$A:$A,'Base CF'!$B174,DRE!S:S)</f>
        <v>0</v>
      </c>
      <c r="U174" s="202">
        <f>SUMIF(DRE!$A:$A,'Base CF'!$B174,DRE!T:T)</f>
        <v>0</v>
      </c>
      <c r="V174" s="202">
        <f>SUMIF(DRE!$A:$A,'Base CF'!$B174,DRE!U:U)</f>
        <v>0</v>
      </c>
      <c r="W174" s="202">
        <f>SUMIF(DRE!$A:$A,'Base CF'!$B174,DRE!V:V)</f>
        <v>0</v>
      </c>
      <c r="X174" s="202">
        <f>SUMIF(DRE!$A:$A,'Base CF'!$B174,DRE!W:W)</f>
        <v>0</v>
      </c>
      <c r="Y174" s="202">
        <f>SUMIF(DRE!$A:$A,'Base CF'!$B174,DRE!X:X)</f>
        <v>0</v>
      </c>
      <c r="Z174" s="202">
        <f>SUMIF(DRE!$A:$A,'Base CF'!$B174,DRE!Y:Y)</f>
        <v>0</v>
      </c>
      <c r="AA174" s="202">
        <f>SUMIF(DRE!$A:$A,'Base CF'!$B174,DRE!Z:Z)</f>
        <v>0</v>
      </c>
      <c r="AB174" s="202">
        <f>SUMIF(DRE!$A:$A,'Base CF'!$B174,DRE!AA:AA)</f>
        <v>0</v>
      </c>
      <c r="AC174" s="202">
        <f>SUMIF(DRE!$A:$A,'Base CF'!$B174,DRE!AB:AB)</f>
        <v>0</v>
      </c>
      <c r="AD174" s="202">
        <f>SUMIF(DRE!$A:$A,'Base CF'!$B174,DRE!AC:AC)</f>
        <v>0</v>
      </c>
      <c r="AE174" s="202">
        <f>SUMIF(DRE!$A:$A,'Base CF'!$B174,DRE!AD:AD)</f>
        <v>0</v>
      </c>
      <c r="AF174" s="202">
        <f>SUMIF(DRE!$A:$A,'Base CF'!$B174,DRE!AE:AE)</f>
        <v>0</v>
      </c>
      <c r="AG174" s="202">
        <f>SUMIF(DRE!$A:$A,'Base CF'!$B174,DRE!AF:AF)</f>
        <v>0</v>
      </c>
      <c r="AH174" s="202">
        <f>SUMIF(DRE!$A:$A,'Base CF'!$B174,DRE!AG:AG)</f>
        <v>0</v>
      </c>
      <c r="AI174" s="202">
        <f>SUMIF(DRE!$A:$A,'Base CF'!$B174,DRE!AH:AH)</f>
        <v>0</v>
      </c>
      <c r="AJ174" s="202">
        <f>SUMIF(DRE!$A:$A,'Base CF'!$B174,DRE!AI:AI)</f>
        <v>0</v>
      </c>
      <c r="AK174" s="202">
        <f>SUMIF(DRE!$A:$A,'Base CF'!$B174,DRE!AJ:AJ)</f>
        <v>0</v>
      </c>
      <c r="AL174" s="202">
        <f>SUMIF(DRE!$A:$A,'Base CF'!$B174,DRE!AK:AK)</f>
        <v>0</v>
      </c>
      <c r="AM174" s="202">
        <f>SUMIF(DRE!$A:$A,'Base CF'!$B174,DRE!AL:AL)</f>
        <v>230642.88</v>
      </c>
      <c r="AN174" s="202">
        <f>SUMIF(DRE!$A:$A,'Base CF'!$B174,DRE!AM:AM)</f>
        <v>261776.85</v>
      </c>
      <c r="AO174" s="202">
        <f>SUMIF(DRE!$A:$A,'Base CF'!$B174,DRE!AN:AN)</f>
        <v>226166.75</v>
      </c>
      <c r="AP174" s="202">
        <f>SUMIF(DRE!$A:$A,'Base CF'!$B174,DRE!AO:AO)</f>
        <v>191079.5</v>
      </c>
      <c r="AQ174" s="202">
        <f>SUMIF(DRE!$A:$A,'Base CF'!$B174,DRE!AP:AP)</f>
        <v>180054.07</v>
      </c>
      <c r="AR174" s="202">
        <f>SUMIF(DRE!$A:$A,'Base CF'!$B174,DRE!AQ:AQ)</f>
        <v>139420.13</v>
      </c>
      <c r="AS174" s="202">
        <f>SUMIF(DRE!$A:$A,'Base CF'!$B174,DRE!AR:AR)</f>
        <v>161062.26</v>
      </c>
      <c r="AT174" s="202">
        <f>SUMIF(DRE!$A:$A,'Base CF'!$B174,DRE!AS:AS)</f>
        <v>75497</v>
      </c>
      <c r="AU174" s="202">
        <f>SUMIF(DRE!$A:$A,'Base CF'!$B174,DRE!AT:AT)</f>
        <v>-566462.42000000004</v>
      </c>
      <c r="AV174" s="202">
        <f>SUMIF(DRE!$A:$A,'Base CF'!$B174,DRE!AU:AU)</f>
        <v>218784.54</v>
      </c>
      <c r="AW174" s="202">
        <f>SUMIF(DRE!$A:$A,'Base CF'!$B174,DRE!AV:AV)</f>
        <v>183518.49</v>
      </c>
      <c r="AX174" s="202">
        <f>SUMIF(DRE!$A:$A,'Base CF'!$B174,DRE!AW:AW)</f>
        <v>212013.72</v>
      </c>
      <c r="AY174" s="202">
        <f>SUMIF(DRE!$A:$A,'Base CF'!$B174,DRE!AX:AX)</f>
        <v>207113.32</v>
      </c>
      <c r="AZ174" s="202">
        <f>SUMIF(DRE!$A:$A,'Base CF'!$B174,DRE!AY:AY)</f>
        <v>183941.35</v>
      </c>
      <c r="BA174" s="202">
        <f>SUMIF(DRE!$A:$A,'Base CF'!$B174,DRE!AZ:AZ)</f>
        <v>224517.22</v>
      </c>
      <c r="BB174" s="202">
        <f>SUMIF(DRE!$A:$A,'Base CF'!$B174,DRE!BA:BA)</f>
        <v>208133.02</v>
      </c>
      <c r="BC174" s="202">
        <f>SUMIF(DRE!$A:$A,'Base CF'!$B174,DRE!BB:BB)</f>
        <v>227953.23</v>
      </c>
      <c r="BD174" s="202">
        <f>SUMIF(DRE!$A:$A,'Base CF'!$B174,DRE!BC:BC)</f>
        <v>161971.62</v>
      </c>
      <c r="BE174" s="202">
        <f>SUMIF(DRE!$A:$A,'Base CF'!$B174,DRE!BD:BD)</f>
        <v>1339898.48</v>
      </c>
      <c r="BF174" s="202">
        <f>SUMIF(DRE!$A:$A,'Base CF'!$B174,DRE!BE:BE)</f>
        <v>192820.96</v>
      </c>
      <c r="BG174" s="202">
        <f>SUMIF(DRE!$A:$A,'Base CF'!$B174,DRE!BF:BF)</f>
        <v>1036447.5033751</v>
      </c>
      <c r="BH174" s="202">
        <f>SUMIF(DRE!$A:$A,'Base CF'!$B174,DRE!BG:BG)</f>
        <v>1036447.5033751</v>
      </c>
      <c r="BI174" s="202">
        <f>SUMIF(DRE!$A:$A,'Base CF'!$B174,DRE!BH:BH)</f>
        <v>1036447.5033751</v>
      </c>
      <c r="BJ174" s="202">
        <f>SUMIF(DRE!$A:$A,'Base CF'!$B174,DRE!BI:BI)</f>
        <v>1036447.5033751</v>
      </c>
      <c r="BK174" s="202">
        <f>SUMIF(DRE!$A:$A,'Base CF'!$B174,DRE!BJ:BJ)</f>
        <v>1036447.5033751</v>
      </c>
      <c r="BL174" s="202">
        <f>SUMIF(DRE!$A:$A,'Base CF'!$B174,DRE!BK:BK)</f>
        <v>1036447.5033751</v>
      </c>
      <c r="BM174" s="202">
        <f>SUMIF(DRE!$A:$A,'Base CF'!$B174,DRE!BL:BL)</f>
        <v>1036447.5033751</v>
      </c>
      <c r="BN174" s="202">
        <f>SUMIF(DRE!$A:$A,'Base CF'!$B174,DRE!BM:BM)</f>
        <v>1036447.5033751</v>
      </c>
      <c r="BO174" s="202">
        <f>SUMIF(DRE!$A:$A,'Base CF'!$B174,DRE!BN:BN)</f>
        <v>1036447.5033751</v>
      </c>
      <c r="BP174" s="202">
        <f>SUMIF(DRE!$A:$A,'Base CF'!$B174,DRE!BO:BO)</f>
        <v>1036447.5033751</v>
      </c>
      <c r="BQ174" s="202">
        <f>SUMIF(DRE!$A:$A,'Base CF'!$B174,DRE!BP:BP)</f>
        <v>1083637.7789463</v>
      </c>
      <c r="BR174" s="202">
        <f>SUMIF(DRE!$A:$A,'Base CF'!$B174,DRE!BQ:BQ)</f>
        <v>1083637.7789463</v>
      </c>
      <c r="BS174" s="202">
        <f>SUMIF(DRE!$A:$A,'Base CF'!$B174,DRE!BR:BR)</f>
        <v>1083637.7789463</v>
      </c>
      <c r="BT174" s="202">
        <f>SUMIF(DRE!$A:$A,'Base CF'!$B174,DRE!BS:BS)</f>
        <v>1083637.7789463</v>
      </c>
      <c r="BU174" s="202">
        <f>SUMIF(DRE!$A:$A,'Base CF'!$B174,DRE!BT:BT)</f>
        <v>1083637.7789463</v>
      </c>
      <c r="BV174" s="202">
        <f>SUMIF(DRE!$A:$A,'Base CF'!$B174,DRE!BU:BU)</f>
        <v>1083637.7789463</v>
      </c>
      <c r="BW174" s="202">
        <f>SUMIF(DRE!$A:$A,'Base CF'!$B174,DRE!BV:BV)</f>
        <v>1083637.7789463</v>
      </c>
      <c r="BX174" s="202">
        <f>SUMIF(DRE!$A:$A,'Base CF'!$B174,DRE!BW:BW)</f>
        <v>1083637.7789463</v>
      </c>
      <c r="BY174" s="202">
        <f>SUMIF(DRE!$A:$A,'Base CF'!$B174,DRE!BX:BX)</f>
        <v>1083637.7789463</v>
      </c>
      <c r="BZ174" s="202">
        <f>SUMIF(DRE!$A:$A,'Base CF'!$B174,DRE!BY:BY)</f>
        <v>1083637.7789463</v>
      </c>
      <c r="CA174" s="202">
        <f>SUMIF(DRE!$A:$A,'Base CF'!$B174,DRE!BZ:BZ)</f>
        <v>1083637.7789463</v>
      </c>
      <c r="CB174" s="202">
        <f>SUMIF(DRE!$A:$A,'Base CF'!$B174,DRE!CA:CA)</f>
        <v>1083637.7789463</v>
      </c>
      <c r="CC174" s="202">
        <f>SUMIF(DRE!$A:$A,'Base CF'!$B174,DRE!CB:CB)</f>
        <v>1128527.6828592999</v>
      </c>
      <c r="CD174" s="202">
        <f>SUMIF(DRE!$A:$A,'Base CF'!$B174,DRE!CC:CC)</f>
        <v>1128527.6828592999</v>
      </c>
      <c r="CE174" s="202">
        <f>SUMIF(DRE!$A:$A,'Base CF'!$B174,DRE!CD:CD)</f>
        <v>1128527.6828592999</v>
      </c>
      <c r="CF174" s="202">
        <f>SUMIF(DRE!$A:$A,'Base CF'!$B174,DRE!CE:CE)</f>
        <v>1128527.6828592999</v>
      </c>
      <c r="CG174" s="202">
        <f>SUMIF(DRE!$A:$A,'Base CF'!$B174,DRE!CF:CF)</f>
        <v>1128527.6828592999</v>
      </c>
      <c r="CH174" s="202">
        <f>SUMIF(DRE!$A:$A,'Base CF'!$B174,DRE!CG:CG)</f>
        <v>1128527.6828592999</v>
      </c>
      <c r="CI174" s="202">
        <f>SUMIF(DRE!$A:$A,'Base CF'!$B174,DRE!CH:CH)</f>
        <v>1128527.6828592999</v>
      </c>
      <c r="CJ174" s="202">
        <f>SUMIF(DRE!$A:$A,'Base CF'!$B174,DRE!CI:CI)</f>
        <v>1128527.6828592999</v>
      </c>
      <c r="CK174" s="202">
        <f>SUMIF(DRE!$A:$A,'Base CF'!$B174,DRE!CJ:CJ)</f>
        <v>1128527.6828592999</v>
      </c>
      <c r="CL174" s="202">
        <f>SUMIF(DRE!$A:$A,'Base CF'!$B174,DRE!CK:CK)</f>
        <v>1128527.6828592999</v>
      </c>
      <c r="CM174" s="202">
        <f>SUMIF(DRE!$A:$A,'Base CF'!$B174,DRE!CL:CL)</f>
        <v>1128527.6828592999</v>
      </c>
      <c r="CN174" s="202">
        <f>SUMIF(DRE!$A:$A,'Base CF'!$B174,DRE!CM:CM)</f>
        <v>1128527.6828592999</v>
      </c>
      <c r="CO174" s="202">
        <f>SUMIF(DRE!$A:$A,'Base CF'!$B174,DRE!CN:CN)</f>
        <v>1160819.6013304</v>
      </c>
      <c r="CP174" s="202">
        <f>SUMIF(DRE!$A:$A,'Base CF'!$B174,DRE!CO:CO)</f>
        <v>1160819.6013304</v>
      </c>
      <c r="CQ174" s="202">
        <f>SUMIF(DRE!$A:$A,'Base CF'!$B174,DRE!CP:CP)</f>
        <v>1160819.6013304</v>
      </c>
      <c r="CR174" s="202">
        <f>SUMIF(DRE!$A:$A,'Base CF'!$B174,DRE!CQ:CQ)</f>
        <v>1160819.6013304</v>
      </c>
      <c r="CS174" s="202">
        <f>SUMIF(DRE!$A:$A,'Base CF'!$B174,DRE!CR:CR)</f>
        <v>1160819.6013304</v>
      </c>
      <c r="CT174" s="202">
        <f>SUMIF(DRE!$A:$A,'Base CF'!$B174,DRE!CS:CS)</f>
        <v>1160819.6013304</v>
      </c>
      <c r="CU174" s="202">
        <f>SUMIF(DRE!$A:$A,'Base CF'!$B174,DRE!CT:CT)</f>
        <v>1160819.6013304</v>
      </c>
      <c r="CV174" s="202">
        <f>SUMIF(DRE!$A:$A,'Base CF'!$B174,DRE!CU:CU)</f>
        <v>1160819.6013304</v>
      </c>
      <c r="CW174" s="202">
        <f>SUMIF(DRE!$A:$A,'Base CF'!$B174,DRE!CV:CV)</f>
        <v>1160819.6013304</v>
      </c>
      <c r="CX174" s="202">
        <f>SUMIF(DRE!$A:$A,'Base CF'!$B174,DRE!CW:CW)</f>
        <v>1160819.6013304</v>
      </c>
      <c r="CY174" s="202">
        <f>SUMIF(DRE!$A:$A,'Base CF'!$B174,DRE!CX:CX)</f>
        <v>1160819.6013304</v>
      </c>
      <c r="CZ174" s="202">
        <f>SUMIF(DRE!$A:$A,'Base CF'!$B174,DRE!CY:CY)</f>
        <v>1160819.6013304</v>
      </c>
      <c r="DA174" s="202">
        <f>SUMIF(DRE!$A:$A,'Base CF'!$B174,DRE!CZ:CZ)</f>
        <v>1206260.4980778999</v>
      </c>
      <c r="DB174" s="202">
        <f>SUMIF(DRE!$A:$A,'Base CF'!$B174,DRE!DA:DA)</f>
        <v>1206260.4980778999</v>
      </c>
      <c r="DC174" s="202">
        <f>SUMIF(DRE!$A:$A,'Base CF'!$B174,DRE!DB:DB)</f>
        <v>1206260.4980778999</v>
      </c>
      <c r="DD174" s="202">
        <f>SUMIF(DRE!$A:$A,'Base CF'!$B174,DRE!DC:DC)</f>
        <v>1206260.4980778999</v>
      </c>
      <c r="DE174" s="202">
        <f>SUMIF(DRE!$A:$A,'Base CF'!$B174,DRE!DD:DD)</f>
        <v>1206260.4980778999</v>
      </c>
      <c r="DF174" s="202">
        <f>SUMIF(DRE!$A:$A,'Base CF'!$B174,DRE!DE:DE)</f>
        <v>1206260.4980778999</v>
      </c>
    </row>
    <row r="175" spans="1:110" ht="15.5" outlineLevel="1">
      <c r="A175" s="40"/>
      <c r="B175" s="37" t="s">
        <v>1194</v>
      </c>
      <c r="C175" s="46">
        <f>SUMIF(DRE!$A:$A,'Base CF'!$B175,DRE!B:B)</f>
        <v>0</v>
      </c>
      <c r="D175" s="46">
        <f>SUMIF(DRE!$A:$A,'Base CF'!$B175,DRE!C:C)</f>
        <v>0</v>
      </c>
      <c r="E175" s="46">
        <f>SUMIF(DRE!$A:$A,'Base CF'!$B175,DRE!D:D)</f>
        <v>0</v>
      </c>
      <c r="F175" s="46">
        <f>SUMIF(DRE!$A:$A,'Base CF'!$B175,DRE!E:E)</f>
        <v>0</v>
      </c>
      <c r="G175" s="46">
        <f>SUMIF(DRE!$A:$A,'Base CF'!$B175,DRE!F:F)</f>
        <v>0</v>
      </c>
      <c r="H175" s="46">
        <f>SUMIF(DRE!$A:$A,'Base CF'!$B175,DRE!G:G)</f>
        <v>0</v>
      </c>
      <c r="I175" s="89">
        <f>SUMIF(DRE!$A:$A,'Base CF'!$B175,DRE!H:H)</f>
        <v>0</v>
      </c>
      <c r="J175" s="46">
        <f>SUMIF(DRE!$A:$A,'Base CF'!$B175,DRE!I:I)</f>
        <v>0</v>
      </c>
      <c r="K175" s="46">
        <f>SUMIF(DRE!$A:$A,'Base CF'!$B175,DRE!J:J)</f>
        <v>0</v>
      </c>
      <c r="L175" s="46">
        <f>SUMIF(DRE!$A:$A,'Base CF'!$B175,DRE!K:K)</f>
        <v>0</v>
      </c>
      <c r="M175" s="46">
        <f>SUMIF(DRE!$A:$A,'Base CF'!$B175,DRE!L:L)</f>
        <v>0</v>
      </c>
      <c r="N175" s="89">
        <f>SUMIF(DRE!$A:$A,'Base CF'!$B175,DRE!M:M)</f>
        <v>0</v>
      </c>
      <c r="O175" s="46">
        <f>SUMIF(DRE!$A:$A,'Base CF'!$B175,DRE!N:N)</f>
        <v>0</v>
      </c>
      <c r="P175" s="46">
        <f>SUMIF(DRE!$A:$A,'Base CF'!$B175,DRE!O:O)</f>
        <v>0</v>
      </c>
      <c r="Q175" s="46">
        <f>SUMIF(DRE!$A:$A,'Base CF'!$B175,DRE!P:P)</f>
        <v>0</v>
      </c>
      <c r="R175" s="46">
        <f>SUMIF(DRE!$A:$A,'Base CF'!$B175,DRE!Q:Q)</f>
        <v>0</v>
      </c>
      <c r="S175" s="46">
        <f>SUMIF(DRE!$A:$A,'Base CF'!$B175,DRE!R:R)</f>
        <v>0</v>
      </c>
      <c r="T175" s="46">
        <f>SUMIF(DRE!$A:$A,'Base CF'!$B175,DRE!S:S)</f>
        <v>0</v>
      </c>
      <c r="U175" s="46">
        <f>SUMIF(DRE!$A:$A,'Base CF'!$B175,DRE!T:T)</f>
        <v>0</v>
      </c>
      <c r="V175" s="46">
        <f>SUMIF(DRE!$A:$A,'Base CF'!$B175,DRE!U:U)</f>
        <v>0</v>
      </c>
      <c r="W175" s="46">
        <f>SUMIF(DRE!$A:$A,'Base CF'!$B175,DRE!V:V)</f>
        <v>0</v>
      </c>
      <c r="X175" s="46">
        <f>SUMIF(DRE!$A:$A,'Base CF'!$B175,DRE!W:W)</f>
        <v>0</v>
      </c>
      <c r="Y175" s="46">
        <f>SUMIF(DRE!$A:$A,'Base CF'!$B175,DRE!X:X)</f>
        <v>4966273.6500000004</v>
      </c>
      <c r="Z175" s="89">
        <f>SUMIF(DRE!$A:$A,'Base CF'!$B175,DRE!Y:Y)</f>
        <v>-4966273.6500000004</v>
      </c>
      <c r="AA175" s="46">
        <f>SUMIF(DRE!$A:$A,'Base CF'!$B175,DRE!Z:Z)</f>
        <v>0</v>
      </c>
      <c r="AB175" s="46">
        <f>SUMIF(DRE!$A:$A,'Base CF'!$B175,DRE!AA:AA)</f>
        <v>0</v>
      </c>
      <c r="AC175" s="46">
        <f>SUMIF(DRE!$A:$A,'Base CF'!$B175,DRE!AB:AB)</f>
        <v>1972505.43</v>
      </c>
      <c r="AD175" s="46">
        <f>SUMIF(DRE!$A:$A,'Base CF'!$B175,DRE!AC:AC)</f>
        <v>657501.80999999994</v>
      </c>
      <c r="AE175" s="46">
        <f>SUMIF(DRE!$A:$A,'Base CF'!$B175,DRE!AD:AD)</f>
        <v>657501.80999999994</v>
      </c>
      <c r="AF175" s="46">
        <f>SUMIF(DRE!$A:$A,'Base CF'!$B175,DRE!AE:AE)</f>
        <v>657501.80999999994</v>
      </c>
      <c r="AG175" s="46">
        <f>SUMIF(DRE!$A:$A,'Base CF'!$B175,DRE!AF:AF)</f>
        <v>676997.99</v>
      </c>
      <c r="AH175" s="46">
        <f>SUMIF(DRE!$A:$A,'Base CF'!$B175,DRE!AG:AG)</f>
        <v>676997.99</v>
      </c>
      <c r="AI175" s="46">
        <f>SUMIF(DRE!$A:$A,'Base CF'!$B175,DRE!AH:AH)</f>
        <v>676997.99</v>
      </c>
      <c r="AJ175" s="46">
        <f>SUMIF(DRE!$A:$A,'Base CF'!$B175,DRE!AI:AI)</f>
        <v>676997.99</v>
      </c>
      <c r="AK175" s="46">
        <f>SUMIF(DRE!$A:$A,'Base CF'!$B175,DRE!AJ:AJ)</f>
        <v>676997.99</v>
      </c>
      <c r="AL175" s="89">
        <f>SUMIF(DRE!$A:$A,'Base CF'!$B175,DRE!AK:AK)</f>
        <v>676997.99</v>
      </c>
      <c r="AM175" s="46">
        <f>SUMIF(DRE!$A:$A,'Base CF'!$B175,DRE!AL:AL)</f>
        <v>676997.99</v>
      </c>
      <c r="AN175" s="46">
        <f>SUMIF(DRE!$A:$A,'Base CF'!$B175,DRE!AM:AM)</f>
        <v>676997.99</v>
      </c>
      <c r="AO175" s="46">
        <f>SUMIF(DRE!$A:$A,'Base CF'!$B175,DRE!AN:AN)</f>
        <v>676997.99</v>
      </c>
      <c r="AP175" s="46">
        <f>SUMIF(DRE!$A:$A,'Base CF'!$B175,DRE!AO:AO)</f>
        <v>676997.99</v>
      </c>
      <c r="AQ175" s="46">
        <f>SUMIF(DRE!$A:$A,'Base CF'!$B175,DRE!AP:AP)</f>
        <v>676997.99</v>
      </c>
      <c r="AR175" s="46">
        <f>SUMIF(DRE!$A:$A,'Base CF'!$B175,DRE!AQ:AQ)</f>
        <v>676997.99</v>
      </c>
      <c r="AS175" s="46">
        <f>SUMIF(DRE!$A:$A,'Base CF'!$B175,DRE!AR:AR)</f>
        <v>676997.99</v>
      </c>
      <c r="AT175" s="46">
        <f>SUMIF(DRE!$A:$A,'Base CF'!$B175,DRE!AS:AS)</f>
        <v>676997.99</v>
      </c>
      <c r="AU175" s="46">
        <f>SUMIF(DRE!$A:$A,'Base CF'!$B175,DRE!AT:AT)</f>
        <v>848251.07</v>
      </c>
      <c r="AV175" s="46">
        <f>SUMIF(DRE!$A:$A,'Base CF'!$B175,DRE!AU:AU)</f>
        <v>734082.35</v>
      </c>
      <c r="AW175" s="46">
        <f>SUMIF(DRE!$A:$A,'Base CF'!$B175,DRE!AV:AV)</f>
        <v>734082.35</v>
      </c>
      <c r="AX175" s="89">
        <f>SUMIF(DRE!$A:$A,'Base CF'!$B175,DRE!AW:AW)</f>
        <v>734082.35</v>
      </c>
      <c r="AY175" s="46">
        <f>SUMIF(DRE!$A:$A,'Base CF'!$B175,DRE!AX:AX)</f>
        <v>734082.35</v>
      </c>
      <c r="AZ175" s="46">
        <f>SUMIF(DRE!$A:$A,'Base CF'!$B175,DRE!AY:AY)</f>
        <v>734082.35</v>
      </c>
      <c r="BA175" s="46">
        <f>SUMIF(DRE!$A:$A,'Base CF'!$B175,DRE!AZ:AZ)</f>
        <v>734082.35</v>
      </c>
      <c r="BB175" s="46">
        <f>SUMIF(DRE!$A:$A,'Base CF'!$B175,DRE!BA:BA)</f>
        <v>734082.35</v>
      </c>
      <c r="BC175" s="46">
        <f>SUMIF(DRE!$A:$A,'Base CF'!$B175,DRE!BB:BB)</f>
        <v>734082.35</v>
      </c>
      <c r="BD175" s="46">
        <f>SUMIF(DRE!$A:$A,'Base CF'!$B175,DRE!BC:BC)</f>
        <v>734082.35</v>
      </c>
      <c r="BE175" s="46">
        <f>SUMIF(DRE!$A:$A,'Base CF'!$B175,DRE!BD:BD)</f>
        <v>822458.82</v>
      </c>
      <c r="BF175" s="46">
        <f>SUMIF(DRE!$A:$A,'Base CF'!$B175,DRE!BE:BE)</f>
        <v>822458.82</v>
      </c>
      <c r="BG175" s="46">
        <f>SUMIF(DRE!$A:$A,'Base CF'!$B175,DRE!BF:BF)</f>
        <v>0</v>
      </c>
      <c r="BH175" s="46">
        <f>SUMIF(DRE!$A:$A,'Base CF'!$B175,DRE!BG:BG)</f>
        <v>0</v>
      </c>
      <c r="BI175" s="46">
        <f>SUMIF(DRE!$A:$A,'Base CF'!$B175,DRE!BH:BH)</f>
        <v>0</v>
      </c>
      <c r="BJ175" s="89">
        <f>SUMIF(DRE!$A:$A,'Base CF'!$B175,DRE!BI:BI)</f>
        <v>0</v>
      </c>
      <c r="BK175" s="46">
        <f>SUMIF(DRE!$A:$A,'Base CF'!$B175,DRE!BJ:BJ)</f>
        <v>0</v>
      </c>
      <c r="BL175" s="46">
        <f>SUMIF(DRE!$A:$A,'Base CF'!$B175,DRE!BK:BK)</f>
        <v>0</v>
      </c>
      <c r="BM175" s="46">
        <f>SUMIF(DRE!$A:$A,'Base CF'!$B175,DRE!BL:BL)</f>
        <v>0</v>
      </c>
      <c r="BN175" s="46">
        <f>SUMIF(DRE!$A:$A,'Base CF'!$B175,DRE!BM:BM)</f>
        <v>0</v>
      </c>
      <c r="BO175" s="46">
        <f>SUMIF(DRE!$A:$A,'Base CF'!$B175,DRE!BN:BN)</f>
        <v>0</v>
      </c>
      <c r="BP175" s="46">
        <f>SUMIF(DRE!$A:$A,'Base CF'!$B175,DRE!BO:BO)</f>
        <v>0</v>
      </c>
      <c r="BQ175" s="46">
        <f>SUMIF(DRE!$A:$A,'Base CF'!$B175,DRE!BP:BP)</f>
        <v>0</v>
      </c>
      <c r="BR175" s="46">
        <f>SUMIF(DRE!$A:$A,'Base CF'!$B175,DRE!BQ:BQ)</f>
        <v>0</v>
      </c>
      <c r="BS175" s="46">
        <f>SUMIF(DRE!$A:$A,'Base CF'!$B175,DRE!BR:BR)</f>
        <v>0</v>
      </c>
      <c r="BT175" s="46">
        <f>SUMIF(DRE!$A:$A,'Base CF'!$B175,DRE!BS:BS)</f>
        <v>0</v>
      </c>
      <c r="BU175" s="46">
        <f>SUMIF(DRE!$A:$A,'Base CF'!$B175,DRE!BT:BT)</f>
        <v>0</v>
      </c>
      <c r="BV175" s="89">
        <f>SUMIF(DRE!$A:$A,'Base CF'!$B175,DRE!BU:BU)</f>
        <v>0</v>
      </c>
      <c r="BW175" s="46">
        <f>SUMIF(DRE!$A:$A,'Base CF'!$B175,DRE!BV:BV)</f>
        <v>0</v>
      </c>
      <c r="BX175" s="46">
        <f>SUMIF(DRE!$A:$A,'Base CF'!$B175,DRE!BW:BW)</f>
        <v>0</v>
      </c>
      <c r="BY175" s="46">
        <f>SUMIF(DRE!$A:$A,'Base CF'!$B175,DRE!BX:BX)</f>
        <v>0</v>
      </c>
      <c r="BZ175" s="46">
        <f>SUMIF(DRE!$A:$A,'Base CF'!$B175,DRE!BY:BY)</f>
        <v>0</v>
      </c>
      <c r="CA175" s="46">
        <f>SUMIF(DRE!$A:$A,'Base CF'!$B175,DRE!BZ:BZ)</f>
        <v>0</v>
      </c>
      <c r="CB175" s="46">
        <f>SUMIF(DRE!$A:$A,'Base CF'!$B175,DRE!CA:CA)</f>
        <v>0</v>
      </c>
      <c r="CC175" s="46">
        <f>SUMIF(DRE!$A:$A,'Base CF'!$B175,DRE!CB:CB)</f>
        <v>0</v>
      </c>
      <c r="CD175" s="46">
        <f>SUMIF(DRE!$A:$A,'Base CF'!$B175,DRE!CC:CC)</f>
        <v>0</v>
      </c>
      <c r="CE175" s="46">
        <f>SUMIF(DRE!$A:$A,'Base CF'!$B175,DRE!CD:CD)</f>
        <v>0</v>
      </c>
      <c r="CF175" s="46">
        <f>SUMIF(DRE!$A:$A,'Base CF'!$B175,DRE!CE:CE)</f>
        <v>0</v>
      </c>
      <c r="CG175" s="46">
        <f>SUMIF(DRE!$A:$A,'Base CF'!$B175,DRE!CF:CF)</f>
        <v>0</v>
      </c>
      <c r="CH175" s="89">
        <f>SUMIF(DRE!$A:$A,'Base CF'!$B175,DRE!CG:CG)</f>
        <v>0</v>
      </c>
      <c r="CI175" s="46">
        <f>SUMIF(DRE!$A:$A,'Base CF'!$B175,DRE!CH:CH)</f>
        <v>0</v>
      </c>
      <c r="CJ175" s="46">
        <f>SUMIF(DRE!$A:$A,'Base CF'!$B175,DRE!CI:CI)</f>
        <v>0</v>
      </c>
      <c r="CK175" s="46">
        <f>SUMIF(DRE!$A:$A,'Base CF'!$B175,DRE!CJ:CJ)</f>
        <v>0</v>
      </c>
      <c r="CL175" s="46">
        <f>SUMIF(DRE!$A:$A,'Base CF'!$B175,DRE!CK:CK)</f>
        <v>0</v>
      </c>
      <c r="CM175" s="46">
        <f>SUMIF(DRE!$A:$A,'Base CF'!$B175,DRE!CL:CL)</f>
        <v>0</v>
      </c>
      <c r="CN175" s="46">
        <f>SUMIF(DRE!$A:$A,'Base CF'!$B175,DRE!CM:CM)</f>
        <v>0</v>
      </c>
      <c r="CO175" s="46">
        <f>SUMIF(DRE!$A:$A,'Base CF'!$B175,DRE!CN:CN)</f>
        <v>0</v>
      </c>
      <c r="CP175" s="46">
        <f>SUMIF(DRE!$A:$A,'Base CF'!$B175,DRE!CO:CO)</f>
        <v>0</v>
      </c>
      <c r="CQ175" s="46">
        <f>SUMIF(DRE!$A:$A,'Base CF'!$B175,DRE!CP:CP)</f>
        <v>0</v>
      </c>
      <c r="CR175" s="46">
        <f>SUMIF(DRE!$A:$A,'Base CF'!$B175,DRE!CQ:CQ)</f>
        <v>0</v>
      </c>
      <c r="CS175" s="46">
        <f>SUMIF(DRE!$A:$A,'Base CF'!$B175,DRE!CR:CR)</f>
        <v>0</v>
      </c>
      <c r="CT175" s="89">
        <f>SUMIF(DRE!$A:$A,'Base CF'!$B175,DRE!CS:CS)</f>
        <v>0</v>
      </c>
      <c r="CU175" s="46">
        <f>SUMIF(DRE!$A:$A,'Base CF'!$B175,DRE!CT:CT)</f>
        <v>0</v>
      </c>
      <c r="CV175" s="46">
        <f>SUMIF(DRE!$A:$A,'Base CF'!$B175,DRE!CU:CU)</f>
        <v>0</v>
      </c>
      <c r="CW175" s="46">
        <f>SUMIF(DRE!$A:$A,'Base CF'!$B175,DRE!CV:CV)</f>
        <v>0</v>
      </c>
      <c r="CX175" s="46">
        <f>SUMIF(DRE!$A:$A,'Base CF'!$B175,DRE!CW:CW)</f>
        <v>0</v>
      </c>
      <c r="CY175" s="46">
        <f>SUMIF(DRE!$A:$A,'Base CF'!$B175,DRE!CX:CX)</f>
        <v>0</v>
      </c>
      <c r="CZ175" s="46">
        <f>SUMIF(DRE!$A:$A,'Base CF'!$B175,DRE!CY:CY)</f>
        <v>0</v>
      </c>
      <c r="DA175" s="46">
        <f>SUMIF(DRE!$A:$A,'Base CF'!$B175,DRE!CZ:CZ)</f>
        <v>0</v>
      </c>
      <c r="DB175" s="46">
        <f>SUMIF(DRE!$A:$A,'Base CF'!$B175,DRE!DA:DA)</f>
        <v>0</v>
      </c>
      <c r="DC175" s="46">
        <f>SUMIF(DRE!$A:$A,'Base CF'!$B175,DRE!DB:DB)</f>
        <v>0</v>
      </c>
      <c r="DD175" s="46">
        <f>SUMIF(DRE!$A:$A,'Base CF'!$B175,DRE!DC:DC)</f>
        <v>0</v>
      </c>
      <c r="DE175" s="46">
        <f>SUMIF(DRE!$A:$A,'Base CF'!$B175,DRE!DD:DD)</f>
        <v>0</v>
      </c>
      <c r="DF175" s="89">
        <f>SUMIF(DRE!$A:$A,'Base CF'!$B175,DRE!DE:DE)</f>
        <v>0</v>
      </c>
    </row>
    <row r="176" spans="1:110" s="196" customFormat="1" ht="15.5" outlineLevel="1">
      <c r="A176" s="199" t="s">
        <v>660</v>
      </c>
      <c r="B176" s="198" t="s">
        <v>131</v>
      </c>
      <c r="C176" s="202">
        <f>SUMIF(DRE!$A:$A,'Base CF'!$B176,DRE!B:B)</f>
        <v>187873.73</v>
      </c>
      <c r="D176" s="202">
        <f>SUMIF(DRE!$A:$A,'Base CF'!$B176,DRE!C:C)</f>
        <v>168504.85</v>
      </c>
      <c r="E176" s="202">
        <f>SUMIF(DRE!$A:$A,'Base CF'!$B176,DRE!D:D)</f>
        <v>187099.46</v>
      </c>
      <c r="F176" s="202">
        <f>SUMIF(DRE!$A:$A,'Base CF'!$B176,DRE!E:E)</f>
        <v>234633.24</v>
      </c>
      <c r="G176" s="202">
        <f>SUMIF(DRE!$A:$A,'Base CF'!$B176,DRE!F:F)</f>
        <v>188103.29</v>
      </c>
      <c r="H176" s="202">
        <f>SUMIF(DRE!$A:$A,'Base CF'!$B176,DRE!G:G)</f>
        <v>183121.8</v>
      </c>
      <c r="I176" s="202">
        <f>SUMIF(DRE!$A:$A,'Base CF'!$B176,DRE!H:H)</f>
        <v>187108.39</v>
      </c>
      <c r="J176" s="202">
        <f>SUMIF(DRE!$A:$A,'Base CF'!$B176,DRE!I:I)</f>
        <v>185629.28</v>
      </c>
      <c r="K176" s="202">
        <f>SUMIF(DRE!$A:$A,'Base CF'!$B176,DRE!J:J)</f>
        <v>184333.95</v>
      </c>
      <c r="L176" s="202">
        <f>SUMIF(DRE!$A:$A,'Base CF'!$B176,DRE!K:K)</f>
        <v>118879.94</v>
      </c>
      <c r="M176" s="202">
        <f>SUMIF(DRE!$A:$A,'Base CF'!$B176,DRE!L:L)</f>
        <v>113418.69</v>
      </c>
      <c r="N176" s="202">
        <f>SUMIF(DRE!$A:$A,'Base CF'!$B176,DRE!M:M)</f>
        <v>111360.43</v>
      </c>
      <c r="O176" s="202">
        <f>SUMIF(DRE!$A:$A,'Base CF'!$B176,DRE!N:N)</f>
        <v>179992.04</v>
      </c>
      <c r="P176" s="202">
        <f>SUMIF(DRE!$A:$A,'Base CF'!$B176,DRE!O:O)</f>
        <v>180049.05</v>
      </c>
      <c r="Q176" s="202">
        <f>SUMIF(DRE!$A:$A,'Base CF'!$B176,DRE!P:P)</f>
        <v>181317.32</v>
      </c>
      <c r="R176" s="202">
        <f>SUMIF(DRE!$A:$A,'Base CF'!$B176,DRE!Q:Q)</f>
        <v>181448.18</v>
      </c>
      <c r="S176" s="202">
        <f>SUMIF(DRE!$A:$A,'Base CF'!$B176,DRE!R:R)</f>
        <v>181472.27</v>
      </c>
      <c r="T176" s="202">
        <f>SUMIF(DRE!$A:$A,'Base CF'!$B176,DRE!S:S)</f>
        <v>182086.9</v>
      </c>
      <c r="U176" s="202">
        <f>SUMIF(DRE!$A:$A,'Base CF'!$B176,DRE!T:T)</f>
        <v>183750.19</v>
      </c>
      <c r="V176" s="202">
        <f>SUMIF(DRE!$A:$A,'Base CF'!$B176,DRE!U:U)</f>
        <v>183659.56</v>
      </c>
      <c r="W176" s="202">
        <f>SUMIF(DRE!$A:$A,'Base CF'!$B176,DRE!V:V)</f>
        <v>235058.76</v>
      </c>
      <c r="X176" s="202">
        <f>SUMIF(DRE!$A:$A,'Base CF'!$B176,DRE!W:W)</f>
        <v>234608.92</v>
      </c>
      <c r="Y176" s="202">
        <f>SUMIF(DRE!$A:$A,'Base CF'!$B176,DRE!X:X)</f>
        <v>233994.25</v>
      </c>
      <c r="Z176" s="202">
        <f>SUMIF(DRE!$A:$A,'Base CF'!$B176,DRE!Y:Y)</f>
        <v>234066.51</v>
      </c>
      <c r="AA176" s="202">
        <f>SUMIF(DRE!$A:$A,'Base CF'!$B176,DRE!Z:Z)</f>
        <v>220147.28</v>
      </c>
      <c r="AB176" s="202">
        <f>SUMIF(DRE!$A:$A,'Base CF'!$B176,DRE!AA:AA)</f>
        <v>218908.38</v>
      </c>
      <c r="AC176" s="202">
        <f>SUMIF(DRE!$A:$A,'Base CF'!$B176,DRE!AB:AB)</f>
        <v>216223.55</v>
      </c>
      <c r="AD176" s="202">
        <f>SUMIF(DRE!$A:$A,'Base CF'!$B176,DRE!AC:AC)</f>
        <v>233576.88999999998</v>
      </c>
      <c r="AE176" s="202">
        <f>SUMIF(DRE!$A:$A,'Base CF'!$B176,DRE!AD:AD)</f>
        <v>213088.06</v>
      </c>
      <c r="AF176" s="202">
        <f>SUMIF(DRE!$A:$A,'Base CF'!$B176,DRE!AE:AE)</f>
        <v>211767.13999999998</v>
      </c>
      <c r="AG176" s="202">
        <f>SUMIF(DRE!$A:$A,'Base CF'!$B176,DRE!AF:AF)</f>
        <v>213305.81</v>
      </c>
      <c r="AH176" s="202">
        <f>SUMIF(DRE!$A:$A,'Base CF'!$B176,DRE!AG:AG)</f>
        <v>213969.09</v>
      </c>
      <c r="AI176" s="202">
        <f>SUMIF(DRE!$A:$A,'Base CF'!$B176,DRE!AH:AH)</f>
        <v>212192.12</v>
      </c>
      <c r="AJ176" s="202">
        <f>SUMIF(DRE!$A:$A,'Base CF'!$B176,DRE!AI:AI)</f>
        <v>211592.94</v>
      </c>
      <c r="AK176" s="202">
        <f>SUMIF(DRE!$A:$A,'Base CF'!$B176,DRE!AJ:AJ)</f>
        <v>211309.86</v>
      </c>
      <c r="AL176" s="202">
        <f>SUMIF(DRE!$A:$A,'Base CF'!$B176,DRE!AK:AK)</f>
        <v>160232.94</v>
      </c>
      <c r="AM176" s="202">
        <f>SUMIF(DRE!$A:$A,'Base CF'!$B176,DRE!AL:AL)</f>
        <v>188788.1</v>
      </c>
      <c r="AN176" s="202">
        <f>SUMIF(DRE!$A:$A,'Base CF'!$B176,DRE!AM:AM)</f>
        <v>186700.6</v>
      </c>
      <c r="AO176" s="202">
        <f>SUMIF(DRE!$A:$A,'Base CF'!$B176,DRE!AN:AN)</f>
        <v>185261.51</v>
      </c>
      <c r="AP176" s="202">
        <f>SUMIF(DRE!$A:$A,'Base CF'!$B176,DRE!AO:AO)</f>
        <v>185677.75</v>
      </c>
      <c r="AQ176" s="202">
        <f>SUMIF(DRE!$A:$A,'Base CF'!$B176,DRE!AP:AP)</f>
        <v>184522.26</v>
      </c>
      <c r="AR176" s="202">
        <f>SUMIF(DRE!$A:$A,'Base CF'!$B176,DRE!AQ:AQ)</f>
        <v>183481.18</v>
      </c>
      <c r="AS176" s="202">
        <f>SUMIF(DRE!$A:$A,'Base CF'!$B176,DRE!AR:AR)</f>
        <v>154628.26999999999</v>
      </c>
      <c r="AT176" s="202">
        <f>SUMIF(DRE!$A:$A,'Base CF'!$B176,DRE!AS:AS)</f>
        <v>149311.81</v>
      </c>
      <c r="AU176" s="202">
        <f>SUMIF(DRE!$A:$A,'Base CF'!$B176,DRE!AT:AT)</f>
        <v>147778.44</v>
      </c>
      <c r="AV176" s="202">
        <f>SUMIF(DRE!$A:$A,'Base CF'!$B176,DRE!AU:AU)</f>
        <v>146416.37</v>
      </c>
      <c r="AW176" s="202">
        <f>SUMIF(DRE!$A:$A,'Base CF'!$B176,DRE!AV:AV)</f>
        <v>146040.87</v>
      </c>
      <c r="AX176" s="202">
        <f>SUMIF(DRE!$A:$A,'Base CF'!$B176,DRE!AW:AW)</f>
        <v>148857.98000000001</v>
      </c>
      <c r="AY176" s="202">
        <f>SUMIF(DRE!$A:$A,'Base CF'!$B176,DRE!AX:AX)</f>
        <v>0</v>
      </c>
      <c r="AZ176" s="202">
        <f>SUMIF(DRE!$A:$A,'Base CF'!$B176,DRE!AY:AY)</f>
        <v>0</v>
      </c>
      <c r="BA176" s="202">
        <f>SUMIF(DRE!$A:$A,'Base CF'!$B176,DRE!AZ:AZ)</f>
        <v>0</v>
      </c>
      <c r="BB176" s="202">
        <f>SUMIF(DRE!$A:$A,'Base CF'!$B176,DRE!BA:BA)</f>
        <v>0</v>
      </c>
      <c r="BC176" s="202">
        <f>SUMIF(DRE!$A:$A,'Base CF'!$B176,DRE!BB:BB)</f>
        <v>0</v>
      </c>
      <c r="BD176" s="202">
        <f>SUMIF(DRE!$A:$A,'Base CF'!$B176,DRE!BC:BC)</f>
        <v>0</v>
      </c>
      <c r="BE176" s="202">
        <f>SUMIF(DRE!$A:$A,'Base CF'!$B176,DRE!BD:BD)</f>
        <v>0</v>
      </c>
      <c r="BF176" s="202">
        <f>SUMIF(DRE!$A:$A,'Base CF'!$B176,DRE!BE:BE)</f>
        <v>0</v>
      </c>
      <c r="BG176" s="202">
        <f>SUMIF(DRE!$A:$A,'Base CF'!$B176,DRE!BF:BF)</f>
        <v>0</v>
      </c>
      <c r="BH176" s="202">
        <f>SUMIF(DRE!$A:$A,'Base CF'!$B176,DRE!BG:BG)</f>
        <v>0</v>
      </c>
      <c r="BI176" s="202">
        <f>SUMIF(DRE!$A:$A,'Base CF'!$B176,DRE!BH:BH)</f>
        <v>0</v>
      </c>
      <c r="BJ176" s="202">
        <f>SUMIF(DRE!$A:$A,'Base CF'!$B176,DRE!BI:BI)</f>
        <v>0</v>
      </c>
      <c r="BK176" s="202">
        <f>SUMIF(DRE!$A:$A,'Base CF'!$B176,DRE!BJ:BJ)</f>
        <v>0</v>
      </c>
      <c r="BL176" s="202">
        <f>SUMIF(DRE!$A:$A,'Base CF'!$B176,DRE!BK:BK)</f>
        <v>0</v>
      </c>
      <c r="BM176" s="202">
        <f>SUMIF(DRE!$A:$A,'Base CF'!$B176,DRE!BL:BL)</f>
        <v>0</v>
      </c>
      <c r="BN176" s="202">
        <f>SUMIF(DRE!$A:$A,'Base CF'!$B176,DRE!BM:BM)</f>
        <v>0</v>
      </c>
      <c r="BO176" s="202">
        <f>SUMIF(DRE!$A:$A,'Base CF'!$B176,DRE!BN:BN)</f>
        <v>0</v>
      </c>
      <c r="BP176" s="202">
        <f>SUMIF(DRE!$A:$A,'Base CF'!$B176,DRE!BO:BO)</f>
        <v>0</v>
      </c>
      <c r="BQ176" s="202">
        <f>SUMIF(DRE!$A:$A,'Base CF'!$B176,DRE!BP:BP)</f>
        <v>0</v>
      </c>
      <c r="BR176" s="202">
        <f>SUMIF(DRE!$A:$A,'Base CF'!$B176,DRE!BQ:BQ)</f>
        <v>0</v>
      </c>
      <c r="BS176" s="202">
        <f>SUMIF(DRE!$A:$A,'Base CF'!$B176,DRE!BR:BR)</f>
        <v>0</v>
      </c>
      <c r="BT176" s="202">
        <f>SUMIF(DRE!$A:$A,'Base CF'!$B176,DRE!BS:BS)</f>
        <v>0</v>
      </c>
      <c r="BU176" s="202">
        <f>SUMIF(DRE!$A:$A,'Base CF'!$B176,DRE!BT:BT)</f>
        <v>0</v>
      </c>
      <c r="BV176" s="202">
        <f>SUMIF(DRE!$A:$A,'Base CF'!$B176,DRE!BU:BU)</f>
        <v>0</v>
      </c>
      <c r="BW176" s="202">
        <f>SUMIF(DRE!$A:$A,'Base CF'!$B176,DRE!BV:BV)</f>
        <v>0</v>
      </c>
      <c r="BX176" s="202">
        <f>SUMIF(DRE!$A:$A,'Base CF'!$B176,DRE!BW:BW)</f>
        <v>0</v>
      </c>
      <c r="BY176" s="202">
        <f>SUMIF(DRE!$A:$A,'Base CF'!$B176,DRE!BX:BX)</f>
        <v>0</v>
      </c>
      <c r="BZ176" s="202">
        <f>SUMIF(DRE!$A:$A,'Base CF'!$B176,DRE!BY:BY)</f>
        <v>0</v>
      </c>
      <c r="CA176" s="202">
        <f>SUMIF(DRE!$A:$A,'Base CF'!$B176,DRE!BZ:BZ)</f>
        <v>0</v>
      </c>
      <c r="CB176" s="202">
        <f>SUMIF(DRE!$A:$A,'Base CF'!$B176,DRE!CA:CA)</f>
        <v>0</v>
      </c>
      <c r="CC176" s="202">
        <f>SUMIF(DRE!$A:$A,'Base CF'!$B176,DRE!CB:CB)</f>
        <v>0</v>
      </c>
      <c r="CD176" s="202">
        <f>SUMIF(DRE!$A:$A,'Base CF'!$B176,DRE!CC:CC)</f>
        <v>0</v>
      </c>
      <c r="CE176" s="202">
        <f>SUMIF(DRE!$A:$A,'Base CF'!$B176,DRE!CD:CD)</f>
        <v>0</v>
      </c>
      <c r="CF176" s="202">
        <f>SUMIF(DRE!$A:$A,'Base CF'!$B176,DRE!CE:CE)</f>
        <v>0</v>
      </c>
      <c r="CG176" s="202">
        <f>SUMIF(DRE!$A:$A,'Base CF'!$B176,DRE!CF:CF)</f>
        <v>0</v>
      </c>
      <c r="CH176" s="202">
        <f>SUMIF(DRE!$A:$A,'Base CF'!$B176,DRE!CG:CG)</f>
        <v>0</v>
      </c>
      <c r="CI176" s="202">
        <f>SUMIF(DRE!$A:$A,'Base CF'!$B176,DRE!CH:CH)</f>
        <v>0</v>
      </c>
      <c r="CJ176" s="202">
        <f>SUMIF(DRE!$A:$A,'Base CF'!$B176,DRE!CI:CI)</f>
        <v>0</v>
      </c>
      <c r="CK176" s="202">
        <f>SUMIF(DRE!$A:$A,'Base CF'!$B176,DRE!CJ:CJ)</f>
        <v>0</v>
      </c>
      <c r="CL176" s="202">
        <f>SUMIF(DRE!$A:$A,'Base CF'!$B176,DRE!CK:CK)</f>
        <v>0</v>
      </c>
      <c r="CM176" s="202">
        <f>SUMIF(DRE!$A:$A,'Base CF'!$B176,DRE!CL:CL)</f>
        <v>0</v>
      </c>
      <c r="CN176" s="202">
        <f>SUMIF(DRE!$A:$A,'Base CF'!$B176,DRE!CM:CM)</f>
        <v>0</v>
      </c>
      <c r="CO176" s="202">
        <f>SUMIF(DRE!$A:$A,'Base CF'!$B176,DRE!CN:CN)</f>
        <v>0</v>
      </c>
      <c r="CP176" s="202">
        <f>SUMIF(DRE!$A:$A,'Base CF'!$B176,DRE!CO:CO)</f>
        <v>0</v>
      </c>
      <c r="CQ176" s="202">
        <f>SUMIF(DRE!$A:$A,'Base CF'!$B176,DRE!CP:CP)</f>
        <v>0</v>
      </c>
      <c r="CR176" s="202">
        <f>SUMIF(DRE!$A:$A,'Base CF'!$B176,DRE!CQ:CQ)</f>
        <v>0</v>
      </c>
      <c r="CS176" s="202">
        <f>SUMIF(DRE!$A:$A,'Base CF'!$B176,DRE!CR:CR)</f>
        <v>0</v>
      </c>
      <c r="CT176" s="202">
        <f>SUMIF(DRE!$A:$A,'Base CF'!$B176,DRE!CS:CS)</f>
        <v>0</v>
      </c>
      <c r="CU176" s="202">
        <f>SUMIF(DRE!$A:$A,'Base CF'!$B176,DRE!CT:CT)</f>
        <v>0</v>
      </c>
      <c r="CV176" s="202">
        <f>SUMIF(DRE!$A:$A,'Base CF'!$B176,DRE!CU:CU)</f>
        <v>0</v>
      </c>
      <c r="CW176" s="202">
        <f>SUMIF(DRE!$A:$A,'Base CF'!$B176,DRE!CV:CV)</f>
        <v>0</v>
      </c>
      <c r="CX176" s="202">
        <f>SUMIF(DRE!$A:$A,'Base CF'!$B176,DRE!CW:CW)</f>
        <v>0</v>
      </c>
      <c r="CY176" s="202">
        <f>SUMIF(DRE!$A:$A,'Base CF'!$B176,DRE!CX:CX)</f>
        <v>0</v>
      </c>
      <c r="CZ176" s="202">
        <f>SUMIF(DRE!$A:$A,'Base CF'!$B176,DRE!CY:CY)</f>
        <v>0</v>
      </c>
      <c r="DA176" s="202">
        <f>SUMIF(DRE!$A:$A,'Base CF'!$B176,DRE!CZ:CZ)</f>
        <v>0</v>
      </c>
      <c r="DB176" s="202">
        <f>SUMIF(DRE!$A:$A,'Base CF'!$B176,DRE!DA:DA)</f>
        <v>0</v>
      </c>
      <c r="DC176" s="202">
        <f>SUMIF(DRE!$A:$A,'Base CF'!$B176,DRE!DB:DB)</f>
        <v>0</v>
      </c>
      <c r="DD176" s="202">
        <f>SUMIF(DRE!$A:$A,'Base CF'!$B176,DRE!DC:DC)</f>
        <v>0</v>
      </c>
      <c r="DE176" s="202">
        <f>SUMIF(DRE!$A:$A,'Base CF'!$B176,DRE!DD:DD)</f>
        <v>0</v>
      </c>
      <c r="DF176" s="202">
        <f>SUMIF(DRE!$A:$A,'Base CF'!$B176,DRE!DE:DE)</f>
        <v>0</v>
      </c>
    </row>
    <row r="177" spans="1:110" outlineLevel="1">
      <c r="B177" s="37" t="s">
        <v>468</v>
      </c>
      <c r="C177" s="46">
        <f>SUMIF(DRE!$A:$A,'Base CF'!$B177,DRE!B:B)</f>
        <v>0</v>
      </c>
      <c r="D177" s="46">
        <f>SUMIF(DRE!$A:$A,'Base CF'!$B177,DRE!C:C)</f>
        <v>0</v>
      </c>
      <c r="E177" s="46">
        <f>SUMIF(DRE!$A:$A,'Base CF'!$B177,DRE!D:D)</f>
        <v>0</v>
      </c>
      <c r="F177" s="46">
        <f>SUMIF(DRE!$A:$A,'Base CF'!$B177,DRE!E:E)</f>
        <v>0</v>
      </c>
      <c r="G177" s="46">
        <f>SUMIF(DRE!$A:$A,'Base CF'!$B177,DRE!F:F)</f>
        <v>0</v>
      </c>
      <c r="H177" s="46">
        <f>SUMIF(DRE!$A:$A,'Base CF'!$B177,DRE!G:G)</f>
        <v>0</v>
      </c>
      <c r="I177" s="46">
        <f>SUMIF(DRE!$A:$A,'Base CF'!$B177,DRE!H:H)</f>
        <v>0</v>
      </c>
      <c r="J177" s="46">
        <f>SUMIF(DRE!$A:$A,'Base CF'!$B177,DRE!I:I)</f>
        <v>0</v>
      </c>
      <c r="K177" s="46">
        <f>SUMIF(DRE!$A:$A,'Base CF'!$B177,DRE!J:J)</f>
        <v>0</v>
      </c>
      <c r="L177" s="46">
        <f>SUMIF(DRE!$A:$A,'Base CF'!$B177,DRE!K:K)</f>
        <v>0</v>
      </c>
      <c r="M177" s="46">
        <f>SUMIF(DRE!$A:$A,'Base CF'!$B177,DRE!L:L)</f>
        <v>0</v>
      </c>
      <c r="N177" s="46">
        <f>SUMIF(DRE!$A:$A,'Base CF'!$B177,DRE!M:M)</f>
        <v>0</v>
      </c>
      <c r="O177" s="46">
        <f>SUMIF(DRE!$A:$A,'Base CF'!$B177,DRE!N:N)</f>
        <v>0</v>
      </c>
      <c r="P177" s="46">
        <f>SUMIF(DRE!$A:$A,'Base CF'!$B177,DRE!O:O)</f>
        <v>0</v>
      </c>
      <c r="Q177" s="46">
        <f>SUMIF(DRE!$A:$A,'Base CF'!$B177,DRE!P:P)</f>
        <v>0</v>
      </c>
      <c r="R177" s="46">
        <f>SUMIF(DRE!$A:$A,'Base CF'!$B177,DRE!Q:Q)</f>
        <v>0</v>
      </c>
      <c r="S177" s="46">
        <f>SUMIF(DRE!$A:$A,'Base CF'!$B177,DRE!R:R)</f>
        <v>0</v>
      </c>
      <c r="T177" s="46">
        <f>SUMIF(DRE!$A:$A,'Base CF'!$B177,DRE!S:S)</f>
        <v>0</v>
      </c>
      <c r="U177" s="46">
        <f>SUMIF(DRE!$A:$A,'Base CF'!$B177,DRE!T:T)</f>
        <v>0</v>
      </c>
      <c r="V177" s="46">
        <f>SUMIF(DRE!$A:$A,'Base CF'!$B177,DRE!U:U)</f>
        <v>0</v>
      </c>
      <c r="W177" s="46">
        <f>SUMIF(DRE!$A:$A,'Base CF'!$B177,DRE!V:V)</f>
        <v>0</v>
      </c>
      <c r="X177" s="46">
        <f>SUMIF(DRE!$A:$A,'Base CF'!$B177,DRE!W:W)</f>
        <v>0</v>
      </c>
      <c r="Y177" s="46">
        <f>SUMIF(DRE!$A:$A,'Base CF'!$B177,DRE!X:X)</f>
        <v>0</v>
      </c>
      <c r="Z177" s="46">
        <f>SUMIF(DRE!$A:$A,'Base CF'!$B177,DRE!Y:Y)</f>
        <v>0</v>
      </c>
      <c r="AA177" s="46">
        <f>SUMIF(DRE!$A:$A,'Base CF'!$B177,DRE!Z:Z)</f>
        <v>0</v>
      </c>
      <c r="AB177" s="46">
        <f>SUMIF(DRE!$A:$A,'Base CF'!$B177,DRE!AA:AA)</f>
        <v>0</v>
      </c>
      <c r="AC177" s="46">
        <f>SUMIF(DRE!$A:$A,'Base CF'!$B177,DRE!AB:AB)</f>
        <v>0</v>
      </c>
      <c r="AD177" s="46">
        <f>SUMIF(DRE!$A:$A,'Base CF'!$B177,DRE!AC:AC)</f>
        <v>0</v>
      </c>
      <c r="AE177" s="46">
        <f>SUMIF(DRE!$A:$A,'Base CF'!$B177,DRE!AD:AD)</f>
        <v>0</v>
      </c>
      <c r="AF177" s="46">
        <f>SUMIF(DRE!$A:$A,'Base CF'!$B177,DRE!AE:AE)</f>
        <v>0</v>
      </c>
      <c r="AG177" s="46">
        <f>SUMIF(DRE!$A:$A,'Base CF'!$B177,DRE!AF:AF)</f>
        <v>0</v>
      </c>
      <c r="AH177" s="46">
        <f>SUMIF(DRE!$A:$A,'Base CF'!$B177,DRE!AG:AG)</f>
        <v>0</v>
      </c>
      <c r="AI177" s="46">
        <f>SUMIF(DRE!$A:$A,'Base CF'!$B177,DRE!AH:AH)</f>
        <v>0</v>
      </c>
      <c r="AJ177" s="46">
        <f>SUMIF(DRE!$A:$A,'Base CF'!$B177,DRE!AI:AI)</f>
        <v>0</v>
      </c>
      <c r="AK177" s="46">
        <f>SUMIF(DRE!$A:$A,'Base CF'!$B177,DRE!AJ:AJ)</f>
        <v>0</v>
      </c>
      <c r="AL177" s="46">
        <f>SUMIF(DRE!$A:$A,'Base CF'!$B177,DRE!AK:AK)</f>
        <v>0</v>
      </c>
      <c r="AM177" s="46">
        <f>SUMIF(DRE!$A:$A,'Base CF'!$B177,DRE!AL:AL)</f>
        <v>1499.99</v>
      </c>
      <c r="AN177" s="46">
        <f>SUMIF(DRE!$A:$A,'Base CF'!$B177,DRE!AM:AM)</f>
        <v>0</v>
      </c>
      <c r="AO177" s="46">
        <f>SUMIF(DRE!$A:$A,'Base CF'!$B177,DRE!AN:AN)</f>
        <v>0</v>
      </c>
      <c r="AP177" s="46">
        <f>SUMIF(DRE!$A:$A,'Base CF'!$B177,DRE!AO:AO)</f>
        <v>43.5</v>
      </c>
      <c r="AQ177" s="46">
        <f>SUMIF(DRE!$A:$A,'Base CF'!$B177,DRE!AP:AP)</f>
        <v>0</v>
      </c>
      <c r="AR177" s="46">
        <f>SUMIF(DRE!$A:$A,'Base CF'!$B177,DRE!AQ:AQ)</f>
        <v>0</v>
      </c>
      <c r="AS177" s="46">
        <f>SUMIF(DRE!$A:$A,'Base CF'!$B177,DRE!AR:AR)</f>
        <v>33138.32</v>
      </c>
      <c r="AT177" s="46">
        <f>SUMIF(DRE!$A:$A,'Base CF'!$B177,DRE!AS:AS)</f>
        <v>33044.33</v>
      </c>
      <c r="AU177" s="46">
        <f>SUMIF(DRE!$A:$A,'Base CF'!$B177,DRE!AT:AT)</f>
        <v>33044.33</v>
      </c>
      <c r="AV177" s="46">
        <f>SUMIF(DRE!$A:$A,'Base CF'!$B177,DRE!AU:AU)</f>
        <v>33044.33</v>
      </c>
      <c r="AW177" s="46">
        <f>SUMIF(DRE!$A:$A,'Base CF'!$B177,DRE!AV:AV)</f>
        <v>33044.33</v>
      </c>
      <c r="AX177" s="46">
        <f>SUMIF(DRE!$A:$A,'Base CF'!$B177,DRE!AW:AW)</f>
        <v>33044.33</v>
      </c>
      <c r="AY177" s="46">
        <f>SUMIF(DRE!$A:$A,'Base CF'!$B177,DRE!AX:AX)</f>
        <v>4943.2</v>
      </c>
      <c r="AZ177" s="46">
        <f>SUMIF(DRE!$A:$A,'Base CF'!$B177,DRE!AY:AY)</f>
        <v>0</v>
      </c>
      <c r="BA177" s="46">
        <f>SUMIF(DRE!$A:$A,'Base CF'!$B177,DRE!AZ:AZ)</f>
        <v>-4943.2</v>
      </c>
      <c r="BB177" s="46">
        <f>SUMIF(DRE!$A:$A,'Base CF'!$B177,DRE!BA:BA)</f>
        <v>0</v>
      </c>
      <c r="BC177" s="46">
        <f>SUMIF(DRE!$A:$A,'Base CF'!$B177,DRE!BB:BB)</f>
        <v>0</v>
      </c>
      <c r="BD177" s="46">
        <f>SUMIF(DRE!$A:$A,'Base CF'!$B177,DRE!BC:BC)</f>
        <v>0</v>
      </c>
      <c r="BE177" s="46">
        <f>SUMIF(DRE!$A:$A,'Base CF'!$B177,DRE!BD:BD)</f>
        <v>0</v>
      </c>
      <c r="BF177" s="46">
        <f>SUMIF(DRE!$A:$A,'Base CF'!$B177,DRE!BE:BE)</f>
        <v>0</v>
      </c>
      <c r="BG177" s="46">
        <f>SUMIF(DRE!$A:$A,'Base CF'!$B177,DRE!BF:BF)</f>
        <v>0</v>
      </c>
      <c r="BH177" s="46">
        <f>SUMIF(DRE!$A:$A,'Base CF'!$B177,DRE!BG:BG)</f>
        <v>0</v>
      </c>
      <c r="BI177" s="46">
        <f>SUMIF(DRE!$A:$A,'Base CF'!$B177,DRE!BH:BH)</f>
        <v>0</v>
      </c>
      <c r="BJ177" s="46">
        <f>SUMIF(DRE!$A:$A,'Base CF'!$B177,DRE!BI:BI)</f>
        <v>0</v>
      </c>
      <c r="BK177" s="46">
        <f>SUMIF(DRE!$A:$A,'Base CF'!$B177,DRE!BJ:BJ)</f>
        <v>5859.3637500000004</v>
      </c>
      <c r="BL177" s="46">
        <f>SUMIF(DRE!$A:$A,'Base CF'!$B177,DRE!BK:BK)</f>
        <v>5859.3637500000004</v>
      </c>
      <c r="BM177" s="46">
        <f>SUMIF(DRE!$A:$A,'Base CF'!$B177,DRE!BL:BL)</f>
        <v>5859.3637500000004</v>
      </c>
      <c r="BN177" s="46">
        <f>SUMIF(DRE!$A:$A,'Base CF'!$B177,DRE!BM:BM)</f>
        <v>5859.3637500000004</v>
      </c>
      <c r="BO177" s="46">
        <f>SUMIF(DRE!$A:$A,'Base CF'!$B177,DRE!BN:BN)</f>
        <v>5859.3637500000004</v>
      </c>
      <c r="BP177" s="46">
        <f>SUMIF(DRE!$A:$A,'Base CF'!$B177,DRE!BO:BO)</f>
        <v>5859.3637500000004</v>
      </c>
      <c r="BQ177" s="46">
        <f>SUMIF(DRE!$A:$A,'Base CF'!$B177,DRE!BP:BP)</f>
        <v>5859.3637500000004</v>
      </c>
      <c r="BR177" s="46">
        <f>SUMIF(DRE!$A:$A,'Base CF'!$B177,DRE!BQ:BQ)</f>
        <v>5859.3637500000004</v>
      </c>
      <c r="BS177" s="46">
        <f>SUMIF(DRE!$A:$A,'Base CF'!$B177,DRE!BR:BR)</f>
        <v>5859.3637500000004</v>
      </c>
      <c r="BT177" s="46">
        <f>SUMIF(DRE!$A:$A,'Base CF'!$B177,DRE!BS:BS)</f>
        <v>5859.3637500000004</v>
      </c>
      <c r="BU177" s="46">
        <f>SUMIF(DRE!$A:$A,'Base CF'!$B177,DRE!BT:BT)</f>
        <v>5859.3637500000004</v>
      </c>
      <c r="BV177" s="46">
        <f>SUMIF(DRE!$A:$A,'Base CF'!$B177,DRE!BU:BU)</f>
        <v>5859.3637500000004</v>
      </c>
      <c r="BW177" s="46">
        <f>SUMIF(DRE!$A:$A,'Base CF'!$B177,DRE!BV:BV)</f>
        <v>5859.3637500000004</v>
      </c>
      <c r="BX177" s="46">
        <f>SUMIF(DRE!$A:$A,'Base CF'!$B177,DRE!BW:BW)</f>
        <v>5859.3637500000004</v>
      </c>
      <c r="BY177" s="46">
        <f>SUMIF(DRE!$A:$A,'Base CF'!$B177,DRE!BX:BX)</f>
        <v>5859.3637500000004</v>
      </c>
      <c r="BZ177" s="46">
        <f>SUMIF(DRE!$A:$A,'Base CF'!$B177,DRE!BY:BY)</f>
        <v>5859.3637500000004</v>
      </c>
      <c r="CA177" s="46">
        <f>SUMIF(DRE!$A:$A,'Base CF'!$B177,DRE!BZ:BZ)</f>
        <v>5859.3637500000004</v>
      </c>
      <c r="CB177" s="46">
        <f>SUMIF(DRE!$A:$A,'Base CF'!$B177,DRE!CA:CA)</f>
        <v>5859.3637500000004</v>
      </c>
      <c r="CC177" s="46">
        <f>SUMIF(DRE!$A:$A,'Base CF'!$B177,DRE!CB:CB)</f>
        <v>5859.3637500000004</v>
      </c>
      <c r="CD177" s="46">
        <f>SUMIF(DRE!$A:$A,'Base CF'!$B177,DRE!CC:CC)</f>
        <v>5859.3637500000004</v>
      </c>
      <c r="CE177" s="46">
        <f>SUMIF(DRE!$A:$A,'Base CF'!$B177,DRE!CD:CD)</f>
        <v>5859.3637500000004</v>
      </c>
      <c r="CF177" s="46">
        <f>SUMIF(DRE!$A:$A,'Base CF'!$B177,DRE!CE:CE)</f>
        <v>5859.3637500000004</v>
      </c>
      <c r="CG177" s="46">
        <f>SUMIF(DRE!$A:$A,'Base CF'!$B177,DRE!CF:CF)</f>
        <v>5859.3637500000004</v>
      </c>
      <c r="CH177" s="46">
        <f>SUMIF(DRE!$A:$A,'Base CF'!$B177,DRE!CG:CG)</f>
        <v>5859.3637500000004</v>
      </c>
      <c r="CI177" s="46">
        <f>SUMIF(DRE!$A:$A,'Base CF'!$B177,DRE!CH:CH)</f>
        <v>5859.3637500000004</v>
      </c>
      <c r="CJ177" s="46">
        <f>SUMIF(DRE!$A:$A,'Base CF'!$B177,DRE!CI:CI)</f>
        <v>5859.3637500000004</v>
      </c>
      <c r="CK177" s="46">
        <f>SUMIF(DRE!$A:$A,'Base CF'!$B177,DRE!CJ:CJ)</f>
        <v>5859.3637500000004</v>
      </c>
      <c r="CL177" s="46">
        <f>SUMIF(DRE!$A:$A,'Base CF'!$B177,DRE!CK:CK)</f>
        <v>5859.3637500000004</v>
      </c>
      <c r="CM177" s="46">
        <f>SUMIF(DRE!$A:$A,'Base CF'!$B177,DRE!CL:CL)</f>
        <v>5859.3637500000004</v>
      </c>
      <c r="CN177" s="46">
        <f>SUMIF(DRE!$A:$A,'Base CF'!$B177,DRE!CM:CM)</f>
        <v>5859.3637500000004</v>
      </c>
      <c r="CO177" s="46">
        <f>SUMIF(DRE!$A:$A,'Base CF'!$B177,DRE!CN:CN)</f>
        <v>5859.3637500000004</v>
      </c>
      <c r="CP177" s="46">
        <f>SUMIF(DRE!$A:$A,'Base CF'!$B177,DRE!CO:CO)</f>
        <v>5859.3637500000004</v>
      </c>
      <c r="CQ177" s="46">
        <f>SUMIF(DRE!$A:$A,'Base CF'!$B177,DRE!CP:CP)</f>
        <v>5859.3637500000004</v>
      </c>
      <c r="CR177" s="46">
        <f>SUMIF(DRE!$A:$A,'Base CF'!$B177,DRE!CQ:CQ)</f>
        <v>5859.3637500000004</v>
      </c>
      <c r="CS177" s="46">
        <f>SUMIF(DRE!$A:$A,'Base CF'!$B177,DRE!CR:CR)</f>
        <v>5859.3637500000004</v>
      </c>
      <c r="CT177" s="46">
        <f>SUMIF(DRE!$A:$A,'Base CF'!$B177,DRE!CS:CS)</f>
        <v>5859.3637500000004</v>
      </c>
      <c r="CU177" s="46">
        <f>SUMIF(DRE!$A:$A,'Base CF'!$B177,DRE!CT:CT)</f>
        <v>5859.3637500000004</v>
      </c>
      <c r="CV177" s="46">
        <f>SUMIF(DRE!$A:$A,'Base CF'!$B177,DRE!CU:CU)</f>
        <v>5859.3637500000004</v>
      </c>
      <c r="CW177" s="46">
        <f>SUMIF(DRE!$A:$A,'Base CF'!$B177,DRE!CV:CV)</f>
        <v>5859.3637500000004</v>
      </c>
      <c r="CX177" s="46">
        <f>SUMIF(DRE!$A:$A,'Base CF'!$B177,DRE!CW:CW)</f>
        <v>5859.3637500000004</v>
      </c>
      <c r="CY177" s="46">
        <f>SUMIF(DRE!$A:$A,'Base CF'!$B177,DRE!CX:CX)</f>
        <v>5859.3637500000004</v>
      </c>
      <c r="CZ177" s="46">
        <f>SUMIF(DRE!$A:$A,'Base CF'!$B177,DRE!CY:CY)</f>
        <v>5859.3637500000004</v>
      </c>
      <c r="DA177" s="46">
        <f>SUMIF(DRE!$A:$A,'Base CF'!$B177,DRE!CZ:CZ)</f>
        <v>5859.3637500000004</v>
      </c>
      <c r="DB177" s="46">
        <f>SUMIF(DRE!$A:$A,'Base CF'!$B177,DRE!DA:DA)</f>
        <v>5859.3637500000004</v>
      </c>
      <c r="DC177" s="46">
        <f>SUMIF(DRE!$A:$A,'Base CF'!$B177,DRE!DB:DB)</f>
        <v>5859.3637500000004</v>
      </c>
      <c r="DD177" s="46">
        <f>SUMIF(DRE!$A:$A,'Base CF'!$B177,DRE!DC:DC)</f>
        <v>5859.3637500000004</v>
      </c>
      <c r="DE177" s="46">
        <f>SUMIF(DRE!$A:$A,'Base CF'!$B177,DRE!DD:DD)</f>
        <v>5859.3637500000004</v>
      </c>
      <c r="DF177" s="46">
        <f>SUMIF(DRE!$A:$A,'Base CF'!$B177,DRE!DE:DE)</f>
        <v>5859.3637500000004</v>
      </c>
    </row>
    <row r="178" spans="1:110" outlineLevel="1">
      <c r="B178" s="37" t="s">
        <v>456</v>
      </c>
      <c r="C178" s="46">
        <f>SUMIF(DRE!$A:$A,'Base CF'!$B178,DRE!B:B)</f>
        <v>0</v>
      </c>
      <c r="D178" s="46">
        <f>SUMIF(DRE!$A:$A,'Base CF'!$B178,DRE!C:C)</f>
        <v>0</v>
      </c>
      <c r="E178" s="46">
        <f>SUMIF(DRE!$A:$A,'Base CF'!$B178,DRE!D:D)</f>
        <v>0</v>
      </c>
      <c r="F178" s="46">
        <f>SUMIF(DRE!$A:$A,'Base CF'!$B178,DRE!E:E)</f>
        <v>0</v>
      </c>
      <c r="G178" s="46">
        <f>SUMIF(DRE!$A:$A,'Base CF'!$B178,DRE!F:F)</f>
        <v>0</v>
      </c>
      <c r="H178" s="46">
        <f>SUMIF(DRE!$A:$A,'Base CF'!$B178,DRE!G:G)</f>
        <v>0</v>
      </c>
      <c r="I178" s="46">
        <f>SUMIF(DRE!$A:$A,'Base CF'!$B178,DRE!H:H)</f>
        <v>0</v>
      </c>
      <c r="J178" s="46">
        <f>SUMIF(DRE!$A:$A,'Base CF'!$B178,DRE!I:I)</f>
        <v>0</v>
      </c>
      <c r="K178" s="46">
        <f>SUMIF(DRE!$A:$A,'Base CF'!$B178,DRE!J:J)</f>
        <v>0</v>
      </c>
      <c r="L178" s="46">
        <f>SUMIF(DRE!$A:$A,'Base CF'!$B178,DRE!K:K)</f>
        <v>0</v>
      </c>
      <c r="M178" s="46">
        <f>SUMIF(DRE!$A:$A,'Base CF'!$B178,DRE!L:L)</f>
        <v>0</v>
      </c>
      <c r="N178" s="46">
        <f>SUMIF(DRE!$A:$A,'Base CF'!$B178,DRE!M:M)</f>
        <v>0</v>
      </c>
      <c r="O178" s="46">
        <f>SUMIF(DRE!$A:$A,'Base CF'!$B178,DRE!N:N)</f>
        <v>0</v>
      </c>
      <c r="P178" s="46">
        <f>SUMIF(DRE!$A:$A,'Base CF'!$B178,DRE!O:O)</f>
        <v>0</v>
      </c>
      <c r="Q178" s="46">
        <f>SUMIF(DRE!$A:$A,'Base CF'!$B178,DRE!P:P)</f>
        <v>0</v>
      </c>
      <c r="R178" s="46">
        <f>SUMIF(DRE!$A:$A,'Base CF'!$B178,DRE!Q:Q)</f>
        <v>0</v>
      </c>
      <c r="S178" s="46">
        <f>SUMIF(DRE!$A:$A,'Base CF'!$B178,DRE!R:R)</f>
        <v>0</v>
      </c>
      <c r="T178" s="46">
        <f>SUMIF(DRE!$A:$A,'Base CF'!$B178,DRE!S:S)</f>
        <v>0</v>
      </c>
      <c r="U178" s="46">
        <f>SUMIF(DRE!$A:$A,'Base CF'!$B178,DRE!T:T)</f>
        <v>0</v>
      </c>
      <c r="V178" s="46">
        <f>SUMIF(DRE!$A:$A,'Base CF'!$B178,DRE!U:U)</f>
        <v>0</v>
      </c>
      <c r="W178" s="46">
        <f>SUMIF(DRE!$A:$A,'Base CF'!$B178,DRE!V:V)</f>
        <v>0</v>
      </c>
      <c r="X178" s="46">
        <f>SUMIF(DRE!$A:$A,'Base CF'!$B178,DRE!W:W)</f>
        <v>0</v>
      </c>
      <c r="Y178" s="46">
        <f>SUMIF(DRE!$A:$A,'Base CF'!$B178,DRE!X:X)</f>
        <v>0</v>
      </c>
      <c r="Z178" s="46">
        <f>SUMIF(DRE!$A:$A,'Base CF'!$B178,DRE!Y:Y)</f>
        <v>0</v>
      </c>
      <c r="AA178" s="46">
        <f>SUMIF(DRE!$A:$A,'Base CF'!$B178,DRE!Z:Z)</f>
        <v>0</v>
      </c>
      <c r="AB178" s="46">
        <f>SUMIF(DRE!$A:$A,'Base CF'!$B178,DRE!AA:AA)</f>
        <v>0</v>
      </c>
      <c r="AC178" s="46">
        <f>SUMIF(DRE!$A:$A,'Base CF'!$B178,DRE!AB:AB)</f>
        <v>0</v>
      </c>
      <c r="AD178" s="46">
        <f>SUMIF(DRE!$A:$A,'Base CF'!$B178,DRE!AC:AC)</f>
        <v>0</v>
      </c>
      <c r="AE178" s="46">
        <f>SUMIF(DRE!$A:$A,'Base CF'!$B178,DRE!AD:AD)</f>
        <v>0</v>
      </c>
      <c r="AF178" s="46">
        <f>SUMIF(DRE!$A:$A,'Base CF'!$B178,DRE!AE:AE)</f>
        <v>0</v>
      </c>
      <c r="AG178" s="46">
        <f>SUMIF(DRE!$A:$A,'Base CF'!$B178,DRE!AF:AF)</f>
        <v>0</v>
      </c>
      <c r="AH178" s="46">
        <f>SUMIF(DRE!$A:$A,'Base CF'!$B178,DRE!AG:AG)</f>
        <v>0</v>
      </c>
      <c r="AI178" s="46">
        <f>SUMIF(DRE!$A:$A,'Base CF'!$B178,DRE!AH:AH)</f>
        <v>0</v>
      </c>
      <c r="AJ178" s="46">
        <f>SUMIF(DRE!$A:$A,'Base CF'!$B178,DRE!AI:AI)</f>
        <v>0</v>
      </c>
      <c r="AK178" s="46">
        <f>SUMIF(DRE!$A:$A,'Base CF'!$B178,DRE!AJ:AJ)</f>
        <v>0</v>
      </c>
      <c r="AL178" s="46">
        <f>SUMIF(DRE!$A:$A,'Base CF'!$B178,DRE!AK:AK)</f>
        <v>0</v>
      </c>
      <c r="AM178" s="46">
        <f>SUMIF(DRE!$A:$A,'Base CF'!$B178,DRE!AL:AL)</f>
        <v>0</v>
      </c>
      <c r="AN178" s="46">
        <f>SUMIF(DRE!$A:$A,'Base CF'!$B178,DRE!AM:AM)</f>
        <v>0</v>
      </c>
      <c r="AO178" s="46">
        <f>SUMIF(DRE!$A:$A,'Base CF'!$B178,DRE!AN:AN)</f>
        <v>0</v>
      </c>
      <c r="AP178" s="46">
        <f>SUMIF(DRE!$A:$A,'Base CF'!$B178,DRE!AO:AO)</f>
        <v>0</v>
      </c>
      <c r="AQ178" s="46">
        <f>SUMIF(DRE!$A:$A,'Base CF'!$B178,DRE!AP:AP)</f>
        <v>0</v>
      </c>
      <c r="AR178" s="46">
        <f>SUMIF(DRE!$A:$A,'Base CF'!$B178,DRE!AQ:AQ)</f>
        <v>0</v>
      </c>
      <c r="AS178" s="46">
        <f>SUMIF(DRE!$A:$A,'Base CF'!$B178,DRE!AR:AR)</f>
        <v>0</v>
      </c>
      <c r="AT178" s="46">
        <f>SUMIF(DRE!$A:$A,'Base CF'!$B178,DRE!AS:AS)</f>
        <v>0</v>
      </c>
      <c r="AU178" s="46">
        <f>SUMIF(DRE!$A:$A,'Base CF'!$B178,DRE!AT:AT)</f>
        <v>0</v>
      </c>
      <c r="AV178" s="46">
        <f>SUMIF(DRE!$A:$A,'Base CF'!$B178,DRE!AU:AU)</f>
        <v>0</v>
      </c>
      <c r="AW178" s="46">
        <f>SUMIF(DRE!$A:$A,'Base CF'!$B178,DRE!AV:AV)</f>
        <v>0</v>
      </c>
      <c r="AX178" s="46">
        <f>SUMIF(DRE!$A:$A,'Base CF'!$B178,DRE!AW:AW)</f>
        <v>0</v>
      </c>
      <c r="AY178" s="46">
        <f>SUMIF(DRE!$A:$A,'Base CF'!$B178,DRE!AX:AX)</f>
        <v>0</v>
      </c>
      <c r="AZ178" s="46">
        <f>SUMIF(DRE!$A:$A,'Base CF'!$B178,DRE!AY:AY)</f>
        <v>0</v>
      </c>
      <c r="BA178" s="46">
        <f>SUMIF(DRE!$A:$A,'Base CF'!$B178,DRE!AZ:AZ)</f>
        <v>0</v>
      </c>
      <c r="BB178" s="46">
        <f>SUMIF(DRE!$A:$A,'Base CF'!$B178,DRE!BA:BA)</f>
        <v>0</v>
      </c>
      <c r="BC178" s="46">
        <f>SUMIF(DRE!$A:$A,'Base CF'!$B178,DRE!BB:BB)</f>
        <v>0</v>
      </c>
      <c r="BD178" s="46">
        <f>SUMIF(DRE!$A:$A,'Base CF'!$B178,DRE!BC:BC)</f>
        <v>0</v>
      </c>
      <c r="BE178" s="46">
        <f>SUMIF(DRE!$A:$A,'Base CF'!$B178,DRE!BD:BD)</f>
        <v>0</v>
      </c>
      <c r="BF178" s="46">
        <f>SUMIF(DRE!$A:$A,'Base CF'!$B178,DRE!BE:BE)</f>
        <v>0</v>
      </c>
      <c r="BG178" s="46">
        <f>SUMIF(DRE!$A:$A,'Base CF'!$B178,DRE!BF:BF)</f>
        <v>0</v>
      </c>
      <c r="BH178" s="46">
        <f>SUMIF(DRE!$A:$A,'Base CF'!$B178,DRE!BG:BG)</f>
        <v>0</v>
      </c>
      <c r="BI178" s="46">
        <f>SUMIF(DRE!$A:$A,'Base CF'!$B178,DRE!BH:BH)</f>
        <v>0</v>
      </c>
      <c r="BJ178" s="46">
        <f>SUMIF(DRE!$A:$A,'Base CF'!$B178,DRE!BI:BI)</f>
        <v>0</v>
      </c>
      <c r="BK178" s="46">
        <f>SUMIF(DRE!$A:$A,'Base CF'!$B178,DRE!BJ:BJ)</f>
        <v>0</v>
      </c>
      <c r="BL178" s="46">
        <f>SUMIF(DRE!$A:$A,'Base CF'!$B178,DRE!BK:BK)</f>
        <v>0</v>
      </c>
      <c r="BM178" s="46">
        <f>SUMIF(DRE!$A:$A,'Base CF'!$B178,DRE!BL:BL)</f>
        <v>0</v>
      </c>
      <c r="BN178" s="46">
        <f>SUMIF(DRE!$A:$A,'Base CF'!$B178,DRE!BM:BM)</f>
        <v>0</v>
      </c>
      <c r="BO178" s="46">
        <f>SUMIF(DRE!$A:$A,'Base CF'!$B178,DRE!BN:BN)</f>
        <v>0</v>
      </c>
      <c r="BP178" s="46">
        <f>SUMIF(DRE!$A:$A,'Base CF'!$B178,DRE!BO:BO)</f>
        <v>0</v>
      </c>
      <c r="BQ178" s="46">
        <f>SUMIF(DRE!$A:$A,'Base CF'!$B178,DRE!BP:BP)</f>
        <v>0</v>
      </c>
      <c r="BR178" s="46">
        <f>SUMIF(DRE!$A:$A,'Base CF'!$B178,DRE!BQ:BQ)</f>
        <v>0</v>
      </c>
      <c r="BS178" s="46">
        <f>SUMIF(DRE!$A:$A,'Base CF'!$B178,DRE!BR:BR)</f>
        <v>0</v>
      </c>
      <c r="BT178" s="46">
        <f>SUMIF(DRE!$A:$A,'Base CF'!$B178,DRE!BS:BS)</f>
        <v>0</v>
      </c>
      <c r="BU178" s="46">
        <f>SUMIF(DRE!$A:$A,'Base CF'!$B178,DRE!BT:BT)</f>
        <v>0</v>
      </c>
      <c r="BV178" s="46">
        <f>SUMIF(DRE!$A:$A,'Base CF'!$B178,DRE!BU:BU)</f>
        <v>0</v>
      </c>
      <c r="BW178" s="46">
        <f>SUMIF(DRE!$A:$A,'Base CF'!$B178,DRE!BV:BV)</f>
        <v>0</v>
      </c>
      <c r="BX178" s="46">
        <f>SUMIF(DRE!$A:$A,'Base CF'!$B178,DRE!BW:BW)</f>
        <v>0</v>
      </c>
      <c r="BY178" s="46">
        <f>SUMIF(DRE!$A:$A,'Base CF'!$B178,DRE!BX:BX)</f>
        <v>0</v>
      </c>
      <c r="BZ178" s="46">
        <f>SUMIF(DRE!$A:$A,'Base CF'!$B178,DRE!BY:BY)</f>
        <v>0</v>
      </c>
      <c r="CA178" s="46">
        <f>SUMIF(DRE!$A:$A,'Base CF'!$B178,DRE!BZ:BZ)</f>
        <v>0</v>
      </c>
      <c r="CB178" s="46">
        <f>SUMIF(DRE!$A:$A,'Base CF'!$B178,DRE!CA:CA)</f>
        <v>0</v>
      </c>
      <c r="CC178" s="46">
        <f>SUMIF(DRE!$A:$A,'Base CF'!$B178,DRE!CB:CB)</f>
        <v>0</v>
      </c>
      <c r="CD178" s="46">
        <f>SUMIF(DRE!$A:$A,'Base CF'!$B178,DRE!CC:CC)</f>
        <v>0</v>
      </c>
      <c r="CE178" s="46">
        <f>SUMIF(DRE!$A:$A,'Base CF'!$B178,DRE!CD:CD)</f>
        <v>0</v>
      </c>
      <c r="CF178" s="46">
        <f>SUMIF(DRE!$A:$A,'Base CF'!$B178,DRE!CE:CE)</f>
        <v>0</v>
      </c>
      <c r="CG178" s="46">
        <f>SUMIF(DRE!$A:$A,'Base CF'!$B178,DRE!CF:CF)</f>
        <v>0</v>
      </c>
      <c r="CH178" s="46">
        <f>SUMIF(DRE!$A:$A,'Base CF'!$B178,DRE!CG:CG)</f>
        <v>0</v>
      </c>
      <c r="CI178" s="46">
        <f>SUMIF(DRE!$A:$A,'Base CF'!$B178,DRE!CH:CH)</f>
        <v>0</v>
      </c>
      <c r="CJ178" s="46">
        <f>SUMIF(DRE!$A:$A,'Base CF'!$B178,DRE!CI:CI)</f>
        <v>0</v>
      </c>
      <c r="CK178" s="46">
        <f>SUMIF(DRE!$A:$A,'Base CF'!$B178,DRE!CJ:CJ)</f>
        <v>0</v>
      </c>
      <c r="CL178" s="46">
        <f>SUMIF(DRE!$A:$A,'Base CF'!$B178,DRE!CK:CK)</f>
        <v>0</v>
      </c>
      <c r="CM178" s="46">
        <f>SUMIF(DRE!$A:$A,'Base CF'!$B178,DRE!CL:CL)</f>
        <v>0</v>
      </c>
      <c r="CN178" s="46">
        <f>SUMIF(DRE!$A:$A,'Base CF'!$B178,DRE!CM:CM)</f>
        <v>0</v>
      </c>
      <c r="CO178" s="46">
        <f>SUMIF(DRE!$A:$A,'Base CF'!$B178,DRE!CN:CN)</f>
        <v>0</v>
      </c>
      <c r="CP178" s="46">
        <f>SUMIF(DRE!$A:$A,'Base CF'!$B178,DRE!CO:CO)</f>
        <v>0</v>
      </c>
      <c r="CQ178" s="46">
        <f>SUMIF(DRE!$A:$A,'Base CF'!$B178,DRE!CP:CP)</f>
        <v>0</v>
      </c>
      <c r="CR178" s="46">
        <f>SUMIF(DRE!$A:$A,'Base CF'!$B178,DRE!CQ:CQ)</f>
        <v>0</v>
      </c>
      <c r="CS178" s="46">
        <f>SUMIF(DRE!$A:$A,'Base CF'!$B178,DRE!CR:CR)</f>
        <v>0</v>
      </c>
      <c r="CT178" s="46">
        <f>SUMIF(DRE!$A:$A,'Base CF'!$B178,DRE!CS:CS)</f>
        <v>0</v>
      </c>
      <c r="CU178" s="46">
        <f>SUMIF(DRE!$A:$A,'Base CF'!$B178,DRE!CT:CT)</f>
        <v>0</v>
      </c>
      <c r="CV178" s="46">
        <f>SUMIF(DRE!$A:$A,'Base CF'!$B178,DRE!CU:CU)</f>
        <v>0</v>
      </c>
      <c r="CW178" s="46">
        <f>SUMIF(DRE!$A:$A,'Base CF'!$B178,DRE!CV:CV)</f>
        <v>0</v>
      </c>
      <c r="CX178" s="46">
        <f>SUMIF(DRE!$A:$A,'Base CF'!$B178,DRE!CW:CW)</f>
        <v>0</v>
      </c>
      <c r="CY178" s="46">
        <f>SUMIF(DRE!$A:$A,'Base CF'!$B178,DRE!CX:CX)</f>
        <v>0</v>
      </c>
      <c r="CZ178" s="46">
        <f>SUMIF(DRE!$A:$A,'Base CF'!$B178,DRE!CY:CY)</f>
        <v>0</v>
      </c>
      <c r="DA178" s="46">
        <f>SUMIF(DRE!$A:$A,'Base CF'!$B178,DRE!CZ:CZ)</f>
        <v>0</v>
      </c>
      <c r="DB178" s="46">
        <f>SUMIF(DRE!$A:$A,'Base CF'!$B178,DRE!DA:DA)</f>
        <v>0</v>
      </c>
      <c r="DC178" s="46">
        <f>SUMIF(DRE!$A:$A,'Base CF'!$B178,DRE!DB:DB)</f>
        <v>0</v>
      </c>
      <c r="DD178" s="46">
        <f>SUMIF(DRE!$A:$A,'Base CF'!$B178,DRE!DC:DC)</f>
        <v>0</v>
      </c>
      <c r="DE178" s="46">
        <f>SUMIF(DRE!$A:$A,'Base CF'!$B178,DRE!DD:DD)</f>
        <v>0</v>
      </c>
      <c r="DF178" s="46">
        <f>SUMIF(DRE!$A:$A,'Base CF'!$B178,DRE!DE:DE)</f>
        <v>0</v>
      </c>
    </row>
    <row r="179" spans="1:110" outlineLevel="1">
      <c r="B179" s="37" t="s">
        <v>731</v>
      </c>
      <c r="C179" s="46">
        <f>SUMIF(DRE!$A:$A,'Base CF'!$B179,DRE!B:B)</f>
        <v>0</v>
      </c>
      <c r="D179" s="46">
        <f>SUMIF(DRE!$A:$A,'Base CF'!$B179,DRE!C:C)</f>
        <v>0</v>
      </c>
      <c r="E179" s="46">
        <f>SUMIF(DRE!$A:$A,'Base CF'!$B179,DRE!D:D)</f>
        <v>0</v>
      </c>
      <c r="F179" s="46">
        <f>SUMIF(DRE!$A:$A,'Base CF'!$B179,DRE!E:E)</f>
        <v>0</v>
      </c>
      <c r="G179" s="46">
        <f>SUMIF(DRE!$A:$A,'Base CF'!$B179,DRE!F:F)</f>
        <v>0</v>
      </c>
      <c r="H179" s="46">
        <f>SUMIF(DRE!$A:$A,'Base CF'!$B179,DRE!G:G)</f>
        <v>0</v>
      </c>
      <c r="I179" s="46">
        <f>SUMIF(DRE!$A:$A,'Base CF'!$B179,DRE!H:H)</f>
        <v>0</v>
      </c>
      <c r="J179" s="46">
        <f>SUMIF(DRE!$A:$A,'Base CF'!$B179,DRE!I:I)</f>
        <v>0</v>
      </c>
      <c r="K179" s="46">
        <f>SUMIF(DRE!$A:$A,'Base CF'!$B179,DRE!J:J)</f>
        <v>0</v>
      </c>
      <c r="L179" s="46">
        <f>SUMIF(DRE!$A:$A,'Base CF'!$B179,DRE!K:K)</f>
        <v>0</v>
      </c>
      <c r="M179" s="46">
        <f>SUMIF(DRE!$A:$A,'Base CF'!$B179,DRE!L:L)</f>
        <v>0</v>
      </c>
      <c r="N179" s="46">
        <f>SUMIF(DRE!$A:$A,'Base CF'!$B179,DRE!M:M)</f>
        <v>0</v>
      </c>
      <c r="O179" s="46">
        <f>SUMIF(DRE!$A:$A,'Base CF'!$B179,DRE!N:N)</f>
        <v>0</v>
      </c>
      <c r="P179" s="46">
        <f>SUMIF(DRE!$A:$A,'Base CF'!$B179,DRE!O:O)</f>
        <v>0</v>
      </c>
      <c r="Q179" s="46">
        <f>SUMIF(DRE!$A:$A,'Base CF'!$B179,DRE!P:P)</f>
        <v>0</v>
      </c>
      <c r="R179" s="46">
        <f>SUMIF(DRE!$A:$A,'Base CF'!$B179,DRE!Q:Q)</f>
        <v>0</v>
      </c>
      <c r="S179" s="46">
        <f>SUMIF(DRE!$A:$A,'Base CF'!$B179,DRE!R:R)</f>
        <v>0</v>
      </c>
      <c r="T179" s="46">
        <f>SUMIF(DRE!$A:$A,'Base CF'!$B179,DRE!S:S)</f>
        <v>0</v>
      </c>
      <c r="U179" s="46">
        <f>SUMIF(DRE!$A:$A,'Base CF'!$B179,DRE!T:T)</f>
        <v>0</v>
      </c>
      <c r="V179" s="46">
        <f>SUMIF(DRE!$A:$A,'Base CF'!$B179,DRE!U:U)</f>
        <v>0</v>
      </c>
      <c r="W179" s="46">
        <f>SUMIF(DRE!$A:$A,'Base CF'!$B179,DRE!V:V)</f>
        <v>0</v>
      </c>
      <c r="X179" s="46">
        <f>SUMIF(DRE!$A:$A,'Base CF'!$B179,DRE!W:W)</f>
        <v>0</v>
      </c>
      <c r="Y179" s="46">
        <f>SUMIF(DRE!$A:$A,'Base CF'!$B179,DRE!X:X)</f>
        <v>0</v>
      </c>
      <c r="Z179" s="46">
        <f>SUMIF(DRE!$A:$A,'Base CF'!$B179,DRE!Y:Y)</f>
        <v>0</v>
      </c>
      <c r="AA179" s="46">
        <f>SUMIF(DRE!$A:$A,'Base CF'!$B179,DRE!Z:Z)</f>
        <v>0</v>
      </c>
      <c r="AB179" s="46">
        <f>SUMIF(DRE!$A:$A,'Base CF'!$B179,DRE!AA:AA)</f>
        <v>0</v>
      </c>
      <c r="AC179" s="46">
        <f>SUMIF(DRE!$A:$A,'Base CF'!$B179,DRE!AB:AB)</f>
        <v>0</v>
      </c>
      <c r="AD179" s="46">
        <f>SUMIF(DRE!$A:$A,'Base CF'!$B179,DRE!AC:AC)</f>
        <v>0</v>
      </c>
      <c r="AE179" s="46">
        <f>SUMIF(DRE!$A:$A,'Base CF'!$B179,DRE!AD:AD)</f>
        <v>0</v>
      </c>
      <c r="AF179" s="46">
        <f>SUMIF(DRE!$A:$A,'Base CF'!$B179,DRE!AE:AE)</f>
        <v>0</v>
      </c>
      <c r="AG179" s="46">
        <f>SUMIF(DRE!$A:$A,'Base CF'!$B179,DRE!AF:AF)</f>
        <v>0</v>
      </c>
      <c r="AH179" s="46">
        <f>SUMIF(DRE!$A:$A,'Base CF'!$B179,DRE!AG:AG)</f>
        <v>0</v>
      </c>
      <c r="AI179" s="46">
        <f>SUMIF(DRE!$A:$A,'Base CF'!$B179,DRE!AH:AH)</f>
        <v>0</v>
      </c>
      <c r="AJ179" s="46">
        <f>SUMIF(DRE!$A:$A,'Base CF'!$B179,DRE!AI:AI)</f>
        <v>0</v>
      </c>
      <c r="AK179" s="46">
        <f>SUMIF(DRE!$A:$A,'Base CF'!$B179,DRE!AJ:AJ)</f>
        <v>0</v>
      </c>
      <c r="AL179" s="46">
        <f>SUMIF(DRE!$A:$A,'Base CF'!$B179,DRE!AK:AK)</f>
        <v>0</v>
      </c>
      <c r="AM179" s="46">
        <f>SUMIF(DRE!$A:$A,'Base CF'!$B179,DRE!AL:AL)</f>
        <v>0</v>
      </c>
      <c r="AN179" s="46">
        <f>SUMIF(DRE!$A:$A,'Base CF'!$B179,DRE!AM:AM)</f>
        <v>0</v>
      </c>
      <c r="AO179" s="46">
        <f>SUMIF(DRE!$A:$A,'Base CF'!$B179,DRE!AN:AN)</f>
        <v>0</v>
      </c>
      <c r="AP179" s="46">
        <f>SUMIF(DRE!$A:$A,'Base CF'!$B179,DRE!AO:AO)</f>
        <v>0</v>
      </c>
      <c r="AQ179" s="46">
        <f>SUMIF(DRE!$A:$A,'Base CF'!$B179,DRE!AP:AP)</f>
        <v>0</v>
      </c>
      <c r="AR179" s="46">
        <f>SUMIF(DRE!$A:$A,'Base CF'!$B179,DRE!AQ:AQ)</f>
        <v>0</v>
      </c>
      <c r="AS179" s="46">
        <f>SUMIF(DRE!$A:$A,'Base CF'!$B179,DRE!AR:AR)</f>
        <v>0</v>
      </c>
      <c r="AT179" s="46">
        <f>SUMIF(DRE!$A:$A,'Base CF'!$B179,DRE!AS:AS)</f>
        <v>0</v>
      </c>
      <c r="AU179" s="46">
        <f>SUMIF(DRE!$A:$A,'Base CF'!$B179,DRE!AT:AT)</f>
        <v>0</v>
      </c>
      <c r="AV179" s="46">
        <f>SUMIF(DRE!$A:$A,'Base CF'!$B179,DRE!AU:AU)</f>
        <v>0</v>
      </c>
      <c r="AW179" s="46">
        <f>SUMIF(DRE!$A:$A,'Base CF'!$B179,DRE!AV:AV)</f>
        <v>0</v>
      </c>
      <c r="AX179" s="46">
        <f>SUMIF(DRE!$A:$A,'Base CF'!$B179,DRE!AW:AW)</f>
        <v>0</v>
      </c>
      <c r="AY179" s="46">
        <f>SUMIF(DRE!$A:$A,'Base CF'!$B179,DRE!AX:AX)</f>
        <v>0</v>
      </c>
      <c r="AZ179" s="46">
        <f>SUMIF(DRE!$A:$A,'Base CF'!$B179,DRE!AY:AY)</f>
        <v>0</v>
      </c>
      <c r="BA179" s="46">
        <f>SUMIF(DRE!$A:$A,'Base CF'!$B179,DRE!AZ:AZ)</f>
        <v>0</v>
      </c>
      <c r="BB179" s="46">
        <f>SUMIF(DRE!$A:$A,'Base CF'!$B179,DRE!BA:BA)</f>
        <v>0</v>
      </c>
      <c r="BC179" s="46">
        <f>SUMIF(DRE!$A:$A,'Base CF'!$B179,DRE!BB:BB)</f>
        <v>0</v>
      </c>
      <c r="BD179" s="46">
        <f>SUMIF(DRE!$A:$A,'Base CF'!$B179,DRE!BC:BC)</f>
        <v>0</v>
      </c>
      <c r="BE179" s="46">
        <f>SUMIF(DRE!$A:$A,'Base CF'!$B179,DRE!BD:BD)</f>
        <v>0</v>
      </c>
      <c r="BF179" s="46">
        <f>SUMIF(DRE!$A:$A,'Base CF'!$B179,DRE!BE:BE)</f>
        <v>0</v>
      </c>
      <c r="BG179" s="46">
        <f>SUMIF(DRE!$A:$A,'Base CF'!$B179,DRE!BF:BF)</f>
        <v>0</v>
      </c>
      <c r="BH179" s="46">
        <f>SUMIF(DRE!$A:$A,'Base CF'!$B179,DRE!BG:BG)</f>
        <v>0</v>
      </c>
      <c r="BI179" s="46">
        <f>SUMIF(DRE!$A:$A,'Base CF'!$B179,DRE!BH:BH)</f>
        <v>0</v>
      </c>
      <c r="BJ179" s="46">
        <f>SUMIF(DRE!$A:$A,'Base CF'!$B179,DRE!BI:BI)</f>
        <v>0</v>
      </c>
      <c r="BK179" s="46">
        <f>SUMIF(DRE!$A:$A,'Base CF'!$B179,DRE!BJ:BJ)</f>
        <v>0</v>
      </c>
      <c r="BL179" s="46">
        <f>SUMIF(DRE!$A:$A,'Base CF'!$B179,DRE!BK:BK)</f>
        <v>0</v>
      </c>
      <c r="BM179" s="46">
        <f>SUMIF(DRE!$A:$A,'Base CF'!$B179,DRE!BL:BL)</f>
        <v>0</v>
      </c>
      <c r="BN179" s="46">
        <f>SUMIF(DRE!$A:$A,'Base CF'!$B179,DRE!BM:BM)</f>
        <v>0</v>
      </c>
      <c r="BO179" s="46">
        <f>SUMIF(DRE!$A:$A,'Base CF'!$B179,DRE!BN:BN)</f>
        <v>0</v>
      </c>
      <c r="BP179" s="46">
        <f>SUMIF(DRE!$A:$A,'Base CF'!$B179,DRE!BO:BO)</f>
        <v>0</v>
      </c>
      <c r="BQ179" s="46">
        <f>SUMIF(DRE!$A:$A,'Base CF'!$B179,DRE!BP:BP)</f>
        <v>0</v>
      </c>
      <c r="BR179" s="46">
        <f>SUMIF(DRE!$A:$A,'Base CF'!$B179,DRE!BQ:BQ)</f>
        <v>0</v>
      </c>
      <c r="BS179" s="46">
        <f>SUMIF(DRE!$A:$A,'Base CF'!$B179,DRE!BR:BR)</f>
        <v>0</v>
      </c>
      <c r="BT179" s="46">
        <f>SUMIF(DRE!$A:$A,'Base CF'!$B179,DRE!BS:BS)</f>
        <v>0</v>
      </c>
      <c r="BU179" s="46">
        <f>SUMIF(DRE!$A:$A,'Base CF'!$B179,DRE!BT:BT)</f>
        <v>0</v>
      </c>
      <c r="BV179" s="46">
        <f>SUMIF(DRE!$A:$A,'Base CF'!$B179,DRE!BU:BU)</f>
        <v>0</v>
      </c>
      <c r="BW179" s="46">
        <f>SUMIF(DRE!$A:$A,'Base CF'!$B179,DRE!BV:BV)</f>
        <v>0</v>
      </c>
      <c r="BX179" s="46">
        <f>SUMIF(DRE!$A:$A,'Base CF'!$B179,DRE!BW:BW)</f>
        <v>0</v>
      </c>
      <c r="BY179" s="46">
        <f>SUMIF(DRE!$A:$A,'Base CF'!$B179,DRE!BX:BX)</f>
        <v>0</v>
      </c>
      <c r="BZ179" s="46">
        <f>SUMIF(DRE!$A:$A,'Base CF'!$B179,DRE!BY:BY)</f>
        <v>0</v>
      </c>
      <c r="CA179" s="46">
        <f>SUMIF(DRE!$A:$A,'Base CF'!$B179,DRE!BZ:BZ)</f>
        <v>0</v>
      </c>
      <c r="CB179" s="46">
        <f>SUMIF(DRE!$A:$A,'Base CF'!$B179,DRE!CA:CA)</f>
        <v>0</v>
      </c>
      <c r="CC179" s="46">
        <f>SUMIF(DRE!$A:$A,'Base CF'!$B179,DRE!CB:CB)</f>
        <v>0</v>
      </c>
      <c r="CD179" s="46">
        <f>SUMIF(DRE!$A:$A,'Base CF'!$B179,DRE!CC:CC)</f>
        <v>0</v>
      </c>
      <c r="CE179" s="46">
        <f>SUMIF(DRE!$A:$A,'Base CF'!$B179,DRE!CD:CD)</f>
        <v>0</v>
      </c>
      <c r="CF179" s="46">
        <f>SUMIF(DRE!$A:$A,'Base CF'!$B179,DRE!CE:CE)</f>
        <v>0</v>
      </c>
      <c r="CG179" s="46">
        <f>SUMIF(DRE!$A:$A,'Base CF'!$B179,DRE!CF:CF)</f>
        <v>0</v>
      </c>
      <c r="CH179" s="46">
        <f>SUMIF(DRE!$A:$A,'Base CF'!$B179,DRE!CG:CG)</f>
        <v>0</v>
      </c>
      <c r="CI179" s="46">
        <f>SUMIF(DRE!$A:$A,'Base CF'!$B179,DRE!CH:CH)</f>
        <v>0</v>
      </c>
      <c r="CJ179" s="46">
        <f>SUMIF(DRE!$A:$A,'Base CF'!$B179,DRE!CI:CI)</f>
        <v>0</v>
      </c>
      <c r="CK179" s="46">
        <f>SUMIF(DRE!$A:$A,'Base CF'!$B179,DRE!CJ:CJ)</f>
        <v>0</v>
      </c>
      <c r="CL179" s="46">
        <f>SUMIF(DRE!$A:$A,'Base CF'!$B179,DRE!CK:CK)</f>
        <v>0</v>
      </c>
      <c r="CM179" s="46">
        <f>SUMIF(DRE!$A:$A,'Base CF'!$B179,DRE!CL:CL)</f>
        <v>0</v>
      </c>
      <c r="CN179" s="46">
        <f>SUMIF(DRE!$A:$A,'Base CF'!$B179,DRE!CM:CM)</f>
        <v>0</v>
      </c>
      <c r="CO179" s="46">
        <f>SUMIF(DRE!$A:$A,'Base CF'!$B179,DRE!CN:CN)</f>
        <v>0</v>
      </c>
      <c r="CP179" s="46">
        <f>SUMIF(DRE!$A:$A,'Base CF'!$B179,DRE!CO:CO)</f>
        <v>0</v>
      </c>
      <c r="CQ179" s="46">
        <f>SUMIF(DRE!$A:$A,'Base CF'!$B179,DRE!CP:CP)</f>
        <v>0</v>
      </c>
      <c r="CR179" s="46">
        <f>SUMIF(DRE!$A:$A,'Base CF'!$B179,DRE!CQ:CQ)</f>
        <v>0</v>
      </c>
      <c r="CS179" s="46">
        <f>SUMIF(DRE!$A:$A,'Base CF'!$B179,DRE!CR:CR)</f>
        <v>0</v>
      </c>
      <c r="CT179" s="46">
        <f>SUMIF(DRE!$A:$A,'Base CF'!$B179,DRE!CS:CS)</f>
        <v>0</v>
      </c>
      <c r="CU179" s="46">
        <f>SUMIF(DRE!$A:$A,'Base CF'!$B179,DRE!CT:CT)</f>
        <v>0</v>
      </c>
      <c r="CV179" s="46">
        <f>SUMIF(DRE!$A:$A,'Base CF'!$B179,DRE!CU:CU)</f>
        <v>0</v>
      </c>
      <c r="CW179" s="46">
        <f>SUMIF(DRE!$A:$A,'Base CF'!$B179,DRE!CV:CV)</f>
        <v>0</v>
      </c>
      <c r="CX179" s="46">
        <f>SUMIF(DRE!$A:$A,'Base CF'!$B179,DRE!CW:CW)</f>
        <v>0</v>
      </c>
      <c r="CY179" s="46">
        <f>SUMIF(DRE!$A:$A,'Base CF'!$B179,DRE!CX:CX)</f>
        <v>0</v>
      </c>
      <c r="CZ179" s="46">
        <f>SUMIF(DRE!$A:$A,'Base CF'!$B179,DRE!CY:CY)</f>
        <v>0</v>
      </c>
      <c r="DA179" s="46">
        <f>SUMIF(DRE!$A:$A,'Base CF'!$B179,DRE!CZ:CZ)</f>
        <v>0</v>
      </c>
      <c r="DB179" s="46">
        <f>SUMIF(DRE!$A:$A,'Base CF'!$B179,DRE!DA:DA)</f>
        <v>0</v>
      </c>
      <c r="DC179" s="46">
        <f>SUMIF(DRE!$A:$A,'Base CF'!$B179,DRE!DB:DB)</f>
        <v>0</v>
      </c>
      <c r="DD179" s="46">
        <f>SUMIF(DRE!$A:$A,'Base CF'!$B179,DRE!DC:DC)</f>
        <v>0</v>
      </c>
      <c r="DE179" s="46">
        <f>SUMIF(DRE!$A:$A,'Base CF'!$B179,DRE!DD:DD)</f>
        <v>0</v>
      </c>
      <c r="DF179" s="46">
        <f>SUMIF(DRE!$A:$A,'Base CF'!$B179,DRE!DE:DE)</f>
        <v>0</v>
      </c>
    </row>
    <row r="180" spans="1:110" outlineLevel="1">
      <c r="B180" s="37" t="s">
        <v>732</v>
      </c>
      <c r="C180" s="46">
        <f>SUMIF(DRE!$A:$A,'Base CF'!$B180,DRE!B:B)</f>
        <v>0</v>
      </c>
      <c r="D180" s="46">
        <f>SUMIF(DRE!$A:$A,'Base CF'!$B180,DRE!C:C)</f>
        <v>0</v>
      </c>
      <c r="E180" s="46">
        <f>SUMIF(DRE!$A:$A,'Base CF'!$B180,DRE!D:D)</f>
        <v>0</v>
      </c>
      <c r="F180" s="46">
        <f>SUMIF(DRE!$A:$A,'Base CF'!$B180,DRE!E:E)</f>
        <v>0</v>
      </c>
      <c r="G180" s="46">
        <f>SUMIF(DRE!$A:$A,'Base CF'!$B180,DRE!F:F)</f>
        <v>0</v>
      </c>
      <c r="H180" s="46">
        <f>SUMIF(DRE!$A:$A,'Base CF'!$B180,DRE!G:G)</f>
        <v>0</v>
      </c>
      <c r="I180" s="46">
        <f>SUMIF(DRE!$A:$A,'Base CF'!$B180,DRE!H:H)</f>
        <v>0</v>
      </c>
      <c r="J180" s="46">
        <f>SUMIF(DRE!$A:$A,'Base CF'!$B180,DRE!I:I)</f>
        <v>0</v>
      </c>
      <c r="K180" s="46">
        <f>SUMIF(DRE!$A:$A,'Base CF'!$B180,DRE!J:J)</f>
        <v>0</v>
      </c>
      <c r="L180" s="46">
        <f>SUMIF(DRE!$A:$A,'Base CF'!$B180,DRE!K:K)</f>
        <v>0</v>
      </c>
      <c r="M180" s="46">
        <f>SUMIF(DRE!$A:$A,'Base CF'!$B180,DRE!L:L)</f>
        <v>0</v>
      </c>
      <c r="N180" s="46">
        <f>SUMIF(DRE!$A:$A,'Base CF'!$B180,DRE!M:M)</f>
        <v>0</v>
      </c>
      <c r="O180" s="46">
        <f>SUMIF(DRE!$A:$A,'Base CF'!$B180,DRE!N:N)</f>
        <v>0</v>
      </c>
      <c r="P180" s="46">
        <f>SUMIF(DRE!$A:$A,'Base CF'!$B180,DRE!O:O)</f>
        <v>0</v>
      </c>
      <c r="Q180" s="46">
        <f>SUMIF(DRE!$A:$A,'Base CF'!$B180,DRE!P:P)</f>
        <v>0</v>
      </c>
      <c r="R180" s="46">
        <f>SUMIF(DRE!$A:$A,'Base CF'!$B180,DRE!Q:Q)</f>
        <v>0</v>
      </c>
      <c r="S180" s="46">
        <f>SUMIF(DRE!$A:$A,'Base CF'!$B180,DRE!R:R)</f>
        <v>0</v>
      </c>
      <c r="T180" s="46">
        <f>SUMIF(DRE!$A:$A,'Base CF'!$B180,DRE!S:S)</f>
        <v>0</v>
      </c>
      <c r="U180" s="46">
        <f>SUMIF(DRE!$A:$A,'Base CF'!$B180,DRE!T:T)</f>
        <v>0</v>
      </c>
      <c r="V180" s="46">
        <f>SUMIF(DRE!$A:$A,'Base CF'!$B180,DRE!U:U)</f>
        <v>0</v>
      </c>
      <c r="W180" s="46">
        <f>SUMIF(DRE!$A:$A,'Base CF'!$B180,DRE!V:V)</f>
        <v>0</v>
      </c>
      <c r="X180" s="46">
        <f>SUMIF(DRE!$A:$A,'Base CF'!$B180,DRE!W:W)</f>
        <v>0</v>
      </c>
      <c r="Y180" s="46">
        <f>SUMIF(DRE!$A:$A,'Base CF'!$B180,DRE!X:X)</f>
        <v>0</v>
      </c>
      <c r="Z180" s="46">
        <f>SUMIF(DRE!$A:$A,'Base CF'!$B180,DRE!Y:Y)</f>
        <v>0</v>
      </c>
      <c r="AA180" s="46">
        <f>SUMIF(DRE!$A:$A,'Base CF'!$B180,DRE!Z:Z)</f>
        <v>0</v>
      </c>
      <c r="AB180" s="46">
        <f>SUMIF(DRE!$A:$A,'Base CF'!$B180,DRE!AA:AA)</f>
        <v>0</v>
      </c>
      <c r="AC180" s="46">
        <f>SUMIF(DRE!$A:$A,'Base CF'!$B180,DRE!AB:AB)</f>
        <v>0</v>
      </c>
      <c r="AD180" s="46">
        <f>SUMIF(DRE!$A:$A,'Base CF'!$B180,DRE!AC:AC)</f>
        <v>0</v>
      </c>
      <c r="AE180" s="46">
        <f>SUMIF(DRE!$A:$A,'Base CF'!$B180,DRE!AD:AD)</f>
        <v>0</v>
      </c>
      <c r="AF180" s="46">
        <f>SUMIF(DRE!$A:$A,'Base CF'!$B180,DRE!AE:AE)</f>
        <v>0</v>
      </c>
      <c r="AG180" s="46">
        <f>SUMIF(DRE!$A:$A,'Base CF'!$B180,DRE!AF:AF)</f>
        <v>0</v>
      </c>
      <c r="AH180" s="46">
        <f>SUMIF(DRE!$A:$A,'Base CF'!$B180,DRE!AG:AG)</f>
        <v>0</v>
      </c>
      <c r="AI180" s="46">
        <f>SUMIF(DRE!$A:$A,'Base CF'!$B180,DRE!AH:AH)</f>
        <v>0</v>
      </c>
      <c r="AJ180" s="46">
        <f>SUMIF(DRE!$A:$A,'Base CF'!$B180,DRE!AI:AI)</f>
        <v>0</v>
      </c>
      <c r="AK180" s="46">
        <f>SUMIF(DRE!$A:$A,'Base CF'!$B180,DRE!AJ:AJ)</f>
        <v>0</v>
      </c>
      <c r="AL180" s="46">
        <f>SUMIF(DRE!$A:$A,'Base CF'!$B180,DRE!AK:AK)</f>
        <v>0</v>
      </c>
      <c r="AM180" s="46">
        <f>SUMIF(DRE!$A:$A,'Base CF'!$B180,DRE!AL:AL)</f>
        <v>0</v>
      </c>
      <c r="AN180" s="46">
        <f>SUMIF(DRE!$A:$A,'Base CF'!$B180,DRE!AM:AM)</f>
        <v>0</v>
      </c>
      <c r="AO180" s="46">
        <f>SUMIF(DRE!$A:$A,'Base CF'!$B180,DRE!AN:AN)</f>
        <v>0</v>
      </c>
      <c r="AP180" s="46">
        <f>SUMIF(DRE!$A:$A,'Base CF'!$B180,DRE!AO:AO)</f>
        <v>0</v>
      </c>
      <c r="AQ180" s="46">
        <f>SUMIF(DRE!$A:$A,'Base CF'!$B180,DRE!AP:AP)</f>
        <v>0</v>
      </c>
      <c r="AR180" s="46">
        <f>SUMIF(DRE!$A:$A,'Base CF'!$B180,DRE!AQ:AQ)</f>
        <v>0</v>
      </c>
      <c r="AS180" s="46">
        <f>SUMIF(DRE!$A:$A,'Base CF'!$B180,DRE!AR:AR)</f>
        <v>0</v>
      </c>
      <c r="AT180" s="46">
        <f>SUMIF(DRE!$A:$A,'Base CF'!$B180,DRE!AS:AS)</f>
        <v>0</v>
      </c>
      <c r="AU180" s="46">
        <f>SUMIF(DRE!$A:$A,'Base CF'!$B180,DRE!AT:AT)</f>
        <v>0</v>
      </c>
      <c r="AV180" s="46">
        <f>SUMIF(DRE!$A:$A,'Base CF'!$B180,DRE!AU:AU)</f>
        <v>0</v>
      </c>
      <c r="AW180" s="46">
        <f>SUMIF(DRE!$A:$A,'Base CF'!$B180,DRE!AV:AV)</f>
        <v>0</v>
      </c>
      <c r="AX180" s="46">
        <f>SUMIF(DRE!$A:$A,'Base CF'!$B180,DRE!AW:AW)</f>
        <v>0</v>
      </c>
      <c r="AY180" s="46">
        <f>SUMIF(DRE!$A:$A,'Base CF'!$B180,DRE!AX:AX)</f>
        <v>0</v>
      </c>
      <c r="AZ180" s="46">
        <f>SUMIF(DRE!$A:$A,'Base CF'!$B180,DRE!AY:AY)</f>
        <v>0</v>
      </c>
      <c r="BA180" s="46">
        <f>SUMIF(DRE!$A:$A,'Base CF'!$B180,DRE!AZ:AZ)</f>
        <v>0</v>
      </c>
      <c r="BB180" s="46">
        <f>SUMIF(DRE!$A:$A,'Base CF'!$B180,DRE!BA:BA)</f>
        <v>0</v>
      </c>
      <c r="BC180" s="46">
        <f>SUMIF(DRE!$A:$A,'Base CF'!$B180,DRE!BB:BB)</f>
        <v>0</v>
      </c>
      <c r="BD180" s="46">
        <f>SUMIF(DRE!$A:$A,'Base CF'!$B180,DRE!BC:BC)</f>
        <v>0</v>
      </c>
      <c r="BE180" s="46">
        <f>SUMIF(DRE!$A:$A,'Base CF'!$B180,DRE!BD:BD)</f>
        <v>0</v>
      </c>
      <c r="BF180" s="46">
        <f>SUMIF(DRE!$A:$A,'Base CF'!$B180,DRE!BE:BE)</f>
        <v>0</v>
      </c>
      <c r="BG180" s="46">
        <f>SUMIF(DRE!$A:$A,'Base CF'!$B180,DRE!BF:BF)</f>
        <v>0</v>
      </c>
      <c r="BH180" s="46">
        <f>SUMIF(DRE!$A:$A,'Base CF'!$B180,DRE!BG:BG)</f>
        <v>0</v>
      </c>
      <c r="BI180" s="46">
        <f>SUMIF(DRE!$A:$A,'Base CF'!$B180,DRE!BH:BH)</f>
        <v>0</v>
      </c>
      <c r="BJ180" s="46">
        <f>SUMIF(DRE!$A:$A,'Base CF'!$B180,DRE!BI:BI)</f>
        <v>0</v>
      </c>
      <c r="BK180" s="46">
        <f>SUMIF(DRE!$A:$A,'Base CF'!$B180,DRE!BJ:BJ)</f>
        <v>0</v>
      </c>
      <c r="BL180" s="46">
        <f>SUMIF(DRE!$A:$A,'Base CF'!$B180,DRE!BK:BK)</f>
        <v>0</v>
      </c>
      <c r="BM180" s="46">
        <f>SUMIF(DRE!$A:$A,'Base CF'!$B180,DRE!BL:BL)</f>
        <v>0</v>
      </c>
      <c r="BN180" s="46">
        <f>SUMIF(DRE!$A:$A,'Base CF'!$B180,DRE!BM:BM)</f>
        <v>0</v>
      </c>
      <c r="BO180" s="46">
        <f>SUMIF(DRE!$A:$A,'Base CF'!$B180,DRE!BN:BN)</f>
        <v>0</v>
      </c>
      <c r="BP180" s="46">
        <f>SUMIF(DRE!$A:$A,'Base CF'!$B180,DRE!BO:BO)</f>
        <v>0</v>
      </c>
      <c r="BQ180" s="46">
        <f>SUMIF(DRE!$A:$A,'Base CF'!$B180,DRE!BP:BP)</f>
        <v>0</v>
      </c>
      <c r="BR180" s="46">
        <f>SUMIF(DRE!$A:$A,'Base CF'!$B180,DRE!BQ:BQ)</f>
        <v>0</v>
      </c>
      <c r="BS180" s="46">
        <f>SUMIF(DRE!$A:$A,'Base CF'!$B180,DRE!BR:BR)</f>
        <v>0</v>
      </c>
      <c r="BT180" s="46">
        <f>SUMIF(DRE!$A:$A,'Base CF'!$B180,DRE!BS:BS)</f>
        <v>0</v>
      </c>
      <c r="BU180" s="46">
        <f>SUMIF(DRE!$A:$A,'Base CF'!$B180,DRE!BT:BT)</f>
        <v>0</v>
      </c>
      <c r="BV180" s="46">
        <f>SUMIF(DRE!$A:$A,'Base CF'!$B180,DRE!BU:BU)</f>
        <v>0</v>
      </c>
      <c r="BW180" s="46">
        <f>SUMIF(DRE!$A:$A,'Base CF'!$B180,DRE!BV:BV)</f>
        <v>0</v>
      </c>
      <c r="BX180" s="46">
        <f>SUMIF(DRE!$A:$A,'Base CF'!$B180,DRE!BW:BW)</f>
        <v>0</v>
      </c>
      <c r="BY180" s="46">
        <f>SUMIF(DRE!$A:$A,'Base CF'!$B180,DRE!BX:BX)</f>
        <v>0</v>
      </c>
      <c r="BZ180" s="46">
        <f>SUMIF(DRE!$A:$A,'Base CF'!$B180,DRE!BY:BY)</f>
        <v>0</v>
      </c>
      <c r="CA180" s="46">
        <f>SUMIF(DRE!$A:$A,'Base CF'!$B180,DRE!BZ:BZ)</f>
        <v>0</v>
      </c>
      <c r="CB180" s="46">
        <f>SUMIF(DRE!$A:$A,'Base CF'!$B180,DRE!CA:CA)</f>
        <v>0</v>
      </c>
      <c r="CC180" s="46">
        <f>SUMIF(DRE!$A:$A,'Base CF'!$B180,DRE!CB:CB)</f>
        <v>0</v>
      </c>
      <c r="CD180" s="46">
        <f>SUMIF(DRE!$A:$A,'Base CF'!$B180,DRE!CC:CC)</f>
        <v>0</v>
      </c>
      <c r="CE180" s="46">
        <f>SUMIF(DRE!$A:$A,'Base CF'!$B180,DRE!CD:CD)</f>
        <v>0</v>
      </c>
      <c r="CF180" s="46">
        <f>SUMIF(DRE!$A:$A,'Base CF'!$B180,DRE!CE:CE)</f>
        <v>0</v>
      </c>
      <c r="CG180" s="46">
        <f>SUMIF(DRE!$A:$A,'Base CF'!$B180,DRE!CF:CF)</f>
        <v>0</v>
      </c>
      <c r="CH180" s="46">
        <f>SUMIF(DRE!$A:$A,'Base CF'!$B180,DRE!CG:CG)</f>
        <v>0</v>
      </c>
      <c r="CI180" s="46">
        <f>SUMIF(DRE!$A:$A,'Base CF'!$B180,DRE!CH:CH)</f>
        <v>0</v>
      </c>
      <c r="CJ180" s="46">
        <f>SUMIF(DRE!$A:$A,'Base CF'!$B180,DRE!CI:CI)</f>
        <v>0</v>
      </c>
      <c r="CK180" s="46">
        <f>SUMIF(DRE!$A:$A,'Base CF'!$B180,DRE!CJ:CJ)</f>
        <v>0</v>
      </c>
      <c r="CL180" s="46">
        <f>SUMIF(DRE!$A:$A,'Base CF'!$B180,DRE!CK:CK)</f>
        <v>0</v>
      </c>
      <c r="CM180" s="46">
        <f>SUMIF(DRE!$A:$A,'Base CF'!$B180,DRE!CL:CL)</f>
        <v>0</v>
      </c>
      <c r="CN180" s="46">
        <f>SUMIF(DRE!$A:$A,'Base CF'!$B180,DRE!CM:CM)</f>
        <v>0</v>
      </c>
      <c r="CO180" s="46">
        <f>SUMIF(DRE!$A:$A,'Base CF'!$B180,DRE!CN:CN)</f>
        <v>0</v>
      </c>
      <c r="CP180" s="46">
        <f>SUMIF(DRE!$A:$A,'Base CF'!$B180,DRE!CO:CO)</f>
        <v>0</v>
      </c>
      <c r="CQ180" s="46">
        <f>SUMIF(DRE!$A:$A,'Base CF'!$B180,DRE!CP:CP)</f>
        <v>0</v>
      </c>
      <c r="CR180" s="46">
        <f>SUMIF(DRE!$A:$A,'Base CF'!$B180,DRE!CQ:CQ)</f>
        <v>0</v>
      </c>
      <c r="CS180" s="46">
        <f>SUMIF(DRE!$A:$A,'Base CF'!$B180,DRE!CR:CR)</f>
        <v>0</v>
      </c>
      <c r="CT180" s="46">
        <f>SUMIF(DRE!$A:$A,'Base CF'!$B180,DRE!CS:CS)</f>
        <v>0</v>
      </c>
      <c r="CU180" s="46">
        <f>SUMIF(DRE!$A:$A,'Base CF'!$B180,DRE!CT:CT)</f>
        <v>0</v>
      </c>
      <c r="CV180" s="46">
        <f>SUMIF(DRE!$A:$A,'Base CF'!$B180,DRE!CU:CU)</f>
        <v>0</v>
      </c>
      <c r="CW180" s="46">
        <f>SUMIF(DRE!$A:$A,'Base CF'!$B180,DRE!CV:CV)</f>
        <v>0</v>
      </c>
      <c r="CX180" s="46">
        <f>SUMIF(DRE!$A:$A,'Base CF'!$B180,DRE!CW:CW)</f>
        <v>0</v>
      </c>
      <c r="CY180" s="46">
        <f>SUMIF(DRE!$A:$A,'Base CF'!$B180,DRE!CX:CX)</f>
        <v>0</v>
      </c>
      <c r="CZ180" s="46">
        <f>SUMIF(DRE!$A:$A,'Base CF'!$B180,DRE!CY:CY)</f>
        <v>0</v>
      </c>
      <c r="DA180" s="46">
        <f>SUMIF(DRE!$A:$A,'Base CF'!$B180,DRE!CZ:CZ)</f>
        <v>0</v>
      </c>
      <c r="DB180" s="46">
        <f>SUMIF(DRE!$A:$A,'Base CF'!$B180,DRE!DA:DA)</f>
        <v>0</v>
      </c>
      <c r="DC180" s="46">
        <f>SUMIF(DRE!$A:$A,'Base CF'!$B180,DRE!DB:DB)</f>
        <v>0</v>
      </c>
      <c r="DD180" s="46">
        <f>SUMIF(DRE!$A:$A,'Base CF'!$B180,DRE!DC:DC)</f>
        <v>0</v>
      </c>
      <c r="DE180" s="46">
        <f>SUMIF(DRE!$A:$A,'Base CF'!$B180,DRE!DD:DD)</f>
        <v>0</v>
      </c>
      <c r="DF180" s="46">
        <f>SUMIF(DRE!$A:$A,'Base CF'!$B180,DRE!DE:DE)</f>
        <v>0</v>
      </c>
    </row>
    <row r="181" spans="1:110" outlineLevel="1">
      <c r="B181" s="37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46"/>
      <c r="AI181" s="46"/>
      <c r="AJ181" s="46"/>
      <c r="AK181" s="46"/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  <c r="CC181" s="46"/>
      <c r="CD181" s="46"/>
      <c r="CE181" s="46"/>
      <c r="CF181" s="46"/>
      <c r="CG181" s="46"/>
      <c r="CH181" s="46"/>
      <c r="CI181" s="46"/>
      <c r="CJ181" s="46"/>
      <c r="CK181" s="46"/>
      <c r="CL181" s="46"/>
      <c r="CM181" s="46"/>
      <c r="CN181" s="46"/>
      <c r="CO181" s="46"/>
      <c r="CP181" s="46"/>
      <c r="CQ181" s="46"/>
      <c r="CR181" s="46"/>
      <c r="CS181" s="46"/>
      <c r="CT181" s="46"/>
      <c r="CU181" s="46"/>
      <c r="CV181" s="46"/>
      <c r="CW181" s="46"/>
      <c r="CX181" s="46"/>
      <c r="CY181" s="46"/>
      <c r="CZ181" s="46"/>
      <c r="DA181" s="46"/>
      <c r="DB181" s="46"/>
      <c r="DC181" s="46"/>
      <c r="DD181" s="46"/>
      <c r="DE181" s="46"/>
      <c r="DF181" s="46"/>
    </row>
    <row r="182" spans="1:110">
      <c r="B182" s="37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  <c r="AG182" s="46"/>
      <c r="AH182" s="46"/>
      <c r="AI182" s="46"/>
      <c r="AJ182" s="46"/>
      <c r="AK182" s="46"/>
      <c r="AL182" s="46"/>
      <c r="AM182" s="46"/>
      <c r="AN182" s="46"/>
      <c r="AO182" s="46"/>
      <c r="AP182" s="46"/>
      <c r="AQ182" s="46"/>
      <c r="AR182" s="46"/>
      <c r="AS182" s="46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  <c r="CC182" s="46"/>
      <c r="CD182" s="46"/>
      <c r="CE182" s="46"/>
      <c r="CF182" s="46"/>
      <c r="CG182" s="46"/>
      <c r="CH182" s="46"/>
      <c r="CI182" s="46"/>
      <c r="CJ182" s="46"/>
      <c r="CK182" s="46"/>
      <c r="CL182" s="46"/>
      <c r="CM182" s="46"/>
      <c r="CN182" s="46"/>
      <c r="CO182" s="46"/>
      <c r="CP182" s="46"/>
      <c r="CQ182" s="46"/>
      <c r="CR182" s="46"/>
      <c r="CS182" s="46"/>
      <c r="CT182" s="46"/>
      <c r="CU182" s="46"/>
      <c r="CV182" s="46"/>
      <c r="CW182" s="46"/>
      <c r="CX182" s="46"/>
      <c r="CY182" s="46"/>
      <c r="CZ182" s="46"/>
      <c r="DA182" s="46"/>
      <c r="DB182" s="46"/>
      <c r="DC182" s="46"/>
      <c r="DD182" s="46"/>
      <c r="DE182" s="46"/>
      <c r="DF182" s="46"/>
    </row>
    <row r="183" spans="1:110" s="199" customFormat="1" ht="15.5">
      <c r="A183" s="199" t="s">
        <v>660</v>
      </c>
      <c r="B183" s="200" t="str">
        <f>'RP (apres)'!B32</f>
        <v>P&amp;D Projects</v>
      </c>
      <c r="C183" s="201">
        <f>SUM(C184)</f>
        <v>1406830.746</v>
      </c>
      <c r="D183" s="201">
        <f t="shared" ref="D183" si="190">SUM(D184)</f>
        <v>1360538.7059999998</v>
      </c>
      <c r="E183" s="201">
        <f t="shared" ref="E183" si="191">SUM(E184)</f>
        <v>1459729.4820000001</v>
      </c>
      <c r="F183" s="201">
        <f t="shared" ref="F183" si="192">SUM(F184)</f>
        <v>1398167.2139999999</v>
      </c>
      <c r="G183" s="201">
        <f t="shared" ref="G183" si="193">SUM(G184)</f>
        <v>1436686.1639999999</v>
      </c>
      <c r="H183" s="201">
        <f t="shared" ref="H183" si="194">SUM(H184)</f>
        <v>1396080.3539999998</v>
      </c>
      <c r="I183" s="201">
        <f t="shared" ref="I183" si="195">SUM(I184)</f>
        <v>1489010.76</v>
      </c>
      <c r="J183" s="201">
        <f t="shared" ref="J183" si="196">SUM(J184)</f>
        <v>1476006.246</v>
      </c>
      <c r="K183" s="201">
        <f t="shared" ref="K183" si="197">SUM(K184)</f>
        <v>1506674.088</v>
      </c>
      <c r="L183" s="201">
        <f t="shared" ref="L183" si="198">SUM(L184)</f>
        <v>1489032.0179999999</v>
      </c>
      <c r="M183" s="201">
        <f t="shared" ref="M183" si="199">SUM(M184)</f>
        <v>1493051.25</v>
      </c>
      <c r="N183" s="201">
        <f t="shared" ref="N183" si="200">SUM(N184)</f>
        <v>1497481.47</v>
      </c>
      <c r="O183" s="201">
        <f>SUM(O184)</f>
        <v>1663151.1840000001</v>
      </c>
      <c r="P183" s="201">
        <f t="shared" ref="P183:CA183" si="201">SUM(P184)</f>
        <v>1676776.602</v>
      </c>
      <c r="Q183" s="201">
        <f t="shared" si="201"/>
        <v>1472707.0679999997</v>
      </c>
      <c r="R183" s="201">
        <f t="shared" si="201"/>
        <v>1538875.8660000002</v>
      </c>
      <c r="S183" s="201">
        <f t="shared" si="201"/>
        <v>1472375.6639999999</v>
      </c>
      <c r="T183" s="201">
        <f t="shared" si="201"/>
        <v>1450352.0220000001</v>
      </c>
      <c r="U183" s="201">
        <f t="shared" si="201"/>
        <v>1568543.25</v>
      </c>
      <c r="V183" s="201">
        <f t="shared" si="201"/>
        <v>1569157.47</v>
      </c>
      <c r="W183" s="201">
        <f t="shared" si="201"/>
        <v>1580660.9580000001</v>
      </c>
      <c r="X183" s="201">
        <f t="shared" si="201"/>
        <v>1584077.7299999997</v>
      </c>
      <c r="Y183" s="201">
        <f t="shared" si="201"/>
        <v>1558728.4799999997</v>
      </c>
      <c r="Z183" s="201">
        <f t="shared" si="201"/>
        <v>1530198.66</v>
      </c>
      <c r="AA183" s="201">
        <f>SUM(AA184)</f>
        <v>1806995.8499999999</v>
      </c>
      <c r="AB183" s="201">
        <f t="shared" si="201"/>
        <v>1559865.8460000001</v>
      </c>
      <c r="AC183" s="201">
        <f t="shared" si="201"/>
        <v>1556564.9099999997</v>
      </c>
      <c r="AD183" s="201">
        <f t="shared" si="201"/>
        <v>1491225.3119999999</v>
      </c>
      <c r="AE183" s="201">
        <f t="shared" si="201"/>
        <v>1512132.1319999998</v>
      </c>
      <c r="AF183" s="201">
        <f t="shared" si="201"/>
        <v>1533476.898</v>
      </c>
      <c r="AG183" s="201">
        <f t="shared" si="201"/>
        <v>1634826.39</v>
      </c>
      <c r="AH183" s="201">
        <f t="shared" si="201"/>
        <v>1631056.422</v>
      </c>
      <c r="AI183" s="201">
        <f t="shared" si="201"/>
        <v>1619133.7440000002</v>
      </c>
      <c r="AJ183" s="201">
        <f t="shared" si="201"/>
        <v>1652394.0659999999</v>
      </c>
      <c r="AK183" s="201">
        <f t="shared" si="201"/>
        <v>1644423.2580000001</v>
      </c>
      <c r="AL183" s="201">
        <f t="shared" si="201"/>
        <v>1609497.1679999998</v>
      </c>
      <c r="AM183" s="201">
        <f>SUM(AM184)</f>
        <v>1670951.814</v>
      </c>
      <c r="AN183" s="201">
        <f t="shared" si="201"/>
        <v>1601805.0359999996</v>
      </c>
      <c r="AO183" s="201">
        <f t="shared" si="201"/>
        <v>1736805.5279999999</v>
      </c>
      <c r="AP183" s="201">
        <f t="shared" si="201"/>
        <v>1564043.0819999997</v>
      </c>
      <c r="AQ183" s="201">
        <f t="shared" si="201"/>
        <v>1555357.7279999999</v>
      </c>
      <c r="AR183" s="201">
        <f t="shared" si="201"/>
        <v>1536872.598</v>
      </c>
      <c r="AS183" s="201">
        <f t="shared" si="201"/>
        <v>1696251.5243708724</v>
      </c>
      <c r="AT183" s="201">
        <f t="shared" si="201"/>
        <v>1700543.744932391</v>
      </c>
      <c r="AU183" s="201">
        <f t="shared" si="201"/>
        <v>1683953.4455639941</v>
      </c>
      <c r="AV183" s="201">
        <f t="shared" si="201"/>
        <v>1703090.6438139293</v>
      </c>
      <c r="AW183" s="201">
        <f t="shared" si="201"/>
        <v>1672276.4090543855</v>
      </c>
      <c r="AX183" s="201">
        <f t="shared" si="201"/>
        <v>1740930.9809987706</v>
      </c>
      <c r="AY183" s="201">
        <f>SUM(AY184)</f>
        <v>1808287.2926761901</v>
      </c>
      <c r="AZ183" s="201">
        <f t="shared" si="201"/>
        <v>1791179.0158011427</v>
      </c>
      <c r="BA183" s="201">
        <f t="shared" si="201"/>
        <v>1875391.1025037558</v>
      </c>
      <c r="BB183" s="201">
        <f t="shared" si="201"/>
        <v>1798303.3061031161</v>
      </c>
      <c r="BC183" s="201">
        <f t="shared" si="201"/>
        <v>1795945.8426100614</v>
      </c>
      <c r="BD183" s="201">
        <f t="shared" si="201"/>
        <v>1750256.9613835709</v>
      </c>
      <c r="BE183" s="201">
        <f t="shared" si="201"/>
        <v>1800486.1491424635</v>
      </c>
      <c r="BF183" s="201">
        <f t="shared" si="201"/>
        <v>1794380.261686068</v>
      </c>
      <c r="BG183" s="201">
        <f t="shared" si="201"/>
        <v>1784108.5212309465</v>
      </c>
      <c r="BH183" s="201">
        <f t="shared" si="201"/>
        <v>1830432.7269926788</v>
      </c>
      <c r="BI183" s="201">
        <f t="shared" si="201"/>
        <v>1817851.6901269162</v>
      </c>
      <c r="BJ183" s="201">
        <f t="shared" si="201"/>
        <v>1869581.2801526312</v>
      </c>
      <c r="BK183" s="201">
        <f>SUM(BK184)</f>
        <v>1908709.4951031152</v>
      </c>
      <c r="BL183" s="201">
        <f t="shared" si="201"/>
        <v>1867408.6322014409</v>
      </c>
      <c r="BM183" s="201">
        <f t="shared" si="201"/>
        <v>1974457.8006241205</v>
      </c>
      <c r="BN183" s="201">
        <f t="shared" si="201"/>
        <v>1862915.7442184992</v>
      </c>
      <c r="BO183" s="201">
        <f t="shared" si="201"/>
        <v>1830814.4113066567</v>
      </c>
      <c r="BP183" s="201">
        <f t="shared" si="201"/>
        <v>1792674.6137127816</v>
      </c>
      <c r="BQ183" s="201">
        <f t="shared" si="201"/>
        <v>1854140.9014157909</v>
      </c>
      <c r="BR183" s="201">
        <f t="shared" si="201"/>
        <v>1846088.1923506646</v>
      </c>
      <c r="BS183" s="201">
        <f t="shared" si="201"/>
        <v>1827954.6689174653</v>
      </c>
      <c r="BT183" s="201">
        <f t="shared" si="201"/>
        <v>1861638.8098913336</v>
      </c>
      <c r="BU183" s="201">
        <f t="shared" si="201"/>
        <v>1872168.4372335328</v>
      </c>
      <c r="BV183" s="201">
        <f t="shared" si="201"/>
        <v>1945754.8359604331</v>
      </c>
      <c r="BW183" s="201">
        <f>SUM(BW184)</f>
        <v>1983726.0026867958</v>
      </c>
      <c r="BX183" s="201">
        <f t="shared" si="201"/>
        <v>1958955.2917275038</v>
      </c>
      <c r="BY183" s="201">
        <f t="shared" si="201"/>
        <v>2018574.2534245756</v>
      </c>
      <c r="BZ183" s="201">
        <f t="shared" si="201"/>
        <v>1919825.6895738547</v>
      </c>
      <c r="CA183" s="201">
        <f t="shared" si="201"/>
        <v>1881543.4931434046</v>
      </c>
      <c r="CB183" s="201">
        <f t="shared" ref="CB183:CH183" si="202">SUM(CB184)</f>
        <v>1841305.4851868083</v>
      </c>
      <c r="CC183" s="201">
        <f t="shared" si="202"/>
        <v>1886141.685726566</v>
      </c>
      <c r="CD183" s="201">
        <f t="shared" si="202"/>
        <v>1882477.2298426323</v>
      </c>
      <c r="CE183" s="201">
        <f t="shared" si="202"/>
        <v>1874357.2957929689</v>
      </c>
      <c r="CF183" s="201">
        <f t="shared" si="202"/>
        <v>1923866.0811193809</v>
      </c>
      <c r="CG183" s="201">
        <f t="shared" si="202"/>
        <v>1924600.8463657189</v>
      </c>
      <c r="CH183" s="201">
        <f t="shared" si="202"/>
        <v>1972565.6042788366</v>
      </c>
      <c r="CI183" s="201">
        <f>SUM(CI184)</f>
        <v>2045983.6917892671</v>
      </c>
      <c r="CJ183" s="201">
        <f t="shared" ref="CJ183:DF183" si="203">SUM(CJ184)</f>
        <v>2012147.4726235494</v>
      </c>
      <c r="CK183" s="201">
        <f t="shared" si="203"/>
        <v>2097216.3130979813</v>
      </c>
      <c r="CL183" s="201">
        <f t="shared" si="203"/>
        <v>2000225.5023599926</v>
      </c>
      <c r="CM183" s="201">
        <f t="shared" si="203"/>
        <v>1957678.0169705981</v>
      </c>
      <c r="CN183" s="201">
        <f t="shared" si="203"/>
        <v>1912413.1731967502</v>
      </c>
      <c r="CO183" s="201">
        <f t="shared" si="203"/>
        <v>1972406.4725924046</v>
      </c>
      <c r="CP183" s="201">
        <f t="shared" si="203"/>
        <v>1972166.8046860965</v>
      </c>
      <c r="CQ183" s="201">
        <f t="shared" si="203"/>
        <v>1958740.3017924919</v>
      </c>
      <c r="CR183" s="201">
        <f t="shared" si="203"/>
        <v>2007018.5576812811</v>
      </c>
      <c r="CS183" s="201">
        <f t="shared" si="203"/>
        <v>2003685.0961638987</v>
      </c>
      <c r="CT183" s="201">
        <f t="shared" si="203"/>
        <v>2038310.6913617055</v>
      </c>
      <c r="CU183" s="201">
        <f>SUM(CU184)</f>
        <v>0</v>
      </c>
      <c r="CV183" s="201">
        <f t="shared" si="203"/>
        <v>0</v>
      </c>
      <c r="CW183" s="201">
        <f t="shared" si="203"/>
        <v>0</v>
      </c>
      <c r="CX183" s="201">
        <f t="shared" si="203"/>
        <v>0</v>
      </c>
      <c r="CY183" s="201">
        <f t="shared" si="203"/>
        <v>0</v>
      </c>
      <c r="CZ183" s="201">
        <f t="shared" si="203"/>
        <v>0</v>
      </c>
      <c r="DA183" s="201">
        <f t="shared" si="203"/>
        <v>0</v>
      </c>
      <c r="DB183" s="201">
        <f t="shared" si="203"/>
        <v>0</v>
      </c>
      <c r="DC183" s="201">
        <f t="shared" si="203"/>
        <v>0</v>
      </c>
      <c r="DD183" s="201">
        <f t="shared" si="203"/>
        <v>0</v>
      </c>
      <c r="DE183" s="201">
        <f t="shared" si="203"/>
        <v>0</v>
      </c>
      <c r="DF183" s="201">
        <f t="shared" si="203"/>
        <v>0</v>
      </c>
    </row>
    <row r="184" spans="1:110" outlineLevel="1">
      <c r="A184" s="48">
        <v>0.6</v>
      </c>
      <c r="B184" s="37" t="s">
        <v>92</v>
      </c>
      <c r="C184" s="46">
        <f>SUMIF(DRE!$A:$A,'Base CF'!$B184,DRE!B:B)*60%</f>
        <v>1406830.746</v>
      </c>
      <c r="D184" s="46">
        <f>SUMIF(DRE!$A:$A,'Base CF'!$B184,DRE!C:C)*60%</f>
        <v>1360538.7059999998</v>
      </c>
      <c r="E184" s="46">
        <f>SUMIF(DRE!$A:$A,'Base CF'!$B184,DRE!D:D)*60%</f>
        <v>1459729.4820000001</v>
      </c>
      <c r="F184" s="46">
        <f>SUMIF(DRE!$A:$A,'Base CF'!$B184,DRE!E:E)*60%</f>
        <v>1398167.2139999999</v>
      </c>
      <c r="G184" s="46">
        <f>SUMIF(DRE!$A:$A,'Base CF'!$B184,DRE!F:F)*60%</f>
        <v>1436686.1639999999</v>
      </c>
      <c r="H184" s="46">
        <f>SUMIF(DRE!$A:$A,'Base CF'!$B184,DRE!G:G)*60%</f>
        <v>1396080.3539999998</v>
      </c>
      <c r="I184" s="46">
        <f>SUMIF(DRE!$A:$A,'Base CF'!$B184,DRE!H:H)*60%</f>
        <v>1489010.76</v>
      </c>
      <c r="J184" s="46">
        <f>SUMIF(DRE!$A:$A,'Base CF'!$B184,DRE!I:I)*60%</f>
        <v>1476006.246</v>
      </c>
      <c r="K184" s="46">
        <f>SUMIF(DRE!$A:$A,'Base CF'!$B184,DRE!J:J)*60%</f>
        <v>1506674.088</v>
      </c>
      <c r="L184" s="46">
        <f>SUMIF(DRE!$A:$A,'Base CF'!$B184,DRE!K:K)*60%</f>
        <v>1489032.0179999999</v>
      </c>
      <c r="M184" s="46">
        <f>SUMIF(DRE!$A:$A,'Base CF'!$B184,DRE!L:L)*60%</f>
        <v>1493051.25</v>
      </c>
      <c r="N184" s="46">
        <f>SUMIF(DRE!$A:$A,'Base CF'!$B184,DRE!M:M)*60%</f>
        <v>1497481.47</v>
      </c>
      <c r="O184" s="46">
        <f>SUMIF(DRE!$A:$A,'Base CF'!$B184,DRE!N:N)*60%</f>
        <v>1663151.1840000001</v>
      </c>
      <c r="P184" s="46">
        <f>SUMIF(DRE!$A:$A,'Base CF'!$B184,DRE!O:O)*60%</f>
        <v>1676776.602</v>
      </c>
      <c r="Q184" s="46">
        <f>SUMIF(DRE!$A:$A,'Base CF'!$B184,DRE!P:P)*60%</f>
        <v>1472707.0679999997</v>
      </c>
      <c r="R184" s="46">
        <f>SUMIF(DRE!$A:$A,'Base CF'!$B184,DRE!Q:Q)*60%</f>
        <v>1538875.8660000002</v>
      </c>
      <c r="S184" s="46">
        <f>SUMIF(DRE!$A:$A,'Base CF'!$B184,DRE!R:R)*60%</f>
        <v>1472375.6639999999</v>
      </c>
      <c r="T184" s="46">
        <f>SUMIF(DRE!$A:$A,'Base CF'!$B184,DRE!S:S)*60%</f>
        <v>1450352.0220000001</v>
      </c>
      <c r="U184" s="46">
        <f>SUMIF(DRE!$A:$A,'Base CF'!$B184,DRE!T:T)*60%</f>
        <v>1568543.25</v>
      </c>
      <c r="V184" s="46">
        <f>SUMIF(DRE!$A:$A,'Base CF'!$B184,DRE!U:U)*60%</f>
        <v>1569157.47</v>
      </c>
      <c r="W184" s="46">
        <f>SUMIF(DRE!$A:$A,'Base CF'!$B184,DRE!V:V)*60%</f>
        <v>1580660.9580000001</v>
      </c>
      <c r="X184" s="46">
        <f>SUMIF(DRE!$A:$A,'Base CF'!$B184,DRE!W:W)*60%</f>
        <v>1584077.7299999997</v>
      </c>
      <c r="Y184" s="46">
        <f>SUMIF(DRE!$A:$A,'Base CF'!$B184,DRE!X:X)*60%</f>
        <v>1558728.4799999997</v>
      </c>
      <c r="Z184" s="46">
        <f>SUMIF(DRE!$A:$A,'Base CF'!$B184,DRE!Y:Y)*60%</f>
        <v>1530198.66</v>
      </c>
      <c r="AA184" s="46">
        <f>SUMIF(DRE!$A:$A,'Base CF'!$B184,DRE!Z:Z)*60%</f>
        <v>1806995.8499999999</v>
      </c>
      <c r="AB184" s="46">
        <f>SUMIF(DRE!$A:$A,'Base CF'!$B184,DRE!AA:AA)*60%</f>
        <v>1559865.8460000001</v>
      </c>
      <c r="AC184" s="46">
        <f>SUMIF(DRE!$A:$A,'Base CF'!$B184,DRE!AB:AB)*60%</f>
        <v>1556564.9099999997</v>
      </c>
      <c r="AD184" s="46">
        <f>SUMIF(DRE!$A:$A,'Base CF'!$B184,DRE!AC:AC)*60%</f>
        <v>1491225.3119999999</v>
      </c>
      <c r="AE184" s="46">
        <f>SUMIF(DRE!$A:$A,'Base CF'!$B184,DRE!AD:AD)*60%</f>
        <v>1512132.1319999998</v>
      </c>
      <c r="AF184" s="46">
        <f>SUMIF(DRE!$A:$A,'Base CF'!$B184,DRE!AE:AE)*60%</f>
        <v>1533476.898</v>
      </c>
      <c r="AG184" s="46">
        <f>SUMIF(DRE!$A:$A,'Base CF'!$B184,DRE!AF:AF)*60%</f>
        <v>1634826.39</v>
      </c>
      <c r="AH184" s="46">
        <f>SUMIF(DRE!$A:$A,'Base CF'!$B184,DRE!AG:AG)*60%</f>
        <v>1631056.422</v>
      </c>
      <c r="AI184" s="46">
        <f>SUMIF(DRE!$A:$A,'Base CF'!$B184,DRE!AH:AH)*60%</f>
        <v>1619133.7440000002</v>
      </c>
      <c r="AJ184" s="46">
        <f>SUMIF(DRE!$A:$A,'Base CF'!$B184,DRE!AI:AI)*60%</f>
        <v>1652394.0659999999</v>
      </c>
      <c r="AK184" s="46">
        <f>SUMIF(DRE!$A:$A,'Base CF'!$B184,DRE!AJ:AJ)*60%</f>
        <v>1644423.2580000001</v>
      </c>
      <c r="AL184" s="46">
        <f>SUMIF(DRE!$A:$A,'Base CF'!$B184,DRE!AK:AK)*60%</f>
        <v>1609497.1679999998</v>
      </c>
      <c r="AM184" s="46">
        <f>SUMIF(DRE!$A:$A,'Base CF'!$B184,DRE!AL:AL)*60%</f>
        <v>1670951.814</v>
      </c>
      <c r="AN184" s="46">
        <f>SUMIF(DRE!$A:$A,'Base CF'!$B184,DRE!AM:AM)*60%</f>
        <v>1601805.0359999996</v>
      </c>
      <c r="AO184" s="46">
        <f>SUMIF(DRE!$A:$A,'Base CF'!$B184,DRE!AN:AN)*60%</f>
        <v>1736805.5279999999</v>
      </c>
      <c r="AP184" s="46">
        <f>SUMIF(DRE!$A:$A,'Base CF'!$B184,DRE!AO:AO)*60%</f>
        <v>1564043.0819999997</v>
      </c>
      <c r="AQ184" s="46">
        <f>SUMIF(DRE!$A:$A,'Base CF'!$B184,DRE!AP:AP)*60%</f>
        <v>1555357.7279999999</v>
      </c>
      <c r="AR184" s="46">
        <f>SUMIF(DRE!$A:$A,'Base CF'!$B184,DRE!AQ:AQ)*60%</f>
        <v>1536872.598</v>
      </c>
      <c r="AS184" s="46">
        <f>SUMIF(DRE!$A:$A,'Base CF'!$B184,DRE!AR:AR)*60%</f>
        <v>1696251.5243708724</v>
      </c>
      <c r="AT184" s="46">
        <f>SUMIF(DRE!$A:$A,'Base CF'!$B184,DRE!AS:AS)*60%</f>
        <v>1700543.744932391</v>
      </c>
      <c r="AU184" s="46">
        <f>SUMIF(DRE!$A:$A,'Base CF'!$B184,DRE!AT:AT)*60%</f>
        <v>1683953.4455639941</v>
      </c>
      <c r="AV184" s="46">
        <f>SUMIF(DRE!$A:$A,'Base CF'!$B184,DRE!AU:AU)*60%</f>
        <v>1703090.6438139293</v>
      </c>
      <c r="AW184" s="46">
        <f>SUMIF(DRE!$A:$A,'Base CF'!$B184,DRE!AV:AV)*60%</f>
        <v>1672276.4090543855</v>
      </c>
      <c r="AX184" s="46">
        <f>SUMIF(DRE!$A:$A,'Base CF'!$B184,DRE!AW:AW)*60%</f>
        <v>1740930.9809987706</v>
      </c>
      <c r="AY184" s="46">
        <f>SUMIF(DRE!$A:$A,'Base CF'!$B184,DRE!AX:AX)*60%</f>
        <v>1808287.2926761901</v>
      </c>
      <c r="AZ184" s="46">
        <f>SUMIF(DRE!$A:$A,'Base CF'!$B184,DRE!AY:AY)*60%</f>
        <v>1791179.0158011427</v>
      </c>
      <c r="BA184" s="46">
        <f>SUMIF(DRE!$A:$A,'Base CF'!$B184,DRE!AZ:AZ)*60%</f>
        <v>1875391.1025037558</v>
      </c>
      <c r="BB184" s="46">
        <f>SUMIF(DRE!$A:$A,'Base CF'!$B184,DRE!BA:BA)*60%</f>
        <v>1798303.3061031161</v>
      </c>
      <c r="BC184" s="46">
        <f>SUMIF(DRE!$A:$A,'Base CF'!$B184,DRE!BB:BB)*60%</f>
        <v>1795945.8426100614</v>
      </c>
      <c r="BD184" s="46">
        <f>SUMIF(DRE!$A:$A,'Base CF'!$B184,DRE!BC:BC)*60%</f>
        <v>1750256.9613835709</v>
      </c>
      <c r="BE184" s="46">
        <f>SUMIF(DRE!$A:$A,'Base CF'!$B184,DRE!BD:BD)*60%</f>
        <v>1800486.1491424635</v>
      </c>
      <c r="BF184" s="46">
        <f>SUMIF(DRE!$A:$A,'Base CF'!$B184,DRE!BE:BE)*60%</f>
        <v>1794380.261686068</v>
      </c>
      <c r="BG184" s="46">
        <f>SUMIF(DRE!$A:$A,'Base CF'!$B184,DRE!BF:BF)*60%</f>
        <v>1784108.5212309465</v>
      </c>
      <c r="BH184" s="46">
        <f>SUMIF(DRE!$A:$A,'Base CF'!$B184,DRE!BG:BG)*60%</f>
        <v>1830432.7269926788</v>
      </c>
      <c r="BI184" s="46">
        <f>SUMIF(DRE!$A:$A,'Base CF'!$B184,DRE!BH:BH)*60%</f>
        <v>1817851.6901269162</v>
      </c>
      <c r="BJ184" s="46">
        <f>SUMIF(DRE!$A:$A,'Base CF'!$B184,DRE!BI:BI)*60%</f>
        <v>1869581.2801526312</v>
      </c>
      <c r="BK184" s="46">
        <f>SUMIF(DRE!$A:$A,'Base CF'!$B184,DRE!BJ:BJ)*60%</f>
        <v>1908709.4951031152</v>
      </c>
      <c r="BL184" s="46">
        <f>SUMIF(DRE!$A:$A,'Base CF'!$B184,DRE!BK:BK)*60%</f>
        <v>1867408.6322014409</v>
      </c>
      <c r="BM184" s="46">
        <f>SUMIF(DRE!$A:$A,'Base CF'!$B184,DRE!BL:BL)*60%</f>
        <v>1974457.8006241205</v>
      </c>
      <c r="BN184" s="46">
        <f>SUMIF(DRE!$A:$A,'Base CF'!$B184,DRE!BM:BM)*60%</f>
        <v>1862915.7442184992</v>
      </c>
      <c r="BO184" s="46">
        <f>SUMIF(DRE!$A:$A,'Base CF'!$B184,DRE!BN:BN)*60%</f>
        <v>1830814.4113066567</v>
      </c>
      <c r="BP184" s="46">
        <f>SUMIF(DRE!$A:$A,'Base CF'!$B184,DRE!BO:BO)*60%</f>
        <v>1792674.6137127816</v>
      </c>
      <c r="BQ184" s="46">
        <f>SUMIF(DRE!$A:$A,'Base CF'!$B184,DRE!BP:BP)*60%</f>
        <v>1854140.9014157909</v>
      </c>
      <c r="BR184" s="46">
        <f>SUMIF(DRE!$A:$A,'Base CF'!$B184,DRE!BQ:BQ)*60%</f>
        <v>1846088.1923506646</v>
      </c>
      <c r="BS184" s="46">
        <f>SUMIF(DRE!$A:$A,'Base CF'!$B184,DRE!BR:BR)*60%</f>
        <v>1827954.6689174653</v>
      </c>
      <c r="BT184" s="46">
        <f>SUMIF(DRE!$A:$A,'Base CF'!$B184,DRE!BS:BS)*60%</f>
        <v>1861638.8098913336</v>
      </c>
      <c r="BU184" s="46">
        <f>SUMIF(DRE!$A:$A,'Base CF'!$B184,DRE!BT:BT)*60%</f>
        <v>1872168.4372335328</v>
      </c>
      <c r="BV184" s="46">
        <f>SUMIF(DRE!$A:$A,'Base CF'!$B184,DRE!BU:BU)*60%</f>
        <v>1945754.8359604331</v>
      </c>
      <c r="BW184" s="46">
        <f>SUMIF(DRE!$A:$A,'Base CF'!$B184,DRE!BV:BV)*60%</f>
        <v>1983726.0026867958</v>
      </c>
      <c r="BX184" s="46">
        <f>SUMIF(DRE!$A:$A,'Base CF'!$B184,DRE!BW:BW)*60%</f>
        <v>1958955.2917275038</v>
      </c>
      <c r="BY184" s="46">
        <f>SUMIF(DRE!$A:$A,'Base CF'!$B184,DRE!BX:BX)*60%</f>
        <v>2018574.2534245756</v>
      </c>
      <c r="BZ184" s="46">
        <f>SUMIF(DRE!$A:$A,'Base CF'!$B184,DRE!BY:BY)*60%</f>
        <v>1919825.6895738547</v>
      </c>
      <c r="CA184" s="46">
        <f>SUMIF(DRE!$A:$A,'Base CF'!$B184,DRE!BZ:BZ)*60%</f>
        <v>1881543.4931434046</v>
      </c>
      <c r="CB184" s="46">
        <f>SUMIF(DRE!$A:$A,'Base CF'!$B184,DRE!CA:CA)*60%</f>
        <v>1841305.4851868083</v>
      </c>
      <c r="CC184" s="46">
        <f>SUMIF(DRE!$A:$A,'Base CF'!$B184,DRE!CB:CB)*60%</f>
        <v>1886141.685726566</v>
      </c>
      <c r="CD184" s="46">
        <f>SUMIF(DRE!$A:$A,'Base CF'!$B184,DRE!CC:CC)*60%</f>
        <v>1882477.2298426323</v>
      </c>
      <c r="CE184" s="46">
        <f>SUMIF(DRE!$A:$A,'Base CF'!$B184,DRE!CD:CD)*60%</f>
        <v>1874357.2957929689</v>
      </c>
      <c r="CF184" s="46">
        <f>SUMIF(DRE!$A:$A,'Base CF'!$B184,DRE!CE:CE)*60%</f>
        <v>1923866.0811193809</v>
      </c>
      <c r="CG184" s="46">
        <f>SUMIF(DRE!$A:$A,'Base CF'!$B184,DRE!CF:CF)*60%</f>
        <v>1924600.8463657189</v>
      </c>
      <c r="CH184" s="46">
        <f>SUMIF(DRE!$A:$A,'Base CF'!$B184,DRE!CG:CG)*60%</f>
        <v>1972565.6042788366</v>
      </c>
      <c r="CI184" s="46">
        <f>SUMIF(DRE!$A:$A,'Base CF'!$B184,DRE!CH:CH)*60%</f>
        <v>2045983.6917892671</v>
      </c>
      <c r="CJ184" s="46">
        <f>SUMIF(DRE!$A:$A,'Base CF'!$B184,DRE!CI:CI)*60%</f>
        <v>2012147.4726235494</v>
      </c>
      <c r="CK184" s="46">
        <f>SUMIF(DRE!$A:$A,'Base CF'!$B184,DRE!CJ:CJ)*60%</f>
        <v>2097216.3130979813</v>
      </c>
      <c r="CL184" s="46">
        <f>SUMIF(DRE!$A:$A,'Base CF'!$B184,DRE!CK:CK)*60%</f>
        <v>2000225.5023599926</v>
      </c>
      <c r="CM184" s="46">
        <f>SUMIF(DRE!$A:$A,'Base CF'!$B184,DRE!CL:CL)*60%</f>
        <v>1957678.0169705981</v>
      </c>
      <c r="CN184" s="46">
        <f>SUMIF(DRE!$A:$A,'Base CF'!$B184,DRE!CM:CM)*60%</f>
        <v>1912413.1731967502</v>
      </c>
      <c r="CO184" s="46">
        <f>SUMIF(DRE!$A:$A,'Base CF'!$B184,DRE!CN:CN)*60%</f>
        <v>1972406.4725924046</v>
      </c>
      <c r="CP184" s="46">
        <f>SUMIF(DRE!$A:$A,'Base CF'!$B184,DRE!CO:CO)*60%</f>
        <v>1972166.8046860965</v>
      </c>
      <c r="CQ184" s="46">
        <f>SUMIF(DRE!$A:$A,'Base CF'!$B184,DRE!CP:CP)*60%</f>
        <v>1958740.3017924919</v>
      </c>
      <c r="CR184" s="46">
        <f>SUMIF(DRE!$A:$A,'Base CF'!$B184,DRE!CQ:CQ)*60%</f>
        <v>2007018.5576812811</v>
      </c>
      <c r="CS184" s="46">
        <f>SUMIF(DRE!$A:$A,'Base CF'!$B184,DRE!CR:CR)*60%</f>
        <v>2003685.0961638987</v>
      </c>
      <c r="CT184" s="46">
        <f>SUMIF(DRE!$A:$A,'Base CF'!$B184,DRE!CS:CS)*60%</f>
        <v>2038310.6913617055</v>
      </c>
      <c r="CU184" s="46">
        <f>SUMIF(DRE!$A:$A,'Base CF'!$B184,DRE!CT:CT)*60%</f>
        <v>0</v>
      </c>
      <c r="CV184" s="46">
        <f>SUMIF(DRE!$A:$A,'Base CF'!$B184,DRE!CU:CU)*60%</f>
        <v>0</v>
      </c>
      <c r="CW184" s="46">
        <f>SUMIF(DRE!$A:$A,'Base CF'!$B184,DRE!CV:CV)*60%</f>
        <v>0</v>
      </c>
      <c r="CX184" s="46">
        <f>SUMIF(DRE!$A:$A,'Base CF'!$B184,DRE!CW:CW)*60%</f>
        <v>0</v>
      </c>
      <c r="CY184" s="46">
        <f>SUMIF(DRE!$A:$A,'Base CF'!$B184,DRE!CX:CX)*60%</f>
        <v>0</v>
      </c>
      <c r="CZ184" s="46">
        <f>SUMIF(DRE!$A:$A,'Base CF'!$B184,DRE!CY:CY)*60%</f>
        <v>0</v>
      </c>
      <c r="DA184" s="46">
        <f>SUMIF(DRE!$A:$A,'Base CF'!$B184,DRE!CZ:CZ)*60%</f>
        <v>0</v>
      </c>
      <c r="DB184" s="46">
        <f>SUMIF(DRE!$A:$A,'Base CF'!$B184,DRE!DA:DA)*60%</f>
        <v>0</v>
      </c>
      <c r="DC184" s="46">
        <f>SUMIF(DRE!$A:$A,'Base CF'!$B184,DRE!DB:DB)*60%</f>
        <v>0</v>
      </c>
      <c r="DD184" s="46">
        <f>SUMIF(DRE!$A:$A,'Base CF'!$B184,DRE!DC:DC)*60%</f>
        <v>0</v>
      </c>
      <c r="DE184" s="46">
        <f>SUMIF(DRE!$A:$A,'Base CF'!$B184,DRE!DD:DD)*60%</f>
        <v>0</v>
      </c>
      <c r="DF184" s="46">
        <f>SUMIF(DRE!$A:$A,'Base CF'!$B184,DRE!DE:DE)*60%</f>
        <v>0</v>
      </c>
    </row>
    <row r="186" spans="1:110" s="40" customFormat="1" ht="15.5">
      <c r="B186" s="39" t="str">
        <f>'RP (apres)'!B33</f>
        <v>Energy Purchase</v>
      </c>
      <c r="C186" s="44">
        <f t="shared" ref="C186:AH186" si="204">SUM(C187:C188)</f>
        <v>0</v>
      </c>
      <c r="D186" s="44">
        <f t="shared" si="204"/>
        <v>0</v>
      </c>
      <c r="E186" s="44">
        <f t="shared" si="204"/>
        <v>0</v>
      </c>
      <c r="F186" s="44">
        <f t="shared" si="204"/>
        <v>0</v>
      </c>
      <c r="G186" s="44">
        <f t="shared" si="204"/>
        <v>0</v>
      </c>
      <c r="H186" s="44">
        <f t="shared" si="204"/>
        <v>0</v>
      </c>
      <c r="I186" s="44">
        <f t="shared" si="204"/>
        <v>0</v>
      </c>
      <c r="J186" s="44">
        <f t="shared" si="204"/>
        <v>0</v>
      </c>
      <c r="K186" s="44">
        <f t="shared" si="204"/>
        <v>0</v>
      </c>
      <c r="L186" s="44">
        <f t="shared" si="204"/>
        <v>0</v>
      </c>
      <c r="M186" s="44">
        <f t="shared" si="204"/>
        <v>0</v>
      </c>
      <c r="N186" s="44">
        <f t="shared" si="204"/>
        <v>0</v>
      </c>
      <c r="O186" s="44">
        <f t="shared" si="204"/>
        <v>0</v>
      </c>
      <c r="P186" s="44">
        <f t="shared" si="204"/>
        <v>0</v>
      </c>
      <c r="Q186" s="44">
        <f t="shared" si="204"/>
        <v>0</v>
      </c>
      <c r="R186" s="44">
        <f t="shared" si="204"/>
        <v>0</v>
      </c>
      <c r="S186" s="44">
        <f t="shared" si="204"/>
        <v>0</v>
      </c>
      <c r="T186" s="44">
        <f t="shared" si="204"/>
        <v>0</v>
      </c>
      <c r="U186" s="44">
        <f t="shared" si="204"/>
        <v>0</v>
      </c>
      <c r="V186" s="44">
        <f t="shared" si="204"/>
        <v>0</v>
      </c>
      <c r="W186" s="44">
        <f t="shared" si="204"/>
        <v>0</v>
      </c>
      <c r="X186" s="44">
        <f t="shared" si="204"/>
        <v>0</v>
      </c>
      <c r="Y186" s="44">
        <f t="shared" si="204"/>
        <v>0</v>
      </c>
      <c r="Z186" s="44">
        <f t="shared" si="204"/>
        <v>0</v>
      </c>
      <c r="AA186" s="44">
        <f t="shared" si="204"/>
        <v>0</v>
      </c>
      <c r="AB186" s="44">
        <f t="shared" si="204"/>
        <v>0</v>
      </c>
      <c r="AC186" s="44">
        <f t="shared" si="204"/>
        <v>0</v>
      </c>
      <c r="AD186" s="44">
        <f t="shared" si="204"/>
        <v>0</v>
      </c>
      <c r="AE186" s="44">
        <f t="shared" si="204"/>
        <v>0</v>
      </c>
      <c r="AF186" s="44">
        <f t="shared" si="204"/>
        <v>0</v>
      </c>
      <c r="AG186" s="44">
        <f t="shared" si="204"/>
        <v>0</v>
      </c>
      <c r="AH186" s="44">
        <f t="shared" si="204"/>
        <v>0</v>
      </c>
      <c r="AI186" s="44">
        <f t="shared" ref="AI186:BN186" si="205">SUM(AI187:AI188)</f>
        <v>0</v>
      </c>
      <c r="AJ186" s="44">
        <f t="shared" si="205"/>
        <v>0</v>
      </c>
      <c r="AK186" s="44">
        <f t="shared" si="205"/>
        <v>0</v>
      </c>
      <c r="AL186" s="44">
        <f t="shared" si="205"/>
        <v>0</v>
      </c>
      <c r="AM186" s="44">
        <f t="shared" si="205"/>
        <v>0</v>
      </c>
      <c r="AN186" s="44">
        <f t="shared" si="205"/>
        <v>0</v>
      </c>
      <c r="AO186" s="44">
        <f t="shared" si="205"/>
        <v>0</v>
      </c>
      <c r="AP186" s="44">
        <f t="shared" si="205"/>
        <v>0</v>
      </c>
      <c r="AQ186" s="44">
        <f t="shared" si="205"/>
        <v>0</v>
      </c>
      <c r="AR186" s="44">
        <f t="shared" si="205"/>
        <v>0</v>
      </c>
      <c r="AS186" s="44">
        <f t="shared" si="205"/>
        <v>0</v>
      </c>
      <c r="AT186" s="44">
        <f t="shared" si="205"/>
        <v>0</v>
      </c>
      <c r="AU186" s="44">
        <f t="shared" si="205"/>
        <v>0</v>
      </c>
      <c r="AV186" s="44">
        <f t="shared" si="205"/>
        <v>0</v>
      </c>
      <c r="AW186" s="44">
        <f t="shared" si="205"/>
        <v>0</v>
      </c>
      <c r="AX186" s="44">
        <f t="shared" si="205"/>
        <v>0</v>
      </c>
      <c r="AY186" s="44">
        <f t="shared" si="205"/>
        <v>0</v>
      </c>
      <c r="AZ186" s="44">
        <f t="shared" si="205"/>
        <v>0</v>
      </c>
      <c r="BA186" s="44">
        <f t="shared" si="205"/>
        <v>0</v>
      </c>
      <c r="BB186" s="44">
        <f t="shared" si="205"/>
        <v>0</v>
      </c>
      <c r="BC186" s="44">
        <f t="shared" si="205"/>
        <v>0</v>
      </c>
      <c r="BD186" s="44">
        <f t="shared" si="205"/>
        <v>0</v>
      </c>
      <c r="BE186" s="44">
        <f t="shared" si="205"/>
        <v>0</v>
      </c>
      <c r="BF186" s="44">
        <f t="shared" si="205"/>
        <v>0</v>
      </c>
      <c r="BG186" s="44">
        <f t="shared" si="205"/>
        <v>0</v>
      </c>
      <c r="BH186" s="44">
        <f t="shared" si="205"/>
        <v>0</v>
      </c>
      <c r="BI186" s="44">
        <f t="shared" si="205"/>
        <v>0</v>
      </c>
      <c r="BJ186" s="44">
        <f t="shared" si="205"/>
        <v>0</v>
      </c>
      <c r="BK186" s="44">
        <f t="shared" si="205"/>
        <v>0</v>
      </c>
      <c r="BL186" s="44">
        <f t="shared" si="205"/>
        <v>0</v>
      </c>
      <c r="BM186" s="44">
        <f t="shared" si="205"/>
        <v>0</v>
      </c>
      <c r="BN186" s="44">
        <f t="shared" si="205"/>
        <v>0</v>
      </c>
      <c r="BO186" s="44">
        <f t="shared" ref="BO186:BZ186" si="206">SUM(BO187:BO188)</f>
        <v>0</v>
      </c>
      <c r="BP186" s="44">
        <f t="shared" si="206"/>
        <v>0</v>
      </c>
      <c r="BQ186" s="44">
        <f t="shared" si="206"/>
        <v>0</v>
      </c>
      <c r="BR186" s="44">
        <f t="shared" si="206"/>
        <v>0</v>
      </c>
      <c r="BS186" s="44">
        <f t="shared" si="206"/>
        <v>0</v>
      </c>
      <c r="BT186" s="44">
        <f t="shared" si="206"/>
        <v>0</v>
      </c>
      <c r="BU186" s="44">
        <f t="shared" si="206"/>
        <v>0</v>
      </c>
      <c r="BV186" s="44">
        <f t="shared" si="206"/>
        <v>0</v>
      </c>
      <c r="BW186" s="44">
        <f t="shared" si="206"/>
        <v>0</v>
      </c>
      <c r="BX186" s="44">
        <f t="shared" si="206"/>
        <v>0</v>
      </c>
      <c r="BY186" s="44">
        <f t="shared" si="206"/>
        <v>0</v>
      </c>
      <c r="BZ186" s="44">
        <f t="shared" si="206"/>
        <v>0</v>
      </c>
      <c r="CA186" s="44">
        <f t="shared" ref="CA186:CL186" si="207">SUM(CA187:CA188)</f>
        <v>0</v>
      </c>
      <c r="CB186" s="44">
        <f t="shared" si="207"/>
        <v>0</v>
      </c>
      <c r="CC186" s="44">
        <f t="shared" si="207"/>
        <v>0</v>
      </c>
      <c r="CD186" s="44">
        <f t="shared" si="207"/>
        <v>0</v>
      </c>
      <c r="CE186" s="44">
        <f t="shared" si="207"/>
        <v>0</v>
      </c>
      <c r="CF186" s="44">
        <f t="shared" si="207"/>
        <v>0</v>
      </c>
      <c r="CG186" s="44">
        <f t="shared" si="207"/>
        <v>0</v>
      </c>
      <c r="CH186" s="44">
        <f t="shared" si="207"/>
        <v>0</v>
      </c>
      <c r="CI186" s="44">
        <f t="shared" si="207"/>
        <v>0</v>
      </c>
      <c r="CJ186" s="44">
        <f t="shared" si="207"/>
        <v>0</v>
      </c>
      <c r="CK186" s="44">
        <f t="shared" si="207"/>
        <v>0</v>
      </c>
      <c r="CL186" s="44">
        <f t="shared" si="207"/>
        <v>0</v>
      </c>
      <c r="CM186" s="44">
        <f t="shared" ref="CM186:CX186" si="208">SUM(CM187:CM188)</f>
        <v>0</v>
      </c>
      <c r="CN186" s="44">
        <f t="shared" si="208"/>
        <v>0</v>
      </c>
      <c r="CO186" s="44">
        <f t="shared" si="208"/>
        <v>0</v>
      </c>
      <c r="CP186" s="44">
        <f t="shared" si="208"/>
        <v>0</v>
      </c>
      <c r="CQ186" s="44">
        <f t="shared" si="208"/>
        <v>0</v>
      </c>
      <c r="CR186" s="44">
        <f t="shared" si="208"/>
        <v>0</v>
      </c>
      <c r="CS186" s="44">
        <f t="shared" si="208"/>
        <v>0</v>
      </c>
      <c r="CT186" s="44">
        <f t="shared" si="208"/>
        <v>0</v>
      </c>
      <c r="CU186" s="44">
        <f t="shared" si="208"/>
        <v>0</v>
      </c>
      <c r="CV186" s="44">
        <f t="shared" si="208"/>
        <v>0</v>
      </c>
      <c r="CW186" s="44">
        <f t="shared" si="208"/>
        <v>0</v>
      </c>
      <c r="CX186" s="44">
        <f t="shared" si="208"/>
        <v>0</v>
      </c>
      <c r="CY186" s="44">
        <f t="shared" ref="CY186:DF186" si="209">SUM(CY187:CY188)</f>
        <v>0</v>
      </c>
      <c r="CZ186" s="44">
        <f t="shared" si="209"/>
        <v>0</v>
      </c>
      <c r="DA186" s="44">
        <f t="shared" si="209"/>
        <v>0</v>
      </c>
      <c r="DB186" s="44">
        <f t="shared" si="209"/>
        <v>0</v>
      </c>
      <c r="DC186" s="44">
        <f t="shared" si="209"/>
        <v>0</v>
      </c>
      <c r="DD186" s="44">
        <f t="shared" si="209"/>
        <v>0</v>
      </c>
      <c r="DE186" s="44">
        <f t="shared" si="209"/>
        <v>0</v>
      </c>
      <c r="DF186" s="44">
        <f t="shared" si="209"/>
        <v>0</v>
      </c>
    </row>
    <row r="187" spans="1:110">
      <c r="B187" s="42" t="s">
        <v>662</v>
      </c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  <c r="AC187" s="46"/>
      <c r="AD187" s="46"/>
      <c r="AE187" s="46"/>
      <c r="AF187" s="46"/>
      <c r="AG187" s="46"/>
      <c r="AH187" s="46"/>
      <c r="AI187" s="46"/>
      <c r="AJ187" s="46"/>
      <c r="AK187" s="46"/>
      <c r="AL187" s="46"/>
      <c r="AM187" s="46"/>
      <c r="AN187" s="46"/>
      <c r="AO187" s="46"/>
      <c r="AP187" s="46"/>
      <c r="AQ187" s="46"/>
      <c r="AR187" s="46"/>
      <c r="AS187" s="46"/>
      <c r="AT187" s="46"/>
      <c r="AU187" s="46"/>
      <c r="AV187" s="46"/>
      <c r="AW187" s="46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  <c r="BU187" s="46"/>
      <c r="BV187" s="46"/>
      <c r="BW187" s="46"/>
      <c r="BX187" s="46"/>
      <c r="BY187" s="46"/>
      <c r="BZ187" s="46"/>
      <c r="CA187" s="46"/>
      <c r="CB187" s="46"/>
      <c r="CC187" s="46"/>
      <c r="CD187" s="46"/>
      <c r="CE187" s="46"/>
      <c r="CF187" s="46"/>
      <c r="CG187" s="46"/>
      <c r="CH187" s="46"/>
      <c r="CI187" s="46"/>
      <c r="CJ187" s="46"/>
      <c r="CK187" s="46"/>
      <c r="CL187" s="46"/>
      <c r="CM187" s="46"/>
      <c r="CN187" s="46"/>
      <c r="CO187" s="46"/>
      <c r="CP187" s="46"/>
      <c r="CQ187" s="46"/>
      <c r="CR187" s="46"/>
      <c r="CS187" s="46"/>
      <c r="CT187" s="46"/>
      <c r="CU187" s="46"/>
      <c r="CV187" s="46"/>
      <c r="CW187" s="46"/>
      <c r="CX187" s="46"/>
      <c r="CY187" s="46"/>
      <c r="CZ187" s="46"/>
      <c r="DA187" s="46"/>
      <c r="DB187" s="46"/>
      <c r="DC187" s="46"/>
      <c r="DD187" s="46"/>
      <c r="DE187" s="46"/>
      <c r="DF187" s="46"/>
    </row>
    <row r="188" spans="1:110" outlineLevel="1">
      <c r="B188" s="37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6"/>
      <c r="AE188" s="46"/>
      <c r="AF188" s="46"/>
      <c r="AG188" s="46"/>
      <c r="AH188" s="46"/>
      <c r="AI188" s="46"/>
      <c r="AJ188" s="46"/>
      <c r="AK188" s="46"/>
      <c r="AL188" s="46"/>
      <c r="AM188" s="46"/>
      <c r="AN188" s="46"/>
      <c r="AO188" s="46"/>
      <c r="AP188" s="46"/>
      <c r="AQ188" s="46"/>
      <c r="AR188" s="46"/>
      <c r="AS188" s="46"/>
      <c r="AT188" s="46"/>
      <c r="AU188" s="46"/>
      <c r="AV188" s="46"/>
      <c r="AW188" s="46"/>
      <c r="AX188" s="46"/>
      <c r="AY188" s="46"/>
      <c r="AZ188" s="46"/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K188" s="46"/>
      <c r="BL188" s="46"/>
      <c r="BM188" s="46"/>
      <c r="BN188" s="46"/>
      <c r="BO188" s="46"/>
      <c r="BP188" s="46"/>
      <c r="BQ188" s="46"/>
      <c r="BR188" s="46"/>
      <c r="BS188" s="46"/>
      <c r="BT188" s="46"/>
      <c r="BU188" s="46"/>
      <c r="BV188" s="46"/>
      <c r="BW188" s="46"/>
      <c r="BX188" s="46"/>
      <c r="BY188" s="46"/>
      <c r="BZ188" s="46"/>
      <c r="CA188" s="46"/>
      <c r="CB188" s="46"/>
      <c r="CC188" s="46"/>
      <c r="CD188" s="46"/>
      <c r="CE188" s="46"/>
      <c r="CF188" s="46"/>
      <c r="CG188" s="46"/>
      <c r="CH188" s="46"/>
      <c r="CI188" s="46"/>
      <c r="CJ188" s="46"/>
      <c r="CK188" s="46"/>
      <c r="CL188" s="46"/>
      <c r="CM188" s="46"/>
      <c r="CN188" s="46"/>
      <c r="CO188" s="46"/>
      <c r="CP188" s="46"/>
      <c r="CQ188" s="46"/>
      <c r="CR188" s="46"/>
      <c r="CS188" s="46"/>
      <c r="CT188" s="46"/>
      <c r="CU188" s="46"/>
      <c r="CV188" s="46"/>
      <c r="CW188" s="46"/>
      <c r="CX188" s="46"/>
      <c r="CY188" s="46"/>
      <c r="CZ188" s="46"/>
      <c r="DA188" s="46"/>
      <c r="DB188" s="46"/>
      <c r="DC188" s="46"/>
      <c r="DD188" s="46"/>
      <c r="DE188" s="46"/>
      <c r="DF188" s="46"/>
    </row>
    <row r="189" spans="1:110" s="40" customFormat="1" ht="15.5">
      <c r="B189" s="39" t="str">
        <f>'RP (apres)'!B34</f>
        <v>GSF</v>
      </c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44"/>
      <c r="AW189" s="44"/>
      <c r="AX189" s="44"/>
      <c r="AY189" s="44"/>
      <c r="AZ189" s="44"/>
      <c r="BA189" s="44"/>
      <c r="BB189" s="44"/>
      <c r="BC189" s="44"/>
      <c r="BD189" s="44"/>
      <c r="BE189" s="44"/>
      <c r="BF189" s="44"/>
      <c r="BG189" s="44"/>
      <c r="BH189" s="44"/>
      <c r="BI189" s="44"/>
      <c r="BJ189" s="44"/>
      <c r="BK189" s="44"/>
      <c r="BL189" s="44"/>
      <c r="BM189" s="44"/>
      <c r="BN189" s="44"/>
      <c r="BO189" s="44"/>
      <c r="BP189" s="44"/>
      <c r="BQ189" s="44"/>
      <c r="BR189" s="44"/>
      <c r="BS189" s="44"/>
      <c r="BT189" s="44"/>
      <c r="BU189" s="44"/>
      <c r="BV189" s="44"/>
      <c r="BW189" s="44"/>
      <c r="BX189" s="44"/>
      <c r="BY189" s="44"/>
      <c r="BZ189" s="44"/>
      <c r="CA189" s="44"/>
      <c r="CB189" s="44"/>
      <c r="CC189" s="44"/>
      <c r="CD189" s="44"/>
      <c r="CE189" s="44"/>
      <c r="CF189" s="44"/>
      <c r="CG189" s="44"/>
      <c r="CH189" s="44"/>
      <c r="CI189" s="44"/>
      <c r="CJ189" s="44"/>
      <c r="CK189" s="44"/>
      <c r="CL189" s="44"/>
      <c r="CM189" s="44"/>
      <c r="CN189" s="44"/>
      <c r="CO189" s="44"/>
      <c r="CP189" s="44"/>
      <c r="CQ189" s="44"/>
      <c r="CR189" s="44"/>
      <c r="CS189" s="44"/>
      <c r="CT189" s="44"/>
      <c r="CU189" s="44"/>
      <c r="CV189" s="44"/>
      <c r="CW189" s="44"/>
      <c r="CX189" s="44"/>
      <c r="CY189" s="44"/>
      <c r="CZ189" s="44"/>
      <c r="DA189" s="44"/>
      <c r="DB189" s="44"/>
      <c r="DC189" s="44"/>
      <c r="DD189" s="44"/>
      <c r="DE189" s="44"/>
      <c r="DF189" s="44"/>
    </row>
    <row r="190" spans="1:110">
      <c r="B190" s="42" t="s">
        <v>653</v>
      </c>
    </row>
    <row r="192" spans="1:110">
      <c r="B192" s="51" t="str">
        <f>'RP (apres)'!B35</f>
        <v>Total Administrative Expenses</v>
      </c>
    </row>
    <row r="193" spans="2:110" s="199" customFormat="1" ht="15.5">
      <c r="B193" s="200" t="str">
        <f>'RP (apres)'!B36</f>
        <v>HR Expenses</v>
      </c>
      <c r="C193" s="201">
        <f>(C194+C203+C213+C217+C220+C224+C241+C275+C288+C291)</f>
        <v>760302.60000000009</v>
      </c>
      <c r="D193" s="201">
        <f t="shared" ref="D193:N193" si="210">(D194+D203+D213+D217+D220+D224+D241+D275+D288+D291)</f>
        <v>1011247.75</v>
      </c>
      <c r="E193" s="201">
        <f t="shared" si="210"/>
        <v>941080.95000000007</v>
      </c>
      <c r="F193" s="201">
        <f t="shared" si="210"/>
        <v>949120.27</v>
      </c>
      <c r="G193" s="201">
        <f t="shared" si="210"/>
        <v>1149837.2400000002</v>
      </c>
      <c r="H193" s="201">
        <f t="shared" si="210"/>
        <v>920227.57999999984</v>
      </c>
      <c r="I193" s="201">
        <f t="shared" si="210"/>
        <v>782905.37</v>
      </c>
      <c r="J193" s="201">
        <f t="shared" si="210"/>
        <v>1121082.02</v>
      </c>
      <c r="K193" s="201">
        <f t="shared" si="210"/>
        <v>669576.32000000007</v>
      </c>
      <c r="L193" s="201">
        <f t="shared" si="210"/>
        <v>1158733.98</v>
      </c>
      <c r="M193" s="201">
        <f t="shared" si="210"/>
        <v>1218353.155</v>
      </c>
      <c r="N193" s="201">
        <f t="shared" si="210"/>
        <v>1758096.675</v>
      </c>
      <c r="O193" s="201">
        <f>(O194+O203+O213+O217+O220+O224+O241+O275+O288+O291)</f>
        <v>954758.42999999982</v>
      </c>
      <c r="P193" s="201">
        <f t="shared" ref="P193:Z193" si="211">(P194+P203+P213+P217+P220+P224+P241+P275+P288+P291)</f>
        <v>860703.75000000012</v>
      </c>
      <c r="Q193" s="201">
        <f t="shared" si="211"/>
        <v>1303255.4500000002</v>
      </c>
      <c r="R193" s="201">
        <f t="shared" si="211"/>
        <v>3816122.8599999994</v>
      </c>
      <c r="S193" s="201">
        <f t="shared" si="211"/>
        <v>1607768.52</v>
      </c>
      <c r="T193" s="201">
        <f t="shared" si="211"/>
        <v>1272487</v>
      </c>
      <c r="U193" s="201">
        <f t="shared" si="211"/>
        <v>1082430.6099999999</v>
      </c>
      <c r="V193" s="201">
        <f t="shared" si="211"/>
        <v>1340299.77</v>
      </c>
      <c r="W193" s="201">
        <f t="shared" si="211"/>
        <v>1279868.8599999999</v>
      </c>
      <c r="X193" s="201">
        <f t="shared" si="211"/>
        <v>1369307.0100000002</v>
      </c>
      <c r="Y193" s="201">
        <f t="shared" si="211"/>
        <v>1432861.5150000001</v>
      </c>
      <c r="Z193" s="201">
        <f t="shared" si="211"/>
        <v>1948999.1250000002</v>
      </c>
      <c r="AA193" s="201">
        <f>(AA194+AA203+AA213+AA217+AA220+AA224+AA241+AA275+AA288+AA291)</f>
        <v>1234944.0900000001</v>
      </c>
      <c r="AB193" s="201">
        <f t="shared" ref="AB193:AL193" si="212">(AB194+AB203+AB213+AB217+AB220+AB224+AB241+AB275+AB288+AB291)</f>
        <v>1144738.8599999999</v>
      </c>
      <c r="AC193" s="201">
        <f t="shared" si="212"/>
        <v>1242271.8500000001</v>
      </c>
      <c r="AD193" s="201">
        <f t="shared" si="212"/>
        <v>4619435.7500000009</v>
      </c>
      <c r="AE193" s="201">
        <f t="shared" si="212"/>
        <v>876173.14</v>
      </c>
      <c r="AF193" s="201">
        <f t="shared" si="212"/>
        <v>1065204.6200000001</v>
      </c>
      <c r="AG193" s="201">
        <f t="shared" si="212"/>
        <v>1022148.1699999999</v>
      </c>
      <c r="AH193" s="201">
        <f t="shared" si="212"/>
        <v>1310100.01</v>
      </c>
      <c r="AI193" s="201">
        <f t="shared" si="212"/>
        <v>1201287.69</v>
      </c>
      <c r="AJ193" s="201">
        <f t="shared" si="212"/>
        <v>1121648.0900000001</v>
      </c>
      <c r="AK193" s="201">
        <f t="shared" si="212"/>
        <v>1035336.8450000001</v>
      </c>
      <c r="AL193" s="201">
        <f t="shared" si="212"/>
        <v>240436.96500000014</v>
      </c>
      <c r="AM193" s="201">
        <f>(AM194+AM203+AM213+AM217+AM220+AM224+AM241+AM275+AM288+AM291)</f>
        <v>45716.360000000008</v>
      </c>
      <c r="AN193" s="201">
        <f t="shared" ref="AN193:AX193" si="213">(AN194+AN203+AN213+AN217+AN220+AN224+AN241+AN275+AN288+AN291)</f>
        <v>3470322.8800000004</v>
      </c>
      <c r="AO193" s="201">
        <f t="shared" si="213"/>
        <v>1232896.1900000002</v>
      </c>
      <c r="AP193" s="201">
        <f t="shared" si="213"/>
        <v>3966955.6500000004</v>
      </c>
      <c r="AQ193" s="201">
        <f t="shared" si="213"/>
        <v>1138320.7999999998</v>
      </c>
      <c r="AR193" s="201">
        <f t="shared" si="213"/>
        <v>1125465.26</v>
      </c>
      <c r="AS193" s="201">
        <f t="shared" si="213"/>
        <v>1151080.8599999999</v>
      </c>
      <c r="AT193" s="201">
        <f t="shared" si="213"/>
        <v>1153797.8700000001</v>
      </c>
      <c r="AU193" s="201">
        <f t="shared" si="213"/>
        <v>1127761.5</v>
      </c>
      <c r="AV193" s="201">
        <f t="shared" si="213"/>
        <v>1176958.7300000002</v>
      </c>
      <c r="AW193" s="201">
        <f t="shared" si="213"/>
        <v>1614671.8450000002</v>
      </c>
      <c r="AX193" s="201">
        <f t="shared" si="213"/>
        <v>2059804.1950000005</v>
      </c>
      <c r="AY193" s="201">
        <f>(AY194+AY203+AY213+AY217+AY220+AY224+AY241+AY275+AY288+AY291)</f>
        <v>1015313.52</v>
      </c>
      <c r="AZ193" s="201">
        <f t="shared" ref="AZ193:BJ193" si="214">(AZ194+AZ203+AZ213+AZ217+AZ220+AZ224+AZ241+AZ275+AZ288+AZ291)</f>
        <v>1057928.82</v>
      </c>
      <c r="BA193" s="201">
        <f t="shared" si="214"/>
        <v>1449615.76</v>
      </c>
      <c r="BB193" s="201">
        <f t="shared" si="214"/>
        <v>3660997.6799999997</v>
      </c>
      <c r="BC193" s="201">
        <f t="shared" si="214"/>
        <v>1035920.5700000001</v>
      </c>
      <c r="BD193" s="201">
        <f t="shared" si="214"/>
        <v>1207932.1399999999</v>
      </c>
      <c r="BE193" s="201">
        <f t="shared" si="214"/>
        <v>931327.89999999991</v>
      </c>
      <c r="BF193" s="201">
        <f t="shared" si="214"/>
        <v>1257170.1099999999</v>
      </c>
      <c r="BG193" s="201">
        <f t="shared" si="214"/>
        <v>1395662.1552585</v>
      </c>
      <c r="BH193" s="201">
        <f t="shared" si="214"/>
        <v>1122063.3659084002</v>
      </c>
      <c r="BI193" s="201">
        <f t="shared" si="214"/>
        <v>1499665.5321792499</v>
      </c>
      <c r="BJ193" s="201">
        <f t="shared" si="214"/>
        <v>1550124.7387020499</v>
      </c>
      <c r="BK193" s="201">
        <f>(BK194+BK203+BK213+BK217+BK220+BK224+BK241+BK275+BK288+BK291)</f>
        <v>1059574.0598046002</v>
      </c>
      <c r="BL193" s="201">
        <f t="shared" ref="BL193:BV193" si="215">(BL194+BL203+BL213+BL217+BL220+BL224+BL241+BL275+BL288+BL291)</f>
        <v>1060682.0498046004</v>
      </c>
      <c r="BM193" s="201">
        <f t="shared" si="215"/>
        <v>1091297.3358562</v>
      </c>
      <c r="BN193" s="201">
        <f t="shared" si="215"/>
        <v>3479226.5247729993</v>
      </c>
      <c r="BO193" s="201">
        <f t="shared" si="215"/>
        <v>1077462.8558113999</v>
      </c>
      <c r="BP193" s="201">
        <f t="shared" si="215"/>
        <v>1098538.3758113999</v>
      </c>
      <c r="BQ193" s="201">
        <f t="shared" si="215"/>
        <v>1074835.4758113998</v>
      </c>
      <c r="BR193" s="201">
        <f t="shared" si="215"/>
        <v>1265697.2473924002</v>
      </c>
      <c r="BS193" s="201">
        <f t="shared" si="215"/>
        <v>1193871.0767406002</v>
      </c>
      <c r="BT193" s="201">
        <f t="shared" si="215"/>
        <v>1196104.2767406001</v>
      </c>
      <c r="BU193" s="201">
        <f t="shared" si="215"/>
        <v>1557554.9261746504</v>
      </c>
      <c r="BV193" s="201">
        <f t="shared" si="215"/>
        <v>1613213.5664421504</v>
      </c>
      <c r="BW193" s="201">
        <f>(BW194+BW203+BW213+BW217+BW220+BW224+BW241+BW275+BW288+BW291)</f>
        <v>1178686.8500292001</v>
      </c>
      <c r="BX193" s="201">
        <f t="shared" ref="BX193:CH193" si="216">(BX194+BX203+BX213+BX217+BX220+BX224+BX241+BX275+BX288+BX291)</f>
        <v>1179794.8400292001</v>
      </c>
      <c r="BY193" s="201">
        <f t="shared" si="216"/>
        <v>1180627.6800292002</v>
      </c>
      <c r="BZ193" s="201">
        <f t="shared" si="216"/>
        <v>2820450.9334440008</v>
      </c>
      <c r="CA193" s="201">
        <f t="shared" si="216"/>
        <v>1183261.3200292001</v>
      </c>
      <c r="CB193" s="201">
        <f t="shared" si="216"/>
        <v>1203321.8400292001</v>
      </c>
      <c r="CC193" s="201">
        <f t="shared" si="216"/>
        <v>1180633.9400292002</v>
      </c>
      <c r="CD193" s="201">
        <f t="shared" si="216"/>
        <v>1267539.1002159</v>
      </c>
      <c r="CE193" s="201">
        <f t="shared" si="216"/>
        <v>1250400.1799537002</v>
      </c>
      <c r="CF193" s="201">
        <f t="shared" si="216"/>
        <v>1252633.3799537001</v>
      </c>
      <c r="CG193" s="201">
        <f t="shared" si="216"/>
        <v>1635949.8244399999</v>
      </c>
      <c r="CH193" s="201">
        <f t="shared" si="216"/>
        <v>1686408.6391741</v>
      </c>
      <c r="CI193" s="201">
        <f>(CI194+CI203+CI213+CI217+CI220+CI224+CI241+CI275+CI288+CI291)</f>
        <v>1235371.8663826999</v>
      </c>
      <c r="CJ193" s="201">
        <f t="shared" ref="CJ193:CT193" si="217">(CJ194+CJ203+CJ213+CJ217+CJ220+CJ224+CJ241+CJ275+CJ288+CJ291)</f>
        <v>1236479.8563827001</v>
      </c>
      <c r="CK193" s="201">
        <f t="shared" si="217"/>
        <v>1237312.6963827</v>
      </c>
      <c r="CL193" s="201">
        <f t="shared" si="217"/>
        <v>2942227.7933542999</v>
      </c>
      <c r="CM193" s="201">
        <f t="shared" si="217"/>
        <v>1239946.3363827001</v>
      </c>
      <c r="CN193" s="201">
        <f t="shared" si="217"/>
        <v>1260006.8563827001</v>
      </c>
      <c r="CO193" s="201">
        <f t="shared" si="217"/>
        <v>1237318.9563827</v>
      </c>
      <c r="CP193" s="201">
        <f t="shared" si="217"/>
        <v>1317181.8560137001</v>
      </c>
      <c r="CQ193" s="201">
        <f t="shared" si="217"/>
        <v>1307797.7662724003</v>
      </c>
      <c r="CR193" s="201">
        <f t="shared" si="217"/>
        <v>1310030.9662724002</v>
      </c>
      <c r="CS193" s="201">
        <f t="shared" si="217"/>
        <v>1708151.46924</v>
      </c>
      <c r="CT193" s="201">
        <f t="shared" si="217"/>
        <v>1759843.7434438001</v>
      </c>
      <c r="CU193" s="201">
        <f>(CU194+CU203+CU213+CU217+CU220+CU224+CU241+CU275+CU288+CU291)</f>
        <v>1292948.7684568001</v>
      </c>
      <c r="CV193" s="201">
        <f t="shared" ref="CV193:DF193" si="218">(CV194+CV203+CV213+CV217+CV220+CV224+CV241+CV275+CV288+CV291)</f>
        <v>1294056.7584568001</v>
      </c>
      <c r="CW193" s="201">
        <f t="shared" si="218"/>
        <v>1294889.5984568002</v>
      </c>
      <c r="CX193" s="201">
        <f t="shared" si="218"/>
        <v>3062707.8894651998</v>
      </c>
      <c r="CY193" s="201">
        <f t="shared" si="218"/>
        <v>1297523.2384568001</v>
      </c>
      <c r="CZ193" s="201">
        <f t="shared" si="218"/>
        <v>1320110.4571592002</v>
      </c>
      <c r="DA193" s="201">
        <f t="shared" si="218"/>
        <v>1297422.5571592001</v>
      </c>
      <c r="DB193" s="201">
        <f t="shared" si="218"/>
        <v>1374608.9764593998</v>
      </c>
      <c r="DC193" s="201">
        <f t="shared" si="218"/>
        <v>1367243.6516574</v>
      </c>
      <c r="DD193" s="201">
        <f t="shared" si="218"/>
        <v>1369476.8516573999</v>
      </c>
      <c r="DE193" s="201">
        <f t="shared" si="218"/>
        <v>1782216.8596478</v>
      </c>
      <c r="DF193" s="201">
        <f t="shared" si="218"/>
        <v>1835107.7402867998</v>
      </c>
    </row>
    <row r="194" spans="2:110" s="38" customFormat="1">
      <c r="B194" s="41" t="s">
        <v>641</v>
      </c>
      <c r="C194" s="45">
        <f t="shared" ref="C194:N194" si="219">SUM(C195:C202)</f>
        <v>432293.54000000004</v>
      </c>
      <c r="D194" s="45">
        <f t="shared" si="219"/>
        <v>455714.64</v>
      </c>
      <c r="E194" s="45">
        <f t="shared" si="219"/>
        <v>457618.16000000009</v>
      </c>
      <c r="F194" s="45">
        <f t="shared" si="219"/>
        <v>452791.16</v>
      </c>
      <c r="G194" s="45">
        <f t="shared" si="219"/>
        <v>609578.81000000006</v>
      </c>
      <c r="H194" s="45">
        <f t="shared" si="219"/>
        <v>444396.93</v>
      </c>
      <c r="I194" s="45">
        <f t="shared" si="219"/>
        <v>421160.04999999993</v>
      </c>
      <c r="J194" s="45">
        <f t="shared" si="219"/>
        <v>500916.31999999989</v>
      </c>
      <c r="K194" s="45">
        <f t="shared" si="219"/>
        <v>513550.18000000005</v>
      </c>
      <c r="L194" s="45">
        <f t="shared" si="219"/>
        <v>529830.95000000007</v>
      </c>
      <c r="M194" s="45">
        <f t="shared" si="219"/>
        <v>512024.15</v>
      </c>
      <c r="N194" s="45">
        <f t="shared" si="219"/>
        <v>529851.84000000008</v>
      </c>
      <c r="O194" s="45">
        <f t="shared" ref="O194:Z194" si="220">SUM(O195:O202)</f>
        <v>506440.89999999997</v>
      </c>
      <c r="P194" s="45">
        <f t="shared" si="220"/>
        <v>509299.68</v>
      </c>
      <c r="Q194" s="45">
        <f t="shared" si="220"/>
        <v>470877.69</v>
      </c>
      <c r="R194" s="45">
        <f t="shared" si="220"/>
        <v>488671</v>
      </c>
      <c r="S194" s="45">
        <f t="shared" si="220"/>
        <v>894645.15</v>
      </c>
      <c r="T194" s="45">
        <f t="shared" si="220"/>
        <v>559347.02</v>
      </c>
      <c r="U194" s="45">
        <f t="shared" si="220"/>
        <v>577545.4</v>
      </c>
      <c r="V194" s="45">
        <f t="shared" si="220"/>
        <v>674123.7</v>
      </c>
      <c r="W194" s="45">
        <f t="shared" si="220"/>
        <v>636030.05000000005</v>
      </c>
      <c r="X194" s="45">
        <f t="shared" si="220"/>
        <v>618189.79</v>
      </c>
      <c r="Y194" s="45">
        <f t="shared" si="220"/>
        <v>648074.37000000011</v>
      </c>
      <c r="Z194" s="45">
        <f t="shared" si="220"/>
        <v>660299.76000000013</v>
      </c>
      <c r="AA194" s="45">
        <f t="shared" ref="AA194:BJ194" si="221">SUM(AA195:AA202)</f>
        <v>600107.24</v>
      </c>
      <c r="AB194" s="45">
        <f t="shared" si="221"/>
        <v>558441.48</v>
      </c>
      <c r="AC194" s="45">
        <f t="shared" si="221"/>
        <v>588405.74</v>
      </c>
      <c r="AD194" s="45">
        <f t="shared" si="221"/>
        <v>614121.84000000008</v>
      </c>
      <c r="AE194" s="45">
        <f t="shared" si="221"/>
        <v>534832.81000000006</v>
      </c>
      <c r="AF194" s="45">
        <f t="shared" si="221"/>
        <v>519117.54000000004</v>
      </c>
      <c r="AG194" s="45">
        <f t="shared" si="221"/>
        <v>471231.54000000004</v>
      </c>
      <c r="AH194" s="45">
        <f t="shared" si="221"/>
        <v>552739.65999999992</v>
      </c>
      <c r="AI194" s="45">
        <f t="shared" si="221"/>
        <v>539487.22</v>
      </c>
      <c r="AJ194" s="45">
        <f t="shared" si="221"/>
        <v>556812.72</v>
      </c>
      <c r="AK194" s="45">
        <f t="shared" si="221"/>
        <v>506049.68</v>
      </c>
      <c r="AL194" s="45">
        <f t="shared" si="221"/>
        <v>531575.09</v>
      </c>
      <c r="AM194" s="45">
        <f t="shared" si="221"/>
        <v>537609.46</v>
      </c>
      <c r="AN194" s="45">
        <f t="shared" si="221"/>
        <v>609320.68000000005</v>
      </c>
      <c r="AO194" s="45">
        <f t="shared" si="221"/>
        <v>596046.31999999995</v>
      </c>
      <c r="AP194" s="45">
        <f t="shared" si="221"/>
        <v>597419.07000000007</v>
      </c>
      <c r="AQ194" s="45">
        <f t="shared" si="221"/>
        <v>584779.92999999993</v>
      </c>
      <c r="AR194" s="45">
        <f t="shared" si="221"/>
        <v>582800.52</v>
      </c>
      <c r="AS194" s="45">
        <f t="shared" si="221"/>
        <v>594005.85</v>
      </c>
      <c r="AT194" s="45">
        <f t="shared" si="221"/>
        <v>637714.26</v>
      </c>
      <c r="AU194" s="45">
        <f t="shared" si="221"/>
        <v>663696.32999999996</v>
      </c>
      <c r="AV194" s="45">
        <f t="shared" si="221"/>
        <v>616802.81999999995</v>
      </c>
      <c r="AW194" s="45">
        <f t="shared" si="221"/>
        <v>614845.21</v>
      </c>
      <c r="AX194" s="45">
        <f t="shared" si="221"/>
        <v>667529.06000000006</v>
      </c>
      <c r="AY194" s="45">
        <f t="shared" si="221"/>
        <v>561140.37</v>
      </c>
      <c r="AZ194" s="45">
        <f t="shared" si="221"/>
        <v>571582.43999999994</v>
      </c>
      <c r="BA194" s="45">
        <f t="shared" si="221"/>
        <v>629320.21</v>
      </c>
      <c r="BB194" s="45">
        <f t="shared" si="221"/>
        <v>611940.9</v>
      </c>
      <c r="BC194" s="45">
        <f t="shared" si="221"/>
        <v>573472.54</v>
      </c>
      <c r="BD194" s="45">
        <f t="shared" si="221"/>
        <v>589070.66999999993</v>
      </c>
      <c r="BE194" s="45">
        <f t="shared" si="221"/>
        <v>553370.65</v>
      </c>
      <c r="BF194" s="45">
        <f t="shared" si="221"/>
        <v>594788.63</v>
      </c>
      <c r="BG194" s="45">
        <f t="shared" si="221"/>
        <v>607672.18591880007</v>
      </c>
      <c r="BH194" s="45">
        <f t="shared" si="221"/>
        <v>607672.18591880007</v>
      </c>
      <c r="BI194" s="45">
        <f t="shared" si="221"/>
        <v>607672.18591880007</v>
      </c>
      <c r="BJ194" s="45">
        <f t="shared" si="221"/>
        <v>607672.18591880007</v>
      </c>
      <c r="BK194" s="45">
        <f t="shared" ref="BK194:BV194" si="222">SUM(BK195:BK202)</f>
        <v>607672.18591880007</v>
      </c>
      <c r="BL194" s="45">
        <f t="shared" si="222"/>
        <v>607672.18591880007</v>
      </c>
      <c r="BM194" s="45">
        <f t="shared" si="222"/>
        <v>616787.26161079993</v>
      </c>
      <c r="BN194" s="45">
        <f t="shared" si="222"/>
        <v>616787.26161079993</v>
      </c>
      <c r="BO194" s="45">
        <f t="shared" si="222"/>
        <v>616787.26161079993</v>
      </c>
      <c r="BP194" s="45">
        <f t="shared" si="222"/>
        <v>616787.26161079993</v>
      </c>
      <c r="BQ194" s="45">
        <f t="shared" si="222"/>
        <v>616787.26161079993</v>
      </c>
      <c r="BR194" s="45">
        <f t="shared" si="222"/>
        <v>667178.79231360008</v>
      </c>
      <c r="BS194" s="45">
        <f t="shared" si="222"/>
        <v>667178.79231360008</v>
      </c>
      <c r="BT194" s="45">
        <f t="shared" si="222"/>
        <v>667178.79231360008</v>
      </c>
      <c r="BU194" s="45">
        <f t="shared" si="222"/>
        <v>667178.79231360008</v>
      </c>
      <c r="BV194" s="45">
        <f t="shared" si="222"/>
        <v>667178.79231360008</v>
      </c>
      <c r="BW194" s="45">
        <f t="shared" ref="BW194:CH194" si="223">SUM(BW195:BW202)</f>
        <v>667178.79231360008</v>
      </c>
      <c r="BX194" s="45">
        <f t="shared" si="223"/>
        <v>667178.79231360008</v>
      </c>
      <c r="BY194" s="45">
        <f t="shared" si="223"/>
        <v>667178.79231360008</v>
      </c>
      <c r="BZ194" s="45">
        <f t="shared" si="223"/>
        <v>667178.79231360008</v>
      </c>
      <c r="CA194" s="45">
        <f t="shared" si="223"/>
        <v>667178.79231360008</v>
      </c>
      <c r="CB194" s="45">
        <f t="shared" si="223"/>
        <v>667178.79231360008</v>
      </c>
      <c r="CC194" s="45">
        <f t="shared" si="223"/>
        <v>667178.79231360008</v>
      </c>
      <c r="CD194" s="45">
        <f t="shared" si="223"/>
        <v>693665.79354310001</v>
      </c>
      <c r="CE194" s="45">
        <f t="shared" si="223"/>
        <v>693665.79354310001</v>
      </c>
      <c r="CF194" s="45">
        <f t="shared" si="223"/>
        <v>693665.79354310001</v>
      </c>
      <c r="CG194" s="45">
        <f t="shared" si="223"/>
        <v>693665.79354310001</v>
      </c>
      <c r="CH194" s="45">
        <f t="shared" si="223"/>
        <v>693665.79354310001</v>
      </c>
      <c r="CI194" s="45">
        <f t="shared" ref="CI194:CT194" si="224">SUM(CI195:CI202)</f>
        <v>693665.79354310001</v>
      </c>
      <c r="CJ194" s="45">
        <f t="shared" si="224"/>
        <v>693665.79354310001</v>
      </c>
      <c r="CK194" s="45">
        <f t="shared" si="224"/>
        <v>693665.79354310001</v>
      </c>
      <c r="CL194" s="45">
        <f t="shared" si="224"/>
        <v>693665.79354310001</v>
      </c>
      <c r="CM194" s="45">
        <f t="shared" si="224"/>
        <v>693665.79354310001</v>
      </c>
      <c r="CN194" s="45">
        <f t="shared" si="224"/>
        <v>693665.79354310001</v>
      </c>
      <c r="CO194" s="45">
        <f t="shared" si="224"/>
        <v>693665.79354310001</v>
      </c>
      <c r="CP194" s="45">
        <f t="shared" si="224"/>
        <v>719262.06684270001</v>
      </c>
      <c r="CQ194" s="45">
        <f t="shared" si="224"/>
        <v>719262.06684270001</v>
      </c>
      <c r="CR194" s="45">
        <f t="shared" si="224"/>
        <v>719262.06684270001</v>
      </c>
      <c r="CS194" s="45">
        <f t="shared" si="224"/>
        <v>719262.06684270001</v>
      </c>
      <c r="CT194" s="45">
        <f t="shared" si="224"/>
        <v>719262.06684270001</v>
      </c>
      <c r="CU194" s="45">
        <f t="shared" ref="CU194:DF194" si="225">SUM(CU195:CU202)</f>
        <v>719262.06684270001</v>
      </c>
      <c r="CV194" s="45">
        <f t="shared" si="225"/>
        <v>719262.06684270001</v>
      </c>
      <c r="CW194" s="45">
        <f t="shared" si="225"/>
        <v>719262.06684270001</v>
      </c>
      <c r="CX194" s="45">
        <f t="shared" si="225"/>
        <v>719262.06684270001</v>
      </c>
      <c r="CY194" s="45">
        <f t="shared" si="225"/>
        <v>719262.06684270001</v>
      </c>
      <c r="CZ194" s="45">
        <f t="shared" si="225"/>
        <v>719262.06684270001</v>
      </c>
      <c r="DA194" s="45">
        <f t="shared" si="225"/>
        <v>719262.06684270001</v>
      </c>
      <c r="DB194" s="45">
        <f t="shared" si="225"/>
        <v>744508.14959139994</v>
      </c>
      <c r="DC194" s="45">
        <f t="shared" si="225"/>
        <v>744508.14959139994</v>
      </c>
      <c r="DD194" s="45">
        <f t="shared" si="225"/>
        <v>744508.14959139994</v>
      </c>
      <c r="DE194" s="45">
        <f t="shared" si="225"/>
        <v>744508.14959139994</v>
      </c>
      <c r="DF194" s="45">
        <f t="shared" si="225"/>
        <v>744508.14959139994</v>
      </c>
    </row>
    <row r="195" spans="2:110" outlineLevel="1">
      <c r="B195" s="37" t="s">
        <v>279</v>
      </c>
      <c r="C195" s="46">
        <f>SUMIF(DRE!$A:$A,'Base CF'!$B195,DRE!B:B)</f>
        <v>416881.53</v>
      </c>
      <c r="D195" s="46">
        <f>SUMIF(DRE!$A:$A,'Base CF'!$B195,DRE!C:C)</f>
        <v>438837.43</v>
      </c>
      <c r="E195" s="46">
        <f>SUMIF(DRE!$A:$A,'Base CF'!$B195,DRE!D:D)</f>
        <v>438458.5500000001</v>
      </c>
      <c r="F195" s="46">
        <f>SUMIF(DRE!$A:$A,'Base CF'!$B195,DRE!E:E)</f>
        <v>435317.97</v>
      </c>
      <c r="G195" s="46">
        <f>SUMIF(DRE!$A:$A,'Base CF'!$B195,DRE!F:F)</f>
        <v>594433.16</v>
      </c>
      <c r="H195" s="46">
        <f>SUMIF(DRE!$A:$A,'Base CF'!$B195,DRE!G:G)</f>
        <v>426673.35</v>
      </c>
      <c r="I195" s="46">
        <f>SUMIF(DRE!$A:$A,'Base CF'!$B195,DRE!H:H)</f>
        <v>402562.02999999991</v>
      </c>
      <c r="J195" s="46">
        <f>SUMIF(DRE!$A:$A,'Base CF'!$B195,DRE!I:I)</f>
        <v>483068.9599999999</v>
      </c>
      <c r="K195" s="46">
        <f>SUMIF(DRE!$A:$A,'Base CF'!$B195,DRE!J:J)</f>
        <v>494817.4</v>
      </c>
      <c r="L195" s="46">
        <f>SUMIF(DRE!$A:$A,'Base CF'!$B195,DRE!K:K)</f>
        <v>508302.00000000012</v>
      </c>
      <c r="M195" s="46">
        <f>SUMIF(DRE!$A:$A,'Base CF'!$B195,DRE!L:L)</f>
        <v>491576.96</v>
      </c>
      <c r="N195" s="46">
        <f>SUMIF(DRE!$A:$A,'Base CF'!$B195,DRE!M:M)</f>
        <v>509524.03</v>
      </c>
      <c r="O195" s="46">
        <f>SUMIF(DRE!$A:$A,'Base CF'!$B195,DRE!N:N)</f>
        <v>488765.73</v>
      </c>
      <c r="P195" s="46">
        <f>SUMIF(DRE!$A:$A,'Base CF'!$B195,DRE!O:O)</f>
        <v>490407.92</v>
      </c>
      <c r="Q195" s="46">
        <f>SUMIF(DRE!$A:$A,'Base CF'!$B195,DRE!P:P)</f>
        <v>452455.46</v>
      </c>
      <c r="R195" s="46">
        <f>SUMIF(DRE!$A:$A,'Base CF'!$B195,DRE!Q:Q)</f>
        <v>469336.34</v>
      </c>
      <c r="S195" s="46">
        <f>SUMIF(DRE!$A:$A,'Base CF'!$B195,DRE!R:R)</f>
        <v>483682.56</v>
      </c>
      <c r="T195" s="46">
        <f>SUMIF(DRE!$A:$A,'Base CF'!$B195,DRE!S:S)</f>
        <v>494328.15000000008</v>
      </c>
      <c r="U195" s="46">
        <f>SUMIF(DRE!$A:$A,'Base CF'!$B195,DRE!T:T)</f>
        <v>515088.12</v>
      </c>
      <c r="V195" s="46">
        <f>SUMIF(DRE!$A:$A,'Base CF'!$B195,DRE!U:U)</f>
        <v>613707.87</v>
      </c>
      <c r="W195" s="46">
        <f>SUMIF(DRE!$A:$A,'Base CF'!$B195,DRE!V:V)</f>
        <v>578449.13</v>
      </c>
      <c r="X195" s="46">
        <f>SUMIF(DRE!$A:$A,'Base CF'!$B195,DRE!W:W)</f>
        <v>553947.27</v>
      </c>
      <c r="Y195" s="46">
        <f>SUMIF(DRE!$A:$A,'Base CF'!$B195,DRE!X:X)</f>
        <v>586929.69000000006</v>
      </c>
      <c r="Z195" s="46">
        <f>SUMIF(DRE!$A:$A,'Base CF'!$B195,DRE!Y:Y)</f>
        <v>599155.08000000007</v>
      </c>
      <c r="AA195" s="46">
        <f>SUMIF(DRE!$A:$A,'Base CF'!$B195,DRE!Z:Z)</f>
        <v>541404.05999999994</v>
      </c>
      <c r="AB195" s="46">
        <f>SUMIF(DRE!$A:$A,'Base CF'!$B195,DRE!AA:AA)</f>
        <v>499741.69</v>
      </c>
      <c r="AC195" s="46">
        <f>SUMIF(DRE!$A:$A,'Base CF'!$B195,DRE!AB:AB)</f>
        <v>527261.05999999994</v>
      </c>
      <c r="AD195" s="46">
        <f>SUMIF(DRE!$A:$A,'Base CF'!$B195,DRE!AC:AC)</f>
        <v>548571.53</v>
      </c>
      <c r="AE195" s="46">
        <f>SUMIF(DRE!$A:$A,'Base CF'!$B195,DRE!AD:AD)</f>
        <v>468819.73</v>
      </c>
      <c r="AF195" s="46">
        <f>SUMIF(DRE!$A:$A,'Base CF'!$B195,DRE!AE:AE)</f>
        <v>454767.07000000007</v>
      </c>
      <c r="AG195" s="46">
        <f>SUMIF(DRE!$A:$A,'Base CF'!$B195,DRE!AF:AF)</f>
        <v>406068.32</v>
      </c>
      <c r="AH195" s="46">
        <f>SUMIF(DRE!$A:$A,'Base CF'!$B195,DRE!AG:AG)</f>
        <v>488451.55</v>
      </c>
      <c r="AI195" s="46">
        <f>SUMIF(DRE!$A:$A,'Base CF'!$B195,DRE!AH:AH)</f>
        <v>476973.16999999993</v>
      </c>
      <c r="AJ195" s="46">
        <f>SUMIF(DRE!$A:$A,'Base CF'!$B195,DRE!AI:AI)</f>
        <v>490492.94999999995</v>
      </c>
      <c r="AK195" s="46">
        <f>SUMIF(DRE!$A:$A,'Base CF'!$B195,DRE!AJ:AJ)</f>
        <v>439567.91</v>
      </c>
      <c r="AL195" s="46">
        <f>SUMIF(DRE!$A:$A,'Base CF'!$B195,DRE!AK:AK)</f>
        <v>459430.86</v>
      </c>
      <c r="AM195" s="46">
        <f>SUMIF(DRE!$A:$A,'Base CF'!$B195,DRE!AL:AL)</f>
        <v>412996.75</v>
      </c>
      <c r="AN195" s="46">
        <f>SUMIF(DRE!$A:$A,'Base CF'!$B195,DRE!AM:AM)</f>
        <v>468130.46</v>
      </c>
      <c r="AO195" s="46">
        <f>SUMIF(DRE!$A:$A,'Base CF'!$B195,DRE!AN:AN)</f>
        <v>448262.6</v>
      </c>
      <c r="AP195" s="46">
        <f>SUMIF(DRE!$A:$A,'Base CF'!$B195,DRE!AO:AO)</f>
        <v>453702.63</v>
      </c>
      <c r="AQ195" s="46">
        <f>SUMIF(DRE!$A:$A,'Base CF'!$B195,DRE!AP:AP)</f>
        <v>453027.31</v>
      </c>
      <c r="AR195" s="46">
        <f>SUMIF(DRE!$A:$A,'Base CF'!$B195,DRE!AQ:AQ)</f>
        <v>447695.83</v>
      </c>
      <c r="AS195" s="46">
        <f>SUMIF(DRE!$A:$A,'Base CF'!$B195,DRE!AR:AR)</f>
        <v>455181.68</v>
      </c>
      <c r="AT195" s="46">
        <f>SUMIF(DRE!$A:$A,'Base CF'!$B195,DRE!AS:AS)</f>
        <v>483795.21</v>
      </c>
      <c r="AU195" s="46">
        <f>SUMIF(DRE!$A:$A,'Base CF'!$B195,DRE!AT:AT)</f>
        <v>521778.38</v>
      </c>
      <c r="AV195" s="46">
        <f>SUMIF(DRE!$A:$A,'Base CF'!$B195,DRE!AU:AU)</f>
        <v>466205.17</v>
      </c>
      <c r="AW195" s="46">
        <f>SUMIF(DRE!$A:$A,'Base CF'!$B195,DRE!AV:AV)</f>
        <v>466108.26</v>
      </c>
      <c r="AX195" s="46">
        <f>SUMIF(DRE!$A:$A,'Base CF'!$B195,DRE!AW:AW)</f>
        <v>509384.56</v>
      </c>
      <c r="AY195" s="46">
        <f>SUMIF(DRE!$A:$A,'Base CF'!$B195,DRE!AX:AX)</f>
        <v>431704.59</v>
      </c>
      <c r="AZ195" s="46">
        <f>SUMIF(DRE!$A:$A,'Base CF'!$B195,DRE!AY:AY)</f>
        <v>445665.35</v>
      </c>
      <c r="BA195" s="46">
        <f>SUMIF(DRE!$A:$A,'Base CF'!$B195,DRE!AZ:AZ)</f>
        <v>485948.12</v>
      </c>
      <c r="BB195" s="46">
        <f>SUMIF(DRE!$A:$A,'Base CF'!$B195,DRE!BA:BA)</f>
        <v>476306.24</v>
      </c>
      <c r="BC195" s="46">
        <f>SUMIF(DRE!$A:$A,'Base CF'!$B195,DRE!BB:BB)</f>
        <v>436537.37</v>
      </c>
      <c r="BD195" s="46">
        <f>SUMIF(DRE!$A:$A,'Base CF'!$B195,DRE!BC:BC)</f>
        <v>467313.98</v>
      </c>
      <c r="BE195" s="46">
        <f>SUMIF(DRE!$A:$A,'Base CF'!$B195,DRE!BD:BD)</f>
        <v>371163.27</v>
      </c>
      <c r="BF195" s="46">
        <f>SUMIF(DRE!$A:$A,'Base CF'!$B195,DRE!BE:BE)</f>
        <v>436716.34</v>
      </c>
      <c r="BG195" s="46">
        <f>SUMIF(DRE!$A:$A,'Base CF'!$B195,DRE!BF:BF)</f>
        <v>468215.55167700001</v>
      </c>
      <c r="BH195" s="46">
        <f>SUMIF(DRE!$A:$A,'Base CF'!$B195,DRE!BG:BG)</f>
        <v>468215.55167700001</v>
      </c>
      <c r="BI195" s="46">
        <f>SUMIF(DRE!$A:$A,'Base CF'!$B195,DRE!BH:BH)</f>
        <v>468215.55167700001</v>
      </c>
      <c r="BJ195" s="46">
        <f>SUMIF(DRE!$A:$A,'Base CF'!$B195,DRE!BI:BI)</f>
        <v>468215.55167700001</v>
      </c>
      <c r="BK195" s="46">
        <f>SUMIF(DRE!$A:$A,'Base CF'!$B195,DRE!BJ:BJ)</f>
        <v>468215.55167700001</v>
      </c>
      <c r="BL195" s="46">
        <f>SUMIF(DRE!$A:$A,'Base CF'!$B195,DRE!BK:BK)</f>
        <v>468215.55167700001</v>
      </c>
      <c r="BM195" s="46">
        <f>SUMIF(DRE!$A:$A,'Base CF'!$B195,DRE!BL:BL)</f>
        <v>475238.78366700001</v>
      </c>
      <c r="BN195" s="46">
        <f>SUMIF(DRE!$A:$A,'Base CF'!$B195,DRE!BM:BM)</f>
        <v>475238.78366700001</v>
      </c>
      <c r="BO195" s="46">
        <f>SUMIF(DRE!$A:$A,'Base CF'!$B195,DRE!BN:BN)</f>
        <v>475238.78366700001</v>
      </c>
      <c r="BP195" s="46">
        <f>SUMIF(DRE!$A:$A,'Base CF'!$B195,DRE!BO:BO)</f>
        <v>475238.78366700001</v>
      </c>
      <c r="BQ195" s="46">
        <f>SUMIF(DRE!$A:$A,'Base CF'!$B195,DRE!BP:BP)</f>
        <v>475238.78366700001</v>
      </c>
      <c r="BR195" s="46">
        <f>SUMIF(DRE!$A:$A,'Base CF'!$B195,DRE!BQ:BQ)</f>
        <v>514065.78427100001</v>
      </c>
      <c r="BS195" s="46">
        <f>SUMIF(DRE!$A:$A,'Base CF'!$B195,DRE!BR:BR)</f>
        <v>514065.78427100001</v>
      </c>
      <c r="BT195" s="46">
        <f>SUMIF(DRE!$A:$A,'Base CF'!$B195,DRE!BS:BS)</f>
        <v>514065.78427100001</v>
      </c>
      <c r="BU195" s="46">
        <f>SUMIF(DRE!$A:$A,'Base CF'!$B195,DRE!BT:BT)</f>
        <v>514065.78427100001</v>
      </c>
      <c r="BV195" s="46">
        <f>SUMIF(DRE!$A:$A,'Base CF'!$B195,DRE!BU:BU)</f>
        <v>514065.78427100001</v>
      </c>
      <c r="BW195" s="46">
        <f>SUMIF(DRE!$A:$A,'Base CF'!$B195,DRE!BV:BV)</f>
        <v>514065.78427100001</v>
      </c>
      <c r="BX195" s="46">
        <f>SUMIF(DRE!$A:$A,'Base CF'!$B195,DRE!BW:BW)</f>
        <v>514065.78427100001</v>
      </c>
      <c r="BY195" s="46">
        <f>SUMIF(DRE!$A:$A,'Base CF'!$B195,DRE!BX:BX)</f>
        <v>514065.78427100001</v>
      </c>
      <c r="BZ195" s="46">
        <f>SUMIF(DRE!$A:$A,'Base CF'!$B195,DRE!BY:BY)</f>
        <v>514065.78427100001</v>
      </c>
      <c r="CA195" s="46">
        <f>SUMIF(DRE!$A:$A,'Base CF'!$B195,DRE!BZ:BZ)</f>
        <v>514065.78427100001</v>
      </c>
      <c r="CB195" s="46">
        <f>SUMIF(DRE!$A:$A,'Base CF'!$B195,DRE!CA:CA)</f>
        <v>514065.78427100001</v>
      </c>
      <c r="CC195" s="46">
        <f>SUMIF(DRE!$A:$A,'Base CF'!$B195,DRE!CB:CB)</f>
        <v>514065.78427100001</v>
      </c>
      <c r="CD195" s="46">
        <f>SUMIF(DRE!$A:$A,'Base CF'!$B195,DRE!CC:CC)</f>
        <v>534474.20204100001</v>
      </c>
      <c r="CE195" s="46">
        <f>SUMIF(DRE!$A:$A,'Base CF'!$B195,DRE!CD:CD)</f>
        <v>534474.20204100001</v>
      </c>
      <c r="CF195" s="46">
        <f>SUMIF(DRE!$A:$A,'Base CF'!$B195,DRE!CE:CE)</f>
        <v>534474.20204100001</v>
      </c>
      <c r="CG195" s="46">
        <f>SUMIF(DRE!$A:$A,'Base CF'!$B195,DRE!CF:CF)</f>
        <v>534474.20204100001</v>
      </c>
      <c r="CH195" s="46">
        <f>SUMIF(DRE!$A:$A,'Base CF'!$B195,DRE!CG:CG)</f>
        <v>534474.20204100001</v>
      </c>
      <c r="CI195" s="46">
        <f>SUMIF(DRE!$A:$A,'Base CF'!$B195,DRE!CH:CH)</f>
        <v>534474.20204100001</v>
      </c>
      <c r="CJ195" s="46">
        <f>SUMIF(DRE!$A:$A,'Base CF'!$B195,DRE!CI:CI)</f>
        <v>534474.20204100001</v>
      </c>
      <c r="CK195" s="46">
        <f>SUMIF(DRE!$A:$A,'Base CF'!$B195,DRE!CJ:CJ)</f>
        <v>534474.20204100001</v>
      </c>
      <c r="CL195" s="46">
        <f>SUMIF(DRE!$A:$A,'Base CF'!$B195,DRE!CK:CK)</f>
        <v>534474.20204100001</v>
      </c>
      <c r="CM195" s="46">
        <f>SUMIF(DRE!$A:$A,'Base CF'!$B195,DRE!CL:CL)</f>
        <v>534474.20204100001</v>
      </c>
      <c r="CN195" s="46">
        <f>SUMIF(DRE!$A:$A,'Base CF'!$B195,DRE!CM:CM)</f>
        <v>534474.20204100001</v>
      </c>
      <c r="CO195" s="46">
        <f>SUMIF(DRE!$A:$A,'Base CF'!$B195,DRE!CN:CN)</f>
        <v>534474.20204100001</v>
      </c>
      <c r="CP195" s="46">
        <f>SUMIF(DRE!$A:$A,'Base CF'!$B195,DRE!CO:CO)</f>
        <v>554196.31829800003</v>
      </c>
      <c r="CQ195" s="46">
        <f>SUMIF(DRE!$A:$A,'Base CF'!$B195,DRE!CP:CP)</f>
        <v>554196.31829800003</v>
      </c>
      <c r="CR195" s="46">
        <f>SUMIF(DRE!$A:$A,'Base CF'!$B195,DRE!CQ:CQ)</f>
        <v>554196.31829800003</v>
      </c>
      <c r="CS195" s="46">
        <f>SUMIF(DRE!$A:$A,'Base CF'!$B195,DRE!CR:CR)</f>
        <v>554196.31829800003</v>
      </c>
      <c r="CT195" s="46">
        <f>SUMIF(DRE!$A:$A,'Base CF'!$B195,DRE!CS:CS)</f>
        <v>554196.31829800003</v>
      </c>
      <c r="CU195" s="46">
        <f>SUMIF(DRE!$A:$A,'Base CF'!$B195,DRE!CT:CT)</f>
        <v>554196.31829800003</v>
      </c>
      <c r="CV195" s="46">
        <f>SUMIF(DRE!$A:$A,'Base CF'!$B195,DRE!CU:CU)</f>
        <v>554196.31829800003</v>
      </c>
      <c r="CW195" s="46">
        <f>SUMIF(DRE!$A:$A,'Base CF'!$B195,DRE!CV:CV)</f>
        <v>554196.31829800003</v>
      </c>
      <c r="CX195" s="46">
        <f>SUMIF(DRE!$A:$A,'Base CF'!$B195,DRE!CW:CW)</f>
        <v>554196.31829800003</v>
      </c>
      <c r="CY195" s="46">
        <f>SUMIF(DRE!$A:$A,'Base CF'!$B195,DRE!CX:CX)</f>
        <v>554196.31829800003</v>
      </c>
      <c r="CZ195" s="46">
        <f>SUMIF(DRE!$A:$A,'Base CF'!$B195,DRE!CY:CY)</f>
        <v>554196.31829800003</v>
      </c>
      <c r="DA195" s="46">
        <f>SUMIF(DRE!$A:$A,'Base CF'!$B195,DRE!CZ:CZ)</f>
        <v>554196.31829800003</v>
      </c>
      <c r="DB195" s="46">
        <f>SUMIF(DRE!$A:$A,'Base CF'!$B195,DRE!DA:DA)</f>
        <v>573648.58582399995</v>
      </c>
      <c r="DC195" s="46">
        <f>SUMIF(DRE!$A:$A,'Base CF'!$B195,DRE!DB:DB)</f>
        <v>573648.58582399995</v>
      </c>
      <c r="DD195" s="46">
        <f>SUMIF(DRE!$A:$A,'Base CF'!$B195,DRE!DC:DC)</f>
        <v>573648.58582399995</v>
      </c>
      <c r="DE195" s="46">
        <f>SUMIF(DRE!$A:$A,'Base CF'!$B195,DRE!DD:DD)</f>
        <v>573648.58582399995</v>
      </c>
      <c r="DF195" s="46">
        <f>SUMIF(DRE!$A:$A,'Base CF'!$B195,DRE!DE:DE)</f>
        <v>573648.58582399995</v>
      </c>
    </row>
    <row r="196" spans="2:110" outlineLevel="1">
      <c r="B196" s="37" t="s">
        <v>346</v>
      </c>
      <c r="C196" s="46">
        <f>SUMIF(DRE!$A:$A,'Base CF'!$B196,DRE!B:B)</f>
        <v>0</v>
      </c>
      <c r="D196" s="46">
        <f>SUMIF(DRE!$A:$A,'Base CF'!$B196,DRE!C:C)</f>
        <v>0</v>
      </c>
      <c r="E196" s="46">
        <f>SUMIF(DRE!$A:$A,'Base CF'!$B196,DRE!D:D)</f>
        <v>0</v>
      </c>
      <c r="F196" s="46">
        <f>SUMIF(DRE!$A:$A,'Base CF'!$B196,DRE!E:E)</f>
        <v>0</v>
      </c>
      <c r="G196" s="46">
        <f>SUMIF(DRE!$A:$A,'Base CF'!$B196,DRE!F:F)</f>
        <v>0</v>
      </c>
      <c r="H196" s="46">
        <f>SUMIF(DRE!$A:$A,'Base CF'!$B196,DRE!G:G)</f>
        <v>0</v>
      </c>
      <c r="I196" s="46">
        <f>SUMIF(DRE!$A:$A,'Base CF'!$B196,DRE!H:H)</f>
        <v>0</v>
      </c>
      <c r="J196" s="46">
        <f>SUMIF(DRE!$A:$A,'Base CF'!$B196,DRE!I:I)</f>
        <v>0</v>
      </c>
      <c r="K196" s="46">
        <f>SUMIF(DRE!$A:$A,'Base CF'!$B196,DRE!J:J)</f>
        <v>0</v>
      </c>
      <c r="L196" s="46">
        <f>SUMIF(DRE!$A:$A,'Base CF'!$B196,DRE!K:K)</f>
        <v>0</v>
      </c>
      <c r="M196" s="46">
        <f>SUMIF(DRE!$A:$A,'Base CF'!$B196,DRE!L:L)</f>
        <v>0</v>
      </c>
      <c r="N196" s="46">
        <f>SUMIF(DRE!$A:$A,'Base CF'!$B196,DRE!M:M)</f>
        <v>0</v>
      </c>
      <c r="O196" s="46">
        <f>SUMIF(DRE!$A:$A,'Base CF'!$B196,DRE!N:N)</f>
        <v>0</v>
      </c>
      <c r="P196" s="46">
        <f>SUMIF(DRE!$A:$A,'Base CF'!$B196,DRE!O:O)</f>
        <v>0</v>
      </c>
      <c r="Q196" s="46">
        <f>SUMIF(DRE!$A:$A,'Base CF'!$B196,DRE!P:P)</f>
        <v>0</v>
      </c>
      <c r="R196" s="46">
        <f>SUMIF(DRE!$A:$A,'Base CF'!$B196,DRE!Q:Q)</f>
        <v>0</v>
      </c>
      <c r="S196" s="46">
        <f>SUMIF(DRE!$A:$A,'Base CF'!$B196,DRE!R:R)</f>
        <v>0</v>
      </c>
      <c r="T196" s="46">
        <f>SUMIF(DRE!$A:$A,'Base CF'!$B196,DRE!S:S)</f>
        <v>0</v>
      </c>
      <c r="U196" s="46">
        <f>SUMIF(DRE!$A:$A,'Base CF'!$B196,DRE!T:T)</f>
        <v>0</v>
      </c>
      <c r="V196" s="46">
        <f>SUMIF(DRE!$A:$A,'Base CF'!$B196,DRE!U:U)</f>
        <v>0</v>
      </c>
      <c r="W196" s="46">
        <f>SUMIF(DRE!$A:$A,'Base CF'!$B196,DRE!V:V)</f>
        <v>0</v>
      </c>
      <c r="X196" s="46">
        <f>SUMIF(DRE!$A:$A,'Base CF'!$B196,DRE!W:W)</f>
        <v>0</v>
      </c>
      <c r="Y196" s="46">
        <f>SUMIF(DRE!$A:$A,'Base CF'!$B196,DRE!X:X)</f>
        <v>0</v>
      </c>
      <c r="Z196" s="46">
        <f>SUMIF(DRE!$A:$A,'Base CF'!$B196,DRE!Y:Y)</f>
        <v>0</v>
      </c>
      <c r="AA196" s="46">
        <f>SUMIF(DRE!$A:$A,'Base CF'!$B196,DRE!Z:Z)</f>
        <v>0</v>
      </c>
      <c r="AB196" s="46">
        <f>SUMIF(DRE!$A:$A,'Base CF'!$B196,DRE!AA:AA)</f>
        <v>0</v>
      </c>
      <c r="AC196" s="46">
        <f>SUMIF(DRE!$A:$A,'Base CF'!$B196,DRE!AB:AB)</f>
        <v>0</v>
      </c>
      <c r="AD196" s="46">
        <f>SUMIF(DRE!$A:$A,'Base CF'!$B196,DRE!AC:AC)</f>
        <v>0</v>
      </c>
      <c r="AE196" s="46">
        <f>SUMIF(DRE!$A:$A,'Base CF'!$B196,DRE!AD:AD)</f>
        <v>0</v>
      </c>
      <c r="AF196" s="46">
        <f>SUMIF(DRE!$A:$A,'Base CF'!$B196,DRE!AE:AE)</f>
        <v>0</v>
      </c>
      <c r="AG196" s="46">
        <f>SUMIF(DRE!$A:$A,'Base CF'!$B196,DRE!AF:AF)</f>
        <v>0</v>
      </c>
      <c r="AH196" s="46">
        <f>SUMIF(DRE!$A:$A,'Base CF'!$B196,DRE!AG:AG)</f>
        <v>0</v>
      </c>
      <c r="AI196" s="46">
        <f>SUMIF(DRE!$A:$A,'Base CF'!$B196,DRE!AH:AH)</f>
        <v>0</v>
      </c>
      <c r="AJ196" s="46">
        <f>SUMIF(DRE!$A:$A,'Base CF'!$B196,DRE!AI:AI)</f>
        <v>0</v>
      </c>
      <c r="AK196" s="46">
        <f>SUMIF(DRE!$A:$A,'Base CF'!$B196,DRE!AJ:AJ)</f>
        <v>0</v>
      </c>
      <c r="AL196" s="46">
        <f>SUMIF(DRE!$A:$A,'Base CF'!$B196,DRE!AK:AK)</f>
        <v>0</v>
      </c>
      <c r="AM196" s="46">
        <f>SUMIF(DRE!$A:$A,'Base CF'!$B196,DRE!AL:AL)</f>
        <v>0</v>
      </c>
      <c r="AN196" s="46">
        <f>SUMIF(DRE!$A:$A,'Base CF'!$B196,DRE!AM:AM)</f>
        <v>0</v>
      </c>
      <c r="AO196" s="46">
        <f>SUMIF(DRE!$A:$A,'Base CF'!$B196,DRE!AN:AN)</f>
        <v>0</v>
      </c>
      <c r="AP196" s="46">
        <f>SUMIF(DRE!$A:$A,'Base CF'!$B196,DRE!AO:AO)</f>
        <v>0</v>
      </c>
      <c r="AQ196" s="46">
        <f>SUMIF(DRE!$A:$A,'Base CF'!$B196,DRE!AP:AP)</f>
        <v>0</v>
      </c>
      <c r="AR196" s="46">
        <f>SUMIF(DRE!$A:$A,'Base CF'!$B196,DRE!AQ:AQ)</f>
        <v>0</v>
      </c>
      <c r="AS196" s="46">
        <f>SUMIF(DRE!$A:$A,'Base CF'!$B196,DRE!AR:AR)</f>
        <v>0</v>
      </c>
      <c r="AT196" s="46">
        <f>SUMIF(DRE!$A:$A,'Base CF'!$B196,DRE!AS:AS)</f>
        <v>0</v>
      </c>
      <c r="AU196" s="46">
        <f>SUMIF(DRE!$A:$A,'Base CF'!$B196,DRE!AT:AT)</f>
        <v>0</v>
      </c>
      <c r="AV196" s="46">
        <f>SUMIF(DRE!$A:$A,'Base CF'!$B196,DRE!AU:AU)</f>
        <v>0</v>
      </c>
      <c r="AW196" s="46">
        <f>SUMIF(DRE!$A:$A,'Base CF'!$B196,DRE!AV:AV)</f>
        <v>0</v>
      </c>
      <c r="AX196" s="46">
        <f>SUMIF(DRE!$A:$A,'Base CF'!$B196,DRE!AW:AW)</f>
        <v>0</v>
      </c>
      <c r="AY196" s="46">
        <f>SUMIF(DRE!$A:$A,'Base CF'!$B196,DRE!AX:AX)</f>
        <v>0</v>
      </c>
      <c r="AZ196" s="46">
        <f>SUMIF(DRE!$A:$A,'Base CF'!$B196,DRE!AY:AY)</f>
        <v>0</v>
      </c>
      <c r="BA196" s="46">
        <f>SUMIF(DRE!$A:$A,'Base CF'!$B196,DRE!AZ:AZ)</f>
        <v>0</v>
      </c>
      <c r="BB196" s="46">
        <f>SUMIF(DRE!$A:$A,'Base CF'!$B196,DRE!BA:BA)</f>
        <v>0</v>
      </c>
      <c r="BC196" s="46">
        <f>SUMIF(DRE!$A:$A,'Base CF'!$B196,DRE!BB:BB)</f>
        <v>0</v>
      </c>
      <c r="BD196" s="46">
        <f>SUMIF(DRE!$A:$A,'Base CF'!$B196,DRE!BC:BC)</f>
        <v>0</v>
      </c>
      <c r="BE196" s="46">
        <f>SUMIF(DRE!$A:$A,'Base CF'!$B196,DRE!BD:BD)</f>
        <v>0</v>
      </c>
      <c r="BF196" s="46">
        <f>SUMIF(DRE!$A:$A,'Base CF'!$B196,DRE!BE:BE)</f>
        <v>0</v>
      </c>
      <c r="BG196" s="46">
        <f>SUMIF(DRE!$A:$A,'Base CF'!$B196,DRE!BF:BF)</f>
        <v>0</v>
      </c>
      <c r="BH196" s="46">
        <f>SUMIF(DRE!$A:$A,'Base CF'!$B196,DRE!BG:BG)</f>
        <v>0</v>
      </c>
      <c r="BI196" s="46">
        <f>SUMIF(DRE!$A:$A,'Base CF'!$B196,DRE!BH:BH)</f>
        <v>0</v>
      </c>
      <c r="BJ196" s="46">
        <f>SUMIF(DRE!$A:$A,'Base CF'!$B196,DRE!BI:BI)</f>
        <v>0</v>
      </c>
      <c r="BK196" s="46">
        <f>SUMIF(DRE!$A:$A,'Base CF'!$B196,DRE!BJ:BJ)</f>
        <v>0</v>
      </c>
      <c r="BL196" s="46">
        <f>SUMIF(DRE!$A:$A,'Base CF'!$B196,DRE!BK:BK)</f>
        <v>0</v>
      </c>
      <c r="BM196" s="46">
        <f>SUMIF(DRE!$A:$A,'Base CF'!$B196,DRE!BL:BL)</f>
        <v>0</v>
      </c>
      <c r="BN196" s="46">
        <f>SUMIF(DRE!$A:$A,'Base CF'!$B196,DRE!BM:BM)</f>
        <v>0</v>
      </c>
      <c r="BO196" s="46">
        <f>SUMIF(DRE!$A:$A,'Base CF'!$B196,DRE!BN:BN)</f>
        <v>0</v>
      </c>
      <c r="BP196" s="46">
        <f>SUMIF(DRE!$A:$A,'Base CF'!$B196,DRE!BO:BO)</f>
        <v>0</v>
      </c>
      <c r="BQ196" s="46">
        <f>SUMIF(DRE!$A:$A,'Base CF'!$B196,DRE!BP:BP)</f>
        <v>0</v>
      </c>
      <c r="BR196" s="46">
        <f>SUMIF(DRE!$A:$A,'Base CF'!$B196,DRE!BQ:BQ)</f>
        <v>0</v>
      </c>
      <c r="BS196" s="46">
        <f>SUMIF(DRE!$A:$A,'Base CF'!$B196,DRE!BR:BR)</f>
        <v>0</v>
      </c>
      <c r="BT196" s="46">
        <f>SUMIF(DRE!$A:$A,'Base CF'!$B196,DRE!BS:BS)</f>
        <v>0</v>
      </c>
      <c r="BU196" s="46">
        <f>SUMIF(DRE!$A:$A,'Base CF'!$B196,DRE!BT:BT)</f>
        <v>0</v>
      </c>
      <c r="BV196" s="46">
        <f>SUMIF(DRE!$A:$A,'Base CF'!$B196,DRE!BU:BU)</f>
        <v>0</v>
      </c>
      <c r="BW196" s="46">
        <f>SUMIF(DRE!$A:$A,'Base CF'!$B196,DRE!BV:BV)</f>
        <v>0</v>
      </c>
      <c r="BX196" s="46">
        <f>SUMIF(DRE!$A:$A,'Base CF'!$B196,DRE!BW:BW)</f>
        <v>0</v>
      </c>
      <c r="BY196" s="46">
        <f>SUMIF(DRE!$A:$A,'Base CF'!$B196,DRE!BX:BX)</f>
        <v>0</v>
      </c>
      <c r="BZ196" s="46">
        <f>SUMIF(DRE!$A:$A,'Base CF'!$B196,DRE!BY:BY)</f>
        <v>0</v>
      </c>
      <c r="CA196" s="46">
        <f>SUMIF(DRE!$A:$A,'Base CF'!$B196,DRE!BZ:BZ)</f>
        <v>0</v>
      </c>
      <c r="CB196" s="46">
        <f>SUMIF(DRE!$A:$A,'Base CF'!$B196,DRE!CA:CA)</f>
        <v>0</v>
      </c>
      <c r="CC196" s="46">
        <f>SUMIF(DRE!$A:$A,'Base CF'!$B196,DRE!CB:CB)</f>
        <v>0</v>
      </c>
      <c r="CD196" s="46">
        <f>SUMIF(DRE!$A:$A,'Base CF'!$B196,DRE!CC:CC)</f>
        <v>0</v>
      </c>
      <c r="CE196" s="46">
        <f>SUMIF(DRE!$A:$A,'Base CF'!$B196,DRE!CD:CD)</f>
        <v>0</v>
      </c>
      <c r="CF196" s="46">
        <f>SUMIF(DRE!$A:$A,'Base CF'!$B196,DRE!CE:CE)</f>
        <v>0</v>
      </c>
      <c r="CG196" s="46">
        <f>SUMIF(DRE!$A:$A,'Base CF'!$B196,DRE!CF:CF)</f>
        <v>0</v>
      </c>
      <c r="CH196" s="46">
        <f>SUMIF(DRE!$A:$A,'Base CF'!$B196,DRE!CG:CG)</f>
        <v>0</v>
      </c>
      <c r="CI196" s="46">
        <f>SUMIF(DRE!$A:$A,'Base CF'!$B196,DRE!CH:CH)</f>
        <v>0</v>
      </c>
      <c r="CJ196" s="46">
        <f>SUMIF(DRE!$A:$A,'Base CF'!$B196,DRE!CI:CI)</f>
        <v>0</v>
      </c>
      <c r="CK196" s="46">
        <f>SUMIF(DRE!$A:$A,'Base CF'!$B196,DRE!CJ:CJ)</f>
        <v>0</v>
      </c>
      <c r="CL196" s="46">
        <f>SUMIF(DRE!$A:$A,'Base CF'!$B196,DRE!CK:CK)</f>
        <v>0</v>
      </c>
      <c r="CM196" s="46">
        <f>SUMIF(DRE!$A:$A,'Base CF'!$B196,DRE!CL:CL)</f>
        <v>0</v>
      </c>
      <c r="CN196" s="46">
        <f>SUMIF(DRE!$A:$A,'Base CF'!$B196,DRE!CM:CM)</f>
        <v>0</v>
      </c>
      <c r="CO196" s="46">
        <f>SUMIF(DRE!$A:$A,'Base CF'!$B196,DRE!CN:CN)</f>
        <v>0</v>
      </c>
      <c r="CP196" s="46">
        <f>SUMIF(DRE!$A:$A,'Base CF'!$B196,DRE!CO:CO)</f>
        <v>0</v>
      </c>
      <c r="CQ196" s="46">
        <f>SUMIF(DRE!$A:$A,'Base CF'!$B196,DRE!CP:CP)</f>
        <v>0</v>
      </c>
      <c r="CR196" s="46">
        <f>SUMIF(DRE!$A:$A,'Base CF'!$B196,DRE!CQ:CQ)</f>
        <v>0</v>
      </c>
      <c r="CS196" s="46">
        <f>SUMIF(DRE!$A:$A,'Base CF'!$B196,DRE!CR:CR)</f>
        <v>0</v>
      </c>
      <c r="CT196" s="46">
        <f>SUMIF(DRE!$A:$A,'Base CF'!$B196,DRE!CS:CS)</f>
        <v>0</v>
      </c>
      <c r="CU196" s="46">
        <f>SUMIF(DRE!$A:$A,'Base CF'!$B196,DRE!CT:CT)</f>
        <v>0</v>
      </c>
      <c r="CV196" s="46">
        <f>SUMIF(DRE!$A:$A,'Base CF'!$B196,DRE!CU:CU)</f>
        <v>0</v>
      </c>
      <c r="CW196" s="46">
        <f>SUMIF(DRE!$A:$A,'Base CF'!$B196,DRE!CV:CV)</f>
        <v>0</v>
      </c>
      <c r="CX196" s="46">
        <f>SUMIF(DRE!$A:$A,'Base CF'!$B196,DRE!CW:CW)</f>
        <v>0</v>
      </c>
      <c r="CY196" s="46">
        <f>SUMIF(DRE!$A:$A,'Base CF'!$B196,DRE!CX:CX)</f>
        <v>0</v>
      </c>
      <c r="CZ196" s="46">
        <f>SUMIF(DRE!$A:$A,'Base CF'!$B196,DRE!CY:CY)</f>
        <v>0</v>
      </c>
      <c r="DA196" s="46">
        <f>SUMIF(DRE!$A:$A,'Base CF'!$B196,DRE!CZ:CZ)</f>
        <v>0</v>
      </c>
      <c r="DB196" s="46">
        <f>SUMIF(DRE!$A:$A,'Base CF'!$B196,DRE!DA:DA)</f>
        <v>0</v>
      </c>
      <c r="DC196" s="46">
        <f>SUMIF(DRE!$A:$A,'Base CF'!$B196,DRE!DB:DB)</f>
        <v>0</v>
      </c>
      <c r="DD196" s="46">
        <f>SUMIF(DRE!$A:$A,'Base CF'!$B196,DRE!DC:DC)</f>
        <v>0</v>
      </c>
      <c r="DE196" s="46">
        <f>SUMIF(DRE!$A:$A,'Base CF'!$B196,DRE!DD:DD)</f>
        <v>0</v>
      </c>
      <c r="DF196" s="46">
        <f>SUMIF(DRE!$A:$A,'Base CF'!$B196,DRE!DE:DE)</f>
        <v>0</v>
      </c>
    </row>
    <row r="197" spans="2:110" outlineLevel="1">
      <c r="B197" s="37" t="s">
        <v>283</v>
      </c>
      <c r="C197" s="46">
        <f>SUMIF(DRE!$A:$A,'Base CF'!$B197,DRE!B:B)</f>
        <v>15412.01</v>
      </c>
      <c r="D197" s="46">
        <f>SUMIF(DRE!$A:$A,'Base CF'!$B197,DRE!C:C)</f>
        <v>16877.21</v>
      </c>
      <c r="E197" s="46">
        <f>SUMIF(DRE!$A:$A,'Base CF'!$B197,DRE!D:D)</f>
        <v>19159.61</v>
      </c>
      <c r="F197" s="46">
        <f>SUMIF(DRE!$A:$A,'Base CF'!$B197,DRE!E:E)</f>
        <v>17473.189999999999</v>
      </c>
      <c r="G197" s="46">
        <f>SUMIF(DRE!$A:$A,'Base CF'!$B197,DRE!F:F)</f>
        <v>15145.65</v>
      </c>
      <c r="H197" s="46">
        <f>SUMIF(DRE!$A:$A,'Base CF'!$B197,DRE!G:G)</f>
        <v>17723.580000000002</v>
      </c>
      <c r="I197" s="46">
        <f>SUMIF(DRE!$A:$A,'Base CF'!$B197,DRE!H:H)</f>
        <v>18598.02</v>
      </c>
      <c r="J197" s="46">
        <f>SUMIF(DRE!$A:$A,'Base CF'!$B197,DRE!I:I)</f>
        <v>17847.36</v>
      </c>
      <c r="K197" s="46">
        <f>SUMIF(DRE!$A:$A,'Base CF'!$B197,DRE!J:J)</f>
        <v>18732.78</v>
      </c>
      <c r="L197" s="46">
        <f>SUMIF(DRE!$A:$A,'Base CF'!$B197,DRE!K:K)</f>
        <v>21528.95</v>
      </c>
      <c r="M197" s="46">
        <f>SUMIF(DRE!$A:$A,'Base CF'!$B197,DRE!L:L)</f>
        <v>20447.189999999999</v>
      </c>
      <c r="N197" s="46">
        <f>SUMIF(DRE!$A:$A,'Base CF'!$B197,DRE!M:M)</f>
        <v>20327.810000000001</v>
      </c>
      <c r="O197" s="46">
        <f>SUMIF(DRE!$A:$A,'Base CF'!$B197,DRE!N:N)</f>
        <v>17675.169999999998</v>
      </c>
      <c r="P197" s="46">
        <f>SUMIF(DRE!$A:$A,'Base CF'!$B197,DRE!O:O)</f>
        <v>18891.759999999998</v>
      </c>
      <c r="Q197" s="46">
        <f>SUMIF(DRE!$A:$A,'Base CF'!$B197,DRE!P:P)</f>
        <v>18422.23</v>
      </c>
      <c r="R197" s="46">
        <f>SUMIF(DRE!$A:$A,'Base CF'!$B197,DRE!Q:Q)</f>
        <v>19334.66</v>
      </c>
      <c r="S197" s="46">
        <f>SUMIF(DRE!$A:$A,'Base CF'!$B197,DRE!R:R)</f>
        <v>16773.22</v>
      </c>
      <c r="T197" s="46">
        <f>SUMIF(DRE!$A:$A,'Base CF'!$B197,DRE!S:S)</f>
        <v>19818.87</v>
      </c>
      <c r="U197" s="46">
        <f>SUMIF(DRE!$A:$A,'Base CF'!$B197,DRE!T:T)</f>
        <v>17257.28</v>
      </c>
      <c r="V197" s="46">
        <f>SUMIF(DRE!$A:$A,'Base CF'!$B197,DRE!U:U)</f>
        <v>15215.83</v>
      </c>
      <c r="W197" s="46">
        <f>SUMIF(DRE!$A:$A,'Base CF'!$B197,DRE!V:V)</f>
        <v>12380.92</v>
      </c>
      <c r="X197" s="46">
        <f>SUMIF(DRE!$A:$A,'Base CF'!$B197,DRE!W:W)</f>
        <v>19042.52</v>
      </c>
      <c r="Y197" s="46">
        <f>SUMIF(DRE!$A:$A,'Base CF'!$B197,DRE!X:X)</f>
        <v>15944.68</v>
      </c>
      <c r="Z197" s="46">
        <f>SUMIF(DRE!$A:$A,'Base CF'!$B197,DRE!Y:Y)</f>
        <v>15944.68</v>
      </c>
      <c r="AA197" s="46">
        <f>SUMIF(DRE!$A:$A,'Base CF'!$B197,DRE!Z:Z)</f>
        <v>13503.18</v>
      </c>
      <c r="AB197" s="46">
        <f>SUMIF(DRE!$A:$A,'Base CF'!$B197,DRE!AA:AA)</f>
        <v>13499.79</v>
      </c>
      <c r="AC197" s="46">
        <f>SUMIF(DRE!$A:$A,'Base CF'!$B197,DRE!AB:AB)</f>
        <v>15944.68</v>
      </c>
      <c r="AD197" s="46">
        <f>SUMIF(DRE!$A:$A,'Base CF'!$B197,DRE!AC:AC)</f>
        <v>20350.309999999998</v>
      </c>
      <c r="AE197" s="46">
        <f>SUMIF(DRE!$A:$A,'Base CF'!$B197,DRE!AD:AD)</f>
        <v>20813.080000000002</v>
      </c>
      <c r="AF197" s="46">
        <f>SUMIF(DRE!$A:$A,'Base CF'!$B197,DRE!AE:AE)</f>
        <v>19150.47</v>
      </c>
      <c r="AG197" s="46">
        <f>SUMIF(DRE!$A:$A,'Base CF'!$B197,DRE!AF:AF)</f>
        <v>19963.22</v>
      </c>
      <c r="AH197" s="46">
        <f>SUMIF(DRE!$A:$A,'Base CF'!$B197,DRE!AG:AG)</f>
        <v>19088.11</v>
      </c>
      <c r="AI197" s="46">
        <f>SUMIF(DRE!$A:$A,'Base CF'!$B197,DRE!AH:AH)</f>
        <v>17314.05</v>
      </c>
      <c r="AJ197" s="46">
        <f>SUMIF(DRE!$A:$A,'Base CF'!$B197,DRE!AI:AI)</f>
        <v>21119.77</v>
      </c>
      <c r="AK197" s="46">
        <f>SUMIF(DRE!$A:$A,'Base CF'!$B197,DRE!AJ:AJ)</f>
        <v>21281.77</v>
      </c>
      <c r="AL197" s="46">
        <f>SUMIF(DRE!$A:$A,'Base CF'!$B197,DRE!AK:AK)</f>
        <v>21160.27</v>
      </c>
      <c r="AM197" s="46">
        <f>SUMIF(DRE!$A:$A,'Base CF'!$B197,DRE!AL:AL)</f>
        <v>79412.710000000006</v>
      </c>
      <c r="AN197" s="46">
        <f>SUMIF(DRE!$A:$A,'Base CF'!$B197,DRE!AM:AM)</f>
        <v>95990.22</v>
      </c>
      <c r="AO197" s="46">
        <f>SUMIF(DRE!$A:$A,'Base CF'!$B197,DRE!AN:AN)</f>
        <v>102583.72</v>
      </c>
      <c r="AP197" s="46">
        <f>SUMIF(DRE!$A:$A,'Base CF'!$B197,DRE!AO:AO)</f>
        <v>98516.44</v>
      </c>
      <c r="AQ197" s="46">
        <f>SUMIF(DRE!$A:$A,'Base CF'!$B197,DRE!AP:AP)</f>
        <v>86552.62</v>
      </c>
      <c r="AR197" s="46">
        <f>SUMIF(DRE!$A:$A,'Base CF'!$B197,DRE!AQ:AQ)</f>
        <v>89904.69</v>
      </c>
      <c r="AS197" s="46">
        <f>SUMIF(DRE!$A:$A,'Base CF'!$B197,DRE!AR:AR)</f>
        <v>93624.17</v>
      </c>
      <c r="AT197" s="46">
        <f>SUMIF(DRE!$A:$A,'Base CF'!$B197,DRE!AS:AS)</f>
        <v>108719.05</v>
      </c>
      <c r="AU197" s="46">
        <f>SUMIF(DRE!$A:$A,'Base CF'!$B197,DRE!AT:AT)</f>
        <v>96717.95</v>
      </c>
      <c r="AV197" s="46">
        <f>SUMIF(DRE!$A:$A,'Base CF'!$B197,DRE!AU:AU)</f>
        <v>105397.65</v>
      </c>
      <c r="AW197" s="46">
        <f>SUMIF(DRE!$A:$A,'Base CF'!$B197,DRE!AV:AV)</f>
        <v>103536.95</v>
      </c>
      <c r="AX197" s="46">
        <f>SUMIF(DRE!$A:$A,'Base CF'!$B197,DRE!AW:AW)</f>
        <v>112944.5</v>
      </c>
      <c r="AY197" s="46">
        <f>SUMIF(DRE!$A:$A,'Base CF'!$B197,DRE!AX:AX)</f>
        <v>84235.78</v>
      </c>
      <c r="AZ197" s="46">
        <f>SUMIF(DRE!$A:$A,'Base CF'!$B197,DRE!AY:AY)</f>
        <v>80717.09</v>
      </c>
      <c r="BA197" s="46">
        <f>SUMIF(DRE!$A:$A,'Base CF'!$B197,DRE!AZ:AZ)</f>
        <v>98172.09</v>
      </c>
      <c r="BB197" s="46">
        <f>SUMIF(DRE!$A:$A,'Base CF'!$B197,DRE!BA:BA)</f>
        <v>90434.66</v>
      </c>
      <c r="BC197" s="46">
        <f>SUMIF(DRE!$A:$A,'Base CF'!$B197,DRE!BB:BB)</f>
        <v>91735.17</v>
      </c>
      <c r="BD197" s="46">
        <f>SUMIF(DRE!$A:$A,'Base CF'!$B197,DRE!BC:BC)</f>
        <v>76556.69</v>
      </c>
      <c r="BE197" s="46">
        <f>SUMIF(DRE!$A:$A,'Base CF'!$B197,DRE!BD:BD)</f>
        <v>50529.14</v>
      </c>
      <c r="BF197" s="46">
        <f>SUMIF(DRE!$A:$A,'Base CF'!$B197,DRE!BE:BE)</f>
        <v>69633.17</v>
      </c>
      <c r="BG197" s="46">
        <f>SUMIF(DRE!$A:$A,'Base CF'!$B197,DRE!BF:BF)</f>
        <v>40643.605461799998</v>
      </c>
      <c r="BH197" s="46">
        <f>SUMIF(DRE!$A:$A,'Base CF'!$B197,DRE!BG:BG)</f>
        <v>40643.605461799998</v>
      </c>
      <c r="BI197" s="46">
        <f>SUMIF(DRE!$A:$A,'Base CF'!$B197,DRE!BH:BH)</f>
        <v>40643.605461799998</v>
      </c>
      <c r="BJ197" s="46">
        <f>SUMIF(DRE!$A:$A,'Base CF'!$B197,DRE!BI:BI)</f>
        <v>40643.605461799998</v>
      </c>
      <c r="BK197" s="46">
        <f>SUMIF(DRE!$A:$A,'Base CF'!$B197,DRE!BJ:BJ)</f>
        <v>40643.605461799998</v>
      </c>
      <c r="BL197" s="46">
        <f>SUMIF(DRE!$A:$A,'Base CF'!$B197,DRE!BK:BK)</f>
        <v>40643.605461799998</v>
      </c>
      <c r="BM197" s="46">
        <f>SUMIF(DRE!$A:$A,'Base CF'!$B197,DRE!BL:BL)</f>
        <v>41253.2537438</v>
      </c>
      <c r="BN197" s="46">
        <f>SUMIF(DRE!$A:$A,'Base CF'!$B197,DRE!BM:BM)</f>
        <v>41253.2537438</v>
      </c>
      <c r="BO197" s="46">
        <f>SUMIF(DRE!$A:$A,'Base CF'!$B197,DRE!BN:BN)</f>
        <v>41253.2537438</v>
      </c>
      <c r="BP197" s="46">
        <f>SUMIF(DRE!$A:$A,'Base CF'!$B197,DRE!BO:BO)</f>
        <v>41253.2537438</v>
      </c>
      <c r="BQ197" s="46">
        <f>SUMIF(DRE!$A:$A,'Base CF'!$B197,DRE!BP:BP)</f>
        <v>41253.2537438</v>
      </c>
      <c r="BR197" s="46">
        <f>SUMIF(DRE!$A:$A,'Base CF'!$B197,DRE!BQ:BQ)</f>
        <v>44623.664042600001</v>
      </c>
      <c r="BS197" s="46">
        <f>SUMIF(DRE!$A:$A,'Base CF'!$B197,DRE!BR:BR)</f>
        <v>44623.664042600001</v>
      </c>
      <c r="BT197" s="46">
        <f>SUMIF(DRE!$A:$A,'Base CF'!$B197,DRE!BS:BS)</f>
        <v>44623.664042600001</v>
      </c>
      <c r="BU197" s="46">
        <f>SUMIF(DRE!$A:$A,'Base CF'!$B197,DRE!BT:BT)</f>
        <v>44623.664042600001</v>
      </c>
      <c r="BV197" s="46">
        <f>SUMIF(DRE!$A:$A,'Base CF'!$B197,DRE!BU:BU)</f>
        <v>44623.664042600001</v>
      </c>
      <c r="BW197" s="46">
        <f>SUMIF(DRE!$A:$A,'Base CF'!$B197,DRE!BV:BV)</f>
        <v>44623.664042600001</v>
      </c>
      <c r="BX197" s="46">
        <f>SUMIF(DRE!$A:$A,'Base CF'!$B197,DRE!BW:BW)</f>
        <v>44623.664042600001</v>
      </c>
      <c r="BY197" s="46">
        <f>SUMIF(DRE!$A:$A,'Base CF'!$B197,DRE!BX:BX)</f>
        <v>44623.664042600001</v>
      </c>
      <c r="BZ197" s="46">
        <f>SUMIF(DRE!$A:$A,'Base CF'!$B197,DRE!BY:BY)</f>
        <v>44623.664042600001</v>
      </c>
      <c r="CA197" s="46">
        <f>SUMIF(DRE!$A:$A,'Base CF'!$B197,DRE!BZ:BZ)</f>
        <v>44623.664042600001</v>
      </c>
      <c r="CB197" s="46">
        <f>SUMIF(DRE!$A:$A,'Base CF'!$B197,DRE!CA:CA)</f>
        <v>44623.664042600001</v>
      </c>
      <c r="CC197" s="46">
        <f>SUMIF(DRE!$A:$A,'Base CF'!$B197,DRE!CB:CB)</f>
        <v>44623.664042600001</v>
      </c>
      <c r="CD197" s="46">
        <f>SUMIF(DRE!$A:$A,'Base CF'!$B197,DRE!CC:CC)</f>
        <v>46395.220502099997</v>
      </c>
      <c r="CE197" s="46">
        <f>SUMIF(DRE!$A:$A,'Base CF'!$B197,DRE!CD:CD)</f>
        <v>46395.220502099997</v>
      </c>
      <c r="CF197" s="46">
        <f>SUMIF(DRE!$A:$A,'Base CF'!$B197,DRE!CE:CE)</f>
        <v>46395.220502099997</v>
      </c>
      <c r="CG197" s="46">
        <f>SUMIF(DRE!$A:$A,'Base CF'!$B197,DRE!CF:CF)</f>
        <v>46395.220502099997</v>
      </c>
      <c r="CH197" s="46">
        <f>SUMIF(DRE!$A:$A,'Base CF'!$B197,DRE!CG:CG)</f>
        <v>46395.220502099997</v>
      </c>
      <c r="CI197" s="46">
        <f>SUMIF(DRE!$A:$A,'Base CF'!$B197,DRE!CH:CH)</f>
        <v>46395.220502099997</v>
      </c>
      <c r="CJ197" s="46">
        <f>SUMIF(DRE!$A:$A,'Base CF'!$B197,DRE!CI:CI)</f>
        <v>46395.220502099997</v>
      </c>
      <c r="CK197" s="46">
        <f>SUMIF(DRE!$A:$A,'Base CF'!$B197,DRE!CJ:CJ)</f>
        <v>46395.220502099997</v>
      </c>
      <c r="CL197" s="46">
        <f>SUMIF(DRE!$A:$A,'Base CF'!$B197,DRE!CK:CK)</f>
        <v>46395.220502099997</v>
      </c>
      <c r="CM197" s="46">
        <f>SUMIF(DRE!$A:$A,'Base CF'!$B197,DRE!CL:CL)</f>
        <v>46395.220502099997</v>
      </c>
      <c r="CN197" s="46">
        <f>SUMIF(DRE!$A:$A,'Base CF'!$B197,DRE!CM:CM)</f>
        <v>46395.220502099997</v>
      </c>
      <c r="CO197" s="46">
        <f>SUMIF(DRE!$A:$A,'Base CF'!$B197,DRE!CN:CN)</f>
        <v>46395.220502099997</v>
      </c>
      <c r="CP197" s="46">
        <f>SUMIF(DRE!$A:$A,'Base CF'!$B197,DRE!CO:CO)</f>
        <v>48107.191444700002</v>
      </c>
      <c r="CQ197" s="46">
        <f>SUMIF(DRE!$A:$A,'Base CF'!$B197,DRE!CP:CP)</f>
        <v>48107.191444700002</v>
      </c>
      <c r="CR197" s="46">
        <f>SUMIF(DRE!$A:$A,'Base CF'!$B197,DRE!CQ:CQ)</f>
        <v>48107.191444700002</v>
      </c>
      <c r="CS197" s="46">
        <f>SUMIF(DRE!$A:$A,'Base CF'!$B197,DRE!CR:CR)</f>
        <v>48107.191444700002</v>
      </c>
      <c r="CT197" s="46">
        <f>SUMIF(DRE!$A:$A,'Base CF'!$B197,DRE!CS:CS)</f>
        <v>48107.191444700002</v>
      </c>
      <c r="CU197" s="46">
        <f>SUMIF(DRE!$A:$A,'Base CF'!$B197,DRE!CT:CT)</f>
        <v>48107.191444700002</v>
      </c>
      <c r="CV197" s="46">
        <f>SUMIF(DRE!$A:$A,'Base CF'!$B197,DRE!CU:CU)</f>
        <v>48107.191444700002</v>
      </c>
      <c r="CW197" s="46">
        <f>SUMIF(DRE!$A:$A,'Base CF'!$B197,DRE!CV:CV)</f>
        <v>48107.191444700002</v>
      </c>
      <c r="CX197" s="46">
        <f>SUMIF(DRE!$A:$A,'Base CF'!$B197,DRE!CW:CW)</f>
        <v>48107.191444700002</v>
      </c>
      <c r="CY197" s="46">
        <f>SUMIF(DRE!$A:$A,'Base CF'!$B197,DRE!CX:CX)</f>
        <v>48107.191444700002</v>
      </c>
      <c r="CZ197" s="46">
        <f>SUMIF(DRE!$A:$A,'Base CF'!$B197,DRE!CY:CY)</f>
        <v>48107.191444700002</v>
      </c>
      <c r="DA197" s="46">
        <f>SUMIF(DRE!$A:$A,'Base CF'!$B197,DRE!CZ:CZ)</f>
        <v>48107.191444700002</v>
      </c>
      <c r="DB197" s="46">
        <f>SUMIF(DRE!$A:$A,'Base CF'!$B197,DRE!DA:DA)</f>
        <v>49795.761367400002</v>
      </c>
      <c r="DC197" s="46">
        <f>SUMIF(DRE!$A:$A,'Base CF'!$B197,DRE!DB:DB)</f>
        <v>49795.761367400002</v>
      </c>
      <c r="DD197" s="46">
        <f>SUMIF(DRE!$A:$A,'Base CF'!$B197,DRE!DC:DC)</f>
        <v>49795.761367400002</v>
      </c>
      <c r="DE197" s="46">
        <f>SUMIF(DRE!$A:$A,'Base CF'!$B197,DRE!DD:DD)</f>
        <v>49795.761367400002</v>
      </c>
      <c r="DF197" s="46">
        <f>SUMIF(DRE!$A:$A,'Base CF'!$B197,DRE!DE:DE)</f>
        <v>49795.761367400002</v>
      </c>
    </row>
    <row r="198" spans="2:110" outlineLevel="1">
      <c r="B198" s="37" t="s">
        <v>314</v>
      </c>
      <c r="C198" s="46">
        <f>SUMIF(DRE!$A:$A,'Base CF'!$B198,DRE!B:B)</f>
        <v>0</v>
      </c>
      <c r="D198" s="46">
        <f>SUMIF(DRE!$A:$A,'Base CF'!$B198,DRE!C:C)</f>
        <v>0</v>
      </c>
      <c r="E198" s="46">
        <f>SUMIF(DRE!$A:$A,'Base CF'!$B198,DRE!D:D)</f>
        <v>0</v>
      </c>
      <c r="F198" s="46">
        <f>SUMIF(DRE!$A:$A,'Base CF'!$B198,DRE!E:E)</f>
        <v>0</v>
      </c>
      <c r="G198" s="46">
        <f>SUMIF(DRE!$A:$A,'Base CF'!$B198,DRE!F:F)</f>
        <v>0</v>
      </c>
      <c r="H198" s="46">
        <f>SUMIF(DRE!$A:$A,'Base CF'!$B198,DRE!G:G)</f>
        <v>0</v>
      </c>
      <c r="I198" s="46">
        <f>SUMIF(DRE!$A:$A,'Base CF'!$B198,DRE!H:H)</f>
        <v>0</v>
      </c>
      <c r="J198" s="46">
        <f>SUMIF(DRE!$A:$A,'Base CF'!$B198,DRE!I:I)</f>
        <v>0</v>
      </c>
      <c r="K198" s="46">
        <f>SUMIF(DRE!$A:$A,'Base CF'!$B198,DRE!J:J)</f>
        <v>0</v>
      </c>
      <c r="L198" s="46">
        <f>SUMIF(DRE!$A:$A,'Base CF'!$B198,DRE!K:K)</f>
        <v>0</v>
      </c>
      <c r="M198" s="46">
        <f>SUMIF(DRE!$A:$A,'Base CF'!$B198,DRE!L:L)</f>
        <v>0</v>
      </c>
      <c r="N198" s="46">
        <f>SUMIF(DRE!$A:$A,'Base CF'!$B198,DRE!M:M)</f>
        <v>0</v>
      </c>
      <c r="O198" s="46">
        <f>SUMIF(DRE!$A:$A,'Base CF'!$B198,DRE!N:N)</f>
        <v>0</v>
      </c>
      <c r="P198" s="46">
        <f>SUMIF(DRE!$A:$A,'Base CF'!$B198,DRE!O:O)</f>
        <v>0</v>
      </c>
      <c r="Q198" s="46">
        <f>SUMIF(DRE!$A:$A,'Base CF'!$B198,DRE!P:P)</f>
        <v>0</v>
      </c>
      <c r="R198" s="46">
        <f>SUMIF(DRE!$A:$A,'Base CF'!$B198,DRE!Q:Q)</f>
        <v>0</v>
      </c>
      <c r="S198" s="46">
        <f>SUMIF(DRE!$A:$A,'Base CF'!$B198,DRE!R:R)</f>
        <v>0</v>
      </c>
      <c r="T198" s="46">
        <f>SUMIF(DRE!$A:$A,'Base CF'!$B198,DRE!S:S)</f>
        <v>0</v>
      </c>
      <c r="U198" s="46">
        <f>SUMIF(DRE!$A:$A,'Base CF'!$B198,DRE!T:T)</f>
        <v>0</v>
      </c>
      <c r="V198" s="46">
        <f>SUMIF(DRE!$A:$A,'Base CF'!$B198,DRE!U:U)</f>
        <v>0</v>
      </c>
      <c r="W198" s="46">
        <f>SUMIF(DRE!$A:$A,'Base CF'!$B198,DRE!V:V)</f>
        <v>0</v>
      </c>
      <c r="X198" s="46">
        <f>SUMIF(DRE!$A:$A,'Base CF'!$B198,DRE!W:W)</f>
        <v>0</v>
      </c>
      <c r="Y198" s="46">
        <f>SUMIF(DRE!$A:$A,'Base CF'!$B198,DRE!X:X)</f>
        <v>0</v>
      </c>
      <c r="Z198" s="46">
        <f>SUMIF(DRE!$A:$A,'Base CF'!$B198,DRE!Y:Y)</f>
        <v>0</v>
      </c>
      <c r="AA198" s="46">
        <f>SUMIF(DRE!$A:$A,'Base CF'!$B198,DRE!Z:Z)</f>
        <v>0</v>
      </c>
      <c r="AB198" s="46">
        <f>SUMIF(DRE!$A:$A,'Base CF'!$B198,DRE!AA:AA)</f>
        <v>0</v>
      </c>
      <c r="AC198" s="46">
        <f>SUMIF(DRE!$A:$A,'Base CF'!$B198,DRE!AB:AB)</f>
        <v>0</v>
      </c>
      <c r="AD198" s="46">
        <f>SUMIF(DRE!$A:$A,'Base CF'!$B198,DRE!AC:AC)</f>
        <v>0</v>
      </c>
      <c r="AE198" s="46">
        <f>SUMIF(DRE!$A:$A,'Base CF'!$B198,DRE!AD:AD)</f>
        <v>0</v>
      </c>
      <c r="AF198" s="46">
        <f>SUMIF(DRE!$A:$A,'Base CF'!$B198,DRE!AE:AE)</f>
        <v>0</v>
      </c>
      <c r="AG198" s="46">
        <f>SUMIF(DRE!$A:$A,'Base CF'!$B198,DRE!AF:AF)</f>
        <v>0</v>
      </c>
      <c r="AH198" s="46">
        <f>SUMIF(DRE!$A:$A,'Base CF'!$B198,DRE!AG:AG)</f>
        <v>0</v>
      </c>
      <c r="AI198" s="46">
        <f>SUMIF(DRE!$A:$A,'Base CF'!$B198,DRE!AH:AH)</f>
        <v>0</v>
      </c>
      <c r="AJ198" s="46">
        <f>SUMIF(DRE!$A:$A,'Base CF'!$B198,DRE!AI:AI)</f>
        <v>0</v>
      </c>
      <c r="AK198" s="46">
        <f>SUMIF(DRE!$A:$A,'Base CF'!$B198,DRE!AJ:AJ)</f>
        <v>0</v>
      </c>
      <c r="AL198" s="46">
        <f>SUMIF(DRE!$A:$A,'Base CF'!$B198,DRE!AK:AK)</f>
        <v>0</v>
      </c>
      <c r="AM198" s="46">
        <f>SUMIF(DRE!$A:$A,'Base CF'!$B198,DRE!AL:AL)</f>
        <v>0</v>
      </c>
      <c r="AN198" s="46">
        <f>SUMIF(DRE!$A:$A,'Base CF'!$B198,DRE!AM:AM)</f>
        <v>0</v>
      </c>
      <c r="AO198" s="46">
        <f>SUMIF(DRE!$A:$A,'Base CF'!$B198,DRE!AN:AN)</f>
        <v>0</v>
      </c>
      <c r="AP198" s="46">
        <f>SUMIF(DRE!$A:$A,'Base CF'!$B198,DRE!AO:AO)</f>
        <v>0</v>
      </c>
      <c r="AQ198" s="46">
        <f>SUMIF(DRE!$A:$A,'Base CF'!$B198,DRE!AP:AP)</f>
        <v>0</v>
      </c>
      <c r="AR198" s="46">
        <f>SUMIF(DRE!$A:$A,'Base CF'!$B198,DRE!AQ:AQ)</f>
        <v>0</v>
      </c>
      <c r="AS198" s="46">
        <f>SUMIF(DRE!$A:$A,'Base CF'!$B198,DRE!AR:AR)</f>
        <v>0</v>
      </c>
      <c r="AT198" s="46">
        <f>SUMIF(DRE!$A:$A,'Base CF'!$B198,DRE!AS:AS)</f>
        <v>0</v>
      </c>
      <c r="AU198" s="46">
        <f>SUMIF(DRE!$A:$A,'Base CF'!$B198,DRE!AT:AT)</f>
        <v>0</v>
      </c>
      <c r="AV198" s="46">
        <f>SUMIF(DRE!$A:$A,'Base CF'!$B198,DRE!AU:AU)</f>
        <v>0</v>
      </c>
      <c r="AW198" s="46">
        <f>SUMIF(DRE!$A:$A,'Base CF'!$B198,DRE!AV:AV)</f>
        <v>0</v>
      </c>
      <c r="AX198" s="46">
        <f>SUMIF(DRE!$A:$A,'Base CF'!$B198,DRE!AW:AW)</f>
        <v>0</v>
      </c>
      <c r="AY198" s="46">
        <f>SUMIF(DRE!$A:$A,'Base CF'!$B198,DRE!AX:AX)</f>
        <v>0</v>
      </c>
      <c r="AZ198" s="46">
        <f>SUMIF(DRE!$A:$A,'Base CF'!$B198,DRE!AY:AY)</f>
        <v>0</v>
      </c>
      <c r="BA198" s="46">
        <f>SUMIF(DRE!$A:$A,'Base CF'!$B198,DRE!AZ:AZ)</f>
        <v>0</v>
      </c>
      <c r="BB198" s="46">
        <f>SUMIF(DRE!$A:$A,'Base CF'!$B198,DRE!BA:BA)</f>
        <v>0</v>
      </c>
      <c r="BC198" s="46">
        <f>SUMIF(DRE!$A:$A,'Base CF'!$B198,DRE!BB:BB)</f>
        <v>0</v>
      </c>
      <c r="BD198" s="46">
        <f>SUMIF(DRE!$A:$A,'Base CF'!$B198,DRE!BC:BC)</f>
        <v>0</v>
      </c>
      <c r="BE198" s="46">
        <f>SUMIF(DRE!$A:$A,'Base CF'!$B198,DRE!BD:BD)</f>
        <v>0</v>
      </c>
      <c r="BF198" s="46">
        <f>SUMIF(DRE!$A:$A,'Base CF'!$B198,DRE!BE:BE)</f>
        <v>0</v>
      </c>
      <c r="BG198" s="46">
        <f>SUMIF(DRE!$A:$A,'Base CF'!$B198,DRE!BF:BF)</f>
        <v>0</v>
      </c>
      <c r="BH198" s="46">
        <f>SUMIF(DRE!$A:$A,'Base CF'!$B198,DRE!BG:BG)</f>
        <v>0</v>
      </c>
      <c r="BI198" s="46">
        <f>SUMIF(DRE!$A:$A,'Base CF'!$B198,DRE!BH:BH)</f>
        <v>0</v>
      </c>
      <c r="BJ198" s="46">
        <f>SUMIF(DRE!$A:$A,'Base CF'!$B198,DRE!BI:BI)</f>
        <v>0</v>
      </c>
      <c r="BK198" s="46">
        <f>SUMIF(DRE!$A:$A,'Base CF'!$B198,DRE!BJ:BJ)</f>
        <v>0</v>
      </c>
      <c r="BL198" s="46">
        <f>SUMIF(DRE!$A:$A,'Base CF'!$B198,DRE!BK:BK)</f>
        <v>0</v>
      </c>
      <c r="BM198" s="46">
        <f>SUMIF(DRE!$A:$A,'Base CF'!$B198,DRE!BL:BL)</f>
        <v>0</v>
      </c>
      <c r="BN198" s="46">
        <f>SUMIF(DRE!$A:$A,'Base CF'!$B198,DRE!BM:BM)</f>
        <v>0</v>
      </c>
      <c r="BO198" s="46">
        <f>SUMIF(DRE!$A:$A,'Base CF'!$B198,DRE!BN:BN)</f>
        <v>0</v>
      </c>
      <c r="BP198" s="46">
        <f>SUMIF(DRE!$A:$A,'Base CF'!$B198,DRE!BO:BO)</f>
        <v>0</v>
      </c>
      <c r="BQ198" s="46">
        <f>SUMIF(DRE!$A:$A,'Base CF'!$B198,DRE!BP:BP)</f>
        <v>0</v>
      </c>
      <c r="BR198" s="46">
        <f>SUMIF(DRE!$A:$A,'Base CF'!$B198,DRE!BQ:BQ)</f>
        <v>0</v>
      </c>
      <c r="BS198" s="46">
        <f>SUMIF(DRE!$A:$A,'Base CF'!$B198,DRE!BR:BR)</f>
        <v>0</v>
      </c>
      <c r="BT198" s="46">
        <f>SUMIF(DRE!$A:$A,'Base CF'!$B198,DRE!BS:BS)</f>
        <v>0</v>
      </c>
      <c r="BU198" s="46">
        <f>SUMIF(DRE!$A:$A,'Base CF'!$B198,DRE!BT:BT)</f>
        <v>0</v>
      </c>
      <c r="BV198" s="46">
        <f>SUMIF(DRE!$A:$A,'Base CF'!$B198,DRE!BU:BU)</f>
        <v>0</v>
      </c>
      <c r="BW198" s="46">
        <f>SUMIF(DRE!$A:$A,'Base CF'!$B198,DRE!BV:BV)</f>
        <v>0</v>
      </c>
      <c r="BX198" s="46">
        <f>SUMIF(DRE!$A:$A,'Base CF'!$B198,DRE!BW:BW)</f>
        <v>0</v>
      </c>
      <c r="BY198" s="46">
        <f>SUMIF(DRE!$A:$A,'Base CF'!$B198,DRE!BX:BX)</f>
        <v>0</v>
      </c>
      <c r="BZ198" s="46">
        <f>SUMIF(DRE!$A:$A,'Base CF'!$B198,DRE!BY:BY)</f>
        <v>0</v>
      </c>
      <c r="CA198" s="46">
        <f>SUMIF(DRE!$A:$A,'Base CF'!$B198,DRE!BZ:BZ)</f>
        <v>0</v>
      </c>
      <c r="CB198" s="46">
        <f>SUMIF(DRE!$A:$A,'Base CF'!$B198,DRE!CA:CA)</f>
        <v>0</v>
      </c>
      <c r="CC198" s="46">
        <f>SUMIF(DRE!$A:$A,'Base CF'!$B198,DRE!CB:CB)</f>
        <v>0</v>
      </c>
      <c r="CD198" s="46">
        <f>SUMIF(DRE!$A:$A,'Base CF'!$B198,DRE!CC:CC)</f>
        <v>0</v>
      </c>
      <c r="CE198" s="46">
        <f>SUMIF(DRE!$A:$A,'Base CF'!$B198,DRE!CD:CD)</f>
        <v>0</v>
      </c>
      <c r="CF198" s="46">
        <f>SUMIF(DRE!$A:$A,'Base CF'!$B198,DRE!CE:CE)</f>
        <v>0</v>
      </c>
      <c r="CG198" s="46">
        <f>SUMIF(DRE!$A:$A,'Base CF'!$B198,DRE!CF:CF)</f>
        <v>0</v>
      </c>
      <c r="CH198" s="46">
        <f>SUMIF(DRE!$A:$A,'Base CF'!$B198,DRE!CG:CG)</f>
        <v>0</v>
      </c>
      <c r="CI198" s="46">
        <f>SUMIF(DRE!$A:$A,'Base CF'!$B198,DRE!CH:CH)</f>
        <v>0</v>
      </c>
      <c r="CJ198" s="46">
        <f>SUMIF(DRE!$A:$A,'Base CF'!$B198,DRE!CI:CI)</f>
        <v>0</v>
      </c>
      <c r="CK198" s="46">
        <f>SUMIF(DRE!$A:$A,'Base CF'!$B198,DRE!CJ:CJ)</f>
        <v>0</v>
      </c>
      <c r="CL198" s="46">
        <f>SUMIF(DRE!$A:$A,'Base CF'!$B198,DRE!CK:CK)</f>
        <v>0</v>
      </c>
      <c r="CM198" s="46">
        <f>SUMIF(DRE!$A:$A,'Base CF'!$B198,DRE!CL:CL)</f>
        <v>0</v>
      </c>
      <c r="CN198" s="46">
        <f>SUMIF(DRE!$A:$A,'Base CF'!$B198,DRE!CM:CM)</f>
        <v>0</v>
      </c>
      <c r="CO198" s="46">
        <f>SUMIF(DRE!$A:$A,'Base CF'!$B198,DRE!CN:CN)</f>
        <v>0</v>
      </c>
      <c r="CP198" s="46">
        <f>SUMIF(DRE!$A:$A,'Base CF'!$B198,DRE!CO:CO)</f>
        <v>0</v>
      </c>
      <c r="CQ198" s="46">
        <f>SUMIF(DRE!$A:$A,'Base CF'!$B198,DRE!CP:CP)</f>
        <v>0</v>
      </c>
      <c r="CR198" s="46">
        <f>SUMIF(DRE!$A:$A,'Base CF'!$B198,DRE!CQ:CQ)</f>
        <v>0</v>
      </c>
      <c r="CS198" s="46">
        <f>SUMIF(DRE!$A:$A,'Base CF'!$B198,DRE!CR:CR)</f>
        <v>0</v>
      </c>
      <c r="CT198" s="46">
        <f>SUMIF(DRE!$A:$A,'Base CF'!$B198,DRE!CS:CS)</f>
        <v>0</v>
      </c>
      <c r="CU198" s="46">
        <f>SUMIF(DRE!$A:$A,'Base CF'!$B198,DRE!CT:CT)</f>
        <v>0</v>
      </c>
      <c r="CV198" s="46">
        <f>SUMIF(DRE!$A:$A,'Base CF'!$B198,DRE!CU:CU)</f>
        <v>0</v>
      </c>
      <c r="CW198" s="46">
        <f>SUMIF(DRE!$A:$A,'Base CF'!$B198,DRE!CV:CV)</f>
        <v>0</v>
      </c>
      <c r="CX198" s="46">
        <f>SUMIF(DRE!$A:$A,'Base CF'!$B198,DRE!CW:CW)</f>
        <v>0</v>
      </c>
      <c r="CY198" s="46">
        <f>SUMIF(DRE!$A:$A,'Base CF'!$B198,DRE!CX:CX)</f>
        <v>0</v>
      </c>
      <c r="CZ198" s="46">
        <f>SUMIF(DRE!$A:$A,'Base CF'!$B198,DRE!CY:CY)</f>
        <v>0</v>
      </c>
      <c r="DA198" s="46">
        <f>SUMIF(DRE!$A:$A,'Base CF'!$B198,DRE!CZ:CZ)</f>
        <v>0</v>
      </c>
      <c r="DB198" s="46">
        <f>SUMIF(DRE!$A:$A,'Base CF'!$B198,DRE!DA:DA)</f>
        <v>0</v>
      </c>
      <c r="DC198" s="46">
        <f>SUMIF(DRE!$A:$A,'Base CF'!$B198,DRE!DB:DB)</f>
        <v>0</v>
      </c>
      <c r="DD198" s="46">
        <f>SUMIF(DRE!$A:$A,'Base CF'!$B198,DRE!DC:DC)</f>
        <v>0</v>
      </c>
      <c r="DE198" s="46">
        <f>SUMIF(DRE!$A:$A,'Base CF'!$B198,DRE!DD:DD)</f>
        <v>0</v>
      </c>
      <c r="DF198" s="46">
        <f>SUMIF(DRE!$A:$A,'Base CF'!$B198,DRE!DE:DE)</f>
        <v>0</v>
      </c>
    </row>
    <row r="199" spans="2:110" outlineLevel="1">
      <c r="B199" s="37" t="s">
        <v>368</v>
      </c>
      <c r="C199" s="46">
        <f>SUMIF(DRE!$A:$A,'Base CF'!$B199,DRE!B:B)</f>
        <v>0</v>
      </c>
      <c r="D199" s="46">
        <f>SUMIF(DRE!$A:$A,'Base CF'!$B199,DRE!C:C)</f>
        <v>0</v>
      </c>
      <c r="E199" s="46">
        <f>SUMIF(DRE!$A:$A,'Base CF'!$B199,DRE!D:D)</f>
        <v>0</v>
      </c>
      <c r="F199" s="46">
        <f>SUMIF(DRE!$A:$A,'Base CF'!$B199,DRE!E:E)</f>
        <v>0</v>
      </c>
      <c r="G199" s="46">
        <f>SUMIF(DRE!$A:$A,'Base CF'!$B199,DRE!F:F)</f>
        <v>0</v>
      </c>
      <c r="H199" s="46">
        <f>SUMIF(DRE!$A:$A,'Base CF'!$B199,DRE!G:G)</f>
        <v>0</v>
      </c>
      <c r="I199" s="46">
        <f>SUMIF(DRE!$A:$A,'Base CF'!$B199,DRE!H:H)</f>
        <v>0</v>
      </c>
      <c r="J199" s="46">
        <f>SUMIF(DRE!$A:$A,'Base CF'!$B199,DRE!I:I)</f>
        <v>0</v>
      </c>
      <c r="K199" s="46">
        <f>SUMIF(DRE!$A:$A,'Base CF'!$B199,DRE!J:J)</f>
        <v>0</v>
      </c>
      <c r="L199" s="46">
        <f>SUMIF(DRE!$A:$A,'Base CF'!$B199,DRE!K:K)</f>
        <v>0</v>
      </c>
      <c r="M199" s="46">
        <f>SUMIF(DRE!$A:$A,'Base CF'!$B199,DRE!L:L)</f>
        <v>0</v>
      </c>
      <c r="N199" s="46">
        <f>SUMIF(DRE!$A:$A,'Base CF'!$B199,DRE!M:M)</f>
        <v>0</v>
      </c>
      <c r="O199" s="46">
        <f>SUMIF(DRE!$A:$A,'Base CF'!$B199,DRE!N:N)</f>
        <v>0</v>
      </c>
      <c r="P199" s="46">
        <f>SUMIF(DRE!$A:$A,'Base CF'!$B199,DRE!O:O)</f>
        <v>0</v>
      </c>
      <c r="Q199" s="46">
        <f>SUMIF(DRE!$A:$A,'Base CF'!$B199,DRE!P:P)</f>
        <v>0</v>
      </c>
      <c r="R199" s="46">
        <f>SUMIF(DRE!$A:$A,'Base CF'!$B199,DRE!Q:Q)</f>
        <v>0</v>
      </c>
      <c r="S199" s="46">
        <f>SUMIF(DRE!$A:$A,'Base CF'!$B199,DRE!R:R)</f>
        <v>0</v>
      </c>
      <c r="T199" s="46">
        <f>SUMIF(DRE!$A:$A,'Base CF'!$B199,DRE!S:S)</f>
        <v>0</v>
      </c>
      <c r="U199" s="46">
        <f>SUMIF(DRE!$A:$A,'Base CF'!$B199,DRE!T:T)</f>
        <v>0</v>
      </c>
      <c r="V199" s="46">
        <f>SUMIF(DRE!$A:$A,'Base CF'!$B199,DRE!U:U)</f>
        <v>0</v>
      </c>
      <c r="W199" s="46">
        <f>SUMIF(DRE!$A:$A,'Base CF'!$B199,DRE!V:V)</f>
        <v>0</v>
      </c>
      <c r="X199" s="46">
        <f>SUMIF(DRE!$A:$A,'Base CF'!$B199,DRE!W:W)</f>
        <v>0</v>
      </c>
      <c r="Y199" s="46">
        <f>SUMIF(DRE!$A:$A,'Base CF'!$B199,DRE!X:X)</f>
        <v>0</v>
      </c>
      <c r="Z199" s="46">
        <f>SUMIF(DRE!$A:$A,'Base CF'!$B199,DRE!Y:Y)</f>
        <v>0</v>
      </c>
      <c r="AA199" s="46">
        <f>SUMIF(DRE!$A:$A,'Base CF'!$B199,DRE!Z:Z)</f>
        <v>0</v>
      </c>
      <c r="AB199" s="46">
        <f>SUMIF(DRE!$A:$A,'Base CF'!$B199,DRE!AA:AA)</f>
        <v>0</v>
      </c>
      <c r="AC199" s="46">
        <f>SUMIF(DRE!$A:$A,'Base CF'!$B199,DRE!AB:AB)</f>
        <v>0</v>
      </c>
      <c r="AD199" s="46">
        <f>SUMIF(DRE!$A:$A,'Base CF'!$B199,DRE!AC:AC)</f>
        <v>0</v>
      </c>
      <c r="AE199" s="46">
        <f>SUMIF(DRE!$A:$A,'Base CF'!$B199,DRE!AD:AD)</f>
        <v>0</v>
      </c>
      <c r="AF199" s="46">
        <f>SUMIF(DRE!$A:$A,'Base CF'!$B199,DRE!AE:AE)</f>
        <v>0</v>
      </c>
      <c r="AG199" s="46">
        <f>SUMIF(DRE!$A:$A,'Base CF'!$B199,DRE!AF:AF)</f>
        <v>0</v>
      </c>
      <c r="AH199" s="46">
        <f>SUMIF(DRE!$A:$A,'Base CF'!$B199,DRE!AG:AG)</f>
        <v>0</v>
      </c>
      <c r="AI199" s="46">
        <f>SUMIF(DRE!$A:$A,'Base CF'!$B199,DRE!AH:AH)</f>
        <v>0</v>
      </c>
      <c r="AJ199" s="46">
        <f>SUMIF(DRE!$A:$A,'Base CF'!$B199,DRE!AI:AI)</f>
        <v>0</v>
      </c>
      <c r="AK199" s="46">
        <f>SUMIF(DRE!$A:$A,'Base CF'!$B199,DRE!AJ:AJ)</f>
        <v>0</v>
      </c>
      <c r="AL199" s="46">
        <f>SUMIF(DRE!$A:$A,'Base CF'!$B199,DRE!AK:AK)</f>
        <v>0</v>
      </c>
      <c r="AM199" s="46">
        <f>SUMIF(DRE!$A:$A,'Base CF'!$B199,DRE!AL:AL)</f>
        <v>0</v>
      </c>
      <c r="AN199" s="46">
        <f>SUMIF(DRE!$A:$A,'Base CF'!$B199,DRE!AM:AM)</f>
        <v>0</v>
      </c>
      <c r="AO199" s="46">
        <f>SUMIF(DRE!$A:$A,'Base CF'!$B199,DRE!AN:AN)</f>
        <v>0</v>
      </c>
      <c r="AP199" s="46">
        <f>SUMIF(DRE!$A:$A,'Base CF'!$B199,DRE!AO:AO)</f>
        <v>0</v>
      </c>
      <c r="AQ199" s="46">
        <f>SUMIF(DRE!$A:$A,'Base CF'!$B199,DRE!AP:AP)</f>
        <v>0</v>
      </c>
      <c r="AR199" s="46">
        <f>SUMIF(DRE!$A:$A,'Base CF'!$B199,DRE!AQ:AQ)</f>
        <v>0</v>
      </c>
      <c r="AS199" s="46">
        <f>SUMIF(DRE!$A:$A,'Base CF'!$B199,DRE!AR:AR)</f>
        <v>0</v>
      </c>
      <c r="AT199" s="46">
        <f>SUMIF(DRE!$A:$A,'Base CF'!$B199,DRE!AS:AS)</f>
        <v>0</v>
      </c>
      <c r="AU199" s="46">
        <f>SUMIF(DRE!$A:$A,'Base CF'!$B199,DRE!AT:AT)</f>
        <v>0</v>
      </c>
      <c r="AV199" s="46">
        <f>SUMIF(DRE!$A:$A,'Base CF'!$B199,DRE!AU:AU)</f>
        <v>0</v>
      </c>
      <c r="AW199" s="46">
        <f>SUMIF(DRE!$A:$A,'Base CF'!$B199,DRE!AV:AV)</f>
        <v>0</v>
      </c>
      <c r="AX199" s="46">
        <f>SUMIF(DRE!$A:$A,'Base CF'!$B199,DRE!AW:AW)</f>
        <v>0</v>
      </c>
      <c r="AY199" s="46">
        <f>SUMIF(DRE!$A:$A,'Base CF'!$B199,DRE!AX:AX)</f>
        <v>0</v>
      </c>
      <c r="AZ199" s="46">
        <f>SUMIF(DRE!$A:$A,'Base CF'!$B199,DRE!AY:AY)</f>
        <v>0</v>
      </c>
      <c r="BA199" s="46">
        <f>SUMIF(DRE!$A:$A,'Base CF'!$B199,DRE!AZ:AZ)</f>
        <v>0</v>
      </c>
      <c r="BB199" s="46">
        <f>SUMIF(DRE!$A:$A,'Base CF'!$B199,DRE!BA:BA)</f>
        <v>0</v>
      </c>
      <c r="BC199" s="46">
        <f>SUMIF(DRE!$A:$A,'Base CF'!$B199,DRE!BB:BB)</f>
        <v>0</v>
      </c>
      <c r="BD199" s="46">
        <f>SUMIF(DRE!$A:$A,'Base CF'!$B199,DRE!BC:BC)</f>
        <v>0</v>
      </c>
      <c r="BE199" s="46">
        <f>SUMIF(DRE!$A:$A,'Base CF'!$B199,DRE!BD:BD)</f>
        <v>0</v>
      </c>
      <c r="BF199" s="46">
        <f>SUMIF(DRE!$A:$A,'Base CF'!$B199,DRE!BE:BE)</f>
        <v>0</v>
      </c>
      <c r="BG199" s="46">
        <f>SUMIF(DRE!$A:$A,'Base CF'!$B199,DRE!BF:BF)</f>
        <v>0</v>
      </c>
      <c r="BH199" s="46">
        <f>SUMIF(DRE!$A:$A,'Base CF'!$B199,DRE!BG:BG)</f>
        <v>0</v>
      </c>
      <c r="BI199" s="46">
        <f>SUMIF(DRE!$A:$A,'Base CF'!$B199,DRE!BH:BH)</f>
        <v>0</v>
      </c>
      <c r="BJ199" s="46">
        <f>SUMIF(DRE!$A:$A,'Base CF'!$B199,DRE!BI:BI)</f>
        <v>0</v>
      </c>
      <c r="BK199" s="46">
        <f>SUMIF(DRE!$A:$A,'Base CF'!$B199,DRE!BJ:BJ)</f>
        <v>0</v>
      </c>
      <c r="BL199" s="46">
        <f>SUMIF(DRE!$A:$A,'Base CF'!$B199,DRE!BK:BK)</f>
        <v>0</v>
      </c>
      <c r="BM199" s="46">
        <f>SUMIF(DRE!$A:$A,'Base CF'!$B199,DRE!BL:BL)</f>
        <v>0</v>
      </c>
      <c r="BN199" s="46">
        <f>SUMIF(DRE!$A:$A,'Base CF'!$B199,DRE!BM:BM)</f>
        <v>0</v>
      </c>
      <c r="BO199" s="46">
        <f>SUMIF(DRE!$A:$A,'Base CF'!$B199,DRE!BN:BN)</f>
        <v>0</v>
      </c>
      <c r="BP199" s="46">
        <f>SUMIF(DRE!$A:$A,'Base CF'!$B199,DRE!BO:BO)</f>
        <v>0</v>
      </c>
      <c r="BQ199" s="46">
        <f>SUMIF(DRE!$A:$A,'Base CF'!$B199,DRE!BP:BP)</f>
        <v>0</v>
      </c>
      <c r="BR199" s="46">
        <f>SUMIF(DRE!$A:$A,'Base CF'!$B199,DRE!BQ:BQ)</f>
        <v>0</v>
      </c>
      <c r="BS199" s="46">
        <f>SUMIF(DRE!$A:$A,'Base CF'!$B199,DRE!BR:BR)</f>
        <v>0</v>
      </c>
      <c r="BT199" s="46">
        <f>SUMIF(DRE!$A:$A,'Base CF'!$B199,DRE!BS:BS)</f>
        <v>0</v>
      </c>
      <c r="BU199" s="46">
        <f>SUMIF(DRE!$A:$A,'Base CF'!$B199,DRE!BT:BT)</f>
        <v>0</v>
      </c>
      <c r="BV199" s="46">
        <f>SUMIF(DRE!$A:$A,'Base CF'!$B199,DRE!BU:BU)</f>
        <v>0</v>
      </c>
      <c r="BW199" s="46">
        <f>SUMIF(DRE!$A:$A,'Base CF'!$B199,DRE!BV:BV)</f>
        <v>0</v>
      </c>
      <c r="BX199" s="46">
        <f>SUMIF(DRE!$A:$A,'Base CF'!$B199,DRE!BW:BW)</f>
        <v>0</v>
      </c>
      <c r="BY199" s="46">
        <f>SUMIF(DRE!$A:$A,'Base CF'!$B199,DRE!BX:BX)</f>
        <v>0</v>
      </c>
      <c r="BZ199" s="46">
        <f>SUMIF(DRE!$A:$A,'Base CF'!$B199,DRE!BY:BY)</f>
        <v>0</v>
      </c>
      <c r="CA199" s="46">
        <f>SUMIF(DRE!$A:$A,'Base CF'!$B199,DRE!BZ:BZ)</f>
        <v>0</v>
      </c>
      <c r="CB199" s="46">
        <f>SUMIF(DRE!$A:$A,'Base CF'!$B199,DRE!CA:CA)</f>
        <v>0</v>
      </c>
      <c r="CC199" s="46">
        <f>SUMIF(DRE!$A:$A,'Base CF'!$B199,DRE!CB:CB)</f>
        <v>0</v>
      </c>
      <c r="CD199" s="46">
        <f>SUMIF(DRE!$A:$A,'Base CF'!$B199,DRE!CC:CC)</f>
        <v>0</v>
      </c>
      <c r="CE199" s="46">
        <f>SUMIF(DRE!$A:$A,'Base CF'!$B199,DRE!CD:CD)</f>
        <v>0</v>
      </c>
      <c r="CF199" s="46">
        <f>SUMIF(DRE!$A:$A,'Base CF'!$B199,DRE!CE:CE)</f>
        <v>0</v>
      </c>
      <c r="CG199" s="46">
        <f>SUMIF(DRE!$A:$A,'Base CF'!$B199,DRE!CF:CF)</f>
        <v>0</v>
      </c>
      <c r="CH199" s="46">
        <f>SUMIF(DRE!$A:$A,'Base CF'!$B199,DRE!CG:CG)</f>
        <v>0</v>
      </c>
      <c r="CI199" s="46">
        <f>SUMIF(DRE!$A:$A,'Base CF'!$B199,DRE!CH:CH)</f>
        <v>0</v>
      </c>
      <c r="CJ199" s="46">
        <f>SUMIF(DRE!$A:$A,'Base CF'!$B199,DRE!CI:CI)</f>
        <v>0</v>
      </c>
      <c r="CK199" s="46">
        <f>SUMIF(DRE!$A:$A,'Base CF'!$B199,DRE!CJ:CJ)</f>
        <v>0</v>
      </c>
      <c r="CL199" s="46">
        <f>SUMIF(DRE!$A:$A,'Base CF'!$B199,DRE!CK:CK)</f>
        <v>0</v>
      </c>
      <c r="CM199" s="46">
        <f>SUMIF(DRE!$A:$A,'Base CF'!$B199,DRE!CL:CL)</f>
        <v>0</v>
      </c>
      <c r="CN199" s="46">
        <f>SUMIF(DRE!$A:$A,'Base CF'!$B199,DRE!CM:CM)</f>
        <v>0</v>
      </c>
      <c r="CO199" s="46">
        <f>SUMIF(DRE!$A:$A,'Base CF'!$B199,DRE!CN:CN)</f>
        <v>0</v>
      </c>
      <c r="CP199" s="46">
        <f>SUMIF(DRE!$A:$A,'Base CF'!$B199,DRE!CO:CO)</f>
        <v>0</v>
      </c>
      <c r="CQ199" s="46">
        <f>SUMIF(DRE!$A:$A,'Base CF'!$B199,DRE!CP:CP)</f>
        <v>0</v>
      </c>
      <c r="CR199" s="46">
        <f>SUMIF(DRE!$A:$A,'Base CF'!$B199,DRE!CQ:CQ)</f>
        <v>0</v>
      </c>
      <c r="CS199" s="46">
        <f>SUMIF(DRE!$A:$A,'Base CF'!$B199,DRE!CR:CR)</f>
        <v>0</v>
      </c>
      <c r="CT199" s="46">
        <f>SUMIF(DRE!$A:$A,'Base CF'!$B199,DRE!CS:CS)</f>
        <v>0</v>
      </c>
      <c r="CU199" s="46">
        <f>SUMIF(DRE!$A:$A,'Base CF'!$B199,DRE!CT:CT)</f>
        <v>0</v>
      </c>
      <c r="CV199" s="46">
        <f>SUMIF(DRE!$A:$A,'Base CF'!$B199,DRE!CU:CU)</f>
        <v>0</v>
      </c>
      <c r="CW199" s="46">
        <f>SUMIF(DRE!$A:$A,'Base CF'!$B199,DRE!CV:CV)</f>
        <v>0</v>
      </c>
      <c r="CX199" s="46">
        <f>SUMIF(DRE!$A:$A,'Base CF'!$B199,DRE!CW:CW)</f>
        <v>0</v>
      </c>
      <c r="CY199" s="46">
        <f>SUMIF(DRE!$A:$A,'Base CF'!$B199,DRE!CX:CX)</f>
        <v>0</v>
      </c>
      <c r="CZ199" s="46">
        <f>SUMIF(DRE!$A:$A,'Base CF'!$B199,DRE!CY:CY)</f>
        <v>0</v>
      </c>
      <c r="DA199" s="46">
        <f>SUMIF(DRE!$A:$A,'Base CF'!$B199,DRE!CZ:CZ)</f>
        <v>0</v>
      </c>
      <c r="DB199" s="46">
        <f>SUMIF(DRE!$A:$A,'Base CF'!$B199,DRE!DA:DA)</f>
        <v>0</v>
      </c>
      <c r="DC199" s="46">
        <f>SUMIF(DRE!$A:$A,'Base CF'!$B199,DRE!DB:DB)</f>
        <v>0</v>
      </c>
      <c r="DD199" s="46">
        <f>SUMIF(DRE!$A:$A,'Base CF'!$B199,DRE!DC:DC)</f>
        <v>0</v>
      </c>
      <c r="DE199" s="46">
        <f>SUMIF(DRE!$A:$A,'Base CF'!$B199,DRE!DD:DD)</f>
        <v>0</v>
      </c>
      <c r="DF199" s="46">
        <f>SUMIF(DRE!$A:$A,'Base CF'!$B199,DRE!DE:DE)</f>
        <v>0</v>
      </c>
    </row>
    <row r="200" spans="2:110" outlineLevel="1">
      <c r="B200" s="37" t="s">
        <v>321</v>
      </c>
      <c r="C200" s="46">
        <f>SUMIF(DRE!$A:$A,'Base CF'!$B200,DRE!B:B)</f>
        <v>0</v>
      </c>
      <c r="D200" s="46">
        <f>SUMIF(DRE!$A:$A,'Base CF'!$B200,DRE!C:C)</f>
        <v>0</v>
      </c>
      <c r="E200" s="46">
        <f>SUMIF(DRE!$A:$A,'Base CF'!$B200,DRE!D:D)</f>
        <v>0</v>
      </c>
      <c r="F200" s="46">
        <f>SUMIF(DRE!$A:$A,'Base CF'!$B200,DRE!E:E)</f>
        <v>0</v>
      </c>
      <c r="G200" s="46">
        <f>SUMIF(DRE!$A:$A,'Base CF'!$B200,DRE!F:F)</f>
        <v>0</v>
      </c>
      <c r="H200" s="46">
        <f>SUMIF(DRE!$A:$A,'Base CF'!$B200,DRE!G:G)</f>
        <v>0</v>
      </c>
      <c r="I200" s="46">
        <f>SUMIF(DRE!$A:$A,'Base CF'!$B200,DRE!H:H)</f>
        <v>0</v>
      </c>
      <c r="J200" s="46">
        <f>SUMIF(DRE!$A:$A,'Base CF'!$B200,DRE!I:I)</f>
        <v>0</v>
      </c>
      <c r="K200" s="46">
        <f>SUMIF(DRE!$A:$A,'Base CF'!$B200,DRE!J:J)</f>
        <v>0</v>
      </c>
      <c r="L200" s="46">
        <f>SUMIF(DRE!$A:$A,'Base CF'!$B200,DRE!K:K)</f>
        <v>0</v>
      </c>
      <c r="M200" s="46">
        <f>SUMIF(DRE!$A:$A,'Base CF'!$B200,DRE!L:L)</f>
        <v>0</v>
      </c>
      <c r="N200" s="46">
        <f>SUMIF(DRE!$A:$A,'Base CF'!$B200,DRE!M:M)</f>
        <v>0</v>
      </c>
      <c r="O200" s="46">
        <f>SUMIF(DRE!$A:$A,'Base CF'!$B200,DRE!N:N)</f>
        <v>0</v>
      </c>
      <c r="P200" s="46">
        <f>SUMIF(DRE!$A:$A,'Base CF'!$B200,DRE!O:O)</f>
        <v>0</v>
      </c>
      <c r="Q200" s="46">
        <f>SUMIF(DRE!$A:$A,'Base CF'!$B200,DRE!P:P)</f>
        <v>0</v>
      </c>
      <c r="R200" s="46">
        <f>SUMIF(DRE!$A:$A,'Base CF'!$B200,DRE!Q:Q)</f>
        <v>0</v>
      </c>
      <c r="S200" s="46">
        <f>SUMIF(DRE!$A:$A,'Base CF'!$B200,DRE!R:R)</f>
        <v>394189.37</v>
      </c>
      <c r="T200" s="46">
        <f>SUMIF(DRE!$A:$A,'Base CF'!$B200,DRE!S:S)</f>
        <v>45200</v>
      </c>
      <c r="U200" s="46">
        <f>SUMIF(DRE!$A:$A,'Base CF'!$B200,DRE!T:T)</f>
        <v>45200</v>
      </c>
      <c r="V200" s="46">
        <f>SUMIF(DRE!$A:$A,'Base CF'!$B200,DRE!U:U)</f>
        <v>45200</v>
      </c>
      <c r="W200" s="46">
        <f>SUMIF(DRE!$A:$A,'Base CF'!$B200,DRE!V:V)</f>
        <v>45200</v>
      </c>
      <c r="X200" s="46">
        <f>SUMIF(DRE!$A:$A,'Base CF'!$B200,DRE!W:W)</f>
        <v>45200</v>
      </c>
      <c r="Y200" s="46">
        <f>SUMIF(DRE!$A:$A,'Base CF'!$B200,DRE!X:X)</f>
        <v>45200</v>
      </c>
      <c r="Z200" s="46">
        <f>SUMIF(DRE!$A:$A,'Base CF'!$B200,DRE!Y:Y)</f>
        <v>45200</v>
      </c>
      <c r="AA200" s="46">
        <f>SUMIF(DRE!$A:$A,'Base CF'!$B200,DRE!Z:Z)</f>
        <v>45200</v>
      </c>
      <c r="AB200" s="46">
        <f>SUMIF(DRE!$A:$A,'Base CF'!$B200,DRE!AA:AA)</f>
        <v>45200</v>
      </c>
      <c r="AC200" s="46">
        <f>SUMIF(DRE!$A:$A,'Base CF'!$B200,DRE!AB:AB)</f>
        <v>45200</v>
      </c>
      <c r="AD200" s="46">
        <f>SUMIF(DRE!$A:$A,'Base CF'!$B200,DRE!AC:AC)</f>
        <v>45200</v>
      </c>
      <c r="AE200" s="46">
        <f>SUMIF(DRE!$A:$A,'Base CF'!$B200,DRE!AD:AD)</f>
        <v>45200</v>
      </c>
      <c r="AF200" s="46">
        <f>SUMIF(DRE!$A:$A,'Base CF'!$B200,DRE!AE:AE)</f>
        <v>45200</v>
      </c>
      <c r="AG200" s="46">
        <f>SUMIF(DRE!$A:$A,'Base CF'!$B200,DRE!AF:AF)</f>
        <v>45200</v>
      </c>
      <c r="AH200" s="46">
        <f>SUMIF(DRE!$A:$A,'Base CF'!$B200,DRE!AG:AG)</f>
        <v>45200</v>
      </c>
      <c r="AI200" s="46">
        <f>SUMIF(DRE!$A:$A,'Base CF'!$B200,DRE!AH:AH)</f>
        <v>45200</v>
      </c>
      <c r="AJ200" s="46">
        <f>SUMIF(DRE!$A:$A,'Base CF'!$B200,DRE!AI:AI)</f>
        <v>45200</v>
      </c>
      <c r="AK200" s="46">
        <f>SUMIF(DRE!$A:$A,'Base CF'!$B200,DRE!AJ:AJ)</f>
        <v>45200</v>
      </c>
      <c r="AL200" s="46">
        <f>SUMIF(DRE!$A:$A,'Base CF'!$B200,DRE!AK:AK)</f>
        <v>50983.96</v>
      </c>
      <c r="AM200" s="46">
        <f>SUMIF(DRE!$A:$A,'Base CF'!$B200,DRE!AL:AL)</f>
        <v>45200</v>
      </c>
      <c r="AN200" s="46">
        <f>SUMIF(DRE!$A:$A,'Base CF'!$B200,DRE!AM:AM)</f>
        <v>45200</v>
      </c>
      <c r="AO200" s="46">
        <f>SUMIF(DRE!$A:$A,'Base CF'!$B200,DRE!AN:AN)</f>
        <v>45200</v>
      </c>
      <c r="AP200" s="46">
        <f>SUMIF(DRE!$A:$A,'Base CF'!$B200,DRE!AO:AO)</f>
        <v>45200</v>
      </c>
      <c r="AQ200" s="46">
        <f>SUMIF(DRE!$A:$A,'Base CF'!$B200,DRE!AP:AP)</f>
        <v>45200</v>
      </c>
      <c r="AR200" s="46">
        <f>SUMIF(DRE!$A:$A,'Base CF'!$B200,DRE!AQ:AQ)</f>
        <v>45200</v>
      </c>
      <c r="AS200" s="46">
        <f>SUMIF(DRE!$A:$A,'Base CF'!$B200,DRE!AR:AR)</f>
        <v>45200</v>
      </c>
      <c r="AT200" s="46">
        <f>SUMIF(DRE!$A:$A,'Base CF'!$B200,DRE!AS:AS)</f>
        <v>45200</v>
      </c>
      <c r="AU200" s="46">
        <f>SUMIF(DRE!$A:$A,'Base CF'!$B200,DRE!AT:AT)</f>
        <v>45200</v>
      </c>
      <c r="AV200" s="46">
        <f>SUMIF(DRE!$A:$A,'Base CF'!$B200,DRE!AU:AU)</f>
        <v>45200</v>
      </c>
      <c r="AW200" s="46">
        <f>SUMIF(DRE!$A:$A,'Base CF'!$B200,DRE!AV:AV)</f>
        <v>45200</v>
      </c>
      <c r="AX200" s="46">
        <f>SUMIF(DRE!$A:$A,'Base CF'!$B200,DRE!AW:AW)</f>
        <v>45200</v>
      </c>
      <c r="AY200" s="46">
        <f>SUMIF(DRE!$A:$A,'Base CF'!$B200,DRE!AX:AX)</f>
        <v>45200</v>
      </c>
      <c r="AZ200" s="46">
        <f>SUMIF(DRE!$A:$A,'Base CF'!$B200,DRE!AY:AY)</f>
        <v>45200</v>
      </c>
      <c r="BA200" s="46">
        <f>SUMIF(DRE!$A:$A,'Base CF'!$B200,DRE!AZ:AZ)</f>
        <v>45200</v>
      </c>
      <c r="BB200" s="46">
        <f>SUMIF(DRE!$A:$A,'Base CF'!$B200,DRE!BA:BA)</f>
        <v>45200</v>
      </c>
      <c r="BC200" s="46">
        <f>SUMIF(DRE!$A:$A,'Base CF'!$B200,DRE!BB:BB)</f>
        <v>45200</v>
      </c>
      <c r="BD200" s="46">
        <f>SUMIF(DRE!$A:$A,'Base CF'!$B200,DRE!BC:BC)</f>
        <v>45200</v>
      </c>
      <c r="BE200" s="46">
        <f>SUMIF(DRE!$A:$A,'Base CF'!$B200,DRE!BD:BD)</f>
        <v>131678.24</v>
      </c>
      <c r="BF200" s="46">
        <f>SUMIF(DRE!$A:$A,'Base CF'!$B200,DRE!BE:BE)</f>
        <v>88439.12</v>
      </c>
      <c r="BG200" s="46">
        <f>SUMIF(DRE!$A:$A,'Base CF'!$B200,DRE!BF:BF)</f>
        <v>98813.028779999993</v>
      </c>
      <c r="BH200" s="46">
        <f>SUMIF(DRE!$A:$A,'Base CF'!$B200,DRE!BG:BG)</f>
        <v>98813.028779999993</v>
      </c>
      <c r="BI200" s="46">
        <f>SUMIF(DRE!$A:$A,'Base CF'!$B200,DRE!BH:BH)</f>
        <v>98813.028779999993</v>
      </c>
      <c r="BJ200" s="46">
        <f>SUMIF(DRE!$A:$A,'Base CF'!$B200,DRE!BI:BI)</f>
        <v>98813.028779999993</v>
      </c>
      <c r="BK200" s="46">
        <f>SUMIF(DRE!$A:$A,'Base CF'!$B200,DRE!BJ:BJ)</f>
        <v>98813.028779999993</v>
      </c>
      <c r="BL200" s="46">
        <f>SUMIF(DRE!$A:$A,'Base CF'!$B200,DRE!BK:BK)</f>
        <v>98813.028779999993</v>
      </c>
      <c r="BM200" s="46">
        <f>SUMIF(DRE!$A:$A,'Base CF'!$B200,DRE!BL:BL)</f>
        <v>100295.2242</v>
      </c>
      <c r="BN200" s="46">
        <f>SUMIF(DRE!$A:$A,'Base CF'!$B200,DRE!BM:BM)</f>
        <v>100295.2242</v>
      </c>
      <c r="BO200" s="46">
        <f>SUMIF(DRE!$A:$A,'Base CF'!$B200,DRE!BN:BN)</f>
        <v>100295.2242</v>
      </c>
      <c r="BP200" s="46">
        <f>SUMIF(DRE!$A:$A,'Base CF'!$B200,DRE!BO:BO)</f>
        <v>100295.2242</v>
      </c>
      <c r="BQ200" s="46">
        <f>SUMIF(DRE!$A:$A,'Base CF'!$B200,DRE!BP:BP)</f>
        <v>100295.2242</v>
      </c>
      <c r="BR200" s="46">
        <f>SUMIF(DRE!$A:$A,'Base CF'!$B200,DRE!BQ:BQ)</f>
        <v>108489.344</v>
      </c>
      <c r="BS200" s="46">
        <f>SUMIF(DRE!$A:$A,'Base CF'!$B200,DRE!BR:BR)</f>
        <v>108489.344</v>
      </c>
      <c r="BT200" s="46">
        <f>SUMIF(DRE!$A:$A,'Base CF'!$B200,DRE!BS:BS)</f>
        <v>108489.344</v>
      </c>
      <c r="BU200" s="46">
        <f>SUMIF(DRE!$A:$A,'Base CF'!$B200,DRE!BT:BT)</f>
        <v>108489.344</v>
      </c>
      <c r="BV200" s="46">
        <f>SUMIF(DRE!$A:$A,'Base CF'!$B200,DRE!BU:BU)</f>
        <v>108489.344</v>
      </c>
      <c r="BW200" s="46">
        <f>SUMIF(DRE!$A:$A,'Base CF'!$B200,DRE!BV:BV)</f>
        <v>108489.344</v>
      </c>
      <c r="BX200" s="46">
        <f>SUMIF(DRE!$A:$A,'Base CF'!$B200,DRE!BW:BW)</f>
        <v>108489.344</v>
      </c>
      <c r="BY200" s="46">
        <f>SUMIF(DRE!$A:$A,'Base CF'!$B200,DRE!BX:BX)</f>
        <v>108489.344</v>
      </c>
      <c r="BZ200" s="46">
        <f>SUMIF(DRE!$A:$A,'Base CF'!$B200,DRE!BY:BY)</f>
        <v>108489.344</v>
      </c>
      <c r="CA200" s="46">
        <f>SUMIF(DRE!$A:$A,'Base CF'!$B200,DRE!BZ:BZ)</f>
        <v>108489.344</v>
      </c>
      <c r="CB200" s="46">
        <f>SUMIF(DRE!$A:$A,'Base CF'!$B200,DRE!CA:CA)</f>
        <v>108489.344</v>
      </c>
      <c r="CC200" s="46">
        <f>SUMIF(DRE!$A:$A,'Base CF'!$B200,DRE!CB:CB)</f>
        <v>108489.344</v>
      </c>
      <c r="CD200" s="46">
        <f>SUMIF(DRE!$A:$A,'Base CF'!$B200,DRE!CC:CC)</f>
        <v>112796.371</v>
      </c>
      <c r="CE200" s="46">
        <f>SUMIF(DRE!$A:$A,'Base CF'!$B200,DRE!CD:CD)</f>
        <v>112796.371</v>
      </c>
      <c r="CF200" s="46">
        <f>SUMIF(DRE!$A:$A,'Base CF'!$B200,DRE!CE:CE)</f>
        <v>112796.371</v>
      </c>
      <c r="CG200" s="46">
        <f>SUMIF(DRE!$A:$A,'Base CF'!$B200,DRE!CF:CF)</f>
        <v>112796.371</v>
      </c>
      <c r="CH200" s="46">
        <f>SUMIF(DRE!$A:$A,'Base CF'!$B200,DRE!CG:CG)</f>
        <v>112796.371</v>
      </c>
      <c r="CI200" s="46">
        <f>SUMIF(DRE!$A:$A,'Base CF'!$B200,DRE!CH:CH)</f>
        <v>112796.371</v>
      </c>
      <c r="CJ200" s="46">
        <f>SUMIF(DRE!$A:$A,'Base CF'!$B200,DRE!CI:CI)</f>
        <v>112796.371</v>
      </c>
      <c r="CK200" s="46">
        <f>SUMIF(DRE!$A:$A,'Base CF'!$B200,DRE!CJ:CJ)</f>
        <v>112796.371</v>
      </c>
      <c r="CL200" s="46">
        <f>SUMIF(DRE!$A:$A,'Base CF'!$B200,DRE!CK:CK)</f>
        <v>112796.371</v>
      </c>
      <c r="CM200" s="46">
        <f>SUMIF(DRE!$A:$A,'Base CF'!$B200,DRE!CL:CL)</f>
        <v>112796.371</v>
      </c>
      <c r="CN200" s="46">
        <f>SUMIF(DRE!$A:$A,'Base CF'!$B200,DRE!CM:CM)</f>
        <v>112796.371</v>
      </c>
      <c r="CO200" s="46">
        <f>SUMIF(DRE!$A:$A,'Base CF'!$B200,DRE!CN:CN)</f>
        <v>112796.371</v>
      </c>
      <c r="CP200" s="46">
        <f>SUMIF(DRE!$A:$A,'Base CF'!$B200,DRE!CO:CO)</f>
        <v>116958.55710000001</v>
      </c>
      <c r="CQ200" s="46">
        <f>SUMIF(DRE!$A:$A,'Base CF'!$B200,DRE!CP:CP)</f>
        <v>116958.55710000001</v>
      </c>
      <c r="CR200" s="46">
        <f>SUMIF(DRE!$A:$A,'Base CF'!$B200,DRE!CQ:CQ)</f>
        <v>116958.55710000001</v>
      </c>
      <c r="CS200" s="46">
        <f>SUMIF(DRE!$A:$A,'Base CF'!$B200,DRE!CR:CR)</f>
        <v>116958.55710000001</v>
      </c>
      <c r="CT200" s="46">
        <f>SUMIF(DRE!$A:$A,'Base CF'!$B200,DRE!CS:CS)</f>
        <v>116958.55710000001</v>
      </c>
      <c r="CU200" s="46">
        <f>SUMIF(DRE!$A:$A,'Base CF'!$B200,DRE!CT:CT)</f>
        <v>116958.55710000001</v>
      </c>
      <c r="CV200" s="46">
        <f>SUMIF(DRE!$A:$A,'Base CF'!$B200,DRE!CU:CU)</f>
        <v>116958.55710000001</v>
      </c>
      <c r="CW200" s="46">
        <f>SUMIF(DRE!$A:$A,'Base CF'!$B200,DRE!CV:CV)</f>
        <v>116958.55710000001</v>
      </c>
      <c r="CX200" s="46">
        <f>SUMIF(DRE!$A:$A,'Base CF'!$B200,DRE!CW:CW)</f>
        <v>116958.55710000001</v>
      </c>
      <c r="CY200" s="46">
        <f>SUMIF(DRE!$A:$A,'Base CF'!$B200,DRE!CX:CX)</f>
        <v>116958.55710000001</v>
      </c>
      <c r="CZ200" s="46">
        <f>SUMIF(DRE!$A:$A,'Base CF'!$B200,DRE!CY:CY)</f>
        <v>116958.55710000001</v>
      </c>
      <c r="DA200" s="46">
        <f>SUMIF(DRE!$A:$A,'Base CF'!$B200,DRE!CZ:CZ)</f>
        <v>116958.55710000001</v>
      </c>
      <c r="DB200" s="46">
        <f>SUMIF(DRE!$A:$A,'Base CF'!$B200,DRE!DA:DA)</f>
        <v>121063.8024</v>
      </c>
      <c r="DC200" s="46">
        <f>SUMIF(DRE!$A:$A,'Base CF'!$B200,DRE!DB:DB)</f>
        <v>121063.8024</v>
      </c>
      <c r="DD200" s="46">
        <f>SUMIF(DRE!$A:$A,'Base CF'!$B200,DRE!DC:DC)</f>
        <v>121063.8024</v>
      </c>
      <c r="DE200" s="46">
        <f>SUMIF(DRE!$A:$A,'Base CF'!$B200,DRE!DD:DD)</f>
        <v>121063.8024</v>
      </c>
      <c r="DF200" s="46">
        <f>SUMIF(DRE!$A:$A,'Base CF'!$B200,DRE!DE:DE)</f>
        <v>121063.8024</v>
      </c>
    </row>
    <row r="201" spans="2:110" outlineLevel="1">
      <c r="B201" s="37" t="s">
        <v>294</v>
      </c>
      <c r="C201" s="46">
        <f>SUMIF(DRE!$A:$A,'Base CF'!$B201,DRE!B:B)</f>
        <v>0</v>
      </c>
      <c r="D201" s="46">
        <f>SUMIF(DRE!$A:$A,'Base CF'!$B201,DRE!C:C)</f>
        <v>0</v>
      </c>
      <c r="E201" s="46">
        <f>SUMIF(DRE!$A:$A,'Base CF'!$B201,DRE!D:D)</f>
        <v>0</v>
      </c>
      <c r="F201" s="46">
        <f>SUMIF(DRE!$A:$A,'Base CF'!$B201,DRE!E:E)</f>
        <v>0</v>
      </c>
      <c r="G201" s="46">
        <f>SUMIF(DRE!$A:$A,'Base CF'!$B201,DRE!F:F)</f>
        <v>0</v>
      </c>
      <c r="H201" s="46">
        <f>SUMIF(DRE!$A:$A,'Base CF'!$B201,DRE!G:G)</f>
        <v>0</v>
      </c>
      <c r="I201" s="46">
        <f>SUMIF(DRE!$A:$A,'Base CF'!$B201,DRE!H:H)</f>
        <v>0</v>
      </c>
      <c r="J201" s="46">
        <f>SUMIF(DRE!$A:$A,'Base CF'!$B201,DRE!I:I)</f>
        <v>0</v>
      </c>
      <c r="K201" s="46">
        <f>SUMIF(DRE!$A:$A,'Base CF'!$B201,DRE!J:J)</f>
        <v>0</v>
      </c>
      <c r="L201" s="46">
        <f>SUMIF(DRE!$A:$A,'Base CF'!$B201,DRE!K:K)</f>
        <v>0</v>
      </c>
      <c r="M201" s="46">
        <f>SUMIF(DRE!$A:$A,'Base CF'!$B201,DRE!L:L)</f>
        <v>0</v>
      </c>
      <c r="N201" s="46">
        <f>SUMIF(DRE!$A:$A,'Base CF'!$B201,DRE!M:M)</f>
        <v>0</v>
      </c>
      <c r="O201" s="46">
        <f>SUMIF(DRE!$A:$A,'Base CF'!$B201,DRE!N:N)</f>
        <v>0</v>
      </c>
      <c r="P201" s="46">
        <f>SUMIF(DRE!$A:$A,'Base CF'!$B201,DRE!O:O)</f>
        <v>0</v>
      </c>
      <c r="Q201" s="46">
        <f>SUMIF(DRE!$A:$A,'Base CF'!$B201,DRE!P:P)</f>
        <v>0</v>
      </c>
      <c r="R201" s="46">
        <f>SUMIF(DRE!$A:$A,'Base CF'!$B201,DRE!Q:Q)</f>
        <v>0</v>
      </c>
      <c r="S201" s="46">
        <f>SUMIF(DRE!$A:$A,'Base CF'!$B201,DRE!R:R)</f>
        <v>0</v>
      </c>
      <c r="T201" s="46">
        <f>SUMIF(DRE!$A:$A,'Base CF'!$B201,DRE!S:S)</f>
        <v>0</v>
      </c>
      <c r="U201" s="46">
        <f>SUMIF(DRE!$A:$A,'Base CF'!$B201,DRE!T:T)</f>
        <v>0</v>
      </c>
      <c r="V201" s="46">
        <f>SUMIF(DRE!$A:$A,'Base CF'!$B201,DRE!U:U)</f>
        <v>0</v>
      </c>
      <c r="W201" s="46">
        <f>SUMIF(DRE!$A:$A,'Base CF'!$B201,DRE!V:V)</f>
        <v>0</v>
      </c>
      <c r="X201" s="46">
        <f>SUMIF(DRE!$A:$A,'Base CF'!$B201,DRE!W:W)</f>
        <v>0</v>
      </c>
      <c r="Y201" s="46">
        <f>SUMIF(DRE!$A:$A,'Base CF'!$B201,DRE!X:X)</f>
        <v>0</v>
      </c>
      <c r="Z201" s="46">
        <f>SUMIF(DRE!$A:$A,'Base CF'!$B201,DRE!Y:Y)</f>
        <v>0</v>
      </c>
      <c r="AA201" s="46">
        <f>SUMIF(DRE!$A:$A,'Base CF'!$B201,DRE!Z:Z)</f>
        <v>0</v>
      </c>
      <c r="AB201" s="46">
        <f>SUMIF(DRE!$A:$A,'Base CF'!$B201,DRE!AA:AA)</f>
        <v>0</v>
      </c>
      <c r="AC201" s="46">
        <f>SUMIF(DRE!$A:$A,'Base CF'!$B201,DRE!AB:AB)</f>
        <v>0</v>
      </c>
      <c r="AD201" s="46">
        <f>SUMIF(DRE!$A:$A,'Base CF'!$B201,DRE!AC:AC)</f>
        <v>0</v>
      </c>
      <c r="AE201" s="46">
        <f>SUMIF(DRE!$A:$A,'Base CF'!$B201,DRE!AD:AD)</f>
        <v>0</v>
      </c>
      <c r="AF201" s="46">
        <f>SUMIF(DRE!$A:$A,'Base CF'!$B201,DRE!AE:AE)</f>
        <v>0</v>
      </c>
      <c r="AG201" s="46">
        <f>SUMIF(DRE!$A:$A,'Base CF'!$B201,DRE!AF:AF)</f>
        <v>0</v>
      </c>
      <c r="AH201" s="46">
        <f>SUMIF(DRE!$A:$A,'Base CF'!$B201,DRE!AG:AG)</f>
        <v>0</v>
      </c>
      <c r="AI201" s="46">
        <f>SUMIF(DRE!$A:$A,'Base CF'!$B201,DRE!AH:AH)</f>
        <v>0</v>
      </c>
      <c r="AJ201" s="46">
        <f>SUMIF(DRE!$A:$A,'Base CF'!$B201,DRE!AI:AI)</f>
        <v>0</v>
      </c>
      <c r="AK201" s="46">
        <f>SUMIF(DRE!$A:$A,'Base CF'!$B201,DRE!AJ:AJ)</f>
        <v>0</v>
      </c>
      <c r="AL201" s="46">
        <f>SUMIF(DRE!$A:$A,'Base CF'!$B201,DRE!AK:AK)</f>
        <v>0</v>
      </c>
      <c r="AM201" s="46">
        <f>SUMIF(DRE!$A:$A,'Base CF'!$B201,DRE!AL:AL)</f>
        <v>0</v>
      </c>
      <c r="AN201" s="46">
        <f>SUMIF(DRE!$A:$A,'Base CF'!$B201,DRE!AM:AM)</f>
        <v>0</v>
      </c>
      <c r="AO201" s="46">
        <f>SUMIF(DRE!$A:$A,'Base CF'!$B201,DRE!AN:AN)</f>
        <v>0</v>
      </c>
      <c r="AP201" s="46">
        <f>SUMIF(DRE!$A:$A,'Base CF'!$B201,DRE!AO:AO)</f>
        <v>0</v>
      </c>
      <c r="AQ201" s="46">
        <f>SUMIF(DRE!$A:$A,'Base CF'!$B201,DRE!AP:AP)</f>
        <v>0</v>
      </c>
      <c r="AR201" s="46">
        <f>SUMIF(DRE!$A:$A,'Base CF'!$B201,DRE!AQ:AQ)</f>
        <v>0</v>
      </c>
      <c r="AS201" s="46">
        <f>SUMIF(DRE!$A:$A,'Base CF'!$B201,DRE!AR:AR)</f>
        <v>0</v>
      </c>
      <c r="AT201" s="46">
        <f>SUMIF(DRE!$A:$A,'Base CF'!$B201,DRE!AS:AS)</f>
        <v>0</v>
      </c>
      <c r="AU201" s="46">
        <f>SUMIF(DRE!$A:$A,'Base CF'!$B201,DRE!AT:AT)</f>
        <v>0</v>
      </c>
      <c r="AV201" s="46">
        <f>SUMIF(DRE!$A:$A,'Base CF'!$B201,DRE!AU:AU)</f>
        <v>0</v>
      </c>
      <c r="AW201" s="46">
        <f>SUMIF(DRE!$A:$A,'Base CF'!$B201,DRE!AV:AV)</f>
        <v>0</v>
      </c>
      <c r="AX201" s="46">
        <f>SUMIF(DRE!$A:$A,'Base CF'!$B201,DRE!AW:AW)</f>
        <v>0</v>
      </c>
      <c r="AY201" s="46">
        <f>SUMIF(DRE!$A:$A,'Base CF'!$B201,DRE!AX:AX)</f>
        <v>0</v>
      </c>
      <c r="AZ201" s="46">
        <f>SUMIF(DRE!$A:$A,'Base CF'!$B201,DRE!AY:AY)</f>
        <v>0</v>
      </c>
      <c r="BA201" s="46">
        <f>SUMIF(DRE!$A:$A,'Base CF'!$B201,DRE!AZ:AZ)</f>
        <v>0</v>
      </c>
      <c r="BB201" s="46">
        <f>SUMIF(DRE!$A:$A,'Base CF'!$B201,DRE!BA:BA)</f>
        <v>0</v>
      </c>
      <c r="BC201" s="46">
        <f>SUMIF(DRE!$A:$A,'Base CF'!$B201,DRE!BB:BB)</f>
        <v>0</v>
      </c>
      <c r="BD201" s="46">
        <f>SUMIF(DRE!$A:$A,'Base CF'!$B201,DRE!BC:BC)</f>
        <v>0</v>
      </c>
      <c r="BE201" s="46">
        <f>SUMIF(DRE!$A:$A,'Base CF'!$B201,DRE!BD:BD)</f>
        <v>0</v>
      </c>
      <c r="BF201" s="46">
        <f>SUMIF(DRE!$A:$A,'Base CF'!$B201,DRE!BE:BE)</f>
        <v>0</v>
      </c>
      <c r="BG201" s="46">
        <f>SUMIF(DRE!$A:$A,'Base CF'!$B201,DRE!BF:BF)</f>
        <v>0</v>
      </c>
      <c r="BH201" s="46">
        <f>SUMIF(DRE!$A:$A,'Base CF'!$B201,DRE!BG:BG)</f>
        <v>0</v>
      </c>
      <c r="BI201" s="46">
        <f>SUMIF(DRE!$A:$A,'Base CF'!$B201,DRE!BH:BH)</f>
        <v>0</v>
      </c>
      <c r="BJ201" s="46">
        <f>SUMIF(DRE!$A:$A,'Base CF'!$B201,DRE!BI:BI)</f>
        <v>0</v>
      </c>
      <c r="BK201" s="46">
        <f>SUMIF(DRE!$A:$A,'Base CF'!$B201,DRE!BJ:BJ)</f>
        <v>0</v>
      </c>
      <c r="BL201" s="46">
        <f>SUMIF(DRE!$A:$A,'Base CF'!$B201,DRE!BK:BK)</f>
        <v>0</v>
      </c>
      <c r="BM201" s="46">
        <f>SUMIF(DRE!$A:$A,'Base CF'!$B201,DRE!BL:BL)</f>
        <v>0</v>
      </c>
      <c r="BN201" s="46">
        <f>SUMIF(DRE!$A:$A,'Base CF'!$B201,DRE!BM:BM)</f>
        <v>0</v>
      </c>
      <c r="BO201" s="46">
        <f>SUMIF(DRE!$A:$A,'Base CF'!$B201,DRE!BN:BN)</f>
        <v>0</v>
      </c>
      <c r="BP201" s="46">
        <f>SUMIF(DRE!$A:$A,'Base CF'!$B201,DRE!BO:BO)</f>
        <v>0</v>
      </c>
      <c r="BQ201" s="46">
        <f>SUMIF(DRE!$A:$A,'Base CF'!$B201,DRE!BP:BP)</f>
        <v>0</v>
      </c>
      <c r="BR201" s="46">
        <f>SUMIF(DRE!$A:$A,'Base CF'!$B201,DRE!BQ:BQ)</f>
        <v>0</v>
      </c>
      <c r="BS201" s="46">
        <f>SUMIF(DRE!$A:$A,'Base CF'!$B201,DRE!BR:BR)</f>
        <v>0</v>
      </c>
      <c r="BT201" s="46">
        <f>SUMIF(DRE!$A:$A,'Base CF'!$B201,DRE!BS:BS)</f>
        <v>0</v>
      </c>
      <c r="BU201" s="46">
        <f>SUMIF(DRE!$A:$A,'Base CF'!$B201,DRE!BT:BT)</f>
        <v>0</v>
      </c>
      <c r="BV201" s="46">
        <f>SUMIF(DRE!$A:$A,'Base CF'!$B201,DRE!BU:BU)</f>
        <v>0</v>
      </c>
      <c r="BW201" s="46">
        <f>SUMIF(DRE!$A:$A,'Base CF'!$B201,DRE!BV:BV)</f>
        <v>0</v>
      </c>
      <c r="BX201" s="46">
        <f>SUMIF(DRE!$A:$A,'Base CF'!$B201,DRE!BW:BW)</f>
        <v>0</v>
      </c>
      <c r="BY201" s="46">
        <f>SUMIF(DRE!$A:$A,'Base CF'!$B201,DRE!BX:BX)</f>
        <v>0</v>
      </c>
      <c r="BZ201" s="46">
        <f>SUMIF(DRE!$A:$A,'Base CF'!$B201,DRE!BY:BY)</f>
        <v>0</v>
      </c>
      <c r="CA201" s="46">
        <f>SUMIF(DRE!$A:$A,'Base CF'!$B201,DRE!BZ:BZ)</f>
        <v>0</v>
      </c>
      <c r="CB201" s="46">
        <f>SUMIF(DRE!$A:$A,'Base CF'!$B201,DRE!CA:CA)</f>
        <v>0</v>
      </c>
      <c r="CC201" s="46">
        <f>SUMIF(DRE!$A:$A,'Base CF'!$B201,DRE!CB:CB)</f>
        <v>0</v>
      </c>
      <c r="CD201" s="46">
        <f>SUMIF(DRE!$A:$A,'Base CF'!$B201,DRE!CC:CC)</f>
        <v>0</v>
      </c>
      <c r="CE201" s="46">
        <f>SUMIF(DRE!$A:$A,'Base CF'!$B201,DRE!CD:CD)</f>
        <v>0</v>
      </c>
      <c r="CF201" s="46">
        <f>SUMIF(DRE!$A:$A,'Base CF'!$B201,DRE!CE:CE)</f>
        <v>0</v>
      </c>
      <c r="CG201" s="46">
        <f>SUMIF(DRE!$A:$A,'Base CF'!$B201,DRE!CF:CF)</f>
        <v>0</v>
      </c>
      <c r="CH201" s="46">
        <f>SUMIF(DRE!$A:$A,'Base CF'!$B201,DRE!CG:CG)</f>
        <v>0</v>
      </c>
      <c r="CI201" s="46">
        <f>SUMIF(DRE!$A:$A,'Base CF'!$B201,DRE!CH:CH)</f>
        <v>0</v>
      </c>
      <c r="CJ201" s="46">
        <f>SUMIF(DRE!$A:$A,'Base CF'!$B201,DRE!CI:CI)</f>
        <v>0</v>
      </c>
      <c r="CK201" s="46">
        <f>SUMIF(DRE!$A:$A,'Base CF'!$B201,DRE!CJ:CJ)</f>
        <v>0</v>
      </c>
      <c r="CL201" s="46">
        <f>SUMIF(DRE!$A:$A,'Base CF'!$B201,DRE!CK:CK)</f>
        <v>0</v>
      </c>
      <c r="CM201" s="46">
        <f>SUMIF(DRE!$A:$A,'Base CF'!$B201,DRE!CL:CL)</f>
        <v>0</v>
      </c>
      <c r="CN201" s="46">
        <f>SUMIF(DRE!$A:$A,'Base CF'!$B201,DRE!CM:CM)</f>
        <v>0</v>
      </c>
      <c r="CO201" s="46">
        <f>SUMIF(DRE!$A:$A,'Base CF'!$B201,DRE!CN:CN)</f>
        <v>0</v>
      </c>
      <c r="CP201" s="46">
        <f>SUMIF(DRE!$A:$A,'Base CF'!$B201,DRE!CO:CO)</f>
        <v>0</v>
      </c>
      <c r="CQ201" s="46">
        <f>SUMIF(DRE!$A:$A,'Base CF'!$B201,DRE!CP:CP)</f>
        <v>0</v>
      </c>
      <c r="CR201" s="46">
        <f>SUMIF(DRE!$A:$A,'Base CF'!$B201,DRE!CQ:CQ)</f>
        <v>0</v>
      </c>
      <c r="CS201" s="46">
        <f>SUMIF(DRE!$A:$A,'Base CF'!$B201,DRE!CR:CR)</f>
        <v>0</v>
      </c>
      <c r="CT201" s="46">
        <f>SUMIF(DRE!$A:$A,'Base CF'!$B201,DRE!CS:CS)</f>
        <v>0</v>
      </c>
      <c r="CU201" s="46">
        <f>SUMIF(DRE!$A:$A,'Base CF'!$B201,DRE!CT:CT)</f>
        <v>0</v>
      </c>
      <c r="CV201" s="46">
        <f>SUMIF(DRE!$A:$A,'Base CF'!$B201,DRE!CU:CU)</f>
        <v>0</v>
      </c>
      <c r="CW201" s="46">
        <f>SUMIF(DRE!$A:$A,'Base CF'!$B201,DRE!CV:CV)</f>
        <v>0</v>
      </c>
      <c r="CX201" s="46">
        <f>SUMIF(DRE!$A:$A,'Base CF'!$B201,DRE!CW:CW)</f>
        <v>0</v>
      </c>
      <c r="CY201" s="46">
        <f>SUMIF(DRE!$A:$A,'Base CF'!$B201,DRE!CX:CX)</f>
        <v>0</v>
      </c>
      <c r="CZ201" s="46">
        <f>SUMIF(DRE!$A:$A,'Base CF'!$B201,DRE!CY:CY)</f>
        <v>0</v>
      </c>
      <c r="DA201" s="46">
        <f>SUMIF(DRE!$A:$A,'Base CF'!$B201,DRE!CZ:CZ)</f>
        <v>0</v>
      </c>
      <c r="DB201" s="46">
        <f>SUMIF(DRE!$A:$A,'Base CF'!$B201,DRE!DA:DA)</f>
        <v>0</v>
      </c>
      <c r="DC201" s="46">
        <f>SUMIF(DRE!$A:$A,'Base CF'!$B201,DRE!DB:DB)</f>
        <v>0</v>
      </c>
      <c r="DD201" s="46">
        <f>SUMIF(DRE!$A:$A,'Base CF'!$B201,DRE!DC:DC)</f>
        <v>0</v>
      </c>
      <c r="DE201" s="46">
        <f>SUMIF(DRE!$A:$A,'Base CF'!$B201,DRE!DD:DD)</f>
        <v>0</v>
      </c>
      <c r="DF201" s="46">
        <f>SUMIF(DRE!$A:$A,'Base CF'!$B201,DRE!DE:DE)</f>
        <v>0</v>
      </c>
    </row>
    <row r="202" spans="2:110" outlineLevel="1">
      <c r="B202" s="37" t="s">
        <v>301</v>
      </c>
      <c r="C202" s="46">
        <f>SUMIF(DRE!$A:$A,'Base CF'!$B202,DRE!B:B)</f>
        <v>0</v>
      </c>
      <c r="D202" s="46">
        <f>SUMIF(DRE!$A:$A,'Base CF'!$B202,DRE!C:C)</f>
        <v>0</v>
      </c>
      <c r="E202" s="46">
        <f>SUMIF(DRE!$A:$A,'Base CF'!$B202,DRE!D:D)</f>
        <v>0</v>
      </c>
      <c r="F202" s="46">
        <f>SUMIF(DRE!$A:$A,'Base CF'!$B202,DRE!E:E)</f>
        <v>0</v>
      </c>
      <c r="G202" s="46">
        <f>SUMIF(DRE!$A:$A,'Base CF'!$B202,DRE!F:F)</f>
        <v>0</v>
      </c>
      <c r="H202" s="46">
        <f>SUMIF(DRE!$A:$A,'Base CF'!$B202,DRE!G:G)</f>
        <v>0</v>
      </c>
      <c r="I202" s="46">
        <f>SUMIF(DRE!$A:$A,'Base CF'!$B202,DRE!H:H)</f>
        <v>0</v>
      </c>
      <c r="J202" s="46">
        <f>SUMIF(DRE!$A:$A,'Base CF'!$B202,DRE!I:I)</f>
        <v>0</v>
      </c>
      <c r="K202" s="46">
        <f>SUMIF(DRE!$A:$A,'Base CF'!$B202,DRE!J:J)</f>
        <v>0</v>
      </c>
      <c r="L202" s="46">
        <f>SUMIF(DRE!$A:$A,'Base CF'!$B202,DRE!K:K)</f>
        <v>0</v>
      </c>
      <c r="M202" s="46">
        <f>SUMIF(DRE!$A:$A,'Base CF'!$B202,DRE!L:L)</f>
        <v>0</v>
      </c>
      <c r="N202" s="46">
        <f>SUMIF(DRE!$A:$A,'Base CF'!$B202,DRE!M:M)</f>
        <v>0</v>
      </c>
      <c r="O202" s="46">
        <f>SUMIF(DRE!$A:$A,'Base CF'!$B202,DRE!N:N)</f>
        <v>0</v>
      </c>
      <c r="P202" s="46">
        <f>SUMIF(DRE!$A:$A,'Base CF'!$B202,DRE!O:O)</f>
        <v>0</v>
      </c>
      <c r="Q202" s="46">
        <f>SUMIF(DRE!$A:$A,'Base CF'!$B202,DRE!P:P)</f>
        <v>0</v>
      </c>
      <c r="R202" s="46">
        <f>SUMIF(DRE!$A:$A,'Base CF'!$B202,DRE!Q:Q)</f>
        <v>0</v>
      </c>
      <c r="S202" s="46">
        <f>SUMIF(DRE!$A:$A,'Base CF'!$B202,DRE!R:R)</f>
        <v>0</v>
      </c>
      <c r="T202" s="46">
        <f>SUMIF(DRE!$A:$A,'Base CF'!$B202,DRE!S:S)</f>
        <v>0</v>
      </c>
      <c r="U202" s="46">
        <f>SUMIF(DRE!$A:$A,'Base CF'!$B202,DRE!T:T)</f>
        <v>0</v>
      </c>
      <c r="V202" s="46">
        <f>SUMIF(DRE!$A:$A,'Base CF'!$B202,DRE!U:U)</f>
        <v>0</v>
      </c>
      <c r="W202" s="46">
        <f>SUMIF(DRE!$A:$A,'Base CF'!$B202,DRE!V:V)</f>
        <v>0</v>
      </c>
      <c r="X202" s="46">
        <f>SUMIF(DRE!$A:$A,'Base CF'!$B202,DRE!W:W)</f>
        <v>0</v>
      </c>
      <c r="Y202" s="46">
        <f>SUMIF(DRE!$A:$A,'Base CF'!$B202,DRE!X:X)</f>
        <v>0</v>
      </c>
      <c r="Z202" s="46">
        <f>SUMIF(DRE!$A:$A,'Base CF'!$B202,DRE!Y:Y)</f>
        <v>0</v>
      </c>
      <c r="AA202" s="46">
        <f>SUMIF(DRE!$A:$A,'Base CF'!$B202,DRE!Z:Z)</f>
        <v>0</v>
      </c>
      <c r="AB202" s="46">
        <f>SUMIF(DRE!$A:$A,'Base CF'!$B202,DRE!AA:AA)</f>
        <v>0</v>
      </c>
      <c r="AC202" s="46">
        <f>SUMIF(DRE!$A:$A,'Base CF'!$B202,DRE!AB:AB)</f>
        <v>0</v>
      </c>
      <c r="AD202" s="46">
        <f>SUMIF(DRE!$A:$A,'Base CF'!$B202,DRE!AC:AC)</f>
        <v>0</v>
      </c>
      <c r="AE202" s="46">
        <f>SUMIF(DRE!$A:$A,'Base CF'!$B202,DRE!AD:AD)</f>
        <v>0</v>
      </c>
      <c r="AF202" s="46">
        <f>SUMIF(DRE!$A:$A,'Base CF'!$B202,DRE!AE:AE)</f>
        <v>0</v>
      </c>
      <c r="AG202" s="46">
        <f>SUMIF(DRE!$A:$A,'Base CF'!$B202,DRE!AF:AF)</f>
        <v>0</v>
      </c>
      <c r="AH202" s="46">
        <f>SUMIF(DRE!$A:$A,'Base CF'!$B202,DRE!AG:AG)</f>
        <v>0</v>
      </c>
      <c r="AI202" s="46">
        <f>SUMIF(DRE!$A:$A,'Base CF'!$B202,DRE!AH:AH)</f>
        <v>0</v>
      </c>
      <c r="AJ202" s="46">
        <f>SUMIF(DRE!$A:$A,'Base CF'!$B202,DRE!AI:AI)</f>
        <v>0</v>
      </c>
      <c r="AK202" s="46">
        <f>SUMIF(DRE!$A:$A,'Base CF'!$B202,DRE!AJ:AJ)</f>
        <v>0</v>
      </c>
      <c r="AL202" s="46">
        <f>SUMIF(DRE!$A:$A,'Base CF'!$B202,DRE!AK:AK)</f>
        <v>0</v>
      </c>
      <c r="AM202" s="46">
        <f>SUMIF(DRE!$A:$A,'Base CF'!$B202,DRE!AL:AL)</f>
        <v>0</v>
      </c>
      <c r="AN202" s="46">
        <f>SUMIF(DRE!$A:$A,'Base CF'!$B202,DRE!AM:AM)</f>
        <v>0</v>
      </c>
      <c r="AO202" s="46">
        <f>SUMIF(DRE!$A:$A,'Base CF'!$B202,DRE!AN:AN)</f>
        <v>0</v>
      </c>
      <c r="AP202" s="46">
        <f>SUMIF(DRE!$A:$A,'Base CF'!$B202,DRE!AO:AO)</f>
        <v>0</v>
      </c>
      <c r="AQ202" s="46">
        <f>SUMIF(DRE!$A:$A,'Base CF'!$B202,DRE!AP:AP)</f>
        <v>0</v>
      </c>
      <c r="AR202" s="46">
        <f>SUMIF(DRE!$A:$A,'Base CF'!$B202,DRE!AQ:AQ)</f>
        <v>0</v>
      </c>
      <c r="AS202" s="46">
        <f>SUMIF(DRE!$A:$A,'Base CF'!$B202,DRE!AR:AR)</f>
        <v>0</v>
      </c>
      <c r="AT202" s="46">
        <f>SUMIF(DRE!$A:$A,'Base CF'!$B202,DRE!AS:AS)</f>
        <v>0</v>
      </c>
      <c r="AU202" s="46">
        <f>SUMIF(DRE!$A:$A,'Base CF'!$B202,DRE!AT:AT)</f>
        <v>0</v>
      </c>
      <c r="AV202" s="46">
        <f>SUMIF(DRE!$A:$A,'Base CF'!$B202,DRE!AU:AU)</f>
        <v>0</v>
      </c>
      <c r="AW202" s="46">
        <f>SUMIF(DRE!$A:$A,'Base CF'!$B202,DRE!AV:AV)</f>
        <v>0</v>
      </c>
      <c r="AX202" s="46">
        <f>SUMIF(DRE!$A:$A,'Base CF'!$B202,DRE!AW:AW)</f>
        <v>0</v>
      </c>
      <c r="AY202" s="46">
        <f>SUMIF(DRE!$A:$A,'Base CF'!$B202,DRE!AX:AX)</f>
        <v>0</v>
      </c>
      <c r="AZ202" s="46">
        <f>SUMIF(DRE!$A:$A,'Base CF'!$B202,DRE!AY:AY)</f>
        <v>0</v>
      </c>
      <c r="BA202" s="46">
        <f>SUMIF(DRE!$A:$A,'Base CF'!$B202,DRE!AZ:AZ)</f>
        <v>0</v>
      </c>
      <c r="BB202" s="46">
        <f>SUMIF(DRE!$A:$A,'Base CF'!$B202,DRE!BA:BA)</f>
        <v>0</v>
      </c>
      <c r="BC202" s="46">
        <f>SUMIF(DRE!$A:$A,'Base CF'!$B202,DRE!BB:BB)</f>
        <v>0</v>
      </c>
      <c r="BD202" s="46">
        <f>SUMIF(DRE!$A:$A,'Base CF'!$B202,DRE!BC:BC)</f>
        <v>0</v>
      </c>
      <c r="BE202" s="46">
        <f>SUMIF(DRE!$A:$A,'Base CF'!$B202,DRE!BD:BD)</f>
        <v>0</v>
      </c>
      <c r="BF202" s="46">
        <f>SUMIF(DRE!$A:$A,'Base CF'!$B202,DRE!BE:BE)</f>
        <v>0</v>
      </c>
      <c r="BG202" s="46">
        <f>SUMIF(DRE!$A:$A,'Base CF'!$B202,DRE!BF:BF)</f>
        <v>0</v>
      </c>
      <c r="BH202" s="46">
        <f>SUMIF(DRE!$A:$A,'Base CF'!$B202,DRE!BG:BG)</f>
        <v>0</v>
      </c>
      <c r="BI202" s="46">
        <f>SUMIF(DRE!$A:$A,'Base CF'!$B202,DRE!BH:BH)</f>
        <v>0</v>
      </c>
      <c r="BJ202" s="46">
        <f>SUMIF(DRE!$A:$A,'Base CF'!$B202,DRE!BI:BI)</f>
        <v>0</v>
      </c>
      <c r="BK202" s="46">
        <f>SUMIF(DRE!$A:$A,'Base CF'!$B202,DRE!BJ:BJ)</f>
        <v>0</v>
      </c>
      <c r="BL202" s="46">
        <f>SUMIF(DRE!$A:$A,'Base CF'!$B202,DRE!BK:BK)</f>
        <v>0</v>
      </c>
      <c r="BM202" s="46">
        <f>SUMIF(DRE!$A:$A,'Base CF'!$B202,DRE!BL:BL)</f>
        <v>0</v>
      </c>
      <c r="BN202" s="46">
        <f>SUMIF(DRE!$A:$A,'Base CF'!$B202,DRE!BM:BM)</f>
        <v>0</v>
      </c>
      <c r="BO202" s="46">
        <f>SUMIF(DRE!$A:$A,'Base CF'!$B202,DRE!BN:BN)</f>
        <v>0</v>
      </c>
      <c r="BP202" s="46">
        <f>SUMIF(DRE!$A:$A,'Base CF'!$B202,DRE!BO:BO)</f>
        <v>0</v>
      </c>
      <c r="BQ202" s="46">
        <f>SUMIF(DRE!$A:$A,'Base CF'!$B202,DRE!BP:BP)</f>
        <v>0</v>
      </c>
      <c r="BR202" s="46">
        <f>SUMIF(DRE!$A:$A,'Base CF'!$B202,DRE!BQ:BQ)</f>
        <v>0</v>
      </c>
      <c r="BS202" s="46">
        <f>SUMIF(DRE!$A:$A,'Base CF'!$B202,DRE!BR:BR)</f>
        <v>0</v>
      </c>
      <c r="BT202" s="46">
        <f>SUMIF(DRE!$A:$A,'Base CF'!$B202,DRE!BS:BS)</f>
        <v>0</v>
      </c>
      <c r="BU202" s="46">
        <f>SUMIF(DRE!$A:$A,'Base CF'!$B202,DRE!BT:BT)</f>
        <v>0</v>
      </c>
      <c r="BV202" s="46">
        <f>SUMIF(DRE!$A:$A,'Base CF'!$B202,DRE!BU:BU)</f>
        <v>0</v>
      </c>
      <c r="BW202" s="46">
        <f>SUMIF(DRE!$A:$A,'Base CF'!$B202,DRE!BV:BV)</f>
        <v>0</v>
      </c>
      <c r="BX202" s="46">
        <f>SUMIF(DRE!$A:$A,'Base CF'!$B202,DRE!BW:BW)</f>
        <v>0</v>
      </c>
      <c r="BY202" s="46">
        <f>SUMIF(DRE!$A:$A,'Base CF'!$B202,DRE!BX:BX)</f>
        <v>0</v>
      </c>
      <c r="BZ202" s="46">
        <f>SUMIF(DRE!$A:$A,'Base CF'!$B202,DRE!BY:BY)</f>
        <v>0</v>
      </c>
      <c r="CA202" s="46">
        <f>SUMIF(DRE!$A:$A,'Base CF'!$B202,DRE!BZ:BZ)</f>
        <v>0</v>
      </c>
      <c r="CB202" s="46">
        <f>SUMIF(DRE!$A:$A,'Base CF'!$B202,DRE!CA:CA)</f>
        <v>0</v>
      </c>
      <c r="CC202" s="46">
        <f>SUMIF(DRE!$A:$A,'Base CF'!$B202,DRE!CB:CB)</f>
        <v>0</v>
      </c>
      <c r="CD202" s="46">
        <f>SUMIF(DRE!$A:$A,'Base CF'!$B202,DRE!CC:CC)</f>
        <v>0</v>
      </c>
      <c r="CE202" s="46">
        <f>SUMIF(DRE!$A:$A,'Base CF'!$B202,DRE!CD:CD)</f>
        <v>0</v>
      </c>
      <c r="CF202" s="46">
        <f>SUMIF(DRE!$A:$A,'Base CF'!$B202,DRE!CE:CE)</f>
        <v>0</v>
      </c>
      <c r="CG202" s="46">
        <f>SUMIF(DRE!$A:$A,'Base CF'!$B202,DRE!CF:CF)</f>
        <v>0</v>
      </c>
      <c r="CH202" s="46">
        <f>SUMIF(DRE!$A:$A,'Base CF'!$B202,DRE!CG:CG)</f>
        <v>0</v>
      </c>
      <c r="CI202" s="46">
        <f>SUMIF(DRE!$A:$A,'Base CF'!$B202,DRE!CH:CH)</f>
        <v>0</v>
      </c>
      <c r="CJ202" s="46">
        <f>SUMIF(DRE!$A:$A,'Base CF'!$B202,DRE!CI:CI)</f>
        <v>0</v>
      </c>
      <c r="CK202" s="46">
        <f>SUMIF(DRE!$A:$A,'Base CF'!$B202,DRE!CJ:CJ)</f>
        <v>0</v>
      </c>
      <c r="CL202" s="46">
        <f>SUMIF(DRE!$A:$A,'Base CF'!$B202,DRE!CK:CK)</f>
        <v>0</v>
      </c>
      <c r="CM202" s="46">
        <f>SUMIF(DRE!$A:$A,'Base CF'!$B202,DRE!CL:CL)</f>
        <v>0</v>
      </c>
      <c r="CN202" s="46">
        <f>SUMIF(DRE!$A:$A,'Base CF'!$B202,DRE!CM:CM)</f>
        <v>0</v>
      </c>
      <c r="CO202" s="46">
        <f>SUMIF(DRE!$A:$A,'Base CF'!$B202,DRE!CN:CN)</f>
        <v>0</v>
      </c>
      <c r="CP202" s="46">
        <f>SUMIF(DRE!$A:$A,'Base CF'!$B202,DRE!CO:CO)</f>
        <v>0</v>
      </c>
      <c r="CQ202" s="46">
        <f>SUMIF(DRE!$A:$A,'Base CF'!$B202,DRE!CP:CP)</f>
        <v>0</v>
      </c>
      <c r="CR202" s="46">
        <f>SUMIF(DRE!$A:$A,'Base CF'!$B202,DRE!CQ:CQ)</f>
        <v>0</v>
      </c>
      <c r="CS202" s="46">
        <f>SUMIF(DRE!$A:$A,'Base CF'!$B202,DRE!CR:CR)</f>
        <v>0</v>
      </c>
      <c r="CT202" s="46">
        <f>SUMIF(DRE!$A:$A,'Base CF'!$B202,DRE!CS:CS)</f>
        <v>0</v>
      </c>
      <c r="CU202" s="46">
        <f>SUMIF(DRE!$A:$A,'Base CF'!$B202,DRE!CT:CT)</f>
        <v>0</v>
      </c>
      <c r="CV202" s="46">
        <f>SUMIF(DRE!$A:$A,'Base CF'!$B202,DRE!CU:CU)</f>
        <v>0</v>
      </c>
      <c r="CW202" s="46">
        <f>SUMIF(DRE!$A:$A,'Base CF'!$B202,DRE!CV:CV)</f>
        <v>0</v>
      </c>
      <c r="CX202" s="46">
        <f>SUMIF(DRE!$A:$A,'Base CF'!$B202,DRE!CW:CW)</f>
        <v>0</v>
      </c>
      <c r="CY202" s="46">
        <f>SUMIF(DRE!$A:$A,'Base CF'!$B202,DRE!CX:CX)</f>
        <v>0</v>
      </c>
      <c r="CZ202" s="46">
        <f>SUMIF(DRE!$A:$A,'Base CF'!$B202,DRE!CY:CY)</f>
        <v>0</v>
      </c>
      <c r="DA202" s="46">
        <f>SUMIF(DRE!$A:$A,'Base CF'!$B202,DRE!CZ:CZ)</f>
        <v>0</v>
      </c>
      <c r="DB202" s="46">
        <f>SUMIF(DRE!$A:$A,'Base CF'!$B202,DRE!DA:DA)</f>
        <v>0</v>
      </c>
      <c r="DC202" s="46">
        <f>SUMIF(DRE!$A:$A,'Base CF'!$B202,DRE!DB:DB)</f>
        <v>0</v>
      </c>
      <c r="DD202" s="46">
        <f>SUMIF(DRE!$A:$A,'Base CF'!$B202,DRE!DC:DC)</f>
        <v>0</v>
      </c>
      <c r="DE202" s="46">
        <f>SUMIF(DRE!$A:$A,'Base CF'!$B202,DRE!DD:DD)</f>
        <v>0</v>
      </c>
      <c r="DF202" s="46">
        <f>SUMIF(DRE!$A:$A,'Base CF'!$B202,DRE!DE:DE)</f>
        <v>0</v>
      </c>
    </row>
    <row r="203" spans="2:110" s="38" customFormat="1">
      <c r="B203" s="41" t="s">
        <v>642</v>
      </c>
      <c r="C203" s="45">
        <f>SUM(C204:C212)</f>
        <v>0</v>
      </c>
      <c r="D203" s="45">
        <f t="shared" ref="D203:N203" si="226">SUM(D204:D212)</f>
        <v>0</v>
      </c>
      <c r="E203" s="45">
        <f t="shared" si="226"/>
        <v>0</v>
      </c>
      <c r="F203" s="45">
        <f t="shared" si="226"/>
        <v>0</v>
      </c>
      <c r="G203" s="45">
        <f t="shared" si="226"/>
        <v>0</v>
      </c>
      <c r="H203" s="45">
        <f t="shared" si="226"/>
        <v>0</v>
      </c>
      <c r="I203" s="45">
        <f t="shared" si="226"/>
        <v>0</v>
      </c>
      <c r="J203" s="45">
        <f t="shared" si="226"/>
        <v>0</v>
      </c>
      <c r="K203" s="45">
        <f t="shared" si="226"/>
        <v>0</v>
      </c>
      <c r="L203" s="45">
        <f t="shared" si="226"/>
        <v>0</v>
      </c>
      <c r="M203" s="45">
        <f t="shared" si="226"/>
        <v>319042.43500000006</v>
      </c>
      <c r="N203" s="45">
        <f t="shared" si="226"/>
        <v>319042.43500000006</v>
      </c>
      <c r="O203" s="45">
        <f>SUM(O204:O212)</f>
        <v>0</v>
      </c>
      <c r="P203" s="45">
        <f t="shared" ref="P203:Z203" si="227">SUM(P204:P212)</f>
        <v>0</v>
      </c>
      <c r="Q203" s="45">
        <f t="shared" si="227"/>
        <v>0</v>
      </c>
      <c r="R203" s="45">
        <f t="shared" si="227"/>
        <v>0</v>
      </c>
      <c r="S203" s="45">
        <f t="shared" si="227"/>
        <v>0</v>
      </c>
      <c r="T203" s="45">
        <f t="shared" si="227"/>
        <v>0</v>
      </c>
      <c r="U203" s="45">
        <f t="shared" si="227"/>
        <v>0</v>
      </c>
      <c r="V203" s="45">
        <f t="shared" si="227"/>
        <v>0</v>
      </c>
      <c r="W203" s="45">
        <f t="shared" si="227"/>
        <v>0</v>
      </c>
      <c r="X203" s="45">
        <f t="shared" si="227"/>
        <v>0</v>
      </c>
      <c r="Y203" s="45">
        <f t="shared" si="227"/>
        <v>178313.03499999995</v>
      </c>
      <c r="Z203" s="45">
        <f t="shared" si="227"/>
        <v>178313.03499999995</v>
      </c>
      <c r="AA203" s="45">
        <f>SUM(AA204:AA212)</f>
        <v>0</v>
      </c>
      <c r="AB203" s="45">
        <f t="shared" ref="AB203:AL203" si="228">SUM(AB204:AB212)</f>
        <v>0</v>
      </c>
      <c r="AC203" s="45">
        <f t="shared" si="228"/>
        <v>0</v>
      </c>
      <c r="AD203" s="45">
        <f t="shared" si="228"/>
        <v>0</v>
      </c>
      <c r="AE203" s="45">
        <f t="shared" si="228"/>
        <v>0</v>
      </c>
      <c r="AF203" s="45">
        <f t="shared" si="228"/>
        <v>0</v>
      </c>
      <c r="AG203" s="45">
        <f t="shared" si="228"/>
        <v>0</v>
      </c>
      <c r="AH203" s="45">
        <f t="shared" si="228"/>
        <v>0</v>
      </c>
      <c r="AI203" s="45">
        <f t="shared" si="228"/>
        <v>0</v>
      </c>
      <c r="AJ203" s="45">
        <f t="shared" si="228"/>
        <v>0</v>
      </c>
      <c r="AK203" s="45">
        <f t="shared" si="228"/>
        <v>-6863.7549999999683</v>
      </c>
      <c r="AL203" s="45">
        <f t="shared" si="228"/>
        <v>-6863.7549999999683</v>
      </c>
      <c r="AM203" s="45">
        <f>SUM(AM204:AM212)</f>
        <v>0</v>
      </c>
      <c r="AN203" s="45">
        <f t="shared" ref="AN203:AX203" si="229">SUM(AN204:AN212)</f>
        <v>0</v>
      </c>
      <c r="AO203" s="45">
        <f t="shared" si="229"/>
        <v>0</v>
      </c>
      <c r="AP203" s="45">
        <f t="shared" si="229"/>
        <v>0</v>
      </c>
      <c r="AQ203" s="45">
        <f t="shared" si="229"/>
        <v>0</v>
      </c>
      <c r="AR203" s="45">
        <f t="shared" si="229"/>
        <v>0</v>
      </c>
      <c r="AS203" s="45">
        <f t="shared" si="229"/>
        <v>0</v>
      </c>
      <c r="AT203" s="45">
        <f t="shared" si="229"/>
        <v>0</v>
      </c>
      <c r="AU203" s="45">
        <f t="shared" si="229"/>
        <v>0</v>
      </c>
      <c r="AV203" s="45">
        <f t="shared" si="229"/>
        <v>0</v>
      </c>
      <c r="AW203" s="45">
        <f t="shared" si="229"/>
        <v>570845.55500000005</v>
      </c>
      <c r="AX203" s="45">
        <f t="shared" si="229"/>
        <v>570845.55500000005</v>
      </c>
      <c r="AY203" s="45">
        <f>SUM(AY204:AY212)</f>
        <v>0</v>
      </c>
      <c r="AZ203" s="45">
        <f t="shared" ref="AZ203:BJ203" si="230">SUM(AZ204:AZ212)</f>
        <v>0</v>
      </c>
      <c r="BA203" s="45">
        <f t="shared" si="230"/>
        <v>0</v>
      </c>
      <c r="BB203" s="45">
        <f t="shared" si="230"/>
        <v>0</v>
      </c>
      <c r="BC203" s="45">
        <f t="shared" si="230"/>
        <v>0</v>
      </c>
      <c r="BD203" s="45">
        <f t="shared" si="230"/>
        <v>0</v>
      </c>
      <c r="BE203" s="45">
        <f t="shared" si="230"/>
        <v>0</v>
      </c>
      <c r="BF203" s="45">
        <f t="shared" si="230"/>
        <v>0</v>
      </c>
      <c r="BG203" s="45">
        <f t="shared" si="230"/>
        <v>0</v>
      </c>
      <c r="BH203" s="45">
        <f t="shared" si="230"/>
        <v>0</v>
      </c>
      <c r="BI203" s="45">
        <f t="shared" si="230"/>
        <v>405476.16627085005</v>
      </c>
      <c r="BJ203" s="45">
        <f t="shared" si="230"/>
        <v>405476.16627085005</v>
      </c>
      <c r="BK203" s="45">
        <f>SUM(BK204:BK212)</f>
        <v>0</v>
      </c>
      <c r="BL203" s="45">
        <f t="shared" ref="BL203:BV203" si="231">SUM(BL204:BL212)</f>
        <v>0</v>
      </c>
      <c r="BM203" s="45">
        <f t="shared" si="231"/>
        <v>0</v>
      </c>
      <c r="BN203" s="45">
        <f t="shared" si="231"/>
        <v>0</v>
      </c>
      <c r="BO203" s="45">
        <f t="shared" si="231"/>
        <v>0</v>
      </c>
      <c r="BP203" s="45">
        <f t="shared" si="231"/>
        <v>0</v>
      </c>
      <c r="BQ203" s="45">
        <f t="shared" si="231"/>
        <v>0</v>
      </c>
      <c r="BR203" s="45">
        <f t="shared" si="231"/>
        <v>0</v>
      </c>
      <c r="BS203" s="45">
        <f t="shared" si="231"/>
        <v>0</v>
      </c>
      <c r="BT203" s="45">
        <f t="shared" si="231"/>
        <v>0</v>
      </c>
      <c r="BU203" s="45">
        <f t="shared" si="231"/>
        <v>377838.54943405004</v>
      </c>
      <c r="BV203" s="45">
        <f t="shared" si="231"/>
        <v>377838.54943405004</v>
      </c>
      <c r="BW203" s="45">
        <f>SUM(BW204:BW212)</f>
        <v>0</v>
      </c>
      <c r="BX203" s="45">
        <f t="shared" ref="BX203:CH203" si="232">SUM(BX204:BX212)</f>
        <v>0</v>
      </c>
      <c r="BY203" s="45">
        <f t="shared" si="232"/>
        <v>0</v>
      </c>
      <c r="BZ203" s="45">
        <f t="shared" si="232"/>
        <v>0</v>
      </c>
      <c r="CA203" s="45">
        <f t="shared" si="232"/>
        <v>0</v>
      </c>
      <c r="CB203" s="45">
        <f t="shared" si="232"/>
        <v>0</v>
      </c>
      <c r="CC203" s="45">
        <f t="shared" si="232"/>
        <v>0</v>
      </c>
      <c r="CD203" s="45">
        <f t="shared" si="232"/>
        <v>0</v>
      </c>
      <c r="CE203" s="45">
        <f t="shared" si="232"/>
        <v>0</v>
      </c>
      <c r="CF203" s="45">
        <f t="shared" si="232"/>
        <v>0</v>
      </c>
      <c r="CG203" s="45">
        <f t="shared" si="232"/>
        <v>392911.84448630008</v>
      </c>
      <c r="CH203" s="45">
        <f t="shared" si="232"/>
        <v>392911.84448630008</v>
      </c>
      <c r="CI203" s="45">
        <f>SUM(CI204:CI212)</f>
        <v>0</v>
      </c>
      <c r="CJ203" s="45">
        <f t="shared" ref="CJ203:CT203" si="233">SUM(CJ204:CJ212)</f>
        <v>0</v>
      </c>
      <c r="CK203" s="45">
        <f t="shared" si="233"/>
        <v>0</v>
      </c>
      <c r="CL203" s="45">
        <f t="shared" si="233"/>
        <v>0</v>
      </c>
      <c r="CM203" s="45">
        <f t="shared" si="233"/>
        <v>0</v>
      </c>
      <c r="CN203" s="45">
        <f t="shared" si="233"/>
        <v>0</v>
      </c>
      <c r="CO203" s="45">
        <f t="shared" si="233"/>
        <v>0</v>
      </c>
      <c r="CP203" s="45">
        <f t="shared" si="233"/>
        <v>0</v>
      </c>
      <c r="CQ203" s="45">
        <f t="shared" si="233"/>
        <v>0</v>
      </c>
      <c r="CR203" s="45">
        <f t="shared" si="233"/>
        <v>0</v>
      </c>
      <c r="CS203" s="45">
        <f t="shared" si="233"/>
        <v>407410.24046759994</v>
      </c>
      <c r="CT203" s="45">
        <f t="shared" si="233"/>
        <v>407410.24046759994</v>
      </c>
      <c r="CU203" s="45">
        <f>SUM(CU204:CU212)</f>
        <v>0</v>
      </c>
      <c r="CV203" s="45">
        <f t="shared" ref="CV203:DF203" si="234">SUM(CV204:CV212)</f>
        <v>0</v>
      </c>
      <c r="CW203" s="45">
        <f t="shared" si="234"/>
        <v>0</v>
      </c>
      <c r="CX203" s="45">
        <f t="shared" si="234"/>
        <v>0</v>
      </c>
      <c r="CY203" s="45">
        <f t="shared" si="234"/>
        <v>0</v>
      </c>
      <c r="CZ203" s="45">
        <f t="shared" si="234"/>
        <v>0</v>
      </c>
      <c r="DA203" s="45">
        <f t="shared" si="234"/>
        <v>0</v>
      </c>
      <c r="DB203" s="45">
        <f t="shared" si="234"/>
        <v>0</v>
      </c>
      <c r="DC203" s="45">
        <f t="shared" si="234"/>
        <v>0</v>
      </c>
      <c r="DD203" s="45">
        <f t="shared" si="234"/>
        <v>0</v>
      </c>
      <c r="DE203" s="45">
        <f t="shared" si="234"/>
        <v>421710.3281779</v>
      </c>
      <c r="DF203" s="45">
        <f t="shared" si="234"/>
        <v>421710.3281779</v>
      </c>
    </row>
    <row r="204" spans="2:110" outlineLevel="1">
      <c r="B204" s="37" t="s">
        <v>280</v>
      </c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>
        <f>(SUMIF(DRE!$A:$A,'Base CF'!$B204,DRE!B:B)+SUMIF(DRE!$A:$A,'Base CF'!$B204,DRE!C:C)+SUMIF(DRE!$A:$A,'Base CF'!$B204,DRE!D:D)+SUMIF(DRE!$A:$A,'Base CF'!$B204,DRE!E:E)+SUMIF(DRE!$A:$A,'Base CF'!$B204,DRE!F:F)+SUMIF(DRE!$A:$A,'Base CF'!$B204,DRE!G:G)++SUMIF(DRE!$A:$A,'Base CF'!$B204,DRE!H:H)+SUMIF(DRE!$A:$A,'Base CF'!$B204,DRE!I:I)+SUMIF(DRE!$A:$A,'Base CF'!$B204,DRE!J:J)+SUMIF(DRE!$A:$A,'Base CF'!$B204,DRE!K:K)+SUMIF(DRE!$A:$A,'Base CF'!$B204,DRE!L:L)+SUMIF(DRE!$A:$A,'Base CF'!$B204,DRE!M:M))/2</f>
        <v>215847.36500000005</v>
      </c>
      <c r="N204" s="46">
        <f>(SUMIF(DRE!$A:$A,'Base CF'!$B204,DRE!B:B)+SUMIF(DRE!$A:$A,'Base CF'!$B204,DRE!C:C)+SUMIF(DRE!$A:$A,'Base CF'!$B204,DRE!D:D)+SUMIF(DRE!$A:$A,'Base CF'!$B204,DRE!E:E)+SUMIF(DRE!$A:$A,'Base CF'!$B204,DRE!F:F)+SUMIF(DRE!$A:$A,'Base CF'!$B204,DRE!G:G)++SUMIF(DRE!$A:$A,'Base CF'!$B204,DRE!H:H)+SUMIF(DRE!$A:$A,'Base CF'!$B204,DRE!I:I)+SUMIF(DRE!$A:$A,'Base CF'!$B204,DRE!J:J)+SUMIF(DRE!$A:$A,'Base CF'!$B204,DRE!K:K)+SUMIF(DRE!$A:$A,'Base CF'!$B204,DRE!L:L)+SUMIF(DRE!$A:$A,'Base CF'!$B204,DRE!M:M))/2</f>
        <v>215847.36500000005</v>
      </c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>
        <f>(SUMIF(DRE!$A:$A,'Base CF'!$B204,DRE!N:N)+SUMIF(DRE!$A:$A,'Base CF'!$B204,DRE!O:O)+SUMIF(DRE!$A:$A,'Base CF'!$B204,DRE!P:P)+SUMIF(DRE!$A:$A,'Base CF'!$B204,DRE!Q:Q)+SUMIF(DRE!$A:$A,'Base CF'!$B204,DRE!R:R)+SUMIF(DRE!$A:$A,'Base CF'!$B204,DRE!S:S)++SUMIF(DRE!$A:$A,'Base CF'!$B204,DRE!T:T)+SUMIF(DRE!$A:$A,'Base CF'!$B204,DRE!U:U)+SUMIF(DRE!$A:$A,'Base CF'!$B204,DRE!V:V)+SUMIF(DRE!$A:$A,'Base CF'!$B204,DRE!W:W)+SUMIF(DRE!$A:$A,'Base CF'!$B204,DRE!X:X)+SUMIF(DRE!$A:$A,'Base CF'!$B204,DRE!Y:Y))/2</f>
        <v>178265.79499999995</v>
      </c>
      <c r="Z204" s="46">
        <f>(SUMIF(DRE!$A:$A,'Base CF'!$B204,DRE!N:N)+SUMIF(DRE!$A:$A,'Base CF'!$B204,DRE!O:O)+SUMIF(DRE!$A:$A,'Base CF'!$B204,DRE!P:P)+SUMIF(DRE!$A:$A,'Base CF'!$B204,DRE!Q:Q)+SUMIF(DRE!$A:$A,'Base CF'!$B204,DRE!R:R)+SUMIF(DRE!$A:$A,'Base CF'!$B204,DRE!S:S)++SUMIF(DRE!$A:$A,'Base CF'!$B204,DRE!T:T)+SUMIF(DRE!$A:$A,'Base CF'!$B204,DRE!U:U)+SUMIF(DRE!$A:$A,'Base CF'!$B204,DRE!V:V)+SUMIF(DRE!$A:$A,'Base CF'!$B204,DRE!W:W)+SUMIF(DRE!$A:$A,'Base CF'!$B204,DRE!X:X)+SUMIF(DRE!$A:$A,'Base CF'!$B204,DRE!Y:Y))/2</f>
        <v>178265.79499999995</v>
      </c>
      <c r="AA204" s="46"/>
      <c r="AB204" s="46"/>
      <c r="AC204" s="46"/>
      <c r="AD204" s="46"/>
      <c r="AE204" s="46"/>
      <c r="AF204" s="46"/>
      <c r="AG204" s="46"/>
      <c r="AH204" s="46"/>
      <c r="AI204" s="46"/>
      <c r="AJ204" s="46"/>
      <c r="AK204" s="46">
        <f>(SUMIF(DRE!$A:$A,'Base CF'!$B204,DRE!Z:Z)+SUMIF(DRE!$A:$A,'Base CF'!$B204,DRE!AA:AA)+SUMIF(DRE!$A:$A,'Base CF'!$B204,DRE!AB:AB)+SUMIF(DRE!$A:$A,'Base CF'!$B204,DRE!AC:AC)+SUMIF(DRE!$A:$A,'Base CF'!$B204,DRE!AD:AD)+SUMIF(DRE!$A:$A,'Base CF'!$B204,DRE!AE:AE)++SUMIF(DRE!$A:$A,'Base CF'!$B204,DRE!AF:AF)+SUMIF(DRE!$A:$A,'Base CF'!$B204,DRE!AG:AG)+SUMIF(DRE!$A:$A,'Base CF'!$B204,DRE!AH:AH)+SUMIF(DRE!$A:$A,'Base CF'!$B204,DRE!AI:AI)+SUMIF(DRE!$A:$A,'Base CF'!$B204,DRE!AJ:AJ)+SUMIF(DRE!$A:$A,'Base CF'!$B204,DRE!AK:AK))/2</f>
        <v>61737.620000000024</v>
      </c>
      <c r="AL204" s="46">
        <f>(SUMIF(DRE!$A:$A,'Base CF'!$B204,DRE!Z:Z)+SUMIF(DRE!$A:$A,'Base CF'!$B204,DRE!AA:AA)+SUMIF(DRE!$A:$A,'Base CF'!$B204,DRE!AB:AB)+SUMIF(DRE!$A:$A,'Base CF'!$B204,DRE!AC:AC)+SUMIF(DRE!$A:$A,'Base CF'!$B204,DRE!AD:AD)+SUMIF(DRE!$A:$A,'Base CF'!$B204,DRE!AE:AE)++SUMIF(DRE!$A:$A,'Base CF'!$B204,DRE!AF:AF)+SUMIF(DRE!$A:$A,'Base CF'!$B204,DRE!AG:AG)+SUMIF(DRE!$A:$A,'Base CF'!$B204,DRE!AH:AH)+SUMIF(DRE!$A:$A,'Base CF'!$B204,DRE!AI:AI)+SUMIF(DRE!$A:$A,'Base CF'!$B204,DRE!AJ:AJ)+SUMIF(DRE!$A:$A,'Base CF'!$B204,DRE!AK:AK))/2</f>
        <v>61737.620000000024</v>
      </c>
      <c r="AM204" s="46"/>
      <c r="AN204" s="46"/>
      <c r="AO204" s="46"/>
      <c r="AP204" s="46"/>
      <c r="AQ204" s="46"/>
      <c r="AR204" s="46"/>
      <c r="AS204" s="46"/>
      <c r="AT204" s="46"/>
      <c r="AU204" s="46"/>
      <c r="AV204" s="46"/>
      <c r="AW204" s="46">
        <f>(SUMIF(DRE!$A:$A,'Base CF'!$B204,DRE!AL:AL)+SUMIF(DRE!$A:$A,'Base CF'!$B204,DRE!AM:AM)+SUMIF(DRE!$A:$A,'Base CF'!$B204,DRE!AN:AN)+SUMIF(DRE!$A:$A,'Base CF'!$B204,DRE!AO:AO)+SUMIF(DRE!$A:$A,'Base CF'!$B204,DRE!AP:AP)+SUMIF(DRE!$A:$A,'Base CF'!$B204,DRE!AQ:AQ)++SUMIF(DRE!$A:$A,'Base CF'!$B204,DRE!AR:AR)+SUMIF(DRE!$A:$A,'Base CF'!$B204,DRE!AS:AS)+SUMIF(DRE!$A:$A,'Base CF'!$B204,DRE!AT:AT)+SUMIF(DRE!$A:$A,'Base CF'!$B204,DRE!AU:AU)+SUMIF(DRE!$A:$A,'Base CF'!$B204,DRE!AV:AV)+SUMIF(DRE!$A:$A,'Base CF'!$B204,DRE!AW:AW))/2</f>
        <v>489872.54500000004</v>
      </c>
      <c r="AX204" s="46">
        <f>(SUMIF(DRE!$A:$A,'Base CF'!$B204,DRE!AL:AL)+SUMIF(DRE!$A:$A,'Base CF'!$B204,DRE!AM:AM)+SUMIF(DRE!$A:$A,'Base CF'!$B204,DRE!AN:AN)+SUMIF(DRE!$A:$A,'Base CF'!$B204,DRE!AO:AO)+SUMIF(DRE!$A:$A,'Base CF'!$B204,DRE!AP:AP)+SUMIF(DRE!$A:$A,'Base CF'!$B204,DRE!AQ:AQ)++SUMIF(DRE!$A:$A,'Base CF'!$B204,DRE!AR:AR)+SUMIF(DRE!$A:$A,'Base CF'!$B204,DRE!AS:AS)+SUMIF(DRE!$A:$A,'Base CF'!$B204,DRE!AT:AT)+SUMIF(DRE!$A:$A,'Base CF'!$B204,DRE!AU:AU)+SUMIF(DRE!$A:$A,'Base CF'!$B204,DRE!AV:AV)+SUMIF(DRE!$A:$A,'Base CF'!$B204,DRE!AW:AW))/2</f>
        <v>489872.54500000004</v>
      </c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>
        <f>(SUMIF(DRE!$A:$A,'Base CF'!$B204,DRE!AX:AX)+SUMIF(DRE!$A:$A,'Base CF'!$B204,DRE!AY:AY)+SUMIF(DRE!$A:$A,'Base CF'!$B204,DRE!AZ:AZ)+SUMIF(DRE!$A:$A,'Base CF'!$B204,DRE!BA:BA)+SUMIF(DRE!$A:$A,'Base CF'!$B204,DRE!BB:BB)+SUMIF(DRE!$A:$A,'Base CF'!$B204,DRE!BC:BC)++SUMIF(DRE!$A:$A,'Base CF'!$B204,DRE!BD:BD)+SUMIF(DRE!$A:$A,'Base CF'!$B204,DRE!BE:BE)+SUMIF(DRE!$A:$A,'Base CF'!$B204,DRE!BF:BF)+SUMIF(DRE!$A:$A,'Base CF'!$B204,DRE!BG:BG)+SUMIF(DRE!$A:$A,'Base CF'!$B204,DRE!BH:BH)+SUMIF(DRE!$A:$A,'Base CF'!$B204,DRE!BI:BI))/2</f>
        <v>300530.22553370002</v>
      </c>
      <c r="BJ204" s="46">
        <f>(SUMIF(DRE!$A:$A,'Base CF'!$B204,DRE!AX:AX)+SUMIF(DRE!$A:$A,'Base CF'!$B204,DRE!AY:AY)+SUMIF(DRE!$A:$A,'Base CF'!$B204,DRE!AZ:AZ)+SUMIF(DRE!$A:$A,'Base CF'!$B204,DRE!BA:BA)+SUMIF(DRE!$A:$A,'Base CF'!$B204,DRE!BB:BB)+SUMIF(DRE!$A:$A,'Base CF'!$B204,DRE!BC:BC)++SUMIF(DRE!$A:$A,'Base CF'!$B204,DRE!BD:BD)+SUMIF(DRE!$A:$A,'Base CF'!$B204,DRE!BE:BE)+SUMIF(DRE!$A:$A,'Base CF'!$B204,DRE!BF:BF)+SUMIF(DRE!$A:$A,'Base CF'!$B204,DRE!BG:BG)+SUMIF(DRE!$A:$A,'Base CF'!$B204,DRE!BH:BH)+SUMIF(DRE!$A:$A,'Base CF'!$B204,DRE!BI:BI))/2</f>
        <v>300530.22553370002</v>
      </c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>
        <f>(SUMIF(DRE!$A:$A,'Base CF'!$B204,DRE!BJ:BJ)+SUMIF(DRE!$A:$A,'Base CF'!$B204,DRE!BK:BK)+SUMIF(DRE!$A:$A,'Base CF'!$B204,DRE!BL:BL)+SUMIF(DRE!$A:$A,'Base CF'!$B204,DRE!BM:BM)+SUMIF(DRE!$A:$A,'Base CF'!$B204,DRE!BN:BN)+SUMIF(DRE!$A:$A,'Base CF'!$B204,DRE!BO:BO)++SUMIF(DRE!$A:$A,'Base CF'!$B204,DRE!BP:BP)+SUMIF(DRE!$A:$A,'Base CF'!$B204,DRE!BQ:BQ)+SUMIF(DRE!$A:$A,'Base CF'!$B204,DRE!BR:BR)+SUMIF(DRE!$A:$A,'Base CF'!$B204,DRE!BS:BS)+SUMIF(DRE!$A:$A,'Base CF'!$B204,DRE!BT:BT)+SUMIF(DRE!$A:$A,'Base CF'!$B204,DRE!BU:BU))/2</f>
        <v>279292.79956030002</v>
      </c>
      <c r="BV204" s="46">
        <f>(SUMIF(DRE!$A:$A,'Base CF'!$B204,DRE!BJ:BJ)+SUMIF(DRE!$A:$A,'Base CF'!$B204,DRE!BK:BK)+SUMIF(DRE!$A:$A,'Base CF'!$B204,DRE!BL:BL)+SUMIF(DRE!$A:$A,'Base CF'!$B204,DRE!BM:BM)+SUMIF(DRE!$A:$A,'Base CF'!$B204,DRE!BN:BN)+SUMIF(DRE!$A:$A,'Base CF'!$B204,DRE!BO:BO)++SUMIF(DRE!$A:$A,'Base CF'!$B204,DRE!BP:BP)+SUMIF(DRE!$A:$A,'Base CF'!$B204,DRE!BQ:BQ)+SUMIF(DRE!$A:$A,'Base CF'!$B204,DRE!BR:BR)+SUMIF(DRE!$A:$A,'Base CF'!$B204,DRE!BS:BS)+SUMIF(DRE!$A:$A,'Base CF'!$B204,DRE!BT:BT)+SUMIF(DRE!$A:$A,'Base CF'!$B204,DRE!BU:BU))/2</f>
        <v>279292.79956030002</v>
      </c>
      <c r="BW204" s="46"/>
      <c r="BX204" s="46"/>
      <c r="BY204" s="46"/>
      <c r="BZ204" s="46"/>
      <c r="CA204" s="46"/>
      <c r="CB204" s="46"/>
      <c r="CC204" s="46"/>
      <c r="CD204" s="46"/>
      <c r="CE204" s="46"/>
      <c r="CF204" s="46"/>
      <c r="CG204" s="46">
        <f>(SUMIF(DRE!$A:$A,'Base CF'!$B204,DRE!BV:BV)+SUMIF(DRE!$A:$A,'Base CF'!$B204,DRE!BW:BW)+SUMIF(DRE!$A:$A,'Base CF'!$B204,DRE!BX:BX)+SUMIF(DRE!$A:$A,'Base CF'!$B204,DRE!BY:BY)+SUMIF(DRE!$A:$A,'Base CF'!$B204,DRE!BZ:BZ)+SUMIF(DRE!$A:$A,'Base CF'!$B204,DRE!CA:CA)++SUMIF(DRE!$A:$A,'Base CF'!$B204,DRE!CB:CB)+SUMIF(DRE!$A:$A,'Base CF'!$B204,DRE!CC:CC)+SUMIF(DRE!$A:$A,'Base CF'!$B204,DRE!CD:CD)+SUMIF(DRE!$A:$A,'Base CF'!$B204,DRE!CE:CE)+SUMIF(DRE!$A:$A,'Base CF'!$B204,DRE!CF:CF)+SUMIF(DRE!$A:$A,'Base CF'!$B204,DRE!CG:CG))/2</f>
        <v>290434.73127780005</v>
      </c>
      <c r="CH204" s="46">
        <f>(SUMIF(DRE!$A:$A,'Base CF'!$B204,DRE!BV:BV)+SUMIF(DRE!$A:$A,'Base CF'!$B204,DRE!BW:BW)+SUMIF(DRE!$A:$A,'Base CF'!$B204,DRE!BX:BX)+SUMIF(DRE!$A:$A,'Base CF'!$B204,DRE!BY:BY)+SUMIF(DRE!$A:$A,'Base CF'!$B204,DRE!BZ:BZ)+SUMIF(DRE!$A:$A,'Base CF'!$B204,DRE!CA:CA)++SUMIF(DRE!$A:$A,'Base CF'!$B204,DRE!CB:CB)+SUMIF(DRE!$A:$A,'Base CF'!$B204,DRE!CC:CC)+SUMIF(DRE!$A:$A,'Base CF'!$B204,DRE!CD:CD)+SUMIF(DRE!$A:$A,'Base CF'!$B204,DRE!CE:CE)+SUMIF(DRE!$A:$A,'Base CF'!$B204,DRE!CF:CF)+SUMIF(DRE!$A:$A,'Base CF'!$B204,DRE!CG:CG))/2</f>
        <v>290434.73127780005</v>
      </c>
      <c r="CI204" s="46"/>
      <c r="CJ204" s="46"/>
      <c r="CK204" s="46"/>
      <c r="CL204" s="46"/>
      <c r="CM204" s="46"/>
      <c r="CN204" s="46"/>
      <c r="CO204" s="46"/>
      <c r="CP204" s="46"/>
      <c r="CQ204" s="46"/>
      <c r="CR204" s="46"/>
      <c r="CS204" s="46">
        <f>(SUMIF(DRE!$A:$A,'Base CF'!$B204,DRE!CH:CH)+SUMIF(DRE!$A:$A,'Base CF'!$B204,DRE!CI:CI)+SUMIF(DRE!$A:$A,'Base CF'!$B204,DRE!CJ:CJ)+SUMIF(DRE!$A:$A,'Base CF'!$B204,DRE!CK:CK)+SUMIF(DRE!$A:$A,'Base CF'!$B204,DRE!CL:CL)+SUMIF(DRE!$A:$A,'Base CF'!$B204,DRE!CM:CM)++SUMIF(DRE!$A:$A,'Base CF'!$B204,DRE!CN:CN)+SUMIF(DRE!$A:$A,'Base CF'!$B204,DRE!CO:CO)+SUMIF(DRE!$A:$A,'Base CF'!$B204,DRE!CP:CP)+SUMIF(DRE!$A:$A,'Base CF'!$B204,DRE!CQ:CQ)+SUMIF(DRE!$A:$A,'Base CF'!$B204,DRE!CR:CR)+SUMIF(DRE!$A:$A,'Base CF'!$B204,DRE!CS:CS))/2</f>
        <v>301151.77987144998</v>
      </c>
      <c r="CT204" s="46">
        <f>(SUMIF(DRE!$A:$A,'Base CF'!$B204,DRE!CH:CH)+SUMIF(DRE!$A:$A,'Base CF'!$B204,DRE!CI:CI)+SUMIF(DRE!$A:$A,'Base CF'!$B204,DRE!CJ:CJ)+SUMIF(DRE!$A:$A,'Base CF'!$B204,DRE!CK:CK)+SUMIF(DRE!$A:$A,'Base CF'!$B204,DRE!CL:CL)+SUMIF(DRE!$A:$A,'Base CF'!$B204,DRE!CM:CM)++SUMIF(DRE!$A:$A,'Base CF'!$B204,DRE!CN:CN)+SUMIF(DRE!$A:$A,'Base CF'!$B204,DRE!CO:CO)+SUMIF(DRE!$A:$A,'Base CF'!$B204,DRE!CP:CP)+SUMIF(DRE!$A:$A,'Base CF'!$B204,DRE!CQ:CQ)+SUMIF(DRE!$A:$A,'Base CF'!$B204,DRE!CR:CR)+SUMIF(DRE!$A:$A,'Base CF'!$B204,DRE!CS:CS))/2</f>
        <v>301151.77987144998</v>
      </c>
      <c r="CU204" s="46"/>
      <c r="CV204" s="46"/>
      <c r="CW204" s="46"/>
      <c r="CX204" s="46"/>
      <c r="CY204" s="46"/>
      <c r="CZ204" s="46"/>
      <c r="DA204" s="46"/>
      <c r="DB204" s="46"/>
      <c r="DC204" s="46"/>
      <c r="DD204" s="46"/>
      <c r="DE204" s="46">
        <f>(SUMIF(DRE!$A:$A,'Base CF'!$B204,DRE!CT:CT)+SUMIF(DRE!$A:$A,'Base CF'!$B204,DRE!CU:CU)+SUMIF(DRE!$A:$A,'Base CF'!$B204,DRE!CV:CV)+SUMIF(DRE!$A:$A,'Base CF'!$B204,DRE!CW:CW)+SUMIF(DRE!$A:$A,'Base CF'!$B204,DRE!CX:CX)+SUMIF(DRE!$A:$A,'Base CF'!$B204,DRE!CY:CY)++SUMIF(DRE!$A:$A,'Base CF'!$B204,DRE!CZ:CZ)+SUMIF(DRE!$A:$A,'Base CF'!$B204,DRE!DA:DA)+SUMIF(DRE!$A:$A,'Base CF'!$B204,DRE!DB:DB)+SUMIF(DRE!$A:$A,'Base CF'!$B204,DRE!DC:DC)+SUMIF(DRE!$A:$A,'Base CF'!$B204,DRE!DD:DD)+SUMIF(DRE!$A:$A,'Base CF'!$B204,DRE!DE:DE))/2</f>
        <v>311722.20357944997</v>
      </c>
      <c r="DF204" s="46">
        <f>(SUMIF(DRE!$A:$A,'Base CF'!$B204,DRE!CT:CT)+SUMIF(DRE!$A:$A,'Base CF'!$B204,DRE!CU:CU)+SUMIF(DRE!$A:$A,'Base CF'!$B204,DRE!CV:CV)+SUMIF(DRE!$A:$A,'Base CF'!$B204,DRE!CW:CW)+SUMIF(DRE!$A:$A,'Base CF'!$B204,DRE!CX:CX)+SUMIF(DRE!$A:$A,'Base CF'!$B204,DRE!CY:CY)++SUMIF(DRE!$A:$A,'Base CF'!$B204,DRE!CZ:CZ)+SUMIF(DRE!$A:$A,'Base CF'!$B204,DRE!DA:DA)+SUMIF(DRE!$A:$A,'Base CF'!$B204,DRE!DB:DB)+SUMIF(DRE!$A:$A,'Base CF'!$B204,DRE!DC:DC)+SUMIF(DRE!$A:$A,'Base CF'!$B204,DRE!DD:DD)+SUMIF(DRE!$A:$A,'Base CF'!$B204,DRE!DE:DE))/2</f>
        <v>311722.20357944997</v>
      </c>
    </row>
    <row r="205" spans="2:110" outlineLevel="1">
      <c r="B205" s="37" t="s">
        <v>347</v>
      </c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>
        <f>(SUMIF(DRE!$A:$A,'Base CF'!$B205,DRE!B:B)+SUMIF(DRE!$A:$A,'Base CF'!$B205,DRE!C:C)+SUMIF(DRE!$A:$A,'Base CF'!$B205,DRE!D:D)+SUMIF(DRE!$A:$A,'Base CF'!$B205,DRE!E:E)+SUMIF(DRE!$A:$A,'Base CF'!$B205,DRE!F:F)+SUMIF(DRE!$A:$A,'Base CF'!$B205,DRE!G:G)++SUMIF(DRE!$A:$A,'Base CF'!$B205,DRE!H:H)+SUMIF(DRE!$A:$A,'Base CF'!$B205,DRE!I:I)+SUMIF(DRE!$A:$A,'Base CF'!$B205,DRE!J:J)+SUMIF(DRE!$A:$A,'Base CF'!$B205,DRE!K:K)+SUMIF(DRE!$A:$A,'Base CF'!$B205,DRE!L:L)+SUMIF(DRE!$A:$A,'Base CF'!$B205,DRE!M:M))/2</f>
        <v>0</v>
      </c>
      <c r="N205" s="46">
        <f>(SUMIF(DRE!$A:$A,'Base CF'!$B205,DRE!B:B)+SUMIF(DRE!$A:$A,'Base CF'!$B205,DRE!C:C)+SUMIF(DRE!$A:$A,'Base CF'!$B205,DRE!D:D)+SUMIF(DRE!$A:$A,'Base CF'!$B205,DRE!E:E)+SUMIF(DRE!$A:$A,'Base CF'!$B205,DRE!F:F)+SUMIF(DRE!$A:$A,'Base CF'!$B205,DRE!G:G)++SUMIF(DRE!$A:$A,'Base CF'!$B205,DRE!H:H)+SUMIF(DRE!$A:$A,'Base CF'!$B205,DRE!I:I)+SUMIF(DRE!$A:$A,'Base CF'!$B205,DRE!J:J)+SUMIF(DRE!$A:$A,'Base CF'!$B205,DRE!K:K)+SUMIF(DRE!$A:$A,'Base CF'!$B205,DRE!L:L)+SUMIF(DRE!$A:$A,'Base CF'!$B205,DRE!M:M))/2</f>
        <v>0</v>
      </c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>
        <f>(SUMIF(DRE!$A:$A,'Base CF'!$B205,DRE!N:N)+SUMIF(DRE!$A:$A,'Base CF'!$B205,DRE!O:O)+SUMIF(DRE!$A:$A,'Base CF'!$B205,DRE!P:P)+SUMIF(DRE!$A:$A,'Base CF'!$B205,DRE!Q:Q)+SUMIF(DRE!$A:$A,'Base CF'!$B205,DRE!R:R)+SUMIF(DRE!$A:$A,'Base CF'!$B205,DRE!S:S)++SUMIF(DRE!$A:$A,'Base CF'!$B205,DRE!T:T)+SUMIF(DRE!$A:$A,'Base CF'!$B205,DRE!U:U)+SUMIF(DRE!$A:$A,'Base CF'!$B205,DRE!V:V)+SUMIF(DRE!$A:$A,'Base CF'!$B205,DRE!W:W)+SUMIF(DRE!$A:$A,'Base CF'!$B205,DRE!X:X)+SUMIF(DRE!$A:$A,'Base CF'!$B205,DRE!Y:Y))/2</f>
        <v>0</v>
      </c>
      <c r="Z205" s="46">
        <f>(SUMIF(DRE!$A:$A,'Base CF'!$B205,DRE!N:N)+SUMIF(DRE!$A:$A,'Base CF'!$B205,DRE!O:O)+SUMIF(DRE!$A:$A,'Base CF'!$B205,DRE!P:P)+SUMIF(DRE!$A:$A,'Base CF'!$B205,DRE!Q:Q)+SUMIF(DRE!$A:$A,'Base CF'!$B205,DRE!R:R)+SUMIF(DRE!$A:$A,'Base CF'!$B205,DRE!S:S)++SUMIF(DRE!$A:$A,'Base CF'!$B205,DRE!T:T)+SUMIF(DRE!$A:$A,'Base CF'!$B205,DRE!U:U)+SUMIF(DRE!$A:$A,'Base CF'!$B205,DRE!V:V)+SUMIF(DRE!$A:$A,'Base CF'!$B205,DRE!W:W)+SUMIF(DRE!$A:$A,'Base CF'!$B205,DRE!X:X)+SUMIF(DRE!$A:$A,'Base CF'!$B205,DRE!Y:Y))/2</f>
        <v>0</v>
      </c>
      <c r="AA205" s="46"/>
      <c r="AB205" s="46"/>
      <c r="AC205" s="46"/>
      <c r="AD205" s="46"/>
      <c r="AE205" s="46"/>
      <c r="AF205" s="46"/>
      <c r="AG205" s="46"/>
      <c r="AH205" s="46"/>
      <c r="AI205" s="46"/>
      <c r="AJ205" s="46"/>
      <c r="AK205" s="46">
        <f>(SUMIF(DRE!$A:$A,'Base CF'!$B205,DRE!Z:Z)+SUMIF(DRE!$A:$A,'Base CF'!$B205,DRE!AA:AA)+SUMIF(DRE!$A:$A,'Base CF'!$B205,DRE!AB:AB)+SUMIF(DRE!$A:$A,'Base CF'!$B205,DRE!AC:AC)+SUMIF(DRE!$A:$A,'Base CF'!$B205,DRE!AD:AD)+SUMIF(DRE!$A:$A,'Base CF'!$B205,DRE!AE:AE)++SUMIF(DRE!$A:$A,'Base CF'!$B205,DRE!AF:AF)+SUMIF(DRE!$A:$A,'Base CF'!$B205,DRE!AG:AG)+SUMIF(DRE!$A:$A,'Base CF'!$B205,DRE!AH:AH)+SUMIF(DRE!$A:$A,'Base CF'!$B205,DRE!AI:AI)+SUMIF(DRE!$A:$A,'Base CF'!$B205,DRE!AJ:AJ)+SUMIF(DRE!$A:$A,'Base CF'!$B205,DRE!AK:AK))/2</f>
        <v>0</v>
      </c>
      <c r="AL205" s="46">
        <f>(SUMIF(DRE!$A:$A,'Base CF'!$B205,DRE!Z:Z)+SUMIF(DRE!$A:$A,'Base CF'!$B205,DRE!AA:AA)+SUMIF(DRE!$A:$A,'Base CF'!$B205,DRE!AB:AB)+SUMIF(DRE!$A:$A,'Base CF'!$B205,DRE!AC:AC)+SUMIF(DRE!$A:$A,'Base CF'!$B205,DRE!AD:AD)+SUMIF(DRE!$A:$A,'Base CF'!$B205,DRE!AE:AE)++SUMIF(DRE!$A:$A,'Base CF'!$B205,DRE!AF:AF)+SUMIF(DRE!$A:$A,'Base CF'!$B205,DRE!AG:AG)+SUMIF(DRE!$A:$A,'Base CF'!$B205,DRE!AH:AH)+SUMIF(DRE!$A:$A,'Base CF'!$B205,DRE!AI:AI)+SUMIF(DRE!$A:$A,'Base CF'!$B205,DRE!AJ:AJ)+SUMIF(DRE!$A:$A,'Base CF'!$B205,DRE!AK:AK))/2</f>
        <v>0</v>
      </c>
      <c r="AM205" s="46"/>
      <c r="AN205" s="46"/>
      <c r="AO205" s="46"/>
      <c r="AP205" s="46"/>
      <c r="AQ205" s="46"/>
      <c r="AR205" s="46"/>
      <c r="AS205" s="46"/>
      <c r="AT205" s="46"/>
      <c r="AU205" s="46"/>
      <c r="AV205" s="46"/>
      <c r="AW205" s="46">
        <f>(SUMIF(DRE!$A:$A,'Base CF'!$B205,DRE!AL:AL)+SUMIF(DRE!$A:$A,'Base CF'!$B205,DRE!AM:AM)+SUMIF(DRE!$A:$A,'Base CF'!$B205,DRE!AN:AN)+SUMIF(DRE!$A:$A,'Base CF'!$B205,DRE!AO:AO)+SUMIF(DRE!$A:$A,'Base CF'!$B205,DRE!AP:AP)+SUMIF(DRE!$A:$A,'Base CF'!$B205,DRE!AQ:AQ)++SUMIF(DRE!$A:$A,'Base CF'!$B205,DRE!AR:AR)+SUMIF(DRE!$A:$A,'Base CF'!$B205,DRE!AS:AS)+SUMIF(DRE!$A:$A,'Base CF'!$B205,DRE!AT:AT)+SUMIF(DRE!$A:$A,'Base CF'!$B205,DRE!AU:AU)+SUMIF(DRE!$A:$A,'Base CF'!$B205,DRE!AV:AV)+SUMIF(DRE!$A:$A,'Base CF'!$B205,DRE!AW:AW))/2</f>
        <v>0</v>
      </c>
      <c r="AX205" s="46">
        <f>(SUMIF(DRE!$A:$A,'Base CF'!$B205,DRE!AL:AL)+SUMIF(DRE!$A:$A,'Base CF'!$B205,DRE!AM:AM)+SUMIF(DRE!$A:$A,'Base CF'!$B205,DRE!AN:AN)+SUMIF(DRE!$A:$A,'Base CF'!$B205,DRE!AO:AO)+SUMIF(DRE!$A:$A,'Base CF'!$B205,DRE!AP:AP)+SUMIF(DRE!$A:$A,'Base CF'!$B205,DRE!AQ:AQ)++SUMIF(DRE!$A:$A,'Base CF'!$B205,DRE!AR:AR)+SUMIF(DRE!$A:$A,'Base CF'!$B205,DRE!AS:AS)+SUMIF(DRE!$A:$A,'Base CF'!$B205,DRE!AT:AT)+SUMIF(DRE!$A:$A,'Base CF'!$B205,DRE!AU:AU)+SUMIF(DRE!$A:$A,'Base CF'!$B205,DRE!AV:AV)+SUMIF(DRE!$A:$A,'Base CF'!$B205,DRE!AW:AW))/2</f>
        <v>0</v>
      </c>
      <c r="AY205" s="46"/>
      <c r="AZ205" s="46"/>
      <c r="BA205" s="46"/>
      <c r="BB205" s="46"/>
      <c r="BC205" s="46"/>
      <c r="BD205" s="46"/>
      <c r="BE205" s="46"/>
      <c r="BF205" s="46"/>
      <c r="BG205" s="46"/>
      <c r="BH205" s="46"/>
      <c r="BI205" s="46">
        <f>(SUMIF(DRE!$A:$A,'Base CF'!$B205,DRE!AX:AX)+SUMIF(DRE!$A:$A,'Base CF'!$B205,DRE!AY:AY)+SUMIF(DRE!$A:$A,'Base CF'!$B205,DRE!AZ:AZ)+SUMIF(DRE!$A:$A,'Base CF'!$B205,DRE!BA:BA)+SUMIF(DRE!$A:$A,'Base CF'!$B205,DRE!BB:BB)+SUMIF(DRE!$A:$A,'Base CF'!$B205,DRE!BC:BC)++SUMIF(DRE!$A:$A,'Base CF'!$B205,DRE!BD:BD)+SUMIF(DRE!$A:$A,'Base CF'!$B205,DRE!BE:BE)+SUMIF(DRE!$A:$A,'Base CF'!$B205,DRE!BF:BF)+SUMIF(DRE!$A:$A,'Base CF'!$B205,DRE!BG:BG)+SUMIF(DRE!$A:$A,'Base CF'!$B205,DRE!BH:BH)+SUMIF(DRE!$A:$A,'Base CF'!$B205,DRE!BI:BI))/2</f>
        <v>0</v>
      </c>
      <c r="BJ205" s="46">
        <f>(SUMIF(DRE!$A:$A,'Base CF'!$B205,DRE!AX:AX)+SUMIF(DRE!$A:$A,'Base CF'!$B205,DRE!AY:AY)+SUMIF(DRE!$A:$A,'Base CF'!$B205,DRE!AZ:AZ)+SUMIF(DRE!$A:$A,'Base CF'!$B205,DRE!BA:BA)+SUMIF(DRE!$A:$A,'Base CF'!$B205,DRE!BB:BB)+SUMIF(DRE!$A:$A,'Base CF'!$B205,DRE!BC:BC)++SUMIF(DRE!$A:$A,'Base CF'!$B205,DRE!BD:BD)+SUMIF(DRE!$A:$A,'Base CF'!$B205,DRE!BE:BE)+SUMIF(DRE!$A:$A,'Base CF'!$B205,DRE!BF:BF)+SUMIF(DRE!$A:$A,'Base CF'!$B205,DRE!BG:BG)+SUMIF(DRE!$A:$A,'Base CF'!$B205,DRE!BH:BH)+SUMIF(DRE!$A:$A,'Base CF'!$B205,DRE!BI:BI))/2</f>
        <v>0</v>
      </c>
      <c r="BK205" s="46"/>
      <c r="BL205" s="46"/>
      <c r="BM205" s="46"/>
      <c r="BN205" s="46"/>
      <c r="BO205" s="46"/>
      <c r="BP205" s="46"/>
      <c r="BQ205" s="46"/>
      <c r="BR205" s="46"/>
      <c r="BS205" s="46"/>
      <c r="BT205" s="46"/>
      <c r="BU205" s="46">
        <f>(SUMIF(DRE!$A:$A,'Base CF'!$B205,DRE!BJ:BJ)+SUMIF(DRE!$A:$A,'Base CF'!$B205,DRE!BK:BK)+SUMIF(DRE!$A:$A,'Base CF'!$B205,DRE!BL:BL)+SUMIF(DRE!$A:$A,'Base CF'!$B205,DRE!BM:BM)+SUMIF(DRE!$A:$A,'Base CF'!$B205,DRE!BN:BN)+SUMIF(DRE!$A:$A,'Base CF'!$B205,DRE!BO:BO)++SUMIF(DRE!$A:$A,'Base CF'!$B205,DRE!BP:BP)+SUMIF(DRE!$A:$A,'Base CF'!$B205,DRE!BQ:BQ)+SUMIF(DRE!$A:$A,'Base CF'!$B205,DRE!BR:BR)+SUMIF(DRE!$A:$A,'Base CF'!$B205,DRE!BS:BS)+SUMIF(DRE!$A:$A,'Base CF'!$B205,DRE!BT:BT)+SUMIF(DRE!$A:$A,'Base CF'!$B205,DRE!BU:BU))/2</f>
        <v>0</v>
      </c>
      <c r="BV205" s="46">
        <f>(SUMIF(DRE!$A:$A,'Base CF'!$B205,DRE!BJ:BJ)+SUMIF(DRE!$A:$A,'Base CF'!$B205,DRE!BK:BK)+SUMIF(DRE!$A:$A,'Base CF'!$B205,DRE!BL:BL)+SUMIF(DRE!$A:$A,'Base CF'!$B205,DRE!BM:BM)+SUMIF(DRE!$A:$A,'Base CF'!$B205,DRE!BN:BN)+SUMIF(DRE!$A:$A,'Base CF'!$B205,DRE!BO:BO)++SUMIF(DRE!$A:$A,'Base CF'!$B205,DRE!BP:BP)+SUMIF(DRE!$A:$A,'Base CF'!$B205,DRE!BQ:BQ)+SUMIF(DRE!$A:$A,'Base CF'!$B205,DRE!BR:BR)+SUMIF(DRE!$A:$A,'Base CF'!$B205,DRE!BS:BS)+SUMIF(DRE!$A:$A,'Base CF'!$B205,DRE!BT:BT)+SUMIF(DRE!$A:$A,'Base CF'!$B205,DRE!BU:BU))/2</f>
        <v>0</v>
      </c>
      <c r="BW205" s="46"/>
      <c r="BX205" s="46"/>
      <c r="BY205" s="46"/>
      <c r="BZ205" s="46"/>
      <c r="CA205" s="46"/>
      <c r="CB205" s="46"/>
      <c r="CC205" s="46"/>
      <c r="CD205" s="46"/>
      <c r="CE205" s="46"/>
      <c r="CF205" s="46"/>
      <c r="CG205" s="46">
        <f>(SUMIF(DRE!$A:$A,'Base CF'!$B205,DRE!BV:BV)+SUMIF(DRE!$A:$A,'Base CF'!$B205,DRE!BW:BW)+SUMIF(DRE!$A:$A,'Base CF'!$B205,DRE!BX:BX)+SUMIF(DRE!$A:$A,'Base CF'!$B205,DRE!BY:BY)+SUMIF(DRE!$A:$A,'Base CF'!$B205,DRE!BZ:BZ)+SUMIF(DRE!$A:$A,'Base CF'!$B205,DRE!CA:CA)++SUMIF(DRE!$A:$A,'Base CF'!$B205,DRE!CB:CB)+SUMIF(DRE!$A:$A,'Base CF'!$B205,DRE!CC:CC)+SUMIF(DRE!$A:$A,'Base CF'!$B205,DRE!CD:CD)+SUMIF(DRE!$A:$A,'Base CF'!$B205,DRE!CE:CE)+SUMIF(DRE!$A:$A,'Base CF'!$B205,DRE!CF:CF)+SUMIF(DRE!$A:$A,'Base CF'!$B205,DRE!CG:CG))/2</f>
        <v>0</v>
      </c>
      <c r="CH205" s="46">
        <f>(SUMIF(DRE!$A:$A,'Base CF'!$B205,DRE!BV:BV)+SUMIF(DRE!$A:$A,'Base CF'!$B205,DRE!BW:BW)+SUMIF(DRE!$A:$A,'Base CF'!$B205,DRE!BX:BX)+SUMIF(DRE!$A:$A,'Base CF'!$B205,DRE!BY:BY)+SUMIF(DRE!$A:$A,'Base CF'!$B205,DRE!BZ:BZ)+SUMIF(DRE!$A:$A,'Base CF'!$B205,DRE!CA:CA)++SUMIF(DRE!$A:$A,'Base CF'!$B205,DRE!CB:CB)+SUMIF(DRE!$A:$A,'Base CF'!$B205,DRE!CC:CC)+SUMIF(DRE!$A:$A,'Base CF'!$B205,DRE!CD:CD)+SUMIF(DRE!$A:$A,'Base CF'!$B205,DRE!CE:CE)+SUMIF(DRE!$A:$A,'Base CF'!$B205,DRE!CF:CF)+SUMIF(DRE!$A:$A,'Base CF'!$B205,DRE!CG:CG))/2</f>
        <v>0</v>
      </c>
      <c r="CI205" s="46"/>
      <c r="CJ205" s="46"/>
      <c r="CK205" s="46"/>
      <c r="CL205" s="46"/>
      <c r="CM205" s="46"/>
      <c r="CN205" s="46"/>
      <c r="CO205" s="46"/>
      <c r="CP205" s="46"/>
      <c r="CQ205" s="46"/>
      <c r="CR205" s="46"/>
      <c r="CS205" s="46">
        <f>(SUMIF(DRE!$A:$A,'Base CF'!$B205,DRE!CH:CH)+SUMIF(DRE!$A:$A,'Base CF'!$B205,DRE!CI:CI)+SUMIF(DRE!$A:$A,'Base CF'!$B205,DRE!CJ:CJ)+SUMIF(DRE!$A:$A,'Base CF'!$B205,DRE!CK:CK)+SUMIF(DRE!$A:$A,'Base CF'!$B205,DRE!CL:CL)+SUMIF(DRE!$A:$A,'Base CF'!$B205,DRE!CM:CM)++SUMIF(DRE!$A:$A,'Base CF'!$B205,DRE!CN:CN)+SUMIF(DRE!$A:$A,'Base CF'!$B205,DRE!CO:CO)+SUMIF(DRE!$A:$A,'Base CF'!$B205,DRE!CP:CP)+SUMIF(DRE!$A:$A,'Base CF'!$B205,DRE!CQ:CQ)+SUMIF(DRE!$A:$A,'Base CF'!$B205,DRE!CR:CR)+SUMIF(DRE!$A:$A,'Base CF'!$B205,DRE!CS:CS))/2</f>
        <v>0</v>
      </c>
      <c r="CT205" s="46">
        <f>(SUMIF(DRE!$A:$A,'Base CF'!$B205,DRE!CH:CH)+SUMIF(DRE!$A:$A,'Base CF'!$B205,DRE!CI:CI)+SUMIF(DRE!$A:$A,'Base CF'!$B205,DRE!CJ:CJ)+SUMIF(DRE!$A:$A,'Base CF'!$B205,DRE!CK:CK)+SUMIF(DRE!$A:$A,'Base CF'!$B205,DRE!CL:CL)+SUMIF(DRE!$A:$A,'Base CF'!$B205,DRE!CM:CM)++SUMIF(DRE!$A:$A,'Base CF'!$B205,DRE!CN:CN)+SUMIF(DRE!$A:$A,'Base CF'!$B205,DRE!CO:CO)+SUMIF(DRE!$A:$A,'Base CF'!$B205,DRE!CP:CP)+SUMIF(DRE!$A:$A,'Base CF'!$B205,DRE!CQ:CQ)+SUMIF(DRE!$A:$A,'Base CF'!$B205,DRE!CR:CR)+SUMIF(DRE!$A:$A,'Base CF'!$B205,DRE!CS:CS))/2</f>
        <v>0</v>
      </c>
      <c r="CU205" s="46"/>
      <c r="CV205" s="46"/>
      <c r="CW205" s="46"/>
      <c r="CX205" s="46"/>
      <c r="CY205" s="46"/>
      <c r="CZ205" s="46"/>
      <c r="DA205" s="46"/>
      <c r="DB205" s="46"/>
      <c r="DC205" s="46"/>
      <c r="DD205" s="46"/>
      <c r="DE205" s="46">
        <f>(SUMIF(DRE!$A:$A,'Base CF'!$B205,DRE!CT:CT)+SUMIF(DRE!$A:$A,'Base CF'!$B205,DRE!CU:CU)+SUMIF(DRE!$A:$A,'Base CF'!$B205,DRE!CV:CV)+SUMIF(DRE!$A:$A,'Base CF'!$B205,DRE!CW:CW)+SUMIF(DRE!$A:$A,'Base CF'!$B205,DRE!CX:CX)+SUMIF(DRE!$A:$A,'Base CF'!$B205,DRE!CY:CY)++SUMIF(DRE!$A:$A,'Base CF'!$B205,DRE!CZ:CZ)+SUMIF(DRE!$A:$A,'Base CF'!$B205,DRE!DA:DA)+SUMIF(DRE!$A:$A,'Base CF'!$B205,DRE!DB:DB)+SUMIF(DRE!$A:$A,'Base CF'!$B205,DRE!DC:DC)+SUMIF(DRE!$A:$A,'Base CF'!$B205,DRE!DD:DD)+SUMIF(DRE!$A:$A,'Base CF'!$B205,DRE!DE:DE))/2</f>
        <v>0</v>
      </c>
      <c r="DF205" s="46">
        <f>(SUMIF(DRE!$A:$A,'Base CF'!$B205,DRE!CT:CT)+SUMIF(DRE!$A:$A,'Base CF'!$B205,DRE!CU:CU)+SUMIF(DRE!$A:$A,'Base CF'!$B205,DRE!CV:CV)+SUMIF(DRE!$A:$A,'Base CF'!$B205,DRE!CW:CW)+SUMIF(DRE!$A:$A,'Base CF'!$B205,DRE!CX:CX)+SUMIF(DRE!$A:$A,'Base CF'!$B205,DRE!CY:CY)++SUMIF(DRE!$A:$A,'Base CF'!$B205,DRE!CZ:CZ)+SUMIF(DRE!$A:$A,'Base CF'!$B205,DRE!DA:DA)+SUMIF(DRE!$A:$A,'Base CF'!$B205,DRE!DB:DB)+SUMIF(DRE!$A:$A,'Base CF'!$B205,DRE!DC:DC)+SUMIF(DRE!$A:$A,'Base CF'!$B205,DRE!DD:DD)+SUMIF(DRE!$A:$A,'Base CF'!$B205,DRE!DE:DE))/2</f>
        <v>0</v>
      </c>
    </row>
    <row r="206" spans="2:110" outlineLevel="1">
      <c r="B206" s="37" t="s">
        <v>309</v>
      </c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>
        <f>(SUMIF(DRE!$A:$A,'Base CF'!$B206,DRE!B:B)+SUMIF(DRE!$A:$A,'Base CF'!$B206,DRE!C:C)+SUMIF(DRE!$A:$A,'Base CF'!$B206,DRE!D:D)+SUMIF(DRE!$A:$A,'Base CF'!$B206,DRE!E:E)+SUMIF(DRE!$A:$A,'Base CF'!$B206,DRE!F:F)+SUMIF(DRE!$A:$A,'Base CF'!$B206,DRE!G:G)++SUMIF(DRE!$A:$A,'Base CF'!$B206,DRE!H:H)+SUMIF(DRE!$A:$A,'Base CF'!$B206,DRE!I:I)+SUMIF(DRE!$A:$A,'Base CF'!$B206,DRE!J:J)+SUMIF(DRE!$A:$A,'Base CF'!$B206,DRE!K:K)+SUMIF(DRE!$A:$A,'Base CF'!$B206,DRE!L:L)+SUMIF(DRE!$A:$A,'Base CF'!$B206,DRE!M:M))/2</f>
        <v>88660.565000000002</v>
      </c>
      <c r="N206" s="46">
        <f>(SUMIF(DRE!$A:$A,'Base CF'!$B206,DRE!B:B)+SUMIF(DRE!$A:$A,'Base CF'!$B206,DRE!C:C)+SUMIF(DRE!$A:$A,'Base CF'!$B206,DRE!D:D)+SUMIF(DRE!$A:$A,'Base CF'!$B206,DRE!E:E)+SUMIF(DRE!$A:$A,'Base CF'!$B206,DRE!F:F)+SUMIF(DRE!$A:$A,'Base CF'!$B206,DRE!G:G)++SUMIF(DRE!$A:$A,'Base CF'!$B206,DRE!H:H)+SUMIF(DRE!$A:$A,'Base CF'!$B206,DRE!I:I)+SUMIF(DRE!$A:$A,'Base CF'!$B206,DRE!J:J)+SUMIF(DRE!$A:$A,'Base CF'!$B206,DRE!K:K)+SUMIF(DRE!$A:$A,'Base CF'!$B206,DRE!L:L)+SUMIF(DRE!$A:$A,'Base CF'!$B206,DRE!M:M))/2</f>
        <v>88660.565000000002</v>
      </c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>
        <f>(SUMIF(DRE!$A:$A,'Base CF'!$B206,DRE!N:N)+SUMIF(DRE!$A:$A,'Base CF'!$B206,DRE!O:O)+SUMIF(DRE!$A:$A,'Base CF'!$B206,DRE!P:P)+SUMIF(DRE!$A:$A,'Base CF'!$B206,DRE!Q:Q)+SUMIF(DRE!$A:$A,'Base CF'!$B206,DRE!R:R)+SUMIF(DRE!$A:$A,'Base CF'!$B206,DRE!S:S)++SUMIF(DRE!$A:$A,'Base CF'!$B206,DRE!T:T)+SUMIF(DRE!$A:$A,'Base CF'!$B206,DRE!U:U)+SUMIF(DRE!$A:$A,'Base CF'!$B206,DRE!V:V)+SUMIF(DRE!$A:$A,'Base CF'!$B206,DRE!W:W)+SUMIF(DRE!$A:$A,'Base CF'!$B206,DRE!X:X)+SUMIF(DRE!$A:$A,'Base CF'!$B206,DRE!Y:Y))/2</f>
        <v>-1.0000000009313226E-2</v>
      </c>
      <c r="Z206" s="46">
        <f>(SUMIF(DRE!$A:$A,'Base CF'!$B206,DRE!N:N)+SUMIF(DRE!$A:$A,'Base CF'!$B206,DRE!O:O)+SUMIF(DRE!$A:$A,'Base CF'!$B206,DRE!P:P)+SUMIF(DRE!$A:$A,'Base CF'!$B206,DRE!Q:Q)+SUMIF(DRE!$A:$A,'Base CF'!$B206,DRE!R:R)+SUMIF(DRE!$A:$A,'Base CF'!$B206,DRE!S:S)++SUMIF(DRE!$A:$A,'Base CF'!$B206,DRE!T:T)+SUMIF(DRE!$A:$A,'Base CF'!$B206,DRE!U:U)+SUMIF(DRE!$A:$A,'Base CF'!$B206,DRE!V:V)+SUMIF(DRE!$A:$A,'Base CF'!$B206,DRE!W:W)+SUMIF(DRE!$A:$A,'Base CF'!$B206,DRE!X:X)+SUMIF(DRE!$A:$A,'Base CF'!$B206,DRE!Y:Y))/2</f>
        <v>-1.0000000009313226E-2</v>
      </c>
      <c r="AA206" s="46"/>
      <c r="AB206" s="46"/>
      <c r="AC206" s="46"/>
      <c r="AD206" s="46"/>
      <c r="AE206" s="46"/>
      <c r="AF206" s="46"/>
      <c r="AG206" s="46"/>
      <c r="AH206" s="46"/>
      <c r="AI206" s="46"/>
      <c r="AJ206" s="46"/>
      <c r="AK206" s="46">
        <f>(SUMIF(DRE!$A:$A,'Base CF'!$B206,DRE!Z:Z)+SUMIF(DRE!$A:$A,'Base CF'!$B206,DRE!AA:AA)+SUMIF(DRE!$A:$A,'Base CF'!$B206,DRE!AB:AB)+SUMIF(DRE!$A:$A,'Base CF'!$B206,DRE!AC:AC)+SUMIF(DRE!$A:$A,'Base CF'!$B206,DRE!AD:AD)+SUMIF(DRE!$A:$A,'Base CF'!$B206,DRE!AE:AE)++SUMIF(DRE!$A:$A,'Base CF'!$B206,DRE!AF:AF)+SUMIF(DRE!$A:$A,'Base CF'!$B206,DRE!AG:AG)+SUMIF(DRE!$A:$A,'Base CF'!$B206,DRE!AH:AH)+SUMIF(DRE!$A:$A,'Base CF'!$B206,DRE!AI:AI)+SUMIF(DRE!$A:$A,'Base CF'!$B206,DRE!AJ:AJ)+SUMIF(DRE!$A:$A,'Base CF'!$B206,DRE!AK:AK))/2</f>
        <v>-53085.729999999989</v>
      </c>
      <c r="AL206" s="46">
        <f>(SUMIF(DRE!$A:$A,'Base CF'!$B206,DRE!Z:Z)+SUMIF(DRE!$A:$A,'Base CF'!$B206,DRE!AA:AA)+SUMIF(DRE!$A:$A,'Base CF'!$B206,DRE!AB:AB)+SUMIF(DRE!$A:$A,'Base CF'!$B206,DRE!AC:AC)+SUMIF(DRE!$A:$A,'Base CF'!$B206,DRE!AD:AD)+SUMIF(DRE!$A:$A,'Base CF'!$B206,DRE!AE:AE)++SUMIF(DRE!$A:$A,'Base CF'!$B206,DRE!AF:AF)+SUMIF(DRE!$A:$A,'Base CF'!$B206,DRE!AG:AG)+SUMIF(DRE!$A:$A,'Base CF'!$B206,DRE!AH:AH)+SUMIF(DRE!$A:$A,'Base CF'!$B206,DRE!AI:AI)+SUMIF(DRE!$A:$A,'Base CF'!$B206,DRE!AJ:AJ)+SUMIF(DRE!$A:$A,'Base CF'!$B206,DRE!AK:AK))/2</f>
        <v>-53085.729999999989</v>
      </c>
      <c r="AM206" s="46"/>
      <c r="AN206" s="46"/>
      <c r="AO206" s="46"/>
      <c r="AP206" s="46"/>
      <c r="AQ206" s="46"/>
      <c r="AR206" s="46"/>
      <c r="AS206" s="46"/>
      <c r="AT206" s="46"/>
      <c r="AU206" s="46"/>
      <c r="AV206" s="46"/>
      <c r="AW206" s="46">
        <f>(SUMIF(DRE!$A:$A,'Base CF'!$B206,DRE!AL:AL)+SUMIF(DRE!$A:$A,'Base CF'!$B206,DRE!AM:AM)+SUMIF(DRE!$A:$A,'Base CF'!$B206,DRE!AN:AN)+SUMIF(DRE!$A:$A,'Base CF'!$B206,DRE!AO:AO)+SUMIF(DRE!$A:$A,'Base CF'!$B206,DRE!AP:AP)+SUMIF(DRE!$A:$A,'Base CF'!$B206,DRE!AQ:AQ)++SUMIF(DRE!$A:$A,'Base CF'!$B206,DRE!AR:AR)+SUMIF(DRE!$A:$A,'Base CF'!$B206,DRE!AS:AS)+SUMIF(DRE!$A:$A,'Base CF'!$B206,DRE!AT:AT)+SUMIF(DRE!$A:$A,'Base CF'!$B206,DRE!AU:AU)+SUMIF(DRE!$A:$A,'Base CF'!$B206,DRE!AV:AV)+SUMIF(DRE!$A:$A,'Base CF'!$B206,DRE!AW:AW))/2</f>
        <v>53486.155000000013</v>
      </c>
      <c r="AX206" s="46">
        <f>(SUMIF(DRE!$A:$A,'Base CF'!$B206,DRE!AL:AL)+SUMIF(DRE!$A:$A,'Base CF'!$B206,DRE!AM:AM)+SUMIF(DRE!$A:$A,'Base CF'!$B206,DRE!AN:AN)+SUMIF(DRE!$A:$A,'Base CF'!$B206,DRE!AO:AO)+SUMIF(DRE!$A:$A,'Base CF'!$B206,DRE!AP:AP)+SUMIF(DRE!$A:$A,'Base CF'!$B206,DRE!AQ:AQ)++SUMIF(DRE!$A:$A,'Base CF'!$B206,DRE!AR:AR)+SUMIF(DRE!$A:$A,'Base CF'!$B206,DRE!AS:AS)+SUMIF(DRE!$A:$A,'Base CF'!$B206,DRE!AT:AT)+SUMIF(DRE!$A:$A,'Base CF'!$B206,DRE!AU:AU)+SUMIF(DRE!$A:$A,'Base CF'!$B206,DRE!AV:AV)+SUMIF(DRE!$A:$A,'Base CF'!$B206,DRE!AW:AW))/2</f>
        <v>53486.155000000013</v>
      </c>
      <c r="AY206" s="46"/>
      <c r="AZ206" s="46"/>
      <c r="BA206" s="46"/>
      <c r="BB206" s="46"/>
      <c r="BC206" s="46"/>
      <c r="BD206" s="46"/>
      <c r="BE206" s="46"/>
      <c r="BF206" s="46"/>
      <c r="BG206" s="46"/>
      <c r="BH206" s="46"/>
      <c r="BI206" s="46">
        <f>(SUMIF(DRE!$A:$A,'Base CF'!$B206,DRE!AX:AX)+SUMIF(DRE!$A:$A,'Base CF'!$B206,DRE!AY:AY)+SUMIF(DRE!$A:$A,'Base CF'!$B206,DRE!AZ:AZ)+SUMIF(DRE!$A:$A,'Base CF'!$B206,DRE!BA:BA)+SUMIF(DRE!$A:$A,'Base CF'!$B206,DRE!BB:BB)+SUMIF(DRE!$A:$A,'Base CF'!$B206,DRE!BC:BC)++SUMIF(DRE!$A:$A,'Base CF'!$B206,DRE!BD:BD)+SUMIF(DRE!$A:$A,'Base CF'!$B206,DRE!BE:BE)+SUMIF(DRE!$A:$A,'Base CF'!$B206,DRE!BF:BF)+SUMIF(DRE!$A:$A,'Base CF'!$B206,DRE!BG:BG)+SUMIF(DRE!$A:$A,'Base CF'!$B206,DRE!BH:BH)+SUMIF(DRE!$A:$A,'Base CF'!$B206,DRE!BI:BI))/2</f>
        <v>77455.491370550008</v>
      </c>
      <c r="BJ206" s="46">
        <f>(SUMIF(DRE!$A:$A,'Base CF'!$B206,DRE!AX:AX)+SUMIF(DRE!$A:$A,'Base CF'!$B206,DRE!AY:AY)+SUMIF(DRE!$A:$A,'Base CF'!$B206,DRE!AZ:AZ)+SUMIF(DRE!$A:$A,'Base CF'!$B206,DRE!BA:BA)+SUMIF(DRE!$A:$A,'Base CF'!$B206,DRE!BB:BB)+SUMIF(DRE!$A:$A,'Base CF'!$B206,DRE!BC:BC)++SUMIF(DRE!$A:$A,'Base CF'!$B206,DRE!BD:BD)+SUMIF(DRE!$A:$A,'Base CF'!$B206,DRE!BE:BE)+SUMIF(DRE!$A:$A,'Base CF'!$B206,DRE!BF:BF)+SUMIF(DRE!$A:$A,'Base CF'!$B206,DRE!BG:BG)+SUMIF(DRE!$A:$A,'Base CF'!$B206,DRE!BH:BH)+SUMIF(DRE!$A:$A,'Base CF'!$B206,DRE!BI:BI))/2</f>
        <v>77455.491370550008</v>
      </c>
      <c r="BK206" s="46"/>
      <c r="BL206" s="46"/>
      <c r="BM206" s="46"/>
      <c r="BN206" s="46"/>
      <c r="BO206" s="46"/>
      <c r="BP206" s="46"/>
      <c r="BQ206" s="46"/>
      <c r="BR206" s="46"/>
      <c r="BS206" s="46"/>
      <c r="BT206" s="46"/>
      <c r="BU206" s="46">
        <f>(SUMIF(DRE!$A:$A,'Base CF'!$B206,DRE!BJ:BJ)+SUMIF(DRE!$A:$A,'Base CF'!$B206,DRE!BK:BK)+SUMIF(DRE!$A:$A,'Base CF'!$B206,DRE!BL:BL)+SUMIF(DRE!$A:$A,'Base CF'!$B206,DRE!BM:BM)+SUMIF(DRE!$A:$A,'Base CF'!$B206,DRE!BN:BN)+SUMIF(DRE!$A:$A,'Base CF'!$B206,DRE!BO:BO)++SUMIF(DRE!$A:$A,'Base CF'!$B206,DRE!BP:BP)+SUMIF(DRE!$A:$A,'Base CF'!$B206,DRE!BQ:BQ)+SUMIF(DRE!$A:$A,'Base CF'!$B206,DRE!BR:BR)+SUMIF(DRE!$A:$A,'Base CF'!$B206,DRE!BS:BS)+SUMIF(DRE!$A:$A,'Base CF'!$B206,DRE!BT:BT)+SUMIF(DRE!$A:$A,'Base CF'!$B206,DRE!BU:BU))/2</f>
        <v>76246.935265000007</v>
      </c>
      <c r="BV206" s="46">
        <f>(SUMIF(DRE!$A:$A,'Base CF'!$B206,DRE!BJ:BJ)+SUMIF(DRE!$A:$A,'Base CF'!$B206,DRE!BK:BK)+SUMIF(DRE!$A:$A,'Base CF'!$B206,DRE!BL:BL)+SUMIF(DRE!$A:$A,'Base CF'!$B206,DRE!BM:BM)+SUMIF(DRE!$A:$A,'Base CF'!$B206,DRE!BN:BN)+SUMIF(DRE!$A:$A,'Base CF'!$B206,DRE!BO:BO)++SUMIF(DRE!$A:$A,'Base CF'!$B206,DRE!BP:BP)+SUMIF(DRE!$A:$A,'Base CF'!$B206,DRE!BQ:BQ)+SUMIF(DRE!$A:$A,'Base CF'!$B206,DRE!BR:BR)+SUMIF(DRE!$A:$A,'Base CF'!$B206,DRE!BS:BS)+SUMIF(DRE!$A:$A,'Base CF'!$B206,DRE!BT:BT)+SUMIF(DRE!$A:$A,'Base CF'!$B206,DRE!BU:BU))/2</f>
        <v>76246.935265000007</v>
      </c>
      <c r="BW206" s="46"/>
      <c r="BX206" s="46"/>
      <c r="BY206" s="46"/>
      <c r="BZ206" s="46"/>
      <c r="CA206" s="46"/>
      <c r="CB206" s="46"/>
      <c r="CC206" s="46"/>
      <c r="CD206" s="46"/>
      <c r="CE206" s="46"/>
      <c r="CF206" s="46"/>
      <c r="CG206" s="46">
        <f>(SUMIF(DRE!$A:$A,'Base CF'!$B206,DRE!BV:BV)+SUMIF(DRE!$A:$A,'Base CF'!$B206,DRE!BW:BW)+SUMIF(DRE!$A:$A,'Base CF'!$B206,DRE!BX:BX)+SUMIF(DRE!$A:$A,'Base CF'!$B206,DRE!BY:BY)+SUMIF(DRE!$A:$A,'Base CF'!$B206,DRE!BZ:BZ)+SUMIF(DRE!$A:$A,'Base CF'!$B206,DRE!CA:CA)++SUMIF(DRE!$A:$A,'Base CF'!$B206,DRE!CB:CB)+SUMIF(DRE!$A:$A,'Base CF'!$B206,DRE!CC:CC)+SUMIF(DRE!$A:$A,'Base CF'!$B206,DRE!CD:CD)+SUMIF(DRE!$A:$A,'Base CF'!$B206,DRE!CE:CE)+SUMIF(DRE!$A:$A,'Base CF'!$B206,DRE!CF:CF)+SUMIF(DRE!$A:$A,'Base CF'!$B206,DRE!CG:CG))/2</f>
        <v>79288.723509300005</v>
      </c>
      <c r="CH206" s="46">
        <f>(SUMIF(DRE!$A:$A,'Base CF'!$B206,DRE!BV:BV)+SUMIF(DRE!$A:$A,'Base CF'!$B206,DRE!BW:BW)+SUMIF(DRE!$A:$A,'Base CF'!$B206,DRE!BX:BX)+SUMIF(DRE!$A:$A,'Base CF'!$B206,DRE!BY:BY)+SUMIF(DRE!$A:$A,'Base CF'!$B206,DRE!BZ:BZ)+SUMIF(DRE!$A:$A,'Base CF'!$B206,DRE!CA:CA)++SUMIF(DRE!$A:$A,'Base CF'!$B206,DRE!CB:CB)+SUMIF(DRE!$A:$A,'Base CF'!$B206,DRE!CC:CC)+SUMIF(DRE!$A:$A,'Base CF'!$B206,DRE!CD:CD)+SUMIF(DRE!$A:$A,'Base CF'!$B206,DRE!CE:CE)+SUMIF(DRE!$A:$A,'Base CF'!$B206,DRE!CF:CF)+SUMIF(DRE!$A:$A,'Base CF'!$B206,DRE!CG:CG))/2</f>
        <v>79288.723509300005</v>
      </c>
      <c r="CI206" s="46"/>
      <c r="CJ206" s="46"/>
      <c r="CK206" s="46"/>
      <c r="CL206" s="46"/>
      <c r="CM206" s="46"/>
      <c r="CN206" s="46"/>
      <c r="CO206" s="46"/>
      <c r="CP206" s="46"/>
      <c r="CQ206" s="46"/>
      <c r="CR206" s="46"/>
      <c r="CS206" s="46">
        <f>(SUMIF(DRE!$A:$A,'Base CF'!$B206,DRE!CH:CH)+SUMIF(DRE!$A:$A,'Base CF'!$B206,DRE!CI:CI)+SUMIF(DRE!$A:$A,'Base CF'!$B206,DRE!CJ:CJ)+SUMIF(DRE!$A:$A,'Base CF'!$B206,DRE!CK:CK)+SUMIF(DRE!$A:$A,'Base CF'!$B206,DRE!CL:CL)+SUMIF(DRE!$A:$A,'Base CF'!$B206,DRE!CM:CM)++SUMIF(DRE!$A:$A,'Base CF'!$B206,DRE!CN:CN)+SUMIF(DRE!$A:$A,'Base CF'!$B206,DRE!CO:CO)+SUMIF(DRE!$A:$A,'Base CF'!$B206,DRE!CP:CP)+SUMIF(DRE!$A:$A,'Base CF'!$B206,DRE!CQ:CQ)+SUMIF(DRE!$A:$A,'Base CF'!$B206,DRE!CR:CR)+SUMIF(DRE!$A:$A,'Base CF'!$B206,DRE!CS:CS))/2</f>
        <v>82214.426611250004</v>
      </c>
      <c r="CT206" s="46">
        <f>(SUMIF(DRE!$A:$A,'Base CF'!$B206,DRE!CH:CH)+SUMIF(DRE!$A:$A,'Base CF'!$B206,DRE!CI:CI)+SUMIF(DRE!$A:$A,'Base CF'!$B206,DRE!CJ:CJ)+SUMIF(DRE!$A:$A,'Base CF'!$B206,DRE!CK:CK)+SUMIF(DRE!$A:$A,'Base CF'!$B206,DRE!CL:CL)+SUMIF(DRE!$A:$A,'Base CF'!$B206,DRE!CM:CM)++SUMIF(DRE!$A:$A,'Base CF'!$B206,DRE!CN:CN)+SUMIF(DRE!$A:$A,'Base CF'!$B206,DRE!CO:CO)+SUMIF(DRE!$A:$A,'Base CF'!$B206,DRE!CP:CP)+SUMIF(DRE!$A:$A,'Base CF'!$B206,DRE!CQ:CQ)+SUMIF(DRE!$A:$A,'Base CF'!$B206,DRE!CR:CR)+SUMIF(DRE!$A:$A,'Base CF'!$B206,DRE!CS:CS))/2</f>
        <v>82214.426611250004</v>
      </c>
      <c r="CU206" s="46"/>
      <c r="CV206" s="46"/>
      <c r="CW206" s="46"/>
      <c r="CX206" s="46"/>
      <c r="CY206" s="46"/>
      <c r="CZ206" s="46"/>
      <c r="DA206" s="46"/>
      <c r="DB206" s="46"/>
      <c r="DC206" s="46"/>
      <c r="DD206" s="46"/>
      <c r="DE206" s="46">
        <f>(SUMIF(DRE!$A:$A,'Base CF'!$B206,DRE!CT:CT)+SUMIF(DRE!$A:$A,'Base CF'!$B206,DRE!CU:CU)+SUMIF(DRE!$A:$A,'Base CF'!$B206,DRE!CV:CV)+SUMIF(DRE!$A:$A,'Base CF'!$B206,DRE!CW:CW)+SUMIF(DRE!$A:$A,'Base CF'!$B206,DRE!CX:CX)+SUMIF(DRE!$A:$A,'Base CF'!$B206,DRE!CY:CY)++SUMIF(DRE!$A:$A,'Base CF'!$B206,DRE!CZ:CZ)+SUMIF(DRE!$A:$A,'Base CF'!$B206,DRE!DA:DA)+SUMIF(DRE!$A:$A,'Base CF'!$B206,DRE!DB:DB)+SUMIF(DRE!$A:$A,'Base CF'!$B206,DRE!DC:DC)+SUMIF(DRE!$A:$A,'Base CF'!$B206,DRE!DD:DD)+SUMIF(DRE!$A:$A,'Base CF'!$B206,DRE!DE:DE))/2</f>
        <v>85100.113508450013</v>
      </c>
      <c r="DF206" s="46">
        <f>(SUMIF(DRE!$A:$A,'Base CF'!$B206,DRE!CT:CT)+SUMIF(DRE!$A:$A,'Base CF'!$B206,DRE!CU:CU)+SUMIF(DRE!$A:$A,'Base CF'!$B206,DRE!CV:CV)+SUMIF(DRE!$A:$A,'Base CF'!$B206,DRE!CW:CW)+SUMIF(DRE!$A:$A,'Base CF'!$B206,DRE!CX:CX)+SUMIF(DRE!$A:$A,'Base CF'!$B206,DRE!CY:CY)++SUMIF(DRE!$A:$A,'Base CF'!$B206,DRE!CZ:CZ)+SUMIF(DRE!$A:$A,'Base CF'!$B206,DRE!DA:DA)+SUMIF(DRE!$A:$A,'Base CF'!$B206,DRE!DB:DB)+SUMIF(DRE!$A:$A,'Base CF'!$B206,DRE!DC:DC)+SUMIF(DRE!$A:$A,'Base CF'!$B206,DRE!DD:DD)+SUMIF(DRE!$A:$A,'Base CF'!$B206,DRE!DE:DE))/2</f>
        <v>85100.113508450013</v>
      </c>
    </row>
    <row r="207" spans="2:110" outlineLevel="1">
      <c r="B207" s="37" t="s">
        <v>364</v>
      </c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>
        <f>(SUMIF(DRE!$A:$A,'Base CF'!$B207,DRE!B:B)+SUMIF(DRE!$A:$A,'Base CF'!$B207,DRE!C:C)+SUMIF(DRE!$A:$A,'Base CF'!$B207,DRE!D:D)+SUMIF(DRE!$A:$A,'Base CF'!$B207,DRE!E:E)+SUMIF(DRE!$A:$A,'Base CF'!$B207,DRE!F:F)+SUMIF(DRE!$A:$A,'Base CF'!$B207,DRE!G:G)++SUMIF(DRE!$A:$A,'Base CF'!$B207,DRE!H:H)+SUMIF(DRE!$A:$A,'Base CF'!$B207,DRE!I:I)+SUMIF(DRE!$A:$A,'Base CF'!$B207,DRE!J:J)+SUMIF(DRE!$A:$A,'Base CF'!$B207,DRE!K:K)+SUMIF(DRE!$A:$A,'Base CF'!$B207,DRE!L:L)+SUMIF(DRE!$A:$A,'Base CF'!$B207,DRE!M:M))/2</f>
        <v>0</v>
      </c>
      <c r="N207" s="46">
        <f>(SUMIF(DRE!$A:$A,'Base CF'!$B207,DRE!B:B)+SUMIF(DRE!$A:$A,'Base CF'!$B207,DRE!C:C)+SUMIF(DRE!$A:$A,'Base CF'!$B207,DRE!D:D)+SUMIF(DRE!$A:$A,'Base CF'!$B207,DRE!E:E)+SUMIF(DRE!$A:$A,'Base CF'!$B207,DRE!F:F)+SUMIF(DRE!$A:$A,'Base CF'!$B207,DRE!G:G)++SUMIF(DRE!$A:$A,'Base CF'!$B207,DRE!H:H)+SUMIF(DRE!$A:$A,'Base CF'!$B207,DRE!I:I)+SUMIF(DRE!$A:$A,'Base CF'!$B207,DRE!J:J)+SUMIF(DRE!$A:$A,'Base CF'!$B207,DRE!K:K)+SUMIF(DRE!$A:$A,'Base CF'!$B207,DRE!L:L)+SUMIF(DRE!$A:$A,'Base CF'!$B207,DRE!M:M))/2</f>
        <v>0</v>
      </c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>
        <f>(SUMIF(DRE!$A:$A,'Base CF'!$B207,DRE!N:N)+SUMIF(DRE!$A:$A,'Base CF'!$B207,DRE!O:O)+SUMIF(DRE!$A:$A,'Base CF'!$B207,DRE!P:P)+SUMIF(DRE!$A:$A,'Base CF'!$B207,DRE!Q:Q)+SUMIF(DRE!$A:$A,'Base CF'!$B207,DRE!R:R)+SUMIF(DRE!$A:$A,'Base CF'!$B207,DRE!S:S)++SUMIF(DRE!$A:$A,'Base CF'!$B207,DRE!T:T)+SUMIF(DRE!$A:$A,'Base CF'!$B207,DRE!U:U)+SUMIF(DRE!$A:$A,'Base CF'!$B207,DRE!V:V)+SUMIF(DRE!$A:$A,'Base CF'!$B207,DRE!W:W)+SUMIF(DRE!$A:$A,'Base CF'!$B207,DRE!X:X)+SUMIF(DRE!$A:$A,'Base CF'!$B207,DRE!Y:Y))/2</f>
        <v>0</v>
      </c>
      <c r="Z207" s="46">
        <f>(SUMIF(DRE!$A:$A,'Base CF'!$B207,DRE!N:N)+SUMIF(DRE!$A:$A,'Base CF'!$B207,DRE!O:O)+SUMIF(DRE!$A:$A,'Base CF'!$B207,DRE!P:P)+SUMIF(DRE!$A:$A,'Base CF'!$B207,DRE!Q:Q)+SUMIF(DRE!$A:$A,'Base CF'!$B207,DRE!R:R)+SUMIF(DRE!$A:$A,'Base CF'!$B207,DRE!S:S)++SUMIF(DRE!$A:$A,'Base CF'!$B207,DRE!T:T)+SUMIF(DRE!$A:$A,'Base CF'!$B207,DRE!U:U)+SUMIF(DRE!$A:$A,'Base CF'!$B207,DRE!V:V)+SUMIF(DRE!$A:$A,'Base CF'!$B207,DRE!W:W)+SUMIF(DRE!$A:$A,'Base CF'!$B207,DRE!X:X)+SUMIF(DRE!$A:$A,'Base CF'!$B207,DRE!Y:Y))/2</f>
        <v>0</v>
      </c>
      <c r="AA207" s="46"/>
      <c r="AB207" s="46"/>
      <c r="AC207" s="46"/>
      <c r="AD207" s="46"/>
      <c r="AE207" s="46"/>
      <c r="AF207" s="46"/>
      <c r="AG207" s="46"/>
      <c r="AH207" s="46"/>
      <c r="AI207" s="46"/>
      <c r="AJ207" s="46"/>
      <c r="AK207" s="46">
        <f>(SUMIF(DRE!$A:$A,'Base CF'!$B207,DRE!Z:Z)+SUMIF(DRE!$A:$A,'Base CF'!$B207,DRE!AA:AA)+SUMIF(DRE!$A:$A,'Base CF'!$B207,DRE!AB:AB)+SUMIF(DRE!$A:$A,'Base CF'!$B207,DRE!AC:AC)+SUMIF(DRE!$A:$A,'Base CF'!$B207,DRE!AD:AD)+SUMIF(DRE!$A:$A,'Base CF'!$B207,DRE!AE:AE)++SUMIF(DRE!$A:$A,'Base CF'!$B207,DRE!AF:AF)+SUMIF(DRE!$A:$A,'Base CF'!$B207,DRE!AG:AG)+SUMIF(DRE!$A:$A,'Base CF'!$B207,DRE!AH:AH)+SUMIF(DRE!$A:$A,'Base CF'!$B207,DRE!AI:AI)+SUMIF(DRE!$A:$A,'Base CF'!$B207,DRE!AJ:AJ)+SUMIF(DRE!$A:$A,'Base CF'!$B207,DRE!AK:AK))/2</f>
        <v>0</v>
      </c>
      <c r="AL207" s="46">
        <f>(SUMIF(DRE!$A:$A,'Base CF'!$B207,DRE!Z:Z)+SUMIF(DRE!$A:$A,'Base CF'!$B207,DRE!AA:AA)+SUMIF(DRE!$A:$A,'Base CF'!$B207,DRE!AB:AB)+SUMIF(DRE!$A:$A,'Base CF'!$B207,DRE!AC:AC)+SUMIF(DRE!$A:$A,'Base CF'!$B207,DRE!AD:AD)+SUMIF(DRE!$A:$A,'Base CF'!$B207,DRE!AE:AE)++SUMIF(DRE!$A:$A,'Base CF'!$B207,DRE!AF:AF)+SUMIF(DRE!$A:$A,'Base CF'!$B207,DRE!AG:AG)+SUMIF(DRE!$A:$A,'Base CF'!$B207,DRE!AH:AH)+SUMIF(DRE!$A:$A,'Base CF'!$B207,DRE!AI:AI)+SUMIF(DRE!$A:$A,'Base CF'!$B207,DRE!AJ:AJ)+SUMIF(DRE!$A:$A,'Base CF'!$B207,DRE!AK:AK))/2</f>
        <v>0</v>
      </c>
      <c r="AM207" s="46"/>
      <c r="AN207" s="46"/>
      <c r="AO207" s="46"/>
      <c r="AP207" s="46"/>
      <c r="AQ207" s="46"/>
      <c r="AR207" s="46"/>
      <c r="AS207" s="46"/>
      <c r="AT207" s="46"/>
      <c r="AU207" s="46"/>
      <c r="AV207" s="46"/>
      <c r="AW207" s="46">
        <f>(SUMIF(DRE!$A:$A,'Base CF'!$B207,DRE!AL:AL)+SUMIF(DRE!$A:$A,'Base CF'!$B207,DRE!AM:AM)+SUMIF(DRE!$A:$A,'Base CF'!$B207,DRE!AN:AN)+SUMIF(DRE!$A:$A,'Base CF'!$B207,DRE!AO:AO)+SUMIF(DRE!$A:$A,'Base CF'!$B207,DRE!AP:AP)+SUMIF(DRE!$A:$A,'Base CF'!$B207,DRE!AQ:AQ)++SUMIF(DRE!$A:$A,'Base CF'!$B207,DRE!AR:AR)+SUMIF(DRE!$A:$A,'Base CF'!$B207,DRE!AS:AS)+SUMIF(DRE!$A:$A,'Base CF'!$B207,DRE!AT:AT)+SUMIF(DRE!$A:$A,'Base CF'!$B207,DRE!AU:AU)+SUMIF(DRE!$A:$A,'Base CF'!$B207,DRE!AV:AV)+SUMIF(DRE!$A:$A,'Base CF'!$B207,DRE!AW:AW))/2</f>
        <v>0</v>
      </c>
      <c r="AX207" s="46">
        <f>(SUMIF(DRE!$A:$A,'Base CF'!$B207,DRE!AL:AL)+SUMIF(DRE!$A:$A,'Base CF'!$B207,DRE!AM:AM)+SUMIF(DRE!$A:$A,'Base CF'!$B207,DRE!AN:AN)+SUMIF(DRE!$A:$A,'Base CF'!$B207,DRE!AO:AO)+SUMIF(DRE!$A:$A,'Base CF'!$B207,DRE!AP:AP)+SUMIF(DRE!$A:$A,'Base CF'!$B207,DRE!AQ:AQ)++SUMIF(DRE!$A:$A,'Base CF'!$B207,DRE!AR:AR)+SUMIF(DRE!$A:$A,'Base CF'!$B207,DRE!AS:AS)+SUMIF(DRE!$A:$A,'Base CF'!$B207,DRE!AT:AT)+SUMIF(DRE!$A:$A,'Base CF'!$B207,DRE!AU:AU)+SUMIF(DRE!$A:$A,'Base CF'!$B207,DRE!AV:AV)+SUMIF(DRE!$A:$A,'Base CF'!$B207,DRE!AW:AW))/2</f>
        <v>0</v>
      </c>
      <c r="AY207" s="46"/>
      <c r="AZ207" s="46"/>
      <c r="BA207" s="46"/>
      <c r="BB207" s="46"/>
      <c r="BC207" s="46"/>
      <c r="BD207" s="46"/>
      <c r="BE207" s="46"/>
      <c r="BF207" s="46"/>
      <c r="BG207" s="46"/>
      <c r="BH207" s="46"/>
      <c r="BI207" s="46">
        <f>(SUMIF(DRE!$A:$A,'Base CF'!$B207,DRE!AX:AX)+SUMIF(DRE!$A:$A,'Base CF'!$B207,DRE!AY:AY)+SUMIF(DRE!$A:$A,'Base CF'!$B207,DRE!AZ:AZ)+SUMIF(DRE!$A:$A,'Base CF'!$B207,DRE!BA:BA)+SUMIF(DRE!$A:$A,'Base CF'!$B207,DRE!BB:BB)+SUMIF(DRE!$A:$A,'Base CF'!$B207,DRE!BC:BC)++SUMIF(DRE!$A:$A,'Base CF'!$B207,DRE!BD:BD)+SUMIF(DRE!$A:$A,'Base CF'!$B207,DRE!BE:BE)+SUMIF(DRE!$A:$A,'Base CF'!$B207,DRE!BF:BF)+SUMIF(DRE!$A:$A,'Base CF'!$B207,DRE!BG:BG)+SUMIF(DRE!$A:$A,'Base CF'!$B207,DRE!BH:BH)+SUMIF(DRE!$A:$A,'Base CF'!$B207,DRE!BI:BI))/2</f>
        <v>0</v>
      </c>
      <c r="BJ207" s="46">
        <f>(SUMIF(DRE!$A:$A,'Base CF'!$B207,DRE!AX:AX)+SUMIF(DRE!$A:$A,'Base CF'!$B207,DRE!AY:AY)+SUMIF(DRE!$A:$A,'Base CF'!$B207,DRE!AZ:AZ)+SUMIF(DRE!$A:$A,'Base CF'!$B207,DRE!BA:BA)+SUMIF(DRE!$A:$A,'Base CF'!$B207,DRE!BB:BB)+SUMIF(DRE!$A:$A,'Base CF'!$B207,DRE!BC:BC)++SUMIF(DRE!$A:$A,'Base CF'!$B207,DRE!BD:BD)+SUMIF(DRE!$A:$A,'Base CF'!$B207,DRE!BE:BE)+SUMIF(DRE!$A:$A,'Base CF'!$B207,DRE!BF:BF)+SUMIF(DRE!$A:$A,'Base CF'!$B207,DRE!BG:BG)+SUMIF(DRE!$A:$A,'Base CF'!$B207,DRE!BH:BH)+SUMIF(DRE!$A:$A,'Base CF'!$B207,DRE!BI:BI))/2</f>
        <v>0</v>
      </c>
      <c r="BK207" s="46"/>
      <c r="BL207" s="46"/>
      <c r="BM207" s="46"/>
      <c r="BN207" s="46"/>
      <c r="BO207" s="46"/>
      <c r="BP207" s="46"/>
      <c r="BQ207" s="46"/>
      <c r="BR207" s="46"/>
      <c r="BS207" s="46"/>
      <c r="BT207" s="46"/>
      <c r="BU207" s="46">
        <f>(SUMIF(DRE!$A:$A,'Base CF'!$B207,DRE!BJ:BJ)+SUMIF(DRE!$A:$A,'Base CF'!$B207,DRE!BK:BK)+SUMIF(DRE!$A:$A,'Base CF'!$B207,DRE!BL:BL)+SUMIF(DRE!$A:$A,'Base CF'!$B207,DRE!BM:BM)+SUMIF(DRE!$A:$A,'Base CF'!$B207,DRE!BN:BN)+SUMIF(DRE!$A:$A,'Base CF'!$B207,DRE!BO:BO)++SUMIF(DRE!$A:$A,'Base CF'!$B207,DRE!BP:BP)+SUMIF(DRE!$A:$A,'Base CF'!$B207,DRE!BQ:BQ)+SUMIF(DRE!$A:$A,'Base CF'!$B207,DRE!BR:BR)+SUMIF(DRE!$A:$A,'Base CF'!$B207,DRE!BS:BS)+SUMIF(DRE!$A:$A,'Base CF'!$B207,DRE!BT:BT)+SUMIF(DRE!$A:$A,'Base CF'!$B207,DRE!BU:BU))/2</f>
        <v>0</v>
      </c>
      <c r="BV207" s="46">
        <f>(SUMIF(DRE!$A:$A,'Base CF'!$B207,DRE!BJ:BJ)+SUMIF(DRE!$A:$A,'Base CF'!$B207,DRE!BK:BK)+SUMIF(DRE!$A:$A,'Base CF'!$B207,DRE!BL:BL)+SUMIF(DRE!$A:$A,'Base CF'!$B207,DRE!BM:BM)+SUMIF(DRE!$A:$A,'Base CF'!$B207,DRE!BN:BN)+SUMIF(DRE!$A:$A,'Base CF'!$B207,DRE!BO:BO)++SUMIF(DRE!$A:$A,'Base CF'!$B207,DRE!BP:BP)+SUMIF(DRE!$A:$A,'Base CF'!$B207,DRE!BQ:BQ)+SUMIF(DRE!$A:$A,'Base CF'!$B207,DRE!BR:BR)+SUMIF(DRE!$A:$A,'Base CF'!$B207,DRE!BS:BS)+SUMIF(DRE!$A:$A,'Base CF'!$B207,DRE!BT:BT)+SUMIF(DRE!$A:$A,'Base CF'!$B207,DRE!BU:BU))/2</f>
        <v>0</v>
      </c>
      <c r="BW207" s="46"/>
      <c r="BX207" s="46"/>
      <c r="BY207" s="46"/>
      <c r="BZ207" s="46"/>
      <c r="CA207" s="46"/>
      <c r="CB207" s="46"/>
      <c r="CC207" s="46"/>
      <c r="CD207" s="46"/>
      <c r="CE207" s="46"/>
      <c r="CF207" s="46"/>
      <c r="CG207" s="46">
        <f>(SUMIF(DRE!$A:$A,'Base CF'!$B207,DRE!BV:BV)+SUMIF(DRE!$A:$A,'Base CF'!$B207,DRE!BW:BW)+SUMIF(DRE!$A:$A,'Base CF'!$B207,DRE!BX:BX)+SUMIF(DRE!$A:$A,'Base CF'!$B207,DRE!BY:BY)+SUMIF(DRE!$A:$A,'Base CF'!$B207,DRE!BZ:BZ)+SUMIF(DRE!$A:$A,'Base CF'!$B207,DRE!CA:CA)++SUMIF(DRE!$A:$A,'Base CF'!$B207,DRE!CB:CB)+SUMIF(DRE!$A:$A,'Base CF'!$B207,DRE!CC:CC)+SUMIF(DRE!$A:$A,'Base CF'!$B207,DRE!CD:CD)+SUMIF(DRE!$A:$A,'Base CF'!$B207,DRE!CE:CE)+SUMIF(DRE!$A:$A,'Base CF'!$B207,DRE!CF:CF)+SUMIF(DRE!$A:$A,'Base CF'!$B207,DRE!CG:CG))/2</f>
        <v>0</v>
      </c>
      <c r="CH207" s="46">
        <f>(SUMIF(DRE!$A:$A,'Base CF'!$B207,DRE!BV:BV)+SUMIF(DRE!$A:$A,'Base CF'!$B207,DRE!BW:BW)+SUMIF(DRE!$A:$A,'Base CF'!$B207,DRE!BX:BX)+SUMIF(DRE!$A:$A,'Base CF'!$B207,DRE!BY:BY)+SUMIF(DRE!$A:$A,'Base CF'!$B207,DRE!BZ:BZ)+SUMIF(DRE!$A:$A,'Base CF'!$B207,DRE!CA:CA)++SUMIF(DRE!$A:$A,'Base CF'!$B207,DRE!CB:CB)+SUMIF(DRE!$A:$A,'Base CF'!$B207,DRE!CC:CC)+SUMIF(DRE!$A:$A,'Base CF'!$B207,DRE!CD:CD)+SUMIF(DRE!$A:$A,'Base CF'!$B207,DRE!CE:CE)+SUMIF(DRE!$A:$A,'Base CF'!$B207,DRE!CF:CF)+SUMIF(DRE!$A:$A,'Base CF'!$B207,DRE!CG:CG))/2</f>
        <v>0</v>
      </c>
      <c r="CI207" s="46"/>
      <c r="CJ207" s="46"/>
      <c r="CK207" s="46"/>
      <c r="CL207" s="46"/>
      <c r="CM207" s="46"/>
      <c r="CN207" s="46"/>
      <c r="CO207" s="46"/>
      <c r="CP207" s="46"/>
      <c r="CQ207" s="46"/>
      <c r="CR207" s="46"/>
      <c r="CS207" s="46">
        <f>(SUMIF(DRE!$A:$A,'Base CF'!$B207,DRE!CH:CH)+SUMIF(DRE!$A:$A,'Base CF'!$B207,DRE!CI:CI)+SUMIF(DRE!$A:$A,'Base CF'!$B207,DRE!CJ:CJ)+SUMIF(DRE!$A:$A,'Base CF'!$B207,DRE!CK:CK)+SUMIF(DRE!$A:$A,'Base CF'!$B207,DRE!CL:CL)+SUMIF(DRE!$A:$A,'Base CF'!$B207,DRE!CM:CM)++SUMIF(DRE!$A:$A,'Base CF'!$B207,DRE!CN:CN)+SUMIF(DRE!$A:$A,'Base CF'!$B207,DRE!CO:CO)+SUMIF(DRE!$A:$A,'Base CF'!$B207,DRE!CP:CP)+SUMIF(DRE!$A:$A,'Base CF'!$B207,DRE!CQ:CQ)+SUMIF(DRE!$A:$A,'Base CF'!$B207,DRE!CR:CR)+SUMIF(DRE!$A:$A,'Base CF'!$B207,DRE!CS:CS))/2</f>
        <v>0</v>
      </c>
      <c r="CT207" s="46">
        <f>(SUMIF(DRE!$A:$A,'Base CF'!$B207,DRE!CH:CH)+SUMIF(DRE!$A:$A,'Base CF'!$B207,DRE!CI:CI)+SUMIF(DRE!$A:$A,'Base CF'!$B207,DRE!CJ:CJ)+SUMIF(DRE!$A:$A,'Base CF'!$B207,DRE!CK:CK)+SUMIF(DRE!$A:$A,'Base CF'!$B207,DRE!CL:CL)+SUMIF(DRE!$A:$A,'Base CF'!$B207,DRE!CM:CM)++SUMIF(DRE!$A:$A,'Base CF'!$B207,DRE!CN:CN)+SUMIF(DRE!$A:$A,'Base CF'!$B207,DRE!CO:CO)+SUMIF(DRE!$A:$A,'Base CF'!$B207,DRE!CP:CP)+SUMIF(DRE!$A:$A,'Base CF'!$B207,DRE!CQ:CQ)+SUMIF(DRE!$A:$A,'Base CF'!$B207,DRE!CR:CR)+SUMIF(DRE!$A:$A,'Base CF'!$B207,DRE!CS:CS))/2</f>
        <v>0</v>
      </c>
      <c r="CU207" s="46"/>
      <c r="CV207" s="46"/>
      <c r="CW207" s="46"/>
      <c r="CX207" s="46"/>
      <c r="CY207" s="46"/>
      <c r="CZ207" s="46"/>
      <c r="DA207" s="46"/>
      <c r="DB207" s="46"/>
      <c r="DC207" s="46"/>
      <c r="DD207" s="46"/>
      <c r="DE207" s="46">
        <f>(SUMIF(DRE!$A:$A,'Base CF'!$B207,DRE!CT:CT)+SUMIF(DRE!$A:$A,'Base CF'!$B207,DRE!CU:CU)+SUMIF(DRE!$A:$A,'Base CF'!$B207,DRE!CV:CV)+SUMIF(DRE!$A:$A,'Base CF'!$B207,DRE!CW:CW)+SUMIF(DRE!$A:$A,'Base CF'!$B207,DRE!CX:CX)+SUMIF(DRE!$A:$A,'Base CF'!$B207,DRE!CY:CY)++SUMIF(DRE!$A:$A,'Base CF'!$B207,DRE!CZ:CZ)+SUMIF(DRE!$A:$A,'Base CF'!$B207,DRE!DA:DA)+SUMIF(DRE!$A:$A,'Base CF'!$B207,DRE!DB:DB)+SUMIF(DRE!$A:$A,'Base CF'!$B207,DRE!DC:DC)+SUMIF(DRE!$A:$A,'Base CF'!$B207,DRE!DD:DD)+SUMIF(DRE!$A:$A,'Base CF'!$B207,DRE!DE:DE))/2</f>
        <v>0</v>
      </c>
      <c r="DF207" s="46">
        <f>(SUMIF(DRE!$A:$A,'Base CF'!$B207,DRE!CT:CT)+SUMIF(DRE!$A:$A,'Base CF'!$B207,DRE!CU:CU)+SUMIF(DRE!$A:$A,'Base CF'!$B207,DRE!CV:CV)+SUMIF(DRE!$A:$A,'Base CF'!$B207,DRE!CW:CW)+SUMIF(DRE!$A:$A,'Base CF'!$B207,DRE!CX:CX)+SUMIF(DRE!$A:$A,'Base CF'!$B207,DRE!CY:CY)++SUMIF(DRE!$A:$A,'Base CF'!$B207,DRE!CZ:CZ)+SUMIF(DRE!$A:$A,'Base CF'!$B207,DRE!DA:DA)+SUMIF(DRE!$A:$A,'Base CF'!$B207,DRE!DB:DB)+SUMIF(DRE!$A:$A,'Base CF'!$B207,DRE!DC:DC)+SUMIF(DRE!$A:$A,'Base CF'!$B207,DRE!DD:DD)+SUMIF(DRE!$A:$A,'Base CF'!$B207,DRE!DE:DE))/2</f>
        <v>0</v>
      </c>
    </row>
    <row r="208" spans="2:110" outlineLevel="1">
      <c r="B208" s="37" t="s">
        <v>310</v>
      </c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>
        <f>(SUMIF(DRE!$A:$A,'Base CF'!$B208,DRE!B:B)+SUMIF(DRE!$A:$A,'Base CF'!$B208,DRE!C:C)+SUMIF(DRE!$A:$A,'Base CF'!$B208,DRE!D:D)+SUMIF(DRE!$A:$A,'Base CF'!$B208,DRE!E:E)+SUMIF(DRE!$A:$A,'Base CF'!$B208,DRE!F:F)+SUMIF(DRE!$A:$A,'Base CF'!$B208,DRE!G:G)++SUMIF(DRE!$A:$A,'Base CF'!$B208,DRE!H:H)+SUMIF(DRE!$A:$A,'Base CF'!$B208,DRE!I:I)+SUMIF(DRE!$A:$A,'Base CF'!$B208,DRE!J:J)+SUMIF(DRE!$A:$A,'Base CF'!$B208,DRE!K:K)+SUMIF(DRE!$A:$A,'Base CF'!$B208,DRE!L:L)+SUMIF(DRE!$A:$A,'Base CF'!$B208,DRE!M:M))/2</f>
        <v>14534.504999999997</v>
      </c>
      <c r="N208" s="46">
        <f>(SUMIF(DRE!$A:$A,'Base CF'!$B208,DRE!B:B)+SUMIF(DRE!$A:$A,'Base CF'!$B208,DRE!C:C)+SUMIF(DRE!$A:$A,'Base CF'!$B208,DRE!D:D)+SUMIF(DRE!$A:$A,'Base CF'!$B208,DRE!E:E)+SUMIF(DRE!$A:$A,'Base CF'!$B208,DRE!F:F)+SUMIF(DRE!$A:$A,'Base CF'!$B208,DRE!G:G)++SUMIF(DRE!$A:$A,'Base CF'!$B208,DRE!H:H)+SUMIF(DRE!$A:$A,'Base CF'!$B208,DRE!I:I)+SUMIF(DRE!$A:$A,'Base CF'!$B208,DRE!J:J)+SUMIF(DRE!$A:$A,'Base CF'!$B208,DRE!K:K)+SUMIF(DRE!$A:$A,'Base CF'!$B208,DRE!L:L)+SUMIF(DRE!$A:$A,'Base CF'!$B208,DRE!M:M))/2</f>
        <v>14534.504999999997</v>
      </c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>
        <f>(SUMIF(DRE!$A:$A,'Base CF'!$B208,DRE!N:N)+SUMIF(DRE!$A:$A,'Base CF'!$B208,DRE!O:O)+SUMIF(DRE!$A:$A,'Base CF'!$B208,DRE!P:P)+SUMIF(DRE!$A:$A,'Base CF'!$B208,DRE!Q:Q)+SUMIF(DRE!$A:$A,'Base CF'!$B208,DRE!R:R)+SUMIF(DRE!$A:$A,'Base CF'!$B208,DRE!S:S)++SUMIF(DRE!$A:$A,'Base CF'!$B208,DRE!T:T)+SUMIF(DRE!$A:$A,'Base CF'!$B208,DRE!U:U)+SUMIF(DRE!$A:$A,'Base CF'!$B208,DRE!V:V)+SUMIF(DRE!$A:$A,'Base CF'!$B208,DRE!W:W)+SUMIF(DRE!$A:$A,'Base CF'!$B208,DRE!X:X)+SUMIF(DRE!$A:$A,'Base CF'!$B208,DRE!Y:Y))/2</f>
        <v>47.25</v>
      </c>
      <c r="Z208" s="46">
        <f>(SUMIF(DRE!$A:$A,'Base CF'!$B208,DRE!N:N)+SUMIF(DRE!$A:$A,'Base CF'!$B208,DRE!O:O)+SUMIF(DRE!$A:$A,'Base CF'!$B208,DRE!P:P)+SUMIF(DRE!$A:$A,'Base CF'!$B208,DRE!Q:Q)+SUMIF(DRE!$A:$A,'Base CF'!$B208,DRE!R:R)+SUMIF(DRE!$A:$A,'Base CF'!$B208,DRE!S:S)++SUMIF(DRE!$A:$A,'Base CF'!$B208,DRE!T:T)+SUMIF(DRE!$A:$A,'Base CF'!$B208,DRE!U:U)+SUMIF(DRE!$A:$A,'Base CF'!$B208,DRE!V:V)+SUMIF(DRE!$A:$A,'Base CF'!$B208,DRE!W:W)+SUMIF(DRE!$A:$A,'Base CF'!$B208,DRE!X:X)+SUMIF(DRE!$A:$A,'Base CF'!$B208,DRE!Y:Y))/2</f>
        <v>47.25</v>
      </c>
      <c r="AA208" s="46"/>
      <c r="AB208" s="46"/>
      <c r="AC208" s="46"/>
      <c r="AD208" s="46"/>
      <c r="AE208" s="46"/>
      <c r="AF208" s="46"/>
      <c r="AG208" s="46"/>
      <c r="AH208" s="46"/>
      <c r="AI208" s="46"/>
      <c r="AJ208" s="46"/>
      <c r="AK208" s="46">
        <f>(SUMIF(DRE!$A:$A,'Base CF'!$B208,DRE!Z:Z)+SUMIF(DRE!$A:$A,'Base CF'!$B208,DRE!AA:AA)+SUMIF(DRE!$A:$A,'Base CF'!$B208,DRE!AB:AB)+SUMIF(DRE!$A:$A,'Base CF'!$B208,DRE!AC:AC)+SUMIF(DRE!$A:$A,'Base CF'!$B208,DRE!AD:AD)+SUMIF(DRE!$A:$A,'Base CF'!$B208,DRE!AE:AE)++SUMIF(DRE!$A:$A,'Base CF'!$B208,DRE!AF:AF)+SUMIF(DRE!$A:$A,'Base CF'!$B208,DRE!AG:AG)+SUMIF(DRE!$A:$A,'Base CF'!$B208,DRE!AH:AH)+SUMIF(DRE!$A:$A,'Base CF'!$B208,DRE!AI:AI)+SUMIF(DRE!$A:$A,'Base CF'!$B208,DRE!AJ:AJ)+SUMIF(DRE!$A:$A,'Base CF'!$B208,DRE!AK:AK))/2</f>
        <v>-15515.645000000004</v>
      </c>
      <c r="AL208" s="46">
        <f>(SUMIF(DRE!$A:$A,'Base CF'!$B208,DRE!Z:Z)+SUMIF(DRE!$A:$A,'Base CF'!$B208,DRE!AA:AA)+SUMIF(DRE!$A:$A,'Base CF'!$B208,DRE!AB:AB)+SUMIF(DRE!$A:$A,'Base CF'!$B208,DRE!AC:AC)+SUMIF(DRE!$A:$A,'Base CF'!$B208,DRE!AD:AD)+SUMIF(DRE!$A:$A,'Base CF'!$B208,DRE!AE:AE)++SUMIF(DRE!$A:$A,'Base CF'!$B208,DRE!AF:AF)+SUMIF(DRE!$A:$A,'Base CF'!$B208,DRE!AG:AG)+SUMIF(DRE!$A:$A,'Base CF'!$B208,DRE!AH:AH)+SUMIF(DRE!$A:$A,'Base CF'!$B208,DRE!AI:AI)+SUMIF(DRE!$A:$A,'Base CF'!$B208,DRE!AJ:AJ)+SUMIF(DRE!$A:$A,'Base CF'!$B208,DRE!AK:AK))/2</f>
        <v>-15515.645000000004</v>
      </c>
      <c r="AM208" s="46"/>
      <c r="AN208" s="46"/>
      <c r="AO208" s="46"/>
      <c r="AP208" s="46"/>
      <c r="AQ208" s="46"/>
      <c r="AR208" s="46"/>
      <c r="AS208" s="46"/>
      <c r="AT208" s="46"/>
      <c r="AU208" s="46"/>
      <c r="AV208" s="46"/>
      <c r="AW208" s="46">
        <f>(SUMIF(DRE!$A:$A,'Base CF'!$B208,DRE!AL:AL)+SUMIF(DRE!$A:$A,'Base CF'!$B208,DRE!AM:AM)+SUMIF(DRE!$A:$A,'Base CF'!$B208,DRE!AN:AN)+SUMIF(DRE!$A:$A,'Base CF'!$B208,DRE!AO:AO)+SUMIF(DRE!$A:$A,'Base CF'!$B208,DRE!AP:AP)+SUMIF(DRE!$A:$A,'Base CF'!$B208,DRE!AQ:AQ)++SUMIF(DRE!$A:$A,'Base CF'!$B208,DRE!AR:AR)+SUMIF(DRE!$A:$A,'Base CF'!$B208,DRE!AS:AS)+SUMIF(DRE!$A:$A,'Base CF'!$B208,DRE!AT:AT)+SUMIF(DRE!$A:$A,'Base CF'!$B208,DRE!AU:AU)+SUMIF(DRE!$A:$A,'Base CF'!$B208,DRE!AV:AV)+SUMIF(DRE!$A:$A,'Base CF'!$B208,DRE!AW:AW))/2</f>
        <v>27486.855000000003</v>
      </c>
      <c r="AX208" s="46">
        <f>(SUMIF(DRE!$A:$A,'Base CF'!$B208,DRE!AL:AL)+SUMIF(DRE!$A:$A,'Base CF'!$B208,DRE!AM:AM)+SUMIF(DRE!$A:$A,'Base CF'!$B208,DRE!AN:AN)+SUMIF(DRE!$A:$A,'Base CF'!$B208,DRE!AO:AO)+SUMIF(DRE!$A:$A,'Base CF'!$B208,DRE!AP:AP)+SUMIF(DRE!$A:$A,'Base CF'!$B208,DRE!AQ:AQ)++SUMIF(DRE!$A:$A,'Base CF'!$B208,DRE!AR:AR)+SUMIF(DRE!$A:$A,'Base CF'!$B208,DRE!AS:AS)+SUMIF(DRE!$A:$A,'Base CF'!$B208,DRE!AT:AT)+SUMIF(DRE!$A:$A,'Base CF'!$B208,DRE!AU:AU)+SUMIF(DRE!$A:$A,'Base CF'!$B208,DRE!AV:AV)+SUMIF(DRE!$A:$A,'Base CF'!$B208,DRE!AW:AW))/2</f>
        <v>27486.855000000003</v>
      </c>
      <c r="AY208" s="46"/>
      <c r="AZ208" s="46"/>
      <c r="BA208" s="46"/>
      <c r="BB208" s="46"/>
      <c r="BC208" s="46"/>
      <c r="BD208" s="46"/>
      <c r="BE208" s="46"/>
      <c r="BF208" s="46"/>
      <c r="BG208" s="46"/>
      <c r="BH208" s="46"/>
      <c r="BI208" s="46">
        <f>(SUMIF(DRE!$A:$A,'Base CF'!$B208,DRE!AX:AX)+SUMIF(DRE!$A:$A,'Base CF'!$B208,DRE!AY:AY)+SUMIF(DRE!$A:$A,'Base CF'!$B208,DRE!AZ:AZ)+SUMIF(DRE!$A:$A,'Base CF'!$B208,DRE!BA:BA)+SUMIF(DRE!$A:$A,'Base CF'!$B208,DRE!BB:BB)+SUMIF(DRE!$A:$A,'Base CF'!$B208,DRE!BC:BC)++SUMIF(DRE!$A:$A,'Base CF'!$B208,DRE!BD:BD)+SUMIF(DRE!$A:$A,'Base CF'!$B208,DRE!BE:BE)+SUMIF(DRE!$A:$A,'Base CF'!$B208,DRE!BF:BF)+SUMIF(DRE!$A:$A,'Base CF'!$B208,DRE!BG:BG)+SUMIF(DRE!$A:$A,'Base CF'!$B208,DRE!BH:BH)+SUMIF(DRE!$A:$A,'Base CF'!$B208,DRE!BI:BI))/2</f>
        <v>27490.449366599998</v>
      </c>
      <c r="BJ208" s="46">
        <f>(SUMIF(DRE!$A:$A,'Base CF'!$B208,DRE!AX:AX)+SUMIF(DRE!$A:$A,'Base CF'!$B208,DRE!AY:AY)+SUMIF(DRE!$A:$A,'Base CF'!$B208,DRE!AZ:AZ)+SUMIF(DRE!$A:$A,'Base CF'!$B208,DRE!BA:BA)+SUMIF(DRE!$A:$A,'Base CF'!$B208,DRE!BB:BB)+SUMIF(DRE!$A:$A,'Base CF'!$B208,DRE!BC:BC)++SUMIF(DRE!$A:$A,'Base CF'!$B208,DRE!BD:BD)+SUMIF(DRE!$A:$A,'Base CF'!$B208,DRE!BE:BE)+SUMIF(DRE!$A:$A,'Base CF'!$B208,DRE!BF:BF)+SUMIF(DRE!$A:$A,'Base CF'!$B208,DRE!BG:BG)+SUMIF(DRE!$A:$A,'Base CF'!$B208,DRE!BH:BH)+SUMIF(DRE!$A:$A,'Base CF'!$B208,DRE!BI:BI))/2</f>
        <v>27490.449366599998</v>
      </c>
      <c r="BK208" s="46"/>
      <c r="BL208" s="46"/>
      <c r="BM208" s="46"/>
      <c r="BN208" s="46"/>
      <c r="BO208" s="46"/>
      <c r="BP208" s="46"/>
      <c r="BQ208" s="46"/>
      <c r="BR208" s="46"/>
      <c r="BS208" s="46"/>
      <c r="BT208" s="46"/>
      <c r="BU208" s="46">
        <f>(SUMIF(DRE!$A:$A,'Base CF'!$B208,DRE!BJ:BJ)+SUMIF(DRE!$A:$A,'Base CF'!$B208,DRE!BK:BK)+SUMIF(DRE!$A:$A,'Base CF'!$B208,DRE!BL:BL)+SUMIF(DRE!$A:$A,'Base CF'!$B208,DRE!BM:BM)+SUMIF(DRE!$A:$A,'Base CF'!$B208,DRE!BN:BN)+SUMIF(DRE!$A:$A,'Base CF'!$B208,DRE!BO:BO)++SUMIF(DRE!$A:$A,'Base CF'!$B208,DRE!BP:BP)+SUMIF(DRE!$A:$A,'Base CF'!$B208,DRE!BQ:BQ)+SUMIF(DRE!$A:$A,'Base CF'!$B208,DRE!BR:BR)+SUMIF(DRE!$A:$A,'Base CF'!$B208,DRE!BS:BS)+SUMIF(DRE!$A:$A,'Base CF'!$B208,DRE!BT:BT)+SUMIF(DRE!$A:$A,'Base CF'!$B208,DRE!BU:BU))/2</f>
        <v>22298.814608750003</v>
      </c>
      <c r="BV208" s="46">
        <f>(SUMIF(DRE!$A:$A,'Base CF'!$B208,DRE!BJ:BJ)+SUMIF(DRE!$A:$A,'Base CF'!$B208,DRE!BK:BK)+SUMIF(DRE!$A:$A,'Base CF'!$B208,DRE!BL:BL)+SUMIF(DRE!$A:$A,'Base CF'!$B208,DRE!BM:BM)+SUMIF(DRE!$A:$A,'Base CF'!$B208,DRE!BN:BN)+SUMIF(DRE!$A:$A,'Base CF'!$B208,DRE!BO:BO)++SUMIF(DRE!$A:$A,'Base CF'!$B208,DRE!BP:BP)+SUMIF(DRE!$A:$A,'Base CF'!$B208,DRE!BQ:BQ)+SUMIF(DRE!$A:$A,'Base CF'!$B208,DRE!BR:BR)+SUMIF(DRE!$A:$A,'Base CF'!$B208,DRE!BS:BS)+SUMIF(DRE!$A:$A,'Base CF'!$B208,DRE!BT:BT)+SUMIF(DRE!$A:$A,'Base CF'!$B208,DRE!BU:BU))/2</f>
        <v>22298.814608750003</v>
      </c>
      <c r="BW208" s="46"/>
      <c r="BX208" s="46"/>
      <c r="BY208" s="46"/>
      <c r="BZ208" s="46"/>
      <c r="CA208" s="46"/>
      <c r="CB208" s="46"/>
      <c r="CC208" s="46"/>
      <c r="CD208" s="46"/>
      <c r="CE208" s="46"/>
      <c r="CF208" s="46"/>
      <c r="CG208" s="46">
        <f>(SUMIF(DRE!$A:$A,'Base CF'!$B208,DRE!BV:BV)+SUMIF(DRE!$A:$A,'Base CF'!$B208,DRE!BW:BW)+SUMIF(DRE!$A:$A,'Base CF'!$B208,DRE!BX:BX)+SUMIF(DRE!$A:$A,'Base CF'!$B208,DRE!BY:BY)+SUMIF(DRE!$A:$A,'Base CF'!$B208,DRE!BZ:BZ)+SUMIF(DRE!$A:$A,'Base CF'!$B208,DRE!CA:CA)++SUMIF(DRE!$A:$A,'Base CF'!$B208,DRE!CB:CB)+SUMIF(DRE!$A:$A,'Base CF'!$B208,DRE!CC:CC)+SUMIF(DRE!$A:$A,'Base CF'!$B208,DRE!CD:CD)+SUMIF(DRE!$A:$A,'Base CF'!$B208,DRE!CE:CE)+SUMIF(DRE!$A:$A,'Base CF'!$B208,DRE!CF:CF)+SUMIF(DRE!$A:$A,'Base CF'!$B208,DRE!CG:CG))/2</f>
        <v>23188.389699200001</v>
      </c>
      <c r="CH208" s="46">
        <f>(SUMIF(DRE!$A:$A,'Base CF'!$B208,DRE!BV:BV)+SUMIF(DRE!$A:$A,'Base CF'!$B208,DRE!BW:BW)+SUMIF(DRE!$A:$A,'Base CF'!$B208,DRE!BX:BX)+SUMIF(DRE!$A:$A,'Base CF'!$B208,DRE!BY:BY)+SUMIF(DRE!$A:$A,'Base CF'!$B208,DRE!BZ:BZ)+SUMIF(DRE!$A:$A,'Base CF'!$B208,DRE!CA:CA)++SUMIF(DRE!$A:$A,'Base CF'!$B208,DRE!CB:CB)+SUMIF(DRE!$A:$A,'Base CF'!$B208,DRE!CC:CC)+SUMIF(DRE!$A:$A,'Base CF'!$B208,DRE!CD:CD)+SUMIF(DRE!$A:$A,'Base CF'!$B208,DRE!CE:CE)+SUMIF(DRE!$A:$A,'Base CF'!$B208,DRE!CF:CF)+SUMIF(DRE!$A:$A,'Base CF'!$B208,DRE!CG:CG))/2</f>
        <v>23188.389699200001</v>
      </c>
      <c r="CI208" s="46"/>
      <c r="CJ208" s="46"/>
      <c r="CK208" s="46"/>
      <c r="CL208" s="46"/>
      <c r="CM208" s="46"/>
      <c r="CN208" s="46"/>
      <c r="CO208" s="46"/>
      <c r="CP208" s="46"/>
      <c r="CQ208" s="46"/>
      <c r="CR208" s="46"/>
      <c r="CS208" s="46">
        <f>(SUMIF(DRE!$A:$A,'Base CF'!$B208,DRE!CH:CH)+SUMIF(DRE!$A:$A,'Base CF'!$B208,DRE!CI:CI)+SUMIF(DRE!$A:$A,'Base CF'!$B208,DRE!CJ:CJ)+SUMIF(DRE!$A:$A,'Base CF'!$B208,DRE!CK:CK)+SUMIF(DRE!$A:$A,'Base CF'!$B208,DRE!CL:CL)+SUMIF(DRE!$A:$A,'Base CF'!$B208,DRE!CM:CM)++SUMIF(DRE!$A:$A,'Base CF'!$B208,DRE!CN:CN)+SUMIF(DRE!$A:$A,'Base CF'!$B208,DRE!CO:CO)+SUMIF(DRE!$A:$A,'Base CF'!$B208,DRE!CP:CP)+SUMIF(DRE!$A:$A,'Base CF'!$B208,DRE!CQ:CQ)+SUMIF(DRE!$A:$A,'Base CF'!$B208,DRE!CR:CR)+SUMIF(DRE!$A:$A,'Base CF'!$B208,DRE!CS:CS))/2</f>
        <v>24044.033984899994</v>
      </c>
      <c r="CT208" s="46">
        <f>(SUMIF(DRE!$A:$A,'Base CF'!$B208,DRE!CH:CH)+SUMIF(DRE!$A:$A,'Base CF'!$B208,DRE!CI:CI)+SUMIF(DRE!$A:$A,'Base CF'!$B208,DRE!CJ:CJ)+SUMIF(DRE!$A:$A,'Base CF'!$B208,DRE!CK:CK)+SUMIF(DRE!$A:$A,'Base CF'!$B208,DRE!CL:CL)+SUMIF(DRE!$A:$A,'Base CF'!$B208,DRE!CM:CM)++SUMIF(DRE!$A:$A,'Base CF'!$B208,DRE!CN:CN)+SUMIF(DRE!$A:$A,'Base CF'!$B208,DRE!CO:CO)+SUMIF(DRE!$A:$A,'Base CF'!$B208,DRE!CP:CP)+SUMIF(DRE!$A:$A,'Base CF'!$B208,DRE!CQ:CQ)+SUMIF(DRE!$A:$A,'Base CF'!$B208,DRE!CR:CR)+SUMIF(DRE!$A:$A,'Base CF'!$B208,DRE!CS:CS))/2</f>
        <v>24044.033984899994</v>
      </c>
      <c r="CU208" s="46"/>
      <c r="CV208" s="46"/>
      <c r="CW208" s="46"/>
      <c r="CX208" s="46"/>
      <c r="CY208" s="46"/>
      <c r="CZ208" s="46"/>
      <c r="DA208" s="46"/>
      <c r="DB208" s="46"/>
      <c r="DC208" s="46"/>
      <c r="DD208" s="46"/>
      <c r="DE208" s="46">
        <f>(SUMIF(DRE!$A:$A,'Base CF'!$B208,DRE!CT:CT)+SUMIF(DRE!$A:$A,'Base CF'!$B208,DRE!CU:CU)+SUMIF(DRE!$A:$A,'Base CF'!$B208,DRE!CV:CV)+SUMIF(DRE!$A:$A,'Base CF'!$B208,DRE!CW:CW)+SUMIF(DRE!$A:$A,'Base CF'!$B208,DRE!CX:CX)+SUMIF(DRE!$A:$A,'Base CF'!$B208,DRE!CY:CY)++SUMIF(DRE!$A:$A,'Base CF'!$B208,DRE!CZ:CZ)+SUMIF(DRE!$A:$A,'Base CF'!$B208,DRE!DA:DA)+SUMIF(DRE!$A:$A,'Base CF'!$B208,DRE!DB:DB)+SUMIF(DRE!$A:$A,'Base CF'!$B208,DRE!DC:DC)+SUMIF(DRE!$A:$A,'Base CF'!$B208,DRE!DD:DD)+SUMIF(DRE!$A:$A,'Base CF'!$B208,DRE!DE:DE))/2</f>
        <v>24888.01109</v>
      </c>
      <c r="DF208" s="46">
        <f>(SUMIF(DRE!$A:$A,'Base CF'!$B208,DRE!CT:CT)+SUMIF(DRE!$A:$A,'Base CF'!$B208,DRE!CU:CU)+SUMIF(DRE!$A:$A,'Base CF'!$B208,DRE!CV:CV)+SUMIF(DRE!$A:$A,'Base CF'!$B208,DRE!CW:CW)+SUMIF(DRE!$A:$A,'Base CF'!$B208,DRE!CX:CX)+SUMIF(DRE!$A:$A,'Base CF'!$B208,DRE!CY:CY)++SUMIF(DRE!$A:$A,'Base CF'!$B208,DRE!CZ:CZ)+SUMIF(DRE!$A:$A,'Base CF'!$B208,DRE!DA:DA)+SUMIF(DRE!$A:$A,'Base CF'!$B208,DRE!DB:DB)+SUMIF(DRE!$A:$A,'Base CF'!$B208,DRE!DC:DC)+SUMIF(DRE!$A:$A,'Base CF'!$B208,DRE!DD:DD)+SUMIF(DRE!$A:$A,'Base CF'!$B208,DRE!DE:DE))/2</f>
        <v>24888.01109</v>
      </c>
    </row>
    <row r="209" spans="2:110" outlineLevel="1">
      <c r="B209" s="37" t="s">
        <v>365</v>
      </c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>
        <f>(SUMIF(DRE!$A:$A,'Base CF'!$B209,DRE!B:B)+SUMIF(DRE!$A:$A,'Base CF'!$B209,DRE!C:C)+SUMIF(DRE!$A:$A,'Base CF'!$B209,DRE!D:D)+SUMIF(DRE!$A:$A,'Base CF'!$B209,DRE!E:E)+SUMIF(DRE!$A:$A,'Base CF'!$B209,DRE!F:F)+SUMIF(DRE!$A:$A,'Base CF'!$B209,DRE!G:G)++SUMIF(DRE!$A:$A,'Base CF'!$B209,DRE!H:H)+SUMIF(DRE!$A:$A,'Base CF'!$B209,DRE!I:I)+SUMIF(DRE!$A:$A,'Base CF'!$B209,DRE!J:J)+SUMIF(DRE!$A:$A,'Base CF'!$B209,DRE!K:K)+SUMIF(DRE!$A:$A,'Base CF'!$B209,DRE!L:L)+SUMIF(DRE!$A:$A,'Base CF'!$B209,DRE!M:M))/2</f>
        <v>0</v>
      </c>
      <c r="N209" s="46">
        <f>(SUMIF(DRE!$A:$A,'Base CF'!$B209,DRE!B:B)+SUMIF(DRE!$A:$A,'Base CF'!$B209,DRE!C:C)+SUMIF(DRE!$A:$A,'Base CF'!$B209,DRE!D:D)+SUMIF(DRE!$A:$A,'Base CF'!$B209,DRE!E:E)+SUMIF(DRE!$A:$A,'Base CF'!$B209,DRE!F:F)+SUMIF(DRE!$A:$A,'Base CF'!$B209,DRE!G:G)++SUMIF(DRE!$A:$A,'Base CF'!$B209,DRE!H:H)+SUMIF(DRE!$A:$A,'Base CF'!$B209,DRE!I:I)+SUMIF(DRE!$A:$A,'Base CF'!$B209,DRE!J:J)+SUMIF(DRE!$A:$A,'Base CF'!$B209,DRE!K:K)+SUMIF(DRE!$A:$A,'Base CF'!$B209,DRE!L:L)+SUMIF(DRE!$A:$A,'Base CF'!$B209,DRE!M:M))/2</f>
        <v>0</v>
      </c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>
        <f>(SUMIF(DRE!$A:$A,'Base CF'!$B209,DRE!N:N)+SUMIF(DRE!$A:$A,'Base CF'!$B209,DRE!O:O)+SUMIF(DRE!$A:$A,'Base CF'!$B209,DRE!P:P)+SUMIF(DRE!$A:$A,'Base CF'!$B209,DRE!Q:Q)+SUMIF(DRE!$A:$A,'Base CF'!$B209,DRE!R:R)+SUMIF(DRE!$A:$A,'Base CF'!$B209,DRE!S:S)++SUMIF(DRE!$A:$A,'Base CF'!$B209,DRE!T:T)+SUMIF(DRE!$A:$A,'Base CF'!$B209,DRE!U:U)+SUMIF(DRE!$A:$A,'Base CF'!$B209,DRE!V:V)+SUMIF(DRE!$A:$A,'Base CF'!$B209,DRE!W:W)+SUMIF(DRE!$A:$A,'Base CF'!$B209,DRE!X:X)+SUMIF(DRE!$A:$A,'Base CF'!$B209,DRE!Y:Y))/2</f>
        <v>0</v>
      </c>
      <c r="Z209" s="46">
        <f>(SUMIF(DRE!$A:$A,'Base CF'!$B209,DRE!N:N)+SUMIF(DRE!$A:$A,'Base CF'!$B209,DRE!O:O)+SUMIF(DRE!$A:$A,'Base CF'!$B209,DRE!P:P)+SUMIF(DRE!$A:$A,'Base CF'!$B209,DRE!Q:Q)+SUMIF(DRE!$A:$A,'Base CF'!$B209,DRE!R:R)+SUMIF(DRE!$A:$A,'Base CF'!$B209,DRE!S:S)++SUMIF(DRE!$A:$A,'Base CF'!$B209,DRE!T:T)+SUMIF(DRE!$A:$A,'Base CF'!$B209,DRE!U:U)+SUMIF(DRE!$A:$A,'Base CF'!$B209,DRE!V:V)+SUMIF(DRE!$A:$A,'Base CF'!$B209,DRE!W:W)+SUMIF(DRE!$A:$A,'Base CF'!$B209,DRE!X:X)+SUMIF(DRE!$A:$A,'Base CF'!$B209,DRE!Y:Y))/2</f>
        <v>0</v>
      </c>
      <c r="AA209" s="46"/>
      <c r="AB209" s="46"/>
      <c r="AC209" s="46"/>
      <c r="AD209" s="46"/>
      <c r="AE209" s="46"/>
      <c r="AF209" s="46"/>
      <c r="AG209" s="46"/>
      <c r="AH209" s="46"/>
      <c r="AI209" s="46"/>
      <c r="AJ209" s="46"/>
      <c r="AK209" s="46">
        <f>(SUMIF(DRE!$A:$A,'Base CF'!$B209,DRE!Z:Z)+SUMIF(DRE!$A:$A,'Base CF'!$B209,DRE!AA:AA)+SUMIF(DRE!$A:$A,'Base CF'!$B209,DRE!AB:AB)+SUMIF(DRE!$A:$A,'Base CF'!$B209,DRE!AC:AC)+SUMIF(DRE!$A:$A,'Base CF'!$B209,DRE!AD:AD)+SUMIF(DRE!$A:$A,'Base CF'!$B209,DRE!AE:AE)++SUMIF(DRE!$A:$A,'Base CF'!$B209,DRE!AF:AF)+SUMIF(DRE!$A:$A,'Base CF'!$B209,DRE!AG:AG)+SUMIF(DRE!$A:$A,'Base CF'!$B209,DRE!AH:AH)+SUMIF(DRE!$A:$A,'Base CF'!$B209,DRE!AI:AI)+SUMIF(DRE!$A:$A,'Base CF'!$B209,DRE!AJ:AJ)+SUMIF(DRE!$A:$A,'Base CF'!$B209,DRE!AK:AK))/2</f>
        <v>0</v>
      </c>
      <c r="AL209" s="46">
        <f>(SUMIF(DRE!$A:$A,'Base CF'!$B209,DRE!Z:Z)+SUMIF(DRE!$A:$A,'Base CF'!$B209,DRE!AA:AA)+SUMIF(DRE!$A:$A,'Base CF'!$B209,DRE!AB:AB)+SUMIF(DRE!$A:$A,'Base CF'!$B209,DRE!AC:AC)+SUMIF(DRE!$A:$A,'Base CF'!$B209,DRE!AD:AD)+SUMIF(DRE!$A:$A,'Base CF'!$B209,DRE!AE:AE)++SUMIF(DRE!$A:$A,'Base CF'!$B209,DRE!AF:AF)+SUMIF(DRE!$A:$A,'Base CF'!$B209,DRE!AG:AG)+SUMIF(DRE!$A:$A,'Base CF'!$B209,DRE!AH:AH)+SUMIF(DRE!$A:$A,'Base CF'!$B209,DRE!AI:AI)+SUMIF(DRE!$A:$A,'Base CF'!$B209,DRE!AJ:AJ)+SUMIF(DRE!$A:$A,'Base CF'!$B209,DRE!AK:AK))/2</f>
        <v>0</v>
      </c>
      <c r="AM209" s="46"/>
      <c r="AN209" s="46"/>
      <c r="AO209" s="46"/>
      <c r="AP209" s="46"/>
      <c r="AQ209" s="46"/>
      <c r="AR209" s="46"/>
      <c r="AS209" s="46"/>
      <c r="AT209" s="46"/>
      <c r="AU209" s="46"/>
      <c r="AV209" s="46"/>
      <c r="AW209" s="46">
        <f>(SUMIF(DRE!$A:$A,'Base CF'!$B209,DRE!AL:AL)+SUMIF(DRE!$A:$A,'Base CF'!$B209,DRE!AM:AM)+SUMIF(DRE!$A:$A,'Base CF'!$B209,DRE!AN:AN)+SUMIF(DRE!$A:$A,'Base CF'!$B209,DRE!AO:AO)+SUMIF(DRE!$A:$A,'Base CF'!$B209,DRE!AP:AP)+SUMIF(DRE!$A:$A,'Base CF'!$B209,DRE!AQ:AQ)++SUMIF(DRE!$A:$A,'Base CF'!$B209,DRE!AR:AR)+SUMIF(DRE!$A:$A,'Base CF'!$B209,DRE!AS:AS)+SUMIF(DRE!$A:$A,'Base CF'!$B209,DRE!AT:AT)+SUMIF(DRE!$A:$A,'Base CF'!$B209,DRE!AU:AU)+SUMIF(DRE!$A:$A,'Base CF'!$B209,DRE!AV:AV)+SUMIF(DRE!$A:$A,'Base CF'!$B209,DRE!AW:AW))/2</f>
        <v>0</v>
      </c>
      <c r="AX209" s="46">
        <f>(SUMIF(DRE!$A:$A,'Base CF'!$B209,DRE!AL:AL)+SUMIF(DRE!$A:$A,'Base CF'!$B209,DRE!AM:AM)+SUMIF(DRE!$A:$A,'Base CF'!$B209,DRE!AN:AN)+SUMIF(DRE!$A:$A,'Base CF'!$B209,DRE!AO:AO)+SUMIF(DRE!$A:$A,'Base CF'!$B209,DRE!AP:AP)+SUMIF(DRE!$A:$A,'Base CF'!$B209,DRE!AQ:AQ)++SUMIF(DRE!$A:$A,'Base CF'!$B209,DRE!AR:AR)+SUMIF(DRE!$A:$A,'Base CF'!$B209,DRE!AS:AS)+SUMIF(DRE!$A:$A,'Base CF'!$B209,DRE!AT:AT)+SUMIF(DRE!$A:$A,'Base CF'!$B209,DRE!AU:AU)+SUMIF(DRE!$A:$A,'Base CF'!$B209,DRE!AV:AV)+SUMIF(DRE!$A:$A,'Base CF'!$B209,DRE!AW:AW))/2</f>
        <v>0</v>
      </c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>
        <f>(SUMIF(DRE!$A:$A,'Base CF'!$B209,DRE!AX:AX)+SUMIF(DRE!$A:$A,'Base CF'!$B209,DRE!AY:AY)+SUMIF(DRE!$A:$A,'Base CF'!$B209,DRE!AZ:AZ)+SUMIF(DRE!$A:$A,'Base CF'!$B209,DRE!BA:BA)+SUMIF(DRE!$A:$A,'Base CF'!$B209,DRE!BB:BB)+SUMIF(DRE!$A:$A,'Base CF'!$B209,DRE!BC:BC)++SUMIF(DRE!$A:$A,'Base CF'!$B209,DRE!BD:BD)+SUMIF(DRE!$A:$A,'Base CF'!$B209,DRE!BE:BE)+SUMIF(DRE!$A:$A,'Base CF'!$B209,DRE!BF:BF)+SUMIF(DRE!$A:$A,'Base CF'!$B209,DRE!BG:BG)+SUMIF(DRE!$A:$A,'Base CF'!$B209,DRE!BH:BH)+SUMIF(DRE!$A:$A,'Base CF'!$B209,DRE!BI:BI))/2</f>
        <v>0</v>
      </c>
      <c r="BJ209" s="46">
        <f>(SUMIF(DRE!$A:$A,'Base CF'!$B209,DRE!AX:AX)+SUMIF(DRE!$A:$A,'Base CF'!$B209,DRE!AY:AY)+SUMIF(DRE!$A:$A,'Base CF'!$B209,DRE!AZ:AZ)+SUMIF(DRE!$A:$A,'Base CF'!$B209,DRE!BA:BA)+SUMIF(DRE!$A:$A,'Base CF'!$B209,DRE!BB:BB)+SUMIF(DRE!$A:$A,'Base CF'!$B209,DRE!BC:BC)++SUMIF(DRE!$A:$A,'Base CF'!$B209,DRE!BD:BD)+SUMIF(DRE!$A:$A,'Base CF'!$B209,DRE!BE:BE)+SUMIF(DRE!$A:$A,'Base CF'!$B209,DRE!BF:BF)+SUMIF(DRE!$A:$A,'Base CF'!$B209,DRE!BG:BG)+SUMIF(DRE!$A:$A,'Base CF'!$B209,DRE!BH:BH)+SUMIF(DRE!$A:$A,'Base CF'!$B209,DRE!BI:BI))/2</f>
        <v>0</v>
      </c>
      <c r="BK209" s="46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>
        <f>(SUMIF(DRE!$A:$A,'Base CF'!$B209,DRE!BJ:BJ)+SUMIF(DRE!$A:$A,'Base CF'!$B209,DRE!BK:BK)+SUMIF(DRE!$A:$A,'Base CF'!$B209,DRE!BL:BL)+SUMIF(DRE!$A:$A,'Base CF'!$B209,DRE!BM:BM)+SUMIF(DRE!$A:$A,'Base CF'!$B209,DRE!BN:BN)+SUMIF(DRE!$A:$A,'Base CF'!$B209,DRE!BO:BO)++SUMIF(DRE!$A:$A,'Base CF'!$B209,DRE!BP:BP)+SUMIF(DRE!$A:$A,'Base CF'!$B209,DRE!BQ:BQ)+SUMIF(DRE!$A:$A,'Base CF'!$B209,DRE!BR:BR)+SUMIF(DRE!$A:$A,'Base CF'!$B209,DRE!BS:BS)+SUMIF(DRE!$A:$A,'Base CF'!$B209,DRE!BT:BT)+SUMIF(DRE!$A:$A,'Base CF'!$B209,DRE!BU:BU))/2</f>
        <v>0</v>
      </c>
      <c r="BV209" s="46">
        <f>(SUMIF(DRE!$A:$A,'Base CF'!$B209,DRE!BJ:BJ)+SUMIF(DRE!$A:$A,'Base CF'!$B209,DRE!BK:BK)+SUMIF(DRE!$A:$A,'Base CF'!$B209,DRE!BL:BL)+SUMIF(DRE!$A:$A,'Base CF'!$B209,DRE!BM:BM)+SUMIF(DRE!$A:$A,'Base CF'!$B209,DRE!BN:BN)+SUMIF(DRE!$A:$A,'Base CF'!$B209,DRE!BO:BO)++SUMIF(DRE!$A:$A,'Base CF'!$B209,DRE!BP:BP)+SUMIF(DRE!$A:$A,'Base CF'!$B209,DRE!BQ:BQ)+SUMIF(DRE!$A:$A,'Base CF'!$B209,DRE!BR:BR)+SUMIF(DRE!$A:$A,'Base CF'!$B209,DRE!BS:BS)+SUMIF(DRE!$A:$A,'Base CF'!$B209,DRE!BT:BT)+SUMIF(DRE!$A:$A,'Base CF'!$B209,DRE!BU:BU))/2</f>
        <v>0</v>
      </c>
      <c r="BW209" s="46"/>
      <c r="BX209" s="46"/>
      <c r="BY209" s="46"/>
      <c r="BZ209" s="46"/>
      <c r="CA209" s="46"/>
      <c r="CB209" s="46"/>
      <c r="CC209" s="46"/>
      <c r="CD209" s="46"/>
      <c r="CE209" s="46"/>
      <c r="CF209" s="46"/>
      <c r="CG209" s="46">
        <f>(SUMIF(DRE!$A:$A,'Base CF'!$B209,DRE!BV:BV)+SUMIF(DRE!$A:$A,'Base CF'!$B209,DRE!BW:BW)+SUMIF(DRE!$A:$A,'Base CF'!$B209,DRE!BX:BX)+SUMIF(DRE!$A:$A,'Base CF'!$B209,DRE!BY:BY)+SUMIF(DRE!$A:$A,'Base CF'!$B209,DRE!BZ:BZ)+SUMIF(DRE!$A:$A,'Base CF'!$B209,DRE!CA:CA)++SUMIF(DRE!$A:$A,'Base CF'!$B209,DRE!CB:CB)+SUMIF(DRE!$A:$A,'Base CF'!$B209,DRE!CC:CC)+SUMIF(DRE!$A:$A,'Base CF'!$B209,DRE!CD:CD)+SUMIF(DRE!$A:$A,'Base CF'!$B209,DRE!CE:CE)+SUMIF(DRE!$A:$A,'Base CF'!$B209,DRE!CF:CF)+SUMIF(DRE!$A:$A,'Base CF'!$B209,DRE!CG:CG))/2</f>
        <v>0</v>
      </c>
      <c r="CH209" s="46">
        <f>(SUMIF(DRE!$A:$A,'Base CF'!$B209,DRE!BV:BV)+SUMIF(DRE!$A:$A,'Base CF'!$B209,DRE!BW:BW)+SUMIF(DRE!$A:$A,'Base CF'!$B209,DRE!BX:BX)+SUMIF(DRE!$A:$A,'Base CF'!$B209,DRE!BY:BY)+SUMIF(DRE!$A:$A,'Base CF'!$B209,DRE!BZ:BZ)+SUMIF(DRE!$A:$A,'Base CF'!$B209,DRE!CA:CA)++SUMIF(DRE!$A:$A,'Base CF'!$B209,DRE!CB:CB)+SUMIF(DRE!$A:$A,'Base CF'!$B209,DRE!CC:CC)+SUMIF(DRE!$A:$A,'Base CF'!$B209,DRE!CD:CD)+SUMIF(DRE!$A:$A,'Base CF'!$B209,DRE!CE:CE)+SUMIF(DRE!$A:$A,'Base CF'!$B209,DRE!CF:CF)+SUMIF(DRE!$A:$A,'Base CF'!$B209,DRE!CG:CG))/2</f>
        <v>0</v>
      </c>
      <c r="CI209" s="46"/>
      <c r="CJ209" s="46"/>
      <c r="CK209" s="46"/>
      <c r="CL209" s="46"/>
      <c r="CM209" s="46"/>
      <c r="CN209" s="46"/>
      <c r="CO209" s="46"/>
      <c r="CP209" s="46"/>
      <c r="CQ209" s="46"/>
      <c r="CR209" s="46"/>
      <c r="CS209" s="46">
        <f>(SUMIF(DRE!$A:$A,'Base CF'!$B209,DRE!CH:CH)+SUMIF(DRE!$A:$A,'Base CF'!$B209,DRE!CI:CI)+SUMIF(DRE!$A:$A,'Base CF'!$B209,DRE!CJ:CJ)+SUMIF(DRE!$A:$A,'Base CF'!$B209,DRE!CK:CK)+SUMIF(DRE!$A:$A,'Base CF'!$B209,DRE!CL:CL)+SUMIF(DRE!$A:$A,'Base CF'!$B209,DRE!CM:CM)++SUMIF(DRE!$A:$A,'Base CF'!$B209,DRE!CN:CN)+SUMIF(DRE!$A:$A,'Base CF'!$B209,DRE!CO:CO)+SUMIF(DRE!$A:$A,'Base CF'!$B209,DRE!CP:CP)+SUMIF(DRE!$A:$A,'Base CF'!$B209,DRE!CQ:CQ)+SUMIF(DRE!$A:$A,'Base CF'!$B209,DRE!CR:CR)+SUMIF(DRE!$A:$A,'Base CF'!$B209,DRE!CS:CS))/2</f>
        <v>0</v>
      </c>
      <c r="CT209" s="46">
        <f>(SUMIF(DRE!$A:$A,'Base CF'!$B209,DRE!CH:CH)+SUMIF(DRE!$A:$A,'Base CF'!$B209,DRE!CI:CI)+SUMIF(DRE!$A:$A,'Base CF'!$B209,DRE!CJ:CJ)+SUMIF(DRE!$A:$A,'Base CF'!$B209,DRE!CK:CK)+SUMIF(DRE!$A:$A,'Base CF'!$B209,DRE!CL:CL)+SUMIF(DRE!$A:$A,'Base CF'!$B209,DRE!CM:CM)++SUMIF(DRE!$A:$A,'Base CF'!$B209,DRE!CN:CN)+SUMIF(DRE!$A:$A,'Base CF'!$B209,DRE!CO:CO)+SUMIF(DRE!$A:$A,'Base CF'!$B209,DRE!CP:CP)+SUMIF(DRE!$A:$A,'Base CF'!$B209,DRE!CQ:CQ)+SUMIF(DRE!$A:$A,'Base CF'!$B209,DRE!CR:CR)+SUMIF(DRE!$A:$A,'Base CF'!$B209,DRE!CS:CS))/2</f>
        <v>0</v>
      </c>
      <c r="CU209" s="46"/>
      <c r="CV209" s="46"/>
      <c r="CW209" s="46"/>
      <c r="CX209" s="46"/>
      <c r="CY209" s="46"/>
      <c r="CZ209" s="46"/>
      <c r="DA209" s="46"/>
      <c r="DB209" s="46"/>
      <c r="DC209" s="46"/>
      <c r="DD209" s="46"/>
      <c r="DE209" s="46">
        <f>(SUMIF(DRE!$A:$A,'Base CF'!$B209,DRE!CT:CT)+SUMIF(DRE!$A:$A,'Base CF'!$B209,DRE!CU:CU)+SUMIF(DRE!$A:$A,'Base CF'!$B209,DRE!CV:CV)+SUMIF(DRE!$A:$A,'Base CF'!$B209,DRE!CW:CW)+SUMIF(DRE!$A:$A,'Base CF'!$B209,DRE!CX:CX)+SUMIF(DRE!$A:$A,'Base CF'!$B209,DRE!CY:CY)++SUMIF(DRE!$A:$A,'Base CF'!$B209,DRE!CZ:CZ)+SUMIF(DRE!$A:$A,'Base CF'!$B209,DRE!DA:DA)+SUMIF(DRE!$A:$A,'Base CF'!$B209,DRE!DB:DB)+SUMIF(DRE!$A:$A,'Base CF'!$B209,DRE!DC:DC)+SUMIF(DRE!$A:$A,'Base CF'!$B209,DRE!DD:DD)+SUMIF(DRE!$A:$A,'Base CF'!$B209,DRE!DE:DE))/2</f>
        <v>0</v>
      </c>
      <c r="DF209" s="46">
        <f>(SUMIF(DRE!$A:$A,'Base CF'!$B209,DRE!CT:CT)+SUMIF(DRE!$A:$A,'Base CF'!$B209,DRE!CU:CU)+SUMIF(DRE!$A:$A,'Base CF'!$B209,DRE!CV:CV)+SUMIF(DRE!$A:$A,'Base CF'!$B209,DRE!CW:CW)+SUMIF(DRE!$A:$A,'Base CF'!$B209,DRE!CX:CX)+SUMIF(DRE!$A:$A,'Base CF'!$B209,DRE!CY:CY)++SUMIF(DRE!$A:$A,'Base CF'!$B209,DRE!CZ:CZ)+SUMIF(DRE!$A:$A,'Base CF'!$B209,DRE!DA:DA)+SUMIF(DRE!$A:$A,'Base CF'!$B209,DRE!DB:DB)+SUMIF(DRE!$A:$A,'Base CF'!$B209,DRE!DC:DC)+SUMIF(DRE!$A:$A,'Base CF'!$B209,DRE!DD:DD)+SUMIF(DRE!$A:$A,'Base CF'!$B209,DRE!DE:DE))/2</f>
        <v>0</v>
      </c>
    </row>
    <row r="210" spans="2:110" outlineLevel="1">
      <c r="B210" s="37" t="s">
        <v>327</v>
      </c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>
        <f>(SUMIF(DRE!$A:$A,'Base CF'!$B210,DRE!B:B)+SUMIF(DRE!$A:$A,'Base CF'!$B210,DRE!C:C)+SUMIF(DRE!$A:$A,'Base CF'!$B210,DRE!D:D)+SUMIF(DRE!$A:$A,'Base CF'!$B210,DRE!E:E)+SUMIF(DRE!$A:$A,'Base CF'!$B210,DRE!F:F)+SUMIF(DRE!$A:$A,'Base CF'!$B210,DRE!G:G)++SUMIF(DRE!$A:$A,'Base CF'!$B210,DRE!H:H)+SUMIF(DRE!$A:$A,'Base CF'!$B210,DRE!I:I)+SUMIF(DRE!$A:$A,'Base CF'!$B210,DRE!J:J)+SUMIF(DRE!$A:$A,'Base CF'!$B210,DRE!K:K)+SUMIF(DRE!$A:$A,'Base CF'!$B210,DRE!L:L)+SUMIF(DRE!$A:$A,'Base CF'!$B210,DRE!M:M))/2</f>
        <v>0</v>
      </c>
      <c r="N210" s="46">
        <f>(SUMIF(DRE!$A:$A,'Base CF'!$B210,DRE!B:B)+SUMIF(DRE!$A:$A,'Base CF'!$B210,DRE!C:C)+SUMIF(DRE!$A:$A,'Base CF'!$B210,DRE!D:D)+SUMIF(DRE!$A:$A,'Base CF'!$B210,DRE!E:E)+SUMIF(DRE!$A:$A,'Base CF'!$B210,DRE!F:F)+SUMIF(DRE!$A:$A,'Base CF'!$B210,DRE!G:G)++SUMIF(DRE!$A:$A,'Base CF'!$B210,DRE!H:H)+SUMIF(DRE!$A:$A,'Base CF'!$B210,DRE!I:I)+SUMIF(DRE!$A:$A,'Base CF'!$B210,DRE!J:J)+SUMIF(DRE!$A:$A,'Base CF'!$B210,DRE!K:K)+SUMIF(DRE!$A:$A,'Base CF'!$B210,DRE!L:L)+SUMIF(DRE!$A:$A,'Base CF'!$B210,DRE!M:M))/2</f>
        <v>0</v>
      </c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>
        <f>(SUMIF(DRE!$A:$A,'Base CF'!$B210,DRE!N:N)+SUMIF(DRE!$A:$A,'Base CF'!$B210,DRE!O:O)+SUMIF(DRE!$A:$A,'Base CF'!$B210,DRE!P:P)+SUMIF(DRE!$A:$A,'Base CF'!$B210,DRE!Q:Q)+SUMIF(DRE!$A:$A,'Base CF'!$B210,DRE!R:R)+SUMIF(DRE!$A:$A,'Base CF'!$B210,DRE!S:S)++SUMIF(DRE!$A:$A,'Base CF'!$B210,DRE!T:T)+SUMIF(DRE!$A:$A,'Base CF'!$B210,DRE!U:U)+SUMIF(DRE!$A:$A,'Base CF'!$B210,DRE!V:V)+SUMIF(DRE!$A:$A,'Base CF'!$B210,DRE!W:W)+SUMIF(DRE!$A:$A,'Base CF'!$B210,DRE!X:X)+SUMIF(DRE!$A:$A,'Base CF'!$B210,DRE!Y:Y))/2</f>
        <v>0</v>
      </c>
      <c r="Z210" s="46">
        <f>(SUMIF(DRE!$A:$A,'Base CF'!$B210,DRE!N:N)+SUMIF(DRE!$A:$A,'Base CF'!$B210,DRE!O:O)+SUMIF(DRE!$A:$A,'Base CF'!$B210,DRE!P:P)+SUMIF(DRE!$A:$A,'Base CF'!$B210,DRE!Q:Q)+SUMIF(DRE!$A:$A,'Base CF'!$B210,DRE!R:R)+SUMIF(DRE!$A:$A,'Base CF'!$B210,DRE!S:S)++SUMIF(DRE!$A:$A,'Base CF'!$B210,DRE!T:T)+SUMIF(DRE!$A:$A,'Base CF'!$B210,DRE!U:U)+SUMIF(DRE!$A:$A,'Base CF'!$B210,DRE!V:V)+SUMIF(DRE!$A:$A,'Base CF'!$B210,DRE!W:W)+SUMIF(DRE!$A:$A,'Base CF'!$B210,DRE!X:X)+SUMIF(DRE!$A:$A,'Base CF'!$B210,DRE!Y:Y))/2</f>
        <v>0</v>
      </c>
      <c r="AA210" s="46"/>
      <c r="AB210" s="46"/>
      <c r="AC210" s="46"/>
      <c r="AD210" s="46"/>
      <c r="AE210" s="46"/>
      <c r="AF210" s="46"/>
      <c r="AG210" s="46"/>
      <c r="AH210" s="46"/>
      <c r="AI210" s="46"/>
      <c r="AJ210" s="46"/>
      <c r="AK210" s="46">
        <f>(SUMIF(DRE!$A:$A,'Base CF'!$B210,DRE!Z:Z)+SUMIF(DRE!$A:$A,'Base CF'!$B210,DRE!AA:AA)+SUMIF(DRE!$A:$A,'Base CF'!$B210,DRE!AB:AB)+SUMIF(DRE!$A:$A,'Base CF'!$B210,DRE!AC:AC)+SUMIF(DRE!$A:$A,'Base CF'!$B210,DRE!AD:AD)+SUMIF(DRE!$A:$A,'Base CF'!$B210,DRE!AE:AE)++SUMIF(DRE!$A:$A,'Base CF'!$B210,DRE!AF:AF)+SUMIF(DRE!$A:$A,'Base CF'!$B210,DRE!AG:AG)+SUMIF(DRE!$A:$A,'Base CF'!$B210,DRE!AH:AH)+SUMIF(DRE!$A:$A,'Base CF'!$B210,DRE!AI:AI)+SUMIF(DRE!$A:$A,'Base CF'!$B210,DRE!AJ:AJ)+SUMIF(DRE!$A:$A,'Base CF'!$B210,DRE!AK:AK))/2</f>
        <v>0</v>
      </c>
      <c r="AL210" s="46">
        <f>(SUMIF(DRE!$A:$A,'Base CF'!$B210,DRE!Z:Z)+SUMIF(DRE!$A:$A,'Base CF'!$B210,DRE!AA:AA)+SUMIF(DRE!$A:$A,'Base CF'!$B210,DRE!AB:AB)+SUMIF(DRE!$A:$A,'Base CF'!$B210,DRE!AC:AC)+SUMIF(DRE!$A:$A,'Base CF'!$B210,DRE!AD:AD)+SUMIF(DRE!$A:$A,'Base CF'!$B210,DRE!AE:AE)++SUMIF(DRE!$A:$A,'Base CF'!$B210,DRE!AF:AF)+SUMIF(DRE!$A:$A,'Base CF'!$B210,DRE!AG:AG)+SUMIF(DRE!$A:$A,'Base CF'!$B210,DRE!AH:AH)+SUMIF(DRE!$A:$A,'Base CF'!$B210,DRE!AI:AI)+SUMIF(DRE!$A:$A,'Base CF'!$B210,DRE!AJ:AJ)+SUMIF(DRE!$A:$A,'Base CF'!$B210,DRE!AK:AK))/2</f>
        <v>0</v>
      </c>
      <c r="AM210" s="46"/>
      <c r="AN210" s="46"/>
      <c r="AO210" s="46"/>
      <c r="AP210" s="46"/>
      <c r="AQ210" s="46"/>
      <c r="AR210" s="46"/>
      <c r="AS210" s="46"/>
      <c r="AT210" s="46"/>
      <c r="AU210" s="46"/>
      <c r="AV210" s="46"/>
      <c r="AW210" s="46">
        <f>(SUMIF(DRE!$A:$A,'Base CF'!$B210,DRE!AL:AL)+SUMIF(DRE!$A:$A,'Base CF'!$B210,DRE!AM:AM)+SUMIF(DRE!$A:$A,'Base CF'!$B210,DRE!AN:AN)+SUMIF(DRE!$A:$A,'Base CF'!$B210,DRE!AO:AO)+SUMIF(DRE!$A:$A,'Base CF'!$B210,DRE!AP:AP)+SUMIF(DRE!$A:$A,'Base CF'!$B210,DRE!AQ:AQ)++SUMIF(DRE!$A:$A,'Base CF'!$B210,DRE!AR:AR)+SUMIF(DRE!$A:$A,'Base CF'!$B210,DRE!AS:AS)+SUMIF(DRE!$A:$A,'Base CF'!$B210,DRE!AT:AT)+SUMIF(DRE!$A:$A,'Base CF'!$B210,DRE!AU:AU)+SUMIF(DRE!$A:$A,'Base CF'!$B210,DRE!AV:AV)+SUMIF(DRE!$A:$A,'Base CF'!$B210,DRE!AW:AW))/2</f>
        <v>0</v>
      </c>
      <c r="AX210" s="46">
        <f>(SUMIF(DRE!$A:$A,'Base CF'!$B210,DRE!AL:AL)+SUMIF(DRE!$A:$A,'Base CF'!$B210,DRE!AM:AM)+SUMIF(DRE!$A:$A,'Base CF'!$B210,DRE!AN:AN)+SUMIF(DRE!$A:$A,'Base CF'!$B210,DRE!AO:AO)+SUMIF(DRE!$A:$A,'Base CF'!$B210,DRE!AP:AP)+SUMIF(DRE!$A:$A,'Base CF'!$B210,DRE!AQ:AQ)++SUMIF(DRE!$A:$A,'Base CF'!$B210,DRE!AR:AR)+SUMIF(DRE!$A:$A,'Base CF'!$B210,DRE!AS:AS)+SUMIF(DRE!$A:$A,'Base CF'!$B210,DRE!AT:AT)+SUMIF(DRE!$A:$A,'Base CF'!$B210,DRE!AU:AU)+SUMIF(DRE!$A:$A,'Base CF'!$B210,DRE!AV:AV)+SUMIF(DRE!$A:$A,'Base CF'!$B210,DRE!AW:AW))/2</f>
        <v>0</v>
      </c>
      <c r="AY210" s="46"/>
      <c r="AZ210" s="46"/>
      <c r="BA210" s="46"/>
      <c r="BB210" s="46"/>
      <c r="BC210" s="46"/>
      <c r="BD210" s="46"/>
      <c r="BE210" s="46"/>
      <c r="BF210" s="46"/>
      <c r="BG210" s="46"/>
      <c r="BH210" s="46"/>
      <c r="BI210" s="46">
        <f>(SUMIF(DRE!$A:$A,'Base CF'!$B210,DRE!AX:AX)+SUMIF(DRE!$A:$A,'Base CF'!$B210,DRE!AY:AY)+SUMIF(DRE!$A:$A,'Base CF'!$B210,DRE!AZ:AZ)+SUMIF(DRE!$A:$A,'Base CF'!$B210,DRE!BA:BA)+SUMIF(DRE!$A:$A,'Base CF'!$B210,DRE!BB:BB)+SUMIF(DRE!$A:$A,'Base CF'!$B210,DRE!BC:BC)++SUMIF(DRE!$A:$A,'Base CF'!$B210,DRE!BD:BD)+SUMIF(DRE!$A:$A,'Base CF'!$B210,DRE!BE:BE)+SUMIF(DRE!$A:$A,'Base CF'!$B210,DRE!BF:BF)+SUMIF(DRE!$A:$A,'Base CF'!$B210,DRE!BG:BG)+SUMIF(DRE!$A:$A,'Base CF'!$B210,DRE!BH:BH)+SUMIF(DRE!$A:$A,'Base CF'!$B210,DRE!BI:BI))/2</f>
        <v>0</v>
      </c>
      <c r="BJ210" s="46">
        <f>(SUMIF(DRE!$A:$A,'Base CF'!$B210,DRE!AX:AX)+SUMIF(DRE!$A:$A,'Base CF'!$B210,DRE!AY:AY)+SUMIF(DRE!$A:$A,'Base CF'!$B210,DRE!AZ:AZ)+SUMIF(DRE!$A:$A,'Base CF'!$B210,DRE!BA:BA)+SUMIF(DRE!$A:$A,'Base CF'!$B210,DRE!BB:BB)+SUMIF(DRE!$A:$A,'Base CF'!$B210,DRE!BC:BC)++SUMIF(DRE!$A:$A,'Base CF'!$B210,DRE!BD:BD)+SUMIF(DRE!$A:$A,'Base CF'!$B210,DRE!BE:BE)+SUMIF(DRE!$A:$A,'Base CF'!$B210,DRE!BF:BF)+SUMIF(DRE!$A:$A,'Base CF'!$B210,DRE!BG:BG)+SUMIF(DRE!$A:$A,'Base CF'!$B210,DRE!BH:BH)+SUMIF(DRE!$A:$A,'Base CF'!$B210,DRE!BI:BI))/2</f>
        <v>0</v>
      </c>
      <c r="BK210" s="46"/>
      <c r="BL210" s="46"/>
      <c r="BM210" s="46"/>
      <c r="BN210" s="46"/>
      <c r="BO210" s="46"/>
      <c r="BP210" s="46"/>
      <c r="BQ210" s="46"/>
      <c r="BR210" s="46"/>
      <c r="BS210" s="46"/>
      <c r="BT210" s="46"/>
      <c r="BU210" s="46">
        <f>(SUMIF(DRE!$A:$A,'Base CF'!$B210,DRE!BJ:BJ)+SUMIF(DRE!$A:$A,'Base CF'!$B210,DRE!BK:BK)+SUMIF(DRE!$A:$A,'Base CF'!$B210,DRE!BL:BL)+SUMIF(DRE!$A:$A,'Base CF'!$B210,DRE!BM:BM)+SUMIF(DRE!$A:$A,'Base CF'!$B210,DRE!BN:BN)+SUMIF(DRE!$A:$A,'Base CF'!$B210,DRE!BO:BO)++SUMIF(DRE!$A:$A,'Base CF'!$B210,DRE!BP:BP)+SUMIF(DRE!$A:$A,'Base CF'!$B210,DRE!BQ:BQ)+SUMIF(DRE!$A:$A,'Base CF'!$B210,DRE!BR:BR)+SUMIF(DRE!$A:$A,'Base CF'!$B210,DRE!BS:BS)+SUMIF(DRE!$A:$A,'Base CF'!$B210,DRE!BT:BT)+SUMIF(DRE!$A:$A,'Base CF'!$B210,DRE!BU:BU))/2</f>
        <v>0</v>
      </c>
      <c r="BV210" s="46">
        <f>(SUMIF(DRE!$A:$A,'Base CF'!$B210,DRE!BJ:BJ)+SUMIF(DRE!$A:$A,'Base CF'!$B210,DRE!BK:BK)+SUMIF(DRE!$A:$A,'Base CF'!$B210,DRE!BL:BL)+SUMIF(DRE!$A:$A,'Base CF'!$B210,DRE!BM:BM)+SUMIF(DRE!$A:$A,'Base CF'!$B210,DRE!BN:BN)+SUMIF(DRE!$A:$A,'Base CF'!$B210,DRE!BO:BO)++SUMIF(DRE!$A:$A,'Base CF'!$B210,DRE!BP:BP)+SUMIF(DRE!$A:$A,'Base CF'!$B210,DRE!BQ:BQ)+SUMIF(DRE!$A:$A,'Base CF'!$B210,DRE!BR:BR)+SUMIF(DRE!$A:$A,'Base CF'!$B210,DRE!BS:BS)+SUMIF(DRE!$A:$A,'Base CF'!$B210,DRE!BT:BT)+SUMIF(DRE!$A:$A,'Base CF'!$B210,DRE!BU:BU))/2</f>
        <v>0</v>
      </c>
      <c r="BW210" s="46"/>
      <c r="BX210" s="46"/>
      <c r="BY210" s="46"/>
      <c r="BZ210" s="46"/>
      <c r="CA210" s="46"/>
      <c r="CB210" s="46"/>
      <c r="CC210" s="46"/>
      <c r="CD210" s="46"/>
      <c r="CE210" s="46"/>
      <c r="CF210" s="46"/>
      <c r="CG210" s="46">
        <f>(SUMIF(DRE!$A:$A,'Base CF'!$B210,DRE!BV:BV)+SUMIF(DRE!$A:$A,'Base CF'!$B210,DRE!BW:BW)+SUMIF(DRE!$A:$A,'Base CF'!$B210,DRE!BX:BX)+SUMIF(DRE!$A:$A,'Base CF'!$B210,DRE!BY:BY)+SUMIF(DRE!$A:$A,'Base CF'!$B210,DRE!BZ:BZ)+SUMIF(DRE!$A:$A,'Base CF'!$B210,DRE!CA:CA)++SUMIF(DRE!$A:$A,'Base CF'!$B210,DRE!CB:CB)+SUMIF(DRE!$A:$A,'Base CF'!$B210,DRE!CC:CC)+SUMIF(DRE!$A:$A,'Base CF'!$B210,DRE!CD:CD)+SUMIF(DRE!$A:$A,'Base CF'!$B210,DRE!CE:CE)+SUMIF(DRE!$A:$A,'Base CF'!$B210,DRE!CF:CF)+SUMIF(DRE!$A:$A,'Base CF'!$B210,DRE!CG:CG))/2</f>
        <v>0</v>
      </c>
      <c r="CH210" s="46">
        <f>(SUMIF(DRE!$A:$A,'Base CF'!$B210,DRE!BV:BV)+SUMIF(DRE!$A:$A,'Base CF'!$B210,DRE!BW:BW)+SUMIF(DRE!$A:$A,'Base CF'!$B210,DRE!BX:BX)+SUMIF(DRE!$A:$A,'Base CF'!$B210,DRE!BY:BY)+SUMIF(DRE!$A:$A,'Base CF'!$B210,DRE!BZ:BZ)+SUMIF(DRE!$A:$A,'Base CF'!$B210,DRE!CA:CA)++SUMIF(DRE!$A:$A,'Base CF'!$B210,DRE!CB:CB)+SUMIF(DRE!$A:$A,'Base CF'!$B210,DRE!CC:CC)+SUMIF(DRE!$A:$A,'Base CF'!$B210,DRE!CD:CD)+SUMIF(DRE!$A:$A,'Base CF'!$B210,DRE!CE:CE)+SUMIF(DRE!$A:$A,'Base CF'!$B210,DRE!CF:CF)+SUMIF(DRE!$A:$A,'Base CF'!$B210,DRE!CG:CG))/2</f>
        <v>0</v>
      </c>
      <c r="CI210" s="46"/>
      <c r="CJ210" s="46"/>
      <c r="CK210" s="46"/>
      <c r="CL210" s="46"/>
      <c r="CM210" s="46"/>
      <c r="CN210" s="46"/>
      <c r="CO210" s="46"/>
      <c r="CP210" s="46"/>
      <c r="CQ210" s="46"/>
      <c r="CR210" s="46"/>
      <c r="CS210" s="46">
        <f>(SUMIF(DRE!$A:$A,'Base CF'!$B210,DRE!CH:CH)+SUMIF(DRE!$A:$A,'Base CF'!$B210,DRE!CI:CI)+SUMIF(DRE!$A:$A,'Base CF'!$B210,DRE!CJ:CJ)+SUMIF(DRE!$A:$A,'Base CF'!$B210,DRE!CK:CK)+SUMIF(DRE!$A:$A,'Base CF'!$B210,DRE!CL:CL)+SUMIF(DRE!$A:$A,'Base CF'!$B210,DRE!CM:CM)++SUMIF(DRE!$A:$A,'Base CF'!$B210,DRE!CN:CN)+SUMIF(DRE!$A:$A,'Base CF'!$B210,DRE!CO:CO)+SUMIF(DRE!$A:$A,'Base CF'!$B210,DRE!CP:CP)+SUMIF(DRE!$A:$A,'Base CF'!$B210,DRE!CQ:CQ)+SUMIF(DRE!$A:$A,'Base CF'!$B210,DRE!CR:CR)+SUMIF(DRE!$A:$A,'Base CF'!$B210,DRE!CS:CS))/2</f>
        <v>0</v>
      </c>
      <c r="CT210" s="46">
        <f>(SUMIF(DRE!$A:$A,'Base CF'!$B210,DRE!CH:CH)+SUMIF(DRE!$A:$A,'Base CF'!$B210,DRE!CI:CI)+SUMIF(DRE!$A:$A,'Base CF'!$B210,DRE!CJ:CJ)+SUMIF(DRE!$A:$A,'Base CF'!$B210,DRE!CK:CK)+SUMIF(DRE!$A:$A,'Base CF'!$B210,DRE!CL:CL)+SUMIF(DRE!$A:$A,'Base CF'!$B210,DRE!CM:CM)++SUMIF(DRE!$A:$A,'Base CF'!$B210,DRE!CN:CN)+SUMIF(DRE!$A:$A,'Base CF'!$B210,DRE!CO:CO)+SUMIF(DRE!$A:$A,'Base CF'!$B210,DRE!CP:CP)+SUMIF(DRE!$A:$A,'Base CF'!$B210,DRE!CQ:CQ)+SUMIF(DRE!$A:$A,'Base CF'!$B210,DRE!CR:CR)+SUMIF(DRE!$A:$A,'Base CF'!$B210,DRE!CS:CS))/2</f>
        <v>0</v>
      </c>
      <c r="CU210" s="46"/>
      <c r="CV210" s="46"/>
      <c r="CW210" s="46"/>
      <c r="CX210" s="46"/>
      <c r="CY210" s="46"/>
      <c r="CZ210" s="46"/>
      <c r="DA210" s="46"/>
      <c r="DB210" s="46"/>
      <c r="DC210" s="46"/>
      <c r="DD210" s="46"/>
      <c r="DE210" s="46">
        <f>(SUMIF(DRE!$A:$A,'Base CF'!$B210,DRE!CT:CT)+SUMIF(DRE!$A:$A,'Base CF'!$B210,DRE!CU:CU)+SUMIF(DRE!$A:$A,'Base CF'!$B210,DRE!CV:CV)+SUMIF(DRE!$A:$A,'Base CF'!$B210,DRE!CW:CW)+SUMIF(DRE!$A:$A,'Base CF'!$B210,DRE!CX:CX)+SUMIF(DRE!$A:$A,'Base CF'!$B210,DRE!CY:CY)++SUMIF(DRE!$A:$A,'Base CF'!$B210,DRE!CZ:CZ)+SUMIF(DRE!$A:$A,'Base CF'!$B210,DRE!DA:DA)+SUMIF(DRE!$A:$A,'Base CF'!$B210,DRE!DB:DB)+SUMIF(DRE!$A:$A,'Base CF'!$B210,DRE!DC:DC)+SUMIF(DRE!$A:$A,'Base CF'!$B210,DRE!DD:DD)+SUMIF(DRE!$A:$A,'Base CF'!$B210,DRE!DE:DE))/2</f>
        <v>0</v>
      </c>
      <c r="DF210" s="46">
        <f>(SUMIF(DRE!$A:$A,'Base CF'!$B210,DRE!CT:CT)+SUMIF(DRE!$A:$A,'Base CF'!$B210,DRE!CU:CU)+SUMIF(DRE!$A:$A,'Base CF'!$B210,DRE!CV:CV)+SUMIF(DRE!$A:$A,'Base CF'!$B210,DRE!CW:CW)+SUMIF(DRE!$A:$A,'Base CF'!$B210,DRE!CX:CX)+SUMIF(DRE!$A:$A,'Base CF'!$B210,DRE!CY:CY)++SUMIF(DRE!$A:$A,'Base CF'!$B210,DRE!CZ:CZ)+SUMIF(DRE!$A:$A,'Base CF'!$B210,DRE!DA:DA)+SUMIF(DRE!$A:$A,'Base CF'!$B210,DRE!DB:DB)+SUMIF(DRE!$A:$A,'Base CF'!$B210,DRE!DC:DC)+SUMIF(DRE!$A:$A,'Base CF'!$B210,DRE!DD:DD)+SUMIF(DRE!$A:$A,'Base CF'!$B210,DRE!DE:DE))/2</f>
        <v>0</v>
      </c>
    </row>
    <row r="211" spans="2:110" outlineLevel="1">
      <c r="B211" s="37" t="s">
        <v>328</v>
      </c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>
        <f>(SUMIF(DRE!$A:$A,'Base CF'!$B211,DRE!B:B)+SUMIF(DRE!$A:$A,'Base CF'!$B211,DRE!C:C)+SUMIF(DRE!$A:$A,'Base CF'!$B211,DRE!D:D)+SUMIF(DRE!$A:$A,'Base CF'!$B211,DRE!E:E)+SUMIF(DRE!$A:$A,'Base CF'!$B211,DRE!F:F)+SUMIF(DRE!$A:$A,'Base CF'!$B211,DRE!G:G)++SUMIF(DRE!$A:$A,'Base CF'!$B211,DRE!H:H)+SUMIF(DRE!$A:$A,'Base CF'!$B211,DRE!I:I)+SUMIF(DRE!$A:$A,'Base CF'!$B211,DRE!J:J)+SUMIF(DRE!$A:$A,'Base CF'!$B211,DRE!K:K)+SUMIF(DRE!$A:$A,'Base CF'!$B211,DRE!L:L)+SUMIF(DRE!$A:$A,'Base CF'!$B211,DRE!M:M))/2</f>
        <v>0</v>
      </c>
      <c r="N211" s="46">
        <f>(SUMIF(DRE!$A:$A,'Base CF'!$B211,DRE!B:B)+SUMIF(DRE!$A:$A,'Base CF'!$B211,DRE!C:C)+SUMIF(DRE!$A:$A,'Base CF'!$B211,DRE!D:D)+SUMIF(DRE!$A:$A,'Base CF'!$B211,DRE!E:E)+SUMIF(DRE!$A:$A,'Base CF'!$B211,DRE!F:F)+SUMIF(DRE!$A:$A,'Base CF'!$B211,DRE!G:G)++SUMIF(DRE!$A:$A,'Base CF'!$B211,DRE!H:H)+SUMIF(DRE!$A:$A,'Base CF'!$B211,DRE!I:I)+SUMIF(DRE!$A:$A,'Base CF'!$B211,DRE!J:J)+SUMIF(DRE!$A:$A,'Base CF'!$B211,DRE!K:K)+SUMIF(DRE!$A:$A,'Base CF'!$B211,DRE!L:L)+SUMIF(DRE!$A:$A,'Base CF'!$B211,DRE!M:M))/2</f>
        <v>0</v>
      </c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>
        <f>(SUMIF(DRE!$A:$A,'Base CF'!$B211,DRE!N:N)+SUMIF(DRE!$A:$A,'Base CF'!$B211,DRE!O:O)+SUMIF(DRE!$A:$A,'Base CF'!$B211,DRE!P:P)+SUMIF(DRE!$A:$A,'Base CF'!$B211,DRE!Q:Q)+SUMIF(DRE!$A:$A,'Base CF'!$B211,DRE!R:R)+SUMIF(DRE!$A:$A,'Base CF'!$B211,DRE!S:S)++SUMIF(DRE!$A:$A,'Base CF'!$B211,DRE!T:T)+SUMIF(DRE!$A:$A,'Base CF'!$B211,DRE!U:U)+SUMIF(DRE!$A:$A,'Base CF'!$B211,DRE!V:V)+SUMIF(DRE!$A:$A,'Base CF'!$B211,DRE!W:W)+SUMIF(DRE!$A:$A,'Base CF'!$B211,DRE!X:X)+SUMIF(DRE!$A:$A,'Base CF'!$B211,DRE!Y:Y))/2</f>
        <v>0</v>
      </c>
      <c r="Z211" s="46">
        <f>(SUMIF(DRE!$A:$A,'Base CF'!$B211,DRE!N:N)+SUMIF(DRE!$A:$A,'Base CF'!$B211,DRE!O:O)+SUMIF(DRE!$A:$A,'Base CF'!$B211,DRE!P:P)+SUMIF(DRE!$A:$A,'Base CF'!$B211,DRE!Q:Q)+SUMIF(DRE!$A:$A,'Base CF'!$B211,DRE!R:R)+SUMIF(DRE!$A:$A,'Base CF'!$B211,DRE!S:S)++SUMIF(DRE!$A:$A,'Base CF'!$B211,DRE!T:T)+SUMIF(DRE!$A:$A,'Base CF'!$B211,DRE!U:U)+SUMIF(DRE!$A:$A,'Base CF'!$B211,DRE!V:V)+SUMIF(DRE!$A:$A,'Base CF'!$B211,DRE!W:W)+SUMIF(DRE!$A:$A,'Base CF'!$B211,DRE!X:X)+SUMIF(DRE!$A:$A,'Base CF'!$B211,DRE!Y:Y))/2</f>
        <v>0</v>
      </c>
      <c r="AA211" s="46"/>
      <c r="AB211" s="46"/>
      <c r="AC211" s="46"/>
      <c r="AD211" s="46"/>
      <c r="AE211" s="46"/>
      <c r="AF211" s="46"/>
      <c r="AG211" s="46"/>
      <c r="AH211" s="46"/>
      <c r="AI211" s="46"/>
      <c r="AJ211" s="46"/>
      <c r="AK211" s="46">
        <f>(SUMIF(DRE!$A:$A,'Base CF'!$B211,DRE!Z:Z)+SUMIF(DRE!$A:$A,'Base CF'!$B211,DRE!AA:AA)+SUMIF(DRE!$A:$A,'Base CF'!$B211,DRE!AB:AB)+SUMIF(DRE!$A:$A,'Base CF'!$B211,DRE!AC:AC)+SUMIF(DRE!$A:$A,'Base CF'!$B211,DRE!AD:AD)+SUMIF(DRE!$A:$A,'Base CF'!$B211,DRE!AE:AE)++SUMIF(DRE!$A:$A,'Base CF'!$B211,DRE!AF:AF)+SUMIF(DRE!$A:$A,'Base CF'!$B211,DRE!AG:AG)+SUMIF(DRE!$A:$A,'Base CF'!$B211,DRE!AH:AH)+SUMIF(DRE!$A:$A,'Base CF'!$B211,DRE!AI:AI)+SUMIF(DRE!$A:$A,'Base CF'!$B211,DRE!AJ:AJ)+SUMIF(DRE!$A:$A,'Base CF'!$B211,DRE!AK:AK))/2</f>
        <v>0</v>
      </c>
      <c r="AL211" s="46">
        <f>(SUMIF(DRE!$A:$A,'Base CF'!$B211,DRE!Z:Z)+SUMIF(DRE!$A:$A,'Base CF'!$B211,DRE!AA:AA)+SUMIF(DRE!$A:$A,'Base CF'!$B211,DRE!AB:AB)+SUMIF(DRE!$A:$A,'Base CF'!$B211,DRE!AC:AC)+SUMIF(DRE!$A:$A,'Base CF'!$B211,DRE!AD:AD)+SUMIF(DRE!$A:$A,'Base CF'!$B211,DRE!AE:AE)++SUMIF(DRE!$A:$A,'Base CF'!$B211,DRE!AF:AF)+SUMIF(DRE!$A:$A,'Base CF'!$B211,DRE!AG:AG)+SUMIF(DRE!$A:$A,'Base CF'!$B211,DRE!AH:AH)+SUMIF(DRE!$A:$A,'Base CF'!$B211,DRE!AI:AI)+SUMIF(DRE!$A:$A,'Base CF'!$B211,DRE!AJ:AJ)+SUMIF(DRE!$A:$A,'Base CF'!$B211,DRE!AK:AK))/2</f>
        <v>0</v>
      </c>
      <c r="AM211" s="46"/>
      <c r="AN211" s="46"/>
      <c r="AO211" s="46"/>
      <c r="AP211" s="46"/>
      <c r="AQ211" s="46"/>
      <c r="AR211" s="46"/>
      <c r="AS211" s="46"/>
      <c r="AT211" s="46"/>
      <c r="AU211" s="46"/>
      <c r="AV211" s="46"/>
      <c r="AW211" s="46">
        <f>(SUMIF(DRE!$A:$A,'Base CF'!$B211,DRE!AL:AL)+SUMIF(DRE!$A:$A,'Base CF'!$B211,DRE!AM:AM)+SUMIF(DRE!$A:$A,'Base CF'!$B211,DRE!AN:AN)+SUMIF(DRE!$A:$A,'Base CF'!$B211,DRE!AO:AO)+SUMIF(DRE!$A:$A,'Base CF'!$B211,DRE!AP:AP)+SUMIF(DRE!$A:$A,'Base CF'!$B211,DRE!AQ:AQ)++SUMIF(DRE!$A:$A,'Base CF'!$B211,DRE!AR:AR)+SUMIF(DRE!$A:$A,'Base CF'!$B211,DRE!AS:AS)+SUMIF(DRE!$A:$A,'Base CF'!$B211,DRE!AT:AT)+SUMIF(DRE!$A:$A,'Base CF'!$B211,DRE!AU:AU)+SUMIF(DRE!$A:$A,'Base CF'!$B211,DRE!AV:AV)+SUMIF(DRE!$A:$A,'Base CF'!$B211,DRE!AW:AW))/2</f>
        <v>0</v>
      </c>
      <c r="AX211" s="46">
        <f>(SUMIF(DRE!$A:$A,'Base CF'!$B211,DRE!AL:AL)+SUMIF(DRE!$A:$A,'Base CF'!$B211,DRE!AM:AM)+SUMIF(DRE!$A:$A,'Base CF'!$B211,DRE!AN:AN)+SUMIF(DRE!$A:$A,'Base CF'!$B211,DRE!AO:AO)+SUMIF(DRE!$A:$A,'Base CF'!$B211,DRE!AP:AP)+SUMIF(DRE!$A:$A,'Base CF'!$B211,DRE!AQ:AQ)++SUMIF(DRE!$A:$A,'Base CF'!$B211,DRE!AR:AR)+SUMIF(DRE!$A:$A,'Base CF'!$B211,DRE!AS:AS)+SUMIF(DRE!$A:$A,'Base CF'!$B211,DRE!AT:AT)+SUMIF(DRE!$A:$A,'Base CF'!$B211,DRE!AU:AU)+SUMIF(DRE!$A:$A,'Base CF'!$B211,DRE!AV:AV)+SUMIF(DRE!$A:$A,'Base CF'!$B211,DRE!AW:AW))/2</f>
        <v>0</v>
      </c>
      <c r="AY211" s="46"/>
      <c r="AZ211" s="46"/>
      <c r="BA211" s="46"/>
      <c r="BB211" s="46"/>
      <c r="BC211" s="46"/>
      <c r="BD211" s="46"/>
      <c r="BE211" s="46"/>
      <c r="BF211" s="46"/>
      <c r="BG211" s="46"/>
      <c r="BH211" s="46"/>
      <c r="BI211" s="46">
        <f>(SUMIF(DRE!$A:$A,'Base CF'!$B211,DRE!AX:AX)+SUMIF(DRE!$A:$A,'Base CF'!$B211,DRE!AY:AY)+SUMIF(DRE!$A:$A,'Base CF'!$B211,DRE!AZ:AZ)+SUMIF(DRE!$A:$A,'Base CF'!$B211,DRE!BA:BA)+SUMIF(DRE!$A:$A,'Base CF'!$B211,DRE!BB:BB)+SUMIF(DRE!$A:$A,'Base CF'!$B211,DRE!BC:BC)++SUMIF(DRE!$A:$A,'Base CF'!$B211,DRE!BD:BD)+SUMIF(DRE!$A:$A,'Base CF'!$B211,DRE!BE:BE)+SUMIF(DRE!$A:$A,'Base CF'!$B211,DRE!BF:BF)+SUMIF(DRE!$A:$A,'Base CF'!$B211,DRE!BG:BG)+SUMIF(DRE!$A:$A,'Base CF'!$B211,DRE!BH:BH)+SUMIF(DRE!$A:$A,'Base CF'!$B211,DRE!BI:BI))/2</f>
        <v>0</v>
      </c>
      <c r="BJ211" s="46">
        <f>(SUMIF(DRE!$A:$A,'Base CF'!$B211,DRE!AX:AX)+SUMIF(DRE!$A:$A,'Base CF'!$B211,DRE!AY:AY)+SUMIF(DRE!$A:$A,'Base CF'!$B211,DRE!AZ:AZ)+SUMIF(DRE!$A:$A,'Base CF'!$B211,DRE!BA:BA)+SUMIF(DRE!$A:$A,'Base CF'!$B211,DRE!BB:BB)+SUMIF(DRE!$A:$A,'Base CF'!$B211,DRE!BC:BC)++SUMIF(DRE!$A:$A,'Base CF'!$B211,DRE!BD:BD)+SUMIF(DRE!$A:$A,'Base CF'!$B211,DRE!BE:BE)+SUMIF(DRE!$A:$A,'Base CF'!$B211,DRE!BF:BF)+SUMIF(DRE!$A:$A,'Base CF'!$B211,DRE!BG:BG)+SUMIF(DRE!$A:$A,'Base CF'!$B211,DRE!BH:BH)+SUMIF(DRE!$A:$A,'Base CF'!$B211,DRE!BI:BI))/2</f>
        <v>0</v>
      </c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6">
        <f>(SUMIF(DRE!$A:$A,'Base CF'!$B211,DRE!BJ:BJ)+SUMIF(DRE!$A:$A,'Base CF'!$B211,DRE!BK:BK)+SUMIF(DRE!$A:$A,'Base CF'!$B211,DRE!BL:BL)+SUMIF(DRE!$A:$A,'Base CF'!$B211,DRE!BM:BM)+SUMIF(DRE!$A:$A,'Base CF'!$B211,DRE!BN:BN)+SUMIF(DRE!$A:$A,'Base CF'!$B211,DRE!BO:BO)++SUMIF(DRE!$A:$A,'Base CF'!$B211,DRE!BP:BP)+SUMIF(DRE!$A:$A,'Base CF'!$B211,DRE!BQ:BQ)+SUMIF(DRE!$A:$A,'Base CF'!$B211,DRE!BR:BR)+SUMIF(DRE!$A:$A,'Base CF'!$B211,DRE!BS:BS)+SUMIF(DRE!$A:$A,'Base CF'!$B211,DRE!BT:BT)+SUMIF(DRE!$A:$A,'Base CF'!$B211,DRE!BU:BU))/2</f>
        <v>0</v>
      </c>
      <c r="BV211" s="46">
        <f>(SUMIF(DRE!$A:$A,'Base CF'!$B211,DRE!BJ:BJ)+SUMIF(DRE!$A:$A,'Base CF'!$B211,DRE!BK:BK)+SUMIF(DRE!$A:$A,'Base CF'!$B211,DRE!BL:BL)+SUMIF(DRE!$A:$A,'Base CF'!$B211,DRE!BM:BM)+SUMIF(DRE!$A:$A,'Base CF'!$B211,DRE!BN:BN)+SUMIF(DRE!$A:$A,'Base CF'!$B211,DRE!BO:BO)++SUMIF(DRE!$A:$A,'Base CF'!$B211,DRE!BP:BP)+SUMIF(DRE!$A:$A,'Base CF'!$B211,DRE!BQ:BQ)+SUMIF(DRE!$A:$A,'Base CF'!$B211,DRE!BR:BR)+SUMIF(DRE!$A:$A,'Base CF'!$B211,DRE!BS:BS)+SUMIF(DRE!$A:$A,'Base CF'!$B211,DRE!BT:BT)+SUMIF(DRE!$A:$A,'Base CF'!$B211,DRE!BU:BU))/2</f>
        <v>0</v>
      </c>
      <c r="BW211" s="46"/>
      <c r="BX211" s="46"/>
      <c r="BY211" s="46"/>
      <c r="BZ211" s="46"/>
      <c r="CA211" s="46"/>
      <c r="CB211" s="46"/>
      <c r="CC211" s="46"/>
      <c r="CD211" s="46"/>
      <c r="CE211" s="46"/>
      <c r="CF211" s="46"/>
      <c r="CG211" s="46">
        <f>(SUMIF(DRE!$A:$A,'Base CF'!$B211,DRE!BV:BV)+SUMIF(DRE!$A:$A,'Base CF'!$B211,DRE!BW:BW)+SUMIF(DRE!$A:$A,'Base CF'!$B211,DRE!BX:BX)+SUMIF(DRE!$A:$A,'Base CF'!$B211,DRE!BY:BY)+SUMIF(DRE!$A:$A,'Base CF'!$B211,DRE!BZ:BZ)+SUMIF(DRE!$A:$A,'Base CF'!$B211,DRE!CA:CA)++SUMIF(DRE!$A:$A,'Base CF'!$B211,DRE!CB:CB)+SUMIF(DRE!$A:$A,'Base CF'!$B211,DRE!CC:CC)+SUMIF(DRE!$A:$A,'Base CF'!$B211,DRE!CD:CD)+SUMIF(DRE!$A:$A,'Base CF'!$B211,DRE!CE:CE)+SUMIF(DRE!$A:$A,'Base CF'!$B211,DRE!CF:CF)+SUMIF(DRE!$A:$A,'Base CF'!$B211,DRE!CG:CG))/2</f>
        <v>0</v>
      </c>
      <c r="CH211" s="46">
        <f>(SUMIF(DRE!$A:$A,'Base CF'!$B211,DRE!BV:BV)+SUMIF(DRE!$A:$A,'Base CF'!$B211,DRE!BW:BW)+SUMIF(DRE!$A:$A,'Base CF'!$B211,DRE!BX:BX)+SUMIF(DRE!$A:$A,'Base CF'!$B211,DRE!BY:BY)+SUMIF(DRE!$A:$A,'Base CF'!$B211,DRE!BZ:BZ)+SUMIF(DRE!$A:$A,'Base CF'!$B211,DRE!CA:CA)++SUMIF(DRE!$A:$A,'Base CF'!$B211,DRE!CB:CB)+SUMIF(DRE!$A:$A,'Base CF'!$B211,DRE!CC:CC)+SUMIF(DRE!$A:$A,'Base CF'!$B211,DRE!CD:CD)+SUMIF(DRE!$A:$A,'Base CF'!$B211,DRE!CE:CE)+SUMIF(DRE!$A:$A,'Base CF'!$B211,DRE!CF:CF)+SUMIF(DRE!$A:$A,'Base CF'!$B211,DRE!CG:CG))/2</f>
        <v>0</v>
      </c>
      <c r="CI211" s="46"/>
      <c r="CJ211" s="46"/>
      <c r="CK211" s="46"/>
      <c r="CL211" s="46"/>
      <c r="CM211" s="46"/>
      <c r="CN211" s="46"/>
      <c r="CO211" s="46"/>
      <c r="CP211" s="46"/>
      <c r="CQ211" s="46"/>
      <c r="CR211" s="46"/>
      <c r="CS211" s="46">
        <f>(SUMIF(DRE!$A:$A,'Base CF'!$B211,DRE!CH:CH)+SUMIF(DRE!$A:$A,'Base CF'!$B211,DRE!CI:CI)+SUMIF(DRE!$A:$A,'Base CF'!$B211,DRE!CJ:CJ)+SUMIF(DRE!$A:$A,'Base CF'!$B211,DRE!CK:CK)+SUMIF(DRE!$A:$A,'Base CF'!$B211,DRE!CL:CL)+SUMIF(DRE!$A:$A,'Base CF'!$B211,DRE!CM:CM)++SUMIF(DRE!$A:$A,'Base CF'!$B211,DRE!CN:CN)+SUMIF(DRE!$A:$A,'Base CF'!$B211,DRE!CO:CO)+SUMIF(DRE!$A:$A,'Base CF'!$B211,DRE!CP:CP)+SUMIF(DRE!$A:$A,'Base CF'!$B211,DRE!CQ:CQ)+SUMIF(DRE!$A:$A,'Base CF'!$B211,DRE!CR:CR)+SUMIF(DRE!$A:$A,'Base CF'!$B211,DRE!CS:CS))/2</f>
        <v>0</v>
      </c>
      <c r="CT211" s="46">
        <f>(SUMIF(DRE!$A:$A,'Base CF'!$B211,DRE!CH:CH)+SUMIF(DRE!$A:$A,'Base CF'!$B211,DRE!CI:CI)+SUMIF(DRE!$A:$A,'Base CF'!$B211,DRE!CJ:CJ)+SUMIF(DRE!$A:$A,'Base CF'!$B211,DRE!CK:CK)+SUMIF(DRE!$A:$A,'Base CF'!$B211,DRE!CL:CL)+SUMIF(DRE!$A:$A,'Base CF'!$B211,DRE!CM:CM)++SUMIF(DRE!$A:$A,'Base CF'!$B211,DRE!CN:CN)+SUMIF(DRE!$A:$A,'Base CF'!$B211,DRE!CO:CO)+SUMIF(DRE!$A:$A,'Base CF'!$B211,DRE!CP:CP)+SUMIF(DRE!$A:$A,'Base CF'!$B211,DRE!CQ:CQ)+SUMIF(DRE!$A:$A,'Base CF'!$B211,DRE!CR:CR)+SUMIF(DRE!$A:$A,'Base CF'!$B211,DRE!CS:CS))/2</f>
        <v>0</v>
      </c>
      <c r="CU211" s="46"/>
      <c r="CV211" s="46"/>
      <c r="CW211" s="46"/>
      <c r="CX211" s="46"/>
      <c r="CY211" s="46"/>
      <c r="CZ211" s="46"/>
      <c r="DA211" s="46"/>
      <c r="DB211" s="46"/>
      <c r="DC211" s="46"/>
      <c r="DD211" s="46"/>
      <c r="DE211" s="46">
        <f>(SUMIF(DRE!$A:$A,'Base CF'!$B211,DRE!CT:CT)+SUMIF(DRE!$A:$A,'Base CF'!$B211,DRE!CU:CU)+SUMIF(DRE!$A:$A,'Base CF'!$B211,DRE!CV:CV)+SUMIF(DRE!$A:$A,'Base CF'!$B211,DRE!CW:CW)+SUMIF(DRE!$A:$A,'Base CF'!$B211,DRE!CX:CX)+SUMIF(DRE!$A:$A,'Base CF'!$B211,DRE!CY:CY)++SUMIF(DRE!$A:$A,'Base CF'!$B211,DRE!CZ:CZ)+SUMIF(DRE!$A:$A,'Base CF'!$B211,DRE!DA:DA)+SUMIF(DRE!$A:$A,'Base CF'!$B211,DRE!DB:DB)+SUMIF(DRE!$A:$A,'Base CF'!$B211,DRE!DC:DC)+SUMIF(DRE!$A:$A,'Base CF'!$B211,DRE!DD:DD)+SUMIF(DRE!$A:$A,'Base CF'!$B211,DRE!DE:DE))/2</f>
        <v>0</v>
      </c>
      <c r="DF211" s="46">
        <f>(SUMIF(DRE!$A:$A,'Base CF'!$B211,DRE!CT:CT)+SUMIF(DRE!$A:$A,'Base CF'!$B211,DRE!CU:CU)+SUMIF(DRE!$A:$A,'Base CF'!$B211,DRE!CV:CV)+SUMIF(DRE!$A:$A,'Base CF'!$B211,DRE!CW:CW)+SUMIF(DRE!$A:$A,'Base CF'!$B211,DRE!CX:CX)+SUMIF(DRE!$A:$A,'Base CF'!$B211,DRE!CY:CY)++SUMIF(DRE!$A:$A,'Base CF'!$B211,DRE!CZ:CZ)+SUMIF(DRE!$A:$A,'Base CF'!$B211,DRE!DA:DA)+SUMIF(DRE!$A:$A,'Base CF'!$B211,DRE!DB:DB)+SUMIF(DRE!$A:$A,'Base CF'!$B211,DRE!DC:DC)+SUMIF(DRE!$A:$A,'Base CF'!$B211,DRE!DD:DD)+SUMIF(DRE!$A:$A,'Base CF'!$B211,DRE!DE:DE))/2</f>
        <v>0</v>
      </c>
    </row>
    <row r="212" spans="2:110" outlineLevel="1">
      <c r="B212" s="37" t="s">
        <v>329</v>
      </c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>
        <f>(SUMIF(DRE!$A:$A,'Base CF'!$B212,DRE!B:B)+SUMIF(DRE!$A:$A,'Base CF'!$B212,DRE!C:C)+SUMIF(DRE!$A:$A,'Base CF'!$B212,DRE!D:D)+SUMIF(DRE!$A:$A,'Base CF'!$B212,DRE!E:E)+SUMIF(DRE!$A:$A,'Base CF'!$B212,DRE!F:F)+SUMIF(DRE!$A:$A,'Base CF'!$B212,DRE!G:G)++SUMIF(DRE!$A:$A,'Base CF'!$B212,DRE!H:H)+SUMIF(DRE!$A:$A,'Base CF'!$B212,DRE!I:I)+SUMIF(DRE!$A:$A,'Base CF'!$B212,DRE!J:J)+SUMIF(DRE!$A:$A,'Base CF'!$B212,DRE!K:K)+SUMIF(DRE!$A:$A,'Base CF'!$B212,DRE!L:L)+SUMIF(DRE!$A:$A,'Base CF'!$B212,DRE!M:M))/2</f>
        <v>0</v>
      </c>
      <c r="N212" s="46">
        <f>(SUMIF(DRE!$A:$A,'Base CF'!$B212,DRE!B:B)+SUMIF(DRE!$A:$A,'Base CF'!$B212,DRE!C:C)+SUMIF(DRE!$A:$A,'Base CF'!$B212,DRE!D:D)+SUMIF(DRE!$A:$A,'Base CF'!$B212,DRE!E:E)+SUMIF(DRE!$A:$A,'Base CF'!$B212,DRE!F:F)+SUMIF(DRE!$A:$A,'Base CF'!$B212,DRE!G:G)++SUMIF(DRE!$A:$A,'Base CF'!$B212,DRE!H:H)+SUMIF(DRE!$A:$A,'Base CF'!$B212,DRE!I:I)+SUMIF(DRE!$A:$A,'Base CF'!$B212,DRE!J:J)+SUMIF(DRE!$A:$A,'Base CF'!$B212,DRE!K:K)+SUMIF(DRE!$A:$A,'Base CF'!$B212,DRE!L:L)+SUMIF(DRE!$A:$A,'Base CF'!$B212,DRE!M:M))/2</f>
        <v>0</v>
      </c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>
        <f>(SUMIF(DRE!$A:$A,'Base CF'!$B212,DRE!N:N)+SUMIF(DRE!$A:$A,'Base CF'!$B212,DRE!O:O)+SUMIF(DRE!$A:$A,'Base CF'!$B212,DRE!P:P)+SUMIF(DRE!$A:$A,'Base CF'!$B212,DRE!Q:Q)+SUMIF(DRE!$A:$A,'Base CF'!$B212,DRE!R:R)+SUMIF(DRE!$A:$A,'Base CF'!$B212,DRE!S:S)++SUMIF(DRE!$A:$A,'Base CF'!$B212,DRE!T:T)+SUMIF(DRE!$A:$A,'Base CF'!$B212,DRE!U:U)+SUMIF(DRE!$A:$A,'Base CF'!$B212,DRE!V:V)+SUMIF(DRE!$A:$A,'Base CF'!$B212,DRE!W:W)+SUMIF(DRE!$A:$A,'Base CF'!$B212,DRE!X:X)+SUMIF(DRE!$A:$A,'Base CF'!$B212,DRE!Y:Y))/2</f>
        <v>0</v>
      </c>
      <c r="Z212" s="46">
        <f>(SUMIF(DRE!$A:$A,'Base CF'!$B212,DRE!N:N)+SUMIF(DRE!$A:$A,'Base CF'!$B212,DRE!O:O)+SUMIF(DRE!$A:$A,'Base CF'!$B212,DRE!P:P)+SUMIF(DRE!$A:$A,'Base CF'!$B212,DRE!Q:Q)+SUMIF(DRE!$A:$A,'Base CF'!$B212,DRE!R:R)+SUMIF(DRE!$A:$A,'Base CF'!$B212,DRE!S:S)++SUMIF(DRE!$A:$A,'Base CF'!$B212,DRE!T:T)+SUMIF(DRE!$A:$A,'Base CF'!$B212,DRE!U:U)+SUMIF(DRE!$A:$A,'Base CF'!$B212,DRE!V:V)+SUMIF(DRE!$A:$A,'Base CF'!$B212,DRE!W:W)+SUMIF(DRE!$A:$A,'Base CF'!$B212,DRE!X:X)+SUMIF(DRE!$A:$A,'Base CF'!$B212,DRE!Y:Y))/2</f>
        <v>0</v>
      </c>
      <c r="AA212" s="46"/>
      <c r="AB212" s="46"/>
      <c r="AC212" s="46"/>
      <c r="AD212" s="46"/>
      <c r="AE212" s="46"/>
      <c r="AF212" s="46"/>
      <c r="AG212" s="46"/>
      <c r="AH212" s="46"/>
      <c r="AI212" s="46"/>
      <c r="AJ212" s="46"/>
      <c r="AK212" s="46">
        <f>(SUMIF(DRE!$A:$A,'Base CF'!$B212,DRE!Z:Z)+SUMIF(DRE!$A:$A,'Base CF'!$B212,DRE!AA:AA)+SUMIF(DRE!$A:$A,'Base CF'!$B212,DRE!AB:AB)+SUMIF(DRE!$A:$A,'Base CF'!$B212,DRE!AC:AC)+SUMIF(DRE!$A:$A,'Base CF'!$B212,DRE!AD:AD)+SUMIF(DRE!$A:$A,'Base CF'!$B212,DRE!AE:AE)++SUMIF(DRE!$A:$A,'Base CF'!$B212,DRE!AF:AF)+SUMIF(DRE!$A:$A,'Base CF'!$B212,DRE!AG:AG)+SUMIF(DRE!$A:$A,'Base CF'!$B212,DRE!AH:AH)+SUMIF(DRE!$A:$A,'Base CF'!$B212,DRE!AI:AI)+SUMIF(DRE!$A:$A,'Base CF'!$B212,DRE!AJ:AJ)+SUMIF(DRE!$A:$A,'Base CF'!$B212,DRE!AK:AK))/2</f>
        <v>0</v>
      </c>
      <c r="AL212" s="46">
        <f>(SUMIF(DRE!$A:$A,'Base CF'!$B212,DRE!Z:Z)+SUMIF(DRE!$A:$A,'Base CF'!$B212,DRE!AA:AA)+SUMIF(DRE!$A:$A,'Base CF'!$B212,DRE!AB:AB)+SUMIF(DRE!$A:$A,'Base CF'!$B212,DRE!AC:AC)+SUMIF(DRE!$A:$A,'Base CF'!$B212,DRE!AD:AD)+SUMIF(DRE!$A:$A,'Base CF'!$B212,DRE!AE:AE)++SUMIF(DRE!$A:$A,'Base CF'!$B212,DRE!AF:AF)+SUMIF(DRE!$A:$A,'Base CF'!$B212,DRE!AG:AG)+SUMIF(DRE!$A:$A,'Base CF'!$B212,DRE!AH:AH)+SUMIF(DRE!$A:$A,'Base CF'!$B212,DRE!AI:AI)+SUMIF(DRE!$A:$A,'Base CF'!$B212,DRE!AJ:AJ)+SUMIF(DRE!$A:$A,'Base CF'!$B212,DRE!AK:AK))/2</f>
        <v>0</v>
      </c>
      <c r="AM212" s="46"/>
      <c r="AN212" s="46"/>
      <c r="AO212" s="46"/>
      <c r="AP212" s="46"/>
      <c r="AQ212" s="46"/>
      <c r="AR212" s="46"/>
      <c r="AS212" s="46"/>
      <c r="AT212" s="46"/>
      <c r="AU212" s="46"/>
      <c r="AV212" s="46"/>
      <c r="AW212" s="46">
        <f>(SUMIF(DRE!$A:$A,'Base CF'!$B212,DRE!AL:AL)+SUMIF(DRE!$A:$A,'Base CF'!$B212,DRE!AM:AM)+SUMIF(DRE!$A:$A,'Base CF'!$B212,DRE!AN:AN)+SUMIF(DRE!$A:$A,'Base CF'!$B212,DRE!AO:AO)+SUMIF(DRE!$A:$A,'Base CF'!$B212,DRE!AP:AP)+SUMIF(DRE!$A:$A,'Base CF'!$B212,DRE!AQ:AQ)++SUMIF(DRE!$A:$A,'Base CF'!$B212,DRE!AR:AR)+SUMIF(DRE!$A:$A,'Base CF'!$B212,DRE!AS:AS)+SUMIF(DRE!$A:$A,'Base CF'!$B212,DRE!AT:AT)+SUMIF(DRE!$A:$A,'Base CF'!$B212,DRE!AU:AU)+SUMIF(DRE!$A:$A,'Base CF'!$B212,DRE!AV:AV)+SUMIF(DRE!$A:$A,'Base CF'!$B212,DRE!AW:AW))/2</f>
        <v>0</v>
      </c>
      <c r="AX212" s="46">
        <f>(SUMIF(DRE!$A:$A,'Base CF'!$B212,DRE!AL:AL)+SUMIF(DRE!$A:$A,'Base CF'!$B212,DRE!AM:AM)+SUMIF(DRE!$A:$A,'Base CF'!$B212,DRE!AN:AN)+SUMIF(DRE!$A:$A,'Base CF'!$B212,DRE!AO:AO)+SUMIF(DRE!$A:$A,'Base CF'!$B212,DRE!AP:AP)+SUMIF(DRE!$A:$A,'Base CF'!$B212,DRE!AQ:AQ)++SUMIF(DRE!$A:$A,'Base CF'!$B212,DRE!AR:AR)+SUMIF(DRE!$A:$A,'Base CF'!$B212,DRE!AS:AS)+SUMIF(DRE!$A:$A,'Base CF'!$B212,DRE!AT:AT)+SUMIF(DRE!$A:$A,'Base CF'!$B212,DRE!AU:AU)+SUMIF(DRE!$A:$A,'Base CF'!$B212,DRE!AV:AV)+SUMIF(DRE!$A:$A,'Base CF'!$B212,DRE!AW:AW))/2</f>
        <v>0</v>
      </c>
      <c r="AY212" s="46"/>
      <c r="AZ212" s="46"/>
      <c r="BA212" s="46"/>
      <c r="BB212" s="46"/>
      <c r="BC212" s="46"/>
      <c r="BD212" s="46"/>
      <c r="BE212" s="46"/>
      <c r="BF212" s="46"/>
      <c r="BG212" s="46"/>
      <c r="BH212" s="46"/>
      <c r="BI212" s="46">
        <f>(SUMIF(DRE!$A:$A,'Base CF'!$B212,DRE!AX:AX)+SUMIF(DRE!$A:$A,'Base CF'!$B212,DRE!AY:AY)+SUMIF(DRE!$A:$A,'Base CF'!$B212,DRE!AZ:AZ)+SUMIF(DRE!$A:$A,'Base CF'!$B212,DRE!BA:BA)+SUMIF(DRE!$A:$A,'Base CF'!$B212,DRE!BB:BB)+SUMIF(DRE!$A:$A,'Base CF'!$B212,DRE!BC:BC)++SUMIF(DRE!$A:$A,'Base CF'!$B212,DRE!BD:BD)+SUMIF(DRE!$A:$A,'Base CF'!$B212,DRE!BE:BE)+SUMIF(DRE!$A:$A,'Base CF'!$B212,DRE!BF:BF)+SUMIF(DRE!$A:$A,'Base CF'!$B212,DRE!BG:BG)+SUMIF(DRE!$A:$A,'Base CF'!$B212,DRE!BH:BH)+SUMIF(DRE!$A:$A,'Base CF'!$B212,DRE!BI:BI))/2</f>
        <v>0</v>
      </c>
      <c r="BJ212" s="46">
        <f>(SUMIF(DRE!$A:$A,'Base CF'!$B212,DRE!AX:AX)+SUMIF(DRE!$A:$A,'Base CF'!$B212,DRE!AY:AY)+SUMIF(DRE!$A:$A,'Base CF'!$B212,DRE!AZ:AZ)+SUMIF(DRE!$A:$A,'Base CF'!$B212,DRE!BA:BA)+SUMIF(DRE!$A:$A,'Base CF'!$B212,DRE!BB:BB)+SUMIF(DRE!$A:$A,'Base CF'!$B212,DRE!BC:BC)++SUMIF(DRE!$A:$A,'Base CF'!$B212,DRE!BD:BD)+SUMIF(DRE!$A:$A,'Base CF'!$B212,DRE!BE:BE)+SUMIF(DRE!$A:$A,'Base CF'!$B212,DRE!BF:BF)+SUMIF(DRE!$A:$A,'Base CF'!$B212,DRE!BG:BG)+SUMIF(DRE!$A:$A,'Base CF'!$B212,DRE!BH:BH)+SUMIF(DRE!$A:$A,'Base CF'!$B212,DRE!BI:BI))/2</f>
        <v>0</v>
      </c>
      <c r="BK212" s="46"/>
      <c r="BL212" s="46"/>
      <c r="BM212" s="46"/>
      <c r="BN212" s="46"/>
      <c r="BO212" s="46"/>
      <c r="BP212" s="46"/>
      <c r="BQ212" s="46"/>
      <c r="BR212" s="46"/>
      <c r="BS212" s="46"/>
      <c r="BT212" s="46"/>
      <c r="BU212" s="46">
        <f>(SUMIF(DRE!$A:$A,'Base CF'!$B212,DRE!BJ:BJ)+SUMIF(DRE!$A:$A,'Base CF'!$B212,DRE!BK:BK)+SUMIF(DRE!$A:$A,'Base CF'!$B212,DRE!BL:BL)+SUMIF(DRE!$A:$A,'Base CF'!$B212,DRE!BM:BM)+SUMIF(DRE!$A:$A,'Base CF'!$B212,DRE!BN:BN)+SUMIF(DRE!$A:$A,'Base CF'!$B212,DRE!BO:BO)++SUMIF(DRE!$A:$A,'Base CF'!$B212,DRE!BP:BP)+SUMIF(DRE!$A:$A,'Base CF'!$B212,DRE!BQ:BQ)+SUMIF(DRE!$A:$A,'Base CF'!$B212,DRE!BR:BR)+SUMIF(DRE!$A:$A,'Base CF'!$B212,DRE!BS:BS)+SUMIF(DRE!$A:$A,'Base CF'!$B212,DRE!BT:BT)+SUMIF(DRE!$A:$A,'Base CF'!$B212,DRE!BU:BU))/2</f>
        <v>0</v>
      </c>
      <c r="BV212" s="46">
        <f>(SUMIF(DRE!$A:$A,'Base CF'!$B212,DRE!BJ:BJ)+SUMIF(DRE!$A:$A,'Base CF'!$B212,DRE!BK:BK)+SUMIF(DRE!$A:$A,'Base CF'!$B212,DRE!BL:BL)+SUMIF(DRE!$A:$A,'Base CF'!$B212,DRE!BM:BM)+SUMIF(DRE!$A:$A,'Base CF'!$B212,DRE!BN:BN)+SUMIF(DRE!$A:$A,'Base CF'!$B212,DRE!BO:BO)++SUMIF(DRE!$A:$A,'Base CF'!$B212,DRE!BP:BP)+SUMIF(DRE!$A:$A,'Base CF'!$B212,DRE!BQ:BQ)+SUMIF(DRE!$A:$A,'Base CF'!$B212,DRE!BR:BR)+SUMIF(DRE!$A:$A,'Base CF'!$B212,DRE!BS:BS)+SUMIF(DRE!$A:$A,'Base CF'!$B212,DRE!BT:BT)+SUMIF(DRE!$A:$A,'Base CF'!$B212,DRE!BU:BU))/2</f>
        <v>0</v>
      </c>
      <c r="BW212" s="46"/>
      <c r="BX212" s="46"/>
      <c r="BY212" s="46"/>
      <c r="BZ212" s="46"/>
      <c r="CA212" s="46"/>
      <c r="CB212" s="46"/>
      <c r="CC212" s="46"/>
      <c r="CD212" s="46"/>
      <c r="CE212" s="46"/>
      <c r="CF212" s="46"/>
      <c r="CG212" s="46">
        <f>(SUMIF(DRE!$A:$A,'Base CF'!$B212,DRE!BV:BV)+SUMIF(DRE!$A:$A,'Base CF'!$B212,DRE!BW:BW)+SUMIF(DRE!$A:$A,'Base CF'!$B212,DRE!BX:BX)+SUMIF(DRE!$A:$A,'Base CF'!$B212,DRE!BY:BY)+SUMIF(DRE!$A:$A,'Base CF'!$B212,DRE!BZ:BZ)+SUMIF(DRE!$A:$A,'Base CF'!$B212,DRE!CA:CA)++SUMIF(DRE!$A:$A,'Base CF'!$B212,DRE!CB:CB)+SUMIF(DRE!$A:$A,'Base CF'!$B212,DRE!CC:CC)+SUMIF(DRE!$A:$A,'Base CF'!$B212,DRE!CD:CD)+SUMIF(DRE!$A:$A,'Base CF'!$B212,DRE!CE:CE)+SUMIF(DRE!$A:$A,'Base CF'!$B212,DRE!CF:CF)+SUMIF(DRE!$A:$A,'Base CF'!$B212,DRE!CG:CG))/2</f>
        <v>0</v>
      </c>
      <c r="CH212" s="46">
        <f>(SUMIF(DRE!$A:$A,'Base CF'!$B212,DRE!BV:BV)+SUMIF(DRE!$A:$A,'Base CF'!$B212,DRE!BW:BW)+SUMIF(DRE!$A:$A,'Base CF'!$B212,DRE!BX:BX)+SUMIF(DRE!$A:$A,'Base CF'!$B212,DRE!BY:BY)+SUMIF(DRE!$A:$A,'Base CF'!$B212,DRE!BZ:BZ)+SUMIF(DRE!$A:$A,'Base CF'!$B212,DRE!CA:CA)++SUMIF(DRE!$A:$A,'Base CF'!$B212,DRE!CB:CB)+SUMIF(DRE!$A:$A,'Base CF'!$B212,DRE!CC:CC)+SUMIF(DRE!$A:$A,'Base CF'!$B212,DRE!CD:CD)+SUMIF(DRE!$A:$A,'Base CF'!$B212,DRE!CE:CE)+SUMIF(DRE!$A:$A,'Base CF'!$B212,DRE!CF:CF)+SUMIF(DRE!$A:$A,'Base CF'!$B212,DRE!CG:CG))/2</f>
        <v>0</v>
      </c>
      <c r="CI212" s="46"/>
      <c r="CJ212" s="46"/>
      <c r="CK212" s="46"/>
      <c r="CL212" s="46"/>
      <c r="CM212" s="46"/>
      <c r="CN212" s="46"/>
      <c r="CO212" s="46"/>
      <c r="CP212" s="46"/>
      <c r="CQ212" s="46"/>
      <c r="CR212" s="46"/>
      <c r="CS212" s="46">
        <f>(SUMIF(DRE!$A:$A,'Base CF'!$B212,DRE!CH:CH)+SUMIF(DRE!$A:$A,'Base CF'!$B212,DRE!CI:CI)+SUMIF(DRE!$A:$A,'Base CF'!$B212,DRE!CJ:CJ)+SUMIF(DRE!$A:$A,'Base CF'!$B212,DRE!CK:CK)+SUMIF(DRE!$A:$A,'Base CF'!$B212,DRE!CL:CL)+SUMIF(DRE!$A:$A,'Base CF'!$B212,DRE!CM:CM)++SUMIF(DRE!$A:$A,'Base CF'!$B212,DRE!CN:CN)+SUMIF(DRE!$A:$A,'Base CF'!$B212,DRE!CO:CO)+SUMIF(DRE!$A:$A,'Base CF'!$B212,DRE!CP:CP)+SUMIF(DRE!$A:$A,'Base CF'!$B212,DRE!CQ:CQ)+SUMIF(DRE!$A:$A,'Base CF'!$B212,DRE!CR:CR)+SUMIF(DRE!$A:$A,'Base CF'!$B212,DRE!CS:CS))/2</f>
        <v>0</v>
      </c>
      <c r="CT212" s="46">
        <f>(SUMIF(DRE!$A:$A,'Base CF'!$B212,DRE!CH:CH)+SUMIF(DRE!$A:$A,'Base CF'!$B212,DRE!CI:CI)+SUMIF(DRE!$A:$A,'Base CF'!$B212,DRE!CJ:CJ)+SUMIF(DRE!$A:$A,'Base CF'!$B212,DRE!CK:CK)+SUMIF(DRE!$A:$A,'Base CF'!$B212,DRE!CL:CL)+SUMIF(DRE!$A:$A,'Base CF'!$B212,DRE!CM:CM)++SUMIF(DRE!$A:$A,'Base CF'!$B212,DRE!CN:CN)+SUMIF(DRE!$A:$A,'Base CF'!$B212,DRE!CO:CO)+SUMIF(DRE!$A:$A,'Base CF'!$B212,DRE!CP:CP)+SUMIF(DRE!$A:$A,'Base CF'!$B212,DRE!CQ:CQ)+SUMIF(DRE!$A:$A,'Base CF'!$B212,DRE!CR:CR)+SUMIF(DRE!$A:$A,'Base CF'!$B212,DRE!CS:CS))/2</f>
        <v>0</v>
      </c>
      <c r="CU212" s="46"/>
      <c r="CV212" s="46"/>
      <c r="CW212" s="46"/>
      <c r="CX212" s="46"/>
      <c r="CY212" s="46"/>
      <c r="CZ212" s="46"/>
      <c r="DA212" s="46"/>
      <c r="DB212" s="46"/>
      <c r="DC212" s="46"/>
      <c r="DD212" s="46"/>
      <c r="DE212" s="46">
        <f>(SUMIF(DRE!$A:$A,'Base CF'!$B212,DRE!CT:CT)+SUMIF(DRE!$A:$A,'Base CF'!$B212,DRE!CU:CU)+SUMIF(DRE!$A:$A,'Base CF'!$B212,DRE!CV:CV)+SUMIF(DRE!$A:$A,'Base CF'!$B212,DRE!CW:CW)+SUMIF(DRE!$A:$A,'Base CF'!$B212,DRE!CX:CX)+SUMIF(DRE!$A:$A,'Base CF'!$B212,DRE!CY:CY)++SUMIF(DRE!$A:$A,'Base CF'!$B212,DRE!CZ:CZ)+SUMIF(DRE!$A:$A,'Base CF'!$B212,DRE!DA:DA)+SUMIF(DRE!$A:$A,'Base CF'!$B212,DRE!DB:DB)+SUMIF(DRE!$A:$A,'Base CF'!$B212,DRE!DC:DC)+SUMIF(DRE!$A:$A,'Base CF'!$B212,DRE!DD:DD)+SUMIF(DRE!$A:$A,'Base CF'!$B212,DRE!DE:DE))/2</f>
        <v>0</v>
      </c>
      <c r="DF212" s="46">
        <f>(SUMIF(DRE!$A:$A,'Base CF'!$B212,DRE!CT:CT)+SUMIF(DRE!$A:$A,'Base CF'!$B212,DRE!CU:CU)+SUMIF(DRE!$A:$A,'Base CF'!$B212,DRE!CV:CV)+SUMIF(DRE!$A:$A,'Base CF'!$B212,DRE!CW:CW)+SUMIF(DRE!$A:$A,'Base CF'!$B212,DRE!CX:CX)+SUMIF(DRE!$A:$A,'Base CF'!$B212,DRE!CY:CY)++SUMIF(DRE!$A:$A,'Base CF'!$B212,DRE!CZ:CZ)+SUMIF(DRE!$A:$A,'Base CF'!$B212,DRE!DA:DA)+SUMIF(DRE!$A:$A,'Base CF'!$B212,DRE!DB:DB)+SUMIF(DRE!$A:$A,'Base CF'!$B212,DRE!DC:DC)+SUMIF(DRE!$A:$A,'Base CF'!$B212,DRE!DD:DD)+SUMIF(DRE!$A:$A,'Base CF'!$B212,DRE!DE:DE))/2</f>
        <v>0</v>
      </c>
    </row>
    <row r="213" spans="2:110" s="38" customFormat="1">
      <c r="B213" s="41" t="s">
        <v>643</v>
      </c>
      <c r="C213" s="45">
        <f>SUM(C214:C216)</f>
        <v>18188.77</v>
      </c>
      <c r="D213" s="45">
        <f t="shared" ref="D213:N213" si="235">SUM(D214:D216)</f>
        <v>68003.44</v>
      </c>
      <c r="E213" s="45">
        <f t="shared" si="235"/>
        <v>64638.99</v>
      </c>
      <c r="F213" s="45">
        <f t="shared" si="235"/>
        <v>55827.859999999993</v>
      </c>
      <c r="G213" s="45">
        <f t="shared" si="235"/>
        <v>97490.140000000014</v>
      </c>
      <c r="H213" s="45">
        <f t="shared" si="235"/>
        <v>52182.41</v>
      </c>
      <c r="I213" s="45">
        <f t="shared" si="235"/>
        <v>61438.48</v>
      </c>
      <c r="J213" s="45">
        <f t="shared" si="235"/>
        <v>62690.82</v>
      </c>
      <c r="K213" s="45">
        <f t="shared" si="235"/>
        <v>-273220.99</v>
      </c>
      <c r="L213" s="45">
        <f t="shared" si="235"/>
        <v>93876.939999999988</v>
      </c>
      <c r="M213" s="45">
        <f t="shared" si="235"/>
        <v>65155.74</v>
      </c>
      <c r="N213" s="45">
        <f t="shared" si="235"/>
        <v>64851.5</v>
      </c>
      <c r="O213" s="45">
        <f>SUM(O214:O216)</f>
        <v>61624.81</v>
      </c>
      <c r="P213" s="45">
        <f t="shared" ref="P213:Z213" si="236">SUM(P214:P216)</f>
        <v>36707.82</v>
      </c>
      <c r="Q213" s="45">
        <f t="shared" si="236"/>
        <v>84481.680000000008</v>
      </c>
      <c r="R213" s="45">
        <f t="shared" si="236"/>
        <v>-19001.420000000006</v>
      </c>
      <c r="S213" s="45">
        <f t="shared" si="236"/>
        <v>67309.100000000006</v>
      </c>
      <c r="T213" s="45">
        <f t="shared" si="236"/>
        <v>63556.640000000007</v>
      </c>
      <c r="U213" s="45">
        <f t="shared" si="236"/>
        <v>71717.58</v>
      </c>
      <c r="V213" s="45">
        <f t="shared" si="236"/>
        <v>53757.8</v>
      </c>
      <c r="W213" s="45">
        <f t="shared" si="236"/>
        <v>67185.58</v>
      </c>
      <c r="X213" s="45">
        <f t="shared" si="236"/>
        <v>122559.25</v>
      </c>
      <c r="Y213" s="45">
        <f t="shared" si="236"/>
        <v>69265.870000000054</v>
      </c>
      <c r="Z213" s="45">
        <f t="shared" si="236"/>
        <v>74099.190000000031</v>
      </c>
      <c r="AA213" s="45">
        <f>SUM(AA214:AA216)</f>
        <v>87793.919999999998</v>
      </c>
      <c r="AB213" s="45">
        <f t="shared" ref="AB213:AL213" si="237">SUM(AB214:AB216)</f>
        <v>-60177.220000000074</v>
      </c>
      <c r="AC213" s="45">
        <f t="shared" si="237"/>
        <v>62992.250000000015</v>
      </c>
      <c r="AD213" s="45">
        <f t="shared" si="237"/>
        <v>85176.729999999981</v>
      </c>
      <c r="AE213" s="45">
        <f t="shared" si="237"/>
        <v>-68031.00999999998</v>
      </c>
      <c r="AF213" s="45">
        <f t="shared" si="237"/>
        <v>63208.979999999938</v>
      </c>
      <c r="AG213" s="45">
        <f t="shared" si="237"/>
        <v>63258.879999999983</v>
      </c>
      <c r="AH213" s="45">
        <f t="shared" si="237"/>
        <v>58222.559999999983</v>
      </c>
      <c r="AI213" s="45">
        <f t="shared" si="237"/>
        <v>48346.850000000006</v>
      </c>
      <c r="AJ213" s="45">
        <f t="shared" si="237"/>
        <v>60659.390000000029</v>
      </c>
      <c r="AK213" s="45">
        <f t="shared" si="237"/>
        <v>62469.39</v>
      </c>
      <c r="AL213" s="45">
        <f t="shared" si="237"/>
        <v>-723876.7699999999</v>
      </c>
      <c r="AM213" s="45">
        <f>SUM(AM214:AM216)</f>
        <v>-688227.47</v>
      </c>
      <c r="AN213" s="45">
        <f t="shared" ref="AN213:AX213" si="238">SUM(AN214:AN216)</f>
        <v>1670906.87</v>
      </c>
      <c r="AO213" s="45">
        <f t="shared" si="238"/>
        <v>80814.899999999994</v>
      </c>
      <c r="AP213" s="45">
        <f t="shared" si="238"/>
        <v>59124.17</v>
      </c>
      <c r="AQ213" s="45">
        <f t="shared" si="238"/>
        <v>66901.64</v>
      </c>
      <c r="AR213" s="45">
        <f t="shared" si="238"/>
        <v>56485.5</v>
      </c>
      <c r="AS213" s="45">
        <f t="shared" si="238"/>
        <v>109426.7</v>
      </c>
      <c r="AT213" s="45">
        <f t="shared" si="238"/>
        <v>59342.68</v>
      </c>
      <c r="AU213" s="45">
        <f t="shared" si="238"/>
        <v>41959.99</v>
      </c>
      <c r="AV213" s="45">
        <f t="shared" si="238"/>
        <v>112649.05</v>
      </c>
      <c r="AW213" s="45">
        <f t="shared" si="238"/>
        <v>52771.02</v>
      </c>
      <c r="AX213" s="45">
        <f t="shared" si="238"/>
        <v>75139.37</v>
      </c>
      <c r="AY213" s="45">
        <f>SUM(AY214:AY216)</f>
        <v>71011.98</v>
      </c>
      <c r="AZ213" s="45">
        <f t="shared" ref="AZ213:BJ213" si="239">SUM(AZ214:AZ216)</f>
        <v>68866.13</v>
      </c>
      <c r="BA213" s="45">
        <f t="shared" si="239"/>
        <v>53285.08</v>
      </c>
      <c r="BB213" s="45">
        <f t="shared" si="239"/>
        <v>85242.43</v>
      </c>
      <c r="BC213" s="45">
        <f t="shared" si="239"/>
        <v>69346.559999999998</v>
      </c>
      <c r="BD213" s="45">
        <f t="shared" si="239"/>
        <v>99845.32</v>
      </c>
      <c r="BE213" s="45">
        <f t="shared" si="239"/>
        <v>28941.35</v>
      </c>
      <c r="BF213" s="45">
        <f t="shared" si="239"/>
        <v>118223.84</v>
      </c>
      <c r="BG213" s="45">
        <f t="shared" si="239"/>
        <v>121927.7095751</v>
      </c>
      <c r="BH213" s="45">
        <f t="shared" si="239"/>
        <v>21200.363678099999</v>
      </c>
      <c r="BI213" s="45">
        <f t="shared" si="239"/>
        <v>21200.363678099999</v>
      </c>
      <c r="BJ213" s="45">
        <f t="shared" si="239"/>
        <v>21200.363678099999</v>
      </c>
      <c r="BK213" s="45">
        <f>SUM(BK214:BK216)</f>
        <v>21200.363678099999</v>
      </c>
      <c r="BL213" s="45">
        <f t="shared" ref="BL213:BV213" si="240">SUM(BL214:BL216)</f>
        <v>21200.363678099999</v>
      </c>
      <c r="BM213" s="45">
        <f t="shared" si="240"/>
        <v>34849.252194300003</v>
      </c>
      <c r="BN213" s="45">
        <f t="shared" si="240"/>
        <v>21518.3592331</v>
      </c>
      <c r="BO213" s="45">
        <f t="shared" si="240"/>
        <v>21518.3592331</v>
      </c>
      <c r="BP213" s="45">
        <f t="shared" si="240"/>
        <v>21518.3592331</v>
      </c>
      <c r="BQ213" s="45">
        <f t="shared" si="240"/>
        <v>21518.3592331</v>
      </c>
      <c r="BR213" s="45">
        <f t="shared" si="240"/>
        <v>90443.405614699994</v>
      </c>
      <c r="BS213" s="45">
        <f t="shared" si="240"/>
        <v>23276.3991843</v>
      </c>
      <c r="BT213" s="45">
        <f t="shared" si="240"/>
        <v>23276.3991843</v>
      </c>
      <c r="BU213" s="45">
        <f t="shared" si="240"/>
        <v>23276.3991843</v>
      </c>
      <c r="BV213" s="45">
        <f t="shared" si="240"/>
        <v>23276.3991843</v>
      </c>
      <c r="BW213" s="45">
        <f>SUM(BW214:BW216)</f>
        <v>23276.3991843</v>
      </c>
      <c r="BX213" s="45">
        <f t="shared" ref="BX213:CH213" si="241">SUM(BX214:BX216)</f>
        <v>23276.3991843</v>
      </c>
      <c r="BY213" s="45">
        <f t="shared" si="241"/>
        <v>23276.3991843</v>
      </c>
      <c r="BZ213" s="45">
        <f t="shared" si="241"/>
        <v>23276.3991843</v>
      </c>
      <c r="CA213" s="45">
        <f t="shared" si="241"/>
        <v>23276.3991843</v>
      </c>
      <c r="CB213" s="45">
        <f t="shared" si="241"/>
        <v>23276.3991843</v>
      </c>
      <c r="CC213" s="45">
        <f t="shared" si="241"/>
        <v>23276.3991843</v>
      </c>
      <c r="CD213" s="45">
        <f t="shared" si="241"/>
        <v>47371.473389600003</v>
      </c>
      <c r="CE213" s="45">
        <f t="shared" si="241"/>
        <v>24200.453566100001</v>
      </c>
      <c r="CF213" s="45">
        <f t="shared" si="241"/>
        <v>24200.453566100001</v>
      </c>
      <c r="CG213" s="45">
        <f t="shared" si="241"/>
        <v>24200.453566100001</v>
      </c>
      <c r="CH213" s="45">
        <f t="shared" si="241"/>
        <v>24200.453566100001</v>
      </c>
      <c r="CI213" s="45">
        <f>SUM(CI214:CI216)</f>
        <v>24200.453566100001</v>
      </c>
      <c r="CJ213" s="45">
        <f t="shared" ref="CJ213:CT213" si="242">SUM(CJ214:CJ216)</f>
        <v>24200.453566100001</v>
      </c>
      <c r="CK213" s="45">
        <f t="shared" si="242"/>
        <v>24200.453566100001</v>
      </c>
      <c r="CL213" s="45">
        <f t="shared" si="242"/>
        <v>24200.453566100001</v>
      </c>
      <c r="CM213" s="45">
        <f t="shared" si="242"/>
        <v>24200.453566100001</v>
      </c>
      <c r="CN213" s="45">
        <f t="shared" si="242"/>
        <v>24200.453566100001</v>
      </c>
      <c r="CO213" s="45">
        <f t="shared" si="242"/>
        <v>24200.453566100001</v>
      </c>
      <c r="CP213" s="45">
        <f t="shared" si="242"/>
        <v>42031.976412700002</v>
      </c>
      <c r="CQ213" s="45">
        <f t="shared" si="242"/>
        <v>25093.470327999999</v>
      </c>
      <c r="CR213" s="45">
        <f t="shared" si="242"/>
        <v>25093.470327999999</v>
      </c>
      <c r="CS213" s="45">
        <f t="shared" si="242"/>
        <v>25093.470327999999</v>
      </c>
      <c r="CT213" s="45">
        <f t="shared" si="242"/>
        <v>25093.470327999999</v>
      </c>
      <c r="CU213" s="45">
        <f>SUM(CU214:CU216)</f>
        <v>25093.470327999999</v>
      </c>
      <c r="CV213" s="45">
        <f t="shared" ref="CV213:DF213" si="243">SUM(CV214:CV216)</f>
        <v>25093.470327999999</v>
      </c>
      <c r="CW213" s="45">
        <f t="shared" si="243"/>
        <v>25093.470327999999</v>
      </c>
      <c r="CX213" s="45">
        <f t="shared" si="243"/>
        <v>25093.470327999999</v>
      </c>
      <c r="CY213" s="45">
        <f t="shared" si="243"/>
        <v>25093.470327999999</v>
      </c>
      <c r="CZ213" s="45">
        <f t="shared" si="243"/>
        <v>25093.470327999999</v>
      </c>
      <c r="DA213" s="45">
        <f t="shared" si="243"/>
        <v>25093.470327999999</v>
      </c>
      <c r="DB213" s="45">
        <f t="shared" si="243"/>
        <v>41307.500989300002</v>
      </c>
      <c r="DC213" s="45">
        <f t="shared" si="243"/>
        <v>25974.241901599999</v>
      </c>
      <c r="DD213" s="45">
        <f t="shared" si="243"/>
        <v>25974.241901599999</v>
      </c>
      <c r="DE213" s="45">
        <f t="shared" si="243"/>
        <v>25974.241901599999</v>
      </c>
      <c r="DF213" s="45">
        <f t="shared" si="243"/>
        <v>25974.241901599999</v>
      </c>
    </row>
    <row r="214" spans="2:110" outlineLevel="1">
      <c r="B214" s="37" t="s">
        <v>281</v>
      </c>
      <c r="C214" s="46">
        <f>SUMIF(DRE!$A:$A,'Base CF'!$B214,DRE!B:B)</f>
        <v>18188.77</v>
      </c>
      <c r="D214" s="46">
        <f>SUMIF(DRE!$A:$A,'Base CF'!$B214,DRE!C:C)</f>
        <v>68003.44</v>
      </c>
      <c r="E214" s="46">
        <f>SUMIF(DRE!$A:$A,'Base CF'!$B214,DRE!D:D)</f>
        <v>64638.99</v>
      </c>
      <c r="F214" s="46">
        <f>SUMIF(DRE!$A:$A,'Base CF'!$B214,DRE!E:E)</f>
        <v>55827.859999999993</v>
      </c>
      <c r="G214" s="46">
        <f>SUMIF(DRE!$A:$A,'Base CF'!$B214,DRE!F:F)</f>
        <v>97490.140000000014</v>
      </c>
      <c r="H214" s="46">
        <f>SUMIF(DRE!$A:$A,'Base CF'!$B214,DRE!G:G)</f>
        <v>52182.41</v>
      </c>
      <c r="I214" s="46">
        <f>SUMIF(DRE!$A:$A,'Base CF'!$B214,DRE!H:H)</f>
        <v>61438.48</v>
      </c>
      <c r="J214" s="46">
        <f>SUMIF(DRE!$A:$A,'Base CF'!$B214,DRE!I:I)</f>
        <v>62690.82</v>
      </c>
      <c r="K214" s="46">
        <f>SUMIF(DRE!$A:$A,'Base CF'!$B214,DRE!J:J)</f>
        <v>-273220.99</v>
      </c>
      <c r="L214" s="46">
        <f>SUMIF(DRE!$A:$A,'Base CF'!$B214,DRE!K:K)</f>
        <v>93876.939999999988</v>
      </c>
      <c r="M214" s="46">
        <f>SUMIF(DRE!$A:$A,'Base CF'!$B214,DRE!L:L)</f>
        <v>65155.74</v>
      </c>
      <c r="N214" s="46">
        <f>SUMIF(DRE!$A:$A,'Base CF'!$B214,DRE!M:M)</f>
        <v>64851.5</v>
      </c>
      <c r="O214" s="46">
        <f>SUMIF(DRE!$A:$A,'Base CF'!$B214,DRE!N:N)</f>
        <v>61624.81</v>
      </c>
      <c r="P214" s="46">
        <f>SUMIF(DRE!$A:$A,'Base CF'!$B214,DRE!O:O)</f>
        <v>36707.82</v>
      </c>
      <c r="Q214" s="46">
        <f>SUMIF(DRE!$A:$A,'Base CF'!$B214,DRE!P:P)</f>
        <v>84481.680000000008</v>
      </c>
      <c r="R214" s="46">
        <f>SUMIF(DRE!$A:$A,'Base CF'!$B214,DRE!Q:Q)</f>
        <v>-19001.420000000006</v>
      </c>
      <c r="S214" s="46">
        <f>SUMIF(DRE!$A:$A,'Base CF'!$B214,DRE!R:R)</f>
        <v>67309.100000000006</v>
      </c>
      <c r="T214" s="46">
        <f>SUMIF(DRE!$A:$A,'Base CF'!$B214,DRE!S:S)</f>
        <v>63556.640000000007</v>
      </c>
      <c r="U214" s="46">
        <f>SUMIF(DRE!$A:$A,'Base CF'!$B214,DRE!T:T)</f>
        <v>71717.58</v>
      </c>
      <c r="V214" s="46">
        <f>SUMIF(DRE!$A:$A,'Base CF'!$B214,DRE!U:U)</f>
        <v>53757.8</v>
      </c>
      <c r="W214" s="46">
        <f>SUMIF(DRE!$A:$A,'Base CF'!$B214,DRE!V:V)</f>
        <v>67185.58</v>
      </c>
      <c r="X214" s="46">
        <f>SUMIF(DRE!$A:$A,'Base CF'!$B214,DRE!W:W)</f>
        <v>122559.25</v>
      </c>
      <c r="Y214" s="46">
        <f>SUMIF(DRE!$A:$A,'Base CF'!$B214,DRE!X:X)</f>
        <v>69265.870000000054</v>
      </c>
      <c r="Z214" s="46">
        <f>SUMIF(DRE!$A:$A,'Base CF'!$B214,DRE!Y:Y)</f>
        <v>74099.190000000031</v>
      </c>
      <c r="AA214" s="46">
        <f>SUMIF(DRE!$A:$A,'Base CF'!$B214,DRE!Z:Z)</f>
        <v>87793.919999999998</v>
      </c>
      <c r="AB214" s="46">
        <f>SUMIF(DRE!$A:$A,'Base CF'!$B214,DRE!AA:AA)</f>
        <v>-60177.220000000074</v>
      </c>
      <c r="AC214" s="46">
        <f>SUMIF(DRE!$A:$A,'Base CF'!$B214,DRE!AB:AB)</f>
        <v>62992.250000000015</v>
      </c>
      <c r="AD214" s="46">
        <f>SUMIF(DRE!$A:$A,'Base CF'!$B214,DRE!AC:AC)</f>
        <v>85176.729999999981</v>
      </c>
      <c r="AE214" s="46">
        <f>SUMIF(DRE!$A:$A,'Base CF'!$B214,DRE!AD:AD)</f>
        <v>-68031.00999999998</v>
      </c>
      <c r="AF214" s="46">
        <f>SUMIF(DRE!$A:$A,'Base CF'!$B214,DRE!AE:AE)</f>
        <v>63208.979999999938</v>
      </c>
      <c r="AG214" s="46">
        <f>SUMIF(DRE!$A:$A,'Base CF'!$B214,DRE!AF:AF)</f>
        <v>63258.879999999983</v>
      </c>
      <c r="AH214" s="46">
        <f>SUMIF(DRE!$A:$A,'Base CF'!$B214,DRE!AG:AG)</f>
        <v>58222.559999999983</v>
      </c>
      <c r="AI214" s="46">
        <f>SUMIF(DRE!$A:$A,'Base CF'!$B214,DRE!AH:AH)</f>
        <v>48346.850000000006</v>
      </c>
      <c r="AJ214" s="46">
        <f>SUMIF(DRE!$A:$A,'Base CF'!$B214,DRE!AI:AI)</f>
        <v>60659.390000000029</v>
      </c>
      <c r="AK214" s="46">
        <f>SUMIF(DRE!$A:$A,'Base CF'!$B214,DRE!AJ:AJ)</f>
        <v>62469.39</v>
      </c>
      <c r="AL214" s="46">
        <f>SUMIF(DRE!$A:$A,'Base CF'!$B214,DRE!AK:AK)</f>
        <v>-723876.7699999999</v>
      </c>
      <c r="AM214" s="46">
        <f>SUMIF(DRE!$A:$A,'Base CF'!$B214,DRE!AL:AL)</f>
        <v>-688227.47</v>
      </c>
      <c r="AN214" s="46">
        <f>SUMIF(DRE!$A:$A,'Base CF'!$B214,DRE!AM:AM)</f>
        <v>1670906.87</v>
      </c>
      <c r="AO214" s="46">
        <f>SUMIF(DRE!$A:$A,'Base CF'!$B214,DRE!AN:AN)</f>
        <v>80814.899999999994</v>
      </c>
      <c r="AP214" s="46">
        <f>SUMIF(DRE!$A:$A,'Base CF'!$B214,DRE!AO:AO)</f>
        <v>59124.17</v>
      </c>
      <c r="AQ214" s="46">
        <f>SUMIF(DRE!$A:$A,'Base CF'!$B214,DRE!AP:AP)</f>
        <v>66901.64</v>
      </c>
      <c r="AR214" s="46">
        <f>SUMIF(DRE!$A:$A,'Base CF'!$B214,DRE!AQ:AQ)</f>
        <v>56485.5</v>
      </c>
      <c r="AS214" s="46">
        <f>SUMIF(DRE!$A:$A,'Base CF'!$B214,DRE!AR:AR)</f>
        <v>109426.7</v>
      </c>
      <c r="AT214" s="46">
        <f>SUMIF(DRE!$A:$A,'Base CF'!$B214,DRE!AS:AS)</f>
        <v>59342.68</v>
      </c>
      <c r="AU214" s="46">
        <f>SUMIF(DRE!$A:$A,'Base CF'!$B214,DRE!AT:AT)</f>
        <v>41959.99</v>
      </c>
      <c r="AV214" s="46">
        <f>SUMIF(DRE!$A:$A,'Base CF'!$B214,DRE!AU:AU)</f>
        <v>112649.05</v>
      </c>
      <c r="AW214" s="46">
        <f>SUMIF(DRE!$A:$A,'Base CF'!$B214,DRE!AV:AV)</f>
        <v>52771.02</v>
      </c>
      <c r="AX214" s="46">
        <f>SUMIF(DRE!$A:$A,'Base CF'!$B214,DRE!AW:AW)</f>
        <v>75139.37</v>
      </c>
      <c r="AY214" s="46">
        <f>SUMIF(DRE!$A:$A,'Base CF'!$B214,DRE!AX:AX)</f>
        <v>71011.98</v>
      </c>
      <c r="AZ214" s="46">
        <f>SUMIF(DRE!$A:$A,'Base CF'!$B214,DRE!AY:AY)</f>
        <v>68866.13</v>
      </c>
      <c r="BA214" s="46">
        <f>SUMIF(DRE!$A:$A,'Base CF'!$B214,DRE!AZ:AZ)</f>
        <v>53285.08</v>
      </c>
      <c r="BB214" s="46">
        <f>SUMIF(DRE!$A:$A,'Base CF'!$B214,DRE!BA:BA)</f>
        <v>85242.43</v>
      </c>
      <c r="BC214" s="46">
        <f>SUMIF(DRE!$A:$A,'Base CF'!$B214,DRE!BB:BB)</f>
        <v>69346.559999999998</v>
      </c>
      <c r="BD214" s="46">
        <f>SUMIF(DRE!$A:$A,'Base CF'!$B214,DRE!BC:BC)</f>
        <v>99845.32</v>
      </c>
      <c r="BE214" s="46">
        <f>SUMIF(DRE!$A:$A,'Base CF'!$B214,DRE!BD:BD)</f>
        <v>28941.35</v>
      </c>
      <c r="BF214" s="46">
        <f>SUMIF(DRE!$A:$A,'Base CF'!$B214,DRE!BE:BE)</f>
        <v>118223.84</v>
      </c>
      <c r="BG214" s="46">
        <f>SUMIF(DRE!$A:$A,'Base CF'!$B214,DRE!BF:BF)</f>
        <v>121927.7095751</v>
      </c>
      <c r="BH214" s="46">
        <f>SUMIF(DRE!$A:$A,'Base CF'!$B214,DRE!BG:BG)</f>
        <v>21200.363678099999</v>
      </c>
      <c r="BI214" s="46">
        <f>SUMIF(DRE!$A:$A,'Base CF'!$B214,DRE!BH:BH)</f>
        <v>21200.363678099999</v>
      </c>
      <c r="BJ214" s="46">
        <f>SUMIF(DRE!$A:$A,'Base CF'!$B214,DRE!BI:BI)</f>
        <v>21200.363678099999</v>
      </c>
      <c r="BK214" s="46">
        <f>SUMIF(DRE!$A:$A,'Base CF'!$B214,DRE!BJ:BJ)</f>
        <v>21200.363678099999</v>
      </c>
      <c r="BL214" s="46">
        <f>SUMIF(DRE!$A:$A,'Base CF'!$B214,DRE!BK:BK)</f>
        <v>21200.363678099999</v>
      </c>
      <c r="BM214" s="46">
        <f>SUMIF(DRE!$A:$A,'Base CF'!$B214,DRE!BL:BL)</f>
        <v>34849.252194300003</v>
      </c>
      <c r="BN214" s="46">
        <f>SUMIF(DRE!$A:$A,'Base CF'!$B214,DRE!BM:BM)</f>
        <v>21518.3592331</v>
      </c>
      <c r="BO214" s="46">
        <f>SUMIF(DRE!$A:$A,'Base CF'!$B214,DRE!BN:BN)</f>
        <v>21518.3592331</v>
      </c>
      <c r="BP214" s="46">
        <f>SUMIF(DRE!$A:$A,'Base CF'!$B214,DRE!BO:BO)</f>
        <v>21518.3592331</v>
      </c>
      <c r="BQ214" s="46">
        <f>SUMIF(DRE!$A:$A,'Base CF'!$B214,DRE!BP:BP)</f>
        <v>21518.3592331</v>
      </c>
      <c r="BR214" s="46">
        <f>SUMIF(DRE!$A:$A,'Base CF'!$B214,DRE!BQ:BQ)</f>
        <v>90443.405614699994</v>
      </c>
      <c r="BS214" s="46">
        <f>SUMIF(DRE!$A:$A,'Base CF'!$B214,DRE!BR:BR)</f>
        <v>23276.3991843</v>
      </c>
      <c r="BT214" s="46">
        <f>SUMIF(DRE!$A:$A,'Base CF'!$B214,DRE!BS:BS)</f>
        <v>23276.3991843</v>
      </c>
      <c r="BU214" s="46">
        <f>SUMIF(DRE!$A:$A,'Base CF'!$B214,DRE!BT:BT)</f>
        <v>23276.3991843</v>
      </c>
      <c r="BV214" s="46">
        <f>SUMIF(DRE!$A:$A,'Base CF'!$B214,DRE!BU:BU)</f>
        <v>23276.3991843</v>
      </c>
      <c r="BW214" s="46">
        <f>SUMIF(DRE!$A:$A,'Base CF'!$B214,DRE!BV:BV)</f>
        <v>23276.3991843</v>
      </c>
      <c r="BX214" s="46">
        <f>SUMIF(DRE!$A:$A,'Base CF'!$B214,DRE!BW:BW)</f>
        <v>23276.3991843</v>
      </c>
      <c r="BY214" s="46">
        <f>SUMIF(DRE!$A:$A,'Base CF'!$B214,DRE!BX:BX)</f>
        <v>23276.3991843</v>
      </c>
      <c r="BZ214" s="46">
        <f>SUMIF(DRE!$A:$A,'Base CF'!$B214,DRE!BY:BY)</f>
        <v>23276.3991843</v>
      </c>
      <c r="CA214" s="46">
        <f>SUMIF(DRE!$A:$A,'Base CF'!$B214,DRE!BZ:BZ)</f>
        <v>23276.3991843</v>
      </c>
      <c r="CB214" s="46">
        <f>SUMIF(DRE!$A:$A,'Base CF'!$B214,DRE!CA:CA)</f>
        <v>23276.3991843</v>
      </c>
      <c r="CC214" s="46">
        <f>SUMIF(DRE!$A:$A,'Base CF'!$B214,DRE!CB:CB)</f>
        <v>23276.3991843</v>
      </c>
      <c r="CD214" s="46">
        <f>SUMIF(DRE!$A:$A,'Base CF'!$B214,DRE!CC:CC)</f>
        <v>47371.473389600003</v>
      </c>
      <c r="CE214" s="46">
        <f>SUMIF(DRE!$A:$A,'Base CF'!$B214,DRE!CD:CD)</f>
        <v>24200.453566100001</v>
      </c>
      <c r="CF214" s="46">
        <f>SUMIF(DRE!$A:$A,'Base CF'!$B214,DRE!CE:CE)</f>
        <v>24200.453566100001</v>
      </c>
      <c r="CG214" s="46">
        <f>SUMIF(DRE!$A:$A,'Base CF'!$B214,DRE!CF:CF)</f>
        <v>24200.453566100001</v>
      </c>
      <c r="CH214" s="46">
        <f>SUMIF(DRE!$A:$A,'Base CF'!$B214,DRE!CG:CG)</f>
        <v>24200.453566100001</v>
      </c>
      <c r="CI214" s="46">
        <f>SUMIF(DRE!$A:$A,'Base CF'!$B214,DRE!CH:CH)</f>
        <v>24200.453566100001</v>
      </c>
      <c r="CJ214" s="46">
        <f>SUMIF(DRE!$A:$A,'Base CF'!$B214,DRE!CI:CI)</f>
        <v>24200.453566100001</v>
      </c>
      <c r="CK214" s="46">
        <f>SUMIF(DRE!$A:$A,'Base CF'!$B214,DRE!CJ:CJ)</f>
        <v>24200.453566100001</v>
      </c>
      <c r="CL214" s="46">
        <f>SUMIF(DRE!$A:$A,'Base CF'!$B214,DRE!CK:CK)</f>
        <v>24200.453566100001</v>
      </c>
      <c r="CM214" s="46">
        <f>SUMIF(DRE!$A:$A,'Base CF'!$B214,DRE!CL:CL)</f>
        <v>24200.453566100001</v>
      </c>
      <c r="CN214" s="46">
        <f>SUMIF(DRE!$A:$A,'Base CF'!$B214,DRE!CM:CM)</f>
        <v>24200.453566100001</v>
      </c>
      <c r="CO214" s="46">
        <f>SUMIF(DRE!$A:$A,'Base CF'!$B214,DRE!CN:CN)</f>
        <v>24200.453566100001</v>
      </c>
      <c r="CP214" s="46">
        <f>SUMIF(DRE!$A:$A,'Base CF'!$B214,DRE!CO:CO)</f>
        <v>42031.976412700002</v>
      </c>
      <c r="CQ214" s="46">
        <f>SUMIF(DRE!$A:$A,'Base CF'!$B214,DRE!CP:CP)</f>
        <v>25093.470327999999</v>
      </c>
      <c r="CR214" s="46">
        <f>SUMIF(DRE!$A:$A,'Base CF'!$B214,DRE!CQ:CQ)</f>
        <v>25093.470327999999</v>
      </c>
      <c r="CS214" s="46">
        <f>SUMIF(DRE!$A:$A,'Base CF'!$B214,DRE!CR:CR)</f>
        <v>25093.470327999999</v>
      </c>
      <c r="CT214" s="46">
        <f>SUMIF(DRE!$A:$A,'Base CF'!$B214,DRE!CS:CS)</f>
        <v>25093.470327999999</v>
      </c>
      <c r="CU214" s="46">
        <f>SUMIF(DRE!$A:$A,'Base CF'!$B214,DRE!CT:CT)</f>
        <v>25093.470327999999</v>
      </c>
      <c r="CV214" s="46">
        <f>SUMIF(DRE!$A:$A,'Base CF'!$B214,DRE!CU:CU)</f>
        <v>25093.470327999999</v>
      </c>
      <c r="CW214" s="46">
        <f>SUMIF(DRE!$A:$A,'Base CF'!$B214,DRE!CV:CV)</f>
        <v>25093.470327999999</v>
      </c>
      <c r="CX214" s="46">
        <f>SUMIF(DRE!$A:$A,'Base CF'!$B214,DRE!CW:CW)</f>
        <v>25093.470327999999</v>
      </c>
      <c r="CY214" s="46">
        <f>SUMIF(DRE!$A:$A,'Base CF'!$B214,DRE!CX:CX)</f>
        <v>25093.470327999999</v>
      </c>
      <c r="CZ214" s="46">
        <f>SUMIF(DRE!$A:$A,'Base CF'!$B214,DRE!CY:CY)</f>
        <v>25093.470327999999</v>
      </c>
      <c r="DA214" s="46">
        <f>SUMIF(DRE!$A:$A,'Base CF'!$B214,DRE!CZ:CZ)</f>
        <v>25093.470327999999</v>
      </c>
      <c r="DB214" s="46">
        <f>SUMIF(DRE!$A:$A,'Base CF'!$B214,DRE!DA:DA)</f>
        <v>41307.500989300002</v>
      </c>
      <c r="DC214" s="46">
        <f>SUMIF(DRE!$A:$A,'Base CF'!$B214,DRE!DB:DB)</f>
        <v>25974.241901599999</v>
      </c>
      <c r="DD214" s="46">
        <f>SUMIF(DRE!$A:$A,'Base CF'!$B214,DRE!DC:DC)</f>
        <v>25974.241901599999</v>
      </c>
      <c r="DE214" s="46">
        <f>SUMIF(DRE!$A:$A,'Base CF'!$B214,DRE!DD:DD)</f>
        <v>25974.241901599999</v>
      </c>
      <c r="DF214" s="46">
        <f>SUMIF(DRE!$A:$A,'Base CF'!$B214,DRE!DE:DE)</f>
        <v>25974.241901599999</v>
      </c>
    </row>
    <row r="215" spans="2:110" outlineLevel="1">
      <c r="B215" s="37" t="s">
        <v>348</v>
      </c>
      <c r="C215" s="46">
        <f>SUMIF(DRE!$A:$A,'Base CF'!$B215,DRE!B:B)</f>
        <v>0</v>
      </c>
      <c r="D215" s="46">
        <f>SUMIF(DRE!$A:$A,'Base CF'!$B215,DRE!C:C)</f>
        <v>0</v>
      </c>
      <c r="E215" s="46">
        <f>SUMIF(DRE!$A:$A,'Base CF'!$B215,DRE!D:D)</f>
        <v>0</v>
      </c>
      <c r="F215" s="46">
        <f>SUMIF(DRE!$A:$A,'Base CF'!$B215,DRE!E:E)</f>
        <v>0</v>
      </c>
      <c r="G215" s="46">
        <f>SUMIF(DRE!$A:$A,'Base CF'!$B215,DRE!F:F)</f>
        <v>0</v>
      </c>
      <c r="H215" s="46">
        <f>SUMIF(DRE!$A:$A,'Base CF'!$B215,DRE!G:G)</f>
        <v>0</v>
      </c>
      <c r="I215" s="46">
        <f>SUMIF(DRE!$A:$A,'Base CF'!$B215,DRE!H:H)</f>
        <v>0</v>
      </c>
      <c r="J215" s="46">
        <f>SUMIF(DRE!$A:$A,'Base CF'!$B215,DRE!I:I)</f>
        <v>0</v>
      </c>
      <c r="K215" s="46">
        <f>SUMIF(DRE!$A:$A,'Base CF'!$B215,DRE!J:J)</f>
        <v>0</v>
      </c>
      <c r="L215" s="46">
        <f>SUMIF(DRE!$A:$A,'Base CF'!$B215,DRE!K:K)</f>
        <v>0</v>
      </c>
      <c r="M215" s="46">
        <f>SUMIF(DRE!$A:$A,'Base CF'!$B215,DRE!L:L)</f>
        <v>0</v>
      </c>
      <c r="N215" s="46">
        <f>SUMIF(DRE!$A:$A,'Base CF'!$B215,DRE!M:M)</f>
        <v>0</v>
      </c>
      <c r="O215" s="46">
        <f>SUMIF(DRE!$A:$A,'Base CF'!$B215,DRE!N:N)</f>
        <v>0</v>
      </c>
      <c r="P215" s="46">
        <f>SUMIF(DRE!$A:$A,'Base CF'!$B215,DRE!O:O)</f>
        <v>0</v>
      </c>
      <c r="Q215" s="46">
        <f>SUMIF(DRE!$A:$A,'Base CF'!$B215,DRE!P:P)</f>
        <v>0</v>
      </c>
      <c r="R215" s="46">
        <f>SUMIF(DRE!$A:$A,'Base CF'!$B215,DRE!Q:Q)</f>
        <v>0</v>
      </c>
      <c r="S215" s="46">
        <f>SUMIF(DRE!$A:$A,'Base CF'!$B215,DRE!R:R)</f>
        <v>0</v>
      </c>
      <c r="T215" s="46">
        <f>SUMIF(DRE!$A:$A,'Base CF'!$B215,DRE!S:S)</f>
        <v>0</v>
      </c>
      <c r="U215" s="46">
        <f>SUMIF(DRE!$A:$A,'Base CF'!$B215,DRE!T:T)</f>
        <v>0</v>
      </c>
      <c r="V215" s="46">
        <f>SUMIF(DRE!$A:$A,'Base CF'!$B215,DRE!U:U)</f>
        <v>0</v>
      </c>
      <c r="W215" s="46">
        <f>SUMIF(DRE!$A:$A,'Base CF'!$B215,DRE!V:V)</f>
        <v>0</v>
      </c>
      <c r="X215" s="46">
        <f>SUMIF(DRE!$A:$A,'Base CF'!$B215,DRE!W:W)</f>
        <v>0</v>
      </c>
      <c r="Y215" s="46">
        <f>SUMIF(DRE!$A:$A,'Base CF'!$B215,DRE!X:X)</f>
        <v>0</v>
      </c>
      <c r="Z215" s="46">
        <f>SUMIF(DRE!$A:$A,'Base CF'!$B215,DRE!Y:Y)</f>
        <v>0</v>
      </c>
      <c r="AA215" s="46">
        <f>SUMIF(DRE!$A:$A,'Base CF'!$B215,DRE!Z:Z)</f>
        <v>0</v>
      </c>
      <c r="AB215" s="46">
        <f>SUMIF(DRE!$A:$A,'Base CF'!$B215,DRE!AA:AA)</f>
        <v>0</v>
      </c>
      <c r="AC215" s="46">
        <f>SUMIF(DRE!$A:$A,'Base CF'!$B215,DRE!AB:AB)</f>
        <v>0</v>
      </c>
      <c r="AD215" s="46">
        <f>SUMIF(DRE!$A:$A,'Base CF'!$B215,DRE!AC:AC)</f>
        <v>0</v>
      </c>
      <c r="AE215" s="46">
        <f>SUMIF(DRE!$A:$A,'Base CF'!$B215,DRE!AD:AD)</f>
        <v>0</v>
      </c>
      <c r="AF215" s="46">
        <f>SUMIF(DRE!$A:$A,'Base CF'!$B215,DRE!AE:AE)</f>
        <v>0</v>
      </c>
      <c r="AG215" s="46">
        <f>SUMIF(DRE!$A:$A,'Base CF'!$B215,DRE!AF:AF)</f>
        <v>0</v>
      </c>
      <c r="AH215" s="46">
        <f>SUMIF(DRE!$A:$A,'Base CF'!$B215,DRE!AG:AG)</f>
        <v>0</v>
      </c>
      <c r="AI215" s="46">
        <f>SUMIF(DRE!$A:$A,'Base CF'!$B215,DRE!AH:AH)</f>
        <v>0</v>
      </c>
      <c r="AJ215" s="46">
        <f>SUMIF(DRE!$A:$A,'Base CF'!$B215,DRE!AI:AI)</f>
        <v>0</v>
      </c>
      <c r="AK215" s="46">
        <f>SUMIF(DRE!$A:$A,'Base CF'!$B215,DRE!AJ:AJ)</f>
        <v>0</v>
      </c>
      <c r="AL215" s="46">
        <f>SUMIF(DRE!$A:$A,'Base CF'!$B215,DRE!AK:AK)</f>
        <v>0</v>
      </c>
      <c r="AM215" s="46">
        <f>SUMIF(DRE!$A:$A,'Base CF'!$B215,DRE!AL:AL)</f>
        <v>0</v>
      </c>
      <c r="AN215" s="46">
        <f>SUMIF(DRE!$A:$A,'Base CF'!$B215,DRE!AM:AM)</f>
        <v>0</v>
      </c>
      <c r="AO215" s="46">
        <f>SUMIF(DRE!$A:$A,'Base CF'!$B215,DRE!AN:AN)</f>
        <v>0</v>
      </c>
      <c r="AP215" s="46">
        <f>SUMIF(DRE!$A:$A,'Base CF'!$B215,DRE!AO:AO)</f>
        <v>0</v>
      </c>
      <c r="AQ215" s="46">
        <f>SUMIF(DRE!$A:$A,'Base CF'!$B215,DRE!AP:AP)</f>
        <v>0</v>
      </c>
      <c r="AR215" s="46">
        <f>SUMIF(DRE!$A:$A,'Base CF'!$B215,DRE!AQ:AQ)</f>
        <v>0</v>
      </c>
      <c r="AS215" s="46">
        <f>SUMIF(DRE!$A:$A,'Base CF'!$B215,DRE!AR:AR)</f>
        <v>0</v>
      </c>
      <c r="AT215" s="46">
        <f>SUMIF(DRE!$A:$A,'Base CF'!$B215,DRE!AS:AS)</f>
        <v>0</v>
      </c>
      <c r="AU215" s="46">
        <f>SUMIF(DRE!$A:$A,'Base CF'!$B215,DRE!AT:AT)</f>
        <v>0</v>
      </c>
      <c r="AV215" s="46">
        <f>SUMIF(DRE!$A:$A,'Base CF'!$B215,DRE!AU:AU)</f>
        <v>0</v>
      </c>
      <c r="AW215" s="46">
        <f>SUMIF(DRE!$A:$A,'Base CF'!$B215,DRE!AV:AV)</f>
        <v>0</v>
      </c>
      <c r="AX215" s="46">
        <f>SUMIF(DRE!$A:$A,'Base CF'!$B215,DRE!AW:AW)</f>
        <v>0</v>
      </c>
      <c r="AY215" s="46">
        <f>SUMIF(DRE!$A:$A,'Base CF'!$B215,DRE!AX:AX)</f>
        <v>0</v>
      </c>
      <c r="AZ215" s="46">
        <f>SUMIF(DRE!$A:$A,'Base CF'!$B215,DRE!AY:AY)</f>
        <v>0</v>
      </c>
      <c r="BA215" s="46">
        <f>SUMIF(DRE!$A:$A,'Base CF'!$B215,DRE!AZ:AZ)</f>
        <v>0</v>
      </c>
      <c r="BB215" s="46">
        <f>SUMIF(DRE!$A:$A,'Base CF'!$B215,DRE!BA:BA)</f>
        <v>0</v>
      </c>
      <c r="BC215" s="46">
        <f>SUMIF(DRE!$A:$A,'Base CF'!$B215,DRE!BB:BB)</f>
        <v>0</v>
      </c>
      <c r="BD215" s="46">
        <f>SUMIF(DRE!$A:$A,'Base CF'!$B215,DRE!BC:BC)</f>
        <v>0</v>
      </c>
      <c r="BE215" s="46">
        <f>SUMIF(DRE!$A:$A,'Base CF'!$B215,DRE!BD:BD)</f>
        <v>0</v>
      </c>
      <c r="BF215" s="46">
        <f>SUMIF(DRE!$A:$A,'Base CF'!$B215,DRE!BE:BE)</f>
        <v>0</v>
      </c>
      <c r="BG215" s="46">
        <f>SUMIF(DRE!$A:$A,'Base CF'!$B215,DRE!BF:BF)</f>
        <v>0</v>
      </c>
      <c r="BH215" s="46">
        <f>SUMIF(DRE!$A:$A,'Base CF'!$B215,DRE!BG:BG)</f>
        <v>0</v>
      </c>
      <c r="BI215" s="46">
        <f>SUMIF(DRE!$A:$A,'Base CF'!$B215,DRE!BH:BH)</f>
        <v>0</v>
      </c>
      <c r="BJ215" s="46">
        <f>SUMIF(DRE!$A:$A,'Base CF'!$B215,DRE!BI:BI)</f>
        <v>0</v>
      </c>
      <c r="BK215" s="46">
        <f>SUMIF(DRE!$A:$A,'Base CF'!$B215,DRE!BJ:BJ)</f>
        <v>0</v>
      </c>
      <c r="BL215" s="46">
        <f>SUMIF(DRE!$A:$A,'Base CF'!$B215,DRE!BK:BK)</f>
        <v>0</v>
      </c>
      <c r="BM215" s="46">
        <f>SUMIF(DRE!$A:$A,'Base CF'!$B215,DRE!BL:BL)</f>
        <v>0</v>
      </c>
      <c r="BN215" s="46">
        <f>SUMIF(DRE!$A:$A,'Base CF'!$B215,DRE!BM:BM)</f>
        <v>0</v>
      </c>
      <c r="BO215" s="46">
        <f>SUMIF(DRE!$A:$A,'Base CF'!$B215,DRE!BN:BN)</f>
        <v>0</v>
      </c>
      <c r="BP215" s="46">
        <f>SUMIF(DRE!$A:$A,'Base CF'!$B215,DRE!BO:BO)</f>
        <v>0</v>
      </c>
      <c r="BQ215" s="46">
        <f>SUMIF(DRE!$A:$A,'Base CF'!$B215,DRE!BP:BP)</f>
        <v>0</v>
      </c>
      <c r="BR215" s="46">
        <f>SUMIF(DRE!$A:$A,'Base CF'!$B215,DRE!BQ:BQ)</f>
        <v>0</v>
      </c>
      <c r="BS215" s="46">
        <f>SUMIF(DRE!$A:$A,'Base CF'!$B215,DRE!BR:BR)</f>
        <v>0</v>
      </c>
      <c r="BT215" s="46">
        <f>SUMIF(DRE!$A:$A,'Base CF'!$B215,DRE!BS:BS)</f>
        <v>0</v>
      </c>
      <c r="BU215" s="46">
        <f>SUMIF(DRE!$A:$A,'Base CF'!$B215,DRE!BT:BT)</f>
        <v>0</v>
      </c>
      <c r="BV215" s="46">
        <f>SUMIF(DRE!$A:$A,'Base CF'!$B215,DRE!BU:BU)</f>
        <v>0</v>
      </c>
      <c r="BW215" s="46">
        <f>SUMIF(DRE!$A:$A,'Base CF'!$B215,DRE!BV:BV)</f>
        <v>0</v>
      </c>
      <c r="BX215" s="46">
        <f>SUMIF(DRE!$A:$A,'Base CF'!$B215,DRE!BW:BW)</f>
        <v>0</v>
      </c>
      <c r="BY215" s="46">
        <f>SUMIF(DRE!$A:$A,'Base CF'!$B215,DRE!BX:BX)</f>
        <v>0</v>
      </c>
      <c r="BZ215" s="46">
        <f>SUMIF(DRE!$A:$A,'Base CF'!$B215,DRE!BY:BY)</f>
        <v>0</v>
      </c>
      <c r="CA215" s="46">
        <f>SUMIF(DRE!$A:$A,'Base CF'!$B215,DRE!BZ:BZ)</f>
        <v>0</v>
      </c>
      <c r="CB215" s="46">
        <f>SUMIF(DRE!$A:$A,'Base CF'!$B215,DRE!CA:CA)</f>
        <v>0</v>
      </c>
      <c r="CC215" s="46">
        <f>SUMIF(DRE!$A:$A,'Base CF'!$B215,DRE!CB:CB)</f>
        <v>0</v>
      </c>
      <c r="CD215" s="46">
        <f>SUMIF(DRE!$A:$A,'Base CF'!$B215,DRE!CC:CC)</f>
        <v>0</v>
      </c>
      <c r="CE215" s="46">
        <f>SUMIF(DRE!$A:$A,'Base CF'!$B215,DRE!CD:CD)</f>
        <v>0</v>
      </c>
      <c r="CF215" s="46">
        <f>SUMIF(DRE!$A:$A,'Base CF'!$B215,DRE!CE:CE)</f>
        <v>0</v>
      </c>
      <c r="CG215" s="46">
        <f>SUMIF(DRE!$A:$A,'Base CF'!$B215,DRE!CF:CF)</f>
        <v>0</v>
      </c>
      <c r="CH215" s="46">
        <f>SUMIF(DRE!$A:$A,'Base CF'!$B215,DRE!CG:CG)</f>
        <v>0</v>
      </c>
      <c r="CI215" s="46">
        <f>SUMIF(DRE!$A:$A,'Base CF'!$B215,DRE!CH:CH)</f>
        <v>0</v>
      </c>
      <c r="CJ215" s="46">
        <f>SUMIF(DRE!$A:$A,'Base CF'!$B215,DRE!CI:CI)</f>
        <v>0</v>
      </c>
      <c r="CK215" s="46">
        <f>SUMIF(DRE!$A:$A,'Base CF'!$B215,DRE!CJ:CJ)</f>
        <v>0</v>
      </c>
      <c r="CL215" s="46">
        <f>SUMIF(DRE!$A:$A,'Base CF'!$B215,DRE!CK:CK)</f>
        <v>0</v>
      </c>
      <c r="CM215" s="46">
        <f>SUMIF(DRE!$A:$A,'Base CF'!$B215,DRE!CL:CL)</f>
        <v>0</v>
      </c>
      <c r="CN215" s="46">
        <f>SUMIF(DRE!$A:$A,'Base CF'!$B215,DRE!CM:CM)</f>
        <v>0</v>
      </c>
      <c r="CO215" s="46">
        <f>SUMIF(DRE!$A:$A,'Base CF'!$B215,DRE!CN:CN)</f>
        <v>0</v>
      </c>
      <c r="CP215" s="46">
        <f>SUMIF(DRE!$A:$A,'Base CF'!$B215,DRE!CO:CO)</f>
        <v>0</v>
      </c>
      <c r="CQ215" s="46">
        <f>SUMIF(DRE!$A:$A,'Base CF'!$B215,DRE!CP:CP)</f>
        <v>0</v>
      </c>
      <c r="CR215" s="46">
        <f>SUMIF(DRE!$A:$A,'Base CF'!$B215,DRE!CQ:CQ)</f>
        <v>0</v>
      </c>
      <c r="CS215" s="46">
        <f>SUMIF(DRE!$A:$A,'Base CF'!$B215,DRE!CR:CR)</f>
        <v>0</v>
      </c>
      <c r="CT215" s="46">
        <f>SUMIF(DRE!$A:$A,'Base CF'!$B215,DRE!CS:CS)</f>
        <v>0</v>
      </c>
      <c r="CU215" s="46">
        <f>SUMIF(DRE!$A:$A,'Base CF'!$B215,DRE!CT:CT)</f>
        <v>0</v>
      </c>
      <c r="CV215" s="46">
        <f>SUMIF(DRE!$A:$A,'Base CF'!$B215,DRE!CU:CU)</f>
        <v>0</v>
      </c>
      <c r="CW215" s="46">
        <f>SUMIF(DRE!$A:$A,'Base CF'!$B215,DRE!CV:CV)</f>
        <v>0</v>
      </c>
      <c r="CX215" s="46">
        <f>SUMIF(DRE!$A:$A,'Base CF'!$B215,DRE!CW:CW)</f>
        <v>0</v>
      </c>
      <c r="CY215" s="46">
        <f>SUMIF(DRE!$A:$A,'Base CF'!$B215,DRE!CX:CX)</f>
        <v>0</v>
      </c>
      <c r="CZ215" s="46">
        <f>SUMIF(DRE!$A:$A,'Base CF'!$B215,DRE!CY:CY)</f>
        <v>0</v>
      </c>
      <c r="DA215" s="46">
        <f>SUMIF(DRE!$A:$A,'Base CF'!$B215,DRE!CZ:CZ)</f>
        <v>0</v>
      </c>
      <c r="DB215" s="46">
        <f>SUMIF(DRE!$A:$A,'Base CF'!$B215,DRE!DA:DA)</f>
        <v>0</v>
      </c>
      <c r="DC215" s="46">
        <f>SUMIF(DRE!$A:$A,'Base CF'!$B215,DRE!DB:DB)</f>
        <v>0</v>
      </c>
      <c r="DD215" s="46">
        <f>SUMIF(DRE!$A:$A,'Base CF'!$B215,DRE!DC:DC)</f>
        <v>0</v>
      </c>
      <c r="DE215" s="46">
        <f>SUMIF(DRE!$A:$A,'Base CF'!$B215,DRE!DD:DD)</f>
        <v>0</v>
      </c>
      <c r="DF215" s="46">
        <f>SUMIF(DRE!$A:$A,'Base CF'!$B215,DRE!DE:DE)</f>
        <v>0</v>
      </c>
    </row>
    <row r="216" spans="2:110" outlineLevel="1">
      <c r="B216" s="37" t="s">
        <v>324</v>
      </c>
      <c r="C216" s="46">
        <f>SUMIF(DRE!$A:$A,'Base CF'!$B216,DRE!B:B)</f>
        <v>0</v>
      </c>
      <c r="D216" s="46">
        <f>SUMIF(DRE!$A:$A,'Base CF'!$B216,DRE!C:C)</f>
        <v>0</v>
      </c>
      <c r="E216" s="46">
        <f>SUMIF(DRE!$A:$A,'Base CF'!$B216,DRE!D:D)</f>
        <v>0</v>
      </c>
      <c r="F216" s="46">
        <f>SUMIF(DRE!$A:$A,'Base CF'!$B216,DRE!E:E)</f>
        <v>0</v>
      </c>
      <c r="G216" s="46">
        <f>SUMIF(DRE!$A:$A,'Base CF'!$B216,DRE!F:F)</f>
        <v>0</v>
      </c>
      <c r="H216" s="46">
        <f>SUMIF(DRE!$A:$A,'Base CF'!$B216,DRE!G:G)</f>
        <v>0</v>
      </c>
      <c r="I216" s="46">
        <f>SUMIF(DRE!$A:$A,'Base CF'!$B216,DRE!H:H)</f>
        <v>0</v>
      </c>
      <c r="J216" s="46">
        <f>SUMIF(DRE!$A:$A,'Base CF'!$B216,DRE!I:I)</f>
        <v>0</v>
      </c>
      <c r="K216" s="46">
        <f>SUMIF(DRE!$A:$A,'Base CF'!$B216,DRE!J:J)</f>
        <v>0</v>
      </c>
      <c r="L216" s="46">
        <f>SUMIF(DRE!$A:$A,'Base CF'!$B216,DRE!K:K)</f>
        <v>0</v>
      </c>
      <c r="M216" s="46">
        <f>SUMIF(DRE!$A:$A,'Base CF'!$B216,DRE!L:L)</f>
        <v>0</v>
      </c>
      <c r="N216" s="46">
        <f>SUMIF(DRE!$A:$A,'Base CF'!$B216,DRE!M:M)</f>
        <v>0</v>
      </c>
      <c r="O216" s="46">
        <f>SUMIF(DRE!$A:$A,'Base CF'!$B216,DRE!N:N)</f>
        <v>0</v>
      </c>
      <c r="P216" s="46">
        <f>SUMIF(DRE!$A:$A,'Base CF'!$B216,DRE!O:O)</f>
        <v>0</v>
      </c>
      <c r="Q216" s="46">
        <f>SUMIF(DRE!$A:$A,'Base CF'!$B216,DRE!P:P)</f>
        <v>0</v>
      </c>
      <c r="R216" s="46">
        <f>SUMIF(DRE!$A:$A,'Base CF'!$B216,DRE!Q:Q)</f>
        <v>0</v>
      </c>
      <c r="S216" s="46">
        <f>SUMIF(DRE!$A:$A,'Base CF'!$B216,DRE!R:R)</f>
        <v>0</v>
      </c>
      <c r="T216" s="46">
        <f>SUMIF(DRE!$A:$A,'Base CF'!$B216,DRE!S:S)</f>
        <v>0</v>
      </c>
      <c r="U216" s="46">
        <f>SUMIF(DRE!$A:$A,'Base CF'!$B216,DRE!T:T)</f>
        <v>0</v>
      </c>
      <c r="V216" s="46">
        <f>SUMIF(DRE!$A:$A,'Base CF'!$B216,DRE!U:U)</f>
        <v>0</v>
      </c>
      <c r="W216" s="46">
        <f>SUMIF(DRE!$A:$A,'Base CF'!$B216,DRE!V:V)</f>
        <v>0</v>
      </c>
      <c r="X216" s="46">
        <f>SUMIF(DRE!$A:$A,'Base CF'!$B216,DRE!W:W)</f>
        <v>0</v>
      </c>
      <c r="Y216" s="46">
        <f>SUMIF(DRE!$A:$A,'Base CF'!$B216,DRE!X:X)</f>
        <v>0</v>
      </c>
      <c r="Z216" s="46">
        <f>SUMIF(DRE!$A:$A,'Base CF'!$B216,DRE!Y:Y)</f>
        <v>0</v>
      </c>
      <c r="AA216" s="46">
        <f>SUMIF(DRE!$A:$A,'Base CF'!$B216,DRE!Z:Z)</f>
        <v>0</v>
      </c>
      <c r="AB216" s="46">
        <f>SUMIF(DRE!$A:$A,'Base CF'!$B216,DRE!AA:AA)</f>
        <v>0</v>
      </c>
      <c r="AC216" s="46">
        <f>SUMIF(DRE!$A:$A,'Base CF'!$B216,DRE!AB:AB)</f>
        <v>0</v>
      </c>
      <c r="AD216" s="46">
        <f>SUMIF(DRE!$A:$A,'Base CF'!$B216,DRE!AC:AC)</f>
        <v>0</v>
      </c>
      <c r="AE216" s="46">
        <f>SUMIF(DRE!$A:$A,'Base CF'!$B216,DRE!AD:AD)</f>
        <v>0</v>
      </c>
      <c r="AF216" s="46">
        <f>SUMIF(DRE!$A:$A,'Base CF'!$B216,DRE!AE:AE)</f>
        <v>0</v>
      </c>
      <c r="AG216" s="46">
        <f>SUMIF(DRE!$A:$A,'Base CF'!$B216,DRE!AF:AF)</f>
        <v>0</v>
      </c>
      <c r="AH216" s="46">
        <f>SUMIF(DRE!$A:$A,'Base CF'!$B216,DRE!AG:AG)</f>
        <v>0</v>
      </c>
      <c r="AI216" s="46">
        <f>SUMIF(DRE!$A:$A,'Base CF'!$B216,DRE!AH:AH)</f>
        <v>0</v>
      </c>
      <c r="AJ216" s="46">
        <f>SUMIF(DRE!$A:$A,'Base CF'!$B216,DRE!AI:AI)</f>
        <v>0</v>
      </c>
      <c r="AK216" s="46">
        <f>SUMIF(DRE!$A:$A,'Base CF'!$B216,DRE!AJ:AJ)</f>
        <v>0</v>
      </c>
      <c r="AL216" s="46">
        <f>SUMIF(DRE!$A:$A,'Base CF'!$B216,DRE!AK:AK)</f>
        <v>0</v>
      </c>
      <c r="AM216" s="46">
        <f>SUMIF(DRE!$A:$A,'Base CF'!$B216,DRE!AL:AL)</f>
        <v>0</v>
      </c>
      <c r="AN216" s="46">
        <f>SUMIF(DRE!$A:$A,'Base CF'!$B216,DRE!AM:AM)</f>
        <v>0</v>
      </c>
      <c r="AO216" s="46">
        <f>SUMIF(DRE!$A:$A,'Base CF'!$B216,DRE!AN:AN)</f>
        <v>0</v>
      </c>
      <c r="AP216" s="46">
        <f>SUMIF(DRE!$A:$A,'Base CF'!$B216,DRE!AO:AO)</f>
        <v>0</v>
      </c>
      <c r="AQ216" s="46">
        <f>SUMIF(DRE!$A:$A,'Base CF'!$B216,DRE!AP:AP)</f>
        <v>0</v>
      </c>
      <c r="AR216" s="46">
        <f>SUMIF(DRE!$A:$A,'Base CF'!$B216,DRE!AQ:AQ)</f>
        <v>0</v>
      </c>
      <c r="AS216" s="46">
        <f>SUMIF(DRE!$A:$A,'Base CF'!$B216,DRE!AR:AR)</f>
        <v>0</v>
      </c>
      <c r="AT216" s="46">
        <f>SUMIF(DRE!$A:$A,'Base CF'!$B216,DRE!AS:AS)</f>
        <v>0</v>
      </c>
      <c r="AU216" s="46">
        <f>SUMIF(DRE!$A:$A,'Base CF'!$B216,DRE!AT:AT)</f>
        <v>0</v>
      </c>
      <c r="AV216" s="46">
        <f>SUMIF(DRE!$A:$A,'Base CF'!$B216,DRE!AU:AU)</f>
        <v>0</v>
      </c>
      <c r="AW216" s="46">
        <f>SUMIF(DRE!$A:$A,'Base CF'!$B216,DRE!AV:AV)</f>
        <v>0</v>
      </c>
      <c r="AX216" s="46">
        <f>SUMIF(DRE!$A:$A,'Base CF'!$B216,DRE!AW:AW)</f>
        <v>0</v>
      </c>
      <c r="AY216" s="46">
        <f>SUMIF(DRE!$A:$A,'Base CF'!$B216,DRE!AX:AX)</f>
        <v>0</v>
      </c>
      <c r="AZ216" s="46">
        <f>SUMIF(DRE!$A:$A,'Base CF'!$B216,DRE!AY:AY)</f>
        <v>0</v>
      </c>
      <c r="BA216" s="46">
        <f>SUMIF(DRE!$A:$A,'Base CF'!$B216,DRE!AZ:AZ)</f>
        <v>0</v>
      </c>
      <c r="BB216" s="46">
        <f>SUMIF(DRE!$A:$A,'Base CF'!$B216,DRE!BA:BA)</f>
        <v>0</v>
      </c>
      <c r="BC216" s="46">
        <f>SUMIF(DRE!$A:$A,'Base CF'!$B216,DRE!BB:BB)</f>
        <v>0</v>
      </c>
      <c r="BD216" s="46">
        <f>SUMIF(DRE!$A:$A,'Base CF'!$B216,DRE!BC:BC)</f>
        <v>0</v>
      </c>
      <c r="BE216" s="46">
        <f>SUMIF(DRE!$A:$A,'Base CF'!$B216,DRE!BD:BD)</f>
        <v>0</v>
      </c>
      <c r="BF216" s="46">
        <f>SUMIF(DRE!$A:$A,'Base CF'!$B216,DRE!BE:BE)</f>
        <v>0</v>
      </c>
      <c r="BG216" s="46">
        <f>SUMIF(DRE!$A:$A,'Base CF'!$B216,DRE!BF:BF)</f>
        <v>0</v>
      </c>
      <c r="BH216" s="46">
        <f>SUMIF(DRE!$A:$A,'Base CF'!$B216,DRE!BG:BG)</f>
        <v>0</v>
      </c>
      <c r="BI216" s="46">
        <f>SUMIF(DRE!$A:$A,'Base CF'!$B216,DRE!BH:BH)</f>
        <v>0</v>
      </c>
      <c r="BJ216" s="46">
        <f>SUMIF(DRE!$A:$A,'Base CF'!$B216,DRE!BI:BI)</f>
        <v>0</v>
      </c>
      <c r="BK216" s="46">
        <f>SUMIF(DRE!$A:$A,'Base CF'!$B216,DRE!BJ:BJ)</f>
        <v>0</v>
      </c>
      <c r="BL216" s="46">
        <f>SUMIF(DRE!$A:$A,'Base CF'!$B216,DRE!BK:BK)</f>
        <v>0</v>
      </c>
      <c r="BM216" s="46">
        <f>SUMIF(DRE!$A:$A,'Base CF'!$B216,DRE!BL:BL)</f>
        <v>0</v>
      </c>
      <c r="BN216" s="46">
        <f>SUMIF(DRE!$A:$A,'Base CF'!$B216,DRE!BM:BM)</f>
        <v>0</v>
      </c>
      <c r="BO216" s="46">
        <f>SUMIF(DRE!$A:$A,'Base CF'!$B216,DRE!BN:BN)</f>
        <v>0</v>
      </c>
      <c r="BP216" s="46">
        <f>SUMIF(DRE!$A:$A,'Base CF'!$B216,DRE!BO:BO)</f>
        <v>0</v>
      </c>
      <c r="BQ216" s="46">
        <f>SUMIF(DRE!$A:$A,'Base CF'!$B216,DRE!BP:BP)</f>
        <v>0</v>
      </c>
      <c r="BR216" s="46">
        <f>SUMIF(DRE!$A:$A,'Base CF'!$B216,DRE!BQ:BQ)</f>
        <v>0</v>
      </c>
      <c r="BS216" s="46">
        <f>SUMIF(DRE!$A:$A,'Base CF'!$B216,DRE!BR:BR)</f>
        <v>0</v>
      </c>
      <c r="BT216" s="46">
        <f>SUMIF(DRE!$A:$A,'Base CF'!$B216,DRE!BS:BS)</f>
        <v>0</v>
      </c>
      <c r="BU216" s="46">
        <f>SUMIF(DRE!$A:$A,'Base CF'!$B216,DRE!BT:BT)</f>
        <v>0</v>
      </c>
      <c r="BV216" s="46">
        <f>SUMIF(DRE!$A:$A,'Base CF'!$B216,DRE!BU:BU)</f>
        <v>0</v>
      </c>
      <c r="BW216" s="46">
        <f>SUMIF(DRE!$A:$A,'Base CF'!$B216,DRE!BV:BV)</f>
        <v>0</v>
      </c>
      <c r="BX216" s="46">
        <f>SUMIF(DRE!$A:$A,'Base CF'!$B216,DRE!BW:BW)</f>
        <v>0</v>
      </c>
      <c r="BY216" s="46">
        <f>SUMIF(DRE!$A:$A,'Base CF'!$B216,DRE!BX:BX)</f>
        <v>0</v>
      </c>
      <c r="BZ216" s="46">
        <f>SUMIF(DRE!$A:$A,'Base CF'!$B216,DRE!BY:BY)</f>
        <v>0</v>
      </c>
      <c r="CA216" s="46">
        <f>SUMIF(DRE!$A:$A,'Base CF'!$B216,DRE!BZ:BZ)</f>
        <v>0</v>
      </c>
      <c r="CB216" s="46">
        <f>SUMIF(DRE!$A:$A,'Base CF'!$B216,DRE!CA:CA)</f>
        <v>0</v>
      </c>
      <c r="CC216" s="46">
        <f>SUMIF(DRE!$A:$A,'Base CF'!$B216,DRE!CB:CB)</f>
        <v>0</v>
      </c>
      <c r="CD216" s="46">
        <f>SUMIF(DRE!$A:$A,'Base CF'!$B216,DRE!CC:CC)</f>
        <v>0</v>
      </c>
      <c r="CE216" s="46">
        <f>SUMIF(DRE!$A:$A,'Base CF'!$B216,DRE!CD:CD)</f>
        <v>0</v>
      </c>
      <c r="CF216" s="46">
        <f>SUMIF(DRE!$A:$A,'Base CF'!$B216,DRE!CE:CE)</f>
        <v>0</v>
      </c>
      <c r="CG216" s="46">
        <f>SUMIF(DRE!$A:$A,'Base CF'!$B216,DRE!CF:CF)</f>
        <v>0</v>
      </c>
      <c r="CH216" s="46">
        <f>SUMIF(DRE!$A:$A,'Base CF'!$B216,DRE!CG:CG)</f>
        <v>0</v>
      </c>
      <c r="CI216" s="46">
        <f>SUMIF(DRE!$A:$A,'Base CF'!$B216,DRE!CH:CH)</f>
        <v>0</v>
      </c>
      <c r="CJ216" s="46">
        <f>SUMIF(DRE!$A:$A,'Base CF'!$B216,DRE!CI:CI)</f>
        <v>0</v>
      </c>
      <c r="CK216" s="46">
        <f>SUMIF(DRE!$A:$A,'Base CF'!$B216,DRE!CJ:CJ)</f>
        <v>0</v>
      </c>
      <c r="CL216" s="46">
        <f>SUMIF(DRE!$A:$A,'Base CF'!$B216,DRE!CK:CK)</f>
        <v>0</v>
      </c>
      <c r="CM216" s="46">
        <f>SUMIF(DRE!$A:$A,'Base CF'!$B216,DRE!CL:CL)</f>
        <v>0</v>
      </c>
      <c r="CN216" s="46">
        <f>SUMIF(DRE!$A:$A,'Base CF'!$B216,DRE!CM:CM)</f>
        <v>0</v>
      </c>
      <c r="CO216" s="46">
        <f>SUMIF(DRE!$A:$A,'Base CF'!$B216,DRE!CN:CN)</f>
        <v>0</v>
      </c>
      <c r="CP216" s="46">
        <f>SUMIF(DRE!$A:$A,'Base CF'!$B216,DRE!CO:CO)</f>
        <v>0</v>
      </c>
      <c r="CQ216" s="46">
        <f>SUMIF(DRE!$A:$A,'Base CF'!$B216,DRE!CP:CP)</f>
        <v>0</v>
      </c>
      <c r="CR216" s="46">
        <f>SUMIF(DRE!$A:$A,'Base CF'!$B216,DRE!CQ:CQ)</f>
        <v>0</v>
      </c>
      <c r="CS216" s="46">
        <f>SUMIF(DRE!$A:$A,'Base CF'!$B216,DRE!CR:CR)</f>
        <v>0</v>
      </c>
      <c r="CT216" s="46">
        <f>SUMIF(DRE!$A:$A,'Base CF'!$B216,DRE!CS:CS)</f>
        <v>0</v>
      </c>
      <c r="CU216" s="46">
        <f>SUMIF(DRE!$A:$A,'Base CF'!$B216,DRE!CT:CT)</f>
        <v>0</v>
      </c>
      <c r="CV216" s="46">
        <f>SUMIF(DRE!$A:$A,'Base CF'!$B216,DRE!CU:CU)</f>
        <v>0</v>
      </c>
      <c r="CW216" s="46">
        <f>SUMIF(DRE!$A:$A,'Base CF'!$B216,DRE!CV:CV)</f>
        <v>0</v>
      </c>
      <c r="CX216" s="46">
        <f>SUMIF(DRE!$A:$A,'Base CF'!$B216,DRE!CW:CW)</f>
        <v>0</v>
      </c>
      <c r="CY216" s="46">
        <f>SUMIF(DRE!$A:$A,'Base CF'!$B216,DRE!CX:CX)</f>
        <v>0</v>
      </c>
      <c r="CZ216" s="46">
        <f>SUMIF(DRE!$A:$A,'Base CF'!$B216,DRE!CY:CY)</f>
        <v>0</v>
      </c>
      <c r="DA216" s="46">
        <f>SUMIF(DRE!$A:$A,'Base CF'!$B216,DRE!CZ:CZ)</f>
        <v>0</v>
      </c>
      <c r="DB216" s="46">
        <f>SUMIF(DRE!$A:$A,'Base CF'!$B216,DRE!DA:DA)</f>
        <v>0</v>
      </c>
      <c r="DC216" s="46">
        <f>SUMIF(DRE!$A:$A,'Base CF'!$B216,DRE!DB:DB)</f>
        <v>0</v>
      </c>
      <c r="DD216" s="46">
        <f>SUMIF(DRE!$A:$A,'Base CF'!$B216,DRE!DC:DC)</f>
        <v>0</v>
      </c>
      <c r="DE216" s="46">
        <f>SUMIF(DRE!$A:$A,'Base CF'!$B216,DRE!DD:DD)</f>
        <v>0</v>
      </c>
      <c r="DF216" s="46">
        <f>SUMIF(DRE!$A:$A,'Base CF'!$B216,DRE!DE:DE)</f>
        <v>0</v>
      </c>
    </row>
    <row r="217" spans="2:110" s="38" customFormat="1">
      <c r="B217" s="41" t="s">
        <v>644</v>
      </c>
      <c r="C217" s="45">
        <f>SUM(C218:C219)</f>
        <v>11559.43</v>
      </c>
      <c r="D217" s="45">
        <f t="shared" ref="D217:N217" si="244">SUM(D218:D219)</f>
        <v>9948.6999999999989</v>
      </c>
      <c r="E217" s="45">
        <f t="shared" si="244"/>
        <v>8120.6</v>
      </c>
      <c r="F217" s="45">
        <f t="shared" si="244"/>
        <v>7587.42</v>
      </c>
      <c r="G217" s="45">
        <f t="shared" si="244"/>
        <v>8841.7400000000016</v>
      </c>
      <c r="H217" s="45">
        <f t="shared" si="244"/>
        <v>4162.82</v>
      </c>
      <c r="I217" s="45">
        <f t="shared" si="244"/>
        <v>5308.89</v>
      </c>
      <c r="J217" s="45">
        <f t="shared" si="244"/>
        <v>7379.35</v>
      </c>
      <c r="K217" s="45">
        <f t="shared" si="244"/>
        <v>12310.77</v>
      </c>
      <c r="L217" s="45">
        <f t="shared" si="244"/>
        <v>22168.400000000001</v>
      </c>
      <c r="M217" s="45">
        <f t="shared" si="244"/>
        <v>16065.85</v>
      </c>
      <c r="N217" s="45">
        <f t="shared" si="244"/>
        <v>34639.800000000003</v>
      </c>
      <c r="O217" s="45">
        <f>SUM(O218:O219)</f>
        <v>21692.760000000002</v>
      </c>
      <c r="P217" s="45">
        <f t="shared" ref="P217:Z217" si="245">SUM(P218:P219)</f>
        <v>29675.630000000005</v>
      </c>
      <c r="Q217" s="45">
        <f t="shared" si="245"/>
        <v>15082.550000000001</v>
      </c>
      <c r="R217" s="45">
        <f t="shared" si="245"/>
        <v>9893.81</v>
      </c>
      <c r="S217" s="45">
        <f t="shared" si="245"/>
        <v>14538.880000000001</v>
      </c>
      <c r="T217" s="45">
        <f t="shared" si="245"/>
        <v>18328.960000000003</v>
      </c>
      <c r="U217" s="45">
        <f t="shared" si="245"/>
        <v>4901.22</v>
      </c>
      <c r="V217" s="45">
        <f t="shared" si="245"/>
        <v>15081.62</v>
      </c>
      <c r="W217" s="45">
        <f t="shared" si="245"/>
        <v>5878.6399999999994</v>
      </c>
      <c r="X217" s="45">
        <f t="shared" si="245"/>
        <v>23385.69</v>
      </c>
      <c r="Y217" s="45">
        <f t="shared" si="245"/>
        <v>4351.2</v>
      </c>
      <c r="Z217" s="45">
        <f t="shared" si="245"/>
        <v>29986.050000000003</v>
      </c>
      <c r="AA217" s="45">
        <f>SUM(AA218:AA219)</f>
        <v>2411.9199999999996</v>
      </c>
      <c r="AB217" s="45">
        <f t="shared" ref="AB217:AL217" si="246">SUM(AB218:AB219)</f>
        <v>5776.34</v>
      </c>
      <c r="AC217" s="45">
        <f t="shared" si="246"/>
        <v>4484.0499999999993</v>
      </c>
      <c r="AD217" s="45">
        <f t="shared" si="246"/>
        <v>39078.819999999985</v>
      </c>
      <c r="AE217" s="45">
        <f t="shared" si="246"/>
        <v>6245.41</v>
      </c>
      <c r="AF217" s="45">
        <f t="shared" si="246"/>
        <v>32876.619999999995</v>
      </c>
      <c r="AG217" s="45">
        <f t="shared" si="246"/>
        <v>5403.8200000000015</v>
      </c>
      <c r="AH217" s="45">
        <f t="shared" si="246"/>
        <v>31967.9</v>
      </c>
      <c r="AI217" s="45">
        <f t="shared" si="246"/>
        <v>5496.9599999999991</v>
      </c>
      <c r="AJ217" s="45">
        <f t="shared" si="246"/>
        <v>14025.599999999999</v>
      </c>
      <c r="AK217" s="45">
        <f t="shared" si="246"/>
        <v>3815.56</v>
      </c>
      <c r="AL217" s="45">
        <f t="shared" si="246"/>
        <v>13766.880000000001</v>
      </c>
      <c r="AM217" s="45">
        <f>SUM(AM218:AM219)</f>
        <v>1566.83</v>
      </c>
      <c r="AN217" s="45">
        <f t="shared" ref="AN217:AX217" si="247">SUM(AN218:AN219)</f>
        <v>23635.18</v>
      </c>
      <c r="AO217" s="45">
        <f t="shared" si="247"/>
        <v>2201.2600000000002</v>
      </c>
      <c r="AP217" s="45">
        <f t="shared" si="247"/>
        <v>2073.9</v>
      </c>
      <c r="AQ217" s="45">
        <f t="shared" si="247"/>
        <v>5170.12</v>
      </c>
      <c r="AR217" s="45">
        <f t="shared" si="247"/>
        <v>12378.56</v>
      </c>
      <c r="AS217" s="45">
        <f t="shared" si="247"/>
        <v>656.63</v>
      </c>
      <c r="AT217" s="45">
        <f t="shared" si="247"/>
        <v>27199.97</v>
      </c>
      <c r="AU217" s="45">
        <f t="shared" si="247"/>
        <v>2422.2800000000002</v>
      </c>
      <c r="AV217" s="45">
        <f t="shared" si="247"/>
        <v>6600.85</v>
      </c>
      <c r="AW217" s="45">
        <f t="shared" si="247"/>
        <v>-25832.51</v>
      </c>
      <c r="AX217" s="45">
        <f t="shared" si="247"/>
        <v>12520.21</v>
      </c>
      <c r="AY217" s="45">
        <f>SUM(AY218:AY219)</f>
        <v>264.29000000000002</v>
      </c>
      <c r="AZ217" s="45">
        <f t="shared" ref="AZ217:BJ217" si="248">SUM(AZ218:AZ219)</f>
        <v>988.92</v>
      </c>
      <c r="BA217" s="45">
        <f t="shared" si="248"/>
        <v>1622.68</v>
      </c>
      <c r="BB217" s="45">
        <f t="shared" si="248"/>
        <v>1747.43</v>
      </c>
      <c r="BC217" s="45">
        <f t="shared" si="248"/>
        <v>772.83</v>
      </c>
      <c r="BD217" s="45">
        <f t="shared" si="248"/>
        <v>13713.4</v>
      </c>
      <c r="BE217" s="45">
        <f t="shared" si="248"/>
        <v>2943.44</v>
      </c>
      <c r="BF217" s="45">
        <f t="shared" si="248"/>
        <v>2821.62</v>
      </c>
      <c r="BG217" s="45">
        <f t="shared" si="248"/>
        <v>28349.66</v>
      </c>
      <c r="BH217" s="45">
        <f t="shared" si="248"/>
        <v>28349.66</v>
      </c>
      <c r="BI217" s="45">
        <f t="shared" si="248"/>
        <v>28349.66</v>
      </c>
      <c r="BJ217" s="45">
        <f t="shared" si="248"/>
        <v>28349.66</v>
      </c>
      <c r="BK217" s="45">
        <f>SUM(BK218:BK219)</f>
        <v>396.94</v>
      </c>
      <c r="BL217" s="45">
        <f t="shared" ref="BL217:BV217" si="249">SUM(BL218:BL219)</f>
        <v>1564.93</v>
      </c>
      <c r="BM217" s="45">
        <f t="shared" si="249"/>
        <v>1997.77</v>
      </c>
      <c r="BN217" s="45">
        <f t="shared" si="249"/>
        <v>2626.42</v>
      </c>
      <c r="BO217" s="45">
        <f t="shared" si="249"/>
        <v>1651.41</v>
      </c>
      <c r="BP217" s="45">
        <f t="shared" si="249"/>
        <v>18531.93</v>
      </c>
      <c r="BQ217" s="45">
        <f t="shared" si="249"/>
        <v>2604.0300000000002</v>
      </c>
      <c r="BR217" s="45">
        <f t="shared" si="249"/>
        <v>4225.37</v>
      </c>
      <c r="BS217" s="45">
        <f t="shared" si="249"/>
        <v>1651.41</v>
      </c>
      <c r="BT217" s="45">
        <f t="shared" si="249"/>
        <v>18531.93</v>
      </c>
      <c r="BU217" s="45">
        <f t="shared" si="249"/>
        <v>2604.0300000000002</v>
      </c>
      <c r="BV217" s="45">
        <f t="shared" si="249"/>
        <v>4225.37</v>
      </c>
      <c r="BW217" s="45">
        <f>SUM(BW218:BW219)</f>
        <v>396.94</v>
      </c>
      <c r="BX217" s="45">
        <f t="shared" ref="BX217:CH217" si="250">SUM(BX218:BX219)</f>
        <v>1564.93</v>
      </c>
      <c r="BY217" s="45">
        <f t="shared" si="250"/>
        <v>1997.77</v>
      </c>
      <c r="BZ217" s="45">
        <f t="shared" si="250"/>
        <v>2626.42</v>
      </c>
      <c r="CA217" s="45">
        <f t="shared" si="250"/>
        <v>1651.41</v>
      </c>
      <c r="CB217" s="45">
        <f t="shared" si="250"/>
        <v>18531.93</v>
      </c>
      <c r="CC217" s="45">
        <f t="shared" si="250"/>
        <v>2604.0300000000002</v>
      </c>
      <c r="CD217" s="45">
        <f t="shared" si="250"/>
        <v>4225.37</v>
      </c>
      <c r="CE217" s="45">
        <f t="shared" si="250"/>
        <v>1651.41</v>
      </c>
      <c r="CF217" s="45">
        <f t="shared" si="250"/>
        <v>18531.93</v>
      </c>
      <c r="CG217" s="45">
        <f t="shared" si="250"/>
        <v>2604.0300000000002</v>
      </c>
      <c r="CH217" s="45">
        <f t="shared" si="250"/>
        <v>4225.37</v>
      </c>
      <c r="CI217" s="45">
        <f>SUM(CI218:CI219)</f>
        <v>396.94</v>
      </c>
      <c r="CJ217" s="45">
        <f t="shared" ref="CJ217:CT217" si="251">SUM(CJ218:CJ219)</f>
        <v>1564.93</v>
      </c>
      <c r="CK217" s="45">
        <f t="shared" si="251"/>
        <v>1997.77</v>
      </c>
      <c r="CL217" s="45">
        <f t="shared" si="251"/>
        <v>2626.42</v>
      </c>
      <c r="CM217" s="45">
        <f t="shared" si="251"/>
        <v>1651.41</v>
      </c>
      <c r="CN217" s="45">
        <f t="shared" si="251"/>
        <v>18531.93</v>
      </c>
      <c r="CO217" s="45">
        <f t="shared" si="251"/>
        <v>2604.0300000000002</v>
      </c>
      <c r="CP217" s="45">
        <f t="shared" si="251"/>
        <v>4225.37</v>
      </c>
      <c r="CQ217" s="45">
        <f t="shared" si="251"/>
        <v>1651.41</v>
      </c>
      <c r="CR217" s="45">
        <f t="shared" si="251"/>
        <v>18531.93</v>
      </c>
      <c r="CS217" s="45">
        <f t="shared" si="251"/>
        <v>2604.0300000000002</v>
      </c>
      <c r="CT217" s="45">
        <f t="shared" si="251"/>
        <v>4225.37</v>
      </c>
      <c r="CU217" s="45">
        <f>SUM(CU218:CU219)</f>
        <v>396.94</v>
      </c>
      <c r="CV217" s="45">
        <f t="shared" ref="CV217:DF217" si="252">SUM(CV218:CV219)</f>
        <v>1564.93</v>
      </c>
      <c r="CW217" s="45">
        <f t="shared" si="252"/>
        <v>1997.77</v>
      </c>
      <c r="CX217" s="45">
        <f t="shared" si="252"/>
        <v>2626.42</v>
      </c>
      <c r="CY217" s="45">
        <f t="shared" si="252"/>
        <v>1651.41</v>
      </c>
      <c r="CZ217" s="45">
        <f t="shared" si="252"/>
        <v>18531.93</v>
      </c>
      <c r="DA217" s="45">
        <f t="shared" si="252"/>
        <v>2604.0300000000002</v>
      </c>
      <c r="DB217" s="45">
        <f t="shared" si="252"/>
        <v>4225.37</v>
      </c>
      <c r="DC217" s="45">
        <f t="shared" si="252"/>
        <v>1651.41</v>
      </c>
      <c r="DD217" s="45">
        <f t="shared" si="252"/>
        <v>18531.93</v>
      </c>
      <c r="DE217" s="45">
        <f t="shared" si="252"/>
        <v>2604.0300000000002</v>
      </c>
      <c r="DF217" s="45">
        <f t="shared" si="252"/>
        <v>4225.37</v>
      </c>
    </row>
    <row r="218" spans="2:110" outlineLevel="1">
      <c r="B218" s="37" t="s">
        <v>282</v>
      </c>
      <c r="C218" s="46">
        <f>SUMIF(DRE!$A:$A,'Base CF'!$B218,DRE!B:B)</f>
        <v>11559.43</v>
      </c>
      <c r="D218" s="46">
        <f>SUMIF(DRE!$A:$A,'Base CF'!$B218,DRE!C:C)</f>
        <v>9948.6999999999989</v>
      </c>
      <c r="E218" s="46">
        <f>SUMIF(DRE!$A:$A,'Base CF'!$B218,DRE!D:D)</f>
        <v>8120.6</v>
      </c>
      <c r="F218" s="46">
        <f>SUMIF(DRE!$A:$A,'Base CF'!$B218,DRE!E:E)</f>
        <v>7587.42</v>
      </c>
      <c r="G218" s="46">
        <f>SUMIF(DRE!$A:$A,'Base CF'!$B218,DRE!F:F)</f>
        <v>8841.7400000000016</v>
      </c>
      <c r="H218" s="46">
        <f>SUMIF(DRE!$A:$A,'Base CF'!$B218,DRE!G:G)</f>
        <v>4162.82</v>
      </c>
      <c r="I218" s="46">
        <f>SUMIF(DRE!$A:$A,'Base CF'!$B218,DRE!H:H)</f>
        <v>5308.89</v>
      </c>
      <c r="J218" s="46">
        <f>SUMIF(DRE!$A:$A,'Base CF'!$B218,DRE!I:I)</f>
        <v>7379.35</v>
      </c>
      <c r="K218" s="46">
        <f>SUMIF(DRE!$A:$A,'Base CF'!$B218,DRE!J:J)</f>
        <v>12310.77</v>
      </c>
      <c r="L218" s="46">
        <f>SUMIF(DRE!$A:$A,'Base CF'!$B218,DRE!K:K)</f>
        <v>22168.400000000001</v>
      </c>
      <c r="M218" s="46">
        <f>SUMIF(DRE!$A:$A,'Base CF'!$B218,DRE!L:L)</f>
        <v>16065.85</v>
      </c>
      <c r="N218" s="46">
        <f>SUMIF(DRE!$A:$A,'Base CF'!$B218,DRE!M:M)</f>
        <v>34639.800000000003</v>
      </c>
      <c r="O218" s="46">
        <f>SUMIF(DRE!$A:$A,'Base CF'!$B218,DRE!N:N)</f>
        <v>21692.760000000002</v>
      </c>
      <c r="P218" s="46">
        <f>SUMIF(DRE!$A:$A,'Base CF'!$B218,DRE!O:O)</f>
        <v>29675.630000000005</v>
      </c>
      <c r="Q218" s="46">
        <f>SUMIF(DRE!$A:$A,'Base CF'!$B218,DRE!P:P)</f>
        <v>15082.550000000001</v>
      </c>
      <c r="R218" s="46">
        <f>SUMIF(DRE!$A:$A,'Base CF'!$B218,DRE!Q:Q)</f>
        <v>9893.81</v>
      </c>
      <c r="S218" s="46">
        <f>SUMIF(DRE!$A:$A,'Base CF'!$B218,DRE!R:R)</f>
        <v>14538.880000000001</v>
      </c>
      <c r="T218" s="46">
        <f>SUMIF(DRE!$A:$A,'Base CF'!$B218,DRE!S:S)</f>
        <v>18328.960000000003</v>
      </c>
      <c r="U218" s="46">
        <f>SUMIF(DRE!$A:$A,'Base CF'!$B218,DRE!T:T)</f>
        <v>4901.22</v>
      </c>
      <c r="V218" s="46">
        <f>SUMIF(DRE!$A:$A,'Base CF'!$B218,DRE!U:U)</f>
        <v>15081.62</v>
      </c>
      <c r="W218" s="46">
        <f>SUMIF(DRE!$A:$A,'Base CF'!$B218,DRE!V:V)</f>
        <v>5878.6399999999994</v>
      </c>
      <c r="X218" s="46">
        <f>SUMIF(DRE!$A:$A,'Base CF'!$B218,DRE!W:W)</f>
        <v>23385.69</v>
      </c>
      <c r="Y218" s="46">
        <f>SUMIF(DRE!$A:$A,'Base CF'!$B218,DRE!X:X)</f>
        <v>4351.2</v>
      </c>
      <c r="Z218" s="46">
        <f>SUMIF(DRE!$A:$A,'Base CF'!$B218,DRE!Y:Y)</f>
        <v>29986.050000000003</v>
      </c>
      <c r="AA218" s="46">
        <f>SUMIF(DRE!$A:$A,'Base CF'!$B218,DRE!Z:Z)</f>
        <v>2411.9199999999996</v>
      </c>
      <c r="AB218" s="46">
        <f>SUMIF(DRE!$A:$A,'Base CF'!$B218,DRE!AA:AA)</f>
        <v>5776.34</v>
      </c>
      <c r="AC218" s="46">
        <f>SUMIF(DRE!$A:$A,'Base CF'!$B218,DRE!AB:AB)</f>
        <v>4484.0499999999993</v>
      </c>
      <c r="AD218" s="46">
        <f>SUMIF(DRE!$A:$A,'Base CF'!$B218,DRE!AC:AC)</f>
        <v>39078.819999999985</v>
      </c>
      <c r="AE218" s="46">
        <f>SUMIF(DRE!$A:$A,'Base CF'!$B218,DRE!AD:AD)</f>
        <v>6245.41</v>
      </c>
      <c r="AF218" s="46">
        <f>SUMIF(DRE!$A:$A,'Base CF'!$B218,DRE!AE:AE)</f>
        <v>32876.619999999995</v>
      </c>
      <c r="AG218" s="46">
        <f>SUMIF(DRE!$A:$A,'Base CF'!$B218,DRE!AF:AF)</f>
        <v>5403.8200000000015</v>
      </c>
      <c r="AH218" s="46">
        <f>SUMIF(DRE!$A:$A,'Base CF'!$B218,DRE!AG:AG)</f>
        <v>31967.9</v>
      </c>
      <c r="AI218" s="46">
        <f>SUMIF(DRE!$A:$A,'Base CF'!$B218,DRE!AH:AH)</f>
        <v>5496.9599999999991</v>
      </c>
      <c r="AJ218" s="46">
        <f>SUMIF(DRE!$A:$A,'Base CF'!$B218,DRE!AI:AI)</f>
        <v>14025.599999999999</v>
      </c>
      <c r="AK218" s="46">
        <f>SUMIF(DRE!$A:$A,'Base CF'!$B218,DRE!AJ:AJ)</f>
        <v>3815.56</v>
      </c>
      <c r="AL218" s="46">
        <f>SUMIF(DRE!$A:$A,'Base CF'!$B218,DRE!AK:AK)</f>
        <v>13766.880000000001</v>
      </c>
      <c r="AM218" s="46">
        <f>SUMIF(DRE!$A:$A,'Base CF'!$B218,DRE!AL:AL)</f>
        <v>1566.83</v>
      </c>
      <c r="AN218" s="46">
        <f>SUMIF(DRE!$A:$A,'Base CF'!$B218,DRE!AM:AM)</f>
        <v>23635.18</v>
      </c>
      <c r="AO218" s="46">
        <f>SUMIF(DRE!$A:$A,'Base CF'!$B218,DRE!AN:AN)</f>
        <v>2201.2600000000002</v>
      </c>
      <c r="AP218" s="46">
        <f>SUMIF(DRE!$A:$A,'Base CF'!$B218,DRE!AO:AO)</f>
        <v>2073.9</v>
      </c>
      <c r="AQ218" s="46">
        <f>SUMIF(DRE!$A:$A,'Base CF'!$B218,DRE!AP:AP)</f>
        <v>5170.12</v>
      </c>
      <c r="AR218" s="46">
        <f>SUMIF(DRE!$A:$A,'Base CF'!$B218,DRE!AQ:AQ)</f>
        <v>12378.56</v>
      </c>
      <c r="AS218" s="46">
        <f>SUMIF(DRE!$A:$A,'Base CF'!$B218,DRE!AR:AR)</f>
        <v>656.63</v>
      </c>
      <c r="AT218" s="46">
        <f>SUMIF(DRE!$A:$A,'Base CF'!$B218,DRE!AS:AS)</f>
        <v>27199.97</v>
      </c>
      <c r="AU218" s="46">
        <f>SUMIF(DRE!$A:$A,'Base CF'!$B218,DRE!AT:AT)</f>
        <v>2422.2800000000002</v>
      </c>
      <c r="AV218" s="46">
        <f>SUMIF(DRE!$A:$A,'Base CF'!$B218,DRE!AU:AU)</f>
        <v>6600.85</v>
      </c>
      <c r="AW218" s="46">
        <f>SUMIF(DRE!$A:$A,'Base CF'!$B218,DRE!AV:AV)</f>
        <v>-25832.51</v>
      </c>
      <c r="AX218" s="46">
        <f>SUMIF(DRE!$A:$A,'Base CF'!$B218,DRE!AW:AW)</f>
        <v>12520.21</v>
      </c>
      <c r="AY218" s="46">
        <f>SUMIF(DRE!$A:$A,'Base CF'!$B218,DRE!AX:AX)</f>
        <v>264.29000000000002</v>
      </c>
      <c r="AZ218" s="46">
        <f>SUMIF(DRE!$A:$A,'Base CF'!$B218,DRE!AY:AY)</f>
        <v>988.92</v>
      </c>
      <c r="BA218" s="46">
        <f>SUMIF(DRE!$A:$A,'Base CF'!$B218,DRE!AZ:AZ)</f>
        <v>1622.68</v>
      </c>
      <c r="BB218" s="46">
        <f>SUMIF(DRE!$A:$A,'Base CF'!$B218,DRE!BA:BA)</f>
        <v>1747.43</v>
      </c>
      <c r="BC218" s="46">
        <f>SUMIF(DRE!$A:$A,'Base CF'!$B218,DRE!BB:BB)</f>
        <v>772.83</v>
      </c>
      <c r="BD218" s="46">
        <f>SUMIF(DRE!$A:$A,'Base CF'!$B218,DRE!BC:BC)</f>
        <v>13713.4</v>
      </c>
      <c r="BE218" s="46">
        <f>SUMIF(DRE!$A:$A,'Base CF'!$B218,DRE!BD:BD)</f>
        <v>2943.44</v>
      </c>
      <c r="BF218" s="46">
        <f>SUMIF(DRE!$A:$A,'Base CF'!$B218,DRE!BE:BE)</f>
        <v>2821.62</v>
      </c>
      <c r="BG218" s="46">
        <f>SUMIF(DRE!$A:$A,'Base CF'!$B218,DRE!BF:BF)</f>
        <v>28349.66</v>
      </c>
      <c r="BH218" s="46">
        <f>SUMIF(DRE!$A:$A,'Base CF'!$B218,DRE!BG:BG)</f>
        <v>28349.66</v>
      </c>
      <c r="BI218" s="46">
        <f>SUMIF(DRE!$A:$A,'Base CF'!$B218,DRE!BH:BH)</f>
        <v>28349.66</v>
      </c>
      <c r="BJ218" s="46">
        <f>SUMIF(DRE!$A:$A,'Base CF'!$B218,DRE!BI:BI)</f>
        <v>28349.66</v>
      </c>
      <c r="BK218" s="46">
        <f>SUMIF(DRE!$A:$A,'Base CF'!$B218,DRE!BJ:BJ)</f>
        <v>396.94</v>
      </c>
      <c r="BL218" s="46">
        <f>SUMIF(DRE!$A:$A,'Base CF'!$B218,DRE!BK:BK)</f>
        <v>1564.93</v>
      </c>
      <c r="BM218" s="46">
        <f>SUMIF(DRE!$A:$A,'Base CF'!$B218,DRE!BL:BL)</f>
        <v>1997.77</v>
      </c>
      <c r="BN218" s="46">
        <f>SUMIF(DRE!$A:$A,'Base CF'!$B218,DRE!BM:BM)</f>
        <v>2626.42</v>
      </c>
      <c r="BO218" s="46">
        <f>SUMIF(DRE!$A:$A,'Base CF'!$B218,DRE!BN:BN)</f>
        <v>1651.41</v>
      </c>
      <c r="BP218" s="46">
        <f>SUMIF(DRE!$A:$A,'Base CF'!$B218,DRE!BO:BO)</f>
        <v>18531.93</v>
      </c>
      <c r="BQ218" s="46">
        <f>SUMIF(DRE!$A:$A,'Base CF'!$B218,DRE!BP:BP)</f>
        <v>2604.0300000000002</v>
      </c>
      <c r="BR218" s="46">
        <f>SUMIF(DRE!$A:$A,'Base CF'!$B218,DRE!BQ:BQ)</f>
        <v>4225.37</v>
      </c>
      <c r="BS218" s="46">
        <f>SUMIF(DRE!$A:$A,'Base CF'!$B218,DRE!BR:BR)</f>
        <v>1651.41</v>
      </c>
      <c r="BT218" s="46">
        <f>SUMIF(DRE!$A:$A,'Base CF'!$B218,DRE!BS:BS)</f>
        <v>18531.93</v>
      </c>
      <c r="BU218" s="46">
        <f>SUMIF(DRE!$A:$A,'Base CF'!$B218,DRE!BT:BT)</f>
        <v>2604.0300000000002</v>
      </c>
      <c r="BV218" s="46">
        <f>SUMIF(DRE!$A:$A,'Base CF'!$B218,DRE!BU:BU)</f>
        <v>4225.37</v>
      </c>
      <c r="BW218" s="46">
        <f>SUMIF(DRE!$A:$A,'Base CF'!$B218,DRE!BV:BV)</f>
        <v>396.94</v>
      </c>
      <c r="BX218" s="46">
        <f>SUMIF(DRE!$A:$A,'Base CF'!$B218,DRE!BW:BW)</f>
        <v>1564.93</v>
      </c>
      <c r="BY218" s="46">
        <f>SUMIF(DRE!$A:$A,'Base CF'!$B218,DRE!BX:BX)</f>
        <v>1997.77</v>
      </c>
      <c r="BZ218" s="46">
        <f>SUMIF(DRE!$A:$A,'Base CF'!$B218,DRE!BY:BY)</f>
        <v>2626.42</v>
      </c>
      <c r="CA218" s="46">
        <f>SUMIF(DRE!$A:$A,'Base CF'!$B218,DRE!BZ:BZ)</f>
        <v>1651.41</v>
      </c>
      <c r="CB218" s="46">
        <f>SUMIF(DRE!$A:$A,'Base CF'!$B218,DRE!CA:CA)</f>
        <v>18531.93</v>
      </c>
      <c r="CC218" s="46">
        <f>SUMIF(DRE!$A:$A,'Base CF'!$B218,DRE!CB:CB)</f>
        <v>2604.0300000000002</v>
      </c>
      <c r="CD218" s="46">
        <f>SUMIF(DRE!$A:$A,'Base CF'!$B218,DRE!CC:CC)</f>
        <v>4225.37</v>
      </c>
      <c r="CE218" s="46">
        <f>SUMIF(DRE!$A:$A,'Base CF'!$B218,DRE!CD:CD)</f>
        <v>1651.41</v>
      </c>
      <c r="CF218" s="46">
        <f>SUMIF(DRE!$A:$A,'Base CF'!$B218,DRE!CE:CE)</f>
        <v>18531.93</v>
      </c>
      <c r="CG218" s="46">
        <f>SUMIF(DRE!$A:$A,'Base CF'!$B218,DRE!CF:CF)</f>
        <v>2604.0300000000002</v>
      </c>
      <c r="CH218" s="46">
        <f>SUMIF(DRE!$A:$A,'Base CF'!$B218,DRE!CG:CG)</f>
        <v>4225.37</v>
      </c>
      <c r="CI218" s="46">
        <f>SUMIF(DRE!$A:$A,'Base CF'!$B218,DRE!CH:CH)</f>
        <v>396.94</v>
      </c>
      <c r="CJ218" s="46">
        <f>SUMIF(DRE!$A:$A,'Base CF'!$B218,DRE!CI:CI)</f>
        <v>1564.93</v>
      </c>
      <c r="CK218" s="46">
        <f>SUMIF(DRE!$A:$A,'Base CF'!$B218,DRE!CJ:CJ)</f>
        <v>1997.77</v>
      </c>
      <c r="CL218" s="46">
        <f>SUMIF(DRE!$A:$A,'Base CF'!$B218,DRE!CK:CK)</f>
        <v>2626.42</v>
      </c>
      <c r="CM218" s="46">
        <f>SUMIF(DRE!$A:$A,'Base CF'!$B218,DRE!CL:CL)</f>
        <v>1651.41</v>
      </c>
      <c r="CN218" s="46">
        <f>SUMIF(DRE!$A:$A,'Base CF'!$B218,DRE!CM:CM)</f>
        <v>18531.93</v>
      </c>
      <c r="CO218" s="46">
        <f>SUMIF(DRE!$A:$A,'Base CF'!$B218,DRE!CN:CN)</f>
        <v>2604.0300000000002</v>
      </c>
      <c r="CP218" s="46">
        <f>SUMIF(DRE!$A:$A,'Base CF'!$B218,DRE!CO:CO)</f>
        <v>4225.37</v>
      </c>
      <c r="CQ218" s="46">
        <f>SUMIF(DRE!$A:$A,'Base CF'!$B218,DRE!CP:CP)</f>
        <v>1651.41</v>
      </c>
      <c r="CR218" s="46">
        <f>SUMIF(DRE!$A:$A,'Base CF'!$B218,DRE!CQ:CQ)</f>
        <v>18531.93</v>
      </c>
      <c r="CS218" s="46">
        <f>SUMIF(DRE!$A:$A,'Base CF'!$B218,DRE!CR:CR)</f>
        <v>2604.0300000000002</v>
      </c>
      <c r="CT218" s="46">
        <f>SUMIF(DRE!$A:$A,'Base CF'!$B218,DRE!CS:CS)</f>
        <v>4225.37</v>
      </c>
      <c r="CU218" s="46">
        <f>SUMIF(DRE!$A:$A,'Base CF'!$B218,DRE!CT:CT)</f>
        <v>396.94</v>
      </c>
      <c r="CV218" s="46">
        <f>SUMIF(DRE!$A:$A,'Base CF'!$B218,DRE!CU:CU)</f>
        <v>1564.93</v>
      </c>
      <c r="CW218" s="46">
        <f>SUMIF(DRE!$A:$A,'Base CF'!$B218,DRE!CV:CV)</f>
        <v>1997.77</v>
      </c>
      <c r="CX218" s="46">
        <f>SUMIF(DRE!$A:$A,'Base CF'!$B218,DRE!CW:CW)</f>
        <v>2626.42</v>
      </c>
      <c r="CY218" s="46">
        <f>SUMIF(DRE!$A:$A,'Base CF'!$B218,DRE!CX:CX)</f>
        <v>1651.41</v>
      </c>
      <c r="CZ218" s="46">
        <f>SUMIF(DRE!$A:$A,'Base CF'!$B218,DRE!CY:CY)</f>
        <v>18531.93</v>
      </c>
      <c r="DA218" s="46">
        <f>SUMIF(DRE!$A:$A,'Base CF'!$B218,DRE!CZ:CZ)</f>
        <v>2604.0300000000002</v>
      </c>
      <c r="DB218" s="46">
        <f>SUMIF(DRE!$A:$A,'Base CF'!$B218,DRE!DA:DA)</f>
        <v>4225.37</v>
      </c>
      <c r="DC218" s="46">
        <f>SUMIF(DRE!$A:$A,'Base CF'!$B218,DRE!DB:DB)</f>
        <v>1651.41</v>
      </c>
      <c r="DD218" s="46">
        <f>SUMIF(DRE!$A:$A,'Base CF'!$B218,DRE!DC:DC)</f>
        <v>18531.93</v>
      </c>
      <c r="DE218" s="46">
        <f>SUMIF(DRE!$A:$A,'Base CF'!$B218,DRE!DD:DD)</f>
        <v>2604.0300000000002</v>
      </c>
      <c r="DF218" s="46">
        <f>SUMIF(DRE!$A:$A,'Base CF'!$B218,DRE!DE:DE)</f>
        <v>4225.37</v>
      </c>
    </row>
    <row r="219" spans="2:110" outlineLevel="1">
      <c r="B219" s="37" t="s">
        <v>349</v>
      </c>
      <c r="C219" s="46">
        <f>SUMIF(DRE!$A:$A,'Base CF'!$B219,DRE!B:B)</f>
        <v>0</v>
      </c>
      <c r="D219" s="46">
        <f>SUMIF(DRE!$A:$A,'Base CF'!$B219,DRE!C:C)</f>
        <v>0</v>
      </c>
      <c r="E219" s="46">
        <f>SUMIF(DRE!$A:$A,'Base CF'!$B219,DRE!D:D)</f>
        <v>0</v>
      </c>
      <c r="F219" s="46">
        <f>SUMIF(DRE!$A:$A,'Base CF'!$B219,DRE!E:E)</f>
        <v>0</v>
      </c>
      <c r="G219" s="46">
        <f>SUMIF(DRE!$A:$A,'Base CF'!$B219,DRE!F:F)</f>
        <v>0</v>
      </c>
      <c r="H219" s="46">
        <f>SUMIF(DRE!$A:$A,'Base CF'!$B219,DRE!G:G)</f>
        <v>0</v>
      </c>
      <c r="I219" s="46">
        <f>SUMIF(DRE!$A:$A,'Base CF'!$B219,DRE!H:H)</f>
        <v>0</v>
      </c>
      <c r="J219" s="46">
        <f>SUMIF(DRE!$A:$A,'Base CF'!$B219,DRE!I:I)</f>
        <v>0</v>
      </c>
      <c r="K219" s="46">
        <f>SUMIF(DRE!$A:$A,'Base CF'!$B219,DRE!J:J)</f>
        <v>0</v>
      </c>
      <c r="L219" s="46">
        <f>SUMIF(DRE!$A:$A,'Base CF'!$B219,DRE!K:K)</f>
        <v>0</v>
      </c>
      <c r="M219" s="46">
        <f>SUMIF(DRE!$A:$A,'Base CF'!$B219,DRE!L:L)</f>
        <v>0</v>
      </c>
      <c r="N219" s="46">
        <f>SUMIF(DRE!$A:$A,'Base CF'!$B219,DRE!M:M)</f>
        <v>0</v>
      </c>
      <c r="O219" s="46">
        <f>SUMIF(DRE!$A:$A,'Base CF'!$B219,DRE!N:N)</f>
        <v>0</v>
      </c>
      <c r="P219" s="46">
        <f>SUMIF(DRE!$A:$A,'Base CF'!$B219,DRE!O:O)</f>
        <v>0</v>
      </c>
      <c r="Q219" s="46">
        <f>SUMIF(DRE!$A:$A,'Base CF'!$B219,DRE!P:P)</f>
        <v>0</v>
      </c>
      <c r="R219" s="46">
        <f>SUMIF(DRE!$A:$A,'Base CF'!$B219,DRE!Q:Q)</f>
        <v>0</v>
      </c>
      <c r="S219" s="46">
        <f>SUMIF(DRE!$A:$A,'Base CF'!$B219,DRE!R:R)</f>
        <v>0</v>
      </c>
      <c r="T219" s="46">
        <f>SUMIF(DRE!$A:$A,'Base CF'!$B219,DRE!S:S)</f>
        <v>0</v>
      </c>
      <c r="U219" s="46">
        <f>SUMIF(DRE!$A:$A,'Base CF'!$B219,DRE!T:T)</f>
        <v>0</v>
      </c>
      <c r="V219" s="46">
        <f>SUMIF(DRE!$A:$A,'Base CF'!$B219,DRE!U:U)</f>
        <v>0</v>
      </c>
      <c r="W219" s="46">
        <f>SUMIF(DRE!$A:$A,'Base CF'!$B219,DRE!V:V)</f>
        <v>0</v>
      </c>
      <c r="X219" s="46">
        <f>SUMIF(DRE!$A:$A,'Base CF'!$B219,DRE!W:W)</f>
        <v>0</v>
      </c>
      <c r="Y219" s="46">
        <f>SUMIF(DRE!$A:$A,'Base CF'!$B219,DRE!X:X)</f>
        <v>0</v>
      </c>
      <c r="Z219" s="46">
        <f>SUMIF(DRE!$A:$A,'Base CF'!$B219,DRE!Y:Y)</f>
        <v>0</v>
      </c>
      <c r="AA219" s="46">
        <f>SUMIF(DRE!$A:$A,'Base CF'!$B219,DRE!Z:Z)</f>
        <v>0</v>
      </c>
      <c r="AB219" s="46">
        <f>SUMIF(DRE!$A:$A,'Base CF'!$B219,DRE!AA:AA)</f>
        <v>0</v>
      </c>
      <c r="AC219" s="46">
        <f>SUMIF(DRE!$A:$A,'Base CF'!$B219,DRE!AB:AB)</f>
        <v>0</v>
      </c>
      <c r="AD219" s="46">
        <f>SUMIF(DRE!$A:$A,'Base CF'!$B219,DRE!AC:AC)</f>
        <v>0</v>
      </c>
      <c r="AE219" s="46">
        <f>SUMIF(DRE!$A:$A,'Base CF'!$B219,DRE!AD:AD)</f>
        <v>0</v>
      </c>
      <c r="AF219" s="46">
        <f>SUMIF(DRE!$A:$A,'Base CF'!$B219,DRE!AE:AE)</f>
        <v>0</v>
      </c>
      <c r="AG219" s="46">
        <f>SUMIF(DRE!$A:$A,'Base CF'!$B219,DRE!AF:AF)</f>
        <v>0</v>
      </c>
      <c r="AH219" s="46">
        <f>SUMIF(DRE!$A:$A,'Base CF'!$B219,DRE!AG:AG)</f>
        <v>0</v>
      </c>
      <c r="AI219" s="46">
        <f>SUMIF(DRE!$A:$A,'Base CF'!$B219,DRE!AH:AH)</f>
        <v>0</v>
      </c>
      <c r="AJ219" s="46">
        <f>SUMIF(DRE!$A:$A,'Base CF'!$B219,DRE!AI:AI)</f>
        <v>0</v>
      </c>
      <c r="AK219" s="46">
        <f>SUMIF(DRE!$A:$A,'Base CF'!$B219,DRE!AJ:AJ)</f>
        <v>0</v>
      </c>
      <c r="AL219" s="46">
        <f>SUMIF(DRE!$A:$A,'Base CF'!$B219,DRE!AK:AK)</f>
        <v>0</v>
      </c>
      <c r="AM219" s="46">
        <f>SUMIF(DRE!$A:$A,'Base CF'!$B219,DRE!AL:AL)</f>
        <v>0</v>
      </c>
      <c r="AN219" s="46">
        <f>SUMIF(DRE!$A:$A,'Base CF'!$B219,DRE!AM:AM)</f>
        <v>0</v>
      </c>
      <c r="AO219" s="46">
        <f>SUMIF(DRE!$A:$A,'Base CF'!$B219,DRE!AN:AN)</f>
        <v>0</v>
      </c>
      <c r="AP219" s="46">
        <f>SUMIF(DRE!$A:$A,'Base CF'!$B219,DRE!AO:AO)</f>
        <v>0</v>
      </c>
      <c r="AQ219" s="46">
        <f>SUMIF(DRE!$A:$A,'Base CF'!$B219,DRE!AP:AP)</f>
        <v>0</v>
      </c>
      <c r="AR219" s="46">
        <f>SUMIF(DRE!$A:$A,'Base CF'!$B219,DRE!AQ:AQ)</f>
        <v>0</v>
      </c>
      <c r="AS219" s="46">
        <f>SUMIF(DRE!$A:$A,'Base CF'!$B219,DRE!AR:AR)</f>
        <v>0</v>
      </c>
      <c r="AT219" s="46">
        <f>SUMIF(DRE!$A:$A,'Base CF'!$B219,DRE!AS:AS)</f>
        <v>0</v>
      </c>
      <c r="AU219" s="46">
        <f>SUMIF(DRE!$A:$A,'Base CF'!$B219,DRE!AT:AT)</f>
        <v>0</v>
      </c>
      <c r="AV219" s="46">
        <f>SUMIF(DRE!$A:$A,'Base CF'!$B219,DRE!AU:AU)</f>
        <v>0</v>
      </c>
      <c r="AW219" s="46">
        <f>SUMIF(DRE!$A:$A,'Base CF'!$B219,DRE!AV:AV)</f>
        <v>0</v>
      </c>
      <c r="AX219" s="46">
        <f>SUMIF(DRE!$A:$A,'Base CF'!$B219,DRE!AW:AW)</f>
        <v>0</v>
      </c>
      <c r="AY219" s="46">
        <f>SUMIF(DRE!$A:$A,'Base CF'!$B219,DRE!AX:AX)</f>
        <v>0</v>
      </c>
      <c r="AZ219" s="46">
        <f>SUMIF(DRE!$A:$A,'Base CF'!$B219,DRE!AY:AY)</f>
        <v>0</v>
      </c>
      <c r="BA219" s="46">
        <f>SUMIF(DRE!$A:$A,'Base CF'!$B219,DRE!AZ:AZ)</f>
        <v>0</v>
      </c>
      <c r="BB219" s="46">
        <f>SUMIF(DRE!$A:$A,'Base CF'!$B219,DRE!BA:BA)</f>
        <v>0</v>
      </c>
      <c r="BC219" s="46">
        <f>SUMIF(DRE!$A:$A,'Base CF'!$B219,DRE!BB:BB)</f>
        <v>0</v>
      </c>
      <c r="BD219" s="46">
        <f>SUMIF(DRE!$A:$A,'Base CF'!$B219,DRE!BC:BC)</f>
        <v>0</v>
      </c>
      <c r="BE219" s="46">
        <f>SUMIF(DRE!$A:$A,'Base CF'!$B219,DRE!BD:BD)</f>
        <v>0</v>
      </c>
      <c r="BF219" s="46">
        <f>SUMIF(DRE!$A:$A,'Base CF'!$B219,DRE!BE:BE)</f>
        <v>0</v>
      </c>
      <c r="BG219" s="46">
        <f>SUMIF(DRE!$A:$A,'Base CF'!$B219,DRE!BF:BF)</f>
        <v>0</v>
      </c>
      <c r="BH219" s="46">
        <f>SUMIF(DRE!$A:$A,'Base CF'!$B219,DRE!BG:BG)</f>
        <v>0</v>
      </c>
      <c r="BI219" s="46">
        <f>SUMIF(DRE!$A:$A,'Base CF'!$B219,DRE!BH:BH)</f>
        <v>0</v>
      </c>
      <c r="BJ219" s="46">
        <f>SUMIF(DRE!$A:$A,'Base CF'!$B219,DRE!BI:BI)</f>
        <v>0</v>
      </c>
      <c r="BK219" s="46">
        <f>SUMIF(DRE!$A:$A,'Base CF'!$B219,DRE!BJ:BJ)</f>
        <v>0</v>
      </c>
      <c r="BL219" s="46">
        <f>SUMIF(DRE!$A:$A,'Base CF'!$B219,DRE!BK:BK)</f>
        <v>0</v>
      </c>
      <c r="BM219" s="46">
        <f>SUMIF(DRE!$A:$A,'Base CF'!$B219,DRE!BL:BL)</f>
        <v>0</v>
      </c>
      <c r="BN219" s="46">
        <f>SUMIF(DRE!$A:$A,'Base CF'!$B219,DRE!BM:BM)</f>
        <v>0</v>
      </c>
      <c r="BO219" s="46">
        <f>SUMIF(DRE!$A:$A,'Base CF'!$B219,DRE!BN:BN)</f>
        <v>0</v>
      </c>
      <c r="BP219" s="46">
        <f>SUMIF(DRE!$A:$A,'Base CF'!$B219,DRE!BO:BO)</f>
        <v>0</v>
      </c>
      <c r="BQ219" s="46">
        <f>SUMIF(DRE!$A:$A,'Base CF'!$B219,DRE!BP:BP)</f>
        <v>0</v>
      </c>
      <c r="BR219" s="46">
        <f>SUMIF(DRE!$A:$A,'Base CF'!$B219,DRE!BQ:BQ)</f>
        <v>0</v>
      </c>
      <c r="BS219" s="46">
        <f>SUMIF(DRE!$A:$A,'Base CF'!$B219,DRE!BR:BR)</f>
        <v>0</v>
      </c>
      <c r="BT219" s="46">
        <f>SUMIF(DRE!$A:$A,'Base CF'!$B219,DRE!BS:BS)</f>
        <v>0</v>
      </c>
      <c r="BU219" s="46">
        <f>SUMIF(DRE!$A:$A,'Base CF'!$B219,DRE!BT:BT)</f>
        <v>0</v>
      </c>
      <c r="BV219" s="46">
        <f>SUMIF(DRE!$A:$A,'Base CF'!$B219,DRE!BU:BU)</f>
        <v>0</v>
      </c>
      <c r="BW219" s="46">
        <f>SUMIF(DRE!$A:$A,'Base CF'!$B219,DRE!BV:BV)</f>
        <v>0</v>
      </c>
      <c r="BX219" s="46">
        <f>SUMIF(DRE!$A:$A,'Base CF'!$B219,DRE!BW:BW)</f>
        <v>0</v>
      </c>
      <c r="BY219" s="46">
        <f>SUMIF(DRE!$A:$A,'Base CF'!$B219,DRE!BX:BX)</f>
        <v>0</v>
      </c>
      <c r="BZ219" s="46">
        <f>SUMIF(DRE!$A:$A,'Base CF'!$B219,DRE!BY:BY)</f>
        <v>0</v>
      </c>
      <c r="CA219" s="46">
        <f>SUMIF(DRE!$A:$A,'Base CF'!$B219,DRE!BZ:BZ)</f>
        <v>0</v>
      </c>
      <c r="CB219" s="46">
        <f>SUMIF(DRE!$A:$A,'Base CF'!$B219,DRE!CA:CA)</f>
        <v>0</v>
      </c>
      <c r="CC219" s="46">
        <f>SUMIF(DRE!$A:$A,'Base CF'!$B219,DRE!CB:CB)</f>
        <v>0</v>
      </c>
      <c r="CD219" s="46">
        <f>SUMIF(DRE!$A:$A,'Base CF'!$B219,DRE!CC:CC)</f>
        <v>0</v>
      </c>
      <c r="CE219" s="46">
        <f>SUMIF(DRE!$A:$A,'Base CF'!$B219,DRE!CD:CD)</f>
        <v>0</v>
      </c>
      <c r="CF219" s="46">
        <f>SUMIF(DRE!$A:$A,'Base CF'!$B219,DRE!CE:CE)</f>
        <v>0</v>
      </c>
      <c r="CG219" s="46">
        <f>SUMIF(DRE!$A:$A,'Base CF'!$B219,DRE!CF:CF)</f>
        <v>0</v>
      </c>
      <c r="CH219" s="46">
        <f>SUMIF(DRE!$A:$A,'Base CF'!$B219,DRE!CG:CG)</f>
        <v>0</v>
      </c>
      <c r="CI219" s="46">
        <f>SUMIF(DRE!$A:$A,'Base CF'!$B219,DRE!CH:CH)</f>
        <v>0</v>
      </c>
      <c r="CJ219" s="46">
        <f>SUMIF(DRE!$A:$A,'Base CF'!$B219,DRE!CI:CI)</f>
        <v>0</v>
      </c>
      <c r="CK219" s="46">
        <f>SUMIF(DRE!$A:$A,'Base CF'!$B219,DRE!CJ:CJ)</f>
        <v>0</v>
      </c>
      <c r="CL219" s="46">
        <f>SUMIF(DRE!$A:$A,'Base CF'!$B219,DRE!CK:CK)</f>
        <v>0</v>
      </c>
      <c r="CM219" s="46">
        <f>SUMIF(DRE!$A:$A,'Base CF'!$B219,DRE!CL:CL)</f>
        <v>0</v>
      </c>
      <c r="CN219" s="46">
        <f>SUMIF(DRE!$A:$A,'Base CF'!$B219,DRE!CM:CM)</f>
        <v>0</v>
      </c>
      <c r="CO219" s="46">
        <f>SUMIF(DRE!$A:$A,'Base CF'!$B219,DRE!CN:CN)</f>
        <v>0</v>
      </c>
      <c r="CP219" s="46">
        <f>SUMIF(DRE!$A:$A,'Base CF'!$B219,DRE!CO:CO)</f>
        <v>0</v>
      </c>
      <c r="CQ219" s="46">
        <f>SUMIF(DRE!$A:$A,'Base CF'!$B219,DRE!CP:CP)</f>
        <v>0</v>
      </c>
      <c r="CR219" s="46">
        <f>SUMIF(DRE!$A:$A,'Base CF'!$B219,DRE!CQ:CQ)</f>
        <v>0</v>
      </c>
      <c r="CS219" s="46">
        <f>SUMIF(DRE!$A:$A,'Base CF'!$B219,DRE!CR:CR)</f>
        <v>0</v>
      </c>
      <c r="CT219" s="46">
        <f>SUMIF(DRE!$A:$A,'Base CF'!$B219,DRE!CS:CS)</f>
        <v>0</v>
      </c>
      <c r="CU219" s="46">
        <f>SUMIF(DRE!$A:$A,'Base CF'!$B219,DRE!CT:CT)</f>
        <v>0</v>
      </c>
      <c r="CV219" s="46">
        <f>SUMIF(DRE!$A:$A,'Base CF'!$B219,DRE!CU:CU)</f>
        <v>0</v>
      </c>
      <c r="CW219" s="46">
        <f>SUMIF(DRE!$A:$A,'Base CF'!$B219,DRE!CV:CV)</f>
        <v>0</v>
      </c>
      <c r="CX219" s="46">
        <f>SUMIF(DRE!$A:$A,'Base CF'!$B219,DRE!CW:CW)</f>
        <v>0</v>
      </c>
      <c r="CY219" s="46">
        <f>SUMIF(DRE!$A:$A,'Base CF'!$B219,DRE!CX:CX)</f>
        <v>0</v>
      </c>
      <c r="CZ219" s="46">
        <f>SUMIF(DRE!$A:$A,'Base CF'!$B219,DRE!CY:CY)</f>
        <v>0</v>
      </c>
      <c r="DA219" s="46">
        <f>SUMIF(DRE!$A:$A,'Base CF'!$B219,DRE!CZ:CZ)</f>
        <v>0</v>
      </c>
      <c r="DB219" s="46">
        <f>SUMIF(DRE!$A:$A,'Base CF'!$B219,DRE!DA:DA)</f>
        <v>0</v>
      </c>
      <c r="DC219" s="46">
        <f>SUMIF(DRE!$A:$A,'Base CF'!$B219,DRE!DB:DB)</f>
        <v>0</v>
      </c>
      <c r="DD219" s="46">
        <f>SUMIF(DRE!$A:$A,'Base CF'!$B219,DRE!DC:DC)</f>
        <v>0</v>
      </c>
      <c r="DE219" s="46">
        <f>SUMIF(DRE!$A:$A,'Base CF'!$B219,DRE!DD:DD)</f>
        <v>0</v>
      </c>
      <c r="DF219" s="46">
        <f>SUMIF(DRE!$A:$A,'Base CF'!$B219,DRE!DE:DE)</f>
        <v>0</v>
      </c>
    </row>
    <row r="220" spans="2:110" s="38" customFormat="1">
      <c r="B220" s="41" t="s">
        <v>649</v>
      </c>
      <c r="C220" s="45">
        <f>SUM(C221:C223)</f>
        <v>0</v>
      </c>
      <c r="D220" s="45">
        <f t="shared" ref="D220:N220" si="253">SUM(D221:D223)</f>
        <v>0</v>
      </c>
      <c r="E220" s="45">
        <f t="shared" si="253"/>
        <v>0</v>
      </c>
      <c r="F220" s="45">
        <f t="shared" si="253"/>
        <v>0</v>
      </c>
      <c r="G220" s="45">
        <f t="shared" si="253"/>
        <v>0</v>
      </c>
      <c r="H220" s="45">
        <f t="shared" si="253"/>
        <v>0</v>
      </c>
      <c r="I220" s="45">
        <f t="shared" si="253"/>
        <v>0</v>
      </c>
      <c r="J220" s="45">
        <f t="shared" si="253"/>
        <v>0</v>
      </c>
      <c r="K220" s="45">
        <f t="shared" si="253"/>
        <v>0</v>
      </c>
      <c r="L220" s="45">
        <f t="shared" si="253"/>
        <v>0</v>
      </c>
      <c r="M220" s="45">
        <f t="shared" si="253"/>
        <v>0</v>
      </c>
      <c r="N220" s="45">
        <f t="shared" si="253"/>
        <v>0</v>
      </c>
      <c r="O220" s="45">
        <f>SUM(O221:O223)</f>
        <v>0</v>
      </c>
      <c r="P220" s="45">
        <f t="shared" ref="P220:Z220" si="254">SUM(P221:P223)</f>
        <v>0</v>
      </c>
      <c r="Q220" s="45">
        <f t="shared" si="254"/>
        <v>0</v>
      </c>
      <c r="R220" s="45">
        <f t="shared" si="254"/>
        <v>2877099.0299999993</v>
      </c>
      <c r="S220" s="45">
        <f t="shared" si="254"/>
        <v>0</v>
      </c>
      <c r="T220" s="45">
        <f t="shared" si="254"/>
        <v>0</v>
      </c>
      <c r="U220" s="45">
        <f t="shared" si="254"/>
        <v>0</v>
      </c>
      <c r="V220" s="45">
        <f t="shared" si="254"/>
        <v>0</v>
      </c>
      <c r="W220" s="45">
        <f t="shared" si="254"/>
        <v>0</v>
      </c>
      <c r="X220" s="45">
        <f t="shared" si="254"/>
        <v>0</v>
      </c>
      <c r="Y220" s="45">
        <f t="shared" si="254"/>
        <v>0</v>
      </c>
      <c r="Z220" s="45">
        <f t="shared" si="254"/>
        <v>0</v>
      </c>
      <c r="AA220" s="45">
        <f>SUM(AA221:AA223)</f>
        <v>0</v>
      </c>
      <c r="AB220" s="45">
        <f t="shared" ref="AB220:AL220" si="255">SUM(AB221:AB223)</f>
        <v>0</v>
      </c>
      <c r="AC220" s="45">
        <f t="shared" si="255"/>
        <v>0</v>
      </c>
      <c r="AD220" s="45">
        <f t="shared" si="255"/>
        <v>3108897.9400000004</v>
      </c>
      <c r="AE220" s="45">
        <f t="shared" si="255"/>
        <v>0</v>
      </c>
      <c r="AF220" s="45">
        <f t="shared" si="255"/>
        <v>0</v>
      </c>
      <c r="AG220" s="45">
        <f t="shared" si="255"/>
        <v>0</v>
      </c>
      <c r="AH220" s="45">
        <f t="shared" si="255"/>
        <v>0</v>
      </c>
      <c r="AI220" s="45">
        <f t="shared" si="255"/>
        <v>0</v>
      </c>
      <c r="AJ220" s="45">
        <f t="shared" si="255"/>
        <v>0</v>
      </c>
      <c r="AK220" s="45">
        <f t="shared" si="255"/>
        <v>0</v>
      </c>
      <c r="AL220" s="45">
        <f t="shared" si="255"/>
        <v>0</v>
      </c>
      <c r="AM220" s="45">
        <f>SUM(AM221:AM223)</f>
        <v>0</v>
      </c>
      <c r="AN220" s="45">
        <f t="shared" ref="AN220:AX220" si="256">SUM(AN221:AN223)</f>
        <v>0</v>
      </c>
      <c r="AO220" s="45">
        <f t="shared" si="256"/>
        <v>0</v>
      </c>
      <c r="AP220" s="45">
        <f t="shared" si="256"/>
        <v>2827160.16</v>
      </c>
      <c r="AQ220" s="45">
        <f t="shared" si="256"/>
        <v>0</v>
      </c>
      <c r="AR220" s="45">
        <f t="shared" si="256"/>
        <v>0</v>
      </c>
      <c r="AS220" s="45">
        <f t="shared" si="256"/>
        <v>0</v>
      </c>
      <c r="AT220" s="45">
        <f t="shared" si="256"/>
        <v>0</v>
      </c>
      <c r="AU220" s="45">
        <f t="shared" si="256"/>
        <v>0</v>
      </c>
      <c r="AV220" s="45">
        <f t="shared" si="256"/>
        <v>0</v>
      </c>
      <c r="AW220" s="45">
        <f t="shared" si="256"/>
        <v>0</v>
      </c>
      <c r="AX220" s="45">
        <f t="shared" si="256"/>
        <v>0</v>
      </c>
      <c r="AY220" s="45">
        <f>SUM(AY221:AY223)</f>
        <v>0</v>
      </c>
      <c r="AZ220" s="45">
        <f t="shared" ref="AZ220:BJ220" si="257">SUM(AZ221:AZ223)</f>
        <v>0</v>
      </c>
      <c r="BA220" s="45">
        <f t="shared" si="257"/>
        <v>0</v>
      </c>
      <c r="BB220" s="45">
        <f t="shared" si="257"/>
        <v>2558633.8899999997</v>
      </c>
      <c r="BC220" s="45">
        <f t="shared" si="257"/>
        <v>0</v>
      </c>
      <c r="BD220" s="45">
        <f t="shared" si="257"/>
        <v>0</v>
      </c>
      <c r="BE220" s="45">
        <f t="shared" si="257"/>
        <v>0</v>
      </c>
      <c r="BF220" s="45">
        <f t="shared" si="257"/>
        <v>0</v>
      </c>
      <c r="BG220" s="45">
        <f t="shared" si="257"/>
        <v>0</v>
      </c>
      <c r="BH220" s="45">
        <f t="shared" si="257"/>
        <v>0</v>
      </c>
      <c r="BI220" s="45">
        <f t="shared" si="257"/>
        <v>0</v>
      </c>
      <c r="BJ220" s="45">
        <f t="shared" si="257"/>
        <v>0</v>
      </c>
      <c r="BK220" s="45">
        <f>SUM(BK221:BK223)</f>
        <v>0</v>
      </c>
      <c r="BL220" s="45">
        <f t="shared" ref="BL220:BV220" si="258">SUM(BL221:BL223)</f>
        <v>0</v>
      </c>
      <c r="BM220" s="45">
        <f t="shared" si="258"/>
        <v>0</v>
      </c>
      <c r="BN220" s="45">
        <f t="shared" si="258"/>
        <v>2404168.6589615997</v>
      </c>
      <c r="BO220" s="45">
        <f t="shared" si="258"/>
        <v>0</v>
      </c>
      <c r="BP220" s="45">
        <f t="shared" si="258"/>
        <v>0</v>
      </c>
      <c r="BQ220" s="45">
        <f t="shared" si="258"/>
        <v>0</v>
      </c>
      <c r="BR220" s="45">
        <f t="shared" si="258"/>
        <v>0</v>
      </c>
      <c r="BS220" s="45">
        <f t="shared" si="258"/>
        <v>0</v>
      </c>
      <c r="BT220" s="45">
        <f t="shared" si="258"/>
        <v>0</v>
      </c>
      <c r="BU220" s="45">
        <f t="shared" si="258"/>
        <v>0</v>
      </c>
      <c r="BV220" s="45">
        <f t="shared" si="258"/>
        <v>0</v>
      </c>
      <c r="BW220" s="45">
        <f>SUM(BW221:BW223)</f>
        <v>0</v>
      </c>
      <c r="BX220" s="45">
        <f t="shared" ref="BX220:CH220" si="259">SUM(BX221:BX223)</f>
        <v>0</v>
      </c>
      <c r="BY220" s="45">
        <f t="shared" si="259"/>
        <v>0</v>
      </c>
      <c r="BZ220" s="45">
        <f t="shared" si="259"/>
        <v>1639594.6034148003</v>
      </c>
      <c r="CA220" s="45">
        <f t="shared" si="259"/>
        <v>0</v>
      </c>
      <c r="CB220" s="45">
        <f t="shared" si="259"/>
        <v>0</v>
      </c>
      <c r="CC220" s="45">
        <f t="shared" si="259"/>
        <v>0</v>
      </c>
      <c r="CD220" s="45">
        <f t="shared" si="259"/>
        <v>0</v>
      </c>
      <c r="CE220" s="45">
        <f t="shared" si="259"/>
        <v>0</v>
      </c>
      <c r="CF220" s="45">
        <f t="shared" si="259"/>
        <v>0</v>
      </c>
      <c r="CG220" s="45">
        <f t="shared" si="259"/>
        <v>0</v>
      </c>
      <c r="CH220" s="45">
        <f t="shared" si="259"/>
        <v>0</v>
      </c>
      <c r="CI220" s="45">
        <f>SUM(CI221:CI223)</f>
        <v>0</v>
      </c>
      <c r="CJ220" s="45">
        <f t="shared" ref="CJ220:CT220" si="260">SUM(CJ221:CJ223)</f>
        <v>0</v>
      </c>
      <c r="CK220" s="45">
        <f t="shared" si="260"/>
        <v>0</v>
      </c>
      <c r="CL220" s="45">
        <f t="shared" si="260"/>
        <v>1704686.4469716002</v>
      </c>
      <c r="CM220" s="45">
        <f t="shared" si="260"/>
        <v>0</v>
      </c>
      <c r="CN220" s="45">
        <f t="shared" si="260"/>
        <v>0</v>
      </c>
      <c r="CO220" s="45">
        <f t="shared" si="260"/>
        <v>0</v>
      </c>
      <c r="CP220" s="45">
        <f t="shared" si="260"/>
        <v>0</v>
      </c>
      <c r="CQ220" s="45">
        <f t="shared" si="260"/>
        <v>0</v>
      </c>
      <c r="CR220" s="45">
        <f t="shared" si="260"/>
        <v>0</v>
      </c>
      <c r="CS220" s="45">
        <f t="shared" si="260"/>
        <v>0</v>
      </c>
      <c r="CT220" s="45">
        <f t="shared" si="260"/>
        <v>0</v>
      </c>
      <c r="CU220" s="45">
        <f>SUM(CU221:CU223)</f>
        <v>0</v>
      </c>
      <c r="CV220" s="45">
        <f t="shared" ref="CV220:DF220" si="261">SUM(CV221:CV223)</f>
        <v>0</v>
      </c>
      <c r="CW220" s="45">
        <f t="shared" si="261"/>
        <v>0</v>
      </c>
      <c r="CX220" s="45">
        <f t="shared" si="261"/>
        <v>1767589.6410083997</v>
      </c>
      <c r="CY220" s="45">
        <f t="shared" si="261"/>
        <v>0</v>
      </c>
      <c r="CZ220" s="45">
        <f t="shared" si="261"/>
        <v>0</v>
      </c>
      <c r="DA220" s="45">
        <f t="shared" si="261"/>
        <v>0</v>
      </c>
      <c r="DB220" s="45">
        <f t="shared" si="261"/>
        <v>0</v>
      </c>
      <c r="DC220" s="45">
        <f t="shared" si="261"/>
        <v>0</v>
      </c>
      <c r="DD220" s="45">
        <f t="shared" si="261"/>
        <v>0</v>
      </c>
      <c r="DE220" s="45">
        <f t="shared" si="261"/>
        <v>0</v>
      </c>
      <c r="DF220" s="45">
        <f t="shared" si="261"/>
        <v>0</v>
      </c>
    </row>
    <row r="221" spans="2:110" s="50" customFormat="1" outlineLevel="1">
      <c r="B221" s="54" t="s">
        <v>315</v>
      </c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103">
        <f>SUM(DRE!B274:M274)</f>
        <v>2877099.0299999993</v>
      </c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70"/>
      <c r="AD221" s="103">
        <f>SUM(DRE!N274:Y274)</f>
        <v>3108897.9400000004</v>
      </c>
      <c r="AE221" s="70"/>
      <c r="AF221" s="70"/>
      <c r="AG221" s="70"/>
      <c r="AH221" s="70"/>
      <c r="AI221" s="70"/>
      <c r="AJ221" s="70"/>
      <c r="AK221" s="70"/>
      <c r="AL221" s="70"/>
      <c r="AM221" s="70"/>
      <c r="AN221" s="70"/>
      <c r="AO221" s="70"/>
      <c r="AP221" s="103">
        <f>SUM(DRE!Z274:AK274)</f>
        <v>2827160.16</v>
      </c>
      <c r="AQ221" s="70"/>
      <c r="AR221" s="70"/>
      <c r="AS221" s="70"/>
      <c r="AT221" s="70"/>
      <c r="AU221" s="70"/>
      <c r="AV221" s="70"/>
      <c r="AW221" s="70"/>
      <c r="AX221" s="70"/>
      <c r="AY221" s="70"/>
      <c r="AZ221" s="70"/>
      <c r="BA221" s="70"/>
      <c r="BB221" s="103">
        <f>SUM(DRE!AL274:AW274)</f>
        <v>2558633.8899999997</v>
      </c>
      <c r="BC221" s="70"/>
      <c r="BD221" s="70"/>
      <c r="BE221" s="70"/>
      <c r="BF221" s="70"/>
      <c r="BG221" s="70"/>
      <c r="BH221" s="70"/>
      <c r="BI221" s="70"/>
      <c r="BJ221" s="70"/>
      <c r="BK221" s="70"/>
      <c r="BL221" s="70"/>
      <c r="BM221" s="70"/>
      <c r="BN221" s="103">
        <f>SUM(DRE!AX274:BI274)</f>
        <v>2404168.6589615997</v>
      </c>
      <c r="BO221" s="70"/>
      <c r="BP221" s="70"/>
      <c r="BQ221" s="70"/>
      <c r="BR221" s="70"/>
      <c r="BS221" s="70"/>
      <c r="BT221" s="70"/>
      <c r="BU221" s="70"/>
      <c r="BV221" s="70"/>
      <c r="BW221" s="70"/>
      <c r="BX221" s="70"/>
      <c r="BY221" s="70"/>
      <c r="BZ221" s="103">
        <f>SUM(DRE!BJ274:BU274)</f>
        <v>1639594.6034148003</v>
      </c>
      <c r="CA221" s="70"/>
      <c r="CB221" s="70"/>
      <c r="CC221" s="70"/>
      <c r="CD221" s="70"/>
      <c r="CE221" s="70"/>
      <c r="CF221" s="70"/>
      <c r="CG221" s="70"/>
      <c r="CH221" s="70"/>
      <c r="CI221" s="70"/>
      <c r="CJ221" s="70"/>
      <c r="CK221" s="70"/>
      <c r="CL221" s="103">
        <f>SUM(DRE!BV274:CG274)</f>
        <v>1704686.4469716002</v>
      </c>
      <c r="CM221" s="70"/>
      <c r="CN221" s="70"/>
      <c r="CO221" s="70"/>
      <c r="CP221" s="70"/>
      <c r="CQ221" s="70"/>
      <c r="CR221" s="70"/>
      <c r="CS221" s="70"/>
      <c r="CT221" s="70"/>
      <c r="CU221" s="70"/>
      <c r="CV221" s="70"/>
      <c r="CW221" s="70"/>
      <c r="CX221" s="103">
        <f>SUM(DRE!CH274:CS274)</f>
        <v>1767589.6410083997</v>
      </c>
      <c r="CY221" s="70"/>
      <c r="CZ221" s="70"/>
      <c r="DA221" s="70"/>
      <c r="DB221" s="70"/>
      <c r="DC221" s="70"/>
      <c r="DD221" s="70"/>
      <c r="DE221" s="70"/>
      <c r="DF221" s="70"/>
    </row>
    <row r="222" spans="2:110" s="50" customFormat="1" outlineLevel="1">
      <c r="B222" s="54" t="s">
        <v>369</v>
      </c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103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70"/>
      <c r="AE222" s="70"/>
      <c r="AF222" s="70"/>
      <c r="AG222" s="70"/>
      <c r="AH222" s="70"/>
      <c r="AI222" s="70"/>
      <c r="AJ222" s="70"/>
      <c r="AK222" s="70"/>
      <c r="AL222" s="70"/>
      <c r="AM222" s="70"/>
      <c r="AN222" s="70"/>
      <c r="AO222" s="70"/>
      <c r="AP222" s="70"/>
      <c r="AQ222" s="70"/>
      <c r="AR222" s="70"/>
      <c r="AS222" s="70"/>
      <c r="AT222" s="70"/>
      <c r="AU222" s="70"/>
      <c r="AV222" s="70"/>
      <c r="AW222" s="70"/>
      <c r="AX222" s="70"/>
      <c r="AY222" s="70"/>
      <c r="AZ222" s="70"/>
      <c r="BA222" s="70"/>
      <c r="BB222" s="70"/>
      <c r="BC222" s="70"/>
      <c r="BD222" s="70"/>
      <c r="BE222" s="70"/>
      <c r="BF222" s="70"/>
      <c r="BG222" s="70"/>
      <c r="BH222" s="70"/>
      <c r="BI222" s="70"/>
      <c r="BJ222" s="70"/>
      <c r="BK222" s="70"/>
      <c r="BL222" s="70"/>
      <c r="BM222" s="70"/>
      <c r="BN222" s="70"/>
      <c r="BO222" s="70"/>
      <c r="BP222" s="70"/>
      <c r="BQ222" s="70"/>
      <c r="BR222" s="70"/>
      <c r="BS222" s="70"/>
      <c r="BT222" s="70"/>
      <c r="BU222" s="70"/>
      <c r="BV222" s="70"/>
      <c r="BW222" s="70"/>
      <c r="BX222" s="70"/>
      <c r="BY222" s="70"/>
      <c r="BZ222" s="70"/>
      <c r="CA222" s="70"/>
      <c r="CB222" s="70"/>
      <c r="CC222" s="70"/>
      <c r="CD222" s="70"/>
      <c r="CE222" s="70"/>
      <c r="CF222" s="70"/>
      <c r="CG222" s="70"/>
      <c r="CH222" s="70"/>
      <c r="CI222" s="70"/>
      <c r="CJ222" s="70"/>
      <c r="CK222" s="70"/>
      <c r="CL222" s="70"/>
      <c r="CM222" s="70"/>
      <c r="CN222" s="70"/>
      <c r="CO222" s="70"/>
      <c r="CP222" s="70"/>
      <c r="CQ222" s="70"/>
      <c r="CR222" s="70"/>
      <c r="CS222" s="70"/>
      <c r="CT222" s="70"/>
      <c r="CU222" s="70"/>
      <c r="CV222" s="70"/>
      <c r="CW222" s="70"/>
      <c r="CX222" s="70"/>
      <c r="CY222" s="70"/>
      <c r="CZ222" s="70"/>
      <c r="DA222" s="70"/>
      <c r="DB222" s="70"/>
      <c r="DC222" s="70"/>
      <c r="DD222" s="70"/>
      <c r="DE222" s="70"/>
      <c r="DF222" s="70"/>
    </row>
    <row r="223" spans="2:110" s="50" customFormat="1" outlineLevel="1">
      <c r="B223" s="54" t="s">
        <v>338</v>
      </c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103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70"/>
      <c r="AE223" s="70"/>
      <c r="AF223" s="70"/>
      <c r="AG223" s="70"/>
      <c r="AH223" s="70"/>
      <c r="AI223" s="70"/>
      <c r="AJ223" s="70"/>
      <c r="AK223" s="70"/>
      <c r="AL223" s="70"/>
      <c r="AM223" s="70"/>
      <c r="AN223" s="70"/>
      <c r="AO223" s="70"/>
      <c r="AP223" s="70"/>
      <c r="AQ223" s="70"/>
      <c r="AR223" s="70"/>
      <c r="AS223" s="70"/>
      <c r="AT223" s="70"/>
      <c r="AU223" s="70"/>
      <c r="AV223" s="70"/>
      <c r="AW223" s="70"/>
      <c r="AX223" s="70"/>
      <c r="AY223" s="70"/>
      <c r="AZ223" s="70"/>
      <c r="BA223" s="70"/>
      <c r="BB223" s="70"/>
      <c r="BC223" s="70"/>
      <c r="BD223" s="70"/>
      <c r="BE223" s="70"/>
      <c r="BF223" s="70"/>
      <c r="BG223" s="70"/>
      <c r="BH223" s="70"/>
      <c r="BI223" s="70"/>
      <c r="BJ223" s="70"/>
      <c r="BK223" s="70"/>
      <c r="BL223" s="70"/>
      <c r="BM223" s="70"/>
      <c r="BN223" s="70"/>
      <c r="BO223" s="70"/>
      <c r="BP223" s="70"/>
      <c r="BQ223" s="70"/>
      <c r="BR223" s="70"/>
      <c r="BS223" s="70"/>
      <c r="BT223" s="70"/>
      <c r="BU223" s="70"/>
      <c r="BV223" s="70"/>
      <c r="BW223" s="70"/>
      <c r="BX223" s="70"/>
      <c r="BY223" s="70"/>
      <c r="BZ223" s="70"/>
      <c r="CA223" s="70"/>
      <c r="CB223" s="70"/>
      <c r="CC223" s="70"/>
      <c r="CD223" s="70"/>
      <c r="CE223" s="70"/>
      <c r="CF223" s="70"/>
      <c r="CG223" s="70"/>
      <c r="CH223" s="70"/>
      <c r="CI223" s="70"/>
      <c r="CJ223" s="70"/>
      <c r="CK223" s="70"/>
      <c r="CL223" s="70"/>
      <c r="CM223" s="70"/>
      <c r="CN223" s="70"/>
      <c r="CO223" s="70"/>
      <c r="CP223" s="70"/>
      <c r="CQ223" s="70"/>
      <c r="CR223" s="70"/>
      <c r="CS223" s="70"/>
      <c r="CT223" s="70"/>
      <c r="CU223" s="70"/>
      <c r="CV223" s="70"/>
      <c r="CW223" s="70"/>
      <c r="CX223" s="70"/>
      <c r="CY223" s="70"/>
      <c r="CZ223" s="70"/>
      <c r="DA223" s="70"/>
      <c r="DB223" s="70"/>
      <c r="DC223" s="70"/>
      <c r="DD223" s="70"/>
      <c r="DE223" s="70"/>
      <c r="DF223" s="70"/>
    </row>
    <row r="224" spans="2:110" s="38" customFormat="1">
      <c r="B224" s="41" t="s">
        <v>645</v>
      </c>
      <c r="C224" s="45">
        <f>SUM(C225:C240)</f>
        <v>163885.69999999998</v>
      </c>
      <c r="D224" s="45">
        <f t="shared" ref="D224:N224" si="262">SUM(D225:D240)</f>
        <v>173643.12999999998</v>
      </c>
      <c r="E224" s="45">
        <f t="shared" si="262"/>
        <v>189903.5</v>
      </c>
      <c r="F224" s="45">
        <f t="shared" si="262"/>
        <v>202931.8</v>
      </c>
      <c r="G224" s="45">
        <f t="shared" si="262"/>
        <v>262713.21000000002</v>
      </c>
      <c r="H224" s="45">
        <f t="shared" si="262"/>
        <v>168891.66999999998</v>
      </c>
      <c r="I224" s="45">
        <f t="shared" si="262"/>
        <v>169765.33000000002</v>
      </c>
      <c r="J224" s="45">
        <f t="shared" si="262"/>
        <v>208949.63999999998</v>
      </c>
      <c r="K224" s="45">
        <f t="shared" si="262"/>
        <v>91791.580000000016</v>
      </c>
      <c r="L224" s="45">
        <f t="shared" si="262"/>
        <v>229325.58</v>
      </c>
      <c r="M224" s="45">
        <f t="shared" si="262"/>
        <v>231169.15</v>
      </c>
      <c r="N224" s="45">
        <f t="shared" si="262"/>
        <v>164847.18</v>
      </c>
      <c r="O224" s="45">
        <f>SUM(O225:O240)</f>
        <v>177986.41999999998</v>
      </c>
      <c r="P224" s="45">
        <f t="shared" ref="P224:Z224" si="263">SUM(P225:P240)</f>
        <v>207994.05000000002</v>
      </c>
      <c r="Q224" s="45">
        <f t="shared" si="263"/>
        <v>212024.66999999998</v>
      </c>
      <c r="R224" s="45">
        <f t="shared" si="263"/>
        <v>165989.55000000002</v>
      </c>
      <c r="S224" s="45">
        <f t="shared" si="263"/>
        <v>311642.52</v>
      </c>
      <c r="T224" s="45">
        <f t="shared" si="263"/>
        <v>219116.26999999996</v>
      </c>
      <c r="U224" s="45">
        <f t="shared" si="263"/>
        <v>216844.88</v>
      </c>
      <c r="V224" s="45">
        <f t="shared" si="263"/>
        <v>262371</v>
      </c>
      <c r="W224" s="45">
        <f t="shared" si="263"/>
        <v>249064.17</v>
      </c>
      <c r="X224" s="45">
        <f t="shared" si="263"/>
        <v>269370.65000000008</v>
      </c>
      <c r="Y224" s="45">
        <f t="shared" si="263"/>
        <v>268400.80999999994</v>
      </c>
      <c r="Z224" s="45">
        <f t="shared" si="263"/>
        <v>440596.33999999991</v>
      </c>
      <c r="AA224" s="45">
        <f>SUM(AA225:AA240)</f>
        <v>270765.14</v>
      </c>
      <c r="AB224" s="45">
        <f t="shared" ref="AB224:AL224" si="264">SUM(AB225:AB240)</f>
        <v>172401.6</v>
      </c>
      <c r="AC224" s="45">
        <f t="shared" si="264"/>
        <v>233345.42</v>
      </c>
      <c r="AD224" s="45">
        <f t="shared" si="264"/>
        <v>245939.41999999998</v>
      </c>
      <c r="AE224" s="45">
        <f t="shared" si="264"/>
        <v>155521.29</v>
      </c>
      <c r="AF224" s="45">
        <f t="shared" si="264"/>
        <v>199465.39</v>
      </c>
      <c r="AG224" s="45">
        <f t="shared" si="264"/>
        <v>188296.24</v>
      </c>
      <c r="AH224" s="45">
        <f t="shared" si="264"/>
        <v>249151.64</v>
      </c>
      <c r="AI224" s="45">
        <f t="shared" si="264"/>
        <v>207542.46000000005</v>
      </c>
      <c r="AJ224" s="45">
        <f t="shared" si="264"/>
        <v>216072.58000000002</v>
      </c>
      <c r="AK224" s="45">
        <f t="shared" si="264"/>
        <v>209730.82</v>
      </c>
      <c r="AL224" s="45">
        <f t="shared" si="264"/>
        <v>75954.410000000033</v>
      </c>
      <c r="AM224" s="45">
        <f>SUM(AM225:AM240)</f>
        <v>-77319.110000000015</v>
      </c>
      <c r="AN224" s="45">
        <f t="shared" ref="AN224:AX224" si="265">SUM(AN225:AN240)</f>
        <v>803123.03999999992</v>
      </c>
      <c r="AO224" s="45">
        <f t="shared" si="265"/>
        <v>232911.8</v>
      </c>
      <c r="AP224" s="45">
        <f t="shared" si="265"/>
        <v>203152.52</v>
      </c>
      <c r="AQ224" s="45">
        <f t="shared" si="265"/>
        <v>210711.72</v>
      </c>
      <c r="AR224" s="45">
        <f t="shared" si="265"/>
        <v>208587.47999999998</v>
      </c>
      <c r="AS224" s="45">
        <f t="shared" si="265"/>
        <v>222545.88999999998</v>
      </c>
      <c r="AT224" s="45">
        <f t="shared" si="265"/>
        <v>235202.11000000002</v>
      </c>
      <c r="AU224" s="45">
        <f t="shared" si="265"/>
        <v>228530.92</v>
      </c>
      <c r="AV224" s="45">
        <f t="shared" si="265"/>
        <v>234615.41</v>
      </c>
      <c r="AW224" s="45">
        <f t="shared" si="265"/>
        <v>211153.94000000003</v>
      </c>
      <c r="AX224" s="45">
        <f t="shared" si="265"/>
        <v>407370.87</v>
      </c>
      <c r="AY224" s="45">
        <f>SUM(AY225:AY240)</f>
        <v>182419.72999999998</v>
      </c>
      <c r="AZ224" s="45">
        <f t="shared" ref="AZ224:BJ224" si="266">SUM(AZ225:AZ240)</f>
        <v>206350.79</v>
      </c>
      <c r="BA224" s="45">
        <f t="shared" si="266"/>
        <v>313332.34999999998</v>
      </c>
      <c r="BB224" s="45">
        <f t="shared" si="266"/>
        <v>216622.96</v>
      </c>
      <c r="BC224" s="45">
        <f t="shared" si="266"/>
        <v>208244.14</v>
      </c>
      <c r="BD224" s="45">
        <f t="shared" si="266"/>
        <v>239859</v>
      </c>
      <c r="BE224" s="45">
        <f t="shared" si="266"/>
        <v>176812.05999999997</v>
      </c>
      <c r="BF224" s="45">
        <f t="shared" si="266"/>
        <v>309917.90999999997</v>
      </c>
      <c r="BG224" s="45">
        <f t="shared" si="266"/>
        <v>239971.42733599996</v>
      </c>
      <c r="BH224" s="45">
        <f t="shared" si="266"/>
        <v>215767.39659460002</v>
      </c>
      <c r="BI224" s="45">
        <f t="shared" si="266"/>
        <v>215767.39659460002</v>
      </c>
      <c r="BJ224" s="45">
        <f t="shared" si="266"/>
        <v>215767.39659460002</v>
      </c>
      <c r="BK224" s="45">
        <f>SUM(BK225:BK240)</f>
        <v>215767.39659460002</v>
      </c>
      <c r="BL224" s="45">
        <f t="shared" ref="BL224:BV224" si="267">SUM(BL225:BL240)</f>
        <v>215767.39659460002</v>
      </c>
      <c r="BM224" s="45">
        <f t="shared" si="267"/>
        <v>222077.2349211</v>
      </c>
      <c r="BN224" s="45">
        <f t="shared" si="267"/>
        <v>218940.00783750002</v>
      </c>
      <c r="BO224" s="45">
        <f t="shared" si="267"/>
        <v>218940.00783750002</v>
      </c>
      <c r="BP224" s="45">
        <f t="shared" si="267"/>
        <v>218940.00783750002</v>
      </c>
      <c r="BQ224" s="45">
        <f t="shared" si="267"/>
        <v>218940.00783750002</v>
      </c>
      <c r="BR224" s="45">
        <f t="shared" si="267"/>
        <v>252527.63710949989</v>
      </c>
      <c r="BS224" s="45">
        <f t="shared" si="267"/>
        <v>236479.57619379999</v>
      </c>
      <c r="BT224" s="45">
        <f t="shared" si="267"/>
        <v>236479.57619379999</v>
      </c>
      <c r="BU224" s="45">
        <f t="shared" si="267"/>
        <v>236479.57619379999</v>
      </c>
      <c r="BV224" s="45">
        <f t="shared" si="267"/>
        <v>236479.57619379999</v>
      </c>
      <c r="BW224" s="45">
        <f>SUM(BW225:BW240)</f>
        <v>236479.57619379999</v>
      </c>
      <c r="BX224" s="45">
        <f t="shared" ref="BX224:CH224" si="268">SUM(BX225:BX240)</f>
        <v>236479.57619379999</v>
      </c>
      <c r="BY224" s="45">
        <f t="shared" si="268"/>
        <v>236479.57619379999</v>
      </c>
      <c r="BZ224" s="45">
        <f t="shared" si="268"/>
        <v>236479.57619379999</v>
      </c>
      <c r="CA224" s="45">
        <f t="shared" si="268"/>
        <v>236479.57619379999</v>
      </c>
      <c r="CB224" s="45">
        <f t="shared" si="268"/>
        <v>236479.57619379999</v>
      </c>
      <c r="CC224" s="45">
        <f t="shared" si="268"/>
        <v>236479.57619379999</v>
      </c>
      <c r="CD224" s="45">
        <f t="shared" si="268"/>
        <v>251320.67859890001</v>
      </c>
      <c r="CE224" s="45">
        <f t="shared" si="268"/>
        <v>245698.69846419999</v>
      </c>
      <c r="CF224" s="45">
        <f t="shared" si="268"/>
        <v>245698.69846419999</v>
      </c>
      <c r="CG224" s="45">
        <f t="shared" si="268"/>
        <v>245698.69846419999</v>
      </c>
      <c r="CH224" s="45">
        <f t="shared" si="268"/>
        <v>245698.69846419999</v>
      </c>
      <c r="CI224" s="45">
        <f>SUM(CI225:CI240)</f>
        <v>245698.69846419999</v>
      </c>
      <c r="CJ224" s="45">
        <f t="shared" ref="CJ224:CT224" si="269">SUM(CJ225:CJ240)</f>
        <v>245698.69846419999</v>
      </c>
      <c r="CK224" s="45">
        <f t="shared" si="269"/>
        <v>245698.69846419999</v>
      </c>
      <c r="CL224" s="45">
        <f t="shared" si="269"/>
        <v>245698.69846419999</v>
      </c>
      <c r="CM224" s="45">
        <f t="shared" si="269"/>
        <v>245698.69846419999</v>
      </c>
      <c r="CN224" s="45">
        <f t="shared" si="269"/>
        <v>245698.69846419999</v>
      </c>
      <c r="CO224" s="45">
        <f t="shared" si="269"/>
        <v>245698.69846419999</v>
      </c>
      <c r="CP224" s="45">
        <f t="shared" si="269"/>
        <v>258751.16903630001</v>
      </c>
      <c r="CQ224" s="45">
        <f t="shared" si="269"/>
        <v>254607.82848339994</v>
      </c>
      <c r="CR224" s="45">
        <f t="shared" si="269"/>
        <v>254607.82848339994</v>
      </c>
      <c r="CS224" s="45">
        <f t="shared" si="269"/>
        <v>254607.82848339994</v>
      </c>
      <c r="CT224" s="45">
        <f t="shared" si="269"/>
        <v>254607.82848339994</v>
      </c>
      <c r="CU224" s="45">
        <f>SUM(CU225:CU240)</f>
        <v>254607.82848339994</v>
      </c>
      <c r="CV224" s="45">
        <f t="shared" ref="CV224:DF224" si="270">SUM(CV225:CV240)</f>
        <v>254607.82848339994</v>
      </c>
      <c r="CW224" s="45">
        <f t="shared" si="270"/>
        <v>254607.82848339994</v>
      </c>
      <c r="CX224" s="45">
        <f t="shared" si="270"/>
        <v>254607.82848339994</v>
      </c>
      <c r="CY224" s="45">
        <f t="shared" si="270"/>
        <v>254607.82848339994</v>
      </c>
      <c r="CZ224" s="45">
        <f t="shared" si="270"/>
        <v>254607.82848339994</v>
      </c>
      <c r="DA224" s="45">
        <f t="shared" si="270"/>
        <v>254607.82848339994</v>
      </c>
      <c r="DB224" s="45">
        <f t="shared" si="270"/>
        <v>267152.96444830002</v>
      </c>
      <c r="DC224" s="45">
        <f t="shared" si="270"/>
        <v>263395.06363750005</v>
      </c>
      <c r="DD224" s="45">
        <f t="shared" si="270"/>
        <v>263395.06363750005</v>
      </c>
      <c r="DE224" s="45">
        <f t="shared" si="270"/>
        <v>263395.06363750005</v>
      </c>
      <c r="DF224" s="45">
        <f t="shared" si="270"/>
        <v>263395.06363750005</v>
      </c>
    </row>
    <row r="225" spans="2:110" outlineLevel="1">
      <c r="B225" s="37" t="s">
        <v>293</v>
      </c>
      <c r="C225" s="46">
        <f>SUMIF(DRE!$A:$A,'Base CF'!$B225,DRE!B:B)</f>
        <v>0</v>
      </c>
      <c r="D225" s="46">
        <f>SUMIF(DRE!$A:$A,'Base CF'!$B225,DRE!C:C)</f>
        <v>0</v>
      </c>
      <c r="E225" s="46">
        <f>SUMIF(DRE!$A:$A,'Base CF'!$B225,DRE!D:D)</f>
        <v>0</v>
      </c>
      <c r="F225" s="46">
        <f>SUMIF(DRE!$A:$A,'Base CF'!$B225,DRE!E:E)</f>
        <v>0</v>
      </c>
      <c r="G225" s="46">
        <f>SUMIF(DRE!$A:$A,'Base CF'!$B225,DRE!F:F)</f>
        <v>0</v>
      </c>
      <c r="H225" s="46">
        <f>SUMIF(DRE!$A:$A,'Base CF'!$B225,DRE!G:G)</f>
        <v>0</v>
      </c>
      <c r="I225" s="46">
        <f>SUMIF(DRE!$A:$A,'Base CF'!$B225,DRE!H:H)</f>
        <v>0</v>
      </c>
      <c r="J225" s="46">
        <f>SUMIF(DRE!$A:$A,'Base CF'!$B225,DRE!I:I)</f>
        <v>0</v>
      </c>
      <c r="K225" s="46">
        <f>SUMIF(DRE!$A:$A,'Base CF'!$B225,DRE!J:J)</f>
        <v>0</v>
      </c>
      <c r="L225" s="46">
        <f>SUMIF(DRE!$A:$A,'Base CF'!$B225,DRE!K:K)</f>
        <v>0</v>
      </c>
      <c r="M225" s="46">
        <f>SUMIF(DRE!$A:$A,'Base CF'!$B225,DRE!L:L)</f>
        <v>0</v>
      </c>
      <c r="N225" s="46">
        <f>SUMIF(DRE!$A:$A,'Base CF'!$B225,DRE!M:M)</f>
        <v>0</v>
      </c>
      <c r="O225" s="46">
        <f>SUMIF(DRE!$A:$A,'Base CF'!$B225,DRE!N:N)</f>
        <v>0</v>
      </c>
      <c r="P225" s="46">
        <f>SUMIF(DRE!$A:$A,'Base CF'!$B225,DRE!O:O)</f>
        <v>0</v>
      </c>
      <c r="Q225" s="46">
        <f>SUMIF(DRE!$A:$A,'Base CF'!$B225,DRE!P:P)</f>
        <v>0</v>
      </c>
      <c r="R225" s="46">
        <f>SUMIF(DRE!$A:$A,'Base CF'!$B225,DRE!Q:Q)</f>
        <v>0</v>
      </c>
      <c r="S225" s="46">
        <f>SUMIF(DRE!$A:$A,'Base CF'!$B225,DRE!R:R)</f>
        <v>0</v>
      </c>
      <c r="T225" s="46">
        <f>SUMIF(DRE!$A:$A,'Base CF'!$B225,DRE!S:S)</f>
        <v>0</v>
      </c>
      <c r="U225" s="46">
        <f>SUMIF(DRE!$A:$A,'Base CF'!$B225,DRE!T:T)</f>
        <v>0</v>
      </c>
      <c r="V225" s="46">
        <f>SUMIF(DRE!$A:$A,'Base CF'!$B225,DRE!U:U)</f>
        <v>0</v>
      </c>
      <c r="W225" s="46">
        <f>SUMIF(DRE!$A:$A,'Base CF'!$B225,DRE!V:V)</f>
        <v>0</v>
      </c>
      <c r="X225" s="46">
        <f>SUMIF(DRE!$A:$A,'Base CF'!$B225,DRE!W:W)</f>
        <v>0</v>
      </c>
      <c r="Y225" s="46">
        <f>SUMIF(DRE!$A:$A,'Base CF'!$B225,DRE!X:X)</f>
        <v>0</v>
      </c>
      <c r="Z225" s="46">
        <f>SUMIF(DRE!$A:$A,'Base CF'!$B225,DRE!Y:Y)</f>
        <v>0</v>
      </c>
      <c r="AA225" s="46">
        <f>SUMIF(DRE!$A:$A,'Base CF'!$B225,DRE!Z:Z)</f>
        <v>0</v>
      </c>
      <c r="AB225" s="46">
        <f>SUMIF(DRE!$A:$A,'Base CF'!$B225,DRE!AA:AA)</f>
        <v>0</v>
      </c>
      <c r="AC225" s="46">
        <f>SUMIF(DRE!$A:$A,'Base CF'!$B225,DRE!AB:AB)</f>
        <v>0</v>
      </c>
      <c r="AD225" s="46">
        <f>SUMIF(DRE!$A:$A,'Base CF'!$B225,DRE!AC:AC)</f>
        <v>0</v>
      </c>
      <c r="AE225" s="46">
        <f>SUMIF(DRE!$A:$A,'Base CF'!$B225,DRE!AD:AD)</f>
        <v>0</v>
      </c>
      <c r="AF225" s="46">
        <f>SUMIF(DRE!$A:$A,'Base CF'!$B225,DRE!AE:AE)</f>
        <v>0</v>
      </c>
      <c r="AG225" s="46">
        <f>SUMIF(DRE!$A:$A,'Base CF'!$B225,DRE!AF:AF)</f>
        <v>0</v>
      </c>
      <c r="AH225" s="46">
        <f>SUMIF(DRE!$A:$A,'Base CF'!$B225,DRE!AG:AG)</f>
        <v>0</v>
      </c>
      <c r="AI225" s="46">
        <f>SUMIF(DRE!$A:$A,'Base CF'!$B225,DRE!AH:AH)</f>
        <v>0</v>
      </c>
      <c r="AJ225" s="46">
        <f>SUMIF(DRE!$A:$A,'Base CF'!$B225,DRE!AI:AI)</f>
        <v>0</v>
      </c>
      <c r="AK225" s="46">
        <f>SUMIF(DRE!$A:$A,'Base CF'!$B225,DRE!AJ:AJ)</f>
        <v>0</v>
      </c>
      <c r="AL225" s="46">
        <f>SUMIF(DRE!$A:$A,'Base CF'!$B225,DRE!AK:AK)</f>
        <v>0</v>
      </c>
      <c r="AM225" s="46">
        <f>SUMIF(DRE!$A:$A,'Base CF'!$B225,DRE!AL:AL)</f>
        <v>0</v>
      </c>
      <c r="AN225" s="46">
        <f>SUMIF(DRE!$A:$A,'Base CF'!$B225,DRE!AM:AM)</f>
        <v>0</v>
      </c>
      <c r="AO225" s="46">
        <f>SUMIF(DRE!$A:$A,'Base CF'!$B225,DRE!AN:AN)</f>
        <v>0</v>
      </c>
      <c r="AP225" s="46">
        <f>SUMIF(DRE!$A:$A,'Base CF'!$B225,DRE!AO:AO)</f>
        <v>0</v>
      </c>
      <c r="AQ225" s="46">
        <f>SUMIF(DRE!$A:$A,'Base CF'!$B225,DRE!AP:AP)</f>
        <v>0</v>
      </c>
      <c r="AR225" s="46">
        <f>SUMIF(DRE!$A:$A,'Base CF'!$B225,DRE!AQ:AQ)</f>
        <v>0</v>
      </c>
      <c r="AS225" s="46">
        <f>SUMIF(DRE!$A:$A,'Base CF'!$B225,DRE!AR:AR)</f>
        <v>0</v>
      </c>
      <c r="AT225" s="46">
        <f>SUMIF(DRE!$A:$A,'Base CF'!$B225,DRE!AS:AS)</f>
        <v>0</v>
      </c>
      <c r="AU225" s="46">
        <f>SUMIF(DRE!$A:$A,'Base CF'!$B225,DRE!AT:AT)</f>
        <v>0</v>
      </c>
      <c r="AV225" s="46">
        <f>SUMIF(DRE!$A:$A,'Base CF'!$B225,DRE!AU:AU)</f>
        <v>0</v>
      </c>
      <c r="AW225" s="46">
        <f>SUMIF(DRE!$A:$A,'Base CF'!$B225,DRE!AV:AV)</f>
        <v>0</v>
      </c>
      <c r="AX225" s="46">
        <f>SUMIF(DRE!$A:$A,'Base CF'!$B225,DRE!AW:AW)</f>
        <v>0</v>
      </c>
      <c r="AY225" s="46">
        <f>SUMIF(DRE!$A:$A,'Base CF'!$B225,DRE!AX:AX)</f>
        <v>0</v>
      </c>
      <c r="AZ225" s="46">
        <f>SUMIF(DRE!$A:$A,'Base CF'!$B225,DRE!AY:AY)</f>
        <v>0</v>
      </c>
      <c r="BA225" s="46">
        <f>SUMIF(DRE!$A:$A,'Base CF'!$B225,DRE!AZ:AZ)</f>
        <v>0</v>
      </c>
      <c r="BB225" s="46">
        <f>SUMIF(DRE!$A:$A,'Base CF'!$B225,DRE!BA:BA)</f>
        <v>0</v>
      </c>
      <c r="BC225" s="46">
        <f>SUMIF(DRE!$A:$A,'Base CF'!$B225,DRE!BB:BB)</f>
        <v>0</v>
      </c>
      <c r="BD225" s="46">
        <f>SUMIF(DRE!$A:$A,'Base CF'!$B225,DRE!BC:BC)</f>
        <v>0</v>
      </c>
      <c r="BE225" s="46">
        <f>SUMIF(DRE!$A:$A,'Base CF'!$B225,DRE!BD:BD)</f>
        <v>0</v>
      </c>
      <c r="BF225" s="46">
        <f>SUMIF(DRE!$A:$A,'Base CF'!$B225,DRE!BE:BE)</f>
        <v>0</v>
      </c>
      <c r="BG225" s="46">
        <f>SUMIF(DRE!$A:$A,'Base CF'!$B225,DRE!BF:BF)</f>
        <v>0</v>
      </c>
      <c r="BH225" s="46">
        <f>SUMIF(DRE!$A:$A,'Base CF'!$B225,DRE!BG:BG)</f>
        <v>0</v>
      </c>
      <c r="BI225" s="46">
        <f>SUMIF(DRE!$A:$A,'Base CF'!$B225,DRE!BH:BH)</f>
        <v>0</v>
      </c>
      <c r="BJ225" s="46">
        <f>SUMIF(DRE!$A:$A,'Base CF'!$B225,DRE!BI:BI)</f>
        <v>0</v>
      </c>
      <c r="BK225" s="46">
        <f>SUMIF(DRE!$A:$A,'Base CF'!$B225,DRE!BJ:BJ)</f>
        <v>0</v>
      </c>
      <c r="BL225" s="46">
        <f>SUMIF(DRE!$A:$A,'Base CF'!$B225,DRE!BK:BK)</f>
        <v>0</v>
      </c>
      <c r="BM225" s="46">
        <f>SUMIF(DRE!$A:$A,'Base CF'!$B225,DRE!BL:BL)</f>
        <v>0</v>
      </c>
      <c r="BN225" s="46">
        <f>SUMIF(DRE!$A:$A,'Base CF'!$B225,DRE!BM:BM)</f>
        <v>0</v>
      </c>
      <c r="BO225" s="46">
        <f>SUMIF(DRE!$A:$A,'Base CF'!$B225,DRE!BN:BN)</f>
        <v>0</v>
      </c>
      <c r="BP225" s="46">
        <f>SUMIF(DRE!$A:$A,'Base CF'!$B225,DRE!BO:BO)</f>
        <v>0</v>
      </c>
      <c r="BQ225" s="46">
        <f>SUMIF(DRE!$A:$A,'Base CF'!$B225,DRE!BP:BP)</f>
        <v>0</v>
      </c>
      <c r="BR225" s="46">
        <f>SUMIF(DRE!$A:$A,'Base CF'!$B225,DRE!BQ:BQ)</f>
        <v>0</v>
      </c>
      <c r="BS225" s="46">
        <f>SUMIF(DRE!$A:$A,'Base CF'!$B225,DRE!BR:BR)</f>
        <v>0</v>
      </c>
      <c r="BT225" s="46">
        <f>SUMIF(DRE!$A:$A,'Base CF'!$B225,DRE!BS:BS)</f>
        <v>0</v>
      </c>
      <c r="BU225" s="46">
        <f>SUMIF(DRE!$A:$A,'Base CF'!$B225,DRE!BT:BT)</f>
        <v>0</v>
      </c>
      <c r="BV225" s="46">
        <f>SUMIF(DRE!$A:$A,'Base CF'!$B225,DRE!BU:BU)</f>
        <v>0</v>
      </c>
      <c r="BW225" s="46">
        <f>SUMIF(DRE!$A:$A,'Base CF'!$B225,DRE!BV:BV)</f>
        <v>0</v>
      </c>
      <c r="BX225" s="46">
        <f>SUMIF(DRE!$A:$A,'Base CF'!$B225,DRE!BW:BW)</f>
        <v>0</v>
      </c>
      <c r="BY225" s="46">
        <f>SUMIF(DRE!$A:$A,'Base CF'!$B225,DRE!BX:BX)</f>
        <v>0</v>
      </c>
      <c r="BZ225" s="46">
        <f>SUMIF(DRE!$A:$A,'Base CF'!$B225,DRE!BY:BY)</f>
        <v>0</v>
      </c>
      <c r="CA225" s="46">
        <f>SUMIF(DRE!$A:$A,'Base CF'!$B225,DRE!BZ:BZ)</f>
        <v>0</v>
      </c>
      <c r="CB225" s="46">
        <f>SUMIF(DRE!$A:$A,'Base CF'!$B225,DRE!CA:CA)</f>
        <v>0</v>
      </c>
      <c r="CC225" s="46">
        <f>SUMIF(DRE!$A:$A,'Base CF'!$B225,DRE!CB:CB)</f>
        <v>0</v>
      </c>
      <c r="CD225" s="46">
        <f>SUMIF(DRE!$A:$A,'Base CF'!$B225,DRE!CC:CC)</f>
        <v>0</v>
      </c>
      <c r="CE225" s="46">
        <f>SUMIF(DRE!$A:$A,'Base CF'!$B225,DRE!CD:CD)</f>
        <v>0</v>
      </c>
      <c r="CF225" s="46">
        <f>SUMIF(DRE!$A:$A,'Base CF'!$B225,DRE!CE:CE)</f>
        <v>0</v>
      </c>
      <c r="CG225" s="46">
        <f>SUMIF(DRE!$A:$A,'Base CF'!$B225,DRE!CF:CF)</f>
        <v>0</v>
      </c>
      <c r="CH225" s="46">
        <f>SUMIF(DRE!$A:$A,'Base CF'!$B225,DRE!CG:CG)</f>
        <v>0</v>
      </c>
      <c r="CI225" s="46">
        <f>SUMIF(DRE!$A:$A,'Base CF'!$B225,DRE!CH:CH)</f>
        <v>0</v>
      </c>
      <c r="CJ225" s="46">
        <f>SUMIF(DRE!$A:$A,'Base CF'!$B225,DRE!CI:CI)</f>
        <v>0</v>
      </c>
      <c r="CK225" s="46">
        <f>SUMIF(DRE!$A:$A,'Base CF'!$B225,DRE!CJ:CJ)</f>
        <v>0</v>
      </c>
      <c r="CL225" s="46">
        <f>SUMIF(DRE!$A:$A,'Base CF'!$B225,DRE!CK:CK)</f>
        <v>0</v>
      </c>
      <c r="CM225" s="46">
        <f>SUMIF(DRE!$A:$A,'Base CF'!$B225,DRE!CL:CL)</f>
        <v>0</v>
      </c>
      <c r="CN225" s="46">
        <f>SUMIF(DRE!$A:$A,'Base CF'!$B225,DRE!CM:CM)</f>
        <v>0</v>
      </c>
      <c r="CO225" s="46">
        <f>SUMIF(DRE!$A:$A,'Base CF'!$B225,DRE!CN:CN)</f>
        <v>0</v>
      </c>
      <c r="CP225" s="46">
        <f>SUMIF(DRE!$A:$A,'Base CF'!$B225,DRE!CO:CO)</f>
        <v>0</v>
      </c>
      <c r="CQ225" s="46">
        <f>SUMIF(DRE!$A:$A,'Base CF'!$B225,DRE!CP:CP)</f>
        <v>0</v>
      </c>
      <c r="CR225" s="46">
        <f>SUMIF(DRE!$A:$A,'Base CF'!$B225,DRE!CQ:CQ)</f>
        <v>0</v>
      </c>
      <c r="CS225" s="46">
        <f>SUMIF(DRE!$A:$A,'Base CF'!$B225,DRE!CR:CR)</f>
        <v>0</v>
      </c>
      <c r="CT225" s="46">
        <f>SUMIF(DRE!$A:$A,'Base CF'!$B225,DRE!CS:CS)</f>
        <v>0</v>
      </c>
      <c r="CU225" s="46">
        <f>SUMIF(DRE!$A:$A,'Base CF'!$B225,DRE!CT:CT)</f>
        <v>0</v>
      </c>
      <c r="CV225" s="46">
        <f>SUMIF(DRE!$A:$A,'Base CF'!$B225,DRE!CU:CU)</f>
        <v>0</v>
      </c>
      <c r="CW225" s="46">
        <f>SUMIF(DRE!$A:$A,'Base CF'!$B225,DRE!CV:CV)</f>
        <v>0</v>
      </c>
      <c r="CX225" s="46">
        <f>SUMIF(DRE!$A:$A,'Base CF'!$B225,DRE!CW:CW)</f>
        <v>0</v>
      </c>
      <c r="CY225" s="46">
        <f>SUMIF(DRE!$A:$A,'Base CF'!$B225,DRE!CX:CX)</f>
        <v>0</v>
      </c>
      <c r="CZ225" s="46">
        <f>SUMIF(DRE!$A:$A,'Base CF'!$B225,DRE!CY:CY)</f>
        <v>0</v>
      </c>
      <c r="DA225" s="46">
        <f>SUMIF(DRE!$A:$A,'Base CF'!$B225,DRE!CZ:CZ)</f>
        <v>0</v>
      </c>
      <c r="DB225" s="46">
        <f>SUMIF(DRE!$A:$A,'Base CF'!$B225,DRE!DA:DA)</f>
        <v>0</v>
      </c>
      <c r="DC225" s="46">
        <f>SUMIF(DRE!$A:$A,'Base CF'!$B225,DRE!DB:DB)</f>
        <v>0</v>
      </c>
      <c r="DD225" s="46">
        <f>SUMIF(DRE!$A:$A,'Base CF'!$B225,DRE!DC:DC)</f>
        <v>0</v>
      </c>
      <c r="DE225" s="46">
        <f>SUMIF(DRE!$A:$A,'Base CF'!$B225,DRE!DD:DD)</f>
        <v>0</v>
      </c>
      <c r="DF225" s="46">
        <f>SUMIF(DRE!$A:$A,'Base CF'!$B225,DRE!DE:DE)</f>
        <v>0</v>
      </c>
    </row>
    <row r="226" spans="2:110" outlineLevel="1">
      <c r="B226" s="37" t="s">
        <v>356</v>
      </c>
      <c r="C226" s="46">
        <f>SUMIF(DRE!$A:$A,'Base CF'!$B226,DRE!B:B)</f>
        <v>0</v>
      </c>
      <c r="D226" s="46">
        <f>SUMIF(DRE!$A:$A,'Base CF'!$B226,DRE!C:C)</f>
        <v>0</v>
      </c>
      <c r="E226" s="46">
        <f>SUMIF(DRE!$A:$A,'Base CF'!$B226,DRE!D:D)</f>
        <v>0</v>
      </c>
      <c r="F226" s="46">
        <f>SUMIF(DRE!$A:$A,'Base CF'!$B226,DRE!E:E)</f>
        <v>0</v>
      </c>
      <c r="G226" s="46">
        <f>SUMIF(DRE!$A:$A,'Base CF'!$B226,DRE!F:F)</f>
        <v>0</v>
      </c>
      <c r="H226" s="46">
        <f>SUMIF(DRE!$A:$A,'Base CF'!$B226,DRE!G:G)</f>
        <v>0</v>
      </c>
      <c r="I226" s="46">
        <f>SUMIF(DRE!$A:$A,'Base CF'!$B226,DRE!H:H)</f>
        <v>0</v>
      </c>
      <c r="J226" s="46">
        <f>SUMIF(DRE!$A:$A,'Base CF'!$B226,DRE!I:I)</f>
        <v>0</v>
      </c>
      <c r="K226" s="46">
        <f>SUMIF(DRE!$A:$A,'Base CF'!$B226,DRE!J:J)</f>
        <v>0</v>
      </c>
      <c r="L226" s="46">
        <f>SUMIF(DRE!$A:$A,'Base CF'!$B226,DRE!K:K)</f>
        <v>0</v>
      </c>
      <c r="M226" s="46">
        <f>SUMIF(DRE!$A:$A,'Base CF'!$B226,DRE!L:L)</f>
        <v>0</v>
      </c>
      <c r="N226" s="46">
        <f>SUMIF(DRE!$A:$A,'Base CF'!$B226,DRE!M:M)</f>
        <v>0</v>
      </c>
      <c r="O226" s="46">
        <f>SUMIF(DRE!$A:$A,'Base CF'!$B226,DRE!N:N)</f>
        <v>0</v>
      </c>
      <c r="P226" s="46">
        <f>SUMIF(DRE!$A:$A,'Base CF'!$B226,DRE!O:O)</f>
        <v>0</v>
      </c>
      <c r="Q226" s="46">
        <f>SUMIF(DRE!$A:$A,'Base CF'!$B226,DRE!P:P)</f>
        <v>0</v>
      </c>
      <c r="R226" s="46">
        <f>SUMIF(DRE!$A:$A,'Base CF'!$B226,DRE!Q:Q)</f>
        <v>0</v>
      </c>
      <c r="S226" s="46">
        <f>SUMIF(DRE!$A:$A,'Base CF'!$B226,DRE!R:R)</f>
        <v>0</v>
      </c>
      <c r="T226" s="46">
        <f>SUMIF(DRE!$A:$A,'Base CF'!$B226,DRE!S:S)</f>
        <v>0</v>
      </c>
      <c r="U226" s="46">
        <f>SUMIF(DRE!$A:$A,'Base CF'!$B226,DRE!T:T)</f>
        <v>0</v>
      </c>
      <c r="V226" s="46">
        <f>SUMIF(DRE!$A:$A,'Base CF'!$B226,DRE!U:U)</f>
        <v>0</v>
      </c>
      <c r="W226" s="46">
        <f>SUMIF(DRE!$A:$A,'Base CF'!$B226,DRE!V:V)</f>
        <v>0</v>
      </c>
      <c r="X226" s="46">
        <f>SUMIF(DRE!$A:$A,'Base CF'!$B226,DRE!W:W)</f>
        <v>0</v>
      </c>
      <c r="Y226" s="46">
        <f>SUMIF(DRE!$A:$A,'Base CF'!$B226,DRE!X:X)</f>
        <v>0</v>
      </c>
      <c r="Z226" s="46">
        <f>SUMIF(DRE!$A:$A,'Base CF'!$B226,DRE!Y:Y)</f>
        <v>0</v>
      </c>
      <c r="AA226" s="46">
        <f>SUMIF(DRE!$A:$A,'Base CF'!$B226,DRE!Z:Z)</f>
        <v>0</v>
      </c>
      <c r="AB226" s="46">
        <f>SUMIF(DRE!$A:$A,'Base CF'!$B226,DRE!AA:AA)</f>
        <v>0</v>
      </c>
      <c r="AC226" s="46">
        <f>SUMIF(DRE!$A:$A,'Base CF'!$B226,DRE!AB:AB)</f>
        <v>0</v>
      </c>
      <c r="AD226" s="46">
        <f>SUMIF(DRE!$A:$A,'Base CF'!$B226,DRE!AC:AC)</f>
        <v>0</v>
      </c>
      <c r="AE226" s="46">
        <f>SUMIF(DRE!$A:$A,'Base CF'!$B226,DRE!AD:AD)</f>
        <v>0</v>
      </c>
      <c r="AF226" s="46">
        <f>SUMIF(DRE!$A:$A,'Base CF'!$B226,DRE!AE:AE)</f>
        <v>0</v>
      </c>
      <c r="AG226" s="46">
        <f>SUMIF(DRE!$A:$A,'Base CF'!$B226,DRE!AF:AF)</f>
        <v>0</v>
      </c>
      <c r="AH226" s="46">
        <f>SUMIF(DRE!$A:$A,'Base CF'!$B226,DRE!AG:AG)</f>
        <v>0</v>
      </c>
      <c r="AI226" s="46">
        <f>SUMIF(DRE!$A:$A,'Base CF'!$B226,DRE!AH:AH)</f>
        <v>0</v>
      </c>
      <c r="AJ226" s="46">
        <f>SUMIF(DRE!$A:$A,'Base CF'!$B226,DRE!AI:AI)</f>
        <v>0</v>
      </c>
      <c r="AK226" s="46">
        <f>SUMIF(DRE!$A:$A,'Base CF'!$B226,DRE!AJ:AJ)</f>
        <v>0</v>
      </c>
      <c r="AL226" s="46">
        <f>SUMIF(DRE!$A:$A,'Base CF'!$B226,DRE!AK:AK)</f>
        <v>0</v>
      </c>
      <c r="AM226" s="46">
        <f>SUMIF(DRE!$A:$A,'Base CF'!$B226,DRE!AL:AL)</f>
        <v>0</v>
      </c>
      <c r="AN226" s="46">
        <f>SUMIF(DRE!$A:$A,'Base CF'!$B226,DRE!AM:AM)</f>
        <v>0</v>
      </c>
      <c r="AO226" s="46">
        <f>SUMIF(DRE!$A:$A,'Base CF'!$B226,DRE!AN:AN)</f>
        <v>0</v>
      </c>
      <c r="AP226" s="46">
        <f>SUMIF(DRE!$A:$A,'Base CF'!$B226,DRE!AO:AO)</f>
        <v>0</v>
      </c>
      <c r="AQ226" s="46">
        <f>SUMIF(DRE!$A:$A,'Base CF'!$B226,DRE!AP:AP)</f>
        <v>0</v>
      </c>
      <c r="AR226" s="46">
        <f>SUMIF(DRE!$A:$A,'Base CF'!$B226,DRE!AQ:AQ)</f>
        <v>0</v>
      </c>
      <c r="AS226" s="46">
        <f>SUMIF(DRE!$A:$A,'Base CF'!$B226,DRE!AR:AR)</f>
        <v>0</v>
      </c>
      <c r="AT226" s="46">
        <f>SUMIF(DRE!$A:$A,'Base CF'!$B226,DRE!AS:AS)</f>
        <v>0</v>
      </c>
      <c r="AU226" s="46">
        <f>SUMIF(DRE!$A:$A,'Base CF'!$B226,DRE!AT:AT)</f>
        <v>0</v>
      </c>
      <c r="AV226" s="46">
        <f>SUMIF(DRE!$A:$A,'Base CF'!$B226,DRE!AU:AU)</f>
        <v>0</v>
      </c>
      <c r="AW226" s="46">
        <f>SUMIF(DRE!$A:$A,'Base CF'!$B226,DRE!AV:AV)</f>
        <v>0</v>
      </c>
      <c r="AX226" s="46">
        <f>SUMIF(DRE!$A:$A,'Base CF'!$B226,DRE!AW:AW)</f>
        <v>0</v>
      </c>
      <c r="AY226" s="46">
        <f>SUMIF(DRE!$A:$A,'Base CF'!$B226,DRE!AX:AX)</f>
        <v>0</v>
      </c>
      <c r="AZ226" s="46">
        <f>SUMIF(DRE!$A:$A,'Base CF'!$B226,DRE!AY:AY)</f>
        <v>0</v>
      </c>
      <c r="BA226" s="46">
        <f>SUMIF(DRE!$A:$A,'Base CF'!$B226,DRE!AZ:AZ)</f>
        <v>0</v>
      </c>
      <c r="BB226" s="46">
        <f>SUMIF(DRE!$A:$A,'Base CF'!$B226,DRE!BA:BA)</f>
        <v>0</v>
      </c>
      <c r="BC226" s="46">
        <f>SUMIF(DRE!$A:$A,'Base CF'!$B226,DRE!BB:BB)</f>
        <v>0</v>
      </c>
      <c r="BD226" s="46">
        <f>SUMIF(DRE!$A:$A,'Base CF'!$B226,DRE!BC:BC)</f>
        <v>0</v>
      </c>
      <c r="BE226" s="46">
        <f>SUMIF(DRE!$A:$A,'Base CF'!$B226,DRE!BD:BD)</f>
        <v>0</v>
      </c>
      <c r="BF226" s="46">
        <f>SUMIF(DRE!$A:$A,'Base CF'!$B226,DRE!BE:BE)</f>
        <v>0</v>
      </c>
      <c r="BG226" s="46">
        <f>SUMIF(DRE!$A:$A,'Base CF'!$B226,DRE!BF:BF)</f>
        <v>0</v>
      </c>
      <c r="BH226" s="46">
        <f>SUMIF(DRE!$A:$A,'Base CF'!$B226,DRE!BG:BG)</f>
        <v>0</v>
      </c>
      <c r="BI226" s="46">
        <f>SUMIF(DRE!$A:$A,'Base CF'!$B226,DRE!BH:BH)</f>
        <v>0</v>
      </c>
      <c r="BJ226" s="46">
        <f>SUMIF(DRE!$A:$A,'Base CF'!$B226,DRE!BI:BI)</f>
        <v>0</v>
      </c>
      <c r="BK226" s="46">
        <f>SUMIF(DRE!$A:$A,'Base CF'!$B226,DRE!BJ:BJ)</f>
        <v>0</v>
      </c>
      <c r="BL226" s="46">
        <f>SUMIF(DRE!$A:$A,'Base CF'!$B226,DRE!BK:BK)</f>
        <v>0</v>
      </c>
      <c r="BM226" s="46">
        <f>SUMIF(DRE!$A:$A,'Base CF'!$B226,DRE!BL:BL)</f>
        <v>0</v>
      </c>
      <c r="BN226" s="46">
        <f>SUMIF(DRE!$A:$A,'Base CF'!$B226,DRE!BM:BM)</f>
        <v>0</v>
      </c>
      <c r="BO226" s="46">
        <f>SUMIF(DRE!$A:$A,'Base CF'!$B226,DRE!BN:BN)</f>
        <v>0</v>
      </c>
      <c r="BP226" s="46">
        <f>SUMIF(DRE!$A:$A,'Base CF'!$B226,DRE!BO:BO)</f>
        <v>0</v>
      </c>
      <c r="BQ226" s="46">
        <f>SUMIF(DRE!$A:$A,'Base CF'!$B226,DRE!BP:BP)</f>
        <v>0</v>
      </c>
      <c r="BR226" s="46">
        <f>SUMIF(DRE!$A:$A,'Base CF'!$B226,DRE!BQ:BQ)</f>
        <v>0</v>
      </c>
      <c r="BS226" s="46">
        <f>SUMIF(DRE!$A:$A,'Base CF'!$B226,DRE!BR:BR)</f>
        <v>0</v>
      </c>
      <c r="BT226" s="46">
        <f>SUMIF(DRE!$A:$A,'Base CF'!$B226,DRE!BS:BS)</f>
        <v>0</v>
      </c>
      <c r="BU226" s="46">
        <f>SUMIF(DRE!$A:$A,'Base CF'!$B226,DRE!BT:BT)</f>
        <v>0</v>
      </c>
      <c r="BV226" s="46">
        <f>SUMIF(DRE!$A:$A,'Base CF'!$B226,DRE!BU:BU)</f>
        <v>0</v>
      </c>
      <c r="BW226" s="46">
        <f>SUMIF(DRE!$A:$A,'Base CF'!$B226,DRE!BV:BV)</f>
        <v>0</v>
      </c>
      <c r="BX226" s="46">
        <f>SUMIF(DRE!$A:$A,'Base CF'!$B226,DRE!BW:BW)</f>
        <v>0</v>
      </c>
      <c r="BY226" s="46">
        <f>SUMIF(DRE!$A:$A,'Base CF'!$B226,DRE!BX:BX)</f>
        <v>0</v>
      </c>
      <c r="BZ226" s="46">
        <f>SUMIF(DRE!$A:$A,'Base CF'!$B226,DRE!BY:BY)</f>
        <v>0</v>
      </c>
      <c r="CA226" s="46">
        <f>SUMIF(DRE!$A:$A,'Base CF'!$B226,DRE!BZ:BZ)</f>
        <v>0</v>
      </c>
      <c r="CB226" s="46">
        <f>SUMIF(DRE!$A:$A,'Base CF'!$B226,DRE!CA:CA)</f>
        <v>0</v>
      </c>
      <c r="CC226" s="46">
        <f>SUMIF(DRE!$A:$A,'Base CF'!$B226,DRE!CB:CB)</f>
        <v>0</v>
      </c>
      <c r="CD226" s="46">
        <f>SUMIF(DRE!$A:$A,'Base CF'!$B226,DRE!CC:CC)</f>
        <v>0</v>
      </c>
      <c r="CE226" s="46">
        <f>SUMIF(DRE!$A:$A,'Base CF'!$B226,DRE!CD:CD)</f>
        <v>0</v>
      </c>
      <c r="CF226" s="46">
        <f>SUMIF(DRE!$A:$A,'Base CF'!$B226,DRE!CE:CE)</f>
        <v>0</v>
      </c>
      <c r="CG226" s="46">
        <f>SUMIF(DRE!$A:$A,'Base CF'!$B226,DRE!CF:CF)</f>
        <v>0</v>
      </c>
      <c r="CH226" s="46">
        <f>SUMIF(DRE!$A:$A,'Base CF'!$B226,DRE!CG:CG)</f>
        <v>0</v>
      </c>
      <c r="CI226" s="46">
        <f>SUMIF(DRE!$A:$A,'Base CF'!$B226,DRE!CH:CH)</f>
        <v>0</v>
      </c>
      <c r="CJ226" s="46">
        <f>SUMIF(DRE!$A:$A,'Base CF'!$B226,DRE!CI:CI)</f>
        <v>0</v>
      </c>
      <c r="CK226" s="46">
        <f>SUMIF(DRE!$A:$A,'Base CF'!$B226,DRE!CJ:CJ)</f>
        <v>0</v>
      </c>
      <c r="CL226" s="46">
        <f>SUMIF(DRE!$A:$A,'Base CF'!$B226,DRE!CK:CK)</f>
        <v>0</v>
      </c>
      <c r="CM226" s="46">
        <f>SUMIF(DRE!$A:$A,'Base CF'!$B226,DRE!CL:CL)</f>
        <v>0</v>
      </c>
      <c r="CN226" s="46">
        <f>SUMIF(DRE!$A:$A,'Base CF'!$B226,DRE!CM:CM)</f>
        <v>0</v>
      </c>
      <c r="CO226" s="46">
        <f>SUMIF(DRE!$A:$A,'Base CF'!$B226,DRE!CN:CN)</f>
        <v>0</v>
      </c>
      <c r="CP226" s="46">
        <f>SUMIF(DRE!$A:$A,'Base CF'!$B226,DRE!CO:CO)</f>
        <v>0</v>
      </c>
      <c r="CQ226" s="46">
        <f>SUMIF(DRE!$A:$A,'Base CF'!$B226,DRE!CP:CP)</f>
        <v>0</v>
      </c>
      <c r="CR226" s="46">
        <f>SUMIF(DRE!$A:$A,'Base CF'!$B226,DRE!CQ:CQ)</f>
        <v>0</v>
      </c>
      <c r="CS226" s="46">
        <f>SUMIF(DRE!$A:$A,'Base CF'!$B226,DRE!CR:CR)</f>
        <v>0</v>
      </c>
      <c r="CT226" s="46">
        <f>SUMIF(DRE!$A:$A,'Base CF'!$B226,DRE!CS:CS)</f>
        <v>0</v>
      </c>
      <c r="CU226" s="46">
        <f>SUMIF(DRE!$A:$A,'Base CF'!$B226,DRE!CT:CT)</f>
        <v>0</v>
      </c>
      <c r="CV226" s="46">
        <f>SUMIF(DRE!$A:$A,'Base CF'!$B226,DRE!CU:CU)</f>
        <v>0</v>
      </c>
      <c r="CW226" s="46">
        <f>SUMIF(DRE!$A:$A,'Base CF'!$B226,DRE!CV:CV)</f>
        <v>0</v>
      </c>
      <c r="CX226" s="46">
        <f>SUMIF(DRE!$A:$A,'Base CF'!$B226,DRE!CW:CW)</f>
        <v>0</v>
      </c>
      <c r="CY226" s="46">
        <f>SUMIF(DRE!$A:$A,'Base CF'!$B226,DRE!CX:CX)</f>
        <v>0</v>
      </c>
      <c r="CZ226" s="46">
        <f>SUMIF(DRE!$A:$A,'Base CF'!$B226,DRE!CY:CY)</f>
        <v>0</v>
      </c>
      <c r="DA226" s="46">
        <f>SUMIF(DRE!$A:$A,'Base CF'!$B226,DRE!CZ:CZ)</f>
        <v>0</v>
      </c>
      <c r="DB226" s="46">
        <f>SUMIF(DRE!$A:$A,'Base CF'!$B226,DRE!DA:DA)</f>
        <v>0</v>
      </c>
      <c r="DC226" s="46">
        <f>SUMIF(DRE!$A:$A,'Base CF'!$B226,DRE!DB:DB)</f>
        <v>0</v>
      </c>
      <c r="DD226" s="46">
        <f>SUMIF(DRE!$A:$A,'Base CF'!$B226,DRE!DC:DC)</f>
        <v>0</v>
      </c>
      <c r="DE226" s="46">
        <f>SUMIF(DRE!$A:$A,'Base CF'!$B226,DRE!DD:DD)</f>
        <v>0</v>
      </c>
      <c r="DF226" s="46">
        <f>SUMIF(DRE!$A:$A,'Base CF'!$B226,DRE!DE:DE)</f>
        <v>0</v>
      </c>
    </row>
    <row r="227" spans="2:110" outlineLevel="1">
      <c r="B227" s="37" t="s">
        <v>322</v>
      </c>
      <c r="C227" s="46">
        <f>SUMIF(DRE!$A:$A,'Base CF'!$B227,DRE!B:B)</f>
        <v>0</v>
      </c>
      <c r="D227" s="46">
        <f>SUMIF(DRE!$A:$A,'Base CF'!$B227,DRE!C:C)</f>
        <v>0</v>
      </c>
      <c r="E227" s="46">
        <f>SUMIF(DRE!$A:$A,'Base CF'!$B227,DRE!D:D)</f>
        <v>0</v>
      </c>
      <c r="F227" s="46">
        <f>SUMIF(DRE!$A:$A,'Base CF'!$B227,DRE!E:E)</f>
        <v>0</v>
      </c>
      <c r="G227" s="46">
        <f>SUMIF(DRE!$A:$A,'Base CF'!$B227,DRE!F:F)</f>
        <v>0</v>
      </c>
      <c r="H227" s="46">
        <f>SUMIF(DRE!$A:$A,'Base CF'!$B227,DRE!G:G)</f>
        <v>0</v>
      </c>
      <c r="I227" s="46">
        <f>SUMIF(DRE!$A:$A,'Base CF'!$B227,DRE!H:H)</f>
        <v>0</v>
      </c>
      <c r="J227" s="46">
        <f>SUMIF(DRE!$A:$A,'Base CF'!$B227,DRE!I:I)</f>
        <v>0</v>
      </c>
      <c r="K227" s="46">
        <f>SUMIF(DRE!$A:$A,'Base CF'!$B227,DRE!J:J)</f>
        <v>0</v>
      </c>
      <c r="L227" s="46">
        <f>SUMIF(DRE!$A:$A,'Base CF'!$B227,DRE!K:K)</f>
        <v>0</v>
      </c>
      <c r="M227" s="46">
        <f>SUMIF(DRE!$A:$A,'Base CF'!$B227,DRE!L:L)</f>
        <v>0</v>
      </c>
      <c r="N227" s="46">
        <f>SUMIF(DRE!$A:$A,'Base CF'!$B227,DRE!M:M)</f>
        <v>0</v>
      </c>
      <c r="O227" s="46">
        <f>SUMIF(DRE!$A:$A,'Base CF'!$B227,DRE!N:N)</f>
        <v>0</v>
      </c>
      <c r="P227" s="46">
        <f>SUMIF(DRE!$A:$A,'Base CF'!$B227,DRE!O:O)</f>
        <v>0</v>
      </c>
      <c r="Q227" s="46">
        <f>SUMIF(DRE!$A:$A,'Base CF'!$B227,DRE!P:P)</f>
        <v>0</v>
      </c>
      <c r="R227" s="46">
        <f>SUMIF(DRE!$A:$A,'Base CF'!$B227,DRE!Q:Q)</f>
        <v>0</v>
      </c>
      <c r="S227" s="46">
        <f>SUMIF(DRE!$A:$A,'Base CF'!$B227,DRE!R:R)</f>
        <v>78837.87</v>
      </c>
      <c r="T227" s="46">
        <f>SUMIF(DRE!$A:$A,'Base CF'!$B227,DRE!S:S)</f>
        <v>9040</v>
      </c>
      <c r="U227" s="46">
        <f>SUMIF(DRE!$A:$A,'Base CF'!$B227,DRE!T:T)</f>
        <v>9040</v>
      </c>
      <c r="V227" s="46">
        <f>SUMIF(DRE!$A:$A,'Base CF'!$B227,DRE!U:U)</f>
        <v>9040</v>
      </c>
      <c r="W227" s="46">
        <f>SUMIF(DRE!$A:$A,'Base CF'!$B227,DRE!V:V)</f>
        <v>9040</v>
      </c>
      <c r="X227" s="46">
        <f>SUMIF(DRE!$A:$A,'Base CF'!$B227,DRE!W:W)</f>
        <v>9040</v>
      </c>
      <c r="Y227" s="46">
        <f>SUMIF(DRE!$A:$A,'Base CF'!$B227,DRE!X:X)</f>
        <v>9040</v>
      </c>
      <c r="Z227" s="46">
        <f>SUMIF(DRE!$A:$A,'Base CF'!$B227,DRE!Y:Y)</f>
        <v>9040</v>
      </c>
      <c r="AA227" s="46">
        <f>SUMIF(DRE!$A:$A,'Base CF'!$B227,DRE!Z:Z)</f>
        <v>9040</v>
      </c>
      <c r="AB227" s="46">
        <f>SUMIF(DRE!$A:$A,'Base CF'!$B227,DRE!AA:AA)</f>
        <v>9040</v>
      </c>
      <c r="AC227" s="46">
        <f>SUMIF(DRE!$A:$A,'Base CF'!$B227,DRE!AB:AB)</f>
        <v>9040</v>
      </c>
      <c r="AD227" s="46">
        <f>SUMIF(DRE!$A:$A,'Base CF'!$B227,DRE!AC:AC)</f>
        <v>9040</v>
      </c>
      <c r="AE227" s="46">
        <f>SUMIF(DRE!$A:$A,'Base CF'!$B227,DRE!AD:AD)</f>
        <v>9040</v>
      </c>
      <c r="AF227" s="46">
        <f>SUMIF(DRE!$A:$A,'Base CF'!$B227,DRE!AE:AE)</f>
        <v>9040</v>
      </c>
      <c r="AG227" s="46">
        <f>SUMIF(DRE!$A:$A,'Base CF'!$B227,DRE!AF:AF)</f>
        <v>9040</v>
      </c>
      <c r="AH227" s="46">
        <f>SUMIF(DRE!$A:$A,'Base CF'!$B227,DRE!AG:AG)</f>
        <v>9040</v>
      </c>
      <c r="AI227" s="46">
        <f>SUMIF(DRE!$A:$A,'Base CF'!$B227,DRE!AH:AH)</f>
        <v>9040</v>
      </c>
      <c r="AJ227" s="46">
        <f>SUMIF(DRE!$A:$A,'Base CF'!$B227,DRE!AI:AI)</f>
        <v>9040</v>
      </c>
      <c r="AK227" s="46">
        <f>SUMIF(DRE!$A:$A,'Base CF'!$B227,DRE!AJ:AJ)</f>
        <v>9040</v>
      </c>
      <c r="AL227" s="46">
        <f>SUMIF(DRE!$A:$A,'Base CF'!$B227,DRE!AK:AK)</f>
        <v>10196.790000000001</v>
      </c>
      <c r="AM227" s="46">
        <f>SUMIF(DRE!$A:$A,'Base CF'!$B227,DRE!AL:AL)</f>
        <v>9478.7099999999991</v>
      </c>
      <c r="AN227" s="46">
        <f>SUMIF(DRE!$A:$A,'Base CF'!$B227,DRE!AM:AM)</f>
        <v>29661.24</v>
      </c>
      <c r="AO227" s="46">
        <f>SUMIF(DRE!$A:$A,'Base CF'!$B227,DRE!AN:AN)</f>
        <v>9040</v>
      </c>
      <c r="AP227" s="46">
        <f>SUMIF(DRE!$A:$A,'Base CF'!$B227,DRE!AO:AO)</f>
        <v>9040</v>
      </c>
      <c r="AQ227" s="46">
        <f>SUMIF(DRE!$A:$A,'Base CF'!$B227,DRE!AP:AP)</f>
        <v>9040</v>
      </c>
      <c r="AR227" s="46">
        <f>SUMIF(DRE!$A:$A,'Base CF'!$B227,DRE!AQ:AQ)</f>
        <v>9040</v>
      </c>
      <c r="AS227" s="46">
        <f>SUMIF(DRE!$A:$A,'Base CF'!$B227,DRE!AR:AR)</f>
        <v>0</v>
      </c>
      <c r="AT227" s="46">
        <f>SUMIF(DRE!$A:$A,'Base CF'!$B227,DRE!AS:AS)</f>
        <v>0</v>
      </c>
      <c r="AU227" s="46">
        <f>SUMIF(DRE!$A:$A,'Base CF'!$B227,DRE!AT:AT)</f>
        <v>0</v>
      </c>
      <c r="AV227" s="46">
        <f>SUMIF(DRE!$A:$A,'Base CF'!$B227,DRE!AU:AU)</f>
        <v>0</v>
      </c>
      <c r="AW227" s="46">
        <f>SUMIF(DRE!$A:$A,'Base CF'!$B227,DRE!AV:AV)</f>
        <v>0</v>
      </c>
      <c r="AX227" s="46">
        <f>SUMIF(DRE!$A:$A,'Base CF'!$B227,DRE!AW:AW)</f>
        <v>0</v>
      </c>
      <c r="AY227" s="46">
        <f>SUMIF(DRE!$A:$A,'Base CF'!$B227,DRE!AX:AX)</f>
        <v>0</v>
      </c>
      <c r="AZ227" s="46">
        <f>SUMIF(DRE!$A:$A,'Base CF'!$B227,DRE!AY:AY)</f>
        <v>0</v>
      </c>
      <c r="BA227" s="46">
        <f>SUMIF(DRE!$A:$A,'Base CF'!$B227,DRE!AZ:AZ)</f>
        <v>0</v>
      </c>
      <c r="BB227" s="46">
        <f>SUMIF(DRE!$A:$A,'Base CF'!$B227,DRE!BA:BA)</f>
        <v>0</v>
      </c>
      <c r="BC227" s="46">
        <f>SUMIF(DRE!$A:$A,'Base CF'!$B227,DRE!BB:BB)</f>
        <v>0</v>
      </c>
      <c r="BD227" s="46">
        <f>SUMIF(DRE!$A:$A,'Base CF'!$B227,DRE!BC:BC)</f>
        <v>0</v>
      </c>
      <c r="BE227" s="46">
        <f>SUMIF(DRE!$A:$A,'Base CF'!$B227,DRE!BD:BD)</f>
        <v>0</v>
      </c>
      <c r="BF227" s="46">
        <f>SUMIF(DRE!$A:$A,'Base CF'!$B227,DRE!BE:BE)</f>
        <v>0</v>
      </c>
      <c r="BG227" s="46">
        <f>SUMIF(DRE!$A:$A,'Base CF'!$B227,DRE!BF:BF)</f>
        <v>31734.0091034</v>
      </c>
      <c r="BH227" s="46">
        <f>SUMIF(DRE!$A:$A,'Base CF'!$B227,DRE!BG:BG)</f>
        <v>31234.483883100002</v>
      </c>
      <c r="BI227" s="46">
        <f>SUMIF(DRE!$A:$A,'Base CF'!$B227,DRE!BH:BH)</f>
        <v>31234.483883100002</v>
      </c>
      <c r="BJ227" s="46">
        <f>SUMIF(DRE!$A:$A,'Base CF'!$B227,DRE!BI:BI)</f>
        <v>31234.483883100002</v>
      </c>
      <c r="BK227" s="46">
        <f>SUMIF(DRE!$A:$A,'Base CF'!$B227,DRE!BJ:BJ)</f>
        <v>31234.483883100002</v>
      </c>
      <c r="BL227" s="46">
        <f>SUMIF(DRE!$A:$A,'Base CF'!$B227,DRE!BK:BK)</f>
        <v>31234.483883100002</v>
      </c>
      <c r="BM227" s="46">
        <f>SUMIF(DRE!$A:$A,'Base CF'!$B227,DRE!BL:BL)</f>
        <v>31639.123235999999</v>
      </c>
      <c r="BN227" s="46">
        <f>SUMIF(DRE!$A:$A,'Base CF'!$B227,DRE!BM:BM)</f>
        <v>31639.123235999999</v>
      </c>
      <c r="BO227" s="46">
        <f>SUMIF(DRE!$A:$A,'Base CF'!$B227,DRE!BN:BN)</f>
        <v>31639.123235999999</v>
      </c>
      <c r="BP227" s="46">
        <f>SUMIF(DRE!$A:$A,'Base CF'!$B227,DRE!BO:BO)</f>
        <v>31639.123235999999</v>
      </c>
      <c r="BQ227" s="46">
        <f>SUMIF(DRE!$A:$A,'Base CF'!$B227,DRE!BP:BP)</f>
        <v>31639.123235999999</v>
      </c>
      <c r="BR227" s="46">
        <f>SUMIF(DRE!$A:$A,'Base CF'!$B227,DRE!BQ:BQ)</f>
        <v>34117.576428699998</v>
      </c>
      <c r="BS227" s="46">
        <f>SUMIF(DRE!$A:$A,'Base CF'!$B227,DRE!BR:BR)</f>
        <v>33876.1179462</v>
      </c>
      <c r="BT227" s="46">
        <f>SUMIF(DRE!$A:$A,'Base CF'!$B227,DRE!BS:BS)</f>
        <v>33876.1179462</v>
      </c>
      <c r="BU227" s="46">
        <f>SUMIF(DRE!$A:$A,'Base CF'!$B227,DRE!BT:BT)</f>
        <v>33876.1179462</v>
      </c>
      <c r="BV227" s="46">
        <f>SUMIF(DRE!$A:$A,'Base CF'!$B227,DRE!BU:BU)</f>
        <v>33876.1179462</v>
      </c>
      <c r="BW227" s="46">
        <f>SUMIF(DRE!$A:$A,'Base CF'!$B227,DRE!BV:BV)</f>
        <v>33876.1179462</v>
      </c>
      <c r="BX227" s="46">
        <f>SUMIF(DRE!$A:$A,'Base CF'!$B227,DRE!BW:BW)</f>
        <v>33876.1179462</v>
      </c>
      <c r="BY227" s="46">
        <f>SUMIF(DRE!$A:$A,'Base CF'!$B227,DRE!BX:BX)</f>
        <v>33876.1179462</v>
      </c>
      <c r="BZ227" s="46">
        <f>SUMIF(DRE!$A:$A,'Base CF'!$B227,DRE!BY:BY)</f>
        <v>33876.1179462</v>
      </c>
      <c r="CA227" s="46">
        <f>SUMIF(DRE!$A:$A,'Base CF'!$B227,DRE!BZ:BZ)</f>
        <v>33876.1179462</v>
      </c>
      <c r="CB227" s="46">
        <f>SUMIF(DRE!$A:$A,'Base CF'!$B227,DRE!CA:CA)</f>
        <v>33876.1179462</v>
      </c>
      <c r="CC227" s="46">
        <f>SUMIF(DRE!$A:$A,'Base CF'!$B227,DRE!CB:CB)</f>
        <v>33876.1179462</v>
      </c>
      <c r="CD227" s="46">
        <f>SUMIF(DRE!$A:$A,'Base CF'!$B227,DRE!CC:CC)</f>
        <v>35220.999828699998</v>
      </c>
      <c r="CE227" s="46">
        <f>SUMIF(DRE!$A:$A,'Base CF'!$B227,DRE!CD:CD)</f>
        <v>35051.936305700001</v>
      </c>
      <c r="CF227" s="46">
        <f>SUMIF(DRE!$A:$A,'Base CF'!$B227,DRE!CE:CE)</f>
        <v>35051.936305700001</v>
      </c>
      <c r="CG227" s="46">
        <f>SUMIF(DRE!$A:$A,'Base CF'!$B227,DRE!CF:CF)</f>
        <v>35051.936305700001</v>
      </c>
      <c r="CH227" s="46">
        <f>SUMIF(DRE!$A:$A,'Base CF'!$B227,DRE!CG:CG)</f>
        <v>35051.936305700001</v>
      </c>
      <c r="CI227" s="46">
        <f>SUMIF(DRE!$A:$A,'Base CF'!$B227,DRE!CH:CH)</f>
        <v>35051.936305700001</v>
      </c>
      <c r="CJ227" s="46">
        <f>SUMIF(DRE!$A:$A,'Base CF'!$B227,DRE!CI:CI)</f>
        <v>35051.936305700001</v>
      </c>
      <c r="CK227" s="46">
        <f>SUMIF(DRE!$A:$A,'Base CF'!$B227,DRE!CJ:CJ)</f>
        <v>35051.936305700001</v>
      </c>
      <c r="CL227" s="46">
        <f>SUMIF(DRE!$A:$A,'Base CF'!$B227,DRE!CK:CK)</f>
        <v>35051.936305700001</v>
      </c>
      <c r="CM227" s="46">
        <f>SUMIF(DRE!$A:$A,'Base CF'!$B227,DRE!CL:CL)</f>
        <v>35051.936305700001</v>
      </c>
      <c r="CN227" s="46">
        <f>SUMIF(DRE!$A:$A,'Base CF'!$B227,DRE!CM:CM)</f>
        <v>35051.936305700001</v>
      </c>
      <c r="CO227" s="46">
        <f>SUMIF(DRE!$A:$A,'Base CF'!$B227,DRE!CN:CN)</f>
        <v>35051.936305700001</v>
      </c>
      <c r="CP227" s="46">
        <f>SUMIF(DRE!$A:$A,'Base CF'!$B227,DRE!CO:CO)</f>
        <v>36345.352755400003</v>
      </c>
      <c r="CQ227" s="46">
        <f>SUMIF(DRE!$A:$A,'Base CF'!$B227,DRE!CP:CP)</f>
        <v>36188.213108099902</v>
      </c>
      <c r="CR227" s="46">
        <f>SUMIF(DRE!$A:$A,'Base CF'!$B227,DRE!CQ:CQ)</f>
        <v>36188.213108099902</v>
      </c>
      <c r="CS227" s="46">
        <f>SUMIF(DRE!$A:$A,'Base CF'!$B227,DRE!CR:CR)</f>
        <v>36188.213108099902</v>
      </c>
      <c r="CT227" s="46">
        <f>SUMIF(DRE!$A:$A,'Base CF'!$B227,DRE!CS:CS)</f>
        <v>36188.213108099902</v>
      </c>
      <c r="CU227" s="46">
        <f>SUMIF(DRE!$A:$A,'Base CF'!$B227,DRE!CT:CT)</f>
        <v>36188.213108099902</v>
      </c>
      <c r="CV227" s="46">
        <f>SUMIF(DRE!$A:$A,'Base CF'!$B227,DRE!CU:CU)</f>
        <v>36188.213108099902</v>
      </c>
      <c r="CW227" s="46">
        <f>SUMIF(DRE!$A:$A,'Base CF'!$B227,DRE!CV:CV)</f>
        <v>36188.213108099902</v>
      </c>
      <c r="CX227" s="46">
        <f>SUMIF(DRE!$A:$A,'Base CF'!$B227,DRE!CW:CW)</f>
        <v>36188.213108099902</v>
      </c>
      <c r="CY227" s="46">
        <f>SUMIF(DRE!$A:$A,'Base CF'!$B227,DRE!CX:CX)</f>
        <v>36188.213108099902</v>
      </c>
      <c r="CZ227" s="46">
        <f>SUMIF(DRE!$A:$A,'Base CF'!$B227,DRE!CY:CY)</f>
        <v>36188.213108099902</v>
      </c>
      <c r="DA227" s="46">
        <f>SUMIF(DRE!$A:$A,'Base CF'!$B227,DRE!CZ:CZ)</f>
        <v>36188.213108099902</v>
      </c>
      <c r="DB227" s="46">
        <f>SUMIF(DRE!$A:$A,'Base CF'!$B227,DRE!DA:DA)</f>
        <v>37458.419388200004</v>
      </c>
      <c r="DC227" s="46">
        <f>SUMIF(DRE!$A:$A,'Base CF'!$B227,DRE!DB:DB)</f>
        <v>37308.945089499997</v>
      </c>
      <c r="DD227" s="46">
        <f>SUMIF(DRE!$A:$A,'Base CF'!$B227,DRE!DC:DC)</f>
        <v>37308.945089499997</v>
      </c>
      <c r="DE227" s="46">
        <f>SUMIF(DRE!$A:$A,'Base CF'!$B227,DRE!DD:DD)</f>
        <v>37308.945089499997</v>
      </c>
      <c r="DF227" s="46">
        <f>SUMIF(DRE!$A:$A,'Base CF'!$B227,DRE!DE:DE)</f>
        <v>37308.945089499997</v>
      </c>
    </row>
    <row r="228" spans="2:110" outlineLevel="1">
      <c r="B228" s="37" t="s">
        <v>323</v>
      </c>
      <c r="C228" s="46">
        <f>SUMIF(DRE!$A:$A,'Base CF'!$B228,DRE!B:B)</f>
        <v>0</v>
      </c>
      <c r="D228" s="46">
        <f>SUMIF(DRE!$A:$A,'Base CF'!$B228,DRE!C:C)</f>
        <v>0</v>
      </c>
      <c r="E228" s="46">
        <f>SUMIF(DRE!$A:$A,'Base CF'!$B228,DRE!D:D)</f>
        <v>0</v>
      </c>
      <c r="F228" s="46">
        <f>SUMIF(DRE!$A:$A,'Base CF'!$B228,DRE!E:E)</f>
        <v>0</v>
      </c>
      <c r="G228" s="46">
        <f>SUMIF(DRE!$A:$A,'Base CF'!$B228,DRE!F:F)</f>
        <v>0</v>
      </c>
      <c r="H228" s="46">
        <f>SUMIF(DRE!$A:$A,'Base CF'!$B228,DRE!G:G)</f>
        <v>0</v>
      </c>
      <c r="I228" s="46">
        <f>SUMIF(DRE!$A:$A,'Base CF'!$B228,DRE!H:H)</f>
        <v>0</v>
      </c>
      <c r="J228" s="46">
        <f>SUMIF(DRE!$A:$A,'Base CF'!$B228,DRE!I:I)</f>
        <v>0</v>
      </c>
      <c r="K228" s="46">
        <f>SUMIF(DRE!$A:$A,'Base CF'!$B228,DRE!J:J)</f>
        <v>0</v>
      </c>
      <c r="L228" s="46">
        <f>SUMIF(DRE!$A:$A,'Base CF'!$B228,DRE!K:K)</f>
        <v>0</v>
      </c>
      <c r="M228" s="46">
        <f>SUMIF(DRE!$A:$A,'Base CF'!$B228,DRE!L:L)</f>
        <v>0</v>
      </c>
      <c r="N228" s="46">
        <f>SUMIF(DRE!$A:$A,'Base CF'!$B228,DRE!M:M)</f>
        <v>0</v>
      </c>
      <c r="O228" s="46">
        <f>SUMIF(DRE!$A:$A,'Base CF'!$B228,DRE!N:N)</f>
        <v>0</v>
      </c>
      <c r="P228" s="46">
        <f>SUMIF(DRE!$A:$A,'Base CF'!$B228,DRE!O:O)</f>
        <v>0</v>
      </c>
      <c r="Q228" s="46">
        <f>SUMIF(DRE!$A:$A,'Base CF'!$B228,DRE!P:P)</f>
        <v>0</v>
      </c>
      <c r="R228" s="46">
        <f>SUMIF(DRE!$A:$A,'Base CF'!$B228,DRE!Q:Q)</f>
        <v>0</v>
      </c>
      <c r="S228" s="46">
        <f>SUMIF(DRE!$A:$A,'Base CF'!$B228,DRE!R:R)</f>
        <v>0</v>
      </c>
      <c r="T228" s="46">
        <f>SUMIF(DRE!$A:$A,'Base CF'!$B228,DRE!S:S)</f>
        <v>0</v>
      </c>
      <c r="U228" s="46">
        <f>SUMIF(DRE!$A:$A,'Base CF'!$B228,DRE!T:T)</f>
        <v>0</v>
      </c>
      <c r="V228" s="46">
        <f>SUMIF(DRE!$A:$A,'Base CF'!$B228,DRE!U:U)</f>
        <v>0</v>
      </c>
      <c r="W228" s="46">
        <f>SUMIF(DRE!$A:$A,'Base CF'!$B228,DRE!V:V)</f>
        <v>0</v>
      </c>
      <c r="X228" s="46">
        <f>SUMIF(DRE!$A:$A,'Base CF'!$B228,DRE!W:W)</f>
        <v>0</v>
      </c>
      <c r="Y228" s="46">
        <f>SUMIF(DRE!$A:$A,'Base CF'!$B228,DRE!X:X)</f>
        <v>0</v>
      </c>
      <c r="Z228" s="46">
        <f>SUMIF(DRE!$A:$A,'Base CF'!$B228,DRE!Y:Y)</f>
        <v>0</v>
      </c>
      <c r="AA228" s="46">
        <f>SUMIF(DRE!$A:$A,'Base CF'!$B228,DRE!Z:Z)</f>
        <v>0</v>
      </c>
      <c r="AB228" s="46">
        <f>SUMIF(DRE!$A:$A,'Base CF'!$B228,DRE!AA:AA)</f>
        <v>0</v>
      </c>
      <c r="AC228" s="46">
        <f>SUMIF(DRE!$A:$A,'Base CF'!$B228,DRE!AB:AB)</f>
        <v>0</v>
      </c>
      <c r="AD228" s="46">
        <f>SUMIF(DRE!$A:$A,'Base CF'!$B228,DRE!AC:AC)</f>
        <v>0</v>
      </c>
      <c r="AE228" s="46">
        <f>SUMIF(DRE!$A:$A,'Base CF'!$B228,DRE!AD:AD)</f>
        <v>0</v>
      </c>
      <c r="AF228" s="46">
        <f>SUMIF(DRE!$A:$A,'Base CF'!$B228,DRE!AE:AE)</f>
        <v>0</v>
      </c>
      <c r="AG228" s="46">
        <f>SUMIF(DRE!$A:$A,'Base CF'!$B228,DRE!AF:AF)</f>
        <v>0</v>
      </c>
      <c r="AH228" s="46">
        <f>SUMIF(DRE!$A:$A,'Base CF'!$B228,DRE!AG:AG)</f>
        <v>0</v>
      </c>
      <c r="AI228" s="46">
        <f>SUMIF(DRE!$A:$A,'Base CF'!$B228,DRE!AH:AH)</f>
        <v>0</v>
      </c>
      <c r="AJ228" s="46">
        <f>SUMIF(DRE!$A:$A,'Base CF'!$B228,DRE!AI:AI)</f>
        <v>0</v>
      </c>
      <c r="AK228" s="46">
        <f>SUMIF(DRE!$A:$A,'Base CF'!$B228,DRE!AJ:AJ)</f>
        <v>0</v>
      </c>
      <c r="AL228" s="46">
        <f>SUMIF(DRE!$A:$A,'Base CF'!$B228,DRE!AK:AK)</f>
        <v>0</v>
      </c>
      <c r="AM228" s="46">
        <f>SUMIF(DRE!$A:$A,'Base CF'!$B228,DRE!AL:AL)</f>
        <v>0</v>
      </c>
      <c r="AN228" s="46">
        <f>SUMIF(DRE!$A:$A,'Base CF'!$B228,DRE!AM:AM)</f>
        <v>0</v>
      </c>
      <c r="AO228" s="46">
        <f>SUMIF(DRE!$A:$A,'Base CF'!$B228,DRE!AN:AN)</f>
        <v>0</v>
      </c>
      <c r="AP228" s="46">
        <f>SUMIF(DRE!$A:$A,'Base CF'!$B228,DRE!AO:AO)</f>
        <v>0</v>
      </c>
      <c r="AQ228" s="46">
        <f>SUMIF(DRE!$A:$A,'Base CF'!$B228,DRE!AP:AP)</f>
        <v>0</v>
      </c>
      <c r="AR228" s="46">
        <f>SUMIF(DRE!$A:$A,'Base CF'!$B228,DRE!AQ:AQ)</f>
        <v>0</v>
      </c>
      <c r="AS228" s="46">
        <f>SUMIF(DRE!$A:$A,'Base CF'!$B228,DRE!AR:AR)</f>
        <v>0</v>
      </c>
      <c r="AT228" s="46">
        <f>SUMIF(DRE!$A:$A,'Base CF'!$B228,DRE!AS:AS)</f>
        <v>0</v>
      </c>
      <c r="AU228" s="46">
        <f>SUMIF(DRE!$A:$A,'Base CF'!$B228,DRE!AT:AT)</f>
        <v>0</v>
      </c>
      <c r="AV228" s="46">
        <f>SUMIF(DRE!$A:$A,'Base CF'!$B228,DRE!AU:AU)</f>
        <v>0</v>
      </c>
      <c r="AW228" s="46">
        <f>SUMIF(DRE!$A:$A,'Base CF'!$B228,DRE!AV:AV)</f>
        <v>0</v>
      </c>
      <c r="AX228" s="46">
        <f>SUMIF(DRE!$A:$A,'Base CF'!$B228,DRE!AW:AW)</f>
        <v>0</v>
      </c>
      <c r="AY228" s="46">
        <f>SUMIF(DRE!$A:$A,'Base CF'!$B228,DRE!AX:AX)</f>
        <v>0</v>
      </c>
      <c r="AZ228" s="46">
        <f>SUMIF(DRE!$A:$A,'Base CF'!$B228,DRE!AY:AY)</f>
        <v>0</v>
      </c>
      <c r="BA228" s="46">
        <f>SUMIF(DRE!$A:$A,'Base CF'!$B228,DRE!AZ:AZ)</f>
        <v>0</v>
      </c>
      <c r="BB228" s="46">
        <f>SUMIF(DRE!$A:$A,'Base CF'!$B228,DRE!BA:BA)</f>
        <v>0</v>
      </c>
      <c r="BC228" s="46">
        <f>SUMIF(DRE!$A:$A,'Base CF'!$B228,DRE!BB:BB)</f>
        <v>0</v>
      </c>
      <c r="BD228" s="46">
        <f>SUMIF(DRE!$A:$A,'Base CF'!$B228,DRE!BC:BC)</f>
        <v>0</v>
      </c>
      <c r="BE228" s="46">
        <f>SUMIF(DRE!$A:$A,'Base CF'!$B228,DRE!BD:BD)</f>
        <v>0</v>
      </c>
      <c r="BF228" s="46">
        <f>SUMIF(DRE!$A:$A,'Base CF'!$B228,DRE!BE:BE)</f>
        <v>0</v>
      </c>
      <c r="BG228" s="46">
        <f>SUMIF(DRE!$A:$A,'Base CF'!$B228,DRE!BF:BF)</f>
        <v>0</v>
      </c>
      <c r="BH228" s="46">
        <f>SUMIF(DRE!$A:$A,'Base CF'!$B228,DRE!BG:BG)</f>
        <v>0</v>
      </c>
      <c r="BI228" s="46">
        <f>SUMIF(DRE!$A:$A,'Base CF'!$B228,DRE!BH:BH)</f>
        <v>0</v>
      </c>
      <c r="BJ228" s="46">
        <f>SUMIF(DRE!$A:$A,'Base CF'!$B228,DRE!BI:BI)</f>
        <v>0</v>
      </c>
      <c r="BK228" s="46">
        <f>SUMIF(DRE!$A:$A,'Base CF'!$B228,DRE!BJ:BJ)</f>
        <v>0</v>
      </c>
      <c r="BL228" s="46">
        <f>SUMIF(DRE!$A:$A,'Base CF'!$B228,DRE!BK:BK)</f>
        <v>0</v>
      </c>
      <c r="BM228" s="46">
        <f>SUMIF(DRE!$A:$A,'Base CF'!$B228,DRE!BL:BL)</f>
        <v>0</v>
      </c>
      <c r="BN228" s="46">
        <f>SUMIF(DRE!$A:$A,'Base CF'!$B228,DRE!BM:BM)</f>
        <v>0</v>
      </c>
      <c r="BO228" s="46">
        <f>SUMIF(DRE!$A:$A,'Base CF'!$B228,DRE!BN:BN)</f>
        <v>0</v>
      </c>
      <c r="BP228" s="46">
        <f>SUMIF(DRE!$A:$A,'Base CF'!$B228,DRE!BO:BO)</f>
        <v>0</v>
      </c>
      <c r="BQ228" s="46">
        <f>SUMIF(DRE!$A:$A,'Base CF'!$B228,DRE!BP:BP)</f>
        <v>0</v>
      </c>
      <c r="BR228" s="46">
        <f>SUMIF(DRE!$A:$A,'Base CF'!$B228,DRE!BQ:BQ)</f>
        <v>0</v>
      </c>
      <c r="BS228" s="46">
        <f>SUMIF(DRE!$A:$A,'Base CF'!$B228,DRE!BR:BR)</f>
        <v>0</v>
      </c>
      <c r="BT228" s="46">
        <f>SUMIF(DRE!$A:$A,'Base CF'!$B228,DRE!BS:BS)</f>
        <v>0</v>
      </c>
      <c r="BU228" s="46">
        <f>SUMIF(DRE!$A:$A,'Base CF'!$B228,DRE!BT:BT)</f>
        <v>0</v>
      </c>
      <c r="BV228" s="46">
        <f>SUMIF(DRE!$A:$A,'Base CF'!$B228,DRE!BU:BU)</f>
        <v>0</v>
      </c>
      <c r="BW228" s="46">
        <f>SUMIF(DRE!$A:$A,'Base CF'!$B228,DRE!BV:BV)</f>
        <v>0</v>
      </c>
      <c r="BX228" s="46">
        <f>SUMIF(DRE!$A:$A,'Base CF'!$B228,DRE!BW:BW)</f>
        <v>0</v>
      </c>
      <c r="BY228" s="46">
        <f>SUMIF(DRE!$A:$A,'Base CF'!$B228,DRE!BX:BX)</f>
        <v>0</v>
      </c>
      <c r="BZ228" s="46">
        <f>SUMIF(DRE!$A:$A,'Base CF'!$B228,DRE!BY:BY)</f>
        <v>0</v>
      </c>
      <c r="CA228" s="46">
        <f>SUMIF(DRE!$A:$A,'Base CF'!$B228,DRE!BZ:BZ)</f>
        <v>0</v>
      </c>
      <c r="CB228" s="46">
        <f>SUMIF(DRE!$A:$A,'Base CF'!$B228,DRE!CA:CA)</f>
        <v>0</v>
      </c>
      <c r="CC228" s="46">
        <f>SUMIF(DRE!$A:$A,'Base CF'!$B228,DRE!CB:CB)</f>
        <v>0</v>
      </c>
      <c r="CD228" s="46">
        <f>SUMIF(DRE!$A:$A,'Base CF'!$B228,DRE!CC:CC)</f>
        <v>0</v>
      </c>
      <c r="CE228" s="46">
        <f>SUMIF(DRE!$A:$A,'Base CF'!$B228,DRE!CD:CD)</f>
        <v>0</v>
      </c>
      <c r="CF228" s="46">
        <f>SUMIF(DRE!$A:$A,'Base CF'!$B228,DRE!CE:CE)</f>
        <v>0</v>
      </c>
      <c r="CG228" s="46">
        <f>SUMIF(DRE!$A:$A,'Base CF'!$B228,DRE!CF:CF)</f>
        <v>0</v>
      </c>
      <c r="CH228" s="46">
        <f>SUMIF(DRE!$A:$A,'Base CF'!$B228,DRE!CG:CG)</f>
        <v>0</v>
      </c>
      <c r="CI228" s="46">
        <f>SUMIF(DRE!$A:$A,'Base CF'!$B228,DRE!CH:CH)</f>
        <v>0</v>
      </c>
      <c r="CJ228" s="46">
        <f>SUMIF(DRE!$A:$A,'Base CF'!$B228,DRE!CI:CI)</f>
        <v>0</v>
      </c>
      <c r="CK228" s="46">
        <f>SUMIF(DRE!$A:$A,'Base CF'!$B228,DRE!CJ:CJ)</f>
        <v>0</v>
      </c>
      <c r="CL228" s="46">
        <f>SUMIF(DRE!$A:$A,'Base CF'!$B228,DRE!CK:CK)</f>
        <v>0</v>
      </c>
      <c r="CM228" s="46">
        <f>SUMIF(DRE!$A:$A,'Base CF'!$B228,DRE!CL:CL)</f>
        <v>0</v>
      </c>
      <c r="CN228" s="46">
        <f>SUMIF(DRE!$A:$A,'Base CF'!$B228,DRE!CM:CM)</f>
        <v>0</v>
      </c>
      <c r="CO228" s="46">
        <f>SUMIF(DRE!$A:$A,'Base CF'!$B228,DRE!CN:CN)</f>
        <v>0</v>
      </c>
      <c r="CP228" s="46">
        <f>SUMIF(DRE!$A:$A,'Base CF'!$B228,DRE!CO:CO)</f>
        <v>0</v>
      </c>
      <c r="CQ228" s="46">
        <f>SUMIF(DRE!$A:$A,'Base CF'!$B228,DRE!CP:CP)</f>
        <v>0</v>
      </c>
      <c r="CR228" s="46">
        <f>SUMIF(DRE!$A:$A,'Base CF'!$B228,DRE!CQ:CQ)</f>
        <v>0</v>
      </c>
      <c r="CS228" s="46">
        <f>SUMIF(DRE!$A:$A,'Base CF'!$B228,DRE!CR:CR)</f>
        <v>0</v>
      </c>
      <c r="CT228" s="46">
        <f>SUMIF(DRE!$A:$A,'Base CF'!$B228,DRE!CS:CS)</f>
        <v>0</v>
      </c>
      <c r="CU228" s="46">
        <f>SUMIF(DRE!$A:$A,'Base CF'!$B228,DRE!CT:CT)</f>
        <v>0</v>
      </c>
      <c r="CV228" s="46">
        <f>SUMIF(DRE!$A:$A,'Base CF'!$B228,DRE!CU:CU)</f>
        <v>0</v>
      </c>
      <c r="CW228" s="46">
        <f>SUMIF(DRE!$A:$A,'Base CF'!$B228,DRE!CV:CV)</f>
        <v>0</v>
      </c>
      <c r="CX228" s="46">
        <f>SUMIF(DRE!$A:$A,'Base CF'!$B228,DRE!CW:CW)</f>
        <v>0</v>
      </c>
      <c r="CY228" s="46">
        <f>SUMIF(DRE!$A:$A,'Base CF'!$B228,DRE!CX:CX)</f>
        <v>0</v>
      </c>
      <c r="CZ228" s="46">
        <f>SUMIF(DRE!$A:$A,'Base CF'!$B228,DRE!CY:CY)</f>
        <v>0</v>
      </c>
      <c r="DA228" s="46">
        <f>SUMIF(DRE!$A:$A,'Base CF'!$B228,DRE!CZ:CZ)</f>
        <v>0</v>
      </c>
      <c r="DB228" s="46">
        <f>SUMIF(DRE!$A:$A,'Base CF'!$B228,DRE!DA:DA)</f>
        <v>0</v>
      </c>
      <c r="DC228" s="46">
        <f>SUMIF(DRE!$A:$A,'Base CF'!$B228,DRE!DB:DB)</f>
        <v>0</v>
      </c>
      <c r="DD228" s="46">
        <f>SUMIF(DRE!$A:$A,'Base CF'!$B228,DRE!DC:DC)</f>
        <v>0</v>
      </c>
      <c r="DE228" s="46">
        <f>SUMIF(DRE!$A:$A,'Base CF'!$B228,DRE!DD:DD)</f>
        <v>0</v>
      </c>
      <c r="DF228" s="46">
        <f>SUMIF(DRE!$A:$A,'Base CF'!$B228,DRE!DE:DE)</f>
        <v>0</v>
      </c>
    </row>
    <row r="229" spans="2:110" outlineLevel="1">
      <c r="B229" s="37" t="s">
        <v>325</v>
      </c>
      <c r="C229" s="46">
        <f>SUMIF(DRE!$A:$A,'Base CF'!$B229,DRE!B:B)</f>
        <v>0</v>
      </c>
      <c r="D229" s="46">
        <f>SUMIF(DRE!$A:$A,'Base CF'!$B229,DRE!C:C)</f>
        <v>0</v>
      </c>
      <c r="E229" s="46">
        <f>SUMIF(DRE!$A:$A,'Base CF'!$B229,DRE!D:D)</f>
        <v>0</v>
      </c>
      <c r="F229" s="46">
        <f>SUMIF(DRE!$A:$A,'Base CF'!$B229,DRE!E:E)</f>
        <v>0</v>
      </c>
      <c r="G229" s="46">
        <f>SUMIF(DRE!$A:$A,'Base CF'!$B229,DRE!F:F)</f>
        <v>0</v>
      </c>
      <c r="H229" s="46">
        <f>SUMIF(DRE!$A:$A,'Base CF'!$B229,DRE!G:G)</f>
        <v>0</v>
      </c>
      <c r="I229" s="46">
        <f>SUMIF(DRE!$A:$A,'Base CF'!$B229,DRE!H:H)</f>
        <v>0</v>
      </c>
      <c r="J229" s="46">
        <f>SUMIF(DRE!$A:$A,'Base CF'!$B229,DRE!I:I)</f>
        <v>0</v>
      </c>
      <c r="K229" s="46">
        <f>SUMIF(DRE!$A:$A,'Base CF'!$B229,DRE!J:J)</f>
        <v>0</v>
      </c>
      <c r="L229" s="46">
        <f>SUMIF(DRE!$A:$A,'Base CF'!$B229,DRE!K:K)</f>
        <v>0</v>
      </c>
      <c r="M229" s="46">
        <f>SUMIF(DRE!$A:$A,'Base CF'!$B229,DRE!L:L)</f>
        <v>0</v>
      </c>
      <c r="N229" s="46">
        <f>SUMIF(DRE!$A:$A,'Base CF'!$B229,DRE!M:M)</f>
        <v>0</v>
      </c>
      <c r="O229" s="46">
        <f>SUMIF(DRE!$A:$A,'Base CF'!$B229,DRE!N:N)</f>
        <v>0</v>
      </c>
      <c r="P229" s="46">
        <f>SUMIF(DRE!$A:$A,'Base CF'!$B229,DRE!O:O)</f>
        <v>0</v>
      </c>
      <c r="Q229" s="46">
        <f>SUMIF(DRE!$A:$A,'Base CF'!$B229,DRE!P:P)</f>
        <v>0</v>
      </c>
      <c r="R229" s="46">
        <f>SUMIF(DRE!$A:$A,'Base CF'!$B229,DRE!Q:Q)</f>
        <v>0</v>
      </c>
      <c r="S229" s="46">
        <f>SUMIF(DRE!$A:$A,'Base CF'!$B229,DRE!R:R)</f>
        <v>0</v>
      </c>
      <c r="T229" s="46">
        <f>SUMIF(DRE!$A:$A,'Base CF'!$B229,DRE!S:S)</f>
        <v>0</v>
      </c>
      <c r="U229" s="46">
        <f>SUMIF(DRE!$A:$A,'Base CF'!$B229,DRE!T:T)</f>
        <v>0</v>
      </c>
      <c r="V229" s="46">
        <f>SUMIF(DRE!$A:$A,'Base CF'!$B229,DRE!U:U)</f>
        <v>0</v>
      </c>
      <c r="W229" s="46">
        <f>SUMIF(DRE!$A:$A,'Base CF'!$B229,DRE!V:V)</f>
        <v>0</v>
      </c>
      <c r="X229" s="46">
        <f>SUMIF(DRE!$A:$A,'Base CF'!$B229,DRE!W:W)</f>
        <v>0</v>
      </c>
      <c r="Y229" s="46">
        <f>SUMIF(DRE!$A:$A,'Base CF'!$B229,DRE!X:X)</f>
        <v>0</v>
      </c>
      <c r="Z229" s="46">
        <f>SUMIF(DRE!$A:$A,'Base CF'!$B229,DRE!Y:Y)</f>
        <v>0</v>
      </c>
      <c r="AA229" s="46">
        <f>SUMIF(DRE!$A:$A,'Base CF'!$B229,DRE!Z:Z)</f>
        <v>0</v>
      </c>
      <c r="AB229" s="46">
        <f>SUMIF(DRE!$A:$A,'Base CF'!$B229,DRE!AA:AA)</f>
        <v>0</v>
      </c>
      <c r="AC229" s="46">
        <f>SUMIF(DRE!$A:$A,'Base CF'!$B229,DRE!AB:AB)</f>
        <v>0</v>
      </c>
      <c r="AD229" s="46">
        <f>SUMIF(DRE!$A:$A,'Base CF'!$B229,DRE!AC:AC)</f>
        <v>0</v>
      </c>
      <c r="AE229" s="46">
        <f>SUMIF(DRE!$A:$A,'Base CF'!$B229,DRE!AD:AD)</f>
        <v>0</v>
      </c>
      <c r="AF229" s="46">
        <f>SUMIF(DRE!$A:$A,'Base CF'!$B229,DRE!AE:AE)</f>
        <v>0</v>
      </c>
      <c r="AG229" s="46">
        <f>SUMIF(DRE!$A:$A,'Base CF'!$B229,DRE!AF:AF)</f>
        <v>0</v>
      </c>
      <c r="AH229" s="46">
        <f>SUMIF(DRE!$A:$A,'Base CF'!$B229,DRE!AG:AG)</f>
        <v>0</v>
      </c>
      <c r="AI229" s="46">
        <f>SUMIF(DRE!$A:$A,'Base CF'!$B229,DRE!AH:AH)</f>
        <v>0</v>
      </c>
      <c r="AJ229" s="46">
        <f>SUMIF(DRE!$A:$A,'Base CF'!$B229,DRE!AI:AI)</f>
        <v>0</v>
      </c>
      <c r="AK229" s="46">
        <f>SUMIF(DRE!$A:$A,'Base CF'!$B229,DRE!AJ:AJ)</f>
        <v>0</v>
      </c>
      <c r="AL229" s="46">
        <f>SUMIF(DRE!$A:$A,'Base CF'!$B229,DRE!AK:AK)</f>
        <v>0</v>
      </c>
      <c r="AM229" s="46">
        <f>SUMIF(DRE!$A:$A,'Base CF'!$B229,DRE!AL:AL)</f>
        <v>0</v>
      </c>
      <c r="AN229" s="46">
        <f>SUMIF(DRE!$A:$A,'Base CF'!$B229,DRE!AM:AM)</f>
        <v>0</v>
      </c>
      <c r="AO229" s="46">
        <f>SUMIF(DRE!$A:$A,'Base CF'!$B229,DRE!AN:AN)</f>
        <v>0</v>
      </c>
      <c r="AP229" s="46">
        <f>SUMIF(DRE!$A:$A,'Base CF'!$B229,DRE!AO:AO)</f>
        <v>0</v>
      </c>
      <c r="AQ229" s="46">
        <f>SUMIF(DRE!$A:$A,'Base CF'!$B229,DRE!AP:AP)</f>
        <v>0</v>
      </c>
      <c r="AR229" s="46">
        <f>SUMIF(DRE!$A:$A,'Base CF'!$B229,DRE!AQ:AQ)</f>
        <v>0</v>
      </c>
      <c r="AS229" s="46">
        <f>SUMIF(DRE!$A:$A,'Base CF'!$B229,DRE!AR:AR)</f>
        <v>0</v>
      </c>
      <c r="AT229" s="46">
        <f>SUMIF(DRE!$A:$A,'Base CF'!$B229,DRE!AS:AS)</f>
        <v>0</v>
      </c>
      <c r="AU229" s="46">
        <f>SUMIF(DRE!$A:$A,'Base CF'!$B229,DRE!AT:AT)</f>
        <v>0</v>
      </c>
      <c r="AV229" s="46">
        <f>SUMIF(DRE!$A:$A,'Base CF'!$B229,DRE!AU:AU)</f>
        <v>0</v>
      </c>
      <c r="AW229" s="46">
        <f>SUMIF(DRE!$A:$A,'Base CF'!$B229,DRE!AV:AV)</f>
        <v>0</v>
      </c>
      <c r="AX229" s="46">
        <f>SUMIF(DRE!$A:$A,'Base CF'!$B229,DRE!AW:AW)</f>
        <v>0</v>
      </c>
      <c r="AY229" s="46">
        <f>SUMIF(DRE!$A:$A,'Base CF'!$B229,DRE!AX:AX)</f>
        <v>0</v>
      </c>
      <c r="AZ229" s="46">
        <f>SUMIF(DRE!$A:$A,'Base CF'!$B229,DRE!AY:AY)</f>
        <v>0</v>
      </c>
      <c r="BA229" s="46">
        <f>SUMIF(DRE!$A:$A,'Base CF'!$B229,DRE!AZ:AZ)</f>
        <v>0</v>
      </c>
      <c r="BB229" s="46">
        <f>SUMIF(DRE!$A:$A,'Base CF'!$B229,DRE!BA:BA)</f>
        <v>0</v>
      </c>
      <c r="BC229" s="46">
        <f>SUMIF(DRE!$A:$A,'Base CF'!$B229,DRE!BB:BB)</f>
        <v>0</v>
      </c>
      <c r="BD229" s="46">
        <f>SUMIF(DRE!$A:$A,'Base CF'!$B229,DRE!BC:BC)</f>
        <v>0</v>
      </c>
      <c r="BE229" s="46">
        <f>SUMIF(DRE!$A:$A,'Base CF'!$B229,DRE!BD:BD)</f>
        <v>0</v>
      </c>
      <c r="BF229" s="46">
        <f>SUMIF(DRE!$A:$A,'Base CF'!$B229,DRE!BE:BE)</f>
        <v>0</v>
      </c>
      <c r="BG229" s="46">
        <f>SUMIF(DRE!$A:$A,'Base CF'!$B229,DRE!BF:BF)</f>
        <v>0</v>
      </c>
      <c r="BH229" s="46">
        <f>SUMIF(DRE!$A:$A,'Base CF'!$B229,DRE!BG:BG)</f>
        <v>0</v>
      </c>
      <c r="BI229" s="46">
        <f>SUMIF(DRE!$A:$A,'Base CF'!$B229,DRE!BH:BH)</f>
        <v>0</v>
      </c>
      <c r="BJ229" s="46">
        <f>SUMIF(DRE!$A:$A,'Base CF'!$B229,DRE!BI:BI)</f>
        <v>0</v>
      </c>
      <c r="BK229" s="46">
        <f>SUMIF(DRE!$A:$A,'Base CF'!$B229,DRE!BJ:BJ)</f>
        <v>0</v>
      </c>
      <c r="BL229" s="46">
        <f>SUMIF(DRE!$A:$A,'Base CF'!$B229,DRE!BK:BK)</f>
        <v>0</v>
      </c>
      <c r="BM229" s="46">
        <f>SUMIF(DRE!$A:$A,'Base CF'!$B229,DRE!BL:BL)</f>
        <v>0</v>
      </c>
      <c r="BN229" s="46">
        <f>SUMIF(DRE!$A:$A,'Base CF'!$B229,DRE!BM:BM)</f>
        <v>0</v>
      </c>
      <c r="BO229" s="46">
        <f>SUMIF(DRE!$A:$A,'Base CF'!$B229,DRE!BN:BN)</f>
        <v>0</v>
      </c>
      <c r="BP229" s="46">
        <f>SUMIF(DRE!$A:$A,'Base CF'!$B229,DRE!BO:BO)</f>
        <v>0</v>
      </c>
      <c r="BQ229" s="46">
        <f>SUMIF(DRE!$A:$A,'Base CF'!$B229,DRE!BP:BP)</f>
        <v>0</v>
      </c>
      <c r="BR229" s="46">
        <f>SUMIF(DRE!$A:$A,'Base CF'!$B229,DRE!BQ:BQ)</f>
        <v>0</v>
      </c>
      <c r="BS229" s="46">
        <f>SUMIF(DRE!$A:$A,'Base CF'!$B229,DRE!BR:BR)</f>
        <v>0</v>
      </c>
      <c r="BT229" s="46">
        <f>SUMIF(DRE!$A:$A,'Base CF'!$B229,DRE!BS:BS)</f>
        <v>0</v>
      </c>
      <c r="BU229" s="46">
        <f>SUMIF(DRE!$A:$A,'Base CF'!$B229,DRE!BT:BT)</f>
        <v>0</v>
      </c>
      <c r="BV229" s="46">
        <f>SUMIF(DRE!$A:$A,'Base CF'!$B229,DRE!BU:BU)</f>
        <v>0</v>
      </c>
      <c r="BW229" s="46">
        <f>SUMIF(DRE!$A:$A,'Base CF'!$B229,DRE!BV:BV)</f>
        <v>0</v>
      </c>
      <c r="BX229" s="46">
        <f>SUMIF(DRE!$A:$A,'Base CF'!$B229,DRE!BW:BW)</f>
        <v>0</v>
      </c>
      <c r="BY229" s="46">
        <f>SUMIF(DRE!$A:$A,'Base CF'!$B229,DRE!BX:BX)</f>
        <v>0</v>
      </c>
      <c r="BZ229" s="46">
        <f>SUMIF(DRE!$A:$A,'Base CF'!$B229,DRE!BY:BY)</f>
        <v>0</v>
      </c>
      <c r="CA229" s="46">
        <f>SUMIF(DRE!$A:$A,'Base CF'!$B229,DRE!BZ:BZ)</f>
        <v>0</v>
      </c>
      <c r="CB229" s="46">
        <f>SUMIF(DRE!$A:$A,'Base CF'!$B229,DRE!CA:CA)</f>
        <v>0</v>
      </c>
      <c r="CC229" s="46">
        <f>SUMIF(DRE!$A:$A,'Base CF'!$B229,DRE!CB:CB)</f>
        <v>0</v>
      </c>
      <c r="CD229" s="46">
        <f>SUMIF(DRE!$A:$A,'Base CF'!$B229,DRE!CC:CC)</f>
        <v>0</v>
      </c>
      <c r="CE229" s="46">
        <f>SUMIF(DRE!$A:$A,'Base CF'!$B229,DRE!CD:CD)</f>
        <v>0</v>
      </c>
      <c r="CF229" s="46">
        <f>SUMIF(DRE!$A:$A,'Base CF'!$B229,DRE!CE:CE)</f>
        <v>0</v>
      </c>
      <c r="CG229" s="46">
        <f>SUMIF(DRE!$A:$A,'Base CF'!$B229,DRE!CF:CF)</f>
        <v>0</v>
      </c>
      <c r="CH229" s="46">
        <f>SUMIF(DRE!$A:$A,'Base CF'!$B229,DRE!CG:CG)</f>
        <v>0</v>
      </c>
      <c r="CI229" s="46">
        <f>SUMIF(DRE!$A:$A,'Base CF'!$B229,DRE!CH:CH)</f>
        <v>0</v>
      </c>
      <c r="CJ229" s="46">
        <f>SUMIF(DRE!$A:$A,'Base CF'!$B229,DRE!CI:CI)</f>
        <v>0</v>
      </c>
      <c r="CK229" s="46">
        <f>SUMIF(DRE!$A:$A,'Base CF'!$B229,DRE!CJ:CJ)</f>
        <v>0</v>
      </c>
      <c r="CL229" s="46">
        <f>SUMIF(DRE!$A:$A,'Base CF'!$B229,DRE!CK:CK)</f>
        <v>0</v>
      </c>
      <c r="CM229" s="46">
        <f>SUMIF(DRE!$A:$A,'Base CF'!$B229,DRE!CL:CL)</f>
        <v>0</v>
      </c>
      <c r="CN229" s="46">
        <f>SUMIF(DRE!$A:$A,'Base CF'!$B229,DRE!CM:CM)</f>
        <v>0</v>
      </c>
      <c r="CO229" s="46">
        <f>SUMIF(DRE!$A:$A,'Base CF'!$B229,DRE!CN:CN)</f>
        <v>0</v>
      </c>
      <c r="CP229" s="46">
        <f>SUMIF(DRE!$A:$A,'Base CF'!$B229,DRE!CO:CO)</f>
        <v>0</v>
      </c>
      <c r="CQ229" s="46">
        <f>SUMIF(DRE!$A:$A,'Base CF'!$B229,DRE!CP:CP)</f>
        <v>0</v>
      </c>
      <c r="CR229" s="46">
        <f>SUMIF(DRE!$A:$A,'Base CF'!$B229,DRE!CQ:CQ)</f>
        <v>0</v>
      </c>
      <c r="CS229" s="46">
        <f>SUMIF(DRE!$A:$A,'Base CF'!$B229,DRE!CR:CR)</f>
        <v>0</v>
      </c>
      <c r="CT229" s="46">
        <f>SUMIF(DRE!$A:$A,'Base CF'!$B229,DRE!CS:CS)</f>
        <v>0</v>
      </c>
      <c r="CU229" s="46">
        <f>SUMIF(DRE!$A:$A,'Base CF'!$B229,DRE!CT:CT)</f>
        <v>0</v>
      </c>
      <c r="CV229" s="46">
        <f>SUMIF(DRE!$A:$A,'Base CF'!$B229,DRE!CU:CU)</f>
        <v>0</v>
      </c>
      <c r="CW229" s="46">
        <f>SUMIF(DRE!$A:$A,'Base CF'!$B229,DRE!CV:CV)</f>
        <v>0</v>
      </c>
      <c r="CX229" s="46">
        <f>SUMIF(DRE!$A:$A,'Base CF'!$B229,DRE!CW:CW)</f>
        <v>0</v>
      </c>
      <c r="CY229" s="46">
        <f>SUMIF(DRE!$A:$A,'Base CF'!$B229,DRE!CX:CX)</f>
        <v>0</v>
      </c>
      <c r="CZ229" s="46">
        <f>SUMIF(DRE!$A:$A,'Base CF'!$B229,DRE!CY:CY)</f>
        <v>0</v>
      </c>
      <c r="DA229" s="46">
        <f>SUMIF(DRE!$A:$A,'Base CF'!$B229,DRE!CZ:CZ)</f>
        <v>0</v>
      </c>
      <c r="DB229" s="46">
        <f>SUMIF(DRE!$A:$A,'Base CF'!$B229,DRE!DA:DA)</f>
        <v>0</v>
      </c>
      <c r="DC229" s="46">
        <f>SUMIF(DRE!$A:$A,'Base CF'!$B229,DRE!DB:DB)</f>
        <v>0</v>
      </c>
      <c r="DD229" s="46">
        <f>SUMIF(DRE!$A:$A,'Base CF'!$B229,DRE!DC:DC)</f>
        <v>0</v>
      </c>
      <c r="DE229" s="46">
        <f>SUMIF(DRE!$A:$A,'Base CF'!$B229,DRE!DD:DD)</f>
        <v>0</v>
      </c>
      <c r="DF229" s="46">
        <f>SUMIF(DRE!$A:$A,'Base CF'!$B229,DRE!DE:DE)</f>
        <v>0</v>
      </c>
    </row>
    <row r="230" spans="2:110" outlineLevel="1">
      <c r="B230" s="37" t="s">
        <v>326</v>
      </c>
      <c r="C230" s="46">
        <f>SUMIF(DRE!$A:$A,'Base CF'!$B230,DRE!B:B)</f>
        <v>0</v>
      </c>
      <c r="D230" s="46">
        <f>SUMIF(DRE!$A:$A,'Base CF'!$B230,DRE!C:C)</f>
        <v>0</v>
      </c>
      <c r="E230" s="46">
        <f>SUMIF(DRE!$A:$A,'Base CF'!$B230,DRE!D:D)</f>
        <v>0</v>
      </c>
      <c r="F230" s="46">
        <f>SUMIF(DRE!$A:$A,'Base CF'!$B230,DRE!E:E)</f>
        <v>0</v>
      </c>
      <c r="G230" s="46">
        <f>SUMIF(DRE!$A:$A,'Base CF'!$B230,DRE!F:F)</f>
        <v>0</v>
      </c>
      <c r="H230" s="46">
        <f>SUMIF(DRE!$A:$A,'Base CF'!$B230,DRE!G:G)</f>
        <v>0</v>
      </c>
      <c r="I230" s="46">
        <f>SUMIF(DRE!$A:$A,'Base CF'!$B230,DRE!H:H)</f>
        <v>0</v>
      </c>
      <c r="J230" s="46">
        <f>SUMIF(DRE!$A:$A,'Base CF'!$B230,DRE!I:I)</f>
        <v>0</v>
      </c>
      <c r="K230" s="46">
        <f>SUMIF(DRE!$A:$A,'Base CF'!$B230,DRE!J:J)</f>
        <v>0</v>
      </c>
      <c r="L230" s="46">
        <f>SUMIF(DRE!$A:$A,'Base CF'!$B230,DRE!K:K)</f>
        <v>0</v>
      </c>
      <c r="M230" s="46">
        <f>SUMIF(DRE!$A:$A,'Base CF'!$B230,DRE!L:L)</f>
        <v>0</v>
      </c>
      <c r="N230" s="46">
        <f>SUMIF(DRE!$A:$A,'Base CF'!$B230,DRE!M:M)</f>
        <v>0</v>
      </c>
      <c r="O230" s="46">
        <f>SUMIF(DRE!$A:$A,'Base CF'!$B230,DRE!N:N)</f>
        <v>0</v>
      </c>
      <c r="P230" s="46">
        <f>SUMIF(DRE!$A:$A,'Base CF'!$B230,DRE!O:O)</f>
        <v>0</v>
      </c>
      <c r="Q230" s="46">
        <f>SUMIF(DRE!$A:$A,'Base CF'!$B230,DRE!P:P)</f>
        <v>0</v>
      </c>
      <c r="R230" s="46">
        <f>SUMIF(DRE!$A:$A,'Base CF'!$B230,DRE!Q:Q)</f>
        <v>0</v>
      </c>
      <c r="S230" s="46">
        <f>SUMIF(DRE!$A:$A,'Base CF'!$B230,DRE!R:R)</f>
        <v>0</v>
      </c>
      <c r="T230" s="46">
        <f>SUMIF(DRE!$A:$A,'Base CF'!$B230,DRE!S:S)</f>
        <v>0</v>
      </c>
      <c r="U230" s="46">
        <f>SUMIF(DRE!$A:$A,'Base CF'!$B230,DRE!T:T)</f>
        <v>0</v>
      </c>
      <c r="V230" s="46">
        <f>SUMIF(DRE!$A:$A,'Base CF'!$B230,DRE!U:U)</f>
        <v>0</v>
      </c>
      <c r="W230" s="46">
        <f>SUMIF(DRE!$A:$A,'Base CF'!$B230,DRE!V:V)</f>
        <v>0</v>
      </c>
      <c r="X230" s="46">
        <f>SUMIF(DRE!$A:$A,'Base CF'!$B230,DRE!W:W)</f>
        <v>0</v>
      </c>
      <c r="Y230" s="46">
        <f>SUMIF(DRE!$A:$A,'Base CF'!$B230,DRE!X:X)</f>
        <v>0</v>
      </c>
      <c r="Z230" s="46">
        <f>SUMIF(DRE!$A:$A,'Base CF'!$B230,DRE!Y:Y)</f>
        <v>0</v>
      </c>
      <c r="AA230" s="46">
        <f>SUMIF(DRE!$A:$A,'Base CF'!$B230,DRE!Z:Z)</f>
        <v>0</v>
      </c>
      <c r="AB230" s="46">
        <f>SUMIF(DRE!$A:$A,'Base CF'!$B230,DRE!AA:AA)</f>
        <v>0</v>
      </c>
      <c r="AC230" s="46">
        <f>SUMIF(DRE!$A:$A,'Base CF'!$B230,DRE!AB:AB)</f>
        <v>0</v>
      </c>
      <c r="AD230" s="46">
        <f>SUMIF(DRE!$A:$A,'Base CF'!$B230,DRE!AC:AC)</f>
        <v>0</v>
      </c>
      <c r="AE230" s="46">
        <f>SUMIF(DRE!$A:$A,'Base CF'!$B230,DRE!AD:AD)</f>
        <v>0</v>
      </c>
      <c r="AF230" s="46">
        <f>SUMIF(DRE!$A:$A,'Base CF'!$B230,DRE!AE:AE)</f>
        <v>0</v>
      </c>
      <c r="AG230" s="46">
        <f>SUMIF(DRE!$A:$A,'Base CF'!$B230,DRE!AF:AF)</f>
        <v>0</v>
      </c>
      <c r="AH230" s="46">
        <f>SUMIF(DRE!$A:$A,'Base CF'!$B230,DRE!AG:AG)</f>
        <v>0</v>
      </c>
      <c r="AI230" s="46">
        <f>SUMIF(DRE!$A:$A,'Base CF'!$B230,DRE!AH:AH)</f>
        <v>0</v>
      </c>
      <c r="AJ230" s="46">
        <f>SUMIF(DRE!$A:$A,'Base CF'!$B230,DRE!AI:AI)</f>
        <v>0</v>
      </c>
      <c r="AK230" s="46">
        <f>SUMIF(DRE!$A:$A,'Base CF'!$B230,DRE!AJ:AJ)</f>
        <v>0</v>
      </c>
      <c r="AL230" s="46">
        <f>SUMIF(DRE!$A:$A,'Base CF'!$B230,DRE!AK:AK)</f>
        <v>0</v>
      </c>
      <c r="AM230" s="46">
        <f>SUMIF(DRE!$A:$A,'Base CF'!$B230,DRE!AL:AL)</f>
        <v>0</v>
      </c>
      <c r="AN230" s="46">
        <f>SUMIF(DRE!$A:$A,'Base CF'!$B230,DRE!AM:AM)</f>
        <v>0</v>
      </c>
      <c r="AO230" s="46">
        <f>SUMIF(DRE!$A:$A,'Base CF'!$B230,DRE!AN:AN)</f>
        <v>0</v>
      </c>
      <c r="AP230" s="46">
        <f>SUMIF(DRE!$A:$A,'Base CF'!$B230,DRE!AO:AO)</f>
        <v>0</v>
      </c>
      <c r="AQ230" s="46">
        <f>SUMIF(DRE!$A:$A,'Base CF'!$B230,DRE!AP:AP)</f>
        <v>0</v>
      </c>
      <c r="AR230" s="46">
        <f>SUMIF(DRE!$A:$A,'Base CF'!$B230,DRE!AQ:AQ)</f>
        <v>0</v>
      </c>
      <c r="AS230" s="46">
        <f>SUMIF(DRE!$A:$A,'Base CF'!$B230,DRE!AR:AR)</f>
        <v>0</v>
      </c>
      <c r="AT230" s="46">
        <f>SUMIF(DRE!$A:$A,'Base CF'!$B230,DRE!AS:AS)</f>
        <v>0</v>
      </c>
      <c r="AU230" s="46">
        <f>SUMIF(DRE!$A:$A,'Base CF'!$B230,DRE!AT:AT)</f>
        <v>0</v>
      </c>
      <c r="AV230" s="46">
        <f>SUMIF(DRE!$A:$A,'Base CF'!$B230,DRE!AU:AU)</f>
        <v>0</v>
      </c>
      <c r="AW230" s="46">
        <f>SUMIF(DRE!$A:$A,'Base CF'!$B230,DRE!AV:AV)</f>
        <v>0</v>
      </c>
      <c r="AX230" s="46">
        <f>SUMIF(DRE!$A:$A,'Base CF'!$B230,DRE!AW:AW)</f>
        <v>0</v>
      </c>
      <c r="AY230" s="46">
        <f>SUMIF(DRE!$A:$A,'Base CF'!$B230,DRE!AX:AX)</f>
        <v>0</v>
      </c>
      <c r="AZ230" s="46">
        <f>SUMIF(DRE!$A:$A,'Base CF'!$B230,DRE!AY:AY)</f>
        <v>0</v>
      </c>
      <c r="BA230" s="46">
        <f>SUMIF(DRE!$A:$A,'Base CF'!$B230,DRE!AZ:AZ)</f>
        <v>0</v>
      </c>
      <c r="BB230" s="46">
        <f>SUMIF(DRE!$A:$A,'Base CF'!$B230,DRE!BA:BA)</f>
        <v>0</v>
      </c>
      <c r="BC230" s="46">
        <f>SUMIF(DRE!$A:$A,'Base CF'!$B230,DRE!BB:BB)</f>
        <v>0</v>
      </c>
      <c r="BD230" s="46">
        <f>SUMIF(DRE!$A:$A,'Base CF'!$B230,DRE!BC:BC)</f>
        <v>0</v>
      </c>
      <c r="BE230" s="46">
        <f>SUMIF(DRE!$A:$A,'Base CF'!$B230,DRE!BD:BD)</f>
        <v>0</v>
      </c>
      <c r="BF230" s="46">
        <f>SUMIF(DRE!$A:$A,'Base CF'!$B230,DRE!BE:BE)</f>
        <v>0</v>
      </c>
      <c r="BG230" s="46">
        <f>SUMIF(DRE!$A:$A,'Base CF'!$B230,DRE!BF:BF)</f>
        <v>0</v>
      </c>
      <c r="BH230" s="46">
        <f>SUMIF(DRE!$A:$A,'Base CF'!$B230,DRE!BG:BG)</f>
        <v>0</v>
      </c>
      <c r="BI230" s="46">
        <f>SUMIF(DRE!$A:$A,'Base CF'!$B230,DRE!BH:BH)</f>
        <v>0</v>
      </c>
      <c r="BJ230" s="46">
        <f>SUMIF(DRE!$A:$A,'Base CF'!$B230,DRE!BI:BI)</f>
        <v>0</v>
      </c>
      <c r="BK230" s="46">
        <f>SUMIF(DRE!$A:$A,'Base CF'!$B230,DRE!BJ:BJ)</f>
        <v>0</v>
      </c>
      <c r="BL230" s="46">
        <f>SUMIF(DRE!$A:$A,'Base CF'!$B230,DRE!BK:BK)</f>
        <v>0</v>
      </c>
      <c r="BM230" s="46">
        <f>SUMIF(DRE!$A:$A,'Base CF'!$B230,DRE!BL:BL)</f>
        <v>0</v>
      </c>
      <c r="BN230" s="46">
        <f>SUMIF(DRE!$A:$A,'Base CF'!$B230,DRE!BM:BM)</f>
        <v>0</v>
      </c>
      <c r="BO230" s="46">
        <f>SUMIF(DRE!$A:$A,'Base CF'!$B230,DRE!BN:BN)</f>
        <v>0</v>
      </c>
      <c r="BP230" s="46">
        <f>SUMIF(DRE!$A:$A,'Base CF'!$B230,DRE!BO:BO)</f>
        <v>0</v>
      </c>
      <c r="BQ230" s="46">
        <f>SUMIF(DRE!$A:$A,'Base CF'!$B230,DRE!BP:BP)</f>
        <v>0</v>
      </c>
      <c r="BR230" s="46">
        <f>SUMIF(DRE!$A:$A,'Base CF'!$B230,DRE!BQ:BQ)</f>
        <v>0</v>
      </c>
      <c r="BS230" s="46">
        <f>SUMIF(DRE!$A:$A,'Base CF'!$B230,DRE!BR:BR)</f>
        <v>0</v>
      </c>
      <c r="BT230" s="46">
        <f>SUMIF(DRE!$A:$A,'Base CF'!$B230,DRE!BS:BS)</f>
        <v>0</v>
      </c>
      <c r="BU230" s="46">
        <f>SUMIF(DRE!$A:$A,'Base CF'!$B230,DRE!BT:BT)</f>
        <v>0</v>
      </c>
      <c r="BV230" s="46">
        <f>SUMIF(DRE!$A:$A,'Base CF'!$B230,DRE!BU:BU)</f>
        <v>0</v>
      </c>
      <c r="BW230" s="46">
        <f>SUMIF(DRE!$A:$A,'Base CF'!$B230,DRE!BV:BV)</f>
        <v>0</v>
      </c>
      <c r="BX230" s="46">
        <f>SUMIF(DRE!$A:$A,'Base CF'!$B230,DRE!BW:BW)</f>
        <v>0</v>
      </c>
      <c r="BY230" s="46">
        <f>SUMIF(DRE!$A:$A,'Base CF'!$B230,DRE!BX:BX)</f>
        <v>0</v>
      </c>
      <c r="BZ230" s="46">
        <f>SUMIF(DRE!$A:$A,'Base CF'!$B230,DRE!BY:BY)</f>
        <v>0</v>
      </c>
      <c r="CA230" s="46">
        <f>SUMIF(DRE!$A:$A,'Base CF'!$B230,DRE!BZ:BZ)</f>
        <v>0</v>
      </c>
      <c r="CB230" s="46">
        <f>SUMIF(DRE!$A:$A,'Base CF'!$B230,DRE!CA:CA)</f>
        <v>0</v>
      </c>
      <c r="CC230" s="46">
        <f>SUMIF(DRE!$A:$A,'Base CF'!$B230,DRE!CB:CB)</f>
        <v>0</v>
      </c>
      <c r="CD230" s="46">
        <f>SUMIF(DRE!$A:$A,'Base CF'!$B230,DRE!CC:CC)</f>
        <v>0</v>
      </c>
      <c r="CE230" s="46">
        <f>SUMIF(DRE!$A:$A,'Base CF'!$B230,DRE!CD:CD)</f>
        <v>0</v>
      </c>
      <c r="CF230" s="46">
        <f>SUMIF(DRE!$A:$A,'Base CF'!$B230,DRE!CE:CE)</f>
        <v>0</v>
      </c>
      <c r="CG230" s="46">
        <f>SUMIF(DRE!$A:$A,'Base CF'!$B230,DRE!CF:CF)</f>
        <v>0</v>
      </c>
      <c r="CH230" s="46">
        <f>SUMIF(DRE!$A:$A,'Base CF'!$B230,DRE!CG:CG)</f>
        <v>0</v>
      </c>
      <c r="CI230" s="46">
        <f>SUMIF(DRE!$A:$A,'Base CF'!$B230,DRE!CH:CH)</f>
        <v>0</v>
      </c>
      <c r="CJ230" s="46">
        <f>SUMIF(DRE!$A:$A,'Base CF'!$B230,DRE!CI:CI)</f>
        <v>0</v>
      </c>
      <c r="CK230" s="46">
        <f>SUMIF(DRE!$A:$A,'Base CF'!$B230,DRE!CJ:CJ)</f>
        <v>0</v>
      </c>
      <c r="CL230" s="46">
        <f>SUMIF(DRE!$A:$A,'Base CF'!$B230,DRE!CK:CK)</f>
        <v>0</v>
      </c>
      <c r="CM230" s="46">
        <f>SUMIF(DRE!$A:$A,'Base CF'!$B230,DRE!CL:CL)</f>
        <v>0</v>
      </c>
      <c r="CN230" s="46">
        <f>SUMIF(DRE!$A:$A,'Base CF'!$B230,DRE!CM:CM)</f>
        <v>0</v>
      </c>
      <c r="CO230" s="46">
        <f>SUMIF(DRE!$A:$A,'Base CF'!$B230,DRE!CN:CN)</f>
        <v>0</v>
      </c>
      <c r="CP230" s="46">
        <f>SUMIF(DRE!$A:$A,'Base CF'!$B230,DRE!CO:CO)</f>
        <v>0</v>
      </c>
      <c r="CQ230" s="46">
        <f>SUMIF(DRE!$A:$A,'Base CF'!$B230,DRE!CP:CP)</f>
        <v>0</v>
      </c>
      <c r="CR230" s="46">
        <f>SUMIF(DRE!$A:$A,'Base CF'!$B230,DRE!CQ:CQ)</f>
        <v>0</v>
      </c>
      <c r="CS230" s="46">
        <f>SUMIF(DRE!$A:$A,'Base CF'!$B230,DRE!CR:CR)</f>
        <v>0</v>
      </c>
      <c r="CT230" s="46">
        <f>SUMIF(DRE!$A:$A,'Base CF'!$B230,DRE!CS:CS)</f>
        <v>0</v>
      </c>
      <c r="CU230" s="46">
        <f>SUMIF(DRE!$A:$A,'Base CF'!$B230,DRE!CT:CT)</f>
        <v>0</v>
      </c>
      <c r="CV230" s="46">
        <f>SUMIF(DRE!$A:$A,'Base CF'!$B230,DRE!CU:CU)</f>
        <v>0</v>
      </c>
      <c r="CW230" s="46">
        <f>SUMIF(DRE!$A:$A,'Base CF'!$B230,DRE!CV:CV)</f>
        <v>0</v>
      </c>
      <c r="CX230" s="46">
        <f>SUMIF(DRE!$A:$A,'Base CF'!$B230,DRE!CW:CW)</f>
        <v>0</v>
      </c>
      <c r="CY230" s="46">
        <f>SUMIF(DRE!$A:$A,'Base CF'!$B230,DRE!CX:CX)</f>
        <v>0</v>
      </c>
      <c r="CZ230" s="46">
        <f>SUMIF(DRE!$A:$A,'Base CF'!$B230,DRE!CY:CY)</f>
        <v>0</v>
      </c>
      <c r="DA230" s="46">
        <f>SUMIF(DRE!$A:$A,'Base CF'!$B230,DRE!CZ:CZ)</f>
        <v>0</v>
      </c>
      <c r="DB230" s="46">
        <f>SUMIF(DRE!$A:$A,'Base CF'!$B230,DRE!DA:DA)</f>
        <v>0</v>
      </c>
      <c r="DC230" s="46">
        <f>SUMIF(DRE!$A:$A,'Base CF'!$B230,DRE!DB:DB)</f>
        <v>0</v>
      </c>
      <c r="DD230" s="46">
        <f>SUMIF(DRE!$A:$A,'Base CF'!$B230,DRE!DC:DC)</f>
        <v>0</v>
      </c>
      <c r="DE230" s="46">
        <f>SUMIF(DRE!$A:$A,'Base CF'!$B230,DRE!DD:DD)</f>
        <v>0</v>
      </c>
      <c r="DF230" s="46">
        <f>SUMIF(DRE!$A:$A,'Base CF'!$B230,DRE!DE:DE)</f>
        <v>0</v>
      </c>
    </row>
    <row r="231" spans="2:110" outlineLevel="1">
      <c r="B231" s="37" t="s">
        <v>331</v>
      </c>
      <c r="C231" s="46">
        <f>SUMIF(DRE!$A:$A,'Base CF'!$B231,DRE!B:B)</f>
        <v>0</v>
      </c>
      <c r="D231" s="46">
        <f>SUMIF(DRE!$A:$A,'Base CF'!$B231,DRE!C:C)</f>
        <v>0</v>
      </c>
      <c r="E231" s="46">
        <f>SUMIF(DRE!$A:$A,'Base CF'!$B231,DRE!D:D)</f>
        <v>0</v>
      </c>
      <c r="F231" s="46">
        <f>SUMIF(DRE!$A:$A,'Base CF'!$B231,DRE!E:E)</f>
        <v>0</v>
      </c>
      <c r="G231" s="46">
        <f>SUMIF(DRE!$A:$A,'Base CF'!$B231,DRE!F:F)</f>
        <v>0</v>
      </c>
      <c r="H231" s="46">
        <f>SUMIF(DRE!$A:$A,'Base CF'!$B231,DRE!G:G)</f>
        <v>0</v>
      </c>
      <c r="I231" s="46">
        <f>SUMIF(DRE!$A:$A,'Base CF'!$B231,DRE!H:H)</f>
        <v>0</v>
      </c>
      <c r="J231" s="46">
        <f>SUMIF(DRE!$A:$A,'Base CF'!$B231,DRE!I:I)</f>
        <v>0</v>
      </c>
      <c r="K231" s="46">
        <f>SUMIF(DRE!$A:$A,'Base CF'!$B231,DRE!J:J)</f>
        <v>0</v>
      </c>
      <c r="L231" s="46">
        <f>SUMIF(DRE!$A:$A,'Base CF'!$B231,DRE!K:K)</f>
        <v>0</v>
      </c>
      <c r="M231" s="46">
        <f>SUMIF(DRE!$A:$A,'Base CF'!$B231,DRE!L:L)</f>
        <v>0</v>
      </c>
      <c r="N231" s="46">
        <f>SUMIF(DRE!$A:$A,'Base CF'!$B231,DRE!M:M)</f>
        <v>0</v>
      </c>
      <c r="O231" s="46">
        <f>SUMIF(DRE!$A:$A,'Base CF'!$B231,DRE!N:N)</f>
        <v>0</v>
      </c>
      <c r="P231" s="46">
        <f>SUMIF(DRE!$A:$A,'Base CF'!$B231,DRE!O:O)</f>
        <v>0</v>
      </c>
      <c r="Q231" s="46">
        <f>SUMIF(DRE!$A:$A,'Base CF'!$B231,DRE!P:P)</f>
        <v>0</v>
      </c>
      <c r="R231" s="46">
        <f>SUMIF(DRE!$A:$A,'Base CF'!$B231,DRE!Q:Q)</f>
        <v>0</v>
      </c>
      <c r="S231" s="46">
        <f>SUMIF(DRE!$A:$A,'Base CF'!$B231,DRE!R:R)</f>
        <v>0</v>
      </c>
      <c r="T231" s="46">
        <f>SUMIF(DRE!$A:$A,'Base CF'!$B231,DRE!S:S)</f>
        <v>0</v>
      </c>
      <c r="U231" s="46">
        <f>SUMIF(DRE!$A:$A,'Base CF'!$B231,DRE!T:T)</f>
        <v>0</v>
      </c>
      <c r="V231" s="46">
        <f>SUMIF(DRE!$A:$A,'Base CF'!$B231,DRE!U:U)</f>
        <v>0</v>
      </c>
      <c r="W231" s="46">
        <f>SUMIF(DRE!$A:$A,'Base CF'!$B231,DRE!V:V)</f>
        <v>0</v>
      </c>
      <c r="X231" s="46">
        <f>SUMIF(DRE!$A:$A,'Base CF'!$B231,DRE!W:W)</f>
        <v>0</v>
      </c>
      <c r="Y231" s="46">
        <f>SUMIF(DRE!$A:$A,'Base CF'!$B231,DRE!X:X)</f>
        <v>0</v>
      </c>
      <c r="Z231" s="46">
        <f>SUMIF(DRE!$A:$A,'Base CF'!$B231,DRE!Y:Y)</f>
        <v>0</v>
      </c>
      <c r="AA231" s="46">
        <f>SUMIF(DRE!$A:$A,'Base CF'!$B231,DRE!Z:Z)</f>
        <v>0</v>
      </c>
      <c r="AB231" s="46">
        <f>SUMIF(DRE!$A:$A,'Base CF'!$B231,DRE!AA:AA)</f>
        <v>0</v>
      </c>
      <c r="AC231" s="46">
        <f>SUMIF(DRE!$A:$A,'Base CF'!$B231,DRE!AB:AB)</f>
        <v>0</v>
      </c>
      <c r="AD231" s="46">
        <f>SUMIF(DRE!$A:$A,'Base CF'!$B231,DRE!AC:AC)</f>
        <v>0</v>
      </c>
      <c r="AE231" s="46">
        <f>SUMIF(DRE!$A:$A,'Base CF'!$B231,DRE!AD:AD)</f>
        <v>0</v>
      </c>
      <c r="AF231" s="46">
        <f>SUMIF(DRE!$A:$A,'Base CF'!$B231,DRE!AE:AE)</f>
        <v>0</v>
      </c>
      <c r="AG231" s="46">
        <f>SUMIF(DRE!$A:$A,'Base CF'!$B231,DRE!AF:AF)</f>
        <v>0</v>
      </c>
      <c r="AH231" s="46">
        <f>SUMIF(DRE!$A:$A,'Base CF'!$B231,DRE!AG:AG)</f>
        <v>0</v>
      </c>
      <c r="AI231" s="46">
        <f>SUMIF(DRE!$A:$A,'Base CF'!$B231,DRE!AH:AH)</f>
        <v>0</v>
      </c>
      <c r="AJ231" s="46">
        <f>SUMIF(DRE!$A:$A,'Base CF'!$B231,DRE!AI:AI)</f>
        <v>0</v>
      </c>
      <c r="AK231" s="46">
        <f>SUMIF(DRE!$A:$A,'Base CF'!$B231,DRE!AJ:AJ)</f>
        <v>0</v>
      </c>
      <c r="AL231" s="46">
        <f>SUMIF(DRE!$A:$A,'Base CF'!$B231,DRE!AK:AK)</f>
        <v>0</v>
      </c>
      <c r="AM231" s="46">
        <f>SUMIF(DRE!$A:$A,'Base CF'!$B231,DRE!AL:AL)</f>
        <v>0</v>
      </c>
      <c r="AN231" s="46">
        <f>SUMIF(DRE!$A:$A,'Base CF'!$B231,DRE!AM:AM)</f>
        <v>0</v>
      </c>
      <c r="AO231" s="46">
        <f>SUMIF(DRE!$A:$A,'Base CF'!$B231,DRE!AN:AN)</f>
        <v>0</v>
      </c>
      <c r="AP231" s="46">
        <f>SUMIF(DRE!$A:$A,'Base CF'!$B231,DRE!AO:AO)</f>
        <v>0</v>
      </c>
      <c r="AQ231" s="46">
        <f>SUMIF(DRE!$A:$A,'Base CF'!$B231,DRE!AP:AP)</f>
        <v>0</v>
      </c>
      <c r="AR231" s="46">
        <f>SUMIF(DRE!$A:$A,'Base CF'!$B231,DRE!AQ:AQ)</f>
        <v>0</v>
      </c>
      <c r="AS231" s="46">
        <f>SUMIF(DRE!$A:$A,'Base CF'!$B231,DRE!AR:AR)</f>
        <v>0</v>
      </c>
      <c r="AT231" s="46">
        <f>SUMIF(DRE!$A:$A,'Base CF'!$B231,DRE!AS:AS)</f>
        <v>0</v>
      </c>
      <c r="AU231" s="46">
        <f>SUMIF(DRE!$A:$A,'Base CF'!$B231,DRE!AT:AT)</f>
        <v>0</v>
      </c>
      <c r="AV231" s="46">
        <f>SUMIF(DRE!$A:$A,'Base CF'!$B231,DRE!AU:AU)</f>
        <v>0</v>
      </c>
      <c r="AW231" s="46">
        <f>SUMIF(DRE!$A:$A,'Base CF'!$B231,DRE!AV:AV)</f>
        <v>0</v>
      </c>
      <c r="AX231" s="46">
        <f>SUMIF(DRE!$A:$A,'Base CF'!$B231,DRE!AW:AW)</f>
        <v>0</v>
      </c>
      <c r="AY231" s="46">
        <f>SUMIF(DRE!$A:$A,'Base CF'!$B231,DRE!AX:AX)</f>
        <v>0</v>
      </c>
      <c r="AZ231" s="46">
        <f>SUMIF(DRE!$A:$A,'Base CF'!$B231,DRE!AY:AY)</f>
        <v>0</v>
      </c>
      <c r="BA231" s="46">
        <f>SUMIF(DRE!$A:$A,'Base CF'!$B231,DRE!AZ:AZ)</f>
        <v>0</v>
      </c>
      <c r="BB231" s="46">
        <f>SUMIF(DRE!$A:$A,'Base CF'!$B231,DRE!BA:BA)</f>
        <v>0</v>
      </c>
      <c r="BC231" s="46">
        <f>SUMIF(DRE!$A:$A,'Base CF'!$B231,DRE!BB:BB)</f>
        <v>0</v>
      </c>
      <c r="BD231" s="46">
        <f>SUMIF(DRE!$A:$A,'Base CF'!$B231,DRE!BC:BC)</f>
        <v>0</v>
      </c>
      <c r="BE231" s="46">
        <f>SUMIF(DRE!$A:$A,'Base CF'!$B231,DRE!BD:BD)</f>
        <v>0</v>
      </c>
      <c r="BF231" s="46">
        <f>SUMIF(DRE!$A:$A,'Base CF'!$B231,DRE!BE:BE)</f>
        <v>0</v>
      </c>
      <c r="BG231" s="46">
        <f>SUMIF(DRE!$A:$A,'Base CF'!$B231,DRE!BF:BF)</f>
        <v>0</v>
      </c>
      <c r="BH231" s="46">
        <f>SUMIF(DRE!$A:$A,'Base CF'!$B231,DRE!BG:BG)</f>
        <v>0</v>
      </c>
      <c r="BI231" s="46">
        <f>SUMIF(DRE!$A:$A,'Base CF'!$B231,DRE!BH:BH)</f>
        <v>0</v>
      </c>
      <c r="BJ231" s="46">
        <f>SUMIF(DRE!$A:$A,'Base CF'!$B231,DRE!BI:BI)</f>
        <v>0</v>
      </c>
      <c r="BK231" s="46">
        <f>SUMIF(DRE!$A:$A,'Base CF'!$B231,DRE!BJ:BJ)</f>
        <v>0</v>
      </c>
      <c r="BL231" s="46">
        <f>SUMIF(DRE!$A:$A,'Base CF'!$B231,DRE!BK:BK)</f>
        <v>0</v>
      </c>
      <c r="BM231" s="46">
        <f>SUMIF(DRE!$A:$A,'Base CF'!$B231,DRE!BL:BL)</f>
        <v>0</v>
      </c>
      <c r="BN231" s="46">
        <f>SUMIF(DRE!$A:$A,'Base CF'!$B231,DRE!BM:BM)</f>
        <v>0</v>
      </c>
      <c r="BO231" s="46">
        <f>SUMIF(DRE!$A:$A,'Base CF'!$B231,DRE!BN:BN)</f>
        <v>0</v>
      </c>
      <c r="BP231" s="46">
        <f>SUMIF(DRE!$A:$A,'Base CF'!$B231,DRE!BO:BO)</f>
        <v>0</v>
      </c>
      <c r="BQ231" s="46">
        <f>SUMIF(DRE!$A:$A,'Base CF'!$B231,DRE!BP:BP)</f>
        <v>0</v>
      </c>
      <c r="BR231" s="46">
        <f>SUMIF(DRE!$A:$A,'Base CF'!$B231,DRE!BQ:BQ)</f>
        <v>0</v>
      </c>
      <c r="BS231" s="46">
        <f>SUMIF(DRE!$A:$A,'Base CF'!$B231,DRE!BR:BR)</f>
        <v>0</v>
      </c>
      <c r="BT231" s="46">
        <f>SUMIF(DRE!$A:$A,'Base CF'!$B231,DRE!BS:BS)</f>
        <v>0</v>
      </c>
      <c r="BU231" s="46">
        <f>SUMIF(DRE!$A:$A,'Base CF'!$B231,DRE!BT:BT)</f>
        <v>0</v>
      </c>
      <c r="BV231" s="46">
        <f>SUMIF(DRE!$A:$A,'Base CF'!$B231,DRE!BU:BU)</f>
        <v>0</v>
      </c>
      <c r="BW231" s="46">
        <f>SUMIF(DRE!$A:$A,'Base CF'!$B231,DRE!BV:BV)</f>
        <v>0</v>
      </c>
      <c r="BX231" s="46">
        <f>SUMIF(DRE!$A:$A,'Base CF'!$B231,DRE!BW:BW)</f>
        <v>0</v>
      </c>
      <c r="BY231" s="46">
        <f>SUMIF(DRE!$A:$A,'Base CF'!$B231,DRE!BX:BX)</f>
        <v>0</v>
      </c>
      <c r="BZ231" s="46">
        <f>SUMIF(DRE!$A:$A,'Base CF'!$B231,DRE!BY:BY)</f>
        <v>0</v>
      </c>
      <c r="CA231" s="46">
        <f>SUMIF(DRE!$A:$A,'Base CF'!$B231,DRE!BZ:BZ)</f>
        <v>0</v>
      </c>
      <c r="CB231" s="46">
        <f>SUMIF(DRE!$A:$A,'Base CF'!$B231,DRE!CA:CA)</f>
        <v>0</v>
      </c>
      <c r="CC231" s="46">
        <f>SUMIF(DRE!$A:$A,'Base CF'!$B231,DRE!CB:CB)</f>
        <v>0</v>
      </c>
      <c r="CD231" s="46">
        <f>SUMIF(DRE!$A:$A,'Base CF'!$B231,DRE!CC:CC)</f>
        <v>0</v>
      </c>
      <c r="CE231" s="46">
        <f>SUMIF(DRE!$A:$A,'Base CF'!$B231,DRE!CD:CD)</f>
        <v>0</v>
      </c>
      <c r="CF231" s="46">
        <f>SUMIF(DRE!$A:$A,'Base CF'!$B231,DRE!CE:CE)</f>
        <v>0</v>
      </c>
      <c r="CG231" s="46">
        <f>SUMIF(DRE!$A:$A,'Base CF'!$B231,DRE!CF:CF)</f>
        <v>0</v>
      </c>
      <c r="CH231" s="46">
        <f>SUMIF(DRE!$A:$A,'Base CF'!$B231,DRE!CG:CG)</f>
        <v>0</v>
      </c>
      <c r="CI231" s="46">
        <f>SUMIF(DRE!$A:$A,'Base CF'!$B231,DRE!CH:CH)</f>
        <v>0</v>
      </c>
      <c r="CJ231" s="46">
        <f>SUMIF(DRE!$A:$A,'Base CF'!$B231,DRE!CI:CI)</f>
        <v>0</v>
      </c>
      <c r="CK231" s="46">
        <f>SUMIF(DRE!$A:$A,'Base CF'!$B231,DRE!CJ:CJ)</f>
        <v>0</v>
      </c>
      <c r="CL231" s="46">
        <f>SUMIF(DRE!$A:$A,'Base CF'!$B231,DRE!CK:CK)</f>
        <v>0</v>
      </c>
      <c r="CM231" s="46">
        <f>SUMIF(DRE!$A:$A,'Base CF'!$B231,DRE!CL:CL)</f>
        <v>0</v>
      </c>
      <c r="CN231" s="46">
        <f>SUMIF(DRE!$A:$A,'Base CF'!$B231,DRE!CM:CM)</f>
        <v>0</v>
      </c>
      <c r="CO231" s="46">
        <f>SUMIF(DRE!$A:$A,'Base CF'!$B231,DRE!CN:CN)</f>
        <v>0</v>
      </c>
      <c r="CP231" s="46">
        <f>SUMIF(DRE!$A:$A,'Base CF'!$B231,DRE!CO:CO)</f>
        <v>0</v>
      </c>
      <c r="CQ231" s="46">
        <f>SUMIF(DRE!$A:$A,'Base CF'!$B231,DRE!CP:CP)</f>
        <v>0</v>
      </c>
      <c r="CR231" s="46">
        <f>SUMIF(DRE!$A:$A,'Base CF'!$B231,DRE!CQ:CQ)</f>
        <v>0</v>
      </c>
      <c r="CS231" s="46">
        <f>SUMIF(DRE!$A:$A,'Base CF'!$B231,DRE!CR:CR)</f>
        <v>0</v>
      </c>
      <c r="CT231" s="46">
        <f>SUMIF(DRE!$A:$A,'Base CF'!$B231,DRE!CS:CS)</f>
        <v>0</v>
      </c>
      <c r="CU231" s="46">
        <f>SUMIF(DRE!$A:$A,'Base CF'!$B231,DRE!CT:CT)</f>
        <v>0</v>
      </c>
      <c r="CV231" s="46">
        <f>SUMIF(DRE!$A:$A,'Base CF'!$B231,DRE!CU:CU)</f>
        <v>0</v>
      </c>
      <c r="CW231" s="46">
        <f>SUMIF(DRE!$A:$A,'Base CF'!$B231,DRE!CV:CV)</f>
        <v>0</v>
      </c>
      <c r="CX231" s="46">
        <f>SUMIF(DRE!$A:$A,'Base CF'!$B231,DRE!CW:CW)</f>
        <v>0</v>
      </c>
      <c r="CY231" s="46">
        <f>SUMIF(DRE!$A:$A,'Base CF'!$B231,DRE!CX:CX)</f>
        <v>0</v>
      </c>
      <c r="CZ231" s="46">
        <f>SUMIF(DRE!$A:$A,'Base CF'!$B231,DRE!CY:CY)</f>
        <v>0</v>
      </c>
      <c r="DA231" s="46">
        <f>SUMIF(DRE!$A:$A,'Base CF'!$B231,DRE!CZ:CZ)</f>
        <v>0</v>
      </c>
      <c r="DB231" s="46">
        <f>SUMIF(DRE!$A:$A,'Base CF'!$B231,DRE!DA:DA)</f>
        <v>0</v>
      </c>
      <c r="DC231" s="46">
        <f>SUMIF(DRE!$A:$A,'Base CF'!$B231,DRE!DB:DB)</f>
        <v>0</v>
      </c>
      <c r="DD231" s="46">
        <f>SUMIF(DRE!$A:$A,'Base CF'!$B231,DRE!DC:DC)</f>
        <v>0</v>
      </c>
      <c r="DE231" s="46">
        <f>SUMIF(DRE!$A:$A,'Base CF'!$B231,DRE!DD:DD)</f>
        <v>0</v>
      </c>
      <c r="DF231" s="46">
        <f>SUMIF(DRE!$A:$A,'Base CF'!$B231,DRE!DE:DE)</f>
        <v>0</v>
      </c>
    </row>
    <row r="232" spans="2:110" outlineLevel="1">
      <c r="B232" s="37" t="s">
        <v>332</v>
      </c>
      <c r="C232" s="46">
        <f>SUMIF(DRE!$A:$A,'Base CF'!$B232,DRE!B:B)</f>
        <v>0</v>
      </c>
      <c r="D232" s="46">
        <f>SUMIF(DRE!$A:$A,'Base CF'!$B232,DRE!C:C)</f>
        <v>0</v>
      </c>
      <c r="E232" s="46">
        <f>SUMIF(DRE!$A:$A,'Base CF'!$B232,DRE!D:D)</f>
        <v>0</v>
      </c>
      <c r="F232" s="46">
        <f>SUMIF(DRE!$A:$A,'Base CF'!$B232,DRE!E:E)</f>
        <v>0</v>
      </c>
      <c r="G232" s="46">
        <f>SUMIF(DRE!$A:$A,'Base CF'!$B232,DRE!F:F)</f>
        <v>0</v>
      </c>
      <c r="H232" s="46">
        <f>SUMIF(DRE!$A:$A,'Base CF'!$B232,DRE!G:G)</f>
        <v>0</v>
      </c>
      <c r="I232" s="46">
        <f>SUMIF(DRE!$A:$A,'Base CF'!$B232,DRE!H:H)</f>
        <v>0</v>
      </c>
      <c r="J232" s="46">
        <f>SUMIF(DRE!$A:$A,'Base CF'!$B232,DRE!I:I)</f>
        <v>0</v>
      </c>
      <c r="K232" s="46">
        <f>SUMIF(DRE!$A:$A,'Base CF'!$B232,DRE!J:J)</f>
        <v>0</v>
      </c>
      <c r="L232" s="46">
        <f>SUMIF(DRE!$A:$A,'Base CF'!$B232,DRE!K:K)</f>
        <v>0</v>
      </c>
      <c r="M232" s="46">
        <f>SUMIF(DRE!$A:$A,'Base CF'!$B232,DRE!L:L)</f>
        <v>0</v>
      </c>
      <c r="N232" s="46">
        <f>SUMIF(DRE!$A:$A,'Base CF'!$B232,DRE!M:M)</f>
        <v>0</v>
      </c>
      <c r="O232" s="46">
        <f>SUMIF(DRE!$A:$A,'Base CF'!$B232,DRE!N:N)</f>
        <v>0</v>
      </c>
      <c r="P232" s="46">
        <f>SUMIF(DRE!$A:$A,'Base CF'!$B232,DRE!O:O)</f>
        <v>0</v>
      </c>
      <c r="Q232" s="46">
        <f>SUMIF(DRE!$A:$A,'Base CF'!$B232,DRE!P:P)</f>
        <v>0</v>
      </c>
      <c r="R232" s="46">
        <f>SUMIF(DRE!$A:$A,'Base CF'!$B232,DRE!Q:Q)</f>
        <v>0</v>
      </c>
      <c r="S232" s="46">
        <f>SUMIF(DRE!$A:$A,'Base CF'!$B232,DRE!R:R)</f>
        <v>0</v>
      </c>
      <c r="T232" s="46">
        <f>SUMIF(DRE!$A:$A,'Base CF'!$B232,DRE!S:S)</f>
        <v>0</v>
      </c>
      <c r="U232" s="46">
        <f>SUMIF(DRE!$A:$A,'Base CF'!$B232,DRE!T:T)</f>
        <v>0</v>
      </c>
      <c r="V232" s="46">
        <f>SUMIF(DRE!$A:$A,'Base CF'!$B232,DRE!U:U)</f>
        <v>0</v>
      </c>
      <c r="W232" s="46">
        <f>SUMIF(DRE!$A:$A,'Base CF'!$B232,DRE!V:V)</f>
        <v>0</v>
      </c>
      <c r="X232" s="46">
        <f>SUMIF(DRE!$A:$A,'Base CF'!$B232,DRE!W:W)</f>
        <v>0</v>
      </c>
      <c r="Y232" s="46">
        <f>SUMIF(DRE!$A:$A,'Base CF'!$B232,DRE!X:X)</f>
        <v>0</v>
      </c>
      <c r="Z232" s="46">
        <f>SUMIF(DRE!$A:$A,'Base CF'!$B232,DRE!Y:Y)</f>
        <v>0</v>
      </c>
      <c r="AA232" s="46">
        <f>SUMIF(DRE!$A:$A,'Base CF'!$B232,DRE!Z:Z)</f>
        <v>0</v>
      </c>
      <c r="AB232" s="46">
        <f>SUMIF(DRE!$A:$A,'Base CF'!$B232,DRE!AA:AA)</f>
        <v>0</v>
      </c>
      <c r="AC232" s="46">
        <f>SUMIF(DRE!$A:$A,'Base CF'!$B232,DRE!AB:AB)</f>
        <v>0</v>
      </c>
      <c r="AD232" s="46">
        <f>SUMIF(DRE!$A:$A,'Base CF'!$B232,DRE!AC:AC)</f>
        <v>0</v>
      </c>
      <c r="AE232" s="46">
        <f>SUMIF(DRE!$A:$A,'Base CF'!$B232,DRE!AD:AD)</f>
        <v>0</v>
      </c>
      <c r="AF232" s="46">
        <f>SUMIF(DRE!$A:$A,'Base CF'!$B232,DRE!AE:AE)</f>
        <v>0</v>
      </c>
      <c r="AG232" s="46">
        <f>SUMIF(DRE!$A:$A,'Base CF'!$B232,DRE!AF:AF)</f>
        <v>0</v>
      </c>
      <c r="AH232" s="46">
        <f>SUMIF(DRE!$A:$A,'Base CF'!$B232,DRE!AG:AG)</f>
        <v>0</v>
      </c>
      <c r="AI232" s="46">
        <f>SUMIF(DRE!$A:$A,'Base CF'!$B232,DRE!AH:AH)</f>
        <v>0</v>
      </c>
      <c r="AJ232" s="46">
        <f>SUMIF(DRE!$A:$A,'Base CF'!$B232,DRE!AI:AI)</f>
        <v>0</v>
      </c>
      <c r="AK232" s="46">
        <f>SUMIF(DRE!$A:$A,'Base CF'!$B232,DRE!AJ:AJ)</f>
        <v>0</v>
      </c>
      <c r="AL232" s="46">
        <f>SUMIF(DRE!$A:$A,'Base CF'!$B232,DRE!AK:AK)</f>
        <v>0</v>
      </c>
      <c r="AM232" s="46">
        <f>SUMIF(DRE!$A:$A,'Base CF'!$B232,DRE!AL:AL)</f>
        <v>0</v>
      </c>
      <c r="AN232" s="46">
        <f>SUMIF(DRE!$A:$A,'Base CF'!$B232,DRE!AM:AM)</f>
        <v>0</v>
      </c>
      <c r="AO232" s="46">
        <f>SUMIF(DRE!$A:$A,'Base CF'!$B232,DRE!AN:AN)</f>
        <v>0</v>
      </c>
      <c r="AP232" s="46">
        <f>SUMIF(DRE!$A:$A,'Base CF'!$B232,DRE!AO:AO)</f>
        <v>0</v>
      </c>
      <c r="AQ232" s="46">
        <f>SUMIF(DRE!$A:$A,'Base CF'!$B232,DRE!AP:AP)</f>
        <v>0</v>
      </c>
      <c r="AR232" s="46">
        <f>SUMIF(DRE!$A:$A,'Base CF'!$B232,DRE!AQ:AQ)</f>
        <v>0</v>
      </c>
      <c r="AS232" s="46">
        <f>SUMIF(DRE!$A:$A,'Base CF'!$B232,DRE!AR:AR)</f>
        <v>0</v>
      </c>
      <c r="AT232" s="46">
        <f>SUMIF(DRE!$A:$A,'Base CF'!$B232,DRE!AS:AS)</f>
        <v>0</v>
      </c>
      <c r="AU232" s="46">
        <f>SUMIF(DRE!$A:$A,'Base CF'!$B232,DRE!AT:AT)</f>
        <v>0</v>
      </c>
      <c r="AV232" s="46">
        <f>SUMIF(DRE!$A:$A,'Base CF'!$B232,DRE!AU:AU)</f>
        <v>0</v>
      </c>
      <c r="AW232" s="46">
        <f>SUMIF(DRE!$A:$A,'Base CF'!$B232,DRE!AV:AV)</f>
        <v>0</v>
      </c>
      <c r="AX232" s="46">
        <f>SUMIF(DRE!$A:$A,'Base CF'!$B232,DRE!AW:AW)</f>
        <v>0</v>
      </c>
      <c r="AY232" s="46">
        <f>SUMIF(DRE!$A:$A,'Base CF'!$B232,DRE!AX:AX)</f>
        <v>0</v>
      </c>
      <c r="AZ232" s="46">
        <f>SUMIF(DRE!$A:$A,'Base CF'!$B232,DRE!AY:AY)</f>
        <v>0</v>
      </c>
      <c r="BA232" s="46">
        <f>SUMIF(DRE!$A:$A,'Base CF'!$B232,DRE!AZ:AZ)</f>
        <v>0</v>
      </c>
      <c r="BB232" s="46">
        <f>SUMIF(DRE!$A:$A,'Base CF'!$B232,DRE!BA:BA)</f>
        <v>0</v>
      </c>
      <c r="BC232" s="46">
        <f>SUMIF(DRE!$A:$A,'Base CF'!$B232,DRE!BB:BB)</f>
        <v>0</v>
      </c>
      <c r="BD232" s="46">
        <f>SUMIF(DRE!$A:$A,'Base CF'!$B232,DRE!BC:BC)</f>
        <v>0</v>
      </c>
      <c r="BE232" s="46">
        <f>SUMIF(DRE!$A:$A,'Base CF'!$B232,DRE!BD:BD)</f>
        <v>0</v>
      </c>
      <c r="BF232" s="46">
        <f>SUMIF(DRE!$A:$A,'Base CF'!$B232,DRE!BE:BE)</f>
        <v>0</v>
      </c>
      <c r="BG232" s="46">
        <f>SUMIF(DRE!$A:$A,'Base CF'!$B232,DRE!BF:BF)</f>
        <v>0</v>
      </c>
      <c r="BH232" s="46">
        <f>SUMIF(DRE!$A:$A,'Base CF'!$B232,DRE!BG:BG)</f>
        <v>0</v>
      </c>
      <c r="BI232" s="46">
        <f>SUMIF(DRE!$A:$A,'Base CF'!$B232,DRE!BH:BH)</f>
        <v>0</v>
      </c>
      <c r="BJ232" s="46">
        <f>SUMIF(DRE!$A:$A,'Base CF'!$B232,DRE!BI:BI)</f>
        <v>0</v>
      </c>
      <c r="BK232" s="46">
        <f>SUMIF(DRE!$A:$A,'Base CF'!$B232,DRE!BJ:BJ)</f>
        <v>0</v>
      </c>
      <c r="BL232" s="46">
        <f>SUMIF(DRE!$A:$A,'Base CF'!$B232,DRE!BK:BK)</f>
        <v>0</v>
      </c>
      <c r="BM232" s="46">
        <f>SUMIF(DRE!$A:$A,'Base CF'!$B232,DRE!BL:BL)</f>
        <v>0</v>
      </c>
      <c r="BN232" s="46">
        <f>SUMIF(DRE!$A:$A,'Base CF'!$B232,DRE!BM:BM)</f>
        <v>0</v>
      </c>
      <c r="BO232" s="46">
        <f>SUMIF(DRE!$A:$A,'Base CF'!$B232,DRE!BN:BN)</f>
        <v>0</v>
      </c>
      <c r="BP232" s="46">
        <f>SUMIF(DRE!$A:$A,'Base CF'!$B232,DRE!BO:BO)</f>
        <v>0</v>
      </c>
      <c r="BQ232" s="46">
        <f>SUMIF(DRE!$A:$A,'Base CF'!$B232,DRE!BP:BP)</f>
        <v>0</v>
      </c>
      <c r="BR232" s="46">
        <f>SUMIF(DRE!$A:$A,'Base CF'!$B232,DRE!BQ:BQ)</f>
        <v>0</v>
      </c>
      <c r="BS232" s="46">
        <f>SUMIF(DRE!$A:$A,'Base CF'!$B232,DRE!BR:BR)</f>
        <v>0</v>
      </c>
      <c r="BT232" s="46">
        <f>SUMIF(DRE!$A:$A,'Base CF'!$B232,DRE!BS:BS)</f>
        <v>0</v>
      </c>
      <c r="BU232" s="46">
        <f>SUMIF(DRE!$A:$A,'Base CF'!$B232,DRE!BT:BT)</f>
        <v>0</v>
      </c>
      <c r="BV232" s="46">
        <f>SUMIF(DRE!$A:$A,'Base CF'!$B232,DRE!BU:BU)</f>
        <v>0</v>
      </c>
      <c r="BW232" s="46">
        <f>SUMIF(DRE!$A:$A,'Base CF'!$B232,DRE!BV:BV)</f>
        <v>0</v>
      </c>
      <c r="BX232" s="46">
        <f>SUMIF(DRE!$A:$A,'Base CF'!$B232,DRE!BW:BW)</f>
        <v>0</v>
      </c>
      <c r="BY232" s="46">
        <f>SUMIF(DRE!$A:$A,'Base CF'!$B232,DRE!BX:BX)</f>
        <v>0</v>
      </c>
      <c r="BZ232" s="46">
        <f>SUMIF(DRE!$A:$A,'Base CF'!$B232,DRE!BY:BY)</f>
        <v>0</v>
      </c>
      <c r="CA232" s="46">
        <f>SUMIF(DRE!$A:$A,'Base CF'!$B232,DRE!BZ:BZ)</f>
        <v>0</v>
      </c>
      <c r="CB232" s="46">
        <f>SUMIF(DRE!$A:$A,'Base CF'!$B232,DRE!CA:CA)</f>
        <v>0</v>
      </c>
      <c r="CC232" s="46">
        <f>SUMIF(DRE!$A:$A,'Base CF'!$B232,DRE!CB:CB)</f>
        <v>0</v>
      </c>
      <c r="CD232" s="46">
        <f>SUMIF(DRE!$A:$A,'Base CF'!$B232,DRE!CC:CC)</f>
        <v>0</v>
      </c>
      <c r="CE232" s="46">
        <f>SUMIF(DRE!$A:$A,'Base CF'!$B232,DRE!CD:CD)</f>
        <v>0</v>
      </c>
      <c r="CF232" s="46">
        <f>SUMIF(DRE!$A:$A,'Base CF'!$B232,DRE!CE:CE)</f>
        <v>0</v>
      </c>
      <c r="CG232" s="46">
        <f>SUMIF(DRE!$A:$A,'Base CF'!$B232,DRE!CF:CF)</f>
        <v>0</v>
      </c>
      <c r="CH232" s="46">
        <f>SUMIF(DRE!$A:$A,'Base CF'!$B232,DRE!CG:CG)</f>
        <v>0</v>
      </c>
      <c r="CI232" s="46">
        <f>SUMIF(DRE!$A:$A,'Base CF'!$B232,DRE!CH:CH)</f>
        <v>0</v>
      </c>
      <c r="CJ232" s="46">
        <f>SUMIF(DRE!$A:$A,'Base CF'!$B232,DRE!CI:CI)</f>
        <v>0</v>
      </c>
      <c r="CK232" s="46">
        <f>SUMIF(DRE!$A:$A,'Base CF'!$B232,DRE!CJ:CJ)</f>
        <v>0</v>
      </c>
      <c r="CL232" s="46">
        <f>SUMIF(DRE!$A:$A,'Base CF'!$B232,DRE!CK:CK)</f>
        <v>0</v>
      </c>
      <c r="CM232" s="46">
        <f>SUMIF(DRE!$A:$A,'Base CF'!$B232,DRE!CL:CL)</f>
        <v>0</v>
      </c>
      <c r="CN232" s="46">
        <f>SUMIF(DRE!$A:$A,'Base CF'!$B232,DRE!CM:CM)</f>
        <v>0</v>
      </c>
      <c r="CO232" s="46">
        <f>SUMIF(DRE!$A:$A,'Base CF'!$B232,DRE!CN:CN)</f>
        <v>0</v>
      </c>
      <c r="CP232" s="46">
        <f>SUMIF(DRE!$A:$A,'Base CF'!$B232,DRE!CO:CO)</f>
        <v>0</v>
      </c>
      <c r="CQ232" s="46">
        <f>SUMIF(DRE!$A:$A,'Base CF'!$B232,DRE!CP:CP)</f>
        <v>0</v>
      </c>
      <c r="CR232" s="46">
        <f>SUMIF(DRE!$A:$A,'Base CF'!$B232,DRE!CQ:CQ)</f>
        <v>0</v>
      </c>
      <c r="CS232" s="46">
        <f>SUMIF(DRE!$A:$A,'Base CF'!$B232,DRE!CR:CR)</f>
        <v>0</v>
      </c>
      <c r="CT232" s="46">
        <f>SUMIF(DRE!$A:$A,'Base CF'!$B232,DRE!CS:CS)</f>
        <v>0</v>
      </c>
      <c r="CU232" s="46">
        <f>SUMIF(DRE!$A:$A,'Base CF'!$B232,DRE!CT:CT)</f>
        <v>0</v>
      </c>
      <c r="CV232" s="46">
        <f>SUMIF(DRE!$A:$A,'Base CF'!$B232,DRE!CU:CU)</f>
        <v>0</v>
      </c>
      <c r="CW232" s="46">
        <f>SUMIF(DRE!$A:$A,'Base CF'!$B232,DRE!CV:CV)</f>
        <v>0</v>
      </c>
      <c r="CX232" s="46">
        <f>SUMIF(DRE!$A:$A,'Base CF'!$B232,DRE!CW:CW)</f>
        <v>0</v>
      </c>
      <c r="CY232" s="46">
        <f>SUMIF(DRE!$A:$A,'Base CF'!$B232,DRE!CX:CX)</f>
        <v>0</v>
      </c>
      <c r="CZ232" s="46">
        <f>SUMIF(DRE!$A:$A,'Base CF'!$B232,DRE!CY:CY)</f>
        <v>0</v>
      </c>
      <c r="DA232" s="46">
        <f>SUMIF(DRE!$A:$A,'Base CF'!$B232,DRE!CZ:CZ)</f>
        <v>0</v>
      </c>
      <c r="DB232" s="46">
        <f>SUMIF(DRE!$A:$A,'Base CF'!$B232,DRE!DA:DA)</f>
        <v>0</v>
      </c>
      <c r="DC232" s="46">
        <f>SUMIF(DRE!$A:$A,'Base CF'!$B232,DRE!DB:DB)</f>
        <v>0</v>
      </c>
      <c r="DD232" s="46">
        <f>SUMIF(DRE!$A:$A,'Base CF'!$B232,DRE!DC:DC)</f>
        <v>0</v>
      </c>
      <c r="DE232" s="46">
        <f>SUMIF(DRE!$A:$A,'Base CF'!$B232,DRE!DD:DD)</f>
        <v>0</v>
      </c>
      <c r="DF232" s="46">
        <f>SUMIF(DRE!$A:$A,'Base CF'!$B232,DRE!DE:DE)</f>
        <v>0</v>
      </c>
    </row>
    <row r="233" spans="2:110" outlineLevel="1">
      <c r="B233" s="37" t="s">
        <v>307</v>
      </c>
      <c r="C233" s="46">
        <f>SUMIF(DRE!$A:$A,'Base CF'!$B233,DRE!B:B)</f>
        <v>143471.37</v>
      </c>
      <c r="D233" s="46">
        <f>SUMIF(DRE!$A:$A,'Base CF'!$B233,DRE!C:C)</f>
        <v>147243.96</v>
      </c>
      <c r="E233" s="46">
        <f>SUMIF(DRE!$A:$A,'Base CF'!$B233,DRE!D:D)</f>
        <v>156773.12</v>
      </c>
      <c r="F233" s="46">
        <f>SUMIF(DRE!$A:$A,'Base CF'!$B233,DRE!E:E)</f>
        <v>156448.51999999999</v>
      </c>
      <c r="G233" s="46">
        <f>SUMIF(DRE!$A:$A,'Base CF'!$B233,DRE!F:F)</f>
        <v>187786.47</v>
      </c>
      <c r="H233" s="46">
        <f>SUMIF(DRE!$A:$A,'Base CF'!$B233,DRE!G:G)</f>
        <v>139153.82999999999</v>
      </c>
      <c r="I233" s="46">
        <f>SUMIF(DRE!$A:$A,'Base CF'!$B233,DRE!H:H)</f>
        <v>146136.38</v>
      </c>
      <c r="J233" s="46">
        <f>SUMIF(DRE!$A:$A,'Base CF'!$B233,DRE!I:I)</f>
        <v>151893.87</v>
      </c>
      <c r="K233" s="46">
        <f>SUMIF(DRE!$A:$A,'Base CF'!$B233,DRE!J:J)</f>
        <v>156457.73000000001</v>
      </c>
      <c r="L233" s="46">
        <f>SUMIF(DRE!$A:$A,'Base CF'!$B233,DRE!K:K)</f>
        <v>159455.51</v>
      </c>
      <c r="M233" s="46">
        <f>SUMIF(DRE!$A:$A,'Base CF'!$B233,DRE!L:L)</f>
        <v>163031.03</v>
      </c>
      <c r="N233" s="46">
        <f>SUMIF(DRE!$A:$A,'Base CF'!$B233,DRE!M:M)</f>
        <v>109068.06</v>
      </c>
      <c r="O233" s="46">
        <f>SUMIF(DRE!$A:$A,'Base CF'!$B233,DRE!N:N)</f>
        <v>154805.68</v>
      </c>
      <c r="P233" s="46">
        <f>SUMIF(DRE!$A:$A,'Base CF'!$B233,DRE!O:O)</f>
        <v>151190.21000000002</v>
      </c>
      <c r="Q233" s="46">
        <f>SUMIF(DRE!$A:$A,'Base CF'!$B233,DRE!P:P)</f>
        <v>175158.83</v>
      </c>
      <c r="R233" s="46">
        <f>SUMIF(DRE!$A:$A,'Base CF'!$B233,DRE!Q:Q)</f>
        <v>150375.29</v>
      </c>
      <c r="S233" s="46">
        <f>SUMIF(DRE!$A:$A,'Base CF'!$B233,DRE!R:R)</f>
        <v>159673.38</v>
      </c>
      <c r="T233" s="46">
        <f>SUMIF(DRE!$A:$A,'Base CF'!$B233,DRE!S:S)</f>
        <v>150523.34</v>
      </c>
      <c r="U233" s="46">
        <f>SUMIF(DRE!$A:$A,'Base CF'!$B233,DRE!T:T)</f>
        <v>173904.1</v>
      </c>
      <c r="V233" s="46">
        <f>SUMIF(DRE!$A:$A,'Base CF'!$B233,DRE!U:U)</f>
        <v>183904.28999999998</v>
      </c>
      <c r="W233" s="46">
        <f>SUMIF(DRE!$A:$A,'Base CF'!$B233,DRE!V:V)</f>
        <v>180215.55000000002</v>
      </c>
      <c r="X233" s="46">
        <f>SUMIF(DRE!$A:$A,'Base CF'!$B233,DRE!W:W)</f>
        <v>185956.92000000004</v>
      </c>
      <c r="Y233" s="46">
        <f>SUMIF(DRE!$A:$A,'Base CF'!$B233,DRE!X:X)</f>
        <v>170878.43999999994</v>
      </c>
      <c r="Z233" s="46">
        <f>SUMIF(DRE!$A:$A,'Base CF'!$B233,DRE!Y:Y)</f>
        <v>331652.77999999991</v>
      </c>
      <c r="AA233" s="46">
        <f>SUMIF(DRE!$A:$A,'Base CF'!$B233,DRE!Z:Z)</f>
        <v>193265.61</v>
      </c>
      <c r="AB233" s="46">
        <f>SUMIF(DRE!$A:$A,'Base CF'!$B233,DRE!AA:AA)</f>
        <v>158186.15</v>
      </c>
      <c r="AC233" s="46">
        <f>SUMIF(DRE!$A:$A,'Base CF'!$B233,DRE!AB:AB)</f>
        <v>153824.47</v>
      </c>
      <c r="AD233" s="46">
        <f>SUMIF(DRE!$A:$A,'Base CF'!$B233,DRE!AC:AC)</f>
        <v>173771.46</v>
      </c>
      <c r="AE233" s="46">
        <f>SUMIF(DRE!$A:$A,'Base CF'!$B233,DRE!AD:AD)</f>
        <v>143332.9</v>
      </c>
      <c r="AF233" s="46">
        <f>SUMIF(DRE!$A:$A,'Base CF'!$B233,DRE!AE:AE)</f>
        <v>139877.6</v>
      </c>
      <c r="AG233" s="46">
        <f>SUMIF(DRE!$A:$A,'Base CF'!$B233,DRE!AF:AF)</f>
        <v>145865.78</v>
      </c>
      <c r="AH233" s="46">
        <f>SUMIF(DRE!$A:$A,'Base CF'!$B233,DRE!AG:AG)</f>
        <v>174805.35</v>
      </c>
      <c r="AI233" s="46">
        <f>SUMIF(DRE!$A:$A,'Base CF'!$B233,DRE!AH:AH)</f>
        <v>144543.03000000003</v>
      </c>
      <c r="AJ233" s="46">
        <f>SUMIF(DRE!$A:$A,'Base CF'!$B233,DRE!AI:AI)</f>
        <v>144350.76</v>
      </c>
      <c r="AK233" s="46">
        <f>SUMIF(DRE!$A:$A,'Base CF'!$B233,DRE!AJ:AJ)</f>
        <v>137274.84</v>
      </c>
      <c r="AL233" s="46">
        <f>SUMIF(DRE!$A:$A,'Base CF'!$B233,DRE!AK:AK)</f>
        <v>279472.53000000003</v>
      </c>
      <c r="AM233" s="46">
        <f>SUMIF(DRE!$A:$A,'Base CF'!$B233,DRE!AL:AL)</f>
        <v>151801.04999999999</v>
      </c>
      <c r="AN233" s="46">
        <f>SUMIF(DRE!$A:$A,'Base CF'!$B233,DRE!AM:AM)</f>
        <v>156453.66</v>
      </c>
      <c r="AO233" s="46">
        <f>SUMIF(DRE!$A:$A,'Base CF'!$B233,DRE!AN:AN)</f>
        <v>164385.10999999999</v>
      </c>
      <c r="AP233" s="46">
        <f>SUMIF(DRE!$A:$A,'Base CF'!$B233,DRE!AO:AO)</f>
        <v>154202.37</v>
      </c>
      <c r="AQ233" s="46">
        <f>SUMIF(DRE!$A:$A,'Base CF'!$B233,DRE!AP:AP)</f>
        <v>156028.47</v>
      </c>
      <c r="AR233" s="46">
        <f>SUMIF(DRE!$A:$A,'Base CF'!$B233,DRE!AQ:AQ)</f>
        <v>158899.22</v>
      </c>
      <c r="AS233" s="46">
        <f>SUMIF(DRE!$A:$A,'Base CF'!$B233,DRE!AR:AR)</f>
        <v>174062.77</v>
      </c>
      <c r="AT233" s="46">
        <f>SUMIF(DRE!$A:$A,'Base CF'!$B233,DRE!AS:AS)</f>
        <v>170404.9</v>
      </c>
      <c r="AU233" s="46">
        <f>SUMIF(DRE!$A:$A,'Base CF'!$B233,DRE!AT:AT)</f>
        <v>177605.82</v>
      </c>
      <c r="AV233" s="46">
        <f>SUMIF(DRE!$A:$A,'Base CF'!$B233,DRE!AU:AU)</f>
        <v>166404.63</v>
      </c>
      <c r="AW233" s="46">
        <f>SUMIF(DRE!$A:$A,'Base CF'!$B233,DRE!AV:AV)</f>
        <v>148309.78</v>
      </c>
      <c r="AX233" s="46">
        <f>SUMIF(DRE!$A:$A,'Base CF'!$B233,DRE!AW:AW)</f>
        <v>329562.46000000002</v>
      </c>
      <c r="AY233" s="46">
        <f>SUMIF(DRE!$A:$A,'Base CF'!$B233,DRE!AX:AX)</f>
        <v>170295.33</v>
      </c>
      <c r="AZ233" s="46">
        <f>SUMIF(DRE!$A:$A,'Base CF'!$B233,DRE!AY:AY)</f>
        <v>170850.74</v>
      </c>
      <c r="BA233" s="46">
        <f>SUMIF(DRE!$A:$A,'Base CF'!$B233,DRE!AZ:AZ)</f>
        <v>235708.94</v>
      </c>
      <c r="BB233" s="46">
        <f>SUMIF(DRE!$A:$A,'Base CF'!$B233,DRE!BA:BA)</f>
        <v>163022.56</v>
      </c>
      <c r="BC233" s="46">
        <f>SUMIF(DRE!$A:$A,'Base CF'!$B233,DRE!BB:BB)</f>
        <v>168919.82</v>
      </c>
      <c r="BD233" s="46">
        <f>SUMIF(DRE!$A:$A,'Base CF'!$B233,DRE!BC:BC)</f>
        <v>190724.87</v>
      </c>
      <c r="BE233" s="46">
        <f>SUMIF(DRE!$A:$A,'Base CF'!$B233,DRE!BD:BD)</f>
        <v>161043.35999999999</v>
      </c>
      <c r="BF233" s="46">
        <f>SUMIF(DRE!$A:$A,'Base CF'!$B233,DRE!BE:BE)</f>
        <v>155718.53</v>
      </c>
      <c r="BG233" s="46">
        <f>SUMIF(DRE!$A:$A,'Base CF'!$B233,DRE!BF:BF)</f>
        <v>138918.5415852</v>
      </c>
      <c r="BH233" s="46">
        <f>SUMIF(DRE!$A:$A,'Base CF'!$B233,DRE!BG:BG)</f>
        <v>138918.5415852</v>
      </c>
      <c r="BI233" s="46">
        <f>SUMIF(DRE!$A:$A,'Base CF'!$B233,DRE!BH:BH)</f>
        <v>138918.5415852</v>
      </c>
      <c r="BJ233" s="46">
        <f>SUMIF(DRE!$A:$A,'Base CF'!$B233,DRE!BI:BI)</f>
        <v>138918.5415852</v>
      </c>
      <c r="BK233" s="46">
        <f>SUMIF(DRE!$A:$A,'Base CF'!$B233,DRE!BJ:BJ)</f>
        <v>138918.5415852</v>
      </c>
      <c r="BL233" s="46">
        <f>SUMIF(DRE!$A:$A,'Base CF'!$B233,DRE!BK:BK)</f>
        <v>138918.5415852</v>
      </c>
      <c r="BM233" s="46">
        <f>SUMIF(DRE!$A:$A,'Base CF'!$B233,DRE!BL:BL)</f>
        <v>141002.31525889999</v>
      </c>
      <c r="BN233" s="46">
        <f>SUMIF(DRE!$A:$A,'Base CF'!$B233,DRE!BM:BM)</f>
        <v>141002.31525889999</v>
      </c>
      <c r="BO233" s="46">
        <f>SUMIF(DRE!$A:$A,'Base CF'!$B233,DRE!BN:BN)</f>
        <v>141002.31525889999</v>
      </c>
      <c r="BP233" s="46">
        <f>SUMIF(DRE!$A:$A,'Base CF'!$B233,DRE!BO:BO)</f>
        <v>141002.31525889999</v>
      </c>
      <c r="BQ233" s="46">
        <f>SUMIF(DRE!$A:$A,'Base CF'!$B233,DRE!BP:BP)</f>
        <v>141002.31525889999</v>
      </c>
      <c r="BR233" s="46">
        <f>SUMIF(DRE!$A:$A,'Base CF'!$B233,DRE!BQ:BQ)</f>
        <v>152522.2328876</v>
      </c>
      <c r="BS233" s="46">
        <f>SUMIF(DRE!$A:$A,'Base CF'!$B233,DRE!BR:BR)</f>
        <v>152522.2328876</v>
      </c>
      <c r="BT233" s="46">
        <f>SUMIF(DRE!$A:$A,'Base CF'!$B233,DRE!BS:BS)</f>
        <v>152522.2328876</v>
      </c>
      <c r="BU233" s="46">
        <f>SUMIF(DRE!$A:$A,'Base CF'!$B233,DRE!BT:BT)</f>
        <v>152522.2328876</v>
      </c>
      <c r="BV233" s="46">
        <f>SUMIF(DRE!$A:$A,'Base CF'!$B233,DRE!BU:BU)</f>
        <v>152522.2328876</v>
      </c>
      <c r="BW233" s="46">
        <f>SUMIF(DRE!$A:$A,'Base CF'!$B233,DRE!BV:BV)</f>
        <v>152522.2328876</v>
      </c>
      <c r="BX233" s="46">
        <f>SUMIF(DRE!$A:$A,'Base CF'!$B233,DRE!BW:BW)</f>
        <v>152522.2328876</v>
      </c>
      <c r="BY233" s="46">
        <f>SUMIF(DRE!$A:$A,'Base CF'!$B233,DRE!BX:BX)</f>
        <v>152522.2328876</v>
      </c>
      <c r="BZ233" s="46">
        <f>SUMIF(DRE!$A:$A,'Base CF'!$B233,DRE!BY:BY)</f>
        <v>152522.2328876</v>
      </c>
      <c r="CA233" s="46">
        <f>SUMIF(DRE!$A:$A,'Base CF'!$B233,DRE!BZ:BZ)</f>
        <v>152522.2328876</v>
      </c>
      <c r="CB233" s="46">
        <f>SUMIF(DRE!$A:$A,'Base CF'!$B233,DRE!CA:CA)</f>
        <v>152522.2328876</v>
      </c>
      <c r="CC233" s="46">
        <f>SUMIF(DRE!$A:$A,'Base CF'!$B233,DRE!CB:CB)</f>
        <v>152522.2328876</v>
      </c>
      <c r="CD233" s="46">
        <f>SUMIF(DRE!$A:$A,'Base CF'!$B233,DRE!CC:CC)</f>
        <v>158577.33701739999</v>
      </c>
      <c r="CE233" s="46">
        <f>SUMIF(DRE!$A:$A,'Base CF'!$B233,DRE!CD:CD)</f>
        <v>158577.33701739999</v>
      </c>
      <c r="CF233" s="46">
        <f>SUMIF(DRE!$A:$A,'Base CF'!$B233,DRE!CE:CE)</f>
        <v>158577.33701739999</v>
      </c>
      <c r="CG233" s="46">
        <f>SUMIF(DRE!$A:$A,'Base CF'!$B233,DRE!CF:CF)</f>
        <v>158577.33701739999</v>
      </c>
      <c r="CH233" s="46">
        <f>SUMIF(DRE!$A:$A,'Base CF'!$B233,DRE!CG:CG)</f>
        <v>158577.33701739999</v>
      </c>
      <c r="CI233" s="46">
        <f>SUMIF(DRE!$A:$A,'Base CF'!$B233,DRE!CH:CH)</f>
        <v>158577.33701739999</v>
      </c>
      <c r="CJ233" s="46">
        <f>SUMIF(DRE!$A:$A,'Base CF'!$B233,DRE!CI:CI)</f>
        <v>158577.33701739999</v>
      </c>
      <c r="CK233" s="46">
        <f>SUMIF(DRE!$A:$A,'Base CF'!$B233,DRE!CJ:CJ)</f>
        <v>158577.33701739999</v>
      </c>
      <c r="CL233" s="46">
        <f>SUMIF(DRE!$A:$A,'Base CF'!$B233,DRE!CK:CK)</f>
        <v>158577.33701739999</v>
      </c>
      <c r="CM233" s="46">
        <f>SUMIF(DRE!$A:$A,'Base CF'!$B233,DRE!CL:CL)</f>
        <v>158577.33701739999</v>
      </c>
      <c r="CN233" s="46">
        <f>SUMIF(DRE!$A:$A,'Base CF'!$B233,DRE!CM:CM)</f>
        <v>158577.33701739999</v>
      </c>
      <c r="CO233" s="46">
        <f>SUMIF(DRE!$A:$A,'Base CF'!$B233,DRE!CN:CN)</f>
        <v>158577.33701739999</v>
      </c>
      <c r="CP233" s="46">
        <f>SUMIF(DRE!$A:$A,'Base CF'!$B233,DRE!CO:CO)</f>
        <v>164428.84322030001</v>
      </c>
      <c r="CQ233" s="46">
        <f>SUMIF(DRE!$A:$A,'Base CF'!$B233,DRE!CP:CP)</f>
        <v>164428.84322030001</v>
      </c>
      <c r="CR233" s="46">
        <f>SUMIF(DRE!$A:$A,'Base CF'!$B233,DRE!CQ:CQ)</f>
        <v>164428.84322030001</v>
      </c>
      <c r="CS233" s="46">
        <f>SUMIF(DRE!$A:$A,'Base CF'!$B233,DRE!CR:CR)</f>
        <v>164428.84322030001</v>
      </c>
      <c r="CT233" s="46">
        <f>SUMIF(DRE!$A:$A,'Base CF'!$B233,DRE!CS:CS)</f>
        <v>164428.84322030001</v>
      </c>
      <c r="CU233" s="46">
        <f>SUMIF(DRE!$A:$A,'Base CF'!$B233,DRE!CT:CT)</f>
        <v>164428.84322030001</v>
      </c>
      <c r="CV233" s="46">
        <f>SUMIF(DRE!$A:$A,'Base CF'!$B233,DRE!CU:CU)</f>
        <v>164428.84322030001</v>
      </c>
      <c r="CW233" s="46">
        <f>SUMIF(DRE!$A:$A,'Base CF'!$B233,DRE!CV:CV)</f>
        <v>164428.84322030001</v>
      </c>
      <c r="CX233" s="46">
        <f>SUMIF(DRE!$A:$A,'Base CF'!$B233,DRE!CW:CW)</f>
        <v>164428.84322030001</v>
      </c>
      <c r="CY233" s="46">
        <f>SUMIF(DRE!$A:$A,'Base CF'!$B233,DRE!CX:CX)</f>
        <v>164428.84322030001</v>
      </c>
      <c r="CZ233" s="46">
        <f>SUMIF(DRE!$A:$A,'Base CF'!$B233,DRE!CY:CY)</f>
        <v>164428.84322030001</v>
      </c>
      <c r="DA233" s="46">
        <f>SUMIF(DRE!$A:$A,'Base CF'!$B233,DRE!CZ:CZ)</f>
        <v>164428.84322030001</v>
      </c>
      <c r="DB233" s="46">
        <f>SUMIF(DRE!$A:$A,'Base CF'!$B233,DRE!DA:DA)</f>
        <v>170200.29701390001</v>
      </c>
      <c r="DC233" s="46">
        <f>SUMIF(DRE!$A:$A,'Base CF'!$B233,DRE!DB:DB)</f>
        <v>170200.29701390001</v>
      </c>
      <c r="DD233" s="46">
        <f>SUMIF(DRE!$A:$A,'Base CF'!$B233,DRE!DC:DC)</f>
        <v>170200.29701390001</v>
      </c>
      <c r="DE233" s="46">
        <f>SUMIF(DRE!$A:$A,'Base CF'!$B233,DRE!DD:DD)</f>
        <v>170200.29701390001</v>
      </c>
      <c r="DF233" s="46">
        <f>SUMIF(DRE!$A:$A,'Base CF'!$B233,DRE!DE:DE)</f>
        <v>170200.29701390001</v>
      </c>
    </row>
    <row r="234" spans="2:110" outlineLevel="1">
      <c r="B234" s="37" t="s">
        <v>362</v>
      </c>
      <c r="C234" s="46">
        <f>SUMIF(DRE!$A:$A,'Base CF'!$B234,DRE!B:B)</f>
        <v>0</v>
      </c>
      <c r="D234" s="46">
        <f>SUMIF(DRE!$A:$A,'Base CF'!$B234,DRE!C:C)</f>
        <v>0</v>
      </c>
      <c r="E234" s="46">
        <f>SUMIF(DRE!$A:$A,'Base CF'!$B234,DRE!D:D)</f>
        <v>0</v>
      </c>
      <c r="F234" s="46">
        <f>SUMIF(DRE!$A:$A,'Base CF'!$B234,DRE!E:E)</f>
        <v>0</v>
      </c>
      <c r="G234" s="46">
        <f>SUMIF(DRE!$A:$A,'Base CF'!$B234,DRE!F:F)</f>
        <v>0</v>
      </c>
      <c r="H234" s="46">
        <f>SUMIF(DRE!$A:$A,'Base CF'!$B234,DRE!G:G)</f>
        <v>0</v>
      </c>
      <c r="I234" s="46">
        <f>SUMIF(DRE!$A:$A,'Base CF'!$B234,DRE!H:H)</f>
        <v>0</v>
      </c>
      <c r="J234" s="46">
        <f>SUMIF(DRE!$A:$A,'Base CF'!$B234,DRE!I:I)</f>
        <v>0</v>
      </c>
      <c r="K234" s="46">
        <f>SUMIF(DRE!$A:$A,'Base CF'!$B234,DRE!J:J)</f>
        <v>0</v>
      </c>
      <c r="L234" s="46">
        <f>SUMIF(DRE!$A:$A,'Base CF'!$B234,DRE!K:K)</f>
        <v>0</v>
      </c>
      <c r="M234" s="46">
        <f>SUMIF(DRE!$A:$A,'Base CF'!$B234,DRE!L:L)</f>
        <v>0</v>
      </c>
      <c r="N234" s="46">
        <f>SUMIF(DRE!$A:$A,'Base CF'!$B234,DRE!M:M)</f>
        <v>0</v>
      </c>
      <c r="O234" s="46">
        <f>SUMIF(DRE!$A:$A,'Base CF'!$B234,DRE!N:N)</f>
        <v>0</v>
      </c>
      <c r="P234" s="46">
        <f>SUMIF(DRE!$A:$A,'Base CF'!$B234,DRE!O:O)</f>
        <v>0</v>
      </c>
      <c r="Q234" s="46">
        <f>SUMIF(DRE!$A:$A,'Base CF'!$B234,DRE!P:P)</f>
        <v>0</v>
      </c>
      <c r="R234" s="46">
        <f>SUMIF(DRE!$A:$A,'Base CF'!$B234,DRE!Q:Q)</f>
        <v>0</v>
      </c>
      <c r="S234" s="46">
        <f>SUMIF(DRE!$A:$A,'Base CF'!$B234,DRE!R:R)</f>
        <v>0</v>
      </c>
      <c r="T234" s="46">
        <f>SUMIF(DRE!$A:$A,'Base CF'!$B234,DRE!S:S)</f>
        <v>0</v>
      </c>
      <c r="U234" s="46">
        <f>SUMIF(DRE!$A:$A,'Base CF'!$B234,DRE!T:T)</f>
        <v>0</v>
      </c>
      <c r="V234" s="46">
        <f>SUMIF(DRE!$A:$A,'Base CF'!$B234,DRE!U:U)</f>
        <v>0</v>
      </c>
      <c r="W234" s="46">
        <f>SUMIF(DRE!$A:$A,'Base CF'!$B234,DRE!V:V)</f>
        <v>0</v>
      </c>
      <c r="X234" s="46">
        <f>SUMIF(DRE!$A:$A,'Base CF'!$B234,DRE!W:W)</f>
        <v>0</v>
      </c>
      <c r="Y234" s="46">
        <f>SUMIF(DRE!$A:$A,'Base CF'!$B234,DRE!X:X)</f>
        <v>0</v>
      </c>
      <c r="Z234" s="46">
        <f>SUMIF(DRE!$A:$A,'Base CF'!$B234,DRE!Y:Y)</f>
        <v>0</v>
      </c>
      <c r="AA234" s="46">
        <f>SUMIF(DRE!$A:$A,'Base CF'!$B234,DRE!Z:Z)</f>
        <v>0</v>
      </c>
      <c r="AB234" s="46">
        <f>SUMIF(DRE!$A:$A,'Base CF'!$B234,DRE!AA:AA)</f>
        <v>0</v>
      </c>
      <c r="AC234" s="46">
        <f>SUMIF(DRE!$A:$A,'Base CF'!$B234,DRE!AB:AB)</f>
        <v>0</v>
      </c>
      <c r="AD234" s="46">
        <f>SUMIF(DRE!$A:$A,'Base CF'!$B234,DRE!AC:AC)</f>
        <v>0</v>
      </c>
      <c r="AE234" s="46">
        <f>SUMIF(DRE!$A:$A,'Base CF'!$B234,DRE!AD:AD)</f>
        <v>0</v>
      </c>
      <c r="AF234" s="46">
        <f>SUMIF(DRE!$A:$A,'Base CF'!$B234,DRE!AE:AE)</f>
        <v>0</v>
      </c>
      <c r="AG234" s="46">
        <f>SUMIF(DRE!$A:$A,'Base CF'!$B234,DRE!AF:AF)</f>
        <v>0</v>
      </c>
      <c r="AH234" s="46">
        <f>SUMIF(DRE!$A:$A,'Base CF'!$B234,DRE!AG:AG)</f>
        <v>0</v>
      </c>
      <c r="AI234" s="46">
        <f>SUMIF(DRE!$A:$A,'Base CF'!$B234,DRE!AH:AH)</f>
        <v>0</v>
      </c>
      <c r="AJ234" s="46">
        <f>SUMIF(DRE!$A:$A,'Base CF'!$B234,DRE!AI:AI)</f>
        <v>0</v>
      </c>
      <c r="AK234" s="46">
        <f>SUMIF(DRE!$A:$A,'Base CF'!$B234,DRE!AJ:AJ)</f>
        <v>0</v>
      </c>
      <c r="AL234" s="46">
        <f>SUMIF(DRE!$A:$A,'Base CF'!$B234,DRE!AK:AK)</f>
        <v>0</v>
      </c>
      <c r="AM234" s="46">
        <f>SUMIF(DRE!$A:$A,'Base CF'!$B234,DRE!AL:AL)</f>
        <v>0</v>
      </c>
      <c r="AN234" s="46">
        <f>SUMIF(DRE!$A:$A,'Base CF'!$B234,DRE!AM:AM)</f>
        <v>0</v>
      </c>
      <c r="AO234" s="46">
        <f>SUMIF(DRE!$A:$A,'Base CF'!$B234,DRE!AN:AN)</f>
        <v>0</v>
      </c>
      <c r="AP234" s="46">
        <f>SUMIF(DRE!$A:$A,'Base CF'!$B234,DRE!AO:AO)</f>
        <v>0</v>
      </c>
      <c r="AQ234" s="46">
        <f>SUMIF(DRE!$A:$A,'Base CF'!$B234,DRE!AP:AP)</f>
        <v>0</v>
      </c>
      <c r="AR234" s="46">
        <f>SUMIF(DRE!$A:$A,'Base CF'!$B234,DRE!AQ:AQ)</f>
        <v>0</v>
      </c>
      <c r="AS234" s="46">
        <f>SUMIF(DRE!$A:$A,'Base CF'!$B234,DRE!AR:AR)</f>
        <v>0</v>
      </c>
      <c r="AT234" s="46">
        <f>SUMIF(DRE!$A:$A,'Base CF'!$B234,DRE!AS:AS)</f>
        <v>0</v>
      </c>
      <c r="AU234" s="46">
        <f>SUMIF(DRE!$A:$A,'Base CF'!$B234,DRE!AT:AT)</f>
        <v>0</v>
      </c>
      <c r="AV234" s="46">
        <f>SUMIF(DRE!$A:$A,'Base CF'!$B234,DRE!AU:AU)</f>
        <v>0</v>
      </c>
      <c r="AW234" s="46">
        <f>SUMIF(DRE!$A:$A,'Base CF'!$B234,DRE!AV:AV)</f>
        <v>0</v>
      </c>
      <c r="AX234" s="46">
        <f>SUMIF(DRE!$A:$A,'Base CF'!$B234,DRE!AW:AW)</f>
        <v>0</v>
      </c>
      <c r="AY234" s="46">
        <f>SUMIF(DRE!$A:$A,'Base CF'!$B234,DRE!AX:AX)</f>
        <v>0</v>
      </c>
      <c r="AZ234" s="46">
        <f>SUMIF(DRE!$A:$A,'Base CF'!$B234,DRE!AY:AY)</f>
        <v>0</v>
      </c>
      <c r="BA234" s="46">
        <f>SUMIF(DRE!$A:$A,'Base CF'!$B234,DRE!AZ:AZ)</f>
        <v>0</v>
      </c>
      <c r="BB234" s="46">
        <f>SUMIF(DRE!$A:$A,'Base CF'!$B234,DRE!BA:BA)</f>
        <v>0</v>
      </c>
      <c r="BC234" s="46">
        <f>SUMIF(DRE!$A:$A,'Base CF'!$B234,DRE!BB:BB)</f>
        <v>0</v>
      </c>
      <c r="BD234" s="46">
        <f>SUMIF(DRE!$A:$A,'Base CF'!$B234,DRE!BC:BC)</f>
        <v>0</v>
      </c>
      <c r="BE234" s="46">
        <f>SUMIF(DRE!$A:$A,'Base CF'!$B234,DRE!BD:BD)</f>
        <v>0</v>
      </c>
      <c r="BF234" s="46">
        <f>SUMIF(DRE!$A:$A,'Base CF'!$B234,DRE!BE:BE)</f>
        <v>0</v>
      </c>
      <c r="BG234" s="46">
        <f>SUMIF(DRE!$A:$A,'Base CF'!$B234,DRE!BF:BF)</f>
        <v>0</v>
      </c>
      <c r="BH234" s="46">
        <f>SUMIF(DRE!$A:$A,'Base CF'!$B234,DRE!BG:BG)</f>
        <v>0</v>
      </c>
      <c r="BI234" s="46">
        <f>SUMIF(DRE!$A:$A,'Base CF'!$B234,DRE!BH:BH)</f>
        <v>0</v>
      </c>
      <c r="BJ234" s="46">
        <f>SUMIF(DRE!$A:$A,'Base CF'!$B234,DRE!BI:BI)</f>
        <v>0</v>
      </c>
      <c r="BK234" s="46">
        <f>SUMIF(DRE!$A:$A,'Base CF'!$B234,DRE!BJ:BJ)</f>
        <v>0</v>
      </c>
      <c r="BL234" s="46">
        <f>SUMIF(DRE!$A:$A,'Base CF'!$B234,DRE!BK:BK)</f>
        <v>0</v>
      </c>
      <c r="BM234" s="46">
        <f>SUMIF(DRE!$A:$A,'Base CF'!$B234,DRE!BL:BL)</f>
        <v>0</v>
      </c>
      <c r="BN234" s="46">
        <f>SUMIF(DRE!$A:$A,'Base CF'!$B234,DRE!BM:BM)</f>
        <v>0</v>
      </c>
      <c r="BO234" s="46">
        <f>SUMIF(DRE!$A:$A,'Base CF'!$B234,DRE!BN:BN)</f>
        <v>0</v>
      </c>
      <c r="BP234" s="46">
        <f>SUMIF(DRE!$A:$A,'Base CF'!$B234,DRE!BO:BO)</f>
        <v>0</v>
      </c>
      <c r="BQ234" s="46">
        <f>SUMIF(DRE!$A:$A,'Base CF'!$B234,DRE!BP:BP)</f>
        <v>0</v>
      </c>
      <c r="BR234" s="46">
        <f>SUMIF(DRE!$A:$A,'Base CF'!$B234,DRE!BQ:BQ)</f>
        <v>0</v>
      </c>
      <c r="BS234" s="46">
        <f>SUMIF(DRE!$A:$A,'Base CF'!$B234,DRE!BR:BR)</f>
        <v>0</v>
      </c>
      <c r="BT234" s="46">
        <f>SUMIF(DRE!$A:$A,'Base CF'!$B234,DRE!BS:BS)</f>
        <v>0</v>
      </c>
      <c r="BU234" s="46">
        <f>SUMIF(DRE!$A:$A,'Base CF'!$B234,DRE!BT:BT)</f>
        <v>0</v>
      </c>
      <c r="BV234" s="46">
        <f>SUMIF(DRE!$A:$A,'Base CF'!$B234,DRE!BU:BU)</f>
        <v>0</v>
      </c>
      <c r="BW234" s="46">
        <f>SUMIF(DRE!$A:$A,'Base CF'!$B234,DRE!BV:BV)</f>
        <v>0</v>
      </c>
      <c r="BX234" s="46">
        <f>SUMIF(DRE!$A:$A,'Base CF'!$B234,DRE!BW:BW)</f>
        <v>0</v>
      </c>
      <c r="BY234" s="46">
        <f>SUMIF(DRE!$A:$A,'Base CF'!$B234,DRE!BX:BX)</f>
        <v>0</v>
      </c>
      <c r="BZ234" s="46">
        <f>SUMIF(DRE!$A:$A,'Base CF'!$B234,DRE!BY:BY)</f>
        <v>0</v>
      </c>
      <c r="CA234" s="46">
        <f>SUMIF(DRE!$A:$A,'Base CF'!$B234,DRE!BZ:BZ)</f>
        <v>0</v>
      </c>
      <c r="CB234" s="46">
        <f>SUMIF(DRE!$A:$A,'Base CF'!$B234,DRE!CA:CA)</f>
        <v>0</v>
      </c>
      <c r="CC234" s="46">
        <f>SUMIF(DRE!$A:$A,'Base CF'!$B234,DRE!CB:CB)</f>
        <v>0</v>
      </c>
      <c r="CD234" s="46">
        <f>SUMIF(DRE!$A:$A,'Base CF'!$B234,DRE!CC:CC)</f>
        <v>0</v>
      </c>
      <c r="CE234" s="46">
        <f>SUMIF(DRE!$A:$A,'Base CF'!$B234,DRE!CD:CD)</f>
        <v>0</v>
      </c>
      <c r="CF234" s="46">
        <f>SUMIF(DRE!$A:$A,'Base CF'!$B234,DRE!CE:CE)</f>
        <v>0</v>
      </c>
      <c r="CG234" s="46">
        <f>SUMIF(DRE!$A:$A,'Base CF'!$B234,DRE!CF:CF)</f>
        <v>0</v>
      </c>
      <c r="CH234" s="46">
        <f>SUMIF(DRE!$A:$A,'Base CF'!$B234,DRE!CG:CG)</f>
        <v>0</v>
      </c>
      <c r="CI234" s="46">
        <f>SUMIF(DRE!$A:$A,'Base CF'!$B234,DRE!CH:CH)</f>
        <v>0</v>
      </c>
      <c r="CJ234" s="46">
        <f>SUMIF(DRE!$A:$A,'Base CF'!$B234,DRE!CI:CI)</f>
        <v>0</v>
      </c>
      <c r="CK234" s="46">
        <f>SUMIF(DRE!$A:$A,'Base CF'!$B234,DRE!CJ:CJ)</f>
        <v>0</v>
      </c>
      <c r="CL234" s="46">
        <f>SUMIF(DRE!$A:$A,'Base CF'!$B234,DRE!CK:CK)</f>
        <v>0</v>
      </c>
      <c r="CM234" s="46">
        <f>SUMIF(DRE!$A:$A,'Base CF'!$B234,DRE!CL:CL)</f>
        <v>0</v>
      </c>
      <c r="CN234" s="46">
        <f>SUMIF(DRE!$A:$A,'Base CF'!$B234,DRE!CM:CM)</f>
        <v>0</v>
      </c>
      <c r="CO234" s="46">
        <f>SUMIF(DRE!$A:$A,'Base CF'!$B234,DRE!CN:CN)</f>
        <v>0</v>
      </c>
      <c r="CP234" s="46">
        <f>SUMIF(DRE!$A:$A,'Base CF'!$B234,DRE!CO:CO)</f>
        <v>0</v>
      </c>
      <c r="CQ234" s="46">
        <f>SUMIF(DRE!$A:$A,'Base CF'!$B234,DRE!CP:CP)</f>
        <v>0</v>
      </c>
      <c r="CR234" s="46">
        <f>SUMIF(DRE!$A:$A,'Base CF'!$B234,DRE!CQ:CQ)</f>
        <v>0</v>
      </c>
      <c r="CS234" s="46">
        <f>SUMIF(DRE!$A:$A,'Base CF'!$B234,DRE!CR:CR)</f>
        <v>0</v>
      </c>
      <c r="CT234" s="46">
        <f>SUMIF(DRE!$A:$A,'Base CF'!$B234,DRE!CS:CS)</f>
        <v>0</v>
      </c>
      <c r="CU234" s="46">
        <f>SUMIF(DRE!$A:$A,'Base CF'!$B234,DRE!CT:CT)</f>
        <v>0</v>
      </c>
      <c r="CV234" s="46">
        <f>SUMIF(DRE!$A:$A,'Base CF'!$B234,DRE!CU:CU)</f>
        <v>0</v>
      </c>
      <c r="CW234" s="46">
        <f>SUMIF(DRE!$A:$A,'Base CF'!$B234,DRE!CV:CV)</f>
        <v>0</v>
      </c>
      <c r="CX234" s="46">
        <f>SUMIF(DRE!$A:$A,'Base CF'!$B234,DRE!CW:CW)</f>
        <v>0</v>
      </c>
      <c r="CY234" s="46">
        <f>SUMIF(DRE!$A:$A,'Base CF'!$B234,DRE!CX:CX)</f>
        <v>0</v>
      </c>
      <c r="CZ234" s="46">
        <f>SUMIF(DRE!$A:$A,'Base CF'!$B234,DRE!CY:CY)</f>
        <v>0</v>
      </c>
      <c r="DA234" s="46">
        <f>SUMIF(DRE!$A:$A,'Base CF'!$B234,DRE!CZ:CZ)</f>
        <v>0</v>
      </c>
      <c r="DB234" s="46">
        <f>SUMIF(DRE!$A:$A,'Base CF'!$B234,DRE!DA:DA)</f>
        <v>0</v>
      </c>
      <c r="DC234" s="46">
        <f>SUMIF(DRE!$A:$A,'Base CF'!$B234,DRE!DB:DB)</f>
        <v>0</v>
      </c>
      <c r="DD234" s="46">
        <f>SUMIF(DRE!$A:$A,'Base CF'!$B234,DRE!DC:DC)</f>
        <v>0</v>
      </c>
      <c r="DE234" s="46">
        <f>SUMIF(DRE!$A:$A,'Base CF'!$B234,DRE!DD:DD)</f>
        <v>0</v>
      </c>
      <c r="DF234" s="46">
        <f>SUMIF(DRE!$A:$A,'Base CF'!$B234,DRE!DE:DE)</f>
        <v>0</v>
      </c>
    </row>
    <row r="235" spans="2:110" outlineLevel="1">
      <c r="B235" s="37" t="s">
        <v>308</v>
      </c>
      <c r="C235" s="46">
        <f>SUMIF(DRE!$A:$A,'Base CF'!$B235,DRE!B:B)</f>
        <v>39853.160000000003</v>
      </c>
      <c r="D235" s="46">
        <f>SUMIF(DRE!$A:$A,'Base CF'!$B235,DRE!C:C)</f>
        <v>40855.33</v>
      </c>
      <c r="E235" s="46">
        <f>SUMIF(DRE!$A:$A,'Base CF'!$B235,DRE!D:D)</f>
        <v>43487.03</v>
      </c>
      <c r="F235" s="46">
        <f>SUMIF(DRE!$A:$A,'Base CF'!$B235,DRE!E:E)</f>
        <v>43400.69</v>
      </c>
      <c r="G235" s="46">
        <f>SUMIF(DRE!$A:$A,'Base CF'!$B235,DRE!F:F)</f>
        <v>52105.59</v>
      </c>
      <c r="H235" s="46">
        <f>SUMIF(DRE!$A:$A,'Base CF'!$B235,DRE!G:G)</f>
        <v>38847.129999999997</v>
      </c>
      <c r="I235" s="46">
        <f>SUMIF(DRE!$A:$A,'Base CF'!$B235,DRE!H:H)</f>
        <v>40536.19</v>
      </c>
      <c r="J235" s="46">
        <f>SUMIF(DRE!$A:$A,'Base CF'!$B235,DRE!I:I)</f>
        <v>42135.16</v>
      </c>
      <c r="K235" s="46">
        <f>SUMIF(DRE!$A:$A,'Base CF'!$B235,DRE!J:J)</f>
        <v>43460.480000000003</v>
      </c>
      <c r="L235" s="46">
        <f>SUMIF(DRE!$A:$A,'Base CF'!$B235,DRE!K:K)</f>
        <v>44235.039999999994</v>
      </c>
      <c r="M235" s="46">
        <f>SUMIF(DRE!$A:$A,'Base CF'!$B235,DRE!L:L)</f>
        <v>57387.24</v>
      </c>
      <c r="N235" s="46">
        <f>SUMIF(DRE!$A:$A,'Base CF'!$B235,DRE!M:M)</f>
        <v>37418.959999999999</v>
      </c>
      <c r="O235" s="46">
        <f>SUMIF(DRE!$A:$A,'Base CF'!$B235,DRE!N:N)</f>
        <v>45304.469999999994</v>
      </c>
      <c r="P235" s="46">
        <f>SUMIF(DRE!$A:$A,'Base CF'!$B235,DRE!O:O)</f>
        <v>44243.499999999993</v>
      </c>
      <c r="Q235" s="46">
        <f>SUMIF(DRE!$A:$A,'Base CF'!$B235,DRE!P:P)</f>
        <v>52022.340000000004</v>
      </c>
      <c r="R235" s="46">
        <f>SUMIF(DRE!$A:$A,'Base CF'!$B235,DRE!Q:Q)</f>
        <v>45266.03</v>
      </c>
      <c r="S235" s="46">
        <f>SUMIF(DRE!$A:$A,'Base CF'!$B235,DRE!R:R)</f>
        <v>72805.2</v>
      </c>
      <c r="T235" s="46">
        <f>SUMIF(DRE!$A:$A,'Base CF'!$B235,DRE!S:S)</f>
        <v>44881.359999999993</v>
      </c>
      <c r="U235" s="46">
        <f>SUMIF(DRE!$A:$A,'Base CF'!$B235,DRE!T:T)</f>
        <v>53849.729999999996</v>
      </c>
      <c r="V235" s="46">
        <f>SUMIF(DRE!$A:$A,'Base CF'!$B235,DRE!U:U)</f>
        <v>54171.13</v>
      </c>
      <c r="W235" s="46">
        <f>SUMIF(DRE!$A:$A,'Base CF'!$B235,DRE!V:V)</f>
        <v>58145.909999999996</v>
      </c>
      <c r="X235" s="46">
        <f>SUMIF(DRE!$A:$A,'Base CF'!$B235,DRE!W:W)</f>
        <v>68663.689999999988</v>
      </c>
      <c r="Y235" s="46">
        <f>SUMIF(DRE!$A:$A,'Base CF'!$B235,DRE!X:X)</f>
        <v>64936.55</v>
      </c>
      <c r="Z235" s="46">
        <f>SUMIF(DRE!$A:$A,'Base CF'!$B235,DRE!Y:Y)</f>
        <v>74649.12999999999</v>
      </c>
      <c r="AA235" s="46">
        <f>SUMIF(DRE!$A:$A,'Base CF'!$B235,DRE!Z:Z)</f>
        <v>82813.540000000008</v>
      </c>
      <c r="AB235" s="46">
        <f>SUMIF(DRE!$A:$A,'Base CF'!$B235,DRE!AA:AA)</f>
        <v>48262.92</v>
      </c>
      <c r="AC235" s="46">
        <f>SUMIF(DRE!$A:$A,'Base CF'!$B235,DRE!AB:AB)</f>
        <v>58283.62999999999</v>
      </c>
      <c r="AD235" s="46">
        <f>SUMIF(DRE!$A:$A,'Base CF'!$B235,DRE!AC:AC)</f>
        <v>54624.91</v>
      </c>
      <c r="AE235" s="46">
        <f>SUMIF(DRE!$A:$A,'Base CF'!$B235,DRE!AD:AD)</f>
        <v>44446.85</v>
      </c>
      <c r="AF235" s="46">
        <f>SUMIF(DRE!$A:$A,'Base CF'!$B235,DRE!AE:AE)</f>
        <v>43905.94</v>
      </c>
      <c r="AG235" s="46">
        <f>SUMIF(DRE!$A:$A,'Base CF'!$B235,DRE!AF:AF)</f>
        <v>43756.33</v>
      </c>
      <c r="AH235" s="46">
        <f>SUMIF(DRE!$A:$A,'Base CF'!$B235,DRE!AG:AG)</f>
        <v>51431.289999999994</v>
      </c>
      <c r="AI235" s="46">
        <f>SUMIF(DRE!$A:$A,'Base CF'!$B235,DRE!AH:AH)</f>
        <v>47964.23</v>
      </c>
      <c r="AJ235" s="46">
        <f>SUMIF(DRE!$A:$A,'Base CF'!$B235,DRE!AI:AI)</f>
        <v>42258.01</v>
      </c>
      <c r="AK235" s="46">
        <f>SUMIF(DRE!$A:$A,'Base CF'!$B235,DRE!AJ:AJ)</f>
        <v>55145.760000000002</v>
      </c>
      <c r="AL235" s="46">
        <f>SUMIF(DRE!$A:$A,'Base CF'!$B235,DRE!AK:AK)</f>
        <v>61975.150000000009</v>
      </c>
      <c r="AM235" s="46">
        <f>SUMIF(DRE!$A:$A,'Base CF'!$B235,DRE!AL:AL)</f>
        <v>44483.86</v>
      </c>
      <c r="AN235" s="46">
        <f>SUMIF(DRE!$A:$A,'Base CF'!$B235,DRE!AM:AM)</f>
        <v>47279.73</v>
      </c>
      <c r="AO235" s="46">
        <f>SUMIF(DRE!$A:$A,'Base CF'!$B235,DRE!AN:AN)</f>
        <v>48263.61</v>
      </c>
      <c r="AP235" s="46">
        <f>SUMIF(DRE!$A:$A,'Base CF'!$B235,DRE!AO:AO)</f>
        <v>45554.48</v>
      </c>
      <c r="AQ235" s="46">
        <f>SUMIF(DRE!$A:$A,'Base CF'!$B235,DRE!AP:AP)</f>
        <v>46316.58</v>
      </c>
      <c r="AR235" s="46">
        <f>SUMIF(DRE!$A:$A,'Base CF'!$B235,DRE!AQ:AQ)</f>
        <v>47915.39</v>
      </c>
      <c r="AS235" s="46">
        <f>SUMIF(DRE!$A:$A,'Base CF'!$B235,DRE!AR:AR)</f>
        <v>50033.62</v>
      </c>
      <c r="AT235" s="46">
        <f>SUMIF(DRE!$A:$A,'Base CF'!$B235,DRE!AS:AS)</f>
        <v>47286.79</v>
      </c>
      <c r="AU235" s="46">
        <f>SUMIF(DRE!$A:$A,'Base CF'!$B235,DRE!AT:AT)</f>
        <v>49287.06</v>
      </c>
      <c r="AV235" s="46">
        <f>SUMIF(DRE!$A:$A,'Base CF'!$B235,DRE!AU:AU)</f>
        <v>46664.84</v>
      </c>
      <c r="AW235" s="46">
        <f>SUMIF(DRE!$A:$A,'Base CF'!$B235,DRE!AV:AV)</f>
        <v>57860.6</v>
      </c>
      <c r="AX235" s="46">
        <f>SUMIF(DRE!$A:$A,'Base CF'!$B235,DRE!AW:AW)</f>
        <v>59210.8</v>
      </c>
      <c r="AY235" s="46">
        <f>SUMIF(DRE!$A:$A,'Base CF'!$B235,DRE!AX:AX)</f>
        <v>47254.28</v>
      </c>
      <c r="AZ235" s="46">
        <f>SUMIF(DRE!$A:$A,'Base CF'!$B235,DRE!AY:AY)</f>
        <v>47417.08</v>
      </c>
      <c r="BA235" s="46">
        <f>SUMIF(DRE!$A:$A,'Base CF'!$B235,DRE!AZ:AZ)</f>
        <v>66423.19</v>
      </c>
      <c r="BB235" s="46">
        <f>SUMIF(DRE!$A:$A,'Base CF'!$B235,DRE!BA:BA)</f>
        <v>45333.19</v>
      </c>
      <c r="BC235" s="46">
        <f>SUMIF(DRE!$A:$A,'Base CF'!$B235,DRE!BB:BB)</f>
        <v>46851.199999999997</v>
      </c>
      <c r="BD235" s="46">
        <f>SUMIF(DRE!$A:$A,'Base CF'!$B235,DRE!BC:BC)</f>
        <v>53177.66</v>
      </c>
      <c r="BE235" s="46">
        <f>SUMIF(DRE!$A:$A,'Base CF'!$B235,DRE!BD:BD)</f>
        <v>39474.769999999997</v>
      </c>
      <c r="BF235" s="46">
        <f>SUMIF(DRE!$A:$A,'Base CF'!$B235,DRE!BE:BE)</f>
        <v>146317.04</v>
      </c>
      <c r="BG235" s="46">
        <f>SUMIF(DRE!$A:$A,'Base CF'!$B235,DRE!BF:BF)</f>
        <v>40627.4749142</v>
      </c>
      <c r="BH235" s="46">
        <f>SUMIF(DRE!$A:$A,'Base CF'!$B235,DRE!BG:BG)</f>
        <v>40627.4749142</v>
      </c>
      <c r="BI235" s="46">
        <f>SUMIF(DRE!$A:$A,'Base CF'!$B235,DRE!BH:BH)</f>
        <v>40627.4749142</v>
      </c>
      <c r="BJ235" s="46">
        <f>SUMIF(DRE!$A:$A,'Base CF'!$B235,DRE!BI:BI)</f>
        <v>40627.4749142</v>
      </c>
      <c r="BK235" s="46">
        <f>SUMIF(DRE!$A:$A,'Base CF'!$B235,DRE!BJ:BJ)</f>
        <v>40627.4749142</v>
      </c>
      <c r="BL235" s="46">
        <f>SUMIF(DRE!$A:$A,'Base CF'!$B235,DRE!BK:BK)</f>
        <v>40627.4749142</v>
      </c>
      <c r="BM235" s="46">
        <f>SUMIF(DRE!$A:$A,'Base CF'!$B235,DRE!BL:BL)</f>
        <v>41236.892587800001</v>
      </c>
      <c r="BN235" s="46">
        <f>SUMIF(DRE!$A:$A,'Base CF'!$B235,DRE!BM:BM)</f>
        <v>41236.892587800001</v>
      </c>
      <c r="BO235" s="46">
        <f>SUMIF(DRE!$A:$A,'Base CF'!$B235,DRE!BN:BN)</f>
        <v>41236.892587800001</v>
      </c>
      <c r="BP235" s="46">
        <f>SUMIF(DRE!$A:$A,'Base CF'!$B235,DRE!BO:BO)</f>
        <v>41236.892587800001</v>
      </c>
      <c r="BQ235" s="46">
        <f>SUMIF(DRE!$A:$A,'Base CF'!$B235,DRE!BP:BP)</f>
        <v>41236.892587800001</v>
      </c>
      <c r="BR235" s="46">
        <f>SUMIF(DRE!$A:$A,'Base CF'!$B235,DRE!BQ:BQ)</f>
        <v>44605.969355900001</v>
      </c>
      <c r="BS235" s="46">
        <f>SUMIF(DRE!$A:$A,'Base CF'!$B235,DRE!BR:BR)</f>
        <v>44605.969355900001</v>
      </c>
      <c r="BT235" s="46">
        <f>SUMIF(DRE!$A:$A,'Base CF'!$B235,DRE!BS:BS)</f>
        <v>44605.969355900001</v>
      </c>
      <c r="BU235" s="46">
        <f>SUMIF(DRE!$A:$A,'Base CF'!$B235,DRE!BT:BT)</f>
        <v>44605.969355900001</v>
      </c>
      <c r="BV235" s="46">
        <f>SUMIF(DRE!$A:$A,'Base CF'!$B235,DRE!BU:BU)</f>
        <v>44605.969355900001</v>
      </c>
      <c r="BW235" s="46">
        <f>SUMIF(DRE!$A:$A,'Base CF'!$B235,DRE!BV:BV)</f>
        <v>44605.969355900001</v>
      </c>
      <c r="BX235" s="46">
        <f>SUMIF(DRE!$A:$A,'Base CF'!$B235,DRE!BW:BW)</f>
        <v>44605.969355900001</v>
      </c>
      <c r="BY235" s="46">
        <f>SUMIF(DRE!$A:$A,'Base CF'!$B235,DRE!BX:BX)</f>
        <v>44605.969355900001</v>
      </c>
      <c r="BZ235" s="46">
        <f>SUMIF(DRE!$A:$A,'Base CF'!$B235,DRE!BY:BY)</f>
        <v>44605.969355900001</v>
      </c>
      <c r="CA235" s="46">
        <f>SUMIF(DRE!$A:$A,'Base CF'!$B235,DRE!BZ:BZ)</f>
        <v>44605.969355900001</v>
      </c>
      <c r="CB235" s="46">
        <f>SUMIF(DRE!$A:$A,'Base CF'!$B235,DRE!CA:CA)</f>
        <v>44605.969355900001</v>
      </c>
      <c r="CC235" s="46">
        <f>SUMIF(DRE!$A:$A,'Base CF'!$B235,DRE!CB:CB)</f>
        <v>44605.969355900001</v>
      </c>
      <c r="CD235" s="46">
        <f>SUMIF(DRE!$A:$A,'Base CF'!$B235,DRE!CC:CC)</f>
        <v>46376.809397700003</v>
      </c>
      <c r="CE235" s="46">
        <f>SUMIF(DRE!$A:$A,'Base CF'!$B235,DRE!CD:CD)</f>
        <v>46376.809397700003</v>
      </c>
      <c r="CF235" s="46">
        <f>SUMIF(DRE!$A:$A,'Base CF'!$B235,DRE!CE:CE)</f>
        <v>46376.809397700003</v>
      </c>
      <c r="CG235" s="46">
        <f>SUMIF(DRE!$A:$A,'Base CF'!$B235,DRE!CF:CF)</f>
        <v>46376.809397700003</v>
      </c>
      <c r="CH235" s="46">
        <f>SUMIF(DRE!$A:$A,'Base CF'!$B235,DRE!CG:CG)</f>
        <v>46376.809397700003</v>
      </c>
      <c r="CI235" s="46">
        <f>SUMIF(DRE!$A:$A,'Base CF'!$B235,DRE!CH:CH)</f>
        <v>46376.809397700003</v>
      </c>
      <c r="CJ235" s="46">
        <f>SUMIF(DRE!$A:$A,'Base CF'!$B235,DRE!CI:CI)</f>
        <v>46376.809397700003</v>
      </c>
      <c r="CK235" s="46">
        <f>SUMIF(DRE!$A:$A,'Base CF'!$B235,DRE!CJ:CJ)</f>
        <v>46376.809397700003</v>
      </c>
      <c r="CL235" s="46">
        <f>SUMIF(DRE!$A:$A,'Base CF'!$B235,DRE!CK:CK)</f>
        <v>46376.809397700003</v>
      </c>
      <c r="CM235" s="46">
        <f>SUMIF(DRE!$A:$A,'Base CF'!$B235,DRE!CL:CL)</f>
        <v>46376.809397700003</v>
      </c>
      <c r="CN235" s="46">
        <f>SUMIF(DRE!$A:$A,'Base CF'!$B235,DRE!CM:CM)</f>
        <v>46376.809397700003</v>
      </c>
      <c r="CO235" s="46">
        <f>SUMIF(DRE!$A:$A,'Base CF'!$B235,DRE!CN:CN)</f>
        <v>46376.809397700003</v>
      </c>
      <c r="CP235" s="46">
        <f>SUMIF(DRE!$A:$A,'Base CF'!$B235,DRE!CO:CO)</f>
        <v>48088.117971300002</v>
      </c>
      <c r="CQ235" s="46">
        <f>SUMIF(DRE!$A:$A,'Base CF'!$B235,DRE!CP:CP)</f>
        <v>48088.117971300002</v>
      </c>
      <c r="CR235" s="46">
        <f>SUMIF(DRE!$A:$A,'Base CF'!$B235,DRE!CQ:CQ)</f>
        <v>48088.117971300002</v>
      </c>
      <c r="CS235" s="46">
        <f>SUMIF(DRE!$A:$A,'Base CF'!$B235,DRE!CR:CR)</f>
        <v>48088.117971300002</v>
      </c>
      <c r="CT235" s="46">
        <f>SUMIF(DRE!$A:$A,'Base CF'!$B235,DRE!CS:CS)</f>
        <v>48088.117971300002</v>
      </c>
      <c r="CU235" s="46">
        <f>SUMIF(DRE!$A:$A,'Base CF'!$B235,DRE!CT:CT)</f>
        <v>48088.117971300002</v>
      </c>
      <c r="CV235" s="46">
        <f>SUMIF(DRE!$A:$A,'Base CF'!$B235,DRE!CU:CU)</f>
        <v>48088.117971300002</v>
      </c>
      <c r="CW235" s="46">
        <f>SUMIF(DRE!$A:$A,'Base CF'!$B235,DRE!CV:CV)</f>
        <v>48088.117971300002</v>
      </c>
      <c r="CX235" s="46">
        <f>SUMIF(DRE!$A:$A,'Base CF'!$B235,DRE!CW:CW)</f>
        <v>48088.117971300002</v>
      </c>
      <c r="CY235" s="46">
        <f>SUMIF(DRE!$A:$A,'Base CF'!$B235,DRE!CX:CX)</f>
        <v>48088.117971300002</v>
      </c>
      <c r="CZ235" s="46">
        <f>SUMIF(DRE!$A:$A,'Base CF'!$B235,DRE!CY:CY)</f>
        <v>48088.117971300002</v>
      </c>
      <c r="DA235" s="46">
        <f>SUMIF(DRE!$A:$A,'Base CF'!$B235,DRE!CZ:CZ)</f>
        <v>48088.117971300002</v>
      </c>
      <c r="DB235" s="46">
        <f>SUMIF(DRE!$A:$A,'Base CF'!$B235,DRE!DA:DA)</f>
        <v>49775.982183200002</v>
      </c>
      <c r="DC235" s="46">
        <f>SUMIF(DRE!$A:$A,'Base CF'!$B235,DRE!DB:DB)</f>
        <v>49775.982183200002</v>
      </c>
      <c r="DD235" s="46">
        <f>SUMIF(DRE!$A:$A,'Base CF'!$B235,DRE!DC:DC)</f>
        <v>49775.982183200002</v>
      </c>
      <c r="DE235" s="46">
        <f>SUMIF(DRE!$A:$A,'Base CF'!$B235,DRE!DD:DD)</f>
        <v>49775.982183200002</v>
      </c>
      <c r="DF235" s="46">
        <f>SUMIF(DRE!$A:$A,'Base CF'!$B235,DRE!DE:DE)</f>
        <v>49775.982183200002</v>
      </c>
    </row>
    <row r="236" spans="2:110" outlineLevel="1">
      <c r="B236" s="37" t="s">
        <v>363</v>
      </c>
      <c r="C236" s="46">
        <f>SUMIF(DRE!$A:$A,'Base CF'!$B236,DRE!B:B)</f>
        <v>0</v>
      </c>
      <c r="D236" s="46">
        <f>SUMIF(DRE!$A:$A,'Base CF'!$B236,DRE!C:C)</f>
        <v>0</v>
      </c>
      <c r="E236" s="46">
        <f>SUMIF(DRE!$A:$A,'Base CF'!$B236,DRE!D:D)</f>
        <v>0</v>
      </c>
      <c r="F236" s="46">
        <f>SUMIF(DRE!$A:$A,'Base CF'!$B236,DRE!E:E)</f>
        <v>0</v>
      </c>
      <c r="G236" s="46">
        <f>SUMIF(DRE!$A:$A,'Base CF'!$B236,DRE!F:F)</f>
        <v>0</v>
      </c>
      <c r="H236" s="46">
        <f>SUMIF(DRE!$A:$A,'Base CF'!$B236,DRE!G:G)</f>
        <v>0</v>
      </c>
      <c r="I236" s="46">
        <f>SUMIF(DRE!$A:$A,'Base CF'!$B236,DRE!H:H)</f>
        <v>0</v>
      </c>
      <c r="J236" s="46">
        <f>SUMIF(DRE!$A:$A,'Base CF'!$B236,DRE!I:I)</f>
        <v>0</v>
      </c>
      <c r="K236" s="46">
        <f>SUMIF(DRE!$A:$A,'Base CF'!$B236,DRE!J:J)</f>
        <v>0</v>
      </c>
      <c r="L236" s="46">
        <f>SUMIF(DRE!$A:$A,'Base CF'!$B236,DRE!K:K)</f>
        <v>0</v>
      </c>
      <c r="M236" s="46">
        <f>SUMIF(DRE!$A:$A,'Base CF'!$B236,DRE!L:L)</f>
        <v>0</v>
      </c>
      <c r="N236" s="46">
        <f>SUMIF(DRE!$A:$A,'Base CF'!$B236,DRE!M:M)</f>
        <v>0</v>
      </c>
      <c r="O236" s="46">
        <f>SUMIF(DRE!$A:$A,'Base CF'!$B236,DRE!N:N)</f>
        <v>0</v>
      </c>
      <c r="P236" s="46">
        <f>SUMIF(DRE!$A:$A,'Base CF'!$B236,DRE!O:O)</f>
        <v>0</v>
      </c>
      <c r="Q236" s="46">
        <f>SUMIF(DRE!$A:$A,'Base CF'!$B236,DRE!P:P)</f>
        <v>0</v>
      </c>
      <c r="R236" s="46">
        <f>SUMIF(DRE!$A:$A,'Base CF'!$B236,DRE!Q:Q)</f>
        <v>0</v>
      </c>
      <c r="S236" s="46">
        <f>SUMIF(DRE!$A:$A,'Base CF'!$B236,DRE!R:R)</f>
        <v>0</v>
      </c>
      <c r="T236" s="46">
        <f>SUMIF(DRE!$A:$A,'Base CF'!$B236,DRE!S:S)</f>
        <v>0</v>
      </c>
      <c r="U236" s="46">
        <f>SUMIF(DRE!$A:$A,'Base CF'!$B236,DRE!T:T)</f>
        <v>0</v>
      </c>
      <c r="V236" s="46">
        <f>SUMIF(DRE!$A:$A,'Base CF'!$B236,DRE!U:U)</f>
        <v>0</v>
      </c>
      <c r="W236" s="46">
        <f>SUMIF(DRE!$A:$A,'Base CF'!$B236,DRE!V:V)</f>
        <v>0</v>
      </c>
      <c r="X236" s="46">
        <f>SUMIF(DRE!$A:$A,'Base CF'!$B236,DRE!W:W)</f>
        <v>0</v>
      </c>
      <c r="Y236" s="46">
        <f>SUMIF(DRE!$A:$A,'Base CF'!$B236,DRE!X:X)</f>
        <v>0</v>
      </c>
      <c r="Z236" s="46">
        <f>SUMIF(DRE!$A:$A,'Base CF'!$B236,DRE!Y:Y)</f>
        <v>0</v>
      </c>
      <c r="AA236" s="46">
        <f>SUMIF(DRE!$A:$A,'Base CF'!$B236,DRE!Z:Z)</f>
        <v>0</v>
      </c>
      <c r="AB236" s="46">
        <f>SUMIF(DRE!$A:$A,'Base CF'!$B236,DRE!AA:AA)</f>
        <v>0</v>
      </c>
      <c r="AC236" s="46">
        <f>SUMIF(DRE!$A:$A,'Base CF'!$B236,DRE!AB:AB)</f>
        <v>0</v>
      </c>
      <c r="AD236" s="46">
        <f>SUMIF(DRE!$A:$A,'Base CF'!$B236,DRE!AC:AC)</f>
        <v>0</v>
      </c>
      <c r="AE236" s="46">
        <f>SUMIF(DRE!$A:$A,'Base CF'!$B236,DRE!AD:AD)</f>
        <v>0</v>
      </c>
      <c r="AF236" s="46">
        <f>SUMIF(DRE!$A:$A,'Base CF'!$B236,DRE!AE:AE)</f>
        <v>0</v>
      </c>
      <c r="AG236" s="46">
        <f>SUMIF(DRE!$A:$A,'Base CF'!$B236,DRE!AF:AF)</f>
        <v>0</v>
      </c>
      <c r="AH236" s="46">
        <f>SUMIF(DRE!$A:$A,'Base CF'!$B236,DRE!AG:AG)</f>
        <v>0</v>
      </c>
      <c r="AI236" s="46">
        <f>SUMIF(DRE!$A:$A,'Base CF'!$B236,DRE!AH:AH)</f>
        <v>0</v>
      </c>
      <c r="AJ236" s="46">
        <f>SUMIF(DRE!$A:$A,'Base CF'!$B236,DRE!AI:AI)</f>
        <v>0</v>
      </c>
      <c r="AK236" s="46">
        <f>SUMIF(DRE!$A:$A,'Base CF'!$B236,DRE!AJ:AJ)</f>
        <v>0</v>
      </c>
      <c r="AL236" s="46">
        <f>SUMIF(DRE!$A:$A,'Base CF'!$B236,DRE!AK:AK)</f>
        <v>0</v>
      </c>
      <c r="AM236" s="46">
        <f>SUMIF(DRE!$A:$A,'Base CF'!$B236,DRE!AL:AL)</f>
        <v>0</v>
      </c>
      <c r="AN236" s="46">
        <f>SUMIF(DRE!$A:$A,'Base CF'!$B236,DRE!AM:AM)</f>
        <v>0</v>
      </c>
      <c r="AO236" s="46">
        <f>SUMIF(DRE!$A:$A,'Base CF'!$B236,DRE!AN:AN)</f>
        <v>0</v>
      </c>
      <c r="AP236" s="46">
        <f>SUMIF(DRE!$A:$A,'Base CF'!$B236,DRE!AO:AO)</f>
        <v>0</v>
      </c>
      <c r="AQ236" s="46">
        <f>SUMIF(DRE!$A:$A,'Base CF'!$B236,DRE!AP:AP)</f>
        <v>0</v>
      </c>
      <c r="AR236" s="46">
        <f>SUMIF(DRE!$A:$A,'Base CF'!$B236,DRE!AQ:AQ)</f>
        <v>0</v>
      </c>
      <c r="AS236" s="46">
        <f>SUMIF(DRE!$A:$A,'Base CF'!$B236,DRE!AR:AR)</f>
        <v>0</v>
      </c>
      <c r="AT236" s="46">
        <f>SUMIF(DRE!$A:$A,'Base CF'!$B236,DRE!AS:AS)</f>
        <v>0</v>
      </c>
      <c r="AU236" s="46">
        <f>SUMIF(DRE!$A:$A,'Base CF'!$B236,DRE!AT:AT)</f>
        <v>0</v>
      </c>
      <c r="AV236" s="46">
        <f>SUMIF(DRE!$A:$A,'Base CF'!$B236,DRE!AU:AU)</f>
        <v>0</v>
      </c>
      <c r="AW236" s="46">
        <f>SUMIF(DRE!$A:$A,'Base CF'!$B236,DRE!AV:AV)</f>
        <v>0</v>
      </c>
      <c r="AX236" s="46">
        <f>SUMIF(DRE!$A:$A,'Base CF'!$B236,DRE!AW:AW)</f>
        <v>0</v>
      </c>
      <c r="AY236" s="46">
        <f>SUMIF(DRE!$A:$A,'Base CF'!$B236,DRE!AX:AX)</f>
        <v>0</v>
      </c>
      <c r="AZ236" s="46">
        <f>SUMIF(DRE!$A:$A,'Base CF'!$B236,DRE!AY:AY)</f>
        <v>0</v>
      </c>
      <c r="BA236" s="46">
        <f>SUMIF(DRE!$A:$A,'Base CF'!$B236,DRE!AZ:AZ)</f>
        <v>0</v>
      </c>
      <c r="BB236" s="46">
        <f>SUMIF(DRE!$A:$A,'Base CF'!$B236,DRE!BA:BA)</f>
        <v>0</v>
      </c>
      <c r="BC236" s="46">
        <f>SUMIF(DRE!$A:$A,'Base CF'!$B236,DRE!BB:BB)</f>
        <v>0</v>
      </c>
      <c r="BD236" s="46">
        <f>SUMIF(DRE!$A:$A,'Base CF'!$B236,DRE!BC:BC)</f>
        <v>0</v>
      </c>
      <c r="BE236" s="46">
        <f>SUMIF(DRE!$A:$A,'Base CF'!$B236,DRE!BD:BD)</f>
        <v>0</v>
      </c>
      <c r="BF236" s="46">
        <f>SUMIF(DRE!$A:$A,'Base CF'!$B236,DRE!BE:BE)</f>
        <v>0</v>
      </c>
      <c r="BG236" s="46">
        <f>SUMIF(DRE!$A:$A,'Base CF'!$B236,DRE!BF:BF)</f>
        <v>0</v>
      </c>
      <c r="BH236" s="46">
        <f>SUMIF(DRE!$A:$A,'Base CF'!$B236,DRE!BG:BG)</f>
        <v>0</v>
      </c>
      <c r="BI236" s="46">
        <f>SUMIF(DRE!$A:$A,'Base CF'!$B236,DRE!BH:BH)</f>
        <v>0</v>
      </c>
      <c r="BJ236" s="46">
        <f>SUMIF(DRE!$A:$A,'Base CF'!$B236,DRE!BI:BI)</f>
        <v>0</v>
      </c>
      <c r="BK236" s="46">
        <f>SUMIF(DRE!$A:$A,'Base CF'!$B236,DRE!BJ:BJ)</f>
        <v>0</v>
      </c>
      <c r="BL236" s="46">
        <f>SUMIF(DRE!$A:$A,'Base CF'!$B236,DRE!BK:BK)</f>
        <v>0</v>
      </c>
      <c r="BM236" s="46">
        <f>SUMIF(DRE!$A:$A,'Base CF'!$B236,DRE!BL:BL)</f>
        <v>0</v>
      </c>
      <c r="BN236" s="46">
        <f>SUMIF(DRE!$A:$A,'Base CF'!$B236,DRE!BM:BM)</f>
        <v>0</v>
      </c>
      <c r="BO236" s="46">
        <f>SUMIF(DRE!$A:$A,'Base CF'!$B236,DRE!BN:BN)</f>
        <v>0</v>
      </c>
      <c r="BP236" s="46">
        <f>SUMIF(DRE!$A:$A,'Base CF'!$B236,DRE!BO:BO)</f>
        <v>0</v>
      </c>
      <c r="BQ236" s="46">
        <f>SUMIF(DRE!$A:$A,'Base CF'!$B236,DRE!BP:BP)</f>
        <v>0</v>
      </c>
      <c r="BR236" s="46">
        <f>SUMIF(DRE!$A:$A,'Base CF'!$B236,DRE!BQ:BQ)</f>
        <v>0</v>
      </c>
      <c r="BS236" s="46">
        <f>SUMIF(DRE!$A:$A,'Base CF'!$B236,DRE!BR:BR)</f>
        <v>0</v>
      </c>
      <c r="BT236" s="46">
        <f>SUMIF(DRE!$A:$A,'Base CF'!$B236,DRE!BS:BS)</f>
        <v>0</v>
      </c>
      <c r="BU236" s="46">
        <f>SUMIF(DRE!$A:$A,'Base CF'!$B236,DRE!BT:BT)</f>
        <v>0</v>
      </c>
      <c r="BV236" s="46">
        <f>SUMIF(DRE!$A:$A,'Base CF'!$B236,DRE!BU:BU)</f>
        <v>0</v>
      </c>
      <c r="BW236" s="46">
        <f>SUMIF(DRE!$A:$A,'Base CF'!$B236,DRE!BV:BV)</f>
        <v>0</v>
      </c>
      <c r="BX236" s="46">
        <f>SUMIF(DRE!$A:$A,'Base CF'!$B236,DRE!BW:BW)</f>
        <v>0</v>
      </c>
      <c r="BY236" s="46">
        <f>SUMIF(DRE!$A:$A,'Base CF'!$B236,DRE!BX:BX)</f>
        <v>0</v>
      </c>
      <c r="BZ236" s="46">
        <f>SUMIF(DRE!$A:$A,'Base CF'!$B236,DRE!BY:BY)</f>
        <v>0</v>
      </c>
      <c r="CA236" s="46">
        <f>SUMIF(DRE!$A:$A,'Base CF'!$B236,DRE!BZ:BZ)</f>
        <v>0</v>
      </c>
      <c r="CB236" s="46">
        <f>SUMIF(DRE!$A:$A,'Base CF'!$B236,DRE!CA:CA)</f>
        <v>0</v>
      </c>
      <c r="CC236" s="46">
        <f>SUMIF(DRE!$A:$A,'Base CF'!$B236,DRE!CB:CB)</f>
        <v>0</v>
      </c>
      <c r="CD236" s="46">
        <f>SUMIF(DRE!$A:$A,'Base CF'!$B236,DRE!CC:CC)</f>
        <v>0</v>
      </c>
      <c r="CE236" s="46">
        <f>SUMIF(DRE!$A:$A,'Base CF'!$B236,DRE!CD:CD)</f>
        <v>0</v>
      </c>
      <c r="CF236" s="46">
        <f>SUMIF(DRE!$A:$A,'Base CF'!$B236,DRE!CE:CE)</f>
        <v>0</v>
      </c>
      <c r="CG236" s="46">
        <f>SUMIF(DRE!$A:$A,'Base CF'!$B236,DRE!CF:CF)</f>
        <v>0</v>
      </c>
      <c r="CH236" s="46">
        <f>SUMIF(DRE!$A:$A,'Base CF'!$B236,DRE!CG:CG)</f>
        <v>0</v>
      </c>
      <c r="CI236" s="46">
        <f>SUMIF(DRE!$A:$A,'Base CF'!$B236,DRE!CH:CH)</f>
        <v>0</v>
      </c>
      <c r="CJ236" s="46">
        <f>SUMIF(DRE!$A:$A,'Base CF'!$B236,DRE!CI:CI)</f>
        <v>0</v>
      </c>
      <c r="CK236" s="46">
        <f>SUMIF(DRE!$A:$A,'Base CF'!$B236,DRE!CJ:CJ)</f>
        <v>0</v>
      </c>
      <c r="CL236" s="46">
        <f>SUMIF(DRE!$A:$A,'Base CF'!$B236,DRE!CK:CK)</f>
        <v>0</v>
      </c>
      <c r="CM236" s="46">
        <f>SUMIF(DRE!$A:$A,'Base CF'!$B236,DRE!CL:CL)</f>
        <v>0</v>
      </c>
      <c r="CN236" s="46">
        <f>SUMIF(DRE!$A:$A,'Base CF'!$B236,DRE!CM:CM)</f>
        <v>0</v>
      </c>
      <c r="CO236" s="46">
        <f>SUMIF(DRE!$A:$A,'Base CF'!$B236,DRE!CN:CN)</f>
        <v>0</v>
      </c>
      <c r="CP236" s="46">
        <f>SUMIF(DRE!$A:$A,'Base CF'!$B236,DRE!CO:CO)</f>
        <v>0</v>
      </c>
      <c r="CQ236" s="46">
        <f>SUMIF(DRE!$A:$A,'Base CF'!$B236,DRE!CP:CP)</f>
        <v>0</v>
      </c>
      <c r="CR236" s="46">
        <f>SUMIF(DRE!$A:$A,'Base CF'!$B236,DRE!CQ:CQ)</f>
        <v>0</v>
      </c>
      <c r="CS236" s="46">
        <f>SUMIF(DRE!$A:$A,'Base CF'!$B236,DRE!CR:CR)</f>
        <v>0</v>
      </c>
      <c r="CT236" s="46">
        <f>SUMIF(DRE!$A:$A,'Base CF'!$B236,DRE!CS:CS)</f>
        <v>0</v>
      </c>
      <c r="CU236" s="46">
        <f>SUMIF(DRE!$A:$A,'Base CF'!$B236,DRE!CT:CT)</f>
        <v>0</v>
      </c>
      <c r="CV236" s="46">
        <f>SUMIF(DRE!$A:$A,'Base CF'!$B236,DRE!CU:CU)</f>
        <v>0</v>
      </c>
      <c r="CW236" s="46">
        <f>SUMIF(DRE!$A:$A,'Base CF'!$B236,DRE!CV:CV)</f>
        <v>0</v>
      </c>
      <c r="CX236" s="46">
        <f>SUMIF(DRE!$A:$A,'Base CF'!$B236,DRE!CW:CW)</f>
        <v>0</v>
      </c>
      <c r="CY236" s="46">
        <f>SUMIF(DRE!$A:$A,'Base CF'!$B236,DRE!CX:CX)</f>
        <v>0</v>
      </c>
      <c r="CZ236" s="46">
        <f>SUMIF(DRE!$A:$A,'Base CF'!$B236,DRE!CY:CY)</f>
        <v>0</v>
      </c>
      <c r="DA236" s="46">
        <f>SUMIF(DRE!$A:$A,'Base CF'!$B236,DRE!CZ:CZ)</f>
        <v>0</v>
      </c>
      <c r="DB236" s="46">
        <f>SUMIF(DRE!$A:$A,'Base CF'!$B236,DRE!DA:DA)</f>
        <v>0</v>
      </c>
      <c r="DC236" s="46">
        <f>SUMIF(DRE!$A:$A,'Base CF'!$B236,DRE!DB:DB)</f>
        <v>0</v>
      </c>
      <c r="DD236" s="46">
        <f>SUMIF(DRE!$A:$A,'Base CF'!$B236,DRE!DC:DC)</f>
        <v>0</v>
      </c>
      <c r="DE236" s="46">
        <f>SUMIF(DRE!$A:$A,'Base CF'!$B236,DRE!DD:DD)</f>
        <v>0</v>
      </c>
      <c r="DF236" s="46">
        <f>SUMIF(DRE!$A:$A,'Base CF'!$B236,DRE!DE:DE)</f>
        <v>0</v>
      </c>
    </row>
    <row r="237" spans="2:110" outlineLevel="1">
      <c r="B237" s="37" t="s">
        <v>311</v>
      </c>
      <c r="C237" s="46">
        <f>SUMIF(DRE!$A:$A,'Base CF'!$B237,DRE!B:B)</f>
        <v>-15369.69</v>
      </c>
      <c r="D237" s="46">
        <f>SUMIF(DRE!$A:$A,'Base CF'!$B237,DRE!C:C)</f>
        <v>-11308.54</v>
      </c>
      <c r="E237" s="46">
        <f>SUMIF(DRE!$A:$A,'Base CF'!$B237,DRE!D:D)</f>
        <v>-8100.1900000000014</v>
      </c>
      <c r="F237" s="46">
        <f>SUMIF(DRE!$A:$A,'Base CF'!$B237,DRE!E:E)</f>
        <v>2417.38</v>
      </c>
      <c r="G237" s="46">
        <f>SUMIF(DRE!$A:$A,'Base CF'!$B237,DRE!F:F)</f>
        <v>17865.009999999998</v>
      </c>
      <c r="H237" s="46">
        <f>SUMIF(DRE!$A:$A,'Base CF'!$B237,DRE!G:G)</f>
        <v>-7124.0099999999993</v>
      </c>
      <c r="I237" s="46">
        <f>SUMIF(DRE!$A:$A,'Base CF'!$B237,DRE!H:H)</f>
        <v>-13226.78</v>
      </c>
      <c r="J237" s="46">
        <f>SUMIF(DRE!$A:$A,'Base CF'!$B237,DRE!I:I)</f>
        <v>11682.03</v>
      </c>
      <c r="K237" s="46">
        <f>SUMIF(DRE!$A:$A,'Base CF'!$B237,DRE!J:J)</f>
        <v>-84628.790000000008</v>
      </c>
      <c r="L237" s="46">
        <f>SUMIF(DRE!$A:$A,'Base CF'!$B237,DRE!K:K)</f>
        <v>20107.09</v>
      </c>
      <c r="M237" s="46">
        <f>SUMIF(DRE!$A:$A,'Base CF'!$B237,DRE!L:L)</f>
        <v>8418.7500000000018</v>
      </c>
      <c r="N237" s="46">
        <f>SUMIF(DRE!$A:$A,'Base CF'!$B237,DRE!M:M)</f>
        <v>14373.84</v>
      </c>
      <c r="O237" s="46">
        <f>SUMIF(DRE!$A:$A,'Base CF'!$B237,DRE!N:N)</f>
        <v>-19995.099999999999</v>
      </c>
      <c r="P237" s="46">
        <f>SUMIF(DRE!$A:$A,'Base CF'!$B237,DRE!O:O)</f>
        <v>9657.0399999999991</v>
      </c>
      <c r="Q237" s="46">
        <f>SUMIF(DRE!$A:$A,'Base CF'!$B237,DRE!P:P)</f>
        <v>-11716.45</v>
      </c>
      <c r="R237" s="46">
        <f>SUMIF(DRE!$A:$A,'Base CF'!$B237,DRE!Q:Q)</f>
        <v>-22942.15</v>
      </c>
      <c r="S237" s="46">
        <f>SUMIF(DRE!$A:$A,'Base CF'!$B237,DRE!R:R)</f>
        <v>252.21000000000049</v>
      </c>
      <c r="T237" s="46">
        <f>SUMIF(DRE!$A:$A,'Base CF'!$B237,DRE!S:S)</f>
        <v>11346.55</v>
      </c>
      <c r="U237" s="46">
        <f>SUMIF(DRE!$A:$A,'Base CF'!$B237,DRE!T:T)</f>
        <v>-15427.949999999999</v>
      </c>
      <c r="V237" s="46">
        <f>SUMIF(DRE!$A:$A,'Base CF'!$B237,DRE!U:U)</f>
        <v>11798.230000000001</v>
      </c>
      <c r="W237" s="46">
        <f>SUMIF(DRE!$A:$A,'Base CF'!$B237,DRE!V:V)</f>
        <v>1287.4099999999994</v>
      </c>
      <c r="X237" s="46">
        <f>SUMIF(DRE!$A:$A,'Base CF'!$B237,DRE!W:W)</f>
        <v>4417.5300000000007</v>
      </c>
      <c r="Y237" s="46">
        <f>SUMIF(DRE!$A:$A,'Base CF'!$B237,DRE!X:X)</f>
        <v>18211.22</v>
      </c>
      <c r="Z237" s="46">
        <f>SUMIF(DRE!$A:$A,'Base CF'!$B237,DRE!Y:Y)</f>
        <v>19532.629999999997</v>
      </c>
      <c r="AA237" s="46">
        <f>SUMIF(DRE!$A:$A,'Base CF'!$B237,DRE!Z:Z)</f>
        <v>-11099.100000000009</v>
      </c>
      <c r="AB237" s="46">
        <f>SUMIF(DRE!$A:$A,'Base CF'!$B237,DRE!AA:AA)</f>
        <v>-33320.750000000007</v>
      </c>
      <c r="AC237" s="46">
        <f>SUMIF(DRE!$A:$A,'Base CF'!$B237,DRE!AB:AB)</f>
        <v>9434.7200000000175</v>
      </c>
      <c r="AD237" s="46">
        <f>SUMIF(DRE!$A:$A,'Base CF'!$B237,DRE!AC:AC)</f>
        <v>4177.5799999999945</v>
      </c>
      <c r="AE237" s="46">
        <f>SUMIF(DRE!$A:$A,'Base CF'!$B237,DRE!AD:AD)</f>
        <v>-31593.81</v>
      </c>
      <c r="AF237" s="46">
        <f>SUMIF(DRE!$A:$A,'Base CF'!$B237,DRE!AE:AE)</f>
        <v>5082.9800000000023</v>
      </c>
      <c r="AG237" s="46">
        <f>SUMIF(DRE!$A:$A,'Base CF'!$B237,DRE!AF:AF)</f>
        <v>-5903.2500000000146</v>
      </c>
      <c r="AH237" s="46">
        <f>SUMIF(DRE!$A:$A,'Base CF'!$B237,DRE!AG:AG)</f>
        <v>10732.170000000013</v>
      </c>
      <c r="AI237" s="46">
        <f>SUMIF(DRE!$A:$A,'Base CF'!$B237,DRE!AH:AH)</f>
        <v>4638.1300000000047</v>
      </c>
      <c r="AJ237" s="46">
        <f>SUMIF(DRE!$A:$A,'Base CF'!$B237,DRE!AI:AI)</f>
        <v>15786.96</v>
      </c>
      <c r="AK237" s="46">
        <f>SUMIF(DRE!$A:$A,'Base CF'!$B237,DRE!AJ:AJ)</f>
        <v>6397.5599999999968</v>
      </c>
      <c r="AL237" s="46">
        <f>SUMIF(DRE!$A:$A,'Base CF'!$B237,DRE!AK:AK)</f>
        <v>-213293.97</v>
      </c>
      <c r="AM237" s="46">
        <f>SUMIF(DRE!$A:$A,'Base CF'!$B237,DRE!AL:AL)</f>
        <v>-218928.04</v>
      </c>
      <c r="AN237" s="46">
        <f>SUMIF(DRE!$A:$A,'Base CF'!$B237,DRE!AM:AM)</f>
        <v>440680.05</v>
      </c>
      <c r="AO237" s="46">
        <f>SUMIF(DRE!$A:$A,'Base CF'!$B237,DRE!AN:AN)</f>
        <v>8679.6299999999992</v>
      </c>
      <c r="AP237" s="46">
        <f>SUMIF(DRE!$A:$A,'Base CF'!$B237,DRE!AO:AO)</f>
        <v>-4365.17</v>
      </c>
      <c r="AQ237" s="46">
        <f>SUMIF(DRE!$A:$A,'Base CF'!$B237,DRE!AP:AP)</f>
        <v>-520.75</v>
      </c>
      <c r="AR237" s="46">
        <f>SUMIF(DRE!$A:$A,'Base CF'!$B237,DRE!AQ:AQ)</f>
        <v>-5620.17</v>
      </c>
      <c r="AS237" s="46">
        <f>SUMIF(DRE!$A:$A,'Base CF'!$B237,DRE!AR:AR)</f>
        <v>-1199.1199999999999</v>
      </c>
      <c r="AT237" s="46">
        <f>SUMIF(DRE!$A:$A,'Base CF'!$B237,DRE!AS:AS)</f>
        <v>13542.04</v>
      </c>
      <c r="AU237" s="46">
        <f>SUMIF(DRE!$A:$A,'Base CF'!$B237,DRE!AT:AT)</f>
        <v>1266.82</v>
      </c>
      <c r="AV237" s="46">
        <f>SUMIF(DRE!$A:$A,'Base CF'!$B237,DRE!AU:AU)</f>
        <v>16663</v>
      </c>
      <c r="AW237" s="46">
        <f>SUMIF(DRE!$A:$A,'Base CF'!$B237,DRE!AV:AV)</f>
        <v>3854.14</v>
      </c>
      <c r="AX237" s="46">
        <f>SUMIF(DRE!$A:$A,'Base CF'!$B237,DRE!AW:AW)</f>
        <v>14382.88</v>
      </c>
      <c r="AY237" s="46">
        <f>SUMIF(DRE!$A:$A,'Base CF'!$B237,DRE!AX:AX)</f>
        <v>-27168.44</v>
      </c>
      <c r="AZ237" s="46">
        <f>SUMIF(DRE!$A:$A,'Base CF'!$B237,DRE!AY:AY)</f>
        <v>-9216.27</v>
      </c>
      <c r="BA237" s="46">
        <f>SUMIF(DRE!$A:$A,'Base CF'!$B237,DRE!AZ:AZ)</f>
        <v>8661.93</v>
      </c>
      <c r="BB237" s="46">
        <f>SUMIF(DRE!$A:$A,'Base CF'!$B237,DRE!BA:BA)</f>
        <v>6393.6</v>
      </c>
      <c r="BC237" s="46">
        <f>SUMIF(DRE!$A:$A,'Base CF'!$B237,DRE!BB:BB)</f>
        <v>-5821.07</v>
      </c>
      <c r="BD237" s="46">
        <f>SUMIF(DRE!$A:$A,'Base CF'!$B237,DRE!BC:BC)</f>
        <v>-3127.11</v>
      </c>
      <c r="BE237" s="46">
        <f>SUMIF(DRE!$A:$A,'Base CF'!$B237,DRE!BD:BD)</f>
        <v>-18333.63</v>
      </c>
      <c r="BF237" s="46">
        <f>SUMIF(DRE!$A:$A,'Base CF'!$B237,DRE!BE:BE)</f>
        <v>6095.99</v>
      </c>
      <c r="BG237" s="46">
        <f>SUMIF(DRE!$A:$A,'Base CF'!$B237,DRE!BF:BF)</f>
        <v>22190.845942600001</v>
      </c>
      <c r="BH237" s="46">
        <f>SUMIF(DRE!$A:$A,'Base CF'!$B237,DRE!BG:BG)</f>
        <v>3858.4720692999999</v>
      </c>
      <c r="BI237" s="46">
        <f>SUMIF(DRE!$A:$A,'Base CF'!$B237,DRE!BH:BH)</f>
        <v>3858.4720692999999</v>
      </c>
      <c r="BJ237" s="46">
        <f>SUMIF(DRE!$A:$A,'Base CF'!$B237,DRE!BI:BI)</f>
        <v>3858.4720692999999</v>
      </c>
      <c r="BK237" s="46">
        <f>SUMIF(DRE!$A:$A,'Base CF'!$B237,DRE!BJ:BJ)</f>
        <v>3858.4720692999999</v>
      </c>
      <c r="BL237" s="46">
        <f>SUMIF(DRE!$A:$A,'Base CF'!$B237,DRE!BK:BK)</f>
        <v>3858.4720692999999</v>
      </c>
      <c r="BM237" s="46">
        <f>SUMIF(DRE!$A:$A,'Base CF'!$B237,DRE!BL:BL)</f>
        <v>6342.5693592999996</v>
      </c>
      <c r="BN237" s="46">
        <f>SUMIF(DRE!$A:$A,'Base CF'!$B237,DRE!BM:BM)</f>
        <v>3916.3383004000002</v>
      </c>
      <c r="BO237" s="46">
        <f>SUMIF(DRE!$A:$A,'Base CF'!$B237,DRE!BN:BN)</f>
        <v>3916.3383004000002</v>
      </c>
      <c r="BP237" s="46">
        <f>SUMIF(DRE!$A:$A,'Base CF'!$B237,DRE!BO:BO)</f>
        <v>3916.3383004000002</v>
      </c>
      <c r="BQ237" s="46">
        <f>SUMIF(DRE!$A:$A,'Base CF'!$B237,DRE!BP:BP)</f>
        <v>3916.3383004000002</v>
      </c>
      <c r="BR237" s="46">
        <f>SUMIF(DRE!$A:$A,'Base CF'!$B237,DRE!BQ:BQ)</f>
        <v>16460.6915818999</v>
      </c>
      <c r="BS237" s="46">
        <f>SUMIF(DRE!$A:$A,'Base CF'!$B237,DRE!BR:BR)</f>
        <v>4236.3206915999999</v>
      </c>
      <c r="BT237" s="46">
        <f>SUMIF(DRE!$A:$A,'Base CF'!$B237,DRE!BS:BS)</f>
        <v>4236.3206915999999</v>
      </c>
      <c r="BU237" s="46">
        <f>SUMIF(DRE!$A:$A,'Base CF'!$B237,DRE!BT:BT)</f>
        <v>4236.3206915999999</v>
      </c>
      <c r="BV237" s="46">
        <f>SUMIF(DRE!$A:$A,'Base CF'!$B237,DRE!BU:BU)</f>
        <v>4236.3206915999999</v>
      </c>
      <c r="BW237" s="46">
        <f>SUMIF(DRE!$A:$A,'Base CF'!$B237,DRE!BV:BV)</f>
        <v>4236.3206915999999</v>
      </c>
      <c r="BX237" s="46">
        <f>SUMIF(DRE!$A:$A,'Base CF'!$B237,DRE!BW:BW)</f>
        <v>4236.3206915999999</v>
      </c>
      <c r="BY237" s="46">
        <f>SUMIF(DRE!$A:$A,'Base CF'!$B237,DRE!BX:BX)</f>
        <v>4236.3206915999999</v>
      </c>
      <c r="BZ237" s="46">
        <f>SUMIF(DRE!$A:$A,'Base CF'!$B237,DRE!BY:BY)</f>
        <v>4236.3206915999999</v>
      </c>
      <c r="CA237" s="46">
        <f>SUMIF(DRE!$A:$A,'Base CF'!$B237,DRE!BZ:BZ)</f>
        <v>4236.3206915999999</v>
      </c>
      <c r="CB237" s="46">
        <f>SUMIF(DRE!$A:$A,'Base CF'!$B237,DRE!CA:CA)</f>
        <v>4236.3206915999999</v>
      </c>
      <c r="CC237" s="46">
        <f>SUMIF(DRE!$A:$A,'Base CF'!$B237,DRE!CB:CB)</f>
        <v>4236.3206915999999</v>
      </c>
      <c r="CD237" s="46">
        <f>SUMIF(DRE!$A:$A,'Base CF'!$B237,DRE!CC:CC)</f>
        <v>8621.6169169000004</v>
      </c>
      <c r="CE237" s="46">
        <f>SUMIF(DRE!$A:$A,'Base CF'!$B237,DRE!CD:CD)</f>
        <v>4404.4988290000001</v>
      </c>
      <c r="CF237" s="46">
        <f>SUMIF(DRE!$A:$A,'Base CF'!$B237,DRE!CE:CE)</f>
        <v>4404.4988290000001</v>
      </c>
      <c r="CG237" s="46">
        <f>SUMIF(DRE!$A:$A,'Base CF'!$B237,DRE!CF:CF)</f>
        <v>4404.4988290000001</v>
      </c>
      <c r="CH237" s="46">
        <f>SUMIF(DRE!$A:$A,'Base CF'!$B237,DRE!CG:CG)</f>
        <v>4404.4988290000001</v>
      </c>
      <c r="CI237" s="46">
        <f>SUMIF(DRE!$A:$A,'Base CF'!$B237,DRE!CH:CH)</f>
        <v>4404.4988290000001</v>
      </c>
      <c r="CJ237" s="46">
        <f>SUMIF(DRE!$A:$A,'Base CF'!$B237,DRE!CI:CI)</f>
        <v>4404.4988290000001</v>
      </c>
      <c r="CK237" s="46">
        <f>SUMIF(DRE!$A:$A,'Base CF'!$B237,DRE!CJ:CJ)</f>
        <v>4404.4988290000001</v>
      </c>
      <c r="CL237" s="46">
        <f>SUMIF(DRE!$A:$A,'Base CF'!$B237,DRE!CK:CK)</f>
        <v>4404.4988290000001</v>
      </c>
      <c r="CM237" s="46">
        <f>SUMIF(DRE!$A:$A,'Base CF'!$B237,DRE!CL:CL)</f>
        <v>4404.4988290000001</v>
      </c>
      <c r="CN237" s="46">
        <f>SUMIF(DRE!$A:$A,'Base CF'!$B237,DRE!CM:CM)</f>
        <v>4404.4988290000001</v>
      </c>
      <c r="CO237" s="46">
        <f>SUMIF(DRE!$A:$A,'Base CF'!$B237,DRE!CN:CN)</f>
        <v>4404.4988290000001</v>
      </c>
      <c r="CP237" s="46">
        <f>SUMIF(DRE!$A:$A,'Base CF'!$B237,DRE!CO:CO)</f>
        <v>7649.8257470999997</v>
      </c>
      <c r="CQ237" s="46">
        <f>SUMIF(DRE!$A:$A,'Base CF'!$B237,DRE!CP:CP)</f>
        <v>4566.9988993999996</v>
      </c>
      <c r="CR237" s="46">
        <f>SUMIF(DRE!$A:$A,'Base CF'!$B237,DRE!CQ:CQ)</f>
        <v>4566.9988993999996</v>
      </c>
      <c r="CS237" s="46">
        <f>SUMIF(DRE!$A:$A,'Base CF'!$B237,DRE!CR:CR)</f>
        <v>4566.9988993999996</v>
      </c>
      <c r="CT237" s="46">
        <f>SUMIF(DRE!$A:$A,'Base CF'!$B237,DRE!CS:CS)</f>
        <v>4566.9988993999996</v>
      </c>
      <c r="CU237" s="46">
        <f>SUMIF(DRE!$A:$A,'Base CF'!$B237,DRE!CT:CT)</f>
        <v>4566.9988993999996</v>
      </c>
      <c r="CV237" s="46">
        <f>SUMIF(DRE!$A:$A,'Base CF'!$B237,DRE!CU:CU)</f>
        <v>4566.9988993999996</v>
      </c>
      <c r="CW237" s="46">
        <f>SUMIF(DRE!$A:$A,'Base CF'!$B237,DRE!CV:CV)</f>
        <v>4566.9988993999996</v>
      </c>
      <c r="CX237" s="46">
        <f>SUMIF(DRE!$A:$A,'Base CF'!$B237,DRE!CW:CW)</f>
        <v>4566.9988993999996</v>
      </c>
      <c r="CY237" s="46">
        <f>SUMIF(DRE!$A:$A,'Base CF'!$B237,DRE!CX:CX)</f>
        <v>4566.9988993999996</v>
      </c>
      <c r="CZ237" s="46">
        <f>SUMIF(DRE!$A:$A,'Base CF'!$B237,DRE!CY:CY)</f>
        <v>4566.9988993999996</v>
      </c>
      <c r="DA237" s="46">
        <f>SUMIF(DRE!$A:$A,'Base CF'!$B237,DRE!CZ:CZ)</f>
        <v>4566.9988993999996</v>
      </c>
      <c r="DB237" s="46">
        <f>SUMIF(DRE!$A:$A,'Base CF'!$B237,DRE!DA:DA)</f>
        <v>7517.9734996999996</v>
      </c>
      <c r="DC237" s="46">
        <f>SUMIF(DRE!$A:$A,'Base CF'!$B237,DRE!DB:DB)</f>
        <v>4727.2952057000002</v>
      </c>
      <c r="DD237" s="46">
        <f>SUMIF(DRE!$A:$A,'Base CF'!$B237,DRE!DC:DC)</f>
        <v>4727.2952057000002</v>
      </c>
      <c r="DE237" s="46">
        <f>SUMIF(DRE!$A:$A,'Base CF'!$B237,DRE!DD:DD)</f>
        <v>4727.2952057000002</v>
      </c>
      <c r="DF237" s="46">
        <f>SUMIF(DRE!$A:$A,'Base CF'!$B237,DRE!DE:DE)</f>
        <v>4727.2952057000002</v>
      </c>
    </row>
    <row r="238" spans="2:110" outlineLevel="1">
      <c r="B238" s="37" t="s">
        <v>312</v>
      </c>
      <c r="C238" s="46">
        <f>SUMIF(DRE!$A:$A,'Base CF'!$B238,DRE!B:B)</f>
        <v>-4069.14</v>
      </c>
      <c r="D238" s="46">
        <f>SUMIF(DRE!$A:$A,'Base CF'!$B238,DRE!C:C)</f>
        <v>-3147.62</v>
      </c>
      <c r="E238" s="46">
        <f>SUMIF(DRE!$A:$A,'Base CF'!$B238,DRE!D:D)</f>
        <v>-2256.46</v>
      </c>
      <c r="F238" s="46">
        <f>SUMIF(DRE!$A:$A,'Base CF'!$B238,DRE!E:E)</f>
        <v>665.21000000000026</v>
      </c>
      <c r="G238" s="46">
        <f>SUMIF(DRE!$A:$A,'Base CF'!$B238,DRE!F:F)</f>
        <v>4956.1399999999994</v>
      </c>
      <c r="H238" s="46">
        <f>SUMIF(DRE!$A:$A,'Base CF'!$B238,DRE!G:G)</f>
        <v>-1985.28</v>
      </c>
      <c r="I238" s="46">
        <f>SUMIF(DRE!$A:$A,'Base CF'!$B238,DRE!H:H)</f>
        <v>-3680.46</v>
      </c>
      <c r="J238" s="46">
        <f>SUMIF(DRE!$A:$A,'Base CF'!$B238,DRE!I:I)</f>
        <v>3238.58</v>
      </c>
      <c r="K238" s="46">
        <f>SUMIF(DRE!$A:$A,'Base CF'!$B238,DRE!J:J)</f>
        <v>-23497.84</v>
      </c>
      <c r="L238" s="46">
        <f>SUMIF(DRE!$A:$A,'Base CF'!$B238,DRE!K:K)</f>
        <v>5527.94</v>
      </c>
      <c r="M238" s="46">
        <f>SUMIF(DRE!$A:$A,'Base CF'!$B238,DRE!L:L)</f>
        <v>2332.13</v>
      </c>
      <c r="N238" s="46">
        <f>SUMIF(DRE!$A:$A,'Base CF'!$B238,DRE!M:M)</f>
        <v>3986.32</v>
      </c>
      <c r="O238" s="46">
        <f>SUMIF(DRE!$A:$A,'Base CF'!$B238,DRE!N:N)</f>
        <v>-2128.6299999999997</v>
      </c>
      <c r="P238" s="46">
        <f>SUMIF(DRE!$A:$A,'Base CF'!$B238,DRE!O:O)</f>
        <v>2903.2999999999997</v>
      </c>
      <c r="Q238" s="46">
        <f>SUMIF(DRE!$A:$A,'Base CF'!$B238,DRE!P:P)</f>
        <v>-3440.0500000000006</v>
      </c>
      <c r="R238" s="46">
        <f>SUMIF(DRE!$A:$A,'Base CF'!$B238,DRE!Q:Q)</f>
        <v>-6709.6200000000008</v>
      </c>
      <c r="S238" s="46">
        <f>SUMIF(DRE!$A:$A,'Base CF'!$B238,DRE!R:R)</f>
        <v>73.8599999999999</v>
      </c>
      <c r="T238" s="46">
        <f>SUMIF(DRE!$A:$A,'Base CF'!$B238,DRE!S:S)</f>
        <v>3325.0200000000004</v>
      </c>
      <c r="U238" s="46">
        <f>SUMIF(DRE!$A:$A,'Base CF'!$B238,DRE!T:T)</f>
        <v>-4521</v>
      </c>
      <c r="V238" s="46">
        <f>SUMIF(DRE!$A:$A,'Base CF'!$B238,DRE!U:U)</f>
        <v>3457.3500000000004</v>
      </c>
      <c r="W238" s="46">
        <f>SUMIF(DRE!$A:$A,'Base CF'!$B238,DRE!V:V)</f>
        <v>375.30000000000024</v>
      </c>
      <c r="X238" s="46">
        <f>SUMIF(DRE!$A:$A,'Base CF'!$B238,DRE!W:W)</f>
        <v>1292.5100000000002</v>
      </c>
      <c r="Y238" s="46">
        <f>SUMIF(DRE!$A:$A,'Base CF'!$B238,DRE!X:X)</f>
        <v>5334.6000000000013</v>
      </c>
      <c r="Z238" s="46">
        <f>SUMIF(DRE!$A:$A,'Base CF'!$B238,DRE!Y:Y)</f>
        <v>5721.7999999999993</v>
      </c>
      <c r="AA238" s="46">
        <f>SUMIF(DRE!$A:$A,'Base CF'!$B238,DRE!Z:Z)</f>
        <v>-3254.9100000000017</v>
      </c>
      <c r="AB238" s="46">
        <f>SUMIF(DRE!$A:$A,'Base CF'!$B238,DRE!AA:AA)</f>
        <v>-9766.7199999999957</v>
      </c>
      <c r="AC238" s="46">
        <f>SUMIF(DRE!$A:$A,'Base CF'!$B238,DRE!AB:AB)</f>
        <v>2762.5999999999976</v>
      </c>
      <c r="AD238" s="46">
        <f>SUMIF(DRE!$A:$A,'Base CF'!$B238,DRE!AC:AC)</f>
        <v>4325.4699999999993</v>
      </c>
      <c r="AE238" s="46">
        <f>SUMIF(DRE!$A:$A,'Base CF'!$B238,DRE!AD:AD)</f>
        <v>-9704.6500000000015</v>
      </c>
      <c r="AF238" s="46">
        <f>SUMIF(DRE!$A:$A,'Base CF'!$B238,DRE!AE:AE)</f>
        <v>1558.869999999999</v>
      </c>
      <c r="AG238" s="46">
        <f>SUMIF(DRE!$A:$A,'Base CF'!$B238,DRE!AF:AF)</f>
        <v>-4462.6199999999981</v>
      </c>
      <c r="AH238" s="46">
        <f>SUMIF(DRE!$A:$A,'Base CF'!$B238,DRE!AG:AG)</f>
        <v>3142.8300000000008</v>
      </c>
      <c r="AI238" s="46">
        <f>SUMIF(DRE!$A:$A,'Base CF'!$B238,DRE!AH:AH)</f>
        <v>1357.0699999999981</v>
      </c>
      <c r="AJ238" s="46">
        <f>SUMIF(DRE!$A:$A,'Base CF'!$B238,DRE!AI:AI)</f>
        <v>4636.8499999999967</v>
      </c>
      <c r="AK238" s="46">
        <f>SUMIF(DRE!$A:$A,'Base CF'!$B238,DRE!AJ:AJ)</f>
        <v>1872.6600000000049</v>
      </c>
      <c r="AL238" s="46">
        <f>SUMIF(DRE!$A:$A,'Base CF'!$B238,DRE!AK:AK)</f>
        <v>-62396.090000000004</v>
      </c>
      <c r="AM238" s="46">
        <f>SUMIF(DRE!$A:$A,'Base CF'!$B238,DRE!AL:AL)</f>
        <v>-64154.69</v>
      </c>
      <c r="AN238" s="46">
        <f>SUMIF(DRE!$A:$A,'Base CF'!$B238,DRE!AM:AM)</f>
        <v>129048.36</v>
      </c>
      <c r="AO238" s="46">
        <f>SUMIF(DRE!$A:$A,'Base CF'!$B238,DRE!AN:AN)</f>
        <v>2543.4499999999998</v>
      </c>
      <c r="AP238" s="46">
        <f>SUMIF(DRE!$A:$A,'Base CF'!$B238,DRE!AO:AO)</f>
        <v>-1279.1600000000001</v>
      </c>
      <c r="AQ238" s="46">
        <f>SUMIF(DRE!$A:$A,'Base CF'!$B238,DRE!AP:AP)</f>
        <v>-152.58000000000001</v>
      </c>
      <c r="AR238" s="46">
        <f>SUMIF(DRE!$A:$A,'Base CF'!$B238,DRE!AQ:AQ)</f>
        <v>-1646.96</v>
      </c>
      <c r="AS238" s="46">
        <f>SUMIF(DRE!$A:$A,'Base CF'!$B238,DRE!AR:AR)</f>
        <v>-351.38</v>
      </c>
      <c r="AT238" s="46">
        <f>SUMIF(DRE!$A:$A,'Base CF'!$B238,DRE!AS:AS)</f>
        <v>3968.38</v>
      </c>
      <c r="AU238" s="46">
        <f>SUMIF(DRE!$A:$A,'Base CF'!$B238,DRE!AT:AT)</f>
        <v>371.22</v>
      </c>
      <c r="AV238" s="46">
        <f>SUMIF(DRE!$A:$A,'Base CF'!$B238,DRE!AU:AU)</f>
        <v>4882.9399999999996</v>
      </c>
      <c r="AW238" s="46">
        <f>SUMIF(DRE!$A:$A,'Base CF'!$B238,DRE!AV:AV)</f>
        <v>1129.42</v>
      </c>
      <c r="AX238" s="46">
        <f>SUMIF(DRE!$A:$A,'Base CF'!$B238,DRE!AW:AW)</f>
        <v>4214.7299999999996</v>
      </c>
      <c r="AY238" s="46">
        <f>SUMIF(DRE!$A:$A,'Base CF'!$B238,DRE!AX:AX)</f>
        <v>-7961.44</v>
      </c>
      <c r="AZ238" s="46">
        <f>SUMIF(DRE!$A:$A,'Base CF'!$B238,DRE!AY:AY)</f>
        <v>-2700.76</v>
      </c>
      <c r="BA238" s="46">
        <f>SUMIF(DRE!$A:$A,'Base CF'!$B238,DRE!AZ:AZ)</f>
        <v>2538.29</v>
      </c>
      <c r="BB238" s="46">
        <f>SUMIF(DRE!$A:$A,'Base CF'!$B238,DRE!BA:BA)</f>
        <v>1873.61</v>
      </c>
      <c r="BC238" s="46">
        <f>SUMIF(DRE!$A:$A,'Base CF'!$B238,DRE!BB:BB)</f>
        <v>-1705.81</v>
      </c>
      <c r="BD238" s="46">
        <f>SUMIF(DRE!$A:$A,'Base CF'!$B238,DRE!BC:BC)</f>
        <v>-916.42</v>
      </c>
      <c r="BE238" s="46">
        <f>SUMIF(DRE!$A:$A,'Base CF'!$B238,DRE!BD:BD)</f>
        <v>-5372.44</v>
      </c>
      <c r="BF238" s="46">
        <f>SUMIF(DRE!$A:$A,'Base CF'!$B238,DRE!BE:BE)</f>
        <v>1786.35</v>
      </c>
      <c r="BG238" s="46">
        <f>SUMIF(DRE!$A:$A,'Base CF'!$B238,DRE!BF:BF)</f>
        <v>6500.5557906000004</v>
      </c>
      <c r="BH238" s="46">
        <f>SUMIF(DRE!$A:$A,'Base CF'!$B238,DRE!BG:BG)</f>
        <v>1128.4241428</v>
      </c>
      <c r="BI238" s="46">
        <f>SUMIF(DRE!$A:$A,'Base CF'!$B238,DRE!BH:BH)</f>
        <v>1128.4241428</v>
      </c>
      <c r="BJ238" s="46">
        <f>SUMIF(DRE!$A:$A,'Base CF'!$B238,DRE!BI:BI)</f>
        <v>1128.4241428</v>
      </c>
      <c r="BK238" s="46">
        <f>SUMIF(DRE!$A:$A,'Base CF'!$B238,DRE!BJ:BJ)</f>
        <v>1128.4241428</v>
      </c>
      <c r="BL238" s="46">
        <f>SUMIF(DRE!$A:$A,'Base CF'!$B238,DRE!BK:BK)</f>
        <v>1128.4241428</v>
      </c>
      <c r="BM238" s="46">
        <f>SUMIF(DRE!$A:$A,'Base CF'!$B238,DRE!BL:BL)</f>
        <v>1856.3344791</v>
      </c>
      <c r="BN238" s="46">
        <f>SUMIF(DRE!$A:$A,'Base CF'!$B238,DRE!BM:BM)</f>
        <v>1145.3384544</v>
      </c>
      <c r="BO238" s="46">
        <f>SUMIF(DRE!$A:$A,'Base CF'!$B238,DRE!BN:BN)</f>
        <v>1145.3384544</v>
      </c>
      <c r="BP238" s="46">
        <f>SUMIF(DRE!$A:$A,'Base CF'!$B238,DRE!BO:BO)</f>
        <v>1145.3384544</v>
      </c>
      <c r="BQ238" s="46">
        <f>SUMIF(DRE!$A:$A,'Base CF'!$B238,DRE!BP:BP)</f>
        <v>1145.3384544</v>
      </c>
      <c r="BR238" s="46">
        <f>SUMIF(DRE!$A:$A,'Base CF'!$B238,DRE!BQ:BQ)</f>
        <v>4821.1668553999998</v>
      </c>
      <c r="BS238" s="46">
        <f>SUMIF(DRE!$A:$A,'Base CF'!$B238,DRE!BR:BR)</f>
        <v>1238.9353125</v>
      </c>
      <c r="BT238" s="46">
        <f>SUMIF(DRE!$A:$A,'Base CF'!$B238,DRE!BS:BS)</f>
        <v>1238.9353125</v>
      </c>
      <c r="BU238" s="46">
        <f>SUMIF(DRE!$A:$A,'Base CF'!$B238,DRE!BT:BT)</f>
        <v>1238.9353125</v>
      </c>
      <c r="BV238" s="46">
        <f>SUMIF(DRE!$A:$A,'Base CF'!$B238,DRE!BU:BU)</f>
        <v>1238.9353125</v>
      </c>
      <c r="BW238" s="46">
        <f>SUMIF(DRE!$A:$A,'Base CF'!$B238,DRE!BV:BV)</f>
        <v>1238.9353125</v>
      </c>
      <c r="BX238" s="46">
        <f>SUMIF(DRE!$A:$A,'Base CF'!$B238,DRE!BW:BW)</f>
        <v>1238.9353125</v>
      </c>
      <c r="BY238" s="46">
        <f>SUMIF(DRE!$A:$A,'Base CF'!$B238,DRE!BX:BX)</f>
        <v>1238.9353125</v>
      </c>
      <c r="BZ238" s="46">
        <f>SUMIF(DRE!$A:$A,'Base CF'!$B238,DRE!BY:BY)</f>
        <v>1238.9353125</v>
      </c>
      <c r="CA238" s="46">
        <f>SUMIF(DRE!$A:$A,'Base CF'!$B238,DRE!BZ:BZ)</f>
        <v>1238.9353125</v>
      </c>
      <c r="CB238" s="46">
        <f>SUMIF(DRE!$A:$A,'Base CF'!$B238,DRE!CA:CA)</f>
        <v>1238.9353125</v>
      </c>
      <c r="CC238" s="46">
        <f>SUMIF(DRE!$A:$A,'Base CF'!$B238,DRE!CB:CB)</f>
        <v>1238.9353125</v>
      </c>
      <c r="CD238" s="46">
        <f>SUMIF(DRE!$A:$A,'Base CF'!$B238,DRE!CC:CC)</f>
        <v>2523.9154382000002</v>
      </c>
      <c r="CE238" s="46">
        <f>SUMIF(DRE!$A:$A,'Base CF'!$B238,DRE!CD:CD)</f>
        <v>1288.1169144</v>
      </c>
      <c r="CF238" s="46">
        <f>SUMIF(DRE!$A:$A,'Base CF'!$B238,DRE!CE:CE)</f>
        <v>1288.1169144</v>
      </c>
      <c r="CG238" s="46">
        <f>SUMIF(DRE!$A:$A,'Base CF'!$B238,DRE!CF:CF)</f>
        <v>1288.1169144</v>
      </c>
      <c r="CH238" s="46">
        <f>SUMIF(DRE!$A:$A,'Base CF'!$B238,DRE!CG:CG)</f>
        <v>1288.1169144</v>
      </c>
      <c r="CI238" s="46">
        <f>SUMIF(DRE!$A:$A,'Base CF'!$B238,DRE!CH:CH)</f>
        <v>1288.1169144</v>
      </c>
      <c r="CJ238" s="46">
        <f>SUMIF(DRE!$A:$A,'Base CF'!$B238,DRE!CI:CI)</f>
        <v>1288.1169144</v>
      </c>
      <c r="CK238" s="46">
        <f>SUMIF(DRE!$A:$A,'Base CF'!$B238,DRE!CJ:CJ)</f>
        <v>1288.1169144</v>
      </c>
      <c r="CL238" s="46">
        <f>SUMIF(DRE!$A:$A,'Base CF'!$B238,DRE!CK:CK)</f>
        <v>1288.1169144</v>
      </c>
      <c r="CM238" s="46">
        <f>SUMIF(DRE!$A:$A,'Base CF'!$B238,DRE!CL:CL)</f>
        <v>1288.1169144</v>
      </c>
      <c r="CN238" s="46">
        <f>SUMIF(DRE!$A:$A,'Base CF'!$B238,DRE!CM:CM)</f>
        <v>1288.1169144</v>
      </c>
      <c r="CO238" s="46">
        <f>SUMIF(DRE!$A:$A,'Base CF'!$B238,DRE!CN:CN)</f>
        <v>1288.1169144</v>
      </c>
      <c r="CP238" s="46">
        <f>SUMIF(DRE!$A:$A,'Base CF'!$B238,DRE!CO:CO)</f>
        <v>2239.0293422</v>
      </c>
      <c r="CQ238" s="46">
        <f>SUMIF(DRE!$A:$A,'Base CF'!$B238,DRE!CP:CP)</f>
        <v>1335.6552842999999</v>
      </c>
      <c r="CR238" s="46">
        <f>SUMIF(DRE!$A:$A,'Base CF'!$B238,DRE!CQ:CQ)</f>
        <v>1335.6552842999999</v>
      </c>
      <c r="CS238" s="46">
        <f>SUMIF(DRE!$A:$A,'Base CF'!$B238,DRE!CR:CR)</f>
        <v>1335.6552842999999</v>
      </c>
      <c r="CT238" s="46">
        <f>SUMIF(DRE!$A:$A,'Base CF'!$B238,DRE!CS:CS)</f>
        <v>1335.6552842999999</v>
      </c>
      <c r="CU238" s="46">
        <f>SUMIF(DRE!$A:$A,'Base CF'!$B238,DRE!CT:CT)</f>
        <v>1335.6552842999999</v>
      </c>
      <c r="CV238" s="46">
        <f>SUMIF(DRE!$A:$A,'Base CF'!$B238,DRE!CU:CU)</f>
        <v>1335.6552842999999</v>
      </c>
      <c r="CW238" s="46">
        <f>SUMIF(DRE!$A:$A,'Base CF'!$B238,DRE!CV:CV)</f>
        <v>1335.6552842999999</v>
      </c>
      <c r="CX238" s="46">
        <f>SUMIF(DRE!$A:$A,'Base CF'!$B238,DRE!CW:CW)</f>
        <v>1335.6552842999999</v>
      </c>
      <c r="CY238" s="46">
        <f>SUMIF(DRE!$A:$A,'Base CF'!$B238,DRE!CX:CX)</f>
        <v>1335.6552842999999</v>
      </c>
      <c r="CZ238" s="46">
        <f>SUMIF(DRE!$A:$A,'Base CF'!$B238,DRE!CY:CY)</f>
        <v>1335.6552842999999</v>
      </c>
      <c r="DA238" s="46">
        <f>SUMIF(DRE!$A:$A,'Base CF'!$B238,DRE!CZ:CZ)</f>
        <v>1335.6552842999999</v>
      </c>
      <c r="DB238" s="46">
        <f>SUMIF(DRE!$A:$A,'Base CF'!$B238,DRE!DA:DA)</f>
        <v>2200.2923633</v>
      </c>
      <c r="DC238" s="46">
        <f>SUMIF(DRE!$A:$A,'Base CF'!$B238,DRE!DB:DB)</f>
        <v>1382.5441452</v>
      </c>
      <c r="DD238" s="46">
        <f>SUMIF(DRE!$A:$A,'Base CF'!$B238,DRE!DC:DC)</f>
        <v>1382.5441452</v>
      </c>
      <c r="DE238" s="46">
        <f>SUMIF(DRE!$A:$A,'Base CF'!$B238,DRE!DD:DD)</f>
        <v>1382.5441452</v>
      </c>
      <c r="DF238" s="46">
        <f>SUMIF(DRE!$A:$A,'Base CF'!$B238,DRE!DE:DE)</f>
        <v>1382.5441452</v>
      </c>
    </row>
    <row r="239" spans="2:110" outlineLevel="1">
      <c r="B239" s="37" t="s">
        <v>366</v>
      </c>
      <c r="C239" s="46">
        <f>SUMIF(DRE!$A:$A,'Base CF'!$B239,DRE!B:B)</f>
        <v>0</v>
      </c>
      <c r="D239" s="46">
        <f>SUMIF(DRE!$A:$A,'Base CF'!$B239,DRE!C:C)</f>
        <v>0</v>
      </c>
      <c r="E239" s="46">
        <f>SUMIF(DRE!$A:$A,'Base CF'!$B239,DRE!D:D)</f>
        <v>0</v>
      </c>
      <c r="F239" s="46">
        <f>SUMIF(DRE!$A:$A,'Base CF'!$B239,DRE!E:E)</f>
        <v>0</v>
      </c>
      <c r="G239" s="46">
        <f>SUMIF(DRE!$A:$A,'Base CF'!$B239,DRE!F:F)</f>
        <v>0</v>
      </c>
      <c r="H239" s="46">
        <f>SUMIF(DRE!$A:$A,'Base CF'!$B239,DRE!G:G)</f>
        <v>0</v>
      </c>
      <c r="I239" s="46">
        <f>SUMIF(DRE!$A:$A,'Base CF'!$B239,DRE!H:H)</f>
        <v>0</v>
      </c>
      <c r="J239" s="46">
        <f>SUMIF(DRE!$A:$A,'Base CF'!$B239,DRE!I:I)</f>
        <v>0</v>
      </c>
      <c r="K239" s="46">
        <f>SUMIF(DRE!$A:$A,'Base CF'!$B239,DRE!J:J)</f>
        <v>0</v>
      </c>
      <c r="L239" s="46">
        <f>SUMIF(DRE!$A:$A,'Base CF'!$B239,DRE!K:K)</f>
        <v>0</v>
      </c>
      <c r="M239" s="46">
        <f>SUMIF(DRE!$A:$A,'Base CF'!$B239,DRE!L:L)</f>
        <v>0</v>
      </c>
      <c r="N239" s="46">
        <f>SUMIF(DRE!$A:$A,'Base CF'!$B239,DRE!M:M)</f>
        <v>0</v>
      </c>
      <c r="O239" s="46">
        <f>SUMIF(DRE!$A:$A,'Base CF'!$B239,DRE!N:N)</f>
        <v>0</v>
      </c>
      <c r="P239" s="46">
        <f>SUMIF(DRE!$A:$A,'Base CF'!$B239,DRE!O:O)</f>
        <v>0</v>
      </c>
      <c r="Q239" s="46">
        <f>SUMIF(DRE!$A:$A,'Base CF'!$B239,DRE!P:P)</f>
        <v>0</v>
      </c>
      <c r="R239" s="46">
        <f>SUMIF(DRE!$A:$A,'Base CF'!$B239,DRE!Q:Q)</f>
        <v>0</v>
      </c>
      <c r="S239" s="46">
        <f>SUMIF(DRE!$A:$A,'Base CF'!$B239,DRE!R:R)</f>
        <v>0</v>
      </c>
      <c r="T239" s="46">
        <f>SUMIF(DRE!$A:$A,'Base CF'!$B239,DRE!S:S)</f>
        <v>0</v>
      </c>
      <c r="U239" s="46">
        <f>SUMIF(DRE!$A:$A,'Base CF'!$B239,DRE!T:T)</f>
        <v>0</v>
      </c>
      <c r="V239" s="46">
        <f>SUMIF(DRE!$A:$A,'Base CF'!$B239,DRE!U:U)</f>
        <v>0</v>
      </c>
      <c r="W239" s="46">
        <f>SUMIF(DRE!$A:$A,'Base CF'!$B239,DRE!V:V)</f>
        <v>0</v>
      </c>
      <c r="X239" s="46">
        <f>SUMIF(DRE!$A:$A,'Base CF'!$B239,DRE!W:W)</f>
        <v>0</v>
      </c>
      <c r="Y239" s="46">
        <f>SUMIF(DRE!$A:$A,'Base CF'!$B239,DRE!X:X)</f>
        <v>0</v>
      </c>
      <c r="Z239" s="46">
        <f>SUMIF(DRE!$A:$A,'Base CF'!$B239,DRE!Y:Y)</f>
        <v>0</v>
      </c>
      <c r="AA239" s="46">
        <f>SUMIF(DRE!$A:$A,'Base CF'!$B239,DRE!Z:Z)</f>
        <v>0</v>
      </c>
      <c r="AB239" s="46">
        <f>SUMIF(DRE!$A:$A,'Base CF'!$B239,DRE!AA:AA)</f>
        <v>0</v>
      </c>
      <c r="AC239" s="46">
        <f>SUMIF(DRE!$A:$A,'Base CF'!$B239,DRE!AB:AB)</f>
        <v>0</v>
      </c>
      <c r="AD239" s="46">
        <f>SUMIF(DRE!$A:$A,'Base CF'!$B239,DRE!AC:AC)</f>
        <v>0</v>
      </c>
      <c r="AE239" s="46">
        <f>SUMIF(DRE!$A:$A,'Base CF'!$B239,DRE!AD:AD)</f>
        <v>0</v>
      </c>
      <c r="AF239" s="46">
        <f>SUMIF(DRE!$A:$A,'Base CF'!$B239,DRE!AE:AE)</f>
        <v>0</v>
      </c>
      <c r="AG239" s="46">
        <f>SUMIF(DRE!$A:$A,'Base CF'!$B239,DRE!AF:AF)</f>
        <v>0</v>
      </c>
      <c r="AH239" s="46">
        <f>SUMIF(DRE!$A:$A,'Base CF'!$B239,DRE!AG:AG)</f>
        <v>0</v>
      </c>
      <c r="AI239" s="46">
        <f>SUMIF(DRE!$A:$A,'Base CF'!$B239,DRE!AH:AH)</f>
        <v>0</v>
      </c>
      <c r="AJ239" s="46">
        <f>SUMIF(DRE!$A:$A,'Base CF'!$B239,DRE!AI:AI)</f>
        <v>0</v>
      </c>
      <c r="AK239" s="46">
        <f>SUMIF(DRE!$A:$A,'Base CF'!$B239,DRE!AJ:AJ)</f>
        <v>0</v>
      </c>
      <c r="AL239" s="46">
        <f>SUMIF(DRE!$A:$A,'Base CF'!$B239,DRE!AK:AK)</f>
        <v>0</v>
      </c>
      <c r="AM239" s="46">
        <f>SUMIF(DRE!$A:$A,'Base CF'!$B239,DRE!AL:AL)</f>
        <v>0</v>
      </c>
      <c r="AN239" s="46">
        <f>SUMIF(DRE!$A:$A,'Base CF'!$B239,DRE!AM:AM)</f>
        <v>0</v>
      </c>
      <c r="AO239" s="46">
        <f>SUMIF(DRE!$A:$A,'Base CF'!$B239,DRE!AN:AN)</f>
        <v>0</v>
      </c>
      <c r="AP239" s="46">
        <f>SUMIF(DRE!$A:$A,'Base CF'!$B239,DRE!AO:AO)</f>
        <v>0</v>
      </c>
      <c r="AQ239" s="46">
        <f>SUMIF(DRE!$A:$A,'Base CF'!$B239,DRE!AP:AP)</f>
        <v>0</v>
      </c>
      <c r="AR239" s="46">
        <f>SUMIF(DRE!$A:$A,'Base CF'!$B239,DRE!AQ:AQ)</f>
        <v>0</v>
      </c>
      <c r="AS239" s="46">
        <f>SUMIF(DRE!$A:$A,'Base CF'!$B239,DRE!AR:AR)</f>
        <v>0</v>
      </c>
      <c r="AT239" s="46">
        <f>SUMIF(DRE!$A:$A,'Base CF'!$B239,DRE!AS:AS)</f>
        <v>0</v>
      </c>
      <c r="AU239" s="46">
        <f>SUMIF(DRE!$A:$A,'Base CF'!$B239,DRE!AT:AT)</f>
        <v>0</v>
      </c>
      <c r="AV239" s="46">
        <f>SUMIF(DRE!$A:$A,'Base CF'!$B239,DRE!AU:AU)</f>
        <v>0</v>
      </c>
      <c r="AW239" s="46">
        <f>SUMIF(DRE!$A:$A,'Base CF'!$B239,DRE!AV:AV)</f>
        <v>0</v>
      </c>
      <c r="AX239" s="46">
        <f>SUMIF(DRE!$A:$A,'Base CF'!$B239,DRE!AW:AW)</f>
        <v>0</v>
      </c>
      <c r="AY239" s="46">
        <f>SUMIF(DRE!$A:$A,'Base CF'!$B239,DRE!AX:AX)</f>
        <v>0</v>
      </c>
      <c r="AZ239" s="46">
        <f>SUMIF(DRE!$A:$A,'Base CF'!$B239,DRE!AY:AY)</f>
        <v>0</v>
      </c>
      <c r="BA239" s="46">
        <f>SUMIF(DRE!$A:$A,'Base CF'!$B239,DRE!AZ:AZ)</f>
        <v>0</v>
      </c>
      <c r="BB239" s="46">
        <f>SUMIF(DRE!$A:$A,'Base CF'!$B239,DRE!BA:BA)</f>
        <v>0</v>
      </c>
      <c r="BC239" s="46">
        <f>SUMIF(DRE!$A:$A,'Base CF'!$B239,DRE!BB:BB)</f>
        <v>0</v>
      </c>
      <c r="BD239" s="46">
        <f>SUMIF(DRE!$A:$A,'Base CF'!$B239,DRE!BC:BC)</f>
        <v>0</v>
      </c>
      <c r="BE239" s="46">
        <f>SUMIF(DRE!$A:$A,'Base CF'!$B239,DRE!BD:BD)</f>
        <v>0</v>
      </c>
      <c r="BF239" s="46">
        <f>SUMIF(DRE!$A:$A,'Base CF'!$B239,DRE!BE:BE)</f>
        <v>0</v>
      </c>
      <c r="BG239" s="46">
        <f>SUMIF(DRE!$A:$A,'Base CF'!$B239,DRE!BF:BF)</f>
        <v>0</v>
      </c>
      <c r="BH239" s="46">
        <f>SUMIF(DRE!$A:$A,'Base CF'!$B239,DRE!BG:BG)</f>
        <v>0</v>
      </c>
      <c r="BI239" s="46">
        <f>SUMIF(DRE!$A:$A,'Base CF'!$B239,DRE!BH:BH)</f>
        <v>0</v>
      </c>
      <c r="BJ239" s="46">
        <f>SUMIF(DRE!$A:$A,'Base CF'!$B239,DRE!BI:BI)</f>
        <v>0</v>
      </c>
      <c r="BK239" s="46">
        <f>SUMIF(DRE!$A:$A,'Base CF'!$B239,DRE!BJ:BJ)</f>
        <v>0</v>
      </c>
      <c r="BL239" s="46">
        <f>SUMIF(DRE!$A:$A,'Base CF'!$B239,DRE!BK:BK)</f>
        <v>0</v>
      </c>
      <c r="BM239" s="46">
        <f>SUMIF(DRE!$A:$A,'Base CF'!$B239,DRE!BL:BL)</f>
        <v>0</v>
      </c>
      <c r="BN239" s="46">
        <f>SUMIF(DRE!$A:$A,'Base CF'!$B239,DRE!BM:BM)</f>
        <v>0</v>
      </c>
      <c r="BO239" s="46">
        <f>SUMIF(DRE!$A:$A,'Base CF'!$B239,DRE!BN:BN)</f>
        <v>0</v>
      </c>
      <c r="BP239" s="46">
        <f>SUMIF(DRE!$A:$A,'Base CF'!$B239,DRE!BO:BO)</f>
        <v>0</v>
      </c>
      <c r="BQ239" s="46">
        <f>SUMIF(DRE!$A:$A,'Base CF'!$B239,DRE!BP:BP)</f>
        <v>0</v>
      </c>
      <c r="BR239" s="46">
        <f>SUMIF(DRE!$A:$A,'Base CF'!$B239,DRE!BQ:BQ)</f>
        <v>0</v>
      </c>
      <c r="BS239" s="46">
        <f>SUMIF(DRE!$A:$A,'Base CF'!$B239,DRE!BR:BR)</f>
        <v>0</v>
      </c>
      <c r="BT239" s="46">
        <f>SUMIF(DRE!$A:$A,'Base CF'!$B239,DRE!BS:BS)</f>
        <v>0</v>
      </c>
      <c r="BU239" s="46">
        <f>SUMIF(DRE!$A:$A,'Base CF'!$B239,DRE!BT:BT)</f>
        <v>0</v>
      </c>
      <c r="BV239" s="46">
        <f>SUMIF(DRE!$A:$A,'Base CF'!$B239,DRE!BU:BU)</f>
        <v>0</v>
      </c>
      <c r="BW239" s="46">
        <f>SUMIF(DRE!$A:$A,'Base CF'!$B239,DRE!BV:BV)</f>
        <v>0</v>
      </c>
      <c r="BX239" s="46">
        <f>SUMIF(DRE!$A:$A,'Base CF'!$B239,DRE!BW:BW)</f>
        <v>0</v>
      </c>
      <c r="BY239" s="46">
        <f>SUMIF(DRE!$A:$A,'Base CF'!$B239,DRE!BX:BX)</f>
        <v>0</v>
      </c>
      <c r="BZ239" s="46">
        <f>SUMIF(DRE!$A:$A,'Base CF'!$B239,DRE!BY:BY)</f>
        <v>0</v>
      </c>
      <c r="CA239" s="46">
        <f>SUMIF(DRE!$A:$A,'Base CF'!$B239,DRE!BZ:BZ)</f>
        <v>0</v>
      </c>
      <c r="CB239" s="46">
        <f>SUMIF(DRE!$A:$A,'Base CF'!$B239,DRE!CA:CA)</f>
        <v>0</v>
      </c>
      <c r="CC239" s="46">
        <f>SUMIF(DRE!$A:$A,'Base CF'!$B239,DRE!CB:CB)</f>
        <v>0</v>
      </c>
      <c r="CD239" s="46">
        <f>SUMIF(DRE!$A:$A,'Base CF'!$B239,DRE!CC:CC)</f>
        <v>0</v>
      </c>
      <c r="CE239" s="46">
        <f>SUMIF(DRE!$A:$A,'Base CF'!$B239,DRE!CD:CD)</f>
        <v>0</v>
      </c>
      <c r="CF239" s="46">
        <f>SUMIF(DRE!$A:$A,'Base CF'!$B239,DRE!CE:CE)</f>
        <v>0</v>
      </c>
      <c r="CG239" s="46">
        <f>SUMIF(DRE!$A:$A,'Base CF'!$B239,DRE!CF:CF)</f>
        <v>0</v>
      </c>
      <c r="CH239" s="46">
        <f>SUMIF(DRE!$A:$A,'Base CF'!$B239,DRE!CG:CG)</f>
        <v>0</v>
      </c>
      <c r="CI239" s="46">
        <f>SUMIF(DRE!$A:$A,'Base CF'!$B239,DRE!CH:CH)</f>
        <v>0</v>
      </c>
      <c r="CJ239" s="46">
        <f>SUMIF(DRE!$A:$A,'Base CF'!$B239,DRE!CI:CI)</f>
        <v>0</v>
      </c>
      <c r="CK239" s="46">
        <f>SUMIF(DRE!$A:$A,'Base CF'!$B239,DRE!CJ:CJ)</f>
        <v>0</v>
      </c>
      <c r="CL239" s="46">
        <f>SUMIF(DRE!$A:$A,'Base CF'!$B239,DRE!CK:CK)</f>
        <v>0</v>
      </c>
      <c r="CM239" s="46">
        <f>SUMIF(DRE!$A:$A,'Base CF'!$B239,DRE!CL:CL)</f>
        <v>0</v>
      </c>
      <c r="CN239" s="46">
        <f>SUMIF(DRE!$A:$A,'Base CF'!$B239,DRE!CM:CM)</f>
        <v>0</v>
      </c>
      <c r="CO239" s="46">
        <f>SUMIF(DRE!$A:$A,'Base CF'!$B239,DRE!CN:CN)</f>
        <v>0</v>
      </c>
      <c r="CP239" s="46">
        <f>SUMIF(DRE!$A:$A,'Base CF'!$B239,DRE!CO:CO)</f>
        <v>0</v>
      </c>
      <c r="CQ239" s="46">
        <f>SUMIF(DRE!$A:$A,'Base CF'!$B239,DRE!CP:CP)</f>
        <v>0</v>
      </c>
      <c r="CR239" s="46">
        <f>SUMIF(DRE!$A:$A,'Base CF'!$B239,DRE!CQ:CQ)</f>
        <v>0</v>
      </c>
      <c r="CS239" s="46">
        <f>SUMIF(DRE!$A:$A,'Base CF'!$B239,DRE!CR:CR)</f>
        <v>0</v>
      </c>
      <c r="CT239" s="46">
        <f>SUMIF(DRE!$A:$A,'Base CF'!$B239,DRE!CS:CS)</f>
        <v>0</v>
      </c>
      <c r="CU239" s="46">
        <f>SUMIF(DRE!$A:$A,'Base CF'!$B239,DRE!CT:CT)</f>
        <v>0</v>
      </c>
      <c r="CV239" s="46">
        <f>SUMIF(DRE!$A:$A,'Base CF'!$B239,DRE!CU:CU)</f>
        <v>0</v>
      </c>
      <c r="CW239" s="46">
        <f>SUMIF(DRE!$A:$A,'Base CF'!$B239,DRE!CV:CV)</f>
        <v>0</v>
      </c>
      <c r="CX239" s="46">
        <f>SUMIF(DRE!$A:$A,'Base CF'!$B239,DRE!CW:CW)</f>
        <v>0</v>
      </c>
      <c r="CY239" s="46">
        <f>SUMIF(DRE!$A:$A,'Base CF'!$B239,DRE!CX:CX)</f>
        <v>0</v>
      </c>
      <c r="CZ239" s="46">
        <f>SUMIF(DRE!$A:$A,'Base CF'!$B239,DRE!CY:CY)</f>
        <v>0</v>
      </c>
      <c r="DA239" s="46">
        <f>SUMIF(DRE!$A:$A,'Base CF'!$B239,DRE!CZ:CZ)</f>
        <v>0</v>
      </c>
      <c r="DB239" s="46">
        <f>SUMIF(DRE!$A:$A,'Base CF'!$B239,DRE!DA:DA)</f>
        <v>0</v>
      </c>
      <c r="DC239" s="46">
        <f>SUMIF(DRE!$A:$A,'Base CF'!$B239,DRE!DB:DB)</f>
        <v>0</v>
      </c>
      <c r="DD239" s="46">
        <f>SUMIF(DRE!$A:$A,'Base CF'!$B239,DRE!DC:DC)</f>
        <v>0</v>
      </c>
      <c r="DE239" s="46">
        <f>SUMIF(DRE!$A:$A,'Base CF'!$B239,DRE!DD:DD)</f>
        <v>0</v>
      </c>
      <c r="DF239" s="46">
        <f>SUMIF(DRE!$A:$A,'Base CF'!$B239,DRE!DE:DE)</f>
        <v>0</v>
      </c>
    </row>
    <row r="240" spans="2:110" outlineLevel="1">
      <c r="B240" s="37" t="s">
        <v>367</v>
      </c>
      <c r="C240" s="46">
        <f>SUMIF(DRE!$A:$A,'Base CF'!$B240,DRE!B:B)</f>
        <v>0</v>
      </c>
      <c r="D240" s="46">
        <f>SUMIF(DRE!$A:$A,'Base CF'!$B240,DRE!C:C)</f>
        <v>0</v>
      </c>
      <c r="E240" s="46">
        <f>SUMIF(DRE!$A:$A,'Base CF'!$B240,DRE!D:D)</f>
        <v>0</v>
      </c>
      <c r="F240" s="46">
        <f>SUMIF(DRE!$A:$A,'Base CF'!$B240,DRE!E:E)</f>
        <v>0</v>
      </c>
      <c r="G240" s="46">
        <f>SUMIF(DRE!$A:$A,'Base CF'!$B240,DRE!F:F)</f>
        <v>0</v>
      </c>
      <c r="H240" s="46">
        <f>SUMIF(DRE!$A:$A,'Base CF'!$B240,DRE!G:G)</f>
        <v>0</v>
      </c>
      <c r="I240" s="46">
        <f>SUMIF(DRE!$A:$A,'Base CF'!$B240,DRE!H:H)</f>
        <v>0</v>
      </c>
      <c r="J240" s="46">
        <f>SUMIF(DRE!$A:$A,'Base CF'!$B240,DRE!I:I)</f>
        <v>0</v>
      </c>
      <c r="K240" s="46">
        <f>SUMIF(DRE!$A:$A,'Base CF'!$B240,DRE!J:J)</f>
        <v>0</v>
      </c>
      <c r="L240" s="46">
        <f>SUMIF(DRE!$A:$A,'Base CF'!$B240,DRE!K:K)</f>
        <v>0</v>
      </c>
      <c r="M240" s="46">
        <f>SUMIF(DRE!$A:$A,'Base CF'!$B240,DRE!L:L)</f>
        <v>0</v>
      </c>
      <c r="N240" s="46">
        <f>SUMIF(DRE!$A:$A,'Base CF'!$B240,DRE!M:M)</f>
        <v>0</v>
      </c>
      <c r="O240" s="46">
        <f>SUMIF(DRE!$A:$A,'Base CF'!$B240,DRE!N:N)</f>
        <v>0</v>
      </c>
      <c r="P240" s="46">
        <f>SUMIF(DRE!$A:$A,'Base CF'!$B240,DRE!O:O)</f>
        <v>0</v>
      </c>
      <c r="Q240" s="46">
        <f>SUMIF(DRE!$A:$A,'Base CF'!$B240,DRE!P:P)</f>
        <v>0</v>
      </c>
      <c r="R240" s="46">
        <f>SUMIF(DRE!$A:$A,'Base CF'!$B240,DRE!Q:Q)</f>
        <v>0</v>
      </c>
      <c r="S240" s="46">
        <f>SUMIF(DRE!$A:$A,'Base CF'!$B240,DRE!R:R)</f>
        <v>0</v>
      </c>
      <c r="T240" s="46">
        <f>SUMIF(DRE!$A:$A,'Base CF'!$B240,DRE!S:S)</f>
        <v>0</v>
      </c>
      <c r="U240" s="46">
        <f>SUMIF(DRE!$A:$A,'Base CF'!$B240,DRE!T:T)</f>
        <v>0</v>
      </c>
      <c r="V240" s="46">
        <f>SUMIF(DRE!$A:$A,'Base CF'!$B240,DRE!U:U)</f>
        <v>0</v>
      </c>
      <c r="W240" s="46">
        <f>SUMIF(DRE!$A:$A,'Base CF'!$B240,DRE!V:V)</f>
        <v>0</v>
      </c>
      <c r="X240" s="46">
        <f>SUMIF(DRE!$A:$A,'Base CF'!$B240,DRE!W:W)</f>
        <v>0</v>
      </c>
      <c r="Y240" s="46">
        <f>SUMIF(DRE!$A:$A,'Base CF'!$B240,DRE!X:X)</f>
        <v>0</v>
      </c>
      <c r="Z240" s="46">
        <f>SUMIF(DRE!$A:$A,'Base CF'!$B240,DRE!Y:Y)</f>
        <v>0</v>
      </c>
      <c r="AA240" s="46">
        <f>SUMIF(DRE!$A:$A,'Base CF'!$B240,DRE!Z:Z)</f>
        <v>0</v>
      </c>
      <c r="AB240" s="46">
        <f>SUMIF(DRE!$A:$A,'Base CF'!$B240,DRE!AA:AA)</f>
        <v>0</v>
      </c>
      <c r="AC240" s="46">
        <f>SUMIF(DRE!$A:$A,'Base CF'!$B240,DRE!AB:AB)</f>
        <v>0</v>
      </c>
      <c r="AD240" s="46">
        <f>SUMIF(DRE!$A:$A,'Base CF'!$B240,DRE!AC:AC)</f>
        <v>0</v>
      </c>
      <c r="AE240" s="46">
        <f>SUMIF(DRE!$A:$A,'Base CF'!$B240,DRE!AD:AD)</f>
        <v>0</v>
      </c>
      <c r="AF240" s="46">
        <f>SUMIF(DRE!$A:$A,'Base CF'!$B240,DRE!AE:AE)</f>
        <v>0</v>
      </c>
      <c r="AG240" s="46">
        <f>SUMIF(DRE!$A:$A,'Base CF'!$B240,DRE!AF:AF)</f>
        <v>0</v>
      </c>
      <c r="AH240" s="46">
        <f>SUMIF(DRE!$A:$A,'Base CF'!$B240,DRE!AG:AG)</f>
        <v>0</v>
      </c>
      <c r="AI240" s="46">
        <f>SUMIF(DRE!$A:$A,'Base CF'!$B240,DRE!AH:AH)</f>
        <v>0</v>
      </c>
      <c r="AJ240" s="46">
        <f>SUMIF(DRE!$A:$A,'Base CF'!$B240,DRE!AI:AI)</f>
        <v>0</v>
      </c>
      <c r="AK240" s="46">
        <f>SUMIF(DRE!$A:$A,'Base CF'!$B240,DRE!AJ:AJ)</f>
        <v>0</v>
      </c>
      <c r="AL240" s="46">
        <f>SUMIF(DRE!$A:$A,'Base CF'!$B240,DRE!AK:AK)</f>
        <v>0</v>
      </c>
      <c r="AM240" s="46">
        <f>SUMIF(DRE!$A:$A,'Base CF'!$B240,DRE!AL:AL)</f>
        <v>0</v>
      </c>
      <c r="AN240" s="46">
        <f>SUMIF(DRE!$A:$A,'Base CF'!$B240,DRE!AM:AM)</f>
        <v>0</v>
      </c>
      <c r="AO240" s="46">
        <f>SUMIF(DRE!$A:$A,'Base CF'!$B240,DRE!AN:AN)</f>
        <v>0</v>
      </c>
      <c r="AP240" s="46">
        <f>SUMIF(DRE!$A:$A,'Base CF'!$B240,DRE!AO:AO)</f>
        <v>0</v>
      </c>
      <c r="AQ240" s="46">
        <f>SUMIF(DRE!$A:$A,'Base CF'!$B240,DRE!AP:AP)</f>
        <v>0</v>
      </c>
      <c r="AR240" s="46">
        <f>SUMIF(DRE!$A:$A,'Base CF'!$B240,DRE!AQ:AQ)</f>
        <v>0</v>
      </c>
      <c r="AS240" s="46">
        <f>SUMIF(DRE!$A:$A,'Base CF'!$B240,DRE!AR:AR)</f>
        <v>0</v>
      </c>
      <c r="AT240" s="46">
        <f>SUMIF(DRE!$A:$A,'Base CF'!$B240,DRE!AS:AS)</f>
        <v>0</v>
      </c>
      <c r="AU240" s="46">
        <f>SUMIF(DRE!$A:$A,'Base CF'!$B240,DRE!AT:AT)</f>
        <v>0</v>
      </c>
      <c r="AV240" s="46">
        <f>SUMIF(DRE!$A:$A,'Base CF'!$B240,DRE!AU:AU)</f>
        <v>0</v>
      </c>
      <c r="AW240" s="46">
        <f>SUMIF(DRE!$A:$A,'Base CF'!$B240,DRE!AV:AV)</f>
        <v>0</v>
      </c>
      <c r="AX240" s="46">
        <f>SUMIF(DRE!$A:$A,'Base CF'!$B240,DRE!AW:AW)</f>
        <v>0</v>
      </c>
      <c r="AY240" s="46">
        <f>SUMIF(DRE!$A:$A,'Base CF'!$B240,DRE!AX:AX)</f>
        <v>0</v>
      </c>
      <c r="AZ240" s="46">
        <f>SUMIF(DRE!$A:$A,'Base CF'!$B240,DRE!AY:AY)</f>
        <v>0</v>
      </c>
      <c r="BA240" s="46">
        <f>SUMIF(DRE!$A:$A,'Base CF'!$B240,DRE!AZ:AZ)</f>
        <v>0</v>
      </c>
      <c r="BB240" s="46">
        <f>SUMIF(DRE!$A:$A,'Base CF'!$B240,DRE!BA:BA)</f>
        <v>0</v>
      </c>
      <c r="BC240" s="46">
        <f>SUMIF(DRE!$A:$A,'Base CF'!$B240,DRE!BB:BB)</f>
        <v>0</v>
      </c>
      <c r="BD240" s="46">
        <f>SUMIF(DRE!$A:$A,'Base CF'!$B240,DRE!BC:BC)</f>
        <v>0</v>
      </c>
      <c r="BE240" s="46">
        <f>SUMIF(DRE!$A:$A,'Base CF'!$B240,DRE!BD:BD)</f>
        <v>0</v>
      </c>
      <c r="BF240" s="46">
        <f>SUMIF(DRE!$A:$A,'Base CF'!$B240,DRE!BE:BE)</f>
        <v>0</v>
      </c>
      <c r="BG240" s="46">
        <f>SUMIF(DRE!$A:$A,'Base CF'!$B240,DRE!BF:BF)</f>
        <v>0</v>
      </c>
      <c r="BH240" s="46">
        <f>SUMIF(DRE!$A:$A,'Base CF'!$B240,DRE!BG:BG)</f>
        <v>0</v>
      </c>
      <c r="BI240" s="46">
        <f>SUMIF(DRE!$A:$A,'Base CF'!$B240,DRE!BH:BH)</f>
        <v>0</v>
      </c>
      <c r="BJ240" s="46">
        <f>SUMIF(DRE!$A:$A,'Base CF'!$B240,DRE!BI:BI)</f>
        <v>0</v>
      </c>
      <c r="BK240" s="46">
        <f>SUMIF(DRE!$A:$A,'Base CF'!$B240,DRE!BJ:BJ)</f>
        <v>0</v>
      </c>
      <c r="BL240" s="46">
        <f>SUMIF(DRE!$A:$A,'Base CF'!$B240,DRE!BK:BK)</f>
        <v>0</v>
      </c>
      <c r="BM240" s="46">
        <f>SUMIF(DRE!$A:$A,'Base CF'!$B240,DRE!BL:BL)</f>
        <v>0</v>
      </c>
      <c r="BN240" s="46">
        <f>SUMIF(DRE!$A:$A,'Base CF'!$B240,DRE!BM:BM)</f>
        <v>0</v>
      </c>
      <c r="BO240" s="46">
        <f>SUMIF(DRE!$A:$A,'Base CF'!$B240,DRE!BN:BN)</f>
        <v>0</v>
      </c>
      <c r="BP240" s="46">
        <f>SUMIF(DRE!$A:$A,'Base CF'!$B240,DRE!BO:BO)</f>
        <v>0</v>
      </c>
      <c r="BQ240" s="46">
        <f>SUMIF(DRE!$A:$A,'Base CF'!$B240,DRE!BP:BP)</f>
        <v>0</v>
      </c>
      <c r="BR240" s="46">
        <f>SUMIF(DRE!$A:$A,'Base CF'!$B240,DRE!BQ:BQ)</f>
        <v>0</v>
      </c>
      <c r="BS240" s="46">
        <f>SUMIF(DRE!$A:$A,'Base CF'!$B240,DRE!BR:BR)</f>
        <v>0</v>
      </c>
      <c r="BT240" s="46">
        <f>SUMIF(DRE!$A:$A,'Base CF'!$B240,DRE!BS:BS)</f>
        <v>0</v>
      </c>
      <c r="BU240" s="46">
        <f>SUMIF(DRE!$A:$A,'Base CF'!$B240,DRE!BT:BT)</f>
        <v>0</v>
      </c>
      <c r="BV240" s="46">
        <f>SUMIF(DRE!$A:$A,'Base CF'!$B240,DRE!BU:BU)</f>
        <v>0</v>
      </c>
      <c r="BW240" s="46">
        <f>SUMIF(DRE!$A:$A,'Base CF'!$B240,DRE!BV:BV)</f>
        <v>0</v>
      </c>
      <c r="BX240" s="46">
        <f>SUMIF(DRE!$A:$A,'Base CF'!$B240,DRE!BW:BW)</f>
        <v>0</v>
      </c>
      <c r="BY240" s="46">
        <f>SUMIF(DRE!$A:$A,'Base CF'!$B240,DRE!BX:BX)</f>
        <v>0</v>
      </c>
      <c r="BZ240" s="46">
        <f>SUMIF(DRE!$A:$A,'Base CF'!$B240,DRE!BY:BY)</f>
        <v>0</v>
      </c>
      <c r="CA240" s="46">
        <f>SUMIF(DRE!$A:$A,'Base CF'!$B240,DRE!BZ:BZ)</f>
        <v>0</v>
      </c>
      <c r="CB240" s="46">
        <f>SUMIF(DRE!$A:$A,'Base CF'!$B240,DRE!CA:CA)</f>
        <v>0</v>
      </c>
      <c r="CC240" s="46">
        <f>SUMIF(DRE!$A:$A,'Base CF'!$B240,DRE!CB:CB)</f>
        <v>0</v>
      </c>
      <c r="CD240" s="46">
        <f>SUMIF(DRE!$A:$A,'Base CF'!$B240,DRE!CC:CC)</f>
        <v>0</v>
      </c>
      <c r="CE240" s="46">
        <f>SUMIF(DRE!$A:$A,'Base CF'!$B240,DRE!CD:CD)</f>
        <v>0</v>
      </c>
      <c r="CF240" s="46">
        <f>SUMIF(DRE!$A:$A,'Base CF'!$B240,DRE!CE:CE)</f>
        <v>0</v>
      </c>
      <c r="CG240" s="46">
        <f>SUMIF(DRE!$A:$A,'Base CF'!$B240,DRE!CF:CF)</f>
        <v>0</v>
      </c>
      <c r="CH240" s="46">
        <f>SUMIF(DRE!$A:$A,'Base CF'!$B240,DRE!CG:CG)</f>
        <v>0</v>
      </c>
      <c r="CI240" s="46">
        <f>SUMIF(DRE!$A:$A,'Base CF'!$B240,DRE!CH:CH)</f>
        <v>0</v>
      </c>
      <c r="CJ240" s="46">
        <f>SUMIF(DRE!$A:$A,'Base CF'!$B240,DRE!CI:CI)</f>
        <v>0</v>
      </c>
      <c r="CK240" s="46">
        <f>SUMIF(DRE!$A:$A,'Base CF'!$B240,DRE!CJ:CJ)</f>
        <v>0</v>
      </c>
      <c r="CL240" s="46">
        <f>SUMIF(DRE!$A:$A,'Base CF'!$B240,DRE!CK:CK)</f>
        <v>0</v>
      </c>
      <c r="CM240" s="46">
        <f>SUMIF(DRE!$A:$A,'Base CF'!$B240,DRE!CL:CL)</f>
        <v>0</v>
      </c>
      <c r="CN240" s="46">
        <f>SUMIF(DRE!$A:$A,'Base CF'!$B240,DRE!CM:CM)</f>
        <v>0</v>
      </c>
      <c r="CO240" s="46">
        <f>SUMIF(DRE!$A:$A,'Base CF'!$B240,DRE!CN:CN)</f>
        <v>0</v>
      </c>
      <c r="CP240" s="46">
        <f>SUMIF(DRE!$A:$A,'Base CF'!$B240,DRE!CO:CO)</f>
        <v>0</v>
      </c>
      <c r="CQ240" s="46">
        <f>SUMIF(DRE!$A:$A,'Base CF'!$B240,DRE!CP:CP)</f>
        <v>0</v>
      </c>
      <c r="CR240" s="46">
        <f>SUMIF(DRE!$A:$A,'Base CF'!$B240,DRE!CQ:CQ)</f>
        <v>0</v>
      </c>
      <c r="CS240" s="46">
        <f>SUMIF(DRE!$A:$A,'Base CF'!$B240,DRE!CR:CR)</f>
        <v>0</v>
      </c>
      <c r="CT240" s="46">
        <f>SUMIF(DRE!$A:$A,'Base CF'!$B240,DRE!CS:CS)</f>
        <v>0</v>
      </c>
      <c r="CU240" s="46">
        <f>SUMIF(DRE!$A:$A,'Base CF'!$B240,DRE!CT:CT)</f>
        <v>0</v>
      </c>
      <c r="CV240" s="46">
        <f>SUMIF(DRE!$A:$A,'Base CF'!$B240,DRE!CU:CU)</f>
        <v>0</v>
      </c>
      <c r="CW240" s="46">
        <f>SUMIF(DRE!$A:$A,'Base CF'!$B240,DRE!CV:CV)</f>
        <v>0</v>
      </c>
      <c r="CX240" s="46">
        <f>SUMIF(DRE!$A:$A,'Base CF'!$B240,DRE!CW:CW)</f>
        <v>0</v>
      </c>
      <c r="CY240" s="46">
        <f>SUMIF(DRE!$A:$A,'Base CF'!$B240,DRE!CX:CX)</f>
        <v>0</v>
      </c>
      <c r="CZ240" s="46">
        <f>SUMIF(DRE!$A:$A,'Base CF'!$B240,DRE!CY:CY)</f>
        <v>0</v>
      </c>
      <c r="DA240" s="46">
        <f>SUMIF(DRE!$A:$A,'Base CF'!$B240,DRE!CZ:CZ)</f>
        <v>0</v>
      </c>
      <c r="DB240" s="46">
        <f>SUMIF(DRE!$A:$A,'Base CF'!$B240,DRE!DA:DA)</f>
        <v>0</v>
      </c>
      <c r="DC240" s="46">
        <f>SUMIF(DRE!$A:$A,'Base CF'!$B240,DRE!DB:DB)</f>
        <v>0</v>
      </c>
      <c r="DD240" s="46">
        <f>SUMIF(DRE!$A:$A,'Base CF'!$B240,DRE!DC:DC)</f>
        <v>0</v>
      </c>
      <c r="DE240" s="46">
        <f>SUMIF(DRE!$A:$A,'Base CF'!$B240,DRE!DD:DD)</f>
        <v>0</v>
      </c>
      <c r="DF240" s="46">
        <f>SUMIF(DRE!$A:$A,'Base CF'!$B240,DRE!DE:DE)</f>
        <v>0</v>
      </c>
    </row>
    <row r="241" spans="2:110" s="38" customFormat="1">
      <c r="B241" s="41" t="s">
        <v>646</v>
      </c>
      <c r="C241" s="45">
        <f>SUM(C242:C274)</f>
        <v>124016.18</v>
      </c>
      <c r="D241" s="45">
        <f t="shared" ref="D241:N241" si="271">SUM(D242:D274)</f>
        <v>303215.57</v>
      </c>
      <c r="E241" s="45">
        <f t="shared" si="271"/>
        <v>220799.69999999998</v>
      </c>
      <c r="F241" s="45">
        <f t="shared" si="271"/>
        <v>226088.53</v>
      </c>
      <c r="G241" s="45">
        <f t="shared" si="271"/>
        <v>154255.84</v>
      </c>
      <c r="H241" s="45">
        <f t="shared" si="271"/>
        <v>248006.06</v>
      </c>
      <c r="I241" s="45">
        <f t="shared" si="271"/>
        <v>125232.61999999997</v>
      </c>
      <c r="J241" s="45">
        <f t="shared" si="271"/>
        <v>341145.89</v>
      </c>
      <c r="K241" s="45">
        <f t="shared" si="271"/>
        <v>310808.7</v>
      </c>
      <c r="L241" s="45">
        <f t="shared" si="271"/>
        <v>281895.64</v>
      </c>
      <c r="M241" s="45">
        <f t="shared" si="271"/>
        <v>62552.83</v>
      </c>
      <c r="N241" s="45">
        <f t="shared" si="271"/>
        <v>632249.76</v>
      </c>
      <c r="O241" s="45">
        <f>SUM(O242:O274)</f>
        <v>184417.94</v>
      </c>
      <c r="P241" s="45">
        <f t="shared" ref="P241:Z241" si="272">SUM(P242:P274)</f>
        <v>66074.37</v>
      </c>
      <c r="Q241" s="45">
        <f t="shared" si="272"/>
        <v>509280.86</v>
      </c>
      <c r="R241" s="45">
        <f t="shared" si="272"/>
        <v>279640.89</v>
      </c>
      <c r="S241" s="45">
        <f t="shared" si="272"/>
        <v>311172.87</v>
      </c>
      <c r="T241" s="45">
        <f t="shared" si="272"/>
        <v>393155.29000000004</v>
      </c>
      <c r="U241" s="45">
        <f t="shared" si="272"/>
        <v>205898.14</v>
      </c>
      <c r="V241" s="45">
        <f t="shared" si="272"/>
        <v>325845.28000000003</v>
      </c>
      <c r="W241" s="45">
        <f t="shared" si="272"/>
        <v>320378.20999999996</v>
      </c>
      <c r="X241" s="45">
        <f t="shared" si="272"/>
        <v>332279.55</v>
      </c>
      <c r="Y241" s="45">
        <f t="shared" si="272"/>
        <v>244716.75</v>
      </c>
      <c r="Z241" s="45">
        <f t="shared" si="272"/>
        <v>564394.93000000005</v>
      </c>
      <c r="AA241" s="45">
        <f>SUM(AA242:AA274)</f>
        <v>270041.97000000003</v>
      </c>
      <c r="AB241" s="45">
        <f t="shared" ref="AB241:AL241" si="273">SUM(AB242:AB274)</f>
        <v>467809.05999999994</v>
      </c>
      <c r="AC241" s="45">
        <f t="shared" si="273"/>
        <v>350711.64</v>
      </c>
      <c r="AD241" s="45">
        <f t="shared" si="273"/>
        <v>521473.29000000004</v>
      </c>
      <c r="AE241" s="45">
        <f t="shared" si="273"/>
        <v>243898.13999999998</v>
      </c>
      <c r="AF241" s="45">
        <f t="shared" si="273"/>
        <v>249435.76</v>
      </c>
      <c r="AG241" s="45">
        <f t="shared" si="273"/>
        <v>291006.46999999997</v>
      </c>
      <c r="AH241" s="45">
        <f t="shared" si="273"/>
        <v>416355.34000000008</v>
      </c>
      <c r="AI241" s="45">
        <f t="shared" si="273"/>
        <v>399347</v>
      </c>
      <c r="AJ241" s="45">
        <f t="shared" si="273"/>
        <v>273604.80000000005</v>
      </c>
      <c r="AK241" s="45">
        <f t="shared" si="273"/>
        <v>256889.93000000005</v>
      </c>
      <c r="AL241" s="45">
        <f t="shared" si="273"/>
        <v>305585.43000000005</v>
      </c>
      <c r="AM241" s="45">
        <f>SUM(AM242:AM274)</f>
        <v>269359.11000000004</v>
      </c>
      <c r="AN241" s="45">
        <f t="shared" ref="AN241:AX241" si="274">SUM(AN242:AN274)</f>
        <v>361837.45999999996</v>
      </c>
      <c r="AO241" s="45">
        <f t="shared" si="274"/>
        <v>313651.81000000006</v>
      </c>
      <c r="AP241" s="45">
        <f t="shared" si="274"/>
        <v>263135.83</v>
      </c>
      <c r="AQ241" s="45">
        <f t="shared" si="274"/>
        <v>264183.39</v>
      </c>
      <c r="AR241" s="45">
        <f t="shared" si="274"/>
        <v>263645.2</v>
      </c>
      <c r="AS241" s="45">
        <f t="shared" si="274"/>
        <v>221677.79</v>
      </c>
      <c r="AT241" s="45">
        <f t="shared" si="274"/>
        <v>192981.83</v>
      </c>
      <c r="AU241" s="45">
        <f t="shared" si="274"/>
        <v>189602.38</v>
      </c>
      <c r="AV241" s="45">
        <f t="shared" si="274"/>
        <v>203087.23</v>
      </c>
      <c r="AW241" s="45">
        <f t="shared" si="274"/>
        <v>190568.63000000003</v>
      </c>
      <c r="AX241" s="45">
        <f t="shared" si="274"/>
        <v>315868.33000000007</v>
      </c>
      <c r="AY241" s="45">
        <f>SUM(AY242:AY274)</f>
        <v>198996.52000000002</v>
      </c>
      <c r="AZ241" s="45">
        <f t="shared" ref="AZ241:BJ241" si="275">SUM(AZ242:AZ274)</f>
        <v>209809.34</v>
      </c>
      <c r="BA241" s="45">
        <f t="shared" si="275"/>
        <v>445645.42000000004</v>
      </c>
      <c r="BB241" s="45">
        <f t="shared" si="275"/>
        <v>184292.07</v>
      </c>
      <c r="BC241" s="45">
        <f t="shared" si="275"/>
        <v>184084.5</v>
      </c>
      <c r="BD241" s="45">
        <f t="shared" si="275"/>
        <v>265443.74999999994</v>
      </c>
      <c r="BE241" s="45">
        <f t="shared" si="275"/>
        <v>168305.5</v>
      </c>
      <c r="BF241" s="45">
        <f t="shared" si="275"/>
        <v>231418.11</v>
      </c>
      <c r="BG241" s="45">
        <f t="shared" si="275"/>
        <v>250811.64242860003</v>
      </c>
      <c r="BH241" s="45">
        <f t="shared" si="275"/>
        <v>209250.10971690001</v>
      </c>
      <c r="BI241" s="45">
        <f t="shared" si="275"/>
        <v>208790.10971690001</v>
      </c>
      <c r="BJ241" s="45">
        <f t="shared" si="275"/>
        <v>259249.31623969998</v>
      </c>
      <c r="BK241" s="45">
        <f>SUM(BK242:BK274)</f>
        <v>206884.58000290001</v>
      </c>
      <c r="BL241" s="45">
        <f t="shared" ref="BL241:BV241" si="276">SUM(BL242:BL274)</f>
        <v>206824.58000290001</v>
      </c>
      <c r="BM241" s="45">
        <f t="shared" si="276"/>
        <v>207829.96961590002</v>
      </c>
      <c r="BN241" s="45">
        <f t="shared" si="276"/>
        <v>207429.96961590002</v>
      </c>
      <c r="BO241" s="45">
        <f t="shared" si="276"/>
        <v>207569.96961590002</v>
      </c>
      <c r="BP241" s="45">
        <f t="shared" si="276"/>
        <v>207689.96961590002</v>
      </c>
      <c r="BQ241" s="45">
        <f t="shared" si="276"/>
        <v>207229.96961590002</v>
      </c>
      <c r="BR241" s="45">
        <f t="shared" si="276"/>
        <v>242995.36939860001</v>
      </c>
      <c r="BS241" s="45">
        <f t="shared" si="276"/>
        <v>243050.90609290003</v>
      </c>
      <c r="BT241" s="45">
        <f t="shared" si="276"/>
        <v>242310.90609290003</v>
      </c>
      <c r="BU241" s="45">
        <f t="shared" si="276"/>
        <v>241850.90609290003</v>
      </c>
      <c r="BV241" s="45">
        <f t="shared" si="276"/>
        <v>295888.20636040001</v>
      </c>
      <c r="BW241" s="45">
        <f>SUM(BW242:BW274)</f>
        <v>243028.46938150004</v>
      </c>
      <c r="BX241" s="45">
        <f t="shared" ref="BX241:CH241" si="277">SUM(BX242:BX274)</f>
        <v>242968.46938150004</v>
      </c>
      <c r="BY241" s="45">
        <f t="shared" si="277"/>
        <v>243368.46938150004</v>
      </c>
      <c r="BZ241" s="45">
        <f t="shared" si="277"/>
        <v>242968.46938150004</v>
      </c>
      <c r="CA241" s="45">
        <f t="shared" si="277"/>
        <v>243108.46938150004</v>
      </c>
      <c r="CB241" s="45">
        <f t="shared" si="277"/>
        <v>243228.46938150004</v>
      </c>
      <c r="CC241" s="45">
        <f t="shared" si="277"/>
        <v>242768.46938150004</v>
      </c>
      <c r="CD241" s="45">
        <f t="shared" si="277"/>
        <v>262329.07211150002</v>
      </c>
      <c r="CE241" s="45">
        <f t="shared" si="277"/>
        <v>262649.79180750001</v>
      </c>
      <c r="CF241" s="45">
        <f t="shared" si="277"/>
        <v>261909.79180750003</v>
      </c>
      <c r="CG241" s="45">
        <f t="shared" si="277"/>
        <v>261449.79180750003</v>
      </c>
      <c r="CH241" s="45">
        <f t="shared" si="277"/>
        <v>317079.76654159999</v>
      </c>
      <c r="CI241" s="45">
        <f>SUM(CI242:CI274)</f>
        <v>262783.26823649998</v>
      </c>
      <c r="CJ241" s="45">
        <f t="shared" ref="CJ241:CT241" si="278">SUM(CJ242:CJ274)</f>
        <v>262723.26823649998</v>
      </c>
      <c r="CK241" s="45">
        <f t="shared" si="278"/>
        <v>263123.26823649998</v>
      </c>
      <c r="CL241" s="45">
        <f t="shared" si="278"/>
        <v>262723.26823649998</v>
      </c>
      <c r="CM241" s="45">
        <f t="shared" si="278"/>
        <v>262863.26823649998</v>
      </c>
      <c r="CN241" s="45">
        <f t="shared" si="278"/>
        <v>262983.26823649998</v>
      </c>
      <c r="CO241" s="45">
        <f t="shared" si="278"/>
        <v>262523.26823649998</v>
      </c>
      <c r="CP241" s="45">
        <f t="shared" si="278"/>
        <v>283994.61155580002</v>
      </c>
      <c r="CQ241" s="45">
        <f t="shared" si="278"/>
        <v>284359.00845210004</v>
      </c>
      <c r="CR241" s="45">
        <f t="shared" si="278"/>
        <v>283619.00845210004</v>
      </c>
      <c r="CS241" s="45">
        <f t="shared" si="278"/>
        <v>283159.00845210004</v>
      </c>
      <c r="CT241" s="45">
        <f t="shared" si="278"/>
        <v>340328.10515590006</v>
      </c>
      <c r="CU241" s="45">
        <f>SUM(CU242:CU274)</f>
        <v>284671.80063650006</v>
      </c>
      <c r="CV241" s="45">
        <f t="shared" ref="CV241:DF241" si="279">SUM(CV242:CV274)</f>
        <v>284611.80063650006</v>
      </c>
      <c r="CW241" s="45">
        <f t="shared" si="279"/>
        <v>285011.80063650006</v>
      </c>
      <c r="CX241" s="45">
        <f t="shared" si="279"/>
        <v>284611.80063650006</v>
      </c>
      <c r="CY241" s="45">
        <f t="shared" si="279"/>
        <v>284751.80063650006</v>
      </c>
      <c r="CZ241" s="45">
        <f t="shared" si="279"/>
        <v>287398.49933890003</v>
      </c>
      <c r="DA241" s="45">
        <f t="shared" si="279"/>
        <v>286938.49933890003</v>
      </c>
      <c r="DB241" s="45">
        <f t="shared" si="279"/>
        <v>308212.34632159997</v>
      </c>
      <c r="DC241" s="45">
        <f t="shared" si="279"/>
        <v>308604.82141809998</v>
      </c>
      <c r="DD241" s="45">
        <f t="shared" si="279"/>
        <v>307864.82141809998</v>
      </c>
      <c r="DE241" s="45">
        <f t="shared" si="279"/>
        <v>307404.82141809998</v>
      </c>
      <c r="DF241" s="45">
        <f t="shared" si="279"/>
        <v>366091.94186959998</v>
      </c>
    </row>
    <row r="242" spans="2:110" outlineLevel="1">
      <c r="B242" s="37" t="s">
        <v>300</v>
      </c>
      <c r="C242" s="46">
        <f>SUMIF(DRE!$A:$A,'Base CF'!$B242,DRE!B:B)</f>
        <v>0</v>
      </c>
      <c r="D242" s="46">
        <f>SUMIF(DRE!$A:$A,'Base CF'!$B242,DRE!C:C)</f>
        <v>0</v>
      </c>
      <c r="E242" s="46">
        <f>SUMIF(DRE!$A:$A,'Base CF'!$B242,DRE!D:D)</f>
        <v>0</v>
      </c>
      <c r="F242" s="46">
        <f>SUMIF(DRE!$A:$A,'Base CF'!$B242,DRE!E:E)</f>
        <v>0</v>
      </c>
      <c r="G242" s="46">
        <f>SUMIF(DRE!$A:$A,'Base CF'!$B242,DRE!F:F)</f>
        <v>0</v>
      </c>
      <c r="H242" s="46">
        <f>SUMIF(DRE!$A:$A,'Base CF'!$B242,DRE!G:G)</f>
        <v>0</v>
      </c>
      <c r="I242" s="46">
        <f>SUMIF(DRE!$A:$A,'Base CF'!$B242,DRE!H:H)</f>
        <v>0</v>
      </c>
      <c r="J242" s="46">
        <f>SUMIF(DRE!$A:$A,'Base CF'!$B242,DRE!I:I)</f>
        <v>0</v>
      </c>
      <c r="K242" s="46">
        <f>SUMIF(DRE!$A:$A,'Base CF'!$B242,DRE!J:J)</f>
        <v>0</v>
      </c>
      <c r="L242" s="46">
        <f>SUMIF(DRE!$A:$A,'Base CF'!$B242,DRE!K:K)</f>
        <v>0</v>
      </c>
      <c r="M242" s="46">
        <f>SUMIF(DRE!$A:$A,'Base CF'!$B242,DRE!L:L)</f>
        <v>0</v>
      </c>
      <c r="N242" s="46">
        <f>SUMIF(DRE!$A:$A,'Base CF'!$B242,DRE!M:M)</f>
        <v>0</v>
      </c>
      <c r="O242" s="46">
        <f>SUMIF(DRE!$A:$A,'Base CF'!$B242,DRE!N:N)</f>
        <v>0</v>
      </c>
      <c r="P242" s="46">
        <f>SUMIF(DRE!$A:$A,'Base CF'!$B242,DRE!O:O)</f>
        <v>0</v>
      </c>
      <c r="Q242" s="46">
        <f>SUMIF(DRE!$A:$A,'Base CF'!$B242,DRE!P:P)</f>
        <v>0</v>
      </c>
      <c r="R242" s="46">
        <f>SUMIF(DRE!$A:$A,'Base CF'!$B242,DRE!Q:Q)</f>
        <v>0</v>
      </c>
      <c r="S242" s="46">
        <f>SUMIF(DRE!$A:$A,'Base CF'!$B242,DRE!R:R)</f>
        <v>21951.89</v>
      </c>
      <c r="T242" s="46">
        <f>SUMIF(DRE!$A:$A,'Base CF'!$B242,DRE!S:S)</f>
        <v>0</v>
      </c>
      <c r="U242" s="46">
        <f>SUMIF(DRE!$A:$A,'Base CF'!$B242,DRE!T:T)</f>
        <v>0</v>
      </c>
      <c r="V242" s="46">
        <f>SUMIF(DRE!$A:$A,'Base CF'!$B242,DRE!U:U)</f>
        <v>0</v>
      </c>
      <c r="W242" s="46">
        <f>SUMIF(DRE!$A:$A,'Base CF'!$B242,DRE!V:V)</f>
        <v>18893.439999999999</v>
      </c>
      <c r="X242" s="46">
        <f>SUMIF(DRE!$A:$A,'Base CF'!$B242,DRE!W:W)</f>
        <v>24687.05</v>
      </c>
      <c r="Y242" s="46">
        <f>SUMIF(DRE!$A:$A,'Base CF'!$B242,DRE!X:X)</f>
        <v>0</v>
      </c>
      <c r="Z242" s="46">
        <f>SUMIF(DRE!$A:$A,'Base CF'!$B242,DRE!Y:Y)</f>
        <v>0</v>
      </c>
      <c r="AA242" s="46">
        <f>SUMIF(DRE!$A:$A,'Base CF'!$B242,DRE!Z:Z)</f>
        <v>66468.179999999993</v>
      </c>
      <c r="AB242" s="46">
        <f>SUMIF(DRE!$A:$A,'Base CF'!$B242,DRE!AA:AA)</f>
        <v>0</v>
      </c>
      <c r="AC242" s="46">
        <f>SUMIF(DRE!$A:$A,'Base CF'!$B242,DRE!AB:AB)</f>
        <v>35606.850000000006</v>
      </c>
      <c r="AD242" s="46">
        <f>SUMIF(DRE!$A:$A,'Base CF'!$B242,DRE!AC:AC)</f>
        <v>565.44000000000005</v>
      </c>
      <c r="AE242" s="46">
        <f>SUMIF(DRE!$A:$A,'Base CF'!$B242,DRE!AD:AD)</f>
        <v>0</v>
      </c>
      <c r="AF242" s="46">
        <f>SUMIF(DRE!$A:$A,'Base CF'!$B242,DRE!AE:AE)</f>
        <v>0</v>
      </c>
      <c r="AG242" s="46">
        <f>SUMIF(DRE!$A:$A,'Base CF'!$B242,DRE!AF:AF)</f>
        <v>0</v>
      </c>
      <c r="AH242" s="46">
        <f>SUMIF(DRE!$A:$A,'Base CF'!$B242,DRE!AG:AG)</f>
        <v>0</v>
      </c>
      <c r="AI242" s="46">
        <f>SUMIF(DRE!$A:$A,'Base CF'!$B242,DRE!AH:AH)</f>
        <v>18001.77</v>
      </c>
      <c r="AJ242" s="46">
        <f>SUMIF(DRE!$A:$A,'Base CF'!$B242,DRE!AI:AI)</f>
        <v>0</v>
      </c>
      <c r="AK242" s="46">
        <f>SUMIF(DRE!$A:$A,'Base CF'!$B242,DRE!AJ:AJ)</f>
        <v>0</v>
      </c>
      <c r="AL242" s="46">
        <f>SUMIF(DRE!$A:$A,'Base CF'!$B242,DRE!AK:AK)</f>
        <v>0</v>
      </c>
      <c r="AM242" s="46">
        <f>SUMIF(DRE!$A:$A,'Base CF'!$B242,DRE!AL:AL)</f>
        <v>0</v>
      </c>
      <c r="AN242" s="46">
        <f>SUMIF(DRE!$A:$A,'Base CF'!$B242,DRE!AM:AM)</f>
        <v>0</v>
      </c>
      <c r="AO242" s="46">
        <f>SUMIF(DRE!$A:$A,'Base CF'!$B242,DRE!AN:AN)</f>
        <v>0</v>
      </c>
      <c r="AP242" s="46">
        <f>SUMIF(DRE!$A:$A,'Base CF'!$B242,DRE!AO:AO)</f>
        <v>0</v>
      </c>
      <c r="AQ242" s="46">
        <f>SUMIF(DRE!$A:$A,'Base CF'!$B242,DRE!AP:AP)</f>
        <v>0</v>
      </c>
      <c r="AR242" s="46">
        <f>SUMIF(DRE!$A:$A,'Base CF'!$B242,DRE!AQ:AQ)</f>
        <v>0</v>
      </c>
      <c r="AS242" s="46">
        <f>SUMIF(DRE!$A:$A,'Base CF'!$B242,DRE!AR:AR)</f>
        <v>0</v>
      </c>
      <c r="AT242" s="46">
        <f>SUMIF(DRE!$A:$A,'Base CF'!$B242,DRE!AS:AS)</f>
        <v>0</v>
      </c>
      <c r="AU242" s="46">
        <f>SUMIF(DRE!$A:$A,'Base CF'!$B242,DRE!AT:AT)</f>
        <v>0</v>
      </c>
      <c r="AV242" s="46">
        <f>SUMIF(DRE!$A:$A,'Base CF'!$B242,DRE!AU:AU)</f>
        <v>286.06</v>
      </c>
      <c r="AW242" s="46">
        <f>SUMIF(DRE!$A:$A,'Base CF'!$B242,DRE!AV:AV)</f>
        <v>25.75</v>
      </c>
      <c r="AX242" s="46">
        <f>SUMIF(DRE!$A:$A,'Base CF'!$B242,DRE!AW:AW)</f>
        <v>33258.61</v>
      </c>
      <c r="AY242" s="46">
        <f>SUMIF(DRE!$A:$A,'Base CF'!$B242,DRE!AX:AX)</f>
        <v>0</v>
      </c>
      <c r="AZ242" s="46">
        <f>SUMIF(DRE!$A:$A,'Base CF'!$B242,DRE!AY:AY)</f>
        <v>0</v>
      </c>
      <c r="BA242" s="46">
        <f>SUMIF(DRE!$A:$A,'Base CF'!$B242,DRE!AZ:AZ)</f>
        <v>0</v>
      </c>
      <c r="BB242" s="46">
        <f>SUMIF(DRE!$A:$A,'Base CF'!$B242,DRE!BA:BA)</f>
        <v>0</v>
      </c>
      <c r="BC242" s="46">
        <f>SUMIF(DRE!$A:$A,'Base CF'!$B242,DRE!BB:BB)</f>
        <v>0</v>
      </c>
      <c r="BD242" s="46">
        <f>SUMIF(DRE!$A:$A,'Base CF'!$B242,DRE!BC:BC)</f>
        <v>4577.57</v>
      </c>
      <c r="BE242" s="46">
        <f>SUMIF(DRE!$A:$A,'Base CF'!$B242,DRE!BD:BD)</f>
        <v>0</v>
      </c>
      <c r="BF242" s="46">
        <f>SUMIF(DRE!$A:$A,'Base CF'!$B242,DRE!BE:BE)</f>
        <v>62683.33</v>
      </c>
      <c r="BG242" s="46">
        <f>SUMIF(DRE!$A:$A,'Base CF'!$B242,DRE!BF:BF)</f>
        <v>0</v>
      </c>
      <c r="BH242" s="46">
        <f>SUMIF(DRE!$A:$A,'Base CF'!$B242,DRE!BG:BG)</f>
        <v>0</v>
      </c>
      <c r="BI242" s="46">
        <f>SUMIF(DRE!$A:$A,'Base CF'!$B242,DRE!BH:BH)</f>
        <v>0</v>
      </c>
      <c r="BJ242" s="46">
        <f>SUMIF(DRE!$A:$A,'Base CF'!$B242,DRE!BI:BI)</f>
        <v>0</v>
      </c>
      <c r="BK242" s="46">
        <f>SUMIF(DRE!$A:$A,'Base CF'!$B242,DRE!BJ:BJ)</f>
        <v>0</v>
      </c>
      <c r="BL242" s="46">
        <f>SUMIF(DRE!$A:$A,'Base CF'!$B242,DRE!BK:BK)</f>
        <v>0</v>
      </c>
      <c r="BM242" s="46">
        <f>SUMIF(DRE!$A:$A,'Base CF'!$B242,DRE!BL:BL)</f>
        <v>0</v>
      </c>
      <c r="BN242" s="46">
        <f>SUMIF(DRE!$A:$A,'Base CF'!$B242,DRE!BM:BM)</f>
        <v>0</v>
      </c>
      <c r="BO242" s="46">
        <f>SUMIF(DRE!$A:$A,'Base CF'!$B242,DRE!BN:BN)</f>
        <v>0</v>
      </c>
      <c r="BP242" s="46">
        <f>SUMIF(DRE!$A:$A,'Base CF'!$B242,DRE!BO:BO)</f>
        <v>0</v>
      </c>
      <c r="BQ242" s="46">
        <f>SUMIF(DRE!$A:$A,'Base CF'!$B242,DRE!BP:BP)</f>
        <v>0</v>
      </c>
      <c r="BR242" s="46">
        <f>SUMIF(DRE!$A:$A,'Base CF'!$B242,DRE!BQ:BQ)</f>
        <v>0</v>
      </c>
      <c r="BS242" s="46">
        <f>SUMIF(DRE!$A:$A,'Base CF'!$B242,DRE!BR:BR)</f>
        <v>0</v>
      </c>
      <c r="BT242" s="46">
        <f>SUMIF(DRE!$A:$A,'Base CF'!$B242,DRE!BS:BS)</f>
        <v>0</v>
      </c>
      <c r="BU242" s="46">
        <f>SUMIF(DRE!$A:$A,'Base CF'!$B242,DRE!BT:BT)</f>
        <v>0</v>
      </c>
      <c r="BV242" s="46">
        <f>SUMIF(DRE!$A:$A,'Base CF'!$B242,DRE!BU:BU)</f>
        <v>0</v>
      </c>
      <c r="BW242" s="46">
        <f>SUMIF(DRE!$A:$A,'Base CF'!$B242,DRE!BV:BV)</f>
        <v>0</v>
      </c>
      <c r="BX242" s="46">
        <f>SUMIF(DRE!$A:$A,'Base CF'!$B242,DRE!BW:BW)</f>
        <v>0</v>
      </c>
      <c r="BY242" s="46">
        <f>SUMIF(DRE!$A:$A,'Base CF'!$B242,DRE!BX:BX)</f>
        <v>0</v>
      </c>
      <c r="BZ242" s="46">
        <f>SUMIF(DRE!$A:$A,'Base CF'!$B242,DRE!BY:BY)</f>
        <v>0</v>
      </c>
      <c r="CA242" s="46">
        <f>SUMIF(DRE!$A:$A,'Base CF'!$B242,DRE!BZ:BZ)</f>
        <v>0</v>
      </c>
      <c r="CB242" s="46">
        <f>SUMIF(DRE!$A:$A,'Base CF'!$B242,DRE!CA:CA)</f>
        <v>0</v>
      </c>
      <c r="CC242" s="46">
        <f>SUMIF(DRE!$A:$A,'Base CF'!$B242,DRE!CB:CB)</f>
        <v>0</v>
      </c>
      <c r="CD242" s="46">
        <f>SUMIF(DRE!$A:$A,'Base CF'!$B242,DRE!CC:CC)</f>
        <v>0</v>
      </c>
      <c r="CE242" s="46">
        <f>SUMIF(DRE!$A:$A,'Base CF'!$B242,DRE!CD:CD)</f>
        <v>0</v>
      </c>
      <c r="CF242" s="46">
        <f>SUMIF(DRE!$A:$A,'Base CF'!$B242,DRE!CE:CE)</f>
        <v>0</v>
      </c>
      <c r="CG242" s="46">
        <f>SUMIF(DRE!$A:$A,'Base CF'!$B242,DRE!CF:CF)</f>
        <v>0</v>
      </c>
      <c r="CH242" s="46">
        <f>SUMIF(DRE!$A:$A,'Base CF'!$B242,DRE!CG:CG)</f>
        <v>0</v>
      </c>
      <c r="CI242" s="46">
        <f>SUMIF(DRE!$A:$A,'Base CF'!$B242,DRE!CH:CH)</f>
        <v>0</v>
      </c>
      <c r="CJ242" s="46">
        <f>SUMIF(DRE!$A:$A,'Base CF'!$B242,DRE!CI:CI)</f>
        <v>0</v>
      </c>
      <c r="CK242" s="46">
        <f>SUMIF(DRE!$A:$A,'Base CF'!$B242,DRE!CJ:CJ)</f>
        <v>0</v>
      </c>
      <c r="CL242" s="46">
        <f>SUMIF(DRE!$A:$A,'Base CF'!$B242,DRE!CK:CK)</f>
        <v>0</v>
      </c>
      <c r="CM242" s="46">
        <f>SUMIF(DRE!$A:$A,'Base CF'!$B242,DRE!CL:CL)</f>
        <v>0</v>
      </c>
      <c r="CN242" s="46">
        <f>SUMIF(DRE!$A:$A,'Base CF'!$B242,DRE!CM:CM)</f>
        <v>0</v>
      </c>
      <c r="CO242" s="46">
        <f>SUMIF(DRE!$A:$A,'Base CF'!$B242,DRE!CN:CN)</f>
        <v>0</v>
      </c>
      <c r="CP242" s="46">
        <f>SUMIF(DRE!$A:$A,'Base CF'!$B242,DRE!CO:CO)</f>
        <v>0</v>
      </c>
      <c r="CQ242" s="46">
        <f>SUMIF(DRE!$A:$A,'Base CF'!$B242,DRE!CP:CP)</f>
        <v>0</v>
      </c>
      <c r="CR242" s="46">
        <f>SUMIF(DRE!$A:$A,'Base CF'!$B242,DRE!CQ:CQ)</f>
        <v>0</v>
      </c>
      <c r="CS242" s="46">
        <f>SUMIF(DRE!$A:$A,'Base CF'!$B242,DRE!CR:CR)</f>
        <v>0</v>
      </c>
      <c r="CT242" s="46">
        <f>SUMIF(DRE!$A:$A,'Base CF'!$B242,DRE!CS:CS)</f>
        <v>0</v>
      </c>
      <c r="CU242" s="46">
        <f>SUMIF(DRE!$A:$A,'Base CF'!$B242,DRE!CT:CT)</f>
        <v>0</v>
      </c>
      <c r="CV242" s="46">
        <f>SUMIF(DRE!$A:$A,'Base CF'!$B242,DRE!CU:CU)</f>
        <v>0</v>
      </c>
      <c r="CW242" s="46">
        <f>SUMIF(DRE!$A:$A,'Base CF'!$B242,DRE!CV:CV)</f>
        <v>0</v>
      </c>
      <c r="CX242" s="46">
        <f>SUMIF(DRE!$A:$A,'Base CF'!$B242,DRE!CW:CW)</f>
        <v>0</v>
      </c>
      <c r="CY242" s="46">
        <f>SUMIF(DRE!$A:$A,'Base CF'!$B242,DRE!CX:CX)</f>
        <v>0</v>
      </c>
      <c r="CZ242" s="46">
        <f>SUMIF(DRE!$A:$A,'Base CF'!$B242,DRE!CY:CY)</f>
        <v>0</v>
      </c>
      <c r="DA242" s="46">
        <f>SUMIF(DRE!$A:$A,'Base CF'!$B242,DRE!CZ:CZ)</f>
        <v>0</v>
      </c>
      <c r="DB242" s="46">
        <f>SUMIF(DRE!$A:$A,'Base CF'!$B242,DRE!DA:DA)</f>
        <v>0</v>
      </c>
      <c r="DC242" s="46">
        <f>SUMIF(DRE!$A:$A,'Base CF'!$B242,DRE!DB:DB)</f>
        <v>0</v>
      </c>
      <c r="DD242" s="46">
        <f>SUMIF(DRE!$A:$A,'Base CF'!$B242,DRE!DC:DC)</f>
        <v>0</v>
      </c>
      <c r="DE242" s="46">
        <f>SUMIF(DRE!$A:$A,'Base CF'!$B242,DRE!DD:DD)</f>
        <v>0</v>
      </c>
      <c r="DF242" s="46">
        <f>SUMIF(DRE!$A:$A,'Base CF'!$B242,DRE!DE:DE)</f>
        <v>0</v>
      </c>
    </row>
    <row r="243" spans="2:110" outlineLevel="1">
      <c r="B243" s="37" t="s">
        <v>330</v>
      </c>
      <c r="C243" s="46">
        <f>SUMIF(DRE!$A:$A,'Base CF'!$B243,DRE!B:B)</f>
        <v>0</v>
      </c>
      <c r="D243" s="46">
        <f>SUMIF(DRE!$A:$A,'Base CF'!$B243,DRE!C:C)</f>
        <v>0</v>
      </c>
      <c r="E243" s="46">
        <f>SUMIF(DRE!$A:$A,'Base CF'!$B243,DRE!D:D)</f>
        <v>0</v>
      </c>
      <c r="F243" s="46">
        <f>SUMIF(DRE!$A:$A,'Base CF'!$B243,DRE!E:E)</f>
        <v>0</v>
      </c>
      <c r="G243" s="46">
        <f>SUMIF(DRE!$A:$A,'Base CF'!$B243,DRE!F:F)</f>
        <v>0</v>
      </c>
      <c r="H243" s="46">
        <f>SUMIF(DRE!$A:$A,'Base CF'!$B243,DRE!G:G)</f>
        <v>0</v>
      </c>
      <c r="I243" s="46">
        <f>SUMIF(DRE!$A:$A,'Base CF'!$B243,DRE!H:H)</f>
        <v>0</v>
      </c>
      <c r="J243" s="46">
        <f>SUMIF(DRE!$A:$A,'Base CF'!$B243,DRE!I:I)</f>
        <v>0</v>
      </c>
      <c r="K243" s="46">
        <f>SUMIF(DRE!$A:$A,'Base CF'!$B243,DRE!J:J)</f>
        <v>0</v>
      </c>
      <c r="L243" s="46">
        <f>SUMIF(DRE!$A:$A,'Base CF'!$B243,DRE!K:K)</f>
        <v>0</v>
      </c>
      <c r="M243" s="46">
        <f>SUMIF(DRE!$A:$A,'Base CF'!$B243,DRE!L:L)</f>
        <v>0</v>
      </c>
      <c r="N243" s="46">
        <f>SUMIF(DRE!$A:$A,'Base CF'!$B243,DRE!M:M)</f>
        <v>0</v>
      </c>
      <c r="O243" s="46">
        <f>SUMIF(DRE!$A:$A,'Base CF'!$B243,DRE!N:N)</f>
        <v>0</v>
      </c>
      <c r="P243" s="46">
        <f>SUMIF(DRE!$A:$A,'Base CF'!$B243,DRE!O:O)</f>
        <v>0</v>
      </c>
      <c r="Q243" s="46">
        <f>SUMIF(DRE!$A:$A,'Base CF'!$B243,DRE!P:P)</f>
        <v>0</v>
      </c>
      <c r="R243" s="46">
        <f>SUMIF(DRE!$A:$A,'Base CF'!$B243,DRE!Q:Q)</f>
        <v>0</v>
      </c>
      <c r="S243" s="46">
        <f>SUMIF(DRE!$A:$A,'Base CF'!$B243,DRE!R:R)</f>
        <v>0</v>
      </c>
      <c r="T243" s="46">
        <f>SUMIF(DRE!$A:$A,'Base CF'!$B243,DRE!S:S)</f>
        <v>0</v>
      </c>
      <c r="U243" s="46">
        <f>SUMIF(DRE!$A:$A,'Base CF'!$B243,DRE!T:T)</f>
        <v>0</v>
      </c>
      <c r="V243" s="46">
        <f>SUMIF(DRE!$A:$A,'Base CF'!$B243,DRE!U:U)</f>
        <v>0</v>
      </c>
      <c r="W243" s="46">
        <f>SUMIF(DRE!$A:$A,'Base CF'!$B243,DRE!V:V)</f>
        <v>0</v>
      </c>
      <c r="X243" s="46">
        <f>SUMIF(DRE!$A:$A,'Base CF'!$B243,DRE!W:W)</f>
        <v>0</v>
      </c>
      <c r="Y243" s="46">
        <f>SUMIF(DRE!$A:$A,'Base CF'!$B243,DRE!X:X)</f>
        <v>0</v>
      </c>
      <c r="Z243" s="46">
        <f>SUMIF(DRE!$A:$A,'Base CF'!$B243,DRE!Y:Y)</f>
        <v>0</v>
      </c>
      <c r="AA243" s="46">
        <f>SUMIF(DRE!$A:$A,'Base CF'!$B243,DRE!Z:Z)</f>
        <v>0</v>
      </c>
      <c r="AB243" s="46">
        <f>SUMIF(DRE!$A:$A,'Base CF'!$B243,DRE!AA:AA)</f>
        <v>0</v>
      </c>
      <c r="AC243" s="46">
        <f>SUMIF(DRE!$A:$A,'Base CF'!$B243,DRE!AB:AB)</f>
        <v>0</v>
      </c>
      <c r="AD243" s="46">
        <f>SUMIF(DRE!$A:$A,'Base CF'!$B243,DRE!AC:AC)</f>
        <v>0</v>
      </c>
      <c r="AE243" s="46">
        <f>SUMIF(DRE!$A:$A,'Base CF'!$B243,DRE!AD:AD)</f>
        <v>0</v>
      </c>
      <c r="AF243" s="46">
        <f>SUMIF(DRE!$A:$A,'Base CF'!$B243,DRE!AE:AE)</f>
        <v>0</v>
      </c>
      <c r="AG243" s="46">
        <f>SUMIF(DRE!$A:$A,'Base CF'!$B243,DRE!AF:AF)</f>
        <v>0</v>
      </c>
      <c r="AH243" s="46">
        <f>SUMIF(DRE!$A:$A,'Base CF'!$B243,DRE!AG:AG)</f>
        <v>0</v>
      </c>
      <c r="AI243" s="46">
        <f>SUMIF(DRE!$A:$A,'Base CF'!$B243,DRE!AH:AH)</f>
        <v>0</v>
      </c>
      <c r="AJ243" s="46">
        <f>SUMIF(DRE!$A:$A,'Base CF'!$B243,DRE!AI:AI)</f>
        <v>0</v>
      </c>
      <c r="AK243" s="46">
        <f>SUMIF(DRE!$A:$A,'Base CF'!$B243,DRE!AJ:AJ)</f>
        <v>0</v>
      </c>
      <c r="AL243" s="46">
        <f>SUMIF(DRE!$A:$A,'Base CF'!$B243,DRE!AK:AK)</f>
        <v>0</v>
      </c>
      <c r="AM243" s="46">
        <f>SUMIF(DRE!$A:$A,'Base CF'!$B243,DRE!AL:AL)</f>
        <v>0</v>
      </c>
      <c r="AN243" s="46">
        <f>SUMIF(DRE!$A:$A,'Base CF'!$B243,DRE!AM:AM)</f>
        <v>0</v>
      </c>
      <c r="AO243" s="46">
        <f>SUMIF(DRE!$A:$A,'Base CF'!$B243,DRE!AN:AN)</f>
        <v>0</v>
      </c>
      <c r="AP243" s="46">
        <f>SUMIF(DRE!$A:$A,'Base CF'!$B243,DRE!AO:AO)</f>
        <v>0</v>
      </c>
      <c r="AQ243" s="46">
        <f>SUMIF(DRE!$A:$A,'Base CF'!$B243,DRE!AP:AP)</f>
        <v>105576.54</v>
      </c>
      <c r="AR243" s="46">
        <f>SUMIF(DRE!$A:$A,'Base CF'!$B243,DRE!AQ:AQ)</f>
        <v>0</v>
      </c>
      <c r="AS243" s="46">
        <f>SUMIF(DRE!$A:$A,'Base CF'!$B243,DRE!AR:AR)</f>
        <v>0</v>
      </c>
      <c r="AT243" s="46">
        <f>SUMIF(DRE!$A:$A,'Base CF'!$B243,DRE!AS:AS)</f>
        <v>0</v>
      </c>
      <c r="AU243" s="46">
        <f>SUMIF(DRE!$A:$A,'Base CF'!$B243,DRE!AT:AT)</f>
        <v>0</v>
      </c>
      <c r="AV243" s="46">
        <f>SUMIF(DRE!$A:$A,'Base CF'!$B243,DRE!AU:AU)</f>
        <v>0</v>
      </c>
      <c r="AW243" s="46">
        <f>SUMIF(DRE!$A:$A,'Base CF'!$B243,DRE!AV:AV)</f>
        <v>0</v>
      </c>
      <c r="AX243" s="46">
        <f>SUMIF(DRE!$A:$A,'Base CF'!$B243,DRE!AW:AW)</f>
        <v>0</v>
      </c>
      <c r="AY243" s="46">
        <f>SUMIF(DRE!$A:$A,'Base CF'!$B243,DRE!AX:AX)</f>
        <v>0</v>
      </c>
      <c r="AZ243" s="46">
        <f>SUMIF(DRE!$A:$A,'Base CF'!$B243,DRE!AY:AY)</f>
        <v>0</v>
      </c>
      <c r="BA243" s="46">
        <f>SUMIF(DRE!$A:$A,'Base CF'!$B243,DRE!AZ:AZ)</f>
        <v>0</v>
      </c>
      <c r="BB243" s="46">
        <f>SUMIF(DRE!$A:$A,'Base CF'!$B243,DRE!BA:BA)</f>
        <v>0</v>
      </c>
      <c r="BC243" s="46">
        <f>SUMIF(DRE!$A:$A,'Base CF'!$B243,DRE!BB:BB)</f>
        <v>0</v>
      </c>
      <c r="BD243" s="46">
        <f>SUMIF(DRE!$A:$A,'Base CF'!$B243,DRE!BC:BC)</f>
        <v>0</v>
      </c>
      <c r="BE243" s="46">
        <f>SUMIF(DRE!$A:$A,'Base CF'!$B243,DRE!BD:BD)</f>
        <v>0</v>
      </c>
      <c r="BF243" s="46">
        <f>SUMIF(DRE!$A:$A,'Base CF'!$B243,DRE!BE:BE)</f>
        <v>0</v>
      </c>
      <c r="BG243" s="46">
        <f>SUMIF(DRE!$A:$A,'Base CF'!$B243,DRE!BF:BF)</f>
        <v>0</v>
      </c>
      <c r="BH243" s="46">
        <f>SUMIF(DRE!$A:$A,'Base CF'!$B243,DRE!BG:BG)</f>
        <v>0</v>
      </c>
      <c r="BI243" s="46">
        <f>SUMIF(DRE!$A:$A,'Base CF'!$B243,DRE!BH:BH)</f>
        <v>0</v>
      </c>
      <c r="BJ243" s="46">
        <f>SUMIF(DRE!$A:$A,'Base CF'!$B243,DRE!BI:BI)</f>
        <v>0</v>
      </c>
      <c r="BK243" s="46">
        <f>SUMIF(DRE!$A:$A,'Base CF'!$B243,DRE!BJ:BJ)</f>
        <v>0</v>
      </c>
      <c r="BL243" s="46">
        <f>SUMIF(DRE!$A:$A,'Base CF'!$B243,DRE!BK:BK)</f>
        <v>0</v>
      </c>
      <c r="BM243" s="46">
        <f>SUMIF(DRE!$A:$A,'Base CF'!$B243,DRE!BL:BL)</f>
        <v>0</v>
      </c>
      <c r="BN243" s="46">
        <f>SUMIF(DRE!$A:$A,'Base CF'!$B243,DRE!BM:BM)</f>
        <v>0</v>
      </c>
      <c r="BO243" s="46">
        <f>SUMIF(DRE!$A:$A,'Base CF'!$B243,DRE!BN:BN)</f>
        <v>0</v>
      </c>
      <c r="BP243" s="46">
        <f>SUMIF(DRE!$A:$A,'Base CF'!$B243,DRE!BO:BO)</f>
        <v>0</v>
      </c>
      <c r="BQ243" s="46">
        <f>SUMIF(DRE!$A:$A,'Base CF'!$B243,DRE!BP:BP)</f>
        <v>0</v>
      </c>
      <c r="BR243" s="46">
        <f>SUMIF(DRE!$A:$A,'Base CF'!$B243,DRE!BQ:BQ)</f>
        <v>0</v>
      </c>
      <c r="BS243" s="46">
        <f>SUMIF(DRE!$A:$A,'Base CF'!$B243,DRE!BR:BR)</f>
        <v>0</v>
      </c>
      <c r="BT243" s="46">
        <f>SUMIF(DRE!$A:$A,'Base CF'!$B243,DRE!BS:BS)</f>
        <v>0</v>
      </c>
      <c r="BU243" s="46">
        <f>SUMIF(DRE!$A:$A,'Base CF'!$B243,DRE!BT:BT)</f>
        <v>0</v>
      </c>
      <c r="BV243" s="46">
        <f>SUMIF(DRE!$A:$A,'Base CF'!$B243,DRE!BU:BU)</f>
        <v>0</v>
      </c>
      <c r="BW243" s="46">
        <f>SUMIF(DRE!$A:$A,'Base CF'!$B243,DRE!BV:BV)</f>
        <v>0</v>
      </c>
      <c r="BX243" s="46">
        <f>SUMIF(DRE!$A:$A,'Base CF'!$B243,DRE!BW:BW)</f>
        <v>0</v>
      </c>
      <c r="BY243" s="46">
        <f>SUMIF(DRE!$A:$A,'Base CF'!$B243,DRE!BX:BX)</f>
        <v>0</v>
      </c>
      <c r="BZ243" s="46">
        <f>SUMIF(DRE!$A:$A,'Base CF'!$B243,DRE!BY:BY)</f>
        <v>0</v>
      </c>
      <c r="CA243" s="46">
        <f>SUMIF(DRE!$A:$A,'Base CF'!$B243,DRE!BZ:BZ)</f>
        <v>0</v>
      </c>
      <c r="CB243" s="46">
        <f>SUMIF(DRE!$A:$A,'Base CF'!$B243,DRE!CA:CA)</f>
        <v>0</v>
      </c>
      <c r="CC243" s="46">
        <f>SUMIF(DRE!$A:$A,'Base CF'!$B243,DRE!CB:CB)</f>
        <v>0</v>
      </c>
      <c r="CD243" s="46">
        <f>SUMIF(DRE!$A:$A,'Base CF'!$B243,DRE!CC:CC)</f>
        <v>0</v>
      </c>
      <c r="CE243" s="46">
        <f>SUMIF(DRE!$A:$A,'Base CF'!$B243,DRE!CD:CD)</f>
        <v>0</v>
      </c>
      <c r="CF243" s="46">
        <f>SUMIF(DRE!$A:$A,'Base CF'!$B243,DRE!CE:CE)</f>
        <v>0</v>
      </c>
      <c r="CG243" s="46">
        <f>SUMIF(DRE!$A:$A,'Base CF'!$B243,DRE!CF:CF)</f>
        <v>0</v>
      </c>
      <c r="CH243" s="46">
        <f>SUMIF(DRE!$A:$A,'Base CF'!$B243,DRE!CG:CG)</f>
        <v>0</v>
      </c>
      <c r="CI243" s="46">
        <f>SUMIF(DRE!$A:$A,'Base CF'!$B243,DRE!CH:CH)</f>
        <v>0</v>
      </c>
      <c r="CJ243" s="46">
        <f>SUMIF(DRE!$A:$A,'Base CF'!$B243,DRE!CI:CI)</f>
        <v>0</v>
      </c>
      <c r="CK243" s="46">
        <f>SUMIF(DRE!$A:$A,'Base CF'!$B243,DRE!CJ:CJ)</f>
        <v>0</v>
      </c>
      <c r="CL243" s="46">
        <f>SUMIF(DRE!$A:$A,'Base CF'!$B243,DRE!CK:CK)</f>
        <v>0</v>
      </c>
      <c r="CM243" s="46">
        <f>SUMIF(DRE!$A:$A,'Base CF'!$B243,DRE!CL:CL)</f>
        <v>0</v>
      </c>
      <c r="CN243" s="46">
        <f>SUMIF(DRE!$A:$A,'Base CF'!$B243,DRE!CM:CM)</f>
        <v>0</v>
      </c>
      <c r="CO243" s="46">
        <f>SUMIF(DRE!$A:$A,'Base CF'!$B243,DRE!CN:CN)</f>
        <v>0</v>
      </c>
      <c r="CP243" s="46">
        <f>SUMIF(DRE!$A:$A,'Base CF'!$B243,DRE!CO:CO)</f>
        <v>0</v>
      </c>
      <c r="CQ243" s="46">
        <f>SUMIF(DRE!$A:$A,'Base CF'!$B243,DRE!CP:CP)</f>
        <v>0</v>
      </c>
      <c r="CR243" s="46">
        <f>SUMIF(DRE!$A:$A,'Base CF'!$B243,DRE!CQ:CQ)</f>
        <v>0</v>
      </c>
      <c r="CS243" s="46">
        <f>SUMIF(DRE!$A:$A,'Base CF'!$B243,DRE!CR:CR)</f>
        <v>0</v>
      </c>
      <c r="CT243" s="46">
        <f>SUMIF(DRE!$A:$A,'Base CF'!$B243,DRE!CS:CS)</f>
        <v>0</v>
      </c>
      <c r="CU243" s="46">
        <f>SUMIF(DRE!$A:$A,'Base CF'!$B243,DRE!CT:CT)</f>
        <v>0</v>
      </c>
      <c r="CV243" s="46">
        <f>SUMIF(DRE!$A:$A,'Base CF'!$B243,DRE!CU:CU)</f>
        <v>0</v>
      </c>
      <c r="CW243" s="46">
        <f>SUMIF(DRE!$A:$A,'Base CF'!$B243,DRE!CV:CV)</f>
        <v>0</v>
      </c>
      <c r="CX243" s="46">
        <f>SUMIF(DRE!$A:$A,'Base CF'!$B243,DRE!CW:CW)</f>
        <v>0</v>
      </c>
      <c r="CY243" s="46">
        <f>SUMIF(DRE!$A:$A,'Base CF'!$B243,DRE!CX:CX)</f>
        <v>0</v>
      </c>
      <c r="CZ243" s="46">
        <f>SUMIF(DRE!$A:$A,'Base CF'!$B243,DRE!CY:CY)</f>
        <v>0</v>
      </c>
      <c r="DA243" s="46">
        <f>SUMIF(DRE!$A:$A,'Base CF'!$B243,DRE!CZ:CZ)</f>
        <v>0</v>
      </c>
      <c r="DB243" s="46">
        <f>SUMIF(DRE!$A:$A,'Base CF'!$B243,DRE!DA:DA)</f>
        <v>0</v>
      </c>
      <c r="DC243" s="46">
        <f>SUMIF(DRE!$A:$A,'Base CF'!$B243,DRE!DB:DB)</f>
        <v>0</v>
      </c>
      <c r="DD243" s="46">
        <f>SUMIF(DRE!$A:$A,'Base CF'!$B243,DRE!DC:DC)</f>
        <v>0</v>
      </c>
      <c r="DE243" s="46">
        <f>SUMIF(DRE!$A:$A,'Base CF'!$B243,DRE!DD:DD)</f>
        <v>0</v>
      </c>
      <c r="DF243" s="46">
        <f>SUMIF(DRE!$A:$A,'Base CF'!$B243,DRE!DE:DE)</f>
        <v>0</v>
      </c>
    </row>
    <row r="244" spans="2:110" outlineLevel="1">
      <c r="B244" s="37" t="s">
        <v>333</v>
      </c>
      <c r="C244" s="46">
        <f>SUMIF(DRE!$A:$A,'Base CF'!$B244,DRE!B:B)</f>
        <v>0</v>
      </c>
      <c r="D244" s="46">
        <f>SUMIF(DRE!$A:$A,'Base CF'!$B244,DRE!C:C)</f>
        <v>0</v>
      </c>
      <c r="E244" s="46">
        <f>SUMIF(DRE!$A:$A,'Base CF'!$B244,DRE!D:D)</f>
        <v>0</v>
      </c>
      <c r="F244" s="46">
        <f>SUMIF(DRE!$A:$A,'Base CF'!$B244,DRE!E:E)</f>
        <v>0</v>
      </c>
      <c r="G244" s="46">
        <f>SUMIF(DRE!$A:$A,'Base CF'!$B244,DRE!F:F)</f>
        <v>0</v>
      </c>
      <c r="H244" s="46">
        <f>SUMIF(DRE!$A:$A,'Base CF'!$B244,DRE!G:G)</f>
        <v>0</v>
      </c>
      <c r="I244" s="46">
        <f>SUMIF(DRE!$A:$A,'Base CF'!$B244,DRE!H:H)</f>
        <v>0</v>
      </c>
      <c r="J244" s="46">
        <f>SUMIF(DRE!$A:$A,'Base CF'!$B244,DRE!I:I)</f>
        <v>0</v>
      </c>
      <c r="K244" s="46">
        <f>SUMIF(DRE!$A:$A,'Base CF'!$B244,DRE!J:J)</f>
        <v>0</v>
      </c>
      <c r="L244" s="46">
        <f>SUMIF(DRE!$A:$A,'Base CF'!$B244,DRE!K:K)</f>
        <v>0</v>
      </c>
      <c r="M244" s="46">
        <f>SUMIF(DRE!$A:$A,'Base CF'!$B244,DRE!L:L)</f>
        <v>0</v>
      </c>
      <c r="N244" s="46">
        <f>SUMIF(DRE!$A:$A,'Base CF'!$B244,DRE!M:M)</f>
        <v>0</v>
      </c>
      <c r="O244" s="46">
        <f>SUMIF(DRE!$A:$A,'Base CF'!$B244,DRE!N:N)</f>
        <v>0</v>
      </c>
      <c r="P244" s="46">
        <f>SUMIF(DRE!$A:$A,'Base CF'!$B244,DRE!O:O)</f>
        <v>0</v>
      </c>
      <c r="Q244" s="46">
        <f>SUMIF(DRE!$A:$A,'Base CF'!$B244,DRE!P:P)</f>
        <v>0</v>
      </c>
      <c r="R244" s="46">
        <f>SUMIF(DRE!$A:$A,'Base CF'!$B244,DRE!Q:Q)</f>
        <v>0</v>
      </c>
      <c r="S244" s="46">
        <f>SUMIF(DRE!$A:$A,'Base CF'!$B244,DRE!R:R)</f>
        <v>0</v>
      </c>
      <c r="T244" s="46">
        <f>SUMIF(DRE!$A:$A,'Base CF'!$B244,DRE!S:S)</f>
        <v>0</v>
      </c>
      <c r="U244" s="46">
        <f>SUMIF(DRE!$A:$A,'Base CF'!$B244,DRE!T:T)</f>
        <v>0</v>
      </c>
      <c r="V244" s="46">
        <f>SUMIF(DRE!$A:$A,'Base CF'!$B244,DRE!U:U)</f>
        <v>0</v>
      </c>
      <c r="W244" s="46">
        <f>SUMIF(DRE!$A:$A,'Base CF'!$B244,DRE!V:V)</f>
        <v>0</v>
      </c>
      <c r="X244" s="46">
        <f>SUMIF(DRE!$A:$A,'Base CF'!$B244,DRE!W:W)</f>
        <v>0</v>
      </c>
      <c r="Y244" s="46">
        <f>SUMIF(DRE!$A:$A,'Base CF'!$B244,DRE!X:X)</f>
        <v>0</v>
      </c>
      <c r="Z244" s="46">
        <f>SUMIF(DRE!$A:$A,'Base CF'!$B244,DRE!Y:Y)</f>
        <v>0</v>
      </c>
      <c r="AA244" s="46">
        <f>SUMIF(DRE!$A:$A,'Base CF'!$B244,DRE!Z:Z)</f>
        <v>0</v>
      </c>
      <c r="AB244" s="46">
        <f>SUMIF(DRE!$A:$A,'Base CF'!$B244,DRE!AA:AA)</f>
        <v>0</v>
      </c>
      <c r="AC244" s="46">
        <f>SUMIF(DRE!$A:$A,'Base CF'!$B244,DRE!AB:AB)</f>
        <v>0</v>
      </c>
      <c r="AD244" s="46">
        <f>SUMIF(DRE!$A:$A,'Base CF'!$B244,DRE!AC:AC)</f>
        <v>0</v>
      </c>
      <c r="AE244" s="46">
        <f>SUMIF(DRE!$A:$A,'Base CF'!$B244,DRE!AD:AD)</f>
        <v>0</v>
      </c>
      <c r="AF244" s="46">
        <f>SUMIF(DRE!$A:$A,'Base CF'!$B244,DRE!AE:AE)</f>
        <v>0</v>
      </c>
      <c r="AG244" s="46">
        <f>SUMIF(DRE!$A:$A,'Base CF'!$B244,DRE!AF:AF)</f>
        <v>0</v>
      </c>
      <c r="AH244" s="46">
        <f>SUMIF(DRE!$A:$A,'Base CF'!$B244,DRE!AG:AG)</f>
        <v>0</v>
      </c>
      <c r="AI244" s="46">
        <f>SUMIF(DRE!$A:$A,'Base CF'!$B244,DRE!AH:AH)</f>
        <v>0</v>
      </c>
      <c r="AJ244" s="46">
        <f>SUMIF(DRE!$A:$A,'Base CF'!$B244,DRE!AI:AI)</f>
        <v>0</v>
      </c>
      <c r="AK244" s="46">
        <f>SUMIF(DRE!$A:$A,'Base CF'!$B244,DRE!AJ:AJ)</f>
        <v>0</v>
      </c>
      <c r="AL244" s="46">
        <f>SUMIF(DRE!$A:$A,'Base CF'!$B244,DRE!AK:AK)</f>
        <v>0</v>
      </c>
      <c r="AM244" s="46">
        <f>SUMIF(DRE!$A:$A,'Base CF'!$B244,DRE!AL:AL)</f>
        <v>0</v>
      </c>
      <c r="AN244" s="46">
        <f>SUMIF(DRE!$A:$A,'Base CF'!$B244,DRE!AM:AM)</f>
        <v>0</v>
      </c>
      <c r="AO244" s="46">
        <f>SUMIF(DRE!$A:$A,'Base CF'!$B244,DRE!AN:AN)</f>
        <v>0</v>
      </c>
      <c r="AP244" s="46">
        <f>SUMIF(DRE!$A:$A,'Base CF'!$B244,DRE!AO:AO)</f>
        <v>0</v>
      </c>
      <c r="AQ244" s="46">
        <f>SUMIF(DRE!$A:$A,'Base CF'!$B244,DRE!AP:AP)</f>
        <v>0</v>
      </c>
      <c r="AR244" s="46">
        <f>SUMIF(DRE!$A:$A,'Base CF'!$B244,DRE!AQ:AQ)</f>
        <v>0</v>
      </c>
      <c r="AS244" s="46">
        <f>SUMIF(DRE!$A:$A,'Base CF'!$B244,DRE!AR:AR)</f>
        <v>0</v>
      </c>
      <c r="AT244" s="46">
        <f>SUMIF(DRE!$A:$A,'Base CF'!$B244,DRE!AS:AS)</f>
        <v>0</v>
      </c>
      <c r="AU244" s="46">
        <f>SUMIF(DRE!$A:$A,'Base CF'!$B244,DRE!AT:AT)</f>
        <v>0</v>
      </c>
      <c r="AV244" s="46">
        <f>SUMIF(DRE!$A:$A,'Base CF'!$B244,DRE!AU:AU)</f>
        <v>0</v>
      </c>
      <c r="AW244" s="46">
        <f>SUMIF(DRE!$A:$A,'Base CF'!$B244,DRE!AV:AV)</f>
        <v>0</v>
      </c>
      <c r="AX244" s="46">
        <f>SUMIF(DRE!$A:$A,'Base CF'!$B244,DRE!AW:AW)</f>
        <v>0</v>
      </c>
      <c r="AY244" s="46">
        <f>SUMIF(DRE!$A:$A,'Base CF'!$B244,DRE!AX:AX)</f>
        <v>0</v>
      </c>
      <c r="AZ244" s="46">
        <f>SUMIF(DRE!$A:$A,'Base CF'!$B244,DRE!AY:AY)</f>
        <v>0</v>
      </c>
      <c r="BA244" s="46">
        <f>SUMIF(DRE!$A:$A,'Base CF'!$B244,DRE!AZ:AZ)</f>
        <v>0</v>
      </c>
      <c r="BB244" s="46">
        <f>SUMIF(DRE!$A:$A,'Base CF'!$B244,DRE!BA:BA)</f>
        <v>0</v>
      </c>
      <c r="BC244" s="46">
        <f>SUMIF(DRE!$A:$A,'Base CF'!$B244,DRE!BB:BB)</f>
        <v>0</v>
      </c>
      <c r="BD244" s="46">
        <f>SUMIF(DRE!$A:$A,'Base CF'!$B244,DRE!BC:BC)</f>
        <v>0</v>
      </c>
      <c r="BE244" s="46">
        <f>SUMIF(DRE!$A:$A,'Base CF'!$B244,DRE!BD:BD)</f>
        <v>0</v>
      </c>
      <c r="BF244" s="46">
        <f>SUMIF(DRE!$A:$A,'Base CF'!$B244,DRE!BE:BE)</f>
        <v>0</v>
      </c>
      <c r="BG244" s="46">
        <f>SUMIF(DRE!$A:$A,'Base CF'!$B244,DRE!BF:BF)</f>
        <v>0</v>
      </c>
      <c r="BH244" s="46">
        <f>SUMIF(DRE!$A:$A,'Base CF'!$B244,DRE!BG:BG)</f>
        <v>0</v>
      </c>
      <c r="BI244" s="46">
        <f>SUMIF(DRE!$A:$A,'Base CF'!$B244,DRE!BH:BH)</f>
        <v>0</v>
      </c>
      <c r="BJ244" s="46">
        <f>SUMIF(DRE!$A:$A,'Base CF'!$B244,DRE!BI:BI)</f>
        <v>0</v>
      </c>
      <c r="BK244" s="46">
        <f>SUMIF(DRE!$A:$A,'Base CF'!$B244,DRE!BJ:BJ)</f>
        <v>0</v>
      </c>
      <c r="BL244" s="46">
        <f>SUMIF(DRE!$A:$A,'Base CF'!$B244,DRE!BK:BK)</f>
        <v>0</v>
      </c>
      <c r="BM244" s="46">
        <f>SUMIF(DRE!$A:$A,'Base CF'!$B244,DRE!BL:BL)</f>
        <v>0</v>
      </c>
      <c r="BN244" s="46">
        <f>SUMIF(DRE!$A:$A,'Base CF'!$B244,DRE!BM:BM)</f>
        <v>0</v>
      </c>
      <c r="BO244" s="46">
        <f>SUMIF(DRE!$A:$A,'Base CF'!$B244,DRE!BN:BN)</f>
        <v>0</v>
      </c>
      <c r="BP244" s="46">
        <f>SUMIF(DRE!$A:$A,'Base CF'!$B244,DRE!BO:BO)</f>
        <v>0</v>
      </c>
      <c r="BQ244" s="46">
        <f>SUMIF(DRE!$A:$A,'Base CF'!$B244,DRE!BP:BP)</f>
        <v>0</v>
      </c>
      <c r="BR244" s="46">
        <f>SUMIF(DRE!$A:$A,'Base CF'!$B244,DRE!BQ:BQ)</f>
        <v>0</v>
      </c>
      <c r="BS244" s="46">
        <f>SUMIF(DRE!$A:$A,'Base CF'!$B244,DRE!BR:BR)</f>
        <v>0</v>
      </c>
      <c r="BT244" s="46">
        <f>SUMIF(DRE!$A:$A,'Base CF'!$B244,DRE!BS:BS)</f>
        <v>0</v>
      </c>
      <c r="BU244" s="46">
        <f>SUMIF(DRE!$A:$A,'Base CF'!$B244,DRE!BT:BT)</f>
        <v>0</v>
      </c>
      <c r="BV244" s="46">
        <f>SUMIF(DRE!$A:$A,'Base CF'!$B244,DRE!BU:BU)</f>
        <v>0</v>
      </c>
      <c r="BW244" s="46">
        <f>SUMIF(DRE!$A:$A,'Base CF'!$B244,DRE!BV:BV)</f>
        <v>0</v>
      </c>
      <c r="BX244" s="46">
        <f>SUMIF(DRE!$A:$A,'Base CF'!$B244,DRE!BW:BW)</f>
        <v>0</v>
      </c>
      <c r="BY244" s="46">
        <f>SUMIF(DRE!$A:$A,'Base CF'!$B244,DRE!BX:BX)</f>
        <v>0</v>
      </c>
      <c r="BZ244" s="46">
        <f>SUMIF(DRE!$A:$A,'Base CF'!$B244,DRE!BY:BY)</f>
        <v>0</v>
      </c>
      <c r="CA244" s="46">
        <f>SUMIF(DRE!$A:$A,'Base CF'!$B244,DRE!BZ:BZ)</f>
        <v>0</v>
      </c>
      <c r="CB244" s="46">
        <f>SUMIF(DRE!$A:$A,'Base CF'!$B244,DRE!CA:CA)</f>
        <v>0</v>
      </c>
      <c r="CC244" s="46">
        <f>SUMIF(DRE!$A:$A,'Base CF'!$B244,DRE!CB:CB)</f>
        <v>0</v>
      </c>
      <c r="CD244" s="46">
        <f>SUMIF(DRE!$A:$A,'Base CF'!$B244,DRE!CC:CC)</f>
        <v>0</v>
      </c>
      <c r="CE244" s="46">
        <f>SUMIF(DRE!$A:$A,'Base CF'!$B244,DRE!CD:CD)</f>
        <v>0</v>
      </c>
      <c r="CF244" s="46">
        <f>SUMIF(DRE!$A:$A,'Base CF'!$B244,DRE!CE:CE)</f>
        <v>0</v>
      </c>
      <c r="CG244" s="46">
        <f>SUMIF(DRE!$A:$A,'Base CF'!$B244,DRE!CF:CF)</f>
        <v>0</v>
      </c>
      <c r="CH244" s="46">
        <f>SUMIF(DRE!$A:$A,'Base CF'!$B244,DRE!CG:CG)</f>
        <v>0</v>
      </c>
      <c r="CI244" s="46">
        <f>SUMIF(DRE!$A:$A,'Base CF'!$B244,DRE!CH:CH)</f>
        <v>0</v>
      </c>
      <c r="CJ244" s="46">
        <f>SUMIF(DRE!$A:$A,'Base CF'!$B244,DRE!CI:CI)</f>
        <v>0</v>
      </c>
      <c r="CK244" s="46">
        <f>SUMIF(DRE!$A:$A,'Base CF'!$B244,DRE!CJ:CJ)</f>
        <v>0</v>
      </c>
      <c r="CL244" s="46">
        <f>SUMIF(DRE!$A:$A,'Base CF'!$B244,DRE!CK:CK)</f>
        <v>0</v>
      </c>
      <c r="CM244" s="46">
        <f>SUMIF(DRE!$A:$A,'Base CF'!$B244,DRE!CL:CL)</f>
        <v>0</v>
      </c>
      <c r="CN244" s="46">
        <f>SUMIF(DRE!$A:$A,'Base CF'!$B244,DRE!CM:CM)</f>
        <v>0</v>
      </c>
      <c r="CO244" s="46">
        <f>SUMIF(DRE!$A:$A,'Base CF'!$B244,DRE!CN:CN)</f>
        <v>0</v>
      </c>
      <c r="CP244" s="46">
        <f>SUMIF(DRE!$A:$A,'Base CF'!$B244,DRE!CO:CO)</f>
        <v>0</v>
      </c>
      <c r="CQ244" s="46">
        <f>SUMIF(DRE!$A:$A,'Base CF'!$B244,DRE!CP:CP)</f>
        <v>0</v>
      </c>
      <c r="CR244" s="46">
        <f>SUMIF(DRE!$A:$A,'Base CF'!$B244,DRE!CQ:CQ)</f>
        <v>0</v>
      </c>
      <c r="CS244" s="46">
        <f>SUMIF(DRE!$A:$A,'Base CF'!$B244,DRE!CR:CR)</f>
        <v>0</v>
      </c>
      <c r="CT244" s="46">
        <f>SUMIF(DRE!$A:$A,'Base CF'!$B244,DRE!CS:CS)</f>
        <v>0</v>
      </c>
      <c r="CU244" s="46">
        <f>SUMIF(DRE!$A:$A,'Base CF'!$B244,DRE!CT:CT)</f>
        <v>0</v>
      </c>
      <c r="CV244" s="46">
        <f>SUMIF(DRE!$A:$A,'Base CF'!$B244,DRE!CU:CU)</f>
        <v>0</v>
      </c>
      <c r="CW244" s="46">
        <f>SUMIF(DRE!$A:$A,'Base CF'!$B244,DRE!CV:CV)</f>
        <v>0</v>
      </c>
      <c r="CX244" s="46">
        <f>SUMIF(DRE!$A:$A,'Base CF'!$B244,DRE!CW:CW)</f>
        <v>0</v>
      </c>
      <c r="CY244" s="46">
        <f>SUMIF(DRE!$A:$A,'Base CF'!$B244,DRE!CX:CX)</f>
        <v>0</v>
      </c>
      <c r="CZ244" s="46">
        <f>SUMIF(DRE!$A:$A,'Base CF'!$B244,DRE!CY:CY)</f>
        <v>0</v>
      </c>
      <c r="DA244" s="46">
        <f>SUMIF(DRE!$A:$A,'Base CF'!$B244,DRE!CZ:CZ)</f>
        <v>0</v>
      </c>
      <c r="DB244" s="46">
        <f>SUMIF(DRE!$A:$A,'Base CF'!$B244,DRE!DA:DA)</f>
        <v>0</v>
      </c>
      <c r="DC244" s="46">
        <f>SUMIF(DRE!$A:$A,'Base CF'!$B244,DRE!DB:DB)</f>
        <v>0</v>
      </c>
      <c r="DD244" s="46">
        <f>SUMIF(DRE!$A:$A,'Base CF'!$B244,DRE!DC:DC)</f>
        <v>0</v>
      </c>
      <c r="DE244" s="46">
        <f>SUMIF(DRE!$A:$A,'Base CF'!$B244,DRE!DD:DD)</f>
        <v>0</v>
      </c>
      <c r="DF244" s="46">
        <f>SUMIF(DRE!$A:$A,'Base CF'!$B244,DRE!DE:DE)</f>
        <v>0</v>
      </c>
    </row>
    <row r="245" spans="2:110" outlineLevel="1">
      <c r="B245" s="37" t="s">
        <v>286</v>
      </c>
      <c r="C245" s="46">
        <f>SUMIF(DRE!$A:$A,'Base CF'!$B245,DRE!B:B)</f>
        <v>0</v>
      </c>
      <c r="D245" s="46">
        <f>SUMIF(DRE!$A:$A,'Base CF'!$B245,DRE!C:C)</f>
        <v>0</v>
      </c>
      <c r="E245" s="46">
        <f>SUMIF(DRE!$A:$A,'Base CF'!$B245,DRE!D:D)</f>
        <v>0</v>
      </c>
      <c r="F245" s="46">
        <f>SUMIF(DRE!$A:$A,'Base CF'!$B245,DRE!E:E)</f>
        <v>0</v>
      </c>
      <c r="G245" s="46">
        <f>SUMIF(DRE!$A:$A,'Base CF'!$B245,DRE!F:F)</f>
        <v>0</v>
      </c>
      <c r="H245" s="46">
        <f>SUMIF(DRE!$A:$A,'Base CF'!$B245,DRE!G:G)</f>
        <v>0</v>
      </c>
      <c r="I245" s="46">
        <f>SUMIF(DRE!$A:$A,'Base CF'!$B245,DRE!H:H)</f>
        <v>0</v>
      </c>
      <c r="J245" s="46">
        <f>SUMIF(DRE!$A:$A,'Base CF'!$B245,DRE!I:I)</f>
        <v>0</v>
      </c>
      <c r="K245" s="46">
        <f>SUMIF(DRE!$A:$A,'Base CF'!$B245,DRE!J:J)</f>
        <v>0</v>
      </c>
      <c r="L245" s="46">
        <f>SUMIF(DRE!$A:$A,'Base CF'!$B245,DRE!K:K)</f>
        <v>0</v>
      </c>
      <c r="M245" s="46">
        <f>SUMIF(DRE!$A:$A,'Base CF'!$B245,DRE!L:L)</f>
        <v>0</v>
      </c>
      <c r="N245" s="46">
        <f>SUMIF(DRE!$A:$A,'Base CF'!$B245,DRE!M:M)</f>
        <v>0</v>
      </c>
      <c r="O245" s="46">
        <f>SUMIF(DRE!$A:$A,'Base CF'!$B245,DRE!N:N)</f>
        <v>0</v>
      </c>
      <c r="P245" s="46">
        <f>SUMIF(DRE!$A:$A,'Base CF'!$B245,DRE!O:O)</f>
        <v>0</v>
      </c>
      <c r="Q245" s="46">
        <f>SUMIF(DRE!$A:$A,'Base CF'!$B245,DRE!P:P)</f>
        <v>0</v>
      </c>
      <c r="R245" s="46">
        <f>SUMIF(DRE!$A:$A,'Base CF'!$B245,DRE!Q:Q)</f>
        <v>0</v>
      </c>
      <c r="S245" s="46">
        <f>SUMIF(DRE!$A:$A,'Base CF'!$B245,DRE!R:R)</f>
        <v>0</v>
      </c>
      <c r="T245" s="46">
        <f>SUMIF(DRE!$A:$A,'Base CF'!$B245,DRE!S:S)</f>
        <v>0</v>
      </c>
      <c r="U245" s="46">
        <f>SUMIF(DRE!$A:$A,'Base CF'!$B245,DRE!T:T)</f>
        <v>0</v>
      </c>
      <c r="V245" s="46">
        <f>SUMIF(DRE!$A:$A,'Base CF'!$B245,DRE!U:U)</f>
        <v>0</v>
      </c>
      <c r="W245" s="46">
        <f>SUMIF(DRE!$A:$A,'Base CF'!$B245,DRE!V:V)</f>
        <v>0</v>
      </c>
      <c r="X245" s="46">
        <f>SUMIF(DRE!$A:$A,'Base CF'!$B245,DRE!W:W)</f>
        <v>0</v>
      </c>
      <c r="Y245" s="46">
        <f>SUMIF(DRE!$A:$A,'Base CF'!$B245,DRE!X:X)</f>
        <v>0</v>
      </c>
      <c r="Z245" s="46">
        <f>SUMIF(DRE!$A:$A,'Base CF'!$B245,DRE!Y:Y)</f>
        <v>0</v>
      </c>
      <c r="AA245" s="46">
        <f>SUMIF(DRE!$A:$A,'Base CF'!$B245,DRE!Z:Z)</f>
        <v>0</v>
      </c>
      <c r="AB245" s="46">
        <f>SUMIF(DRE!$A:$A,'Base CF'!$B245,DRE!AA:AA)</f>
        <v>0</v>
      </c>
      <c r="AC245" s="46">
        <f>SUMIF(DRE!$A:$A,'Base CF'!$B245,DRE!AB:AB)</f>
        <v>0</v>
      </c>
      <c r="AD245" s="46">
        <f>SUMIF(DRE!$A:$A,'Base CF'!$B245,DRE!AC:AC)</f>
        <v>0</v>
      </c>
      <c r="AE245" s="46">
        <f>SUMIF(DRE!$A:$A,'Base CF'!$B245,DRE!AD:AD)</f>
        <v>0</v>
      </c>
      <c r="AF245" s="46">
        <f>SUMIF(DRE!$A:$A,'Base CF'!$B245,DRE!AE:AE)</f>
        <v>0</v>
      </c>
      <c r="AG245" s="46">
        <f>SUMIF(DRE!$A:$A,'Base CF'!$B245,DRE!AF:AF)</f>
        <v>0</v>
      </c>
      <c r="AH245" s="46">
        <f>SUMIF(DRE!$A:$A,'Base CF'!$B245,DRE!AG:AG)</f>
        <v>0</v>
      </c>
      <c r="AI245" s="46">
        <f>SUMIF(DRE!$A:$A,'Base CF'!$B245,DRE!AH:AH)</f>
        <v>0</v>
      </c>
      <c r="AJ245" s="46">
        <f>SUMIF(DRE!$A:$A,'Base CF'!$B245,DRE!AI:AI)</f>
        <v>0</v>
      </c>
      <c r="AK245" s="46">
        <f>SUMIF(DRE!$A:$A,'Base CF'!$B245,DRE!AJ:AJ)</f>
        <v>0</v>
      </c>
      <c r="AL245" s="46">
        <f>SUMIF(DRE!$A:$A,'Base CF'!$B245,DRE!AK:AK)</f>
        <v>0</v>
      </c>
      <c r="AM245" s="46">
        <f>SUMIF(DRE!$A:$A,'Base CF'!$B245,DRE!AL:AL)</f>
        <v>0</v>
      </c>
      <c r="AN245" s="46">
        <f>SUMIF(DRE!$A:$A,'Base CF'!$B245,DRE!AM:AM)</f>
        <v>0</v>
      </c>
      <c r="AO245" s="46">
        <f>SUMIF(DRE!$A:$A,'Base CF'!$B245,DRE!AN:AN)</f>
        <v>0</v>
      </c>
      <c r="AP245" s="46">
        <f>SUMIF(DRE!$A:$A,'Base CF'!$B245,DRE!AO:AO)</f>
        <v>0</v>
      </c>
      <c r="AQ245" s="46">
        <f>SUMIF(DRE!$A:$A,'Base CF'!$B245,DRE!AP:AP)</f>
        <v>0</v>
      </c>
      <c r="AR245" s="46">
        <f>SUMIF(DRE!$A:$A,'Base CF'!$B245,DRE!AQ:AQ)</f>
        <v>0</v>
      </c>
      <c r="AS245" s="46">
        <f>SUMIF(DRE!$A:$A,'Base CF'!$B245,DRE!AR:AR)</f>
        <v>0</v>
      </c>
      <c r="AT245" s="46">
        <f>SUMIF(DRE!$A:$A,'Base CF'!$B245,DRE!AS:AS)</f>
        <v>0</v>
      </c>
      <c r="AU245" s="46">
        <f>SUMIF(DRE!$A:$A,'Base CF'!$B245,DRE!AT:AT)</f>
        <v>0</v>
      </c>
      <c r="AV245" s="46">
        <f>SUMIF(DRE!$A:$A,'Base CF'!$B245,DRE!AU:AU)</f>
        <v>0</v>
      </c>
      <c r="AW245" s="46">
        <f>SUMIF(DRE!$A:$A,'Base CF'!$B245,DRE!AV:AV)</f>
        <v>0</v>
      </c>
      <c r="AX245" s="46">
        <f>SUMIF(DRE!$A:$A,'Base CF'!$B245,DRE!AW:AW)</f>
        <v>0</v>
      </c>
      <c r="AY245" s="46">
        <f>SUMIF(DRE!$A:$A,'Base CF'!$B245,DRE!AX:AX)</f>
        <v>0</v>
      </c>
      <c r="AZ245" s="46">
        <f>SUMIF(DRE!$A:$A,'Base CF'!$B245,DRE!AY:AY)</f>
        <v>0</v>
      </c>
      <c r="BA245" s="46">
        <f>SUMIF(DRE!$A:$A,'Base CF'!$B245,DRE!AZ:AZ)</f>
        <v>0</v>
      </c>
      <c r="BB245" s="46">
        <f>SUMIF(DRE!$A:$A,'Base CF'!$B245,DRE!BA:BA)</f>
        <v>0</v>
      </c>
      <c r="BC245" s="46">
        <f>SUMIF(DRE!$A:$A,'Base CF'!$B245,DRE!BB:BB)</f>
        <v>0</v>
      </c>
      <c r="BD245" s="46">
        <f>SUMIF(DRE!$A:$A,'Base CF'!$B245,DRE!BC:BC)</f>
        <v>0</v>
      </c>
      <c r="BE245" s="46">
        <f>SUMIF(DRE!$A:$A,'Base CF'!$B245,DRE!BD:BD)</f>
        <v>0</v>
      </c>
      <c r="BF245" s="46">
        <f>SUMIF(DRE!$A:$A,'Base CF'!$B245,DRE!BE:BE)</f>
        <v>0</v>
      </c>
      <c r="BG245" s="46">
        <f>SUMIF(DRE!$A:$A,'Base CF'!$B245,DRE!BF:BF)</f>
        <v>0</v>
      </c>
      <c r="BH245" s="46">
        <f>SUMIF(DRE!$A:$A,'Base CF'!$B245,DRE!BG:BG)</f>
        <v>0</v>
      </c>
      <c r="BI245" s="46">
        <f>SUMIF(DRE!$A:$A,'Base CF'!$B245,DRE!BH:BH)</f>
        <v>0</v>
      </c>
      <c r="BJ245" s="46">
        <f>SUMIF(DRE!$A:$A,'Base CF'!$B245,DRE!BI:BI)</f>
        <v>0</v>
      </c>
      <c r="BK245" s="46">
        <f>SUMIF(DRE!$A:$A,'Base CF'!$B245,DRE!BJ:BJ)</f>
        <v>0</v>
      </c>
      <c r="BL245" s="46">
        <f>SUMIF(DRE!$A:$A,'Base CF'!$B245,DRE!BK:BK)</f>
        <v>0</v>
      </c>
      <c r="BM245" s="46">
        <f>SUMIF(DRE!$A:$A,'Base CF'!$B245,DRE!BL:BL)</f>
        <v>0</v>
      </c>
      <c r="BN245" s="46">
        <f>SUMIF(DRE!$A:$A,'Base CF'!$B245,DRE!BM:BM)</f>
        <v>0</v>
      </c>
      <c r="BO245" s="46">
        <f>SUMIF(DRE!$A:$A,'Base CF'!$B245,DRE!BN:BN)</f>
        <v>0</v>
      </c>
      <c r="BP245" s="46">
        <f>SUMIF(DRE!$A:$A,'Base CF'!$B245,DRE!BO:BO)</f>
        <v>0</v>
      </c>
      <c r="BQ245" s="46">
        <f>SUMIF(DRE!$A:$A,'Base CF'!$B245,DRE!BP:BP)</f>
        <v>0</v>
      </c>
      <c r="BR245" s="46">
        <f>SUMIF(DRE!$A:$A,'Base CF'!$B245,DRE!BQ:BQ)</f>
        <v>0</v>
      </c>
      <c r="BS245" s="46">
        <f>SUMIF(DRE!$A:$A,'Base CF'!$B245,DRE!BR:BR)</f>
        <v>0</v>
      </c>
      <c r="BT245" s="46">
        <f>SUMIF(DRE!$A:$A,'Base CF'!$B245,DRE!BS:BS)</f>
        <v>0</v>
      </c>
      <c r="BU245" s="46">
        <f>SUMIF(DRE!$A:$A,'Base CF'!$B245,DRE!BT:BT)</f>
        <v>0</v>
      </c>
      <c r="BV245" s="46">
        <f>SUMIF(DRE!$A:$A,'Base CF'!$B245,DRE!BU:BU)</f>
        <v>0</v>
      </c>
      <c r="BW245" s="46">
        <f>SUMIF(DRE!$A:$A,'Base CF'!$B245,DRE!BV:BV)</f>
        <v>0</v>
      </c>
      <c r="BX245" s="46">
        <f>SUMIF(DRE!$A:$A,'Base CF'!$B245,DRE!BW:BW)</f>
        <v>0</v>
      </c>
      <c r="BY245" s="46">
        <f>SUMIF(DRE!$A:$A,'Base CF'!$B245,DRE!BX:BX)</f>
        <v>0</v>
      </c>
      <c r="BZ245" s="46">
        <f>SUMIF(DRE!$A:$A,'Base CF'!$B245,DRE!BY:BY)</f>
        <v>0</v>
      </c>
      <c r="CA245" s="46">
        <f>SUMIF(DRE!$A:$A,'Base CF'!$B245,DRE!BZ:BZ)</f>
        <v>0</v>
      </c>
      <c r="CB245" s="46">
        <f>SUMIF(DRE!$A:$A,'Base CF'!$B245,DRE!CA:CA)</f>
        <v>0</v>
      </c>
      <c r="CC245" s="46">
        <f>SUMIF(DRE!$A:$A,'Base CF'!$B245,DRE!CB:CB)</f>
        <v>0</v>
      </c>
      <c r="CD245" s="46">
        <f>SUMIF(DRE!$A:$A,'Base CF'!$B245,DRE!CC:CC)</f>
        <v>0</v>
      </c>
      <c r="CE245" s="46">
        <f>SUMIF(DRE!$A:$A,'Base CF'!$B245,DRE!CD:CD)</f>
        <v>0</v>
      </c>
      <c r="CF245" s="46">
        <f>SUMIF(DRE!$A:$A,'Base CF'!$B245,DRE!CE:CE)</f>
        <v>0</v>
      </c>
      <c r="CG245" s="46">
        <f>SUMIF(DRE!$A:$A,'Base CF'!$B245,DRE!CF:CF)</f>
        <v>0</v>
      </c>
      <c r="CH245" s="46">
        <f>SUMIF(DRE!$A:$A,'Base CF'!$B245,DRE!CG:CG)</f>
        <v>0</v>
      </c>
      <c r="CI245" s="46">
        <f>SUMIF(DRE!$A:$A,'Base CF'!$B245,DRE!CH:CH)</f>
        <v>0</v>
      </c>
      <c r="CJ245" s="46">
        <f>SUMIF(DRE!$A:$A,'Base CF'!$B245,DRE!CI:CI)</f>
        <v>0</v>
      </c>
      <c r="CK245" s="46">
        <f>SUMIF(DRE!$A:$A,'Base CF'!$B245,DRE!CJ:CJ)</f>
        <v>0</v>
      </c>
      <c r="CL245" s="46">
        <f>SUMIF(DRE!$A:$A,'Base CF'!$B245,DRE!CK:CK)</f>
        <v>0</v>
      </c>
      <c r="CM245" s="46">
        <f>SUMIF(DRE!$A:$A,'Base CF'!$B245,DRE!CL:CL)</f>
        <v>0</v>
      </c>
      <c r="CN245" s="46">
        <f>SUMIF(DRE!$A:$A,'Base CF'!$B245,DRE!CM:CM)</f>
        <v>0</v>
      </c>
      <c r="CO245" s="46">
        <f>SUMIF(DRE!$A:$A,'Base CF'!$B245,DRE!CN:CN)</f>
        <v>0</v>
      </c>
      <c r="CP245" s="46">
        <f>SUMIF(DRE!$A:$A,'Base CF'!$B245,DRE!CO:CO)</f>
        <v>0</v>
      </c>
      <c r="CQ245" s="46">
        <f>SUMIF(DRE!$A:$A,'Base CF'!$B245,DRE!CP:CP)</f>
        <v>0</v>
      </c>
      <c r="CR245" s="46">
        <f>SUMIF(DRE!$A:$A,'Base CF'!$B245,DRE!CQ:CQ)</f>
        <v>0</v>
      </c>
      <c r="CS245" s="46">
        <f>SUMIF(DRE!$A:$A,'Base CF'!$B245,DRE!CR:CR)</f>
        <v>0</v>
      </c>
      <c r="CT245" s="46">
        <f>SUMIF(DRE!$A:$A,'Base CF'!$B245,DRE!CS:CS)</f>
        <v>0</v>
      </c>
      <c r="CU245" s="46">
        <f>SUMIF(DRE!$A:$A,'Base CF'!$B245,DRE!CT:CT)</f>
        <v>0</v>
      </c>
      <c r="CV245" s="46">
        <f>SUMIF(DRE!$A:$A,'Base CF'!$B245,DRE!CU:CU)</f>
        <v>0</v>
      </c>
      <c r="CW245" s="46">
        <f>SUMIF(DRE!$A:$A,'Base CF'!$B245,DRE!CV:CV)</f>
        <v>0</v>
      </c>
      <c r="CX245" s="46">
        <f>SUMIF(DRE!$A:$A,'Base CF'!$B245,DRE!CW:CW)</f>
        <v>0</v>
      </c>
      <c r="CY245" s="46">
        <f>SUMIF(DRE!$A:$A,'Base CF'!$B245,DRE!CX:CX)</f>
        <v>0</v>
      </c>
      <c r="CZ245" s="46">
        <f>SUMIF(DRE!$A:$A,'Base CF'!$B245,DRE!CY:CY)</f>
        <v>0</v>
      </c>
      <c r="DA245" s="46">
        <f>SUMIF(DRE!$A:$A,'Base CF'!$B245,DRE!CZ:CZ)</f>
        <v>0</v>
      </c>
      <c r="DB245" s="46">
        <f>SUMIF(DRE!$A:$A,'Base CF'!$B245,DRE!DA:DA)</f>
        <v>0</v>
      </c>
      <c r="DC245" s="46">
        <f>SUMIF(DRE!$A:$A,'Base CF'!$B245,DRE!DB:DB)</f>
        <v>0</v>
      </c>
      <c r="DD245" s="46">
        <f>SUMIF(DRE!$A:$A,'Base CF'!$B245,DRE!DC:DC)</f>
        <v>0</v>
      </c>
      <c r="DE245" s="46">
        <f>SUMIF(DRE!$A:$A,'Base CF'!$B245,DRE!DD:DD)</f>
        <v>0</v>
      </c>
      <c r="DF245" s="46">
        <f>SUMIF(DRE!$A:$A,'Base CF'!$B245,DRE!DE:DE)</f>
        <v>0</v>
      </c>
    </row>
    <row r="246" spans="2:110" outlineLevel="1">
      <c r="B246" s="37" t="s">
        <v>287</v>
      </c>
      <c r="C246" s="46">
        <f>SUMIF(DRE!$A:$A,'Base CF'!$B246,DRE!B:B)</f>
        <v>-297.39999999999998</v>
      </c>
      <c r="D246" s="46">
        <f>SUMIF(DRE!$A:$A,'Base CF'!$B246,DRE!C:C)</f>
        <v>1580.36</v>
      </c>
      <c r="E246" s="46">
        <f>SUMIF(DRE!$A:$A,'Base CF'!$B246,DRE!D:D)</f>
        <v>-723.72</v>
      </c>
      <c r="F246" s="46">
        <f>SUMIF(DRE!$A:$A,'Base CF'!$B246,DRE!E:E)</f>
        <v>48.610000000000007</v>
      </c>
      <c r="G246" s="46">
        <f>SUMIF(DRE!$A:$A,'Base CF'!$B246,DRE!F:F)</f>
        <v>494.05</v>
      </c>
      <c r="H246" s="46">
        <f>SUMIF(DRE!$A:$A,'Base CF'!$B246,DRE!G:G)</f>
        <v>330.73</v>
      </c>
      <c r="I246" s="46">
        <f>SUMIF(DRE!$A:$A,'Base CF'!$B246,DRE!H:H)</f>
        <v>153.26</v>
      </c>
      <c r="J246" s="46">
        <f>SUMIF(DRE!$A:$A,'Base CF'!$B246,DRE!I:I)</f>
        <v>163.76</v>
      </c>
      <c r="K246" s="46">
        <f>SUMIF(DRE!$A:$A,'Base CF'!$B246,DRE!J:J)</f>
        <v>163.76</v>
      </c>
      <c r="L246" s="46">
        <f>SUMIF(DRE!$A:$A,'Base CF'!$B246,DRE!K:K)</f>
        <v>139.66</v>
      </c>
      <c r="M246" s="46">
        <f>SUMIF(DRE!$A:$A,'Base CF'!$B246,DRE!L:L)</f>
        <v>152.4200000000001</v>
      </c>
      <c r="N246" s="46">
        <f>SUMIF(DRE!$A:$A,'Base CF'!$B246,DRE!M:M)</f>
        <v>153.26</v>
      </c>
      <c r="O246" s="46">
        <f>SUMIF(DRE!$A:$A,'Base CF'!$B246,DRE!N:N)</f>
        <v>-59.88</v>
      </c>
      <c r="P246" s="46">
        <f>SUMIF(DRE!$A:$A,'Base CF'!$B246,DRE!O:O)</f>
        <v>166.41</v>
      </c>
      <c r="Q246" s="46">
        <f>SUMIF(DRE!$A:$A,'Base CF'!$B246,DRE!P:P)</f>
        <v>376.91</v>
      </c>
      <c r="R246" s="46">
        <f>SUMIF(DRE!$A:$A,'Base CF'!$B246,DRE!Q:Q)</f>
        <v>-43.59</v>
      </c>
      <c r="S246" s="46">
        <f>SUMIF(DRE!$A:$A,'Base CF'!$B246,DRE!R:R)</f>
        <v>-210</v>
      </c>
      <c r="T246" s="46">
        <f>SUMIF(DRE!$A:$A,'Base CF'!$B246,DRE!S:S)</f>
        <v>-210</v>
      </c>
      <c r="U246" s="46">
        <f>SUMIF(DRE!$A:$A,'Base CF'!$B246,DRE!T:T)</f>
        <v>483.08000000000004</v>
      </c>
      <c r="V246" s="46">
        <f>SUMIF(DRE!$A:$A,'Base CF'!$B246,DRE!U:U)</f>
        <v>16.29</v>
      </c>
      <c r="W246" s="46">
        <f>SUMIF(DRE!$A:$A,'Base CF'!$B246,DRE!V:V)</f>
        <v>-77.38</v>
      </c>
      <c r="X246" s="46">
        <f>SUMIF(DRE!$A:$A,'Base CF'!$B246,DRE!W:W)</f>
        <v>2628.86</v>
      </c>
      <c r="Y246" s="46">
        <f>SUMIF(DRE!$A:$A,'Base CF'!$B246,DRE!X:X)</f>
        <v>-82.38</v>
      </c>
      <c r="Z246" s="46">
        <f>SUMIF(DRE!$A:$A,'Base CF'!$B246,DRE!Y:Y)</f>
        <v>969.36</v>
      </c>
      <c r="AA246" s="46">
        <f>SUMIF(DRE!$A:$A,'Base CF'!$B246,DRE!Z:Z)</f>
        <v>130.16</v>
      </c>
      <c r="AB246" s="46">
        <f>SUMIF(DRE!$A:$A,'Base CF'!$B246,DRE!AA:AA)</f>
        <v>952.1</v>
      </c>
      <c r="AC246" s="46">
        <f>SUMIF(DRE!$A:$A,'Base CF'!$B246,DRE!AB:AB)</f>
        <v>129.80000000000001</v>
      </c>
      <c r="AD246" s="46">
        <f>SUMIF(DRE!$A:$A,'Base CF'!$B246,DRE!AC:AC)</f>
        <v>4001.67</v>
      </c>
      <c r="AE246" s="46">
        <f>SUMIF(DRE!$A:$A,'Base CF'!$B246,DRE!AD:AD)</f>
        <v>1188.3699999999999</v>
      </c>
      <c r="AF246" s="46">
        <f>SUMIF(DRE!$A:$A,'Base CF'!$B246,DRE!AE:AE)</f>
        <v>868.77</v>
      </c>
      <c r="AG246" s="46">
        <f>SUMIF(DRE!$A:$A,'Base CF'!$B246,DRE!AF:AF)</f>
        <v>868.77</v>
      </c>
      <c r="AH246" s="46">
        <f>SUMIF(DRE!$A:$A,'Base CF'!$B246,DRE!AG:AG)</f>
        <v>868.77</v>
      </c>
      <c r="AI246" s="46">
        <f>SUMIF(DRE!$A:$A,'Base CF'!$B246,DRE!AH:AH)</f>
        <v>-62.7</v>
      </c>
      <c r="AJ246" s="46">
        <f>SUMIF(DRE!$A:$A,'Base CF'!$B246,DRE!AI:AI)</f>
        <v>868.77</v>
      </c>
      <c r="AK246" s="46">
        <f>SUMIF(DRE!$A:$A,'Base CF'!$B246,DRE!AJ:AJ)</f>
        <v>-60.670000000000066</v>
      </c>
      <c r="AL246" s="46">
        <f>SUMIF(DRE!$A:$A,'Base CF'!$B246,DRE!AK:AK)</f>
        <v>2733.74</v>
      </c>
      <c r="AM246" s="46">
        <f>SUMIF(DRE!$A:$A,'Base CF'!$B246,DRE!AL:AL)</f>
        <v>474.24</v>
      </c>
      <c r="AN246" s="46">
        <f>SUMIF(DRE!$A:$A,'Base CF'!$B246,DRE!AM:AM)</f>
        <v>494.49</v>
      </c>
      <c r="AO246" s="46">
        <f>SUMIF(DRE!$A:$A,'Base CF'!$B246,DRE!AN:AN)</f>
        <v>494.49</v>
      </c>
      <c r="AP246" s="46">
        <f>SUMIF(DRE!$A:$A,'Base CF'!$B246,DRE!AO:AO)</f>
        <v>0</v>
      </c>
      <c r="AQ246" s="46">
        <f>SUMIF(DRE!$A:$A,'Base CF'!$B246,DRE!AP:AP)</f>
        <v>0</v>
      </c>
      <c r="AR246" s="46">
        <f>SUMIF(DRE!$A:$A,'Base CF'!$B246,DRE!AQ:AQ)</f>
        <v>0</v>
      </c>
      <c r="AS246" s="46">
        <f>SUMIF(DRE!$A:$A,'Base CF'!$B246,DRE!AR:AR)</f>
        <v>0</v>
      </c>
      <c r="AT246" s="46">
        <f>SUMIF(DRE!$A:$A,'Base CF'!$B246,DRE!AS:AS)</f>
        <v>0</v>
      </c>
      <c r="AU246" s="46">
        <f>SUMIF(DRE!$A:$A,'Base CF'!$B246,DRE!AT:AT)</f>
        <v>0</v>
      </c>
      <c r="AV246" s="46">
        <f>SUMIF(DRE!$A:$A,'Base CF'!$B246,DRE!AU:AU)</f>
        <v>0</v>
      </c>
      <c r="AW246" s="46">
        <f>SUMIF(DRE!$A:$A,'Base CF'!$B246,DRE!AV:AV)</f>
        <v>0</v>
      </c>
      <c r="AX246" s="46">
        <f>SUMIF(DRE!$A:$A,'Base CF'!$B246,DRE!AW:AW)</f>
        <v>0</v>
      </c>
      <c r="AY246" s="46">
        <f>SUMIF(DRE!$A:$A,'Base CF'!$B246,DRE!AX:AX)</f>
        <v>0</v>
      </c>
      <c r="AZ246" s="46">
        <f>SUMIF(DRE!$A:$A,'Base CF'!$B246,DRE!AY:AY)</f>
        <v>0</v>
      </c>
      <c r="BA246" s="46">
        <f>SUMIF(DRE!$A:$A,'Base CF'!$B246,DRE!AZ:AZ)</f>
        <v>0</v>
      </c>
      <c r="BB246" s="46">
        <f>SUMIF(DRE!$A:$A,'Base CF'!$B246,DRE!BA:BA)</f>
        <v>0</v>
      </c>
      <c r="BC246" s="46">
        <f>SUMIF(DRE!$A:$A,'Base CF'!$B246,DRE!BB:BB)</f>
        <v>192.5</v>
      </c>
      <c r="BD246" s="46">
        <f>SUMIF(DRE!$A:$A,'Base CF'!$B246,DRE!BC:BC)</f>
        <v>192.5</v>
      </c>
      <c r="BE246" s="46">
        <f>SUMIF(DRE!$A:$A,'Base CF'!$B246,DRE!BD:BD)</f>
        <v>192.5</v>
      </c>
      <c r="BF246" s="46">
        <f>SUMIF(DRE!$A:$A,'Base CF'!$B246,DRE!BE:BE)</f>
        <v>192.5</v>
      </c>
      <c r="BG246" s="46">
        <f>SUMIF(DRE!$A:$A,'Base CF'!$B246,DRE!BF:BF)</f>
        <v>192.5</v>
      </c>
      <c r="BH246" s="46">
        <f>SUMIF(DRE!$A:$A,'Base CF'!$B246,DRE!BG:BG)</f>
        <v>192.5</v>
      </c>
      <c r="BI246" s="46">
        <f>SUMIF(DRE!$A:$A,'Base CF'!$B246,DRE!BH:BH)</f>
        <v>192.5</v>
      </c>
      <c r="BJ246" s="46">
        <f>SUMIF(DRE!$A:$A,'Base CF'!$B246,DRE!BI:BI)</f>
        <v>192.5</v>
      </c>
      <c r="BK246" s="46">
        <f>SUMIF(DRE!$A:$A,'Base CF'!$B246,DRE!BJ:BJ)</f>
        <v>203.41475</v>
      </c>
      <c r="BL246" s="46">
        <f>SUMIF(DRE!$A:$A,'Base CF'!$B246,DRE!BK:BK)</f>
        <v>203.41475</v>
      </c>
      <c r="BM246" s="46">
        <f>SUMIF(DRE!$A:$A,'Base CF'!$B246,DRE!BL:BL)</f>
        <v>203.41475</v>
      </c>
      <c r="BN246" s="46">
        <f>SUMIF(DRE!$A:$A,'Base CF'!$B246,DRE!BM:BM)</f>
        <v>203.41475</v>
      </c>
      <c r="BO246" s="46">
        <f>SUMIF(DRE!$A:$A,'Base CF'!$B246,DRE!BN:BN)</f>
        <v>203.41475</v>
      </c>
      <c r="BP246" s="46">
        <f>SUMIF(DRE!$A:$A,'Base CF'!$B246,DRE!BO:BO)</f>
        <v>203.41475</v>
      </c>
      <c r="BQ246" s="46">
        <f>SUMIF(DRE!$A:$A,'Base CF'!$B246,DRE!BP:BP)</f>
        <v>203.41475</v>
      </c>
      <c r="BR246" s="46">
        <f>SUMIF(DRE!$A:$A,'Base CF'!$B246,DRE!BQ:BQ)</f>
        <v>203.41475</v>
      </c>
      <c r="BS246" s="46">
        <f>SUMIF(DRE!$A:$A,'Base CF'!$B246,DRE!BR:BR)</f>
        <v>203.41475</v>
      </c>
      <c r="BT246" s="46">
        <f>SUMIF(DRE!$A:$A,'Base CF'!$B246,DRE!BS:BS)</f>
        <v>203.41475</v>
      </c>
      <c r="BU246" s="46">
        <f>SUMIF(DRE!$A:$A,'Base CF'!$B246,DRE!BT:BT)</f>
        <v>203.41475</v>
      </c>
      <c r="BV246" s="46">
        <f>SUMIF(DRE!$A:$A,'Base CF'!$B246,DRE!BU:BU)</f>
        <v>203.41475</v>
      </c>
      <c r="BW246" s="46">
        <f>SUMIF(DRE!$A:$A,'Base CF'!$B246,DRE!BV:BV)</f>
        <v>211.4903156</v>
      </c>
      <c r="BX246" s="46">
        <f>SUMIF(DRE!$A:$A,'Base CF'!$B246,DRE!BW:BW)</f>
        <v>211.4903156</v>
      </c>
      <c r="BY246" s="46">
        <f>SUMIF(DRE!$A:$A,'Base CF'!$B246,DRE!BX:BX)</f>
        <v>211.4903156</v>
      </c>
      <c r="BZ246" s="46">
        <f>SUMIF(DRE!$A:$A,'Base CF'!$B246,DRE!BY:BY)</f>
        <v>211.4903156</v>
      </c>
      <c r="CA246" s="46">
        <f>SUMIF(DRE!$A:$A,'Base CF'!$B246,DRE!BZ:BZ)</f>
        <v>211.4903156</v>
      </c>
      <c r="CB246" s="46">
        <f>SUMIF(DRE!$A:$A,'Base CF'!$B246,DRE!CA:CA)</f>
        <v>211.4903156</v>
      </c>
      <c r="CC246" s="46">
        <f>SUMIF(DRE!$A:$A,'Base CF'!$B246,DRE!CB:CB)</f>
        <v>211.4903156</v>
      </c>
      <c r="CD246" s="46">
        <f>SUMIF(DRE!$A:$A,'Base CF'!$B246,DRE!CC:CC)</f>
        <v>211.4903156</v>
      </c>
      <c r="CE246" s="46">
        <f>SUMIF(DRE!$A:$A,'Base CF'!$B246,DRE!CD:CD)</f>
        <v>211.4903156</v>
      </c>
      <c r="CF246" s="46">
        <f>SUMIF(DRE!$A:$A,'Base CF'!$B246,DRE!CE:CE)</f>
        <v>211.4903156</v>
      </c>
      <c r="CG246" s="46">
        <f>SUMIF(DRE!$A:$A,'Base CF'!$B246,DRE!CF:CF)</f>
        <v>211.4903156</v>
      </c>
      <c r="CH246" s="46">
        <f>SUMIF(DRE!$A:$A,'Base CF'!$B246,DRE!CG:CG)</f>
        <v>211.4903156</v>
      </c>
      <c r="CI246" s="46">
        <f>SUMIF(DRE!$A:$A,'Base CF'!$B246,DRE!CH:CH)</f>
        <v>219.29430819999999</v>
      </c>
      <c r="CJ246" s="46">
        <f>SUMIF(DRE!$A:$A,'Base CF'!$B246,DRE!CI:CI)</f>
        <v>219.29430819999999</v>
      </c>
      <c r="CK246" s="46">
        <f>SUMIF(DRE!$A:$A,'Base CF'!$B246,DRE!CJ:CJ)</f>
        <v>219.29430819999999</v>
      </c>
      <c r="CL246" s="46">
        <f>SUMIF(DRE!$A:$A,'Base CF'!$B246,DRE!CK:CK)</f>
        <v>219.29430819999999</v>
      </c>
      <c r="CM246" s="46">
        <f>SUMIF(DRE!$A:$A,'Base CF'!$B246,DRE!CL:CL)</f>
        <v>219.29430819999999</v>
      </c>
      <c r="CN246" s="46">
        <f>SUMIF(DRE!$A:$A,'Base CF'!$B246,DRE!CM:CM)</f>
        <v>219.29430819999999</v>
      </c>
      <c r="CO246" s="46">
        <f>SUMIF(DRE!$A:$A,'Base CF'!$B246,DRE!CN:CN)</f>
        <v>219.29430819999999</v>
      </c>
      <c r="CP246" s="46">
        <f>SUMIF(DRE!$A:$A,'Base CF'!$B246,DRE!CO:CO)</f>
        <v>219.29430819999999</v>
      </c>
      <c r="CQ246" s="46">
        <f>SUMIF(DRE!$A:$A,'Base CF'!$B246,DRE!CP:CP)</f>
        <v>219.29430819999999</v>
      </c>
      <c r="CR246" s="46">
        <f>SUMIF(DRE!$A:$A,'Base CF'!$B246,DRE!CQ:CQ)</f>
        <v>219.29430819999999</v>
      </c>
      <c r="CS246" s="46">
        <f>SUMIF(DRE!$A:$A,'Base CF'!$B246,DRE!CR:CR)</f>
        <v>219.29430819999999</v>
      </c>
      <c r="CT246" s="46">
        <f>SUMIF(DRE!$A:$A,'Base CF'!$B246,DRE!CS:CS)</f>
        <v>219.29430819999999</v>
      </c>
      <c r="CU246" s="46">
        <f>SUMIF(DRE!$A:$A,'Base CF'!$B246,DRE!CT:CT)</f>
        <v>226.9915384</v>
      </c>
      <c r="CV246" s="46">
        <f>SUMIF(DRE!$A:$A,'Base CF'!$B246,DRE!CU:CU)</f>
        <v>226.9915384</v>
      </c>
      <c r="CW246" s="46">
        <f>SUMIF(DRE!$A:$A,'Base CF'!$B246,DRE!CV:CV)</f>
        <v>226.9915384</v>
      </c>
      <c r="CX246" s="46">
        <f>SUMIF(DRE!$A:$A,'Base CF'!$B246,DRE!CW:CW)</f>
        <v>226.9915384</v>
      </c>
      <c r="CY246" s="46">
        <f>SUMIF(DRE!$A:$A,'Base CF'!$B246,DRE!CX:CX)</f>
        <v>226.9915384</v>
      </c>
      <c r="CZ246" s="46">
        <f>SUMIF(DRE!$A:$A,'Base CF'!$B246,DRE!CY:CY)</f>
        <v>226.9915384</v>
      </c>
      <c r="DA246" s="46">
        <f>SUMIF(DRE!$A:$A,'Base CF'!$B246,DRE!CZ:CZ)</f>
        <v>226.9915384</v>
      </c>
      <c r="DB246" s="46">
        <f>SUMIF(DRE!$A:$A,'Base CF'!$B246,DRE!DA:DA)</f>
        <v>226.9915384</v>
      </c>
      <c r="DC246" s="46">
        <f>SUMIF(DRE!$A:$A,'Base CF'!$B246,DRE!DB:DB)</f>
        <v>226.9915384</v>
      </c>
      <c r="DD246" s="46">
        <f>SUMIF(DRE!$A:$A,'Base CF'!$B246,DRE!DC:DC)</f>
        <v>226.9915384</v>
      </c>
      <c r="DE246" s="46">
        <f>SUMIF(DRE!$A:$A,'Base CF'!$B246,DRE!DD:DD)</f>
        <v>226.9915384</v>
      </c>
      <c r="DF246" s="46">
        <f>SUMIF(DRE!$A:$A,'Base CF'!$B246,DRE!DE:DE)</f>
        <v>226.9915384</v>
      </c>
    </row>
    <row r="247" spans="2:110" outlineLevel="1">
      <c r="B247" s="37" t="s">
        <v>288</v>
      </c>
      <c r="C247" s="46">
        <f>SUMIF(DRE!$A:$A,'Base CF'!$B247,DRE!B:B)</f>
        <v>0</v>
      </c>
      <c r="D247" s="46">
        <f>SUMIF(DRE!$A:$A,'Base CF'!$B247,DRE!C:C)</f>
        <v>173769.45</v>
      </c>
      <c r="E247" s="46">
        <f>SUMIF(DRE!$A:$A,'Base CF'!$B247,DRE!D:D)</f>
        <v>83498.76999999999</v>
      </c>
      <c r="F247" s="46">
        <f>SUMIF(DRE!$A:$A,'Base CF'!$B247,DRE!E:E)</f>
        <v>87588.96</v>
      </c>
      <c r="G247" s="46">
        <f>SUMIF(DRE!$A:$A,'Base CF'!$B247,DRE!F:F)</f>
        <v>85836.00999999998</v>
      </c>
      <c r="H247" s="46">
        <f>SUMIF(DRE!$A:$A,'Base CF'!$B247,DRE!G:G)</f>
        <v>104641.32</v>
      </c>
      <c r="I247" s="46">
        <f>SUMIF(DRE!$A:$A,'Base CF'!$B247,DRE!H:H)</f>
        <v>99784.829999999987</v>
      </c>
      <c r="J247" s="46">
        <f>SUMIF(DRE!$A:$A,'Base CF'!$B247,DRE!I:I)</f>
        <v>108320.47</v>
      </c>
      <c r="K247" s="46">
        <f>SUMIF(DRE!$A:$A,'Base CF'!$B247,DRE!J:J)</f>
        <v>120576.49</v>
      </c>
      <c r="L247" s="46">
        <f>SUMIF(DRE!$A:$A,'Base CF'!$B247,DRE!K:K)</f>
        <v>129936.59</v>
      </c>
      <c r="M247" s="46">
        <f>SUMIF(DRE!$A:$A,'Base CF'!$B247,DRE!L:L)</f>
        <v>-4541</v>
      </c>
      <c r="N247" s="46">
        <f>SUMIF(DRE!$A:$A,'Base CF'!$B247,DRE!M:M)</f>
        <v>237087.82</v>
      </c>
      <c r="O247" s="46">
        <f>SUMIF(DRE!$A:$A,'Base CF'!$B247,DRE!N:N)</f>
        <v>133863.22</v>
      </c>
      <c r="P247" s="46">
        <f>SUMIF(DRE!$A:$A,'Base CF'!$B247,DRE!O:O)</f>
        <v>0</v>
      </c>
      <c r="Q247" s="46">
        <f>SUMIF(DRE!$A:$A,'Base CF'!$B247,DRE!P:P)</f>
        <v>243768.05999999997</v>
      </c>
      <c r="R247" s="46">
        <f>SUMIF(DRE!$A:$A,'Base CF'!$B247,DRE!Q:Q)</f>
        <v>124784.81999999999</v>
      </c>
      <c r="S247" s="46">
        <f>SUMIF(DRE!$A:$A,'Base CF'!$B247,DRE!R:R)</f>
        <v>137403.18</v>
      </c>
      <c r="T247" s="46">
        <f>SUMIF(DRE!$A:$A,'Base CF'!$B247,DRE!S:S)</f>
        <v>131389.24000000002</v>
      </c>
      <c r="U247" s="46">
        <f>SUMIF(DRE!$A:$A,'Base CF'!$B247,DRE!T:T)</f>
        <v>118697.31000000001</v>
      </c>
      <c r="V247" s="46">
        <f>SUMIF(DRE!$A:$A,'Base CF'!$B247,DRE!U:U)</f>
        <v>147962.64000000001</v>
      </c>
      <c r="W247" s="46">
        <f>SUMIF(DRE!$A:$A,'Base CF'!$B247,DRE!V:V)</f>
        <v>130795.13999999998</v>
      </c>
      <c r="X247" s="46">
        <f>SUMIF(DRE!$A:$A,'Base CF'!$B247,DRE!W:W)</f>
        <v>131094.57999999999</v>
      </c>
      <c r="Y247" s="46">
        <f>SUMIF(DRE!$A:$A,'Base CF'!$B247,DRE!X:X)</f>
        <v>140787.68</v>
      </c>
      <c r="Z247" s="46">
        <f>SUMIF(DRE!$A:$A,'Base CF'!$B247,DRE!Y:Y)</f>
        <v>134291.46</v>
      </c>
      <c r="AA247" s="46">
        <f>SUMIF(DRE!$A:$A,'Base CF'!$B247,DRE!Z:Z)</f>
        <v>470</v>
      </c>
      <c r="AB247" s="46">
        <f>SUMIF(DRE!$A:$A,'Base CF'!$B247,DRE!AA:AA)</f>
        <v>134188.60999999999</v>
      </c>
      <c r="AC247" s="46">
        <f>SUMIF(DRE!$A:$A,'Base CF'!$B247,DRE!AB:AB)</f>
        <v>126743.8</v>
      </c>
      <c r="AD247" s="46">
        <f>SUMIF(DRE!$A:$A,'Base CF'!$B247,DRE!AC:AC)</f>
        <v>366188.4</v>
      </c>
      <c r="AE247" s="46">
        <f>SUMIF(DRE!$A:$A,'Base CF'!$B247,DRE!AD:AD)</f>
        <v>120305.95</v>
      </c>
      <c r="AF247" s="46">
        <f>SUMIF(DRE!$A:$A,'Base CF'!$B247,DRE!AE:AE)</f>
        <v>111491.02</v>
      </c>
      <c r="AG247" s="46">
        <f>SUMIF(DRE!$A:$A,'Base CF'!$B247,DRE!AF:AF)</f>
        <v>106860.67</v>
      </c>
      <c r="AH247" s="46">
        <f>SUMIF(DRE!$A:$A,'Base CF'!$B247,DRE!AG:AG)</f>
        <v>116767.29999999999</v>
      </c>
      <c r="AI247" s="46">
        <f>SUMIF(DRE!$A:$A,'Base CF'!$B247,DRE!AH:AH)</f>
        <v>120863.70999999999</v>
      </c>
      <c r="AJ247" s="46">
        <f>SUMIF(DRE!$A:$A,'Base CF'!$B247,DRE!AI:AI)</f>
        <v>116905.72</v>
      </c>
      <c r="AK247" s="46">
        <f>SUMIF(DRE!$A:$A,'Base CF'!$B247,DRE!AJ:AJ)</f>
        <v>108086.91</v>
      </c>
      <c r="AL247" s="46">
        <f>SUMIF(DRE!$A:$A,'Base CF'!$B247,DRE!AK:AK)</f>
        <v>81462.720000000001</v>
      </c>
      <c r="AM247" s="46">
        <f>SUMIF(DRE!$A:$A,'Base CF'!$B247,DRE!AL:AL)</f>
        <v>115982.66</v>
      </c>
      <c r="AN247" s="46">
        <f>SUMIF(DRE!$A:$A,'Base CF'!$B247,DRE!AM:AM)</f>
        <v>107860.26</v>
      </c>
      <c r="AO247" s="46">
        <f>SUMIF(DRE!$A:$A,'Base CF'!$B247,DRE!AN:AN)</f>
        <v>114406.96</v>
      </c>
      <c r="AP247" s="46">
        <f>SUMIF(DRE!$A:$A,'Base CF'!$B247,DRE!AO:AO)</f>
        <v>114510</v>
      </c>
      <c r="AQ247" s="46">
        <f>SUMIF(DRE!$A:$A,'Base CF'!$B247,DRE!AP:AP)</f>
        <v>114510</v>
      </c>
      <c r="AR247" s="46">
        <f>SUMIF(DRE!$A:$A,'Base CF'!$B247,DRE!AQ:AQ)</f>
        <v>114510</v>
      </c>
      <c r="AS247" s="46">
        <f>SUMIF(DRE!$A:$A,'Base CF'!$B247,DRE!AR:AR)</f>
        <v>80714.22</v>
      </c>
      <c r="AT247" s="46">
        <f>SUMIF(DRE!$A:$A,'Base CF'!$B247,DRE!AS:AS)</f>
        <v>61334.8</v>
      </c>
      <c r="AU247" s="46">
        <f>SUMIF(DRE!$A:$A,'Base CF'!$B247,DRE!AT:AT)</f>
        <v>61334.8</v>
      </c>
      <c r="AV247" s="46">
        <f>SUMIF(DRE!$A:$A,'Base CF'!$B247,DRE!AU:AU)</f>
        <v>62426.07</v>
      </c>
      <c r="AW247" s="46">
        <f>SUMIF(DRE!$A:$A,'Base CF'!$B247,DRE!AV:AV)</f>
        <v>59103.29</v>
      </c>
      <c r="AX247" s="46">
        <f>SUMIF(DRE!$A:$A,'Base CF'!$B247,DRE!AW:AW)</f>
        <v>60321.47</v>
      </c>
      <c r="AY247" s="46">
        <f>SUMIF(DRE!$A:$A,'Base CF'!$B247,DRE!AX:AX)</f>
        <v>63985.03</v>
      </c>
      <c r="AZ247" s="46">
        <f>SUMIF(DRE!$A:$A,'Base CF'!$B247,DRE!AY:AY)</f>
        <v>55623.519999999997</v>
      </c>
      <c r="BA247" s="46">
        <f>SUMIF(DRE!$A:$A,'Base CF'!$B247,DRE!AZ:AZ)</f>
        <v>58139.3</v>
      </c>
      <c r="BB247" s="46">
        <f>SUMIF(DRE!$A:$A,'Base CF'!$B247,DRE!BA:BA)</f>
        <v>57172.42</v>
      </c>
      <c r="BC247" s="46">
        <f>SUMIF(DRE!$A:$A,'Base CF'!$B247,DRE!BB:BB)</f>
        <v>57172.42</v>
      </c>
      <c r="BD247" s="46">
        <f>SUMIF(DRE!$A:$A,'Base CF'!$B247,DRE!BC:BC)</f>
        <v>59340.68</v>
      </c>
      <c r="BE247" s="46">
        <f>SUMIF(DRE!$A:$A,'Base CF'!$B247,DRE!BD:BD)</f>
        <v>54152.99</v>
      </c>
      <c r="BF247" s="46">
        <f>SUMIF(DRE!$A:$A,'Base CF'!$B247,DRE!BE:BE)</f>
        <v>58470.38</v>
      </c>
      <c r="BG247" s="46">
        <f>SUMIF(DRE!$A:$A,'Base CF'!$B247,DRE!BF:BF)</f>
        <v>67447.72</v>
      </c>
      <c r="BH247" s="46">
        <f>SUMIF(DRE!$A:$A,'Base CF'!$B247,DRE!BG:BG)</f>
        <v>67447.72</v>
      </c>
      <c r="BI247" s="46">
        <f>SUMIF(DRE!$A:$A,'Base CF'!$B247,DRE!BH:BH)</f>
        <v>67447.72</v>
      </c>
      <c r="BJ247" s="46">
        <f>SUMIF(DRE!$A:$A,'Base CF'!$B247,DRE!BI:BI)</f>
        <v>67447.72</v>
      </c>
      <c r="BK247" s="46">
        <f>SUMIF(DRE!$A:$A,'Base CF'!$B247,DRE!BJ:BJ)</f>
        <v>67447.72</v>
      </c>
      <c r="BL247" s="46">
        <f>SUMIF(DRE!$A:$A,'Base CF'!$B247,DRE!BK:BK)</f>
        <v>67447.72</v>
      </c>
      <c r="BM247" s="46">
        <f>SUMIF(DRE!$A:$A,'Base CF'!$B247,DRE!BL:BL)</f>
        <v>67447.72</v>
      </c>
      <c r="BN247" s="46">
        <f>SUMIF(DRE!$A:$A,'Base CF'!$B247,DRE!BM:BM)</f>
        <v>67447.72</v>
      </c>
      <c r="BO247" s="46">
        <f>SUMIF(DRE!$A:$A,'Base CF'!$B247,DRE!BN:BN)</f>
        <v>67447.72</v>
      </c>
      <c r="BP247" s="46">
        <f>SUMIF(DRE!$A:$A,'Base CF'!$B247,DRE!BO:BO)</f>
        <v>67447.72</v>
      </c>
      <c r="BQ247" s="46">
        <f>SUMIF(DRE!$A:$A,'Base CF'!$B247,DRE!BP:BP)</f>
        <v>67447.72</v>
      </c>
      <c r="BR247" s="46">
        <f>SUMIF(DRE!$A:$A,'Base CF'!$B247,DRE!BQ:BQ)</f>
        <v>92996.935156000007</v>
      </c>
      <c r="BS247" s="46">
        <f>SUMIF(DRE!$A:$A,'Base CF'!$B247,DRE!BR:BR)</f>
        <v>92996.935156000007</v>
      </c>
      <c r="BT247" s="46">
        <f>SUMIF(DRE!$A:$A,'Base CF'!$B247,DRE!BS:BS)</f>
        <v>92996.935156000007</v>
      </c>
      <c r="BU247" s="46">
        <f>SUMIF(DRE!$A:$A,'Base CF'!$B247,DRE!BT:BT)</f>
        <v>92996.935156000007</v>
      </c>
      <c r="BV247" s="46">
        <f>SUMIF(DRE!$A:$A,'Base CF'!$B247,DRE!BU:BU)</f>
        <v>92996.935156000007</v>
      </c>
      <c r="BW247" s="46">
        <f>SUMIF(DRE!$A:$A,'Base CF'!$B247,DRE!BV:BV)</f>
        <v>92996.935156000007</v>
      </c>
      <c r="BX247" s="46">
        <f>SUMIF(DRE!$A:$A,'Base CF'!$B247,DRE!BW:BW)</f>
        <v>92996.935156000007</v>
      </c>
      <c r="BY247" s="46">
        <f>SUMIF(DRE!$A:$A,'Base CF'!$B247,DRE!BX:BX)</f>
        <v>92996.935156000007</v>
      </c>
      <c r="BZ247" s="46">
        <f>SUMIF(DRE!$A:$A,'Base CF'!$B247,DRE!BY:BY)</f>
        <v>92996.935156000007</v>
      </c>
      <c r="CA247" s="46">
        <f>SUMIF(DRE!$A:$A,'Base CF'!$B247,DRE!BZ:BZ)</f>
        <v>92996.935156000007</v>
      </c>
      <c r="CB247" s="46">
        <f>SUMIF(DRE!$A:$A,'Base CF'!$B247,DRE!CA:CA)</f>
        <v>92996.935156000007</v>
      </c>
      <c r="CC247" s="46">
        <f>SUMIF(DRE!$A:$A,'Base CF'!$B247,DRE!CB:CB)</f>
        <v>92996.935156000007</v>
      </c>
      <c r="CD247" s="46">
        <f>SUMIF(DRE!$A:$A,'Base CF'!$B247,DRE!CC:CC)</f>
        <v>106834.86714449999</v>
      </c>
      <c r="CE247" s="46">
        <f>SUMIF(DRE!$A:$A,'Base CF'!$B247,DRE!CD:CD)</f>
        <v>106834.86714449999</v>
      </c>
      <c r="CF247" s="46">
        <f>SUMIF(DRE!$A:$A,'Base CF'!$B247,DRE!CE:CE)</f>
        <v>106834.86714449999</v>
      </c>
      <c r="CG247" s="46">
        <f>SUMIF(DRE!$A:$A,'Base CF'!$B247,DRE!CF:CF)</f>
        <v>106834.86714449999</v>
      </c>
      <c r="CH247" s="46">
        <f>SUMIF(DRE!$A:$A,'Base CF'!$B247,DRE!CG:CG)</f>
        <v>106834.86714449999</v>
      </c>
      <c r="CI247" s="46">
        <f>SUMIF(DRE!$A:$A,'Base CF'!$B247,DRE!CH:CH)</f>
        <v>106834.86714449999</v>
      </c>
      <c r="CJ247" s="46">
        <f>SUMIF(DRE!$A:$A,'Base CF'!$B247,DRE!CI:CI)</f>
        <v>106834.86714449999</v>
      </c>
      <c r="CK247" s="46">
        <f>SUMIF(DRE!$A:$A,'Base CF'!$B247,DRE!CJ:CJ)</f>
        <v>106834.86714449999</v>
      </c>
      <c r="CL247" s="46">
        <f>SUMIF(DRE!$A:$A,'Base CF'!$B247,DRE!CK:CK)</f>
        <v>106834.86714449999</v>
      </c>
      <c r="CM247" s="46">
        <f>SUMIF(DRE!$A:$A,'Base CF'!$B247,DRE!CL:CL)</f>
        <v>106834.86714449999</v>
      </c>
      <c r="CN247" s="46">
        <f>SUMIF(DRE!$A:$A,'Base CF'!$B247,DRE!CM:CM)</f>
        <v>106834.86714449999</v>
      </c>
      <c r="CO247" s="46">
        <f>SUMIF(DRE!$A:$A,'Base CF'!$B247,DRE!CN:CN)</f>
        <v>106834.86714449999</v>
      </c>
      <c r="CP247" s="46">
        <f>SUMIF(DRE!$A:$A,'Base CF'!$B247,DRE!CO:CO)</f>
        <v>122731.8576928</v>
      </c>
      <c r="CQ247" s="46">
        <f>SUMIF(DRE!$A:$A,'Base CF'!$B247,DRE!CP:CP)</f>
        <v>122731.8576928</v>
      </c>
      <c r="CR247" s="46">
        <f>SUMIF(DRE!$A:$A,'Base CF'!$B247,DRE!CQ:CQ)</f>
        <v>122731.8576928</v>
      </c>
      <c r="CS247" s="46">
        <f>SUMIF(DRE!$A:$A,'Base CF'!$B247,DRE!CR:CR)</f>
        <v>122731.8576928</v>
      </c>
      <c r="CT247" s="46">
        <f>SUMIF(DRE!$A:$A,'Base CF'!$B247,DRE!CS:CS)</f>
        <v>122731.8576928</v>
      </c>
      <c r="CU247" s="46">
        <f>SUMIF(DRE!$A:$A,'Base CF'!$B247,DRE!CT:CT)</f>
        <v>122731.8576928</v>
      </c>
      <c r="CV247" s="46">
        <f>SUMIF(DRE!$A:$A,'Base CF'!$B247,DRE!CU:CU)</f>
        <v>122731.8576928</v>
      </c>
      <c r="CW247" s="46">
        <f>SUMIF(DRE!$A:$A,'Base CF'!$B247,DRE!CV:CV)</f>
        <v>122731.8576928</v>
      </c>
      <c r="CX247" s="46">
        <f>SUMIF(DRE!$A:$A,'Base CF'!$B247,DRE!CW:CW)</f>
        <v>122731.8576928</v>
      </c>
      <c r="CY247" s="46">
        <f>SUMIF(DRE!$A:$A,'Base CF'!$B247,DRE!CX:CX)</f>
        <v>122731.8576928</v>
      </c>
      <c r="CZ247" s="46">
        <f>SUMIF(DRE!$A:$A,'Base CF'!$B247,DRE!CY:CY)</f>
        <v>122731.8576928</v>
      </c>
      <c r="DA247" s="46">
        <f>SUMIF(DRE!$A:$A,'Base CF'!$B247,DRE!CZ:CZ)</f>
        <v>122731.8576928</v>
      </c>
      <c r="DB247" s="46">
        <f>SUMIF(DRE!$A:$A,'Base CF'!$B247,DRE!DA:DA)</f>
        <v>140994.38788739999</v>
      </c>
      <c r="DC247" s="46">
        <f>SUMIF(DRE!$A:$A,'Base CF'!$B247,DRE!DB:DB)</f>
        <v>140994.38788739999</v>
      </c>
      <c r="DD247" s="46">
        <f>SUMIF(DRE!$A:$A,'Base CF'!$B247,DRE!DC:DC)</f>
        <v>140994.38788739999</v>
      </c>
      <c r="DE247" s="46">
        <f>SUMIF(DRE!$A:$A,'Base CF'!$B247,DRE!DD:DD)</f>
        <v>140994.38788739999</v>
      </c>
      <c r="DF247" s="46">
        <f>SUMIF(DRE!$A:$A,'Base CF'!$B247,DRE!DE:DE)</f>
        <v>140994.38788739999</v>
      </c>
    </row>
    <row r="248" spans="2:110" outlineLevel="1">
      <c r="B248" s="37" t="s">
        <v>289</v>
      </c>
      <c r="C248" s="46">
        <f>SUMIF(DRE!$A:$A,'Base CF'!$B248,DRE!B:B)</f>
        <v>0</v>
      </c>
      <c r="D248" s="46">
        <f>SUMIF(DRE!$A:$A,'Base CF'!$B248,DRE!C:C)</f>
        <v>6984.89</v>
      </c>
      <c r="E248" s="46">
        <f>SUMIF(DRE!$A:$A,'Base CF'!$B248,DRE!D:D)</f>
        <v>3382.61</v>
      </c>
      <c r="F248" s="46">
        <f>SUMIF(DRE!$A:$A,'Base CF'!$B248,DRE!E:E)</f>
        <v>3690.1</v>
      </c>
      <c r="G248" s="46">
        <f>SUMIF(DRE!$A:$A,'Base CF'!$B248,DRE!F:F)</f>
        <v>3558.33</v>
      </c>
      <c r="H248" s="46">
        <f>SUMIF(DRE!$A:$A,'Base CF'!$B248,DRE!G:G)</f>
        <v>3602.26</v>
      </c>
      <c r="I248" s="46">
        <f>SUMIF(DRE!$A:$A,'Base CF'!$B248,DRE!H:H)</f>
        <v>3558.33</v>
      </c>
      <c r="J248" s="46">
        <f>SUMIF(DRE!$A:$A,'Base CF'!$B248,DRE!I:I)</f>
        <v>4220.6599999999989</v>
      </c>
      <c r="K248" s="46">
        <f>SUMIF(DRE!$A:$A,'Base CF'!$B248,DRE!J:J)</f>
        <v>4983.1299999999992</v>
      </c>
      <c r="L248" s="46">
        <f>SUMIF(DRE!$A:$A,'Base CF'!$B248,DRE!K:K)</f>
        <v>5140.7999999999993</v>
      </c>
      <c r="M248" s="46">
        <f>SUMIF(DRE!$A:$A,'Base CF'!$B248,DRE!L:L)</f>
        <v>4541</v>
      </c>
      <c r="N248" s="46">
        <f>SUMIF(DRE!$A:$A,'Base CF'!$B248,DRE!M:M)</f>
        <v>9280.5199999999986</v>
      </c>
      <c r="O248" s="46">
        <f>SUMIF(DRE!$A:$A,'Base CF'!$B248,DRE!N:N)</f>
        <v>0</v>
      </c>
      <c r="P248" s="46">
        <f>SUMIF(DRE!$A:$A,'Base CF'!$B248,DRE!O:O)</f>
        <v>12937.68</v>
      </c>
      <c r="Q248" s="46">
        <f>SUMIF(DRE!$A:$A,'Base CF'!$B248,DRE!P:P)</f>
        <v>12303.48</v>
      </c>
      <c r="R248" s="46">
        <f>SUMIF(DRE!$A:$A,'Base CF'!$B248,DRE!Q:Q)</f>
        <v>0</v>
      </c>
      <c r="S248" s="46">
        <f>SUMIF(DRE!$A:$A,'Base CF'!$B248,DRE!R:R)</f>
        <v>6532.26</v>
      </c>
      <c r="T248" s="46">
        <f>SUMIF(DRE!$A:$A,'Base CF'!$B248,DRE!S:S)</f>
        <v>12937.68</v>
      </c>
      <c r="U248" s="46">
        <f>SUMIF(DRE!$A:$A,'Base CF'!$B248,DRE!T:T)</f>
        <v>6405.42</v>
      </c>
      <c r="V248" s="46">
        <f>SUMIF(DRE!$A:$A,'Base CF'!$B248,DRE!U:U)</f>
        <v>7737.2400000000007</v>
      </c>
      <c r="W248" s="46">
        <f>SUMIF(DRE!$A:$A,'Base CF'!$B248,DRE!V:V)</f>
        <v>7039.62</v>
      </c>
      <c r="X248" s="46">
        <f>SUMIF(DRE!$A:$A,'Base CF'!$B248,DRE!W:W)</f>
        <v>7420.1399999999994</v>
      </c>
      <c r="Y248" s="46">
        <f>SUMIF(DRE!$A:$A,'Base CF'!$B248,DRE!X:X)</f>
        <v>7166.46</v>
      </c>
      <c r="Z248" s="46">
        <f>SUMIF(DRE!$A:$A,'Base CF'!$B248,DRE!Y:Y)</f>
        <v>7211.1600000000008</v>
      </c>
      <c r="AA248" s="46">
        <f>SUMIF(DRE!$A:$A,'Base CF'!$B248,DRE!Z:Z)</f>
        <v>0</v>
      </c>
      <c r="AB248" s="46">
        <f>SUMIF(DRE!$A:$A,'Base CF'!$B248,DRE!AA:AA)</f>
        <v>7211.1600000000008</v>
      </c>
      <c r="AC248" s="46">
        <f>SUMIF(DRE!$A:$A,'Base CF'!$B248,DRE!AB:AB)</f>
        <v>17215.38</v>
      </c>
      <c r="AD248" s="46">
        <f>SUMIF(DRE!$A:$A,'Base CF'!$B248,DRE!AC:AC)</f>
        <v>0</v>
      </c>
      <c r="AE248" s="46">
        <f>SUMIF(DRE!$A:$A,'Base CF'!$B248,DRE!AD:AD)</f>
        <v>6199.05</v>
      </c>
      <c r="AF248" s="46">
        <f>SUMIF(DRE!$A:$A,'Base CF'!$B248,DRE!AE:AE)</f>
        <v>6271.98</v>
      </c>
      <c r="AG248" s="46">
        <f>SUMIF(DRE!$A:$A,'Base CF'!$B248,DRE!AF:AF)</f>
        <v>6563.7</v>
      </c>
      <c r="AH248" s="46">
        <f>SUMIF(DRE!$A:$A,'Base CF'!$B248,DRE!AG:AG)</f>
        <v>15315.300000000003</v>
      </c>
      <c r="AI248" s="46">
        <f>SUMIF(DRE!$A:$A,'Base CF'!$B248,DRE!AH:AH)</f>
        <v>6782.49</v>
      </c>
      <c r="AJ248" s="46">
        <f>SUMIF(DRE!$A:$A,'Base CF'!$B248,DRE!AI:AI)</f>
        <v>6636.6299999999992</v>
      </c>
      <c r="AK248" s="46">
        <f>SUMIF(DRE!$A:$A,'Base CF'!$B248,DRE!AJ:AJ)</f>
        <v>0</v>
      </c>
      <c r="AL248" s="46">
        <f>SUMIF(DRE!$A:$A,'Base CF'!$B248,DRE!AK:AK)</f>
        <v>6782.49</v>
      </c>
      <c r="AM248" s="46">
        <f>SUMIF(DRE!$A:$A,'Base CF'!$B248,DRE!AL:AL)</f>
        <v>3380.96</v>
      </c>
      <c r="AN248" s="46">
        <f>SUMIF(DRE!$A:$A,'Base CF'!$B248,DRE!AM:AM)</f>
        <v>6761.92</v>
      </c>
      <c r="AO248" s="46">
        <f>SUMIF(DRE!$A:$A,'Base CF'!$B248,DRE!AN:AN)</f>
        <v>1853.08</v>
      </c>
      <c r="AP248" s="46">
        <f>SUMIF(DRE!$A:$A,'Base CF'!$B248,DRE!AO:AO)</f>
        <v>6271.98</v>
      </c>
      <c r="AQ248" s="46">
        <f>SUMIF(DRE!$A:$A,'Base CF'!$B248,DRE!AP:AP)</f>
        <v>6271.98</v>
      </c>
      <c r="AR248" s="46">
        <f>SUMIF(DRE!$A:$A,'Base CF'!$B248,DRE!AQ:AQ)</f>
        <v>6271.98</v>
      </c>
      <c r="AS248" s="46">
        <f>SUMIF(DRE!$A:$A,'Base CF'!$B248,DRE!AR:AR)</f>
        <v>4229.9399999999996</v>
      </c>
      <c r="AT248" s="46">
        <f>SUMIF(DRE!$A:$A,'Base CF'!$B248,DRE!AS:AS)</f>
        <v>4251.82</v>
      </c>
      <c r="AU248" s="46">
        <f>SUMIF(DRE!$A:$A,'Base CF'!$B248,DRE!AT:AT)</f>
        <v>4251.82</v>
      </c>
      <c r="AV248" s="46">
        <f>SUMIF(DRE!$A:$A,'Base CF'!$B248,DRE!AU:AU)</f>
        <v>4353.92</v>
      </c>
      <c r="AW248" s="46">
        <f>SUMIF(DRE!$A:$A,'Base CF'!$B248,DRE!AV:AV)</f>
        <v>4052.38</v>
      </c>
      <c r="AX248" s="46">
        <f>SUMIF(DRE!$A:$A,'Base CF'!$B248,DRE!AW:AW)</f>
        <v>10632.01</v>
      </c>
      <c r="AY248" s="46">
        <f>SUMIF(DRE!$A:$A,'Base CF'!$B248,DRE!AX:AX)</f>
        <v>-1807.45</v>
      </c>
      <c r="AZ248" s="46">
        <f>SUMIF(DRE!$A:$A,'Base CF'!$B248,DRE!AY:AY)</f>
        <v>4549.7299999999996</v>
      </c>
      <c r="BA248" s="46">
        <f>SUMIF(DRE!$A:$A,'Base CF'!$B248,DRE!AZ:AZ)</f>
        <v>5399.54</v>
      </c>
      <c r="BB248" s="46">
        <f>SUMIF(DRE!$A:$A,'Base CF'!$B248,DRE!BA:BA)</f>
        <v>4596.05</v>
      </c>
      <c r="BC248" s="46">
        <f>SUMIF(DRE!$A:$A,'Base CF'!$B248,DRE!BB:BB)</f>
        <v>4596.05</v>
      </c>
      <c r="BD248" s="46">
        <f>SUMIF(DRE!$A:$A,'Base CF'!$B248,DRE!BC:BC)</f>
        <v>4690.91</v>
      </c>
      <c r="BE248" s="46">
        <f>SUMIF(DRE!$A:$A,'Base CF'!$B248,DRE!BD:BD)</f>
        <v>4389.1099999999997</v>
      </c>
      <c r="BF248" s="46">
        <f>SUMIF(DRE!$A:$A,'Base CF'!$B248,DRE!BE:BE)</f>
        <v>4156.29</v>
      </c>
      <c r="BG248" s="46">
        <f>SUMIF(DRE!$A:$A,'Base CF'!$B248,DRE!BF:BF)</f>
        <v>6053.37</v>
      </c>
      <c r="BH248" s="46">
        <f>SUMIF(DRE!$A:$A,'Base CF'!$B248,DRE!BG:BG)</f>
        <v>6053.37</v>
      </c>
      <c r="BI248" s="46">
        <f>SUMIF(DRE!$A:$A,'Base CF'!$B248,DRE!BH:BH)</f>
        <v>6053.37</v>
      </c>
      <c r="BJ248" s="46">
        <f>SUMIF(DRE!$A:$A,'Base CF'!$B248,DRE!BI:BI)</f>
        <v>6053.37</v>
      </c>
      <c r="BK248" s="46">
        <f>SUMIF(DRE!$A:$A,'Base CF'!$B248,DRE!BJ:BJ)</f>
        <v>6954.0945119999997</v>
      </c>
      <c r="BL248" s="46">
        <f>SUMIF(DRE!$A:$A,'Base CF'!$B248,DRE!BK:BK)</f>
        <v>6954.0945119999997</v>
      </c>
      <c r="BM248" s="46">
        <f>SUMIF(DRE!$A:$A,'Base CF'!$B248,DRE!BL:BL)</f>
        <v>6954.0945119999997</v>
      </c>
      <c r="BN248" s="46">
        <f>SUMIF(DRE!$A:$A,'Base CF'!$B248,DRE!BM:BM)</f>
        <v>6954.0945119999997</v>
      </c>
      <c r="BO248" s="46">
        <f>SUMIF(DRE!$A:$A,'Base CF'!$B248,DRE!BN:BN)</f>
        <v>6954.0945119999997</v>
      </c>
      <c r="BP248" s="46">
        <f>SUMIF(DRE!$A:$A,'Base CF'!$B248,DRE!BO:BO)</f>
        <v>6954.0945119999997</v>
      </c>
      <c r="BQ248" s="46">
        <f>SUMIF(DRE!$A:$A,'Base CF'!$B248,DRE!BP:BP)</f>
        <v>6954.0945119999997</v>
      </c>
      <c r="BR248" s="46">
        <f>SUMIF(DRE!$A:$A,'Base CF'!$B248,DRE!BQ:BQ)</f>
        <v>6954.0945119999997</v>
      </c>
      <c r="BS248" s="46">
        <f>SUMIF(DRE!$A:$A,'Base CF'!$B248,DRE!BR:BR)</f>
        <v>6954.0945119999997</v>
      </c>
      <c r="BT248" s="46">
        <f>SUMIF(DRE!$A:$A,'Base CF'!$B248,DRE!BS:BS)</f>
        <v>6954.0945119999997</v>
      </c>
      <c r="BU248" s="46">
        <f>SUMIF(DRE!$A:$A,'Base CF'!$B248,DRE!BT:BT)</f>
        <v>6954.0945119999997</v>
      </c>
      <c r="BV248" s="46">
        <f>SUMIF(DRE!$A:$A,'Base CF'!$B248,DRE!BU:BU)</f>
        <v>6954.0945119999997</v>
      </c>
      <c r="BW248" s="46">
        <f>SUMIF(DRE!$A:$A,'Base CF'!$B248,DRE!BV:BV)</f>
        <v>7988.8419580999998</v>
      </c>
      <c r="BX248" s="46">
        <f>SUMIF(DRE!$A:$A,'Base CF'!$B248,DRE!BW:BW)</f>
        <v>7988.8419580999998</v>
      </c>
      <c r="BY248" s="46">
        <f>SUMIF(DRE!$A:$A,'Base CF'!$B248,DRE!BX:BX)</f>
        <v>7988.8419580999998</v>
      </c>
      <c r="BZ248" s="46">
        <f>SUMIF(DRE!$A:$A,'Base CF'!$B248,DRE!BY:BY)</f>
        <v>7988.8419580999998</v>
      </c>
      <c r="CA248" s="46">
        <f>SUMIF(DRE!$A:$A,'Base CF'!$B248,DRE!BZ:BZ)</f>
        <v>7988.8419580999998</v>
      </c>
      <c r="CB248" s="46">
        <f>SUMIF(DRE!$A:$A,'Base CF'!$B248,DRE!CA:CA)</f>
        <v>7988.8419580999998</v>
      </c>
      <c r="CC248" s="46">
        <f>SUMIF(DRE!$A:$A,'Base CF'!$B248,DRE!CB:CB)</f>
        <v>7988.8419580999998</v>
      </c>
      <c r="CD248" s="46">
        <f>SUMIF(DRE!$A:$A,'Base CF'!$B248,DRE!CC:CC)</f>
        <v>7988.8419580999998</v>
      </c>
      <c r="CE248" s="46">
        <f>SUMIF(DRE!$A:$A,'Base CF'!$B248,DRE!CD:CD)</f>
        <v>7988.8419580999998</v>
      </c>
      <c r="CF248" s="46">
        <f>SUMIF(DRE!$A:$A,'Base CF'!$B248,DRE!CE:CE)</f>
        <v>7988.8419580999998</v>
      </c>
      <c r="CG248" s="46">
        <f>SUMIF(DRE!$A:$A,'Base CF'!$B248,DRE!CF:CF)</f>
        <v>7988.8419580999998</v>
      </c>
      <c r="CH248" s="46">
        <f>SUMIF(DRE!$A:$A,'Base CF'!$B248,DRE!CG:CG)</f>
        <v>7988.8419580999998</v>
      </c>
      <c r="CI248" s="46">
        <f>SUMIF(DRE!$A:$A,'Base CF'!$B248,DRE!CH:CH)</f>
        <v>9177.5807626999995</v>
      </c>
      <c r="CJ248" s="46">
        <f>SUMIF(DRE!$A:$A,'Base CF'!$B248,DRE!CI:CI)</f>
        <v>9177.5807626999995</v>
      </c>
      <c r="CK248" s="46">
        <f>SUMIF(DRE!$A:$A,'Base CF'!$B248,DRE!CJ:CJ)</f>
        <v>9177.5807626999995</v>
      </c>
      <c r="CL248" s="46">
        <f>SUMIF(DRE!$A:$A,'Base CF'!$B248,DRE!CK:CK)</f>
        <v>9177.5807626999995</v>
      </c>
      <c r="CM248" s="46">
        <f>SUMIF(DRE!$A:$A,'Base CF'!$B248,DRE!CL:CL)</f>
        <v>9177.5807626999995</v>
      </c>
      <c r="CN248" s="46">
        <f>SUMIF(DRE!$A:$A,'Base CF'!$B248,DRE!CM:CM)</f>
        <v>9177.5807626999995</v>
      </c>
      <c r="CO248" s="46">
        <f>SUMIF(DRE!$A:$A,'Base CF'!$B248,DRE!CN:CN)</f>
        <v>9177.5807626999995</v>
      </c>
      <c r="CP248" s="46">
        <f>SUMIF(DRE!$A:$A,'Base CF'!$B248,DRE!CO:CO)</f>
        <v>9177.5807626999995</v>
      </c>
      <c r="CQ248" s="46">
        <f>SUMIF(DRE!$A:$A,'Base CF'!$B248,DRE!CP:CP)</f>
        <v>9177.5807626999995</v>
      </c>
      <c r="CR248" s="46">
        <f>SUMIF(DRE!$A:$A,'Base CF'!$B248,DRE!CQ:CQ)</f>
        <v>9177.5807626999995</v>
      </c>
      <c r="CS248" s="46">
        <f>SUMIF(DRE!$A:$A,'Base CF'!$B248,DRE!CR:CR)</f>
        <v>9177.5807626999995</v>
      </c>
      <c r="CT248" s="46">
        <f>SUMIF(DRE!$A:$A,'Base CF'!$B248,DRE!CS:CS)</f>
        <v>9177.5807626999995</v>
      </c>
      <c r="CU248" s="46">
        <f>SUMIF(DRE!$A:$A,'Base CF'!$B248,DRE!CT:CT)</f>
        <v>10543.222358200001</v>
      </c>
      <c r="CV248" s="46">
        <f>SUMIF(DRE!$A:$A,'Base CF'!$B248,DRE!CU:CU)</f>
        <v>10543.222358200001</v>
      </c>
      <c r="CW248" s="46">
        <f>SUMIF(DRE!$A:$A,'Base CF'!$B248,DRE!CV:CV)</f>
        <v>10543.222358200001</v>
      </c>
      <c r="CX248" s="46">
        <f>SUMIF(DRE!$A:$A,'Base CF'!$B248,DRE!CW:CW)</f>
        <v>10543.222358200001</v>
      </c>
      <c r="CY248" s="46">
        <f>SUMIF(DRE!$A:$A,'Base CF'!$B248,DRE!CX:CX)</f>
        <v>10543.222358200001</v>
      </c>
      <c r="CZ248" s="46">
        <f>SUMIF(DRE!$A:$A,'Base CF'!$B248,DRE!CY:CY)</f>
        <v>10543.222358200001</v>
      </c>
      <c r="DA248" s="46">
        <f>SUMIF(DRE!$A:$A,'Base CF'!$B248,DRE!CZ:CZ)</f>
        <v>10543.222358200001</v>
      </c>
      <c r="DB248" s="46">
        <f>SUMIF(DRE!$A:$A,'Base CF'!$B248,DRE!DA:DA)</f>
        <v>10543.222358200001</v>
      </c>
      <c r="DC248" s="46">
        <f>SUMIF(DRE!$A:$A,'Base CF'!$B248,DRE!DB:DB)</f>
        <v>10543.222358200001</v>
      </c>
      <c r="DD248" s="46">
        <f>SUMIF(DRE!$A:$A,'Base CF'!$B248,DRE!DC:DC)</f>
        <v>10543.222358200001</v>
      </c>
      <c r="DE248" s="46">
        <f>SUMIF(DRE!$A:$A,'Base CF'!$B248,DRE!DD:DD)</f>
        <v>10543.222358200001</v>
      </c>
      <c r="DF248" s="46">
        <f>SUMIF(DRE!$A:$A,'Base CF'!$B248,DRE!DE:DE)</f>
        <v>10543.222358200001</v>
      </c>
    </row>
    <row r="249" spans="2:110" outlineLevel="1">
      <c r="B249" s="37" t="s">
        <v>290</v>
      </c>
      <c r="C249" s="46">
        <f>SUMIF(DRE!$A:$A,'Base CF'!$B249,DRE!B:B)</f>
        <v>0</v>
      </c>
      <c r="D249" s="46">
        <f>SUMIF(DRE!$A:$A,'Base CF'!$B249,DRE!C:C)</f>
        <v>0</v>
      </c>
      <c r="E249" s="46">
        <f>SUMIF(DRE!$A:$A,'Base CF'!$B249,DRE!D:D)</f>
        <v>0</v>
      </c>
      <c r="F249" s="46">
        <f>SUMIF(DRE!$A:$A,'Base CF'!$B249,DRE!E:E)</f>
        <v>0</v>
      </c>
      <c r="G249" s="46">
        <f>SUMIF(DRE!$A:$A,'Base CF'!$B249,DRE!F:F)</f>
        <v>0</v>
      </c>
      <c r="H249" s="46">
        <f>SUMIF(DRE!$A:$A,'Base CF'!$B249,DRE!G:G)</f>
        <v>0</v>
      </c>
      <c r="I249" s="46">
        <f>SUMIF(DRE!$A:$A,'Base CF'!$B249,DRE!H:H)</f>
        <v>0</v>
      </c>
      <c r="J249" s="46">
        <f>SUMIF(DRE!$A:$A,'Base CF'!$B249,DRE!I:I)</f>
        <v>0</v>
      </c>
      <c r="K249" s="46">
        <f>SUMIF(DRE!$A:$A,'Base CF'!$B249,DRE!J:J)</f>
        <v>0</v>
      </c>
      <c r="L249" s="46">
        <f>SUMIF(DRE!$A:$A,'Base CF'!$B249,DRE!K:K)</f>
        <v>0</v>
      </c>
      <c r="M249" s="46">
        <f>SUMIF(DRE!$A:$A,'Base CF'!$B249,DRE!L:L)</f>
        <v>0</v>
      </c>
      <c r="N249" s="46">
        <f>SUMIF(DRE!$A:$A,'Base CF'!$B249,DRE!M:M)</f>
        <v>0</v>
      </c>
      <c r="O249" s="46">
        <f>SUMIF(DRE!$A:$A,'Base CF'!$B249,DRE!N:N)</f>
        <v>0</v>
      </c>
      <c r="P249" s="46">
        <f>SUMIF(DRE!$A:$A,'Base CF'!$B249,DRE!O:O)</f>
        <v>0</v>
      </c>
      <c r="Q249" s="46">
        <f>SUMIF(DRE!$A:$A,'Base CF'!$B249,DRE!P:P)</f>
        <v>0</v>
      </c>
      <c r="R249" s="46">
        <f>SUMIF(DRE!$A:$A,'Base CF'!$B249,DRE!Q:Q)</f>
        <v>0</v>
      </c>
      <c r="S249" s="46">
        <f>SUMIF(DRE!$A:$A,'Base CF'!$B249,DRE!R:R)</f>
        <v>0</v>
      </c>
      <c r="T249" s="46">
        <f>SUMIF(DRE!$A:$A,'Base CF'!$B249,DRE!S:S)</f>
        <v>0</v>
      </c>
      <c r="U249" s="46">
        <f>SUMIF(DRE!$A:$A,'Base CF'!$B249,DRE!T:T)</f>
        <v>0</v>
      </c>
      <c r="V249" s="46">
        <f>SUMIF(DRE!$A:$A,'Base CF'!$B249,DRE!U:U)</f>
        <v>0</v>
      </c>
      <c r="W249" s="46">
        <f>SUMIF(DRE!$A:$A,'Base CF'!$B249,DRE!V:V)</f>
        <v>0</v>
      </c>
      <c r="X249" s="46">
        <f>SUMIF(DRE!$A:$A,'Base CF'!$B249,DRE!W:W)</f>
        <v>0</v>
      </c>
      <c r="Y249" s="46">
        <f>SUMIF(DRE!$A:$A,'Base CF'!$B249,DRE!X:X)</f>
        <v>0</v>
      </c>
      <c r="Z249" s="46">
        <f>SUMIF(DRE!$A:$A,'Base CF'!$B249,DRE!Y:Y)</f>
        <v>0</v>
      </c>
      <c r="AA249" s="46">
        <f>SUMIF(DRE!$A:$A,'Base CF'!$B249,DRE!Z:Z)</f>
        <v>0</v>
      </c>
      <c r="AB249" s="46">
        <f>SUMIF(DRE!$A:$A,'Base CF'!$B249,DRE!AA:AA)</f>
        <v>0</v>
      </c>
      <c r="AC249" s="46">
        <f>SUMIF(DRE!$A:$A,'Base CF'!$B249,DRE!AB:AB)</f>
        <v>0</v>
      </c>
      <c r="AD249" s="46">
        <f>SUMIF(DRE!$A:$A,'Base CF'!$B249,DRE!AC:AC)</f>
        <v>0</v>
      </c>
      <c r="AE249" s="46">
        <f>SUMIF(DRE!$A:$A,'Base CF'!$B249,DRE!AD:AD)</f>
        <v>0</v>
      </c>
      <c r="AF249" s="46">
        <f>SUMIF(DRE!$A:$A,'Base CF'!$B249,DRE!AE:AE)</f>
        <v>0</v>
      </c>
      <c r="AG249" s="46">
        <f>SUMIF(DRE!$A:$A,'Base CF'!$B249,DRE!AF:AF)</f>
        <v>0</v>
      </c>
      <c r="AH249" s="46">
        <f>SUMIF(DRE!$A:$A,'Base CF'!$B249,DRE!AG:AG)</f>
        <v>0</v>
      </c>
      <c r="AI249" s="46">
        <f>SUMIF(DRE!$A:$A,'Base CF'!$B249,DRE!AH:AH)</f>
        <v>0</v>
      </c>
      <c r="AJ249" s="46">
        <f>SUMIF(DRE!$A:$A,'Base CF'!$B249,DRE!AI:AI)</f>
        <v>0</v>
      </c>
      <c r="AK249" s="46">
        <f>SUMIF(DRE!$A:$A,'Base CF'!$B249,DRE!AJ:AJ)</f>
        <v>0</v>
      </c>
      <c r="AL249" s="46">
        <f>SUMIF(DRE!$A:$A,'Base CF'!$B249,DRE!AK:AK)</f>
        <v>0</v>
      </c>
      <c r="AM249" s="46">
        <f>SUMIF(DRE!$A:$A,'Base CF'!$B249,DRE!AL:AL)</f>
        <v>2414.4699999999998</v>
      </c>
      <c r="AN249" s="46">
        <f>SUMIF(DRE!$A:$A,'Base CF'!$B249,DRE!AM:AM)</f>
        <v>3297.9</v>
      </c>
      <c r="AO249" s="46">
        <f>SUMIF(DRE!$A:$A,'Base CF'!$B249,DRE!AN:AN)</f>
        <v>2359.23</v>
      </c>
      <c r="AP249" s="46">
        <f>SUMIF(DRE!$A:$A,'Base CF'!$B249,DRE!AO:AO)</f>
        <v>1562.3</v>
      </c>
      <c r="AQ249" s="46">
        <f>SUMIF(DRE!$A:$A,'Base CF'!$B249,DRE!AP:AP)</f>
        <v>2766.12</v>
      </c>
      <c r="AR249" s="46">
        <f>SUMIF(DRE!$A:$A,'Base CF'!$B249,DRE!AQ:AQ)</f>
        <v>1827.94</v>
      </c>
      <c r="AS249" s="46">
        <f>SUMIF(DRE!$A:$A,'Base CF'!$B249,DRE!AR:AR)</f>
        <v>2788.59</v>
      </c>
      <c r="AT249" s="46">
        <f>SUMIF(DRE!$A:$A,'Base CF'!$B249,DRE!AS:AS)</f>
        <v>3013.77</v>
      </c>
      <c r="AU249" s="46">
        <f>SUMIF(DRE!$A:$A,'Base CF'!$B249,DRE!AT:AT)</f>
        <v>1983.59</v>
      </c>
      <c r="AV249" s="46">
        <f>SUMIF(DRE!$A:$A,'Base CF'!$B249,DRE!AU:AU)</f>
        <v>1300.3900000000001</v>
      </c>
      <c r="AW249" s="46">
        <f>SUMIF(DRE!$A:$A,'Base CF'!$B249,DRE!AV:AV)</f>
        <v>1108.5899999999999</v>
      </c>
      <c r="AX249" s="46">
        <f>SUMIF(DRE!$A:$A,'Base CF'!$B249,DRE!AW:AW)</f>
        <v>1856.89</v>
      </c>
      <c r="AY249" s="46">
        <f>SUMIF(DRE!$A:$A,'Base CF'!$B249,DRE!AX:AX)</f>
        <v>1282.4000000000001</v>
      </c>
      <c r="AZ249" s="46">
        <f>SUMIF(DRE!$A:$A,'Base CF'!$B249,DRE!AY:AY)</f>
        <v>1680.67</v>
      </c>
      <c r="BA249" s="46">
        <f>SUMIF(DRE!$A:$A,'Base CF'!$B249,DRE!AZ:AZ)</f>
        <v>2442.7800000000002</v>
      </c>
      <c r="BB249" s="46">
        <f>SUMIF(DRE!$A:$A,'Base CF'!$B249,DRE!BA:BA)</f>
        <v>1635.58</v>
      </c>
      <c r="BC249" s="46">
        <f>SUMIF(DRE!$A:$A,'Base CF'!$B249,DRE!BB:BB)</f>
        <v>1544.16</v>
      </c>
      <c r="BD249" s="46">
        <f>SUMIF(DRE!$A:$A,'Base CF'!$B249,DRE!BC:BC)</f>
        <v>2811.23</v>
      </c>
      <c r="BE249" s="46">
        <f>SUMIF(DRE!$A:$A,'Base CF'!$B249,DRE!BD:BD)</f>
        <v>1655.88</v>
      </c>
      <c r="BF249" s="46">
        <f>SUMIF(DRE!$A:$A,'Base CF'!$B249,DRE!BE:BE)</f>
        <v>3055.18</v>
      </c>
      <c r="BG249" s="46">
        <f>SUMIF(DRE!$A:$A,'Base CF'!$B249,DRE!BF:BF)</f>
        <v>45791.77</v>
      </c>
      <c r="BH249" s="46">
        <f>SUMIF(DRE!$A:$A,'Base CF'!$B249,DRE!BG:BG)</f>
        <v>6800</v>
      </c>
      <c r="BI249" s="46">
        <f>SUMIF(DRE!$A:$A,'Base CF'!$B249,DRE!BH:BH)</f>
        <v>6800</v>
      </c>
      <c r="BJ249" s="46">
        <f>SUMIF(DRE!$A:$A,'Base CF'!$B249,DRE!BI:BI)</f>
        <v>6800</v>
      </c>
      <c r="BK249" s="46">
        <f>SUMIF(DRE!$A:$A,'Base CF'!$B249,DRE!BJ:BJ)</f>
        <v>3850</v>
      </c>
      <c r="BL249" s="46">
        <f>SUMIF(DRE!$A:$A,'Base CF'!$B249,DRE!BK:BK)</f>
        <v>3850</v>
      </c>
      <c r="BM249" s="46">
        <f>SUMIF(DRE!$A:$A,'Base CF'!$B249,DRE!BL:BL)</f>
        <v>3850</v>
      </c>
      <c r="BN249" s="46">
        <f>SUMIF(DRE!$A:$A,'Base CF'!$B249,DRE!BM:BM)</f>
        <v>3850</v>
      </c>
      <c r="BO249" s="46">
        <f>SUMIF(DRE!$A:$A,'Base CF'!$B249,DRE!BN:BN)</f>
        <v>3850</v>
      </c>
      <c r="BP249" s="46">
        <f>SUMIF(DRE!$A:$A,'Base CF'!$B249,DRE!BO:BO)</f>
        <v>3850</v>
      </c>
      <c r="BQ249" s="46">
        <f>SUMIF(DRE!$A:$A,'Base CF'!$B249,DRE!BP:BP)</f>
        <v>3850</v>
      </c>
      <c r="BR249" s="46">
        <f>SUMIF(DRE!$A:$A,'Base CF'!$B249,DRE!BQ:BQ)</f>
        <v>3850</v>
      </c>
      <c r="BS249" s="46">
        <f>SUMIF(DRE!$A:$A,'Base CF'!$B249,DRE!BR:BR)</f>
        <v>3850</v>
      </c>
      <c r="BT249" s="46">
        <f>SUMIF(DRE!$A:$A,'Base CF'!$B249,DRE!BS:BS)</f>
        <v>3850</v>
      </c>
      <c r="BU249" s="46">
        <f>SUMIF(DRE!$A:$A,'Base CF'!$B249,DRE!BT:BT)</f>
        <v>3850</v>
      </c>
      <c r="BV249" s="46">
        <f>SUMIF(DRE!$A:$A,'Base CF'!$B249,DRE!BU:BU)</f>
        <v>3850</v>
      </c>
      <c r="BW249" s="46">
        <f>SUMIF(DRE!$A:$A,'Base CF'!$B249,DRE!BV:BV)</f>
        <v>3850</v>
      </c>
      <c r="BX249" s="46">
        <f>SUMIF(DRE!$A:$A,'Base CF'!$B249,DRE!BW:BW)</f>
        <v>3850</v>
      </c>
      <c r="BY249" s="46">
        <f>SUMIF(DRE!$A:$A,'Base CF'!$B249,DRE!BX:BX)</f>
        <v>3850</v>
      </c>
      <c r="BZ249" s="46">
        <f>SUMIF(DRE!$A:$A,'Base CF'!$B249,DRE!BY:BY)</f>
        <v>3850</v>
      </c>
      <c r="CA249" s="46">
        <f>SUMIF(DRE!$A:$A,'Base CF'!$B249,DRE!BZ:BZ)</f>
        <v>3850</v>
      </c>
      <c r="CB249" s="46">
        <f>SUMIF(DRE!$A:$A,'Base CF'!$B249,DRE!CA:CA)</f>
        <v>3850</v>
      </c>
      <c r="CC249" s="46">
        <f>SUMIF(DRE!$A:$A,'Base CF'!$B249,DRE!CB:CB)</f>
        <v>3850</v>
      </c>
      <c r="CD249" s="46">
        <f>SUMIF(DRE!$A:$A,'Base CF'!$B249,DRE!CC:CC)</f>
        <v>3850</v>
      </c>
      <c r="CE249" s="46">
        <f>SUMIF(DRE!$A:$A,'Base CF'!$B249,DRE!CD:CD)</f>
        <v>3850</v>
      </c>
      <c r="CF249" s="46">
        <f>SUMIF(DRE!$A:$A,'Base CF'!$B249,DRE!CE:CE)</f>
        <v>3850</v>
      </c>
      <c r="CG249" s="46">
        <f>SUMIF(DRE!$A:$A,'Base CF'!$B249,DRE!CF:CF)</f>
        <v>3850</v>
      </c>
      <c r="CH249" s="46">
        <f>SUMIF(DRE!$A:$A,'Base CF'!$B249,DRE!CG:CG)</f>
        <v>3850</v>
      </c>
      <c r="CI249" s="46">
        <f>SUMIF(DRE!$A:$A,'Base CF'!$B249,DRE!CH:CH)</f>
        <v>3850</v>
      </c>
      <c r="CJ249" s="46">
        <f>SUMIF(DRE!$A:$A,'Base CF'!$B249,DRE!CI:CI)</f>
        <v>3850</v>
      </c>
      <c r="CK249" s="46">
        <f>SUMIF(DRE!$A:$A,'Base CF'!$B249,DRE!CJ:CJ)</f>
        <v>3850</v>
      </c>
      <c r="CL249" s="46">
        <f>SUMIF(DRE!$A:$A,'Base CF'!$B249,DRE!CK:CK)</f>
        <v>3850</v>
      </c>
      <c r="CM249" s="46">
        <f>SUMIF(DRE!$A:$A,'Base CF'!$B249,DRE!CL:CL)</f>
        <v>3850</v>
      </c>
      <c r="CN249" s="46">
        <f>SUMIF(DRE!$A:$A,'Base CF'!$B249,DRE!CM:CM)</f>
        <v>3850</v>
      </c>
      <c r="CO249" s="46">
        <f>SUMIF(DRE!$A:$A,'Base CF'!$B249,DRE!CN:CN)</f>
        <v>3850</v>
      </c>
      <c r="CP249" s="46">
        <f>SUMIF(DRE!$A:$A,'Base CF'!$B249,DRE!CO:CO)</f>
        <v>3850</v>
      </c>
      <c r="CQ249" s="46">
        <f>SUMIF(DRE!$A:$A,'Base CF'!$B249,DRE!CP:CP)</f>
        <v>3850</v>
      </c>
      <c r="CR249" s="46">
        <f>SUMIF(DRE!$A:$A,'Base CF'!$B249,DRE!CQ:CQ)</f>
        <v>3850</v>
      </c>
      <c r="CS249" s="46">
        <f>SUMIF(DRE!$A:$A,'Base CF'!$B249,DRE!CR:CR)</f>
        <v>3850</v>
      </c>
      <c r="CT249" s="46">
        <f>SUMIF(DRE!$A:$A,'Base CF'!$B249,DRE!CS:CS)</f>
        <v>3850</v>
      </c>
      <c r="CU249" s="46">
        <f>SUMIF(DRE!$A:$A,'Base CF'!$B249,DRE!CT:CT)</f>
        <v>3850</v>
      </c>
      <c r="CV249" s="46">
        <f>SUMIF(DRE!$A:$A,'Base CF'!$B249,DRE!CU:CU)</f>
        <v>3850</v>
      </c>
      <c r="CW249" s="46">
        <f>SUMIF(DRE!$A:$A,'Base CF'!$B249,DRE!CV:CV)</f>
        <v>3850</v>
      </c>
      <c r="CX249" s="46">
        <f>SUMIF(DRE!$A:$A,'Base CF'!$B249,DRE!CW:CW)</f>
        <v>3850</v>
      </c>
      <c r="CY249" s="46">
        <f>SUMIF(DRE!$A:$A,'Base CF'!$B249,DRE!CX:CX)</f>
        <v>3850</v>
      </c>
      <c r="CZ249" s="46">
        <f>SUMIF(DRE!$A:$A,'Base CF'!$B249,DRE!CY:CY)</f>
        <v>3850</v>
      </c>
      <c r="DA249" s="46">
        <f>SUMIF(DRE!$A:$A,'Base CF'!$B249,DRE!CZ:CZ)</f>
        <v>3850</v>
      </c>
      <c r="DB249" s="46">
        <f>SUMIF(DRE!$A:$A,'Base CF'!$B249,DRE!DA:DA)</f>
        <v>3850</v>
      </c>
      <c r="DC249" s="46">
        <f>SUMIF(DRE!$A:$A,'Base CF'!$B249,DRE!DB:DB)</f>
        <v>3850</v>
      </c>
      <c r="DD249" s="46">
        <f>SUMIF(DRE!$A:$A,'Base CF'!$B249,DRE!DC:DC)</f>
        <v>3850</v>
      </c>
      <c r="DE249" s="46">
        <f>SUMIF(DRE!$A:$A,'Base CF'!$B249,DRE!DD:DD)</f>
        <v>3850</v>
      </c>
      <c r="DF249" s="46">
        <f>SUMIF(DRE!$A:$A,'Base CF'!$B249,DRE!DE:DE)</f>
        <v>3850</v>
      </c>
    </row>
    <row r="250" spans="2:110" outlineLevel="1">
      <c r="B250" s="37" t="s">
        <v>354</v>
      </c>
      <c r="C250" s="46">
        <f>SUMIF(DRE!$A:$A,'Base CF'!$B250,DRE!B:B)</f>
        <v>0</v>
      </c>
      <c r="D250" s="46">
        <f>SUMIF(DRE!$A:$A,'Base CF'!$B250,DRE!C:C)</f>
        <v>0</v>
      </c>
      <c r="E250" s="46">
        <f>SUMIF(DRE!$A:$A,'Base CF'!$B250,DRE!D:D)</f>
        <v>0</v>
      </c>
      <c r="F250" s="46">
        <f>SUMIF(DRE!$A:$A,'Base CF'!$B250,DRE!E:E)</f>
        <v>0</v>
      </c>
      <c r="G250" s="46">
        <f>SUMIF(DRE!$A:$A,'Base CF'!$B250,DRE!F:F)</f>
        <v>0</v>
      </c>
      <c r="H250" s="46">
        <f>SUMIF(DRE!$A:$A,'Base CF'!$B250,DRE!G:G)</f>
        <v>0</v>
      </c>
      <c r="I250" s="46">
        <f>SUMIF(DRE!$A:$A,'Base CF'!$B250,DRE!H:H)</f>
        <v>0</v>
      </c>
      <c r="J250" s="46">
        <f>SUMIF(DRE!$A:$A,'Base CF'!$B250,DRE!I:I)</f>
        <v>0</v>
      </c>
      <c r="K250" s="46">
        <f>SUMIF(DRE!$A:$A,'Base CF'!$B250,DRE!J:J)</f>
        <v>0</v>
      </c>
      <c r="L250" s="46">
        <f>SUMIF(DRE!$A:$A,'Base CF'!$B250,DRE!K:K)</f>
        <v>0</v>
      </c>
      <c r="M250" s="46">
        <f>SUMIF(DRE!$A:$A,'Base CF'!$B250,DRE!L:L)</f>
        <v>0</v>
      </c>
      <c r="N250" s="46">
        <f>SUMIF(DRE!$A:$A,'Base CF'!$B250,DRE!M:M)</f>
        <v>0</v>
      </c>
      <c r="O250" s="46">
        <f>SUMIF(DRE!$A:$A,'Base CF'!$B250,DRE!N:N)</f>
        <v>0</v>
      </c>
      <c r="P250" s="46">
        <f>SUMIF(DRE!$A:$A,'Base CF'!$B250,DRE!O:O)</f>
        <v>0</v>
      </c>
      <c r="Q250" s="46">
        <f>SUMIF(DRE!$A:$A,'Base CF'!$B250,DRE!P:P)</f>
        <v>0</v>
      </c>
      <c r="R250" s="46">
        <f>SUMIF(DRE!$A:$A,'Base CF'!$B250,DRE!Q:Q)</f>
        <v>0</v>
      </c>
      <c r="S250" s="46">
        <f>SUMIF(DRE!$A:$A,'Base CF'!$B250,DRE!R:R)</f>
        <v>0</v>
      </c>
      <c r="T250" s="46">
        <f>SUMIF(DRE!$A:$A,'Base CF'!$B250,DRE!S:S)</f>
        <v>0</v>
      </c>
      <c r="U250" s="46">
        <f>SUMIF(DRE!$A:$A,'Base CF'!$B250,DRE!T:T)</f>
        <v>0</v>
      </c>
      <c r="V250" s="46">
        <f>SUMIF(DRE!$A:$A,'Base CF'!$B250,DRE!U:U)</f>
        <v>0</v>
      </c>
      <c r="W250" s="46">
        <f>SUMIF(DRE!$A:$A,'Base CF'!$B250,DRE!V:V)</f>
        <v>0</v>
      </c>
      <c r="X250" s="46">
        <f>SUMIF(DRE!$A:$A,'Base CF'!$B250,DRE!W:W)</f>
        <v>0</v>
      </c>
      <c r="Y250" s="46">
        <f>SUMIF(DRE!$A:$A,'Base CF'!$B250,DRE!X:X)</f>
        <v>0</v>
      </c>
      <c r="Z250" s="46">
        <f>SUMIF(DRE!$A:$A,'Base CF'!$B250,DRE!Y:Y)</f>
        <v>0</v>
      </c>
      <c r="AA250" s="46">
        <f>SUMIF(DRE!$A:$A,'Base CF'!$B250,DRE!Z:Z)</f>
        <v>0</v>
      </c>
      <c r="AB250" s="46">
        <f>SUMIF(DRE!$A:$A,'Base CF'!$B250,DRE!AA:AA)</f>
        <v>0</v>
      </c>
      <c r="AC250" s="46">
        <f>SUMIF(DRE!$A:$A,'Base CF'!$B250,DRE!AB:AB)</f>
        <v>0</v>
      </c>
      <c r="AD250" s="46">
        <f>SUMIF(DRE!$A:$A,'Base CF'!$B250,DRE!AC:AC)</f>
        <v>0</v>
      </c>
      <c r="AE250" s="46">
        <f>SUMIF(DRE!$A:$A,'Base CF'!$B250,DRE!AD:AD)</f>
        <v>0</v>
      </c>
      <c r="AF250" s="46">
        <f>SUMIF(DRE!$A:$A,'Base CF'!$B250,DRE!AE:AE)</f>
        <v>0</v>
      </c>
      <c r="AG250" s="46">
        <f>SUMIF(DRE!$A:$A,'Base CF'!$B250,DRE!AF:AF)</f>
        <v>0</v>
      </c>
      <c r="AH250" s="46">
        <f>SUMIF(DRE!$A:$A,'Base CF'!$B250,DRE!AG:AG)</f>
        <v>0</v>
      </c>
      <c r="AI250" s="46">
        <f>SUMIF(DRE!$A:$A,'Base CF'!$B250,DRE!AH:AH)</f>
        <v>0</v>
      </c>
      <c r="AJ250" s="46">
        <f>SUMIF(DRE!$A:$A,'Base CF'!$B250,DRE!AI:AI)</f>
        <v>0</v>
      </c>
      <c r="AK250" s="46">
        <f>SUMIF(DRE!$A:$A,'Base CF'!$B250,DRE!AJ:AJ)</f>
        <v>0</v>
      </c>
      <c r="AL250" s="46">
        <f>SUMIF(DRE!$A:$A,'Base CF'!$B250,DRE!AK:AK)</f>
        <v>0</v>
      </c>
      <c r="AM250" s="46">
        <f>SUMIF(DRE!$A:$A,'Base CF'!$B250,DRE!AL:AL)</f>
        <v>0</v>
      </c>
      <c r="AN250" s="46">
        <f>SUMIF(DRE!$A:$A,'Base CF'!$B250,DRE!AM:AM)</f>
        <v>0</v>
      </c>
      <c r="AO250" s="46">
        <f>SUMIF(DRE!$A:$A,'Base CF'!$B250,DRE!AN:AN)</f>
        <v>0</v>
      </c>
      <c r="AP250" s="46">
        <f>SUMIF(DRE!$A:$A,'Base CF'!$B250,DRE!AO:AO)</f>
        <v>0</v>
      </c>
      <c r="AQ250" s="46">
        <f>SUMIF(DRE!$A:$A,'Base CF'!$B250,DRE!AP:AP)</f>
        <v>0</v>
      </c>
      <c r="AR250" s="46">
        <f>SUMIF(DRE!$A:$A,'Base CF'!$B250,DRE!AQ:AQ)</f>
        <v>0</v>
      </c>
      <c r="AS250" s="46">
        <f>SUMIF(DRE!$A:$A,'Base CF'!$B250,DRE!AR:AR)</f>
        <v>0</v>
      </c>
      <c r="AT250" s="46">
        <f>SUMIF(DRE!$A:$A,'Base CF'!$B250,DRE!AS:AS)</f>
        <v>0</v>
      </c>
      <c r="AU250" s="46">
        <f>SUMIF(DRE!$A:$A,'Base CF'!$B250,DRE!AT:AT)</f>
        <v>0</v>
      </c>
      <c r="AV250" s="46">
        <f>SUMIF(DRE!$A:$A,'Base CF'!$B250,DRE!AU:AU)</f>
        <v>0</v>
      </c>
      <c r="AW250" s="46">
        <f>SUMIF(DRE!$A:$A,'Base CF'!$B250,DRE!AV:AV)</f>
        <v>0</v>
      </c>
      <c r="AX250" s="46">
        <f>SUMIF(DRE!$A:$A,'Base CF'!$B250,DRE!AW:AW)</f>
        <v>0</v>
      </c>
      <c r="AY250" s="46">
        <f>SUMIF(DRE!$A:$A,'Base CF'!$B250,DRE!AX:AX)</f>
        <v>0</v>
      </c>
      <c r="AZ250" s="46">
        <f>SUMIF(DRE!$A:$A,'Base CF'!$B250,DRE!AY:AY)</f>
        <v>0</v>
      </c>
      <c r="BA250" s="46">
        <f>SUMIF(DRE!$A:$A,'Base CF'!$B250,DRE!AZ:AZ)</f>
        <v>0</v>
      </c>
      <c r="BB250" s="46">
        <f>SUMIF(DRE!$A:$A,'Base CF'!$B250,DRE!BA:BA)</f>
        <v>0</v>
      </c>
      <c r="BC250" s="46">
        <f>SUMIF(DRE!$A:$A,'Base CF'!$B250,DRE!BB:BB)</f>
        <v>0</v>
      </c>
      <c r="BD250" s="46">
        <f>SUMIF(DRE!$A:$A,'Base CF'!$B250,DRE!BC:BC)</f>
        <v>0</v>
      </c>
      <c r="BE250" s="46">
        <f>SUMIF(DRE!$A:$A,'Base CF'!$B250,DRE!BD:BD)</f>
        <v>0</v>
      </c>
      <c r="BF250" s="46">
        <f>SUMIF(DRE!$A:$A,'Base CF'!$B250,DRE!BE:BE)</f>
        <v>0</v>
      </c>
      <c r="BG250" s="46">
        <f>SUMIF(DRE!$A:$A,'Base CF'!$B250,DRE!BF:BF)</f>
        <v>0</v>
      </c>
      <c r="BH250" s="46">
        <f>SUMIF(DRE!$A:$A,'Base CF'!$B250,DRE!BG:BG)</f>
        <v>0</v>
      </c>
      <c r="BI250" s="46">
        <f>SUMIF(DRE!$A:$A,'Base CF'!$B250,DRE!BH:BH)</f>
        <v>0</v>
      </c>
      <c r="BJ250" s="46">
        <f>SUMIF(DRE!$A:$A,'Base CF'!$B250,DRE!BI:BI)</f>
        <v>0</v>
      </c>
      <c r="BK250" s="46">
        <f>SUMIF(DRE!$A:$A,'Base CF'!$B250,DRE!BJ:BJ)</f>
        <v>0</v>
      </c>
      <c r="BL250" s="46">
        <f>SUMIF(DRE!$A:$A,'Base CF'!$B250,DRE!BK:BK)</f>
        <v>0</v>
      </c>
      <c r="BM250" s="46">
        <f>SUMIF(DRE!$A:$A,'Base CF'!$B250,DRE!BL:BL)</f>
        <v>0</v>
      </c>
      <c r="BN250" s="46">
        <f>SUMIF(DRE!$A:$A,'Base CF'!$B250,DRE!BM:BM)</f>
        <v>0</v>
      </c>
      <c r="BO250" s="46">
        <f>SUMIF(DRE!$A:$A,'Base CF'!$B250,DRE!BN:BN)</f>
        <v>0</v>
      </c>
      <c r="BP250" s="46">
        <f>SUMIF(DRE!$A:$A,'Base CF'!$B250,DRE!BO:BO)</f>
        <v>0</v>
      </c>
      <c r="BQ250" s="46">
        <f>SUMIF(DRE!$A:$A,'Base CF'!$B250,DRE!BP:BP)</f>
        <v>0</v>
      </c>
      <c r="BR250" s="46">
        <f>SUMIF(DRE!$A:$A,'Base CF'!$B250,DRE!BQ:BQ)</f>
        <v>0</v>
      </c>
      <c r="BS250" s="46">
        <f>SUMIF(DRE!$A:$A,'Base CF'!$B250,DRE!BR:BR)</f>
        <v>0</v>
      </c>
      <c r="BT250" s="46">
        <f>SUMIF(DRE!$A:$A,'Base CF'!$B250,DRE!BS:BS)</f>
        <v>0</v>
      </c>
      <c r="BU250" s="46">
        <f>SUMIF(DRE!$A:$A,'Base CF'!$B250,DRE!BT:BT)</f>
        <v>0</v>
      </c>
      <c r="BV250" s="46">
        <f>SUMIF(DRE!$A:$A,'Base CF'!$B250,DRE!BU:BU)</f>
        <v>0</v>
      </c>
      <c r="BW250" s="46">
        <f>SUMIF(DRE!$A:$A,'Base CF'!$B250,DRE!BV:BV)</f>
        <v>0</v>
      </c>
      <c r="BX250" s="46">
        <f>SUMIF(DRE!$A:$A,'Base CF'!$B250,DRE!BW:BW)</f>
        <v>0</v>
      </c>
      <c r="BY250" s="46">
        <f>SUMIF(DRE!$A:$A,'Base CF'!$B250,DRE!BX:BX)</f>
        <v>0</v>
      </c>
      <c r="BZ250" s="46">
        <f>SUMIF(DRE!$A:$A,'Base CF'!$B250,DRE!BY:BY)</f>
        <v>0</v>
      </c>
      <c r="CA250" s="46">
        <f>SUMIF(DRE!$A:$A,'Base CF'!$B250,DRE!BZ:BZ)</f>
        <v>0</v>
      </c>
      <c r="CB250" s="46">
        <f>SUMIF(DRE!$A:$A,'Base CF'!$B250,DRE!CA:CA)</f>
        <v>0</v>
      </c>
      <c r="CC250" s="46">
        <f>SUMIF(DRE!$A:$A,'Base CF'!$B250,DRE!CB:CB)</f>
        <v>0</v>
      </c>
      <c r="CD250" s="46">
        <f>SUMIF(DRE!$A:$A,'Base CF'!$B250,DRE!CC:CC)</f>
        <v>0</v>
      </c>
      <c r="CE250" s="46">
        <f>SUMIF(DRE!$A:$A,'Base CF'!$B250,DRE!CD:CD)</f>
        <v>0</v>
      </c>
      <c r="CF250" s="46">
        <f>SUMIF(DRE!$A:$A,'Base CF'!$B250,DRE!CE:CE)</f>
        <v>0</v>
      </c>
      <c r="CG250" s="46">
        <f>SUMIF(DRE!$A:$A,'Base CF'!$B250,DRE!CF:CF)</f>
        <v>0</v>
      </c>
      <c r="CH250" s="46">
        <f>SUMIF(DRE!$A:$A,'Base CF'!$B250,DRE!CG:CG)</f>
        <v>0</v>
      </c>
      <c r="CI250" s="46">
        <f>SUMIF(DRE!$A:$A,'Base CF'!$B250,DRE!CH:CH)</f>
        <v>0</v>
      </c>
      <c r="CJ250" s="46">
        <f>SUMIF(DRE!$A:$A,'Base CF'!$B250,DRE!CI:CI)</f>
        <v>0</v>
      </c>
      <c r="CK250" s="46">
        <f>SUMIF(DRE!$A:$A,'Base CF'!$B250,DRE!CJ:CJ)</f>
        <v>0</v>
      </c>
      <c r="CL250" s="46">
        <f>SUMIF(DRE!$A:$A,'Base CF'!$B250,DRE!CK:CK)</f>
        <v>0</v>
      </c>
      <c r="CM250" s="46">
        <f>SUMIF(DRE!$A:$A,'Base CF'!$B250,DRE!CL:CL)</f>
        <v>0</v>
      </c>
      <c r="CN250" s="46">
        <f>SUMIF(DRE!$A:$A,'Base CF'!$B250,DRE!CM:CM)</f>
        <v>0</v>
      </c>
      <c r="CO250" s="46">
        <f>SUMIF(DRE!$A:$A,'Base CF'!$B250,DRE!CN:CN)</f>
        <v>0</v>
      </c>
      <c r="CP250" s="46">
        <f>SUMIF(DRE!$A:$A,'Base CF'!$B250,DRE!CO:CO)</f>
        <v>0</v>
      </c>
      <c r="CQ250" s="46">
        <f>SUMIF(DRE!$A:$A,'Base CF'!$B250,DRE!CP:CP)</f>
        <v>0</v>
      </c>
      <c r="CR250" s="46">
        <f>SUMIF(DRE!$A:$A,'Base CF'!$B250,DRE!CQ:CQ)</f>
        <v>0</v>
      </c>
      <c r="CS250" s="46">
        <f>SUMIF(DRE!$A:$A,'Base CF'!$B250,DRE!CR:CR)</f>
        <v>0</v>
      </c>
      <c r="CT250" s="46">
        <f>SUMIF(DRE!$A:$A,'Base CF'!$B250,DRE!CS:CS)</f>
        <v>0</v>
      </c>
      <c r="CU250" s="46">
        <f>SUMIF(DRE!$A:$A,'Base CF'!$B250,DRE!CT:CT)</f>
        <v>0</v>
      </c>
      <c r="CV250" s="46">
        <f>SUMIF(DRE!$A:$A,'Base CF'!$B250,DRE!CU:CU)</f>
        <v>0</v>
      </c>
      <c r="CW250" s="46">
        <f>SUMIF(DRE!$A:$A,'Base CF'!$B250,DRE!CV:CV)</f>
        <v>0</v>
      </c>
      <c r="CX250" s="46">
        <f>SUMIF(DRE!$A:$A,'Base CF'!$B250,DRE!CW:CW)</f>
        <v>0</v>
      </c>
      <c r="CY250" s="46">
        <f>SUMIF(DRE!$A:$A,'Base CF'!$B250,DRE!CX:CX)</f>
        <v>0</v>
      </c>
      <c r="CZ250" s="46">
        <f>SUMIF(DRE!$A:$A,'Base CF'!$B250,DRE!CY:CY)</f>
        <v>0</v>
      </c>
      <c r="DA250" s="46">
        <f>SUMIF(DRE!$A:$A,'Base CF'!$B250,DRE!CZ:CZ)</f>
        <v>0</v>
      </c>
      <c r="DB250" s="46">
        <f>SUMIF(DRE!$A:$A,'Base CF'!$B250,DRE!DA:DA)</f>
        <v>0</v>
      </c>
      <c r="DC250" s="46">
        <f>SUMIF(DRE!$A:$A,'Base CF'!$B250,DRE!DB:DB)</f>
        <v>0</v>
      </c>
      <c r="DD250" s="46">
        <f>SUMIF(DRE!$A:$A,'Base CF'!$B250,DRE!DC:DC)</f>
        <v>0</v>
      </c>
      <c r="DE250" s="46">
        <f>SUMIF(DRE!$A:$A,'Base CF'!$B250,DRE!DD:DD)</f>
        <v>0</v>
      </c>
      <c r="DF250" s="46">
        <f>SUMIF(DRE!$A:$A,'Base CF'!$B250,DRE!DE:DE)</f>
        <v>0</v>
      </c>
    </row>
    <row r="251" spans="2:110" outlineLevel="1">
      <c r="B251" s="37" t="s">
        <v>291</v>
      </c>
      <c r="C251" s="46">
        <f>SUMIF(DRE!$A:$A,'Base CF'!$B251,DRE!B:B)</f>
        <v>4934.3899999999994</v>
      </c>
      <c r="D251" s="46">
        <f>SUMIF(DRE!$A:$A,'Base CF'!$B251,DRE!C:C)</f>
        <v>4646.18</v>
      </c>
      <c r="E251" s="46">
        <f>SUMIF(DRE!$A:$A,'Base CF'!$B251,DRE!D:D)</f>
        <v>4821.12</v>
      </c>
      <c r="F251" s="46">
        <f>SUMIF(DRE!$A:$A,'Base CF'!$B251,DRE!E:E)</f>
        <v>4886.26</v>
      </c>
      <c r="G251" s="46">
        <f>SUMIF(DRE!$A:$A,'Base CF'!$B251,DRE!F:F)</f>
        <v>6122.0300000000007</v>
      </c>
      <c r="H251" s="46">
        <f>SUMIF(DRE!$A:$A,'Base CF'!$B251,DRE!G:G)</f>
        <v>5750.39</v>
      </c>
      <c r="I251" s="46">
        <f>SUMIF(DRE!$A:$A,'Base CF'!$B251,DRE!H:H)</f>
        <v>6329.81</v>
      </c>
      <c r="J251" s="46">
        <f>SUMIF(DRE!$A:$A,'Base CF'!$B251,DRE!I:I)</f>
        <v>6483.67</v>
      </c>
      <c r="K251" s="46">
        <f>SUMIF(DRE!$A:$A,'Base CF'!$B251,DRE!J:J)</f>
        <v>6791.3400000000011</v>
      </c>
      <c r="L251" s="46">
        <f>SUMIF(DRE!$A:$A,'Base CF'!$B251,DRE!K:K)</f>
        <v>5124.1099999999997</v>
      </c>
      <c r="M251" s="46">
        <f>SUMIF(DRE!$A:$A,'Base CF'!$B251,DRE!L:L)</f>
        <v>0</v>
      </c>
      <c r="N251" s="46">
        <f>SUMIF(DRE!$A:$A,'Base CF'!$B251,DRE!M:M)</f>
        <v>8758.8099999999977</v>
      </c>
      <c r="O251" s="46">
        <f>SUMIF(DRE!$A:$A,'Base CF'!$B251,DRE!N:N)</f>
        <v>4407.6899999999996</v>
      </c>
      <c r="P251" s="46">
        <f>SUMIF(DRE!$A:$A,'Base CF'!$B251,DRE!O:O)</f>
        <v>0</v>
      </c>
      <c r="Q251" s="46">
        <f>SUMIF(DRE!$A:$A,'Base CF'!$B251,DRE!P:P)</f>
        <v>4407.95</v>
      </c>
      <c r="R251" s="46">
        <f>SUMIF(DRE!$A:$A,'Base CF'!$B251,DRE!Q:Q)</f>
        <v>4412.9000000000005</v>
      </c>
      <c r="S251" s="46">
        <f>SUMIF(DRE!$A:$A,'Base CF'!$B251,DRE!R:R)</f>
        <v>4527.01</v>
      </c>
      <c r="T251" s="46">
        <f>SUMIF(DRE!$A:$A,'Base CF'!$B251,DRE!S:S)</f>
        <v>4452.0600000000004</v>
      </c>
      <c r="U251" s="46">
        <f>SUMIF(DRE!$A:$A,'Base CF'!$B251,DRE!T:T)</f>
        <v>8806.5700000000015</v>
      </c>
      <c r="V251" s="46">
        <f>SUMIF(DRE!$A:$A,'Base CF'!$B251,DRE!U:U)</f>
        <v>5247.9400000000005</v>
      </c>
      <c r="W251" s="46">
        <f>SUMIF(DRE!$A:$A,'Base CF'!$B251,DRE!V:V)</f>
        <v>3574.2799999999997</v>
      </c>
      <c r="X251" s="46">
        <f>SUMIF(DRE!$A:$A,'Base CF'!$B251,DRE!W:W)</f>
        <v>3544.95</v>
      </c>
      <c r="Y251" s="46">
        <f>SUMIF(DRE!$A:$A,'Base CF'!$B251,DRE!X:X)</f>
        <v>3788.47</v>
      </c>
      <c r="Z251" s="46">
        <f>SUMIF(DRE!$A:$A,'Base CF'!$B251,DRE!Y:Y)</f>
        <v>9383.5300000000007</v>
      </c>
      <c r="AA251" s="46">
        <f>SUMIF(DRE!$A:$A,'Base CF'!$B251,DRE!Z:Z)</f>
        <v>277.45</v>
      </c>
      <c r="AB251" s="46">
        <f>SUMIF(DRE!$A:$A,'Base CF'!$B251,DRE!AA:AA)</f>
        <v>5549.58</v>
      </c>
      <c r="AC251" s="46">
        <f>SUMIF(DRE!$A:$A,'Base CF'!$B251,DRE!AB:AB)</f>
        <v>6986.74</v>
      </c>
      <c r="AD251" s="46">
        <f>SUMIF(DRE!$A:$A,'Base CF'!$B251,DRE!AC:AC)</f>
        <v>-1839.96</v>
      </c>
      <c r="AE251" s="46">
        <f>SUMIF(DRE!$A:$A,'Base CF'!$B251,DRE!AD:AD)</f>
        <v>-32996.32</v>
      </c>
      <c r="AF251" s="46">
        <f>SUMIF(DRE!$A:$A,'Base CF'!$B251,DRE!AE:AE)</f>
        <v>6414.08</v>
      </c>
      <c r="AG251" s="46">
        <f>SUMIF(DRE!$A:$A,'Base CF'!$B251,DRE!AF:AF)</f>
        <v>-387.72</v>
      </c>
      <c r="AH251" s="46">
        <f>SUMIF(DRE!$A:$A,'Base CF'!$B251,DRE!AG:AG)</f>
        <v>2964.7900000000004</v>
      </c>
      <c r="AI251" s="46">
        <f>SUMIF(DRE!$A:$A,'Base CF'!$B251,DRE!AH:AH)</f>
        <v>2993.47</v>
      </c>
      <c r="AJ251" s="46">
        <f>SUMIF(DRE!$A:$A,'Base CF'!$B251,DRE!AI:AI)</f>
        <v>2993.47</v>
      </c>
      <c r="AK251" s="46">
        <f>SUMIF(DRE!$A:$A,'Base CF'!$B251,DRE!AJ:AJ)</f>
        <v>2993.47</v>
      </c>
      <c r="AL251" s="46">
        <f>SUMIF(DRE!$A:$A,'Base CF'!$B251,DRE!AK:AK)</f>
        <v>704.29000000000008</v>
      </c>
      <c r="AM251" s="46">
        <f>SUMIF(DRE!$A:$A,'Base CF'!$B251,DRE!AL:AL)</f>
        <v>5643.34</v>
      </c>
      <c r="AN251" s="46">
        <f>SUMIF(DRE!$A:$A,'Base CF'!$B251,DRE!AM:AM)</f>
        <v>2961.68</v>
      </c>
      <c r="AO251" s="46">
        <f>SUMIF(DRE!$A:$A,'Base CF'!$B251,DRE!AN:AN)</f>
        <v>5649.83</v>
      </c>
      <c r="AP251" s="46">
        <f>SUMIF(DRE!$A:$A,'Base CF'!$B251,DRE!AO:AO)</f>
        <v>2998.27</v>
      </c>
      <c r="AQ251" s="46">
        <f>SUMIF(DRE!$A:$A,'Base CF'!$B251,DRE!AP:AP)</f>
        <v>2998.29</v>
      </c>
      <c r="AR251" s="46">
        <f>SUMIF(DRE!$A:$A,'Base CF'!$B251,DRE!AQ:AQ)</f>
        <v>2998.29</v>
      </c>
      <c r="AS251" s="46">
        <f>SUMIF(DRE!$A:$A,'Base CF'!$B251,DRE!AR:AR)</f>
        <v>3615.87</v>
      </c>
      <c r="AT251" s="46">
        <f>SUMIF(DRE!$A:$A,'Base CF'!$B251,DRE!AS:AS)</f>
        <v>3638.42</v>
      </c>
      <c r="AU251" s="46">
        <f>SUMIF(DRE!$A:$A,'Base CF'!$B251,DRE!AT:AT)</f>
        <v>3638.44</v>
      </c>
      <c r="AV251" s="46">
        <f>SUMIF(DRE!$A:$A,'Base CF'!$B251,DRE!AU:AU)</f>
        <v>3786.92</v>
      </c>
      <c r="AW251" s="46">
        <f>SUMIF(DRE!$A:$A,'Base CF'!$B251,DRE!AV:AV)</f>
        <v>3570.85</v>
      </c>
      <c r="AX251" s="46">
        <f>SUMIF(DRE!$A:$A,'Base CF'!$B251,DRE!AW:AW)</f>
        <v>3795.51</v>
      </c>
      <c r="AY251" s="46">
        <f>SUMIF(DRE!$A:$A,'Base CF'!$B251,DRE!AX:AX)</f>
        <v>3733.96</v>
      </c>
      <c r="AZ251" s="46">
        <f>SUMIF(DRE!$A:$A,'Base CF'!$B251,DRE!AY:AY)</f>
        <v>3848.43</v>
      </c>
      <c r="BA251" s="46">
        <f>SUMIF(DRE!$A:$A,'Base CF'!$B251,DRE!AZ:AZ)</f>
        <v>3767.02</v>
      </c>
      <c r="BB251" s="46">
        <f>SUMIF(DRE!$A:$A,'Base CF'!$B251,DRE!BA:BA)</f>
        <v>3696.81</v>
      </c>
      <c r="BC251" s="46">
        <f>SUMIF(DRE!$A:$A,'Base CF'!$B251,DRE!BB:BB)</f>
        <v>3676.87</v>
      </c>
      <c r="BD251" s="46">
        <f>SUMIF(DRE!$A:$A,'Base CF'!$B251,DRE!BC:BC)</f>
        <v>3547.18</v>
      </c>
      <c r="BE251" s="46">
        <f>SUMIF(DRE!$A:$A,'Base CF'!$B251,DRE!BD:BD)</f>
        <v>3033.55</v>
      </c>
      <c r="BF251" s="46">
        <f>SUMIF(DRE!$A:$A,'Base CF'!$B251,DRE!BE:BE)</f>
        <v>2598.5100000000002</v>
      </c>
      <c r="BG251" s="46">
        <f>SUMIF(DRE!$A:$A,'Base CF'!$B251,DRE!BF:BF)</f>
        <v>3154.6307433000002</v>
      </c>
      <c r="BH251" s="46">
        <f>SUMIF(DRE!$A:$A,'Base CF'!$B251,DRE!BG:BG)</f>
        <v>3154.6307433000002</v>
      </c>
      <c r="BI251" s="46">
        <f>SUMIF(DRE!$A:$A,'Base CF'!$B251,DRE!BH:BH)</f>
        <v>3154.6307433000002</v>
      </c>
      <c r="BJ251" s="46">
        <f>SUMIF(DRE!$A:$A,'Base CF'!$B251,DRE!BI:BI)</f>
        <v>3154.6307433000002</v>
      </c>
      <c r="BK251" s="46">
        <f>SUMIF(DRE!$A:$A,'Base CF'!$B251,DRE!BJ:BJ)</f>
        <v>3154.6307433000002</v>
      </c>
      <c r="BL251" s="46">
        <f>SUMIF(DRE!$A:$A,'Base CF'!$B251,DRE!BK:BK)</f>
        <v>3154.6307433000002</v>
      </c>
      <c r="BM251" s="46">
        <f>SUMIF(DRE!$A:$A,'Base CF'!$B251,DRE!BL:BL)</f>
        <v>3201.9683046</v>
      </c>
      <c r="BN251" s="46">
        <f>SUMIF(DRE!$A:$A,'Base CF'!$B251,DRE!BM:BM)</f>
        <v>3201.9683046</v>
      </c>
      <c r="BO251" s="46">
        <f>SUMIF(DRE!$A:$A,'Base CF'!$B251,DRE!BN:BN)</f>
        <v>3201.9683046</v>
      </c>
      <c r="BP251" s="46">
        <f>SUMIF(DRE!$A:$A,'Base CF'!$B251,DRE!BO:BO)</f>
        <v>3201.9683046</v>
      </c>
      <c r="BQ251" s="46">
        <f>SUMIF(DRE!$A:$A,'Base CF'!$B251,DRE!BP:BP)</f>
        <v>3201.9683046</v>
      </c>
      <c r="BR251" s="46">
        <f>SUMIF(DRE!$A:$A,'Base CF'!$B251,DRE!BQ:BQ)</f>
        <v>3463.5788123000002</v>
      </c>
      <c r="BS251" s="46">
        <f>SUMIF(DRE!$A:$A,'Base CF'!$B251,DRE!BR:BR)</f>
        <v>3463.5788123000002</v>
      </c>
      <c r="BT251" s="46">
        <f>SUMIF(DRE!$A:$A,'Base CF'!$B251,DRE!BS:BS)</f>
        <v>3463.5788123000002</v>
      </c>
      <c r="BU251" s="46">
        <f>SUMIF(DRE!$A:$A,'Base CF'!$B251,DRE!BT:BT)</f>
        <v>3463.5788123000002</v>
      </c>
      <c r="BV251" s="46">
        <f>SUMIF(DRE!$A:$A,'Base CF'!$B251,DRE!BU:BU)</f>
        <v>3463.5788123000002</v>
      </c>
      <c r="BW251" s="46">
        <f>SUMIF(DRE!$A:$A,'Base CF'!$B251,DRE!BV:BV)</f>
        <v>3463.5788123000002</v>
      </c>
      <c r="BX251" s="46">
        <f>SUMIF(DRE!$A:$A,'Base CF'!$B251,DRE!BW:BW)</f>
        <v>3463.5788123000002</v>
      </c>
      <c r="BY251" s="46">
        <f>SUMIF(DRE!$A:$A,'Base CF'!$B251,DRE!BX:BX)</f>
        <v>3463.5788123000002</v>
      </c>
      <c r="BZ251" s="46">
        <f>SUMIF(DRE!$A:$A,'Base CF'!$B251,DRE!BY:BY)</f>
        <v>3463.5788123000002</v>
      </c>
      <c r="CA251" s="46">
        <f>SUMIF(DRE!$A:$A,'Base CF'!$B251,DRE!BZ:BZ)</f>
        <v>3463.5788123000002</v>
      </c>
      <c r="CB251" s="46">
        <f>SUMIF(DRE!$A:$A,'Base CF'!$B251,DRE!CA:CA)</f>
        <v>3463.5788123000002</v>
      </c>
      <c r="CC251" s="46">
        <f>SUMIF(DRE!$A:$A,'Base CF'!$B251,DRE!CB:CB)</f>
        <v>3463.5788123000002</v>
      </c>
      <c r="CD251" s="46">
        <f>SUMIF(DRE!$A:$A,'Base CF'!$B251,DRE!CC:CC)</f>
        <v>3601.0515077999999</v>
      </c>
      <c r="CE251" s="46">
        <f>SUMIF(DRE!$A:$A,'Base CF'!$B251,DRE!CD:CD)</f>
        <v>3601.0515077999999</v>
      </c>
      <c r="CF251" s="46">
        <f>SUMIF(DRE!$A:$A,'Base CF'!$B251,DRE!CE:CE)</f>
        <v>3601.0515077999999</v>
      </c>
      <c r="CG251" s="46">
        <f>SUMIF(DRE!$A:$A,'Base CF'!$B251,DRE!CF:CF)</f>
        <v>3601.0515077999999</v>
      </c>
      <c r="CH251" s="46">
        <f>SUMIF(DRE!$A:$A,'Base CF'!$B251,DRE!CG:CG)</f>
        <v>3601.0515077999999</v>
      </c>
      <c r="CI251" s="46">
        <f>SUMIF(DRE!$A:$A,'Base CF'!$B251,DRE!CH:CH)</f>
        <v>3601.0515077999999</v>
      </c>
      <c r="CJ251" s="46">
        <f>SUMIF(DRE!$A:$A,'Base CF'!$B251,DRE!CI:CI)</f>
        <v>3601.0515077999999</v>
      </c>
      <c r="CK251" s="46">
        <f>SUMIF(DRE!$A:$A,'Base CF'!$B251,DRE!CJ:CJ)</f>
        <v>3601.0515077999999</v>
      </c>
      <c r="CL251" s="46">
        <f>SUMIF(DRE!$A:$A,'Base CF'!$B251,DRE!CK:CK)</f>
        <v>3601.0515077999999</v>
      </c>
      <c r="CM251" s="46">
        <f>SUMIF(DRE!$A:$A,'Base CF'!$B251,DRE!CL:CL)</f>
        <v>3601.0515077999999</v>
      </c>
      <c r="CN251" s="46">
        <f>SUMIF(DRE!$A:$A,'Base CF'!$B251,DRE!CM:CM)</f>
        <v>3601.0515077999999</v>
      </c>
      <c r="CO251" s="46">
        <f>SUMIF(DRE!$A:$A,'Base CF'!$B251,DRE!CN:CN)</f>
        <v>3601.0515077999999</v>
      </c>
      <c r="CP251" s="46">
        <f>SUMIF(DRE!$A:$A,'Base CF'!$B251,DRE!CO:CO)</f>
        <v>3733.9373808</v>
      </c>
      <c r="CQ251" s="46">
        <f>SUMIF(DRE!$A:$A,'Base CF'!$B251,DRE!CP:CP)</f>
        <v>3733.9373808</v>
      </c>
      <c r="CR251" s="46">
        <f>SUMIF(DRE!$A:$A,'Base CF'!$B251,DRE!CQ:CQ)</f>
        <v>3733.9373808</v>
      </c>
      <c r="CS251" s="46">
        <f>SUMIF(DRE!$A:$A,'Base CF'!$B251,DRE!CR:CR)</f>
        <v>3733.9373808</v>
      </c>
      <c r="CT251" s="46">
        <f>SUMIF(DRE!$A:$A,'Base CF'!$B251,DRE!CS:CS)</f>
        <v>3733.9373808</v>
      </c>
      <c r="CU251" s="46">
        <f>SUMIF(DRE!$A:$A,'Base CF'!$B251,DRE!CT:CT)</f>
        <v>3733.9373808</v>
      </c>
      <c r="CV251" s="46">
        <f>SUMIF(DRE!$A:$A,'Base CF'!$B251,DRE!CU:CU)</f>
        <v>3733.9373808</v>
      </c>
      <c r="CW251" s="46">
        <f>SUMIF(DRE!$A:$A,'Base CF'!$B251,DRE!CV:CV)</f>
        <v>3733.9373808</v>
      </c>
      <c r="CX251" s="46">
        <f>SUMIF(DRE!$A:$A,'Base CF'!$B251,DRE!CW:CW)</f>
        <v>3733.9373808</v>
      </c>
      <c r="CY251" s="46">
        <f>SUMIF(DRE!$A:$A,'Base CF'!$B251,DRE!CX:CX)</f>
        <v>3733.9373808</v>
      </c>
      <c r="CZ251" s="46">
        <f>SUMIF(DRE!$A:$A,'Base CF'!$B251,DRE!CY:CY)</f>
        <v>3733.9373808</v>
      </c>
      <c r="DA251" s="46">
        <f>SUMIF(DRE!$A:$A,'Base CF'!$B251,DRE!CZ:CZ)</f>
        <v>3733.9373808</v>
      </c>
      <c r="DB251" s="46">
        <f>SUMIF(DRE!$A:$A,'Base CF'!$B251,DRE!DA:DA)</f>
        <v>3865.0002039000001</v>
      </c>
      <c r="DC251" s="46">
        <f>SUMIF(DRE!$A:$A,'Base CF'!$B251,DRE!DB:DB)</f>
        <v>3865.0002039000001</v>
      </c>
      <c r="DD251" s="46">
        <f>SUMIF(DRE!$A:$A,'Base CF'!$B251,DRE!DC:DC)</f>
        <v>3865.0002039000001</v>
      </c>
      <c r="DE251" s="46">
        <f>SUMIF(DRE!$A:$A,'Base CF'!$B251,DRE!DD:DD)</f>
        <v>3865.0002039000001</v>
      </c>
      <c r="DF251" s="46">
        <f>SUMIF(DRE!$A:$A,'Base CF'!$B251,DRE!DE:DE)</f>
        <v>3865.0002039000001</v>
      </c>
    </row>
    <row r="252" spans="2:110" outlineLevel="1">
      <c r="B252" s="37" t="s">
        <v>355</v>
      </c>
      <c r="C252" s="46">
        <f>SUMIF(DRE!$A:$A,'Base CF'!$B252,DRE!B:B)</f>
        <v>0</v>
      </c>
      <c r="D252" s="46">
        <f>SUMIF(DRE!$A:$A,'Base CF'!$B252,DRE!C:C)</f>
        <v>0</v>
      </c>
      <c r="E252" s="46">
        <f>SUMIF(DRE!$A:$A,'Base CF'!$B252,DRE!D:D)</f>
        <v>0</v>
      </c>
      <c r="F252" s="46">
        <f>SUMIF(DRE!$A:$A,'Base CF'!$B252,DRE!E:E)</f>
        <v>0</v>
      </c>
      <c r="G252" s="46">
        <f>SUMIF(DRE!$A:$A,'Base CF'!$B252,DRE!F:F)</f>
        <v>0</v>
      </c>
      <c r="H252" s="46">
        <f>SUMIF(DRE!$A:$A,'Base CF'!$B252,DRE!G:G)</f>
        <v>0</v>
      </c>
      <c r="I252" s="46">
        <f>SUMIF(DRE!$A:$A,'Base CF'!$B252,DRE!H:H)</f>
        <v>0</v>
      </c>
      <c r="J252" s="46">
        <f>SUMIF(DRE!$A:$A,'Base CF'!$B252,DRE!I:I)</f>
        <v>0</v>
      </c>
      <c r="K252" s="46">
        <f>SUMIF(DRE!$A:$A,'Base CF'!$B252,DRE!J:J)</f>
        <v>0</v>
      </c>
      <c r="L252" s="46">
        <f>SUMIF(DRE!$A:$A,'Base CF'!$B252,DRE!K:K)</f>
        <v>0</v>
      </c>
      <c r="M252" s="46">
        <f>SUMIF(DRE!$A:$A,'Base CF'!$B252,DRE!L:L)</f>
        <v>0</v>
      </c>
      <c r="N252" s="46">
        <f>SUMIF(DRE!$A:$A,'Base CF'!$B252,DRE!M:M)</f>
        <v>0</v>
      </c>
      <c r="O252" s="46">
        <f>SUMIF(DRE!$A:$A,'Base CF'!$B252,DRE!N:N)</f>
        <v>0</v>
      </c>
      <c r="P252" s="46">
        <f>SUMIF(DRE!$A:$A,'Base CF'!$B252,DRE!O:O)</f>
        <v>0</v>
      </c>
      <c r="Q252" s="46">
        <f>SUMIF(DRE!$A:$A,'Base CF'!$B252,DRE!P:P)</f>
        <v>0</v>
      </c>
      <c r="R252" s="46">
        <f>SUMIF(DRE!$A:$A,'Base CF'!$B252,DRE!Q:Q)</f>
        <v>0</v>
      </c>
      <c r="S252" s="46">
        <f>SUMIF(DRE!$A:$A,'Base CF'!$B252,DRE!R:R)</f>
        <v>0</v>
      </c>
      <c r="T252" s="46">
        <f>SUMIF(DRE!$A:$A,'Base CF'!$B252,DRE!S:S)</f>
        <v>0</v>
      </c>
      <c r="U252" s="46">
        <f>SUMIF(DRE!$A:$A,'Base CF'!$B252,DRE!T:T)</f>
        <v>0</v>
      </c>
      <c r="V252" s="46">
        <f>SUMIF(DRE!$A:$A,'Base CF'!$B252,DRE!U:U)</f>
        <v>0</v>
      </c>
      <c r="W252" s="46">
        <f>SUMIF(DRE!$A:$A,'Base CF'!$B252,DRE!V:V)</f>
        <v>0</v>
      </c>
      <c r="X252" s="46">
        <f>SUMIF(DRE!$A:$A,'Base CF'!$B252,DRE!W:W)</f>
        <v>0</v>
      </c>
      <c r="Y252" s="46">
        <f>SUMIF(DRE!$A:$A,'Base CF'!$B252,DRE!X:X)</f>
        <v>0</v>
      </c>
      <c r="Z252" s="46">
        <f>SUMIF(DRE!$A:$A,'Base CF'!$B252,DRE!Y:Y)</f>
        <v>0</v>
      </c>
      <c r="AA252" s="46">
        <f>SUMIF(DRE!$A:$A,'Base CF'!$B252,DRE!Z:Z)</f>
        <v>0</v>
      </c>
      <c r="AB252" s="46">
        <f>SUMIF(DRE!$A:$A,'Base CF'!$B252,DRE!AA:AA)</f>
        <v>0</v>
      </c>
      <c r="AC252" s="46">
        <f>SUMIF(DRE!$A:$A,'Base CF'!$B252,DRE!AB:AB)</f>
        <v>0</v>
      </c>
      <c r="AD252" s="46">
        <f>SUMIF(DRE!$A:$A,'Base CF'!$B252,DRE!AC:AC)</f>
        <v>0</v>
      </c>
      <c r="AE252" s="46">
        <f>SUMIF(DRE!$A:$A,'Base CF'!$B252,DRE!AD:AD)</f>
        <v>0</v>
      </c>
      <c r="AF252" s="46">
        <f>SUMIF(DRE!$A:$A,'Base CF'!$B252,DRE!AE:AE)</f>
        <v>0</v>
      </c>
      <c r="AG252" s="46">
        <f>SUMIF(DRE!$A:$A,'Base CF'!$B252,DRE!AF:AF)</f>
        <v>0</v>
      </c>
      <c r="AH252" s="46">
        <f>SUMIF(DRE!$A:$A,'Base CF'!$B252,DRE!AG:AG)</f>
        <v>0</v>
      </c>
      <c r="AI252" s="46">
        <f>SUMIF(DRE!$A:$A,'Base CF'!$B252,DRE!AH:AH)</f>
        <v>0</v>
      </c>
      <c r="AJ252" s="46">
        <f>SUMIF(DRE!$A:$A,'Base CF'!$B252,DRE!AI:AI)</f>
        <v>0</v>
      </c>
      <c r="AK252" s="46">
        <f>SUMIF(DRE!$A:$A,'Base CF'!$B252,DRE!AJ:AJ)</f>
        <v>0</v>
      </c>
      <c r="AL252" s="46">
        <f>SUMIF(DRE!$A:$A,'Base CF'!$B252,DRE!AK:AK)</f>
        <v>0</v>
      </c>
      <c r="AM252" s="46">
        <f>SUMIF(DRE!$A:$A,'Base CF'!$B252,DRE!AL:AL)</f>
        <v>0</v>
      </c>
      <c r="AN252" s="46">
        <f>SUMIF(DRE!$A:$A,'Base CF'!$B252,DRE!AM:AM)</f>
        <v>0</v>
      </c>
      <c r="AO252" s="46">
        <f>SUMIF(DRE!$A:$A,'Base CF'!$B252,DRE!AN:AN)</f>
        <v>0</v>
      </c>
      <c r="AP252" s="46">
        <f>SUMIF(DRE!$A:$A,'Base CF'!$B252,DRE!AO:AO)</f>
        <v>0</v>
      </c>
      <c r="AQ252" s="46">
        <f>SUMIF(DRE!$A:$A,'Base CF'!$B252,DRE!AP:AP)</f>
        <v>0</v>
      </c>
      <c r="AR252" s="46">
        <f>SUMIF(DRE!$A:$A,'Base CF'!$B252,DRE!AQ:AQ)</f>
        <v>0</v>
      </c>
      <c r="AS252" s="46">
        <f>SUMIF(DRE!$A:$A,'Base CF'!$B252,DRE!AR:AR)</f>
        <v>0</v>
      </c>
      <c r="AT252" s="46">
        <f>SUMIF(DRE!$A:$A,'Base CF'!$B252,DRE!AS:AS)</f>
        <v>0</v>
      </c>
      <c r="AU252" s="46">
        <f>SUMIF(DRE!$A:$A,'Base CF'!$B252,DRE!AT:AT)</f>
        <v>0</v>
      </c>
      <c r="AV252" s="46">
        <f>SUMIF(DRE!$A:$A,'Base CF'!$B252,DRE!AU:AU)</f>
        <v>0</v>
      </c>
      <c r="AW252" s="46">
        <f>SUMIF(DRE!$A:$A,'Base CF'!$B252,DRE!AV:AV)</f>
        <v>0</v>
      </c>
      <c r="AX252" s="46">
        <f>SUMIF(DRE!$A:$A,'Base CF'!$B252,DRE!AW:AW)</f>
        <v>0</v>
      </c>
      <c r="AY252" s="46">
        <f>SUMIF(DRE!$A:$A,'Base CF'!$B252,DRE!AX:AX)</f>
        <v>0</v>
      </c>
      <c r="AZ252" s="46">
        <f>SUMIF(DRE!$A:$A,'Base CF'!$B252,DRE!AY:AY)</f>
        <v>0</v>
      </c>
      <c r="BA252" s="46">
        <f>SUMIF(DRE!$A:$A,'Base CF'!$B252,DRE!AZ:AZ)</f>
        <v>0</v>
      </c>
      <c r="BB252" s="46">
        <f>SUMIF(DRE!$A:$A,'Base CF'!$B252,DRE!BA:BA)</f>
        <v>0</v>
      </c>
      <c r="BC252" s="46">
        <f>SUMIF(DRE!$A:$A,'Base CF'!$B252,DRE!BB:BB)</f>
        <v>0</v>
      </c>
      <c r="BD252" s="46">
        <f>SUMIF(DRE!$A:$A,'Base CF'!$B252,DRE!BC:BC)</f>
        <v>0</v>
      </c>
      <c r="BE252" s="46">
        <f>SUMIF(DRE!$A:$A,'Base CF'!$B252,DRE!BD:BD)</f>
        <v>0</v>
      </c>
      <c r="BF252" s="46">
        <f>SUMIF(DRE!$A:$A,'Base CF'!$B252,DRE!BE:BE)</f>
        <v>0</v>
      </c>
      <c r="BG252" s="46">
        <f>SUMIF(DRE!$A:$A,'Base CF'!$B252,DRE!BF:BF)</f>
        <v>0</v>
      </c>
      <c r="BH252" s="46">
        <f>SUMIF(DRE!$A:$A,'Base CF'!$B252,DRE!BG:BG)</f>
        <v>0</v>
      </c>
      <c r="BI252" s="46">
        <f>SUMIF(DRE!$A:$A,'Base CF'!$B252,DRE!BH:BH)</f>
        <v>0</v>
      </c>
      <c r="BJ252" s="46">
        <f>SUMIF(DRE!$A:$A,'Base CF'!$B252,DRE!BI:BI)</f>
        <v>0</v>
      </c>
      <c r="BK252" s="46">
        <f>SUMIF(DRE!$A:$A,'Base CF'!$B252,DRE!BJ:BJ)</f>
        <v>0</v>
      </c>
      <c r="BL252" s="46">
        <f>SUMIF(DRE!$A:$A,'Base CF'!$B252,DRE!BK:BK)</f>
        <v>0</v>
      </c>
      <c r="BM252" s="46">
        <f>SUMIF(DRE!$A:$A,'Base CF'!$B252,DRE!BL:BL)</f>
        <v>0</v>
      </c>
      <c r="BN252" s="46">
        <f>SUMIF(DRE!$A:$A,'Base CF'!$B252,DRE!BM:BM)</f>
        <v>0</v>
      </c>
      <c r="BO252" s="46">
        <f>SUMIF(DRE!$A:$A,'Base CF'!$B252,DRE!BN:BN)</f>
        <v>0</v>
      </c>
      <c r="BP252" s="46">
        <f>SUMIF(DRE!$A:$A,'Base CF'!$B252,DRE!BO:BO)</f>
        <v>0</v>
      </c>
      <c r="BQ252" s="46">
        <f>SUMIF(DRE!$A:$A,'Base CF'!$B252,DRE!BP:BP)</f>
        <v>0</v>
      </c>
      <c r="BR252" s="46">
        <f>SUMIF(DRE!$A:$A,'Base CF'!$B252,DRE!BQ:BQ)</f>
        <v>0</v>
      </c>
      <c r="BS252" s="46">
        <f>SUMIF(DRE!$A:$A,'Base CF'!$B252,DRE!BR:BR)</f>
        <v>0</v>
      </c>
      <c r="BT252" s="46">
        <f>SUMIF(DRE!$A:$A,'Base CF'!$B252,DRE!BS:BS)</f>
        <v>0</v>
      </c>
      <c r="BU252" s="46">
        <f>SUMIF(DRE!$A:$A,'Base CF'!$B252,DRE!BT:BT)</f>
        <v>0</v>
      </c>
      <c r="BV252" s="46">
        <f>SUMIF(DRE!$A:$A,'Base CF'!$B252,DRE!BU:BU)</f>
        <v>0</v>
      </c>
      <c r="BW252" s="46">
        <f>SUMIF(DRE!$A:$A,'Base CF'!$B252,DRE!BV:BV)</f>
        <v>0</v>
      </c>
      <c r="BX252" s="46">
        <f>SUMIF(DRE!$A:$A,'Base CF'!$B252,DRE!BW:BW)</f>
        <v>0</v>
      </c>
      <c r="BY252" s="46">
        <f>SUMIF(DRE!$A:$A,'Base CF'!$B252,DRE!BX:BX)</f>
        <v>0</v>
      </c>
      <c r="BZ252" s="46">
        <f>SUMIF(DRE!$A:$A,'Base CF'!$B252,DRE!BY:BY)</f>
        <v>0</v>
      </c>
      <c r="CA252" s="46">
        <f>SUMIF(DRE!$A:$A,'Base CF'!$B252,DRE!BZ:BZ)</f>
        <v>0</v>
      </c>
      <c r="CB252" s="46">
        <f>SUMIF(DRE!$A:$A,'Base CF'!$B252,DRE!CA:CA)</f>
        <v>0</v>
      </c>
      <c r="CC252" s="46">
        <f>SUMIF(DRE!$A:$A,'Base CF'!$B252,DRE!CB:CB)</f>
        <v>0</v>
      </c>
      <c r="CD252" s="46">
        <f>SUMIF(DRE!$A:$A,'Base CF'!$B252,DRE!CC:CC)</f>
        <v>0</v>
      </c>
      <c r="CE252" s="46">
        <f>SUMIF(DRE!$A:$A,'Base CF'!$B252,DRE!CD:CD)</f>
        <v>0</v>
      </c>
      <c r="CF252" s="46">
        <f>SUMIF(DRE!$A:$A,'Base CF'!$B252,DRE!CE:CE)</f>
        <v>0</v>
      </c>
      <c r="CG252" s="46">
        <f>SUMIF(DRE!$A:$A,'Base CF'!$B252,DRE!CF:CF)</f>
        <v>0</v>
      </c>
      <c r="CH252" s="46">
        <f>SUMIF(DRE!$A:$A,'Base CF'!$B252,DRE!CG:CG)</f>
        <v>0</v>
      </c>
      <c r="CI252" s="46">
        <f>SUMIF(DRE!$A:$A,'Base CF'!$B252,DRE!CH:CH)</f>
        <v>0</v>
      </c>
      <c r="CJ252" s="46">
        <f>SUMIF(DRE!$A:$A,'Base CF'!$B252,DRE!CI:CI)</f>
        <v>0</v>
      </c>
      <c r="CK252" s="46">
        <f>SUMIF(DRE!$A:$A,'Base CF'!$B252,DRE!CJ:CJ)</f>
        <v>0</v>
      </c>
      <c r="CL252" s="46">
        <f>SUMIF(DRE!$A:$A,'Base CF'!$B252,DRE!CK:CK)</f>
        <v>0</v>
      </c>
      <c r="CM252" s="46">
        <f>SUMIF(DRE!$A:$A,'Base CF'!$B252,DRE!CL:CL)</f>
        <v>0</v>
      </c>
      <c r="CN252" s="46">
        <f>SUMIF(DRE!$A:$A,'Base CF'!$B252,DRE!CM:CM)</f>
        <v>0</v>
      </c>
      <c r="CO252" s="46">
        <f>SUMIF(DRE!$A:$A,'Base CF'!$B252,DRE!CN:CN)</f>
        <v>0</v>
      </c>
      <c r="CP252" s="46">
        <f>SUMIF(DRE!$A:$A,'Base CF'!$B252,DRE!CO:CO)</f>
        <v>0</v>
      </c>
      <c r="CQ252" s="46">
        <f>SUMIF(DRE!$A:$A,'Base CF'!$B252,DRE!CP:CP)</f>
        <v>0</v>
      </c>
      <c r="CR252" s="46">
        <f>SUMIF(DRE!$A:$A,'Base CF'!$B252,DRE!CQ:CQ)</f>
        <v>0</v>
      </c>
      <c r="CS252" s="46">
        <f>SUMIF(DRE!$A:$A,'Base CF'!$B252,DRE!CR:CR)</f>
        <v>0</v>
      </c>
      <c r="CT252" s="46">
        <f>SUMIF(DRE!$A:$A,'Base CF'!$B252,DRE!CS:CS)</f>
        <v>0</v>
      </c>
      <c r="CU252" s="46">
        <f>SUMIF(DRE!$A:$A,'Base CF'!$B252,DRE!CT:CT)</f>
        <v>0</v>
      </c>
      <c r="CV252" s="46">
        <f>SUMIF(DRE!$A:$A,'Base CF'!$B252,DRE!CU:CU)</f>
        <v>0</v>
      </c>
      <c r="CW252" s="46">
        <f>SUMIF(DRE!$A:$A,'Base CF'!$B252,DRE!CV:CV)</f>
        <v>0</v>
      </c>
      <c r="CX252" s="46">
        <f>SUMIF(DRE!$A:$A,'Base CF'!$B252,DRE!CW:CW)</f>
        <v>0</v>
      </c>
      <c r="CY252" s="46">
        <f>SUMIF(DRE!$A:$A,'Base CF'!$B252,DRE!CX:CX)</f>
        <v>0</v>
      </c>
      <c r="CZ252" s="46">
        <f>SUMIF(DRE!$A:$A,'Base CF'!$B252,DRE!CY:CY)</f>
        <v>0</v>
      </c>
      <c r="DA252" s="46">
        <f>SUMIF(DRE!$A:$A,'Base CF'!$B252,DRE!CZ:CZ)</f>
        <v>0</v>
      </c>
      <c r="DB252" s="46">
        <f>SUMIF(DRE!$A:$A,'Base CF'!$B252,DRE!DA:DA)</f>
        <v>0</v>
      </c>
      <c r="DC252" s="46">
        <f>SUMIF(DRE!$A:$A,'Base CF'!$B252,DRE!DB:DB)</f>
        <v>0</v>
      </c>
      <c r="DD252" s="46">
        <f>SUMIF(DRE!$A:$A,'Base CF'!$B252,DRE!DC:DC)</f>
        <v>0</v>
      </c>
      <c r="DE252" s="46">
        <f>SUMIF(DRE!$A:$A,'Base CF'!$B252,DRE!DD:DD)</f>
        <v>0</v>
      </c>
      <c r="DF252" s="46">
        <f>SUMIF(DRE!$A:$A,'Base CF'!$B252,DRE!DE:DE)</f>
        <v>0</v>
      </c>
    </row>
    <row r="253" spans="2:110" outlineLevel="1">
      <c r="B253" s="37" t="s">
        <v>295</v>
      </c>
      <c r="C253" s="46">
        <f>SUMIF(DRE!$A:$A,'Base CF'!$B253,DRE!B:B)</f>
        <v>21037</v>
      </c>
      <c r="D253" s="46">
        <f>SUMIF(DRE!$A:$A,'Base CF'!$B253,DRE!C:C)</f>
        <v>45718.77</v>
      </c>
      <c r="E253" s="46">
        <f>SUMIF(DRE!$A:$A,'Base CF'!$B253,DRE!D:D)</f>
        <v>24244.799999999999</v>
      </c>
      <c r="F253" s="46">
        <f>SUMIF(DRE!$A:$A,'Base CF'!$B253,DRE!E:E)</f>
        <v>24242.799999999999</v>
      </c>
      <c r="G253" s="46">
        <f>SUMIF(DRE!$A:$A,'Base CF'!$B253,DRE!F:F)</f>
        <v>1521.35</v>
      </c>
      <c r="H253" s="46">
        <f>SUMIF(DRE!$A:$A,'Base CF'!$B253,DRE!G:G)</f>
        <v>25798.15</v>
      </c>
      <c r="I253" s="46">
        <f>SUMIF(DRE!$A:$A,'Base CF'!$B253,DRE!H:H)</f>
        <v>25091.65</v>
      </c>
      <c r="J253" s="46">
        <f>SUMIF(DRE!$A:$A,'Base CF'!$B253,DRE!I:I)</f>
        <v>30020.15</v>
      </c>
      <c r="K253" s="46">
        <f>SUMIF(DRE!$A:$A,'Base CF'!$B253,DRE!J:J)</f>
        <v>30020.15</v>
      </c>
      <c r="L253" s="46">
        <f>SUMIF(DRE!$A:$A,'Base CF'!$B253,DRE!K:K)</f>
        <v>30018.15</v>
      </c>
      <c r="M253" s="46">
        <f>SUMIF(DRE!$A:$A,'Base CF'!$B253,DRE!L:L)</f>
        <v>36257.85</v>
      </c>
      <c r="N253" s="46">
        <f>SUMIF(DRE!$A:$A,'Base CF'!$B253,DRE!M:M)</f>
        <v>67327.5</v>
      </c>
      <c r="O253" s="46">
        <f>SUMIF(DRE!$A:$A,'Base CF'!$B253,DRE!N:N)</f>
        <v>-43</v>
      </c>
      <c r="P253" s="46">
        <f>SUMIF(DRE!$A:$A,'Base CF'!$B253,DRE!O:O)</f>
        <v>34230.199999999997</v>
      </c>
      <c r="Q253" s="46">
        <f>SUMIF(DRE!$A:$A,'Base CF'!$B253,DRE!P:P)</f>
        <v>33501.199999999997</v>
      </c>
      <c r="R253" s="46">
        <f>SUMIF(DRE!$A:$A,'Base CF'!$B253,DRE!Q:Q)</f>
        <v>34958.199999999997</v>
      </c>
      <c r="S253" s="46">
        <f>SUMIF(DRE!$A:$A,'Base CF'!$B253,DRE!R:R)</f>
        <v>33289.9</v>
      </c>
      <c r="T253" s="46">
        <f>SUMIF(DRE!$A:$A,'Base CF'!$B253,DRE!S:S)</f>
        <v>34019.9</v>
      </c>
      <c r="U253" s="46">
        <f>SUMIF(DRE!$A:$A,'Base CF'!$B253,DRE!T:T)</f>
        <v>39596.199999999997</v>
      </c>
      <c r="V253" s="46">
        <f>SUMIF(DRE!$A:$A,'Base CF'!$B253,DRE!U:U)</f>
        <v>44658.899999999994</v>
      </c>
      <c r="W253" s="46">
        <f>SUMIF(DRE!$A:$A,'Base CF'!$B253,DRE!V:V)</f>
        <v>43201.899999999994</v>
      </c>
      <c r="X253" s="46">
        <f>SUMIF(DRE!$A:$A,'Base CF'!$B253,DRE!W:W)</f>
        <v>45905.599999999999</v>
      </c>
      <c r="Y253" s="46">
        <f>SUMIF(DRE!$A:$A,'Base CF'!$B253,DRE!X:X)</f>
        <v>55414.2</v>
      </c>
      <c r="Z253" s="46">
        <f>SUMIF(DRE!$A:$A,'Base CF'!$B253,DRE!Y:Y)</f>
        <v>47345.8</v>
      </c>
      <c r="AA253" s="46">
        <f>SUMIF(DRE!$A:$A,'Base CF'!$B253,DRE!Z:Z)</f>
        <v>47850.200000000004</v>
      </c>
      <c r="AB253" s="46">
        <f>SUMIF(DRE!$A:$A,'Base CF'!$B253,DRE!AA:AA)</f>
        <v>48841.600000000006</v>
      </c>
      <c r="AC253" s="46">
        <f>SUMIF(DRE!$A:$A,'Base CF'!$B253,DRE!AB:AB)</f>
        <v>46803.199999999997</v>
      </c>
      <c r="AD253" s="46">
        <f>SUMIF(DRE!$A:$A,'Base CF'!$B253,DRE!AC:AC)</f>
        <v>47529</v>
      </c>
      <c r="AE253" s="46">
        <f>SUMIF(DRE!$A:$A,'Base CF'!$B253,DRE!AD:AD)</f>
        <v>46271.6</v>
      </c>
      <c r="AF253" s="46">
        <f>SUMIF(DRE!$A:$A,'Base CF'!$B253,DRE!AE:AE)</f>
        <v>38283.56</v>
      </c>
      <c r="AG253" s="46">
        <f>SUMIF(DRE!$A:$A,'Base CF'!$B253,DRE!AF:AF)</f>
        <v>38282.559999999998</v>
      </c>
      <c r="AH253" s="46">
        <f>SUMIF(DRE!$A:$A,'Base CF'!$B253,DRE!AG:AG)</f>
        <v>39521.199999999997</v>
      </c>
      <c r="AI253" s="46">
        <f>SUMIF(DRE!$A:$A,'Base CF'!$B253,DRE!AH:AH)</f>
        <v>40879.119999999995</v>
      </c>
      <c r="AJ253" s="46">
        <f>SUMIF(DRE!$A:$A,'Base CF'!$B253,DRE!AI:AI)</f>
        <v>39471.520000000004</v>
      </c>
      <c r="AK253" s="46">
        <f>SUMIF(DRE!$A:$A,'Base CF'!$B253,DRE!AJ:AJ)</f>
        <v>32565</v>
      </c>
      <c r="AL253" s="46">
        <f>SUMIF(DRE!$A:$A,'Base CF'!$B253,DRE!AK:AK)</f>
        <v>34624.080000000002</v>
      </c>
      <c r="AM253" s="46">
        <f>SUMIF(DRE!$A:$A,'Base CF'!$B253,DRE!AL:AL)</f>
        <v>31161.74</v>
      </c>
      <c r="AN253" s="46">
        <f>SUMIF(DRE!$A:$A,'Base CF'!$B253,DRE!AM:AM)</f>
        <v>37508.699999999997</v>
      </c>
      <c r="AO253" s="46">
        <f>SUMIF(DRE!$A:$A,'Base CF'!$B253,DRE!AN:AN)</f>
        <v>36842.17</v>
      </c>
      <c r="AP253" s="46">
        <f>SUMIF(DRE!$A:$A,'Base CF'!$B253,DRE!AO:AO)</f>
        <v>30138.240000000002</v>
      </c>
      <c r="AQ253" s="46">
        <f>SUMIF(DRE!$A:$A,'Base CF'!$B253,DRE!AP:AP)</f>
        <v>33787.74</v>
      </c>
      <c r="AR253" s="46">
        <f>SUMIF(DRE!$A:$A,'Base CF'!$B253,DRE!AQ:AQ)</f>
        <v>33787.74</v>
      </c>
      <c r="AS253" s="46">
        <f>SUMIF(DRE!$A:$A,'Base CF'!$B253,DRE!AR:AR)</f>
        <v>22387.27</v>
      </c>
      <c r="AT253" s="46">
        <f>SUMIF(DRE!$A:$A,'Base CF'!$B253,DRE!AS:AS)</f>
        <v>23402.93</v>
      </c>
      <c r="AU253" s="46">
        <f>SUMIF(DRE!$A:$A,'Base CF'!$B253,DRE!AT:AT)</f>
        <v>23402.92</v>
      </c>
      <c r="AV253" s="46">
        <f>SUMIF(DRE!$A:$A,'Base CF'!$B253,DRE!AU:AU)</f>
        <v>23403.01</v>
      </c>
      <c r="AW253" s="46">
        <f>SUMIF(DRE!$A:$A,'Base CF'!$B253,DRE!AV:AV)</f>
        <v>26529.31</v>
      </c>
      <c r="AX253" s="46">
        <f>SUMIF(DRE!$A:$A,'Base CF'!$B253,DRE!AW:AW)</f>
        <v>24778.15</v>
      </c>
      <c r="AY253" s="46">
        <f>SUMIF(DRE!$A:$A,'Base CF'!$B253,DRE!AX:AX)</f>
        <v>25361.06</v>
      </c>
      <c r="AZ253" s="46">
        <f>SUMIF(DRE!$A:$A,'Base CF'!$B253,DRE!AY:AY)</f>
        <v>25361.16</v>
      </c>
      <c r="BA253" s="46">
        <f>SUMIF(DRE!$A:$A,'Base CF'!$B253,DRE!AZ:AZ)</f>
        <v>25360.91</v>
      </c>
      <c r="BB253" s="46">
        <f>SUMIF(DRE!$A:$A,'Base CF'!$B253,DRE!BA:BA)</f>
        <v>24020.14</v>
      </c>
      <c r="BC253" s="46">
        <f>SUMIF(DRE!$A:$A,'Base CF'!$B253,DRE!BB:BB)</f>
        <v>24020.14</v>
      </c>
      <c r="BD253" s="46">
        <f>SUMIF(DRE!$A:$A,'Base CF'!$B253,DRE!BC:BC)</f>
        <v>25168.38</v>
      </c>
      <c r="BE253" s="46">
        <f>SUMIF(DRE!$A:$A,'Base CF'!$B253,DRE!BD:BD)</f>
        <v>23049.55</v>
      </c>
      <c r="BF253" s="46">
        <f>SUMIF(DRE!$A:$A,'Base CF'!$B253,DRE!BE:BE)</f>
        <v>22081.99</v>
      </c>
      <c r="BG253" s="46">
        <f>SUMIF(DRE!$A:$A,'Base CF'!$B253,DRE!BF:BF)</f>
        <v>25084.870360000001</v>
      </c>
      <c r="BH253" s="46">
        <f>SUMIF(DRE!$A:$A,'Base CF'!$B253,DRE!BG:BG)</f>
        <v>25084.870360000001</v>
      </c>
      <c r="BI253" s="46">
        <f>SUMIF(DRE!$A:$A,'Base CF'!$B253,DRE!BH:BH)</f>
        <v>25084.870360000001</v>
      </c>
      <c r="BJ253" s="46">
        <f>SUMIF(DRE!$A:$A,'Base CF'!$B253,DRE!BI:BI)</f>
        <v>25084.870360000001</v>
      </c>
      <c r="BK253" s="46">
        <f>SUMIF(DRE!$A:$A,'Base CF'!$B253,DRE!BJ:BJ)</f>
        <v>25084.870360000001</v>
      </c>
      <c r="BL253" s="46">
        <f>SUMIF(DRE!$A:$A,'Base CF'!$B253,DRE!BK:BK)</f>
        <v>25084.870360000001</v>
      </c>
      <c r="BM253" s="46">
        <f>SUMIF(DRE!$A:$A,'Base CF'!$B253,DRE!BL:BL)</f>
        <v>25084.870360000001</v>
      </c>
      <c r="BN253" s="46">
        <f>SUMIF(DRE!$A:$A,'Base CF'!$B253,DRE!BM:BM)</f>
        <v>25084.870360000001</v>
      </c>
      <c r="BO253" s="46">
        <f>SUMIF(DRE!$A:$A,'Base CF'!$B253,DRE!BN:BN)</f>
        <v>25084.870360000001</v>
      </c>
      <c r="BP253" s="46">
        <f>SUMIF(DRE!$A:$A,'Base CF'!$B253,DRE!BO:BO)</f>
        <v>25084.870360000001</v>
      </c>
      <c r="BQ253" s="46">
        <f>SUMIF(DRE!$A:$A,'Base CF'!$B253,DRE!BP:BP)</f>
        <v>25084.870360000001</v>
      </c>
      <c r="BR253" s="46">
        <f>SUMIF(DRE!$A:$A,'Base CF'!$B253,DRE!BQ:BQ)</f>
        <v>27134.378530599999</v>
      </c>
      <c r="BS253" s="46">
        <f>SUMIF(DRE!$A:$A,'Base CF'!$B253,DRE!BR:BR)</f>
        <v>27134.378530599999</v>
      </c>
      <c r="BT253" s="46">
        <f>SUMIF(DRE!$A:$A,'Base CF'!$B253,DRE!BS:BS)</f>
        <v>27134.378530599999</v>
      </c>
      <c r="BU253" s="46">
        <f>SUMIF(DRE!$A:$A,'Base CF'!$B253,DRE!BT:BT)</f>
        <v>27134.378530599999</v>
      </c>
      <c r="BV253" s="46">
        <f>SUMIF(DRE!$A:$A,'Base CF'!$B253,DRE!BU:BU)</f>
        <v>27134.378530599999</v>
      </c>
      <c r="BW253" s="46">
        <f>SUMIF(DRE!$A:$A,'Base CF'!$B253,DRE!BV:BV)</f>
        <v>27134.378530599999</v>
      </c>
      <c r="BX253" s="46">
        <f>SUMIF(DRE!$A:$A,'Base CF'!$B253,DRE!BW:BW)</f>
        <v>27134.378530599999</v>
      </c>
      <c r="BY253" s="46">
        <f>SUMIF(DRE!$A:$A,'Base CF'!$B253,DRE!BX:BX)</f>
        <v>27134.378530599999</v>
      </c>
      <c r="BZ253" s="46">
        <f>SUMIF(DRE!$A:$A,'Base CF'!$B253,DRE!BY:BY)</f>
        <v>27134.378530599999</v>
      </c>
      <c r="CA253" s="46">
        <f>SUMIF(DRE!$A:$A,'Base CF'!$B253,DRE!BZ:BZ)</f>
        <v>27134.378530599999</v>
      </c>
      <c r="CB253" s="46">
        <f>SUMIF(DRE!$A:$A,'Base CF'!$B253,DRE!CA:CA)</f>
        <v>27134.378530599999</v>
      </c>
      <c r="CC253" s="46">
        <f>SUMIF(DRE!$A:$A,'Base CF'!$B253,DRE!CB:CB)</f>
        <v>27134.378530599999</v>
      </c>
      <c r="CD253" s="46">
        <f>SUMIF(DRE!$A:$A,'Base CF'!$B253,DRE!CC:CC)</f>
        <v>28211.6199036</v>
      </c>
      <c r="CE253" s="46">
        <f>SUMIF(DRE!$A:$A,'Base CF'!$B253,DRE!CD:CD)</f>
        <v>28211.6199036</v>
      </c>
      <c r="CF253" s="46">
        <f>SUMIF(DRE!$A:$A,'Base CF'!$B253,DRE!CE:CE)</f>
        <v>28211.6199036</v>
      </c>
      <c r="CG253" s="46">
        <f>SUMIF(DRE!$A:$A,'Base CF'!$B253,DRE!CF:CF)</f>
        <v>28211.6199036</v>
      </c>
      <c r="CH253" s="46">
        <f>SUMIF(DRE!$A:$A,'Base CF'!$B253,DRE!CG:CG)</f>
        <v>28211.6199036</v>
      </c>
      <c r="CI253" s="46">
        <f>SUMIF(DRE!$A:$A,'Base CF'!$B253,DRE!CH:CH)</f>
        <v>28211.6199036</v>
      </c>
      <c r="CJ253" s="46">
        <f>SUMIF(DRE!$A:$A,'Base CF'!$B253,DRE!CI:CI)</f>
        <v>28211.6199036</v>
      </c>
      <c r="CK253" s="46">
        <f>SUMIF(DRE!$A:$A,'Base CF'!$B253,DRE!CJ:CJ)</f>
        <v>28211.6199036</v>
      </c>
      <c r="CL253" s="46">
        <f>SUMIF(DRE!$A:$A,'Base CF'!$B253,DRE!CK:CK)</f>
        <v>28211.6199036</v>
      </c>
      <c r="CM253" s="46">
        <f>SUMIF(DRE!$A:$A,'Base CF'!$B253,DRE!CL:CL)</f>
        <v>28211.6199036</v>
      </c>
      <c r="CN253" s="46">
        <f>SUMIF(DRE!$A:$A,'Base CF'!$B253,DRE!CM:CM)</f>
        <v>28211.6199036</v>
      </c>
      <c r="CO253" s="46">
        <f>SUMIF(DRE!$A:$A,'Base CF'!$B253,DRE!CN:CN)</f>
        <v>28211.6199036</v>
      </c>
      <c r="CP253" s="46">
        <f>SUMIF(DRE!$A:$A,'Base CF'!$B253,DRE!CO:CO)</f>
        <v>29252.6193016</v>
      </c>
      <c r="CQ253" s="46">
        <f>SUMIF(DRE!$A:$A,'Base CF'!$B253,DRE!CP:CP)</f>
        <v>29252.6193016</v>
      </c>
      <c r="CR253" s="46">
        <f>SUMIF(DRE!$A:$A,'Base CF'!$B253,DRE!CQ:CQ)</f>
        <v>29252.6193016</v>
      </c>
      <c r="CS253" s="46">
        <f>SUMIF(DRE!$A:$A,'Base CF'!$B253,DRE!CR:CR)</f>
        <v>29252.6193016</v>
      </c>
      <c r="CT253" s="46">
        <f>SUMIF(DRE!$A:$A,'Base CF'!$B253,DRE!CS:CS)</f>
        <v>29252.6193016</v>
      </c>
      <c r="CU253" s="46">
        <f>SUMIF(DRE!$A:$A,'Base CF'!$B253,DRE!CT:CT)</f>
        <v>29252.6193016</v>
      </c>
      <c r="CV253" s="46">
        <f>SUMIF(DRE!$A:$A,'Base CF'!$B253,DRE!CU:CU)</f>
        <v>29252.6193016</v>
      </c>
      <c r="CW253" s="46">
        <f>SUMIF(DRE!$A:$A,'Base CF'!$B253,DRE!CV:CV)</f>
        <v>29252.6193016</v>
      </c>
      <c r="CX253" s="46">
        <f>SUMIF(DRE!$A:$A,'Base CF'!$B253,DRE!CW:CW)</f>
        <v>29252.6193016</v>
      </c>
      <c r="CY253" s="46">
        <f>SUMIF(DRE!$A:$A,'Base CF'!$B253,DRE!CX:CX)</f>
        <v>29252.6193016</v>
      </c>
      <c r="CZ253" s="46">
        <f>SUMIF(DRE!$A:$A,'Base CF'!$B253,DRE!CY:CY)</f>
        <v>30279.383483000001</v>
      </c>
      <c r="DA253" s="46">
        <f>SUMIF(DRE!$A:$A,'Base CF'!$B253,DRE!CZ:CZ)</f>
        <v>30279.383483000001</v>
      </c>
      <c r="DB253" s="46">
        <f>SUMIF(DRE!$A:$A,'Base CF'!$B253,DRE!DA:DA)</f>
        <v>30279.383483000001</v>
      </c>
      <c r="DC253" s="46">
        <f>SUMIF(DRE!$A:$A,'Base CF'!$B253,DRE!DB:DB)</f>
        <v>30279.383483000001</v>
      </c>
      <c r="DD253" s="46">
        <f>SUMIF(DRE!$A:$A,'Base CF'!$B253,DRE!DC:DC)</f>
        <v>30279.383483000001</v>
      </c>
      <c r="DE253" s="46">
        <f>SUMIF(DRE!$A:$A,'Base CF'!$B253,DRE!DD:DD)</f>
        <v>30279.383483000001</v>
      </c>
      <c r="DF253" s="46">
        <f>SUMIF(DRE!$A:$A,'Base CF'!$B253,DRE!DE:DE)</f>
        <v>30279.383483000001</v>
      </c>
    </row>
    <row r="254" spans="2:110" outlineLevel="1">
      <c r="B254" s="37" t="s">
        <v>296</v>
      </c>
      <c r="C254" s="46">
        <f>SUMIF(DRE!$A:$A,'Base CF'!$B254,DRE!B:B)</f>
        <v>28030.38</v>
      </c>
      <c r="D254" s="46">
        <f>SUMIF(DRE!$A:$A,'Base CF'!$B254,DRE!C:C)</f>
        <v>14123.78</v>
      </c>
      <c r="E254" s="46">
        <f>SUMIF(DRE!$A:$A,'Base CF'!$B254,DRE!D:D)</f>
        <v>32255.279999999999</v>
      </c>
      <c r="F254" s="46">
        <f>SUMIF(DRE!$A:$A,'Base CF'!$B254,DRE!E:E)</f>
        <v>32721.279999999999</v>
      </c>
      <c r="G254" s="46">
        <f>SUMIF(DRE!$A:$A,'Base CF'!$B254,DRE!F:F)</f>
        <v>1994.57</v>
      </c>
      <c r="H254" s="46">
        <f>SUMIF(DRE!$A:$A,'Base CF'!$B254,DRE!G:G)</f>
        <v>34593.85</v>
      </c>
      <c r="I254" s="46">
        <f>SUMIF(DRE!$A:$A,'Base CF'!$B254,DRE!H:H)</f>
        <v>-40</v>
      </c>
      <c r="J254" s="46">
        <f>SUMIF(DRE!$A:$A,'Base CF'!$B254,DRE!I:I)</f>
        <v>39658.85</v>
      </c>
      <c r="K254" s="46">
        <f>SUMIF(DRE!$A:$A,'Base CF'!$B254,DRE!J:J)</f>
        <v>73786.7</v>
      </c>
      <c r="L254" s="46">
        <f>SUMIF(DRE!$A:$A,'Base CF'!$B254,DRE!K:K)</f>
        <v>40436.85</v>
      </c>
      <c r="M254" s="46">
        <f>SUMIF(DRE!$A:$A,'Base CF'!$B254,DRE!L:L)</f>
        <v>47894.65</v>
      </c>
      <c r="N254" s="46">
        <f>SUMIF(DRE!$A:$A,'Base CF'!$B254,DRE!M:M)</f>
        <v>82550.5</v>
      </c>
      <c r="O254" s="46">
        <f>SUMIF(DRE!$A:$A,'Base CF'!$B254,DRE!N:N)</f>
        <v>-42</v>
      </c>
      <c r="P254" s="46">
        <f>SUMIF(DRE!$A:$A,'Base CF'!$B254,DRE!O:O)</f>
        <v>41739.56</v>
      </c>
      <c r="Q254" s="46">
        <f>SUMIF(DRE!$A:$A,'Base CF'!$B254,DRE!P:P)</f>
        <v>40808.46</v>
      </c>
      <c r="R254" s="46">
        <f>SUMIF(DRE!$A:$A,'Base CF'!$B254,DRE!Q:Q)</f>
        <v>41035.800000000003</v>
      </c>
      <c r="S254" s="46">
        <f>SUMIF(DRE!$A:$A,'Base CF'!$B254,DRE!R:R)</f>
        <v>39667.350000000006</v>
      </c>
      <c r="T254" s="46">
        <f>SUMIF(DRE!$A:$A,'Base CF'!$B254,DRE!S:S)</f>
        <v>40247.100000000006</v>
      </c>
      <c r="U254" s="46">
        <f>SUMIF(DRE!$A:$A,'Base CF'!$B254,DRE!T:T)</f>
        <v>47567.8</v>
      </c>
      <c r="V254" s="46">
        <f>SUMIF(DRE!$A:$A,'Base CF'!$B254,DRE!U:U)</f>
        <v>43428.100000000006</v>
      </c>
      <c r="W254" s="46">
        <f>SUMIF(DRE!$A:$A,'Base CF'!$B254,DRE!V:V)</f>
        <v>41423.100000000006</v>
      </c>
      <c r="X254" s="46">
        <f>SUMIF(DRE!$A:$A,'Base CF'!$B254,DRE!W:W)</f>
        <v>45632.4</v>
      </c>
      <c r="Y254" s="46">
        <f>SUMIF(DRE!$A:$A,'Base CF'!$B254,DRE!X:X)</f>
        <v>54160.800000000003</v>
      </c>
      <c r="Z254" s="46">
        <f>SUMIF(DRE!$A:$A,'Base CF'!$B254,DRE!Y:Y)</f>
        <v>46777.2</v>
      </c>
      <c r="AA254" s="46">
        <f>SUMIF(DRE!$A:$A,'Base CF'!$B254,DRE!Z:Z)</f>
        <v>46272.800000000003</v>
      </c>
      <c r="AB254" s="46">
        <f>SUMIF(DRE!$A:$A,'Base CF'!$B254,DRE!AA:AA)</f>
        <v>48368.800000000003</v>
      </c>
      <c r="AC254" s="46">
        <f>SUMIF(DRE!$A:$A,'Base CF'!$B254,DRE!AB:AB)</f>
        <v>47320.800000000003</v>
      </c>
      <c r="AD254" s="46">
        <f>SUMIF(DRE!$A:$A,'Base CF'!$B254,DRE!AC:AC)</f>
        <v>46600</v>
      </c>
      <c r="AE254" s="46">
        <f>SUMIF(DRE!$A:$A,'Base CF'!$B254,DRE!AD:AD)</f>
        <v>46064.4</v>
      </c>
      <c r="AF254" s="46">
        <f>SUMIF(DRE!$A:$A,'Base CF'!$B254,DRE!AE:AE)</f>
        <v>39077</v>
      </c>
      <c r="AG254" s="46">
        <f>SUMIF(DRE!$A:$A,'Base CF'!$B254,DRE!AF:AF)</f>
        <v>39076</v>
      </c>
      <c r="AH254" s="46">
        <f>SUMIF(DRE!$A:$A,'Base CF'!$B254,DRE!AG:AG)</f>
        <v>39076</v>
      </c>
      <c r="AI254" s="46">
        <f>SUMIF(DRE!$A:$A,'Base CF'!$B254,DRE!AH:AH)</f>
        <v>40579.119999999995</v>
      </c>
      <c r="AJ254" s="46">
        <f>SUMIF(DRE!$A:$A,'Base CF'!$B254,DRE!AI:AI)</f>
        <v>38050.550000000003</v>
      </c>
      <c r="AK254" s="46">
        <f>SUMIF(DRE!$A:$A,'Base CF'!$B254,DRE!AJ:AJ)</f>
        <v>38029</v>
      </c>
      <c r="AL254" s="46">
        <f>SUMIF(DRE!$A:$A,'Base CF'!$B254,DRE!AK:AK)</f>
        <v>37183.770000000004</v>
      </c>
      <c r="AM254" s="46">
        <f>SUMIF(DRE!$A:$A,'Base CF'!$B254,DRE!AL:AL)</f>
        <v>34554.620000000003</v>
      </c>
      <c r="AN254" s="46">
        <f>SUMIF(DRE!$A:$A,'Base CF'!$B254,DRE!AM:AM)</f>
        <v>34583.93</v>
      </c>
      <c r="AO254" s="46">
        <f>SUMIF(DRE!$A:$A,'Base CF'!$B254,DRE!AN:AN)</f>
        <v>33680.97</v>
      </c>
      <c r="AP254" s="46">
        <f>SUMIF(DRE!$A:$A,'Base CF'!$B254,DRE!AO:AO)</f>
        <v>33666.06</v>
      </c>
      <c r="AQ254" s="46">
        <f>SUMIF(DRE!$A:$A,'Base CF'!$B254,DRE!AP:AP)</f>
        <v>33662.06</v>
      </c>
      <c r="AR254" s="46">
        <f>SUMIF(DRE!$A:$A,'Base CF'!$B254,DRE!AQ:AQ)</f>
        <v>33662.050000000003</v>
      </c>
      <c r="AS254" s="46">
        <f>SUMIF(DRE!$A:$A,'Base CF'!$B254,DRE!AR:AR)</f>
        <v>22694.85</v>
      </c>
      <c r="AT254" s="46">
        <f>SUMIF(DRE!$A:$A,'Base CF'!$B254,DRE!AS:AS)</f>
        <v>23002.400000000001</v>
      </c>
      <c r="AU254" s="46">
        <f>SUMIF(DRE!$A:$A,'Base CF'!$B254,DRE!AT:AT)</f>
        <v>23002.37</v>
      </c>
      <c r="AV254" s="46">
        <f>SUMIF(DRE!$A:$A,'Base CF'!$B254,DRE!AU:AU)</f>
        <v>23002.37</v>
      </c>
      <c r="AW254" s="46">
        <f>SUMIF(DRE!$A:$A,'Base CF'!$B254,DRE!AV:AV)</f>
        <v>28056.48</v>
      </c>
      <c r="AX254" s="46">
        <f>SUMIF(DRE!$A:$A,'Base CF'!$B254,DRE!AW:AW)</f>
        <v>25542.54</v>
      </c>
      <c r="AY254" s="46">
        <f>SUMIF(DRE!$A:$A,'Base CF'!$B254,DRE!AX:AX)</f>
        <v>23810.6</v>
      </c>
      <c r="AZ254" s="46">
        <f>SUMIF(DRE!$A:$A,'Base CF'!$B254,DRE!AY:AY)</f>
        <v>24419.58</v>
      </c>
      <c r="BA254" s="46">
        <f>SUMIF(DRE!$A:$A,'Base CF'!$B254,DRE!AZ:AZ)</f>
        <v>24485.91</v>
      </c>
      <c r="BB254" s="46">
        <f>SUMIF(DRE!$A:$A,'Base CF'!$B254,DRE!BA:BA)</f>
        <v>23805.26</v>
      </c>
      <c r="BC254" s="46">
        <f>SUMIF(DRE!$A:$A,'Base CF'!$B254,DRE!BB:BB)</f>
        <v>23236.46</v>
      </c>
      <c r="BD254" s="46">
        <f>SUMIF(DRE!$A:$A,'Base CF'!$B254,DRE!BC:BC)</f>
        <v>26076.63</v>
      </c>
      <c r="BE254" s="46">
        <f>SUMIF(DRE!$A:$A,'Base CF'!$B254,DRE!BD:BD)</f>
        <v>23641.35</v>
      </c>
      <c r="BF254" s="46">
        <f>SUMIF(DRE!$A:$A,'Base CF'!$B254,DRE!BE:BE)</f>
        <v>23062.15</v>
      </c>
      <c r="BG254" s="46">
        <f>SUMIF(DRE!$A:$A,'Base CF'!$B254,DRE!BF:BF)</f>
        <v>34409.661375999996</v>
      </c>
      <c r="BH254" s="46">
        <f>SUMIF(DRE!$A:$A,'Base CF'!$B254,DRE!BG:BG)</f>
        <v>34409.661375999996</v>
      </c>
      <c r="BI254" s="46">
        <f>SUMIF(DRE!$A:$A,'Base CF'!$B254,DRE!BH:BH)</f>
        <v>34409.661375999996</v>
      </c>
      <c r="BJ254" s="46">
        <f>SUMIF(DRE!$A:$A,'Base CF'!$B254,DRE!BI:BI)</f>
        <v>34409.661375999996</v>
      </c>
      <c r="BK254" s="46">
        <f>SUMIF(DRE!$A:$A,'Base CF'!$B254,DRE!BJ:BJ)</f>
        <v>34409.661375999996</v>
      </c>
      <c r="BL254" s="46">
        <f>SUMIF(DRE!$A:$A,'Base CF'!$B254,DRE!BK:BK)</f>
        <v>34409.661375999996</v>
      </c>
      <c r="BM254" s="46">
        <f>SUMIF(DRE!$A:$A,'Base CF'!$B254,DRE!BL:BL)</f>
        <v>34409.661375999996</v>
      </c>
      <c r="BN254" s="46">
        <f>SUMIF(DRE!$A:$A,'Base CF'!$B254,DRE!BM:BM)</f>
        <v>34409.661375999996</v>
      </c>
      <c r="BO254" s="46">
        <f>SUMIF(DRE!$A:$A,'Base CF'!$B254,DRE!BN:BN)</f>
        <v>34409.661375999996</v>
      </c>
      <c r="BP254" s="46">
        <f>SUMIF(DRE!$A:$A,'Base CF'!$B254,DRE!BO:BO)</f>
        <v>34409.661375999996</v>
      </c>
      <c r="BQ254" s="46">
        <f>SUMIF(DRE!$A:$A,'Base CF'!$B254,DRE!BP:BP)</f>
        <v>34409.661375999996</v>
      </c>
      <c r="BR254" s="46">
        <f>SUMIF(DRE!$A:$A,'Base CF'!$B254,DRE!BQ:BQ)</f>
        <v>37220.856016500002</v>
      </c>
      <c r="BS254" s="46">
        <f>SUMIF(DRE!$A:$A,'Base CF'!$B254,DRE!BR:BR)</f>
        <v>37220.856016500002</v>
      </c>
      <c r="BT254" s="46">
        <f>SUMIF(DRE!$A:$A,'Base CF'!$B254,DRE!BS:BS)</f>
        <v>37220.856016500002</v>
      </c>
      <c r="BU254" s="46">
        <f>SUMIF(DRE!$A:$A,'Base CF'!$B254,DRE!BT:BT)</f>
        <v>37220.856016500002</v>
      </c>
      <c r="BV254" s="46">
        <f>SUMIF(DRE!$A:$A,'Base CF'!$B254,DRE!BU:BU)</f>
        <v>37220.856016500002</v>
      </c>
      <c r="BW254" s="46">
        <f>SUMIF(DRE!$A:$A,'Base CF'!$B254,DRE!BV:BV)</f>
        <v>37220.856016500002</v>
      </c>
      <c r="BX254" s="46">
        <f>SUMIF(DRE!$A:$A,'Base CF'!$B254,DRE!BW:BW)</f>
        <v>37220.856016500002</v>
      </c>
      <c r="BY254" s="46">
        <f>SUMIF(DRE!$A:$A,'Base CF'!$B254,DRE!BX:BX)</f>
        <v>37220.856016500002</v>
      </c>
      <c r="BZ254" s="46">
        <f>SUMIF(DRE!$A:$A,'Base CF'!$B254,DRE!BY:BY)</f>
        <v>37220.856016500002</v>
      </c>
      <c r="CA254" s="46">
        <f>SUMIF(DRE!$A:$A,'Base CF'!$B254,DRE!BZ:BZ)</f>
        <v>37220.856016500002</v>
      </c>
      <c r="CB254" s="46">
        <f>SUMIF(DRE!$A:$A,'Base CF'!$B254,DRE!CA:CA)</f>
        <v>37220.856016500002</v>
      </c>
      <c r="CC254" s="46">
        <f>SUMIF(DRE!$A:$A,'Base CF'!$B254,DRE!CB:CB)</f>
        <v>37220.856016500002</v>
      </c>
      <c r="CD254" s="46">
        <f>SUMIF(DRE!$A:$A,'Base CF'!$B254,DRE!CC:CC)</f>
        <v>38698.579764399998</v>
      </c>
      <c r="CE254" s="46">
        <f>SUMIF(DRE!$A:$A,'Base CF'!$B254,DRE!CD:CD)</f>
        <v>38698.579764399998</v>
      </c>
      <c r="CF254" s="46">
        <f>SUMIF(DRE!$A:$A,'Base CF'!$B254,DRE!CE:CE)</f>
        <v>38698.579764399998</v>
      </c>
      <c r="CG254" s="46">
        <f>SUMIF(DRE!$A:$A,'Base CF'!$B254,DRE!CF:CF)</f>
        <v>38698.579764399998</v>
      </c>
      <c r="CH254" s="46">
        <f>SUMIF(DRE!$A:$A,'Base CF'!$B254,DRE!CG:CG)</f>
        <v>38698.579764399998</v>
      </c>
      <c r="CI254" s="46">
        <f>SUMIF(DRE!$A:$A,'Base CF'!$B254,DRE!CH:CH)</f>
        <v>38698.579764399998</v>
      </c>
      <c r="CJ254" s="46">
        <f>SUMIF(DRE!$A:$A,'Base CF'!$B254,DRE!CI:CI)</f>
        <v>38698.579764399998</v>
      </c>
      <c r="CK254" s="46">
        <f>SUMIF(DRE!$A:$A,'Base CF'!$B254,DRE!CJ:CJ)</f>
        <v>38698.579764399998</v>
      </c>
      <c r="CL254" s="46">
        <f>SUMIF(DRE!$A:$A,'Base CF'!$B254,DRE!CK:CK)</f>
        <v>38698.579764399998</v>
      </c>
      <c r="CM254" s="46">
        <f>SUMIF(DRE!$A:$A,'Base CF'!$B254,DRE!CL:CL)</f>
        <v>38698.579764399998</v>
      </c>
      <c r="CN254" s="46">
        <f>SUMIF(DRE!$A:$A,'Base CF'!$B254,DRE!CM:CM)</f>
        <v>38698.579764399998</v>
      </c>
      <c r="CO254" s="46">
        <f>SUMIF(DRE!$A:$A,'Base CF'!$B254,DRE!CN:CN)</f>
        <v>38698.579764399998</v>
      </c>
      <c r="CP254" s="46">
        <f>SUMIF(DRE!$A:$A,'Base CF'!$B254,DRE!CO:CO)</f>
        <v>40126.618295599998</v>
      </c>
      <c r="CQ254" s="46">
        <f>SUMIF(DRE!$A:$A,'Base CF'!$B254,DRE!CP:CP)</f>
        <v>40126.618295599998</v>
      </c>
      <c r="CR254" s="46">
        <f>SUMIF(DRE!$A:$A,'Base CF'!$B254,DRE!CQ:CQ)</f>
        <v>40126.618295599998</v>
      </c>
      <c r="CS254" s="46">
        <f>SUMIF(DRE!$A:$A,'Base CF'!$B254,DRE!CR:CR)</f>
        <v>40126.618295599998</v>
      </c>
      <c r="CT254" s="46">
        <f>SUMIF(DRE!$A:$A,'Base CF'!$B254,DRE!CS:CS)</f>
        <v>40126.618295599998</v>
      </c>
      <c r="CU254" s="46">
        <f>SUMIF(DRE!$A:$A,'Base CF'!$B254,DRE!CT:CT)</f>
        <v>40126.618295599998</v>
      </c>
      <c r="CV254" s="46">
        <f>SUMIF(DRE!$A:$A,'Base CF'!$B254,DRE!CU:CU)</f>
        <v>40126.618295599998</v>
      </c>
      <c r="CW254" s="46">
        <f>SUMIF(DRE!$A:$A,'Base CF'!$B254,DRE!CV:CV)</f>
        <v>40126.618295599998</v>
      </c>
      <c r="CX254" s="46">
        <f>SUMIF(DRE!$A:$A,'Base CF'!$B254,DRE!CW:CW)</f>
        <v>40126.618295599998</v>
      </c>
      <c r="CY254" s="46">
        <f>SUMIF(DRE!$A:$A,'Base CF'!$B254,DRE!CX:CX)</f>
        <v>40126.618295599998</v>
      </c>
      <c r="CZ254" s="46">
        <f>SUMIF(DRE!$A:$A,'Base CF'!$B254,DRE!CY:CY)</f>
        <v>41535.003704000002</v>
      </c>
      <c r="DA254" s="46">
        <f>SUMIF(DRE!$A:$A,'Base CF'!$B254,DRE!CZ:CZ)</f>
        <v>41535.003704000002</v>
      </c>
      <c r="DB254" s="46">
        <f>SUMIF(DRE!$A:$A,'Base CF'!$B254,DRE!DA:DA)</f>
        <v>41535.003704000002</v>
      </c>
      <c r="DC254" s="46">
        <f>SUMIF(DRE!$A:$A,'Base CF'!$B254,DRE!DB:DB)</f>
        <v>41535.003704000002</v>
      </c>
      <c r="DD254" s="46">
        <f>SUMIF(DRE!$A:$A,'Base CF'!$B254,DRE!DC:DC)</f>
        <v>41535.003704000002</v>
      </c>
      <c r="DE254" s="46">
        <f>SUMIF(DRE!$A:$A,'Base CF'!$B254,DRE!DD:DD)</f>
        <v>41535.003704000002</v>
      </c>
      <c r="DF254" s="46">
        <f>SUMIF(DRE!$A:$A,'Base CF'!$B254,DRE!DE:DE)</f>
        <v>41535.003704000002</v>
      </c>
    </row>
    <row r="255" spans="2:110" outlineLevel="1">
      <c r="B255" s="37" t="s">
        <v>297</v>
      </c>
      <c r="C255" s="46">
        <f>SUMIF(DRE!$A:$A,'Base CF'!$B255,DRE!B:B)</f>
        <v>0</v>
      </c>
      <c r="D255" s="46">
        <f>SUMIF(DRE!$A:$A,'Base CF'!$B255,DRE!C:C)</f>
        <v>0</v>
      </c>
      <c r="E255" s="46">
        <f>SUMIF(DRE!$A:$A,'Base CF'!$B255,DRE!D:D)</f>
        <v>0</v>
      </c>
      <c r="F255" s="46">
        <f>SUMIF(DRE!$A:$A,'Base CF'!$B255,DRE!E:E)</f>
        <v>15208.9</v>
      </c>
      <c r="G255" s="46">
        <f>SUMIF(DRE!$A:$A,'Base CF'!$B255,DRE!F:F)</f>
        <v>0</v>
      </c>
      <c r="H255" s="46">
        <f>SUMIF(DRE!$A:$A,'Base CF'!$B255,DRE!G:G)</f>
        <v>0</v>
      </c>
      <c r="I255" s="46">
        <f>SUMIF(DRE!$A:$A,'Base CF'!$B255,DRE!H:H)</f>
        <v>0</v>
      </c>
      <c r="J255" s="46">
        <f>SUMIF(DRE!$A:$A,'Base CF'!$B255,DRE!I:I)</f>
        <v>0</v>
      </c>
      <c r="K255" s="46">
        <f>SUMIF(DRE!$A:$A,'Base CF'!$B255,DRE!J:J)</f>
        <v>0</v>
      </c>
      <c r="L255" s="46">
        <f>SUMIF(DRE!$A:$A,'Base CF'!$B255,DRE!K:K)</f>
        <v>0</v>
      </c>
      <c r="M255" s="46">
        <f>SUMIF(DRE!$A:$A,'Base CF'!$B255,DRE!L:L)</f>
        <v>0</v>
      </c>
      <c r="N255" s="46">
        <f>SUMIF(DRE!$A:$A,'Base CF'!$B255,DRE!M:M)</f>
        <v>0</v>
      </c>
      <c r="O255" s="46">
        <f>SUMIF(DRE!$A:$A,'Base CF'!$B255,DRE!N:N)</f>
        <v>0</v>
      </c>
      <c r="P255" s="46">
        <f>SUMIF(DRE!$A:$A,'Base CF'!$B255,DRE!O:O)</f>
        <v>0</v>
      </c>
      <c r="Q255" s="46">
        <f>SUMIF(DRE!$A:$A,'Base CF'!$B255,DRE!P:P)</f>
        <v>102832.04999999999</v>
      </c>
      <c r="R255" s="46">
        <f>SUMIF(DRE!$A:$A,'Base CF'!$B255,DRE!Q:Q)</f>
        <v>0</v>
      </c>
      <c r="S255" s="46">
        <f>SUMIF(DRE!$A:$A,'Base CF'!$B255,DRE!R:R)</f>
        <v>2107.83</v>
      </c>
      <c r="T255" s="46">
        <f>SUMIF(DRE!$A:$A,'Base CF'!$B255,DRE!S:S)</f>
        <v>0</v>
      </c>
      <c r="U255" s="46">
        <f>SUMIF(DRE!$A:$A,'Base CF'!$B255,DRE!T:T)</f>
        <v>0</v>
      </c>
      <c r="V255" s="46">
        <f>SUMIF(DRE!$A:$A,'Base CF'!$B255,DRE!U:U)</f>
        <v>0</v>
      </c>
      <c r="W255" s="46">
        <f>SUMIF(DRE!$A:$A,'Base CF'!$B255,DRE!V:V)</f>
        <v>0</v>
      </c>
      <c r="X255" s="46">
        <f>SUMIF(DRE!$A:$A,'Base CF'!$B255,DRE!W:W)</f>
        <v>0</v>
      </c>
      <c r="Y255" s="46">
        <f>SUMIF(DRE!$A:$A,'Base CF'!$B255,DRE!X:X)</f>
        <v>0</v>
      </c>
      <c r="Z255" s="46">
        <f>SUMIF(DRE!$A:$A,'Base CF'!$B255,DRE!Y:Y)</f>
        <v>0</v>
      </c>
      <c r="AA255" s="46">
        <f>SUMIF(DRE!$A:$A,'Base CF'!$B255,DRE!Z:Z)</f>
        <v>239523.98</v>
      </c>
      <c r="AB255" s="46">
        <f>SUMIF(DRE!$A:$A,'Base CF'!$B255,DRE!AA:AA)</f>
        <v>0</v>
      </c>
      <c r="AC255" s="46">
        <f>SUMIF(DRE!$A:$A,'Base CF'!$B255,DRE!AB:AB)</f>
        <v>0</v>
      </c>
      <c r="AD255" s="46">
        <f>SUMIF(DRE!$A:$A,'Base CF'!$B255,DRE!AC:AC)</f>
        <v>26677.140000000003</v>
      </c>
      <c r="AE255" s="46">
        <f>SUMIF(DRE!$A:$A,'Base CF'!$B255,DRE!AD:AD)</f>
        <v>0</v>
      </c>
      <c r="AF255" s="46">
        <f>SUMIF(DRE!$A:$A,'Base CF'!$B255,DRE!AE:AE)</f>
        <v>0</v>
      </c>
      <c r="AG255" s="46">
        <f>SUMIF(DRE!$A:$A,'Base CF'!$B255,DRE!AF:AF)</f>
        <v>0</v>
      </c>
      <c r="AH255" s="46">
        <f>SUMIF(DRE!$A:$A,'Base CF'!$B255,DRE!AG:AG)</f>
        <v>140659.53</v>
      </c>
      <c r="AI255" s="46">
        <f>SUMIF(DRE!$A:$A,'Base CF'!$B255,DRE!AH:AH)</f>
        <v>0</v>
      </c>
      <c r="AJ255" s="46">
        <f>SUMIF(DRE!$A:$A,'Base CF'!$B255,DRE!AI:AI)</f>
        <v>0</v>
      </c>
      <c r="AK255" s="46">
        <f>SUMIF(DRE!$A:$A,'Base CF'!$B255,DRE!AJ:AJ)</f>
        <v>0</v>
      </c>
      <c r="AL255" s="46">
        <f>SUMIF(DRE!$A:$A,'Base CF'!$B255,DRE!AK:AK)</f>
        <v>0</v>
      </c>
      <c r="AM255" s="46">
        <f>SUMIF(DRE!$A:$A,'Base CF'!$B255,DRE!AL:AL)</f>
        <v>2470.34</v>
      </c>
      <c r="AN255" s="46">
        <f>SUMIF(DRE!$A:$A,'Base CF'!$B255,DRE!AM:AM)</f>
        <v>103106.2</v>
      </c>
      <c r="AO255" s="46">
        <f>SUMIF(DRE!$A:$A,'Base CF'!$B255,DRE!AN:AN)</f>
        <v>51358.29</v>
      </c>
      <c r="AP255" s="46">
        <f>SUMIF(DRE!$A:$A,'Base CF'!$B255,DRE!AO:AO)</f>
        <v>0</v>
      </c>
      <c r="AQ255" s="46">
        <f>SUMIF(DRE!$A:$A,'Base CF'!$B255,DRE!AP:AP)</f>
        <v>-105576.54</v>
      </c>
      <c r="AR255" s="46">
        <f>SUMIF(DRE!$A:$A,'Base CF'!$B255,DRE!AQ:AQ)</f>
        <v>0</v>
      </c>
      <c r="AS255" s="46">
        <f>SUMIF(DRE!$A:$A,'Base CF'!$B255,DRE!AR:AR)</f>
        <v>0</v>
      </c>
      <c r="AT255" s="46">
        <f>SUMIF(DRE!$A:$A,'Base CF'!$B255,DRE!AS:AS)</f>
        <v>2089.25</v>
      </c>
      <c r="AU255" s="46">
        <f>SUMIF(DRE!$A:$A,'Base CF'!$B255,DRE!AT:AT)</f>
        <v>0</v>
      </c>
      <c r="AV255" s="46">
        <f>SUMIF(DRE!$A:$A,'Base CF'!$B255,DRE!AU:AU)</f>
        <v>0</v>
      </c>
      <c r="AW255" s="46">
        <f>SUMIF(DRE!$A:$A,'Base CF'!$B255,DRE!AV:AV)</f>
        <v>-11105.37</v>
      </c>
      <c r="AX255" s="46">
        <f>SUMIF(DRE!$A:$A,'Base CF'!$B255,DRE!AW:AW)</f>
        <v>0</v>
      </c>
      <c r="AY255" s="46">
        <f>SUMIF(DRE!$A:$A,'Base CF'!$B255,DRE!AX:AX)</f>
        <v>0</v>
      </c>
      <c r="AZ255" s="46">
        <f>SUMIF(DRE!$A:$A,'Base CF'!$B255,DRE!AY:AY)</f>
        <v>0</v>
      </c>
      <c r="BA255" s="46">
        <f>SUMIF(DRE!$A:$A,'Base CF'!$B255,DRE!AZ:AZ)</f>
        <v>248683.7</v>
      </c>
      <c r="BB255" s="46">
        <f>SUMIF(DRE!$A:$A,'Base CF'!$B255,DRE!BA:BA)</f>
        <v>0</v>
      </c>
      <c r="BC255" s="46">
        <f>SUMIF(DRE!$A:$A,'Base CF'!$B255,DRE!BB:BB)</f>
        <v>0</v>
      </c>
      <c r="BD255" s="46">
        <f>SUMIF(DRE!$A:$A,'Base CF'!$B255,DRE!BC:BC)</f>
        <v>43911.08</v>
      </c>
      <c r="BE255" s="46">
        <f>SUMIF(DRE!$A:$A,'Base CF'!$B255,DRE!BD:BD)</f>
        <v>0</v>
      </c>
      <c r="BF255" s="46">
        <f>SUMIF(DRE!$A:$A,'Base CF'!$B255,DRE!BE:BE)</f>
        <v>0</v>
      </c>
      <c r="BG255" s="46">
        <f>SUMIF(DRE!$A:$A,'Base CF'!$B255,DRE!BF:BF)</f>
        <v>0</v>
      </c>
      <c r="BH255" s="46">
        <f>SUMIF(DRE!$A:$A,'Base CF'!$B255,DRE!BG:BG)</f>
        <v>0</v>
      </c>
      <c r="BI255" s="46">
        <f>SUMIF(DRE!$A:$A,'Base CF'!$B255,DRE!BH:BH)</f>
        <v>0</v>
      </c>
      <c r="BJ255" s="46">
        <f>SUMIF(DRE!$A:$A,'Base CF'!$B255,DRE!BI:BI)</f>
        <v>0</v>
      </c>
      <c r="BK255" s="46">
        <f>SUMIF(DRE!$A:$A,'Base CF'!$B255,DRE!BJ:BJ)</f>
        <v>0</v>
      </c>
      <c r="BL255" s="46">
        <f>SUMIF(DRE!$A:$A,'Base CF'!$B255,DRE!BK:BK)</f>
        <v>0</v>
      </c>
      <c r="BM255" s="46">
        <f>SUMIF(DRE!$A:$A,'Base CF'!$B255,DRE!BL:BL)</f>
        <v>0</v>
      </c>
      <c r="BN255" s="46">
        <f>SUMIF(DRE!$A:$A,'Base CF'!$B255,DRE!BM:BM)</f>
        <v>0</v>
      </c>
      <c r="BO255" s="46">
        <f>SUMIF(DRE!$A:$A,'Base CF'!$B255,DRE!BN:BN)</f>
        <v>0</v>
      </c>
      <c r="BP255" s="46">
        <f>SUMIF(DRE!$A:$A,'Base CF'!$B255,DRE!BO:BO)</f>
        <v>0</v>
      </c>
      <c r="BQ255" s="46">
        <f>SUMIF(DRE!$A:$A,'Base CF'!$B255,DRE!BP:BP)</f>
        <v>0</v>
      </c>
      <c r="BR255" s="46">
        <f>SUMIF(DRE!$A:$A,'Base CF'!$B255,DRE!BQ:BQ)</f>
        <v>0</v>
      </c>
      <c r="BS255" s="46">
        <f>SUMIF(DRE!$A:$A,'Base CF'!$B255,DRE!BR:BR)</f>
        <v>0</v>
      </c>
      <c r="BT255" s="46">
        <f>SUMIF(DRE!$A:$A,'Base CF'!$B255,DRE!BS:BS)</f>
        <v>0</v>
      </c>
      <c r="BU255" s="46">
        <f>SUMIF(DRE!$A:$A,'Base CF'!$B255,DRE!BT:BT)</f>
        <v>0</v>
      </c>
      <c r="BV255" s="46">
        <f>SUMIF(DRE!$A:$A,'Base CF'!$B255,DRE!BU:BU)</f>
        <v>0</v>
      </c>
      <c r="BW255" s="46">
        <f>SUMIF(DRE!$A:$A,'Base CF'!$B255,DRE!BV:BV)</f>
        <v>0</v>
      </c>
      <c r="BX255" s="46">
        <f>SUMIF(DRE!$A:$A,'Base CF'!$B255,DRE!BW:BW)</f>
        <v>0</v>
      </c>
      <c r="BY255" s="46">
        <f>SUMIF(DRE!$A:$A,'Base CF'!$B255,DRE!BX:BX)</f>
        <v>0</v>
      </c>
      <c r="BZ255" s="46">
        <f>SUMIF(DRE!$A:$A,'Base CF'!$B255,DRE!BY:BY)</f>
        <v>0</v>
      </c>
      <c r="CA255" s="46">
        <f>SUMIF(DRE!$A:$A,'Base CF'!$B255,DRE!BZ:BZ)</f>
        <v>0</v>
      </c>
      <c r="CB255" s="46">
        <f>SUMIF(DRE!$A:$A,'Base CF'!$B255,DRE!CA:CA)</f>
        <v>0</v>
      </c>
      <c r="CC255" s="46">
        <f>SUMIF(DRE!$A:$A,'Base CF'!$B255,DRE!CB:CB)</f>
        <v>0</v>
      </c>
      <c r="CD255" s="46">
        <f>SUMIF(DRE!$A:$A,'Base CF'!$B255,DRE!CC:CC)</f>
        <v>0</v>
      </c>
      <c r="CE255" s="46">
        <f>SUMIF(DRE!$A:$A,'Base CF'!$B255,DRE!CD:CD)</f>
        <v>0</v>
      </c>
      <c r="CF255" s="46">
        <f>SUMIF(DRE!$A:$A,'Base CF'!$B255,DRE!CE:CE)</f>
        <v>0</v>
      </c>
      <c r="CG255" s="46">
        <f>SUMIF(DRE!$A:$A,'Base CF'!$B255,DRE!CF:CF)</f>
        <v>0</v>
      </c>
      <c r="CH255" s="46">
        <f>SUMIF(DRE!$A:$A,'Base CF'!$B255,DRE!CG:CG)</f>
        <v>0</v>
      </c>
      <c r="CI255" s="46">
        <f>SUMIF(DRE!$A:$A,'Base CF'!$B255,DRE!CH:CH)</f>
        <v>0</v>
      </c>
      <c r="CJ255" s="46">
        <f>SUMIF(DRE!$A:$A,'Base CF'!$B255,DRE!CI:CI)</f>
        <v>0</v>
      </c>
      <c r="CK255" s="46">
        <f>SUMIF(DRE!$A:$A,'Base CF'!$B255,DRE!CJ:CJ)</f>
        <v>0</v>
      </c>
      <c r="CL255" s="46">
        <f>SUMIF(DRE!$A:$A,'Base CF'!$B255,DRE!CK:CK)</f>
        <v>0</v>
      </c>
      <c r="CM255" s="46">
        <f>SUMIF(DRE!$A:$A,'Base CF'!$B255,DRE!CL:CL)</f>
        <v>0</v>
      </c>
      <c r="CN255" s="46">
        <f>SUMIF(DRE!$A:$A,'Base CF'!$B255,DRE!CM:CM)</f>
        <v>0</v>
      </c>
      <c r="CO255" s="46">
        <f>SUMIF(DRE!$A:$A,'Base CF'!$B255,DRE!CN:CN)</f>
        <v>0</v>
      </c>
      <c r="CP255" s="46">
        <f>SUMIF(DRE!$A:$A,'Base CF'!$B255,DRE!CO:CO)</f>
        <v>0</v>
      </c>
      <c r="CQ255" s="46">
        <f>SUMIF(DRE!$A:$A,'Base CF'!$B255,DRE!CP:CP)</f>
        <v>0</v>
      </c>
      <c r="CR255" s="46">
        <f>SUMIF(DRE!$A:$A,'Base CF'!$B255,DRE!CQ:CQ)</f>
        <v>0</v>
      </c>
      <c r="CS255" s="46">
        <f>SUMIF(DRE!$A:$A,'Base CF'!$B255,DRE!CR:CR)</f>
        <v>0</v>
      </c>
      <c r="CT255" s="46">
        <f>SUMIF(DRE!$A:$A,'Base CF'!$B255,DRE!CS:CS)</f>
        <v>0</v>
      </c>
      <c r="CU255" s="46">
        <f>SUMIF(DRE!$A:$A,'Base CF'!$B255,DRE!CT:CT)</f>
        <v>0</v>
      </c>
      <c r="CV255" s="46">
        <f>SUMIF(DRE!$A:$A,'Base CF'!$B255,DRE!CU:CU)</f>
        <v>0</v>
      </c>
      <c r="CW255" s="46">
        <f>SUMIF(DRE!$A:$A,'Base CF'!$B255,DRE!CV:CV)</f>
        <v>0</v>
      </c>
      <c r="CX255" s="46">
        <f>SUMIF(DRE!$A:$A,'Base CF'!$B255,DRE!CW:CW)</f>
        <v>0</v>
      </c>
      <c r="CY255" s="46">
        <f>SUMIF(DRE!$A:$A,'Base CF'!$B255,DRE!CX:CX)</f>
        <v>0</v>
      </c>
      <c r="CZ255" s="46">
        <f>SUMIF(DRE!$A:$A,'Base CF'!$B255,DRE!CY:CY)</f>
        <v>0</v>
      </c>
      <c r="DA255" s="46">
        <f>SUMIF(DRE!$A:$A,'Base CF'!$B255,DRE!CZ:CZ)</f>
        <v>0</v>
      </c>
      <c r="DB255" s="46">
        <f>SUMIF(DRE!$A:$A,'Base CF'!$B255,DRE!DA:DA)</f>
        <v>0</v>
      </c>
      <c r="DC255" s="46">
        <f>SUMIF(DRE!$A:$A,'Base CF'!$B255,DRE!DB:DB)</f>
        <v>0</v>
      </c>
      <c r="DD255" s="46">
        <f>SUMIF(DRE!$A:$A,'Base CF'!$B255,DRE!DC:DC)</f>
        <v>0</v>
      </c>
      <c r="DE255" s="46">
        <f>SUMIF(DRE!$A:$A,'Base CF'!$B255,DRE!DD:DD)</f>
        <v>0</v>
      </c>
      <c r="DF255" s="46">
        <f>SUMIF(DRE!$A:$A,'Base CF'!$B255,DRE!DE:DE)</f>
        <v>0</v>
      </c>
    </row>
    <row r="256" spans="2:110" outlineLevel="1">
      <c r="B256" s="37" t="s">
        <v>298</v>
      </c>
      <c r="C256" s="46">
        <f>SUMIF(DRE!$A:$A,'Base CF'!$B256,DRE!B:B)</f>
        <v>0</v>
      </c>
      <c r="D256" s="46">
        <f>SUMIF(DRE!$A:$A,'Base CF'!$B256,DRE!C:C)</f>
        <v>0</v>
      </c>
      <c r="E256" s="46">
        <f>SUMIF(DRE!$A:$A,'Base CF'!$B256,DRE!D:D)</f>
        <v>0</v>
      </c>
      <c r="F256" s="46">
        <f>SUMIF(DRE!$A:$A,'Base CF'!$B256,DRE!E:E)</f>
        <v>0</v>
      </c>
      <c r="G256" s="46">
        <f>SUMIF(DRE!$A:$A,'Base CF'!$B256,DRE!F:F)</f>
        <v>0</v>
      </c>
      <c r="H256" s="46">
        <f>SUMIF(DRE!$A:$A,'Base CF'!$B256,DRE!G:G)</f>
        <v>0</v>
      </c>
      <c r="I256" s="46">
        <f>SUMIF(DRE!$A:$A,'Base CF'!$B256,DRE!H:H)</f>
        <v>0</v>
      </c>
      <c r="J256" s="46">
        <f>SUMIF(DRE!$A:$A,'Base CF'!$B256,DRE!I:I)</f>
        <v>0</v>
      </c>
      <c r="K256" s="46">
        <f>SUMIF(DRE!$A:$A,'Base CF'!$B256,DRE!J:J)</f>
        <v>0</v>
      </c>
      <c r="L256" s="46">
        <f>SUMIF(DRE!$A:$A,'Base CF'!$B256,DRE!K:K)</f>
        <v>0</v>
      </c>
      <c r="M256" s="46">
        <f>SUMIF(DRE!$A:$A,'Base CF'!$B256,DRE!L:L)</f>
        <v>0</v>
      </c>
      <c r="N256" s="46">
        <f>SUMIF(DRE!$A:$A,'Base CF'!$B256,DRE!M:M)</f>
        <v>0</v>
      </c>
      <c r="O256" s="46">
        <f>SUMIF(DRE!$A:$A,'Base CF'!$B256,DRE!N:N)</f>
        <v>0</v>
      </c>
      <c r="P256" s="46">
        <f>SUMIF(DRE!$A:$A,'Base CF'!$B256,DRE!O:O)</f>
        <v>0</v>
      </c>
      <c r="Q256" s="46">
        <f>SUMIF(DRE!$A:$A,'Base CF'!$B256,DRE!P:P)</f>
        <v>0</v>
      </c>
      <c r="R256" s="46">
        <f>SUMIF(DRE!$A:$A,'Base CF'!$B256,DRE!Q:Q)</f>
        <v>0</v>
      </c>
      <c r="S256" s="46">
        <f>SUMIF(DRE!$A:$A,'Base CF'!$B256,DRE!R:R)</f>
        <v>0</v>
      </c>
      <c r="T256" s="46">
        <f>SUMIF(DRE!$A:$A,'Base CF'!$B256,DRE!S:S)</f>
        <v>0</v>
      </c>
      <c r="U256" s="46">
        <f>SUMIF(DRE!$A:$A,'Base CF'!$B256,DRE!T:T)</f>
        <v>0</v>
      </c>
      <c r="V256" s="46">
        <f>SUMIF(DRE!$A:$A,'Base CF'!$B256,DRE!U:U)</f>
        <v>0</v>
      </c>
      <c r="W256" s="46">
        <f>SUMIF(DRE!$A:$A,'Base CF'!$B256,DRE!V:V)</f>
        <v>0</v>
      </c>
      <c r="X256" s="46">
        <f>SUMIF(DRE!$A:$A,'Base CF'!$B256,DRE!W:W)</f>
        <v>0</v>
      </c>
      <c r="Y256" s="46">
        <f>SUMIF(DRE!$A:$A,'Base CF'!$B256,DRE!X:X)</f>
        <v>0</v>
      </c>
      <c r="Z256" s="46">
        <f>SUMIF(DRE!$A:$A,'Base CF'!$B256,DRE!Y:Y)</f>
        <v>0</v>
      </c>
      <c r="AA256" s="46">
        <f>SUMIF(DRE!$A:$A,'Base CF'!$B256,DRE!Z:Z)</f>
        <v>0</v>
      </c>
      <c r="AB256" s="46">
        <f>SUMIF(DRE!$A:$A,'Base CF'!$B256,DRE!AA:AA)</f>
        <v>0</v>
      </c>
      <c r="AC256" s="46">
        <f>SUMIF(DRE!$A:$A,'Base CF'!$B256,DRE!AB:AB)</f>
        <v>0</v>
      </c>
      <c r="AD256" s="46">
        <f>SUMIF(DRE!$A:$A,'Base CF'!$B256,DRE!AC:AC)</f>
        <v>0</v>
      </c>
      <c r="AE256" s="46">
        <f>SUMIF(DRE!$A:$A,'Base CF'!$B256,DRE!AD:AD)</f>
        <v>0</v>
      </c>
      <c r="AF256" s="46">
        <f>SUMIF(DRE!$A:$A,'Base CF'!$B256,DRE!AE:AE)</f>
        <v>0</v>
      </c>
      <c r="AG256" s="46">
        <f>SUMIF(DRE!$A:$A,'Base CF'!$B256,DRE!AF:AF)</f>
        <v>0</v>
      </c>
      <c r="AH256" s="46">
        <f>SUMIF(DRE!$A:$A,'Base CF'!$B256,DRE!AG:AG)</f>
        <v>0</v>
      </c>
      <c r="AI256" s="46">
        <f>SUMIF(DRE!$A:$A,'Base CF'!$B256,DRE!AH:AH)</f>
        <v>0</v>
      </c>
      <c r="AJ256" s="46">
        <f>SUMIF(DRE!$A:$A,'Base CF'!$B256,DRE!AI:AI)</f>
        <v>0</v>
      </c>
      <c r="AK256" s="46">
        <f>SUMIF(DRE!$A:$A,'Base CF'!$B256,DRE!AJ:AJ)</f>
        <v>0</v>
      </c>
      <c r="AL256" s="46">
        <f>SUMIF(DRE!$A:$A,'Base CF'!$B256,DRE!AK:AK)</f>
        <v>0</v>
      </c>
      <c r="AM256" s="46">
        <f>SUMIF(DRE!$A:$A,'Base CF'!$B256,DRE!AL:AL)</f>
        <v>0</v>
      </c>
      <c r="AN256" s="46">
        <f>SUMIF(DRE!$A:$A,'Base CF'!$B256,DRE!AM:AM)</f>
        <v>0</v>
      </c>
      <c r="AO256" s="46">
        <f>SUMIF(DRE!$A:$A,'Base CF'!$B256,DRE!AN:AN)</f>
        <v>0</v>
      </c>
      <c r="AP256" s="46">
        <f>SUMIF(DRE!$A:$A,'Base CF'!$B256,DRE!AO:AO)</f>
        <v>0</v>
      </c>
      <c r="AQ256" s="46">
        <f>SUMIF(DRE!$A:$A,'Base CF'!$B256,DRE!AP:AP)</f>
        <v>0</v>
      </c>
      <c r="AR256" s="46">
        <f>SUMIF(DRE!$A:$A,'Base CF'!$B256,DRE!AQ:AQ)</f>
        <v>0</v>
      </c>
      <c r="AS256" s="46">
        <f>SUMIF(DRE!$A:$A,'Base CF'!$B256,DRE!AR:AR)</f>
        <v>0</v>
      </c>
      <c r="AT256" s="46">
        <f>SUMIF(DRE!$A:$A,'Base CF'!$B256,DRE!AS:AS)</f>
        <v>0</v>
      </c>
      <c r="AU256" s="46">
        <f>SUMIF(DRE!$A:$A,'Base CF'!$B256,DRE!AT:AT)</f>
        <v>0</v>
      </c>
      <c r="AV256" s="46">
        <f>SUMIF(DRE!$A:$A,'Base CF'!$B256,DRE!AU:AU)</f>
        <v>0</v>
      </c>
      <c r="AW256" s="46">
        <f>SUMIF(DRE!$A:$A,'Base CF'!$B256,DRE!AV:AV)</f>
        <v>0</v>
      </c>
      <c r="AX256" s="46">
        <f>SUMIF(DRE!$A:$A,'Base CF'!$B256,DRE!AW:AW)</f>
        <v>0</v>
      </c>
      <c r="AY256" s="46">
        <f>SUMIF(DRE!$A:$A,'Base CF'!$B256,DRE!AX:AX)</f>
        <v>0</v>
      </c>
      <c r="AZ256" s="46">
        <f>SUMIF(DRE!$A:$A,'Base CF'!$B256,DRE!AY:AY)</f>
        <v>0</v>
      </c>
      <c r="BA256" s="46">
        <f>SUMIF(DRE!$A:$A,'Base CF'!$B256,DRE!AZ:AZ)</f>
        <v>0</v>
      </c>
      <c r="BB256" s="46">
        <f>SUMIF(DRE!$A:$A,'Base CF'!$B256,DRE!BA:BA)</f>
        <v>0</v>
      </c>
      <c r="BC256" s="46">
        <f>SUMIF(DRE!$A:$A,'Base CF'!$B256,DRE!BB:BB)</f>
        <v>0</v>
      </c>
      <c r="BD256" s="46">
        <f>SUMIF(DRE!$A:$A,'Base CF'!$B256,DRE!BC:BC)</f>
        <v>0</v>
      </c>
      <c r="BE256" s="46">
        <f>SUMIF(DRE!$A:$A,'Base CF'!$B256,DRE!BD:BD)</f>
        <v>0</v>
      </c>
      <c r="BF256" s="46">
        <f>SUMIF(DRE!$A:$A,'Base CF'!$B256,DRE!BE:BE)</f>
        <v>0</v>
      </c>
      <c r="BG256" s="46">
        <f>SUMIF(DRE!$A:$A,'Base CF'!$B256,DRE!BF:BF)</f>
        <v>0</v>
      </c>
      <c r="BH256" s="46">
        <f>SUMIF(DRE!$A:$A,'Base CF'!$B256,DRE!BG:BG)</f>
        <v>0</v>
      </c>
      <c r="BI256" s="46">
        <f>SUMIF(DRE!$A:$A,'Base CF'!$B256,DRE!BH:BH)</f>
        <v>0</v>
      </c>
      <c r="BJ256" s="46">
        <f>SUMIF(DRE!$A:$A,'Base CF'!$B256,DRE!BI:BI)</f>
        <v>0</v>
      </c>
      <c r="BK256" s="46">
        <f>SUMIF(DRE!$A:$A,'Base CF'!$B256,DRE!BJ:BJ)</f>
        <v>0</v>
      </c>
      <c r="BL256" s="46">
        <f>SUMIF(DRE!$A:$A,'Base CF'!$B256,DRE!BK:BK)</f>
        <v>0</v>
      </c>
      <c r="BM256" s="46">
        <f>SUMIF(DRE!$A:$A,'Base CF'!$B256,DRE!BL:BL)</f>
        <v>0</v>
      </c>
      <c r="BN256" s="46">
        <f>SUMIF(DRE!$A:$A,'Base CF'!$B256,DRE!BM:BM)</f>
        <v>0</v>
      </c>
      <c r="BO256" s="46">
        <f>SUMIF(DRE!$A:$A,'Base CF'!$B256,DRE!BN:BN)</f>
        <v>0</v>
      </c>
      <c r="BP256" s="46">
        <f>SUMIF(DRE!$A:$A,'Base CF'!$B256,DRE!BO:BO)</f>
        <v>0</v>
      </c>
      <c r="BQ256" s="46">
        <f>SUMIF(DRE!$A:$A,'Base CF'!$B256,DRE!BP:BP)</f>
        <v>0</v>
      </c>
      <c r="BR256" s="46">
        <f>SUMIF(DRE!$A:$A,'Base CF'!$B256,DRE!BQ:BQ)</f>
        <v>0</v>
      </c>
      <c r="BS256" s="46">
        <f>SUMIF(DRE!$A:$A,'Base CF'!$B256,DRE!BR:BR)</f>
        <v>0</v>
      </c>
      <c r="BT256" s="46">
        <f>SUMIF(DRE!$A:$A,'Base CF'!$B256,DRE!BS:BS)</f>
        <v>0</v>
      </c>
      <c r="BU256" s="46">
        <f>SUMIF(DRE!$A:$A,'Base CF'!$B256,DRE!BT:BT)</f>
        <v>0</v>
      </c>
      <c r="BV256" s="46">
        <f>SUMIF(DRE!$A:$A,'Base CF'!$B256,DRE!BU:BU)</f>
        <v>0</v>
      </c>
      <c r="BW256" s="46">
        <f>SUMIF(DRE!$A:$A,'Base CF'!$B256,DRE!BV:BV)</f>
        <v>0</v>
      </c>
      <c r="BX256" s="46">
        <f>SUMIF(DRE!$A:$A,'Base CF'!$B256,DRE!BW:BW)</f>
        <v>0</v>
      </c>
      <c r="BY256" s="46">
        <f>SUMIF(DRE!$A:$A,'Base CF'!$B256,DRE!BX:BX)</f>
        <v>0</v>
      </c>
      <c r="BZ256" s="46">
        <f>SUMIF(DRE!$A:$A,'Base CF'!$B256,DRE!BY:BY)</f>
        <v>0</v>
      </c>
      <c r="CA256" s="46">
        <f>SUMIF(DRE!$A:$A,'Base CF'!$B256,DRE!BZ:BZ)</f>
        <v>0</v>
      </c>
      <c r="CB256" s="46">
        <f>SUMIF(DRE!$A:$A,'Base CF'!$B256,DRE!CA:CA)</f>
        <v>0</v>
      </c>
      <c r="CC256" s="46">
        <f>SUMIF(DRE!$A:$A,'Base CF'!$B256,DRE!CB:CB)</f>
        <v>0</v>
      </c>
      <c r="CD256" s="46">
        <f>SUMIF(DRE!$A:$A,'Base CF'!$B256,DRE!CC:CC)</f>
        <v>0</v>
      </c>
      <c r="CE256" s="46">
        <f>SUMIF(DRE!$A:$A,'Base CF'!$B256,DRE!CD:CD)</f>
        <v>0</v>
      </c>
      <c r="CF256" s="46">
        <f>SUMIF(DRE!$A:$A,'Base CF'!$B256,DRE!CE:CE)</f>
        <v>0</v>
      </c>
      <c r="CG256" s="46">
        <f>SUMIF(DRE!$A:$A,'Base CF'!$B256,DRE!CF:CF)</f>
        <v>0</v>
      </c>
      <c r="CH256" s="46">
        <f>SUMIF(DRE!$A:$A,'Base CF'!$B256,DRE!CG:CG)</f>
        <v>0</v>
      </c>
      <c r="CI256" s="46">
        <f>SUMIF(DRE!$A:$A,'Base CF'!$B256,DRE!CH:CH)</f>
        <v>0</v>
      </c>
      <c r="CJ256" s="46">
        <f>SUMIF(DRE!$A:$A,'Base CF'!$B256,DRE!CI:CI)</f>
        <v>0</v>
      </c>
      <c r="CK256" s="46">
        <f>SUMIF(DRE!$A:$A,'Base CF'!$B256,DRE!CJ:CJ)</f>
        <v>0</v>
      </c>
      <c r="CL256" s="46">
        <f>SUMIF(DRE!$A:$A,'Base CF'!$B256,DRE!CK:CK)</f>
        <v>0</v>
      </c>
      <c r="CM256" s="46">
        <f>SUMIF(DRE!$A:$A,'Base CF'!$B256,DRE!CL:CL)</f>
        <v>0</v>
      </c>
      <c r="CN256" s="46">
        <f>SUMIF(DRE!$A:$A,'Base CF'!$B256,DRE!CM:CM)</f>
        <v>0</v>
      </c>
      <c r="CO256" s="46">
        <f>SUMIF(DRE!$A:$A,'Base CF'!$B256,DRE!CN:CN)</f>
        <v>0</v>
      </c>
      <c r="CP256" s="46">
        <f>SUMIF(DRE!$A:$A,'Base CF'!$B256,DRE!CO:CO)</f>
        <v>0</v>
      </c>
      <c r="CQ256" s="46">
        <f>SUMIF(DRE!$A:$A,'Base CF'!$B256,DRE!CP:CP)</f>
        <v>0</v>
      </c>
      <c r="CR256" s="46">
        <f>SUMIF(DRE!$A:$A,'Base CF'!$B256,DRE!CQ:CQ)</f>
        <v>0</v>
      </c>
      <c r="CS256" s="46">
        <f>SUMIF(DRE!$A:$A,'Base CF'!$B256,DRE!CR:CR)</f>
        <v>0</v>
      </c>
      <c r="CT256" s="46">
        <f>SUMIF(DRE!$A:$A,'Base CF'!$B256,DRE!CS:CS)</f>
        <v>0</v>
      </c>
      <c r="CU256" s="46">
        <f>SUMIF(DRE!$A:$A,'Base CF'!$B256,DRE!CT:CT)</f>
        <v>0</v>
      </c>
      <c r="CV256" s="46">
        <f>SUMIF(DRE!$A:$A,'Base CF'!$B256,DRE!CU:CU)</f>
        <v>0</v>
      </c>
      <c r="CW256" s="46">
        <f>SUMIF(DRE!$A:$A,'Base CF'!$B256,DRE!CV:CV)</f>
        <v>0</v>
      </c>
      <c r="CX256" s="46">
        <f>SUMIF(DRE!$A:$A,'Base CF'!$B256,DRE!CW:CW)</f>
        <v>0</v>
      </c>
      <c r="CY256" s="46">
        <f>SUMIF(DRE!$A:$A,'Base CF'!$B256,DRE!CX:CX)</f>
        <v>0</v>
      </c>
      <c r="CZ256" s="46">
        <f>SUMIF(DRE!$A:$A,'Base CF'!$B256,DRE!CY:CY)</f>
        <v>0</v>
      </c>
      <c r="DA256" s="46">
        <f>SUMIF(DRE!$A:$A,'Base CF'!$B256,DRE!CZ:CZ)</f>
        <v>0</v>
      </c>
      <c r="DB256" s="46">
        <f>SUMIF(DRE!$A:$A,'Base CF'!$B256,DRE!DA:DA)</f>
        <v>0</v>
      </c>
      <c r="DC256" s="46">
        <f>SUMIF(DRE!$A:$A,'Base CF'!$B256,DRE!DB:DB)</f>
        <v>0</v>
      </c>
      <c r="DD256" s="46">
        <f>SUMIF(DRE!$A:$A,'Base CF'!$B256,DRE!DC:DC)</f>
        <v>0</v>
      </c>
      <c r="DE256" s="46">
        <f>SUMIF(DRE!$A:$A,'Base CF'!$B256,DRE!DD:DD)</f>
        <v>0</v>
      </c>
      <c r="DF256" s="46">
        <f>SUMIF(DRE!$A:$A,'Base CF'!$B256,DRE!DE:DE)</f>
        <v>0</v>
      </c>
    </row>
    <row r="257" spans="2:110" outlineLevel="1">
      <c r="B257" s="37" t="s">
        <v>313</v>
      </c>
      <c r="C257" s="46">
        <f>SUMIF(DRE!$A:$A,'Base CF'!$B257,DRE!B:B)</f>
        <v>58961.80999999999</v>
      </c>
      <c r="D257" s="46">
        <f>SUMIF(DRE!$A:$A,'Base CF'!$B257,DRE!C:C)</f>
        <v>45721.82</v>
      </c>
      <c r="E257" s="46">
        <f>SUMIF(DRE!$A:$A,'Base CF'!$B257,DRE!D:D)</f>
        <v>45721.82</v>
      </c>
      <c r="F257" s="46">
        <f>SUMIF(DRE!$A:$A,'Base CF'!$B257,DRE!E:E)</f>
        <v>46509.120000000003</v>
      </c>
      <c r="G257" s="46">
        <f>SUMIF(DRE!$A:$A,'Base CF'!$B257,DRE!F:F)</f>
        <v>46509.120000000003</v>
      </c>
      <c r="H257" s="46">
        <f>SUMIF(DRE!$A:$A,'Base CF'!$B257,DRE!G:G)</f>
        <v>46614.849999999991</v>
      </c>
      <c r="I257" s="46">
        <f>SUMIF(DRE!$A:$A,'Base CF'!$B257,DRE!H:H)</f>
        <v>-31719.77</v>
      </c>
      <c r="J257" s="46">
        <f>SUMIF(DRE!$A:$A,'Base CF'!$B257,DRE!I:I)</f>
        <v>142510.06</v>
      </c>
      <c r="K257" s="46">
        <f>SUMIF(DRE!$A:$A,'Base CF'!$B257,DRE!J:J)</f>
        <v>49409.87</v>
      </c>
      <c r="L257" s="46">
        <f>SUMIF(DRE!$A:$A,'Base CF'!$B257,DRE!K:K)</f>
        <v>47839.72</v>
      </c>
      <c r="M257" s="46">
        <f>SUMIF(DRE!$A:$A,'Base CF'!$B257,DRE!L:L)</f>
        <v>-36532.089999999997</v>
      </c>
      <c r="N257" s="46">
        <f>SUMIF(DRE!$A:$A,'Base CF'!$B257,DRE!M:M)</f>
        <v>147164.72</v>
      </c>
      <c r="O257" s="46">
        <f>SUMIF(DRE!$A:$A,'Base CF'!$B257,DRE!N:N)</f>
        <v>62389.910000000011</v>
      </c>
      <c r="P257" s="46">
        <f>SUMIF(DRE!$A:$A,'Base CF'!$B257,DRE!O:O)</f>
        <v>-38352.480000000003</v>
      </c>
      <c r="Q257" s="46">
        <f>SUMIF(DRE!$A:$A,'Base CF'!$B257,DRE!P:P)</f>
        <v>56732.75</v>
      </c>
      <c r="R257" s="46">
        <f>SUMIF(DRE!$A:$A,'Base CF'!$B257,DRE!Q:Q)</f>
        <v>59342.76</v>
      </c>
      <c r="S257" s="46">
        <f>SUMIF(DRE!$A:$A,'Base CF'!$B257,DRE!R:R)</f>
        <v>51353.45</v>
      </c>
      <c r="T257" s="46">
        <f>SUMIF(DRE!$A:$A,'Base CF'!$B257,DRE!S:S)</f>
        <v>150616.79999999999</v>
      </c>
      <c r="U257" s="46">
        <f>SUMIF(DRE!$A:$A,'Base CF'!$B257,DRE!T:T)</f>
        <v>-41003.600000000006</v>
      </c>
      <c r="V257" s="46">
        <f>SUMIF(DRE!$A:$A,'Base CF'!$B257,DRE!U:U)</f>
        <v>57207.44</v>
      </c>
      <c r="W257" s="46">
        <f>SUMIF(DRE!$A:$A,'Base CF'!$B257,DRE!V:V)</f>
        <v>56024.83</v>
      </c>
      <c r="X257" s="46">
        <f>SUMIF(DRE!$A:$A,'Base CF'!$B257,DRE!W:W)</f>
        <v>52062.689999999995</v>
      </c>
      <c r="Y257" s="46">
        <f>SUMIF(DRE!$A:$A,'Base CF'!$B257,DRE!X:X)</f>
        <v>-37097.200000000004</v>
      </c>
      <c r="Z257" s="46">
        <f>SUMIF(DRE!$A:$A,'Base CF'!$B257,DRE!Y:Y)</f>
        <v>271804.31000000006</v>
      </c>
      <c r="AA257" s="46">
        <f>SUMIF(DRE!$A:$A,'Base CF'!$B257,DRE!Z:Z)</f>
        <v>-152264.75</v>
      </c>
      <c r="AB257" s="46">
        <f>SUMIF(DRE!$A:$A,'Base CF'!$B257,DRE!AA:AA)</f>
        <v>202188.14999999997</v>
      </c>
      <c r="AC257" s="46">
        <f>SUMIF(DRE!$A:$A,'Base CF'!$B257,DRE!AB:AB)</f>
        <v>55992.09</v>
      </c>
      <c r="AD257" s="46">
        <f>SUMIF(DRE!$A:$A,'Base CF'!$B257,DRE!AC:AC)</f>
        <v>26054.280000000024</v>
      </c>
      <c r="AE257" s="46">
        <f>SUMIF(DRE!$A:$A,'Base CF'!$B257,DRE!AD:AD)</f>
        <v>53679.310000000005</v>
      </c>
      <c r="AF257" s="46">
        <f>SUMIF(DRE!$A:$A,'Base CF'!$B257,DRE!AE:AE)</f>
        <v>37900.900000000009</v>
      </c>
      <c r="AG257" s="46">
        <f>SUMIF(DRE!$A:$A,'Base CF'!$B257,DRE!AF:AF)</f>
        <v>51193.78</v>
      </c>
      <c r="AH257" s="46">
        <f>SUMIF(DRE!$A:$A,'Base CF'!$B257,DRE!AG:AG)</f>
        <v>48859.770000000004</v>
      </c>
      <c r="AI257" s="46">
        <f>SUMIF(DRE!$A:$A,'Base CF'!$B257,DRE!AH:AH)</f>
        <v>156963.99</v>
      </c>
      <c r="AJ257" s="46">
        <f>SUMIF(DRE!$A:$A,'Base CF'!$B257,DRE!AI:AI)</f>
        <v>55150.5</v>
      </c>
      <c r="AK257" s="46">
        <f>SUMIF(DRE!$A:$A,'Base CF'!$B257,DRE!AJ:AJ)</f>
        <v>54141.880000000005</v>
      </c>
      <c r="AL257" s="46">
        <f>SUMIF(DRE!$A:$A,'Base CF'!$B257,DRE!AK:AK)</f>
        <v>103424.36000000002</v>
      </c>
      <c r="AM257" s="46">
        <f>SUMIF(DRE!$A:$A,'Base CF'!$B257,DRE!AL:AL)</f>
        <v>54377.54</v>
      </c>
      <c r="AN257" s="46">
        <f>SUMIF(DRE!$A:$A,'Base CF'!$B257,DRE!AM:AM)</f>
        <v>52378.9</v>
      </c>
      <c r="AO257" s="46">
        <f>SUMIF(DRE!$A:$A,'Base CF'!$B257,DRE!AN:AN)</f>
        <v>54770.28</v>
      </c>
      <c r="AP257" s="46">
        <f>SUMIF(DRE!$A:$A,'Base CF'!$B257,DRE!AO:AO)</f>
        <v>54770.28</v>
      </c>
      <c r="AQ257" s="46">
        <f>SUMIF(DRE!$A:$A,'Base CF'!$B257,DRE!AP:AP)</f>
        <v>54770.28</v>
      </c>
      <c r="AR257" s="46">
        <f>SUMIF(DRE!$A:$A,'Base CF'!$B257,DRE!AQ:AQ)</f>
        <v>54770.28</v>
      </c>
      <c r="AS257" s="46">
        <f>SUMIF(DRE!$A:$A,'Base CF'!$B257,DRE!AR:AR)</f>
        <v>62439.79</v>
      </c>
      <c r="AT257" s="46">
        <f>SUMIF(DRE!$A:$A,'Base CF'!$B257,DRE!AS:AS)</f>
        <v>59134.64</v>
      </c>
      <c r="AU257" s="46">
        <f>SUMIF(DRE!$A:$A,'Base CF'!$B257,DRE!AT:AT)</f>
        <v>59134.64</v>
      </c>
      <c r="AV257" s="46">
        <f>SUMIF(DRE!$A:$A,'Base CF'!$B257,DRE!AU:AU)</f>
        <v>65274.69</v>
      </c>
      <c r="AW257" s="46">
        <f>SUMIF(DRE!$A:$A,'Base CF'!$B257,DRE!AV:AV)</f>
        <v>60855.06</v>
      </c>
      <c r="AX257" s="46">
        <f>SUMIF(DRE!$A:$A,'Base CF'!$B257,DRE!AW:AW)</f>
        <v>121710.1</v>
      </c>
      <c r="AY257" s="46">
        <f>SUMIF(DRE!$A:$A,'Base CF'!$B257,DRE!AX:AX)</f>
        <v>58994.12</v>
      </c>
      <c r="AZ257" s="46">
        <f>SUMIF(DRE!$A:$A,'Base CF'!$B257,DRE!AY:AY)</f>
        <v>57643.92</v>
      </c>
      <c r="BA257" s="46">
        <f>SUMIF(DRE!$A:$A,'Base CF'!$B257,DRE!AZ:AZ)</f>
        <v>58123.83</v>
      </c>
      <c r="BB257" s="46">
        <f>SUMIF(DRE!$A:$A,'Base CF'!$B257,DRE!BA:BA)</f>
        <v>57122.06</v>
      </c>
      <c r="BC257" s="46">
        <f>SUMIF(DRE!$A:$A,'Base CF'!$B257,DRE!BB:BB)</f>
        <v>57122.15</v>
      </c>
      <c r="BD257" s="46">
        <f>SUMIF(DRE!$A:$A,'Base CF'!$B257,DRE!BC:BC)</f>
        <v>58904.27</v>
      </c>
      <c r="BE257" s="46">
        <f>SUMIF(DRE!$A:$A,'Base CF'!$B257,DRE!BD:BD)</f>
        <v>43775.48</v>
      </c>
      <c r="BF257" s="46">
        <f>SUMIF(DRE!$A:$A,'Base CF'!$B257,DRE!BE:BE)</f>
        <v>42774.03</v>
      </c>
      <c r="BG257" s="46">
        <f>SUMIF(DRE!$A:$A,'Base CF'!$B257,DRE!BF:BF)</f>
        <v>36539.216522800001</v>
      </c>
      <c r="BH257" s="46">
        <f>SUMIF(DRE!$A:$A,'Base CF'!$B257,DRE!BG:BG)</f>
        <v>36539.216522800001</v>
      </c>
      <c r="BI257" s="46">
        <f>SUMIF(DRE!$A:$A,'Base CF'!$B257,DRE!BH:BH)</f>
        <v>36539.216522800001</v>
      </c>
      <c r="BJ257" s="46">
        <f>SUMIF(DRE!$A:$A,'Base CF'!$B257,DRE!BI:BI)</f>
        <v>73078.423045599993</v>
      </c>
      <c r="BK257" s="46">
        <f>SUMIF(DRE!$A:$A,'Base CF'!$B257,DRE!BJ:BJ)</f>
        <v>36539.216522800001</v>
      </c>
      <c r="BL257" s="46">
        <f>SUMIF(DRE!$A:$A,'Base CF'!$B257,DRE!BK:BK)</f>
        <v>36539.216522800001</v>
      </c>
      <c r="BM257" s="46">
        <f>SUMIF(DRE!$A:$A,'Base CF'!$B257,DRE!BL:BL)</f>
        <v>37087.295770700002</v>
      </c>
      <c r="BN257" s="46">
        <f>SUMIF(DRE!$A:$A,'Base CF'!$B257,DRE!BM:BM)</f>
        <v>37087.295770700002</v>
      </c>
      <c r="BO257" s="46">
        <f>SUMIF(DRE!$A:$A,'Base CF'!$B257,DRE!BN:BN)</f>
        <v>37087.295770700002</v>
      </c>
      <c r="BP257" s="46">
        <f>SUMIF(DRE!$A:$A,'Base CF'!$B257,DRE!BO:BO)</f>
        <v>37087.295770700002</v>
      </c>
      <c r="BQ257" s="46">
        <f>SUMIF(DRE!$A:$A,'Base CF'!$B257,DRE!BP:BP)</f>
        <v>37087.295770700002</v>
      </c>
      <c r="BR257" s="46">
        <f>SUMIF(DRE!$A:$A,'Base CF'!$B257,DRE!BQ:BQ)</f>
        <v>40117.350267499998</v>
      </c>
      <c r="BS257" s="46">
        <f>SUMIF(DRE!$A:$A,'Base CF'!$B257,DRE!BR:BR)</f>
        <v>40117.350267499998</v>
      </c>
      <c r="BT257" s="46">
        <f>SUMIF(DRE!$A:$A,'Base CF'!$B257,DRE!BS:BS)</f>
        <v>40117.350267499998</v>
      </c>
      <c r="BU257" s="46">
        <f>SUMIF(DRE!$A:$A,'Base CF'!$B257,DRE!BT:BT)</f>
        <v>40117.350267499998</v>
      </c>
      <c r="BV257" s="46">
        <f>SUMIF(DRE!$A:$A,'Base CF'!$B257,DRE!BU:BU)</f>
        <v>80234.650534999993</v>
      </c>
      <c r="BW257" s="46">
        <f>SUMIF(DRE!$A:$A,'Base CF'!$B257,DRE!BV:BV)</f>
        <v>40117.350267499998</v>
      </c>
      <c r="BX257" s="46">
        <f>SUMIF(DRE!$A:$A,'Base CF'!$B257,DRE!BW:BW)</f>
        <v>40117.350267499998</v>
      </c>
      <c r="BY257" s="46">
        <f>SUMIF(DRE!$A:$A,'Base CF'!$B257,DRE!BX:BX)</f>
        <v>40117.350267499998</v>
      </c>
      <c r="BZ257" s="46">
        <f>SUMIF(DRE!$A:$A,'Base CF'!$B257,DRE!BY:BY)</f>
        <v>40117.350267499998</v>
      </c>
      <c r="CA257" s="46">
        <f>SUMIF(DRE!$A:$A,'Base CF'!$B257,DRE!BZ:BZ)</f>
        <v>40117.350267499998</v>
      </c>
      <c r="CB257" s="46">
        <f>SUMIF(DRE!$A:$A,'Base CF'!$B257,DRE!CA:CA)</f>
        <v>40117.350267499998</v>
      </c>
      <c r="CC257" s="46">
        <f>SUMIF(DRE!$A:$A,'Base CF'!$B257,DRE!CB:CB)</f>
        <v>40117.350267499998</v>
      </c>
      <c r="CD257" s="46">
        <f>SUMIF(DRE!$A:$A,'Base CF'!$B257,DRE!CC:CC)</f>
        <v>41709.994734100001</v>
      </c>
      <c r="CE257" s="46">
        <f>SUMIF(DRE!$A:$A,'Base CF'!$B257,DRE!CD:CD)</f>
        <v>41709.994734100001</v>
      </c>
      <c r="CF257" s="46">
        <f>SUMIF(DRE!$A:$A,'Base CF'!$B257,DRE!CE:CE)</f>
        <v>41709.994734100001</v>
      </c>
      <c r="CG257" s="46">
        <f>SUMIF(DRE!$A:$A,'Base CF'!$B257,DRE!CF:CF)</f>
        <v>41709.994734100001</v>
      </c>
      <c r="CH257" s="46">
        <f>SUMIF(DRE!$A:$A,'Base CF'!$B257,DRE!CG:CG)</f>
        <v>83419.969468199997</v>
      </c>
      <c r="CI257" s="46">
        <f>SUMIF(DRE!$A:$A,'Base CF'!$B257,DRE!CH:CH)</f>
        <v>41709.994734100001</v>
      </c>
      <c r="CJ257" s="46">
        <f>SUMIF(DRE!$A:$A,'Base CF'!$B257,DRE!CI:CI)</f>
        <v>41709.994734100001</v>
      </c>
      <c r="CK257" s="46">
        <f>SUMIF(DRE!$A:$A,'Base CF'!$B257,DRE!CJ:CJ)</f>
        <v>41709.994734100001</v>
      </c>
      <c r="CL257" s="46">
        <f>SUMIF(DRE!$A:$A,'Base CF'!$B257,DRE!CK:CK)</f>
        <v>41709.994734100001</v>
      </c>
      <c r="CM257" s="46">
        <f>SUMIF(DRE!$A:$A,'Base CF'!$B257,DRE!CL:CL)</f>
        <v>41709.994734100001</v>
      </c>
      <c r="CN257" s="46">
        <f>SUMIF(DRE!$A:$A,'Base CF'!$B257,DRE!CM:CM)</f>
        <v>41709.994734100001</v>
      </c>
      <c r="CO257" s="46">
        <f>SUMIF(DRE!$A:$A,'Base CF'!$B257,DRE!CN:CN)</f>
        <v>41709.994734100001</v>
      </c>
      <c r="CP257" s="46">
        <f>SUMIF(DRE!$A:$A,'Base CF'!$B257,DRE!CO:CO)</f>
        <v>43249.076703799998</v>
      </c>
      <c r="CQ257" s="46">
        <f>SUMIF(DRE!$A:$A,'Base CF'!$B257,DRE!CP:CP)</f>
        <v>43249.076703799998</v>
      </c>
      <c r="CR257" s="46">
        <f>SUMIF(DRE!$A:$A,'Base CF'!$B257,DRE!CQ:CQ)</f>
        <v>43249.076703799998</v>
      </c>
      <c r="CS257" s="46">
        <f>SUMIF(DRE!$A:$A,'Base CF'!$B257,DRE!CR:CR)</f>
        <v>43249.076703799998</v>
      </c>
      <c r="CT257" s="46">
        <f>SUMIF(DRE!$A:$A,'Base CF'!$B257,DRE!CS:CS)</f>
        <v>86498.173407599999</v>
      </c>
      <c r="CU257" s="46">
        <f>SUMIF(DRE!$A:$A,'Base CF'!$B257,DRE!CT:CT)</f>
        <v>43249.076703799998</v>
      </c>
      <c r="CV257" s="46">
        <f>SUMIF(DRE!$A:$A,'Base CF'!$B257,DRE!CU:CU)</f>
        <v>43249.076703799998</v>
      </c>
      <c r="CW257" s="46">
        <f>SUMIF(DRE!$A:$A,'Base CF'!$B257,DRE!CV:CV)</f>
        <v>43249.076703799998</v>
      </c>
      <c r="CX257" s="46">
        <f>SUMIF(DRE!$A:$A,'Base CF'!$B257,DRE!CW:CW)</f>
        <v>43249.076703799998</v>
      </c>
      <c r="CY257" s="46">
        <f>SUMIF(DRE!$A:$A,'Base CF'!$B257,DRE!CX:CX)</f>
        <v>43249.076703799998</v>
      </c>
      <c r="CZ257" s="46">
        <f>SUMIF(DRE!$A:$A,'Base CF'!$B257,DRE!CY:CY)</f>
        <v>43249.076703799998</v>
      </c>
      <c r="DA257" s="46">
        <f>SUMIF(DRE!$A:$A,'Base CF'!$B257,DRE!CZ:CZ)</f>
        <v>43249.076703799998</v>
      </c>
      <c r="DB257" s="46">
        <f>SUMIF(DRE!$A:$A,'Base CF'!$B257,DRE!DA:DA)</f>
        <v>44767.130451500001</v>
      </c>
      <c r="DC257" s="46">
        <f>SUMIF(DRE!$A:$A,'Base CF'!$B257,DRE!DB:DB)</f>
        <v>44767.130451500001</v>
      </c>
      <c r="DD257" s="46">
        <f>SUMIF(DRE!$A:$A,'Base CF'!$B257,DRE!DC:DC)</f>
        <v>44767.130451500001</v>
      </c>
      <c r="DE257" s="46">
        <f>SUMIF(DRE!$A:$A,'Base CF'!$B257,DRE!DD:DD)</f>
        <v>44767.130451500001</v>
      </c>
      <c r="DF257" s="46">
        <f>SUMIF(DRE!$A:$A,'Base CF'!$B257,DRE!DE:DE)</f>
        <v>89534.250902999993</v>
      </c>
    </row>
    <row r="258" spans="2:110" outlineLevel="1">
      <c r="B258" s="37" t="s">
        <v>316</v>
      </c>
      <c r="C258" s="46">
        <f>SUMIF(DRE!$A:$A,'Base CF'!$B258,DRE!B:B)</f>
        <v>0</v>
      </c>
      <c r="D258" s="46">
        <f>SUMIF(DRE!$A:$A,'Base CF'!$B258,DRE!C:C)</f>
        <v>0</v>
      </c>
      <c r="E258" s="46">
        <f>SUMIF(DRE!$A:$A,'Base CF'!$B258,DRE!D:D)</f>
        <v>0</v>
      </c>
      <c r="F258" s="46">
        <f>SUMIF(DRE!$A:$A,'Base CF'!$B258,DRE!E:E)</f>
        <v>0</v>
      </c>
      <c r="G258" s="46">
        <f>SUMIF(DRE!$A:$A,'Base CF'!$B258,DRE!F:F)</f>
        <v>0</v>
      </c>
      <c r="H258" s="46">
        <f>SUMIF(DRE!$A:$A,'Base CF'!$B258,DRE!G:G)</f>
        <v>0</v>
      </c>
      <c r="I258" s="46">
        <f>SUMIF(DRE!$A:$A,'Base CF'!$B258,DRE!H:H)</f>
        <v>0</v>
      </c>
      <c r="J258" s="46">
        <f>SUMIF(DRE!$A:$A,'Base CF'!$B258,DRE!I:I)</f>
        <v>0</v>
      </c>
      <c r="K258" s="46">
        <f>SUMIF(DRE!$A:$A,'Base CF'!$B258,DRE!J:J)</f>
        <v>0</v>
      </c>
      <c r="L258" s="46">
        <f>SUMIF(DRE!$A:$A,'Base CF'!$B258,DRE!K:K)</f>
        <v>0</v>
      </c>
      <c r="M258" s="46">
        <f>SUMIF(DRE!$A:$A,'Base CF'!$B258,DRE!L:L)</f>
        <v>0</v>
      </c>
      <c r="N258" s="46">
        <f>SUMIF(DRE!$A:$A,'Base CF'!$B258,DRE!M:M)</f>
        <v>0</v>
      </c>
      <c r="O258" s="46">
        <f>SUMIF(DRE!$A:$A,'Base CF'!$B258,DRE!N:N)</f>
        <v>0</v>
      </c>
      <c r="P258" s="46">
        <f>SUMIF(DRE!$A:$A,'Base CF'!$B258,DRE!O:O)</f>
        <v>0</v>
      </c>
      <c r="Q258" s="46">
        <f>SUMIF(DRE!$A:$A,'Base CF'!$B258,DRE!P:P)</f>
        <v>0</v>
      </c>
      <c r="R258" s="46">
        <f>SUMIF(DRE!$A:$A,'Base CF'!$B258,DRE!Q:Q)</f>
        <v>0</v>
      </c>
      <c r="S258" s="46">
        <f>SUMIF(DRE!$A:$A,'Base CF'!$B258,DRE!R:R)</f>
        <v>0</v>
      </c>
      <c r="T258" s="46">
        <f>SUMIF(DRE!$A:$A,'Base CF'!$B258,DRE!S:S)</f>
        <v>0</v>
      </c>
      <c r="U258" s="46">
        <f>SUMIF(DRE!$A:$A,'Base CF'!$B258,DRE!T:T)</f>
        <v>0</v>
      </c>
      <c r="V258" s="46">
        <f>SUMIF(DRE!$A:$A,'Base CF'!$B258,DRE!U:U)</f>
        <v>0</v>
      </c>
      <c r="W258" s="46">
        <f>SUMIF(DRE!$A:$A,'Base CF'!$B258,DRE!V:V)</f>
        <v>0</v>
      </c>
      <c r="X258" s="46">
        <f>SUMIF(DRE!$A:$A,'Base CF'!$B258,DRE!W:W)</f>
        <v>0</v>
      </c>
      <c r="Y258" s="46">
        <f>SUMIF(DRE!$A:$A,'Base CF'!$B258,DRE!X:X)</f>
        <v>0</v>
      </c>
      <c r="Z258" s="46">
        <f>SUMIF(DRE!$A:$A,'Base CF'!$B258,DRE!Y:Y)</f>
        <v>0</v>
      </c>
      <c r="AA258" s="46">
        <f>SUMIF(DRE!$A:$A,'Base CF'!$B258,DRE!Z:Z)</f>
        <v>0</v>
      </c>
      <c r="AB258" s="46">
        <f>SUMIF(DRE!$A:$A,'Base CF'!$B258,DRE!AA:AA)</f>
        <v>0</v>
      </c>
      <c r="AC258" s="46">
        <f>SUMIF(DRE!$A:$A,'Base CF'!$B258,DRE!AB:AB)</f>
        <v>0</v>
      </c>
      <c r="AD258" s="46">
        <f>SUMIF(DRE!$A:$A,'Base CF'!$B258,DRE!AC:AC)</f>
        <v>0</v>
      </c>
      <c r="AE258" s="46">
        <f>SUMIF(DRE!$A:$A,'Base CF'!$B258,DRE!AD:AD)</f>
        <v>0</v>
      </c>
      <c r="AF258" s="46">
        <f>SUMIF(DRE!$A:$A,'Base CF'!$B258,DRE!AE:AE)</f>
        <v>0</v>
      </c>
      <c r="AG258" s="46">
        <f>SUMIF(DRE!$A:$A,'Base CF'!$B258,DRE!AF:AF)</f>
        <v>0</v>
      </c>
      <c r="AH258" s="46">
        <f>SUMIF(DRE!$A:$A,'Base CF'!$B258,DRE!AG:AG)</f>
        <v>0</v>
      </c>
      <c r="AI258" s="46">
        <f>SUMIF(DRE!$A:$A,'Base CF'!$B258,DRE!AH:AH)</f>
        <v>0</v>
      </c>
      <c r="AJ258" s="46">
        <f>SUMIF(DRE!$A:$A,'Base CF'!$B258,DRE!AI:AI)</f>
        <v>0</v>
      </c>
      <c r="AK258" s="46">
        <f>SUMIF(DRE!$A:$A,'Base CF'!$B258,DRE!AJ:AJ)</f>
        <v>0</v>
      </c>
      <c r="AL258" s="46">
        <f>SUMIF(DRE!$A:$A,'Base CF'!$B258,DRE!AK:AK)</f>
        <v>0</v>
      </c>
      <c r="AM258" s="46">
        <f>SUMIF(DRE!$A:$A,'Base CF'!$B258,DRE!AL:AL)</f>
        <v>0</v>
      </c>
      <c r="AN258" s="46">
        <f>SUMIF(DRE!$A:$A,'Base CF'!$B258,DRE!AM:AM)</f>
        <v>0</v>
      </c>
      <c r="AO258" s="46">
        <f>SUMIF(DRE!$A:$A,'Base CF'!$B258,DRE!AN:AN)</f>
        <v>0</v>
      </c>
      <c r="AP258" s="46">
        <f>SUMIF(DRE!$A:$A,'Base CF'!$B258,DRE!AO:AO)</f>
        <v>0</v>
      </c>
      <c r="AQ258" s="46">
        <f>SUMIF(DRE!$A:$A,'Base CF'!$B258,DRE!AP:AP)</f>
        <v>0</v>
      </c>
      <c r="AR258" s="46">
        <f>SUMIF(DRE!$A:$A,'Base CF'!$B258,DRE!AQ:AQ)</f>
        <v>0</v>
      </c>
      <c r="AS258" s="46">
        <f>SUMIF(DRE!$A:$A,'Base CF'!$B258,DRE!AR:AR)</f>
        <v>0</v>
      </c>
      <c r="AT258" s="46">
        <f>SUMIF(DRE!$A:$A,'Base CF'!$B258,DRE!AS:AS)</f>
        <v>0</v>
      </c>
      <c r="AU258" s="46">
        <f>SUMIF(DRE!$A:$A,'Base CF'!$B258,DRE!AT:AT)</f>
        <v>0</v>
      </c>
      <c r="AV258" s="46">
        <f>SUMIF(DRE!$A:$A,'Base CF'!$B258,DRE!AU:AU)</f>
        <v>0</v>
      </c>
      <c r="AW258" s="46">
        <f>SUMIF(DRE!$A:$A,'Base CF'!$B258,DRE!AV:AV)</f>
        <v>0</v>
      </c>
      <c r="AX258" s="46">
        <f>SUMIF(DRE!$A:$A,'Base CF'!$B258,DRE!AW:AW)</f>
        <v>0</v>
      </c>
      <c r="AY258" s="46">
        <f>SUMIF(DRE!$A:$A,'Base CF'!$B258,DRE!AX:AX)</f>
        <v>0</v>
      </c>
      <c r="AZ258" s="46">
        <f>SUMIF(DRE!$A:$A,'Base CF'!$B258,DRE!AY:AY)</f>
        <v>0</v>
      </c>
      <c r="BA258" s="46">
        <f>SUMIF(DRE!$A:$A,'Base CF'!$B258,DRE!AZ:AZ)</f>
        <v>0</v>
      </c>
      <c r="BB258" s="46">
        <f>SUMIF(DRE!$A:$A,'Base CF'!$B258,DRE!BA:BA)</f>
        <v>0</v>
      </c>
      <c r="BC258" s="46">
        <f>SUMIF(DRE!$A:$A,'Base CF'!$B258,DRE!BB:BB)</f>
        <v>0</v>
      </c>
      <c r="BD258" s="46">
        <f>SUMIF(DRE!$A:$A,'Base CF'!$B258,DRE!BC:BC)</f>
        <v>0</v>
      </c>
      <c r="BE258" s="46">
        <f>SUMIF(DRE!$A:$A,'Base CF'!$B258,DRE!BD:BD)</f>
        <v>0</v>
      </c>
      <c r="BF258" s="46">
        <f>SUMIF(DRE!$A:$A,'Base CF'!$B258,DRE!BE:BE)</f>
        <v>0</v>
      </c>
      <c r="BG258" s="46">
        <f>SUMIF(DRE!$A:$A,'Base CF'!$B258,DRE!BF:BF)</f>
        <v>0</v>
      </c>
      <c r="BH258" s="46">
        <f>SUMIF(DRE!$A:$A,'Base CF'!$B258,DRE!BG:BG)</f>
        <v>0</v>
      </c>
      <c r="BI258" s="46">
        <f>SUMIF(DRE!$A:$A,'Base CF'!$B258,DRE!BH:BH)</f>
        <v>0</v>
      </c>
      <c r="BJ258" s="46">
        <f>SUMIF(DRE!$A:$A,'Base CF'!$B258,DRE!BI:BI)</f>
        <v>0</v>
      </c>
      <c r="BK258" s="46">
        <f>SUMIF(DRE!$A:$A,'Base CF'!$B258,DRE!BJ:BJ)</f>
        <v>0</v>
      </c>
      <c r="BL258" s="46">
        <f>SUMIF(DRE!$A:$A,'Base CF'!$B258,DRE!BK:BK)</f>
        <v>0</v>
      </c>
      <c r="BM258" s="46">
        <f>SUMIF(DRE!$A:$A,'Base CF'!$B258,DRE!BL:BL)</f>
        <v>0</v>
      </c>
      <c r="BN258" s="46">
        <f>SUMIF(DRE!$A:$A,'Base CF'!$B258,DRE!BM:BM)</f>
        <v>0</v>
      </c>
      <c r="BO258" s="46">
        <f>SUMIF(DRE!$A:$A,'Base CF'!$B258,DRE!BN:BN)</f>
        <v>0</v>
      </c>
      <c r="BP258" s="46">
        <f>SUMIF(DRE!$A:$A,'Base CF'!$B258,DRE!BO:BO)</f>
        <v>0</v>
      </c>
      <c r="BQ258" s="46">
        <f>SUMIF(DRE!$A:$A,'Base CF'!$B258,DRE!BP:BP)</f>
        <v>0</v>
      </c>
      <c r="BR258" s="46">
        <f>SUMIF(DRE!$A:$A,'Base CF'!$B258,DRE!BQ:BQ)</f>
        <v>0</v>
      </c>
      <c r="BS258" s="46">
        <f>SUMIF(DRE!$A:$A,'Base CF'!$B258,DRE!BR:BR)</f>
        <v>0</v>
      </c>
      <c r="BT258" s="46">
        <f>SUMIF(DRE!$A:$A,'Base CF'!$B258,DRE!BS:BS)</f>
        <v>0</v>
      </c>
      <c r="BU258" s="46">
        <f>SUMIF(DRE!$A:$A,'Base CF'!$B258,DRE!BT:BT)</f>
        <v>0</v>
      </c>
      <c r="BV258" s="46">
        <f>SUMIF(DRE!$A:$A,'Base CF'!$B258,DRE!BU:BU)</f>
        <v>0</v>
      </c>
      <c r="BW258" s="46">
        <f>SUMIF(DRE!$A:$A,'Base CF'!$B258,DRE!BV:BV)</f>
        <v>0</v>
      </c>
      <c r="BX258" s="46">
        <f>SUMIF(DRE!$A:$A,'Base CF'!$B258,DRE!BW:BW)</f>
        <v>0</v>
      </c>
      <c r="BY258" s="46">
        <f>SUMIF(DRE!$A:$A,'Base CF'!$B258,DRE!BX:BX)</f>
        <v>0</v>
      </c>
      <c r="BZ258" s="46">
        <f>SUMIF(DRE!$A:$A,'Base CF'!$B258,DRE!BY:BY)</f>
        <v>0</v>
      </c>
      <c r="CA258" s="46">
        <f>SUMIF(DRE!$A:$A,'Base CF'!$B258,DRE!BZ:BZ)</f>
        <v>0</v>
      </c>
      <c r="CB258" s="46">
        <f>SUMIF(DRE!$A:$A,'Base CF'!$B258,DRE!CA:CA)</f>
        <v>0</v>
      </c>
      <c r="CC258" s="46">
        <f>SUMIF(DRE!$A:$A,'Base CF'!$B258,DRE!CB:CB)</f>
        <v>0</v>
      </c>
      <c r="CD258" s="46">
        <f>SUMIF(DRE!$A:$A,'Base CF'!$B258,DRE!CC:CC)</f>
        <v>0</v>
      </c>
      <c r="CE258" s="46">
        <f>SUMIF(DRE!$A:$A,'Base CF'!$B258,DRE!CD:CD)</f>
        <v>0</v>
      </c>
      <c r="CF258" s="46">
        <f>SUMIF(DRE!$A:$A,'Base CF'!$B258,DRE!CE:CE)</f>
        <v>0</v>
      </c>
      <c r="CG258" s="46">
        <f>SUMIF(DRE!$A:$A,'Base CF'!$B258,DRE!CF:CF)</f>
        <v>0</v>
      </c>
      <c r="CH258" s="46">
        <f>SUMIF(DRE!$A:$A,'Base CF'!$B258,DRE!CG:CG)</f>
        <v>0</v>
      </c>
      <c r="CI258" s="46">
        <f>SUMIF(DRE!$A:$A,'Base CF'!$B258,DRE!CH:CH)</f>
        <v>0</v>
      </c>
      <c r="CJ258" s="46">
        <f>SUMIF(DRE!$A:$A,'Base CF'!$B258,DRE!CI:CI)</f>
        <v>0</v>
      </c>
      <c r="CK258" s="46">
        <f>SUMIF(DRE!$A:$A,'Base CF'!$B258,DRE!CJ:CJ)</f>
        <v>0</v>
      </c>
      <c r="CL258" s="46">
        <f>SUMIF(DRE!$A:$A,'Base CF'!$B258,DRE!CK:CK)</f>
        <v>0</v>
      </c>
      <c r="CM258" s="46">
        <f>SUMIF(DRE!$A:$A,'Base CF'!$B258,DRE!CL:CL)</f>
        <v>0</v>
      </c>
      <c r="CN258" s="46">
        <f>SUMIF(DRE!$A:$A,'Base CF'!$B258,DRE!CM:CM)</f>
        <v>0</v>
      </c>
      <c r="CO258" s="46">
        <f>SUMIF(DRE!$A:$A,'Base CF'!$B258,DRE!CN:CN)</f>
        <v>0</v>
      </c>
      <c r="CP258" s="46">
        <f>SUMIF(DRE!$A:$A,'Base CF'!$B258,DRE!CO:CO)</f>
        <v>0</v>
      </c>
      <c r="CQ258" s="46">
        <f>SUMIF(DRE!$A:$A,'Base CF'!$B258,DRE!CP:CP)</f>
        <v>0</v>
      </c>
      <c r="CR258" s="46">
        <f>SUMIF(DRE!$A:$A,'Base CF'!$B258,DRE!CQ:CQ)</f>
        <v>0</v>
      </c>
      <c r="CS258" s="46">
        <f>SUMIF(DRE!$A:$A,'Base CF'!$B258,DRE!CR:CR)</f>
        <v>0</v>
      </c>
      <c r="CT258" s="46">
        <f>SUMIF(DRE!$A:$A,'Base CF'!$B258,DRE!CS:CS)</f>
        <v>0</v>
      </c>
      <c r="CU258" s="46">
        <f>SUMIF(DRE!$A:$A,'Base CF'!$B258,DRE!CT:CT)</f>
        <v>0</v>
      </c>
      <c r="CV258" s="46">
        <f>SUMIF(DRE!$A:$A,'Base CF'!$B258,DRE!CU:CU)</f>
        <v>0</v>
      </c>
      <c r="CW258" s="46">
        <f>SUMIF(DRE!$A:$A,'Base CF'!$B258,DRE!CV:CV)</f>
        <v>0</v>
      </c>
      <c r="CX258" s="46">
        <f>SUMIF(DRE!$A:$A,'Base CF'!$B258,DRE!CW:CW)</f>
        <v>0</v>
      </c>
      <c r="CY258" s="46">
        <f>SUMIF(DRE!$A:$A,'Base CF'!$B258,DRE!CX:CX)</f>
        <v>0</v>
      </c>
      <c r="CZ258" s="46">
        <f>SUMIF(DRE!$A:$A,'Base CF'!$B258,DRE!CY:CY)</f>
        <v>0</v>
      </c>
      <c r="DA258" s="46">
        <f>SUMIF(DRE!$A:$A,'Base CF'!$B258,DRE!CZ:CZ)</f>
        <v>0</v>
      </c>
      <c r="DB258" s="46">
        <f>SUMIF(DRE!$A:$A,'Base CF'!$B258,DRE!DA:DA)</f>
        <v>0</v>
      </c>
      <c r="DC258" s="46">
        <f>SUMIF(DRE!$A:$A,'Base CF'!$B258,DRE!DB:DB)</f>
        <v>0</v>
      </c>
      <c r="DD258" s="46">
        <f>SUMIF(DRE!$A:$A,'Base CF'!$B258,DRE!DC:DC)</f>
        <v>0</v>
      </c>
      <c r="DE258" s="46">
        <f>SUMIF(DRE!$A:$A,'Base CF'!$B258,DRE!DD:DD)</f>
        <v>0</v>
      </c>
      <c r="DF258" s="46">
        <f>SUMIF(DRE!$A:$A,'Base CF'!$B258,DRE!DE:DE)</f>
        <v>0</v>
      </c>
    </row>
    <row r="259" spans="2:110" outlineLevel="1">
      <c r="B259" s="37" t="s">
        <v>317</v>
      </c>
      <c r="C259" s="46">
        <f>SUMIF(DRE!$A:$A,'Base CF'!$B259,DRE!B:B)</f>
        <v>10347</v>
      </c>
      <c r="D259" s="46">
        <f>SUMIF(DRE!$A:$A,'Base CF'!$B259,DRE!C:C)</f>
        <v>10349.98</v>
      </c>
      <c r="E259" s="46">
        <f>SUMIF(DRE!$A:$A,'Base CF'!$B259,DRE!D:D)</f>
        <v>10350</v>
      </c>
      <c r="F259" s="46">
        <f>SUMIF(DRE!$A:$A,'Base CF'!$B259,DRE!E:E)</f>
        <v>10350</v>
      </c>
      <c r="G259" s="46">
        <f>SUMIF(DRE!$A:$A,'Base CF'!$B259,DRE!F:F)</f>
        <v>3</v>
      </c>
      <c r="H259" s="46">
        <f>SUMIF(DRE!$A:$A,'Base CF'!$B259,DRE!G:G)</f>
        <v>15150</v>
      </c>
      <c r="I259" s="46">
        <f>SUMIF(DRE!$A:$A,'Base CF'!$B259,DRE!H:H)</f>
        <v>12750</v>
      </c>
      <c r="J259" s="46">
        <f>SUMIF(DRE!$A:$A,'Base CF'!$B259,DRE!I:I)</f>
        <v>0</v>
      </c>
      <c r="K259" s="46">
        <f>SUMIF(DRE!$A:$A,'Base CF'!$B259,DRE!J:J)</f>
        <v>13950</v>
      </c>
      <c r="L259" s="46">
        <f>SUMIF(DRE!$A:$A,'Base CF'!$B259,DRE!K:K)</f>
        <v>13950</v>
      </c>
      <c r="M259" s="46">
        <f>SUMIF(DRE!$A:$A,'Base CF'!$B259,DRE!L:L)</f>
        <v>13950</v>
      </c>
      <c r="N259" s="46">
        <f>SUMIF(DRE!$A:$A,'Base CF'!$B259,DRE!M:M)</f>
        <v>27900</v>
      </c>
      <c r="O259" s="46">
        <f>SUMIF(DRE!$A:$A,'Base CF'!$B259,DRE!N:N)</f>
        <v>0</v>
      </c>
      <c r="P259" s="46">
        <f>SUMIF(DRE!$A:$A,'Base CF'!$B259,DRE!O:O)</f>
        <v>14550</v>
      </c>
      <c r="Q259" s="46">
        <f>SUMIF(DRE!$A:$A,'Base CF'!$B259,DRE!P:P)</f>
        <v>13950</v>
      </c>
      <c r="R259" s="46">
        <f>SUMIF(DRE!$A:$A,'Base CF'!$B259,DRE!Q:Q)</f>
        <v>14550</v>
      </c>
      <c r="S259" s="46">
        <f>SUMIF(DRE!$A:$A,'Base CF'!$B259,DRE!R:R)</f>
        <v>13950</v>
      </c>
      <c r="T259" s="46">
        <f>SUMIF(DRE!$A:$A,'Base CF'!$B259,DRE!S:S)</f>
        <v>14550</v>
      </c>
      <c r="U259" s="46">
        <f>SUMIF(DRE!$A:$A,'Base CF'!$B259,DRE!T:T)</f>
        <v>13953</v>
      </c>
      <c r="V259" s="46">
        <f>SUMIF(DRE!$A:$A,'Base CF'!$B259,DRE!U:U)</f>
        <v>13950</v>
      </c>
      <c r="W259" s="46">
        <f>SUMIF(DRE!$A:$A,'Base CF'!$B259,DRE!V:V)</f>
        <v>13950</v>
      </c>
      <c r="X259" s="46">
        <f>SUMIF(DRE!$A:$A,'Base CF'!$B259,DRE!W:W)</f>
        <v>13950</v>
      </c>
      <c r="Y259" s="46">
        <f>SUMIF(DRE!$A:$A,'Base CF'!$B259,DRE!X:X)</f>
        <v>15127.439999999999</v>
      </c>
      <c r="Z259" s="46">
        <f>SUMIF(DRE!$A:$A,'Base CF'!$B259,DRE!Y:Y)</f>
        <v>14399.190000000002</v>
      </c>
      <c r="AA259" s="46">
        <f>SUMIF(DRE!$A:$A,'Base CF'!$B259,DRE!Z:Z)</f>
        <v>14399.190000000002</v>
      </c>
      <c r="AB259" s="46">
        <f>SUMIF(DRE!$A:$A,'Base CF'!$B259,DRE!AA:AA)</f>
        <v>13524.820000000002</v>
      </c>
      <c r="AC259" s="46">
        <f>SUMIF(DRE!$A:$A,'Base CF'!$B259,DRE!AB:AB)</f>
        <v>13521.82</v>
      </c>
      <c r="AD259" s="46">
        <f>SUMIF(DRE!$A:$A,'Base CF'!$B259,DRE!AC:AC)</f>
        <v>0</v>
      </c>
      <c r="AE259" s="46">
        <f>SUMIF(DRE!$A:$A,'Base CF'!$B259,DRE!AD:AD)</f>
        <v>0</v>
      </c>
      <c r="AF259" s="46">
        <f>SUMIF(DRE!$A:$A,'Base CF'!$B259,DRE!AE:AE)</f>
        <v>-3</v>
      </c>
      <c r="AG259" s="46">
        <f>SUMIF(DRE!$A:$A,'Base CF'!$B259,DRE!AF:AF)</f>
        <v>44178.16</v>
      </c>
      <c r="AH259" s="46">
        <f>SUMIF(DRE!$A:$A,'Base CF'!$B259,DRE!AG:AG)</f>
        <v>7328.6200000000008</v>
      </c>
      <c r="AI259" s="46">
        <f>SUMIF(DRE!$A:$A,'Base CF'!$B259,DRE!AH:AH)</f>
        <v>7328.6200000000008</v>
      </c>
      <c r="AJ259" s="46">
        <f>SUMIF(DRE!$A:$A,'Base CF'!$B259,DRE!AI:AI)</f>
        <v>7836.42</v>
      </c>
      <c r="AK259" s="46">
        <f>SUMIF(DRE!$A:$A,'Base CF'!$B259,DRE!AJ:AJ)</f>
        <v>13834.25</v>
      </c>
      <c r="AL259" s="46">
        <f>SUMIF(DRE!$A:$A,'Base CF'!$B259,DRE!AK:AK)</f>
        <v>13834.25</v>
      </c>
      <c r="AM259" s="46">
        <f>SUMIF(DRE!$A:$A,'Base CF'!$B259,DRE!AL:AL)</f>
        <v>13831.25</v>
      </c>
      <c r="AN259" s="46">
        <f>SUMIF(DRE!$A:$A,'Base CF'!$B259,DRE!AM:AM)</f>
        <v>6864.32</v>
      </c>
      <c r="AO259" s="46">
        <f>SUMIF(DRE!$A:$A,'Base CF'!$B259,DRE!AN:AN)</f>
        <v>6864.32</v>
      </c>
      <c r="AP259" s="46">
        <f>SUMIF(DRE!$A:$A,'Base CF'!$B259,DRE!AO:AO)</f>
        <v>13834.25</v>
      </c>
      <c r="AQ259" s="46">
        <f>SUMIF(DRE!$A:$A,'Base CF'!$B259,DRE!AP:AP)</f>
        <v>10032.469999999999</v>
      </c>
      <c r="AR259" s="46">
        <f>SUMIF(DRE!$A:$A,'Base CF'!$B259,DRE!AQ:AQ)</f>
        <v>10032.469999999999</v>
      </c>
      <c r="AS259" s="46">
        <f>SUMIF(DRE!$A:$A,'Base CF'!$B259,DRE!AR:AR)</f>
        <v>10032.469999999999</v>
      </c>
      <c r="AT259" s="46">
        <f>SUMIF(DRE!$A:$A,'Base CF'!$B259,DRE!AS:AS)</f>
        <v>8765.2099999999991</v>
      </c>
      <c r="AU259" s="46">
        <f>SUMIF(DRE!$A:$A,'Base CF'!$B259,DRE!AT:AT)</f>
        <v>8765.2099999999991</v>
      </c>
      <c r="AV259" s="46">
        <f>SUMIF(DRE!$A:$A,'Base CF'!$B259,DRE!AU:AU)</f>
        <v>8765.2099999999991</v>
      </c>
      <c r="AW259" s="46">
        <f>SUMIF(DRE!$A:$A,'Base CF'!$B259,DRE!AV:AV)</f>
        <v>8765.2099999999991</v>
      </c>
      <c r="AX259" s="46">
        <f>SUMIF(DRE!$A:$A,'Base CF'!$B259,DRE!AW:AW)</f>
        <v>8765.2099999999991</v>
      </c>
      <c r="AY259" s="46">
        <f>SUMIF(DRE!$A:$A,'Base CF'!$B259,DRE!AX:AX)</f>
        <v>8765.2099999999991</v>
      </c>
      <c r="AZ259" s="46">
        <f>SUMIF(DRE!$A:$A,'Base CF'!$B259,DRE!AY:AY)</f>
        <v>8131.58</v>
      </c>
      <c r="BA259" s="46">
        <f>SUMIF(DRE!$A:$A,'Base CF'!$B259,DRE!AZ:AZ)</f>
        <v>8131.58</v>
      </c>
      <c r="BB259" s="46">
        <f>SUMIF(DRE!$A:$A,'Base CF'!$B259,DRE!BA:BA)</f>
        <v>8131.58</v>
      </c>
      <c r="BC259" s="46">
        <f>SUMIF(DRE!$A:$A,'Base CF'!$B259,DRE!BB:BB)</f>
        <v>8131.58</v>
      </c>
      <c r="BD259" s="46">
        <f>SUMIF(DRE!$A:$A,'Base CF'!$B259,DRE!BC:BC)</f>
        <v>8765.2099999999991</v>
      </c>
      <c r="BE259" s="46">
        <f>SUMIF(DRE!$A:$A,'Base CF'!$B259,DRE!BD:BD)</f>
        <v>6600.31</v>
      </c>
      <c r="BF259" s="46">
        <f>SUMIF(DRE!$A:$A,'Base CF'!$B259,DRE!BE:BE)</f>
        <v>5966.68</v>
      </c>
      <c r="BG259" s="46">
        <f>SUMIF(DRE!$A:$A,'Base CF'!$B259,DRE!BF:BF)</f>
        <v>7994.3</v>
      </c>
      <c r="BH259" s="46">
        <f>SUMIF(DRE!$A:$A,'Base CF'!$B259,DRE!BG:BG)</f>
        <v>7994.3</v>
      </c>
      <c r="BI259" s="46">
        <f>SUMIF(DRE!$A:$A,'Base CF'!$B259,DRE!BH:BH)</f>
        <v>7994.3</v>
      </c>
      <c r="BJ259" s="46">
        <f>SUMIF(DRE!$A:$A,'Base CF'!$B259,DRE!BI:BI)</f>
        <v>7994.3</v>
      </c>
      <c r="BK259" s="46">
        <f>SUMIF(DRE!$A:$A,'Base CF'!$B259,DRE!BJ:BJ)</f>
        <v>7994.3</v>
      </c>
      <c r="BL259" s="46">
        <f>SUMIF(DRE!$A:$A,'Base CF'!$B259,DRE!BK:BK)</f>
        <v>7994.3</v>
      </c>
      <c r="BM259" s="46">
        <f>SUMIF(DRE!$A:$A,'Base CF'!$B259,DRE!BL:BL)</f>
        <v>7994.3</v>
      </c>
      <c r="BN259" s="46">
        <f>SUMIF(DRE!$A:$A,'Base CF'!$B259,DRE!BM:BM)</f>
        <v>7994.3</v>
      </c>
      <c r="BO259" s="46">
        <f>SUMIF(DRE!$A:$A,'Base CF'!$B259,DRE!BN:BN)</f>
        <v>7994.3</v>
      </c>
      <c r="BP259" s="46">
        <f>SUMIF(DRE!$A:$A,'Base CF'!$B259,DRE!BO:BO)</f>
        <v>7994.3</v>
      </c>
      <c r="BQ259" s="46">
        <f>SUMIF(DRE!$A:$A,'Base CF'!$B259,DRE!BP:BP)</f>
        <v>7994.3</v>
      </c>
      <c r="BR259" s="46">
        <f>SUMIF(DRE!$A:$A,'Base CF'!$B259,DRE!BQ:BQ)</f>
        <v>7994.3</v>
      </c>
      <c r="BS259" s="46">
        <f>SUMIF(DRE!$A:$A,'Base CF'!$B259,DRE!BR:BR)</f>
        <v>7994.3</v>
      </c>
      <c r="BT259" s="46">
        <f>SUMIF(DRE!$A:$A,'Base CF'!$B259,DRE!BS:BS)</f>
        <v>7994.3</v>
      </c>
      <c r="BU259" s="46">
        <f>SUMIF(DRE!$A:$A,'Base CF'!$B259,DRE!BT:BT)</f>
        <v>7994.3</v>
      </c>
      <c r="BV259" s="46">
        <f>SUMIF(DRE!$A:$A,'Base CF'!$B259,DRE!BU:BU)</f>
        <v>7994.3</v>
      </c>
      <c r="BW259" s="46">
        <f>SUMIF(DRE!$A:$A,'Base CF'!$B259,DRE!BV:BV)</f>
        <v>7994.3</v>
      </c>
      <c r="BX259" s="46">
        <f>SUMIF(DRE!$A:$A,'Base CF'!$B259,DRE!BW:BW)</f>
        <v>7994.3</v>
      </c>
      <c r="BY259" s="46">
        <f>SUMIF(DRE!$A:$A,'Base CF'!$B259,DRE!BX:BX)</f>
        <v>7994.3</v>
      </c>
      <c r="BZ259" s="46">
        <f>SUMIF(DRE!$A:$A,'Base CF'!$B259,DRE!BY:BY)</f>
        <v>7994.3</v>
      </c>
      <c r="CA259" s="46">
        <f>SUMIF(DRE!$A:$A,'Base CF'!$B259,DRE!BZ:BZ)</f>
        <v>7994.3</v>
      </c>
      <c r="CB259" s="46">
        <f>SUMIF(DRE!$A:$A,'Base CF'!$B259,DRE!CA:CA)</f>
        <v>7994.3</v>
      </c>
      <c r="CC259" s="46">
        <f>SUMIF(DRE!$A:$A,'Base CF'!$B259,DRE!CB:CB)</f>
        <v>7994.3</v>
      </c>
      <c r="CD259" s="46">
        <f>SUMIF(DRE!$A:$A,'Base CF'!$B259,DRE!CC:CC)</f>
        <v>7994.3</v>
      </c>
      <c r="CE259" s="46">
        <f>SUMIF(DRE!$A:$A,'Base CF'!$B259,DRE!CD:CD)</f>
        <v>7994.3</v>
      </c>
      <c r="CF259" s="46">
        <f>SUMIF(DRE!$A:$A,'Base CF'!$B259,DRE!CE:CE)</f>
        <v>7994.3</v>
      </c>
      <c r="CG259" s="46">
        <f>SUMIF(DRE!$A:$A,'Base CF'!$B259,DRE!CF:CF)</f>
        <v>7994.3</v>
      </c>
      <c r="CH259" s="46">
        <f>SUMIF(DRE!$A:$A,'Base CF'!$B259,DRE!CG:CG)</f>
        <v>7994.3</v>
      </c>
      <c r="CI259" s="46">
        <f>SUMIF(DRE!$A:$A,'Base CF'!$B259,DRE!CH:CH)</f>
        <v>7994.3</v>
      </c>
      <c r="CJ259" s="46">
        <f>SUMIF(DRE!$A:$A,'Base CF'!$B259,DRE!CI:CI)</f>
        <v>7994.3</v>
      </c>
      <c r="CK259" s="46">
        <f>SUMIF(DRE!$A:$A,'Base CF'!$B259,DRE!CJ:CJ)</f>
        <v>7994.3</v>
      </c>
      <c r="CL259" s="46">
        <f>SUMIF(DRE!$A:$A,'Base CF'!$B259,DRE!CK:CK)</f>
        <v>7994.3</v>
      </c>
      <c r="CM259" s="46">
        <f>SUMIF(DRE!$A:$A,'Base CF'!$B259,DRE!CL:CL)</f>
        <v>7994.3</v>
      </c>
      <c r="CN259" s="46">
        <f>SUMIF(DRE!$A:$A,'Base CF'!$B259,DRE!CM:CM)</f>
        <v>7994.3</v>
      </c>
      <c r="CO259" s="46">
        <f>SUMIF(DRE!$A:$A,'Base CF'!$B259,DRE!CN:CN)</f>
        <v>7994.3</v>
      </c>
      <c r="CP259" s="46">
        <f>SUMIF(DRE!$A:$A,'Base CF'!$B259,DRE!CO:CO)</f>
        <v>7994.3</v>
      </c>
      <c r="CQ259" s="46">
        <f>SUMIF(DRE!$A:$A,'Base CF'!$B259,DRE!CP:CP)</f>
        <v>7994.3</v>
      </c>
      <c r="CR259" s="46">
        <f>SUMIF(DRE!$A:$A,'Base CF'!$B259,DRE!CQ:CQ)</f>
        <v>7994.3</v>
      </c>
      <c r="CS259" s="46">
        <f>SUMIF(DRE!$A:$A,'Base CF'!$B259,DRE!CR:CR)</f>
        <v>7994.3</v>
      </c>
      <c r="CT259" s="46">
        <f>SUMIF(DRE!$A:$A,'Base CF'!$B259,DRE!CS:CS)</f>
        <v>7994.3</v>
      </c>
      <c r="CU259" s="46">
        <f>SUMIF(DRE!$A:$A,'Base CF'!$B259,DRE!CT:CT)</f>
        <v>7994.3</v>
      </c>
      <c r="CV259" s="46">
        <f>SUMIF(DRE!$A:$A,'Base CF'!$B259,DRE!CU:CU)</f>
        <v>7994.3</v>
      </c>
      <c r="CW259" s="46">
        <f>SUMIF(DRE!$A:$A,'Base CF'!$B259,DRE!CV:CV)</f>
        <v>7994.3</v>
      </c>
      <c r="CX259" s="46">
        <f>SUMIF(DRE!$A:$A,'Base CF'!$B259,DRE!CW:CW)</f>
        <v>7994.3</v>
      </c>
      <c r="CY259" s="46">
        <f>SUMIF(DRE!$A:$A,'Base CF'!$B259,DRE!CX:CX)</f>
        <v>7994.3</v>
      </c>
      <c r="CZ259" s="46">
        <f>SUMIF(DRE!$A:$A,'Base CF'!$B259,DRE!CY:CY)</f>
        <v>7994.3</v>
      </c>
      <c r="DA259" s="46">
        <f>SUMIF(DRE!$A:$A,'Base CF'!$B259,DRE!CZ:CZ)</f>
        <v>7994.3</v>
      </c>
      <c r="DB259" s="46">
        <f>SUMIF(DRE!$A:$A,'Base CF'!$B259,DRE!DA:DA)</f>
        <v>7994.3</v>
      </c>
      <c r="DC259" s="46">
        <f>SUMIF(DRE!$A:$A,'Base CF'!$B259,DRE!DB:DB)</f>
        <v>7994.3</v>
      </c>
      <c r="DD259" s="46">
        <f>SUMIF(DRE!$A:$A,'Base CF'!$B259,DRE!DC:DC)</f>
        <v>7994.3</v>
      </c>
      <c r="DE259" s="46">
        <f>SUMIF(DRE!$A:$A,'Base CF'!$B259,DRE!DD:DD)</f>
        <v>7994.3</v>
      </c>
      <c r="DF259" s="46">
        <f>SUMIF(DRE!$A:$A,'Base CF'!$B259,DRE!DE:DE)</f>
        <v>7994.3</v>
      </c>
    </row>
    <row r="260" spans="2:110" outlineLevel="1">
      <c r="B260" s="37" t="s">
        <v>318</v>
      </c>
      <c r="C260" s="46">
        <f>SUMIF(DRE!$A:$A,'Base CF'!$B260,DRE!B:B)</f>
        <v>1003</v>
      </c>
      <c r="D260" s="46">
        <f>SUMIF(DRE!$A:$A,'Base CF'!$B260,DRE!C:C)</f>
        <v>200.59</v>
      </c>
      <c r="E260" s="46">
        <f>SUMIF(DRE!$A:$A,'Base CF'!$B260,DRE!D:D)</f>
        <v>600</v>
      </c>
      <c r="F260" s="46">
        <f>SUMIF(DRE!$A:$A,'Base CF'!$B260,DRE!E:E)</f>
        <v>603</v>
      </c>
      <c r="G260" s="46">
        <f>SUMIF(DRE!$A:$A,'Base CF'!$B260,DRE!F:F)</f>
        <v>-3</v>
      </c>
      <c r="H260" s="46">
        <f>SUMIF(DRE!$A:$A,'Base CF'!$B260,DRE!G:G)</f>
        <v>1200</v>
      </c>
      <c r="I260" s="46">
        <f>SUMIF(DRE!$A:$A,'Base CF'!$B260,DRE!H:H)</f>
        <v>1000</v>
      </c>
      <c r="J260" s="46">
        <f>SUMIF(DRE!$A:$A,'Base CF'!$B260,DRE!I:I)</f>
        <v>806</v>
      </c>
      <c r="K260" s="46">
        <f>SUMIF(DRE!$A:$A,'Base CF'!$B260,DRE!J:J)</f>
        <v>400</v>
      </c>
      <c r="L260" s="46">
        <f>SUMIF(DRE!$A:$A,'Base CF'!$B260,DRE!K:K)</f>
        <v>600</v>
      </c>
      <c r="M260" s="46">
        <f>SUMIF(DRE!$A:$A,'Base CF'!$B260,DRE!L:L)</f>
        <v>200</v>
      </c>
      <c r="N260" s="46">
        <f>SUMIF(DRE!$A:$A,'Base CF'!$B260,DRE!M:M)</f>
        <v>24600</v>
      </c>
      <c r="O260" s="46">
        <f>SUMIF(DRE!$A:$A,'Base CF'!$B260,DRE!N:N)</f>
        <v>-16098</v>
      </c>
      <c r="P260" s="46">
        <f>SUMIF(DRE!$A:$A,'Base CF'!$B260,DRE!O:O)</f>
        <v>803</v>
      </c>
      <c r="Q260" s="46">
        <f>SUMIF(DRE!$A:$A,'Base CF'!$B260,DRE!P:P)</f>
        <v>600</v>
      </c>
      <c r="R260" s="46">
        <f>SUMIF(DRE!$A:$A,'Base CF'!$B260,DRE!Q:Q)</f>
        <v>600</v>
      </c>
      <c r="S260" s="46">
        <f>SUMIF(DRE!$A:$A,'Base CF'!$B260,DRE!R:R)</f>
        <v>600</v>
      </c>
      <c r="T260" s="46">
        <f>SUMIF(DRE!$A:$A,'Base CF'!$B260,DRE!S:S)</f>
        <v>1400</v>
      </c>
      <c r="U260" s="46">
        <f>SUMIF(DRE!$A:$A,'Base CF'!$B260,DRE!T:T)</f>
        <v>1403</v>
      </c>
      <c r="V260" s="46">
        <f>SUMIF(DRE!$A:$A,'Base CF'!$B260,DRE!U:U)</f>
        <v>806</v>
      </c>
      <c r="W260" s="46">
        <f>SUMIF(DRE!$A:$A,'Base CF'!$B260,DRE!V:V)</f>
        <v>1000</v>
      </c>
      <c r="X260" s="46">
        <f>SUMIF(DRE!$A:$A,'Base CF'!$B260,DRE!W:W)</f>
        <v>600</v>
      </c>
      <c r="Y260" s="46">
        <f>SUMIF(DRE!$A:$A,'Base CF'!$B260,DRE!X:X)</f>
        <v>400</v>
      </c>
      <c r="Z260" s="46">
        <f>SUMIF(DRE!$A:$A,'Base CF'!$B260,DRE!Y:Y)</f>
        <v>26794</v>
      </c>
      <c r="AA260" s="46">
        <f>SUMIF(DRE!$A:$A,'Base CF'!$B260,DRE!Z:Z)</f>
        <v>1306</v>
      </c>
      <c r="AB260" s="46">
        <f>SUMIF(DRE!$A:$A,'Base CF'!$B260,DRE!AA:AA)</f>
        <v>800</v>
      </c>
      <c r="AC260" s="46">
        <f>SUMIF(DRE!$A:$A,'Base CF'!$B260,DRE!AB:AB)</f>
        <v>1000</v>
      </c>
      <c r="AD260" s="46">
        <f>SUMIF(DRE!$A:$A,'Base CF'!$B260,DRE!AC:AC)</f>
        <v>800</v>
      </c>
      <c r="AE260" s="46">
        <f>SUMIF(DRE!$A:$A,'Base CF'!$B260,DRE!AD:AD)</f>
        <v>400</v>
      </c>
      <c r="AF260" s="46">
        <f>SUMIF(DRE!$A:$A,'Base CF'!$B260,DRE!AE:AE)</f>
        <v>4203</v>
      </c>
      <c r="AG260" s="46">
        <f>SUMIF(DRE!$A:$A,'Base CF'!$B260,DRE!AF:AF)</f>
        <v>-3</v>
      </c>
      <c r="AH260" s="46">
        <f>SUMIF(DRE!$A:$A,'Base CF'!$B260,DRE!AG:AG)</f>
        <v>0</v>
      </c>
      <c r="AI260" s="46">
        <f>SUMIF(DRE!$A:$A,'Base CF'!$B260,DRE!AH:AH)</f>
        <v>0</v>
      </c>
      <c r="AJ260" s="46">
        <f>SUMIF(DRE!$A:$A,'Base CF'!$B260,DRE!AI:AI)</f>
        <v>600</v>
      </c>
      <c r="AK260" s="46">
        <f>SUMIF(DRE!$A:$A,'Base CF'!$B260,DRE!AJ:AJ)</f>
        <v>200</v>
      </c>
      <c r="AL260" s="46">
        <f>SUMIF(DRE!$A:$A,'Base CF'!$B260,DRE!AK:AK)</f>
        <v>22300</v>
      </c>
      <c r="AM260" s="46">
        <f>SUMIF(DRE!$A:$A,'Base CF'!$B260,DRE!AL:AL)</f>
        <v>0</v>
      </c>
      <c r="AN260" s="46">
        <f>SUMIF(DRE!$A:$A,'Base CF'!$B260,DRE!AM:AM)</f>
        <v>1400</v>
      </c>
      <c r="AO260" s="46">
        <f>SUMIF(DRE!$A:$A,'Base CF'!$B260,DRE!AN:AN)</f>
        <v>600</v>
      </c>
      <c r="AP260" s="46">
        <f>SUMIF(DRE!$A:$A,'Base CF'!$B260,DRE!AO:AO)</f>
        <v>600</v>
      </c>
      <c r="AQ260" s="46">
        <f>SUMIF(DRE!$A:$A,'Base CF'!$B260,DRE!AP:AP)</f>
        <v>600</v>
      </c>
      <c r="AR260" s="46">
        <f>SUMIF(DRE!$A:$A,'Base CF'!$B260,DRE!AQ:AQ)</f>
        <v>1000</v>
      </c>
      <c r="AS260" s="46">
        <f>SUMIF(DRE!$A:$A,'Base CF'!$B260,DRE!AR:AR)</f>
        <v>180</v>
      </c>
      <c r="AT260" s="46">
        <f>SUMIF(DRE!$A:$A,'Base CF'!$B260,DRE!AS:AS)</f>
        <v>520</v>
      </c>
      <c r="AU260" s="46">
        <f>SUMIF(DRE!$A:$A,'Base CF'!$B260,DRE!AT:AT)</f>
        <v>260</v>
      </c>
      <c r="AV260" s="46">
        <f>SUMIF(DRE!$A:$A,'Base CF'!$B260,DRE!AU:AU)</f>
        <v>6460</v>
      </c>
      <c r="AW260" s="46">
        <f>SUMIF(DRE!$A:$A,'Base CF'!$B260,DRE!AV:AV)</f>
        <v>5206.5</v>
      </c>
      <c r="AX260" s="46">
        <f>SUMIF(DRE!$A:$A,'Base CF'!$B260,DRE!AW:AW)</f>
        <v>20736.25</v>
      </c>
      <c r="AY260" s="46">
        <f>SUMIF(DRE!$A:$A,'Base CF'!$B260,DRE!AX:AX)</f>
        <v>10900</v>
      </c>
      <c r="AZ260" s="46">
        <f>SUMIF(DRE!$A:$A,'Base CF'!$B260,DRE!AY:AY)</f>
        <v>460</v>
      </c>
      <c r="BA260" s="46">
        <f>SUMIF(DRE!$A:$A,'Base CF'!$B260,DRE!AZ:AZ)</f>
        <v>7960</v>
      </c>
      <c r="BB260" s="46">
        <f>SUMIF(DRE!$A:$A,'Base CF'!$B260,DRE!BA:BA)</f>
        <v>120</v>
      </c>
      <c r="BC260" s="46">
        <f>SUMIF(DRE!$A:$A,'Base CF'!$B260,DRE!BB:BB)</f>
        <v>400</v>
      </c>
      <c r="BD260" s="46">
        <f>SUMIF(DRE!$A:$A,'Base CF'!$B260,DRE!BC:BC)</f>
        <v>23494.26</v>
      </c>
      <c r="BE260" s="46">
        <f>SUMIF(DRE!$A:$A,'Base CF'!$B260,DRE!BD:BD)</f>
        <v>3560</v>
      </c>
      <c r="BF260" s="46">
        <f>SUMIF(DRE!$A:$A,'Base CF'!$B260,DRE!BE:BE)</f>
        <v>2162.14</v>
      </c>
      <c r="BG260" s="46">
        <f>SUMIF(DRE!$A:$A,'Base CF'!$B260,DRE!BF:BF)</f>
        <v>1400</v>
      </c>
      <c r="BH260" s="46">
        <f>SUMIF(DRE!$A:$A,'Base CF'!$B260,DRE!BG:BG)</f>
        <v>460</v>
      </c>
      <c r="BI260" s="46">
        <f>SUMIF(DRE!$A:$A,'Base CF'!$B260,DRE!BH:BH)</f>
        <v>200</v>
      </c>
      <c r="BJ260" s="46">
        <f>SUMIF(DRE!$A:$A,'Base CF'!$B260,DRE!BI:BI)</f>
        <v>13620</v>
      </c>
      <c r="BK260" s="46">
        <f>SUMIF(DRE!$A:$A,'Base CF'!$B260,DRE!BJ:BJ)</f>
        <v>320</v>
      </c>
      <c r="BL260" s="46">
        <f>SUMIF(DRE!$A:$A,'Base CF'!$B260,DRE!BK:BK)</f>
        <v>260</v>
      </c>
      <c r="BM260" s="46">
        <f>SUMIF(DRE!$A:$A,'Base CF'!$B260,DRE!BL:BL)</f>
        <v>660</v>
      </c>
      <c r="BN260" s="46">
        <f>SUMIF(DRE!$A:$A,'Base CF'!$B260,DRE!BM:BM)</f>
        <v>260</v>
      </c>
      <c r="BO260" s="46">
        <f>SUMIF(DRE!$A:$A,'Base CF'!$B260,DRE!BN:BN)</f>
        <v>400</v>
      </c>
      <c r="BP260" s="46">
        <f>SUMIF(DRE!$A:$A,'Base CF'!$B260,DRE!BO:BO)</f>
        <v>520</v>
      </c>
      <c r="BQ260" s="46">
        <f>SUMIF(DRE!$A:$A,'Base CF'!$B260,DRE!BP:BP)</f>
        <v>60</v>
      </c>
      <c r="BR260" s="46">
        <f>SUMIF(DRE!$A:$A,'Base CF'!$B260,DRE!BQ:BQ)</f>
        <v>460</v>
      </c>
      <c r="BS260" s="46">
        <f>SUMIF(DRE!$A:$A,'Base CF'!$B260,DRE!BR:BR)</f>
        <v>1400</v>
      </c>
      <c r="BT260" s="46">
        <f>SUMIF(DRE!$A:$A,'Base CF'!$B260,DRE!BS:BS)</f>
        <v>460</v>
      </c>
      <c r="BU260" s="46">
        <f>SUMIF(DRE!$A:$A,'Base CF'!$B260,DRE!BT:BT)</f>
        <v>200</v>
      </c>
      <c r="BV260" s="46">
        <f>SUMIF(DRE!$A:$A,'Base CF'!$B260,DRE!BU:BU)</f>
        <v>13620</v>
      </c>
      <c r="BW260" s="46">
        <f>SUMIF(DRE!$A:$A,'Base CF'!$B260,DRE!BV:BV)</f>
        <v>320</v>
      </c>
      <c r="BX260" s="46">
        <f>SUMIF(DRE!$A:$A,'Base CF'!$B260,DRE!BW:BW)</f>
        <v>260</v>
      </c>
      <c r="BY260" s="46">
        <f>SUMIF(DRE!$A:$A,'Base CF'!$B260,DRE!BX:BX)</f>
        <v>660</v>
      </c>
      <c r="BZ260" s="46">
        <f>SUMIF(DRE!$A:$A,'Base CF'!$B260,DRE!BY:BY)</f>
        <v>260</v>
      </c>
      <c r="CA260" s="46">
        <f>SUMIF(DRE!$A:$A,'Base CF'!$B260,DRE!BZ:BZ)</f>
        <v>400</v>
      </c>
      <c r="CB260" s="46">
        <f>SUMIF(DRE!$A:$A,'Base CF'!$B260,DRE!CA:CA)</f>
        <v>520</v>
      </c>
      <c r="CC260" s="46">
        <f>SUMIF(DRE!$A:$A,'Base CF'!$B260,DRE!CB:CB)</f>
        <v>60</v>
      </c>
      <c r="CD260" s="46">
        <f>SUMIF(DRE!$A:$A,'Base CF'!$B260,DRE!CC:CC)</f>
        <v>460</v>
      </c>
      <c r="CE260" s="46">
        <f>SUMIF(DRE!$A:$A,'Base CF'!$B260,DRE!CD:CD)</f>
        <v>1400</v>
      </c>
      <c r="CF260" s="46">
        <f>SUMIF(DRE!$A:$A,'Base CF'!$B260,DRE!CE:CE)</f>
        <v>460</v>
      </c>
      <c r="CG260" s="46">
        <f>SUMIF(DRE!$A:$A,'Base CF'!$B260,DRE!CF:CF)</f>
        <v>200</v>
      </c>
      <c r="CH260" s="46">
        <f>SUMIF(DRE!$A:$A,'Base CF'!$B260,DRE!CG:CG)</f>
        <v>13620</v>
      </c>
      <c r="CI260" s="46">
        <f>SUMIF(DRE!$A:$A,'Base CF'!$B260,DRE!CH:CH)</f>
        <v>320</v>
      </c>
      <c r="CJ260" s="46">
        <f>SUMIF(DRE!$A:$A,'Base CF'!$B260,DRE!CI:CI)</f>
        <v>260</v>
      </c>
      <c r="CK260" s="46">
        <f>SUMIF(DRE!$A:$A,'Base CF'!$B260,DRE!CJ:CJ)</f>
        <v>660</v>
      </c>
      <c r="CL260" s="46">
        <f>SUMIF(DRE!$A:$A,'Base CF'!$B260,DRE!CK:CK)</f>
        <v>260</v>
      </c>
      <c r="CM260" s="46">
        <f>SUMIF(DRE!$A:$A,'Base CF'!$B260,DRE!CL:CL)</f>
        <v>400</v>
      </c>
      <c r="CN260" s="46">
        <f>SUMIF(DRE!$A:$A,'Base CF'!$B260,DRE!CM:CM)</f>
        <v>520</v>
      </c>
      <c r="CO260" s="46">
        <f>SUMIF(DRE!$A:$A,'Base CF'!$B260,DRE!CN:CN)</f>
        <v>60</v>
      </c>
      <c r="CP260" s="46">
        <f>SUMIF(DRE!$A:$A,'Base CF'!$B260,DRE!CO:CO)</f>
        <v>460</v>
      </c>
      <c r="CQ260" s="46">
        <f>SUMIF(DRE!$A:$A,'Base CF'!$B260,DRE!CP:CP)</f>
        <v>1400</v>
      </c>
      <c r="CR260" s="46">
        <f>SUMIF(DRE!$A:$A,'Base CF'!$B260,DRE!CQ:CQ)</f>
        <v>460</v>
      </c>
      <c r="CS260" s="46">
        <f>SUMIF(DRE!$A:$A,'Base CF'!$B260,DRE!CR:CR)</f>
        <v>200</v>
      </c>
      <c r="CT260" s="46">
        <f>SUMIF(DRE!$A:$A,'Base CF'!$B260,DRE!CS:CS)</f>
        <v>13620</v>
      </c>
      <c r="CU260" s="46">
        <f>SUMIF(DRE!$A:$A,'Base CF'!$B260,DRE!CT:CT)</f>
        <v>320</v>
      </c>
      <c r="CV260" s="46">
        <f>SUMIF(DRE!$A:$A,'Base CF'!$B260,DRE!CU:CU)</f>
        <v>260</v>
      </c>
      <c r="CW260" s="46">
        <f>SUMIF(DRE!$A:$A,'Base CF'!$B260,DRE!CV:CV)</f>
        <v>660</v>
      </c>
      <c r="CX260" s="46">
        <f>SUMIF(DRE!$A:$A,'Base CF'!$B260,DRE!CW:CW)</f>
        <v>260</v>
      </c>
      <c r="CY260" s="46">
        <f>SUMIF(DRE!$A:$A,'Base CF'!$B260,DRE!CX:CX)</f>
        <v>400</v>
      </c>
      <c r="CZ260" s="46">
        <f>SUMIF(DRE!$A:$A,'Base CF'!$B260,DRE!CY:CY)</f>
        <v>520</v>
      </c>
      <c r="DA260" s="46">
        <f>SUMIF(DRE!$A:$A,'Base CF'!$B260,DRE!CZ:CZ)</f>
        <v>60</v>
      </c>
      <c r="DB260" s="46">
        <f>SUMIF(DRE!$A:$A,'Base CF'!$B260,DRE!DA:DA)</f>
        <v>460</v>
      </c>
      <c r="DC260" s="46">
        <f>SUMIF(DRE!$A:$A,'Base CF'!$B260,DRE!DB:DB)</f>
        <v>1400</v>
      </c>
      <c r="DD260" s="46">
        <f>SUMIF(DRE!$A:$A,'Base CF'!$B260,DRE!DC:DC)</f>
        <v>460</v>
      </c>
      <c r="DE260" s="46">
        <f>SUMIF(DRE!$A:$A,'Base CF'!$B260,DRE!DD:DD)</f>
        <v>200</v>
      </c>
      <c r="DF260" s="46">
        <f>SUMIF(DRE!$A:$A,'Base CF'!$B260,DRE!DE:DE)</f>
        <v>13620</v>
      </c>
    </row>
    <row r="261" spans="2:110" outlineLevel="1">
      <c r="B261" s="37" t="s">
        <v>319</v>
      </c>
      <c r="C261" s="46">
        <f>SUMIF(DRE!$A:$A,'Base CF'!$B261,DRE!B:B)</f>
        <v>0</v>
      </c>
      <c r="D261" s="46">
        <f>SUMIF(DRE!$A:$A,'Base CF'!$B261,DRE!C:C)</f>
        <v>119.75</v>
      </c>
      <c r="E261" s="46">
        <f>SUMIF(DRE!$A:$A,'Base CF'!$B261,DRE!D:D)</f>
        <v>16649.02</v>
      </c>
      <c r="F261" s="46">
        <f>SUMIF(DRE!$A:$A,'Base CF'!$B261,DRE!E:E)</f>
        <v>239.5</v>
      </c>
      <c r="G261" s="46">
        <f>SUMIF(DRE!$A:$A,'Base CF'!$B261,DRE!F:F)</f>
        <v>8220.380000000001</v>
      </c>
      <c r="H261" s="46">
        <f>SUMIF(DRE!$A:$A,'Base CF'!$B261,DRE!G:G)</f>
        <v>10324.51</v>
      </c>
      <c r="I261" s="46">
        <f>SUMIF(DRE!$A:$A,'Base CF'!$B261,DRE!H:H)</f>
        <v>8324.51</v>
      </c>
      <c r="J261" s="46">
        <f>SUMIF(DRE!$A:$A,'Base CF'!$B261,DRE!I:I)</f>
        <v>8962.27</v>
      </c>
      <c r="K261" s="46">
        <f>SUMIF(DRE!$A:$A,'Base CF'!$B261,DRE!J:J)</f>
        <v>10727.26</v>
      </c>
      <c r="L261" s="46">
        <f>SUMIF(DRE!$A:$A,'Base CF'!$B261,DRE!K:K)</f>
        <v>8709.76</v>
      </c>
      <c r="M261" s="46">
        <f>SUMIF(DRE!$A:$A,'Base CF'!$B261,DRE!L:L)</f>
        <v>630</v>
      </c>
      <c r="N261" s="46">
        <f>SUMIF(DRE!$A:$A,'Base CF'!$B261,DRE!M:M)</f>
        <v>27426.63</v>
      </c>
      <c r="O261" s="46">
        <f>SUMIF(DRE!$A:$A,'Base CF'!$B261,DRE!N:N)</f>
        <v>0</v>
      </c>
      <c r="P261" s="46">
        <f>SUMIF(DRE!$A:$A,'Base CF'!$B261,DRE!O:O)</f>
        <v>0</v>
      </c>
      <c r="Q261" s="46">
        <f>SUMIF(DRE!$A:$A,'Base CF'!$B261,DRE!P:P)</f>
        <v>0</v>
      </c>
      <c r="R261" s="46">
        <f>SUMIF(DRE!$A:$A,'Base CF'!$B261,DRE!Q:Q)</f>
        <v>0</v>
      </c>
      <c r="S261" s="46">
        <f>SUMIF(DRE!$A:$A,'Base CF'!$B261,DRE!R:R)</f>
        <v>0</v>
      </c>
      <c r="T261" s="46">
        <f>SUMIF(DRE!$A:$A,'Base CF'!$B261,DRE!S:S)</f>
        <v>0</v>
      </c>
      <c r="U261" s="46">
        <f>SUMIF(DRE!$A:$A,'Base CF'!$B261,DRE!T:T)</f>
        <v>0</v>
      </c>
      <c r="V261" s="46">
        <f>SUMIF(DRE!$A:$A,'Base CF'!$B261,DRE!U:U)</f>
        <v>0</v>
      </c>
      <c r="W261" s="46">
        <f>SUMIF(DRE!$A:$A,'Base CF'!$B261,DRE!V:V)</f>
        <v>0</v>
      </c>
      <c r="X261" s="46">
        <f>SUMIF(DRE!$A:$A,'Base CF'!$B261,DRE!W:W)</f>
        <v>0</v>
      </c>
      <c r="Y261" s="46">
        <f>SUMIF(DRE!$A:$A,'Base CF'!$B261,DRE!X:X)</f>
        <v>0</v>
      </c>
      <c r="Z261" s="46">
        <f>SUMIF(DRE!$A:$A,'Base CF'!$B261,DRE!Y:Y)</f>
        <v>0</v>
      </c>
      <c r="AA261" s="46">
        <f>SUMIF(DRE!$A:$A,'Base CF'!$B261,DRE!Z:Z)</f>
        <v>4574.21</v>
      </c>
      <c r="AB261" s="46">
        <f>SUMIF(DRE!$A:$A,'Base CF'!$B261,DRE!AA:AA)</f>
        <v>0</v>
      </c>
      <c r="AC261" s="46">
        <f>SUMIF(DRE!$A:$A,'Base CF'!$B261,DRE!AB:AB)</f>
        <v>0</v>
      </c>
      <c r="AD261" s="46">
        <f>SUMIF(DRE!$A:$A,'Base CF'!$B261,DRE!AC:AC)</f>
        <v>0</v>
      </c>
      <c r="AE261" s="46">
        <f>SUMIF(DRE!$A:$A,'Base CF'!$B261,DRE!AD:AD)</f>
        <v>0</v>
      </c>
      <c r="AF261" s="46">
        <f>SUMIF(DRE!$A:$A,'Base CF'!$B261,DRE!AE:AE)</f>
        <v>0</v>
      </c>
      <c r="AG261" s="46">
        <f>SUMIF(DRE!$A:$A,'Base CF'!$B261,DRE!AF:AF)</f>
        <v>0</v>
      </c>
      <c r="AH261" s="46">
        <f>SUMIF(DRE!$A:$A,'Base CF'!$B261,DRE!AG:AG)</f>
        <v>0</v>
      </c>
      <c r="AI261" s="46">
        <f>SUMIF(DRE!$A:$A,'Base CF'!$B261,DRE!AH:AH)</f>
        <v>0</v>
      </c>
      <c r="AJ261" s="46">
        <f>SUMIF(DRE!$A:$A,'Base CF'!$B261,DRE!AI:AI)</f>
        <v>0</v>
      </c>
      <c r="AK261" s="46">
        <f>SUMIF(DRE!$A:$A,'Base CF'!$B261,DRE!AJ:AJ)</f>
        <v>0</v>
      </c>
      <c r="AL261" s="46">
        <f>SUMIF(DRE!$A:$A,'Base CF'!$B261,DRE!AK:AK)</f>
        <v>0</v>
      </c>
      <c r="AM261" s="46">
        <f>SUMIF(DRE!$A:$A,'Base CF'!$B261,DRE!AL:AL)</f>
        <v>0</v>
      </c>
      <c r="AN261" s="46">
        <f>SUMIF(DRE!$A:$A,'Base CF'!$B261,DRE!AM:AM)</f>
        <v>0</v>
      </c>
      <c r="AO261" s="46">
        <f>SUMIF(DRE!$A:$A,'Base CF'!$B261,DRE!AN:AN)</f>
        <v>0</v>
      </c>
      <c r="AP261" s="46">
        <f>SUMIF(DRE!$A:$A,'Base CF'!$B261,DRE!AO:AO)</f>
        <v>0</v>
      </c>
      <c r="AQ261" s="46">
        <f>SUMIF(DRE!$A:$A,'Base CF'!$B261,DRE!AP:AP)</f>
        <v>0</v>
      </c>
      <c r="AR261" s="46">
        <f>SUMIF(DRE!$A:$A,'Base CF'!$B261,DRE!AQ:AQ)</f>
        <v>0</v>
      </c>
      <c r="AS261" s="46">
        <f>SUMIF(DRE!$A:$A,'Base CF'!$B261,DRE!AR:AR)</f>
        <v>7700.34</v>
      </c>
      <c r="AT261" s="46">
        <f>SUMIF(DRE!$A:$A,'Base CF'!$B261,DRE!AS:AS)</f>
        <v>0</v>
      </c>
      <c r="AU261" s="46">
        <f>SUMIF(DRE!$A:$A,'Base CF'!$B261,DRE!AT:AT)</f>
        <v>0</v>
      </c>
      <c r="AV261" s="46">
        <f>SUMIF(DRE!$A:$A,'Base CF'!$B261,DRE!AU:AU)</f>
        <v>0</v>
      </c>
      <c r="AW261" s="46">
        <f>SUMIF(DRE!$A:$A,'Base CF'!$B261,DRE!AV:AV)</f>
        <v>0</v>
      </c>
      <c r="AX261" s="46">
        <f>SUMIF(DRE!$A:$A,'Base CF'!$B261,DRE!AW:AW)</f>
        <v>0</v>
      </c>
      <c r="AY261" s="46">
        <f>SUMIF(DRE!$A:$A,'Base CF'!$B261,DRE!AX:AX)</f>
        <v>0</v>
      </c>
      <c r="AZ261" s="46">
        <f>SUMIF(DRE!$A:$A,'Base CF'!$B261,DRE!AY:AY)</f>
        <v>0</v>
      </c>
      <c r="BA261" s="46">
        <f>SUMIF(DRE!$A:$A,'Base CF'!$B261,DRE!AZ:AZ)</f>
        <v>0</v>
      </c>
      <c r="BB261" s="46">
        <f>SUMIF(DRE!$A:$A,'Base CF'!$B261,DRE!BA:BA)</f>
        <v>0</v>
      </c>
      <c r="BC261" s="46">
        <f>SUMIF(DRE!$A:$A,'Base CF'!$B261,DRE!BB:BB)</f>
        <v>0</v>
      </c>
      <c r="BD261" s="46">
        <f>SUMIF(DRE!$A:$A,'Base CF'!$B261,DRE!BC:BC)</f>
        <v>0</v>
      </c>
      <c r="BE261" s="46">
        <f>SUMIF(DRE!$A:$A,'Base CF'!$B261,DRE!BD:BD)</f>
        <v>0</v>
      </c>
      <c r="BF261" s="46">
        <f>SUMIF(DRE!$A:$A,'Base CF'!$B261,DRE!BE:BE)</f>
        <v>0</v>
      </c>
      <c r="BG261" s="46">
        <f>SUMIF(DRE!$A:$A,'Base CF'!$B261,DRE!BF:BF)</f>
        <v>0</v>
      </c>
      <c r="BH261" s="46">
        <f>SUMIF(DRE!$A:$A,'Base CF'!$B261,DRE!BG:BG)</f>
        <v>0</v>
      </c>
      <c r="BI261" s="46">
        <f>SUMIF(DRE!$A:$A,'Base CF'!$B261,DRE!BH:BH)</f>
        <v>0</v>
      </c>
      <c r="BJ261" s="46">
        <f>SUMIF(DRE!$A:$A,'Base CF'!$B261,DRE!BI:BI)</f>
        <v>0</v>
      </c>
      <c r="BK261" s="46">
        <f>SUMIF(DRE!$A:$A,'Base CF'!$B261,DRE!BJ:BJ)</f>
        <v>0</v>
      </c>
      <c r="BL261" s="46">
        <f>SUMIF(DRE!$A:$A,'Base CF'!$B261,DRE!BK:BK)</f>
        <v>0</v>
      </c>
      <c r="BM261" s="46">
        <f>SUMIF(DRE!$A:$A,'Base CF'!$B261,DRE!BL:BL)</f>
        <v>0</v>
      </c>
      <c r="BN261" s="46">
        <f>SUMIF(DRE!$A:$A,'Base CF'!$B261,DRE!BM:BM)</f>
        <v>0</v>
      </c>
      <c r="BO261" s="46">
        <f>SUMIF(DRE!$A:$A,'Base CF'!$B261,DRE!BN:BN)</f>
        <v>0</v>
      </c>
      <c r="BP261" s="46">
        <f>SUMIF(DRE!$A:$A,'Base CF'!$B261,DRE!BO:BO)</f>
        <v>0</v>
      </c>
      <c r="BQ261" s="46">
        <f>SUMIF(DRE!$A:$A,'Base CF'!$B261,DRE!BP:BP)</f>
        <v>0</v>
      </c>
      <c r="BR261" s="46">
        <f>SUMIF(DRE!$A:$A,'Base CF'!$B261,DRE!BQ:BQ)</f>
        <v>0</v>
      </c>
      <c r="BS261" s="46">
        <f>SUMIF(DRE!$A:$A,'Base CF'!$B261,DRE!BR:BR)</f>
        <v>0</v>
      </c>
      <c r="BT261" s="46">
        <f>SUMIF(DRE!$A:$A,'Base CF'!$B261,DRE!BS:BS)</f>
        <v>0</v>
      </c>
      <c r="BU261" s="46">
        <f>SUMIF(DRE!$A:$A,'Base CF'!$B261,DRE!BT:BT)</f>
        <v>0</v>
      </c>
      <c r="BV261" s="46">
        <f>SUMIF(DRE!$A:$A,'Base CF'!$B261,DRE!BU:BU)</f>
        <v>0</v>
      </c>
      <c r="BW261" s="46">
        <f>SUMIF(DRE!$A:$A,'Base CF'!$B261,DRE!BV:BV)</f>
        <v>0</v>
      </c>
      <c r="BX261" s="46">
        <f>SUMIF(DRE!$A:$A,'Base CF'!$B261,DRE!BW:BW)</f>
        <v>0</v>
      </c>
      <c r="BY261" s="46">
        <f>SUMIF(DRE!$A:$A,'Base CF'!$B261,DRE!BX:BX)</f>
        <v>0</v>
      </c>
      <c r="BZ261" s="46">
        <f>SUMIF(DRE!$A:$A,'Base CF'!$B261,DRE!BY:BY)</f>
        <v>0</v>
      </c>
      <c r="CA261" s="46">
        <f>SUMIF(DRE!$A:$A,'Base CF'!$B261,DRE!BZ:BZ)</f>
        <v>0</v>
      </c>
      <c r="CB261" s="46">
        <f>SUMIF(DRE!$A:$A,'Base CF'!$B261,DRE!CA:CA)</f>
        <v>0</v>
      </c>
      <c r="CC261" s="46">
        <f>SUMIF(DRE!$A:$A,'Base CF'!$B261,DRE!CB:CB)</f>
        <v>0</v>
      </c>
      <c r="CD261" s="46">
        <f>SUMIF(DRE!$A:$A,'Base CF'!$B261,DRE!CC:CC)</f>
        <v>0</v>
      </c>
      <c r="CE261" s="46">
        <f>SUMIF(DRE!$A:$A,'Base CF'!$B261,DRE!CD:CD)</f>
        <v>0</v>
      </c>
      <c r="CF261" s="46">
        <f>SUMIF(DRE!$A:$A,'Base CF'!$B261,DRE!CE:CE)</f>
        <v>0</v>
      </c>
      <c r="CG261" s="46">
        <f>SUMIF(DRE!$A:$A,'Base CF'!$B261,DRE!CF:CF)</f>
        <v>0</v>
      </c>
      <c r="CH261" s="46">
        <f>SUMIF(DRE!$A:$A,'Base CF'!$B261,DRE!CG:CG)</f>
        <v>0</v>
      </c>
      <c r="CI261" s="46">
        <f>SUMIF(DRE!$A:$A,'Base CF'!$B261,DRE!CH:CH)</f>
        <v>0</v>
      </c>
      <c r="CJ261" s="46">
        <f>SUMIF(DRE!$A:$A,'Base CF'!$B261,DRE!CI:CI)</f>
        <v>0</v>
      </c>
      <c r="CK261" s="46">
        <f>SUMIF(DRE!$A:$A,'Base CF'!$B261,DRE!CJ:CJ)</f>
        <v>0</v>
      </c>
      <c r="CL261" s="46">
        <f>SUMIF(DRE!$A:$A,'Base CF'!$B261,DRE!CK:CK)</f>
        <v>0</v>
      </c>
      <c r="CM261" s="46">
        <f>SUMIF(DRE!$A:$A,'Base CF'!$B261,DRE!CL:CL)</f>
        <v>0</v>
      </c>
      <c r="CN261" s="46">
        <f>SUMIF(DRE!$A:$A,'Base CF'!$B261,DRE!CM:CM)</f>
        <v>0</v>
      </c>
      <c r="CO261" s="46">
        <f>SUMIF(DRE!$A:$A,'Base CF'!$B261,DRE!CN:CN)</f>
        <v>0</v>
      </c>
      <c r="CP261" s="46">
        <f>SUMIF(DRE!$A:$A,'Base CF'!$B261,DRE!CO:CO)</f>
        <v>0</v>
      </c>
      <c r="CQ261" s="46">
        <f>SUMIF(DRE!$A:$A,'Base CF'!$B261,DRE!CP:CP)</f>
        <v>0</v>
      </c>
      <c r="CR261" s="46">
        <f>SUMIF(DRE!$A:$A,'Base CF'!$B261,DRE!CQ:CQ)</f>
        <v>0</v>
      </c>
      <c r="CS261" s="46">
        <f>SUMIF(DRE!$A:$A,'Base CF'!$B261,DRE!CR:CR)</f>
        <v>0</v>
      </c>
      <c r="CT261" s="46">
        <f>SUMIF(DRE!$A:$A,'Base CF'!$B261,DRE!CS:CS)</f>
        <v>0</v>
      </c>
      <c r="CU261" s="46">
        <f>SUMIF(DRE!$A:$A,'Base CF'!$B261,DRE!CT:CT)</f>
        <v>0</v>
      </c>
      <c r="CV261" s="46">
        <f>SUMIF(DRE!$A:$A,'Base CF'!$B261,DRE!CU:CU)</f>
        <v>0</v>
      </c>
      <c r="CW261" s="46">
        <f>SUMIF(DRE!$A:$A,'Base CF'!$B261,DRE!CV:CV)</f>
        <v>0</v>
      </c>
      <c r="CX261" s="46">
        <f>SUMIF(DRE!$A:$A,'Base CF'!$B261,DRE!CW:CW)</f>
        <v>0</v>
      </c>
      <c r="CY261" s="46">
        <f>SUMIF(DRE!$A:$A,'Base CF'!$B261,DRE!CX:CX)</f>
        <v>0</v>
      </c>
      <c r="CZ261" s="46">
        <f>SUMIF(DRE!$A:$A,'Base CF'!$B261,DRE!CY:CY)</f>
        <v>0</v>
      </c>
      <c r="DA261" s="46">
        <f>SUMIF(DRE!$A:$A,'Base CF'!$B261,DRE!CZ:CZ)</f>
        <v>0</v>
      </c>
      <c r="DB261" s="46">
        <f>SUMIF(DRE!$A:$A,'Base CF'!$B261,DRE!DA:DA)</f>
        <v>0</v>
      </c>
      <c r="DC261" s="46">
        <f>SUMIF(DRE!$A:$A,'Base CF'!$B261,DRE!DB:DB)</f>
        <v>0</v>
      </c>
      <c r="DD261" s="46">
        <f>SUMIF(DRE!$A:$A,'Base CF'!$B261,DRE!DC:DC)</f>
        <v>0</v>
      </c>
      <c r="DE261" s="46">
        <f>SUMIF(DRE!$A:$A,'Base CF'!$B261,DRE!DD:DD)</f>
        <v>0</v>
      </c>
      <c r="DF261" s="46">
        <f>SUMIF(DRE!$A:$A,'Base CF'!$B261,DRE!DE:DE)</f>
        <v>0</v>
      </c>
    </row>
    <row r="262" spans="2:110" outlineLevel="1">
      <c r="B262" s="37" t="s">
        <v>334</v>
      </c>
      <c r="C262" s="46">
        <f>SUMIF(DRE!$A:$A,'Base CF'!$B262,DRE!B:B)</f>
        <v>0</v>
      </c>
      <c r="D262" s="46">
        <f>SUMIF(DRE!$A:$A,'Base CF'!$B262,DRE!C:C)</f>
        <v>0</v>
      </c>
      <c r="E262" s="46">
        <f>SUMIF(DRE!$A:$A,'Base CF'!$B262,DRE!D:D)</f>
        <v>0</v>
      </c>
      <c r="F262" s="46">
        <f>SUMIF(DRE!$A:$A,'Base CF'!$B262,DRE!E:E)</f>
        <v>0</v>
      </c>
      <c r="G262" s="46">
        <f>SUMIF(DRE!$A:$A,'Base CF'!$B262,DRE!F:F)</f>
        <v>0</v>
      </c>
      <c r="H262" s="46">
        <f>SUMIF(DRE!$A:$A,'Base CF'!$B262,DRE!G:G)</f>
        <v>0</v>
      </c>
      <c r="I262" s="46">
        <f>SUMIF(DRE!$A:$A,'Base CF'!$B262,DRE!H:H)</f>
        <v>0</v>
      </c>
      <c r="J262" s="46">
        <f>SUMIF(DRE!$A:$A,'Base CF'!$B262,DRE!I:I)</f>
        <v>0</v>
      </c>
      <c r="K262" s="46">
        <f>SUMIF(DRE!$A:$A,'Base CF'!$B262,DRE!J:J)</f>
        <v>0</v>
      </c>
      <c r="L262" s="46">
        <f>SUMIF(DRE!$A:$A,'Base CF'!$B262,DRE!K:K)</f>
        <v>0</v>
      </c>
      <c r="M262" s="46">
        <f>SUMIF(DRE!$A:$A,'Base CF'!$B262,DRE!L:L)</f>
        <v>0</v>
      </c>
      <c r="N262" s="46">
        <f>SUMIF(DRE!$A:$A,'Base CF'!$B262,DRE!M:M)</f>
        <v>0</v>
      </c>
      <c r="O262" s="46">
        <f>SUMIF(DRE!$A:$A,'Base CF'!$B262,DRE!N:N)</f>
        <v>0</v>
      </c>
      <c r="P262" s="46">
        <f>SUMIF(DRE!$A:$A,'Base CF'!$B262,DRE!O:O)</f>
        <v>0</v>
      </c>
      <c r="Q262" s="46">
        <f>SUMIF(DRE!$A:$A,'Base CF'!$B262,DRE!P:P)</f>
        <v>0</v>
      </c>
      <c r="R262" s="46">
        <f>SUMIF(DRE!$A:$A,'Base CF'!$B262,DRE!Q:Q)</f>
        <v>0</v>
      </c>
      <c r="S262" s="46">
        <f>SUMIF(DRE!$A:$A,'Base CF'!$B262,DRE!R:R)</f>
        <v>0</v>
      </c>
      <c r="T262" s="46">
        <f>SUMIF(DRE!$A:$A,'Base CF'!$B262,DRE!S:S)</f>
        <v>0</v>
      </c>
      <c r="U262" s="46">
        <f>SUMIF(DRE!$A:$A,'Base CF'!$B262,DRE!T:T)</f>
        <v>0</v>
      </c>
      <c r="V262" s="46">
        <f>SUMIF(DRE!$A:$A,'Base CF'!$B262,DRE!U:U)</f>
        <v>0</v>
      </c>
      <c r="W262" s="46">
        <f>SUMIF(DRE!$A:$A,'Base CF'!$B262,DRE!V:V)</f>
        <v>0</v>
      </c>
      <c r="X262" s="46">
        <f>SUMIF(DRE!$A:$A,'Base CF'!$B262,DRE!W:W)</f>
        <v>0</v>
      </c>
      <c r="Y262" s="46">
        <f>SUMIF(DRE!$A:$A,'Base CF'!$B262,DRE!X:X)</f>
        <v>0</v>
      </c>
      <c r="Z262" s="46">
        <f>SUMIF(DRE!$A:$A,'Base CF'!$B262,DRE!Y:Y)</f>
        <v>0</v>
      </c>
      <c r="AA262" s="46">
        <f>SUMIF(DRE!$A:$A,'Base CF'!$B262,DRE!Z:Z)</f>
        <v>0</v>
      </c>
      <c r="AB262" s="46">
        <f>SUMIF(DRE!$A:$A,'Base CF'!$B262,DRE!AA:AA)</f>
        <v>0</v>
      </c>
      <c r="AC262" s="46">
        <f>SUMIF(DRE!$A:$A,'Base CF'!$B262,DRE!AB:AB)</f>
        <v>0</v>
      </c>
      <c r="AD262" s="46">
        <f>SUMIF(DRE!$A:$A,'Base CF'!$B262,DRE!AC:AC)</f>
        <v>0</v>
      </c>
      <c r="AE262" s="46">
        <f>SUMIF(DRE!$A:$A,'Base CF'!$B262,DRE!AD:AD)</f>
        <v>0</v>
      </c>
      <c r="AF262" s="46">
        <f>SUMIF(DRE!$A:$A,'Base CF'!$B262,DRE!AE:AE)</f>
        <v>0</v>
      </c>
      <c r="AG262" s="46">
        <f>SUMIF(DRE!$A:$A,'Base CF'!$B262,DRE!AF:AF)</f>
        <v>0</v>
      </c>
      <c r="AH262" s="46">
        <f>SUMIF(DRE!$A:$A,'Base CF'!$B262,DRE!AG:AG)</f>
        <v>0</v>
      </c>
      <c r="AI262" s="46">
        <f>SUMIF(DRE!$A:$A,'Base CF'!$B262,DRE!AH:AH)</f>
        <v>0</v>
      </c>
      <c r="AJ262" s="46">
        <f>SUMIF(DRE!$A:$A,'Base CF'!$B262,DRE!AI:AI)</f>
        <v>0</v>
      </c>
      <c r="AK262" s="46">
        <f>SUMIF(DRE!$A:$A,'Base CF'!$B262,DRE!AJ:AJ)</f>
        <v>0</v>
      </c>
      <c r="AL262" s="46">
        <f>SUMIF(DRE!$A:$A,'Base CF'!$B262,DRE!AK:AK)</f>
        <v>0</v>
      </c>
      <c r="AM262" s="46">
        <f>SUMIF(DRE!$A:$A,'Base CF'!$B262,DRE!AL:AL)</f>
        <v>0</v>
      </c>
      <c r="AN262" s="46">
        <f>SUMIF(DRE!$A:$A,'Base CF'!$B262,DRE!AM:AM)</f>
        <v>0</v>
      </c>
      <c r="AO262" s="46">
        <f>SUMIF(DRE!$A:$A,'Base CF'!$B262,DRE!AN:AN)</f>
        <v>0</v>
      </c>
      <c r="AP262" s="46">
        <f>SUMIF(DRE!$A:$A,'Base CF'!$B262,DRE!AO:AO)</f>
        <v>0</v>
      </c>
      <c r="AQ262" s="46">
        <f>SUMIF(DRE!$A:$A,'Base CF'!$B262,DRE!AP:AP)</f>
        <v>0</v>
      </c>
      <c r="AR262" s="46">
        <f>SUMIF(DRE!$A:$A,'Base CF'!$B262,DRE!AQ:AQ)</f>
        <v>0</v>
      </c>
      <c r="AS262" s="46">
        <f>SUMIF(DRE!$A:$A,'Base CF'!$B262,DRE!AR:AR)</f>
        <v>0</v>
      </c>
      <c r="AT262" s="46">
        <f>SUMIF(DRE!$A:$A,'Base CF'!$B262,DRE!AS:AS)</f>
        <v>0</v>
      </c>
      <c r="AU262" s="46">
        <f>SUMIF(DRE!$A:$A,'Base CF'!$B262,DRE!AT:AT)</f>
        <v>0</v>
      </c>
      <c r="AV262" s="46">
        <f>SUMIF(DRE!$A:$A,'Base CF'!$B262,DRE!AU:AU)</f>
        <v>0</v>
      </c>
      <c r="AW262" s="46">
        <f>SUMIF(DRE!$A:$A,'Base CF'!$B262,DRE!AV:AV)</f>
        <v>0</v>
      </c>
      <c r="AX262" s="46">
        <f>SUMIF(DRE!$A:$A,'Base CF'!$B262,DRE!AW:AW)</f>
        <v>0</v>
      </c>
      <c r="AY262" s="46">
        <f>SUMIF(DRE!$A:$A,'Base CF'!$B262,DRE!AX:AX)</f>
        <v>0</v>
      </c>
      <c r="AZ262" s="46">
        <f>SUMIF(DRE!$A:$A,'Base CF'!$B262,DRE!AY:AY)</f>
        <v>0</v>
      </c>
      <c r="BA262" s="46">
        <f>SUMIF(DRE!$A:$A,'Base CF'!$B262,DRE!AZ:AZ)</f>
        <v>0</v>
      </c>
      <c r="BB262" s="46">
        <f>SUMIF(DRE!$A:$A,'Base CF'!$B262,DRE!BA:BA)</f>
        <v>0</v>
      </c>
      <c r="BC262" s="46">
        <f>SUMIF(DRE!$A:$A,'Base CF'!$B262,DRE!BB:BB)</f>
        <v>0</v>
      </c>
      <c r="BD262" s="46">
        <f>SUMIF(DRE!$A:$A,'Base CF'!$B262,DRE!BC:BC)</f>
        <v>0</v>
      </c>
      <c r="BE262" s="46">
        <f>SUMIF(DRE!$A:$A,'Base CF'!$B262,DRE!BD:BD)</f>
        <v>0</v>
      </c>
      <c r="BF262" s="46">
        <f>SUMIF(DRE!$A:$A,'Base CF'!$B262,DRE!BE:BE)</f>
        <v>0</v>
      </c>
      <c r="BG262" s="46">
        <f>SUMIF(DRE!$A:$A,'Base CF'!$B262,DRE!BF:BF)</f>
        <v>0</v>
      </c>
      <c r="BH262" s="46">
        <f>SUMIF(DRE!$A:$A,'Base CF'!$B262,DRE!BG:BG)</f>
        <v>0</v>
      </c>
      <c r="BI262" s="46">
        <f>SUMIF(DRE!$A:$A,'Base CF'!$B262,DRE!BH:BH)</f>
        <v>0</v>
      </c>
      <c r="BJ262" s="46">
        <f>SUMIF(DRE!$A:$A,'Base CF'!$B262,DRE!BI:BI)</f>
        <v>0</v>
      </c>
      <c r="BK262" s="46">
        <f>SUMIF(DRE!$A:$A,'Base CF'!$B262,DRE!BJ:BJ)</f>
        <v>0</v>
      </c>
      <c r="BL262" s="46">
        <f>SUMIF(DRE!$A:$A,'Base CF'!$B262,DRE!BK:BK)</f>
        <v>0</v>
      </c>
      <c r="BM262" s="46">
        <f>SUMIF(DRE!$A:$A,'Base CF'!$B262,DRE!BL:BL)</f>
        <v>0</v>
      </c>
      <c r="BN262" s="46">
        <f>SUMIF(DRE!$A:$A,'Base CF'!$B262,DRE!BM:BM)</f>
        <v>0</v>
      </c>
      <c r="BO262" s="46">
        <f>SUMIF(DRE!$A:$A,'Base CF'!$B262,DRE!BN:BN)</f>
        <v>0</v>
      </c>
      <c r="BP262" s="46">
        <f>SUMIF(DRE!$A:$A,'Base CF'!$B262,DRE!BO:BO)</f>
        <v>0</v>
      </c>
      <c r="BQ262" s="46">
        <f>SUMIF(DRE!$A:$A,'Base CF'!$B262,DRE!BP:BP)</f>
        <v>0</v>
      </c>
      <c r="BR262" s="46">
        <f>SUMIF(DRE!$A:$A,'Base CF'!$B262,DRE!BQ:BQ)</f>
        <v>0</v>
      </c>
      <c r="BS262" s="46">
        <f>SUMIF(DRE!$A:$A,'Base CF'!$B262,DRE!BR:BR)</f>
        <v>0</v>
      </c>
      <c r="BT262" s="46">
        <f>SUMIF(DRE!$A:$A,'Base CF'!$B262,DRE!BS:BS)</f>
        <v>0</v>
      </c>
      <c r="BU262" s="46">
        <f>SUMIF(DRE!$A:$A,'Base CF'!$B262,DRE!BT:BT)</f>
        <v>0</v>
      </c>
      <c r="BV262" s="46">
        <f>SUMIF(DRE!$A:$A,'Base CF'!$B262,DRE!BU:BU)</f>
        <v>0</v>
      </c>
      <c r="BW262" s="46">
        <f>SUMIF(DRE!$A:$A,'Base CF'!$B262,DRE!BV:BV)</f>
        <v>0</v>
      </c>
      <c r="BX262" s="46">
        <f>SUMIF(DRE!$A:$A,'Base CF'!$B262,DRE!BW:BW)</f>
        <v>0</v>
      </c>
      <c r="BY262" s="46">
        <f>SUMIF(DRE!$A:$A,'Base CF'!$B262,DRE!BX:BX)</f>
        <v>0</v>
      </c>
      <c r="BZ262" s="46">
        <f>SUMIF(DRE!$A:$A,'Base CF'!$B262,DRE!BY:BY)</f>
        <v>0</v>
      </c>
      <c r="CA262" s="46">
        <f>SUMIF(DRE!$A:$A,'Base CF'!$B262,DRE!BZ:BZ)</f>
        <v>0</v>
      </c>
      <c r="CB262" s="46">
        <f>SUMIF(DRE!$A:$A,'Base CF'!$B262,DRE!CA:CA)</f>
        <v>0</v>
      </c>
      <c r="CC262" s="46">
        <f>SUMIF(DRE!$A:$A,'Base CF'!$B262,DRE!CB:CB)</f>
        <v>0</v>
      </c>
      <c r="CD262" s="46">
        <f>SUMIF(DRE!$A:$A,'Base CF'!$B262,DRE!CC:CC)</f>
        <v>0</v>
      </c>
      <c r="CE262" s="46">
        <f>SUMIF(DRE!$A:$A,'Base CF'!$B262,DRE!CD:CD)</f>
        <v>0</v>
      </c>
      <c r="CF262" s="46">
        <f>SUMIF(DRE!$A:$A,'Base CF'!$B262,DRE!CE:CE)</f>
        <v>0</v>
      </c>
      <c r="CG262" s="46">
        <f>SUMIF(DRE!$A:$A,'Base CF'!$B262,DRE!CF:CF)</f>
        <v>0</v>
      </c>
      <c r="CH262" s="46">
        <f>SUMIF(DRE!$A:$A,'Base CF'!$B262,DRE!CG:CG)</f>
        <v>0</v>
      </c>
      <c r="CI262" s="46">
        <f>SUMIF(DRE!$A:$A,'Base CF'!$B262,DRE!CH:CH)</f>
        <v>0</v>
      </c>
      <c r="CJ262" s="46">
        <f>SUMIF(DRE!$A:$A,'Base CF'!$B262,DRE!CI:CI)</f>
        <v>0</v>
      </c>
      <c r="CK262" s="46">
        <f>SUMIF(DRE!$A:$A,'Base CF'!$B262,DRE!CJ:CJ)</f>
        <v>0</v>
      </c>
      <c r="CL262" s="46">
        <f>SUMIF(DRE!$A:$A,'Base CF'!$B262,DRE!CK:CK)</f>
        <v>0</v>
      </c>
      <c r="CM262" s="46">
        <f>SUMIF(DRE!$A:$A,'Base CF'!$B262,DRE!CL:CL)</f>
        <v>0</v>
      </c>
      <c r="CN262" s="46">
        <f>SUMIF(DRE!$A:$A,'Base CF'!$B262,DRE!CM:CM)</f>
        <v>0</v>
      </c>
      <c r="CO262" s="46">
        <f>SUMIF(DRE!$A:$A,'Base CF'!$B262,DRE!CN:CN)</f>
        <v>0</v>
      </c>
      <c r="CP262" s="46">
        <f>SUMIF(DRE!$A:$A,'Base CF'!$B262,DRE!CO:CO)</f>
        <v>0</v>
      </c>
      <c r="CQ262" s="46">
        <f>SUMIF(DRE!$A:$A,'Base CF'!$B262,DRE!CP:CP)</f>
        <v>0</v>
      </c>
      <c r="CR262" s="46">
        <f>SUMIF(DRE!$A:$A,'Base CF'!$B262,DRE!CQ:CQ)</f>
        <v>0</v>
      </c>
      <c r="CS262" s="46">
        <f>SUMIF(DRE!$A:$A,'Base CF'!$B262,DRE!CR:CR)</f>
        <v>0</v>
      </c>
      <c r="CT262" s="46">
        <f>SUMIF(DRE!$A:$A,'Base CF'!$B262,DRE!CS:CS)</f>
        <v>0</v>
      </c>
      <c r="CU262" s="46">
        <f>SUMIF(DRE!$A:$A,'Base CF'!$B262,DRE!CT:CT)</f>
        <v>0</v>
      </c>
      <c r="CV262" s="46">
        <f>SUMIF(DRE!$A:$A,'Base CF'!$B262,DRE!CU:CU)</f>
        <v>0</v>
      </c>
      <c r="CW262" s="46">
        <f>SUMIF(DRE!$A:$A,'Base CF'!$B262,DRE!CV:CV)</f>
        <v>0</v>
      </c>
      <c r="CX262" s="46">
        <f>SUMIF(DRE!$A:$A,'Base CF'!$B262,DRE!CW:CW)</f>
        <v>0</v>
      </c>
      <c r="CY262" s="46">
        <f>SUMIF(DRE!$A:$A,'Base CF'!$B262,DRE!CX:CX)</f>
        <v>0</v>
      </c>
      <c r="CZ262" s="46">
        <f>SUMIF(DRE!$A:$A,'Base CF'!$B262,DRE!CY:CY)</f>
        <v>0</v>
      </c>
      <c r="DA262" s="46">
        <f>SUMIF(DRE!$A:$A,'Base CF'!$B262,DRE!CZ:CZ)</f>
        <v>0</v>
      </c>
      <c r="DB262" s="46">
        <f>SUMIF(DRE!$A:$A,'Base CF'!$B262,DRE!DA:DA)</f>
        <v>0</v>
      </c>
      <c r="DC262" s="46">
        <f>SUMIF(DRE!$A:$A,'Base CF'!$B262,DRE!DB:DB)</f>
        <v>0</v>
      </c>
      <c r="DD262" s="46">
        <f>SUMIF(DRE!$A:$A,'Base CF'!$B262,DRE!DC:DC)</f>
        <v>0</v>
      </c>
      <c r="DE262" s="46">
        <f>SUMIF(DRE!$A:$A,'Base CF'!$B262,DRE!DD:DD)</f>
        <v>0</v>
      </c>
      <c r="DF262" s="46">
        <f>SUMIF(DRE!$A:$A,'Base CF'!$B262,DRE!DE:DE)</f>
        <v>0</v>
      </c>
    </row>
    <row r="263" spans="2:110" outlineLevel="1">
      <c r="B263" s="37" t="s">
        <v>335</v>
      </c>
      <c r="C263" s="46">
        <f>SUMIF(DRE!$A:$A,'Base CF'!$B263,DRE!B:B)</f>
        <v>0</v>
      </c>
      <c r="D263" s="46">
        <f>SUMIF(DRE!$A:$A,'Base CF'!$B263,DRE!C:C)</f>
        <v>0</v>
      </c>
      <c r="E263" s="46">
        <f>SUMIF(DRE!$A:$A,'Base CF'!$B263,DRE!D:D)</f>
        <v>0</v>
      </c>
      <c r="F263" s="46">
        <f>SUMIF(DRE!$A:$A,'Base CF'!$B263,DRE!E:E)</f>
        <v>0</v>
      </c>
      <c r="G263" s="46">
        <f>SUMIF(DRE!$A:$A,'Base CF'!$B263,DRE!F:F)</f>
        <v>0</v>
      </c>
      <c r="H263" s="46">
        <f>SUMIF(DRE!$A:$A,'Base CF'!$B263,DRE!G:G)</f>
        <v>0</v>
      </c>
      <c r="I263" s="46">
        <f>SUMIF(DRE!$A:$A,'Base CF'!$B263,DRE!H:H)</f>
        <v>0</v>
      </c>
      <c r="J263" s="46">
        <f>SUMIF(DRE!$A:$A,'Base CF'!$B263,DRE!I:I)</f>
        <v>0</v>
      </c>
      <c r="K263" s="46">
        <f>SUMIF(DRE!$A:$A,'Base CF'!$B263,DRE!J:J)</f>
        <v>0</v>
      </c>
      <c r="L263" s="46">
        <f>SUMIF(DRE!$A:$A,'Base CF'!$B263,DRE!K:K)</f>
        <v>0</v>
      </c>
      <c r="M263" s="46">
        <f>SUMIF(DRE!$A:$A,'Base CF'!$B263,DRE!L:L)</f>
        <v>0</v>
      </c>
      <c r="N263" s="46">
        <f>SUMIF(DRE!$A:$A,'Base CF'!$B263,DRE!M:M)</f>
        <v>0</v>
      </c>
      <c r="O263" s="46">
        <f>SUMIF(DRE!$A:$A,'Base CF'!$B263,DRE!N:N)</f>
        <v>0</v>
      </c>
      <c r="P263" s="46">
        <f>SUMIF(DRE!$A:$A,'Base CF'!$B263,DRE!O:O)</f>
        <v>0</v>
      </c>
      <c r="Q263" s="46">
        <f>SUMIF(DRE!$A:$A,'Base CF'!$B263,DRE!P:P)</f>
        <v>0</v>
      </c>
      <c r="R263" s="46">
        <f>SUMIF(DRE!$A:$A,'Base CF'!$B263,DRE!Q:Q)</f>
        <v>0</v>
      </c>
      <c r="S263" s="46">
        <f>SUMIF(DRE!$A:$A,'Base CF'!$B263,DRE!R:R)</f>
        <v>0</v>
      </c>
      <c r="T263" s="46">
        <f>SUMIF(DRE!$A:$A,'Base CF'!$B263,DRE!S:S)</f>
        <v>0</v>
      </c>
      <c r="U263" s="46">
        <f>SUMIF(DRE!$A:$A,'Base CF'!$B263,DRE!T:T)</f>
        <v>8162.19</v>
      </c>
      <c r="V263" s="46">
        <f>SUMIF(DRE!$A:$A,'Base CF'!$B263,DRE!U:U)</f>
        <v>2448.66</v>
      </c>
      <c r="W263" s="46">
        <f>SUMIF(DRE!$A:$A,'Base CF'!$B263,DRE!V:V)</f>
        <v>2448.66</v>
      </c>
      <c r="X263" s="46">
        <f>SUMIF(DRE!$A:$A,'Base CF'!$B263,DRE!W:W)</f>
        <v>2448.66</v>
      </c>
      <c r="Y263" s="46">
        <f>SUMIF(DRE!$A:$A,'Base CF'!$B263,DRE!X:X)</f>
        <v>2448.66</v>
      </c>
      <c r="Z263" s="46">
        <f>SUMIF(DRE!$A:$A,'Base CF'!$B263,DRE!Y:Y)</f>
        <v>2448.66</v>
      </c>
      <c r="AA263" s="46">
        <f>SUMIF(DRE!$A:$A,'Base CF'!$B263,DRE!Z:Z)</f>
        <v>0</v>
      </c>
      <c r="AB263" s="46">
        <f>SUMIF(DRE!$A:$A,'Base CF'!$B263,DRE!AA:AA)</f>
        <v>0</v>
      </c>
      <c r="AC263" s="46">
        <f>SUMIF(DRE!$A:$A,'Base CF'!$B263,DRE!AB:AB)</f>
        <v>2448.66</v>
      </c>
      <c r="AD263" s="46">
        <f>SUMIF(DRE!$A:$A,'Base CF'!$B263,DRE!AC:AC)</f>
        <v>4897.32</v>
      </c>
      <c r="AE263" s="46">
        <f>SUMIF(DRE!$A:$A,'Base CF'!$B263,DRE!AD:AD)</f>
        <v>0</v>
      </c>
      <c r="AF263" s="46">
        <f>SUMIF(DRE!$A:$A,'Base CF'!$B263,DRE!AE:AE)</f>
        <v>2448.66</v>
      </c>
      <c r="AG263" s="46">
        <f>SUMIF(DRE!$A:$A,'Base CF'!$B263,DRE!AF:AF)</f>
        <v>2448.66</v>
      </c>
      <c r="AH263" s="46">
        <f>SUMIF(DRE!$A:$A,'Base CF'!$B263,DRE!AG:AG)</f>
        <v>2678.83</v>
      </c>
      <c r="AI263" s="46">
        <f>SUMIF(DRE!$A:$A,'Base CF'!$B263,DRE!AH:AH)</f>
        <v>2678.83</v>
      </c>
      <c r="AJ263" s="46">
        <f>SUMIF(DRE!$A:$A,'Base CF'!$B263,DRE!AI:AI)</f>
        <v>2678.83</v>
      </c>
      <c r="AK263" s="46">
        <f>SUMIF(DRE!$A:$A,'Base CF'!$B263,DRE!AJ:AJ)</f>
        <v>2620.06</v>
      </c>
      <c r="AL263" s="46">
        <f>SUMIF(DRE!$A:$A,'Base CF'!$B263,DRE!AK:AK)</f>
        <v>2620.06</v>
      </c>
      <c r="AM263" s="46">
        <f>SUMIF(DRE!$A:$A,'Base CF'!$B263,DRE!AL:AL)</f>
        <v>2620.06</v>
      </c>
      <c r="AN263" s="46">
        <f>SUMIF(DRE!$A:$A,'Base CF'!$B263,DRE!AM:AM)</f>
        <v>2448.71</v>
      </c>
      <c r="AO263" s="46">
        <f>SUMIF(DRE!$A:$A,'Base CF'!$B263,DRE!AN:AN)</f>
        <v>2620.06</v>
      </c>
      <c r="AP263" s="46">
        <f>SUMIF(DRE!$A:$A,'Base CF'!$B263,DRE!AO:AO)</f>
        <v>2620.06</v>
      </c>
      <c r="AQ263" s="46">
        <f>SUMIF(DRE!$A:$A,'Base CF'!$B263,DRE!AP:AP)</f>
        <v>2620.06</v>
      </c>
      <c r="AR263" s="46">
        <f>SUMIF(DRE!$A:$A,'Base CF'!$B263,DRE!AQ:AQ)</f>
        <v>2620.06</v>
      </c>
      <c r="AS263" s="46">
        <f>SUMIF(DRE!$A:$A,'Base CF'!$B263,DRE!AR:AR)</f>
        <v>2620.06</v>
      </c>
      <c r="AT263" s="46">
        <f>SUMIF(DRE!$A:$A,'Base CF'!$B263,DRE!AS:AS)</f>
        <v>1609.2</v>
      </c>
      <c r="AU263" s="46">
        <f>SUMIF(DRE!$A:$A,'Base CF'!$B263,DRE!AT:AT)</f>
        <v>1609.2</v>
      </c>
      <c r="AV263" s="46">
        <f>SUMIF(DRE!$A:$A,'Base CF'!$B263,DRE!AU:AU)</f>
        <v>1609.2</v>
      </c>
      <c r="AW263" s="46">
        <f>SUMIF(DRE!$A:$A,'Base CF'!$B263,DRE!AV:AV)</f>
        <v>1609.2</v>
      </c>
      <c r="AX263" s="46">
        <f>SUMIF(DRE!$A:$A,'Base CF'!$B263,DRE!AW:AW)</f>
        <v>1609.2</v>
      </c>
      <c r="AY263" s="46">
        <f>SUMIF(DRE!$A:$A,'Base CF'!$B263,DRE!AX:AX)</f>
        <v>1609.2</v>
      </c>
      <c r="AZ263" s="46">
        <f>SUMIF(DRE!$A:$A,'Base CF'!$B263,DRE!AY:AY)</f>
        <v>1609.2</v>
      </c>
      <c r="BA263" s="46">
        <f>SUMIF(DRE!$A:$A,'Base CF'!$B263,DRE!AZ:AZ)</f>
        <v>767.88</v>
      </c>
      <c r="BB263" s="46">
        <f>SUMIF(DRE!$A:$A,'Base CF'!$B263,DRE!BA:BA)</f>
        <v>1609.2</v>
      </c>
      <c r="BC263" s="46">
        <f>SUMIF(DRE!$A:$A,'Base CF'!$B263,DRE!BB:BB)</f>
        <v>1609.2</v>
      </c>
      <c r="BD263" s="46">
        <f>SUMIF(DRE!$A:$A,'Base CF'!$B263,DRE!BC:BC)</f>
        <v>1609.2</v>
      </c>
      <c r="BE263" s="46">
        <f>SUMIF(DRE!$A:$A,'Base CF'!$B263,DRE!BD:BD)</f>
        <v>1609.2</v>
      </c>
      <c r="BF263" s="46">
        <f>SUMIF(DRE!$A:$A,'Base CF'!$B263,DRE!BE:BE)</f>
        <v>1861.73</v>
      </c>
      <c r="BG263" s="46">
        <f>SUMIF(DRE!$A:$A,'Base CF'!$B263,DRE!BF:BF)</f>
        <v>1429.48</v>
      </c>
      <c r="BH263" s="46">
        <f>SUMIF(DRE!$A:$A,'Base CF'!$B263,DRE!BG:BG)</f>
        <v>1429.48</v>
      </c>
      <c r="BI263" s="46">
        <f>SUMIF(DRE!$A:$A,'Base CF'!$B263,DRE!BH:BH)</f>
        <v>1429.48</v>
      </c>
      <c r="BJ263" s="46">
        <f>SUMIF(DRE!$A:$A,'Base CF'!$B263,DRE!BI:BI)</f>
        <v>1429.48</v>
      </c>
      <c r="BK263" s="46">
        <f>SUMIF(DRE!$A:$A,'Base CF'!$B263,DRE!BJ:BJ)</f>
        <v>1429.48</v>
      </c>
      <c r="BL263" s="46">
        <f>SUMIF(DRE!$A:$A,'Base CF'!$B263,DRE!BK:BK)</f>
        <v>1429.48</v>
      </c>
      <c r="BM263" s="46">
        <f>SUMIF(DRE!$A:$A,'Base CF'!$B263,DRE!BL:BL)</f>
        <v>1429.48</v>
      </c>
      <c r="BN263" s="46">
        <f>SUMIF(DRE!$A:$A,'Base CF'!$B263,DRE!BM:BM)</f>
        <v>1429.48</v>
      </c>
      <c r="BO263" s="46">
        <f>SUMIF(DRE!$A:$A,'Base CF'!$B263,DRE!BN:BN)</f>
        <v>1429.48</v>
      </c>
      <c r="BP263" s="46">
        <f>SUMIF(DRE!$A:$A,'Base CF'!$B263,DRE!BO:BO)</f>
        <v>1429.48</v>
      </c>
      <c r="BQ263" s="46">
        <f>SUMIF(DRE!$A:$A,'Base CF'!$B263,DRE!BP:BP)</f>
        <v>1429.48</v>
      </c>
      <c r="BR263" s="46">
        <f>SUMIF(DRE!$A:$A,'Base CF'!$B263,DRE!BQ:BQ)</f>
        <v>1970.967024</v>
      </c>
      <c r="BS263" s="46">
        <f>SUMIF(DRE!$A:$A,'Base CF'!$B263,DRE!BR:BR)</f>
        <v>1970.967024</v>
      </c>
      <c r="BT263" s="46">
        <f>SUMIF(DRE!$A:$A,'Base CF'!$B263,DRE!BS:BS)</f>
        <v>1970.967024</v>
      </c>
      <c r="BU263" s="46">
        <f>SUMIF(DRE!$A:$A,'Base CF'!$B263,DRE!BT:BT)</f>
        <v>1970.967024</v>
      </c>
      <c r="BV263" s="46">
        <f>SUMIF(DRE!$A:$A,'Base CF'!$B263,DRE!BU:BU)</f>
        <v>1970.967024</v>
      </c>
      <c r="BW263" s="46">
        <f>SUMIF(DRE!$A:$A,'Base CF'!$B263,DRE!BV:BV)</f>
        <v>1970.967024</v>
      </c>
      <c r="BX263" s="46">
        <f>SUMIF(DRE!$A:$A,'Base CF'!$B263,DRE!BW:BW)</f>
        <v>1970.967024</v>
      </c>
      <c r="BY263" s="46">
        <f>SUMIF(DRE!$A:$A,'Base CF'!$B263,DRE!BX:BX)</f>
        <v>1970.967024</v>
      </c>
      <c r="BZ263" s="46">
        <f>SUMIF(DRE!$A:$A,'Base CF'!$B263,DRE!BY:BY)</f>
        <v>1970.967024</v>
      </c>
      <c r="CA263" s="46">
        <f>SUMIF(DRE!$A:$A,'Base CF'!$B263,DRE!BZ:BZ)</f>
        <v>1970.967024</v>
      </c>
      <c r="CB263" s="46">
        <f>SUMIF(DRE!$A:$A,'Base CF'!$B263,DRE!CA:CA)</f>
        <v>1970.967024</v>
      </c>
      <c r="CC263" s="46">
        <f>SUMIF(DRE!$A:$A,'Base CF'!$B263,DRE!CB:CB)</f>
        <v>1970.967024</v>
      </c>
      <c r="CD263" s="46">
        <f>SUMIF(DRE!$A:$A,'Base CF'!$B263,DRE!CC:CC)</f>
        <v>2264.2468600000002</v>
      </c>
      <c r="CE263" s="46">
        <f>SUMIF(DRE!$A:$A,'Base CF'!$B263,DRE!CD:CD)</f>
        <v>2264.2468600000002</v>
      </c>
      <c r="CF263" s="46">
        <f>SUMIF(DRE!$A:$A,'Base CF'!$B263,DRE!CE:CE)</f>
        <v>2264.2468600000002</v>
      </c>
      <c r="CG263" s="46">
        <f>SUMIF(DRE!$A:$A,'Base CF'!$B263,DRE!CF:CF)</f>
        <v>2264.2468600000002</v>
      </c>
      <c r="CH263" s="46">
        <f>SUMIF(DRE!$A:$A,'Base CF'!$B263,DRE!CG:CG)</f>
        <v>2264.2468600000002</v>
      </c>
      <c r="CI263" s="46">
        <f>SUMIF(DRE!$A:$A,'Base CF'!$B263,DRE!CH:CH)</f>
        <v>2264.2468600000002</v>
      </c>
      <c r="CJ263" s="46">
        <f>SUMIF(DRE!$A:$A,'Base CF'!$B263,DRE!CI:CI)</f>
        <v>2264.2468600000002</v>
      </c>
      <c r="CK263" s="46">
        <f>SUMIF(DRE!$A:$A,'Base CF'!$B263,DRE!CJ:CJ)</f>
        <v>2264.2468600000002</v>
      </c>
      <c r="CL263" s="46">
        <f>SUMIF(DRE!$A:$A,'Base CF'!$B263,DRE!CK:CK)</f>
        <v>2264.2468600000002</v>
      </c>
      <c r="CM263" s="46">
        <f>SUMIF(DRE!$A:$A,'Base CF'!$B263,DRE!CL:CL)</f>
        <v>2264.2468600000002</v>
      </c>
      <c r="CN263" s="46">
        <f>SUMIF(DRE!$A:$A,'Base CF'!$B263,DRE!CM:CM)</f>
        <v>2264.2468600000002</v>
      </c>
      <c r="CO263" s="46">
        <f>SUMIF(DRE!$A:$A,'Base CF'!$B263,DRE!CN:CN)</f>
        <v>2264.2468600000002</v>
      </c>
      <c r="CP263" s="46">
        <f>SUMIF(DRE!$A:$A,'Base CF'!$B263,DRE!CO:CO)</f>
        <v>2601.1668620999999</v>
      </c>
      <c r="CQ263" s="46">
        <f>SUMIF(DRE!$A:$A,'Base CF'!$B263,DRE!CP:CP)</f>
        <v>2601.1668620999999</v>
      </c>
      <c r="CR263" s="46">
        <f>SUMIF(DRE!$A:$A,'Base CF'!$B263,DRE!CQ:CQ)</f>
        <v>2601.1668620999999</v>
      </c>
      <c r="CS263" s="46">
        <f>SUMIF(DRE!$A:$A,'Base CF'!$B263,DRE!CR:CR)</f>
        <v>2601.1668620999999</v>
      </c>
      <c r="CT263" s="46">
        <f>SUMIF(DRE!$A:$A,'Base CF'!$B263,DRE!CS:CS)</f>
        <v>2601.1668620999999</v>
      </c>
      <c r="CU263" s="46">
        <f>SUMIF(DRE!$A:$A,'Base CF'!$B263,DRE!CT:CT)</f>
        <v>2601.1668620999999</v>
      </c>
      <c r="CV263" s="46">
        <f>SUMIF(DRE!$A:$A,'Base CF'!$B263,DRE!CU:CU)</f>
        <v>2601.1668620999999</v>
      </c>
      <c r="CW263" s="46">
        <f>SUMIF(DRE!$A:$A,'Base CF'!$B263,DRE!CV:CV)</f>
        <v>2601.1668620999999</v>
      </c>
      <c r="CX263" s="46">
        <f>SUMIF(DRE!$A:$A,'Base CF'!$B263,DRE!CW:CW)</f>
        <v>2601.1668620999999</v>
      </c>
      <c r="CY263" s="46">
        <f>SUMIF(DRE!$A:$A,'Base CF'!$B263,DRE!CX:CX)</f>
        <v>2601.1668620999999</v>
      </c>
      <c r="CZ263" s="46">
        <f>SUMIF(DRE!$A:$A,'Base CF'!$B263,DRE!CY:CY)</f>
        <v>2601.1668620999999</v>
      </c>
      <c r="DA263" s="46">
        <f>SUMIF(DRE!$A:$A,'Base CF'!$B263,DRE!CZ:CZ)</f>
        <v>2601.1668620999999</v>
      </c>
      <c r="DB263" s="46">
        <f>SUMIF(DRE!$A:$A,'Base CF'!$B263,DRE!DA:DA)</f>
        <v>2988.2204431</v>
      </c>
      <c r="DC263" s="46">
        <f>SUMIF(DRE!$A:$A,'Base CF'!$B263,DRE!DB:DB)</f>
        <v>2988.2204431</v>
      </c>
      <c r="DD263" s="46">
        <f>SUMIF(DRE!$A:$A,'Base CF'!$B263,DRE!DC:DC)</f>
        <v>2988.2204431</v>
      </c>
      <c r="DE263" s="46">
        <f>SUMIF(DRE!$A:$A,'Base CF'!$B263,DRE!DD:DD)</f>
        <v>2988.2204431</v>
      </c>
      <c r="DF263" s="46">
        <f>SUMIF(DRE!$A:$A,'Base CF'!$B263,DRE!DE:DE)</f>
        <v>2988.2204431</v>
      </c>
    </row>
    <row r="264" spans="2:110" outlineLevel="1">
      <c r="B264" s="37" t="s">
        <v>352</v>
      </c>
      <c r="C264" s="46">
        <f>SUMIF(DRE!$A:$A,'Base CF'!$B264,DRE!B:B)</f>
        <v>0</v>
      </c>
      <c r="D264" s="46">
        <f>SUMIF(DRE!$A:$A,'Base CF'!$B264,DRE!C:C)</f>
        <v>0</v>
      </c>
      <c r="E264" s="46">
        <f>SUMIF(DRE!$A:$A,'Base CF'!$B264,DRE!D:D)</f>
        <v>0</v>
      </c>
      <c r="F264" s="46">
        <f>SUMIF(DRE!$A:$A,'Base CF'!$B264,DRE!E:E)</f>
        <v>0</v>
      </c>
      <c r="G264" s="46">
        <f>SUMIF(DRE!$A:$A,'Base CF'!$B264,DRE!F:F)</f>
        <v>0</v>
      </c>
      <c r="H264" s="46">
        <f>SUMIF(DRE!$A:$A,'Base CF'!$B264,DRE!G:G)</f>
        <v>0</v>
      </c>
      <c r="I264" s="46">
        <f>SUMIF(DRE!$A:$A,'Base CF'!$B264,DRE!H:H)</f>
        <v>0</v>
      </c>
      <c r="J264" s="46">
        <f>SUMIF(DRE!$A:$A,'Base CF'!$B264,DRE!I:I)</f>
        <v>0</v>
      </c>
      <c r="K264" s="46">
        <f>SUMIF(DRE!$A:$A,'Base CF'!$B264,DRE!J:J)</f>
        <v>0</v>
      </c>
      <c r="L264" s="46">
        <f>SUMIF(DRE!$A:$A,'Base CF'!$B264,DRE!K:K)</f>
        <v>0</v>
      </c>
      <c r="M264" s="46">
        <f>SUMIF(DRE!$A:$A,'Base CF'!$B264,DRE!L:L)</f>
        <v>0</v>
      </c>
      <c r="N264" s="46">
        <f>SUMIF(DRE!$A:$A,'Base CF'!$B264,DRE!M:M)</f>
        <v>0</v>
      </c>
      <c r="O264" s="46">
        <f>SUMIF(DRE!$A:$A,'Base CF'!$B264,DRE!N:N)</f>
        <v>0</v>
      </c>
      <c r="P264" s="46">
        <f>SUMIF(DRE!$A:$A,'Base CF'!$B264,DRE!O:O)</f>
        <v>0</v>
      </c>
      <c r="Q264" s="46">
        <f>SUMIF(DRE!$A:$A,'Base CF'!$B264,DRE!P:P)</f>
        <v>0</v>
      </c>
      <c r="R264" s="46">
        <f>SUMIF(DRE!$A:$A,'Base CF'!$B264,DRE!Q:Q)</f>
        <v>0</v>
      </c>
      <c r="S264" s="46">
        <f>SUMIF(DRE!$A:$A,'Base CF'!$B264,DRE!R:R)</f>
        <v>0</v>
      </c>
      <c r="T264" s="46">
        <f>SUMIF(DRE!$A:$A,'Base CF'!$B264,DRE!S:S)</f>
        <v>0</v>
      </c>
      <c r="U264" s="46">
        <f>SUMIF(DRE!$A:$A,'Base CF'!$B264,DRE!T:T)</f>
        <v>0</v>
      </c>
      <c r="V264" s="46">
        <f>SUMIF(DRE!$A:$A,'Base CF'!$B264,DRE!U:U)</f>
        <v>0</v>
      </c>
      <c r="W264" s="46">
        <f>SUMIF(DRE!$A:$A,'Base CF'!$B264,DRE!V:V)</f>
        <v>0</v>
      </c>
      <c r="X264" s="46">
        <f>SUMIF(DRE!$A:$A,'Base CF'!$B264,DRE!W:W)</f>
        <v>0</v>
      </c>
      <c r="Y264" s="46">
        <f>SUMIF(DRE!$A:$A,'Base CF'!$B264,DRE!X:X)</f>
        <v>0</v>
      </c>
      <c r="Z264" s="46">
        <f>SUMIF(DRE!$A:$A,'Base CF'!$B264,DRE!Y:Y)</f>
        <v>0</v>
      </c>
      <c r="AA264" s="46">
        <f>SUMIF(DRE!$A:$A,'Base CF'!$B264,DRE!Z:Z)</f>
        <v>0</v>
      </c>
      <c r="AB264" s="46">
        <f>SUMIF(DRE!$A:$A,'Base CF'!$B264,DRE!AA:AA)</f>
        <v>0</v>
      </c>
      <c r="AC264" s="46">
        <f>SUMIF(DRE!$A:$A,'Base CF'!$B264,DRE!AB:AB)</f>
        <v>0</v>
      </c>
      <c r="AD264" s="46">
        <f>SUMIF(DRE!$A:$A,'Base CF'!$B264,DRE!AC:AC)</f>
        <v>0</v>
      </c>
      <c r="AE264" s="46">
        <f>SUMIF(DRE!$A:$A,'Base CF'!$B264,DRE!AD:AD)</f>
        <v>0</v>
      </c>
      <c r="AF264" s="46">
        <f>SUMIF(DRE!$A:$A,'Base CF'!$B264,DRE!AE:AE)</f>
        <v>0</v>
      </c>
      <c r="AG264" s="46">
        <f>SUMIF(DRE!$A:$A,'Base CF'!$B264,DRE!AF:AF)</f>
        <v>0</v>
      </c>
      <c r="AH264" s="46">
        <f>SUMIF(DRE!$A:$A,'Base CF'!$B264,DRE!AG:AG)</f>
        <v>0</v>
      </c>
      <c r="AI264" s="46">
        <f>SUMIF(DRE!$A:$A,'Base CF'!$B264,DRE!AH:AH)</f>
        <v>0</v>
      </c>
      <c r="AJ264" s="46">
        <f>SUMIF(DRE!$A:$A,'Base CF'!$B264,DRE!AI:AI)</f>
        <v>0</v>
      </c>
      <c r="AK264" s="46">
        <f>SUMIF(DRE!$A:$A,'Base CF'!$B264,DRE!AJ:AJ)</f>
        <v>0</v>
      </c>
      <c r="AL264" s="46">
        <f>SUMIF(DRE!$A:$A,'Base CF'!$B264,DRE!AK:AK)</f>
        <v>0</v>
      </c>
      <c r="AM264" s="46">
        <f>SUMIF(DRE!$A:$A,'Base CF'!$B264,DRE!AL:AL)</f>
        <v>0</v>
      </c>
      <c r="AN264" s="46">
        <f>SUMIF(DRE!$A:$A,'Base CF'!$B264,DRE!AM:AM)</f>
        <v>0</v>
      </c>
      <c r="AO264" s="46">
        <f>SUMIF(DRE!$A:$A,'Base CF'!$B264,DRE!AN:AN)</f>
        <v>0</v>
      </c>
      <c r="AP264" s="46">
        <f>SUMIF(DRE!$A:$A,'Base CF'!$B264,DRE!AO:AO)</f>
        <v>0</v>
      </c>
      <c r="AQ264" s="46">
        <f>SUMIF(DRE!$A:$A,'Base CF'!$B264,DRE!AP:AP)</f>
        <v>0</v>
      </c>
      <c r="AR264" s="46">
        <f>SUMIF(DRE!$A:$A,'Base CF'!$B264,DRE!AQ:AQ)</f>
        <v>0</v>
      </c>
      <c r="AS264" s="46">
        <f>SUMIF(DRE!$A:$A,'Base CF'!$B264,DRE!AR:AR)</f>
        <v>0</v>
      </c>
      <c r="AT264" s="46">
        <f>SUMIF(DRE!$A:$A,'Base CF'!$B264,DRE!AS:AS)</f>
        <v>0</v>
      </c>
      <c r="AU264" s="46">
        <f>SUMIF(DRE!$A:$A,'Base CF'!$B264,DRE!AT:AT)</f>
        <v>0</v>
      </c>
      <c r="AV264" s="46">
        <f>SUMIF(DRE!$A:$A,'Base CF'!$B264,DRE!AU:AU)</f>
        <v>0</v>
      </c>
      <c r="AW264" s="46">
        <f>SUMIF(DRE!$A:$A,'Base CF'!$B264,DRE!AV:AV)</f>
        <v>0</v>
      </c>
      <c r="AX264" s="46">
        <f>SUMIF(DRE!$A:$A,'Base CF'!$B264,DRE!AW:AW)</f>
        <v>0</v>
      </c>
      <c r="AY264" s="46">
        <f>SUMIF(DRE!$A:$A,'Base CF'!$B264,DRE!AX:AX)</f>
        <v>0</v>
      </c>
      <c r="AZ264" s="46">
        <f>SUMIF(DRE!$A:$A,'Base CF'!$B264,DRE!AY:AY)</f>
        <v>0</v>
      </c>
      <c r="BA264" s="46">
        <f>SUMIF(DRE!$A:$A,'Base CF'!$B264,DRE!AZ:AZ)</f>
        <v>0</v>
      </c>
      <c r="BB264" s="46">
        <f>SUMIF(DRE!$A:$A,'Base CF'!$B264,DRE!BA:BA)</f>
        <v>0</v>
      </c>
      <c r="BC264" s="46">
        <f>SUMIF(DRE!$A:$A,'Base CF'!$B264,DRE!BB:BB)</f>
        <v>0</v>
      </c>
      <c r="BD264" s="46">
        <f>SUMIF(DRE!$A:$A,'Base CF'!$B264,DRE!BC:BC)</f>
        <v>0</v>
      </c>
      <c r="BE264" s="46">
        <f>SUMIF(DRE!$A:$A,'Base CF'!$B264,DRE!BD:BD)</f>
        <v>0</v>
      </c>
      <c r="BF264" s="46">
        <f>SUMIF(DRE!$A:$A,'Base CF'!$B264,DRE!BE:BE)</f>
        <v>0</v>
      </c>
      <c r="BG264" s="46">
        <f>SUMIF(DRE!$A:$A,'Base CF'!$B264,DRE!BF:BF)</f>
        <v>0</v>
      </c>
      <c r="BH264" s="46">
        <f>SUMIF(DRE!$A:$A,'Base CF'!$B264,DRE!BG:BG)</f>
        <v>0</v>
      </c>
      <c r="BI264" s="46">
        <f>SUMIF(DRE!$A:$A,'Base CF'!$B264,DRE!BH:BH)</f>
        <v>0</v>
      </c>
      <c r="BJ264" s="46">
        <f>SUMIF(DRE!$A:$A,'Base CF'!$B264,DRE!BI:BI)</f>
        <v>0</v>
      </c>
      <c r="BK264" s="46">
        <f>SUMIF(DRE!$A:$A,'Base CF'!$B264,DRE!BJ:BJ)</f>
        <v>0</v>
      </c>
      <c r="BL264" s="46">
        <f>SUMIF(DRE!$A:$A,'Base CF'!$B264,DRE!BK:BK)</f>
        <v>0</v>
      </c>
      <c r="BM264" s="46">
        <f>SUMIF(DRE!$A:$A,'Base CF'!$B264,DRE!BL:BL)</f>
        <v>0</v>
      </c>
      <c r="BN264" s="46">
        <f>SUMIF(DRE!$A:$A,'Base CF'!$B264,DRE!BM:BM)</f>
        <v>0</v>
      </c>
      <c r="BO264" s="46">
        <f>SUMIF(DRE!$A:$A,'Base CF'!$B264,DRE!BN:BN)</f>
        <v>0</v>
      </c>
      <c r="BP264" s="46">
        <f>SUMIF(DRE!$A:$A,'Base CF'!$B264,DRE!BO:BO)</f>
        <v>0</v>
      </c>
      <c r="BQ264" s="46">
        <f>SUMIF(DRE!$A:$A,'Base CF'!$B264,DRE!BP:BP)</f>
        <v>0</v>
      </c>
      <c r="BR264" s="46">
        <f>SUMIF(DRE!$A:$A,'Base CF'!$B264,DRE!BQ:BQ)</f>
        <v>0</v>
      </c>
      <c r="BS264" s="46">
        <f>SUMIF(DRE!$A:$A,'Base CF'!$B264,DRE!BR:BR)</f>
        <v>0</v>
      </c>
      <c r="BT264" s="46">
        <f>SUMIF(DRE!$A:$A,'Base CF'!$B264,DRE!BS:BS)</f>
        <v>0</v>
      </c>
      <c r="BU264" s="46">
        <f>SUMIF(DRE!$A:$A,'Base CF'!$B264,DRE!BT:BT)</f>
        <v>0</v>
      </c>
      <c r="BV264" s="46">
        <f>SUMIF(DRE!$A:$A,'Base CF'!$B264,DRE!BU:BU)</f>
        <v>0</v>
      </c>
      <c r="BW264" s="46">
        <f>SUMIF(DRE!$A:$A,'Base CF'!$B264,DRE!BV:BV)</f>
        <v>0</v>
      </c>
      <c r="BX264" s="46">
        <f>SUMIF(DRE!$A:$A,'Base CF'!$B264,DRE!BW:BW)</f>
        <v>0</v>
      </c>
      <c r="BY264" s="46">
        <f>SUMIF(DRE!$A:$A,'Base CF'!$B264,DRE!BX:BX)</f>
        <v>0</v>
      </c>
      <c r="BZ264" s="46">
        <f>SUMIF(DRE!$A:$A,'Base CF'!$B264,DRE!BY:BY)</f>
        <v>0</v>
      </c>
      <c r="CA264" s="46">
        <f>SUMIF(DRE!$A:$A,'Base CF'!$B264,DRE!BZ:BZ)</f>
        <v>0</v>
      </c>
      <c r="CB264" s="46">
        <f>SUMIF(DRE!$A:$A,'Base CF'!$B264,DRE!CA:CA)</f>
        <v>0</v>
      </c>
      <c r="CC264" s="46">
        <f>SUMIF(DRE!$A:$A,'Base CF'!$B264,DRE!CB:CB)</f>
        <v>0</v>
      </c>
      <c r="CD264" s="46">
        <f>SUMIF(DRE!$A:$A,'Base CF'!$B264,DRE!CC:CC)</f>
        <v>0</v>
      </c>
      <c r="CE264" s="46">
        <f>SUMIF(DRE!$A:$A,'Base CF'!$B264,DRE!CD:CD)</f>
        <v>0</v>
      </c>
      <c r="CF264" s="46">
        <f>SUMIF(DRE!$A:$A,'Base CF'!$B264,DRE!CE:CE)</f>
        <v>0</v>
      </c>
      <c r="CG264" s="46">
        <f>SUMIF(DRE!$A:$A,'Base CF'!$B264,DRE!CF:CF)</f>
        <v>0</v>
      </c>
      <c r="CH264" s="46">
        <f>SUMIF(DRE!$A:$A,'Base CF'!$B264,DRE!CG:CG)</f>
        <v>0</v>
      </c>
      <c r="CI264" s="46">
        <f>SUMIF(DRE!$A:$A,'Base CF'!$B264,DRE!CH:CH)</f>
        <v>0</v>
      </c>
      <c r="CJ264" s="46">
        <f>SUMIF(DRE!$A:$A,'Base CF'!$B264,DRE!CI:CI)</f>
        <v>0</v>
      </c>
      <c r="CK264" s="46">
        <f>SUMIF(DRE!$A:$A,'Base CF'!$B264,DRE!CJ:CJ)</f>
        <v>0</v>
      </c>
      <c r="CL264" s="46">
        <f>SUMIF(DRE!$A:$A,'Base CF'!$B264,DRE!CK:CK)</f>
        <v>0</v>
      </c>
      <c r="CM264" s="46">
        <f>SUMIF(DRE!$A:$A,'Base CF'!$B264,DRE!CL:CL)</f>
        <v>0</v>
      </c>
      <c r="CN264" s="46">
        <f>SUMIF(DRE!$A:$A,'Base CF'!$B264,DRE!CM:CM)</f>
        <v>0</v>
      </c>
      <c r="CO264" s="46">
        <f>SUMIF(DRE!$A:$A,'Base CF'!$B264,DRE!CN:CN)</f>
        <v>0</v>
      </c>
      <c r="CP264" s="46">
        <f>SUMIF(DRE!$A:$A,'Base CF'!$B264,DRE!CO:CO)</f>
        <v>0</v>
      </c>
      <c r="CQ264" s="46">
        <f>SUMIF(DRE!$A:$A,'Base CF'!$B264,DRE!CP:CP)</f>
        <v>0</v>
      </c>
      <c r="CR264" s="46">
        <f>SUMIF(DRE!$A:$A,'Base CF'!$B264,DRE!CQ:CQ)</f>
        <v>0</v>
      </c>
      <c r="CS264" s="46">
        <f>SUMIF(DRE!$A:$A,'Base CF'!$B264,DRE!CR:CR)</f>
        <v>0</v>
      </c>
      <c r="CT264" s="46">
        <f>SUMIF(DRE!$A:$A,'Base CF'!$B264,DRE!CS:CS)</f>
        <v>0</v>
      </c>
      <c r="CU264" s="46">
        <f>SUMIF(DRE!$A:$A,'Base CF'!$B264,DRE!CT:CT)</f>
        <v>0</v>
      </c>
      <c r="CV264" s="46">
        <f>SUMIF(DRE!$A:$A,'Base CF'!$B264,DRE!CU:CU)</f>
        <v>0</v>
      </c>
      <c r="CW264" s="46">
        <f>SUMIF(DRE!$A:$A,'Base CF'!$B264,DRE!CV:CV)</f>
        <v>0</v>
      </c>
      <c r="CX264" s="46">
        <f>SUMIF(DRE!$A:$A,'Base CF'!$B264,DRE!CW:CW)</f>
        <v>0</v>
      </c>
      <c r="CY264" s="46">
        <f>SUMIF(DRE!$A:$A,'Base CF'!$B264,DRE!CX:CX)</f>
        <v>0</v>
      </c>
      <c r="CZ264" s="46">
        <f>SUMIF(DRE!$A:$A,'Base CF'!$B264,DRE!CY:CY)</f>
        <v>0</v>
      </c>
      <c r="DA264" s="46">
        <f>SUMIF(DRE!$A:$A,'Base CF'!$B264,DRE!CZ:CZ)</f>
        <v>0</v>
      </c>
      <c r="DB264" s="46">
        <f>SUMIF(DRE!$A:$A,'Base CF'!$B264,DRE!DA:DA)</f>
        <v>0</v>
      </c>
      <c r="DC264" s="46">
        <f>SUMIF(DRE!$A:$A,'Base CF'!$B264,DRE!DB:DB)</f>
        <v>0</v>
      </c>
      <c r="DD264" s="46">
        <f>SUMIF(DRE!$A:$A,'Base CF'!$B264,DRE!DC:DC)</f>
        <v>0</v>
      </c>
      <c r="DE264" s="46">
        <f>SUMIF(DRE!$A:$A,'Base CF'!$B264,DRE!DD:DD)</f>
        <v>0</v>
      </c>
      <c r="DF264" s="46">
        <f>SUMIF(DRE!$A:$A,'Base CF'!$B264,DRE!DE:DE)</f>
        <v>0</v>
      </c>
    </row>
    <row r="265" spans="2:110" outlineLevel="1">
      <c r="B265" s="37" t="s">
        <v>336</v>
      </c>
      <c r="C265" s="46">
        <f>SUMIF(DRE!$A:$A,'Base CF'!$B265,DRE!B:B)</f>
        <v>0</v>
      </c>
      <c r="D265" s="46">
        <f>SUMIF(DRE!$A:$A,'Base CF'!$B265,DRE!C:C)</f>
        <v>0</v>
      </c>
      <c r="E265" s="46">
        <f>SUMIF(DRE!$A:$A,'Base CF'!$B265,DRE!D:D)</f>
        <v>0</v>
      </c>
      <c r="F265" s="46">
        <f>SUMIF(DRE!$A:$A,'Base CF'!$B265,DRE!E:E)</f>
        <v>0</v>
      </c>
      <c r="G265" s="46">
        <f>SUMIF(DRE!$A:$A,'Base CF'!$B265,DRE!F:F)</f>
        <v>0</v>
      </c>
      <c r="H265" s="46">
        <f>SUMIF(DRE!$A:$A,'Base CF'!$B265,DRE!G:G)</f>
        <v>0</v>
      </c>
      <c r="I265" s="46">
        <f>SUMIF(DRE!$A:$A,'Base CF'!$B265,DRE!H:H)</f>
        <v>0</v>
      </c>
      <c r="J265" s="46">
        <f>SUMIF(DRE!$A:$A,'Base CF'!$B265,DRE!I:I)</f>
        <v>0</v>
      </c>
      <c r="K265" s="46">
        <f>SUMIF(DRE!$A:$A,'Base CF'!$B265,DRE!J:J)</f>
        <v>0</v>
      </c>
      <c r="L265" s="46">
        <f>SUMIF(DRE!$A:$A,'Base CF'!$B265,DRE!K:K)</f>
        <v>0</v>
      </c>
      <c r="M265" s="46">
        <f>SUMIF(DRE!$A:$A,'Base CF'!$B265,DRE!L:L)</f>
        <v>0</v>
      </c>
      <c r="N265" s="46">
        <f>SUMIF(DRE!$A:$A,'Base CF'!$B265,DRE!M:M)</f>
        <v>0</v>
      </c>
      <c r="O265" s="46">
        <f>SUMIF(DRE!$A:$A,'Base CF'!$B265,DRE!N:N)</f>
        <v>0</v>
      </c>
      <c r="P265" s="46">
        <f>SUMIF(DRE!$A:$A,'Base CF'!$B265,DRE!O:O)</f>
        <v>0</v>
      </c>
      <c r="Q265" s="46">
        <f>SUMIF(DRE!$A:$A,'Base CF'!$B265,DRE!P:P)</f>
        <v>0</v>
      </c>
      <c r="R265" s="46">
        <f>SUMIF(DRE!$A:$A,'Base CF'!$B265,DRE!Q:Q)</f>
        <v>0</v>
      </c>
      <c r="S265" s="46">
        <f>SUMIF(DRE!$A:$A,'Base CF'!$B265,DRE!R:R)</f>
        <v>0</v>
      </c>
      <c r="T265" s="46">
        <f>SUMIF(DRE!$A:$A,'Base CF'!$B265,DRE!S:S)</f>
        <v>294.51</v>
      </c>
      <c r="U265" s="46">
        <f>SUMIF(DRE!$A:$A,'Base CF'!$B265,DRE!T:T)</f>
        <v>98.17</v>
      </c>
      <c r="V265" s="46">
        <f>SUMIF(DRE!$A:$A,'Base CF'!$B265,DRE!U:U)</f>
        <v>98.17</v>
      </c>
      <c r="W265" s="46">
        <f>SUMIF(DRE!$A:$A,'Base CF'!$B265,DRE!V:V)</f>
        <v>98.17</v>
      </c>
      <c r="X265" s="46">
        <f>SUMIF(DRE!$A:$A,'Base CF'!$B265,DRE!W:W)</f>
        <v>98.17</v>
      </c>
      <c r="Y265" s="46">
        <f>SUMIF(DRE!$A:$A,'Base CF'!$B265,DRE!X:X)</f>
        <v>98.17</v>
      </c>
      <c r="Z265" s="46">
        <f>SUMIF(DRE!$A:$A,'Base CF'!$B265,DRE!Y:Y)</f>
        <v>103.36</v>
      </c>
      <c r="AA265" s="46">
        <f>SUMIF(DRE!$A:$A,'Base CF'!$B265,DRE!Z:Z)</f>
        <v>0</v>
      </c>
      <c r="AB265" s="46">
        <f>SUMIF(DRE!$A:$A,'Base CF'!$B265,DRE!AA:AA)</f>
        <v>103.36</v>
      </c>
      <c r="AC265" s="46">
        <f>SUMIF(DRE!$A:$A,'Base CF'!$B265,DRE!AB:AB)</f>
        <v>112.89</v>
      </c>
      <c r="AD265" s="46">
        <f>SUMIF(DRE!$A:$A,'Base CF'!$B265,DRE!AC:AC)</f>
        <v>0</v>
      </c>
      <c r="AE265" s="46">
        <f>SUMIF(DRE!$A:$A,'Base CF'!$B265,DRE!AD:AD)</f>
        <v>696.33</v>
      </c>
      <c r="AF265" s="46">
        <f>SUMIF(DRE!$A:$A,'Base CF'!$B265,DRE!AE:AE)</f>
        <v>112.89</v>
      </c>
      <c r="AG265" s="46">
        <f>SUMIF(DRE!$A:$A,'Base CF'!$B265,DRE!AF:AF)</f>
        <v>112.89</v>
      </c>
      <c r="AH265" s="46">
        <f>SUMIF(DRE!$A:$A,'Base CF'!$B265,DRE!AG:AG)</f>
        <v>225.78</v>
      </c>
      <c r="AI265" s="46">
        <f>SUMIF(DRE!$A:$A,'Base CF'!$B265,DRE!AH:AH)</f>
        <v>112.89</v>
      </c>
      <c r="AJ265" s="46">
        <f>SUMIF(DRE!$A:$A,'Base CF'!$B265,DRE!AI:AI)</f>
        <v>112.89</v>
      </c>
      <c r="AK265" s="46">
        <f>SUMIF(DRE!$A:$A,'Base CF'!$B265,DRE!AJ:AJ)</f>
        <v>0</v>
      </c>
      <c r="AL265" s="46">
        <f>SUMIF(DRE!$A:$A,'Base CF'!$B265,DRE!AK:AK)</f>
        <v>258.75</v>
      </c>
      <c r="AM265" s="46">
        <f>SUMIF(DRE!$A:$A,'Base CF'!$B265,DRE!AL:AL)</f>
        <v>118.94</v>
      </c>
      <c r="AN265" s="46">
        <f>SUMIF(DRE!$A:$A,'Base CF'!$B265,DRE!AM:AM)</f>
        <v>118.94</v>
      </c>
      <c r="AO265" s="46">
        <f>SUMIF(DRE!$A:$A,'Base CF'!$B265,DRE!AN:AN)</f>
        <v>100.63</v>
      </c>
      <c r="AP265" s="46">
        <f>SUMIF(DRE!$A:$A,'Base CF'!$B265,DRE!AO:AO)</f>
        <v>112.89</v>
      </c>
      <c r="AQ265" s="46">
        <f>SUMIF(DRE!$A:$A,'Base CF'!$B265,DRE!AP:AP)</f>
        <v>112.89</v>
      </c>
      <c r="AR265" s="46">
        <f>SUMIF(DRE!$A:$A,'Base CF'!$B265,DRE!AQ:AQ)</f>
        <v>112.89</v>
      </c>
      <c r="AS265" s="46">
        <f>SUMIF(DRE!$A:$A,'Base CF'!$B265,DRE!AR:AR)</f>
        <v>112.89</v>
      </c>
      <c r="AT265" s="46">
        <f>SUMIF(DRE!$A:$A,'Base CF'!$B265,DRE!AS:AS)</f>
        <v>112.89</v>
      </c>
      <c r="AU265" s="46">
        <f>SUMIF(DRE!$A:$A,'Base CF'!$B265,DRE!AT:AT)</f>
        <v>112.89</v>
      </c>
      <c r="AV265" s="46">
        <f>SUMIF(DRE!$A:$A,'Base CF'!$B265,DRE!AU:AU)</f>
        <v>112.89</v>
      </c>
      <c r="AW265" s="46">
        <f>SUMIF(DRE!$A:$A,'Base CF'!$B265,DRE!AV:AV)</f>
        <v>112.89</v>
      </c>
      <c r="AX265" s="46">
        <f>SUMIF(DRE!$A:$A,'Base CF'!$B265,DRE!AW:AW)</f>
        <v>112.89</v>
      </c>
      <c r="AY265" s="46">
        <f>SUMIF(DRE!$A:$A,'Base CF'!$B265,DRE!AX:AX)</f>
        <v>112.89</v>
      </c>
      <c r="AZ265" s="46">
        <f>SUMIF(DRE!$A:$A,'Base CF'!$B265,DRE!AY:AY)</f>
        <v>154.05000000000001</v>
      </c>
      <c r="BA265" s="46">
        <f>SUMIF(DRE!$A:$A,'Base CF'!$B265,DRE!AZ:AZ)</f>
        <v>133.47</v>
      </c>
      <c r="BB265" s="46">
        <f>SUMIF(DRE!$A:$A,'Base CF'!$B265,DRE!BA:BA)</f>
        <v>133.47</v>
      </c>
      <c r="BC265" s="46">
        <f>SUMIF(DRE!$A:$A,'Base CF'!$B265,DRE!BB:BB)</f>
        <v>133.47</v>
      </c>
      <c r="BD265" s="46">
        <f>SUMIF(DRE!$A:$A,'Base CF'!$B265,DRE!BC:BC)</f>
        <v>133.47</v>
      </c>
      <c r="BE265" s="46">
        <f>SUMIF(DRE!$A:$A,'Base CF'!$B265,DRE!BD:BD)</f>
        <v>133.47</v>
      </c>
      <c r="BF265" s="46">
        <f>SUMIF(DRE!$A:$A,'Base CF'!$B265,DRE!BE:BE)</f>
        <v>133.47</v>
      </c>
      <c r="BG265" s="46">
        <f>SUMIF(DRE!$A:$A,'Base CF'!$B265,DRE!BF:BF)</f>
        <v>86.23</v>
      </c>
      <c r="BH265" s="46">
        <f>SUMIF(DRE!$A:$A,'Base CF'!$B265,DRE!BG:BG)</f>
        <v>86.23</v>
      </c>
      <c r="BI265" s="46">
        <f>SUMIF(DRE!$A:$A,'Base CF'!$B265,DRE!BH:BH)</f>
        <v>86.23</v>
      </c>
      <c r="BJ265" s="46">
        <f>SUMIF(DRE!$A:$A,'Base CF'!$B265,DRE!BI:BI)</f>
        <v>86.23</v>
      </c>
      <c r="BK265" s="46">
        <f>SUMIF(DRE!$A:$A,'Base CF'!$B265,DRE!BJ:BJ)</f>
        <v>99.061024000000003</v>
      </c>
      <c r="BL265" s="46">
        <f>SUMIF(DRE!$A:$A,'Base CF'!$B265,DRE!BK:BK)</f>
        <v>99.061024000000003</v>
      </c>
      <c r="BM265" s="46">
        <f>SUMIF(DRE!$A:$A,'Base CF'!$B265,DRE!BL:BL)</f>
        <v>99.061024000000003</v>
      </c>
      <c r="BN265" s="46">
        <f>SUMIF(DRE!$A:$A,'Base CF'!$B265,DRE!BM:BM)</f>
        <v>99.061024000000003</v>
      </c>
      <c r="BO265" s="46">
        <f>SUMIF(DRE!$A:$A,'Base CF'!$B265,DRE!BN:BN)</f>
        <v>99.061024000000003</v>
      </c>
      <c r="BP265" s="46">
        <f>SUMIF(DRE!$A:$A,'Base CF'!$B265,DRE!BO:BO)</f>
        <v>99.061024000000003</v>
      </c>
      <c r="BQ265" s="46">
        <f>SUMIF(DRE!$A:$A,'Base CF'!$B265,DRE!BP:BP)</f>
        <v>99.061024000000003</v>
      </c>
      <c r="BR265" s="46">
        <f>SUMIF(DRE!$A:$A,'Base CF'!$B265,DRE!BQ:BQ)</f>
        <v>99.061024000000003</v>
      </c>
      <c r="BS265" s="46">
        <f>SUMIF(DRE!$A:$A,'Base CF'!$B265,DRE!BR:BR)</f>
        <v>99.061024000000003</v>
      </c>
      <c r="BT265" s="46">
        <f>SUMIF(DRE!$A:$A,'Base CF'!$B265,DRE!BS:BS)</f>
        <v>99.061024000000003</v>
      </c>
      <c r="BU265" s="46">
        <f>SUMIF(DRE!$A:$A,'Base CF'!$B265,DRE!BT:BT)</f>
        <v>99.061024000000003</v>
      </c>
      <c r="BV265" s="46">
        <f>SUMIF(DRE!$A:$A,'Base CF'!$B265,DRE!BU:BU)</f>
        <v>99.061024000000003</v>
      </c>
      <c r="BW265" s="46">
        <f>SUMIF(DRE!$A:$A,'Base CF'!$B265,DRE!BV:BV)</f>
        <v>113.8013009</v>
      </c>
      <c r="BX265" s="46">
        <f>SUMIF(DRE!$A:$A,'Base CF'!$B265,DRE!BW:BW)</f>
        <v>113.8013009</v>
      </c>
      <c r="BY265" s="46">
        <f>SUMIF(DRE!$A:$A,'Base CF'!$B265,DRE!BX:BX)</f>
        <v>113.8013009</v>
      </c>
      <c r="BZ265" s="46">
        <f>SUMIF(DRE!$A:$A,'Base CF'!$B265,DRE!BY:BY)</f>
        <v>113.8013009</v>
      </c>
      <c r="CA265" s="46">
        <f>SUMIF(DRE!$A:$A,'Base CF'!$B265,DRE!BZ:BZ)</f>
        <v>113.8013009</v>
      </c>
      <c r="CB265" s="46">
        <f>SUMIF(DRE!$A:$A,'Base CF'!$B265,DRE!CA:CA)</f>
        <v>113.8013009</v>
      </c>
      <c r="CC265" s="46">
        <f>SUMIF(DRE!$A:$A,'Base CF'!$B265,DRE!CB:CB)</f>
        <v>113.8013009</v>
      </c>
      <c r="CD265" s="46">
        <f>SUMIF(DRE!$A:$A,'Base CF'!$B265,DRE!CC:CC)</f>
        <v>113.8013009</v>
      </c>
      <c r="CE265" s="46">
        <f>SUMIF(DRE!$A:$A,'Base CF'!$B265,DRE!CD:CD)</f>
        <v>113.8013009</v>
      </c>
      <c r="CF265" s="46">
        <f>SUMIF(DRE!$A:$A,'Base CF'!$B265,DRE!CE:CE)</f>
        <v>113.8013009</v>
      </c>
      <c r="CG265" s="46">
        <f>SUMIF(DRE!$A:$A,'Base CF'!$B265,DRE!CF:CF)</f>
        <v>113.8013009</v>
      </c>
      <c r="CH265" s="46">
        <f>SUMIF(DRE!$A:$A,'Base CF'!$B265,DRE!CG:CG)</f>
        <v>113.8013009</v>
      </c>
      <c r="CI265" s="46">
        <f>SUMIF(DRE!$A:$A,'Base CF'!$B265,DRE!CH:CH)</f>
        <v>130.7349327</v>
      </c>
      <c r="CJ265" s="46">
        <f>SUMIF(DRE!$A:$A,'Base CF'!$B265,DRE!CI:CI)</f>
        <v>130.7349327</v>
      </c>
      <c r="CK265" s="46">
        <f>SUMIF(DRE!$A:$A,'Base CF'!$B265,DRE!CJ:CJ)</f>
        <v>130.7349327</v>
      </c>
      <c r="CL265" s="46">
        <f>SUMIF(DRE!$A:$A,'Base CF'!$B265,DRE!CK:CK)</f>
        <v>130.7349327</v>
      </c>
      <c r="CM265" s="46">
        <f>SUMIF(DRE!$A:$A,'Base CF'!$B265,DRE!CL:CL)</f>
        <v>130.7349327</v>
      </c>
      <c r="CN265" s="46">
        <f>SUMIF(DRE!$A:$A,'Base CF'!$B265,DRE!CM:CM)</f>
        <v>130.7349327</v>
      </c>
      <c r="CO265" s="46">
        <f>SUMIF(DRE!$A:$A,'Base CF'!$B265,DRE!CN:CN)</f>
        <v>130.7349327</v>
      </c>
      <c r="CP265" s="46">
        <f>SUMIF(DRE!$A:$A,'Base CF'!$B265,DRE!CO:CO)</f>
        <v>130.7349327</v>
      </c>
      <c r="CQ265" s="46">
        <f>SUMIF(DRE!$A:$A,'Base CF'!$B265,DRE!CP:CP)</f>
        <v>130.7349327</v>
      </c>
      <c r="CR265" s="46">
        <f>SUMIF(DRE!$A:$A,'Base CF'!$B265,DRE!CQ:CQ)</f>
        <v>130.7349327</v>
      </c>
      <c r="CS265" s="46">
        <f>SUMIF(DRE!$A:$A,'Base CF'!$B265,DRE!CR:CR)</f>
        <v>130.7349327</v>
      </c>
      <c r="CT265" s="46">
        <f>SUMIF(DRE!$A:$A,'Base CF'!$B265,DRE!CS:CS)</f>
        <v>130.7349327</v>
      </c>
      <c r="CU265" s="46">
        <f>SUMIF(DRE!$A:$A,'Base CF'!$B265,DRE!CT:CT)</f>
        <v>150.1882914</v>
      </c>
      <c r="CV265" s="46">
        <f>SUMIF(DRE!$A:$A,'Base CF'!$B265,DRE!CU:CU)</f>
        <v>150.1882914</v>
      </c>
      <c r="CW265" s="46">
        <f>SUMIF(DRE!$A:$A,'Base CF'!$B265,DRE!CV:CV)</f>
        <v>150.1882914</v>
      </c>
      <c r="CX265" s="46">
        <f>SUMIF(DRE!$A:$A,'Base CF'!$B265,DRE!CW:CW)</f>
        <v>150.1882914</v>
      </c>
      <c r="CY265" s="46">
        <f>SUMIF(DRE!$A:$A,'Base CF'!$B265,DRE!CX:CX)</f>
        <v>150.1882914</v>
      </c>
      <c r="CZ265" s="46">
        <f>SUMIF(DRE!$A:$A,'Base CF'!$B265,DRE!CY:CY)</f>
        <v>150.1882914</v>
      </c>
      <c r="DA265" s="46">
        <f>SUMIF(DRE!$A:$A,'Base CF'!$B265,DRE!CZ:CZ)</f>
        <v>150.1882914</v>
      </c>
      <c r="DB265" s="46">
        <f>SUMIF(DRE!$A:$A,'Base CF'!$B265,DRE!DA:DA)</f>
        <v>150.1882914</v>
      </c>
      <c r="DC265" s="46">
        <f>SUMIF(DRE!$A:$A,'Base CF'!$B265,DRE!DB:DB)</f>
        <v>150.1882914</v>
      </c>
      <c r="DD265" s="46">
        <f>SUMIF(DRE!$A:$A,'Base CF'!$B265,DRE!DC:DC)</f>
        <v>150.1882914</v>
      </c>
      <c r="DE265" s="46">
        <f>SUMIF(DRE!$A:$A,'Base CF'!$B265,DRE!DD:DD)</f>
        <v>150.1882914</v>
      </c>
      <c r="DF265" s="46">
        <f>SUMIF(DRE!$A:$A,'Base CF'!$B265,DRE!DE:DE)</f>
        <v>150.1882914</v>
      </c>
    </row>
    <row r="266" spans="2:110" outlineLevel="1">
      <c r="B266" s="37" t="s">
        <v>353</v>
      </c>
      <c r="C266" s="46">
        <f>SUMIF(DRE!$A:$A,'Base CF'!$B266,DRE!B:B)</f>
        <v>0</v>
      </c>
      <c r="D266" s="46">
        <f>SUMIF(DRE!$A:$A,'Base CF'!$B266,DRE!C:C)</f>
        <v>0</v>
      </c>
      <c r="E266" s="46">
        <f>SUMIF(DRE!$A:$A,'Base CF'!$B266,DRE!D:D)</f>
        <v>0</v>
      </c>
      <c r="F266" s="46">
        <f>SUMIF(DRE!$A:$A,'Base CF'!$B266,DRE!E:E)</f>
        <v>0</v>
      </c>
      <c r="G266" s="46">
        <f>SUMIF(DRE!$A:$A,'Base CF'!$B266,DRE!F:F)</f>
        <v>0</v>
      </c>
      <c r="H266" s="46">
        <f>SUMIF(DRE!$A:$A,'Base CF'!$B266,DRE!G:G)</f>
        <v>0</v>
      </c>
      <c r="I266" s="46">
        <f>SUMIF(DRE!$A:$A,'Base CF'!$B266,DRE!H:H)</f>
        <v>0</v>
      </c>
      <c r="J266" s="46">
        <f>SUMIF(DRE!$A:$A,'Base CF'!$B266,DRE!I:I)</f>
        <v>0</v>
      </c>
      <c r="K266" s="46">
        <f>SUMIF(DRE!$A:$A,'Base CF'!$B266,DRE!J:J)</f>
        <v>0</v>
      </c>
      <c r="L266" s="46">
        <f>SUMIF(DRE!$A:$A,'Base CF'!$B266,DRE!K:K)</f>
        <v>0</v>
      </c>
      <c r="M266" s="46">
        <f>SUMIF(DRE!$A:$A,'Base CF'!$B266,DRE!L:L)</f>
        <v>0</v>
      </c>
      <c r="N266" s="46">
        <f>SUMIF(DRE!$A:$A,'Base CF'!$B266,DRE!M:M)</f>
        <v>0</v>
      </c>
      <c r="O266" s="46">
        <f>SUMIF(DRE!$A:$A,'Base CF'!$B266,DRE!N:N)</f>
        <v>0</v>
      </c>
      <c r="P266" s="46">
        <f>SUMIF(DRE!$A:$A,'Base CF'!$B266,DRE!O:O)</f>
        <v>0</v>
      </c>
      <c r="Q266" s="46">
        <f>SUMIF(DRE!$A:$A,'Base CF'!$B266,DRE!P:P)</f>
        <v>0</v>
      </c>
      <c r="R266" s="46">
        <f>SUMIF(DRE!$A:$A,'Base CF'!$B266,DRE!Q:Q)</f>
        <v>0</v>
      </c>
      <c r="S266" s="46">
        <f>SUMIF(DRE!$A:$A,'Base CF'!$B266,DRE!R:R)</f>
        <v>0</v>
      </c>
      <c r="T266" s="46">
        <f>SUMIF(DRE!$A:$A,'Base CF'!$B266,DRE!S:S)</f>
        <v>0</v>
      </c>
      <c r="U266" s="46">
        <f>SUMIF(DRE!$A:$A,'Base CF'!$B266,DRE!T:T)</f>
        <v>0</v>
      </c>
      <c r="V266" s="46">
        <f>SUMIF(DRE!$A:$A,'Base CF'!$B266,DRE!U:U)</f>
        <v>0</v>
      </c>
      <c r="W266" s="46">
        <f>SUMIF(DRE!$A:$A,'Base CF'!$B266,DRE!V:V)</f>
        <v>0</v>
      </c>
      <c r="X266" s="46">
        <f>SUMIF(DRE!$A:$A,'Base CF'!$B266,DRE!W:W)</f>
        <v>0</v>
      </c>
      <c r="Y266" s="46">
        <f>SUMIF(DRE!$A:$A,'Base CF'!$B266,DRE!X:X)</f>
        <v>0</v>
      </c>
      <c r="Z266" s="46">
        <f>SUMIF(DRE!$A:$A,'Base CF'!$B266,DRE!Y:Y)</f>
        <v>0</v>
      </c>
      <c r="AA266" s="46">
        <f>SUMIF(DRE!$A:$A,'Base CF'!$B266,DRE!Z:Z)</f>
        <v>0</v>
      </c>
      <c r="AB266" s="46">
        <f>SUMIF(DRE!$A:$A,'Base CF'!$B266,DRE!AA:AA)</f>
        <v>0</v>
      </c>
      <c r="AC266" s="46">
        <f>SUMIF(DRE!$A:$A,'Base CF'!$B266,DRE!AB:AB)</f>
        <v>0</v>
      </c>
      <c r="AD266" s="46">
        <f>SUMIF(DRE!$A:$A,'Base CF'!$B266,DRE!AC:AC)</f>
        <v>0</v>
      </c>
      <c r="AE266" s="46">
        <f>SUMIF(DRE!$A:$A,'Base CF'!$B266,DRE!AD:AD)</f>
        <v>0</v>
      </c>
      <c r="AF266" s="46">
        <f>SUMIF(DRE!$A:$A,'Base CF'!$B266,DRE!AE:AE)</f>
        <v>0</v>
      </c>
      <c r="AG266" s="46">
        <f>SUMIF(DRE!$A:$A,'Base CF'!$B266,DRE!AF:AF)</f>
        <v>0</v>
      </c>
      <c r="AH266" s="46">
        <f>SUMIF(DRE!$A:$A,'Base CF'!$B266,DRE!AG:AG)</f>
        <v>0</v>
      </c>
      <c r="AI266" s="46">
        <f>SUMIF(DRE!$A:$A,'Base CF'!$B266,DRE!AH:AH)</f>
        <v>0</v>
      </c>
      <c r="AJ266" s="46">
        <f>SUMIF(DRE!$A:$A,'Base CF'!$B266,DRE!AI:AI)</f>
        <v>0</v>
      </c>
      <c r="AK266" s="46">
        <f>SUMIF(DRE!$A:$A,'Base CF'!$B266,DRE!AJ:AJ)</f>
        <v>0</v>
      </c>
      <c r="AL266" s="46">
        <f>SUMIF(DRE!$A:$A,'Base CF'!$B266,DRE!AK:AK)</f>
        <v>0</v>
      </c>
      <c r="AM266" s="46">
        <f>SUMIF(DRE!$A:$A,'Base CF'!$B266,DRE!AL:AL)</f>
        <v>0</v>
      </c>
      <c r="AN266" s="46">
        <f>SUMIF(DRE!$A:$A,'Base CF'!$B266,DRE!AM:AM)</f>
        <v>0</v>
      </c>
      <c r="AO266" s="46">
        <f>SUMIF(DRE!$A:$A,'Base CF'!$B266,DRE!AN:AN)</f>
        <v>0</v>
      </c>
      <c r="AP266" s="46">
        <f>SUMIF(DRE!$A:$A,'Base CF'!$B266,DRE!AO:AO)</f>
        <v>0</v>
      </c>
      <c r="AQ266" s="46">
        <f>SUMIF(DRE!$A:$A,'Base CF'!$B266,DRE!AP:AP)</f>
        <v>0</v>
      </c>
      <c r="AR266" s="46">
        <f>SUMIF(DRE!$A:$A,'Base CF'!$B266,DRE!AQ:AQ)</f>
        <v>0</v>
      </c>
      <c r="AS266" s="46">
        <f>SUMIF(DRE!$A:$A,'Base CF'!$B266,DRE!AR:AR)</f>
        <v>0</v>
      </c>
      <c r="AT266" s="46">
        <f>SUMIF(DRE!$A:$A,'Base CF'!$B266,DRE!AS:AS)</f>
        <v>0</v>
      </c>
      <c r="AU266" s="46">
        <f>SUMIF(DRE!$A:$A,'Base CF'!$B266,DRE!AT:AT)</f>
        <v>0</v>
      </c>
      <c r="AV266" s="46">
        <f>SUMIF(DRE!$A:$A,'Base CF'!$B266,DRE!AU:AU)</f>
        <v>0</v>
      </c>
      <c r="AW266" s="46">
        <f>SUMIF(DRE!$A:$A,'Base CF'!$B266,DRE!AV:AV)</f>
        <v>0</v>
      </c>
      <c r="AX266" s="46">
        <f>SUMIF(DRE!$A:$A,'Base CF'!$B266,DRE!AW:AW)</f>
        <v>0</v>
      </c>
      <c r="AY266" s="46">
        <f>SUMIF(DRE!$A:$A,'Base CF'!$B266,DRE!AX:AX)</f>
        <v>0</v>
      </c>
      <c r="AZ266" s="46">
        <f>SUMIF(DRE!$A:$A,'Base CF'!$B266,DRE!AY:AY)</f>
        <v>0</v>
      </c>
      <c r="BA266" s="46">
        <f>SUMIF(DRE!$A:$A,'Base CF'!$B266,DRE!AZ:AZ)</f>
        <v>0</v>
      </c>
      <c r="BB266" s="46">
        <f>SUMIF(DRE!$A:$A,'Base CF'!$B266,DRE!BA:BA)</f>
        <v>0</v>
      </c>
      <c r="BC266" s="46">
        <f>SUMIF(DRE!$A:$A,'Base CF'!$B266,DRE!BB:BB)</f>
        <v>0</v>
      </c>
      <c r="BD266" s="46">
        <f>SUMIF(DRE!$A:$A,'Base CF'!$B266,DRE!BC:BC)</f>
        <v>0</v>
      </c>
      <c r="BE266" s="46">
        <f>SUMIF(DRE!$A:$A,'Base CF'!$B266,DRE!BD:BD)</f>
        <v>0</v>
      </c>
      <c r="BF266" s="46">
        <f>SUMIF(DRE!$A:$A,'Base CF'!$B266,DRE!BE:BE)</f>
        <v>0</v>
      </c>
      <c r="BG266" s="46">
        <f>SUMIF(DRE!$A:$A,'Base CF'!$B266,DRE!BF:BF)</f>
        <v>0</v>
      </c>
      <c r="BH266" s="46">
        <f>SUMIF(DRE!$A:$A,'Base CF'!$B266,DRE!BG:BG)</f>
        <v>0</v>
      </c>
      <c r="BI266" s="46">
        <f>SUMIF(DRE!$A:$A,'Base CF'!$B266,DRE!BH:BH)</f>
        <v>0</v>
      </c>
      <c r="BJ266" s="46">
        <f>SUMIF(DRE!$A:$A,'Base CF'!$B266,DRE!BI:BI)</f>
        <v>0</v>
      </c>
      <c r="BK266" s="46">
        <f>SUMIF(DRE!$A:$A,'Base CF'!$B266,DRE!BJ:BJ)</f>
        <v>0</v>
      </c>
      <c r="BL266" s="46">
        <f>SUMIF(DRE!$A:$A,'Base CF'!$B266,DRE!BK:BK)</f>
        <v>0</v>
      </c>
      <c r="BM266" s="46">
        <f>SUMIF(DRE!$A:$A,'Base CF'!$B266,DRE!BL:BL)</f>
        <v>0</v>
      </c>
      <c r="BN266" s="46">
        <f>SUMIF(DRE!$A:$A,'Base CF'!$B266,DRE!BM:BM)</f>
        <v>0</v>
      </c>
      <c r="BO266" s="46">
        <f>SUMIF(DRE!$A:$A,'Base CF'!$B266,DRE!BN:BN)</f>
        <v>0</v>
      </c>
      <c r="BP266" s="46">
        <f>SUMIF(DRE!$A:$A,'Base CF'!$B266,DRE!BO:BO)</f>
        <v>0</v>
      </c>
      <c r="BQ266" s="46">
        <f>SUMIF(DRE!$A:$A,'Base CF'!$B266,DRE!BP:BP)</f>
        <v>0</v>
      </c>
      <c r="BR266" s="46">
        <f>SUMIF(DRE!$A:$A,'Base CF'!$B266,DRE!BQ:BQ)</f>
        <v>0</v>
      </c>
      <c r="BS266" s="46">
        <f>SUMIF(DRE!$A:$A,'Base CF'!$B266,DRE!BR:BR)</f>
        <v>0</v>
      </c>
      <c r="BT266" s="46">
        <f>SUMIF(DRE!$A:$A,'Base CF'!$B266,DRE!BS:BS)</f>
        <v>0</v>
      </c>
      <c r="BU266" s="46">
        <f>SUMIF(DRE!$A:$A,'Base CF'!$B266,DRE!BT:BT)</f>
        <v>0</v>
      </c>
      <c r="BV266" s="46">
        <f>SUMIF(DRE!$A:$A,'Base CF'!$B266,DRE!BU:BU)</f>
        <v>0</v>
      </c>
      <c r="BW266" s="46">
        <f>SUMIF(DRE!$A:$A,'Base CF'!$B266,DRE!BV:BV)</f>
        <v>0</v>
      </c>
      <c r="BX266" s="46">
        <f>SUMIF(DRE!$A:$A,'Base CF'!$B266,DRE!BW:BW)</f>
        <v>0</v>
      </c>
      <c r="BY266" s="46">
        <f>SUMIF(DRE!$A:$A,'Base CF'!$B266,DRE!BX:BX)</f>
        <v>0</v>
      </c>
      <c r="BZ266" s="46">
        <f>SUMIF(DRE!$A:$A,'Base CF'!$B266,DRE!BY:BY)</f>
        <v>0</v>
      </c>
      <c r="CA266" s="46">
        <f>SUMIF(DRE!$A:$A,'Base CF'!$B266,DRE!BZ:BZ)</f>
        <v>0</v>
      </c>
      <c r="CB266" s="46">
        <f>SUMIF(DRE!$A:$A,'Base CF'!$B266,DRE!CA:CA)</f>
        <v>0</v>
      </c>
      <c r="CC266" s="46">
        <f>SUMIF(DRE!$A:$A,'Base CF'!$B266,DRE!CB:CB)</f>
        <v>0</v>
      </c>
      <c r="CD266" s="46">
        <f>SUMIF(DRE!$A:$A,'Base CF'!$B266,DRE!CC:CC)</f>
        <v>0</v>
      </c>
      <c r="CE266" s="46">
        <f>SUMIF(DRE!$A:$A,'Base CF'!$B266,DRE!CD:CD)</f>
        <v>0</v>
      </c>
      <c r="CF266" s="46">
        <f>SUMIF(DRE!$A:$A,'Base CF'!$B266,DRE!CE:CE)</f>
        <v>0</v>
      </c>
      <c r="CG266" s="46">
        <f>SUMIF(DRE!$A:$A,'Base CF'!$B266,DRE!CF:CF)</f>
        <v>0</v>
      </c>
      <c r="CH266" s="46">
        <f>SUMIF(DRE!$A:$A,'Base CF'!$B266,DRE!CG:CG)</f>
        <v>0</v>
      </c>
      <c r="CI266" s="46">
        <f>SUMIF(DRE!$A:$A,'Base CF'!$B266,DRE!CH:CH)</f>
        <v>0</v>
      </c>
      <c r="CJ266" s="46">
        <f>SUMIF(DRE!$A:$A,'Base CF'!$B266,DRE!CI:CI)</f>
        <v>0</v>
      </c>
      <c r="CK266" s="46">
        <f>SUMIF(DRE!$A:$A,'Base CF'!$B266,DRE!CJ:CJ)</f>
        <v>0</v>
      </c>
      <c r="CL266" s="46">
        <f>SUMIF(DRE!$A:$A,'Base CF'!$B266,DRE!CK:CK)</f>
        <v>0</v>
      </c>
      <c r="CM266" s="46">
        <f>SUMIF(DRE!$A:$A,'Base CF'!$B266,DRE!CL:CL)</f>
        <v>0</v>
      </c>
      <c r="CN266" s="46">
        <f>SUMIF(DRE!$A:$A,'Base CF'!$B266,DRE!CM:CM)</f>
        <v>0</v>
      </c>
      <c r="CO266" s="46">
        <f>SUMIF(DRE!$A:$A,'Base CF'!$B266,DRE!CN:CN)</f>
        <v>0</v>
      </c>
      <c r="CP266" s="46">
        <f>SUMIF(DRE!$A:$A,'Base CF'!$B266,DRE!CO:CO)</f>
        <v>0</v>
      </c>
      <c r="CQ266" s="46">
        <f>SUMIF(DRE!$A:$A,'Base CF'!$B266,DRE!CP:CP)</f>
        <v>0</v>
      </c>
      <c r="CR266" s="46">
        <f>SUMIF(DRE!$A:$A,'Base CF'!$B266,DRE!CQ:CQ)</f>
        <v>0</v>
      </c>
      <c r="CS266" s="46">
        <f>SUMIF(DRE!$A:$A,'Base CF'!$B266,DRE!CR:CR)</f>
        <v>0</v>
      </c>
      <c r="CT266" s="46">
        <f>SUMIF(DRE!$A:$A,'Base CF'!$B266,DRE!CS:CS)</f>
        <v>0</v>
      </c>
      <c r="CU266" s="46">
        <f>SUMIF(DRE!$A:$A,'Base CF'!$B266,DRE!CT:CT)</f>
        <v>0</v>
      </c>
      <c r="CV266" s="46">
        <f>SUMIF(DRE!$A:$A,'Base CF'!$B266,DRE!CU:CU)</f>
        <v>0</v>
      </c>
      <c r="CW266" s="46">
        <f>SUMIF(DRE!$A:$A,'Base CF'!$B266,DRE!CV:CV)</f>
        <v>0</v>
      </c>
      <c r="CX266" s="46">
        <f>SUMIF(DRE!$A:$A,'Base CF'!$B266,DRE!CW:CW)</f>
        <v>0</v>
      </c>
      <c r="CY266" s="46">
        <f>SUMIF(DRE!$A:$A,'Base CF'!$B266,DRE!CX:CX)</f>
        <v>0</v>
      </c>
      <c r="CZ266" s="46">
        <f>SUMIF(DRE!$A:$A,'Base CF'!$B266,DRE!CY:CY)</f>
        <v>0</v>
      </c>
      <c r="DA266" s="46">
        <f>SUMIF(DRE!$A:$A,'Base CF'!$B266,DRE!CZ:CZ)</f>
        <v>0</v>
      </c>
      <c r="DB266" s="46">
        <f>SUMIF(DRE!$A:$A,'Base CF'!$B266,DRE!DA:DA)</f>
        <v>0</v>
      </c>
      <c r="DC266" s="46">
        <f>SUMIF(DRE!$A:$A,'Base CF'!$B266,DRE!DB:DB)</f>
        <v>0</v>
      </c>
      <c r="DD266" s="46">
        <f>SUMIF(DRE!$A:$A,'Base CF'!$B266,DRE!DC:DC)</f>
        <v>0</v>
      </c>
      <c r="DE266" s="46">
        <f>SUMIF(DRE!$A:$A,'Base CF'!$B266,DRE!DD:DD)</f>
        <v>0</v>
      </c>
      <c r="DF266" s="46">
        <f>SUMIF(DRE!$A:$A,'Base CF'!$B266,DRE!DE:DE)</f>
        <v>0</v>
      </c>
    </row>
    <row r="267" spans="2:110" outlineLevel="1">
      <c r="B267" s="37" t="s">
        <v>337</v>
      </c>
      <c r="C267" s="46">
        <f>SUMIF(DRE!$A:$A,'Base CF'!$B267,DRE!B:B)</f>
        <v>0</v>
      </c>
      <c r="D267" s="46">
        <f>SUMIF(DRE!$A:$A,'Base CF'!$B267,DRE!C:C)</f>
        <v>0</v>
      </c>
      <c r="E267" s="46">
        <f>SUMIF(DRE!$A:$A,'Base CF'!$B267,DRE!D:D)</f>
        <v>0</v>
      </c>
      <c r="F267" s="46">
        <f>SUMIF(DRE!$A:$A,'Base CF'!$B267,DRE!E:E)</f>
        <v>0</v>
      </c>
      <c r="G267" s="46">
        <f>SUMIF(DRE!$A:$A,'Base CF'!$B267,DRE!F:F)</f>
        <v>0</v>
      </c>
      <c r="H267" s="46">
        <f>SUMIF(DRE!$A:$A,'Base CF'!$B267,DRE!G:G)</f>
        <v>0</v>
      </c>
      <c r="I267" s="46">
        <f>SUMIF(DRE!$A:$A,'Base CF'!$B267,DRE!H:H)</f>
        <v>0</v>
      </c>
      <c r="J267" s="46">
        <f>SUMIF(DRE!$A:$A,'Base CF'!$B267,DRE!I:I)</f>
        <v>0</v>
      </c>
      <c r="K267" s="46">
        <f>SUMIF(DRE!$A:$A,'Base CF'!$B267,DRE!J:J)</f>
        <v>0</v>
      </c>
      <c r="L267" s="46">
        <f>SUMIF(DRE!$A:$A,'Base CF'!$B267,DRE!K:K)</f>
        <v>0</v>
      </c>
      <c r="M267" s="46">
        <f>SUMIF(DRE!$A:$A,'Base CF'!$B267,DRE!L:L)</f>
        <v>0</v>
      </c>
      <c r="N267" s="46">
        <f>SUMIF(DRE!$A:$A,'Base CF'!$B267,DRE!M:M)</f>
        <v>0</v>
      </c>
      <c r="O267" s="46">
        <f>SUMIF(DRE!$A:$A,'Base CF'!$B267,DRE!N:N)</f>
        <v>0</v>
      </c>
      <c r="P267" s="46">
        <f>SUMIF(DRE!$A:$A,'Base CF'!$B267,DRE!O:O)</f>
        <v>0</v>
      </c>
      <c r="Q267" s="46">
        <f>SUMIF(DRE!$A:$A,'Base CF'!$B267,DRE!P:P)</f>
        <v>0</v>
      </c>
      <c r="R267" s="46">
        <f>SUMIF(DRE!$A:$A,'Base CF'!$B267,DRE!Q:Q)</f>
        <v>0</v>
      </c>
      <c r="S267" s="46">
        <f>SUMIF(DRE!$A:$A,'Base CF'!$B267,DRE!R:R)</f>
        <v>0</v>
      </c>
      <c r="T267" s="46">
        <f>SUMIF(DRE!$A:$A,'Base CF'!$B267,DRE!S:S)</f>
        <v>0</v>
      </c>
      <c r="U267" s="46">
        <f>SUMIF(DRE!$A:$A,'Base CF'!$B267,DRE!T:T)</f>
        <v>0</v>
      </c>
      <c r="V267" s="46">
        <f>SUMIF(DRE!$A:$A,'Base CF'!$B267,DRE!U:U)</f>
        <v>0</v>
      </c>
      <c r="W267" s="46">
        <f>SUMIF(DRE!$A:$A,'Base CF'!$B267,DRE!V:V)</f>
        <v>0</v>
      </c>
      <c r="X267" s="46">
        <f>SUMIF(DRE!$A:$A,'Base CF'!$B267,DRE!W:W)</f>
        <v>0</v>
      </c>
      <c r="Y267" s="46">
        <f>SUMIF(DRE!$A:$A,'Base CF'!$B267,DRE!X:X)</f>
        <v>0</v>
      </c>
      <c r="Z267" s="46">
        <f>SUMIF(DRE!$A:$A,'Base CF'!$B267,DRE!Y:Y)</f>
        <v>0</v>
      </c>
      <c r="AA267" s="46">
        <f>SUMIF(DRE!$A:$A,'Base CF'!$B267,DRE!Z:Z)</f>
        <v>0</v>
      </c>
      <c r="AB267" s="46">
        <f>SUMIF(DRE!$A:$A,'Base CF'!$B267,DRE!AA:AA)</f>
        <v>0</v>
      </c>
      <c r="AC267" s="46">
        <f>SUMIF(DRE!$A:$A,'Base CF'!$B267,DRE!AB:AB)</f>
        <v>0</v>
      </c>
      <c r="AD267" s="46">
        <f>SUMIF(DRE!$A:$A,'Base CF'!$B267,DRE!AC:AC)</f>
        <v>0</v>
      </c>
      <c r="AE267" s="46">
        <f>SUMIF(DRE!$A:$A,'Base CF'!$B267,DRE!AD:AD)</f>
        <v>0</v>
      </c>
      <c r="AF267" s="46">
        <f>SUMIF(DRE!$A:$A,'Base CF'!$B267,DRE!AE:AE)</f>
        <v>0</v>
      </c>
      <c r="AG267" s="46">
        <f>SUMIF(DRE!$A:$A,'Base CF'!$B267,DRE!AF:AF)</f>
        <v>0</v>
      </c>
      <c r="AH267" s="46">
        <f>SUMIF(DRE!$A:$A,'Base CF'!$B267,DRE!AG:AG)</f>
        <v>0</v>
      </c>
      <c r="AI267" s="46">
        <f>SUMIF(DRE!$A:$A,'Base CF'!$B267,DRE!AH:AH)</f>
        <v>0</v>
      </c>
      <c r="AJ267" s="46">
        <f>SUMIF(DRE!$A:$A,'Base CF'!$B267,DRE!AI:AI)</f>
        <v>0</v>
      </c>
      <c r="AK267" s="46">
        <f>SUMIF(DRE!$A:$A,'Base CF'!$B267,DRE!AJ:AJ)</f>
        <v>0</v>
      </c>
      <c r="AL267" s="46">
        <f>SUMIF(DRE!$A:$A,'Base CF'!$B267,DRE!AK:AK)</f>
        <v>0</v>
      </c>
      <c r="AM267" s="46">
        <f>SUMIF(DRE!$A:$A,'Base CF'!$B267,DRE!AL:AL)</f>
        <v>0</v>
      </c>
      <c r="AN267" s="46">
        <f>SUMIF(DRE!$A:$A,'Base CF'!$B267,DRE!AM:AM)</f>
        <v>0</v>
      </c>
      <c r="AO267" s="46">
        <f>SUMIF(DRE!$A:$A,'Base CF'!$B267,DRE!AN:AN)</f>
        <v>0</v>
      </c>
      <c r="AP267" s="46">
        <f>SUMIF(DRE!$A:$A,'Base CF'!$B267,DRE!AO:AO)</f>
        <v>0</v>
      </c>
      <c r="AQ267" s="46">
        <f>SUMIF(DRE!$A:$A,'Base CF'!$B267,DRE!AP:AP)</f>
        <v>0</v>
      </c>
      <c r="AR267" s="46">
        <f>SUMIF(DRE!$A:$A,'Base CF'!$B267,DRE!AQ:AQ)</f>
        <v>0</v>
      </c>
      <c r="AS267" s="46">
        <f>SUMIF(DRE!$A:$A,'Base CF'!$B267,DRE!AR:AR)</f>
        <v>0</v>
      </c>
      <c r="AT267" s="46">
        <f>SUMIF(DRE!$A:$A,'Base CF'!$B267,DRE!AS:AS)</f>
        <v>0</v>
      </c>
      <c r="AU267" s="46">
        <f>SUMIF(DRE!$A:$A,'Base CF'!$B267,DRE!AT:AT)</f>
        <v>0</v>
      </c>
      <c r="AV267" s="46">
        <f>SUMIF(DRE!$A:$A,'Base CF'!$B267,DRE!AU:AU)</f>
        <v>0</v>
      </c>
      <c r="AW267" s="46">
        <f>SUMIF(DRE!$A:$A,'Base CF'!$B267,DRE!AV:AV)</f>
        <v>0</v>
      </c>
      <c r="AX267" s="46">
        <f>SUMIF(DRE!$A:$A,'Base CF'!$B267,DRE!AW:AW)</f>
        <v>0</v>
      </c>
      <c r="AY267" s="46">
        <f>SUMIF(DRE!$A:$A,'Base CF'!$B267,DRE!AX:AX)</f>
        <v>0</v>
      </c>
      <c r="AZ267" s="46">
        <f>SUMIF(DRE!$A:$A,'Base CF'!$B267,DRE!AY:AY)</f>
        <v>0</v>
      </c>
      <c r="BA267" s="46">
        <f>SUMIF(DRE!$A:$A,'Base CF'!$B267,DRE!AZ:AZ)</f>
        <v>0</v>
      </c>
      <c r="BB267" s="46">
        <f>SUMIF(DRE!$A:$A,'Base CF'!$B267,DRE!BA:BA)</f>
        <v>0</v>
      </c>
      <c r="BC267" s="46">
        <f>SUMIF(DRE!$A:$A,'Base CF'!$B267,DRE!BB:BB)</f>
        <v>0</v>
      </c>
      <c r="BD267" s="46">
        <f>SUMIF(DRE!$A:$A,'Base CF'!$B267,DRE!BC:BC)</f>
        <v>0</v>
      </c>
      <c r="BE267" s="46">
        <f>SUMIF(DRE!$A:$A,'Base CF'!$B267,DRE!BD:BD)</f>
        <v>0</v>
      </c>
      <c r="BF267" s="46">
        <f>SUMIF(DRE!$A:$A,'Base CF'!$B267,DRE!BE:BE)</f>
        <v>0</v>
      </c>
      <c r="BG267" s="46">
        <f>SUMIF(DRE!$A:$A,'Base CF'!$B267,DRE!BF:BF)</f>
        <v>897.64</v>
      </c>
      <c r="BH267" s="46">
        <f>SUMIF(DRE!$A:$A,'Base CF'!$B267,DRE!BG:BG)</f>
        <v>897.64</v>
      </c>
      <c r="BI267" s="46">
        <f>SUMIF(DRE!$A:$A,'Base CF'!$B267,DRE!BH:BH)</f>
        <v>897.64</v>
      </c>
      <c r="BJ267" s="46">
        <f>SUMIF(DRE!$A:$A,'Base CF'!$B267,DRE!BI:BI)</f>
        <v>897.64</v>
      </c>
      <c r="BK267" s="46">
        <f>SUMIF(DRE!$A:$A,'Base CF'!$B267,DRE!BJ:BJ)</f>
        <v>897.64</v>
      </c>
      <c r="BL267" s="46">
        <f>SUMIF(DRE!$A:$A,'Base CF'!$B267,DRE!BK:BK)</f>
        <v>897.64</v>
      </c>
      <c r="BM267" s="46">
        <f>SUMIF(DRE!$A:$A,'Base CF'!$B267,DRE!BL:BL)</f>
        <v>897.64</v>
      </c>
      <c r="BN267" s="46">
        <f>SUMIF(DRE!$A:$A,'Base CF'!$B267,DRE!BM:BM)</f>
        <v>897.64</v>
      </c>
      <c r="BO267" s="46">
        <f>SUMIF(DRE!$A:$A,'Base CF'!$B267,DRE!BN:BN)</f>
        <v>897.64</v>
      </c>
      <c r="BP267" s="46">
        <f>SUMIF(DRE!$A:$A,'Base CF'!$B267,DRE!BO:BO)</f>
        <v>897.64</v>
      </c>
      <c r="BQ267" s="46">
        <f>SUMIF(DRE!$A:$A,'Base CF'!$B267,DRE!BP:BP)</f>
        <v>897.64</v>
      </c>
      <c r="BR267" s="46">
        <f>SUMIF(DRE!$A:$A,'Base CF'!$B267,DRE!BQ:BQ)</f>
        <v>897.64</v>
      </c>
      <c r="BS267" s="46">
        <f>SUMIF(DRE!$A:$A,'Base CF'!$B267,DRE!BR:BR)</f>
        <v>897.64</v>
      </c>
      <c r="BT267" s="46">
        <f>SUMIF(DRE!$A:$A,'Base CF'!$B267,DRE!BS:BS)</f>
        <v>897.64</v>
      </c>
      <c r="BU267" s="46">
        <f>SUMIF(DRE!$A:$A,'Base CF'!$B267,DRE!BT:BT)</f>
        <v>897.64</v>
      </c>
      <c r="BV267" s="46">
        <f>SUMIF(DRE!$A:$A,'Base CF'!$B267,DRE!BU:BU)</f>
        <v>897.64</v>
      </c>
      <c r="BW267" s="46">
        <f>SUMIF(DRE!$A:$A,'Base CF'!$B267,DRE!BV:BV)</f>
        <v>897.64</v>
      </c>
      <c r="BX267" s="46">
        <f>SUMIF(DRE!$A:$A,'Base CF'!$B267,DRE!BW:BW)</f>
        <v>897.64</v>
      </c>
      <c r="BY267" s="46">
        <f>SUMIF(DRE!$A:$A,'Base CF'!$B267,DRE!BX:BX)</f>
        <v>897.64</v>
      </c>
      <c r="BZ267" s="46">
        <f>SUMIF(DRE!$A:$A,'Base CF'!$B267,DRE!BY:BY)</f>
        <v>897.64</v>
      </c>
      <c r="CA267" s="46">
        <f>SUMIF(DRE!$A:$A,'Base CF'!$B267,DRE!BZ:BZ)</f>
        <v>897.64</v>
      </c>
      <c r="CB267" s="46">
        <f>SUMIF(DRE!$A:$A,'Base CF'!$B267,DRE!CA:CA)</f>
        <v>897.64</v>
      </c>
      <c r="CC267" s="46">
        <f>SUMIF(DRE!$A:$A,'Base CF'!$B267,DRE!CB:CB)</f>
        <v>897.64</v>
      </c>
      <c r="CD267" s="46">
        <f>SUMIF(DRE!$A:$A,'Base CF'!$B267,DRE!CC:CC)</f>
        <v>897.64</v>
      </c>
      <c r="CE267" s="46">
        <f>SUMIF(DRE!$A:$A,'Base CF'!$B267,DRE!CD:CD)</f>
        <v>897.64</v>
      </c>
      <c r="CF267" s="46">
        <f>SUMIF(DRE!$A:$A,'Base CF'!$B267,DRE!CE:CE)</f>
        <v>897.64</v>
      </c>
      <c r="CG267" s="46">
        <f>SUMIF(DRE!$A:$A,'Base CF'!$B267,DRE!CF:CF)</f>
        <v>897.64</v>
      </c>
      <c r="CH267" s="46">
        <f>SUMIF(DRE!$A:$A,'Base CF'!$B267,DRE!CG:CG)</f>
        <v>897.64</v>
      </c>
      <c r="CI267" s="46">
        <f>SUMIF(DRE!$A:$A,'Base CF'!$B267,DRE!CH:CH)</f>
        <v>897.64</v>
      </c>
      <c r="CJ267" s="46">
        <f>SUMIF(DRE!$A:$A,'Base CF'!$B267,DRE!CI:CI)</f>
        <v>897.64</v>
      </c>
      <c r="CK267" s="46">
        <f>SUMIF(DRE!$A:$A,'Base CF'!$B267,DRE!CJ:CJ)</f>
        <v>897.64</v>
      </c>
      <c r="CL267" s="46">
        <f>SUMIF(DRE!$A:$A,'Base CF'!$B267,DRE!CK:CK)</f>
        <v>897.64</v>
      </c>
      <c r="CM267" s="46">
        <f>SUMIF(DRE!$A:$A,'Base CF'!$B267,DRE!CL:CL)</f>
        <v>897.64</v>
      </c>
      <c r="CN267" s="46">
        <f>SUMIF(DRE!$A:$A,'Base CF'!$B267,DRE!CM:CM)</f>
        <v>897.64</v>
      </c>
      <c r="CO267" s="46">
        <f>SUMIF(DRE!$A:$A,'Base CF'!$B267,DRE!CN:CN)</f>
        <v>897.64</v>
      </c>
      <c r="CP267" s="46">
        <f>SUMIF(DRE!$A:$A,'Base CF'!$B267,DRE!CO:CO)</f>
        <v>897.64</v>
      </c>
      <c r="CQ267" s="46">
        <f>SUMIF(DRE!$A:$A,'Base CF'!$B267,DRE!CP:CP)</f>
        <v>897.64</v>
      </c>
      <c r="CR267" s="46">
        <f>SUMIF(DRE!$A:$A,'Base CF'!$B267,DRE!CQ:CQ)</f>
        <v>897.64</v>
      </c>
      <c r="CS267" s="46">
        <f>SUMIF(DRE!$A:$A,'Base CF'!$B267,DRE!CR:CR)</f>
        <v>897.64</v>
      </c>
      <c r="CT267" s="46">
        <f>SUMIF(DRE!$A:$A,'Base CF'!$B267,DRE!CS:CS)</f>
        <v>897.64</v>
      </c>
      <c r="CU267" s="46">
        <f>SUMIF(DRE!$A:$A,'Base CF'!$B267,DRE!CT:CT)</f>
        <v>897.64</v>
      </c>
      <c r="CV267" s="46">
        <f>SUMIF(DRE!$A:$A,'Base CF'!$B267,DRE!CU:CU)</f>
        <v>897.64</v>
      </c>
      <c r="CW267" s="46">
        <f>SUMIF(DRE!$A:$A,'Base CF'!$B267,DRE!CV:CV)</f>
        <v>897.64</v>
      </c>
      <c r="CX267" s="46">
        <f>SUMIF(DRE!$A:$A,'Base CF'!$B267,DRE!CW:CW)</f>
        <v>897.64</v>
      </c>
      <c r="CY267" s="46">
        <f>SUMIF(DRE!$A:$A,'Base CF'!$B267,DRE!CX:CX)</f>
        <v>897.64</v>
      </c>
      <c r="CZ267" s="46">
        <f>SUMIF(DRE!$A:$A,'Base CF'!$B267,DRE!CY:CY)</f>
        <v>897.64</v>
      </c>
      <c r="DA267" s="46">
        <f>SUMIF(DRE!$A:$A,'Base CF'!$B267,DRE!CZ:CZ)</f>
        <v>897.64</v>
      </c>
      <c r="DB267" s="46">
        <f>SUMIF(DRE!$A:$A,'Base CF'!$B267,DRE!DA:DA)</f>
        <v>897.64</v>
      </c>
      <c r="DC267" s="46">
        <f>SUMIF(DRE!$A:$A,'Base CF'!$B267,DRE!DB:DB)</f>
        <v>897.64</v>
      </c>
      <c r="DD267" s="46">
        <f>SUMIF(DRE!$A:$A,'Base CF'!$B267,DRE!DC:DC)</f>
        <v>897.64</v>
      </c>
      <c r="DE267" s="46">
        <f>SUMIF(DRE!$A:$A,'Base CF'!$B267,DRE!DD:DD)</f>
        <v>897.64</v>
      </c>
      <c r="DF267" s="46">
        <f>SUMIF(DRE!$A:$A,'Base CF'!$B267,DRE!DE:DE)</f>
        <v>897.64</v>
      </c>
    </row>
    <row r="268" spans="2:110" outlineLevel="1">
      <c r="B268" s="37" t="s">
        <v>339</v>
      </c>
      <c r="C268" s="46">
        <f>SUMIF(DRE!$A:$A,'Base CF'!$B268,DRE!B:B)</f>
        <v>0</v>
      </c>
      <c r="D268" s="46">
        <f>SUMIF(DRE!$A:$A,'Base CF'!$B268,DRE!C:C)</f>
        <v>0</v>
      </c>
      <c r="E268" s="46">
        <f>SUMIF(DRE!$A:$A,'Base CF'!$B268,DRE!D:D)</f>
        <v>0</v>
      </c>
      <c r="F268" s="46">
        <f>SUMIF(DRE!$A:$A,'Base CF'!$B268,DRE!E:E)</f>
        <v>0</v>
      </c>
      <c r="G268" s="46">
        <f>SUMIF(DRE!$A:$A,'Base CF'!$B268,DRE!F:F)</f>
        <v>0</v>
      </c>
      <c r="H268" s="46">
        <f>SUMIF(DRE!$A:$A,'Base CF'!$B268,DRE!G:G)</f>
        <v>0</v>
      </c>
      <c r="I268" s="46">
        <f>SUMIF(DRE!$A:$A,'Base CF'!$B268,DRE!H:H)</f>
        <v>0</v>
      </c>
      <c r="J268" s="46">
        <f>SUMIF(DRE!$A:$A,'Base CF'!$B268,DRE!I:I)</f>
        <v>0</v>
      </c>
      <c r="K268" s="46">
        <f>SUMIF(DRE!$A:$A,'Base CF'!$B268,DRE!J:J)</f>
        <v>0</v>
      </c>
      <c r="L268" s="46">
        <f>SUMIF(DRE!$A:$A,'Base CF'!$B268,DRE!K:K)</f>
        <v>0</v>
      </c>
      <c r="M268" s="46">
        <f>SUMIF(DRE!$A:$A,'Base CF'!$B268,DRE!L:L)</f>
        <v>0</v>
      </c>
      <c r="N268" s="46">
        <f>SUMIF(DRE!$A:$A,'Base CF'!$B268,DRE!M:M)</f>
        <v>0</v>
      </c>
      <c r="O268" s="46">
        <f>SUMIF(DRE!$A:$A,'Base CF'!$B268,DRE!N:N)</f>
        <v>0</v>
      </c>
      <c r="P268" s="46">
        <f>SUMIF(DRE!$A:$A,'Base CF'!$B268,DRE!O:O)</f>
        <v>0</v>
      </c>
      <c r="Q268" s="46">
        <f>SUMIF(DRE!$A:$A,'Base CF'!$B268,DRE!P:P)</f>
        <v>0</v>
      </c>
      <c r="R268" s="46">
        <f>SUMIF(DRE!$A:$A,'Base CF'!$B268,DRE!Q:Q)</f>
        <v>0</v>
      </c>
      <c r="S268" s="46">
        <f>SUMIF(DRE!$A:$A,'Base CF'!$B268,DRE!R:R)</f>
        <v>0</v>
      </c>
      <c r="T268" s="46">
        <f>SUMIF(DRE!$A:$A,'Base CF'!$B268,DRE!S:S)</f>
        <v>0</v>
      </c>
      <c r="U268" s="46">
        <f>SUMIF(DRE!$A:$A,'Base CF'!$B268,DRE!T:T)</f>
        <v>0</v>
      </c>
      <c r="V268" s="46">
        <f>SUMIF(DRE!$A:$A,'Base CF'!$B268,DRE!U:U)</f>
        <v>0</v>
      </c>
      <c r="W268" s="46">
        <f>SUMIF(DRE!$A:$A,'Base CF'!$B268,DRE!V:V)</f>
        <v>0</v>
      </c>
      <c r="X268" s="46">
        <f>SUMIF(DRE!$A:$A,'Base CF'!$B268,DRE!W:W)</f>
        <v>0</v>
      </c>
      <c r="Y268" s="46">
        <f>SUMIF(DRE!$A:$A,'Base CF'!$B268,DRE!X:X)</f>
        <v>0</v>
      </c>
      <c r="Z268" s="46">
        <f>SUMIF(DRE!$A:$A,'Base CF'!$B268,DRE!Y:Y)</f>
        <v>0</v>
      </c>
      <c r="AA268" s="46">
        <f>SUMIF(DRE!$A:$A,'Base CF'!$B268,DRE!Z:Z)</f>
        <v>0</v>
      </c>
      <c r="AB268" s="46">
        <f>SUMIF(DRE!$A:$A,'Base CF'!$B268,DRE!AA:AA)</f>
        <v>0</v>
      </c>
      <c r="AC268" s="46">
        <f>SUMIF(DRE!$A:$A,'Base CF'!$B268,DRE!AB:AB)</f>
        <v>0</v>
      </c>
      <c r="AD268" s="46">
        <f>SUMIF(DRE!$A:$A,'Base CF'!$B268,DRE!AC:AC)</f>
        <v>0</v>
      </c>
      <c r="AE268" s="46">
        <f>SUMIF(DRE!$A:$A,'Base CF'!$B268,DRE!AD:AD)</f>
        <v>0</v>
      </c>
      <c r="AF268" s="46">
        <f>SUMIF(DRE!$A:$A,'Base CF'!$B268,DRE!AE:AE)</f>
        <v>0</v>
      </c>
      <c r="AG268" s="46">
        <f>SUMIF(DRE!$A:$A,'Base CF'!$B268,DRE!AF:AF)</f>
        <v>0</v>
      </c>
      <c r="AH268" s="46">
        <f>SUMIF(DRE!$A:$A,'Base CF'!$B268,DRE!AG:AG)</f>
        <v>0</v>
      </c>
      <c r="AI268" s="46">
        <f>SUMIF(DRE!$A:$A,'Base CF'!$B268,DRE!AH:AH)</f>
        <v>0</v>
      </c>
      <c r="AJ268" s="46">
        <f>SUMIF(DRE!$A:$A,'Base CF'!$B268,DRE!AI:AI)</f>
        <v>0</v>
      </c>
      <c r="AK268" s="46">
        <f>SUMIF(DRE!$A:$A,'Base CF'!$B268,DRE!AJ:AJ)</f>
        <v>0</v>
      </c>
      <c r="AL268" s="46">
        <f>SUMIF(DRE!$A:$A,'Base CF'!$B268,DRE!AK:AK)</f>
        <v>0</v>
      </c>
      <c r="AM268" s="46">
        <f>SUMIF(DRE!$A:$A,'Base CF'!$B268,DRE!AL:AL)</f>
        <v>0</v>
      </c>
      <c r="AN268" s="46">
        <f>SUMIF(DRE!$A:$A,'Base CF'!$B268,DRE!AM:AM)</f>
        <v>0</v>
      </c>
      <c r="AO268" s="46">
        <f>SUMIF(DRE!$A:$A,'Base CF'!$B268,DRE!AN:AN)</f>
        <v>0</v>
      </c>
      <c r="AP268" s="46">
        <f>SUMIF(DRE!$A:$A,'Base CF'!$B268,DRE!AO:AO)</f>
        <v>0</v>
      </c>
      <c r="AQ268" s="46">
        <f>SUMIF(DRE!$A:$A,'Base CF'!$B268,DRE!AP:AP)</f>
        <v>0</v>
      </c>
      <c r="AR268" s="46">
        <f>SUMIF(DRE!$A:$A,'Base CF'!$B268,DRE!AQ:AQ)</f>
        <v>0</v>
      </c>
      <c r="AS268" s="46">
        <f>SUMIF(DRE!$A:$A,'Base CF'!$B268,DRE!AR:AR)</f>
        <v>0</v>
      </c>
      <c r="AT268" s="46">
        <f>SUMIF(DRE!$A:$A,'Base CF'!$B268,DRE!AS:AS)</f>
        <v>0</v>
      </c>
      <c r="AU268" s="46">
        <f>SUMIF(DRE!$A:$A,'Base CF'!$B268,DRE!AT:AT)</f>
        <v>0</v>
      </c>
      <c r="AV268" s="46">
        <f>SUMIF(DRE!$A:$A,'Base CF'!$B268,DRE!AU:AU)</f>
        <v>0</v>
      </c>
      <c r="AW268" s="46">
        <f>SUMIF(DRE!$A:$A,'Base CF'!$B268,DRE!AV:AV)</f>
        <v>0</v>
      </c>
      <c r="AX268" s="46">
        <f>SUMIF(DRE!$A:$A,'Base CF'!$B268,DRE!AW:AW)</f>
        <v>0</v>
      </c>
      <c r="AY268" s="46">
        <f>SUMIF(DRE!$A:$A,'Base CF'!$B268,DRE!AX:AX)</f>
        <v>0</v>
      </c>
      <c r="AZ268" s="46">
        <f>SUMIF(DRE!$A:$A,'Base CF'!$B268,DRE!AY:AY)</f>
        <v>0</v>
      </c>
      <c r="BA268" s="46">
        <f>SUMIF(DRE!$A:$A,'Base CF'!$B268,DRE!AZ:AZ)</f>
        <v>0</v>
      </c>
      <c r="BB268" s="46">
        <f>SUMIF(DRE!$A:$A,'Base CF'!$B268,DRE!BA:BA)</f>
        <v>0</v>
      </c>
      <c r="BC268" s="46">
        <f>SUMIF(DRE!$A:$A,'Base CF'!$B268,DRE!BB:BB)</f>
        <v>0</v>
      </c>
      <c r="BD268" s="46">
        <f>SUMIF(DRE!$A:$A,'Base CF'!$B268,DRE!BC:BC)</f>
        <v>0</v>
      </c>
      <c r="BE268" s="46">
        <f>SUMIF(DRE!$A:$A,'Base CF'!$B268,DRE!BD:BD)</f>
        <v>0</v>
      </c>
      <c r="BF268" s="46">
        <f>SUMIF(DRE!$A:$A,'Base CF'!$B268,DRE!BE:BE)</f>
        <v>0</v>
      </c>
      <c r="BG268" s="46">
        <f>SUMIF(DRE!$A:$A,'Base CF'!$B268,DRE!BF:BF)</f>
        <v>0</v>
      </c>
      <c r="BH268" s="46">
        <f>SUMIF(DRE!$A:$A,'Base CF'!$B268,DRE!BG:BG)</f>
        <v>0</v>
      </c>
      <c r="BI268" s="46">
        <f>SUMIF(DRE!$A:$A,'Base CF'!$B268,DRE!BH:BH)</f>
        <v>0</v>
      </c>
      <c r="BJ268" s="46">
        <f>SUMIF(DRE!$A:$A,'Base CF'!$B268,DRE!BI:BI)</f>
        <v>0</v>
      </c>
      <c r="BK268" s="46">
        <f>SUMIF(DRE!$A:$A,'Base CF'!$B268,DRE!BJ:BJ)</f>
        <v>0</v>
      </c>
      <c r="BL268" s="46">
        <f>SUMIF(DRE!$A:$A,'Base CF'!$B268,DRE!BK:BK)</f>
        <v>0</v>
      </c>
      <c r="BM268" s="46">
        <f>SUMIF(DRE!$A:$A,'Base CF'!$B268,DRE!BL:BL)</f>
        <v>0</v>
      </c>
      <c r="BN268" s="46">
        <f>SUMIF(DRE!$A:$A,'Base CF'!$B268,DRE!BM:BM)</f>
        <v>0</v>
      </c>
      <c r="BO268" s="46">
        <f>SUMIF(DRE!$A:$A,'Base CF'!$B268,DRE!BN:BN)</f>
        <v>0</v>
      </c>
      <c r="BP268" s="46">
        <f>SUMIF(DRE!$A:$A,'Base CF'!$B268,DRE!BO:BO)</f>
        <v>0</v>
      </c>
      <c r="BQ268" s="46">
        <f>SUMIF(DRE!$A:$A,'Base CF'!$B268,DRE!BP:BP)</f>
        <v>0</v>
      </c>
      <c r="BR268" s="46">
        <f>SUMIF(DRE!$A:$A,'Base CF'!$B268,DRE!BQ:BQ)</f>
        <v>0</v>
      </c>
      <c r="BS268" s="46">
        <f>SUMIF(DRE!$A:$A,'Base CF'!$B268,DRE!BR:BR)</f>
        <v>0</v>
      </c>
      <c r="BT268" s="46">
        <f>SUMIF(DRE!$A:$A,'Base CF'!$B268,DRE!BS:BS)</f>
        <v>0</v>
      </c>
      <c r="BU268" s="46">
        <f>SUMIF(DRE!$A:$A,'Base CF'!$B268,DRE!BT:BT)</f>
        <v>0</v>
      </c>
      <c r="BV268" s="46">
        <f>SUMIF(DRE!$A:$A,'Base CF'!$B268,DRE!BU:BU)</f>
        <v>0</v>
      </c>
      <c r="BW268" s="46">
        <f>SUMIF(DRE!$A:$A,'Base CF'!$B268,DRE!BV:BV)</f>
        <v>0</v>
      </c>
      <c r="BX268" s="46">
        <f>SUMIF(DRE!$A:$A,'Base CF'!$B268,DRE!BW:BW)</f>
        <v>0</v>
      </c>
      <c r="BY268" s="46">
        <f>SUMIF(DRE!$A:$A,'Base CF'!$B268,DRE!BX:BX)</f>
        <v>0</v>
      </c>
      <c r="BZ268" s="46">
        <f>SUMIF(DRE!$A:$A,'Base CF'!$B268,DRE!BY:BY)</f>
        <v>0</v>
      </c>
      <c r="CA268" s="46">
        <f>SUMIF(DRE!$A:$A,'Base CF'!$B268,DRE!BZ:BZ)</f>
        <v>0</v>
      </c>
      <c r="CB268" s="46">
        <f>SUMIF(DRE!$A:$A,'Base CF'!$B268,DRE!CA:CA)</f>
        <v>0</v>
      </c>
      <c r="CC268" s="46">
        <f>SUMIF(DRE!$A:$A,'Base CF'!$B268,DRE!CB:CB)</f>
        <v>0</v>
      </c>
      <c r="CD268" s="46">
        <f>SUMIF(DRE!$A:$A,'Base CF'!$B268,DRE!CC:CC)</f>
        <v>0</v>
      </c>
      <c r="CE268" s="46">
        <f>SUMIF(DRE!$A:$A,'Base CF'!$B268,DRE!CD:CD)</f>
        <v>0</v>
      </c>
      <c r="CF268" s="46">
        <f>SUMIF(DRE!$A:$A,'Base CF'!$B268,DRE!CE:CE)</f>
        <v>0</v>
      </c>
      <c r="CG268" s="46">
        <f>SUMIF(DRE!$A:$A,'Base CF'!$B268,DRE!CF:CF)</f>
        <v>0</v>
      </c>
      <c r="CH268" s="46">
        <f>SUMIF(DRE!$A:$A,'Base CF'!$B268,DRE!CG:CG)</f>
        <v>0</v>
      </c>
      <c r="CI268" s="46">
        <f>SUMIF(DRE!$A:$A,'Base CF'!$B268,DRE!CH:CH)</f>
        <v>0</v>
      </c>
      <c r="CJ268" s="46">
        <f>SUMIF(DRE!$A:$A,'Base CF'!$B268,DRE!CI:CI)</f>
        <v>0</v>
      </c>
      <c r="CK268" s="46">
        <f>SUMIF(DRE!$A:$A,'Base CF'!$B268,DRE!CJ:CJ)</f>
        <v>0</v>
      </c>
      <c r="CL268" s="46">
        <f>SUMIF(DRE!$A:$A,'Base CF'!$B268,DRE!CK:CK)</f>
        <v>0</v>
      </c>
      <c r="CM268" s="46">
        <f>SUMIF(DRE!$A:$A,'Base CF'!$B268,DRE!CL:CL)</f>
        <v>0</v>
      </c>
      <c r="CN268" s="46">
        <f>SUMIF(DRE!$A:$A,'Base CF'!$B268,DRE!CM:CM)</f>
        <v>0</v>
      </c>
      <c r="CO268" s="46">
        <f>SUMIF(DRE!$A:$A,'Base CF'!$B268,DRE!CN:CN)</f>
        <v>0</v>
      </c>
      <c r="CP268" s="46">
        <f>SUMIF(DRE!$A:$A,'Base CF'!$B268,DRE!CO:CO)</f>
        <v>0</v>
      </c>
      <c r="CQ268" s="46">
        <f>SUMIF(DRE!$A:$A,'Base CF'!$B268,DRE!CP:CP)</f>
        <v>0</v>
      </c>
      <c r="CR268" s="46">
        <f>SUMIF(DRE!$A:$A,'Base CF'!$B268,DRE!CQ:CQ)</f>
        <v>0</v>
      </c>
      <c r="CS268" s="46">
        <f>SUMIF(DRE!$A:$A,'Base CF'!$B268,DRE!CR:CR)</f>
        <v>0</v>
      </c>
      <c r="CT268" s="46">
        <f>SUMIF(DRE!$A:$A,'Base CF'!$B268,DRE!CS:CS)</f>
        <v>0</v>
      </c>
      <c r="CU268" s="46">
        <f>SUMIF(DRE!$A:$A,'Base CF'!$B268,DRE!CT:CT)</f>
        <v>0</v>
      </c>
      <c r="CV268" s="46">
        <f>SUMIF(DRE!$A:$A,'Base CF'!$B268,DRE!CU:CU)</f>
        <v>0</v>
      </c>
      <c r="CW268" s="46">
        <f>SUMIF(DRE!$A:$A,'Base CF'!$B268,DRE!CV:CV)</f>
        <v>0</v>
      </c>
      <c r="CX268" s="46">
        <f>SUMIF(DRE!$A:$A,'Base CF'!$B268,DRE!CW:CW)</f>
        <v>0</v>
      </c>
      <c r="CY268" s="46">
        <f>SUMIF(DRE!$A:$A,'Base CF'!$B268,DRE!CX:CX)</f>
        <v>0</v>
      </c>
      <c r="CZ268" s="46">
        <f>SUMIF(DRE!$A:$A,'Base CF'!$B268,DRE!CY:CY)</f>
        <v>0</v>
      </c>
      <c r="DA268" s="46">
        <f>SUMIF(DRE!$A:$A,'Base CF'!$B268,DRE!CZ:CZ)</f>
        <v>0</v>
      </c>
      <c r="DB268" s="46">
        <f>SUMIF(DRE!$A:$A,'Base CF'!$B268,DRE!DA:DA)</f>
        <v>0</v>
      </c>
      <c r="DC268" s="46">
        <f>SUMIF(DRE!$A:$A,'Base CF'!$B268,DRE!DB:DB)</f>
        <v>0</v>
      </c>
      <c r="DD268" s="46">
        <f>SUMIF(DRE!$A:$A,'Base CF'!$B268,DRE!DC:DC)</f>
        <v>0</v>
      </c>
      <c r="DE268" s="46">
        <f>SUMIF(DRE!$A:$A,'Base CF'!$B268,DRE!DD:DD)</f>
        <v>0</v>
      </c>
      <c r="DF268" s="46">
        <f>SUMIF(DRE!$A:$A,'Base CF'!$B268,DRE!DE:DE)</f>
        <v>0</v>
      </c>
    </row>
    <row r="269" spans="2:110" outlineLevel="1">
      <c r="B269" s="37" t="s">
        <v>341</v>
      </c>
      <c r="C269" s="46">
        <f>SUMIF(DRE!$A:$A,'Base CF'!$B269,DRE!B:B)</f>
        <v>0</v>
      </c>
      <c r="D269" s="46">
        <f>SUMIF(DRE!$A:$A,'Base CF'!$B269,DRE!C:C)</f>
        <v>0</v>
      </c>
      <c r="E269" s="46">
        <f>SUMIF(DRE!$A:$A,'Base CF'!$B269,DRE!D:D)</f>
        <v>0</v>
      </c>
      <c r="F269" s="46">
        <f>SUMIF(DRE!$A:$A,'Base CF'!$B269,DRE!E:E)</f>
        <v>0</v>
      </c>
      <c r="G269" s="46">
        <f>SUMIF(DRE!$A:$A,'Base CF'!$B269,DRE!F:F)</f>
        <v>0</v>
      </c>
      <c r="H269" s="46">
        <f>SUMIF(DRE!$A:$A,'Base CF'!$B269,DRE!G:G)</f>
        <v>0</v>
      </c>
      <c r="I269" s="46">
        <f>SUMIF(DRE!$A:$A,'Base CF'!$B269,DRE!H:H)</f>
        <v>0</v>
      </c>
      <c r="J269" s="46">
        <f>SUMIF(DRE!$A:$A,'Base CF'!$B269,DRE!I:I)</f>
        <v>0</v>
      </c>
      <c r="K269" s="46">
        <f>SUMIF(DRE!$A:$A,'Base CF'!$B269,DRE!J:J)</f>
        <v>0</v>
      </c>
      <c r="L269" s="46">
        <f>SUMIF(DRE!$A:$A,'Base CF'!$B269,DRE!K:K)</f>
        <v>0</v>
      </c>
      <c r="M269" s="46">
        <f>SUMIF(DRE!$A:$A,'Base CF'!$B269,DRE!L:L)</f>
        <v>0</v>
      </c>
      <c r="N269" s="46">
        <f>SUMIF(DRE!$A:$A,'Base CF'!$B269,DRE!M:M)</f>
        <v>0</v>
      </c>
      <c r="O269" s="46">
        <f>SUMIF(DRE!$A:$A,'Base CF'!$B269,DRE!N:N)</f>
        <v>0</v>
      </c>
      <c r="P269" s="46">
        <f>SUMIF(DRE!$A:$A,'Base CF'!$B269,DRE!O:O)</f>
        <v>0</v>
      </c>
      <c r="Q269" s="46">
        <f>SUMIF(DRE!$A:$A,'Base CF'!$B269,DRE!P:P)</f>
        <v>0</v>
      </c>
      <c r="R269" s="46">
        <f>SUMIF(DRE!$A:$A,'Base CF'!$B269,DRE!Q:Q)</f>
        <v>0</v>
      </c>
      <c r="S269" s="46">
        <f>SUMIF(DRE!$A:$A,'Base CF'!$B269,DRE!R:R)</f>
        <v>0</v>
      </c>
      <c r="T269" s="46">
        <f>SUMIF(DRE!$A:$A,'Base CF'!$B269,DRE!S:S)</f>
        <v>1939.3</v>
      </c>
      <c r="U269" s="46">
        <f>SUMIF(DRE!$A:$A,'Base CF'!$B269,DRE!T:T)</f>
        <v>1210.3</v>
      </c>
      <c r="V269" s="46">
        <f>SUMIF(DRE!$A:$A,'Base CF'!$B269,DRE!U:U)</f>
        <v>1210.3</v>
      </c>
      <c r="W269" s="46">
        <f>SUMIF(DRE!$A:$A,'Base CF'!$B269,DRE!V:V)</f>
        <v>1210.3</v>
      </c>
      <c r="X269" s="46">
        <f>SUMIF(DRE!$A:$A,'Base CF'!$B269,DRE!W:W)</f>
        <v>1210.3</v>
      </c>
      <c r="Y269" s="46">
        <f>SUMIF(DRE!$A:$A,'Base CF'!$B269,DRE!X:X)</f>
        <v>1558.9</v>
      </c>
      <c r="Z269" s="46">
        <f>SUMIF(DRE!$A:$A,'Base CF'!$B269,DRE!Y:Y)</f>
        <v>1268.4000000000001</v>
      </c>
      <c r="AA269" s="46">
        <f>SUMIF(DRE!$A:$A,'Base CF'!$B269,DRE!Z:Z)</f>
        <v>1268.4000000000001</v>
      </c>
      <c r="AB269" s="46">
        <f>SUMIF(DRE!$A:$A,'Base CF'!$B269,DRE!AA:AA)</f>
        <v>0</v>
      </c>
      <c r="AC269" s="46">
        <f>SUMIF(DRE!$A:$A,'Base CF'!$B269,DRE!AB:AB)</f>
        <v>1268.4000000000001</v>
      </c>
      <c r="AD269" s="46">
        <f>SUMIF(DRE!$A:$A,'Base CF'!$B269,DRE!AC:AC)</f>
        <v>0</v>
      </c>
      <c r="AE269" s="46">
        <f>SUMIF(DRE!$A:$A,'Base CF'!$B269,DRE!AD:AD)</f>
        <v>1268.4000000000001</v>
      </c>
      <c r="AF269" s="46">
        <f>SUMIF(DRE!$A:$A,'Base CF'!$B269,DRE!AE:AE)</f>
        <v>1268.4000000000001</v>
      </c>
      <c r="AG269" s="46">
        <f>SUMIF(DRE!$A:$A,'Base CF'!$B269,DRE!AF:AF)</f>
        <v>1268.4000000000001</v>
      </c>
      <c r="AH269" s="46">
        <f>SUMIF(DRE!$A:$A,'Base CF'!$B269,DRE!AG:AG)</f>
        <v>1268.4000000000001</v>
      </c>
      <c r="AI269" s="46">
        <f>SUMIF(DRE!$A:$A,'Base CF'!$B269,DRE!AH:AH)</f>
        <v>1363.76</v>
      </c>
      <c r="AJ269" s="46">
        <f>SUMIF(DRE!$A:$A,'Base CF'!$B269,DRE!AI:AI)</f>
        <v>1278.45</v>
      </c>
      <c r="AK269" s="46">
        <f>SUMIF(DRE!$A:$A,'Base CF'!$B269,DRE!AJ:AJ)</f>
        <v>1278.45</v>
      </c>
      <c r="AL269" s="46">
        <f>SUMIF(DRE!$A:$A,'Base CF'!$B269,DRE!AK:AK)</f>
        <v>-1431.38</v>
      </c>
      <c r="AM269" s="46">
        <f>SUMIF(DRE!$A:$A,'Base CF'!$B269,DRE!AL:AL)</f>
        <v>1241.8399999999999</v>
      </c>
      <c r="AN269" s="46">
        <f>SUMIF(DRE!$A:$A,'Base CF'!$B269,DRE!AM:AM)</f>
        <v>1241.8499999999999</v>
      </c>
      <c r="AO269" s="46">
        <f>SUMIF(DRE!$A:$A,'Base CF'!$B269,DRE!AN:AN)</f>
        <v>1241.8399999999999</v>
      </c>
      <c r="AP269" s="46">
        <f>SUMIF(DRE!$A:$A,'Base CF'!$B269,DRE!AO:AO)</f>
        <v>1241.8399999999999</v>
      </c>
      <c r="AQ269" s="46">
        <f>SUMIF(DRE!$A:$A,'Base CF'!$B269,DRE!AP:AP)</f>
        <v>1241.8399999999999</v>
      </c>
      <c r="AR269" s="46">
        <f>SUMIF(DRE!$A:$A,'Base CF'!$B269,DRE!AQ:AQ)</f>
        <v>1241.8399999999999</v>
      </c>
      <c r="AS269" s="46">
        <f>SUMIF(DRE!$A:$A,'Base CF'!$B269,DRE!AR:AR)</f>
        <v>1241.8399999999999</v>
      </c>
      <c r="AT269" s="46">
        <f>SUMIF(DRE!$A:$A,'Base CF'!$B269,DRE!AS:AS)</f>
        <v>1241.8399999999999</v>
      </c>
      <c r="AU269" s="46">
        <f>SUMIF(DRE!$A:$A,'Base CF'!$B269,DRE!AT:AT)</f>
        <v>1241.8399999999999</v>
      </c>
      <c r="AV269" s="46">
        <f>SUMIF(DRE!$A:$A,'Base CF'!$B269,DRE!AU:AU)</f>
        <v>1241.8399999999999</v>
      </c>
      <c r="AW269" s="46">
        <f>SUMIF(DRE!$A:$A,'Base CF'!$B269,DRE!AV:AV)</f>
        <v>1642.23</v>
      </c>
      <c r="AX269" s="46">
        <f>SUMIF(DRE!$A:$A,'Base CF'!$B269,DRE!AW:AW)</f>
        <v>1341.94</v>
      </c>
      <c r="AY269" s="46">
        <f>SUMIF(DRE!$A:$A,'Base CF'!$B269,DRE!AX:AX)</f>
        <v>1341.94</v>
      </c>
      <c r="AZ269" s="46">
        <f>SUMIF(DRE!$A:$A,'Base CF'!$B269,DRE!AY:AY)</f>
        <v>1341.94</v>
      </c>
      <c r="BA269" s="46">
        <f>SUMIF(DRE!$A:$A,'Base CF'!$B269,DRE!AZ:AZ)</f>
        <v>1341.94</v>
      </c>
      <c r="BB269" s="46">
        <f>SUMIF(DRE!$A:$A,'Base CF'!$B269,DRE!BA:BA)</f>
        <v>1341.94</v>
      </c>
      <c r="BC269" s="46">
        <f>SUMIF(DRE!$A:$A,'Base CF'!$B269,DRE!BB:BB)</f>
        <v>1341.94</v>
      </c>
      <c r="BD269" s="46">
        <f>SUMIF(DRE!$A:$A,'Base CF'!$B269,DRE!BC:BC)</f>
        <v>1341.94</v>
      </c>
      <c r="BE269" s="46">
        <f>SUMIF(DRE!$A:$A,'Base CF'!$B269,DRE!BD:BD)</f>
        <v>1341.94</v>
      </c>
      <c r="BF269" s="46">
        <f>SUMIF(DRE!$A:$A,'Base CF'!$B269,DRE!BE:BE)</f>
        <v>1341.94</v>
      </c>
      <c r="BG269" s="46">
        <f>SUMIF(DRE!$A:$A,'Base CF'!$B269,DRE!BF:BF)</f>
        <v>943.04132000000004</v>
      </c>
      <c r="BH269" s="46">
        <f>SUMIF(DRE!$A:$A,'Base CF'!$B269,DRE!BG:BG)</f>
        <v>943.04132000000004</v>
      </c>
      <c r="BI269" s="46">
        <f>SUMIF(DRE!$A:$A,'Base CF'!$B269,DRE!BH:BH)</f>
        <v>943.04132000000004</v>
      </c>
      <c r="BJ269" s="46">
        <f>SUMIF(DRE!$A:$A,'Base CF'!$B269,DRE!BI:BI)</f>
        <v>943.04132000000004</v>
      </c>
      <c r="BK269" s="46">
        <f>SUMIF(DRE!$A:$A,'Base CF'!$B269,DRE!BJ:BJ)</f>
        <v>943.04132000000004</v>
      </c>
      <c r="BL269" s="46">
        <f>SUMIF(DRE!$A:$A,'Base CF'!$B269,DRE!BK:BK)</f>
        <v>943.04132000000004</v>
      </c>
      <c r="BM269" s="46">
        <f>SUMIF(DRE!$A:$A,'Base CF'!$B269,DRE!BL:BL)</f>
        <v>943.04132000000004</v>
      </c>
      <c r="BN269" s="46">
        <f>SUMIF(DRE!$A:$A,'Base CF'!$B269,DRE!BM:BM)</f>
        <v>943.04132000000004</v>
      </c>
      <c r="BO269" s="46">
        <f>SUMIF(DRE!$A:$A,'Base CF'!$B269,DRE!BN:BN)</f>
        <v>943.04132000000004</v>
      </c>
      <c r="BP269" s="46">
        <f>SUMIF(DRE!$A:$A,'Base CF'!$B269,DRE!BO:BO)</f>
        <v>943.04132000000004</v>
      </c>
      <c r="BQ269" s="46">
        <f>SUMIF(DRE!$A:$A,'Base CF'!$B269,DRE!BP:BP)</f>
        <v>943.04132000000004</v>
      </c>
      <c r="BR269" s="46">
        <f>SUMIF(DRE!$A:$A,'Base CF'!$B269,DRE!BQ:BQ)</f>
        <v>1020.0877622</v>
      </c>
      <c r="BS269" s="46">
        <f>SUMIF(DRE!$A:$A,'Base CF'!$B269,DRE!BR:BR)</f>
        <v>1020.0877622</v>
      </c>
      <c r="BT269" s="46">
        <f>SUMIF(DRE!$A:$A,'Base CF'!$B269,DRE!BS:BS)</f>
        <v>1020.0877622</v>
      </c>
      <c r="BU269" s="46">
        <f>SUMIF(DRE!$A:$A,'Base CF'!$B269,DRE!BT:BT)</f>
        <v>1020.0877622</v>
      </c>
      <c r="BV269" s="46">
        <f>SUMIF(DRE!$A:$A,'Base CF'!$B269,DRE!BU:BU)</f>
        <v>1020.0877622</v>
      </c>
      <c r="BW269" s="46">
        <f>SUMIF(DRE!$A:$A,'Base CF'!$B269,DRE!BV:BV)</f>
        <v>1020.0877622</v>
      </c>
      <c r="BX269" s="46">
        <f>SUMIF(DRE!$A:$A,'Base CF'!$B269,DRE!BW:BW)</f>
        <v>1020.0877622</v>
      </c>
      <c r="BY269" s="46">
        <f>SUMIF(DRE!$A:$A,'Base CF'!$B269,DRE!BX:BX)</f>
        <v>1020.0877622</v>
      </c>
      <c r="BZ269" s="46">
        <f>SUMIF(DRE!$A:$A,'Base CF'!$B269,DRE!BY:BY)</f>
        <v>1020.0877622</v>
      </c>
      <c r="CA269" s="46">
        <f>SUMIF(DRE!$A:$A,'Base CF'!$B269,DRE!BZ:BZ)</f>
        <v>1020.0877622</v>
      </c>
      <c r="CB269" s="46">
        <f>SUMIF(DRE!$A:$A,'Base CF'!$B269,DRE!CA:CA)</f>
        <v>1020.0877622</v>
      </c>
      <c r="CC269" s="46">
        <f>SUMIF(DRE!$A:$A,'Base CF'!$B269,DRE!CB:CB)</f>
        <v>1020.0877622</v>
      </c>
      <c r="CD269" s="46">
        <f>SUMIF(DRE!$A:$A,'Base CF'!$B269,DRE!CC:CC)</f>
        <v>1060.5852132</v>
      </c>
      <c r="CE269" s="46">
        <f>SUMIF(DRE!$A:$A,'Base CF'!$B269,DRE!CD:CD)</f>
        <v>1060.5852132</v>
      </c>
      <c r="CF269" s="46">
        <f>SUMIF(DRE!$A:$A,'Base CF'!$B269,DRE!CE:CE)</f>
        <v>1060.5852132</v>
      </c>
      <c r="CG269" s="46">
        <f>SUMIF(DRE!$A:$A,'Base CF'!$B269,DRE!CF:CF)</f>
        <v>1060.5852132</v>
      </c>
      <c r="CH269" s="46">
        <f>SUMIF(DRE!$A:$A,'Base CF'!$B269,DRE!CG:CG)</f>
        <v>1060.5852132</v>
      </c>
      <c r="CI269" s="46">
        <f>SUMIF(DRE!$A:$A,'Base CF'!$B269,DRE!CH:CH)</f>
        <v>1060.5852132</v>
      </c>
      <c r="CJ269" s="46">
        <f>SUMIF(DRE!$A:$A,'Base CF'!$B269,DRE!CI:CI)</f>
        <v>1060.5852132</v>
      </c>
      <c r="CK269" s="46">
        <f>SUMIF(DRE!$A:$A,'Base CF'!$B269,DRE!CJ:CJ)</f>
        <v>1060.5852132</v>
      </c>
      <c r="CL269" s="46">
        <f>SUMIF(DRE!$A:$A,'Base CF'!$B269,DRE!CK:CK)</f>
        <v>1060.5852132</v>
      </c>
      <c r="CM269" s="46">
        <f>SUMIF(DRE!$A:$A,'Base CF'!$B269,DRE!CL:CL)</f>
        <v>1060.5852132</v>
      </c>
      <c r="CN269" s="46">
        <f>SUMIF(DRE!$A:$A,'Base CF'!$B269,DRE!CM:CM)</f>
        <v>1060.5852132</v>
      </c>
      <c r="CO269" s="46">
        <f>SUMIF(DRE!$A:$A,'Base CF'!$B269,DRE!CN:CN)</f>
        <v>1060.5852132</v>
      </c>
      <c r="CP269" s="46">
        <f>SUMIF(DRE!$A:$A,'Base CF'!$B269,DRE!CO:CO)</f>
        <v>1099.7208392</v>
      </c>
      <c r="CQ269" s="46">
        <f>SUMIF(DRE!$A:$A,'Base CF'!$B269,DRE!CP:CP)</f>
        <v>1099.7208392</v>
      </c>
      <c r="CR269" s="46">
        <f>SUMIF(DRE!$A:$A,'Base CF'!$B269,DRE!CQ:CQ)</f>
        <v>1099.7208392</v>
      </c>
      <c r="CS269" s="46">
        <f>SUMIF(DRE!$A:$A,'Base CF'!$B269,DRE!CR:CR)</f>
        <v>1099.7208392</v>
      </c>
      <c r="CT269" s="46">
        <f>SUMIF(DRE!$A:$A,'Base CF'!$B269,DRE!CS:CS)</f>
        <v>1099.7208392</v>
      </c>
      <c r="CU269" s="46">
        <f>SUMIF(DRE!$A:$A,'Base CF'!$B269,DRE!CT:CT)</f>
        <v>1099.7208392</v>
      </c>
      <c r="CV269" s="46">
        <f>SUMIF(DRE!$A:$A,'Base CF'!$B269,DRE!CU:CU)</f>
        <v>1099.7208392</v>
      </c>
      <c r="CW269" s="46">
        <f>SUMIF(DRE!$A:$A,'Base CF'!$B269,DRE!CV:CV)</f>
        <v>1099.7208392</v>
      </c>
      <c r="CX269" s="46">
        <f>SUMIF(DRE!$A:$A,'Base CF'!$B269,DRE!CW:CW)</f>
        <v>1099.7208392</v>
      </c>
      <c r="CY269" s="46">
        <f>SUMIF(DRE!$A:$A,'Base CF'!$B269,DRE!CX:CX)</f>
        <v>1099.7208392</v>
      </c>
      <c r="CZ269" s="46">
        <f>SUMIF(DRE!$A:$A,'Base CF'!$B269,DRE!CY:CY)</f>
        <v>1138.321021</v>
      </c>
      <c r="DA269" s="46">
        <f>SUMIF(DRE!$A:$A,'Base CF'!$B269,DRE!CZ:CZ)</f>
        <v>1138.321021</v>
      </c>
      <c r="DB269" s="46">
        <f>SUMIF(DRE!$A:$A,'Base CF'!$B269,DRE!DA:DA)</f>
        <v>1138.321021</v>
      </c>
      <c r="DC269" s="46">
        <f>SUMIF(DRE!$A:$A,'Base CF'!$B269,DRE!DB:DB)</f>
        <v>1138.321021</v>
      </c>
      <c r="DD269" s="46">
        <f>SUMIF(DRE!$A:$A,'Base CF'!$B269,DRE!DC:DC)</f>
        <v>1138.321021</v>
      </c>
      <c r="DE269" s="46">
        <f>SUMIF(DRE!$A:$A,'Base CF'!$B269,DRE!DD:DD)</f>
        <v>1138.321021</v>
      </c>
      <c r="DF269" s="46">
        <f>SUMIF(DRE!$A:$A,'Base CF'!$B269,DRE!DE:DE)</f>
        <v>1138.321021</v>
      </c>
    </row>
    <row r="270" spans="2:110" outlineLevel="1">
      <c r="B270" s="37" t="s">
        <v>342</v>
      </c>
      <c r="C270" s="46">
        <f>SUMIF(DRE!$A:$A,'Base CF'!$B270,DRE!B:B)</f>
        <v>0</v>
      </c>
      <c r="D270" s="46">
        <f>SUMIF(DRE!$A:$A,'Base CF'!$B270,DRE!C:C)</f>
        <v>0</v>
      </c>
      <c r="E270" s="46">
        <f>SUMIF(DRE!$A:$A,'Base CF'!$B270,DRE!D:D)</f>
        <v>0</v>
      </c>
      <c r="F270" s="46">
        <f>SUMIF(DRE!$A:$A,'Base CF'!$B270,DRE!E:E)</f>
        <v>0</v>
      </c>
      <c r="G270" s="46">
        <f>SUMIF(DRE!$A:$A,'Base CF'!$B270,DRE!F:F)</f>
        <v>0</v>
      </c>
      <c r="H270" s="46">
        <f>SUMIF(DRE!$A:$A,'Base CF'!$B270,DRE!G:G)</f>
        <v>0</v>
      </c>
      <c r="I270" s="46">
        <f>SUMIF(DRE!$A:$A,'Base CF'!$B270,DRE!H:H)</f>
        <v>0</v>
      </c>
      <c r="J270" s="46">
        <f>SUMIF(DRE!$A:$A,'Base CF'!$B270,DRE!I:I)</f>
        <v>0</v>
      </c>
      <c r="K270" s="46">
        <f>SUMIF(DRE!$A:$A,'Base CF'!$B270,DRE!J:J)</f>
        <v>0</v>
      </c>
      <c r="L270" s="46">
        <f>SUMIF(DRE!$A:$A,'Base CF'!$B270,DRE!K:K)</f>
        <v>0</v>
      </c>
      <c r="M270" s="46">
        <f>SUMIF(DRE!$A:$A,'Base CF'!$B270,DRE!L:L)</f>
        <v>0</v>
      </c>
      <c r="N270" s="46">
        <f>SUMIF(DRE!$A:$A,'Base CF'!$B270,DRE!M:M)</f>
        <v>0</v>
      </c>
      <c r="O270" s="46">
        <f>SUMIF(DRE!$A:$A,'Base CF'!$B270,DRE!N:N)</f>
        <v>0</v>
      </c>
      <c r="P270" s="46">
        <f>SUMIF(DRE!$A:$A,'Base CF'!$B270,DRE!O:O)</f>
        <v>0</v>
      </c>
      <c r="Q270" s="46">
        <f>SUMIF(DRE!$A:$A,'Base CF'!$B270,DRE!P:P)</f>
        <v>0</v>
      </c>
      <c r="R270" s="46">
        <f>SUMIF(DRE!$A:$A,'Base CF'!$B270,DRE!Q:Q)</f>
        <v>0</v>
      </c>
      <c r="S270" s="46">
        <f>SUMIF(DRE!$A:$A,'Base CF'!$B270,DRE!R:R)</f>
        <v>0</v>
      </c>
      <c r="T270" s="46">
        <f>SUMIF(DRE!$A:$A,'Base CF'!$B270,DRE!S:S)</f>
        <v>1518.7</v>
      </c>
      <c r="U270" s="46">
        <f>SUMIF(DRE!$A:$A,'Base CF'!$B270,DRE!T:T)</f>
        <v>518.70000000000005</v>
      </c>
      <c r="V270" s="46">
        <f>SUMIF(DRE!$A:$A,'Base CF'!$B270,DRE!U:U)</f>
        <v>518.70000000000005</v>
      </c>
      <c r="W270" s="46">
        <f>SUMIF(DRE!$A:$A,'Base CF'!$B270,DRE!V:V)</f>
        <v>518.70000000000005</v>
      </c>
      <c r="X270" s="46">
        <f>SUMIF(DRE!$A:$A,'Base CF'!$B270,DRE!W:W)</f>
        <v>518.70000000000005</v>
      </c>
      <c r="Y270" s="46">
        <f>SUMIF(DRE!$A:$A,'Base CF'!$B270,DRE!X:X)</f>
        <v>668.1</v>
      </c>
      <c r="Z270" s="46">
        <f>SUMIF(DRE!$A:$A,'Base CF'!$B270,DRE!Y:Y)</f>
        <v>543.6</v>
      </c>
      <c r="AA270" s="46">
        <f>SUMIF(DRE!$A:$A,'Base CF'!$B270,DRE!Z:Z)</f>
        <v>543.6</v>
      </c>
      <c r="AB270" s="46">
        <f>SUMIF(DRE!$A:$A,'Base CF'!$B270,DRE!AA:AA)</f>
        <v>543.6</v>
      </c>
      <c r="AC270" s="46">
        <f>SUMIF(DRE!$A:$A,'Base CF'!$B270,DRE!AB:AB)</f>
        <v>543.6</v>
      </c>
      <c r="AD270" s="46">
        <f>SUMIF(DRE!$A:$A,'Base CF'!$B270,DRE!AC:AC)</f>
        <v>0</v>
      </c>
      <c r="AE270" s="46">
        <f>SUMIF(DRE!$A:$A,'Base CF'!$B270,DRE!AD:AD)</f>
        <v>543.6</v>
      </c>
      <c r="AF270" s="46">
        <f>SUMIF(DRE!$A:$A,'Base CF'!$B270,DRE!AE:AE)</f>
        <v>543.6</v>
      </c>
      <c r="AG270" s="46">
        <f>SUMIF(DRE!$A:$A,'Base CF'!$B270,DRE!AF:AF)</f>
        <v>543.6</v>
      </c>
      <c r="AH270" s="46">
        <f>SUMIF(DRE!$A:$A,'Base CF'!$B270,DRE!AG:AG)</f>
        <v>543.6</v>
      </c>
      <c r="AI270" s="46">
        <f>SUMIF(DRE!$A:$A,'Base CF'!$B270,DRE!AH:AH)</f>
        <v>584.48</v>
      </c>
      <c r="AJ270" s="46">
        <f>SUMIF(DRE!$A:$A,'Base CF'!$B270,DRE!AI:AI)</f>
        <v>543.6</v>
      </c>
      <c r="AK270" s="46">
        <f>SUMIF(DRE!$A:$A,'Base CF'!$B270,DRE!AJ:AJ)</f>
        <v>547.91</v>
      </c>
      <c r="AL270" s="46">
        <f>SUMIF(DRE!$A:$A,'Base CF'!$B270,DRE!AK:AK)</f>
        <v>510.85</v>
      </c>
      <c r="AM270" s="46">
        <f>SUMIF(DRE!$A:$A,'Base CF'!$B270,DRE!AL:AL)</f>
        <v>532.22</v>
      </c>
      <c r="AN270" s="46">
        <f>SUMIF(DRE!$A:$A,'Base CF'!$B270,DRE!AM:AM)</f>
        <v>532.22</v>
      </c>
      <c r="AO270" s="46">
        <f>SUMIF(DRE!$A:$A,'Base CF'!$B270,DRE!AN:AN)</f>
        <v>532.22</v>
      </c>
      <c r="AP270" s="46">
        <f>SUMIF(DRE!$A:$A,'Base CF'!$B270,DRE!AO:AO)</f>
        <v>532.22</v>
      </c>
      <c r="AQ270" s="46">
        <f>SUMIF(DRE!$A:$A,'Base CF'!$B270,DRE!AP:AP)</f>
        <v>532.22</v>
      </c>
      <c r="AR270" s="46">
        <f>SUMIF(DRE!$A:$A,'Base CF'!$B270,DRE!AQ:AQ)</f>
        <v>532.22</v>
      </c>
      <c r="AS270" s="46">
        <f>SUMIF(DRE!$A:$A,'Base CF'!$B270,DRE!AR:AR)</f>
        <v>532.22</v>
      </c>
      <c r="AT270" s="46">
        <f>SUMIF(DRE!$A:$A,'Base CF'!$B270,DRE!AS:AS)</f>
        <v>532.22</v>
      </c>
      <c r="AU270" s="46">
        <f>SUMIF(DRE!$A:$A,'Base CF'!$B270,DRE!AT:AT)</f>
        <v>532.22</v>
      </c>
      <c r="AV270" s="46">
        <f>SUMIF(DRE!$A:$A,'Base CF'!$B270,DRE!AU:AU)</f>
        <v>532.22</v>
      </c>
      <c r="AW270" s="46">
        <f>SUMIF(DRE!$A:$A,'Base CF'!$B270,DRE!AV:AV)</f>
        <v>703.82</v>
      </c>
      <c r="AX270" s="46">
        <f>SUMIF(DRE!$A:$A,'Base CF'!$B270,DRE!AW:AW)</f>
        <v>575.12</v>
      </c>
      <c r="AY270" s="46">
        <f>SUMIF(DRE!$A:$A,'Base CF'!$B270,DRE!AX:AX)</f>
        <v>575.12</v>
      </c>
      <c r="AZ270" s="46">
        <f>SUMIF(DRE!$A:$A,'Base CF'!$B270,DRE!AY:AY)</f>
        <v>575.12</v>
      </c>
      <c r="BA270" s="46">
        <f>SUMIF(DRE!$A:$A,'Base CF'!$B270,DRE!AZ:AZ)</f>
        <v>575.12</v>
      </c>
      <c r="BB270" s="46">
        <f>SUMIF(DRE!$A:$A,'Base CF'!$B270,DRE!BA:BA)</f>
        <v>575.12</v>
      </c>
      <c r="BC270" s="46">
        <f>SUMIF(DRE!$A:$A,'Base CF'!$B270,DRE!BB:BB)</f>
        <v>575.12</v>
      </c>
      <c r="BD270" s="46">
        <f>SUMIF(DRE!$A:$A,'Base CF'!$B270,DRE!BC:BC)</f>
        <v>575.12</v>
      </c>
      <c r="BE270" s="46">
        <f>SUMIF(DRE!$A:$A,'Base CF'!$B270,DRE!BD:BD)</f>
        <v>575.12</v>
      </c>
      <c r="BF270" s="46">
        <f>SUMIF(DRE!$A:$A,'Base CF'!$B270,DRE!BE:BE)</f>
        <v>575.12</v>
      </c>
      <c r="BG270" s="46">
        <f>SUMIF(DRE!$A:$A,'Base CF'!$B270,DRE!BF:BF)</f>
        <v>1293.595712</v>
      </c>
      <c r="BH270" s="46">
        <f>SUMIF(DRE!$A:$A,'Base CF'!$B270,DRE!BG:BG)</f>
        <v>1293.595712</v>
      </c>
      <c r="BI270" s="46">
        <f>SUMIF(DRE!$A:$A,'Base CF'!$B270,DRE!BH:BH)</f>
        <v>1293.595712</v>
      </c>
      <c r="BJ270" s="46">
        <f>SUMIF(DRE!$A:$A,'Base CF'!$B270,DRE!BI:BI)</f>
        <v>1293.595712</v>
      </c>
      <c r="BK270" s="46">
        <f>SUMIF(DRE!$A:$A,'Base CF'!$B270,DRE!BJ:BJ)</f>
        <v>1293.595712</v>
      </c>
      <c r="BL270" s="46">
        <f>SUMIF(DRE!$A:$A,'Base CF'!$B270,DRE!BK:BK)</f>
        <v>1293.595712</v>
      </c>
      <c r="BM270" s="46">
        <f>SUMIF(DRE!$A:$A,'Base CF'!$B270,DRE!BL:BL)</f>
        <v>1293.595712</v>
      </c>
      <c r="BN270" s="46">
        <f>SUMIF(DRE!$A:$A,'Base CF'!$B270,DRE!BM:BM)</f>
        <v>1293.595712</v>
      </c>
      <c r="BO270" s="46">
        <f>SUMIF(DRE!$A:$A,'Base CF'!$B270,DRE!BN:BN)</f>
        <v>1293.595712</v>
      </c>
      <c r="BP270" s="46">
        <f>SUMIF(DRE!$A:$A,'Base CF'!$B270,DRE!BO:BO)</f>
        <v>1293.595712</v>
      </c>
      <c r="BQ270" s="46">
        <f>SUMIF(DRE!$A:$A,'Base CF'!$B270,DRE!BP:BP)</f>
        <v>1293.595712</v>
      </c>
      <c r="BR270" s="46">
        <f>SUMIF(DRE!$A:$A,'Base CF'!$B270,DRE!BQ:BQ)</f>
        <v>1399.2824355</v>
      </c>
      <c r="BS270" s="46">
        <f>SUMIF(DRE!$A:$A,'Base CF'!$B270,DRE!BR:BR)</f>
        <v>1399.2824355</v>
      </c>
      <c r="BT270" s="46">
        <f>SUMIF(DRE!$A:$A,'Base CF'!$B270,DRE!BS:BS)</f>
        <v>1399.2824355</v>
      </c>
      <c r="BU270" s="46">
        <f>SUMIF(DRE!$A:$A,'Base CF'!$B270,DRE!BT:BT)</f>
        <v>1399.2824355</v>
      </c>
      <c r="BV270" s="46">
        <f>SUMIF(DRE!$A:$A,'Base CF'!$B270,DRE!BU:BU)</f>
        <v>1399.2824355</v>
      </c>
      <c r="BW270" s="46">
        <f>SUMIF(DRE!$A:$A,'Base CF'!$B270,DRE!BV:BV)</f>
        <v>1399.2824355</v>
      </c>
      <c r="BX270" s="46">
        <f>SUMIF(DRE!$A:$A,'Base CF'!$B270,DRE!BW:BW)</f>
        <v>1399.2824355</v>
      </c>
      <c r="BY270" s="46">
        <f>SUMIF(DRE!$A:$A,'Base CF'!$B270,DRE!BX:BX)</f>
        <v>1399.2824355</v>
      </c>
      <c r="BZ270" s="46">
        <f>SUMIF(DRE!$A:$A,'Base CF'!$B270,DRE!BY:BY)</f>
        <v>1399.2824355</v>
      </c>
      <c r="CA270" s="46">
        <f>SUMIF(DRE!$A:$A,'Base CF'!$B270,DRE!BZ:BZ)</f>
        <v>1399.2824355</v>
      </c>
      <c r="CB270" s="46">
        <f>SUMIF(DRE!$A:$A,'Base CF'!$B270,DRE!CA:CA)</f>
        <v>1399.2824355</v>
      </c>
      <c r="CC270" s="46">
        <f>SUMIF(DRE!$A:$A,'Base CF'!$B270,DRE!CB:CB)</f>
        <v>1399.2824355</v>
      </c>
      <c r="CD270" s="46">
        <f>SUMIF(DRE!$A:$A,'Base CF'!$B270,DRE!CC:CC)</f>
        <v>1454.8339028</v>
      </c>
      <c r="CE270" s="46">
        <f>SUMIF(DRE!$A:$A,'Base CF'!$B270,DRE!CD:CD)</f>
        <v>1454.8339028</v>
      </c>
      <c r="CF270" s="46">
        <f>SUMIF(DRE!$A:$A,'Base CF'!$B270,DRE!CE:CE)</f>
        <v>1454.8339028</v>
      </c>
      <c r="CG270" s="46">
        <f>SUMIF(DRE!$A:$A,'Base CF'!$B270,DRE!CF:CF)</f>
        <v>1454.8339028</v>
      </c>
      <c r="CH270" s="46">
        <f>SUMIF(DRE!$A:$A,'Base CF'!$B270,DRE!CG:CG)</f>
        <v>1454.8339028</v>
      </c>
      <c r="CI270" s="46">
        <f>SUMIF(DRE!$A:$A,'Base CF'!$B270,DRE!CH:CH)</f>
        <v>1454.8339028</v>
      </c>
      <c r="CJ270" s="46">
        <f>SUMIF(DRE!$A:$A,'Base CF'!$B270,DRE!CI:CI)</f>
        <v>1454.8339028</v>
      </c>
      <c r="CK270" s="46">
        <f>SUMIF(DRE!$A:$A,'Base CF'!$B270,DRE!CJ:CJ)</f>
        <v>1454.8339028</v>
      </c>
      <c r="CL270" s="46">
        <f>SUMIF(DRE!$A:$A,'Base CF'!$B270,DRE!CK:CK)</f>
        <v>1454.8339028</v>
      </c>
      <c r="CM270" s="46">
        <f>SUMIF(DRE!$A:$A,'Base CF'!$B270,DRE!CL:CL)</f>
        <v>1454.8339028</v>
      </c>
      <c r="CN270" s="46">
        <f>SUMIF(DRE!$A:$A,'Base CF'!$B270,DRE!CM:CM)</f>
        <v>1454.8339028</v>
      </c>
      <c r="CO270" s="46">
        <f>SUMIF(DRE!$A:$A,'Base CF'!$B270,DRE!CN:CN)</f>
        <v>1454.8339028</v>
      </c>
      <c r="CP270" s="46">
        <f>SUMIF(DRE!$A:$A,'Base CF'!$B270,DRE!CO:CO)</f>
        <v>1508.5173172</v>
      </c>
      <c r="CQ270" s="46">
        <f>SUMIF(DRE!$A:$A,'Base CF'!$B270,DRE!CP:CP)</f>
        <v>1508.5173172</v>
      </c>
      <c r="CR270" s="46">
        <f>SUMIF(DRE!$A:$A,'Base CF'!$B270,DRE!CQ:CQ)</f>
        <v>1508.5173172</v>
      </c>
      <c r="CS270" s="46">
        <f>SUMIF(DRE!$A:$A,'Base CF'!$B270,DRE!CR:CR)</f>
        <v>1508.5173172</v>
      </c>
      <c r="CT270" s="46">
        <f>SUMIF(DRE!$A:$A,'Base CF'!$B270,DRE!CS:CS)</f>
        <v>1508.5173172</v>
      </c>
      <c r="CU270" s="46">
        <f>SUMIF(DRE!$A:$A,'Base CF'!$B270,DRE!CT:CT)</f>
        <v>1508.5173172</v>
      </c>
      <c r="CV270" s="46">
        <f>SUMIF(DRE!$A:$A,'Base CF'!$B270,DRE!CU:CU)</f>
        <v>1508.5173172</v>
      </c>
      <c r="CW270" s="46">
        <f>SUMIF(DRE!$A:$A,'Base CF'!$B270,DRE!CV:CV)</f>
        <v>1508.5173172</v>
      </c>
      <c r="CX270" s="46">
        <f>SUMIF(DRE!$A:$A,'Base CF'!$B270,DRE!CW:CW)</f>
        <v>1508.5173172</v>
      </c>
      <c r="CY270" s="46">
        <f>SUMIF(DRE!$A:$A,'Base CF'!$B270,DRE!CX:CX)</f>
        <v>1508.5173172</v>
      </c>
      <c r="CZ270" s="46">
        <f>SUMIF(DRE!$A:$A,'Base CF'!$B270,DRE!CY:CY)</f>
        <v>1561.466248</v>
      </c>
      <c r="DA270" s="46">
        <f>SUMIF(DRE!$A:$A,'Base CF'!$B270,DRE!CZ:CZ)</f>
        <v>1561.466248</v>
      </c>
      <c r="DB270" s="46">
        <f>SUMIF(DRE!$A:$A,'Base CF'!$B270,DRE!DA:DA)</f>
        <v>1561.466248</v>
      </c>
      <c r="DC270" s="46">
        <f>SUMIF(DRE!$A:$A,'Base CF'!$B270,DRE!DB:DB)</f>
        <v>1561.466248</v>
      </c>
      <c r="DD270" s="46">
        <f>SUMIF(DRE!$A:$A,'Base CF'!$B270,DRE!DC:DC)</f>
        <v>1561.466248</v>
      </c>
      <c r="DE270" s="46">
        <f>SUMIF(DRE!$A:$A,'Base CF'!$B270,DRE!DD:DD)</f>
        <v>1561.466248</v>
      </c>
      <c r="DF270" s="46">
        <f>SUMIF(DRE!$A:$A,'Base CF'!$B270,DRE!DE:DE)</f>
        <v>1561.466248</v>
      </c>
    </row>
    <row r="271" spans="2:110" outlineLevel="1">
      <c r="B271" s="37" t="s">
        <v>343</v>
      </c>
      <c r="C271" s="46">
        <f>SUMIF(DRE!$A:$A,'Base CF'!$B271,DRE!B:B)</f>
        <v>0</v>
      </c>
      <c r="D271" s="46">
        <f>SUMIF(DRE!$A:$A,'Base CF'!$B271,DRE!C:C)</f>
        <v>0</v>
      </c>
      <c r="E271" s="46">
        <f>SUMIF(DRE!$A:$A,'Base CF'!$B271,DRE!D:D)</f>
        <v>0</v>
      </c>
      <c r="F271" s="46">
        <f>SUMIF(DRE!$A:$A,'Base CF'!$B271,DRE!E:E)</f>
        <v>0</v>
      </c>
      <c r="G271" s="46">
        <f>SUMIF(DRE!$A:$A,'Base CF'!$B271,DRE!F:F)</f>
        <v>0</v>
      </c>
      <c r="H271" s="46">
        <f>SUMIF(DRE!$A:$A,'Base CF'!$B271,DRE!G:G)</f>
        <v>0</v>
      </c>
      <c r="I271" s="46">
        <f>SUMIF(DRE!$A:$A,'Base CF'!$B271,DRE!H:H)</f>
        <v>0</v>
      </c>
      <c r="J271" s="46">
        <f>SUMIF(DRE!$A:$A,'Base CF'!$B271,DRE!I:I)</f>
        <v>0</v>
      </c>
      <c r="K271" s="46">
        <f>SUMIF(DRE!$A:$A,'Base CF'!$B271,DRE!J:J)</f>
        <v>0</v>
      </c>
      <c r="L271" s="46">
        <f>SUMIF(DRE!$A:$A,'Base CF'!$B271,DRE!K:K)</f>
        <v>0</v>
      </c>
      <c r="M271" s="46">
        <f>SUMIF(DRE!$A:$A,'Base CF'!$B271,DRE!L:L)</f>
        <v>0</v>
      </c>
      <c r="N271" s="46">
        <f>SUMIF(DRE!$A:$A,'Base CF'!$B271,DRE!M:M)</f>
        <v>0</v>
      </c>
      <c r="O271" s="46">
        <f>SUMIF(DRE!$A:$A,'Base CF'!$B271,DRE!N:N)</f>
        <v>0</v>
      </c>
      <c r="P271" s="46">
        <f>SUMIF(DRE!$A:$A,'Base CF'!$B271,DRE!O:O)</f>
        <v>0</v>
      </c>
      <c r="Q271" s="46">
        <f>SUMIF(DRE!$A:$A,'Base CF'!$B271,DRE!P:P)</f>
        <v>0</v>
      </c>
      <c r="R271" s="46">
        <f>SUMIF(DRE!$A:$A,'Base CF'!$B271,DRE!Q:Q)</f>
        <v>0</v>
      </c>
      <c r="S271" s="46">
        <f>SUMIF(DRE!$A:$A,'Base CF'!$B271,DRE!R:R)</f>
        <v>0</v>
      </c>
      <c r="T271" s="46">
        <f>SUMIF(DRE!$A:$A,'Base CF'!$B271,DRE!S:S)</f>
        <v>0</v>
      </c>
      <c r="U271" s="46">
        <f>SUMIF(DRE!$A:$A,'Base CF'!$B271,DRE!T:T)</f>
        <v>0</v>
      </c>
      <c r="V271" s="46">
        <f>SUMIF(DRE!$A:$A,'Base CF'!$B271,DRE!U:U)</f>
        <v>554.9</v>
      </c>
      <c r="W271" s="46">
        <f>SUMIF(DRE!$A:$A,'Base CF'!$B271,DRE!V:V)</f>
        <v>277.45</v>
      </c>
      <c r="X271" s="46">
        <f>SUMIF(DRE!$A:$A,'Base CF'!$B271,DRE!W:W)</f>
        <v>277.45</v>
      </c>
      <c r="Y271" s="46">
        <f>SUMIF(DRE!$A:$A,'Base CF'!$B271,DRE!X:X)</f>
        <v>277.45</v>
      </c>
      <c r="Z271" s="46">
        <f>SUMIF(DRE!$A:$A,'Base CF'!$B271,DRE!Y:Y)</f>
        <v>554.9</v>
      </c>
      <c r="AA271" s="46">
        <f>SUMIF(DRE!$A:$A,'Base CF'!$B271,DRE!Z:Z)</f>
        <v>-277.45</v>
      </c>
      <c r="AB271" s="46">
        <f>SUMIF(DRE!$A:$A,'Base CF'!$B271,DRE!AA:AA)</f>
        <v>5537.28</v>
      </c>
      <c r="AC271" s="46">
        <f>SUMIF(DRE!$A:$A,'Base CF'!$B271,DRE!AB:AB)</f>
        <v>-4982.3900000000003</v>
      </c>
      <c r="AD271" s="46">
        <f>SUMIF(DRE!$A:$A,'Base CF'!$B271,DRE!AC:AC)</f>
        <v>0</v>
      </c>
      <c r="AE271" s="46">
        <f>SUMIF(DRE!$A:$A,'Base CF'!$B271,DRE!AD:AD)</f>
        <v>277.45</v>
      </c>
      <c r="AF271" s="46">
        <f>SUMIF(DRE!$A:$A,'Base CF'!$B271,DRE!AE:AE)</f>
        <v>554.9</v>
      </c>
      <c r="AG271" s="46">
        <f>SUMIF(DRE!$A:$A,'Base CF'!$B271,DRE!AF:AF)</f>
        <v>0</v>
      </c>
      <c r="AH271" s="46">
        <f>SUMIF(DRE!$A:$A,'Base CF'!$B271,DRE!AG:AG)</f>
        <v>277.45</v>
      </c>
      <c r="AI271" s="46">
        <f>SUMIF(DRE!$A:$A,'Base CF'!$B271,DRE!AH:AH)</f>
        <v>277.45</v>
      </c>
      <c r="AJ271" s="46">
        <f>SUMIF(DRE!$A:$A,'Base CF'!$B271,DRE!AI:AI)</f>
        <v>277.45</v>
      </c>
      <c r="AK271" s="46">
        <f>SUMIF(DRE!$A:$A,'Base CF'!$B271,DRE!AJ:AJ)</f>
        <v>2653.67</v>
      </c>
      <c r="AL271" s="46">
        <f>SUMIF(DRE!$A:$A,'Base CF'!$B271,DRE!AK:AK)</f>
        <v>277.45</v>
      </c>
      <c r="AM271" s="46">
        <f>SUMIF(DRE!$A:$A,'Base CF'!$B271,DRE!AL:AL)</f>
        <v>554.89</v>
      </c>
      <c r="AN271" s="46">
        <f>SUMIF(DRE!$A:$A,'Base CF'!$B271,DRE!AM:AM)</f>
        <v>277.44</v>
      </c>
      <c r="AO271" s="46">
        <f>SUMIF(DRE!$A:$A,'Base CF'!$B271,DRE!AN:AN)</f>
        <v>277.44</v>
      </c>
      <c r="AP271" s="46">
        <f>SUMIF(DRE!$A:$A,'Base CF'!$B271,DRE!AO:AO)</f>
        <v>277.44</v>
      </c>
      <c r="AQ271" s="46">
        <f>SUMIF(DRE!$A:$A,'Base CF'!$B271,DRE!AP:AP)</f>
        <v>277.44</v>
      </c>
      <c r="AR271" s="46">
        <f>SUMIF(DRE!$A:$A,'Base CF'!$B271,DRE!AQ:AQ)</f>
        <v>277.44</v>
      </c>
      <c r="AS271" s="46">
        <f>SUMIF(DRE!$A:$A,'Base CF'!$B271,DRE!AR:AR)</f>
        <v>387.44</v>
      </c>
      <c r="AT271" s="46">
        <f>SUMIF(DRE!$A:$A,'Base CF'!$B271,DRE!AS:AS)</f>
        <v>332.44</v>
      </c>
      <c r="AU271" s="46">
        <f>SUMIF(DRE!$A:$A,'Base CF'!$B271,DRE!AT:AT)</f>
        <v>332.44</v>
      </c>
      <c r="AV271" s="46">
        <f>SUMIF(DRE!$A:$A,'Base CF'!$B271,DRE!AU:AU)</f>
        <v>332.44</v>
      </c>
      <c r="AW271" s="46">
        <f>SUMIF(DRE!$A:$A,'Base CF'!$B271,DRE!AV:AV)</f>
        <v>332.44</v>
      </c>
      <c r="AX271" s="46">
        <f>SUMIF(DRE!$A:$A,'Base CF'!$B271,DRE!AW:AW)</f>
        <v>332.44</v>
      </c>
      <c r="AY271" s="46">
        <f>SUMIF(DRE!$A:$A,'Base CF'!$B271,DRE!AX:AX)</f>
        <v>332.44</v>
      </c>
      <c r="AZ271" s="46">
        <f>SUMIF(DRE!$A:$A,'Base CF'!$B271,DRE!AY:AY)</f>
        <v>332.44</v>
      </c>
      <c r="BA271" s="46">
        <f>SUMIF(DRE!$A:$A,'Base CF'!$B271,DRE!AZ:AZ)</f>
        <v>332.44</v>
      </c>
      <c r="BB271" s="46">
        <f>SUMIF(DRE!$A:$A,'Base CF'!$B271,DRE!BA:BA)</f>
        <v>332.44</v>
      </c>
      <c r="BC271" s="46">
        <f>SUMIF(DRE!$A:$A,'Base CF'!$B271,DRE!BB:BB)</f>
        <v>332.44</v>
      </c>
      <c r="BD271" s="46">
        <f>SUMIF(DRE!$A:$A,'Base CF'!$B271,DRE!BC:BC)</f>
        <v>304.12</v>
      </c>
      <c r="BE271" s="46">
        <f>SUMIF(DRE!$A:$A,'Base CF'!$B271,DRE!BD:BD)</f>
        <v>595.04999999999995</v>
      </c>
      <c r="BF271" s="46">
        <f>SUMIF(DRE!$A:$A,'Base CF'!$B271,DRE!BE:BE)</f>
        <v>302.67</v>
      </c>
      <c r="BG271" s="46">
        <f>SUMIF(DRE!$A:$A,'Base CF'!$B271,DRE!BF:BF)</f>
        <v>664.85358280000003</v>
      </c>
      <c r="BH271" s="46">
        <f>SUMIF(DRE!$A:$A,'Base CF'!$B271,DRE!BG:BG)</f>
        <v>664.85358280000003</v>
      </c>
      <c r="BI271" s="46">
        <f>SUMIF(DRE!$A:$A,'Base CF'!$B271,DRE!BH:BH)</f>
        <v>664.85358280000003</v>
      </c>
      <c r="BJ271" s="46">
        <f>SUMIF(DRE!$A:$A,'Base CF'!$B271,DRE!BI:BI)</f>
        <v>664.85358280000003</v>
      </c>
      <c r="BK271" s="46">
        <f>SUMIF(DRE!$A:$A,'Base CF'!$B271,DRE!BJ:BJ)</f>
        <v>664.85358280000003</v>
      </c>
      <c r="BL271" s="46">
        <f>SUMIF(DRE!$A:$A,'Base CF'!$B271,DRE!BK:BK)</f>
        <v>664.85358280000003</v>
      </c>
      <c r="BM271" s="46">
        <f>SUMIF(DRE!$A:$A,'Base CF'!$B271,DRE!BL:BL)</f>
        <v>674.82638659999998</v>
      </c>
      <c r="BN271" s="46">
        <f>SUMIF(DRE!$A:$A,'Base CF'!$B271,DRE!BM:BM)</f>
        <v>674.82638659999998</v>
      </c>
      <c r="BO271" s="46">
        <f>SUMIF(DRE!$A:$A,'Base CF'!$B271,DRE!BN:BN)</f>
        <v>674.82638659999998</v>
      </c>
      <c r="BP271" s="46">
        <f>SUMIF(DRE!$A:$A,'Base CF'!$B271,DRE!BO:BO)</f>
        <v>674.82638659999998</v>
      </c>
      <c r="BQ271" s="46">
        <f>SUMIF(DRE!$A:$A,'Base CF'!$B271,DRE!BP:BP)</f>
        <v>674.82638659999998</v>
      </c>
      <c r="BR271" s="46">
        <f>SUMIF(DRE!$A:$A,'Base CF'!$B271,DRE!BQ:BQ)</f>
        <v>729.9597023</v>
      </c>
      <c r="BS271" s="46">
        <f>SUMIF(DRE!$A:$A,'Base CF'!$B271,DRE!BR:BR)</f>
        <v>729.9597023</v>
      </c>
      <c r="BT271" s="46">
        <f>SUMIF(DRE!$A:$A,'Base CF'!$B271,DRE!BS:BS)</f>
        <v>729.9597023</v>
      </c>
      <c r="BU271" s="46">
        <f>SUMIF(DRE!$A:$A,'Base CF'!$B271,DRE!BT:BT)</f>
        <v>729.9597023</v>
      </c>
      <c r="BV271" s="46">
        <f>SUMIF(DRE!$A:$A,'Base CF'!$B271,DRE!BU:BU)</f>
        <v>729.9597023</v>
      </c>
      <c r="BW271" s="46">
        <f>SUMIF(DRE!$A:$A,'Base CF'!$B271,DRE!BV:BV)</f>
        <v>729.9597023</v>
      </c>
      <c r="BX271" s="46">
        <f>SUMIF(DRE!$A:$A,'Base CF'!$B271,DRE!BW:BW)</f>
        <v>729.9597023</v>
      </c>
      <c r="BY271" s="46">
        <f>SUMIF(DRE!$A:$A,'Base CF'!$B271,DRE!BX:BX)</f>
        <v>729.9597023</v>
      </c>
      <c r="BZ271" s="46">
        <f>SUMIF(DRE!$A:$A,'Base CF'!$B271,DRE!BY:BY)</f>
        <v>729.9597023</v>
      </c>
      <c r="CA271" s="46">
        <f>SUMIF(DRE!$A:$A,'Base CF'!$B271,DRE!BZ:BZ)</f>
        <v>729.9597023</v>
      </c>
      <c r="CB271" s="46">
        <f>SUMIF(DRE!$A:$A,'Base CF'!$B271,DRE!CA:CA)</f>
        <v>729.9597023</v>
      </c>
      <c r="CC271" s="46">
        <f>SUMIF(DRE!$A:$A,'Base CF'!$B271,DRE!CB:CB)</f>
        <v>729.9597023</v>
      </c>
      <c r="CD271" s="46">
        <f>SUMIF(DRE!$A:$A,'Base CF'!$B271,DRE!CC:CC)</f>
        <v>758.93910249999999</v>
      </c>
      <c r="CE271" s="46">
        <f>SUMIF(DRE!$A:$A,'Base CF'!$B271,DRE!CD:CD)</f>
        <v>758.93910249999999</v>
      </c>
      <c r="CF271" s="46">
        <f>SUMIF(DRE!$A:$A,'Base CF'!$B271,DRE!CE:CE)</f>
        <v>758.93910249999999</v>
      </c>
      <c r="CG271" s="46">
        <f>SUMIF(DRE!$A:$A,'Base CF'!$B271,DRE!CF:CF)</f>
        <v>758.93910249999999</v>
      </c>
      <c r="CH271" s="46">
        <f>SUMIF(DRE!$A:$A,'Base CF'!$B271,DRE!CG:CG)</f>
        <v>758.93910249999999</v>
      </c>
      <c r="CI271" s="46">
        <f>SUMIF(DRE!$A:$A,'Base CF'!$B271,DRE!CH:CH)</f>
        <v>758.93910249999999</v>
      </c>
      <c r="CJ271" s="46">
        <f>SUMIF(DRE!$A:$A,'Base CF'!$B271,DRE!CI:CI)</f>
        <v>758.93910249999999</v>
      </c>
      <c r="CK271" s="46">
        <f>SUMIF(DRE!$A:$A,'Base CF'!$B271,DRE!CJ:CJ)</f>
        <v>758.93910249999999</v>
      </c>
      <c r="CL271" s="46">
        <f>SUMIF(DRE!$A:$A,'Base CF'!$B271,DRE!CK:CK)</f>
        <v>758.93910249999999</v>
      </c>
      <c r="CM271" s="46">
        <f>SUMIF(DRE!$A:$A,'Base CF'!$B271,DRE!CL:CL)</f>
        <v>758.93910249999999</v>
      </c>
      <c r="CN271" s="46">
        <f>SUMIF(DRE!$A:$A,'Base CF'!$B271,DRE!CM:CM)</f>
        <v>758.93910249999999</v>
      </c>
      <c r="CO271" s="46">
        <f>SUMIF(DRE!$A:$A,'Base CF'!$B271,DRE!CN:CN)</f>
        <v>758.93910249999999</v>
      </c>
      <c r="CP271" s="46">
        <f>SUMIF(DRE!$A:$A,'Base CF'!$B271,DRE!CO:CO)</f>
        <v>786.94395540000005</v>
      </c>
      <c r="CQ271" s="46">
        <f>SUMIF(DRE!$A:$A,'Base CF'!$B271,DRE!CP:CP)</f>
        <v>786.94395540000005</v>
      </c>
      <c r="CR271" s="46">
        <f>SUMIF(DRE!$A:$A,'Base CF'!$B271,DRE!CQ:CQ)</f>
        <v>786.94395540000005</v>
      </c>
      <c r="CS271" s="46">
        <f>SUMIF(DRE!$A:$A,'Base CF'!$B271,DRE!CR:CR)</f>
        <v>786.94395540000005</v>
      </c>
      <c r="CT271" s="46">
        <f>SUMIF(DRE!$A:$A,'Base CF'!$B271,DRE!CS:CS)</f>
        <v>786.94395540000005</v>
      </c>
      <c r="CU271" s="46">
        <f>SUMIF(DRE!$A:$A,'Base CF'!$B271,DRE!CT:CT)</f>
        <v>786.94395540000005</v>
      </c>
      <c r="CV271" s="46">
        <f>SUMIF(DRE!$A:$A,'Base CF'!$B271,DRE!CU:CU)</f>
        <v>786.94395540000005</v>
      </c>
      <c r="CW271" s="46">
        <f>SUMIF(DRE!$A:$A,'Base CF'!$B271,DRE!CV:CV)</f>
        <v>786.94395540000005</v>
      </c>
      <c r="CX271" s="46">
        <f>SUMIF(DRE!$A:$A,'Base CF'!$B271,DRE!CW:CW)</f>
        <v>786.94395540000005</v>
      </c>
      <c r="CY271" s="46">
        <f>SUMIF(DRE!$A:$A,'Base CF'!$B271,DRE!CX:CX)</f>
        <v>786.94395540000005</v>
      </c>
      <c r="CZ271" s="46">
        <f>SUMIF(DRE!$A:$A,'Base CF'!$B271,DRE!CY:CY)</f>
        <v>786.94395540000005</v>
      </c>
      <c r="DA271" s="46">
        <f>SUMIF(DRE!$A:$A,'Base CF'!$B271,DRE!CZ:CZ)</f>
        <v>786.94395540000005</v>
      </c>
      <c r="DB271" s="46">
        <f>SUMIF(DRE!$A:$A,'Base CF'!$B271,DRE!DA:DA)</f>
        <v>814.56568819999995</v>
      </c>
      <c r="DC271" s="46">
        <f>SUMIF(DRE!$A:$A,'Base CF'!$B271,DRE!DB:DB)</f>
        <v>814.56568819999995</v>
      </c>
      <c r="DD271" s="46">
        <f>SUMIF(DRE!$A:$A,'Base CF'!$B271,DRE!DC:DC)</f>
        <v>814.56568819999995</v>
      </c>
      <c r="DE271" s="46">
        <f>SUMIF(DRE!$A:$A,'Base CF'!$B271,DRE!DD:DD)</f>
        <v>814.56568819999995</v>
      </c>
      <c r="DF271" s="46">
        <f>SUMIF(DRE!$A:$A,'Base CF'!$B271,DRE!DE:DE)</f>
        <v>814.56568819999995</v>
      </c>
    </row>
    <row r="272" spans="2:110" outlineLevel="1">
      <c r="B272" s="37" t="s">
        <v>344</v>
      </c>
      <c r="C272" s="46">
        <f>SUMIF(DRE!$A:$A,'Base CF'!$B272,DRE!B:B)</f>
        <v>0</v>
      </c>
      <c r="D272" s="46">
        <f>SUMIF(DRE!$A:$A,'Base CF'!$B272,DRE!C:C)</f>
        <v>0</v>
      </c>
      <c r="E272" s="46">
        <f>SUMIF(DRE!$A:$A,'Base CF'!$B272,DRE!D:D)</f>
        <v>0</v>
      </c>
      <c r="F272" s="46">
        <f>SUMIF(DRE!$A:$A,'Base CF'!$B272,DRE!E:E)</f>
        <v>0</v>
      </c>
      <c r="G272" s="46">
        <f>SUMIF(DRE!$A:$A,'Base CF'!$B272,DRE!F:F)</f>
        <v>0</v>
      </c>
      <c r="H272" s="46">
        <f>SUMIF(DRE!$A:$A,'Base CF'!$B272,DRE!G:G)</f>
        <v>0</v>
      </c>
      <c r="I272" s="46">
        <f>SUMIF(DRE!$A:$A,'Base CF'!$B272,DRE!H:H)</f>
        <v>0</v>
      </c>
      <c r="J272" s="46">
        <f>SUMIF(DRE!$A:$A,'Base CF'!$B272,DRE!I:I)</f>
        <v>0</v>
      </c>
      <c r="K272" s="46">
        <f>SUMIF(DRE!$A:$A,'Base CF'!$B272,DRE!J:J)</f>
        <v>0</v>
      </c>
      <c r="L272" s="46">
        <f>SUMIF(DRE!$A:$A,'Base CF'!$B272,DRE!K:K)</f>
        <v>0</v>
      </c>
      <c r="M272" s="46">
        <f>SUMIF(DRE!$A:$A,'Base CF'!$B272,DRE!L:L)</f>
        <v>0</v>
      </c>
      <c r="N272" s="46">
        <f>SUMIF(DRE!$A:$A,'Base CF'!$B272,DRE!M:M)</f>
        <v>0</v>
      </c>
      <c r="O272" s="46">
        <f>SUMIF(DRE!$A:$A,'Base CF'!$B272,DRE!N:N)</f>
        <v>0</v>
      </c>
      <c r="P272" s="46">
        <f>SUMIF(DRE!$A:$A,'Base CF'!$B272,DRE!O:O)</f>
        <v>0</v>
      </c>
      <c r="Q272" s="46">
        <f>SUMIF(DRE!$A:$A,'Base CF'!$B272,DRE!P:P)</f>
        <v>0</v>
      </c>
      <c r="R272" s="46">
        <f>SUMIF(DRE!$A:$A,'Base CF'!$B272,DRE!Q:Q)</f>
        <v>0</v>
      </c>
      <c r="S272" s="46">
        <f>SUMIF(DRE!$A:$A,'Base CF'!$B272,DRE!R:R)</f>
        <v>0</v>
      </c>
      <c r="T272" s="46">
        <f>SUMIF(DRE!$A:$A,'Base CF'!$B272,DRE!S:S)</f>
        <v>0</v>
      </c>
      <c r="U272" s="46">
        <f>SUMIF(DRE!$A:$A,'Base CF'!$B272,DRE!T:T)</f>
        <v>0</v>
      </c>
      <c r="V272" s="46">
        <f>SUMIF(DRE!$A:$A,'Base CF'!$B272,DRE!U:U)</f>
        <v>0</v>
      </c>
      <c r="W272" s="46">
        <f>SUMIF(DRE!$A:$A,'Base CF'!$B272,DRE!V:V)</f>
        <v>0</v>
      </c>
      <c r="X272" s="46">
        <f>SUMIF(DRE!$A:$A,'Base CF'!$B272,DRE!W:W)</f>
        <v>200</v>
      </c>
      <c r="Y272" s="46">
        <f>SUMIF(DRE!$A:$A,'Base CF'!$B272,DRE!X:X)</f>
        <v>0</v>
      </c>
      <c r="Z272" s="46">
        <f>SUMIF(DRE!$A:$A,'Base CF'!$B272,DRE!Y:Y)</f>
        <v>500</v>
      </c>
      <c r="AA272" s="46">
        <f>SUMIF(DRE!$A:$A,'Base CF'!$B272,DRE!Z:Z)</f>
        <v>-500</v>
      </c>
      <c r="AB272" s="46">
        <f>SUMIF(DRE!$A:$A,'Base CF'!$B272,DRE!AA:AA)</f>
        <v>0</v>
      </c>
      <c r="AC272" s="46">
        <f>SUMIF(DRE!$A:$A,'Base CF'!$B272,DRE!AB:AB)</f>
        <v>0</v>
      </c>
      <c r="AD272" s="46">
        <f>SUMIF(DRE!$A:$A,'Base CF'!$B272,DRE!AC:AC)</f>
        <v>0</v>
      </c>
      <c r="AE272" s="46">
        <f>SUMIF(DRE!$A:$A,'Base CF'!$B272,DRE!AD:AD)</f>
        <v>0</v>
      </c>
      <c r="AF272" s="46">
        <f>SUMIF(DRE!$A:$A,'Base CF'!$B272,DRE!AE:AE)</f>
        <v>0</v>
      </c>
      <c r="AG272" s="46">
        <f>SUMIF(DRE!$A:$A,'Base CF'!$B272,DRE!AF:AF)</f>
        <v>0</v>
      </c>
      <c r="AH272" s="46">
        <f>SUMIF(DRE!$A:$A,'Base CF'!$B272,DRE!AG:AG)</f>
        <v>0</v>
      </c>
      <c r="AI272" s="46">
        <f>SUMIF(DRE!$A:$A,'Base CF'!$B272,DRE!AH:AH)</f>
        <v>0</v>
      </c>
      <c r="AJ272" s="46">
        <f>SUMIF(DRE!$A:$A,'Base CF'!$B272,DRE!AI:AI)</f>
        <v>200</v>
      </c>
      <c r="AK272" s="46">
        <f>SUMIF(DRE!$A:$A,'Base CF'!$B272,DRE!AJ:AJ)</f>
        <v>0</v>
      </c>
      <c r="AL272" s="46">
        <f>SUMIF(DRE!$A:$A,'Base CF'!$B272,DRE!AK:AK)</f>
        <v>300</v>
      </c>
      <c r="AM272" s="46">
        <f>SUMIF(DRE!$A:$A,'Base CF'!$B272,DRE!AL:AL)</f>
        <v>0</v>
      </c>
      <c r="AN272" s="46">
        <f>SUMIF(DRE!$A:$A,'Base CF'!$B272,DRE!AM:AM)</f>
        <v>0</v>
      </c>
      <c r="AO272" s="46">
        <f>SUMIF(DRE!$A:$A,'Base CF'!$B272,DRE!AN:AN)</f>
        <v>0</v>
      </c>
      <c r="AP272" s="46">
        <f>SUMIF(DRE!$A:$A,'Base CF'!$B272,DRE!AO:AO)</f>
        <v>0</v>
      </c>
      <c r="AQ272" s="46">
        <f>SUMIF(DRE!$A:$A,'Base CF'!$B272,DRE!AP:AP)</f>
        <v>0</v>
      </c>
      <c r="AR272" s="46">
        <f>SUMIF(DRE!$A:$A,'Base CF'!$B272,DRE!AQ:AQ)</f>
        <v>0</v>
      </c>
      <c r="AS272" s="46">
        <f>SUMIF(DRE!$A:$A,'Base CF'!$B272,DRE!AR:AR)</f>
        <v>0</v>
      </c>
      <c r="AT272" s="46">
        <f>SUMIF(DRE!$A:$A,'Base CF'!$B272,DRE!AS:AS)</f>
        <v>0</v>
      </c>
      <c r="AU272" s="46">
        <f>SUMIF(DRE!$A:$A,'Base CF'!$B272,DRE!AT:AT)</f>
        <v>0</v>
      </c>
      <c r="AV272" s="46">
        <f>SUMIF(DRE!$A:$A,'Base CF'!$B272,DRE!AU:AU)</f>
        <v>200</v>
      </c>
      <c r="AW272" s="46">
        <f>SUMIF(DRE!$A:$A,'Base CF'!$B272,DRE!AV:AV)</f>
        <v>0</v>
      </c>
      <c r="AX272" s="46">
        <f>SUMIF(DRE!$A:$A,'Base CF'!$B272,DRE!AW:AW)</f>
        <v>500</v>
      </c>
      <c r="AY272" s="46">
        <f>SUMIF(DRE!$A:$A,'Base CF'!$B272,DRE!AX:AX)</f>
        <v>0</v>
      </c>
      <c r="AZ272" s="46">
        <f>SUMIF(DRE!$A:$A,'Base CF'!$B272,DRE!AY:AY)</f>
        <v>0</v>
      </c>
      <c r="BA272" s="46">
        <f>SUMIF(DRE!$A:$A,'Base CF'!$B272,DRE!AZ:AZ)</f>
        <v>0</v>
      </c>
      <c r="BB272" s="46">
        <f>SUMIF(DRE!$A:$A,'Base CF'!$B272,DRE!BA:BA)</f>
        <v>0</v>
      </c>
      <c r="BC272" s="46">
        <f>SUMIF(DRE!$A:$A,'Base CF'!$B272,DRE!BB:BB)</f>
        <v>0</v>
      </c>
      <c r="BD272" s="46">
        <f>SUMIF(DRE!$A:$A,'Base CF'!$B272,DRE!BC:BC)</f>
        <v>0</v>
      </c>
      <c r="BE272" s="46">
        <f>SUMIF(DRE!$A:$A,'Base CF'!$B272,DRE!BD:BD)</f>
        <v>0</v>
      </c>
      <c r="BF272" s="46">
        <f>SUMIF(DRE!$A:$A,'Base CF'!$B272,DRE!BE:BE)</f>
        <v>0</v>
      </c>
      <c r="BG272" s="46">
        <f>SUMIF(DRE!$A:$A,'Base CF'!$B272,DRE!BF:BF)</f>
        <v>0</v>
      </c>
      <c r="BH272" s="46">
        <f>SUMIF(DRE!$A:$A,'Base CF'!$B272,DRE!BG:BG)</f>
        <v>200</v>
      </c>
      <c r="BI272" s="46">
        <f>SUMIF(DRE!$A:$A,'Base CF'!$B272,DRE!BH:BH)</f>
        <v>0</v>
      </c>
      <c r="BJ272" s="46">
        <f>SUMIF(DRE!$A:$A,'Base CF'!$B272,DRE!BI:BI)</f>
        <v>500</v>
      </c>
      <c r="BK272" s="46">
        <f>SUMIF(DRE!$A:$A,'Base CF'!$B272,DRE!BJ:BJ)</f>
        <v>0</v>
      </c>
      <c r="BL272" s="46">
        <f>SUMIF(DRE!$A:$A,'Base CF'!$B272,DRE!BK:BK)</f>
        <v>0</v>
      </c>
      <c r="BM272" s="46">
        <f>SUMIF(DRE!$A:$A,'Base CF'!$B272,DRE!BL:BL)</f>
        <v>0</v>
      </c>
      <c r="BN272" s="46">
        <f>SUMIF(DRE!$A:$A,'Base CF'!$B272,DRE!BM:BM)</f>
        <v>0</v>
      </c>
      <c r="BO272" s="46">
        <f>SUMIF(DRE!$A:$A,'Base CF'!$B272,DRE!BN:BN)</f>
        <v>0</v>
      </c>
      <c r="BP272" s="46">
        <f>SUMIF(DRE!$A:$A,'Base CF'!$B272,DRE!BO:BO)</f>
        <v>0</v>
      </c>
      <c r="BQ272" s="46">
        <f>SUMIF(DRE!$A:$A,'Base CF'!$B272,DRE!BP:BP)</f>
        <v>0</v>
      </c>
      <c r="BR272" s="46">
        <f>SUMIF(DRE!$A:$A,'Base CF'!$B272,DRE!BQ:BQ)</f>
        <v>0</v>
      </c>
      <c r="BS272" s="46">
        <f>SUMIF(DRE!$A:$A,'Base CF'!$B272,DRE!BR:BR)</f>
        <v>0</v>
      </c>
      <c r="BT272" s="46">
        <f>SUMIF(DRE!$A:$A,'Base CF'!$B272,DRE!BS:BS)</f>
        <v>200</v>
      </c>
      <c r="BU272" s="46">
        <f>SUMIF(DRE!$A:$A,'Base CF'!$B272,DRE!BT:BT)</f>
        <v>0</v>
      </c>
      <c r="BV272" s="46">
        <f>SUMIF(DRE!$A:$A,'Base CF'!$B272,DRE!BU:BU)</f>
        <v>500</v>
      </c>
      <c r="BW272" s="46">
        <f>SUMIF(DRE!$A:$A,'Base CF'!$B272,DRE!BV:BV)</f>
        <v>0</v>
      </c>
      <c r="BX272" s="46">
        <f>SUMIF(DRE!$A:$A,'Base CF'!$B272,DRE!BW:BW)</f>
        <v>0</v>
      </c>
      <c r="BY272" s="46">
        <f>SUMIF(DRE!$A:$A,'Base CF'!$B272,DRE!BX:BX)</f>
        <v>0</v>
      </c>
      <c r="BZ272" s="46">
        <f>SUMIF(DRE!$A:$A,'Base CF'!$B272,DRE!BY:BY)</f>
        <v>0</v>
      </c>
      <c r="CA272" s="46">
        <f>SUMIF(DRE!$A:$A,'Base CF'!$B272,DRE!BZ:BZ)</f>
        <v>0</v>
      </c>
      <c r="CB272" s="46">
        <f>SUMIF(DRE!$A:$A,'Base CF'!$B272,DRE!CA:CA)</f>
        <v>0</v>
      </c>
      <c r="CC272" s="46">
        <f>SUMIF(DRE!$A:$A,'Base CF'!$B272,DRE!CB:CB)</f>
        <v>0</v>
      </c>
      <c r="CD272" s="46">
        <f>SUMIF(DRE!$A:$A,'Base CF'!$B272,DRE!CC:CC)</f>
        <v>0</v>
      </c>
      <c r="CE272" s="46">
        <f>SUMIF(DRE!$A:$A,'Base CF'!$B272,DRE!CD:CD)</f>
        <v>0</v>
      </c>
      <c r="CF272" s="46">
        <f>SUMIF(DRE!$A:$A,'Base CF'!$B272,DRE!CE:CE)</f>
        <v>200</v>
      </c>
      <c r="CG272" s="46">
        <f>SUMIF(DRE!$A:$A,'Base CF'!$B272,DRE!CF:CF)</f>
        <v>0</v>
      </c>
      <c r="CH272" s="46">
        <f>SUMIF(DRE!$A:$A,'Base CF'!$B272,DRE!CG:CG)</f>
        <v>500</v>
      </c>
      <c r="CI272" s="46">
        <f>SUMIF(DRE!$A:$A,'Base CF'!$B272,DRE!CH:CH)</f>
        <v>0</v>
      </c>
      <c r="CJ272" s="46">
        <f>SUMIF(DRE!$A:$A,'Base CF'!$B272,DRE!CI:CI)</f>
        <v>0</v>
      </c>
      <c r="CK272" s="46">
        <f>SUMIF(DRE!$A:$A,'Base CF'!$B272,DRE!CJ:CJ)</f>
        <v>0</v>
      </c>
      <c r="CL272" s="46">
        <f>SUMIF(DRE!$A:$A,'Base CF'!$B272,DRE!CK:CK)</f>
        <v>0</v>
      </c>
      <c r="CM272" s="46">
        <f>SUMIF(DRE!$A:$A,'Base CF'!$B272,DRE!CL:CL)</f>
        <v>0</v>
      </c>
      <c r="CN272" s="46">
        <f>SUMIF(DRE!$A:$A,'Base CF'!$B272,DRE!CM:CM)</f>
        <v>0</v>
      </c>
      <c r="CO272" s="46">
        <f>SUMIF(DRE!$A:$A,'Base CF'!$B272,DRE!CN:CN)</f>
        <v>0</v>
      </c>
      <c r="CP272" s="46">
        <f>SUMIF(DRE!$A:$A,'Base CF'!$B272,DRE!CO:CO)</f>
        <v>0</v>
      </c>
      <c r="CQ272" s="46">
        <f>SUMIF(DRE!$A:$A,'Base CF'!$B272,DRE!CP:CP)</f>
        <v>0</v>
      </c>
      <c r="CR272" s="46">
        <f>SUMIF(DRE!$A:$A,'Base CF'!$B272,DRE!CQ:CQ)</f>
        <v>200</v>
      </c>
      <c r="CS272" s="46">
        <f>SUMIF(DRE!$A:$A,'Base CF'!$B272,DRE!CR:CR)</f>
        <v>0</v>
      </c>
      <c r="CT272" s="46">
        <f>SUMIF(DRE!$A:$A,'Base CF'!$B272,DRE!CS:CS)</f>
        <v>500</v>
      </c>
      <c r="CU272" s="46">
        <f>SUMIF(DRE!$A:$A,'Base CF'!$B272,DRE!CT:CT)</f>
        <v>0</v>
      </c>
      <c r="CV272" s="46">
        <f>SUMIF(DRE!$A:$A,'Base CF'!$B272,DRE!CU:CU)</f>
        <v>0</v>
      </c>
      <c r="CW272" s="46">
        <f>SUMIF(DRE!$A:$A,'Base CF'!$B272,DRE!CV:CV)</f>
        <v>0</v>
      </c>
      <c r="CX272" s="46">
        <f>SUMIF(DRE!$A:$A,'Base CF'!$B272,DRE!CW:CW)</f>
        <v>0</v>
      </c>
      <c r="CY272" s="46">
        <f>SUMIF(DRE!$A:$A,'Base CF'!$B272,DRE!CX:CX)</f>
        <v>0</v>
      </c>
      <c r="CZ272" s="46">
        <f>SUMIF(DRE!$A:$A,'Base CF'!$B272,DRE!CY:CY)</f>
        <v>0</v>
      </c>
      <c r="DA272" s="46">
        <f>SUMIF(DRE!$A:$A,'Base CF'!$B272,DRE!CZ:CZ)</f>
        <v>0</v>
      </c>
      <c r="DB272" s="46">
        <f>SUMIF(DRE!$A:$A,'Base CF'!$B272,DRE!DA:DA)</f>
        <v>0</v>
      </c>
      <c r="DC272" s="46">
        <f>SUMIF(DRE!$A:$A,'Base CF'!$B272,DRE!DB:DB)</f>
        <v>0</v>
      </c>
      <c r="DD272" s="46">
        <f>SUMIF(DRE!$A:$A,'Base CF'!$B272,DRE!DC:DC)</f>
        <v>200</v>
      </c>
      <c r="DE272" s="46">
        <f>SUMIF(DRE!$A:$A,'Base CF'!$B272,DRE!DD:DD)</f>
        <v>0</v>
      </c>
      <c r="DF272" s="46">
        <f>SUMIF(DRE!$A:$A,'Base CF'!$B272,DRE!DE:DE)</f>
        <v>500</v>
      </c>
    </row>
    <row r="273" spans="2:110" outlineLevel="1">
      <c r="B273" s="37" t="s">
        <v>345</v>
      </c>
      <c r="C273" s="46">
        <f>SUMIF(DRE!$A:$A,'Base CF'!$B273,DRE!B:B)</f>
        <v>0</v>
      </c>
      <c r="D273" s="46">
        <f>SUMIF(DRE!$A:$A,'Base CF'!$B273,DRE!C:C)</f>
        <v>0</v>
      </c>
      <c r="E273" s="46">
        <f>SUMIF(DRE!$A:$A,'Base CF'!$B273,DRE!D:D)</f>
        <v>0</v>
      </c>
      <c r="F273" s="46">
        <f>SUMIF(DRE!$A:$A,'Base CF'!$B273,DRE!E:E)</f>
        <v>0</v>
      </c>
      <c r="G273" s="46">
        <f>SUMIF(DRE!$A:$A,'Base CF'!$B273,DRE!F:F)</f>
        <v>0</v>
      </c>
      <c r="H273" s="46">
        <f>SUMIF(DRE!$A:$A,'Base CF'!$B273,DRE!G:G)</f>
        <v>0</v>
      </c>
      <c r="I273" s="46">
        <f>SUMIF(DRE!$A:$A,'Base CF'!$B273,DRE!H:H)</f>
        <v>0</v>
      </c>
      <c r="J273" s="46">
        <f>SUMIF(DRE!$A:$A,'Base CF'!$B273,DRE!I:I)</f>
        <v>0</v>
      </c>
      <c r="K273" s="46">
        <f>SUMIF(DRE!$A:$A,'Base CF'!$B273,DRE!J:J)</f>
        <v>0</v>
      </c>
      <c r="L273" s="46">
        <f>SUMIF(DRE!$A:$A,'Base CF'!$B273,DRE!K:K)</f>
        <v>0</v>
      </c>
      <c r="M273" s="46">
        <f>SUMIF(DRE!$A:$A,'Base CF'!$B273,DRE!L:L)</f>
        <v>0</v>
      </c>
      <c r="N273" s="46">
        <f>SUMIF(DRE!$A:$A,'Base CF'!$B273,DRE!M:M)</f>
        <v>0</v>
      </c>
      <c r="O273" s="46">
        <f>SUMIF(DRE!$A:$A,'Base CF'!$B273,DRE!N:N)</f>
        <v>0</v>
      </c>
      <c r="P273" s="46">
        <f>SUMIF(DRE!$A:$A,'Base CF'!$B273,DRE!O:O)</f>
        <v>0</v>
      </c>
      <c r="Q273" s="46">
        <f>SUMIF(DRE!$A:$A,'Base CF'!$B273,DRE!P:P)</f>
        <v>0</v>
      </c>
      <c r="R273" s="46">
        <f>SUMIF(DRE!$A:$A,'Base CF'!$B273,DRE!Q:Q)</f>
        <v>0</v>
      </c>
      <c r="S273" s="46">
        <f>SUMIF(DRE!$A:$A,'Base CF'!$B273,DRE!R:R)</f>
        <v>0</v>
      </c>
      <c r="T273" s="46">
        <f>SUMIF(DRE!$A:$A,'Base CF'!$B273,DRE!S:S)</f>
        <v>0</v>
      </c>
      <c r="U273" s="46">
        <f>SUMIF(DRE!$A:$A,'Base CF'!$B273,DRE!T:T)</f>
        <v>0</v>
      </c>
      <c r="V273" s="46">
        <f>SUMIF(DRE!$A:$A,'Base CF'!$B273,DRE!U:U)</f>
        <v>0</v>
      </c>
      <c r="W273" s="46">
        <f>SUMIF(DRE!$A:$A,'Base CF'!$B273,DRE!V:V)</f>
        <v>0</v>
      </c>
      <c r="X273" s="46">
        <f>SUMIF(DRE!$A:$A,'Base CF'!$B273,DRE!W:W)</f>
        <v>0</v>
      </c>
      <c r="Y273" s="46">
        <f>SUMIF(DRE!$A:$A,'Base CF'!$B273,DRE!X:X)</f>
        <v>0</v>
      </c>
      <c r="Z273" s="46">
        <f>SUMIF(DRE!$A:$A,'Base CF'!$B273,DRE!Y:Y)</f>
        <v>0</v>
      </c>
      <c r="AA273" s="46">
        <f>SUMIF(DRE!$A:$A,'Base CF'!$B273,DRE!Z:Z)</f>
        <v>0</v>
      </c>
      <c r="AB273" s="46">
        <f>SUMIF(DRE!$A:$A,'Base CF'!$B273,DRE!AA:AA)</f>
        <v>0</v>
      </c>
      <c r="AC273" s="46">
        <f>SUMIF(DRE!$A:$A,'Base CF'!$B273,DRE!AB:AB)</f>
        <v>0</v>
      </c>
      <c r="AD273" s="46">
        <f>SUMIF(DRE!$A:$A,'Base CF'!$B273,DRE!AC:AC)</f>
        <v>0</v>
      </c>
      <c r="AE273" s="46">
        <f>SUMIF(DRE!$A:$A,'Base CF'!$B273,DRE!AD:AD)</f>
        <v>0</v>
      </c>
      <c r="AF273" s="46">
        <f>SUMIF(DRE!$A:$A,'Base CF'!$B273,DRE!AE:AE)</f>
        <v>0</v>
      </c>
      <c r="AG273" s="46">
        <f>SUMIF(DRE!$A:$A,'Base CF'!$B273,DRE!AF:AF)</f>
        <v>0</v>
      </c>
      <c r="AH273" s="46">
        <f>SUMIF(DRE!$A:$A,'Base CF'!$B273,DRE!AG:AG)</f>
        <v>0</v>
      </c>
      <c r="AI273" s="46">
        <f>SUMIF(DRE!$A:$A,'Base CF'!$B273,DRE!AH:AH)</f>
        <v>0</v>
      </c>
      <c r="AJ273" s="46">
        <f>SUMIF(DRE!$A:$A,'Base CF'!$B273,DRE!AI:AI)</f>
        <v>0</v>
      </c>
      <c r="AK273" s="46">
        <f>SUMIF(DRE!$A:$A,'Base CF'!$B273,DRE!AJ:AJ)</f>
        <v>0</v>
      </c>
      <c r="AL273" s="46">
        <f>SUMIF(DRE!$A:$A,'Base CF'!$B273,DRE!AK:AK)</f>
        <v>0</v>
      </c>
      <c r="AM273" s="46">
        <f>SUMIF(DRE!$A:$A,'Base CF'!$B273,DRE!AL:AL)</f>
        <v>0</v>
      </c>
      <c r="AN273" s="46">
        <f>SUMIF(DRE!$A:$A,'Base CF'!$B273,DRE!AM:AM)</f>
        <v>0</v>
      </c>
      <c r="AO273" s="46">
        <f>SUMIF(DRE!$A:$A,'Base CF'!$B273,DRE!AN:AN)</f>
        <v>0</v>
      </c>
      <c r="AP273" s="46">
        <f>SUMIF(DRE!$A:$A,'Base CF'!$B273,DRE!AO:AO)</f>
        <v>0</v>
      </c>
      <c r="AQ273" s="46">
        <f>SUMIF(DRE!$A:$A,'Base CF'!$B273,DRE!AP:AP)</f>
        <v>0</v>
      </c>
      <c r="AR273" s="46">
        <f>SUMIF(DRE!$A:$A,'Base CF'!$B273,DRE!AQ:AQ)</f>
        <v>0</v>
      </c>
      <c r="AS273" s="46">
        <f>SUMIF(DRE!$A:$A,'Base CF'!$B273,DRE!AR:AR)</f>
        <v>0</v>
      </c>
      <c r="AT273" s="46">
        <f>SUMIF(DRE!$A:$A,'Base CF'!$B273,DRE!AS:AS)</f>
        <v>0</v>
      </c>
      <c r="AU273" s="46">
        <f>SUMIF(DRE!$A:$A,'Base CF'!$B273,DRE!AT:AT)</f>
        <v>0</v>
      </c>
      <c r="AV273" s="46">
        <f>SUMIF(DRE!$A:$A,'Base CF'!$B273,DRE!AU:AU)</f>
        <v>0</v>
      </c>
      <c r="AW273" s="46">
        <f>SUMIF(DRE!$A:$A,'Base CF'!$B273,DRE!AV:AV)</f>
        <v>0</v>
      </c>
      <c r="AX273" s="46">
        <f>SUMIF(DRE!$A:$A,'Base CF'!$B273,DRE!AW:AW)</f>
        <v>0</v>
      </c>
      <c r="AY273" s="46">
        <f>SUMIF(DRE!$A:$A,'Base CF'!$B273,DRE!AX:AX)</f>
        <v>0</v>
      </c>
      <c r="AZ273" s="46">
        <f>SUMIF(DRE!$A:$A,'Base CF'!$B273,DRE!AY:AY)</f>
        <v>24078</v>
      </c>
      <c r="BA273" s="46">
        <f>SUMIF(DRE!$A:$A,'Base CF'!$B273,DRE!AZ:AZ)</f>
        <v>0</v>
      </c>
      <c r="BB273" s="46">
        <f>SUMIF(DRE!$A:$A,'Base CF'!$B273,DRE!BA:BA)</f>
        <v>0</v>
      </c>
      <c r="BC273" s="46">
        <f>SUMIF(DRE!$A:$A,'Base CF'!$B273,DRE!BB:BB)</f>
        <v>0</v>
      </c>
      <c r="BD273" s="46">
        <f>SUMIF(DRE!$A:$A,'Base CF'!$B273,DRE!BC:BC)</f>
        <v>0</v>
      </c>
      <c r="BE273" s="46">
        <f>SUMIF(DRE!$A:$A,'Base CF'!$B273,DRE!BD:BD)</f>
        <v>0</v>
      </c>
      <c r="BF273" s="46">
        <f>SUMIF(DRE!$A:$A,'Base CF'!$B273,DRE!BE:BE)</f>
        <v>0</v>
      </c>
      <c r="BG273" s="46">
        <f>SUMIF(DRE!$A:$A,'Base CF'!$B273,DRE!BF:BF)</f>
        <v>17428.762811699999</v>
      </c>
      <c r="BH273" s="46">
        <f>SUMIF(DRE!$A:$A,'Base CF'!$B273,DRE!BG:BG)</f>
        <v>15599.000099999999</v>
      </c>
      <c r="BI273" s="46">
        <f>SUMIF(DRE!$A:$A,'Base CF'!$B273,DRE!BH:BH)</f>
        <v>15599.000099999999</v>
      </c>
      <c r="BJ273" s="46">
        <f>SUMIF(DRE!$A:$A,'Base CF'!$B273,DRE!BI:BI)</f>
        <v>15599.000099999999</v>
      </c>
      <c r="BK273" s="46">
        <f>SUMIF(DRE!$A:$A,'Base CF'!$B273,DRE!BJ:BJ)</f>
        <v>15599.000099999999</v>
      </c>
      <c r="BL273" s="46">
        <f>SUMIF(DRE!$A:$A,'Base CF'!$B273,DRE!BK:BK)</f>
        <v>15599.000099999999</v>
      </c>
      <c r="BM273" s="46">
        <f>SUMIF(DRE!$A:$A,'Base CF'!$B273,DRE!BL:BL)</f>
        <v>15599.000099999999</v>
      </c>
      <c r="BN273" s="46">
        <f>SUMIF(DRE!$A:$A,'Base CF'!$B273,DRE!BM:BM)</f>
        <v>15599.000099999999</v>
      </c>
      <c r="BO273" s="46">
        <f>SUMIF(DRE!$A:$A,'Base CF'!$B273,DRE!BN:BN)</f>
        <v>15599.000099999999</v>
      </c>
      <c r="BP273" s="46">
        <f>SUMIF(DRE!$A:$A,'Base CF'!$B273,DRE!BO:BO)</f>
        <v>15599.000099999999</v>
      </c>
      <c r="BQ273" s="46">
        <f>SUMIF(DRE!$A:$A,'Base CF'!$B273,DRE!BP:BP)</f>
        <v>15599.000099999999</v>
      </c>
      <c r="BR273" s="46">
        <f>SUMIF(DRE!$A:$A,'Base CF'!$B273,DRE!BQ:BQ)</f>
        <v>16483.4634057</v>
      </c>
      <c r="BS273" s="46">
        <f>SUMIF(DRE!$A:$A,'Base CF'!$B273,DRE!BR:BR)</f>
        <v>15599.000099999999</v>
      </c>
      <c r="BT273" s="46">
        <f>SUMIF(DRE!$A:$A,'Base CF'!$B273,DRE!BS:BS)</f>
        <v>15599.000099999999</v>
      </c>
      <c r="BU273" s="46">
        <f>SUMIF(DRE!$A:$A,'Base CF'!$B273,DRE!BT:BT)</f>
        <v>15599.000099999999</v>
      </c>
      <c r="BV273" s="46">
        <f>SUMIF(DRE!$A:$A,'Base CF'!$B273,DRE!BU:BU)</f>
        <v>15599.000099999999</v>
      </c>
      <c r="BW273" s="46">
        <f>SUMIF(DRE!$A:$A,'Base CF'!$B273,DRE!BV:BV)</f>
        <v>15599.000099999999</v>
      </c>
      <c r="BX273" s="46">
        <f>SUMIF(DRE!$A:$A,'Base CF'!$B273,DRE!BW:BW)</f>
        <v>15599.000099999999</v>
      </c>
      <c r="BY273" s="46">
        <f>SUMIF(DRE!$A:$A,'Base CF'!$B273,DRE!BX:BX)</f>
        <v>15599.000099999999</v>
      </c>
      <c r="BZ273" s="46">
        <f>SUMIF(DRE!$A:$A,'Base CF'!$B273,DRE!BY:BY)</f>
        <v>15599.000099999999</v>
      </c>
      <c r="CA273" s="46">
        <f>SUMIF(DRE!$A:$A,'Base CF'!$B273,DRE!BZ:BZ)</f>
        <v>15599.000099999999</v>
      </c>
      <c r="CB273" s="46">
        <f>SUMIF(DRE!$A:$A,'Base CF'!$B273,DRE!CA:CA)</f>
        <v>15599.000099999999</v>
      </c>
      <c r="CC273" s="46">
        <f>SUMIF(DRE!$A:$A,'Base CF'!$B273,DRE!CB:CB)</f>
        <v>15599.000099999999</v>
      </c>
      <c r="CD273" s="46">
        <f>SUMIF(DRE!$A:$A,'Base CF'!$B273,DRE!CC:CC)</f>
        <v>16218.280403999999</v>
      </c>
      <c r="CE273" s="46">
        <f>SUMIF(DRE!$A:$A,'Base CF'!$B273,DRE!CD:CD)</f>
        <v>15599.000099999999</v>
      </c>
      <c r="CF273" s="46">
        <f>SUMIF(DRE!$A:$A,'Base CF'!$B273,DRE!CE:CE)</f>
        <v>15599.000099999999</v>
      </c>
      <c r="CG273" s="46">
        <f>SUMIF(DRE!$A:$A,'Base CF'!$B273,DRE!CF:CF)</f>
        <v>15599.000099999999</v>
      </c>
      <c r="CH273" s="46">
        <f>SUMIF(DRE!$A:$A,'Base CF'!$B273,DRE!CG:CG)</f>
        <v>15599.000099999999</v>
      </c>
      <c r="CI273" s="46">
        <f>SUMIF(DRE!$A:$A,'Base CF'!$B273,DRE!CH:CH)</f>
        <v>15599.000099999999</v>
      </c>
      <c r="CJ273" s="46">
        <f>SUMIF(DRE!$A:$A,'Base CF'!$B273,DRE!CI:CI)</f>
        <v>15599.000099999999</v>
      </c>
      <c r="CK273" s="46">
        <f>SUMIF(DRE!$A:$A,'Base CF'!$B273,DRE!CJ:CJ)</f>
        <v>15599.000099999999</v>
      </c>
      <c r="CL273" s="46">
        <f>SUMIF(DRE!$A:$A,'Base CF'!$B273,DRE!CK:CK)</f>
        <v>15599.000099999999</v>
      </c>
      <c r="CM273" s="46">
        <f>SUMIF(DRE!$A:$A,'Base CF'!$B273,DRE!CL:CL)</f>
        <v>15599.000099999999</v>
      </c>
      <c r="CN273" s="46">
        <f>SUMIF(DRE!$A:$A,'Base CF'!$B273,DRE!CM:CM)</f>
        <v>15599.000099999999</v>
      </c>
      <c r="CO273" s="46">
        <f>SUMIF(DRE!$A:$A,'Base CF'!$B273,DRE!CN:CN)</f>
        <v>15599.000099999999</v>
      </c>
      <c r="CP273" s="46">
        <f>SUMIF(DRE!$A:$A,'Base CF'!$B273,DRE!CO:CO)</f>
        <v>16174.6032037</v>
      </c>
      <c r="CQ273" s="46">
        <f>SUMIF(DRE!$A:$A,'Base CF'!$B273,DRE!CP:CP)</f>
        <v>15599.000099999999</v>
      </c>
      <c r="CR273" s="46">
        <f>SUMIF(DRE!$A:$A,'Base CF'!$B273,DRE!CQ:CQ)</f>
        <v>15599.000099999999</v>
      </c>
      <c r="CS273" s="46">
        <f>SUMIF(DRE!$A:$A,'Base CF'!$B273,DRE!CR:CR)</f>
        <v>15599.000099999999</v>
      </c>
      <c r="CT273" s="46">
        <f>SUMIF(DRE!$A:$A,'Base CF'!$B273,DRE!CS:CS)</f>
        <v>15599.000099999999</v>
      </c>
      <c r="CU273" s="46">
        <f>SUMIF(DRE!$A:$A,'Base CF'!$B273,DRE!CT:CT)</f>
        <v>15599.000099999999</v>
      </c>
      <c r="CV273" s="46">
        <f>SUMIF(DRE!$A:$A,'Base CF'!$B273,DRE!CU:CU)</f>
        <v>15599.000099999999</v>
      </c>
      <c r="CW273" s="46">
        <f>SUMIF(DRE!$A:$A,'Base CF'!$B273,DRE!CV:CV)</f>
        <v>15599.000099999999</v>
      </c>
      <c r="CX273" s="46">
        <f>SUMIF(DRE!$A:$A,'Base CF'!$B273,DRE!CW:CW)</f>
        <v>15599.000099999999</v>
      </c>
      <c r="CY273" s="46">
        <f>SUMIF(DRE!$A:$A,'Base CF'!$B273,DRE!CX:CX)</f>
        <v>15599.000099999999</v>
      </c>
      <c r="CZ273" s="46">
        <f>SUMIF(DRE!$A:$A,'Base CF'!$B273,DRE!CY:CY)</f>
        <v>15599.000099999999</v>
      </c>
      <c r="DA273" s="46">
        <f>SUMIF(DRE!$A:$A,'Base CF'!$B273,DRE!CZ:CZ)</f>
        <v>15599.000099999999</v>
      </c>
      <c r="DB273" s="46">
        <f>SUMIF(DRE!$A:$A,'Base CF'!$B273,DRE!DA:DA)</f>
        <v>16146.525003500001</v>
      </c>
      <c r="DC273" s="46">
        <f>SUMIF(DRE!$A:$A,'Base CF'!$B273,DRE!DB:DB)</f>
        <v>15599.000099999999</v>
      </c>
      <c r="DD273" s="46">
        <f>SUMIF(DRE!$A:$A,'Base CF'!$B273,DRE!DC:DC)</f>
        <v>15599.000099999999</v>
      </c>
      <c r="DE273" s="46">
        <f>SUMIF(DRE!$A:$A,'Base CF'!$B273,DRE!DD:DD)</f>
        <v>15599.000099999999</v>
      </c>
      <c r="DF273" s="46">
        <f>SUMIF(DRE!$A:$A,'Base CF'!$B273,DRE!DE:DE)</f>
        <v>15599.000099999999</v>
      </c>
    </row>
    <row r="274" spans="2:110" outlineLevel="1">
      <c r="B274" s="37" t="s">
        <v>340</v>
      </c>
      <c r="C274" s="46">
        <f>SUMIF(DRE!$A:$A,'Base CF'!$B274,DRE!B:B)</f>
        <v>0</v>
      </c>
      <c r="D274" s="46">
        <f>SUMIF(DRE!$A:$A,'Base CF'!$B274,DRE!C:C)</f>
        <v>0</v>
      </c>
      <c r="E274" s="46">
        <f>SUMIF(DRE!$A:$A,'Base CF'!$B274,DRE!D:D)</f>
        <v>0</v>
      </c>
      <c r="F274" s="46">
        <f>SUMIF(DRE!$A:$A,'Base CF'!$B274,DRE!E:E)</f>
        <v>0</v>
      </c>
      <c r="G274" s="46">
        <f>SUMIF(DRE!$A:$A,'Base CF'!$B274,DRE!F:F)</f>
        <v>0</v>
      </c>
      <c r="H274" s="46">
        <f>SUMIF(DRE!$A:$A,'Base CF'!$B274,DRE!G:G)</f>
        <v>0</v>
      </c>
      <c r="I274" s="46">
        <f>SUMIF(DRE!$A:$A,'Base CF'!$B274,DRE!H:H)</f>
        <v>0</v>
      </c>
      <c r="J274" s="46">
        <f>SUMIF(DRE!$A:$A,'Base CF'!$B274,DRE!I:I)</f>
        <v>0</v>
      </c>
      <c r="K274" s="46">
        <f>SUMIF(DRE!$A:$A,'Base CF'!$B274,DRE!J:J)</f>
        <v>0</v>
      </c>
      <c r="L274" s="46">
        <f>SUMIF(DRE!$A:$A,'Base CF'!$B274,DRE!K:K)</f>
        <v>0</v>
      </c>
      <c r="M274" s="46">
        <f>SUMIF(DRE!$A:$A,'Base CF'!$B274,DRE!L:L)</f>
        <v>0</v>
      </c>
      <c r="N274" s="46">
        <f>SUMIF(DRE!$A:$A,'Base CF'!$B274,DRE!M:M)</f>
        <v>0</v>
      </c>
      <c r="O274" s="46">
        <f>SUMIF(DRE!$A:$A,'Base CF'!$B274,DRE!N:N)</f>
        <v>0</v>
      </c>
      <c r="P274" s="46">
        <f>SUMIF(DRE!$A:$A,'Base CF'!$B274,DRE!O:O)</f>
        <v>0</v>
      </c>
      <c r="Q274" s="46">
        <f>SUMIF(DRE!$A:$A,'Base CF'!$B274,DRE!P:P)</f>
        <v>0</v>
      </c>
      <c r="R274" s="46">
        <f>SUMIF(DRE!$A:$A,'Base CF'!$B274,DRE!Q:Q)</f>
        <v>0</v>
      </c>
      <c r="S274" s="46">
        <f>SUMIF(DRE!$A:$A,'Base CF'!$B274,DRE!R:R)</f>
        <v>0</v>
      </c>
      <c r="T274" s="46">
        <f>SUMIF(DRE!$A:$A,'Base CF'!$B274,DRE!S:S)</f>
        <v>0</v>
      </c>
      <c r="U274" s="46">
        <f>SUMIF(DRE!$A:$A,'Base CF'!$B274,DRE!T:T)</f>
        <v>0</v>
      </c>
      <c r="V274" s="46">
        <f>SUMIF(DRE!$A:$A,'Base CF'!$B274,DRE!U:U)</f>
        <v>0</v>
      </c>
      <c r="W274" s="46">
        <f>SUMIF(DRE!$A:$A,'Base CF'!$B274,DRE!V:V)</f>
        <v>0</v>
      </c>
      <c r="X274" s="46">
        <f>SUMIF(DRE!$A:$A,'Base CF'!$B274,DRE!W:W)</f>
        <v>0</v>
      </c>
      <c r="Y274" s="46">
        <f>SUMIF(DRE!$A:$A,'Base CF'!$B274,DRE!X:X)</f>
        <v>0</v>
      </c>
      <c r="Z274" s="46">
        <f>SUMIF(DRE!$A:$A,'Base CF'!$B274,DRE!Y:Y)</f>
        <v>0</v>
      </c>
      <c r="AA274" s="46">
        <f>SUMIF(DRE!$A:$A,'Base CF'!$B274,DRE!Z:Z)</f>
        <v>0</v>
      </c>
      <c r="AB274" s="46">
        <f>SUMIF(DRE!$A:$A,'Base CF'!$B274,DRE!AA:AA)</f>
        <v>0</v>
      </c>
      <c r="AC274" s="46">
        <f>SUMIF(DRE!$A:$A,'Base CF'!$B274,DRE!AB:AB)</f>
        <v>0</v>
      </c>
      <c r="AD274" s="46">
        <f>SUMIF(DRE!$A:$A,'Base CF'!$B274,DRE!AC:AC)</f>
        <v>0</v>
      </c>
      <c r="AE274" s="46">
        <f>SUMIF(DRE!$A:$A,'Base CF'!$B274,DRE!AD:AD)</f>
        <v>0</v>
      </c>
      <c r="AF274" s="46">
        <f>SUMIF(DRE!$A:$A,'Base CF'!$B274,DRE!AE:AE)</f>
        <v>0</v>
      </c>
      <c r="AG274" s="46">
        <f>SUMIF(DRE!$A:$A,'Base CF'!$B274,DRE!AF:AF)</f>
        <v>0</v>
      </c>
      <c r="AH274" s="46">
        <f>SUMIF(DRE!$A:$A,'Base CF'!$B274,DRE!AG:AG)</f>
        <v>0</v>
      </c>
      <c r="AI274" s="46">
        <f>SUMIF(DRE!$A:$A,'Base CF'!$B274,DRE!AH:AH)</f>
        <v>0</v>
      </c>
      <c r="AJ274" s="46">
        <f>SUMIF(DRE!$A:$A,'Base CF'!$B274,DRE!AI:AI)</f>
        <v>0</v>
      </c>
      <c r="AK274" s="46">
        <f>SUMIF(DRE!$A:$A,'Base CF'!$B274,DRE!AJ:AJ)</f>
        <v>0</v>
      </c>
      <c r="AL274" s="46">
        <f>SUMIF(DRE!$A:$A,'Base CF'!$B274,DRE!AK:AK)</f>
        <v>0</v>
      </c>
      <c r="AM274" s="46">
        <f>SUMIF(DRE!$A:$A,'Base CF'!$B274,DRE!AL:AL)</f>
        <v>0</v>
      </c>
      <c r="AN274" s="46">
        <f>SUMIF(DRE!$A:$A,'Base CF'!$B274,DRE!AM:AM)</f>
        <v>0</v>
      </c>
      <c r="AO274" s="46">
        <f>SUMIF(DRE!$A:$A,'Base CF'!$B274,DRE!AN:AN)</f>
        <v>0</v>
      </c>
      <c r="AP274" s="46">
        <f>SUMIF(DRE!$A:$A,'Base CF'!$B274,DRE!AO:AO)</f>
        <v>0</v>
      </c>
      <c r="AQ274" s="46">
        <f>SUMIF(DRE!$A:$A,'Base CF'!$B274,DRE!AP:AP)</f>
        <v>0</v>
      </c>
      <c r="AR274" s="46">
        <f>SUMIF(DRE!$A:$A,'Base CF'!$B274,DRE!AQ:AQ)</f>
        <v>0</v>
      </c>
      <c r="AS274" s="46">
        <f>SUMIF(DRE!$A:$A,'Base CF'!$B274,DRE!AR:AR)</f>
        <v>0</v>
      </c>
      <c r="AT274" s="46">
        <f>SUMIF(DRE!$A:$A,'Base CF'!$B274,DRE!AS:AS)</f>
        <v>0</v>
      </c>
      <c r="AU274" s="46">
        <f>SUMIF(DRE!$A:$A,'Base CF'!$B274,DRE!AT:AT)</f>
        <v>0</v>
      </c>
      <c r="AV274" s="46">
        <f>SUMIF(DRE!$A:$A,'Base CF'!$B274,DRE!AU:AU)</f>
        <v>0</v>
      </c>
      <c r="AW274" s="46">
        <f>SUMIF(DRE!$A:$A,'Base CF'!$B274,DRE!AV:AV)</f>
        <v>0</v>
      </c>
      <c r="AX274" s="46">
        <f>SUMIF(DRE!$A:$A,'Base CF'!$B274,DRE!AW:AW)</f>
        <v>0</v>
      </c>
      <c r="AY274" s="46">
        <f>SUMIF(DRE!$A:$A,'Base CF'!$B274,DRE!AX:AX)</f>
        <v>0</v>
      </c>
      <c r="AZ274" s="46">
        <f>SUMIF(DRE!$A:$A,'Base CF'!$B274,DRE!AY:AY)</f>
        <v>0</v>
      </c>
      <c r="BA274" s="46">
        <f>SUMIF(DRE!$A:$A,'Base CF'!$B274,DRE!AZ:AZ)</f>
        <v>0</v>
      </c>
      <c r="BB274" s="46">
        <f>SUMIF(DRE!$A:$A,'Base CF'!$B274,DRE!BA:BA)</f>
        <v>0</v>
      </c>
      <c r="BC274" s="46">
        <f>SUMIF(DRE!$A:$A,'Base CF'!$B274,DRE!BB:BB)</f>
        <v>0</v>
      </c>
      <c r="BD274" s="46">
        <f>SUMIF(DRE!$A:$A,'Base CF'!$B274,DRE!BC:BC)</f>
        <v>0</v>
      </c>
      <c r="BE274" s="46">
        <f>SUMIF(DRE!$A:$A,'Base CF'!$B274,DRE!BD:BD)</f>
        <v>0</v>
      </c>
      <c r="BF274" s="46">
        <f>SUMIF(DRE!$A:$A,'Base CF'!$B274,DRE!BE:BE)</f>
        <v>0</v>
      </c>
      <c r="BG274" s="46">
        <f>SUMIF(DRE!$A:$A,'Base CF'!$B274,DRE!BF:BF)</f>
        <v>0</v>
      </c>
      <c r="BH274" s="46">
        <f>SUMIF(DRE!$A:$A,'Base CF'!$B274,DRE!BG:BG)</f>
        <v>0</v>
      </c>
      <c r="BI274" s="46">
        <f>SUMIF(DRE!$A:$A,'Base CF'!$B274,DRE!BH:BH)</f>
        <v>0</v>
      </c>
      <c r="BJ274" s="46">
        <f>SUMIF(DRE!$A:$A,'Base CF'!$B274,DRE!BI:BI)</f>
        <v>0</v>
      </c>
      <c r="BK274" s="46">
        <f>SUMIF(DRE!$A:$A,'Base CF'!$B274,DRE!BJ:BJ)</f>
        <v>0</v>
      </c>
      <c r="BL274" s="46">
        <f>SUMIF(DRE!$A:$A,'Base CF'!$B274,DRE!BK:BK)</f>
        <v>0</v>
      </c>
      <c r="BM274" s="46">
        <f>SUMIF(DRE!$A:$A,'Base CF'!$B274,DRE!BL:BL)</f>
        <v>0</v>
      </c>
      <c r="BN274" s="46">
        <f>SUMIF(DRE!$A:$A,'Base CF'!$B274,DRE!BM:BM)</f>
        <v>0</v>
      </c>
      <c r="BO274" s="46">
        <f>SUMIF(DRE!$A:$A,'Base CF'!$B274,DRE!BN:BN)</f>
        <v>0</v>
      </c>
      <c r="BP274" s="46">
        <f>SUMIF(DRE!$A:$A,'Base CF'!$B274,DRE!BO:BO)</f>
        <v>0</v>
      </c>
      <c r="BQ274" s="46">
        <f>SUMIF(DRE!$A:$A,'Base CF'!$B274,DRE!BP:BP)</f>
        <v>0</v>
      </c>
      <c r="BR274" s="46">
        <f>SUMIF(DRE!$A:$A,'Base CF'!$B274,DRE!BQ:BQ)</f>
        <v>0</v>
      </c>
      <c r="BS274" s="46">
        <f>SUMIF(DRE!$A:$A,'Base CF'!$B274,DRE!BR:BR)</f>
        <v>0</v>
      </c>
      <c r="BT274" s="46">
        <f>SUMIF(DRE!$A:$A,'Base CF'!$B274,DRE!BS:BS)</f>
        <v>0</v>
      </c>
      <c r="BU274" s="46">
        <f>SUMIF(DRE!$A:$A,'Base CF'!$B274,DRE!BT:BT)</f>
        <v>0</v>
      </c>
      <c r="BV274" s="46">
        <f>SUMIF(DRE!$A:$A,'Base CF'!$B274,DRE!BU:BU)</f>
        <v>0</v>
      </c>
      <c r="BW274" s="46">
        <f>SUMIF(DRE!$A:$A,'Base CF'!$B274,DRE!BV:BV)</f>
        <v>0</v>
      </c>
      <c r="BX274" s="46">
        <f>SUMIF(DRE!$A:$A,'Base CF'!$B274,DRE!BW:BW)</f>
        <v>0</v>
      </c>
      <c r="BY274" s="46">
        <f>SUMIF(DRE!$A:$A,'Base CF'!$B274,DRE!BX:BX)</f>
        <v>0</v>
      </c>
      <c r="BZ274" s="46">
        <f>SUMIF(DRE!$A:$A,'Base CF'!$B274,DRE!BY:BY)</f>
        <v>0</v>
      </c>
      <c r="CA274" s="46">
        <f>SUMIF(DRE!$A:$A,'Base CF'!$B274,DRE!BZ:BZ)</f>
        <v>0</v>
      </c>
      <c r="CB274" s="46">
        <f>SUMIF(DRE!$A:$A,'Base CF'!$B274,DRE!CA:CA)</f>
        <v>0</v>
      </c>
      <c r="CC274" s="46">
        <f>SUMIF(DRE!$A:$A,'Base CF'!$B274,DRE!CB:CB)</f>
        <v>0</v>
      </c>
      <c r="CD274" s="46">
        <f>SUMIF(DRE!$A:$A,'Base CF'!$B274,DRE!CC:CC)</f>
        <v>0</v>
      </c>
      <c r="CE274" s="46">
        <f>SUMIF(DRE!$A:$A,'Base CF'!$B274,DRE!CD:CD)</f>
        <v>0</v>
      </c>
      <c r="CF274" s="46">
        <f>SUMIF(DRE!$A:$A,'Base CF'!$B274,DRE!CE:CE)</f>
        <v>0</v>
      </c>
      <c r="CG274" s="46">
        <f>SUMIF(DRE!$A:$A,'Base CF'!$B274,DRE!CF:CF)</f>
        <v>0</v>
      </c>
      <c r="CH274" s="46">
        <f>SUMIF(DRE!$A:$A,'Base CF'!$B274,DRE!CG:CG)</f>
        <v>0</v>
      </c>
      <c r="CI274" s="46">
        <f>SUMIF(DRE!$A:$A,'Base CF'!$B274,DRE!CH:CH)</f>
        <v>0</v>
      </c>
      <c r="CJ274" s="46">
        <f>SUMIF(DRE!$A:$A,'Base CF'!$B274,DRE!CI:CI)</f>
        <v>0</v>
      </c>
      <c r="CK274" s="46">
        <f>SUMIF(DRE!$A:$A,'Base CF'!$B274,DRE!CJ:CJ)</f>
        <v>0</v>
      </c>
      <c r="CL274" s="46">
        <f>SUMIF(DRE!$A:$A,'Base CF'!$B274,DRE!CK:CK)</f>
        <v>0</v>
      </c>
      <c r="CM274" s="46">
        <f>SUMIF(DRE!$A:$A,'Base CF'!$B274,DRE!CL:CL)</f>
        <v>0</v>
      </c>
      <c r="CN274" s="46">
        <f>SUMIF(DRE!$A:$A,'Base CF'!$B274,DRE!CM:CM)</f>
        <v>0</v>
      </c>
      <c r="CO274" s="46">
        <f>SUMIF(DRE!$A:$A,'Base CF'!$B274,DRE!CN:CN)</f>
        <v>0</v>
      </c>
      <c r="CP274" s="46">
        <f>SUMIF(DRE!$A:$A,'Base CF'!$B274,DRE!CO:CO)</f>
        <v>0</v>
      </c>
      <c r="CQ274" s="46">
        <f>SUMIF(DRE!$A:$A,'Base CF'!$B274,DRE!CP:CP)</f>
        <v>0</v>
      </c>
      <c r="CR274" s="46">
        <f>SUMIF(DRE!$A:$A,'Base CF'!$B274,DRE!CQ:CQ)</f>
        <v>0</v>
      </c>
      <c r="CS274" s="46">
        <f>SUMIF(DRE!$A:$A,'Base CF'!$B274,DRE!CR:CR)</f>
        <v>0</v>
      </c>
      <c r="CT274" s="46">
        <f>SUMIF(DRE!$A:$A,'Base CF'!$B274,DRE!CS:CS)</f>
        <v>0</v>
      </c>
      <c r="CU274" s="46">
        <f>SUMIF(DRE!$A:$A,'Base CF'!$B274,DRE!CT:CT)</f>
        <v>0</v>
      </c>
      <c r="CV274" s="46">
        <f>SUMIF(DRE!$A:$A,'Base CF'!$B274,DRE!CU:CU)</f>
        <v>0</v>
      </c>
      <c r="CW274" s="46">
        <f>SUMIF(DRE!$A:$A,'Base CF'!$B274,DRE!CV:CV)</f>
        <v>0</v>
      </c>
      <c r="CX274" s="46">
        <f>SUMIF(DRE!$A:$A,'Base CF'!$B274,DRE!CW:CW)</f>
        <v>0</v>
      </c>
      <c r="CY274" s="46">
        <f>SUMIF(DRE!$A:$A,'Base CF'!$B274,DRE!CX:CX)</f>
        <v>0</v>
      </c>
      <c r="CZ274" s="46">
        <f>SUMIF(DRE!$A:$A,'Base CF'!$B274,DRE!CY:CY)</f>
        <v>0</v>
      </c>
      <c r="DA274" s="46">
        <f>SUMIF(DRE!$A:$A,'Base CF'!$B274,DRE!CZ:CZ)</f>
        <v>0</v>
      </c>
      <c r="DB274" s="46">
        <f>SUMIF(DRE!$A:$A,'Base CF'!$B274,DRE!DA:DA)</f>
        <v>0</v>
      </c>
      <c r="DC274" s="46">
        <f>SUMIF(DRE!$A:$A,'Base CF'!$B274,DRE!DB:DB)</f>
        <v>0</v>
      </c>
      <c r="DD274" s="46">
        <f>SUMIF(DRE!$A:$A,'Base CF'!$B274,DRE!DC:DC)</f>
        <v>0</v>
      </c>
      <c r="DE274" s="46">
        <f>SUMIF(DRE!$A:$A,'Base CF'!$B274,DRE!DD:DD)</f>
        <v>0</v>
      </c>
      <c r="DF274" s="46">
        <f>SUMIF(DRE!$A:$A,'Base CF'!$B274,DRE!DE:DE)</f>
        <v>0</v>
      </c>
    </row>
    <row r="275" spans="2:110" s="38" customFormat="1">
      <c r="B275" s="41" t="s">
        <v>647</v>
      </c>
      <c r="C275" s="45">
        <f>SUM(C276:C287)</f>
        <v>10358.98</v>
      </c>
      <c r="D275" s="45">
        <f t="shared" ref="D275:N275" si="280">SUM(D276:D287)</f>
        <v>722.27</v>
      </c>
      <c r="E275" s="45">
        <f t="shared" si="280"/>
        <v>0</v>
      </c>
      <c r="F275" s="45">
        <f t="shared" si="280"/>
        <v>2301</v>
      </c>
      <c r="G275" s="45">
        <f t="shared" si="280"/>
        <v>16957.5</v>
      </c>
      <c r="H275" s="45">
        <f t="shared" si="280"/>
        <v>0</v>
      </c>
      <c r="I275" s="45">
        <f t="shared" si="280"/>
        <v>0</v>
      </c>
      <c r="J275" s="45">
        <f t="shared" si="280"/>
        <v>0</v>
      </c>
      <c r="K275" s="45">
        <f t="shared" si="280"/>
        <v>11927.81</v>
      </c>
      <c r="L275" s="45">
        <f t="shared" si="280"/>
        <v>0</v>
      </c>
      <c r="M275" s="45">
        <f t="shared" si="280"/>
        <v>0</v>
      </c>
      <c r="N275" s="45">
        <f t="shared" si="280"/>
        <v>10386</v>
      </c>
      <c r="O275" s="45">
        <f>SUM(O276:O287)</f>
        <v>2595.6</v>
      </c>
      <c r="P275" s="45">
        <f t="shared" ref="P275:Z275" si="281">SUM(P276:P287)</f>
        <v>5125</v>
      </c>
      <c r="Q275" s="45">
        <f t="shared" si="281"/>
        <v>11508</v>
      </c>
      <c r="R275" s="45">
        <f t="shared" si="281"/>
        <v>9966</v>
      </c>
      <c r="S275" s="45">
        <f t="shared" si="281"/>
        <v>8460</v>
      </c>
      <c r="T275" s="45">
        <f t="shared" si="281"/>
        <v>0</v>
      </c>
      <c r="U275" s="45">
        <f t="shared" si="281"/>
        <v>0</v>
      </c>
      <c r="V275" s="45">
        <f t="shared" si="281"/>
        <v>0</v>
      </c>
      <c r="W275" s="45">
        <f t="shared" si="281"/>
        <v>0</v>
      </c>
      <c r="X275" s="45">
        <f t="shared" si="281"/>
        <v>1485</v>
      </c>
      <c r="Y275" s="45">
        <f t="shared" si="281"/>
        <v>18656</v>
      </c>
      <c r="Z275" s="45">
        <f t="shared" si="281"/>
        <v>600</v>
      </c>
      <c r="AA275" s="45">
        <f>SUM(AA276:AA287)</f>
        <v>3212.5</v>
      </c>
      <c r="AB275" s="45">
        <f t="shared" ref="AB275:AL275" si="282">SUM(AB276:AB287)</f>
        <v>0</v>
      </c>
      <c r="AC275" s="45">
        <f t="shared" si="282"/>
        <v>0</v>
      </c>
      <c r="AD275" s="45">
        <f t="shared" si="282"/>
        <v>0</v>
      </c>
      <c r="AE275" s="45">
        <f t="shared" si="282"/>
        <v>0</v>
      </c>
      <c r="AF275" s="45">
        <f t="shared" si="282"/>
        <v>0</v>
      </c>
      <c r="AG275" s="45">
        <f t="shared" si="282"/>
        <v>2400</v>
      </c>
      <c r="AH275" s="45">
        <f t="shared" si="282"/>
        <v>0</v>
      </c>
      <c r="AI275" s="45">
        <f t="shared" si="282"/>
        <v>0</v>
      </c>
      <c r="AJ275" s="45">
        <f t="shared" si="282"/>
        <v>0</v>
      </c>
      <c r="AK275" s="45">
        <f t="shared" si="282"/>
        <v>0</v>
      </c>
      <c r="AL275" s="45">
        <f t="shared" si="282"/>
        <v>41671.229999999996</v>
      </c>
      <c r="AM275" s="45">
        <f>SUM(AM276:AM287)</f>
        <v>0</v>
      </c>
      <c r="AN275" s="45">
        <f t="shared" ref="AN275:AX275" si="283">SUM(AN276:AN287)</f>
        <v>0</v>
      </c>
      <c r="AO275" s="45">
        <f t="shared" si="283"/>
        <v>3600</v>
      </c>
      <c r="AP275" s="45">
        <f t="shared" si="283"/>
        <v>14890</v>
      </c>
      <c r="AQ275" s="45">
        <f t="shared" si="283"/>
        <v>1000</v>
      </c>
      <c r="AR275" s="45">
        <f t="shared" si="283"/>
        <v>1200</v>
      </c>
      <c r="AS275" s="45">
        <f t="shared" si="283"/>
        <v>2400</v>
      </c>
      <c r="AT275" s="45">
        <f t="shared" si="283"/>
        <v>776</v>
      </c>
      <c r="AU275" s="45">
        <f t="shared" si="283"/>
        <v>1200</v>
      </c>
      <c r="AV275" s="45">
        <f t="shared" si="283"/>
        <v>0</v>
      </c>
      <c r="AW275" s="45">
        <f t="shared" si="283"/>
        <v>320</v>
      </c>
      <c r="AX275" s="45">
        <f t="shared" si="283"/>
        <v>1932</v>
      </c>
      <c r="AY275" s="45">
        <f>SUM(AY276:AY287)</f>
        <v>0</v>
      </c>
      <c r="AZ275" s="45">
        <f t="shared" ref="AZ275:BJ275" si="284">SUM(AZ276:AZ287)</f>
        <v>0</v>
      </c>
      <c r="BA275" s="45">
        <f t="shared" si="284"/>
        <v>5545</v>
      </c>
      <c r="BB275" s="45">
        <f t="shared" si="284"/>
        <v>0</v>
      </c>
      <c r="BC275" s="45">
        <f t="shared" si="284"/>
        <v>0</v>
      </c>
      <c r="BD275" s="45">
        <f t="shared" si="284"/>
        <v>0</v>
      </c>
      <c r="BE275" s="45">
        <f t="shared" si="284"/>
        <v>0</v>
      </c>
      <c r="BF275" s="45">
        <f t="shared" si="284"/>
        <v>0</v>
      </c>
      <c r="BG275" s="45">
        <f t="shared" si="284"/>
        <v>101036.51</v>
      </c>
      <c r="BH275" s="45">
        <f t="shared" si="284"/>
        <v>12409.65</v>
      </c>
      <c r="BI275" s="45">
        <f t="shared" si="284"/>
        <v>12409.65</v>
      </c>
      <c r="BJ275" s="45">
        <f t="shared" si="284"/>
        <v>12409.65</v>
      </c>
      <c r="BK275" s="45">
        <f>SUM(BK276:BK287)</f>
        <v>6883.5936101999996</v>
      </c>
      <c r="BL275" s="45">
        <f t="shared" ref="BL275:BV275" si="285">SUM(BL276:BL287)</f>
        <v>6883.5936101999996</v>
      </c>
      <c r="BM275" s="45">
        <f t="shared" si="285"/>
        <v>6986.8475140999999</v>
      </c>
      <c r="BN275" s="45">
        <f t="shared" si="285"/>
        <v>6986.8475140999999</v>
      </c>
      <c r="BO275" s="45">
        <f t="shared" si="285"/>
        <v>6986.8475140999999</v>
      </c>
      <c r="BP275" s="45">
        <f t="shared" si="285"/>
        <v>6986.8475140999999</v>
      </c>
      <c r="BQ275" s="45">
        <f t="shared" si="285"/>
        <v>6986.8475140999999</v>
      </c>
      <c r="BR275" s="45">
        <f t="shared" si="285"/>
        <v>7557.6729560000003</v>
      </c>
      <c r="BS275" s="45">
        <f t="shared" si="285"/>
        <v>7557.6729560000003</v>
      </c>
      <c r="BT275" s="45">
        <f t="shared" si="285"/>
        <v>7557.6729560000003</v>
      </c>
      <c r="BU275" s="45">
        <f t="shared" si="285"/>
        <v>7557.6729560000003</v>
      </c>
      <c r="BV275" s="45">
        <f t="shared" si="285"/>
        <v>7557.6729560000003</v>
      </c>
      <c r="BW275" s="45">
        <f>SUM(BW276:BW287)</f>
        <v>7557.6729560000003</v>
      </c>
      <c r="BX275" s="45">
        <f t="shared" ref="BX275:CH275" si="286">SUM(BX276:BX287)</f>
        <v>7557.6729560000003</v>
      </c>
      <c r="BY275" s="45">
        <f t="shared" si="286"/>
        <v>7557.6729560000003</v>
      </c>
      <c r="BZ275" s="45">
        <f t="shared" si="286"/>
        <v>7557.6729560000003</v>
      </c>
      <c r="CA275" s="45">
        <f t="shared" si="286"/>
        <v>7557.6729560000003</v>
      </c>
      <c r="CB275" s="45">
        <f t="shared" si="286"/>
        <v>7557.6729560000003</v>
      </c>
      <c r="CC275" s="45">
        <f t="shared" si="286"/>
        <v>7557.6729560000003</v>
      </c>
      <c r="CD275" s="45">
        <f t="shared" si="286"/>
        <v>7857.7125728000001</v>
      </c>
      <c r="CE275" s="45">
        <f t="shared" si="286"/>
        <v>7857.7125728000001</v>
      </c>
      <c r="CF275" s="45">
        <f t="shared" si="286"/>
        <v>7857.7125728000001</v>
      </c>
      <c r="CG275" s="45">
        <f t="shared" si="286"/>
        <v>7857.7125728000001</v>
      </c>
      <c r="CH275" s="45">
        <f t="shared" si="286"/>
        <v>7857.7125728000001</v>
      </c>
      <c r="CI275" s="45">
        <f>SUM(CI276:CI287)</f>
        <v>7857.7125728000001</v>
      </c>
      <c r="CJ275" s="45">
        <f t="shared" ref="CJ275:CT275" si="287">SUM(CJ276:CJ287)</f>
        <v>7857.7125728000001</v>
      </c>
      <c r="CK275" s="45">
        <f t="shared" si="287"/>
        <v>7857.7125728000001</v>
      </c>
      <c r="CL275" s="45">
        <f t="shared" si="287"/>
        <v>7857.7125728000001</v>
      </c>
      <c r="CM275" s="45">
        <f t="shared" si="287"/>
        <v>7857.7125728000001</v>
      </c>
      <c r="CN275" s="45">
        <f t="shared" si="287"/>
        <v>7857.7125728000001</v>
      </c>
      <c r="CO275" s="45">
        <f t="shared" si="287"/>
        <v>7857.7125728000001</v>
      </c>
      <c r="CP275" s="45">
        <f t="shared" si="287"/>
        <v>8147.6621661999998</v>
      </c>
      <c r="CQ275" s="45">
        <f t="shared" si="287"/>
        <v>8147.6621661999998</v>
      </c>
      <c r="CR275" s="45">
        <f t="shared" si="287"/>
        <v>8147.6621661999998</v>
      </c>
      <c r="CS275" s="45">
        <f t="shared" si="287"/>
        <v>8147.6621661999998</v>
      </c>
      <c r="CT275" s="45">
        <f t="shared" si="287"/>
        <v>8147.6621661999998</v>
      </c>
      <c r="CU275" s="45">
        <f>SUM(CU276:CU287)</f>
        <v>8147.6621661999998</v>
      </c>
      <c r="CV275" s="45">
        <f t="shared" ref="CV275:DF275" si="288">SUM(CV276:CV287)</f>
        <v>8147.6621661999998</v>
      </c>
      <c r="CW275" s="45">
        <f t="shared" si="288"/>
        <v>8147.6621661999998</v>
      </c>
      <c r="CX275" s="45">
        <f t="shared" si="288"/>
        <v>8147.6621661999998</v>
      </c>
      <c r="CY275" s="45">
        <f t="shared" si="288"/>
        <v>8147.6621661999998</v>
      </c>
      <c r="CZ275" s="45">
        <f t="shared" si="288"/>
        <v>8147.6621661999998</v>
      </c>
      <c r="DA275" s="45">
        <f t="shared" si="288"/>
        <v>8147.6621661999998</v>
      </c>
      <c r="DB275" s="45">
        <f t="shared" si="288"/>
        <v>8433.6451087999994</v>
      </c>
      <c r="DC275" s="45">
        <f t="shared" si="288"/>
        <v>8433.6451087999994</v>
      </c>
      <c r="DD275" s="45">
        <f t="shared" si="288"/>
        <v>8433.6451087999994</v>
      </c>
      <c r="DE275" s="45">
        <f t="shared" si="288"/>
        <v>8433.6451087999994</v>
      </c>
      <c r="DF275" s="45">
        <f t="shared" si="288"/>
        <v>8433.6451087999994</v>
      </c>
    </row>
    <row r="276" spans="2:110" outlineLevel="1">
      <c r="B276" s="37" t="s">
        <v>302</v>
      </c>
      <c r="C276" s="46">
        <f>SUMIF(DRE!$A:$A,'Base CF'!$B276,DRE!B:B)</f>
        <v>0</v>
      </c>
      <c r="D276" s="46">
        <f>SUMIF(DRE!$A:$A,'Base CF'!$B276,DRE!C:C)</f>
        <v>0</v>
      </c>
      <c r="E276" s="46">
        <f>SUMIF(DRE!$A:$A,'Base CF'!$B276,DRE!D:D)</f>
        <v>0</v>
      </c>
      <c r="F276" s="46">
        <f>SUMIF(DRE!$A:$A,'Base CF'!$B276,DRE!E:E)</f>
        <v>0</v>
      </c>
      <c r="G276" s="46">
        <f>SUMIF(DRE!$A:$A,'Base CF'!$B276,DRE!F:F)</f>
        <v>0</v>
      </c>
      <c r="H276" s="46">
        <f>SUMIF(DRE!$A:$A,'Base CF'!$B276,DRE!G:G)</f>
        <v>0</v>
      </c>
      <c r="I276" s="46">
        <f>SUMIF(DRE!$A:$A,'Base CF'!$B276,DRE!H:H)</f>
        <v>0</v>
      </c>
      <c r="J276" s="46">
        <f>SUMIF(DRE!$A:$A,'Base CF'!$B276,DRE!I:I)</f>
        <v>0</v>
      </c>
      <c r="K276" s="46">
        <f>SUMIF(DRE!$A:$A,'Base CF'!$B276,DRE!J:J)</f>
        <v>0</v>
      </c>
      <c r="L276" s="46">
        <f>SUMIF(DRE!$A:$A,'Base CF'!$B276,DRE!K:K)</f>
        <v>0</v>
      </c>
      <c r="M276" s="46">
        <f>SUMIF(DRE!$A:$A,'Base CF'!$B276,DRE!L:L)</f>
        <v>0</v>
      </c>
      <c r="N276" s="46">
        <f>SUMIF(DRE!$A:$A,'Base CF'!$B276,DRE!M:M)</f>
        <v>0</v>
      </c>
      <c r="O276" s="46">
        <f>SUMIF(DRE!$A:$A,'Base CF'!$B276,DRE!N:N)</f>
        <v>0</v>
      </c>
      <c r="P276" s="46">
        <f>SUMIF(DRE!$A:$A,'Base CF'!$B276,DRE!O:O)</f>
        <v>0</v>
      </c>
      <c r="Q276" s="46">
        <f>SUMIF(DRE!$A:$A,'Base CF'!$B276,DRE!P:P)</f>
        <v>0</v>
      </c>
      <c r="R276" s="46">
        <f>SUMIF(DRE!$A:$A,'Base CF'!$B276,DRE!Q:Q)</f>
        <v>0</v>
      </c>
      <c r="S276" s="46">
        <f>SUMIF(DRE!$A:$A,'Base CF'!$B276,DRE!R:R)</f>
        <v>0</v>
      </c>
      <c r="T276" s="46">
        <f>SUMIF(DRE!$A:$A,'Base CF'!$B276,DRE!S:S)</f>
        <v>0</v>
      </c>
      <c r="U276" s="46">
        <f>SUMIF(DRE!$A:$A,'Base CF'!$B276,DRE!T:T)</f>
        <v>0</v>
      </c>
      <c r="V276" s="46">
        <f>SUMIF(DRE!$A:$A,'Base CF'!$B276,DRE!U:U)</f>
        <v>0</v>
      </c>
      <c r="W276" s="46">
        <f>SUMIF(DRE!$A:$A,'Base CF'!$B276,DRE!V:V)</f>
        <v>0</v>
      </c>
      <c r="X276" s="46">
        <f>SUMIF(DRE!$A:$A,'Base CF'!$B276,DRE!W:W)</f>
        <v>0</v>
      </c>
      <c r="Y276" s="46">
        <f>SUMIF(DRE!$A:$A,'Base CF'!$B276,DRE!X:X)</f>
        <v>0</v>
      </c>
      <c r="Z276" s="46">
        <f>SUMIF(DRE!$A:$A,'Base CF'!$B276,DRE!Y:Y)</f>
        <v>0</v>
      </c>
      <c r="AA276" s="46">
        <f>SUMIF(DRE!$A:$A,'Base CF'!$B276,DRE!Z:Z)</f>
        <v>0</v>
      </c>
      <c r="AB276" s="46">
        <f>SUMIF(DRE!$A:$A,'Base CF'!$B276,DRE!AA:AA)</f>
        <v>0</v>
      </c>
      <c r="AC276" s="46">
        <f>SUMIF(DRE!$A:$A,'Base CF'!$B276,DRE!AB:AB)</f>
        <v>0</v>
      </c>
      <c r="AD276" s="46">
        <f>SUMIF(DRE!$A:$A,'Base CF'!$B276,DRE!AC:AC)</f>
        <v>0</v>
      </c>
      <c r="AE276" s="46">
        <f>SUMIF(DRE!$A:$A,'Base CF'!$B276,DRE!AD:AD)</f>
        <v>0</v>
      </c>
      <c r="AF276" s="46">
        <f>SUMIF(DRE!$A:$A,'Base CF'!$B276,DRE!AE:AE)</f>
        <v>0</v>
      </c>
      <c r="AG276" s="46">
        <f>SUMIF(DRE!$A:$A,'Base CF'!$B276,DRE!AF:AF)</f>
        <v>0</v>
      </c>
      <c r="AH276" s="46">
        <f>SUMIF(DRE!$A:$A,'Base CF'!$B276,DRE!AG:AG)</f>
        <v>0</v>
      </c>
      <c r="AI276" s="46">
        <f>SUMIF(DRE!$A:$A,'Base CF'!$B276,DRE!AH:AH)</f>
        <v>0</v>
      </c>
      <c r="AJ276" s="46">
        <f>SUMIF(DRE!$A:$A,'Base CF'!$B276,DRE!AI:AI)</f>
        <v>0</v>
      </c>
      <c r="AK276" s="46">
        <f>SUMIF(DRE!$A:$A,'Base CF'!$B276,DRE!AJ:AJ)</f>
        <v>0</v>
      </c>
      <c r="AL276" s="46">
        <f>SUMIF(DRE!$A:$A,'Base CF'!$B276,DRE!AK:AK)</f>
        <v>0</v>
      </c>
      <c r="AM276" s="46">
        <f>SUMIF(DRE!$A:$A,'Base CF'!$B276,DRE!AL:AL)</f>
        <v>0</v>
      </c>
      <c r="AN276" s="46">
        <f>SUMIF(DRE!$A:$A,'Base CF'!$B276,DRE!AM:AM)</f>
        <v>0</v>
      </c>
      <c r="AO276" s="46">
        <f>SUMIF(DRE!$A:$A,'Base CF'!$B276,DRE!AN:AN)</f>
        <v>0</v>
      </c>
      <c r="AP276" s="46">
        <f>SUMIF(DRE!$A:$A,'Base CF'!$B276,DRE!AO:AO)</f>
        <v>0</v>
      </c>
      <c r="AQ276" s="46">
        <f>SUMIF(DRE!$A:$A,'Base CF'!$B276,DRE!AP:AP)</f>
        <v>0</v>
      </c>
      <c r="AR276" s="46">
        <f>SUMIF(DRE!$A:$A,'Base CF'!$B276,DRE!AQ:AQ)</f>
        <v>0</v>
      </c>
      <c r="AS276" s="46">
        <f>SUMIF(DRE!$A:$A,'Base CF'!$B276,DRE!AR:AR)</f>
        <v>0</v>
      </c>
      <c r="AT276" s="46">
        <f>SUMIF(DRE!$A:$A,'Base CF'!$B276,DRE!AS:AS)</f>
        <v>776</v>
      </c>
      <c r="AU276" s="46">
        <f>SUMIF(DRE!$A:$A,'Base CF'!$B276,DRE!AT:AT)</f>
        <v>0</v>
      </c>
      <c r="AV276" s="46">
        <f>SUMIF(DRE!$A:$A,'Base CF'!$B276,DRE!AU:AU)</f>
        <v>0</v>
      </c>
      <c r="AW276" s="46">
        <f>SUMIF(DRE!$A:$A,'Base CF'!$B276,DRE!AV:AV)</f>
        <v>0</v>
      </c>
      <c r="AX276" s="46">
        <f>SUMIF(DRE!$A:$A,'Base CF'!$B276,DRE!AW:AW)</f>
        <v>0</v>
      </c>
      <c r="AY276" s="46">
        <f>SUMIF(DRE!$A:$A,'Base CF'!$B276,DRE!AX:AX)</f>
        <v>0</v>
      </c>
      <c r="AZ276" s="46">
        <f>SUMIF(DRE!$A:$A,'Base CF'!$B276,DRE!AY:AY)</f>
        <v>0</v>
      </c>
      <c r="BA276" s="46">
        <f>SUMIF(DRE!$A:$A,'Base CF'!$B276,DRE!AZ:AZ)</f>
        <v>0</v>
      </c>
      <c r="BB276" s="46">
        <f>SUMIF(DRE!$A:$A,'Base CF'!$B276,DRE!BA:BA)</f>
        <v>0</v>
      </c>
      <c r="BC276" s="46">
        <f>SUMIF(DRE!$A:$A,'Base CF'!$B276,DRE!BB:BB)</f>
        <v>0</v>
      </c>
      <c r="BD276" s="46">
        <f>SUMIF(DRE!$A:$A,'Base CF'!$B276,DRE!BC:BC)</f>
        <v>0</v>
      </c>
      <c r="BE276" s="46">
        <f>SUMIF(DRE!$A:$A,'Base CF'!$B276,DRE!BD:BD)</f>
        <v>0</v>
      </c>
      <c r="BF276" s="46">
        <f>SUMIF(DRE!$A:$A,'Base CF'!$B276,DRE!BE:BE)</f>
        <v>0</v>
      </c>
      <c r="BG276" s="46">
        <f>SUMIF(DRE!$A:$A,'Base CF'!$B276,DRE!BF:BF)</f>
        <v>0</v>
      </c>
      <c r="BH276" s="46">
        <f>SUMIF(DRE!$A:$A,'Base CF'!$B276,DRE!BG:BG)</f>
        <v>0</v>
      </c>
      <c r="BI276" s="46">
        <f>SUMIF(DRE!$A:$A,'Base CF'!$B276,DRE!BH:BH)</f>
        <v>0</v>
      </c>
      <c r="BJ276" s="46">
        <f>SUMIF(DRE!$A:$A,'Base CF'!$B276,DRE!BI:BI)</f>
        <v>0</v>
      </c>
      <c r="BK276" s="46">
        <f>SUMIF(DRE!$A:$A,'Base CF'!$B276,DRE!BJ:BJ)</f>
        <v>0</v>
      </c>
      <c r="BL276" s="46">
        <f>SUMIF(DRE!$A:$A,'Base CF'!$B276,DRE!BK:BK)</f>
        <v>0</v>
      </c>
      <c r="BM276" s="46">
        <f>SUMIF(DRE!$A:$A,'Base CF'!$B276,DRE!BL:BL)</f>
        <v>0</v>
      </c>
      <c r="BN276" s="46">
        <f>SUMIF(DRE!$A:$A,'Base CF'!$B276,DRE!BM:BM)</f>
        <v>0</v>
      </c>
      <c r="BO276" s="46">
        <f>SUMIF(DRE!$A:$A,'Base CF'!$B276,DRE!BN:BN)</f>
        <v>0</v>
      </c>
      <c r="BP276" s="46">
        <f>SUMIF(DRE!$A:$A,'Base CF'!$B276,DRE!BO:BO)</f>
        <v>0</v>
      </c>
      <c r="BQ276" s="46">
        <f>SUMIF(DRE!$A:$A,'Base CF'!$B276,DRE!BP:BP)</f>
        <v>0</v>
      </c>
      <c r="BR276" s="46">
        <f>SUMIF(DRE!$A:$A,'Base CF'!$B276,DRE!BQ:BQ)</f>
        <v>0</v>
      </c>
      <c r="BS276" s="46">
        <f>SUMIF(DRE!$A:$A,'Base CF'!$B276,DRE!BR:BR)</f>
        <v>0</v>
      </c>
      <c r="BT276" s="46">
        <f>SUMIF(DRE!$A:$A,'Base CF'!$B276,DRE!BS:BS)</f>
        <v>0</v>
      </c>
      <c r="BU276" s="46">
        <f>SUMIF(DRE!$A:$A,'Base CF'!$B276,DRE!BT:BT)</f>
        <v>0</v>
      </c>
      <c r="BV276" s="46">
        <f>SUMIF(DRE!$A:$A,'Base CF'!$B276,DRE!BU:BU)</f>
        <v>0</v>
      </c>
      <c r="BW276" s="46">
        <f>SUMIF(DRE!$A:$A,'Base CF'!$B276,DRE!BV:BV)</f>
        <v>0</v>
      </c>
      <c r="BX276" s="46">
        <f>SUMIF(DRE!$A:$A,'Base CF'!$B276,DRE!BW:BW)</f>
        <v>0</v>
      </c>
      <c r="BY276" s="46">
        <f>SUMIF(DRE!$A:$A,'Base CF'!$B276,DRE!BX:BX)</f>
        <v>0</v>
      </c>
      <c r="BZ276" s="46">
        <f>SUMIF(DRE!$A:$A,'Base CF'!$B276,DRE!BY:BY)</f>
        <v>0</v>
      </c>
      <c r="CA276" s="46">
        <f>SUMIF(DRE!$A:$A,'Base CF'!$B276,DRE!BZ:BZ)</f>
        <v>0</v>
      </c>
      <c r="CB276" s="46">
        <f>SUMIF(DRE!$A:$A,'Base CF'!$B276,DRE!CA:CA)</f>
        <v>0</v>
      </c>
      <c r="CC276" s="46">
        <f>SUMIF(DRE!$A:$A,'Base CF'!$B276,DRE!CB:CB)</f>
        <v>0</v>
      </c>
      <c r="CD276" s="46">
        <f>SUMIF(DRE!$A:$A,'Base CF'!$B276,DRE!CC:CC)</f>
        <v>0</v>
      </c>
      <c r="CE276" s="46">
        <f>SUMIF(DRE!$A:$A,'Base CF'!$B276,DRE!CD:CD)</f>
        <v>0</v>
      </c>
      <c r="CF276" s="46">
        <f>SUMIF(DRE!$A:$A,'Base CF'!$B276,DRE!CE:CE)</f>
        <v>0</v>
      </c>
      <c r="CG276" s="46">
        <f>SUMIF(DRE!$A:$A,'Base CF'!$B276,DRE!CF:CF)</f>
        <v>0</v>
      </c>
      <c r="CH276" s="46">
        <f>SUMIF(DRE!$A:$A,'Base CF'!$B276,DRE!CG:CG)</f>
        <v>0</v>
      </c>
      <c r="CI276" s="46">
        <f>SUMIF(DRE!$A:$A,'Base CF'!$B276,DRE!CH:CH)</f>
        <v>0</v>
      </c>
      <c r="CJ276" s="46">
        <f>SUMIF(DRE!$A:$A,'Base CF'!$B276,DRE!CI:CI)</f>
        <v>0</v>
      </c>
      <c r="CK276" s="46">
        <f>SUMIF(DRE!$A:$A,'Base CF'!$B276,DRE!CJ:CJ)</f>
        <v>0</v>
      </c>
      <c r="CL276" s="46">
        <f>SUMIF(DRE!$A:$A,'Base CF'!$B276,DRE!CK:CK)</f>
        <v>0</v>
      </c>
      <c r="CM276" s="46">
        <f>SUMIF(DRE!$A:$A,'Base CF'!$B276,DRE!CL:CL)</f>
        <v>0</v>
      </c>
      <c r="CN276" s="46">
        <f>SUMIF(DRE!$A:$A,'Base CF'!$B276,DRE!CM:CM)</f>
        <v>0</v>
      </c>
      <c r="CO276" s="46">
        <f>SUMIF(DRE!$A:$A,'Base CF'!$B276,DRE!CN:CN)</f>
        <v>0</v>
      </c>
      <c r="CP276" s="46">
        <f>SUMIF(DRE!$A:$A,'Base CF'!$B276,DRE!CO:CO)</f>
        <v>0</v>
      </c>
      <c r="CQ276" s="46">
        <f>SUMIF(DRE!$A:$A,'Base CF'!$B276,DRE!CP:CP)</f>
        <v>0</v>
      </c>
      <c r="CR276" s="46">
        <f>SUMIF(DRE!$A:$A,'Base CF'!$B276,DRE!CQ:CQ)</f>
        <v>0</v>
      </c>
      <c r="CS276" s="46">
        <f>SUMIF(DRE!$A:$A,'Base CF'!$B276,DRE!CR:CR)</f>
        <v>0</v>
      </c>
      <c r="CT276" s="46">
        <f>SUMIF(DRE!$A:$A,'Base CF'!$B276,DRE!CS:CS)</f>
        <v>0</v>
      </c>
      <c r="CU276" s="46">
        <f>SUMIF(DRE!$A:$A,'Base CF'!$B276,DRE!CT:CT)</f>
        <v>0</v>
      </c>
      <c r="CV276" s="46">
        <f>SUMIF(DRE!$A:$A,'Base CF'!$B276,DRE!CU:CU)</f>
        <v>0</v>
      </c>
      <c r="CW276" s="46">
        <f>SUMIF(DRE!$A:$A,'Base CF'!$B276,DRE!CV:CV)</f>
        <v>0</v>
      </c>
      <c r="CX276" s="46">
        <f>SUMIF(DRE!$A:$A,'Base CF'!$B276,DRE!CW:CW)</f>
        <v>0</v>
      </c>
      <c r="CY276" s="46">
        <f>SUMIF(DRE!$A:$A,'Base CF'!$B276,DRE!CX:CX)</f>
        <v>0</v>
      </c>
      <c r="CZ276" s="46">
        <f>SUMIF(DRE!$A:$A,'Base CF'!$B276,DRE!CY:CY)</f>
        <v>0</v>
      </c>
      <c r="DA276" s="46">
        <f>SUMIF(DRE!$A:$A,'Base CF'!$B276,DRE!CZ:CZ)</f>
        <v>0</v>
      </c>
      <c r="DB276" s="46">
        <f>SUMIF(DRE!$A:$A,'Base CF'!$B276,DRE!DA:DA)</f>
        <v>0</v>
      </c>
      <c r="DC276" s="46">
        <f>SUMIF(DRE!$A:$A,'Base CF'!$B276,DRE!DB:DB)</f>
        <v>0</v>
      </c>
      <c r="DD276" s="46">
        <f>SUMIF(DRE!$A:$A,'Base CF'!$B276,DRE!DC:DC)</f>
        <v>0</v>
      </c>
      <c r="DE276" s="46">
        <f>SUMIF(DRE!$A:$A,'Base CF'!$B276,DRE!DD:DD)</f>
        <v>0</v>
      </c>
      <c r="DF276" s="46">
        <f>SUMIF(DRE!$A:$A,'Base CF'!$B276,DRE!DE:DE)</f>
        <v>0</v>
      </c>
    </row>
    <row r="277" spans="2:110" outlineLevel="1">
      <c r="B277" s="37" t="s">
        <v>303</v>
      </c>
      <c r="C277" s="46">
        <f>SUMIF(DRE!$A:$A,'Base CF'!$B277,DRE!B:B)</f>
        <v>0</v>
      </c>
      <c r="D277" s="46">
        <f>SUMIF(DRE!$A:$A,'Base CF'!$B277,DRE!C:C)</f>
        <v>0</v>
      </c>
      <c r="E277" s="46">
        <f>SUMIF(DRE!$A:$A,'Base CF'!$B277,DRE!D:D)</f>
        <v>0</v>
      </c>
      <c r="F277" s="46">
        <f>SUMIF(DRE!$A:$A,'Base CF'!$B277,DRE!E:E)</f>
        <v>2241</v>
      </c>
      <c r="G277" s="46">
        <f>SUMIF(DRE!$A:$A,'Base CF'!$B277,DRE!F:F)</f>
        <v>16957.5</v>
      </c>
      <c r="H277" s="46">
        <f>SUMIF(DRE!$A:$A,'Base CF'!$B277,DRE!G:G)</f>
        <v>0</v>
      </c>
      <c r="I277" s="46">
        <f>SUMIF(DRE!$A:$A,'Base CF'!$B277,DRE!H:H)</f>
        <v>0</v>
      </c>
      <c r="J277" s="46">
        <f>SUMIF(DRE!$A:$A,'Base CF'!$B277,DRE!I:I)</f>
        <v>0</v>
      </c>
      <c r="K277" s="46">
        <f>SUMIF(DRE!$A:$A,'Base CF'!$B277,DRE!J:J)</f>
        <v>0</v>
      </c>
      <c r="L277" s="46">
        <f>SUMIF(DRE!$A:$A,'Base CF'!$B277,DRE!K:K)</f>
        <v>0</v>
      </c>
      <c r="M277" s="46">
        <f>SUMIF(DRE!$A:$A,'Base CF'!$B277,DRE!L:L)</f>
        <v>0</v>
      </c>
      <c r="N277" s="46">
        <f>SUMIF(DRE!$A:$A,'Base CF'!$B277,DRE!M:M)</f>
        <v>1200</v>
      </c>
      <c r="O277" s="46">
        <f>SUMIF(DRE!$A:$A,'Base CF'!$B277,DRE!N:N)</f>
        <v>2595.6</v>
      </c>
      <c r="P277" s="46">
        <f>SUMIF(DRE!$A:$A,'Base CF'!$B277,DRE!O:O)</f>
        <v>1345</v>
      </c>
      <c r="Q277" s="46">
        <f>SUMIF(DRE!$A:$A,'Base CF'!$B277,DRE!P:P)</f>
        <v>11508</v>
      </c>
      <c r="R277" s="46">
        <f>SUMIF(DRE!$A:$A,'Base CF'!$B277,DRE!Q:Q)</f>
        <v>9966</v>
      </c>
      <c r="S277" s="46">
        <f>SUMIF(DRE!$A:$A,'Base CF'!$B277,DRE!R:R)</f>
        <v>8460</v>
      </c>
      <c r="T277" s="46">
        <f>SUMIF(DRE!$A:$A,'Base CF'!$B277,DRE!S:S)</f>
        <v>0</v>
      </c>
      <c r="U277" s="46">
        <f>SUMIF(DRE!$A:$A,'Base CF'!$B277,DRE!T:T)</f>
        <v>0</v>
      </c>
      <c r="V277" s="46">
        <f>SUMIF(DRE!$A:$A,'Base CF'!$B277,DRE!U:U)</f>
        <v>0</v>
      </c>
      <c r="W277" s="46">
        <f>SUMIF(DRE!$A:$A,'Base CF'!$B277,DRE!V:V)</f>
        <v>0</v>
      </c>
      <c r="X277" s="46">
        <f>SUMIF(DRE!$A:$A,'Base CF'!$B277,DRE!W:W)</f>
        <v>1485</v>
      </c>
      <c r="Y277" s="46">
        <f>SUMIF(DRE!$A:$A,'Base CF'!$B277,DRE!X:X)</f>
        <v>18656</v>
      </c>
      <c r="Z277" s="46">
        <f>SUMIF(DRE!$A:$A,'Base CF'!$B277,DRE!Y:Y)</f>
        <v>600</v>
      </c>
      <c r="AA277" s="46">
        <f>SUMIF(DRE!$A:$A,'Base CF'!$B277,DRE!Z:Z)</f>
        <v>3212.5</v>
      </c>
      <c r="AB277" s="46">
        <f>SUMIF(DRE!$A:$A,'Base CF'!$B277,DRE!AA:AA)</f>
        <v>0</v>
      </c>
      <c r="AC277" s="46">
        <f>SUMIF(DRE!$A:$A,'Base CF'!$B277,DRE!AB:AB)</f>
        <v>0</v>
      </c>
      <c r="AD277" s="46">
        <f>SUMIF(DRE!$A:$A,'Base CF'!$B277,DRE!AC:AC)</f>
        <v>0</v>
      </c>
      <c r="AE277" s="46">
        <f>SUMIF(DRE!$A:$A,'Base CF'!$B277,DRE!AD:AD)</f>
        <v>0</v>
      </c>
      <c r="AF277" s="46">
        <f>SUMIF(DRE!$A:$A,'Base CF'!$B277,DRE!AE:AE)</f>
        <v>0</v>
      </c>
      <c r="AG277" s="46">
        <f>SUMIF(DRE!$A:$A,'Base CF'!$B277,DRE!AF:AF)</f>
        <v>2400</v>
      </c>
      <c r="AH277" s="46">
        <f>SUMIF(DRE!$A:$A,'Base CF'!$B277,DRE!AG:AG)</f>
        <v>0</v>
      </c>
      <c r="AI277" s="46">
        <f>SUMIF(DRE!$A:$A,'Base CF'!$B277,DRE!AH:AH)</f>
        <v>0</v>
      </c>
      <c r="AJ277" s="46">
        <f>SUMIF(DRE!$A:$A,'Base CF'!$B277,DRE!AI:AI)</f>
        <v>0</v>
      </c>
      <c r="AK277" s="46">
        <f>SUMIF(DRE!$A:$A,'Base CF'!$B277,DRE!AJ:AJ)</f>
        <v>0</v>
      </c>
      <c r="AL277" s="46">
        <f>SUMIF(DRE!$A:$A,'Base CF'!$B277,DRE!AK:AK)</f>
        <v>41671.229999999996</v>
      </c>
      <c r="AM277" s="46">
        <f>SUMIF(DRE!$A:$A,'Base CF'!$B277,DRE!AL:AL)</f>
        <v>0</v>
      </c>
      <c r="AN277" s="46">
        <f>SUMIF(DRE!$A:$A,'Base CF'!$B277,DRE!AM:AM)</f>
        <v>0</v>
      </c>
      <c r="AO277" s="46">
        <f>SUMIF(DRE!$A:$A,'Base CF'!$B277,DRE!AN:AN)</f>
        <v>3600</v>
      </c>
      <c r="AP277" s="46">
        <f>SUMIF(DRE!$A:$A,'Base CF'!$B277,DRE!AO:AO)</f>
        <v>14890</v>
      </c>
      <c r="AQ277" s="46">
        <f>SUMIF(DRE!$A:$A,'Base CF'!$B277,DRE!AP:AP)</f>
        <v>1000</v>
      </c>
      <c r="AR277" s="46">
        <f>SUMIF(DRE!$A:$A,'Base CF'!$B277,DRE!AQ:AQ)</f>
        <v>1200</v>
      </c>
      <c r="AS277" s="46">
        <f>SUMIF(DRE!$A:$A,'Base CF'!$B277,DRE!AR:AR)</f>
        <v>2400</v>
      </c>
      <c r="AT277" s="46">
        <f>SUMIF(DRE!$A:$A,'Base CF'!$B277,DRE!AS:AS)</f>
        <v>0</v>
      </c>
      <c r="AU277" s="46">
        <f>SUMIF(DRE!$A:$A,'Base CF'!$B277,DRE!AT:AT)</f>
        <v>1200</v>
      </c>
      <c r="AV277" s="46">
        <f>SUMIF(DRE!$A:$A,'Base CF'!$B277,DRE!AU:AU)</f>
        <v>0</v>
      </c>
      <c r="AW277" s="46">
        <f>SUMIF(DRE!$A:$A,'Base CF'!$B277,DRE!AV:AV)</f>
        <v>320</v>
      </c>
      <c r="AX277" s="46">
        <f>SUMIF(DRE!$A:$A,'Base CF'!$B277,DRE!AW:AW)</f>
        <v>1932</v>
      </c>
      <c r="AY277" s="46">
        <f>SUMIF(DRE!$A:$A,'Base CF'!$B277,DRE!AX:AX)</f>
        <v>0</v>
      </c>
      <c r="AZ277" s="46">
        <f>SUMIF(DRE!$A:$A,'Base CF'!$B277,DRE!AY:AY)</f>
        <v>0</v>
      </c>
      <c r="BA277" s="46">
        <f>SUMIF(DRE!$A:$A,'Base CF'!$B277,DRE!AZ:AZ)</f>
        <v>5545</v>
      </c>
      <c r="BB277" s="46">
        <f>SUMIF(DRE!$A:$A,'Base CF'!$B277,DRE!BA:BA)</f>
        <v>0</v>
      </c>
      <c r="BC277" s="46">
        <f>SUMIF(DRE!$A:$A,'Base CF'!$B277,DRE!BB:BB)</f>
        <v>0</v>
      </c>
      <c r="BD277" s="46">
        <f>SUMIF(DRE!$A:$A,'Base CF'!$B277,DRE!BC:BC)</f>
        <v>0</v>
      </c>
      <c r="BE277" s="46">
        <f>SUMIF(DRE!$A:$A,'Base CF'!$B277,DRE!BD:BD)</f>
        <v>0</v>
      </c>
      <c r="BF277" s="46">
        <f>SUMIF(DRE!$A:$A,'Base CF'!$B277,DRE!BE:BE)</f>
        <v>0</v>
      </c>
      <c r="BG277" s="46">
        <f>SUMIF(DRE!$A:$A,'Base CF'!$B277,DRE!BF:BF)</f>
        <v>101036.51</v>
      </c>
      <c r="BH277" s="46">
        <f>SUMIF(DRE!$A:$A,'Base CF'!$B277,DRE!BG:BG)</f>
        <v>12409.65</v>
      </c>
      <c r="BI277" s="46">
        <f>SUMIF(DRE!$A:$A,'Base CF'!$B277,DRE!BH:BH)</f>
        <v>12409.65</v>
      </c>
      <c r="BJ277" s="46">
        <f>SUMIF(DRE!$A:$A,'Base CF'!$B277,DRE!BI:BI)</f>
        <v>12409.65</v>
      </c>
      <c r="BK277" s="46">
        <f>SUMIF(DRE!$A:$A,'Base CF'!$B277,DRE!BJ:BJ)</f>
        <v>6883.5936101999996</v>
      </c>
      <c r="BL277" s="46">
        <f>SUMIF(DRE!$A:$A,'Base CF'!$B277,DRE!BK:BK)</f>
        <v>6883.5936101999996</v>
      </c>
      <c r="BM277" s="46">
        <f>SUMIF(DRE!$A:$A,'Base CF'!$B277,DRE!BL:BL)</f>
        <v>6986.8475140999999</v>
      </c>
      <c r="BN277" s="46">
        <f>SUMIF(DRE!$A:$A,'Base CF'!$B277,DRE!BM:BM)</f>
        <v>6986.8475140999999</v>
      </c>
      <c r="BO277" s="46">
        <f>SUMIF(DRE!$A:$A,'Base CF'!$B277,DRE!BN:BN)</f>
        <v>6986.8475140999999</v>
      </c>
      <c r="BP277" s="46">
        <f>SUMIF(DRE!$A:$A,'Base CF'!$B277,DRE!BO:BO)</f>
        <v>6986.8475140999999</v>
      </c>
      <c r="BQ277" s="46">
        <f>SUMIF(DRE!$A:$A,'Base CF'!$B277,DRE!BP:BP)</f>
        <v>6986.8475140999999</v>
      </c>
      <c r="BR277" s="46">
        <f>SUMIF(DRE!$A:$A,'Base CF'!$B277,DRE!BQ:BQ)</f>
        <v>7557.6729560000003</v>
      </c>
      <c r="BS277" s="46">
        <f>SUMIF(DRE!$A:$A,'Base CF'!$B277,DRE!BR:BR)</f>
        <v>7557.6729560000003</v>
      </c>
      <c r="BT277" s="46">
        <f>SUMIF(DRE!$A:$A,'Base CF'!$B277,DRE!BS:BS)</f>
        <v>7557.6729560000003</v>
      </c>
      <c r="BU277" s="46">
        <f>SUMIF(DRE!$A:$A,'Base CF'!$B277,DRE!BT:BT)</f>
        <v>7557.6729560000003</v>
      </c>
      <c r="BV277" s="46">
        <f>SUMIF(DRE!$A:$A,'Base CF'!$B277,DRE!BU:BU)</f>
        <v>7557.6729560000003</v>
      </c>
      <c r="BW277" s="46">
        <f>SUMIF(DRE!$A:$A,'Base CF'!$B277,DRE!BV:BV)</f>
        <v>7557.6729560000003</v>
      </c>
      <c r="BX277" s="46">
        <f>SUMIF(DRE!$A:$A,'Base CF'!$B277,DRE!BW:BW)</f>
        <v>7557.6729560000003</v>
      </c>
      <c r="BY277" s="46">
        <f>SUMIF(DRE!$A:$A,'Base CF'!$B277,DRE!BX:BX)</f>
        <v>7557.6729560000003</v>
      </c>
      <c r="BZ277" s="46">
        <f>SUMIF(DRE!$A:$A,'Base CF'!$B277,DRE!BY:BY)</f>
        <v>7557.6729560000003</v>
      </c>
      <c r="CA277" s="46">
        <f>SUMIF(DRE!$A:$A,'Base CF'!$B277,DRE!BZ:BZ)</f>
        <v>7557.6729560000003</v>
      </c>
      <c r="CB277" s="46">
        <f>SUMIF(DRE!$A:$A,'Base CF'!$B277,DRE!CA:CA)</f>
        <v>7557.6729560000003</v>
      </c>
      <c r="CC277" s="46">
        <f>SUMIF(DRE!$A:$A,'Base CF'!$B277,DRE!CB:CB)</f>
        <v>7557.6729560000003</v>
      </c>
      <c r="CD277" s="46">
        <f>SUMIF(DRE!$A:$A,'Base CF'!$B277,DRE!CC:CC)</f>
        <v>7857.7125728000001</v>
      </c>
      <c r="CE277" s="46">
        <f>SUMIF(DRE!$A:$A,'Base CF'!$B277,DRE!CD:CD)</f>
        <v>7857.7125728000001</v>
      </c>
      <c r="CF277" s="46">
        <f>SUMIF(DRE!$A:$A,'Base CF'!$B277,DRE!CE:CE)</f>
        <v>7857.7125728000001</v>
      </c>
      <c r="CG277" s="46">
        <f>SUMIF(DRE!$A:$A,'Base CF'!$B277,DRE!CF:CF)</f>
        <v>7857.7125728000001</v>
      </c>
      <c r="CH277" s="46">
        <f>SUMIF(DRE!$A:$A,'Base CF'!$B277,DRE!CG:CG)</f>
        <v>7857.7125728000001</v>
      </c>
      <c r="CI277" s="46">
        <f>SUMIF(DRE!$A:$A,'Base CF'!$B277,DRE!CH:CH)</f>
        <v>7857.7125728000001</v>
      </c>
      <c r="CJ277" s="46">
        <f>SUMIF(DRE!$A:$A,'Base CF'!$B277,DRE!CI:CI)</f>
        <v>7857.7125728000001</v>
      </c>
      <c r="CK277" s="46">
        <f>SUMIF(DRE!$A:$A,'Base CF'!$B277,DRE!CJ:CJ)</f>
        <v>7857.7125728000001</v>
      </c>
      <c r="CL277" s="46">
        <f>SUMIF(DRE!$A:$A,'Base CF'!$B277,DRE!CK:CK)</f>
        <v>7857.7125728000001</v>
      </c>
      <c r="CM277" s="46">
        <f>SUMIF(DRE!$A:$A,'Base CF'!$B277,DRE!CL:CL)</f>
        <v>7857.7125728000001</v>
      </c>
      <c r="CN277" s="46">
        <f>SUMIF(DRE!$A:$A,'Base CF'!$B277,DRE!CM:CM)</f>
        <v>7857.7125728000001</v>
      </c>
      <c r="CO277" s="46">
        <f>SUMIF(DRE!$A:$A,'Base CF'!$B277,DRE!CN:CN)</f>
        <v>7857.7125728000001</v>
      </c>
      <c r="CP277" s="46">
        <f>SUMIF(DRE!$A:$A,'Base CF'!$B277,DRE!CO:CO)</f>
        <v>8147.6621661999998</v>
      </c>
      <c r="CQ277" s="46">
        <f>SUMIF(DRE!$A:$A,'Base CF'!$B277,DRE!CP:CP)</f>
        <v>8147.6621661999998</v>
      </c>
      <c r="CR277" s="46">
        <f>SUMIF(DRE!$A:$A,'Base CF'!$B277,DRE!CQ:CQ)</f>
        <v>8147.6621661999998</v>
      </c>
      <c r="CS277" s="46">
        <f>SUMIF(DRE!$A:$A,'Base CF'!$B277,DRE!CR:CR)</f>
        <v>8147.6621661999998</v>
      </c>
      <c r="CT277" s="46">
        <f>SUMIF(DRE!$A:$A,'Base CF'!$B277,DRE!CS:CS)</f>
        <v>8147.6621661999998</v>
      </c>
      <c r="CU277" s="46">
        <f>SUMIF(DRE!$A:$A,'Base CF'!$B277,DRE!CT:CT)</f>
        <v>8147.6621661999998</v>
      </c>
      <c r="CV277" s="46">
        <f>SUMIF(DRE!$A:$A,'Base CF'!$B277,DRE!CU:CU)</f>
        <v>8147.6621661999998</v>
      </c>
      <c r="CW277" s="46">
        <f>SUMIF(DRE!$A:$A,'Base CF'!$B277,DRE!CV:CV)</f>
        <v>8147.6621661999998</v>
      </c>
      <c r="CX277" s="46">
        <f>SUMIF(DRE!$A:$A,'Base CF'!$B277,DRE!CW:CW)</f>
        <v>8147.6621661999998</v>
      </c>
      <c r="CY277" s="46">
        <f>SUMIF(DRE!$A:$A,'Base CF'!$B277,DRE!CX:CX)</f>
        <v>8147.6621661999998</v>
      </c>
      <c r="CZ277" s="46">
        <f>SUMIF(DRE!$A:$A,'Base CF'!$B277,DRE!CY:CY)</f>
        <v>8147.6621661999998</v>
      </c>
      <c r="DA277" s="46">
        <f>SUMIF(DRE!$A:$A,'Base CF'!$B277,DRE!CZ:CZ)</f>
        <v>8147.6621661999998</v>
      </c>
      <c r="DB277" s="46">
        <f>SUMIF(DRE!$A:$A,'Base CF'!$B277,DRE!DA:DA)</f>
        <v>8433.6451087999994</v>
      </c>
      <c r="DC277" s="46">
        <f>SUMIF(DRE!$A:$A,'Base CF'!$B277,DRE!DB:DB)</f>
        <v>8433.6451087999994</v>
      </c>
      <c r="DD277" s="46">
        <f>SUMIF(DRE!$A:$A,'Base CF'!$B277,DRE!DC:DC)</f>
        <v>8433.6451087999994</v>
      </c>
      <c r="DE277" s="46">
        <f>SUMIF(DRE!$A:$A,'Base CF'!$B277,DRE!DD:DD)</f>
        <v>8433.6451087999994</v>
      </c>
      <c r="DF277" s="46">
        <f>SUMIF(DRE!$A:$A,'Base CF'!$B277,DRE!DE:DE)</f>
        <v>8433.6451087999994</v>
      </c>
    </row>
    <row r="278" spans="2:110" outlineLevel="1">
      <c r="B278" s="37" t="s">
        <v>304</v>
      </c>
      <c r="C278" s="46">
        <f>SUMIF(DRE!$A:$A,'Base CF'!$B278,DRE!B:B)</f>
        <v>0</v>
      </c>
      <c r="D278" s="46">
        <f>SUMIF(DRE!$A:$A,'Base CF'!$B278,DRE!C:C)</f>
        <v>0</v>
      </c>
      <c r="E278" s="46">
        <f>SUMIF(DRE!$A:$A,'Base CF'!$B278,DRE!D:D)</f>
        <v>0</v>
      </c>
      <c r="F278" s="46">
        <f>SUMIF(DRE!$A:$A,'Base CF'!$B278,DRE!E:E)</f>
        <v>0</v>
      </c>
      <c r="G278" s="46">
        <f>SUMIF(DRE!$A:$A,'Base CF'!$B278,DRE!F:F)</f>
        <v>0</v>
      </c>
      <c r="H278" s="46">
        <f>SUMIF(DRE!$A:$A,'Base CF'!$B278,DRE!G:G)</f>
        <v>0</v>
      </c>
      <c r="I278" s="46">
        <f>SUMIF(DRE!$A:$A,'Base CF'!$B278,DRE!H:H)</f>
        <v>0</v>
      </c>
      <c r="J278" s="46">
        <f>SUMIF(DRE!$A:$A,'Base CF'!$B278,DRE!I:I)</f>
        <v>0</v>
      </c>
      <c r="K278" s="46">
        <f>SUMIF(DRE!$A:$A,'Base CF'!$B278,DRE!J:J)</f>
        <v>11927.81</v>
      </c>
      <c r="L278" s="46">
        <f>SUMIF(DRE!$A:$A,'Base CF'!$B278,DRE!K:K)</f>
        <v>0</v>
      </c>
      <c r="M278" s="46">
        <f>SUMIF(DRE!$A:$A,'Base CF'!$B278,DRE!L:L)</f>
        <v>0</v>
      </c>
      <c r="N278" s="46">
        <f>SUMIF(DRE!$A:$A,'Base CF'!$B278,DRE!M:M)</f>
        <v>9186</v>
      </c>
      <c r="O278" s="46">
        <f>SUMIF(DRE!$A:$A,'Base CF'!$B278,DRE!N:N)</f>
        <v>0</v>
      </c>
      <c r="P278" s="46">
        <f>SUMIF(DRE!$A:$A,'Base CF'!$B278,DRE!O:O)</f>
        <v>3780</v>
      </c>
      <c r="Q278" s="46">
        <f>SUMIF(DRE!$A:$A,'Base CF'!$B278,DRE!P:P)</f>
        <v>0</v>
      </c>
      <c r="R278" s="46">
        <f>SUMIF(DRE!$A:$A,'Base CF'!$B278,DRE!Q:Q)</f>
        <v>0</v>
      </c>
      <c r="S278" s="46">
        <f>SUMIF(DRE!$A:$A,'Base CF'!$B278,DRE!R:R)</f>
        <v>0</v>
      </c>
      <c r="T278" s="46">
        <f>SUMIF(DRE!$A:$A,'Base CF'!$B278,DRE!S:S)</f>
        <v>0</v>
      </c>
      <c r="U278" s="46">
        <f>SUMIF(DRE!$A:$A,'Base CF'!$B278,DRE!T:T)</f>
        <v>0</v>
      </c>
      <c r="V278" s="46">
        <f>SUMIF(DRE!$A:$A,'Base CF'!$B278,DRE!U:U)</f>
        <v>0</v>
      </c>
      <c r="W278" s="46">
        <f>SUMIF(DRE!$A:$A,'Base CF'!$B278,DRE!V:V)</f>
        <v>0</v>
      </c>
      <c r="X278" s="46">
        <f>SUMIF(DRE!$A:$A,'Base CF'!$B278,DRE!W:W)</f>
        <v>0</v>
      </c>
      <c r="Y278" s="46">
        <f>SUMIF(DRE!$A:$A,'Base CF'!$B278,DRE!X:X)</f>
        <v>0</v>
      </c>
      <c r="Z278" s="46">
        <f>SUMIF(DRE!$A:$A,'Base CF'!$B278,DRE!Y:Y)</f>
        <v>0</v>
      </c>
      <c r="AA278" s="46">
        <f>SUMIF(DRE!$A:$A,'Base CF'!$B278,DRE!Z:Z)</f>
        <v>0</v>
      </c>
      <c r="AB278" s="46">
        <f>SUMIF(DRE!$A:$A,'Base CF'!$B278,DRE!AA:AA)</f>
        <v>0</v>
      </c>
      <c r="AC278" s="46">
        <f>SUMIF(DRE!$A:$A,'Base CF'!$B278,DRE!AB:AB)</f>
        <v>0</v>
      </c>
      <c r="AD278" s="46">
        <f>SUMIF(DRE!$A:$A,'Base CF'!$B278,DRE!AC:AC)</f>
        <v>0</v>
      </c>
      <c r="AE278" s="46">
        <f>SUMIF(DRE!$A:$A,'Base CF'!$B278,DRE!AD:AD)</f>
        <v>0</v>
      </c>
      <c r="AF278" s="46">
        <f>SUMIF(DRE!$A:$A,'Base CF'!$B278,DRE!AE:AE)</f>
        <v>0</v>
      </c>
      <c r="AG278" s="46">
        <f>SUMIF(DRE!$A:$A,'Base CF'!$B278,DRE!AF:AF)</f>
        <v>0</v>
      </c>
      <c r="AH278" s="46">
        <f>SUMIF(DRE!$A:$A,'Base CF'!$B278,DRE!AG:AG)</f>
        <v>0</v>
      </c>
      <c r="AI278" s="46">
        <f>SUMIF(DRE!$A:$A,'Base CF'!$B278,DRE!AH:AH)</f>
        <v>0</v>
      </c>
      <c r="AJ278" s="46">
        <f>SUMIF(DRE!$A:$A,'Base CF'!$B278,DRE!AI:AI)</f>
        <v>0</v>
      </c>
      <c r="AK278" s="46">
        <f>SUMIF(DRE!$A:$A,'Base CF'!$B278,DRE!AJ:AJ)</f>
        <v>0</v>
      </c>
      <c r="AL278" s="46">
        <f>SUMIF(DRE!$A:$A,'Base CF'!$B278,DRE!AK:AK)</f>
        <v>0</v>
      </c>
      <c r="AM278" s="46">
        <f>SUMIF(DRE!$A:$A,'Base CF'!$B278,DRE!AL:AL)</f>
        <v>0</v>
      </c>
      <c r="AN278" s="46">
        <f>SUMIF(DRE!$A:$A,'Base CF'!$B278,DRE!AM:AM)</f>
        <v>0</v>
      </c>
      <c r="AO278" s="46">
        <f>SUMIF(DRE!$A:$A,'Base CF'!$B278,DRE!AN:AN)</f>
        <v>0</v>
      </c>
      <c r="AP278" s="46">
        <f>SUMIF(DRE!$A:$A,'Base CF'!$B278,DRE!AO:AO)</f>
        <v>0</v>
      </c>
      <c r="AQ278" s="46">
        <f>SUMIF(DRE!$A:$A,'Base CF'!$B278,DRE!AP:AP)</f>
        <v>0</v>
      </c>
      <c r="AR278" s="46">
        <f>SUMIF(DRE!$A:$A,'Base CF'!$B278,DRE!AQ:AQ)</f>
        <v>0</v>
      </c>
      <c r="AS278" s="46">
        <f>SUMIF(DRE!$A:$A,'Base CF'!$B278,DRE!AR:AR)</f>
        <v>0</v>
      </c>
      <c r="AT278" s="46">
        <f>SUMIF(DRE!$A:$A,'Base CF'!$B278,DRE!AS:AS)</f>
        <v>0</v>
      </c>
      <c r="AU278" s="46">
        <f>SUMIF(DRE!$A:$A,'Base CF'!$B278,DRE!AT:AT)</f>
        <v>0</v>
      </c>
      <c r="AV278" s="46">
        <f>SUMIF(DRE!$A:$A,'Base CF'!$B278,DRE!AU:AU)</f>
        <v>0</v>
      </c>
      <c r="AW278" s="46">
        <f>SUMIF(DRE!$A:$A,'Base CF'!$B278,DRE!AV:AV)</f>
        <v>0</v>
      </c>
      <c r="AX278" s="46">
        <f>SUMIF(DRE!$A:$A,'Base CF'!$B278,DRE!AW:AW)</f>
        <v>0</v>
      </c>
      <c r="AY278" s="46">
        <f>SUMIF(DRE!$A:$A,'Base CF'!$B278,DRE!AX:AX)</f>
        <v>0</v>
      </c>
      <c r="AZ278" s="46">
        <f>SUMIF(DRE!$A:$A,'Base CF'!$B278,DRE!AY:AY)</f>
        <v>0</v>
      </c>
      <c r="BA278" s="46">
        <f>SUMIF(DRE!$A:$A,'Base CF'!$B278,DRE!AZ:AZ)</f>
        <v>0</v>
      </c>
      <c r="BB278" s="46">
        <f>SUMIF(DRE!$A:$A,'Base CF'!$B278,DRE!BA:BA)</f>
        <v>0</v>
      </c>
      <c r="BC278" s="46">
        <f>SUMIF(DRE!$A:$A,'Base CF'!$B278,DRE!BB:BB)</f>
        <v>0</v>
      </c>
      <c r="BD278" s="46">
        <f>SUMIF(DRE!$A:$A,'Base CF'!$B278,DRE!BC:BC)</f>
        <v>0</v>
      </c>
      <c r="BE278" s="46">
        <f>SUMIF(DRE!$A:$A,'Base CF'!$B278,DRE!BD:BD)</f>
        <v>0</v>
      </c>
      <c r="BF278" s="46">
        <f>SUMIF(DRE!$A:$A,'Base CF'!$B278,DRE!BE:BE)</f>
        <v>0</v>
      </c>
      <c r="BG278" s="46">
        <f>SUMIF(DRE!$A:$A,'Base CF'!$B278,DRE!BF:BF)</f>
        <v>0</v>
      </c>
      <c r="BH278" s="46">
        <f>SUMIF(DRE!$A:$A,'Base CF'!$B278,DRE!BG:BG)</f>
        <v>0</v>
      </c>
      <c r="BI278" s="46">
        <f>SUMIF(DRE!$A:$A,'Base CF'!$B278,DRE!BH:BH)</f>
        <v>0</v>
      </c>
      <c r="BJ278" s="46">
        <f>SUMIF(DRE!$A:$A,'Base CF'!$B278,DRE!BI:BI)</f>
        <v>0</v>
      </c>
      <c r="BK278" s="46">
        <f>SUMIF(DRE!$A:$A,'Base CF'!$B278,DRE!BJ:BJ)</f>
        <v>0</v>
      </c>
      <c r="BL278" s="46">
        <f>SUMIF(DRE!$A:$A,'Base CF'!$B278,DRE!BK:BK)</f>
        <v>0</v>
      </c>
      <c r="BM278" s="46">
        <f>SUMIF(DRE!$A:$A,'Base CF'!$B278,DRE!BL:BL)</f>
        <v>0</v>
      </c>
      <c r="BN278" s="46">
        <f>SUMIF(DRE!$A:$A,'Base CF'!$B278,DRE!BM:BM)</f>
        <v>0</v>
      </c>
      <c r="BO278" s="46">
        <f>SUMIF(DRE!$A:$A,'Base CF'!$B278,DRE!BN:BN)</f>
        <v>0</v>
      </c>
      <c r="BP278" s="46">
        <f>SUMIF(DRE!$A:$A,'Base CF'!$B278,DRE!BO:BO)</f>
        <v>0</v>
      </c>
      <c r="BQ278" s="46">
        <f>SUMIF(DRE!$A:$A,'Base CF'!$B278,DRE!BP:BP)</f>
        <v>0</v>
      </c>
      <c r="BR278" s="46">
        <f>SUMIF(DRE!$A:$A,'Base CF'!$B278,DRE!BQ:BQ)</f>
        <v>0</v>
      </c>
      <c r="BS278" s="46">
        <f>SUMIF(DRE!$A:$A,'Base CF'!$B278,DRE!BR:BR)</f>
        <v>0</v>
      </c>
      <c r="BT278" s="46">
        <f>SUMIF(DRE!$A:$A,'Base CF'!$B278,DRE!BS:BS)</f>
        <v>0</v>
      </c>
      <c r="BU278" s="46">
        <f>SUMIF(DRE!$A:$A,'Base CF'!$B278,DRE!BT:BT)</f>
        <v>0</v>
      </c>
      <c r="BV278" s="46">
        <f>SUMIF(DRE!$A:$A,'Base CF'!$B278,DRE!BU:BU)</f>
        <v>0</v>
      </c>
      <c r="BW278" s="46">
        <f>SUMIF(DRE!$A:$A,'Base CF'!$B278,DRE!BV:BV)</f>
        <v>0</v>
      </c>
      <c r="BX278" s="46">
        <f>SUMIF(DRE!$A:$A,'Base CF'!$B278,DRE!BW:BW)</f>
        <v>0</v>
      </c>
      <c r="BY278" s="46">
        <f>SUMIF(DRE!$A:$A,'Base CF'!$B278,DRE!BX:BX)</f>
        <v>0</v>
      </c>
      <c r="BZ278" s="46">
        <f>SUMIF(DRE!$A:$A,'Base CF'!$B278,DRE!BY:BY)</f>
        <v>0</v>
      </c>
      <c r="CA278" s="46">
        <f>SUMIF(DRE!$A:$A,'Base CF'!$B278,DRE!BZ:BZ)</f>
        <v>0</v>
      </c>
      <c r="CB278" s="46">
        <f>SUMIF(DRE!$A:$A,'Base CF'!$B278,DRE!CA:CA)</f>
        <v>0</v>
      </c>
      <c r="CC278" s="46">
        <f>SUMIF(DRE!$A:$A,'Base CF'!$B278,DRE!CB:CB)</f>
        <v>0</v>
      </c>
      <c r="CD278" s="46">
        <f>SUMIF(DRE!$A:$A,'Base CF'!$B278,DRE!CC:CC)</f>
        <v>0</v>
      </c>
      <c r="CE278" s="46">
        <f>SUMIF(DRE!$A:$A,'Base CF'!$B278,DRE!CD:CD)</f>
        <v>0</v>
      </c>
      <c r="CF278" s="46">
        <f>SUMIF(DRE!$A:$A,'Base CF'!$B278,DRE!CE:CE)</f>
        <v>0</v>
      </c>
      <c r="CG278" s="46">
        <f>SUMIF(DRE!$A:$A,'Base CF'!$B278,DRE!CF:CF)</f>
        <v>0</v>
      </c>
      <c r="CH278" s="46">
        <f>SUMIF(DRE!$A:$A,'Base CF'!$B278,DRE!CG:CG)</f>
        <v>0</v>
      </c>
      <c r="CI278" s="46">
        <f>SUMIF(DRE!$A:$A,'Base CF'!$B278,DRE!CH:CH)</f>
        <v>0</v>
      </c>
      <c r="CJ278" s="46">
        <f>SUMIF(DRE!$A:$A,'Base CF'!$B278,DRE!CI:CI)</f>
        <v>0</v>
      </c>
      <c r="CK278" s="46">
        <f>SUMIF(DRE!$A:$A,'Base CF'!$B278,DRE!CJ:CJ)</f>
        <v>0</v>
      </c>
      <c r="CL278" s="46">
        <f>SUMIF(DRE!$A:$A,'Base CF'!$B278,DRE!CK:CK)</f>
        <v>0</v>
      </c>
      <c r="CM278" s="46">
        <f>SUMIF(DRE!$A:$A,'Base CF'!$B278,DRE!CL:CL)</f>
        <v>0</v>
      </c>
      <c r="CN278" s="46">
        <f>SUMIF(DRE!$A:$A,'Base CF'!$B278,DRE!CM:CM)</f>
        <v>0</v>
      </c>
      <c r="CO278" s="46">
        <f>SUMIF(DRE!$A:$A,'Base CF'!$B278,DRE!CN:CN)</f>
        <v>0</v>
      </c>
      <c r="CP278" s="46">
        <f>SUMIF(DRE!$A:$A,'Base CF'!$B278,DRE!CO:CO)</f>
        <v>0</v>
      </c>
      <c r="CQ278" s="46">
        <f>SUMIF(DRE!$A:$A,'Base CF'!$B278,DRE!CP:CP)</f>
        <v>0</v>
      </c>
      <c r="CR278" s="46">
        <f>SUMIF(DRE!$A:$A,'Base CF'!$B278,DRE!CQ:CQ)</f>
        <v>0</v>
      </c>
      <c r="CS278" s="46">
        <f>SUMIF(DRE!$A:$A,'Base CF'!$B278,DRE!CR:CR)</f>
        <v>0</v>
      </c>
      <c r="CT278" s="46">
        <f>SUMIF(DRE!$A:$A,'Base CF'!$B278,DRE!CS:CS)</f>
        <v>0</v>
      </c>
      <c r="CU278" s="46">
        <f>SUMIF(DRE!$A:$A,'Base CF'!$B278,DRE!CT:CT)</f>
        <v>0</v>
      </c>
      <c r="CV278" s="46">
        <f>SUMIF(DRE!$A:$A,'Base CF'!$B278,DRE!CU:CU)</f>
        <v>0</v>
      </c>
      <c r="CW278" s="46">
        <f>SUMIF(DRE!$A:$A,'Base CF'!$B278,DRE!CV:CV)</f>
        <v>0</v>
      </c>
      <c r="CX278" s="46">
        <f>SUMIF(DRE!$A:$A,'Base CF'!$B278,DRE!CW:CW)</f>
        <v>0</v>
      </c>
      <c r="CY278" s="46">
        <f>SUMIF(DRE!$A:$A,'Base CF'!$B278,DRE!CX:CX)</f>
        <v>0</v>
      </c>
      <c r="CZ278" s="46">
        <f>SUMIF(DRE!$A:$A,'Base CF'!$B278,DRE!CY:CY)</f>
        <v>0</v>
      </c>
      <c r="DA278" s="46">
        <f>SUMIF(DRE!$A:$A,'Base CF'!$B278,DRE!CZ:CZ)</f>
        <v>0</v>
      </c>
      <c r="DB278" s="46">
        <f>SUMIF(DRE!$A:$A,'Base CF'!$B278,DRE!DA:DA)</f>
        <v>0</v>
      </c>
      <c r="DC278" s="46">
        <f>SUMIF(DRE!$A:$A,'Base CF'!$B278,DRE!DB:DB)</f>
        <v>0</v>
      </c>
      <c r="DD278" s="46">
        <f>SUMIF(DRE!$A:$A,'Base CF'!$B278,DRE!DC:DC)</f>
        <v>0</v>
      </c>
      <c r="DE278" s="46">
        <f>SUMIF(DRE!$A:$A,'Base CF'!$B278,DRE!DD:DD)</f>
        <v>0</v>
      </c>
      <c r="DF278" s="46">
        <f>SUMIF(DRE!$A:$A,'Base CF'!$B278,DRE!DE:DE)</f>
        <v>0</v>
      </c>
    </row>
    <row r="279" spans="2:110" outlineLevel="1">
      <c r="B279" s="37" t="s">
        <v>284</v>
      </c>
      <c r="C279" s="46">
        <f>SUMIF(DRE!$A:$A,'Base CF'!$B279,DRE!B:B)</f>
        <v>10358.98</v>
      </c>
      <c r="D279" s="46">
        <f>SUMIF(DRE!$A:$A,'Base CF'!$B279,DRE!C:C)</f>
        <v>722.27</v>
      </c>
      <c r="E279" s="46">
        <f>SUMIF(DRE!$A:$A,'Base CF'!$B279,DRE!D:D)</f>
        <v>0</v>
      </c>
      <c r="F279" s="46">
        <f>SUMIF(DRE!$A:$A,'Base CF'!$B279,DRE!E:E)</f>
        <v>60</v>
      </c>
      <c r="G279" s="46">
        <f>SUMIF(DRE!$A:$A,'Base CF'!$B279,DRE!F:F)</f>
        <v>0</v>
      </c>
      <c r="H279" s="46">
        <f>SUMIF(DRE!$A:$A,'Base CF'!$B279,DRE!G:G)</f>
        <v>0</v>
      </c>
      <c r="I279" s="46">
        <f>SUMIF(DRE!$A:$A,'Base CF'!$B279,DRE!H:H)</f>
        <v>0</v>
      </c>
      <c r="J279" s="46">
        <f>SUMIF(DRE!$A:$A,'Base CF'!$B279,DRE!I:I)</f>
        <v>0</v>
      </c>
      <c r="K279" s="46">
        <f>SUMIF(DRE!$A:$A,'Base CF'!$B279,DRE!J:J)</f>
        <v>0</v>
      </c>
      <c r="L279" s="46">
        <f>SUMIF(DRE!$A:$A,'Base CF'!$B279,DRE!K:K)</f>
        <v>0</v>
      </c>
      <c r="M279" s="46">
        <f>SUMIF(DRE!$A:$A,'Base CF'!$B279,DRE!L:L)</f>
        <v>0</v>
      </c>
      <c r="N279" s="46">
        <f>SUMIF(DRE!$A:$A,'Base CF'!$B279,DRE!M:M)</f>
        <v>0</v>
      </c>
      <c r="O279" s="46">
        <f>SUMIF(DRE!$A:$A,'Base CF'!$B279,DRE!N:N)</f>
        <v>0</v>
      </c>
      <c r="P279" s="46">
        <f>SUMIF(DRE!$A:$A,'Base CF'!$B279,DRE!O:O)</f>
        <v>0</v>
      </c>
      <c r="Q279" s="46">
        <f>SUMIF(DRE!$A:$A,'Base CF'!$B279,DRE!P:P)</f>
        <v>0</v>
      </c>
      <c r="R279" s="46">
        <f>SUMIF(DRE!$A:$A,'Base CF'!$B279,DRE!Q:Q)</f>
        <v>0</v>
      </c>
      <c r="S279" s="46">
        <f>SUMIF(DRE!$A:$A,'Base CF'!$B279,DRE!R:R)</f>
        <v>0</v>
      </c>
      <c r="T279" s="46">
        <f>SUMIF(DRE!$A:$A,'Base CF'!$B279,DRE!S:S)</f>
        <v>0</v>
      </c>
      <c r="U279" s="46">
        <f>SUMIF(DRE!$A:$A,'Base CF'!$B279,DRE!T:T)</f>
        <v>0</v>
      </c>
      <c r="V279" s="46">
        <f>SUMIF(DRE!$A:$A,'Base CF'!$B279,DRE!U:U)</f>
        <v>0</v>
      </c>
      <c r="W279" s="46">
        <f>SUMIF(DRE!$A:$A,'Base CF'!$B279,DRE!V:V)</f>
        <v>0</v>
      </c>
      <c r="X279" s="46">
        <f>SUMIF(DRE!$A:$A,'Base CF'!$B279,DRE!W:W)</f>
        <v>0</v>
      </c>
      <c r="Y279" s="46">
        <f>SUMIF(DRE!$A:$A,'Base CF'!$B279,DRE!X:X)</f>
        <v>0</v>
      </c>
      <c r="Z279" s="46">
        <f>SUMIF(DRE!$A:$A,'Base CF'!$B279,DRE!Y:Y)</f>
        <v>0</v>
      </c>
      <c r="AA279" s="46">
        <f>SUMIF(DRE!$A:$A,'Base CF'!$B279,DRE!Z:Z)</f>
        <v>0</v>
      </c>
      <c r="AB279" s="46">
        <f>SUMIF(DRE!$A:$A,'Base CF'!$B279,DRE!AA:AA)</f>
        <v>0</v>
      </c>
      <c r="AC279" s="46">
        <f>SUMIF(DRE!$A:$A,'Base CF'!$B279,DRE!AB:AB)</f>
        <v>0</v>
      </c>
      <c r="AD279" s="46">
        <f>SUMIF(DRE!$A:$A,'Base CF'!$B279,DRE!AC:AC)</f>
        <v>0</v>
      </c>
      <c r="AE279" s="46">
        <f>SUMIF(DRE!$A:$A,'Base CF'!$B279,DRE!AD:AD)</f>
        <v>0</v>
      </c>
      <c r="AF279" s="46">
        <f>SUMIF(DRE!$A:$A,'Base CF'!$B279,DRE!AE:AE)</f>
        <v>0</v>
      </c>
      <c r="AG279" s="46">
        <f>SUMIF(DRE!$A:$A,'Base CF'!$B279,DRE!AF:AF)</f>
        <v>0</v>
      </c>
      <c r="AH279" s="46">
        <f>SUMIF(DRE!$A:$A,'Base CF'!$B279,DRE!AG:AG)</f>
        <v>0</v>
      </c>
      <c r="AI279" s="46">
        <f>SUMIF(DRE!$A:$A,'Base CF'!$B279,DRE!AH:AH)</f>
        <v>0</v>
      </c>
      <c r="AJ279" s="46">
        <f>SUMIF(DRE!$A:$A,'Base CF'!$B279,DRE!AI:AI)</f>
        <v>0</v>
      </c>
      <c r="AK279" s="46">
        <f>SUMIF(DRE!$A:$A,'Base CF'!$B279,DRE!AJ:AJ)</f>
        <v>0</v>
      </c>
      <c r="AL279" s="46">
        <f>SUMIF(DRE!$A:$A,'Base CF'!$B279,DRE!AK:AK)</f>
        <v>0</v>
      </c>
      <c r="AM279" s="46">
        <f>SUMIF(DRE!$A:$A,'Base CF'!$B279,DRE!AL:AL)</f>
        <v>0</v>
      </c>
      <c r="AN279" s="46">
        <f>SUMIF(DRE!$A:$A,'Base CF'!$B279,DRE!AM:AM)</f>
        <v>0</v>
      </c>
      <c r="AO279" s="46">
        <f>SUMIF(DRE!$A:$A,'Base CF'!$B279,DRE!AN:AN)</f>
        <v>0</v>
      </c>
      <c r="AP279" s="46">
        <f>SUMIF(DRE!$A:$A,'Base CF'!$B279,DRE!AO:AO)</f>
        <v>0</v>
      </c>
      <c r="AQ279" s="46">
        <f>SUMIF(DRE!$A:$A,'Base CF'!$B279,DRE!AP:AP)</f>
        <v>0</v>
      </c>
      <c r="AR279" s="46">
        <f>SUMIF(DRE!$A:$A,'Base CF'!$B279,DRE!AQ:AQ)</f>
        <v>0</v>
      </c>
      <c r="AS279" s="46">
        <f>SUMIF(DRE!$A:$A,'Base CF'!$B279,DRE!AR:AR)</f>
        <v>0</v>
      </c>
      <c r="AT279" s="46">
        <f>SUMIF(DRE!$A:$A,'Base CF'!$B279,DRE!AS:AS)</f>
        <v>0</v>
      </c>
      <c r="AU279" s="46">
        <f>SUMIF(DRE!$A:$A,'Base CF'!$B279,DRE!AT:AT)</f>
        <v>0</v>
      </c>
      <c r="AV279" s="46">
        <f>SUMIF(DRE!$A:$A,'Base CF'!$B279,DRE!AU:AU)</f>
        <v>0</v>
      </c>
      <c r="AW279" s="46">
        <f>SUMIF(DRE!$A:$A,'Base CF'!$B279,DRE!AV:AV)</f>
        <v>0</v>
      </c>
      <c r="AX279" s="46">
        <f>SUMIF(DRE!$A:$A,'Base CF'!$B279,DRE!AW:AW)</f>
        <v>0</v>
      </c>
      <c r="AY279" s="46">
        <f>SUMIF(DRE!$A:$A,'Base CF'!$B279,DRE!AX:AX)</f>
        <v>0</v>
      </c>
      <c r="AZ279" s="46">
        <f>SUMIF(DRE!$A:$A,'Base CF'!$B279,DRE!AY:AY)</f>
        <v>0</v>
      </c>
      <c r="BA279" s="46">
        <f>SUMIF(DRE!$A:$A,'Base CF'!$B279,DRE!AZ:AZ)</f>
        <v>0</v>
      </c>
      <c r="BB279" s="46">
        <f>SUMIF(DRE!$A:$A,'Base CF'!$B279,DRE!BA:BA)</f>
        <v>0</v>
      </c>
      <c r="BC279" s="46">
        <f>SUMIF(DRE!$A:$A,'Base CF'!$B279,DRE!BB:BB)</f>
        <v>0</v>
      </c>
      <c r="BD279" s="46">
        <f>SUMIF(DRE!$A:$A,'Base CF'!$B279,DRE!BC:BC)</f>
        <v>0</v>
      </c>
      <c r="BE279" s="46">
        <f>SUMIF(DRE!$A:$A,'Base CF'!$B279,DRE!BD:BD)</f>
        <v>0</v>
      </c>
      <c r="BF279" s="46">
        <f>SUMIF(DRE!$A:$A,'Base CF'!$B279,DRE!BE:BE)</f>
        <v>0</v>
      </c>
      <c r="BG279" s="46">
        <f>SUMIF(DRE!$A:$A,'Base CF'!$B279,DRE!BF:BF)</f>
        <v>0</v>
      </c>
      <c r="BH279" s="46">
        <f>SUMIF(DRE!$A:$A,'Base CF'!$B279,DRE!BG:BG)</f>
        <v>0</v>
      </c>
      <c r="BI279" s="46">
        <f>SUMIF(DRE!$A:$A,'Base CF'!$B279,DRE!BH:BH)</f>
        <v>0</v>
      </c>
      <c r="BJ279" s="46">
        <f>SUMIF(DRE!$A:$A,'Base CF'!$B279,DRE!BI:BI)</f>
        <v>0</v>
      </c>
      <c r="BK279" s="46">
        <f>SUMIF(DRE!$A:$A,'Base CF'!$B279,DRE!BJ:BJ)</f>
        <v>0</v>
      </c>
      <c r="BL279" s="46">
        <f>SUMIF(DRE!$A:$A,'Base CF'!$B279,DRE!BK:BK)</f>
        <v>0</v>
      </c>
      <c r="BM279" s="46">
        <f>SUMIF(DRE!$A:$A,'Base CF'!$B279,DRE!BL:BL)</f>
        <v>0</v>
      </c>
      <c r="BN279" s="46">
        <f>SUMIF(DRE!$A:$A,'Base CF'!$B279,DRE!BM:BM)</f>
        <v>0</v>
      </c>
      <c r="BO279" s="46">
        <f>SUMIF(DRE!$A:$A,'Base CF'!$B279,DRE!BN:BN)</f>
        <v>0</v>
      </c>
      <c r="BP279" s="46">
        <f>SUMIF(DRE!$A:$A,'Base CF'!$B279,DRE!BO:BO)</f>
        <v>0</v>
      </c>
      <c r="BQ279" s="46">
        <f>SUMIF(DRE!$A:$A,'Base CF'!$B279,DRE!BP:BP)</f>
        <v>0</v>
      </c>
      <c r="BR279" s="46">
        <f>SUMIF(DRE!$A:$A,'Base CF'!$B279,DRE!BQ:BQ)</f>
        <v>0</v>
      </c>
      <c r="BS279" s="46">
        <f>SUMIF(DRE!$A:$A,'Base CF'!$B279,DRE!BR:BR)</f>
        <v>0</v>
      </c>
      <c r="BT279" s="46">
        <f>SUMIF(DRE!$A:$A,'Base CF'!$B279,DRE!BS:BS)</f>
        <v>0</v>
      </c>
      <c r="BU279" s="46">
        <f>SUMIF(DRE!$A:$A,'Base CF'!$B279,DRE!BT:BT)</f>
        <v>0</v>
      </c>
      <c r="BV279" s="46">
        <f>SUMIF(DRE!$A:$A,'Base CF'!$B279,DRE!BU:BU)</f>
        <v>0</v>
      </c>
      <c r="BW279" s="46">
        <f>SUMIF(DRE!$A:$A,'Base CF'!$B279,DRE!BV:BV)</f>
        <v>0</v>
      </c>
      <c r="BX279" s="46">
        <f>SUMIF(DRE!$A:$A,'Base CF'!$B279,DRE!BW:BW)</f>
        <v>0</v>
      </c>
      <c r="BY279" s="46">
        <f>SUMIF(DRE!$A:$A,'Base CF'!$B279,DRE!BX:BX)</f>
        <v>0</v>
      </c>
      <c r="BZ279" s="46">
        <f>SUMIF(DRE!$A:$A,'Base CF'!$B279,DRE!BY:BY)</f>
        <v>0</v>
      </c>
      <c r="CA279" s="46">
        <f>SUMIF(DRE!$A:$A,'Base CF'!$B279,DRE!BZ:BZ)</f>
        <v>0</v>
      </c>
      <c r="CB279" s="46">
        <f>SUMIF(DRE!$A:$A,'Base CF'!$B279,DRE!CA:CA)</f>
        <v>0</v>
      </c>
      <c r="CC279" s="46">
        <f>SUMIF(DRE!$A:$A,'Base CF'!$B279,DRE!CB:CB)</f>
        <v>0</v>
      </c>
      <c r="CD279" s="46">
        <f>SUMIF(DRE!$A:$A,'Base CF'!$B279,DRE!CC:CC)</f>
        <v>0</v>
      </c>
      <c r="CE279" s="46">
        <f>SUMIF(DRE!$A:$A,'Base CF'!$B279,DRE!CD:CD)</f>
        <v>0</v>
      </c>
      <c r="CF279" s="46">
        <f>SUMIF(DRE!$A:$A,'Base CF'!$B279,DRE!CE:CE)</f>
        <v>0</v>
      </c>
      <c r="CG279" s="46">
        <f>SUMIF(DRE!$A:$A,'Base CF'!$B279,DRE!CF:CF)</f>
        <v>0</v>
      </c>
      <c r="CH279" s="46">
        <f>SUMIF(DRE!$A:$A,'Base CF'!$B279,DRE!CG:CG)</f>
        <v>0</v>
      </c>
      <c r="CI279" s="46">
        <f>SUMIF(DRE!$A:$A,'Base CF'!$B279,DRE!CH:CH)</f>
        <v>0</v>
      </c>
      <c r="CJ279" s="46">
        <f>SUMIF(DRE!$A:$A,'Base CF'!$B279,DRE!CI:CI)</f>
        <v>0</v>
      </c>
      <c r="CK279" s="46">
        <f>SUMIF(DRE!$A:$A,'Base CF'!$B279,DRE!CJ:CJ)</f>
        <v>0</v>
      </c>
      <c r="CL279" s="46">
        <f>SUMIF(DRE!$A:$A,'Base CF'!$B279,DRE!CK:CK)</f>
        <v>0</v>
      </c>
      <c r="CM279" s="46">
        <f>SUMIF(DRE!$A:$A,'Base CF'!$B279,DRE!CL:CL)</f>
        <v>0</v>
      </c>
      <c r="CN279" s="46">
        <f>SUMIF(DRE!$A:$A,'Base CF'!$B279,DRE!CM:CM)</f>
        <v>0</v>
      </c>
      <c r="CO279" s="46">
        <f>SUMIF(DRE!$A:$A,'Base CF'!$B279,DRE!CN:CN)</f>
        <v>0</v>
      </c>
      <c r="CP279" s="46">
        <f>SUMIF(DRE!$A:$A,'Base CF'!$B279,DRE!CO:CO)</f>
        <v>0</v>
      </c>
      <c r="CQ279" s="46">
        <f>SUMIF(DRE!$A:$A,'Base CF'!$B279,DRE!CP:CP)</f>
        <v>0</v>
      </c>
      <c r="CR279" s="46">
        <f>SUMIF(DRE!$A:$A,'Base CF'!$B279,DRE!CQ:CQ)</f>
        <v>0</v>
      </c>
      <c r="CS279" s="46">
        <f>SUMIF(DRE!$A:$A,'Base CF'!$B279,DRE!CR:CR)</f>
        <v>0</v>
      </c>
      <c r="CT279" s="46">
        <f>SUMIF(DRE!$A:$A,'Base CF'!$B279,DRE!CS:CS)</f>
        <v>0</v>
      </c>
      <c r="CU279" s="46">
        <f>SUMIF(DRE!$A:$A,'Base CF'!$B279,DRE!CT:CT)</f>
        <v>0</v>
      </c>
      <c r="CV279" s="46">
        <f>SUMIF(DRE!$A:$A,'Base CF'!$B279,DRE!CU:CU)</f>
        <v>0</v>
      </c>
      <c r="CW279" s="46">
        <f>SUMIF(DRE!$A:$A,'Base CF'!$B279,DRE!CV:CV)</f>
        <v>0</v>
      </c>
      <c r="CX279" s="46">
        <f>SUMIF(DRE!$A:$A,'Base CF'!$B279,DRE!CW:CW)</f>
        <v>0</v>
      </c>
      <c r="CY279" s="46">
        <f>SUMIF(DRE!$A:$A,'Base CF'!$B279,DRE!CX:CX)</f>
        <v>0</v>
      </c>
      <c r="CZ279" s="46">
        <f>SUMIF(DRE!$A:$A,'Base CF'!$B279,DRE!CY:CY)</f>
        <v>0</v>
      </c>
      <c r="DA279" s="46">
        <f>SUMIF(DRE!$A:$A,'Base CF'!$B279,DRE!CZ:CZ)</f>
        <v>0</v>
      </c>
      <c r="DB279" s="46">
        <f>SUMIF(DRE!$A:$A,'Base CF'!$B279,DRE!DA:DA)</f>
        <v>0</v>
      </c>
      <c r="DC279" s="46">
        <f>SUMIF(DRE!$A:$A,'Base CF'!$B279,DRE!DB:DB)</f>
        <v>0</v>
      </c>
      <c r="DD279" s="46">
        <f>SUMIF(DRE!$A:$A,'Base CF'!$B279,DRE!DC:DC)</f>
        <v>0</v>
      </c>
      <c r="DE279" s="46">
        <f>SUMIF(DRE!$A:$A,'Base CF'!$B279,DRE!DD:DD)</f>
        <v>0</v>
      </c>
      <c r="DF279" s="46">
        <f>SUMIF(DRE!$A:$A,'Base CF'!$B279,DRE!DE:DE)</f>
        <v>0</v>
      </c>
    </row>
    <row r="280" spans="2:110" outlineLevel="1">
      <c r="B280" s="37" t="s">
        <v>350</v>
      </c>
      <c r="C280" s="46">
        <f>SUMIF(DRE!$A:$A,'Base CF'!$B280,DRE!B:B)</f>
        <v>0</v>
      </c>
      <c r="D280" s="46">
        <f>SUMIF(DRE!$A:$A,'Base CF'!$B280,DRE!C:C)</f>
        <v>0</v>
      </c>
      <c r="E280" s="46">
        <f>SUMIF(DRE!$A:$A,'Base CF'!$B280,DRE!D:D)</f>
        <v>0</v>
      </c>
      <c r="F280" s="46">
        <f>SUMIF(DRE!$A:$A,'Base CF'!$B280,DRE!E:E)</f>
        <v>0</v>
      </c>
      <c r="G280" s="46">
        <f>SUMIF(DRE!$A:$A,'Base CF'!$B280,DRE!F:F)</f>
        <v>0</v>
      </c>
      <c r="H280" s="46">
        <f>SUMIF(DRE!$A:$A,'Base CF'!$B280,DRE!G:G)</f>
        <v>0</v>
      </c>
      <c r="I280" s="46">
        <f>SUMIF(DRE!$A:$A,'Base CF'!$B280,DRE!H:H)</f>
        <v>0</v>
      </c>
      <c r="J280" s="46">
        <f>SUMIF(DRE!$A:$A,'Base CF'!$B280,DRE!I:I)</f>
        <v>0</v>
      </c>
      <c r="K280" s="46">
        <f>SUMIF(DRE!$A:$A,'Base CF'!$B280,DRE!J:J)</f>
        <v>0</v>
      </c>
      <c r="L280" s="46">
        <f>SUMIF(DRE!$A:$A,'Base CF'!$B280,DRE!K:K)</f>
        <v>0</v>
      </c>
      <c r="M280" s="46">
        <f>SUMIF(DRE!$A:$A,'Base CF'!$B280,DRE!L:L)</f>
        <v>0</v>
      </c>
      <c r="N280" s="46">
        <f>SUMIF(DRE!$A:$A,'Base CF'!$B280,DRE!M:M)</f>
        <v>0</v>
      </c>
      <c r="O280" s="46">
        <f>SUMIF(DRE!$A:$A,'Base CF'!$B280,DRE!N:N)</f>
        <v>0</v>
      </c>
      <c r="P280" s="46">
        <f>SUMIF(DRE!$A:$A,'Base CF'!$B280,DRE!O:O)</f>
        <v>0</v>
      </c>
      <c r="Q280" s="46">
        <f>SUMIF(DRE!$A:$A,'Base CF'!$B280,DRE!P:P)</f>
        <v>0</v>
      </c>
      <c r="R280" s="46">
        <f>SUMIF(DRE!$A:$A,'Base CF'!$B280,DRE!Q:Q)</f>
        <v>0</v>
      </c>
      <c r="S280" s="46">
        <f>SUMIF(DRE!$A:$A,'Base CF'!$B280,DRE!R:R)</f>
        <v>0</v>
      </c>
      <c r="T280" s="46">
        <f>SUMIF(DRE!$A:$A,'Base CF'!$B280,DRE!S:S)</f>
        <v>0</v>
      </c>
      <c r="U280" s="46">
        <f>SUMIF(DRE!$A:$A,'Base CF'!$B280,DRE!T:T)</f>
        <v>0</v>
      </c>
      <c r="V280" s="46">
        <f>SUMIF(DRE!$A:$A,'Base CF'!$B280,DRE!U:U)</f>
        <v>0</v>
      </c>
      <c r="W280" s="46">
        <f>SUMIF(DRE!$A:$A,'Base CF'!$B280,DRE!V:V)</f>
        <v>0</v>
      </c>
      <c r="X280" s="46">
        <f>SUMIF(DRE!$A:$A,'Base CF'!$B280,DRE!W:W)</f>
        <v>0</v>
      </c>
      <c r="Y280" s="46">
        <f>SUMIF(DRE!$A:$A,'Base CF'!$B280,DRE!X:X)</f>
        <v>0</v>
      </c>
      <c r="Z280" s="46">
        <f>SUMIF(DRE!$A:$A,'Base CF'!$B280,DRE!Y:Y)</f>
        <v>0</v>
      </c>
      <c r="AA280" s="46">
        <f>SUMIF(DRE!$A:$A,'Base CF'!$B280,DRE!Z:Z)</f>
        <v>0</v>
      </c>
      <c r="AB280" s="46">
        <f>SUMIF(DRE!$A:$A,'Base CF'!$B280,DRE!AA:AA)</f>
        <v>0</v>
      </c>
      <c r="AC280" s="46">
        <f>SUMIF(DRE!$A:$A,'Base CF'!$B280,DRE!AB:AB)</f>
        <v>0</v>
      </c>
      <c r="AD280" s="46">
        <f>SUMIF(DRE!$A:$A,'Base CF'!$B280,DRE!AC:AC)</f>
        <v>0</v>
      </c>
      <c r="AE280" s="46">
        <f>SUMIF(DRE!$A:$A,'Base CF'!$B280,DRE!AD:AD)</f>
        <v>0</v>
      </c>
      <c r="AF280" s="46">
        <f>SUMIF(DRE!$A:$A,'Base CF'!$B280,DRE!AE:AE)</f>
        <v>0</v>
      </c>
      <c r="AG280" s="46">
        <f>SUMIF(DRE!$A:$A,'Base CF'!$B280,DRE!AF:AF)</f>
        <v>0</v>
      </c>
      <c r="AH280" s="46">
        <f>SUMIF(DRE!$A:$A,'Base CF'!$B280,DRE!AG:AG)</f>
        <v>0</v>
      </c>
      <c r="AI280" s="46">
        <f>SUMIF(DRE!$A:$A,'Base CF'!$B280,DRE!AH:AH)</f>
        <v>0</v>
      </c>
      <c r="AJ280" s="46">
        <f>SUMIF(DRE!$A:$A,'Base CF'!$B280,DRE!AI:AI)</f>
        <v>0</v>
      </c>
      <c r="AK280" s="46">
        <f>SUMIF(DRE!$A:$A,'Base CF'!$B280,DRE!AJ:AJ)</f>
        <v>0</v>
      </c>
      <c r="AL280" s="46">
        <f>SUMIF(DRE!$A:$A,'Base CF'!$B280,DRE!AK:AK)</f>
        <v>0</v>
      </c>
      <c r="AM280" s="46">
        <f>SUMIF(DRE!$A:$A,'Base CF'!$B280,DRE!AL:AL)</f>
        <v>0</v>
      </c>
      <c r="AN280" s="46">
        <f>SUMIF(DRE!$A:$A,'Base CF'!$B280,DRE!AM:AM)</f>
        <v>0</v>
      </c>
      <c r="AO280" s="46">
        <f>SUMIF(DRE!$A:$A,'Base CF'!$B280,DRE!AN:AN)</f>
        <v>0</v>
      </c>
      <c r="AP280" s="46">
        <f>SUMIF(DRE!$A:$A,'Base CF'!$B280,DRE!AO:AO)</f>
        <v>0</v>
      </c>
      <c r="AQ280" s="46">
        <f>SUMIF(DRE!$A:$A,'Base CF'!$B280,DRE!AP:AP)</f>
        <v>0</v>
      </c>
      <c r="AR280" s="46">
        <f>SUMIF(DRE!$A:$A,'Base CF'!$B280,DRE!AQ:AQ)</f>
        <v>0</v>
      </c>
      <c r="AS280" s="46">
        <f>SUMIF(DRE!$A:$A,'Base CF'!$B280,DRE!AR:AR)</f>
        <v>0</v>
      </c>
      <c r="AT280" s="46">
        <f>SUMIF(DRE!$A:$A,'Base CF'!$B280,DRE!AS:AS)</f>
        <v>0</v>
      </c>
      <c r="AU280" s="46">
        <f>SUMIF(DRE!$A:$A,'Base CF'!$B280,DRE!AT:AT)</f>
        <v>0</v>
      </c>
      <c r="AV280" s="46">
        <f>SUMIF(DRE!$A:$A,'Base CF'!$B280,DRE!AU:AU)</f>
        <v>0</v>
      </c>
      <c r="AW280" s="46">
        <f>SUMIF(DRE!$A:$A,'Base CF'!$B280,DRE!AV:AV)</f>
        <v>0</v>
      </c>
      <c r="AX280" s="46">
        <f>SUMIF(DRE!$A:$A,'Base CF'!$B280,DRE!AW:AW)</f>
        <v>0</v>
      </c>
      <c r="AY280" s="46">
        <f>SUMIF(DRE!$A:$A,'Base CF'!$B280,DRE!AX:AX)</f>
        <v>0</v>
      </c>
      <c r="AZ280" s="46">
        <f>SUMIF(DRE!$A:$A,'Base CF'!$B280,DRE!AY:AY)</f>
        <v>0</v>
      </c>
      <c r="BA280" s="46">
        <f>SUMIF(DRE!$A:$A,'Base CF'!$B280,DRE!AZ:AZ)</f>
        <v>0</v>
      </c>
      <c r="BB280" s="46">
        <f>SUMIF(DRE!$A:$A,'Base CF'!$B280,DRE!BA:BA)</f>
        <v>0</v>
      </c>
      <c r="BC280" s="46">
        <f>SUMIF(DRE!$A:$A,'Base CF'!$B280,DRE!BB:BB)</f>
        <v>0</v>
      </c>
      <c r="BD280" s="46">
        <f>SUMIF(DRE!$A:$A,'Base CF'!$B280,DRE!BC:BC)</f>
        <v>0</v>
      </c>
      <c r="BE280" s="46">
        <f>SUMIF(DRE!$A:$A,'Base CF'!$B280,DRE!BD:BD)</f>
        <v>0</v>
      </c>
      <c r="BF280" s="46">
        <f>SUMIF(DRE!$A:$A,'Base CF'!$B280,DRE!BE:BE)</f>
        <v>0</v>
      </c>
      <c r="BG280" s="46">
        <f>SUMIF(DRE!$A:$A,'Base CF'!$B280,DRE!BF:BF)</f>
        <v>0</v>
      </c>
      <c r="BH280" s="46">
        <f>SUMIF(DRE!$A:$A,'Base CF'!$B280,DRE!BG:BG)</f>
        <v>0</v>
      </c>
      <c r="BI280" s="46">
        <f>SUMIF(DRE!$A:$A,'Base CF'!$B280,DRE!BH:BH)</f>
        <v>0</v>
      </c>
      <c r="BJ280" s="46">
        <f>SUMIF(DRE!$A:$A,'Base CF'!$B280,DRE!BI:BI)</f>
        <v>0</v>
      </c>
      <c r="BK280" s="46">
        <f>SUMIF(DRE!$A:$A,'Base CF'!$B280,DRE!BJ:BJ)</f>
        <v>0</v>
      </c>
      <c r="BL280" s="46">
        <f>SUMIF(DRE!$A:$A,'Base CF'!$B280,DRE!BK:BK)</f>
        <v>0</v>
      </c>
      <c r="BM280" s="46">
        <f>SUMIF(DRE!$A:$A,'Base CF'!$B280,DRE!BL:BL)</f>
        <v>0</v>
      </c>
      <c r="BN280" s="46">
        <f>SUMIF(DRE!$A:$A,'Base CF'!$B280,DRE!BM:BM)</f>
        <v>0</v>
      </c>
      <c r="BO280" s="46">
        <f>SUMIF(DRE!$A:$A,'Base CF'!$B280,DRE!BN:BN)</f>
        <v>0</v>
      </c>
      <c r="BP280" s="46">
        <f>SUMIF(DRE!$A:$A,'Base CF'!$B280,DRE!BO:BO)</f>
        <v>0</v>
      </c>
      <c r="BQ280" s="46">
        <f>SUMIF(DRE!$A:$A,'Base CF'!$B280,DRE!BP:BP)</f>
        <v>0</v>
      </c>
      <c r="BR280" s="46">
        <f>SUMIF(DRE!$A:$A,'Base CF'!$B280,DRE!BQ:BQ)</f>
        <v>0</v>
      </c>
      <c r="BS280" s="46">
        <f>SUMIF(DRE!$A:$A,'Base CF'!$B280,DRE!BR:BR)</f>
        <v>0</v>
      </c>
      <c r="BT280" s="46">
        <f>SUMIF(DRE!$A:$A,'Base CF'!$B280,DRE!BS:BS)</f>
        <v>0</v>
      </c>
      <c r="BU280" s="46">
        <f>SUMIF(DRE!$A:$A,'Base CF'!$B280,DRE!BT:BT)</f>
        <v>0</v>
      </c>
      <c r="BV280" s="46">
        <f>SUMIF(DRE!$A:$A,'Base CF'!$B280,DRE!BU:BU)</f>
        <v>0</v>
      </c>
      <c r="BW280" s="46">
        <f>SUMIF(DRE!$A:$A,'Base CF'!$B280,DRE!BV:BV)</f>
        <v>0</v>
      </c>
      <c r="BX280" s="46">
        <f>SUMIF(DRE!$A:$A,'Base CF'!$B280,DRE!BW:BW)</f>
        <v>0</v>
      </c>
      <c r="BY280" s="46">
        <f>SUMIF(DRE!$A:$A,'Base CF'!$B280,DRE!BX:BX)</f>
        <v>0</v>
      </c>
      <c r="BZ280" s="46">
        <f>SUMIF(DRE!$A:$A,'Base CF'!$B280,DRE!BY:BY)</f>
        <v>0</v>
      </c>
      <c r="CA280" s="46">
        <f>SUMIF(DRE!$A:$A,'Base CF'!$B280,DRE!BZ:BZ)</f>
        <v>0</v>
      </c>
      <c r="CB280" s="46">
        <f>SUMIF(DRE!$A:$A,'Base CF'!$B280,DRE!CA:CA)</f>
        <v>0</v>
      </c>
      <c r="CC280" s="46">
        <f>SUMIF(DRE!$A:$A,'Base CF'!$B280,DRE!CB:CB)</f>
        <v>0</v>
      </c>
      <c r="CD280" s="46">
        <f>SUMIF(DRE!$A:$A,'Base CF'!$B280,DRE!CC:CC)</f>
        <v>0</v>
      </c>
      <c r="CE280" s="46">
        <f>SUMIF(DRE!$A:$A,'Base CF'!$B280,DRE!CD:CD)</f>
        <v>0</v>
      </c>
      <c r="CF280" s="46">
        <f>SUMIF(DRE!$A:$A,'Base CF'!$B280,DRE!CE:CE)</f>
        <v>0</v>
      </c>
      <c r="CG280" s="46">
        <f>SUMIF(DRE!$A:$A,'Base CF'!$B280,DRE!CF:CF)</f>
        <v>0</v>
      </c>
      <c r="CH280" s="46">
        <f>SUMIF(DRE!$A:$A,'Base CF'!$B280,DRE!CG:CG)</f>
        <v>0</v>
      </c>
      <c r="CI280" s="46">
        <f>SUMIF(DRE!$A:$A,'Base CF'!$B280,DRE!CH:CH)</f>
        <v>0</v>
      </c>
      <c r="CJ280" s="46">
        <f>SUMIF(DRE!$A:$A,'Base CF'!$B280,DRE!CI:CI)</f>
        <v>0</v>
      </c>
      <c r="CK280" s="46">
        <f>SUMIF(DRE!$A:$A,'Base CF'!$B280,DRE!CJ:CJ)</f>
        <v>0</v>
      </c>
      <c r="CL280" s="46">
        <f>SUMIF(DRE!$A:$A,'Base CF'!$B280,DRE!CK:CK)</f>
        <v>0</v>
      </c>
      <c r="CM280" s="46">
        <f>SUMIF(DRE!$A:$A,'Base CF'!$B280,DRE!CL:CL)</f>
        <v>0</v>
      </c>
      <c r="CN280" s="46">
        <f>SUMIF(DRE!$A:$A,'Base CF'!$B280,DRE!CM:CM)</f>
        <v>0</v>
      </c>
      <c r="CO280" s="46">
        <f>SUMIF(DRE!$A:$A,'Base CF'!$B280,DRE!CN:CN)</f>
        <v>0</v>
      </c>
      <c r="CP280" s="46">
        <f>SUMIF(DRE!$A:$A,'Base CF'!$B280,DRE!CO:CO)</f>
        <v>0</v>
      </c>
      <c r="CQ280" s="46">
        <f>SUMIF(DRE!$A:$A,'Base CF'!$B280,DRE!CP:CP)</f>
        <v>0</v>
      </c>
      <c r="CR280" s="46">
        <f>SUMIF(DRE!$A:$A,'Base CF'!$B280,DRE!CQ:CQ)</f>
        <v>0</v>
      </c>
      <c r="CS280" s="46">
        <f>SUMIF(DRE!$A:$A,'Base CF'!$B280,DRE!CR:CR)</f>
        <v>0</v>
      </c>
      <c r="CT280" s="46">
        <f>SUMIF(DRE!$A:$A,'Base CF'!$B280,DRE!CS:CS)</f>
        <v>0</v>
      </c>
      <c r="CU280" s="46">
        <f>SUMIF(DRE!$A:$A,'Base CF'!$B280,DRE!CT:CT)</f>
        <v>0</v>
      </c>
      <c r="CV280" s="46">
        <f>SUMIF(DRE!$A:$A,'Base CF'!$B280,DRE!CU:CU)</f>
        <v>0</v>
      </c>
      <c r="CW280" s="46">
        <f>SUMIF(DRE!$A:$A,'Base CF'!$B280,DRE!CV:CV)</f>
        <v>0</v>
      </c>
      <c r="CX280" s="46">
        <f>SUMIF(DRE!$A:$A,'Base CF'!$B280,DRE!CW:CW)</f>
        <v>0</v>
      </c>
      <c r="CY280" s="46">
        <f>SUMIF(DRE!$A:$A,'Base CF'!$B280,DRE!CX:CX)</f>
        <v>0</v>
      </c>
      <c r="CZ280" s="46">
        <f>SUMIF(DRE!$A:$A,'Base CF'!$B280,DRE!CY:CY)</f>
        <v>0</v>
      </c>
      <c r="DA280" s="46">
        <f>SUMIF(DRE!$A:$A,'Base CF'!$B280,DRE!CZ:CZ)</f>
        <v>0</v>
      </c>
      <c r="DB280" s="46">
        <f>SUMIF(DRE!$A:$A,'Base CF'!$B280,DRE!DA:DA)</f>
        <v>0</v>
      </c>
      <c r="DC280" s="46">
        <f>SUMIF(DRE!$A:$A,'Base CF'!$B280,DRE!DB:DB)</f>
        <v>0</v>
      </c>
      <c r="DD280" s="46">
        <f>SUMIF(DRE!$A:$A,'Base CF'!$B280,DRE!DC:DC)</f>
        <v>0</v>
      </c>
      <c r="DE280" s="46">
        <f>SUMIF(DRE!$A:$A,'Base CF'!$B280,DRE!DD:DD)</f>
        <v>0</v>
      </c>
      <c r="DF280" s="46">
        <f>SUMIF(DRE!$A:$A,'Base CF'!$B280,DRE!DE:DE)</f>
        <v>0</v>
      </c>
    </row>
    <row r="281" spans="2:110" outlineLevel="1">
      <c r="B281" s="37" t="s">
        <v>305</v>
      </c>
      <c r="C281" s="46">
        <f>SUMIF(DRE!$A:$A,'Base CF'!$B281,DRE!B:B)</f>
        <v>0</v>
      </c>
      <c r="D281" s="46">
        <f>SUMIF(DRE!$A:$A,'Base CF'!$B281,DRE!C:C)</f>
        <v>0</v>
      </c>
      <c r="E281" s="46">
        <f>SUMIF(DRE!$A:$A,'Base CF'!$B281,DRE!D:D)</f>
        <v>0</v>
      </c>
      <c r="F281" s="46">
        <f>SUMIF(DRE!$A:$A,'Base CF'!$B281,DRE!E:E)</f>
        <v>0</v>
      </c>
      <c r="G281" s="46">
        <f>SUMIF(DRE!$A:$A,'Base CF'!$B281,DRE!F:F)</f>
        <v>0</v>
      </c>
      <c r="H281" s="46">
        <f>SUMIF(DRE!$A:$A,'Base CF'!$B281,DRE!G:G)</f>
        <v>0</v>
      </c>
      <c r="I281" s="46">
        <f>SUMIF(DRE!$A:$A,'Base CF'!$B281,DRE!H:H)</f>
        <v>0</v>
      </c>
      <c r="J281" s="46">
        <f>SUMIF(DRE!$A:$A,'Base CF'!$B281,DRE!I:I)</f>
        <v>0</v>
      </c>
      <c r="K281" s="46">
        <f>SUMIF(DRE!$A:$A,'Base CF'!$B281,DRE!J:J)</f>
        <v>0</v>
      </c>
      <c r="L281" s="46">
        <f>SUMIF(DRE!$A:$A,'Base CF'!$B281,DRE!K:K)</f>
        <v>0</v>
      </c>
      <c r="M281" s="46">
        <f>SUMIF(DRE!$A:$A,'Base CF'!$B281,DRE!L:L)</f>
        <v>0</v>
      </c>
      <c r="N281" s="46">
        <f>SUMIF(DRE!$A:$A,'Base CF'!$B281,DRE!M:M)</f>
        <v>0</v>
      </c>
      <c r="O281" s="46">
        <f>SUMIF(DRE!$A:$A,'Base CF'!$B281,DRE!N:N)</f>
        <v>0</v>
      </c>
      <c r="P281" s="46">
        <f>SUMIF(DRE!$A:$A,'Base CF'!$B281,DRE!O:O)</f>
        <v>0</v>
      </c>
      <c r="Q281" s="46">
        <f>SUMIF(DRE!$A:$A,'Base CF'!$B281,DRE!P:P)</f>
        <v>0</v>
      </c>
      <c r="R281" s="46">
        <f>SUMIF(DRE!$A:$A,'Base CF'!$B281,DRE!Q:Q)</f>
        <v>0</v>
      </c>
      <c r="S281" s="46">
        <f>SUMIF(DRE!$A:$A,'Base CF'!$B281,DRE!R:R)</f>
        <v>0</v>
      </c>
      <c r="T281" s="46">
        <f>SUMIF(DRE!$A:$A,'Base CF'!$B281,DRE!S:S)</f>
        <v>0</v>
      </c>
      <c r="U281" s="46">
        <f>SUMIF(DRE!$A:$A,'Base CF'!$B281,DRE!T:T)</f>
        <v>0</v>
      </c>
      <c r="V281" s="46">
        <f>SUMIF(DRE!$A:$A,'Base CF'!$B281,DRE!U:U)</f>
        <v>0</v>
      </c>
      <c r="W281" s="46">
        <f>SUMIF(DRE!$A:$A,'Base CF'!$B281,DRE!V:V)</f>
        <v>0</v>
      </c>
      <c r="X281" s="46">
        <f>SUMIF(DRE!$A:$A,'Base CF'!$B281,DRE!W:W)</f>
        <v>0</v>
      </c>
      <c r="Y281" s="46">
        <f>SUMIF(DRE!$A:$A,'Base CF'!$B281,DRE!X:X)</f>
        <v>0</v>
      </c>
      <c r="Z281" s="46">
        <f>SUMIF(DRE!$A:$A,'Base CF'!$B281,DRE!Y:Y)</f>
        <v>0</v>
      </c>
      <c r="AA281" s="46">
        <f>SUMIF(DRE!$A:$A,'Base CF'!$B281,DRE!Z:Z)</f>
        <v>0</v>
      </c>
      <c r="AB281" s="46">
        <f>SUMIF(DRE!$A:$A,'Base CF'!$B281,DRE!AA:AA)</f>
        <v>0</v>
      </c>
      <c r="AC281" s="46">
        <f>SUMIF(DRE!$A:$A,'Base CF'!$B281,DRE!AB:AB)</f>
        <v>0</v>
      </c>
      <c r="AD281" s="46">
        <f>SUMIF(DRE!$A:$A,'Base CF'!$B281,DRE!AC:AC)</f>
        <v>0</v>
      </c>
      <c r="AE281" s="46">
        <f>SUMIF(DRE!$A:$A,'Base CF'!$B281,DRE!AD:AD)</f>
        <v>0</v>
      </c>
      <c r="AF281" s="46">
        <f>SUMIF(DRE!$A:$A,'Base CF'!$B281,DRE!AE:AE)</f>
        <v>0</v>
      </c>
      <c r="AG281" s="46">
        <f>SUMIF(DRE!$A:$A,'Base CF'!$B281,DRE!AF:AF)</f>
        <v>0</v>
      </c>
      <c r="AH281" s="46">
        <f>SUMIF(DRE!$A:$A,'Base CF'!$B281,DRE!AG:AG)</f>
        <v>0</v>
      </c>
      <c r="AI281" s="46">
        <f>SUMIF(DRE!$A:$A,'Base CF'!$B281,DRE!AH:AH)</f>
        <v>0</v>
      </c>
      <c r="AJ281" s="46">
        <f>SUMIF(DRE!$A:$A,'Base CF'!$B281,DRE!AI:AI)</f>
        <v>0</v>
      </c>
      <c r="AK281" s="46">
        <f>SUMIF(DRE!$A:$A,'Base CF'!$B281,DRE!AJ:AJ)</f>
        <v>0</v>
      </c>
      <c r="AL281" s="46">
        <f>SUMIF(DRE!$A:$A,'Base CF'!$B281,DRE!AK:AK)</f>
        <v>0</v>
      </c>
      <c r="AM281" s="46">
        <f>SUMIF(DRE!$A:$A,'Base CF'!$B281,DRE!AL:AL)</f>
        <v>0</v>
      </c>
      <c r="AN281" s="46">
        <f>SUMIF(DRE!$A:$A,'Base CF'!$B281,DRE!AM:AM)</f>
        <v>0</v>
      </c>
      <c r="AO281" s="46">
        <f>SUMIF(DRE!$A:$A,'Base CF'!$B281,DRE!AN:AN)</f>
        <v>0</v>
      </c>
      <c r="AP281" s="46">
        <f>SUMIF(DRE!$A:$A,'Base CF'!$B281,DRE!AO:AO)</f>
        <v>0</v>
      </c>
      <c r="AQ281" s="46">
        <f>SUMIF(DRE!$A:$A,'Base CF'!$B281,DRE!AP:AP)</f>
        <v>0</v>
      </c>
      <c r="AR281" s="46">
        <f>SUMIF(DRE!$A:$A,'Base CF'!$B281,DRE!AQ:AQ)</f>
        <v>0</v>
      </c>
      <c r="AS281" s="46">
        <f>SUMIF(DRE!$A:$A,'Base CF'!$B281,DRE!AR:AR)</f>
        <v>0</v>
      </c>
      <c r="AT281" s="46">
        <f>SUMIF(DRE!$A:$A,'Base CF'!$B281,DRE!AS:AS)</f>
        <v>0</v>
      </c>
      <c r="AU281" s="46">
        <f>SUMIF(DRE!$A:$A,'Base CF'!$B281,DRE!AT:AT)</f>
        <v>0</v>
      </c>
      <c r="AV281" s="46">
        <f>SUMIF(DRE!$A:$A,'Base CF'!$B281,DRE!AU:AU)</f>
        <v>0</v>
      </c>
      <c r="AW281" s="46">
        <f>SUMIF(DRE!$A:$A,'Base CF'!$B281,DRE!AV:AV)</f>
        <v>0</v>
      </c>
      <c r="AX281" s="46">
        <f>SUMIF(DRE!$A:$A,'Base CF'!$B281,DRE!AW:AW)</f>
        <v>0</v>
      </c>
      <c r="AY281" s="46">
        <f>SUMIF(DRE!$A:$A,'Base CF'!$B281,DRE!AX:AX)</f>
        <v>0</v>
      </c>
      <c r="AZ281" s="46">
        <f>SUMIF(DRE!$A:$A,'Base CF'!$B281,DRE!AY:AY)</f>
        <v>0</v>
      </c>
      <c r="BA281" s="46">
        <f>SUMIF(DRE!$A:$A,'Base CF'!$B281,DRE!AZ:AZ)</f>
        <v>0</v>
      </c>
      <c r="BB281" s="46">
        <f>SUMIF(DRE!$A:$A,'Base CF'!$B281,DRE!BA:BA)</f>
        <v>0</v>
      </c>
      <c r="BC281" s="46">
        <f>SUMIF(DRE!$A:$A,'Base CF'!$B281,DRE!BB:BB)</f>
        <v>0</v>
      </c>
      <c r="BD281" s="46">
        <f>SUMIF(DRE!$A:$A,'Base CF'!$B281,DRE!BC:BC)</f>
        <v>0</v>
      </c>
      <c r="BE281" s="46">
        <f>SUMIF(DRE!$A:$A,'Base CF'!$B281,DRE!BD:BD)</f>
        <v>0</v>
      </c>
      <c r="BF281" s="46">
        <f>SUMIF(DRE!$A:$A,'Base CF'!$B281,DRE!BE:BE)</f>
        <v>0</v>
      </c>
      <c r="BG281" s="46">
        <f>SUMIF(DRE!$A:$A,'Base CF'!$B281,DRE!BF:BF)</f>
        <v>0</v>
      </c>
      <c r="BH281" s="46">
        <f>SUMIF(DRE!$A:$A,'Base CF'!$B281,DRE!BG:BG)</f>
        <v>0</v>
      </c>
      <c r="BI281" s="46">
        <f>SUMIF(DRE!$A:$A,'Base CF'!$B281,DRE!BH:BH)</f>
        <v>0</v>
      </c>
      <c r="BJ281" s="46">
        <f>SUMIF(DRE!$A:$A,'Base CF'!$B281,DRE!BI:BI)</f>
        <v>0</v>
      </c>
      <c r="BK281" s="46">
        <f>SUMIF(DRE!$A:$A,'Base CF'!$B281,DRE!BJ:BJ)</f>
        <v>0</v>
      </c>
      <c r="BL281" s="46">
        <f>SUMIF(DRE!$A:$A,'Base CF'!$B281,DRE!BK:BK)</f>
        <v>0</v>
      </c>
      <c r="BM281" s="46">
        <f>SUMIF(DRE!$A:$A,'Base CF'!$B281,DRE!BL:BL)</f>
        <v>0</v>
      </c>
      <c r="BN281" s="46">
        <f>SUMIF(DRE!$A:$A,'Base CF'!$B281,DRE!BM:BM)</f>
        <v>0</v>
      </c>
      <c r="BO281" s="46">
        <f>SUMIF(DRE!$A:$A,'Base CF'!$B281,DRE!BN:BN)</f>
        <v>0</v>
      </c>
      <c r="BP281" s="46">
        <f>SUMIF(DRE!$A:$A,'Base CF'!$B281,DRE!BO:BO)</f>
        <v>0</v>
      </c>
      <c r="BQ281" s="46">
        <f>SUMIF(DRE!$A:$A,'Base CF'!$B281,DRE!BP:BP)</f>
        <v>0</v>
      </c>
      <c r="BR281" s="46">
        <f>SUMIF(DRE!$A:$A,'Base CF'!$B281,DRE!BQ:BQ)</f>
        <v>0</v>
      </c>
      <c r="BS281" s="46">
        <f>SUMIF(DRE!$A:$A,'Base CF'!$B281,DRE!BR:BR)</f>
        <v>0</v>
      </c>
      <c r="BT281" s="46">
        <f>SUMIF(DRE!$A:$A,'Base CF'!$B281,DRE!BS:BS)</f>
        <v>0</v>
      </c>
      <c r="BU281" s="46">
        <f>SUMIF(DRE!$A:$A,'Base CF'!$B281,DRE!BT:BT)</f>
        <v>0</v>
      </c>
      <c r="BV281" s="46">
        <f>SUMIF(DRE!$A:$A,'Base CF'!$B281,DRE!BU:BU)</f>
        <v>0</v>
      </c>
      <c r="BW281" s="46">
        <f>SUMIF(DRE!$A:$A,'Base CF'!$B281,DRE!BV:BV)</f>
        <v>0</v>
      </c>
      <c r="BX281" s="46">
        <f>SUMIF(DRE!$A:$A,'Base CF'!$B281,DRE!BW:BW)</f>
        <v>0</v>
      </c>
      <c r="BY281" s="46">
        <f>SUMIF(DRE!$A:$A,'Base CF'!$B281,DRE!BX:BX)</f>
        <v>0</v>
      </c>
      <c r="BZ281" s="46">
        <f>SUMIF(DRE!$A:$A,'Base CF'!$B281,DRE!BY:BY)</f>
        <v>0</v>
      </c>
      <c r="CA281" s="46">
        <f>SUMIF(DRE!$A:$A,'Base CF'!$B281,DRE!BZ:BZ)</f>
        <v>0</v>
      </c>
      <c r="CB281" s="46">
        <f>SUMIF(DRE!$A:$A,'Base CF'!$B281,DRE!CA:CA)</f>
        <v>0</v>
      </c>
      <c r="CC281" s="46">
        <f>SUMIF(DRE!$A:$A,'Base CF'!$B281,DRE!CB:CB)</f>
        <v>0</v>
      </c>
      <c r="CD281" s="46">
        <f>SUMIF(DRE!$A:$A,'Base CF'!$B281,DRE!CC:CC)</f>
        <v>0</v>
      </c>
      <c r="CE281" s="46">
        <f>SUMIF(DRE!$A:$A,'Base CF'!$B281,DRE!CD:CD)</f>
        <v>0</v>
      </c>
      <c r="CF281" s="46">
        <f>SUMIF(DRE!$A:$A,'Base CF'!$B281,DRE!CE:CE)</f>
        <v>0</v>
      </c>
      <c r="CG281" s="46">
        <f>SUMIF(DRE!$A:$A,'Base CF'!$B281,DRE!CF:CF)</f>
        <v>0</v>
      </c>
      <c r="CH281" s="46">
        <f>SUMIF(DRE!$A:$A,'Base CF'!$B281,DRE!CG:CG)</f>
        <v>0</v>
      </c>
      <c r="CI281" s="46">
        <f>SUMIF(DRE!$A:$A,'Base CF'!$B281,DRE!CH:CH)</f>
        <v>0</v>
      </c>
      <c r="CJ281" s="46">
        <f>SUMIF(DRE!$A:$A,'Base CF'!$B281,DRE!CI:CI)</f>
        <v>0</v>
      </c>
      <c r="CK281" s="46">
        <f>SUMIF(DRE!$A:$A,'Base CF'!$B281,DRE!CJ:CJ)</f>
        <v>0</v>
      </c>
      <c r="CL281" s="46">
        <f>SUMIF(DRE!$A:$A,'Base CF'!$B281,DRE!CK:CK)</f>
        <v>0</v>
      </c>
      <c r="CM281" s="46">
        <f>SUMIF(DRE!$A:$A,'Base CF'!$B281,DRE!CL:CL)</f>
        <v>0</v>
      </c>
      <c r="CN281" s="46">
        <f>SUMIF(DRE!$A:$A,'Base CF'!$B281,DRE!CM:CM)</f>
        <v>0</v>
      </c>
      <c r="CO281" s="46">
        <f>SUMIF(DRE!$A:$A,'Base CF'!$B281,DRE!CN:CN)</f>
        <v>0</v>
      </c>
      <c r="CP281" s="46">
        <f>SUMIF(DRE!$A:$A,'Base CF'!$B281,DRE!CO:CO)</f>
        <v>0</v>
      </c>
      <c r="CQ281" s="46">
        <f>SUMIF(DRE!$A:$A,'Base CF'!$B281,DRE!CP:CP)</f>
        <v>0</v>
      </c>
      <c r="CR281" s="46">
        <f>SUMIF(DRE!$A:$A,'Base CF'!$B281,DRE!CQ:CQ)</f>
        <v>0</v>
      </c>
      <c r="CS281" s="46">
        <f>SUMIF(DRE!$A:$A,'Base CF'!$B281,DRE!CR:CR)</f>
        <v>0</v>
      </c>
      <c r="CT281" s="46">
        <f>SUMIF(DRE!$A:$A,'Base CF'!$B281,DRE!CS:CS)</f>
        <v>0</v>
      </c>
      <c r="CU281" s="46">
        <f>SUMIF(DRE!$A:$A,'Base CF'!$B281,DRE!CT:CT)</f>
        <v>0</v>
      </c>
      <c r="CV281" s="46">
        <f>SUMIF(DRE!$A:$A,'Base CF'!$B281,DRE!CU:CU)</f>
        <v>0</v>
      </c>
      <c r="CW281" s="46">
        <f>SUMIF(DRE!$A:$A,'Base CF'!$B281,DRE!CV:CV)</f>
        <v>0</v>
      </c>
      <c r="CX281" s="46">
        <f>SUMIF(DRE!$A:$A,'Base CF'!$B281,DRE!CW:CW)</f>
        <v>0</v>
      </c>
      <c r="CY281" s="46">
        <f>SUMIF(DRE!$A:$A,'Base CF'!$B281,DRE!CX:CX)</f>
        <v>0</v>
      </c>
      <c r="CZ281" s="46">
        <f>SUMIF(DRE!$A:$A,'Base CF'!$B281,DRE!CY:CY)</f>
        <v>0</v>
      </c>
      <c r="DA281" s="46">
        <f>SUMIF(DRE!$A:$A,'Base CF'!$B281,DRE!CZ:CZ)</f>
        <v>0</v>
      </c>
      <c r="DB281" s="46">
        <f>SUMIF(DRE!$A:$A,'Base CF'!$B281,DRE!DA:DA)</f>
        <v>0</v>
      </c>
      <c r="DC281" s="46">
        <f>SUMIF(DRE!$A:$A,'Base CF'!$B281,DRE!DB:DB)</f>
        <v>0</v>
      </c>
      <c r="DD281" s="46">
        <f>SUMIF(DRE!$A:$A,'Base CF'!$B281,DRE!DC:DC)</f>
        <v>0</v>
      </c>
      <c r="DE281" s="46">
        <f>SUMIF(DRE!$A:$A,'Base CF'!$B281,DRE!DD:DD)</f>
        <v>0</v>
      </c>
      <c r="DF281" s="46">
        <f>SUMIF(DRE!$A:$A,'Base CF'!$B281,DRE!DE:DE)</f>
        <v>0</v>
      </c>
    </row>
    <row r="282" spans="2:110" outlineLevel="1">
      <c r="B282" s="37" t="s">
        <v>306</v>
      </c>
      <c r="C282" s="46">
        <f>SUMIF(DRE!$A:$A,'Base CF'!$B282,DRE!B:B)</f>
        <v>0</v>
      </c>
      <c r="D282" s="46">
        <f>SUMIF(DRE!$A:$A,'Base CF'!$B282,DRE!C:C)</f>
        <v>0</v>
      </c>
      <c r="E282" s="46">
        <f>SUMIF(DRE!$A:$A,'Base CF'!$B282,DRE!D:D)</f>
        <v>0</v>
      </c>
      <c r="F282" s="46">
        <f>SUMIF(DRE!$A:$A,'Base CF'!$B282,DRE!E:E)</f>
        <v>0</v>
      </c>
      <c r="G282" s="46">
        <f>SUMIF(DRE!$A:$A,'Base CF'!$B282,DRE!F:F)</f>
        <v>0</v>
      </c>
      <c r="H282" s="46">
        <f>SUMIF(DRE!$A:$A,'Base CF'!$B282,DRE!G:G)</f>
        <v>0</v>
      </c>
      <c r="I282" s="46">
        <f>SUMIF(DRE!$A:$A,'Base CF'!$B282,DRE!H:H)</f>
        <v>0</v>
      </c>
      <c r="J282" s="46">
        <f>SUMIF(DRE!$A:$A,'Base CF'!$B282,DRE!I:I)</f>
        <v>0</v>
      </c>
      <c r="K282" s="46">
        <f>SUMIF(DRE!$A:$A,'Base CF'!$B282,DRE!J:J)</f>
        <v>0</v>
      </c>
      <c r="L282" s="46">
        <f>SUMIF(DRE!$A:$A,'Base CF'!$B282,DRE!K:K)</f>
        <v>0</v>
      </c>
      <c r="M282" s="46">
        <f>SUMIF(DRE!$A:$A,'Base CF'!$B282,DRE!L:L)</f>
        <v>0</v>
      </c>
      <c r="N282" s="46">
        <f>SUMIF(DRE!$A:$A,'Base CF'!$B282,DRE!M:M)</f>
        <v>0</v>
      </c>
      <c r="O282" s="46">
        <f>SUMIF(DRE!$A:$A,'Base CF'!$B282,DRE!N:N)</f>
        <v>0</v>
      </c>
      <c r="P282" s="46">
        <f>SUMIF(DRE!$A:$A,'Base CF'!$B282,DRE!O:O)</f>
        <v>0</v>
      </c>
      <c r="Q282" s="46">
        <f>SUMIF(DRE!$A:$A,'Base CF'!$B282,DRE!P:P)</f>
        <v>0</v>
      </c>
      <c r="R282" s="46">
        <f>SUMIF(DRE!$A:$A,'Base CF'!$B282,DRE!Q:Q)</f>
        <v>0</v>
      </c>
      <c r="S282" s="46">
        <f>SUMIF(DRE!$A:$A,'Base CF'!$B282,DRE!R:R)</f>
        <v>0</v>
      </c>
      <c r="T282" s="46">
        <f>SUMIF(DRE!$A:$A,'Base CF'!$B282,DRE!S:S)</f>
        <v>0</v>
      </c>
      <c r="U282" s="46">
        <f>SUMIF(DRE!$A:$A,'Base CF'!$B282,DRE!T:T)</f>
        <v>0</v>
      </c>
      <c r="V282" s="46">
        <f>SUMIF(DRE!$A:$A,'Base CF'!$B282,DRE!U:U)</f>
        <v>0</v>
      </c>
      <c r="W282" s="46">
        <f>SUMIF(DRE!$A:$A,'Base CF'!$B282,DRE!V:V)</f>
        <v>0</v>
      </c>
      <c r="X282" s="46">
        <f>SUMIF(DRE!$A:$A,'Base CF'!$B282,DRE!W:W)</f>
        <v>0</v>
      </c>
      <c r="Y282" s="46">
        <f>SUMIF(DRE!$A:$A,'Base CF'!$B282,DRE!X:X)</f>
        <v>0</v>
      </c>
      <c r="Z282" s="46">
        <f>SUMIF(DRE!$A:$A,'Base CF'!$B282,DRE!Y:Y)</f>
        <v>0</v>
      </c>
      <c r="AA282" s="46">
        <f>SUMIF(DRE!$A:$A,'Base CF'!$B282,DRE!Z:Z)</f>
        <v>0</v>
      </c>
      <c r="AB282" s="46">
        <f>SUMIF(DRE!$A:$A,'Base CF'!$B282,DRE!AA:AA)</f>
        <v>0</v>
      </c>
      <c r="AC282" s="46">
        <f>SUMIF(DRE!$A:$A,'Base CF'!$B282,DRE!AB:AB)</f>
        <v>0</v>
      </c>
      <c r="AD282" s="46">
        <f>SUMIF(DRE!$A:$A,'Base CF'!$B282,DRE!AC:AC)</f>
        <v>0</v>
      </c>
      <c r="AE282" s="46">
        <f>SUMIF(DRE!$A:$A,'Base CF'!$B282,DRE!AD:AD)</f>
        <v>0</v>
      </c>
      <c r="AF282" s="46">
        <f>SUMIF(DRE!$A:$A,'Base CF'!$B282,DRE!AE:AE)</f>
        <v>0</v>
      </c>
      <c r="AG282" s="46">
        <f>SUMIF(DRE!$A:$A,'Base CF'!$B282,DRE!AF:AF)</f>
        <v>0</v>
      </c>
      <c r="AH282" s="46">
        <f>SUMIF(DRE!$A:$A,'Base CF'!$B282,DRE!AG:AG)</f>
        <v>0</v>
      </c>
      <c r="AI282" s="46">
        <f>SUMIF(DRE!$A:$A,'Base CF'!$B282,DRE!AH:AH)</f>
        <v>0</v>
      </c>
      <c r="AJ282" s="46">
        <f>SUMIF(DRE!$A:$A,'Base CF'!$B282,DRE!AI:AI)</f>
        <v>0</v>
      </c>
      <c r="AK282" s="46">
        <f>SUMIF(DRE!$A:$A,'Base CF'!$B282,DRE!AJ:AJ)</f>
        <v>0</v>
      </c>
      <c r="AL282" s="46">
        <f>SUMIF(DRE!$A:$A,'Base CF'!$B282,DRE!AK:AK)</f>
        <v>0</v>
      </c>
      <c r="AM282" s="46">
        <f>SUMIF(DRE!$A:$A,'Base CF'!$B282,DRE!AL:AL)</f>
        <v>0</v>
      </c>
      <c r="AN282" s="46">
        <f>SUMIF(DRE!$A:$A,'Base CF'!$B282,DRE!AM:AM)</f>
        <v>0</v>
      </c>
      <c r="AO282" s="46">
        <f>SUMIF(DRE!$A:$A,'Base CF'!$B282,DRE!AN:AN)</f>
        <v>0</v>
      </c>
      <c r="AP282" s="46">
        <f>SUMIF(DRE!$A:$A,'Base CF'!$B282,DRE!AO:AO)</f>
        <v>0</v>
      </c>
      <c r="AQ282" s="46">
        <f>SUMIF(DRE!$A:$A,'Base CF'!$B282,DRE!AP:AP)</f>
        <v>0</v>
      </c>
      <c r="AR282" s="46">
        <f>SUMIF(DRE!$A:$A,'Base CF'!$B282,DRE!AQ:AQ)</f>
        <v>0</v>
      </c>
      <c r="AS282" s="46">
        <f>SUMIF(DRE!$A:$A,'Base CF'!$B282,DRE!AR:AR)</f>
        <v>0</v>
      </c>
      <c r="AT282" s="46">
        <f>SUMIF(DRE!$A:$A,'Base CF'!$B282,DRE!AS:AS)</f>
        <v>0</v>
      </c>
      <c r="AU282" s="46">
        <f>SUMIF(DRE!$A:$A,'Base CF'!$B282,DRE!AT:AT)</f>
        <v>0</v>
      </c>
      <c r="AV282" s="46">
        <f>SUMIF(DRE!$A:$A,'Base CF'!$B282,DRE!AU:AU)</f>
        <v>0</v>
      </c>
      <c r="AW282" s="46">
        <f>SUMIF(DRE!$A:$A,'Base CF'!$B282,DRE!AV:AV)</f>
        <v>0</v>
      </c>
      <c r="AX282" s="46">
        <f>SUMIF(DRE!$A:$A,'Base CF'!$B282,DRE!AW:AW)</f>
        <v>0</v>
      </c>
      <c r="AY282" s="46">
        <f>SUMIF(DRE!$A:$A,'Base CF'!$B282,DRE!AX:AX)</f>
        <v>0</v>
      </c>
      <c r="AZ282" s="46">
        <f>SUMIF(DRE!$A:$A,'Base CF'!$B282,DRE!AY:AY)</f>
        <v>0</v>
      </c>
      <c r="BA282" s="46">
        <f>SUMIF(DRE!$A:$A,'Base CF'!$B282,DRE!AZ:AZ)</f>
        <v>0</v>
      </c>
      <c r="BB282" s="46">
        <f>SUMIF(DRE!$A:$A,'Base CF'!$B282,DRE!BA:BA)</f>
        <v>0</v>
      </c>
      <c r="BC282" s="46">
        <f>SUMIF(DRE!$A:$A,'Base CF'!$B282,DRE!BB:BB)</f>
        <v>0</v>
      </c>
      <c r="BD282" s="46">
        <f>SUMIF(DRE!$A:$A,'Base CF'!$B282,DRE!BC:BC)</f>
        <v>0</v>
      </c>
      <c r="BE282" s="46">
        <f>SUMIF(DRE!$A:$A,'Base CF'!$B282,DRE!BD:BD)</f>
        <v>0</v>
      </c>
      <c r="BF282" s="46">
        <f>SUMIF(DRE!$A:$A,'Base CF'!$B282,DRE!BE:BE)</f>
        <v>0</v>
      </c>
      <c r="BG282" s="46">
        <f>SUMIF(DRE!$A:$A,'Base CF'!$B282,DRE!BF:BF)</f>
        <v>0</v>
      </c>
      <c r="BH282" s="46">
        <f>SUMIF(DRE!$A:$A,'Base CF'!$B282,DRE!BG:BG)</f>
        <v>0</v>
      </c>
      <c r="BI282" s="46">
        <f>SUMIF(DRE!$A:$A,'Base CF'!$B282,DRE!BH:BH)</f>
        <v>0</v>
      </c>
      <c r="BJ282" s="46">
        <f>SUMIF(DRE!$A:$A,'Base CF'!$B282,DRE!BI:BI)</f>
        <v>0</v>
      </c>
      <c r="BK282" s="46">
        <f>SUMIF(DRE!$A:$A,'Base CF'!$B282,DRE!BJ:BJ)</f>
        <v>0</v>
      </c>
      <c r="BL282" s="46">
        <f>SUMIF(DRE!$A:$A,'Base CF'!$B282,DRE!BK:BK)</f>
        <v>0</v>
      </c>
      <c r="BM282" s="46">
        <f>SUMIF(DRE!$A:$A,'Base CF'!$B282,DRE!BL:BL)</f>
        <v>0</v>
      </c>
      <c r="BN282" s="46">
        <f>SUMIF(DRE!$A:$A,'Base CF'!$B282,DRE!BM:BM)</f>
        <v>0</v>
      </c>
      <c r="BO282" s="46">
        <f>SUMIF(DRE!$A:$A,'Base CF'!$B282,DRE!BN:BN)</f>
        <v>0</v>
      </c>
      <c r="BP282" s="46">
        <f>SUMIF(DRE!$A:$A,'Base CF'!$B282,DRE!BO:BO)</f>
        <v>0</v>
      </c>
      <c r="BQ282" s="46">
        <f>SUMIF(DRE!$A:$A,'Base CF'!$B282,DRE!BP:BP)</f>
        <v>0</v>
      </c>
      <c r="BR282" s="46">
        <f>SUMIF(DRE!$A:$A,'Base CF'!$B282,DRE!BQ:BQ)</f>
        <v>0</v>
      </c>
      <c r="BS282" s="46">
        <f>SUMIF(DRE!$A:$A,'Base CF'!$B282,DRE!BR:BR)</f>
        <v>0</v>
      </c>
      <c r="BT282" s="46">
        <f>SUMIF(DRE!$A:$A,'Base CF'!$B282,DRE!BS:BS)</f>
        <v>0</v>
      </c>
      <c r="BU282" s="46">
        <f>SUMIF(DRE!$A:$A,'Base CF'!$B282,DRE!BT:BT)</f>
        <v>0</v>
      </c>
      <c r="BV282" s="46">
        <f>SUMIF(DRE!$A:$A,'Base CF'!$B282,DRE!BU:BU)</f>
        <v>0</v>
      </c>
      <c r="BW282" s="46">
        <f>SUMIF(DRE!$A:$A,'Base CF'!$B282,DRE!BV:BV)</f>
        <v>0</v>
      </c>
      <c r="BX282" s="46">
        <f>SUMIF(DRE!$A:$A,'Base CF'!$B282,DRE!BW:BW)</f>
        <v>0</v>
      </c>
      <c r="BY282" s="46">
        <f>SUMIF(DRE!$A:$A,'Base CF'!$B282,DRE!BX:BX)</f>
        <v>0</v>
      </c>
      <c r="BZ282" s="46">
        <f>SUMIF(DRE!$A:$A,'Base CF'!$B282,DRE!BY:BY)</f>
        <v>0</v>
      </c>
      <c r="CA282" s="46">
        <f>SUMIF(DRE!$A:$A,'Base CF'!$B282,DRE!BZ:BZ)</f>
        <v>0</v>
      </c>
      <c r="CB282" s="46">
        <f>SUMIF(DRE!$A:$A,'Base CF'!$B282,DRE!CA:CA)</f>
        <v>0</v>
      </c>
      <c r="CC282" s="46">
        <f>SUMIF(DRE!$A:$A,'Base CF'!$B282,DRE!CB:CB)</f>
        <v>0</v>
      </c>
      <c r="CD282" s="46">
        <f>SUMIF(DRE!$A:$A,'Base CF'!$B282,DRE!CC:CC)</f>
        <v>0</v>
      </c>
      <c r="CE282" s="46">
        <f>SUMIF(DRE!$A:$A,'Base CF'!$B282,DRE!CD:CD)</f>
        <v>0</v>
      </c>
      <c r="CF282" s="46">
        <f>SUMIF(DRE!$A:$A,'Base CF'!$B282,DRE!CE:CE)</f>
        <v>0</v>
      </c>
      <c r="CG282" s="46">
        <f>SUMIF(DRE!$A:$A,'Base CF'!$B282,DRE!CF:CF)</f>
        <v>0</v>
      </c>
      <c r="CH282" s="46">
        <f>SUMIF(DRE!$A:$A,'Base CF'!$B282,DRE!CG:CG)</f>
        <v>0</v>
      </c>
      <c r="CI282" s="46">
        <f>SUMIF(DRE!$A:$A,'Base CF'!$B282,DRE!CH:CH)</f>
        <v>0</v>
      </c>
      <c r="CJ282" s="46">
        <f>SUMIF(DRE!$A:$A,'Base CF'!$B282,DRE!CI:CI)</f>
        <v>0</v>
      </c>
      <c r="CK282" s="46">
        <f>SUMIF(DRE!$A:$A,'Base CF'!$B282,DRE!CJ:CJ)</f>
        <v>0</v>
      </c>
      <c r="CL282" s="46">
        <f>SUMIF(DRE!$A:$A,'Base CF'!$B282,DRE!CK:CK)</f>
        <v>0</v>
      </c>
      <c r="CM282" s="46">
        <f>SUMIF(DRE!$A:$A,'Base CF'!$B282,DRE!CL:CL)</f>
        <v>0</v>
      </c>
      <c r="CN282" s="46">
        <f>SUMIF(DRE!$A:$A,'Base CF'!$B282,DRE!CM:CM)</f>
        <v>0</v>
      </c>
      <c r="CO282" s="46">
        <f>SUMIF(DRE!$A:$A,'Base CF'!$B282,DRE!CN:CN)</f>
        <v>0</v>
      </c>
      <c r="CP282" s="46">
        <f>SUMIF(DRE!$A:$A,'Base CF'!$B282,DRE!CO:CO)</f>
        <v>0</v>
      </c>
      <c r="CQ282" s="46">
        <f>SUMIF(DRE!$A:$A,'Base CF'!$B282,DRE!CP:CP)</f>
        <v>0</v>
      </c>
      <c r="CR282" s="46">
        <f>SUMIF(DRE!$A:$A,'Base CF'!$B282,DRE!CQ:CQ)</f>
        <v>0</v>
      </c>
      <c r="CS282" s="46">
        <f>SUMIF(DRE!$A:$A,'Base CF'!$B282,DRE!CR:CR)</f>
        <v>0</v>
      </c>
      <c r="CT282" s="46">
        <f>SUMIF(DRE!$A:$A,'Base CF'!$B282,DRE!CS:CS)</f>
        <v>0</v>
      </c>
      <c r="CU282" s="46">
        <f>SUMIF(DRE!$A:$A,'Base CF'!$B282,DRE!CT:CT)</f>
        <v>0</v>
      </c>
      <c r="CV282" s="46">
        <f>SUMIF(DRE!$A:$A,'Base CF'!$B282,DRE!CU:CU)</f>
        <v>0</v>
      </c>
      <c r="CW282" s="46">
        <f>SUMIF(DRE!$A:$A,'Base CF'!$B282,DRE!CV:CV)</f>
        <v>0</v>
      </c>
      <c r="CX282" s="46">
        <f>SUMIF(DRE!$A:$A,'Base CF'!$B282,DRE!CW:CW)</f>
        <v>0</v>
      </c>
      <c r="CY282" s="46">
        <f>SUMIF(DRE!$A:$A,'Base CF'!$B282,DRE!CX:CX)</f>
        <v>0</v>
      </c>
      <c r="CZ282" s="46">
        <f>SUMIF(DRE!$A:$A,'Base CF'!$B282,DRE!CY:CY)</f>
        <v>0</v>
      </c>
      <c r="DA282" s="46">
        <f>SUMIF(DRE!$A:$A,'Base CF'!$B282,DRE!CZ:CZ)</f>
        <v>0</v>
      </c>
      <c r="DB282" s="46">
        <f>SUMIF(DRE!$A:$A,'Base CF'!$B282,DRE!DA:DA)</f>
        <v>0</v>
      </c>
      <c r="DC282" s="46">
        <f>SUMIF(DRE!$A:$A,'Base CF'!$B282,DRE!DB:DB)</f>
        <v>0</v>
      </c>
      <c r="DD282" s="46">
        <f>SUMIF(DRE!$A:$A,'Base CF'!$B282,DRE!DC:DC)</f>
        <v>0</v>
      </c>
      <c r="DE282" s="46">
        <f>SUMIF(DRE!$A:$A,'Base CF'!$B282,DRE!DD:DD)</f>
        <v>0</v>
      </c>
      <c r="DF282" s="46">
        <f>SUMIF(DRE!$A:$A,'Base CF'!$B282,DRE!DE:DE)</f>
        <v>0</v>
      </c>
    </row>
    <row r="283" spans="2:110" outlineLevel="1">
      <c r="B283" s="37" t="s">
        <v>357</v>
      </c>
      <c r="C283" s="46">
        <f>SUMIF(DRE!$A:$A,'Base CF'!$B283,DRE!B:B)</f>
        <v>0</v>
      </c>
      <c r="D283" s="46">
        <f>SUMIF(DRE!$A:$A,'Base CF'!$B283,DRE!C:C)</f>
        <v>0</v>
      </c>
      <c r="E283" s="46">
        <f>SUMIF(DRE!$A:$A,'Base CF'!$B283,DRE!D:D)</f>
        <v>0</v>
      </c>
      <c r="F283" s="46">
        <f>SUMIF(DRE!$A:$A,'Base CF'!$B283,DRE!E:E)</f>
        <v>0</v>
      </c>
      <c r="G283" s="46">
        <f>SUMIF(DRE!$A:$A,'Base CF'!$B283,DRE!F:F)</f>
        <v>0</v>
      </c>
      <c r="H283" s="46">
        <f>SUMIF(DRE!$A:$A,'Base CF'!$B283,DRE!G:G)</f>
        <v>0</v>
      </c>
      <c r="I283" s="46">
        <f>SUMIF(DRE!$A:$A,'Base CF'!$B283,DRE!H:H)</f>
        <v>0</v>
      </c>
      <c r="J283" s="46">
        <f>SUMIF(DRE!$A:$A,'Base CF'!$B283,DRE!I:I)</f>
        <v>0</v>
      </c>
      <c r="K283" s="46">
        <f>SUMIF(DRE!$A:$A,'Base CF'!$B283,DRE!J:J)</f>
        <v>0</v>
      </c>
      <c r="L283" s="46">
        <f>SUMIF(DRE!$A:$A,'Base CF'!$B283,DRE!K:K)</f>
        <v>0</v>
      </c>
      <c r="M283" s="46">
        <f>SUMIF(DRE!$A:$A,'Base CF'!$B283,DRE!L:L)</f>
        <v>0</v>
      </c>
      <c r="N283" s="46">
        <f>SUMIF(DRE!$A:$A,'Base CF'!$B283,DRE!M:M)</f>
        <v>0</v>
      </c>
      <c r="O283" s="46">
        <f>SUMIF(DRE!$A:$A,'Base CF'!$B283,DRE!N:N)</f>
        <v>0</v>
      </c>
      <c r="P283" s="46">
        <f>SUMIF(DRE!$A:$A,'Base CF'!$B283,DRE!O:O)</f>
        <v>0</v>
      </c>
      <c r="Q283" s="46">
        <f>SUMIF(DRE!$A:$A,'Base CF'!$B283,DRE!P:P)</f>
        <v>0</v>
      </c>
      <c r="R283" s="46">
        <f>SUMIF(DRE!$A:$A,'Base CF'!$B283,DRE!Q:Q)</f>
        <v>0</v>
      </c>
      <c r="S283" s="46">
        <f>SUMIF(DRE!$A:$A,'Base CF'!$B283,DRE!R:R)</f>
        <v>0</v>
      </c>
      <c r="T283" s="46">
        <f>SUMIF(DRE!$A:$A,'Base CF'!$B283,DRE!S:S)</f>
        <v>0</v>
      </c>
      <c r="U283" s="46">
        <f>SUMIF(DRE!$A:$A,'Base CF'!$B283,DRE!T:T)</f>
        <v>0</v>
      </c>
      <c r="V283" s="46">
        <f>SUMIF(DRE!$A:$A,'Base CF'!$B283,DRE!U:U)</f>
        <v>0</v>
      </c>
      <c r="W283" s="46">
        <f>SUMIF(DRE!$A:$A,'Base CF'!$B283,DRE!V:V)</f>
        <v>0</v>
      </c>
      <c r="X283" s="46">
        <f>SUMIF(DRE!$A:$A,'Base CF'!$B283,DRE!W:W)</f>
        <v>0</v>
      </c>
      <c r="Y283" s="46">
        <f>SUMIF(DRE!$A:$A,'Base CF'!$B283,DRE!X:X)</f>
        <v>0</v>
      </c>
      <c r="Z283" s="46">
        <f>SUMIF(DRE!$A:$A,'Base CF'!$B283,DRE!Y:Y)</f>
        <v>0</v>
      </c>
      <c r="AA283" s="46">
        <f>SUMIF(DRE!$A:$A,'Base CF'!$B283,DRE!Z:Z)</f>
        <v>0</v>
      </c>
      <c r="AB283" s="46">
        <f>SUMIF(DRE!$A:$A,'Base CF'!$B283,DRE!AA:AA)</f>
        <v>0</v>
      </c>
      <c r="AC283" s="46">
        <f>SUMIF(DRE!$A:$A,'Base CF'!$B283,DRE!AB:AB)</f>
        <v>0</v>
      </c>
      <c r="AD283" s="46">
        <f>SUMIF(DRE!$A:$A,'Base CF'!$B283,DRE!AC:AC)</f>
        <v>0</v>
      </c>
      <c r="AE283" s="46">
        <f>SUMIF(DRE!$A:$A,'Base CF'!$B283,DRE!AD:AD)</f>
        <v>0</v>
      </c>
      <c r="AF283" s="46">
        <f>SUMIF(DRE!$A:$A,'Base CF'!$B283,DRE!AE:AE)</f>
        <v>0</v>
      </c>
      <c r="AG283" s="46">
        <f>SUMIF(DRE!$A:$A,'Base CF'!$B283,DRE!AF:AF)</f>
        <v>0</v>
      </c>
      <c r="AH283" s="46">
        <f>SUMIF(DRE!$A:$A,'Base CF'!$B283,DRE!AG:AG)</f>
        <v>0</v>
      </c>
      <c r="AI283" s="46">
        <f>SUMIF(DRE!$A:$A,'Base CF'!$B283,DRE!AH:AH)</f>
        <v>0</v>
      </c>
      <c r="AJ283" s="46">
        <f>SUMIF(DRE!$A:$A,'Base CF'!$B283,DRE!AI:AI)</f>
        <v>0</v>
      </c>
      <c r="AK283" s="46">
        <f>SUMIF(DRE!$A:$A,'Base CF'!$B283,DRE!AJ:AJ)</f>
        <v>0</v>
      </c>
      <c r="AL283" s="46">
        <f>SUMIF(DRE!$A:$A,'Base CF'!$B283,DRE!AK:AK)</f>
        <v>0</v>
      </c>
      <c r="AM283" s="46">
        <f>SUMIF(DRE!$A:$A,'Base CF'!$B283,DRE!AL:AL)</f>
        <v>0</v>
      </c>
      <c r="AN283" s="46">
        <f>SUMIF(DRE!$A:$A,'Base CF'!$B283,DRE!AM:AM)</f>
        <v>0</v>
      </c>
      <c r="AO283" s="46">
        <f>SUMIF(DRE!$A:$A,'Base CF'!$B283,DRE!AN:AN)</f>
        <v>0</v>
      </c>
      <c r="AP283" s="46">
        <f>SUMIF(DRE!$A:$A,'Base CF'!$B283,DRE!AO:AO)</f>
        <v>0</v>
      </c>
      <c r="AQ283" s="46">
        <f>SUMIF(DRE!$A:$A,'Base CF'!$B283,DRE!AP:AP)</f>
        <v>0</v>
      </c>
      <c r="AR283" s="46">
        <f>SUMIF(DRE!$A:$A,'Base CF'!$B283,DRE!AQ:AQ)</f>
        <v>0</v>
      </c>
      <c r="AS283" s="46">
        <f>SUMIF(DRE!$A:$A,'Base CF'!$B283,DRE!AR:AR)</f>
        <v>0</v>
      </c>
      <c r="AT283" s="46">
        <f>SUMIF(DRE!$A:$A,'Base CF'!$B283,DRE!AS:AS)</f>
        <v>0</v>
      </c>
      <c r="AU283" s="46">
        <f>SUMIF(DRE!$A:$A,'Base CF'!$B283,DRE!AT:AT)</f>
        <v>0</v>
      </c>
      <c r="AV283" s="46">
        <f>SUMIF(DRE!$A:$A,'Base CF'!$B283,DRE!AU:AU)</f>
        <v>0</v>
      </c>
      <c r="AW283" s="46">
        <f>SUMIF(DRE!$A:$A,'Base CF'!$B283,DRE!AV:AV)</f>
        <v>0</v>
      </c>
      <c r="AX283" s="46">
        <f>SUMIF(DRE!$A:$A,'Base CF'!$B283,DRE!AW:AW)</f>
        <v>0</v>
      </c>
      <c r="AY283" s="46">
        <f>SUMIF(DRE!$A:$A,'Base CF'!$B283,DRE!AX:AX)</f>
        <v>0</v>
      </c>
      <c r="AZ283" s="46">
        <f>SUMIF(DRE!$A:$A,'Base CF'!$B283,DRE!AY:AY)</f>
        <v>0</v>
      </c>
      <c r="BA283" s="46">
        <f>SUMIF(DRE!$A:$A,'Base CF'!$B283,DRE!AZ:AZ)</f>
        <v>0</v>
      </c>
      <c r="BB283" s="46">
        <f>SUMIF(DRE!$A:$A,'Base CF'!$B283,DRE!BA:BA)</f>
        <v>0</v>
      </c>
      <c r="BC283" s="46">
        <f>SUMIF(DRE!$A:$A,'Base CF'!$B283,DRE!BB:BB)</f>
        <v>0</v>
      </c>
      <c r="BD283" s="46">
        <f>SUMIF(DRE!$A:$A,'Base CF'!$B283,DRE!BC:BC)</f>
        <v>0</v>
      </c>
      <c r="BE283" s="46">
        <f>SUMIF(DRE!$A:$A,'Base CF'!$B283,DRE!BD:BD)</f>
        <v>0</v>
      </c>
      <c r="BF283" s="46">
        <f>SUMIF(DRE!$A:$A,'Base CF'!$B283,DRE!BE:BE)</f>
        <v>0</v>
      </c>
      <c r="BG283" s="46">
        <f>SUMIF(DRE!$A:$A,'Base CF'!$B283,DRE!BF:BF)</f>
        <v>0</v>
      </c>
      <c r="BH283" s="46">
        <f>SUMIF(DRE!$A:$A,'Base CF'!$B283,DRE!BG:BG)</f>
        <v>0</v>
      </c>
      <c r="BI283" s="46">
        <f>SUMIF(DRE!$A:$A,'Base CF'!$B283,DRE!BH:BH)</f>
        <v>0</v>
      </c>
      <c r="BJ283" s="46">
        <f>SUMIF(DRE!$A:$A,'Base CF'!$B283,DRE!BI:BI)</f>
        <v>0</v>
      </c>
      <c r="BK283" s="46">
        <f>SUMIF(DRE!$A:$A,'Base CF'!$B283,DRE!BJ:BJ)</f>
        <v>0</v>
      </c>
      <c r="BL283" s="46">
        <f>SUMIF(DRE!$A:$A,'Base CF'!$B283,DRE!BK:BK)</f>
        <v>0</v>
      </c>
      <c r="BM283" s="46">
        <f>SUMIF(DRE!$A:$A,'Base CF'!$B283,DRE!BL:BL)</f>
        <v>0</v>
      </c>
      <c r="BN283" s="46">
        <f>SUMIF(DRE!$A:$A,'Base CF'!$B283,DRE!BM:BM)</f>
        <v>0</v>
      </c>
      <c r="BO283" s="46">
        <f>SUMIF(DRE!$A:$A,'Base CF'!$B283,DRE!BN:BN)</f>
        <v>0</v>
      </c>
      <c r="BP283" s="46">
        <f>SUMIF(DRE!$A:$A,'Base CF'!$B283,DRE!BO:BO)</f>
        <v>0</v>
      </c>
      <c r="BQ283" s="46">
        <f>SUMIF(DRE!$A:$A,'Base CF'!$B283,DRE!BP:BP)</f>
        <v>0</v>
      </c>
      <c r="BR283" s="46">
        <f>SUMIF(DRE!$A:$A,'Base CF'!$B283,DRE!BQ:BQ)</f>
        <v>0</v>
      </c>
      <c r="BS283" s="46">
        <f>SUMIF(DRE!$A:$A,'Base CF'!$B283,DRE!BR:BR)</f>
        <v>0</v>
      </c>
      <c r="BT283" s="46">
        <f>SUMIF(DRE!$A:$A,'Base CF'!$B283,DRE!BS:BS)</f>
        <v>0</v>
      </c>
      <c r="BU283" s="46">
        <f>SUMIF(DRE!$A:$A,'Base CF'!$B283,DRE!BT:BT)</f>
        <v>0</v>
      </c>
      <c r="BV283" s="46">
        <f>SUMIF(DRE!$A:$A,'Base CF'!$B283,DRE!BU:BU)</f>
        <v>0</v>
      </c>
      <c r="BW283" s="46">
        <f>SUMIF(DRE!$A:$A,'Base CF'!$B283,DRE!BV:BV)</f>
        <v>0</v>
      </c>
      <c r="BX283" s="46">
        <f>SUMIF(DRE!$A:$A,'Base CF'!$B283,DRE!BW:BW)</f>
        <v>0</v>
      </c>
      <c r="BY283" s="46">
        <f>SUMIF(DRE!$A:$A,'Base CF'!$B283,DRE!BX:BX)</f>
        <v>0</v>
      </c>
      <c r="BZ283" s="46">
        <f>SUMIF(DRE!$A:$A,'Base CF'!$B283,DRE!BY:BY)</f>
        <v>0</v>
      </c>
      <c r="CA283" s="46">
        <f>SUMIF(DRE!$A:$A,'Base CF'!$B283,DRE!BZ:BZ)</f>
        <v>0</v>
      </c>
      <c r="CB283" s="46">
        <f>SUMIF(DRE!$A:$A,'Base CF'!$B283,DRE!CA:CA)</f>
        <v>0</v>
      </c>
      <c r="CC283" s="46">
        <f>SUMIF(DRE!$A:$A,'Base CF'!$B283,DRE!CB:CB)</f>
        <v>0</v>
      </c>
      <c r="CD283" s="46">
        <f>SUMIF(DRE!$A:$A,'Base CF'!$B283,DRE!CC:CC)</f>
        <v>0</v>
      </c>
      <c r="CE283" s="46">
        <f>SUMIF(DRE!$A:$A,'Base CF'!$B283,DRE!CD:CD)</f>
        <v>0</v>
      </c>
      <c r="CF283" s="46">
        <f>SUMIF(DRE!$A:$A,'Base CF'!$B283,DRE!CE:CE)</f>
        <v>0</v>
      </c>
      <c r="CG283" s="46">
        <f>SUMIF(DRE!$A:$A,'Base CF'!$B283,DRE!CF:CF)</f>
        <v>0</v>
      </c>
      <c r="CH283" s="46">
        <f>SUMIF(DRE!$A:$A,'Base CF'!$B283,DRE!CG:CG)</f>
        <v>0</v>
      </c>
      <c r="CI283" s="46">
        <f>SUMIF(DRE!$A:$A,'Base CF'!$B283,DRE!CH:CH)</f>
        <v>0</v>
      </c>
      <c r="CJ283" s="46">
        <f>SUMIF(DRE!$A:$A,'Base CF'!$B283,DRE!CI:CI)</f>
        <v>0</v>
      </c>
      <c r="CK283" s="46">
        <f>SUMIF(DRE!$A:$A,'Base CF'!$B283,DRE!CJ:CJ)</f>
        <v>0</v>
      </c>
      <c r="CL283" s="46">
        <f>SUMIF(DRE!$A:$A,'Base CF'!$B283,DRE!CK:CK)</f>
        <v>0</v>
      </c>
      <c r="CM283" s="46">
        <f>SUMIF(DRE!$A:$A,'Base CF'!$B283,DRE!CL:CL)</f>
        <v>0</v>
      </c>
      <c r="CN283" s="46">
        <f>SUMIF(DRE!$A:$A,'Base CF'!$B283,DRE!CM:CM)</f>
        <v>0</v>
      </c>
      <c r="CO283" s="46">
        <f>SUMIF(DRE!$A:$A,'Base CF'!$B283,DRE!CN:CN)</f>
        <v>0</v>
      </c>
      <c r="CP283" s="46">
        <f>SUMIF(DRE!$A:$A,'Base CF'!$B283,DRE!CO:CO)</f>
        <v>0</v>
      </c>
      <c r="CQ283" s="46">
        <f>SUMIF(DRE!$A:$A,'Base CF'!$B283,DRE!CP:CP)</f>
        <v>0</v>
      </c>
      <c r="CR283" s="46">
        <f>SUMIF(DRE!$A:$A,'Base CF'!$B283,DRE!CQ:CQ)</f>
        <v>0</v>
      </c>
      <c r="CS283" s="46">
        <f>SUMIF(DRE!$A:$A,'Base CF'!$B283,DRE!CR:CR)</f>
        <v>0</v>
      </c>
      <c r="CT283" s="46">
        <f>SUMIF(DRE!$A:$A,'Base CF'!$B283,DRE!CS:CS)</f>
        <v>0</v>
      </c>
      <c r="CU283" s="46">
        <f>SUMIF(DRE!$A:$A,'Base CF'!$B283,DRE!CT:CT)</f>
        <v>0</v>
      </c>
      <c r="CV283" s="46">
        <f>SUMIF(DRE!$A:$A,'Base CF'!$B283,DRE!CU:CU)</f>
        <v>0</v>
      </c>
      <c r="CW283" s="46">
        <f>SUMIF(DRE!$A:$A,'Base CF'!$B283,DRE!CV:CV)</f>
        <v>0</v>
      </c>
      <c r="CX283" s="46">
        <f>SUMIF(DRE!$A:$A,'Base CF'!$B283,DRE!CW:CW)</f>
        <v>0</v>
      </c>
      <c r="CY283" s="46">
        <f>SUMIF(DRE!$A:$A,'Base CF'!$B283,DRE!CX:CX)</f>
        <v>0</v>
      </c>
      <c r="CZ283" s="46">
        <f>SUMIF(DRE!$A:$A,'Base CF'!$B283,DRE!CY:CY)</f>
        <v>0</v>
      </c>
      <c r="DA283" s="46">
        <f>SUMIF(DRE!$A:$A,'Base CF'!$B283,DRE!CZ:CZ)</f>
        <v>0</v>
      </c>
      <c r="DB283" s="46">
        <f>SUMIF(DRE!$A:$A,'Base CF'!$B283,DRE!DA:DA)</f>
        <v>0</v>
      </c>
      <c r="DC283" s="46">
        <f>SUMIF(DRE!$A:$A,'Base CF'!$B283,DRE!DB:DB)</f>
        <v>0</v>
      </c>
      <c r="DD283" s="46">
        <f>SUMIF(DRE!$A:$A,'Base CF'!$B283,DRE!DC:DC)</f>
        <v>0</v>
      </c>
      <c r="DE283" s="46">
        <f>SUMIF(DRE!$A:$A,'Base CF'!$B283,DRE!DD:DD)</f>
        <v>0</v>
      </c>
      <c r="DF283" s="46">
        <f>SUMIF(DRE!$A:$A,'Base CF'!$B283,DRE!DE:DE)</f>
        <v>0</v>
      </c>
    </row>
    <row r="284" spans="2:110" outlineLevel="1">
      <c r="B284" s="37" t="s">
        <v>358</v>
      </c>
      <c r="C284" s="46">
        <f>SUMIF(DRE!$A:$A,'Base CF'!$B284,DRE!B:B)</f>
        <v>0</v>
      </c>
      <c r="D284" s="46">
        <f>SUMIF(DRE!$A:$A,'Base CF'!$B284,DRE!C:C)</f>
        <v>0</v>
      </c>
      <c r="E284" s="46">
        <f>SUMIF(DRE!$A:$A,'Base CF'!$B284,DRE!D:D)</f>
        <v>0</v>
      </c>
      <c r="F284" s="46">
        <f>SUMIF(DRE!$A:$A,'Base CF'!$B284,DRE!E:E)</f>
        <v>0</v>
      </c>
      <c r="G284" s="46">
        <f>SUMIF(DRE!$A:$A,'Base CF'!$B284,DRE!F:F)</f>
        <v>0</v>
      </c>
      <c r="H284" s="46">
        <f>SUMIF(DRE!$A:$A,'Base CF'!$B284,DRE!G:G)</f>
        <v>0</v>
      </c>
      <c r="I284" s="46">
        <f>SUMIF(DRE!$A:$A,'Base CF'!$B284,DRE!H:H)</f>
        <v>0</v>
      </c>
      <c r="J284" s="46">
        <f>SUMIF(DRE!$A:$A,'Base CF'!$B284,DRE!I:I)</f>
        <v>0</v>
      </c>
      <c r="K284" s="46">
        <f>SUMIF(DRE!$A:$A,'Base CF'!$B284,DRE!J:J)</f>
        <v>0</v>
      </c>
      <c r="L284" s="46">
        <f>SUMIF(DRE!$A:$A,'Base CF'!$B284,DRE!K:K)</f>
        <v>0</v>
      </c>
      <c r="M284" s="46">
        <f>SUMIF(DRE!$A:$A,'Base CF'!$B284,DRE!L:L)</f>
        <v>0</v>
      </c>
      <c r="N284" s="46">
        <f>SUMIF(DRE!$A:$A,'Base CF'!$B284,DRE!M:M)</f>
        <v>0</v>
      </c>
      <c r="O284" s="46">
        <f>SUMIF(DRE!$A:$A,'Base CF'!$B284,DRE!N:N)</f>
        <v>0</v>
      </c>
      <c r="P284" s="46">
        <f>SUMIF(DRE!$A:$A,'Base CF'!$B284,DRE!O:O)</f>
        <v>0</v>
      </c>
      <c r="Q284" s="46">
        <f>SUMIF(DRE!$A:$A,'Base CF'!$B284,DRE!P:P)</f>
        <v>0</v>
      </c>
      <c r="R284" s="46">
        <f>SUMIF(DRE!$A:$A,'Base CF'!$B284,DRE!Q:Q)</f>
        <v>0</v>
      </c>
      <c r="S284" s="46">
        <f>SUMIF(DRE!$A:$A,'Base CF'!$B284,DRE!R:R)</f>
        <v>0</v>
      </c>
      <c r="T284" s="46">
        <f>SUMIF(DRE!$A:$A,'Base CF'!$B284,DRE!S:S)</f>
        <v>0</v>
      </c>
      <c r="U284" s="46">
        <f>SUMIF(DRE!$A:$A,'Base CF'!$B284,DRE!T:T)</f>
        <v>0</v>
      </c>
      <c r="V284" s="46">
        <f>SUMIF(DRE!$A:$A,'Base CF'!$B284,DRE!U:U)</f>
        <v>0</v>
      </c>
      <c r="W284" s="46">
        <f>SUMIF(DRE!$A:$A,'Base CF'!$B284,DRE!V:V)</f>
        <v>0</v>
      </c>
      <c r="X284" s="46">
        <f>SUMIF(DRE!$A:$A,'Base CF'!$B284,DRE!W:W)</f>
        <v>0</v>
      </c>
      <c r="Y284" s="46">
        <f>SUMIF(DRE!$A:$A,'Base CF'!$B284,DRE!X:X)</f>
        <v>0</v>
      </c>
      <c r="Z284" s="46">
        <f>SUMIF(DRE!$A:$A,'Base CF'!$B284,DRE!Y:Y)</f>
        <v>0</v>
      </c>
      <c r="AA284" s="46">
        <f>SUMIF(DRE!$A:$A,'Base CF'!$B284,DRE!Z:Z)</f>
        <v>0</v>
      </c>
      <c r="AB284" s="46">
        <f>SUMIF(DRE!$A:$A,'Base CF'!$B284,DRE!AA:AA)</f>
        <v>0</v>
      </c>
      <c r="AC284" s="46">
        <f>SUMIF(DRE!$A:$A,'Base CF'!$B284,DRE!AB:AB)</f>
        <v>0</v>
      </c>
      <c r="AD284" s="46">
        <f>SUMIF(DRE!$A:$A,'Base CF'!$B284,DRE!AC:AC)</f>
        <v>0</v>
      </c>
      <c r="AE284" s="46">
        <f>SUMIF(DRE!$A:$A,'Base CF'!$B284,DRE!AD:AD)</f>
        <v>0</v>
      </c>
      <c r="AF284" s="46">
        <f>SUMIF(DRE!$A:$A,'Base CF'!$B284,DRE!AE:AE)</f>
        <v>0</v>
      </c>
      <c r="AG284" s="46">
        <f>SUMIF(DRE!$A:$A,'Base CF'!$B284,DRE!AF:AF)</f>
        <v>0</v>
      </c>
      <c r="AH284" s="46">
        <f>SUMIF(DRE!$A:$A,'Base CF'!$B284,DRE!AG:AG)</f>
        <v>0</v>
      </c>
      <c r="AI284" s="46">
        <f>SUMIF(DRE!$A:$A,'Base CF'!$B284,DRE!AH:AH)</f>
        <v>0</v>
      </c>
      <c r="AJ284" s="46">
        <f>SUMIF(DRE!$A:$A,'Base CF'!$B284,DRE!AI:AI)</f>
        <v>0</v>
      </c>
      <c r="AK284" s="46">
        <f>SUMIF(DRE!$A:$A,'Base CF'!$B284,DRE!AJ:AJ)</f>
        <v>0</v>
      </c>
      <c r="AL284" s="46">
        <f>SUMIF(DRE!$A:$A,'Base CF'!$B284,DRE!AK:AK)</f>
        <v>0</v>
      </c>
      <c r="AM284" s="46">
        <f>SUMIF(DRE!$A:$A,'Base CF'!$B284,DRE!AL:AL)</f>
        <v>0</v>
      </c>
      <c r="AN284" s="46">
        <f>SUMIF(DRE!$A:$A,'Base CF'!$B284,DRE!AM:AM)</f>
        <v>0</v>
      </c>
      <c r="AO284" s="46">
        <f>SUMIF(DRE!$A:$A,'Base CF'!$B284,DRE!AN:AN)</f>
        <v>0</v>
      </c>
      <c r="AP284" s="46">
        <f>SUMIF(DRE!$A:$A,'Base CF'!$B284,DRE!AO:AO)</f>
        <v>0</v>
      </c>
      <c r="AQ284" s="46">
        <f>SUMIF(DRE!$A:$A,'Base CF'!$B284,DRE!AP:AP)</f>
        <v>0</v>
      </c>
      <c r="AR284" s="46">
        <f>SUMIF(DRE!$A:$A,'Base CF'!$B284,DRE!AQ:AQ)</f>
        <v>0</v>
      </c>
      <c r="AS284" s="46">
        <f>SUMIF(DRE!$A:$A,'Base CF'!$B284,DRE!AR:AR)</f>
        <v>0</v>
      </c>
      <c r="AT284" s="46">
        <f>SUMIF(DRE!$A:$A,'Base CF'!$B284,DRE!AS:AS)</f>
        <v>0</v>
      </c>
      <c r="AU284" s="46">
        <f>SUMIF(DRE!$A:$A,'Base CF'!$B284,DRE!AT:AT)</f>
        <v>0</v>
      </c>
      <c r="AV284" s="46">
        <f>SUMIF(DRE!$A:$A,'Base CF'!$B284,DRE!AU:AU)</f>
        <v>0</v>
      </c>
      <c r="AW284" s="46">
        <f>SUMIF(DRE!$A:$A,'Base CF'!$B284,DRE!AV:AV)</f>
        <v>0</v>
      </c>
      <c r="AX284" s="46">
        <f>SUMIF(DRE!$A:$A,'Base CF'!$B284,DRE!AW:AW)</f>
        <v>0</v>
      </c>
      <c r="AY284" s="46">
        <f>SUMIF(DRE!$A:$A,'Base CF'!$B284,DRE!AX:AX)</f>
        <v>0</v>
      </c>
      <c r="AZ284" s="46">
        <f>SUMIF(DRE!$A:$A,'Base CF'!$B284,DRE!AY:AY)</f>
        <v>0</v>
      </c>
      <c r="BA284" s="46">
        <f>SUMIF(DRE!$A:$A,'Base CF'!$B284,DRE!AZ:AZ)</f>
        <v>0</v>
      </c>
      <c r="BB284" s="46">
        <f>SUMIF(DRE!$A:$A,'Base CF'!$B284,DRE!BA:BA)</f>
        <v>0</v>
      </c>
      <c r="BC284" s="46">
        <f>SUMIF(DRE!$A:$A,'Base CF'!$B284,DRE!BB:BB)</f>
        <v>0</v>
      </c>
      <c r="BD284" s="46">
        <f>SUMIF(DRE!$A:$A,'Base CF'!$B284,DRE!BC:BC)</f>
        <v>0</v>
      </c>
      <c r="BE284" s="46">
        <f>SUMIF(DRE!$A:$A,'Base CF'!$B284,DRE!BD:BD)</f>
        <v>0</v>
      </c>
      <c r="BF284" s="46">
        <f>SUMIF(DRE!$A:$A,'Base CF'!$B284,DRE!BE:BE)</f>
        <v>0</v>
      </c>
      <c r="BG284" s="46">
        <f>SUMIF(DRE!$A:$A,'Base CF'!$B284,DRE!BF:BF)</f>
        <v>0</v>
      </c>
      <c r="BH284" s="46">
        <f>SUMIF(DRE!$A:$A,'Base CF'!$B284,DRE!BG:BG)</f>
        <v>0</v>
      </c>
      <c r="BI284" s="46">
        <f>SUMIF(DRE!$A:$A,'Base CF'!$B284,DRE!BH:BH)</f>
        <v>0</v>
      </c>
      <c r="BJ284" s="46">
        <f>SUMIF(DRE!$A:$A,'Base CF'!$B284,DRE!BI:BI)</f>
        <v>0</v>
      </c>
      <c r="BK284" s="46">
        <f>SUMIF(DRE!$A:$A,'Base CF'!$B284,DRE!BJ:BJ)</f>
        <v>0</v>
      </c>
      <c r="BL284" s="46">
        <f>SUMIF(DRE!$A:$A,'Base CF'!$B284,DRE!BK:BK)</f>
        <v>0</v>
      </c>
      <c r="BM284" s="46">
        <f>SUMIF(DRE!$A:$A,'Base CF'!$B284,DRE!BL:BL)</f>
        <v>0</v>
      </c>
      <c r="BN284" s="46">
        <f>SUMIF(DRE!$A:$A,'Base CF'!$B284,DRE!BM:BM)</f>
        <v>0</v>
      </c>
      <c r="BO284" s="46">
        <f>SUMIF(DRE!$A:$A,'Base CF'!$B284,DRE!BN:BN)</f>
        <v>0</v>
      </c>
      <c r="BP284" s="46">
        <f>SUMIF(DRE!$A:$A,'Base CF'!$B284,DRE!BO:BO)</f>
        <v>0</v>
      </c>
      <c r="BQ284" s="46">
        <f>SUMIF(DRE!$A:$A,'Base CF'!$B284,DRE!BP:BP)</f>
        <v>0</v>
      </c>
      <c r="BR284" s="46">
        <f>SUMIF(DRE!$A:$A,'Base CF'!$B284,DRE!BQ:BQ)</f>
        <v>0</v>
      </c>
      <c r="BS284" s="46">
        <f>SUMIF(DRE!$A:$A,'Base CF'!$B284,DRE!BR:BR)</f>
        <v>0</v>
      </c>
      <c r="BT284" s="46">
        <f>SUMIF(DRE!$A:$A,'Base CF'!$B284,DRE!BS:BS)</f>
        <v>0</v>
      </c>
      <c r="BU284" s="46">
        <f>SUMIF(DRE!$A:$A,'Base CF'!$B284,DRE!BT:BT)</f>
        <v>0</v>
      </c>
      <c r="BV284" s="46">
        <f>SUMIF(DRE!$A:$A,'Base CF'!$B284,DRE!BU:BU)</f>
        <v>0</v>
      </c>
      <c r="BW284" s="46">
        <f>SUMIF(DRE!$A:$A,'Base CF'!$B284,DRE!BV:BV)</f>
        <v>0</v>
      </c>
      <c r="BX284" s="46">
        <f>SUMIF(DRE!$A:$A,'Base CF'!$B284,DRE!BW:BW)</f>
        <v>0</v>
      </c>
      <c r="BY284" s="46">
        <f>SUMIF(DRE!$A:$A,'Base CF'!$B284,DRE!BX:BX)</f>
        <v>0</v>
      </c>
      <c r="BZ284" s="46">
        <f>SUMIF(DRE!$A:$A,'Base CF'!$B284,DRE!BY:BY)</f>
        <v>0</v>
      </c>
      <c r="CA284" s="46">
        <f>SUMIF(DRE!$A:$A,'Base CF'!$B284,DRE!BZ:BZ)</f>
        <v>0</v>
      </c>
      <c r="CB284" s="46">
        <f>SUMIF(DRE!$A:$A,'Base CF'!$B284,DRE!CA:CA)</f>
        <v>0</v>
      </c>
      <c r="CC284" s="46">
        <f>SUMIF(DRE!$A:$A,'Base CF'!$B284,DRE!CB:CB)</f>
        <v>0</v>
      </c>
      <c r="CD284" s="46">
        <f>SUMIF(DRE!$A:$A,'Base CF'!$B284,DRE!CC:CC)</f>
        <v>0</v>
      </c>
      <c r="CE284" s="46">
        <f>SUMIF(DRE!$A:$A,'Base CF'!$B284,DRE!CD:CD)</f>
        <v>0</v>
      </c>
      <c r="CF284" s="46">
        <f>SUMIF(DRE!$A:$A,'Base CF'!$B284,DRE!CE:CE)</f>
        <v>0</v>
      </c>
      <c r="CG284" s="46">
        <f>SUMIF(DRE!$A:$A,'Base CF'!$B284,DRE!CF:CF)</f>
        <v>0</v>
      </c>
      <c r="CH284" s="46">
        <f>SUMIF(DRE!$A:$A,'Base CF'!$B284,DRE!CG:CG)</f>
        <v>0</v>
      </c>
      <c r="CI284" s="46">
        <f>SUMIF(DRE!$A:$A,'Base CF'!$B284,DRE!CH:CH)</f>
        <v>0</v>
      </c>
      <c r="CJ284" s="46">
        <f>SUMIF(DRE!$A:$A,'Base CF'!$B284,DRE!CI:CI)</f>
        <v>0</v>
      </c>
      <c r="CK284" s="46">
        <f>SUMIF(DRE!$A:$A,'Base CF'!$B284,DRE!CJ:CJ)</f>
        <v>0</v>
      </c>
      <c r="CL284" s="46">
        <f>SUMIF(DRE!$A:$A,'Base CF'!$B284,DRE!CK:CK)</f>
        <v>0</v>
      </c>
      <c r="CM284" s="46">
        <f>SUMIF(DRE!$A:$A,'Base CF'!$B284,DRE!CL:CL)</f>
        <v>0</v>
      </c>
      <c r="CN284" s="46">
        <f>SUMIF(DRE!$A:$A,'Base CF'!$B284,DRE!CM:CM)</f>
        <v>0</v>
      </c>
      <c r="CO284" s="46">
        <f>SUMIF(DRE!$A:$A,'Base CF'!$B284,DRE!CN:CN)</f>
        <v>0</v>
      </c>
      <c r="CP284" s="46">
        <f>SUMIF(DRE!$A:$A,'Base CF'!$B284,DRE!CO:CO)</f>
        <v>0</v>
      </c>
      <c r="CQ284" s="46">
        <f>SUMIF(DRE!$A:$A,'Base CF'!$B284,DRE!CP:CP)</f>
        <v>0</v>
      </c>
      <c r="CR284" s="46">
        <f>SUMIF(DRE!$A:$A,'Base CF'!$B284,DRE!CQ:CQ)</f>
        <v>0</v>
      </c>
      <c r="CS284" s="46">
        <f>SUMIF(DRE!$A:$A,'Base CF'!$B284,DRE!CR:CR)</f>
        <v>0</v>
      </c>
      <c r="CT284" s="46">
        <f>SUMIF(DRE!$A:$A,'Base CF'!$B284,DRE!CS:CS)</f>
        <v>0</v>
      </c>
      <c r="CU284" s="46">
        <f>SUMIF(DRE!$A:$A,'Base CF'!$B284,DRE!CT:CT)</f>
        <v>0</v>
      </c>
      <c r="CV284" s="46">
        <f>SUMIF(DRE!$A:$A,'Base CF'!$B284,DRE!CU:CU)</f>
        <v>0</v>
      </c>
      <c r="CW284" s="46">
        <f>SUMIF(DRE!$A:$A,'Base CF'!$B284,DRE!CV:CV)</f>
        <v>0</v>
      </c>
      <c r="CX284" s="46">
        <f>SUMIF(DRE!$A:$A,'Base CF'!$B284,DRE!CW:CW)</f>
        <v>0</v>
      </c>
      <c r="CY284" s="46">
        <f>SUMIF(DRE!$A:$A,'Base CF'!$B284,DRE!CX:CX)</f>
        <v>0</v>
      </c>
      <c r="CZ284" s="46">
        <f>SUMIF(DRE!$A:$A,'Base CF'!$B284,DRE!CY:CY)</f>
        <v>0</v>
      </c>
      <c r="DA284" s="46">
        <f>SUMIF(DRE!$A:$A,'Base CF'!$B284,DRE!CZ:CZ)</f>
        <v>0</v>
      </c>
      <c r="DB284" s="46">
        <f>SUMIF(DRE!$A:$A,'Base CF'!$B284,DRE!DA:DA)</f>
        <v>0</v>
      </c>
      <c r="DC284" s="46">
        <f>SUMIF(DRE!$A:$A,'Base CF'!$B284,DRE!DB:DB)</f>
        <v>0</v>
      </c>
      <c r="DD284" s="46">
        <f>SUMIF(DRE!$A:$A,'Base CF'!$B284,DRE!DC:DC)</f>
        <v>0</v>
      </c>
      <c r="DE284" s="46">
        <f>SUMIF(DRE!$A:$A,'Base CF'!$B284,DRE!DD:DD)</f>
        <v>0</v>
      </c>
      <c r="DF284" s="46">
        <f>SUMIF(DRE!$A:$A,'Base CF'!$B284,DRE!DE:DE)</f>
        <v>0</v>
      </c>
    </row>
    <row r="285" spans="2:110" outlineLevel="1">
      <c r="B285" s="37" t="s">
        <v>359</v>
      </c>
      <c r="C285" s="46">
        <f>SUMIF(DRE!$A:$A,'Base CF'!$B285,DRE!B:B)</f>
        <v>0</v>
      </c>
      <c r="D285" s="46">
        <f>SUMIF(DRE!$A:$A,'Base CF'!$B285,DRE!C:C)</f>
        <v>0</v>
      </c>
      <c r="E285" s="46">
        <f>SUMIF(DRE!$A:$A,'Base CF'!$B285,DRE!D:D)</f>
        <v>0</v>
      </c>
      <c r="F285" s="46">
        <f>SUMIF(DRE!$A:$A,'Base CF'!$B285,DRE!E:E)</f>
        <v>0</v>
      </c>
      <c r="G285" s="46">
        <f>SUMIF(DRE!$A:$A,'Base CF'!$B285,DRE!F:F)</f>
        <v>0</v>
      </c>
      <c r="H285" s="46">
        <f>SUMIF(DRE!$A:$A,'Base CF'!$B285,DRE!G:G)</f>
        <v>0</v>
      </c>
      <c r="I285" s="46">
        <f>SUMIF(DRE!$A:$A,'Base CF'!$B285,DRE!H:H)</f>
        <v>0</v>
      </c>
      <c r="J285" s="46">
        <f>SUMIF(DRE!$A:$A,'Base CF'!$B285,DRE!I:I)</f>
        <v>0</v>
      </c>
      <c r="K285" s="46">
        <f>SUMIF(DRE!$A:$A,'Base CF'!$B285,DRE!J:J)</f>
        <v>0</v>
      </c>
      <c r="L285" s="46">
        <f>SUMIF(DRE!$A:$A,'Base CF'!$B285,DRE!K:K)</f>
        <v>0</v>
      </c>
      <c r="M285" s="46">
        <f>SUMIF(DRE!$A:$A,'Base CF'!$B285,DRE!L:L)</f>
        <v>0</v>
      </c>
      <c r="N285" s="46">
        <f>SUMIF(DRE!$A:$A,'Base CF'!$B285,DRE!M:M)</f>
        <v>0</v>
      </c>
      <c r="O285" s="46">
        <f>SUMIF(DRE!$A:$A,'Base CF'!$B285,DRE!N:N)</f>
        <v>0</v>
      </c>
      <c r="P285" s="46">
        <f>SUMIF(DRE!$A:$A,'Base CF'!$B285,DRE!O:O)</f>
        <v>0</v>
      </c>
      <c r="Q285" s="46">
        <f>SUMIF(DRE!$A:$A,'Base CF'!$B285,DRE!P:P)</f>
        <v>0</v>
      </c>
      <c r="R285" s="46">
        <f>SUMIF(DRE!$A:$A,'Base CF'!$B285,DRE!Q:Q)</f>
        <v>0</v>
      </c>
      <c r="S285" s="46">
        <f>SUMIF(DRE!$A:$A,'Base CF'!$B285,DRE!R:R)</f>
        <v>0</v>
      </c>
      <c r="T285" s="46">
        <f>SUMIF(DRE!$A:$A,'Base CF'!$B285,DRE!S:S)</f>
        <v>0</v>
      </c>
      <c r="U285" s="46">
        <f>SUMIF(DRE!$A:$A,'Base CF'!$B285,DRE!T:T)</f>
        <v>0</v>
      </c>
      <c r="V285" s="46">
        <f>SUMIF(DRE!$A:$A,'Base CF'!$B285,DRE!U:U)</f>
        <v>0</v>
      </c>
      <c r="W285" s="46">
        <f>SUMIF(DRE!$A:$A,'Base CF'!$B285,DRE!V:V)</f>
        <v>0</v>
      </c>
      <c r="X285" s="46">
        <f>SUMIF(DRE!$A:$A,'Base CF'!$B285,DRE!W:W)</f>
        <v>0</v>
      </c>
      <c r="Y285" s="46">
        <f>SUMIF(DRE!$A:$A,'Base CF'!$B285,DRE!X:X)</f>
        <v>0</v>
      </c>
      <c r="Z285" s="46">
        <f>SUMIF(DRE!$A:$A,'Base CF'!$B285,DRE!Y:Y)</f>
        <v>0</v>
      </c>
      <c r="AA285" s="46">
        <f>SUMIF(DRE!$A:$A,'Base CF'!$B285,DRE!Z:Z)</f>
        <v>0</v>
      </c>
      <c r="AB285" s="46">
        <f>SUMIF(DRE!$A:$A,'Base CF'!$B285,DRE!AA:AA)</f>
        <v>0</v>
      </c>
      <c r="AC285" s="46">
        <f>SUMIF(DRE!$A:$A,'Base CF'!$B285,DRE!AB:AB)</f>
        <v>0</v>
      </c>
      <c r="AD285" s="46">
        <f>SUMIF(DRE!$A:$A,'Base CF'!$B285,DRE!AC:AC)</f>
        <v>0</v>
      </c>
      <c r="AE285" s="46">
        <f>SUMIF(DRE!$A:$A,'Base CF'!$B285,DRE!AD:AD)</f>
        <v>0</v>
      </c>
      <c r="AF285" s="46">
        <f>SUMIF(DRE!$A:$A,'Base CF'!$B285,DRE!AE:AE)</f>
        <v>0</v>
      </c>
      <c r="AG285" s="46">
        <f>SUMIF(DRE!$A:$A,'Base CF'!$B285,DRE!AF:AF)</f>
        <v>0</v>
      </c>
      <c r="AH285" s="46">
        <f>SUMIF(DRE!$A:$A,'Base CF'!$B285,DRE!AG:AG)</f>
        <v>0</v>
      </c>
      <c r="AI285" s="46">
        <f>SUMIF(DRE!$A:$A,'Base CF'!$B285,DRE!AH:AH)</f>
        <v>0</v>
      </c>
      <c r="AJ285" s="46">
        <f>SUMIF(DRE!$A:$A,'Base CF'!$B285,DRE!AI:AI)</f>
        <v>0</v>
      </c>
      <c r="AK285" s="46">
        <f>SUMIF(DRE!$A:$A,'Base CF'!$B285,DRE!AJ:AJ)</f>
        <v>0</v>
      </c>
      <c r="AL285" s="46">
        <f>SUMIF(DRE!$A:$A,'Base CF'!$B285,DRE!AK:AK)</f>
        <v>0</v>
      </c>
      <c r="AM285" s="46">
        <f>SUMIF(DRE!$A:$A,'Base CF'!$B285,DRE!AL:AL)</f>
        <v>0</v>
      </c>
      <c r="AN285" s="46">
        <f>SUMIF(DRE!$A:$A,'Base CF'!$B285,DRE!AM:AM)</f>
        <v>0</v>
      </c>
      <c r="AO285" s="46">
        <f>SUMIF(DRE!$A:$A,'Base CF'!$B285,DRE!AN:AN)</f>
        <v>0</v>
      </c>
      <c r="AP285" s="46">
        <f>SUMIF(DRE!$A:$A,'Base CF'!$B285,DRE!AO:AO)</f>
        <v>0</v>
      </c>
      <c r="AQ285" s="46">
        <f>SUMIF(DRE!$A:$A,'Base CF'!$B285,DRE!AP:AP)</f>
        <v>0</v>
      </c>
      <c r="AR285" s="46">
        <f>SUMIF(DRE!$A:$A,'Base CF'!$B285,DRE!AQ:AQ)</f>
        <v>0</v>
      </c>
      <c r="AS285" s="46">
        <f>SUMIF(DRE!$A:$A,'Base CF'!$B285,DRE!AR:AR)</f>
        <v>0</v>
      </c>
      <c r="AT285" s="46">
        <f>SUMIF(DRE!$A:$A,'Base CF'!$B285,DRE!AS:AS)</f>
        <v>0</v>
      </c>
      <c r="AU285" s="46">
        <f>SUMIF(DRE!$A:$A,'Base CF'!$B285,DRE!AT:AT)</f>
        <v>0</v>
      </c>
      <c r="AV285" s="46">
        <f>SUMIF(DRE!$A:$A,'Base CF'!$B285,DRE!AU:AU)</f>
        <v>0</v>
      </c>
      <c r="AW285" s="46">
        <f>SUMIF(DRE!$A:$A,'Base CF'!$B285,DRE!AV:AV)</f>
        <v>0</v>
      </c>
      <c r="AX285" s="46">
        <f>SUMIF(DRE!$A:$A,'Base CF'!$B285,DRE!AW:AW)</f>
        <v>0</v>
      </c>
      <c r="AY285" s="46">
        <f>SUMIF(DRE!$A:$A,'Base CF'!$B285,DRE!AX:AX)</f>
        <v>0</v>
      </c>
      <c r="AZ285" s="46">
        <f>SUMIF(DRE!$A:$A,'Base CF'!$B285,DRE!AY:AY)</f>
        <v>0</v>
      </c>
      <c r="BA285" s="46">
        <f>SUMIF(DRE!$A:$A,'Base CF'!$B285,DRE!AZ:AZ)</f>
        <v>0</v>
      </c>
      <c r="BB285" s="46">
        <f>SUMIF(DRE!$A:$A,'Base CF'!$B285,DRE!BA:BA)</f>
        <v>0</v>
      </c>
      <c r="BC285" s="46">
        <f>SUMIF(DRE!$A:$A,'Base CF'!$B285,DRE!BB:BB)</f>
        <v>0</v>
      </c>
      <c r="BD285" s="46">
        <f>SUMIF(DRE!$A:$A,'Base CF'!$B285,DRE!BC:BC)</f>
        <v>0</v>
      </c>
      <c r="BE285" s="46">
        <f>SUMIF(DRE!$A:$A,'Base CF'!$B285,DRE!BD:BD)</f>
        <v>0</v>
      </c>
      <c r="BF285" s="46">
        <f>SUMIF(DRE!$A:$A,'Base CF'!$B285,DRE!BE:BE)</f>
        <v>0</v>
      </c>
      <c r="BG285" s="46">
        <f>SUMIF(DRE!$A:$A,'Base CF'!$B285,DRE!BF:BF)</f>
        <v>0</v>
      </c>
      <c r="BH285" s="46">
        <f>SUMIF(DRE!$A:$A,'Base CF'!$B285,DRE!BG:BG)</f>
        <v>0</v>
      </c>
      <c r="BI285" s="46">
        <f>SUMIF(DRE!$A:$A,'Base CF'!$B285,DRE!BH:BH)</f>
        <v>0</v>
      </c>
      <c r="BJ285" s="46">
        <f>SUMIF(DRE!$A:$A,'Base CF'!$B285,DRE!BI:BI)</f>
        <v>0</v>
      </c>
      <c r="BK285" s="46">
        <f>SUMIF(DRE!$A:$A,'Base CF'!$B285,DRE!BJ:BJ)</f>
        <v>0</v>
      </c>
      <c r="BL285" s="46">
        <f>SUMIF(DRE!$A:$A,'Base CF'!$B285,DRE!BK:BK)</f>
        <v>0</v>
      </c>
      <c r="BM285" s="46">
        <f>SUMIF(DRE!$A:$A,'Base CF'!$B285,DRE!BL:BL)</f>
        <v>0</v>
      </c>
      <c r="BN285" s="46">
        <f>SUMIF(DRE!$A:$A,'Base CF'!$B285,DRE!BM:BM)</f>
        <v>0</v>
      </c>
      <c r="BO285" s="46">
        <f>SUMIF(DRE!$A:$A,'Base CF'!$B285,DRE!BN:BN)</f>
        <v>0</v>
      </c>
      <c r="BP285" s="46">
        <f>SUMIF(DRE!$A:$A,'Base CF'!$B285,DRE!BO:BO)</f>
        <v>0</v>
      </c>
      <c r="BQ285" s="46">
        <f>SUMIF(DRE!$A:$A,'Base CF'!$B285,DRE!BP:BP)</f>
        <v>0</v>
      </c>
      <c r="BR285" s="46">
        <f>SUMIF(DRE!$A:$A,'Base CF'!$B285,DRE!BQ:BQ)</f>
        <v>0</v>
      </c>
      <c r="BS285" s="46">
        <f>SUMIF(DRE!$A:$A,'Base CF'!$B285,DRE!BR:BR)</f>
        <v>0</v>
      </c>
      <c r="BT285" s="46">
        <f>SUMIF(DRE!$A:$A,'Base CF'!$B285,DRE!BS:BS)</f>
        <v>0</v>
      </c>
      <c r="BU285" s="46">
        <f>SUMIF(DRE!$A:$A,'Base CF'!$B285,DRE!BT:BT)</f>
        <v>0</v>
      </c>
      <c r="BV285" s="46">
        <f>SUMIF(DRE!$A:$A,'Base CF'!$B285,DRE!BU:BU)</f>
        <v>0</v>
      </c>
      <c r="BW285" s="46">
        <f>SUMIF(DRE!$A:$A,'Base CF'!$B285,DRE!BV:BV)</f>
        <v>0</v>
      </c>
      <c r="BX285" s="46">
        <f>SUMIF(DRE!$A:$A,'Base CF'!$B285,DRE!BW:BW)</f>
        <v>0</v>
      </c>
      <c r="BY285" s="46">
        <f>SUMIF(DRE!$A:$A,'Base CF'!$B285,DRE!BX:BX)</f>
        <v>0</v>
      </c>
      <c r="BZ285" s="46">
        <f>SUMIF(DRE!$A:$A,'Base CF'!$B285,DRE!BY:BY)</f>
        <v>0</v>
      </c>
      <c r="CA285" s="46">
        <f>SUMIF(DRE!$A:$A,'Base CF'!$B285,DRE!BZ:BZ)</f>
        <v>0</v>
      </c>
      <c r="CB285" s="46">
        <f>SUMIF(DRE!$A:$A,'Base CF'!$B285,DRE!CA:CA)</f>
        <v>0</v>
      </c>
      <c r="CC285" s="46">
        <f>SUMIF(DRE!$A:$A,'Base CF'!$B285,DRE!CB:CB)</f>
        <v>0</v>
      </c>
      <c r="CD285" s="46">
        <f>SUMIF(DRE!$A:$A,'Base CF'!$B285,DRE!CC:CC)</f>
        <v>0</v>
      </c>
      <c r="CE285" s="46">
        <f>SUMIF(DRE!$A:$A,'Base CF'!$B285,DRE!CD:CD)</f>
        <v>0</v>
      </c>
      <c r="CF285" s="46">
        <f>SUMIF(DRE!$A:$A,'Base CF'!$B285,DRE!CE:CE)</f>
        <v>0</v>
      </c>
      <c r="CG285" s="46">
        <f>SUMIF(DRE!$A:$A,'Base CF'!$B285,DRE!CF:CF)</f>
        <v>0</v>
      </c>
      <c r="CH285" s="46">
        <f>SUMIF(DRE!$A:$A,'Base CF'!$B285,DRE!CG:CG)</f>
        <v>0</v>
      </c>
      <c r="CI285" s="46">
        <f>SUMIF(DRE!$A:$A,'Base CF'!$B285,DRE!CH:CH)</f>
        <v>0</v>
      </c>
      <c r="CJ285" s="46">
        <f>SUMIF(DRE!$A:$A,'Base CF'!$B285,DRE!CI:CI)</f>
        <v>0</v>
      </c>
      <c r="CK285" s="46">
        <f>SUMIF(DRE!$A:$A,'Base CF'!$B285,DRE!CJ:CJ)</f>
        <v>0</v>
      </c>
      <c r="CL285" s="46">
        <f>SUMIF(DRE!$A:$A,'Base CF'!$B285,DRE!CK:CK)</f>
        <v>0</v>
      </c>
      <c r="CM285" s="46">
        <f>SUMIF(DRE!$A:$A,'Base CF'!$B285,DRE!CL:CL)</f>
        <v>0</v>
      </c>
      <c r="CN285" s="46">
        <f>SUMIF(DRE!$A:$A,'Base CF'!$B285,DRE!CM:CM)</f>
        <v>0</v>
      </c>
      <c r="CO285" s="46">
        <f>SUMIF(DRE!$A:$A,'Base CF'!$B285,DRE!CN:CN)</f>
        <v>0</v>
      </c>
      <c r="CP285" s="46">
        <f>SUMIF(DRE!$A:$A,'Base CF'!$B285,DRE!CO:CO)</f>
        <v>0</v>
      </c>
      <c r="CQ285" s="46">
        <f>SUMIF(DRE!$A:$A,'Base CF'!$B285,DRE!CP:CP)</f>
        <v>0</v>
      </c>
      <c r="CR285" s="46">
        <f>SUMIF(DRE!$A:$A,'Base CF'!$B285,DRE!CQ:CQ)</f>
        <v>0</v>
      </c>
      <c r="CS285" s="46">
        <f>SUMIF(DRE!$A:$A,'Base CF'!$B285,DRE!CR:CR)</f>
        <v>0</v>
      </c>
      <c r="CT285" s="46">
        <f>SUMIF(DRE!$A:$A,'Base CF'!$B285,DRE!CS:CS)</f>
        <v>0</v>
      </c>
      <c r="CU285" s="46">
        <f>SUMIF(DRE!$A:$A,'Base CF'!$B285,DRE!CT:CT)</f>
        <v>0</v>
      </c>
      <c r="CV285" s="46">
        <f>SUMIF(DRE!$A:$A,'Base CF'!$B285,DRE!CU:CU)</f>
        <v>0</v>
      </c>
      <c r="CW285" s="46">
        <f>SUMIF(DRE!$A:$A,'Base CF'!$B285,DRE!CV:CV)</f>
        <v>0</v>
      </c>
      <c r="CX285" s="46">
        <f>SUMIF(DRE!$A:$A,'Base CF'!$B285,DRE!CW:CW)</f>
        <v>0</v>
      </c>
      <c r="CY285" s="46">
        <f>SUMIF(DRE!$A:$A,'Base CF'!$B285,DRE!CX:CX)</f>
        <v>0</v>
      </c>
      <c r="CZ285" s="46">
        <f>SUMIF(DRE!$A:$A,'Base CF'!$B285,DRE!CY:CY)</f>
        <v>0</v>
      </c>
      <c r="DA285" s="46">
        <f>SUMIF(DRE!$A:$A,'Base CF'!$B285,DRE!CZ:CZ)</f>
        <v>0</v>
      </c>
      <c r="DB285" s="46">
        <f>SUMIF(DRE!$A:$A,'Base CF'!$B285,DRE!DA:DA)</f>
        <v>0</v>
      </c>
      <c r="DC285" s="46">
        <f>SUMIF(DRE!$A:$A,'Base CF'!$B285,DRE!DB:DB)</f>
        <v>0</v>
      </c>
      <c r="DD285" s="46">
        <f>SUMIF(DRE!$A:$A,'Base CF'!$B285,DRE!DC:DC)</f>
        <v>0</v>
      </c>
      <c r="DE285" s="46">
        <f>SUMIF(DRE!$A:$A,'Base CF'!$B285,DRE!DD:DD)</f>
        <v>0</v>
      </c>
      <c r="DF285" s="46">
        <f>SUMIF(DRE!$A:$A,'Base CF'!$B285,DRE!DE:DE)</f>
        <v>0</v>
      </c>
    </row>
    <row r="286" spans="2:110" outlineLevel="1">
      <c r="B286" s="37" t="s">
        <v>360</v>
      </c>
      <c r="C286" s="46">
        <f>SUMIF(DRE!$A:$A,'Base CF'!$B286,DRE!B:B)</f>
        <v>0</v>
      </c>
      <c r="D286" s="46">
        <f>SUMIF(DRE!$A:$A,'Base CF'!$B286,DRE!C:C)</f>
        <v>0</v>
      </c>
      <c r="E286" s="46">
        <f>SUMIF(DRE!$A:$A,'Base CF'!$B286,DRE!D:D)</f>
        <v>0</v>
      </c>
      <c r="F286" s="46">
        <f>SUMIF(DRE!$A:$A,'Base CF'!$B286,DRE!E:E)</f>
        <v>0</v>
      </c>
      <c r="G286" s="46">
        <f>SUMIF(DRE!$A:$A,'Base CF'!$B286,DRE!F:F)</f>
        <v>0</v>
      </c>
      <c r="H286" s="46">
        <f>SUMIF(DRE!$A:$A,'Base CF'!$B286,DRE!G:G)</f>
        <v>0</v>
      </c>
      <c r="I286" s="46">
        <f>SUMIF(DRE!$A:$A,'Base CF'!$B286,DRE!H:H)</f>
        <v>0</v>
      </c>
      <c r="J286" s="46">
        <f>SUMIF(DRE!$A:$A,'Base CF'!$B286,DRE!I:I)</f>
        <v>0</v>
      </c>
      <c r="K286" s="46">
        <f>SUMIF(DRE!$A:$A,'Base CF'!$B286,DRE!J:J)</f>
        <v>0</v>
      </c>
      <c r="L286" s="46">
        <f>SUMIF(DRE!$A:$A,'Base CF'!$B286,DRE!K:K)</f>
        <v>0</v>
      </c>
      <c r="M286" s="46">
        <f>SUMIF(DRE!$A:$A,'Base CF'!$B286,DRE!L:L)</f>
        <v>0</v>
      </c>
      <c r="N286" s="46">
        <f>SUMIF(DRE!$A:$A,'Base CF'!$B286,DRE!M:M)</f>
        <v>0</v>
      </c>
      <c r="O286" s="46">
        <f>SUMIF(DRE!$A:$A,'Base CF'!$B286,DRE!N:N)</f>
        <v>0</v>
      </c>
      <c r="P286" s="46">
        <f>SUMIF(DRE!$A:$A,'Base CF'!$B286,DRE!O:O)</f>
        <v>0</v>
      </c>
      <c r="Q286" s="46">
        <f>SUMIF(DRE!$A:$A,'Base CF'!$B286,DRE!P:P)</f>
        <v>0</v>
      </c>
      <c r="R286" s="46">
        <f>SUMIF(DRE!$A:$A,'Base CF'!$B286,DRE!Q:Q)</f>
        <v>0</v>
      </c>
      <c r="S286" s="46">
        <f>SUMIF(DRE!$A:$A,'Base CF'!$B286,DRE!R:R)</f>
        <v>0</v>
      </c>
      <c r="T286" s="46">
        <f>SUMIF(DRE!$A:$A,'Base CF'!$B286,DRE!S:S)</f>
        <v>0</v>
      </c>
      <c r="U286" s="46">
        <f>SUMIF(DRE!$A:$A,'Base CF'!$B286,DRE!T:T)</f>
        <v>0</v>
      </c>
      <c r="V286" s="46">
        <f>SUMIF(DRE!$A:$A,'Base CF'!$B286,DRE!U:U)</f>
        <v>0</v>
      </c>
      <c r="W286" s="46">
        <f>SUMIF(DRE!$A:$A,'Base CF'!$B286,DRE!V:V)</f>
        <v>0</v>
      </c>
      <c r="X286" s="46">
        <f>SUMIF(DRE!$A:$A,'Base CF'!$B286,DRE!W:W)</f>
        <v>0</v>
      </c>
      <c r="Y286" s="46">
        <f>SUMIF(DRE!$A:$A,'Base CF'!$B286,DRE!X:X)</f>
        <v>0</v>
      </c>
      <c r="Z286" s="46">
        <f>SUMIF(DRE!$A:$A,'Base CF'!$B286,DRE!Y:Y)</f>
        <v>0</v>
      </c>
      <c r="AA286" s="46">
        <f>SUMIF(DRE!$A:$A,'Base CF'!$B286,DRE!Z:Z)</f>
        <v>0</v>
      </c>
      <c r="AB286" s="46">
        <f>SUMIF(DRE!$A:$A,'Base CF'!$B286,DRE!AA:AA)</f>
        <v>0</v>
      </c>
      <c r="AC286" s="46">
        <f>SUMIF(DRE!$A:$A,'Base CF'!$B286,DRE!AB:AB)</f>
        <v>0</v>
      </c>
      <c r="AD286" s="46">
        <f>SUMIF(DRE!$A:$A,'Base CF'!$B286,DRE!AC:AC)</f>
        <v>0</v>
      </c>
      <c r="AE286" s="46">
        <f>SUMIF(DRE!$A:$A,'Base CF'!$B286,DRE!AD:AD)</f>
        <v>0</v>
      </c>
      <c r="AF286" s="46">
        <f>SUMIF(DRE!$A:$A,'Base CF'!$B286,DRE!AE:AE)</f>
        <v>0</v>
      </c>
      <c r="AG286" s="46">
        <f>SUMIF(DRE!$A:$A,'Base CF'!$B286,DRE!AF:AF)</f>
        <v>0</v>
      </c>
      <c r="AH286" s="46">
        <f>SUMIF(DRE!$A:$A,'Base CF'!$B286,DRE!AG:AG)</f>
        <v>0</v>
      </c>
      <c r="AI286" s="46">
        <f>SUMIF(DRE!$A:$A,'Base CF'!$B286,DRE!AH:AH)</f>
        <v>0</v>
      </c>
      <c r="AJ286" s="46">
        <f>SUMIF(DRE!$A:$A,'Base CF'!$B286,DRE!AI:AI)</f>
        <v>0</v>
      </c>
      <c r="AK286" s="46">
        <f>SUMIF(DRE!$A:$A,'Base CF'!$B286,DRE!AJ:AJ)</f>
        <v>0</v>
      </c>
      <c r="AL286" s="46">
        <f>SUMIF(DRE!$A:$A,'Base CF'!$B286,DRE!AK:AK)</f>
        <v>0</v>
      </c>
      <c r="AM286" s="46">
        <f>SUMIF(DRE!$A:$A,'Base CF'!$B286,DRE!AL:AL)</f>
        <v>0</v>
      </c>
      <c r="AN286" s="46">
        <f>SUMIF(DRE!$A:$A,'Base CF'!$B286,DRE!AM:AM)</f>
        <v>0</v>
      </c>
      <c r="AO286" s="46">
        <f>SUMIF(DRE!$A:$A,'Base CF'!$B286,DRE!AN:AN)</f>
        <v>0</v>
      </c>
      <c r="AP286" s="46">
        <f>SUMIF(DRE!$A:$A,'Base CF'!$B286,DRE!AO:AO)</f>
        <v>0</v>
      </c>
      <c r="AQ286" s="46">
        <f>SUMIF(DRE!$A:$A,'Base CF'!$B286,DRE!AP:AP)</f>
        <v>0</v>
      </c>
      <c r="AR286" s="46">
        <f>SUMIF(DRE!$A:$A,'Base CF'!$B286,DRE!AQ:AQ)</f>
        <v>0</v>
      </c>
      <c r="AS286" s="46">
        <f>SUMIF(DRE!$A:$A,'Base CF'!$B286,DRE!AR:AR)</f>
        <v>0</v>
      </c>
      <c r="AT286" s="46">
        <f>SUMIF(DRE!$A:$A,'Base CF'!$B286,DRE!AS:AS)</f>
        <v>0</v>
      </c>
      <c r="AU286" s="46">
        <f>SUMIF(DRE!$A:$A,'Base CF'!$B286,DRE!AT:AT)</f>
        <v>0</v>
      </c>
      <c r="AV286" s="46">
        <f>SUMIF(DRE!$A:$A,'Base CF'!$B286,DRE!AU:AU)</f>
        <v>0</v>
      </c>
      <c r="AW286" s="46">
        <f>SUMIF(DRE!$A:$A,'Base CF'!$B286,DRE!AV:AV)</f>
        <v>0</v>
      </c>
      <c r="AX286" s="46">
        <f>SUMIF(DRE!$A:$A,'Base CF'!$B286,DRE!AW:AW)</f>
        <v>0</v>
      </c>
      <c r="AY286" s="46">
        <f>SUMIF(DRE!$A:$A,'Base CF'!$B286,DRE!AX:AX)</f>
        <v>0</v>
      </c>
      <c r="AZ286" s="46">
        <f>SUMIF(DRE!$A:$A,'Base CF'!$B286,DRE!AY:AY)</f>
        <v>0</v>
      </c>
      <c r="BA286" s="46">
        <f>SUMIF(DRE!$A:$A,'Base CF'!$B286,DRE!AZ:AZ)</f>
        <v>0</v>
      </c>
      <c r="BB286" s="46">
        <f>SUMIF(DRE!$A:$A,'Base CF'!$B286,DRE!BA:BA)</f>
        <v>0</v>
      </c>
      <c r="BC286" s="46">
        <f>SUMIF(DRE!$A:$A,'Base CF'!$B286,DRE!BB:BB)</f>
        <v>0</v>
      </c>
      <c r="BD286" s="46">
        <f>SUMIF(DRE!$A:$A,'Base CF'!$B286,DRE!BC:BC)</f>
        <v>0</v>
      </c>
      <c r="BE286" s="46">
        <f>SUMIF(DRE!$A:$A,'Base CF'!$B286,DRE!BD:BD)</f>
        <v>0</v>
      </c>
      <c r="BF286" s="46">
        <f>SUMIF(DRE!$A:$A,'Base CF'!$B286,DRE!BE:BE)</f>
        <v>0</v>
      </c>
      <c r="BG286" s="46">
        <f>SUMIF(DRE!$A:$A,'Base CF'!$B286,DRE!BF:BF)</f>
        <v>0</v>
      </c>
      <c r="BH286" s="46">
        <f>SUMIF(DRE!$A:$A,'Base CF'!$B286,DRE!BG:BG)</f>
        <v>0</v>
      </c>
      <c r="BI286" s="46">
        <f>SUMIF(DRE!$A:$A,'Base CF'!$B286,DRE!BH:BH)</f>
        <v>0</v>
      </c>
      <c r="BJ286" s="46">
        <f>SUMIF(DRE!$A:$A,'Base CF'!$B286,DRE!BI:BI)</f>
        <v>0</v>
      </c>
      <c r="BK286" s="46">
        <f>SUMIF(DRE!$A:$A,'Base CF'!$B286,DRE!BJ:BJ)</f>
        <v>0</v>
      </c>
      <c r="BL286" s="46">
        <f>SUMIF(DRE!$A:$A,'Base CF'!$B286,DRE!BK:BK)</f>
        <v>0</v>
      </c>
      <c r="BM286" s="46">
        <f>SUMIF(DRE!$A:$A,'Base CF'!$B286,DRE!BL:BL)</f>
        <v>0</v>
      </c>
      <c r="BN286" s="46">
        <f>SUMIF(DRE!$A:$A,'Base CF'!$B286,DRE!BM:BM)</f>
        <v>0</v>
      </c>
      <c r="BO286" s="46">
        <f>SUMIF(DRE!$A:$A,'Base CF'!$B286,DRE!BN:BN)</f>
        <v>0</v>
      </c>
      <c r="BP286" s="46">
        <f>SUMIF(DRE!$A:$A,'Base CF'!$B286,DRE!BO:BO)</f>
        <v>0</v>
      </c>
      <c r="BQ286" s="46">
        <f>SUMIF(DRE!$A:$A,'Base CF'!$B286,DRE!BP:BP)</f>
        <v>0</v>
      </c>
      <c r="BR286" s="46">
        <f>SUMIF(DRE!$A:$A,'Base CF'!$B286,DRE!BQ:BQ)</f>
        <v>0</v>
      </c>
      <c r="BS286" s="46">
        <f>SUMIF(DRE!$A:$A,'Base CF'!$B286,DRE!BR:BR)</f>
        <v>0</v>
      </c>
      <c r="BT286" s="46">
        <f>SUMIF(DRE!$A:$A,'Base CF'!$B286,DRE!BS:BS)</f>
        <v>0</v>
      </c>
      <c r="BU286" s="46">
        <f>SUMIF(DRE!$A:$A,'Base CF'!$B286,DRE!BT:BT)</f>
        <v>0</v>
      </c>
      <c r="BV286" s="46">
        <f>SUMIF(DRE!$A:$A,'Base CF'!$B286,DRE!BU:BU)</f>
        <v>0</v>
      </c>
      <c r="BW286" s="46">
        <f>SUMIF(DRE!$A:$A,'Base CF'!$B286,DRE!BV:BV)</f>
        <v>0</v>
      </c>
      <c r="BX286" s="46">
        <f>SUMIF(DRE!$A:$A,'Base CF'!$B286,DRE!BW:BW)</f>
        <v>0</v>
      </c>
      <c r="BY286" s="46">
        <f>SUMIF(DRE!$A:$A,'Base CF'!$B286,DRE!BX:BX)</f>
        <v>0</v>
      </c>
      <c r="BZ286" s="46">
        <f>SUMIF(DRE!$A:$A,'Base CF'!$B286,DRE!BY:BY)</f>
        <v>0</v>
      </c>
      <c r="CA286" s="46">
        <f>SUMIF(DRE!$A:$A,'Base CF'!$B286,DRE!BZ:BZ)</f>
        <v>0</v>
      </c>
      <c r="CB286" s="46">
        <f>SUMIF(DRE!$A:$A,'Base CF'!$B286,DRE!CA:CA)</f>
        <v>0</v>
      </c>
      <c r="CC286" s="46">
        <f>SUMIF(DRE!$A:$A,'Base CF'!$B286,DRE!CB:CB)</f>
        <v>0</v>
      </c>
      <c r="CD286" s="46">
        <f>SUMIF(DRE!$A:$A,'Base CF'!$B286,DRE!CC:CC)</f>
        <v>0</v>
      </c>
      <c r="CE286" s="46">
        <f>SUMIF(DRE!$A:$A,'Base CF'!$B286,DRE!CD:CD)</f>
        <v>0</v>
      </c>
      <c r="CF286" s="46">
        <f>SUMIF(DRE!$A:$A,'Base CF'!$B286,DRE!CE:CE)</f>
        <v>0</v>
      </c>
      <c r="CG286" s="46">
        <f>SUMIF(DRE!$A:$A,'Base CF'!$B286,DRE!CF:CF)</f>
        <v>0</v>
      </c>
      <c r="CH286" s="46">
        <f>SUMIF(DRE!$A:$A,'Base CF'!$B286,DRE!CG:CG)</f>
        <v>0</v>
      </c>
      <c r="CI286" s="46">
        <f>SUMIF(DRE!$A:$A,'Base CF'!$B286,DRE!CH:CH)</f>
        <v>0</v>
      </c>
      <c r="CJ286" s="46">
        <f>SUMIF(DRE!$A:$A,'Base CF'!$B286,DRE!CI:CI)</f>
        <v>0</v>
      </c>
      <c r="CK286" s="46">
        <f>SUMIF(DRE!$A:$A,'Base CF'!$B286,DRE!CJ:CJ)</f>
        <v>0</v>
      </c>
      <c r="CL286" s="46">
        <f>SUMIF(DRE!$A:$A,'Base CF'!$B286,DRE!CK:CK)</f>
        <v>0</v>
      </c>
      <c r="CM286" s="46">
        <f>SUMIF(DRE!$A:$A,'Base CF'!$B286,DRE!CL:CL)</f>
        <v>0</v>
      </c>
      <c r="CN286" s="46">
        <f>SUMIF(DRE!$A:$A,'Base CF'!$B286,DRE!CM:CM)</f>
        <v>0</v>
      </c>
      <c r="CO286" s="46">
        <f>SUMIF(DRE!$A:$A,'Base CF'!$B286,DRE!CN:CN)</f>
        <v>0</v>
      </c>
      <c r="CP286" s="46">
        <f>SUMIF(DRE!$A:$A,'Base CF'!$B286,DRE!CO:CO)</f>
        <v>0</v>
      </c>
      <c r="CQ286" s="46">
        <f>SUMIF(DRE!$A:$A,'Base CF'!$B286,DRE!CP:CP)</f>
        <v>0</v>
      </c>
      <c r="CR286" s="46">
        <f>SUMIF(DRE!$A:$A,'Base CF'!$B286,DRE!CQ:CQ)</f>
        <v>0</v>
      </c>
      <c r="CS286" s="46">
        <f>SUMIF(DRE!$A:$A,'Base CF'!$B286,DRE!CR:CR)</f>
        <v>0</v>
      </c>
      <c r="CT286" s="46">
        <f>SUMIF(DRE!$A:$A,'Base CF'!$B286,DRE!CS:CS)</f>
        <v>0</v>
      </c>
      <c r="CU286" s="46">
        <f>SUMIF(DRE!$A:$A,'Base CF'!$B286,DRE!CT:CT)</f>
        <v>0</v>
      </c>
      <c r="CV286" s="46">
        <f>SUMIF(DRE!$A:$A,'Base CF'!$B286,DRE!CU:CU)</f>
        <v>0</v>
      </c>
      <c r="CW286" s="46">
        <f>SUMIF(DRE!$A:$A,'Base CF'!$B286,DRE!CV:CV)</f>
        <v>0</v>
      </c>
      <c r="CX286" s="46">
        <f>SUMIF(DRE!$A:$A,'Base CF'!$B286,DRE!CW:CW)</f>
        <v>0</v>
      </c>
      <c r="CY286" s="46">
        <f>SUMIF(DRE!$A:$A,'Base CF'!$B286,DRE!CX:CX)</f>
        <v>0</v>
      </c>
      <c r="CZ286" s="46">
        <f>SUMIF(DRE!$A:$A,'Base CF'!$B286,DRE!CY:CY)</f>
        <v>0</v>
      </c>
      <c r="DA286" s="46">
        <f>SUMIF(DRE!$A:$A,'Base CF'!$B286,DRE!CZ:CZ)</f>
        <v>0</v>
      </c>
      <c r="DB286" s="46">
        <f>SUMIF(DRE!$A:$A,'Base CF'!$B286,DRE!DA:DA)</f>
        <v>0</v>
      </c>
      <c r="DC286" s="46">
        <f>SUMIF(DRE!$A:$A,'Base CF'!$B286,DRE!DB:DB)</f>
        <v>0</v>
      </c>
      <c r="DD286" s="46">
        <f>SUMIF(DRE!$A:$A,'Base CF'!$B286,DRE!DC:DC)</f>
        <v>0</v>
      </c>
      <c r="DE286" s="46">
        <f>SUMIF(DRE!$A:$A,'Base CF'!$B286,DRE!DD:DD)</f>
        <v>0</v>
      </c>
      <c r="DF286" s="46">
        <f>SUMIF(DRE!$A:$A,'Base CF'!$B286,DRE!DE:DE)</f>
        <v>0</v>
      </c>
    </row>
    <row r="287" spans="2:110" outlineLevel="1">
      <c r="B287" s="37" t="s">
        <v>361</v>
      </c>
      <c r="C287" s="46">
        <f>SUMIF(DRE!$A:$A,'Base CF'!$B287,DRE!B:B)</f>
        <v>0</v>
      </c>
      <c r="D287" s="46">
        <f>SUMIF(DRE!$A:$A,'Base CF'!$B287,DRE!C:C)</f>
        <v>0</v>
      </c>
      <c r="E287" s="46">
        <f>SUMIF(DRE!$A:$A,'Base CF'!$B287,DRE!D:D)</f>
        <v>0</v>
      </c>
      <c r="F287" s="46">
        <f>SUMIF(DRE!$A:$A,'Base CF'!$B287,DRE!E:E)</f>
        <v>0</v>
      </c>
      <c r="G287" s="46">
        <f>SUMIF(DRE!$A:$A,'Base CF'!$B287,DRE!F:F)</f>
        <v>0</v>
      </c>
      <c r="H287" s="46">
        <f>SUMIF(DRE!$A:$A,'Base CF'!$B287,DRE!G:G)</f>
        <v>0</v>
      </c>
      <c r="I287" s="46">
        <f>SUMIF(DRE!$A:$A,'Base CF'!$B287,DRE!H:H)</f>
        <v>0</v>
      </c>
      <c r="J287" s="46">
        <f>SUMIF(DRE!$A:$A,'Base CF'!$B287,DRE!I:I)</f>
        <v>0</v>
      </c>
      <c r="K287" s="46">
        <f>SUMIF(DRE!$A:$A,'Base CF'!$B287,DRE!J:J)</f>
        <v>0</v>
      </c>
      <c r="L287" s="46">
        <f>SUMIF(DRE!$A:$A,'Base CF'!$B287,DRE!K:K)</f>
        <v>0</v>
      </c>
      <c r="M287" s="46">
        <f>SUMIF(DRE!$A:$A,'Base CF'!$B287,DRE!L:L)</f>
        <v>0</v>
      </c>
      <c r="N287" s="46">
        <f>SUMIF(DRE!$A:$A,'Base CF'!$B287,DRE!M:M)</f>
        <v>0</v>
      </c>
      <c r="O287" s="46">
        <f>SUMIF(DRE!$A:$A,'Base CF'!$B287,DRE!N:N)</f>
        <v>0</v>
      </c>
      <c r="P287" s="46">
        <f>SUMIF(DRE!$A:$A,'Base CF'!$B287,DRE!O:O)</f>
        <v>0</v>
      </c>
      <c r="Q287" s="46">
        <f>SUMIF(DRE!$A:$A,'Base CF'!$B287,DRE!P:P)</f>
        <v>0</v>
      </c>
      <c r="R287" s="46">
        <f>SUMIF(DRE!$A:$A,'Base CF'!$B287,DRE!Q:Q)</f>
        <v>0</v>
      </c>
      <c r="S287" s="46">
        <f>SUMIF(DRE!$A:$A,'Base CF'!$B287,DRE!R:R)</f>
        <v>0</v>
      </c>
      <c r="T287" s="46">
        <f>SUMIF(DRE!$A:$A,'Base CF'!$B287,DRE!S:S)</f>
        <v>0</v>
      </c>
      <c r="U287" s="46">
        <f>SUMIF(DRE!$A:$A,'Base CF'!$B287,DRE!T:T)</f>
        <v>0</v>
      </c>
      <c r="V287" s="46">
        <f>SUMIF(DRE!$A:$A,'Base CF'!$B287,DRE!U:U)</f>
        <v>0</v>
      </c>
      <c r="W287" s="46">
        <f>SUMIF(DRE!$A:$A,'Base CF'!$B287,DRE!V:V)</f>
        <v>0</v>
      </c>
      <c r="X287" s="46">
        <f>SUMIF(DRE!$A:$A,'Base CF'!$B287,DRE!W:W)</f>
        <v>0</v>
      </c>
      <c r="Y287" s="46">
        <f>SUMIF(DRE!$A:$A,'Base CF'!$B287,DRE!X:X)</f>
        <v>0</v>
      </c>
      <c r="Z287" s="46">
        <f>SUMIF(DRE!$A:$A,'Base CF'!$B287,DRE!Y:Y)</f>
        <v>0</v>
      </c>
      <c r="AA287" s="46">
        <f>SUMIF(DRE!$A:$A,'Base CF'!$B287,DRE!Z:Z)</f>
        <v>0</v>
      </c>
      <c r="AB287" s="46">
        <f>SUMIF(DRE!$A:$A,'Base CF'!$B287,DRE!AA:AA)</f>
        <v>0</v>
      </c>
      <c r="AC287" s="46">
        <f>SUMIF(DRE!$A:$A,'Base CF'!$B287,DRE!AB:AB)</f>
        <v>0</v>
      </c>
      <c r="AD287" s="46">
        <f>SUMIF(DRE!$A:$A,'Base CF'!$B287,DRE!AC:AC)</f>
        <v>0</v>
      </c>
      <c r="AE287" s="46">
        <f>SUMIF(DRE!$A:$A,'Base CF'!$B287,DRE!AD:AD)</f>
        <v>0</v>
      </c>
      <c r="AF287" s="46">
        <f>SUMIF(DRE!$A:$A,'Base CF'!$B287,DRE!AE:AE)</f>
        <v>0</v>
      </c>
      <c r="AG287" s="46">
        <f>SUMIF(DRE!$A:$A,'Base CF'!$B287,DRE!AF:AF)</f>
        <v>0</v>
      </c>
      <c r="AH287" s="46">
        <f>SUMIF(DRE!$A:$A,'Base CF'!$B287,DRE!AG:AG)</f>
        <v>0</v>
      </c>
      <c r="AI287" s="46">
        <f>SUMIF(DRE!$A:$A,'Base CF'!$B287,DRE!AH:AH)</f>
        <v>0</v>
      </c>
      <c r="AJ287" s="46">
        <f>SUMIF(DRE!$A:$A,'Base CF'!$B287,DRE!AI:AI)</f>
        <v>0</v>
      </c>
      <c r="AK287" s="46">
        <f>SUMIF(DRE!$A:$A,'Base CF'!$B287,DRE!AJ:AJ)</f>
        <v>0</v>
      </c>
      <c r="AL287" s="46">
        <f>SUMIF(DRE!$A:$A,'Base CF'!$B287,DRE!AK:AK)</f>
        <v>0</v>
      </c>
      <c r="AM287" s="46">
        <f>SUMIF(DRE!$A:$A,'Base CF'!$B287,DRE!AL:AL)</f>
        <v>0</v>
      </c>
      <c r="AN287" s="46">
        <f>SUMIF(DRE!$A:$A,'Base CF'!$B287,DRE!AM:AM)</f>
        <v>0</v>
      </c>
      <c r="AO287" s="46">
        <f>SUMIF(DRE!$A:$A,'Base CF'!$B287,DRE!AN:AN)</f>
        <v>0</v>
      </c>
      <c r="AP287" s="46">
        <f>SUMIF(DRE!$A:$A,'Base CF'!$B287,DRE!AO:AO)</f>
        <v>0</v>
      </c>
      <c r="AQ287" s="46">
        <f>SUMIF(DRE!$A:$A,'Base CF'!$B287,DRE!AP:AP)</f>
        <v>0</v>
      </c>
      <c r="AR287" s="46">
        <f>SUMIF(DRE!$A:$A,'Base CF'!$B287,DRE!AQ:AQ)</f>
        <v>0</v>
      </c>
      <c r="AS287" s="46">
        <f>SUMIF(DRE!$A:$A,'Base CF'!$B287,DRE!AR:AR)</f>
        <v>0</v>
      </c>
      <c r="AT287" s="46">
        <f>SUMIF(DRE!$A:$A,'Base CF'!$B287,DRE!AS:AS)</f>
        <v>0</v>
      </c>
      <c r="AU287" s="46">
        <f>SUMIF(DRE!$A:$A,'Base CF'!$B287,DRE!AT:AT)</f>
        <v>0</v>
      </c>
      <c r="AV287" s="46">
        <f>SUMIF(DRE!$A:$A,'Base CF'!$B287,DRE!AU:AU)</f>
        <v>0</v>
      </c>
      <c r="AW287" s="46">
        <f>SUMIF(DRE!$A:$A,'Base CF'!$B287,DRE!AV:AV)</f>
        <v>0</v>
      </c>
      <c r="AX287" s="46">
        <f>SUMIF(DRE!$A:$A,'Base CF'!$B287,DRE!AW:AW)</f>
        <v>0</v>
      </c>
      <c r="AY287" s="46">
        <f>SUMIF(DRE!$A:$A,'Base CF'!$B287,DRE!AX:AX)</f>
        <v>0</v>
      </c>
      <c r="AZ287" s="46">
        <f>SUMIF(DRE!$A:$A,'Base CF'!$B287,DRE!AY:AY)</f>
        <v>0</v>
      </c>
      <c r="BA287" s="46">
        <f>SUMIF(DRE!$A:$A,'Base CF'!$B287,DRE!AZ:AZ)</f>
        <v>0</v>
      </c>
      <c r="BB287" s="46">
        <f>SUMIF(DRE!$A:$A,'Base CF'!$B287,DRE!BA:BA)</f>
        <v>0</v>
      </c>
      <c r="BC287" s="46">
        <f>SUMIF(DRE!$A:$A,'Base CF'!$B287,DRE!BB:BB)</f>
        <v>0</v>
      </c>
      <c r="BD287" s="46">
        <f>SUMIF(DRE!$A:$A,'Base CF'!$B287,DRE!BC:BC)</f>
        <v>0</v>
      </c>
      <c r="BE287" s="46">
        <f>SUMIF(DRE!$A:$A,'Base CF'!$B287,DRE!BD:BD)</f>
        <v>0</v>
      </c>
      <c r="BF287" s="46">
        <f>SUMIF(DRE!$A:$A,'Base CF'!$B287,DRE!BE:BE)</f>
        <v>0</v>
      </c>
      <c r="BG287" s="46">
        <f>SUMIF(DRE!$A:$A,'Base CF'!$B287,DRE!BF:BF)</f>
        <v>0</v>
      </c>
      <c r="BH287" s="46">
        <f>SUMIF(DRE!$A:$A,'Base CF'!$B287,DRE!BG:BG)</f>
        <v>0</v>
      </c>
      <c r="BI287" s="46">
        <f>SUMIF(DRE!$A:$A,'Base CF'!$B287,DRE!BH:BH)</f>
        <v>0</v>
      </c>
      <c r="BJ287" s="46">
        <f>SUMIF(DRE!$A:$A,'Base CF'!$B287,DRE!BI:BI)</f>
        <v>0</v>
      </c>
      <c r="BK287" s="46">
        <f>SUMIF(DRE!$A:$A,'Base CF'!$B287,DRE!BJ:BJ)</f>
        <v>0</v>
      </c>
      <c r="BL287" s="46">
        <f>SUMIF(DRE!$A:$A,'Base CF'!$B287,DRE!BK:BK)</f>
        <v>0</v>
      </c>
      <c r="BM287" s="46">
        <f>SUMIF(DRE!$A:$A,'Base CF'!$B287,DRE!BL:BL)</f>
        <v>0</v>
      </c>
      <c r="BN287" s="46">
        <f>SUMIF(DRE!$A:$A,'Base CF'!$B287,DRE!BM:BM)</f>
        <v>0</v>
      </c>
      <c r="BO287" s="46">
        <f>SUMIF(DRE!$A:$A,'Base CF'!$B287,DRE!BN:BN)</f>
        <v>0</v>
      </c>
      <c r="BP287" s="46">
        <f>SUMIF(DRE!$A:$A,'Base CF'!$B287,DRE!BO:BO)</f>
        <v>0</v>
      </c>
      <c r="BQ287" s="46">
        <f>SUMIF(DRE!$A:$A,'Base CF'!$B287,DRE!BP:BP)</f>
        <v>0</v>
      </c>
      <c r="BR287" s="46">
        <f>SUMIF(DRE!$A:$A,'Base CF'!$B287,DRE!BQ:BQ)</f>
        <v>0</v>
      </c>
      <c r="BS287" s="46">
        <f>SUMIF(DRE!$A:$A,'Base CF'!$B287,DRE!BR:BR)</f>
        <v>0</v>
      </c>
      <c r="BT287" s="46">
        <f>SUMIF(DRE!$A:$A,'Base CF'!$B287,DRE!BS:BS)</f>
        <v>0</v>
      </c>
      <c r="BU287" s="46">
        <f>SUMIF(DRE!$A:$A,'Base CF'!$B287,DRE!BT:BT)</f>
        <v>0</v>
      </c>
      <c r="BV287" s="46">
        <f>SUMIF(DRE!$A:$A,'Base CF'!$B287,DRE!BU:BU)</f>
        <v>0</v>
      </c>
      <c r="BW287" s="46">
        <f>SUMIF(DRE!$A:$A,'Base CF'!$B287,DRE!BV:BV)</f>
        <v>0</v>
      </c>
      <c r="BX287" s="46">
        <f>SUMIF(DRE!$A:$A,'Base CF'!$B287,DRE!BW:BW)</f>
        <v>0</v>
      </c>
      <c r="BY287" s="46">
        <f>SUMIF(DRE!$A:$A,'Base CF'!$B287,DRE!BX:BX)</f>
        <v>0</v>
      </c>
      <c r="BZ287" s="46">
        <f>SUMIF(DRE!$A:$A,'Base CF'!$B287,DRE!BY:BY)</f>
        <v>0</v>
      </c>
      <c r="CA287" s="46">
        <f>SUMIF(DRE!$A:$A,'Base CF'!$B287,DRE!BZ:BZ)</f>
        <v>0</v>
      </c>
      <c r="CB287" s="46">
        <f>SUMIF(DRE!$A:$A,'Base CF'!$B287,DRE!CA:CA)</f>
        <v>0</v>
      </c>
      <c r="CC287" s="46">
        <f>SUMIF(DRE!$A:$A,'Base CF'!$B287,DRE!CB:CB)</f>
        <v>0</v>
      </c>
      <c r="CD287" s="46">
        <f>SUMIF(DRE!$A:$A,'Base CF'!$B287,DRE!CC:CC)</f>
        <v>0</v>
      </c>
      <c r="CE287" s="46">
        <f>SUMIF(DRE!$A:$A,'Base CF'!$B287,DRE!CD:CD)</f>
        <v>0</v>
      </c>
      <c r="CF287" s="46">
        <f>SUMIF(DRE!$A:$A,'Base CF'!$B287,DRE!CE:CE)</f>
        <v>0</v>
      </c>
      <c r="CG287" s="46">
        <f>SUMIF(DRE!$A:$A,'Base CF'!$B287,DRE!CF:CF)</f>
        <v>0</v>
      </c>
      <c r="CH287" s="46">
        <f>SUMIF(DRE!$A:$A,'Base CF'!$B287,DRE!CG:CG)</f>
        <v>0</v>
      </c>
      <c r="CI287" s="46">
        <f>SUMIF(DRE!$A:$A,'Base CF'!$B287,DRE!CH:CH)</f>
        <v>0</v>
      </c>
      <c r="CJ287" s="46">
        <f>SUMIF(DRE!$A:$A,'Base CF'!$B287,DRE!CI:CI)</f>
        <v>0</v>
      </c>
      <c r="CK287" s="46">
        <f>SUMIF(DRE!$A:$A,'Base CF'!$B287,DRE!CJ:CJ)</f>
        <v>0</v>
      </c>
      <c r="CL287" s="46">
        <f>SUMIF(DRE!$A:$A,'Base CF'!$B287,DRE!CK:CK)</f>
        <v>0</v>
      </c>
      <c r="CM287" s="46">
        <f>SUMIF(DRE!$A:$A,'Base CF'!$B287,DRE!CL:CL)</f>
        <v>0</v>
      </c>
      <c r="CN287" s="46">
        <f>SUMIF(DRE!$A:$A,'Base CF'!$B287,DRE!CM:CM)</f>
        <v>0</v>
      </c>
      <c r="CO287" s="46">
        <f>SUMIF(DRE!$A:$A,'Base CF'!$B287,DRE!CN:CN)</f>
        <v>0</v>
      </c>
      <c r="CP287" s="46">
        <f>SUMIF(DRE!$A:$A,'Base CF'!$B287,DRE!CO:CO)</f>
        <v>0</v>
      </c>
      <c r="CQ287" s="46">
        <f>SUMIF(DRE!$A:$A,'Base CF'!$B287,DRE!CP:CP)</f>
        <v>0</v>
      </c>
      <c r="CR287" s="46">
        <f>SUMIF(DRE!$A:$A,'Base CF'!$B287,DRE!CQ:CQ)</f>
        <v>0</v>
      </c>
      <c r="CS287" s="46">
        <f>SUMIF(DRE!$A:$A,'Base CF'!$B287,DRE!CR:CR)</f>
        <v>0</v>
      </c>
      <c r="CT287" s="46">
        <f>SUMIF(DRE!$A:$A,'Base CF'!$B287,DRE!CS:CS)</f>
        <v>0</v>
      </c>
      <c r="CU287" s="46">
        <f>SUMIF(DRE!$A:$A,'Base CF'!$B287,DRE!CT:CT)</f>
        <v>0</v>
      </c>
      <c r="CV287" s="46">
        <f>SUMIF(DRE!$A:$A,'Base CF'!$B287,DRE!CU:CU)</f>
        <v>0</v>
      </c>
      <c r="CW287" s="46">
        <f>SUMIF(DRE!$A:$A,'Base CF'!$B287,DRE!CV:CV)</f>
        <v>0</v>
      </c>
      <c r="CX287" s="46">
        <f>SUMIF(DRE!$A:$A,'Base CF'!$B287,DRE!CW:CW)</f>
        <v>0</v>
      </c>
      <c r="CY287" s="46">
        <f>SUMIF(DRE!$A:$A,'Base CF'!$B287,DRE!CX:CX)</f>
        <v>0</v>
      </c>
      <c r="CZ287" s="46">
        <f>SUMIF(DRE!$A:$A,'Base CF'!$B287,DRE!CY:CY)</f>
        <v>0</v>
      </c>
      <c r="DA287" s="46">
        <f>SUMIF(DRE!$A:$A,'Base CF'!$B287,DRE!CZ:CZ)</f>
        <v>0</v>
      </c>
      <c r="DB287" s="46">
        <f>SUMIF(DRE!$A:$A,'Base CF'!$B287,DRE!DA:DA)</f>
        <v>0</v>
      </c>
      <c r="DC287" s="46">
        <f>SUMIF(DRE!$A:$A,'Base CF'!$B287,DRE!DB:DB)</f>
        <v>0</v>
      </c>
      <c r="DD287" s="46">
        <f>SUMIF(DRE!$A:$A,'Base CF'!$B287,DRE!DC:DC)</f>
        <v>0</v>
      </c>
      <c r="DE287" s="46">
        <f>SUMIF(DRE!$A:$A,'Base CF'!$B287,DRE!DD:DD)</f>
        <v>0</v>
      </c>
      <c r="DF287" s="46">
        <f>SUMIF(DRE!$A:$A,'Base CF'!$B287,DRE!DE:DE)</f>
        <v>0</v>
      </c>
    </row>
    <row r="288" spans="2:110" s="38" customFormat="1">
      <c r="B288" s="41" t="s">
        <v>648</v>
      </c>
      <c r="C288" s="45">
        <f>SUM(C289:C290)</f>
        <v>0</v>
      </c>
      <c r="D288" s="45">
        <f t="shared" ref="D288:N288" si="289">SUM(D289:D290)</f>
        <v>0</v>
      </c>
      <c r="E288" s="45">
        <f t="shared" si="289"/>
        <v>0</v>
      </c>
      <c r="F288" s="45">
        <f t="shared" si="289"/>
        <v>1592.5</v>
      </c>
      <c r="G288" s="45">
        <f t="shared" si="289"/>
        <v>0</v>
      </c>
      <c r="H288" s="45">
        <f t="shared" si="289"/>
        <v>2587.69</v>
      </c>
      <c r="I288" s="45">
        <f t="shared" si="289"/>
        <v>0</v>
      </c>
      <c r="J288" s="45">
        <f t="shared" si="289"/>
        <v>0</v>
      </c>
      <c r="K288" s="45">
        <f t="shared" si="289"/>
        <v>2408.27</v>
      </c>
      <c r="L288" s="45">
        <f t="shared" si="289"/>
        <v>1636.47</v>
      </c>
      <c r="M288" s="45">
        <f t="shared" si="289"/>
        <v>0</v>
      </c>
      <c r="N288" s="45">
        <f t="shared" si="289"/>
        <v>2228.16</v>
      </c>
      <c r="O288" s="45">
        <f>SUM(O289:O290)</f>
        <v>0</v>
      </c>
      <c r="P288" s="45">
        <f t="shared" ref="P288:Z288" si="290">SUM(P289:P290)</f>
        <v>4480.18</v>
      </c>
      <c r="Q288" s="45">
        <f t="shared" si="290"/>
        <v>0</v>
      </c>
      <c r="R288" s="45">
        <f t="shared" si="290"/>
        <v>3864</v>
      </c>
      <c r="S288" s="45">
        <f t="shared" si="290"/>
        <v>0</v>
      </c>
      <c r="T288" s="45">
        <f t="shared" si="290"/>
        <v>3552.82</v>
      </c>
      <c r="U288" s="45">
        <f t="shared" si="290"/>
        <v>5523.39</v>
      </c>
      <c r="V288" s="45">
        <f t="shared" si="290"/>
        <v>9120.3700000000008</v>
      </c>
      <c r="W288" s="45">
        <f t="shared" si="290"/>
        <v>1332.21</v>
      </c>
      <c r="X288" s="45">
        <f t="shared" si="290"/>
        <v>2037.08</v>
      </c>
      <c r="Y288" s="45">
        <f t="shared" si="290"/>
        <v>1083.48</v>
      </c>
      <c r="Z288" s="45">
        <f t="shared" si="290"/>
        <v>709.82</v>
      </c>
      <c r="AA288" s="45">
        <f>SUM(AA289:AA290)</f>
        <v>611.4</v>
      </c>
      <c r="AB288" s="45">
        <f t="shared" ref="AB288:AL288" si="291">SUM(AB289:AB290)</f>
        <v>487.6</v>
      </c>
      <c r="AC288" s="45">
        <f t="shared" si="291"/>
        <v>2332.75</v>
      </c>
      <c r="AD288" s="45">
        <f t="shared" si="291"/>
        <v>4747.71</v>
      </c>
      <c r="AE288" s="45">
        <f t="shared" si="291"/>
        <v>3706.5</v>
      </c>
      <c r="AF288" s="45">
        <f t="shared" si="291"/>
        <v>1100.33</v>
      </c>
      <c r="AG288" s="45">
        <f t="shared" si="291"/>
        <v>551.22</v>
      </c>
      <c r="AH288" s="45">
        <f t="shared" si="291"/>
        <v>1662.91</v>
      </c>
      <c r="AI288" s="45">
        <f t="shared" si="291"/>
        <v>1067.2</v>
      </c>
      <c r="AJ288" s="45">
        <f t="shared" si="291"/>
        <v>473</v>
      </c>
      <c r="AK288" s="45">
        <f t="shared" si="291"/>
        <v>3245.22</v>
      </c>
      <c r="AL288" s="45">
        <f t="shared" si="291"/>
        <v>2624.45</v>
      </c>
      <c r="AM288" s="45">
        <f>SUM(AM289:AM290)</f>
        <v>534</v>
      </c>
      <c r="AN288" s="45">
        <f t="shared" ref="AN288:AX288" si="292">SUM(AN289:AN290)</f>
        <v>1499.65</v>
      </c>
      <c r="AO288" s="45">
        <f t="shared" si="292"/>
        <v>3670.1</v>
      </c>
      <c r="AP288" s="45">
        <f t="shared" si="292"/>
        <v>0</v>
      </c>
      <c r="AQ288" s="45">
        <f t="shared" si="292"/>
        <v>5574</v>
      </c>
      <c r="AR288" s="45">
        <f t="shared" si="292"/>
        <v>368</v>
      </c>
      <c r="AS288" s="45">
        <f t="shared" si="292"/>
        <v>368</v>
      </c>
      <c r="AT288" s="45">
        <f t="shared" si="292"/>
        <v>581.02</v>
      </c>
      <c r="AU288" s="45">
        <f t="shared" si="292"/>
        <v>349.6</v>
      </c>
      <c r="AV288" s="45">
        <f t="shared" si="292"/>
        <v>3203.37</v>
      </c>
      <c r="AW288" s="45">
        <f t="shared" si="292"/>
        <v>0</v>
      </c>
      <c r="AX288" s="45">
        <f t="shared" si="292"/>
        <v>358.8</v>
      </c>
      <c r="AY288" s="45">
        <f>SUM(AY289:AY290)</f>
        <v>1480.63</v>
      </c>
      <c r="AZ288" s="45">
        <f t="shared" ref="AZ288:BJ288" si="293">SUM(AZ289:AZ290)</f>
        <v>331.2</v>
      </c>
      <c r="BA288" s="45">
        <f t="shared" si="293"/>
        <v>865.02</v>
      </c>
      <c r="BB288" s="45">
        <f t="shared" si="293"/>
        <v>2518</v>
      </c>
      <c r="BC288" s="45">
        <f t="shared" si="293"/>
        <v>0</v>
      </c>
      <c r="BD288" s="45">
        <f t="shared" si="293"/>
        <v>0</v>
      </c>
      <c r="BE288" s="45">
        <f t="shared" si="293"/>
        <v>954.9</v>
      </c>
      <c r="BF288" s="45">
        <f t="shared" si="293"/>
        <v>0</v>
      </c>
      <c r="BG288" s="45">
        <f t="shared" si="293"/>
        <v>45893.02</v>
      </c>
      <c r="BH288" s="45">
        <f t="shared" si="293"/>
        <v>27414</v>
      </c>
      <c r="BI288" s="45">
        <f t="shared" si="293"/>
        <v>0</v>
      </c>
      <c r="BJ288" s="45">
        <f t="shared" si="293"/>
        <v>0</v>
      </c>
      <c r="BK288" s="45">
        <f>SUM(BK289:BK290)</f>
        <v>769</v>
      </c>
      <c r="BL288" s="45">
        <f t="shared" ref="BL288:BV288" si="294">SUM(BL289:BL290)</f>
        <v>769</v>
      </c>
      <c r="BM288" s="45">
        <f t="shared" si="294"/>
        <v>769</v>
      </c>
      <c r="BN288" s="45">
        <f t="shared" si="294"/>
        <v>769</v>
      </c>
      <c r="BO288" s="45">
        <f t="shared" si="294"/>
        <v>4009</v>
      </c>
      <c r="BP288" s="45">
        <f t="shared" si="294"/>
        <v>8084</v>
      </c>
      <c r="BQ288" s="45">
        <f t="shared" si="294"/>
        <v>769</v>
      </c>
      <c r="BR288" s="45">
        <f t="shared" si="294"/>
        <v>769</v>
      </c>
      <c r="BS288" s="45">
        <f t="shared" si="294"/>
        <v>14676.32</v>
      </c>
      <c r="BT288" s="45">
        <f t="shared" si="294"/>
        <v>769</v>
      </c>
      <c r="BU288" s="45">
        <f t="shared" si="294"/>
        <v>769</v>
      </c>
      <c r="BV288" s="45">
        <f t="shared" si="294"/>
        <v>769</v>
      </c>
      <c r="BW288" s="45">
        <f>SUM(BW289:BW290)</f>
        <v>769</v>
      </c>
      <c r="BX288" s="45">
        <f t="shared" ref="BX288:CH288" si="295">SUM(BX289:BX290)</f>
        <v>769</v>
      </c>
      <c r="BY288" s="45">
        <f t="shared" si="295"/>
        <v>769</v>
      </c>
      <c r="BZ288" s="45">
        <f t="shared" si="295"/>
        <v>769</v>
      </c>
      <c r="CA288" s="45">
        <f t="shared" si="295"/>
        <v>4009</v>
      </c>
      <c r="CB288" s="45">
        <f t="shared" si="295"/>
        <v>7069</v>
      </c>
      <c r="CC288" s="45">
        <f t="shared" si="295"/>
        <v>769</v>
      </c>
      <c r="CD288" s="45">
        <f t="shared" si="295"/>
        <v>769</v>
      </c>
      <c r="CE288" s="45">
        <f t="shared" si="295"/>
        <v>14676.32</v>
      </c>
      <c r="CF288" s="45">
        <f t="shared" si="295"/>
        <v>769</v>
      </c>
      <c r="CG288" s="45">
        <f t="shared" si="295"/>
        <v>7561.5</v>
      </c>
      <c r="CH288" s="45">
        <f t="shared" si="295"/>
        <v>769</v>
      </c>
      <c r="CI288" s="45">
        <f>SUM(CI289:CI290)</f>
        <v>769</v>
      </c>
      <c r="CJ288" s="45">
        <f t="shared" ref="CJ288:CT288" si="296">SUM(CJ289:CJ290)</f>
        <v>769</v>
      </c>
      <c r="CK288" s="45">
        <f t="shared" si="296"/>
        <v>769</v>
      </c>
      <c r="CL288" s="45">
        <f t="shared" si="296"/>
        <v>769</v>
      </c>
      <c r="CM288" s="45">
        <f t="shared" si="296"/>
        <v>4009</v>
      </c>
      <c r="CN288" s="45">
        <f t="shared" si="296"/>
        <v>7069</v>
      </c>
      <c r="CO288" s="45">
        <f t="shared" si="296"/>
        <v>769</v>
      </c>
      <c r="CP288" s="45">
        <f t="shared" si="296"/>
        <v>769</v>
      </c>
      <c r="CQ288" s="45">
        <f t="shared" si="296"/>
        <v>14676.32</v>
      </c>
      <c r="CR288" s="45">
        <f t="shared" si="296"/>
        <v>769</v>
      </c>
      <c r="CS288" s="45">
        <f t="shared" si="296"/>
        <v>7867.1625000000004</v>
      </c>
      <c r="CT288" s="45">
        <f t="shared" si="296"/>
        <v>769</v>
      </c>
      <c r="CU288" s="45">
        <f>SUM(CU289:CU290)</f>
        <v>769</v>
      </c>
      <c r="CV288" s="45">
        <f t="shared" ref="CV288:DF288" si="297">SUM(CV289:CV290)</f>
        <v>769</v>
      </c>
      <c r="CW288" s="45">
        <f t="shared" si="297"/>
        <v>769</v>
      </c>
      <c r="CX288" s="45">
        <f t="shared" si="297"/>
        <v>769</v>
      </c>
      <c r="CY288" s="45">
        <f t="shared" si="297"/>
        <v>4009</v>
      </c>
      <c r="CZ288" s="45">
        <f t="shared" si="297"/>
        <v>7069</v>
      </c>
      <c r="DA288" s="45">
        <f t="shared" si="297"/>
        <v>769</v>
      </c>
      <c r="DB288" s="45">
        <f t="shared" si="297"/>
        <v>769</v>
      </c>
      <c r="DC288" s="45">
        <f t="shared" si="297"/>
        <v>14676.32</v>
      </c>
      <c r="DD288" s="45">
        <f t="shared" si="297"/>
        <v>769</v>
      </c>
      <c r="DE288" s="45">
        <f t="shared" si="297"/>
        <v>8186.5798125000001</v>
      </c>
      <c r="DF288" s="45">
        <f t="shared" si="297"/>
        <v>769</v>
      </c>
    </row>
    <row r="289" spans="1:110" outlineLevel="1">
      <c r="B289" s="37" t="s">
        <v>285</v>
      </c>
      <c r="C289" s="46">
        <f>SUMIF(DRE!$A:$A,'Base CF'!$B289,DRE!B:B)</f>
        <v>0</v>
      </c>
      <c r="D289" s="46">
        <f>SUMIF(DRE!$A:$A,'Base CF'!$B289,DRE!C:C)</f>
        <v>0</v>
      </c>
      <c r="E289" s="46">
        <f>SUMIF(DRE!$A:$A,'Base CF'!$B289,DRE!D:D)</f>
        <v>0</v>
      </c>
      <c r="F289" s="46">
        <f>SUMIF(DRE!$A:$A,'Base CF'!$B289,DRE!E:E)</f>
        <v>1592.5</v>
      </c>
      <c r="G289" s="46">
        <f>SUMIF(DRE!$A:$A,'Base CF'!$B289,DRE!F:F)</f>
        <v>0</v>
      </c>
      <c r="H289" s="46">
        <f>SUMIF(DRE!$A:$A,'Base CF'!$B289,DRE!G:G)</f>
        <v>2587.69</v>
      </c>
      <c r="I289" s="46">
        <f>SUMIF(DRE!$A:$A,'Base CF'!$B289,DRE!H:H)</f>
        <v>0</v>
      </c>
      <c r="J289" s="46">
        <f>SUMIF(DRE!$A:$A,'Base CF'!$B289,DRE!I:I)</f>
        <v>0</v>
      </c>
      <c r="K289" s="46">
        <f>SUMIF(DRE!$A:$A,'Base CF'!$B289,DRE!J:J)</f>
        <v>2408.27</v>
      </c>
      <c r="L289" s="46">
        <f>SUMIF(DRE!$A:$A,'Base CF'!$B289,DRE!K:K)</f>
        <v>1636.47</v>
      </c>
      <c r="M289" s="46">
        <f>SUMIF(DRE!$A:$A,'Base CF'!$B289,DRE!L:L)</f>
        <v>0</v>
      </c>
      <c r="N289" s="46">
        <f>SUMIF(DRE!$A:$A,'Base CF'!$B289,DRE!M:M)</f>
        <v>2228.16</v>
      </c>
      <c r="O289" s="46">
        <f>SUMIF(DRE!$A:$A,'Base CF'!$B289,DRE!N:N)</f>
        <v>0</v>
      </c>
      <c r="P289" s="46">
        <f>SUMIF(DRE!$A:$A,'Base CF'!$B289,DRE!O:O)</f>
        <v>4480.18</v>
      </c>
      <c r="Q289" s="46">
        <f>SUMIF(DRE!$A:$A,'Base CF'!$B289,DRE!P:P)</f>
        <v>0</v>
      </c>
      <c r="R289" s="46">
        <f>SUMIF(DRE!$A:$A,'Base CF'!$B289,DRE!Q:Q)</f>
        <v>3864</v>
      </c>
      <c r="S289" s="46">
        <f>SUMIF(DRE!$A:$A,'Base CF'!$B289,DRE!R:R)</f>
        <v>0</v>
      </c>
      <c r="T289" s="46">
        <f>SUMIF(DRE!$A:$A,'Base CF'!$B289,DRE!S:S)</f>
        <v>3552.82</v>
      </c>
      <c r="U289" s="46">
        <f>SUMIF(DRE!$A:$A,'Base CF'!$B289,DRE!T:T)</f>
        <v>5523.39</v>
      </c>
      <c r="V289" s="46">
        <f>SUMIF(DRE!$A:$A,'Base CF'!$B289,DRE!U:U)</f>
        <v>9120.3700000000008</v>
      </c>
      <c r="W289" s="46">
        <f>SUMIF(DRE!$A:$A,'Base CF'!$B289,DRE!V:V)</f>
        <v>1332.21</v>
      </c>
      <c r="X289" s="46">
        <f>SUMIF(DRE!$A:$A,'Base CF'!$B289,DRE!W:W)</f>
        <v>2037.08</v>
      </c>
      <c r="Y289" s="46">
        <f>SUMIF(DRE!$A:$A,'Base CF'!$B289,DRE!X:X)</f>
        <v>1083.48</v>
      </c>
      <c r="Z289" s="46">
        <f>SUMIF(DRE!$A:$A,'Base CF'!$B289,DRE!Y:Y)</f>
        <v>709.82</v>
      </c>
      <c r="AA289" s="46">
        <f>SUMIF(DRE!$A:$A,'Base CF'!$B289,DRE!Z:Z)</f>
        <v>611.4</v>
      </c>
      <c r="AB289" s="46">
        <f>SUMIF(DRE!$A:$A,'Base CF'!$B289,DRE!AA:AA)</f>
        <v>487.6</v>
      </c>
      <c r="AC289" s="46">
        <f>SUMIF(DRE!$A:$A,'Base CF'!$B289,DRE!AB:AB)</f>
        <v>2332.75</v>
      </c>
      <c r="AD289" s="46">
        <f>SUMIF(DRE!$A:$A,'Base CF'!$B289,DRE!AC:AC)</f>
        <v>4747.71</v>
      </c>
      <c r="AE289" s="46">
        <f>SUMIF(DRE!$A:$A,'Base CF'!$B289,DRE!AD:AD)</f>
        <v>3706.5</v>
      </c>
      <c r="AF289" s="46">
        <f>SUMIF(DRE!$A:$A,'Base CF'!$B289,DRE!AE:AE)</f>
        <v>1100.33</v>
      </c>
      <c r="AG289" s="46">
        <f>SUMIF(DRE!$A:$A,'Base CF'!$B289,DRE!AF:AF)</f>
        <v>551.22</v>
      </c>
      <c r="AH289" s="46">
        <f>SUMIF(DRE!$A:$A,'Base CF'!$B289,DRE!AG:AG)</f>
        <v>1662.91</v>
      </c>
      <c r="AI289" s="46">
        <f>SUMIF(DRE!$A:$A,'Base CF'!$B289,DRE!AH:AH)</f>
        <v>1067.2</v>
      </c>
      <c r="AJ289" s="46">
        <f>SUMIF(DRE!$A:$A,'Base CF'!$B289,DRE!AI:AI)</f>
        <v>473</v>
      </c>
      <c r="AK289" s="46">
        <f>SUMIF(DRE!$A:$A,'Base CF'!$B289,DRE!AJ:AJ)</f>
        <v>3245.22</v>
      </c>
      <c r="AL289" s="46">
        <f>SUMIF(DRE!$A:$A,'Base CF'!$B289,DRE!AK:AK)</f>
        <v>2624.45</v>
      </c>
      <c r="AM289" s="46">
        <f>SUMIF(DRE!$A:$A,'Base CF'!$B289,DRE!AL:AL)</f>
        <v>534</v>
      </c>
      <c r="AN289" s="46">
        <f>SUMIF(DRE!$A:$A,'Base CF'!$B289,DRE!AM:AM)</f>
        <v>1499.65</v>
      </c>
      <c r="AO289" s="46">
        <f>SUMIF(DRE!$A:$A,'Base CF'!$B289,DRE!AN:AN)</f>
        <v>3670.1</v>
      </c>
      <c r="AP289" s="46">
        <f>SUMIF(DRE!$A:$A,'Base CF'!$B289,DRE!AO:AO)</f>
        <v>0</v>
      </c>
      <c r="AQ289" s="46">
        <f>SUMIF(DRE!$A:$A,'Base CF'!$B289,DRE!AP:AP)</f>
        <v>5574</v>
      </c>
      <c r="AR289" s="46">
        <f>SUMIF(DRE!$A:$A,'Base CF'!$B289,DRE!AQ:AQ)</f>
        <v>368</v>
      </c>
      <c r="AS289" s="46">
        <f>SUMIF(DRE!$A:$A,'Base CF'!$B289,DRE!AR:AR)</f>
        <v>368</v>
      </c>
      <c r="AT289" s="46">
        <f>SUMIF(DRE!$A:$A,'Base CF'!$B289,DRE!AS:AS)</f>
        <v>581.02</v>
      </c>
      <c r="AU289" s="46">
        <f>SUMIF(DRE!$A:$A,'Base CF'!$B289,DRE!AT:AT)</f>
        <v>349.6</v>
      </c>
      <c r="AV289" s="46">
        <f>SUMIF(DRE!$A:$A,'Base CF'!$B289,DRE!AU:AU)</f>
        <v>3203.37</v>
      </c>
      <c r="AW289" s="46">
        <f>SUMIF(DRE!$A:$A,'Base CF'!$B289,DRE!AV:AV)</f>
        <v>0</v>
      </c>
      <c r="AX289" s="46">
        <f>SUMIF(DRE!$A:$A,'Base CF'!$B289,DRE!AW:AW)</f>
        <v>358.8</v>
      </c>
      <c r="AY289" s="46">
        <f>SUMIF(DRE!$A:$A,'Base CF'!$B289,DRE!AX:AX)</f>
        <v>1480.63</v>
      </c>
      <c r="AZ289" s="46">
        <f>SUMIF(DRE!$A:$A,'Base CF'!$B289,DRE!AY:AY)</f>
        <v>331.2</v>
      </c>
      <c r="BA289" s="46">
        <f>SUMIF(DRE!$A:$A,'Base CF'!$B289,DRE!AZ:AZ)</f>
        <v>865.02</v>
      </c>
      <c r="BB289" s="46">
        <f>SUMIF(DRE!$A:$A,'Base CF'!$B289,DRE!BA:BA)</f>
        <v>2518</v>
      </c>
      <c r="BC289" s="46">
        <f>SUMIF(DRE!$A:$A,'Base CF'!$B289,DRE!BB:BB)</f>
        <v>0</v>
      </c>
      <c r="BD289" s="46">
        <f>SUMIF(DRE!$A:$A,'Base CF'!$B289,DRE!BC:BC)</f>
        <v>0</v>
      </c>
      <c r="BE289" s="46">
        <f>SUMIF(DRE!$A:$A,'Base CF'!$B289,DRE!BD:BD)</f>
        <v>954.9</v>
      </c>
      <c r="BF289" s="46">
        <f>SUMIF(DRE!$A:$A,'Base CF'!$B289,DRE!BE:BE)</f>
        <v>0</v>
      </c>
      <c r="BG289" s="46">
        <f>SUMIF(DRE!$A:$A,'Base CF'!$B289,DRE!BF:BF)</f>
        <v>45893.02</v>
      </c>
      <c r="BH289" s="46">
        <f>SUMIF(DRE!$A:$A,'Base CF'!$B289,DRE!BG:BG)</f>
        <v>27414</v>
      </c>
      <c r="BI289" s="46">
        <f>SUMIF(DRE!$A:$A,'Base CF'!$B289,DRE!BH:BH)</f>
        <v>0</v>
      </c>
      <c r="BJ289" s="46">
        <f>SUMIF(DRE!$A:$A,'Base CF'!$B289,DRE!BI:BI)</f>
        <v>0</v>
      </c>
      <c r="BK289" s="46">
        <f>SUMIF(DRE!$A:$A,'Base CF'!$B289,DRE!BJ:BJ)</f>
        <v>769</v>
      </c>
      <c r="BL289" s="46">
        <f>SUMIF(DRE!$A:$A,'Base CF'!$B289,DRE!BK:BK)</f>
        <v>769</v>
      </c>
      <c r="BM289" s="46">
        <f>SUMIF(DRE!$A:$A,'Base CF'!$B289,DRE!BL:BL)</f>
        <v>769</v>
      </c>
      <c r="BN289" s="46">
        <f>SUMIF(DRE!$A:$A,'Base CF'!$B289,DRE!BM:BM)</f>
        <v>769</v>
      </c>
      <c r="BO289" s="46">
        <f>SUMIF(DRE!$A:$A,'Base CF'!$B289,DRE!BN:BN)</f>
        <v>4009</v>
      </c>
      <c r="BP289" s="46">
        <f>SUMIF(DRE!$A:$A,'Base CF'!$B289,DRE!BO:BO)</f>
        <v>8084</v>
      </c>
      <c r="BQ289" s="46">
        <f>SUMIF(DRE!$A:$A,'Base CF'!$B289,DRE!BP:BP)</f>
        <v>769</v>
      </c>
      <c r="BR289" s="46">
        <f>SUMIF(DRE!$A:$A,'Base CF'!$B289,DRE!BQ:BQ)</f>
        <v>769</v>
      </c>
      <c r="BS289" s="46">
        <f>SUMIF(DRE!$A:$A,'Base CF'!$B289,DRE!BR:BR)</f>
        <v>14676.32</v>
      </c>
      <c r="BT289" s="46">
        <f>SUMIF(DRE!$A:$A,'Base CF'!$B289,DRE!BS:BS)</f>
        <v>769</v>
      </c>
      <c r="BU289" s="46">
        <f>SUMIF(DRE!$A:$A,'Base CF'!$B289,DRE!BT:BT)</f>
        <v>769</v>
      </c>
      <c r="BV289" s="46">
        <f>SUMIF(DRE!$A:$A,'Base CF'!$B289,DRE!BU:BU)</f>
        <v>769</v>
      </c>
      <c r="BW289" s="46">
        <f>SUMIF(DRE!$A:$A,'Base CF'!$B289,DRE!BV:BV)</f>
        <v>769</v>
      </c>
      <c r="BX289" s="46">
        <f>SUMIF(DRE!$A:$A,'Base CF'!$B289,DRE!BW:BW)</f>
        <v>769</v>
      </c>
      <c r="BY289" s="46">
        <f>SUMIF(DRE!$A:$A,'Base CF'!$B289,DRE!BX:BX)</f>
        <v>769</v>
      </c>
      <c r="BZ289" s="46">
        <f>SUMIF(DRE!$A:$A,'Base CF'!$B289,DRE!BY:BY)</f>
        <v>769</v>
      </c>
      <c r="CA289" s="46">
        <f>SUMIF(DRE!$A:$A,'Base CF'!$B289,DRE!BZ:BZ)</f>
        <v>4009</v>
      </c>
      <c r="CB289" s="46">
        <f>SUMIF(DRE!$A:$A,'Base CF'!$B289,DRE!CA:CA)</f>
        <v>7069</v>
      </c>
      <c r="CC289" s="46">
        <f>SUMIF(DRE!$A:$A,'Base CF'!$B289,DRE!CB:CB)</f>
        <v>769</v>
      </c>
      <c r="CD289" s="46">
        <f>SUMIF(DRE!$A:$A,'Base CF'!$B289,DRE!CC:CC)</f>
        <v>769</v>
      </c>
      <c r="CE289" s="46">
        <f>SUMIF(DRE!$A:$A,'Base CF'!$B289,DRE!CD:CD)</f>
        <v>14676.32</v>
      </c>
      <c r="CF289" s="46">
        <f>SUMIF(DRE!$A:$A,'Base CF'!$B289,DRE!CE:CE)</f>
        <v>769</v>
      </c>
      <c r="CG289" s="46">
        <f>SUMIF(DRE!$A:$A,'Base CF'!$B289,DRE!CF:CF)</f>
        <v>7561.5</v>
      </c>
      <c r="CH289" s="46">
        <f>SUMIF(DRE!$A:$A,'Base CF'!$B289,DRE!CG:CG)</f>
        <v>769</v>
      </c>
      <c r="CI289" s="46">
        <f>SUMIF(DRE!$A:$A,'Base CF'!$B289,DRE!CH:CH)</f>
        <v>769</v>
      </c>
      <c r="CJ289" s="46">
        <f>SUMIF(DRE!$A:$A,'Base CF'!$B289,DRE!CI:CI)</f>
        <v>769</v>
      </c>
      <c r="CK289" s="46">
        <f>SUMIF(DRE!$A:$A,'Base CF'!$B289,DRE!CJ:CJ)</f>
        <v>769</v>
      </c>
      <c r="CL289" s="46">
        <f>SUMIF(DRE!$A:$A,'Base CF'!$B289,DRE!CK:CK)</f>
        <v>769</v>
      </c>
      <c r="CM289" s="46">
        <f>SUMIF(DRE!$A:$A,'Base CF'!$B289,DRE!CL:CL)</f>
        <v>4009</v>
      </c>
      <c r="CN289" s="46">
        <f>SUMIF(DRE!$A:$A,'Base CF'!$B289,DRE!CM:CM)</f>
        <v>7069</v>
      </c>
      <c r="CO289" s="46">
        <f>SUMIF(DRE!$A:$A,'Base CF'!$B289,DRE!CN:CN)</f>
        <v>769</v>
      </c>
      <c r="CP289" s="46">
        <f>SUMIF(DRE!$A:$A,'Base CF'!$B289,DRE!CO:CO)</f>
        <v>769</v>
      </c>
      <c r="CQ289" s="46">
        <f>SUMIF(DRE!$A:$A,'Base CF'!$B289,DRE!CP:CP)</f>
        <v>14676.32</v>
      </c>
      <c r="CR289" s="46">
        <f>SUMIF(DRE!$A:$A,'Base CF'!$B289,DRE!CQ:CQ)</f>
        <v>769</v>
      </c>
      <c r="CS289" s="46">
        <f>SUMIF(DRE!$A:$A,'Base CF'!$B289,DRE!CR:CR)</f>
        <v>7867.1625000000004</v>
      </c>
      <c r="CT289" s="46">
        <f>SUMIF(DRE!$A:$A,'Base CF'!$B289,DRE!CS:CS)</f>
        <v>769</v>
      </c>
      <c r="CU289" s="46">
        <f>SUMIF(DRE!$A:$A,'Base CF'!$B289,DRE!CT:CT)</f>
        <v>769</v>
      </c>
      <c r="CV289" s="46">
        <f>SUMIF(DRE!$A:$A,'Base CF'!$B289,DRE!CU:CU)</f>
        <v>769</v>
      </c>
      <c r="CW289" s="46">
        <f>SUMIF(DRE!$A:$A,'Base CF'!$B289,DRE!CV:CV)</f>
        <v>769</v>
      </c>
      <c r="CX289" s="46">
        <f>SUMIF(DRE!$A:$A,'Base CF'!$B289,DRE!CW:CW)</f>
        <v>769</v>
      </c>
      <c r="CY289" s="46">
        <f>SUMIF(DRE!$A:$A,'Base CF'!$B289,DRE!CX:CX)</f>
        <v>4009</v>
      </c>
      <c r="CZ289" s="46">
        <f>SUMIF(DRE!$A:$A,'Base CF'!$B289,DRE!CY:CY)</f>
        <v>7069</v>
      </c>
      <c r="DA289" s="46">
        <f>SUMIF(DRE!$A:$A,'Base CF'!$B289,DRE!CZ:CZ)</f>
        <v>769</v>
      </c>
      <c r="DB289" s="46">
        <f>SUMIF(DRE!$A:$A,'Base CF'!$B289,DRE!DA:DA)</f>
        <v>769</v>
      </c>
      <c r="DC289" s="46">
        <f>SUMIF(DRE!$A:$A,'Base CF'!$B289,DRE!DB:DB)</f>
        <v>14676.32</v>
      </c>
      <c r="DD289" s="46">
        <f>SUMIF(DRE!$A:$A,'Base CF'!$B289,DRE!DC:DC)</f>
        <v>769</v>
      </c>
      <c r="DE289" s="46">
        <f>SUMIF(DRE!$A:$A,'Base CF'!$B289,DRE!DD:DD)</f>
        <v>8186.5798125000001</v>
      </c>
      <c r="DF289" s="46">
        <f>SUMIF(DRE!$A:$A,'Base CF'!$B289,DRE!DE:DE)</f>
        <v>769</v>
      </c>
    </row>
    <row r="290" spans="1:110" outlineLevel="1">
      <c r="B290" s="37" t="s">
        <v>351</v>
      </c>
      <c r="C290" s="46">
        <f>SUMIF(DRE!$A:$A,'Base CF'!$B290,DRE!B:B)</f>
        <v>0</v>
      </c>
      <c r="D290" s="46">
        <f>SUMIF(DRE!$A:$A,'Base CF'!$B290,DRE!C:C)</f>
        <v>0</v>
      </c>
      <c r="E290" s="46">
        <f>SUMIF(DRE!$A:$A,'Base CF'!$B290,DRE!D:D)</f>
        <v>0</v>
      </c>
      <c r="F290" s="46">
        <f>SUMIF(DRE!$A:$A,'Base CF'!$B290,DRE!E:E)</f>
        <v>0</v>
      </c>
      <c r="G290" s="46">
        <f>SUMIF(DRE!$A:$A,'Base CF'!$B290,DRE!F:F)</f>
        <v>0</v>
      </c>
      <c r="H290" s="46">
        <f>SUMIF(DRE!$A:$A,'Base CF'!$B290,DRE!G:G)</f>
        <v>0</v>
      </c>
      <c r="I290" s="46">
        <f>SUMIF(DRE!$A:$A,'Base CF'!$B290,DRE!H:H)</f>
        <v>0</v>
      </c>
      <c r="J290" s="46">
        <f>SUMIF(DRE!$A:$A,'Base CF'!$B290,DRE!I:I)</f>
        <v>0</v>
      </c>
      <c r="K290" s="46">
        <f>SUMIF(DRE!$A:$A,'Base CF'!$B290,DRE!J:J)</f>
        <v>0</v>
      </c>
      <c r="L290" s="46">
        <f>SUMIF(DRE!$A:$A,'Base CF'!$B290,DRE!K:K)</f>
        <v>0</v>
      </c>
      <c r="M290" s="46">
        <f>SUMIF(DRE!$A:$A,'Base CF'!$B290,DRE!L:L)</f>
        <v>0</v>
      </c>
      <c r="N290" s="46">
        <f>SUMIF(DRE!$A:$A,'Base CF'!$B290,DRE!M:M)</f>
        <v>0</v>
      </c>
      <c r="O290" s="46">
        <f>SUMIF(DRE!$A:$A,'Base CF'!$B290,DRE!N:N)</f>
        <v>0</v>
      </c>
      <c r="P290" s="46">
        <f>SUMIF(DRE!$A:$A,'Base CF'!$B290,DRE!O:O)</f>
        <v>0</v>
      </c>
      <c r="Q290" s="46">
        <f>SUMIF(DRE!$A:$A,'Base CF'!$B290,DRE!P:P)</f>
        <v>0</v>
      </c>
      <c r="R290" s="46">
        <f>SUMIF(DRE!$A:$A,'Base CF'!$B290,DRE!Q:Q)</f>
        <v>0</v>
      </c>
      <c r="S290" s="46">
        <f>SUMIF(DRE!$A:$A,'Base CF'!$B290,DRE!R:R)</f>
        <v>0</v>
      </c>
      <c r="T290" s="46">
        <f>SUMIF(DRE!$A:$A,'Base CF'!$B290,DRE!S:S)</f>
        <v>0</v>
      </c>
      <c r="U290" s="46">
        <f>SUMIF(DRE!$A:$A,'Base CF'!$B290,DRE!T:T)</f>
        <v>0</v>
      </c>
      <c r="V290" s="46">
        <f>SUMIF(DRE!$A:$A,'Base CF'!$B290,DRE!U:U)</f>
        <v>0</v>
      </c>
      <c r="W290" s="46">
        <f>SUMIF(DRE!$A:$A,'Base CF'!$B290,DRE!V:V)</f>
        <v>0</v>
      </c>
      <c r="X290" s="46">
        <f>SUMIF(DRE!$A:$A,'Base CF'!$B290,DRE!W:W)</f>
        <v>0</v>
      </c>
      <c r="Y290" s="46">
        <f>SUMIF(DRE!$A:$A,'Base CF'!$B290,DRE!X:X)</f>
        <v>0</v>
      </c>
      <c r="Z290" s="46">
        <f>SUMIF(DRE!$A:$A,'Base CF'!$B290,DRE!Y:Y)</f>
        <v>0</v>
      </c>
      <c r="AA290" s="46">
        <f>SUMIF(DRE!$A:$A,'Base CF'!$B290,DRE!Z:Z)</f>
        <v>0</v>
      </c>
      <c r="AB290" s="46">
        <f>SUMIF(DRE!$A:$A,'Base CF'!$B290,DRE!AA:AA)</f>
        <v>0</v>
      </c>
      <c r="AC290" s="46">
        <f>SUMIF(DRE!$A:$A,'Base CF'!$B290,DRE!AB:AB)</f>
        <v>0</v>
      </c>
      <c r="AD290" s="46">
        <f>SUMIF(DRE!$A:$A,'Base CF'!$B290,DRE!AC:AC)</f>
        <v>0</v>
      </c>
      <c r="AE290" s="46">
        <f>SUMIF(DRE!$A:$A,'Base CF'!$B290,DRE!AD:AD)</f>
        <v>0</v>
      </c>
      <c r="AF290" s="46">
        <f>SUMIF(DRE!$A:$A,'Base CF'!$B290,DRE!AE:AE)</f>
        <v>0</v>
      </c>
      <c r="AG290" s="46">
        <f>SUMIF(DRE!$A:$A,'Base CF'!$B290,DRE!AF:AF)</f>
        <v>0</v>
      </c>
      <c r="AH290" s="46">
        <f>SUMIF(DRE!$A:$A,'Base CF'!$B290,DRE!AG:AG)</f>
        <v>0</v>
      </c>
      <c r="AI290" s="46">
        <f>SUMIF(DRE!$A:$A,'Base CF'!$B290,DRE!AH:AH)</f>
        <v>0</v>
      </c>
      <c r="AJ290" s="46">
        <f>SUMIF(DRE!$A:$A,'Base CF'!$B290,DRE!AI:AI)</f>
        <v>0</v>
      </c>
      <c r="AK290" s="46">
        <f>SUMIF(DRE!$A:$A,'Base CF'!$B290,DRE!AJ:AJ)</f>
        <v>0</v>
      </c>
      <c r="AL290" s="46">
        <f>SUMIF(DRE!$A:$A,'Base CF'!$B290,DRE!AK:AK)</f>
        <v>0</v>
      </c>
      <c r="AM290" s="46">
        <f>SUMIF(DRE!$A:$A,'Base CF'!$B290,DRE!AL:AL)</f>
        <v>0</v>
      </c>
      <c r="AN290" s="46">
        <f>SUMIF(DRE!$A:$A,'Base CF'!$B290,DRE!AM:AM)</f>
        <v>0</v>
      </c>
      <c r="AO290" s="46">
        <f>SUMIF(DRE!$A:$A,'Base CF'!$B290,DRE!AN:AN)</f>
        <v>0</v>
      </c>
      <c r="AP290" s="46">
        <f>SUMIF(DRE!$A:$A,'Base CF'!$B290,DRE!AO:AO)</f>
        <v>0</v>
      </c>
      <c r="AQ290" s="46">
        <f>SUMIF(DRE!$A:$A,'Base CF'!$B290,DRE!AP:AP)</f>
        <v>0</v>
      </c>
      <c r="AR290" s="46">
        <f>SUMIF(DRE!$A:$A,'Base CF'!$B290,DRE!AQ:AQ)</f>
        <v>0</v>
      </c>
      <c r="AS290" s="46">
        <f>SUMIF(DRE!$A:$A,'Base CF'!$B290,DRE!AR:AR)</f>
        <v>0</v>
      </c>
      <c r="AT290" s="46">
        <f>SUMIF(DRE!$A:$A,'Base CF'!$B290,DRE!AS:AS)</f>
        <v>0</v>
      </c>
      <c r="AU290" s="46">
        <f>SUMIF(DRE!$A:$A,'Base CF'!$B290,DRE!AT:AT)</f>
        <v>0</v>
      </c>
      <c r="AV290" s="46">
        <f>SUMIF(DRE!$A:$A,'Base CF'!$B290,DRE!AU:AU)</f>
        <v>0</v>
      </c>
      <c r="AW290" s="46">
        <f>SUMIF(DRE!$A:$A,'Base CF'!$B290,DRE!AV:AV)</f>
        <v>0</v>
      </c>
      <c r="AX290" s="46">
        <f>SUMIF(DRE!$A:$A,'Base CF'!$B290,DRE!AW:AW)</f>
        <v>0</v>
      </c>
      <c r="AY290" s="46">
        <f>SUMIF(DRE!$A:$A,'Base CF'!$B290,DRE!AX:AX)</f>
        <v>0</v>
      </c>
      <c r="AZ290" s="46">
        <f>SUMIF(DRE!$A:$A,'Base CF'!$B290,DRE!AY:AY)</f>
        <v>0</v>
      </c>
      <c r="BA290" s="46">
        <f>SUMIF(DRE!$A:$A,'Base CF'!$B290,DRE!AZ:AZ)</f>
        <v>0</v>
      </c>
      <c r="BB290" s="46">
        <f>SUMIF(DRE!$A:$A,'Base CF'!$B290,DRE!BA:BA)</f>
        <v>0</v>
      </c>
      <c r="BC290" s="46">
        <f>SUMIF(DRE!$A:$A,'Base CF'!$B290,DRE!BB:BB)</f>
        <v>0</v>
      </c>
      <c r="BD290" s="46">
        <f>SUMIF(DRE!$A:$A,'Base CF'!$B290,DRE!BC:BC)</f>
        <v>0</v>
      </c>
      <c r="BE290" s="46">
        <f>SUMIF(DRE!$A:$A,'Base CF'!$B290,DRE!BD:BD)</f>
        <v>0</v>
      </c>
      <c r="BF290" s="46">
        <f>SUMIF(DRE!$A:$A,'Base CF'!$B290,DRE!BE:BE)</f>
        <v>0</v>
      </c>
      <c r="BG290" s="46">
        <f>SUMIF(DRE!$A:$A,'Base CF'!$B290,DRE!BF:BF)</f>
        <v>0</v>
      </c>
      <c r="BH290" s="46">
        <f>SUMIF(DRE!$A:$A,'Base CF'!$B290,DRE!BG:BG)</f>
        <v>0</v>
      </c>
      <c r="BI290" s="46">
        <f>SUMIF(DRE!$A:$A,'Base CF'!$B290,DRE!BH:BH)</f>
        <v>0</v>
      </c>
      <c r="BJ290" s="46">
        <f>SUMIF(DRE!$A:$A,'Base CF'!$B290,DRE!BI:BI)</f>
        <v>0</v>
      </c>
      <c r="BK290" s="46">
        <f>SUMIF(DRE!$A:$A,'Base CF'!$B290,DRE!BJ:BJ)</f>
        <v>0</v>
      </c>
      <c r="BL290" s="46">
        <f>SUMIF(DRE!$A:$A,'Base CF'!$B290,DRE!BK:BK)</f>
        <v>0</v>
      </c>
      <c r="BM290" s="46">
        <f>SUMIF(DRE!$A:$A,'Base CF'!$B290,DRE!BL:BL)</f>
        <v>0</v>
      </c>
      <c r="BN290" s="46">
        <f>SUMIF(DRE!$A:$A,'Base CF'!$B290,DRE!BM:BM)</f>
        <v>0</v>
      </c>
      <c r="BO290" s="46">
        <f>SUMIF(DRE!$A:$A,'Base CF'!$B290,DRE!BN:BN)</f>
        <v>0</v>
      </c>
      <c r="BP290" s="46">
        <f>SUMIF(DRE!$A:$A,'Base CF'!$B290,DRE!BO:BO)</f>
        <v>0</v>
      </c>
      <c r="BQ290" s="46">
        <f>SUMIF(DRE!$A:$A,'Base CF'!$B290,DRE!BP:BP)</f>
        <v>0</v>
      </c>
      <c r="BR290" s="46">
        <f>SUMIF(DRE!$A:$A,'Base CF'!$B290,DRE!BQ:BQ)</f>
        <v>0</v>
      </c>
      <c r="BS290" s="46">
        <f>SUMIF(DRE!$A:$A,'Base CF'!$B290,DRE!BR:BR)</f>
        <v>0</v>
      </c>
      <c r="BT290" s="46">
        <f>SUMIF(DRE!$A:$A,'Base CF'!$B290,DRE!BS:BS)</f>
        <v>0</v>
      </c>
      <c r="BU290" s="46">
        <f>SUMIF(DRE!$A:$A,'Base CF'!$B290,DRE!BT:BT)</f>
        <v>0</v>
      </c>
      <c r="BV290" s="46">
        <f>SUMIF(DRE!$A:$A,'Base CF'!$B290,DRE!BU:BU)</f>
        <v>0</v>
      </c>
      <c r="BW290" s="46">
        <f>SUMIF(DRE!$A:$A,'Base CF'!$B290,DRE!BV:BV)</f>
        <v>0</v>
      </c>
      <c r="BX290" s="46">
        <f>SUMIF(DRE!$A:$A,'Base CF'!$B290,DRE!BW:BW)</f>
        <v>0</v>
      </c>
      <c r="BY290" s="46">
        <f>SUMIF(DRE!$A:$A,'Base CF'!$B290,DRE!BX:BX)</f>
        <v>0</v>
      </c>
      <c r="BZ290" s="46">
        <f>SUMIF(DRE!$A:$A,'Base CF'!$B290,DRE!BY:BY)</f>
        <v>0</v>
      </c>
      <c r="CA290" s="46">
        <f>SUMIF(DRE!$A:$A,'Base CF'!$B290,DRE!BZ:BZ)</f>
        <v>0</v>
      </c>
      <c r="CB290" s="46">
        <f>SUMIF(DRE!$A:$A,'Base CF'!$B290,DRE!CA:CA)</f>
        <v>0</v>
      </c>
      <c r="CC290" s="46">
        <f>SUMIF(DRE!$A:$A,'Base CF'!$B290,DRE!CB:CB)</f>
        <v>0</v>
      </c>
      <c r="CD290" s="46">
        <f>SUMIF(DRE!$A:$A,'Base CF'!$B290,DRE!CC:CC)</f>
        <v>0</v>
      </c>
      <c r="CE290" s="46">
        <f>SUMIF(DRE!$A:$A,'Base CF'!$B290,DRE!CD:CD)</f>
        <v>0</v>
      </c>
      <c r="CF290" s="46">
        <f>SUMIF(DRE!$A:$A,'Base CF'!$B290,DRE!CE:CE)</f>
        <v>0</v>
      </c>
      <c r="CG290" s="46">
        <f>SUMIF(DRE!$A:$A,'Base CF'!$B290,DRE!CF:CF)</f>
        <v>0</v>
      </c>
      <c r="CH290" s="46">
        <f>SUMIF(DRE!$A:$A,'Base CF'!$B290,DRE!CG:CG)</f>
        <v>0</v>
      </c>
      <c r="CI290" s="46">
        <f>SUMIF(DRE!$A:$A,'Base CF'!$B290,DRE!CH:CH)</f>
        <v>0</v>
      </c>
      <c r="CJ290" s="46">
        <f>SUMIF(DRE!$A:$A,'Base CF'!$B290,DRE!CI:CI)</f>
        <v>0</v>
      </c>
      <c r="CK290" s="46">
        <f>SUMIF(DRE!$A:$A,'Base CF'!$B290,DRE!CJ:CJ)</f>
        <v>0</v>
      </c>
      <c r="CL290" s="46">
        <f>SUMIF(DRE!$A:$A,'Base CF'!$B290,DRE!CK:CK)</f>
        <v>0</v>
      </c>
      <c r="CM290" s="46">
        <f>SUMIF(DRE!$A:$A,'Base CF'!$B290,DRE!CL:CL)</f>
        <v>0</v>
      </c>
      <c r="CN290" s="46">
        <f>SUMIF(DRE!$A:$A,'Base CF'!$B290,DRE!CM:CM)</f>
        <v>0</v>
      </c>
      <c r="CO290" s="46">
        <f>SUMIF(DRE!$A:$A,'Base CF'!$B290,DRE!CN:CN)</f>
        <v>0</v>
      </c>
      <c r="CP290" s="46">
        <f>SUMIF(DRE!$A:$A,'Base CF'!$B290,DRE!CO:CO)</f>
        <v>0</v>
      </c>
      <c r="CQ290" s="46">
        <f>SUMIF(DRE!$A:$A,'Base CF'!$B290,DRE!CP:CP)</f>
        <v>0</v>
      </c>
      <c r="CR290" s="46">
        <f>SUMIF(DRE!$A:$A,'Base CF'!$B290,DRE!CQ:CQ)</f>
        <v>0</v>
      </c>
      <c r="CS290" s="46">
        <f>SUMIF(DRE!$A:$A,'Base CF'!$B290,DRE!CR:CR)</f>
        <v>0</v>
      </c>
      <c r="CT290" s="46">
        <f>SUMIF(DRE!$A:$A,'Base CF'!$B290,DRE!CS:CS)</f>
        <v>0</v>
      </c>
      <c r="CU290" s="46">
        <f>SUMIF(DRE!$A:$A,'Base CF'!$B290,DRE!CT:CT)</f>
        <v>0</v>
      </c>
      <c r="CV290" s="46">
        <f>SUMIF(DRE!$A:$A,'Base CF'!$B290,DRE!CU:CU)</f>
        <v>0</v>
      </c>
      <c r="CW290" s="46">
        <f>SUMIF(DRE!$A:$A,'Base CF'!$B290,DRE!CV:CV)</f>
        <v>0</v>
      </c>
      <c r="CX290" s="46">
        <f>SUMIF(DRE!$A:$A,'Base CF'!$B290,DRE!CW:CW)</f>
        <v>0</v>
      </c>
      <c r="CY290" s="46">
        <f>SUMIF(DRE!$A:$A,'Base CF'!$B290,DRE!CX:CX)</f>
        <v>0</v>
      </c>
      <c r="CZ290" s="46">
        <f>SUMIF(DRE!$A:$A,'Base CF'!$B290,DRE!CY:CY)</f>
        <v>0</v>
      </c>
      <c r="DA290" s="46">
        <f>SUMIF(DRE!$A:$A,'Base CF'!$B290,DRE!CZ:CZ)</f>
        <v>0</v>
      </c>
      <c r="DB290" s="46">
        <f>SUMIF(DRE!$A:$A,'Base CF'!$B290,DRE!DA:DA)</f>
        <v>0</v>
      </c>
      <c r="DC290" s="46">
        <f>SUMIF(DRE!$A:$A,'Base CF'!$B290,DRE!DB:DB)</f>
        <v>0</v>
      </c>
      <c r="DD290" s="46">
        <f>SUMIF(DRE!$A:$A,'Base CF'!$B290,DRE!DC:DC)</f>
        <v>0</v>
      </c>
      <c r="DE290" s="46">
        <f>SUMIF(DRE!$A:$A,'Base CF'!$B290,DRE!DD:DD)</f>
        <v>0</v>
      </c>
      <c r="DF290" s="46">
        <f>SUMIF(DRE!$A:$A,'Base CF'!$B290,DRE!DE:DE)</f>
        <v>0</v>
      </c>
    </row>
    <row r="291" spans="1:110" s="38" customFormat="1">
      <c r="B291" s="41" t="s">
        <v>650</v>
      </c>
      <c r="C291" s="45">
        <f t="shared" ref="C291" si="298">C292</f>
        <v>0</v>
      </c>
      <c r="D291" s="45">
        <f t="shared" ref="D291" si="299">D292</f>
        <v>0</v>
      </c>
      <c r="E291" s="45">
        <f t="shared" ref="E291" si="300">E292</f>
        <v>0</v>
      </c>
      <c r="F291" s="45">
        <f t="shared" ref="F291" si="301">F292</f>
        <v>0</v>
      </c>
      <c r="G291" s="45">
        <f t="shared" ref="G291" si="302">G292</f>
        <v>0</v>
      </c>
      <c r="H291" s="45">
        <f t="shared" ref="H291" si="303">H292</f>
        <v>0</v>
      </c>
      <c r="I291" s="45">
        <f t="shared" ref="I291" si="304">I292</f>
        <v>0</v>
      </c>
      <c r="J291" s="45">
        <f t="shared" ref="J291" si="305">J292</f>
        <v>0</v>
      </c>
      <c r="K291" s="45">
        <f t="shared" ref="K291" si="306">K292</f>
        <v>0</v>
      </c>
      <c r="L291" s="45">
        <f t="shared" ref="L291" si="307">L292</f>
        <v>0</v>
      </c>
      <c r="M291" s="45">
        <f t="shared" ref="M291" si="308">M292</f>
        <v>12343</v>
      </c>
      <c r="N291" s="45">
        <f t="shared" ref="N291:BY291" si="309">N292</f>
        <v>0</v>
      </c>
      <c r="O291" s="45">
        <f t="shared" si="309"/>
        <v>0</v>
      </c>
      <c r="P291" s="45">
        <f t="shared" si="309"/>
        <v>1347.02</v>
      </c>
      <c r="Q291" s="45">
        <f t="shared" si="309"/>
        <v>0</v>
      </c>
      <c r="R291" s="45">
        <f t="shared" si="309"/>
        <v>0</v>
      </c>
      <c r="S291" s="45">
        <f t="shared" si="309"/>
        <v>0</v>
      </c>
      <c r="T291" s="45">
        <f t="shared" si="309"/>
        <v>15430</v>
      </c>
      <c r="U291" s="45">
        <f t="shared" si="309"/>
        <v>0</v>
      </c>
      <c r="V291" s="45">
        <f t="shared" si="309"/>
        <v>0</v>
      </c>
      <c r="W291" s="45">
        <f t="shared" si="309"/>
        <v>0</v>
      </c>
      <c r="X291" s="45">
        <f t="shared" si="309"/>
        <v>0</v>
      </c>
      <c r="Y291" s="45">
        <f t="shared" si="309"/>
        <v>0</v>
      </c>
      <c r="Z291" s="45">
        <f t="shared" si="309"/>
        <v>0</v>
      </c>
      <c r="AA291" s="45">
        <f t="shared" si="309"/>
        <v>0</v>
      </c>
      <c r="AB291" s="45">
        <f t="shared" si="309"/>
        <v>0</v>
      </c>
      <c r="AC291" s="45">
        <f t="shared" si="309"/>
        <v>0</v>
      </c>
      <c r="AD291" s="45">
        <f t="shared" si="309"/>
        <v>0</v>
      </c>
      <c r="AE291" s="45">
        <f t="shared" si="309"/>
        <v>0</v>
      </c>
      <c r="AF291" s="45">
        <f t="shared" si="309"/>
        <v>0</v>
      </c>
      <c r="AG291" s="45">
        <f t="shared" si="309"/>
        <v>0</v>
      </c>
      <c r="AH291" s="45">
        <f t="shared" si="309"/>
        <v>0</v>
      </c>
      <c r="AI291" s="45">
        <f t="shared" si="309"/>
        <v>0</v>
      </c>
      <c r="AJ291" s="45">
        <f t="shared" si="309"/>
        <v>0</v>
      </c>
      <c r="AK291" s="45">
        <f t="shared" si="309"/>
        <v>0</v>
      </c>
      <c r="AL291" s="45">
        <f t="shared" si="309"/>
        <v>0</v>
      </c>
      <c r="AM291" s="45">
        <f t="shared" si="309"/>
        <v>2193.54</v>
      </c>
      <c r="AN291" s="45">
        <f t="shared" si="309"/>
        <v>0</v>
      </c>
      <c r="AO291" s="45">
        <f t="shared" si="309"/>
        <v>0</v>
      </c>
      <c r="AP291" s="45">
        <f t="shared" si="309"/>
        <v>0</v>
      </c>
      <c r="AQ291" s="45">
        <f t="shared" si="309"/>
        <v>0</v>
      </c>
      <c r="AR291" s="45">
        <f t="shared" si="309"/>
        <v>0</v>
      </c>
      <c r="AS291" s="45">
        <f t="shared" si="309"/>
        <v>0</v>
      </c>
      <c r="AT291" s="45">
        <f t="shared" si="309"/>
        <v>0</v>
      </c>
      <c r="AU291" s="45">
        <f t="shared" si="309"/>
        <v>0</v>
      </c>
      <c r="AV291" s="45">
        <f t="shared" si="309"/>
        <v>0</v>
      </c>
      <c r="AW291" s="45">
        <f t="shared" si="309"/>
        <v>0</v>
      </c>
      <c r="AX291" s="45">
        <f t="shared" si="309"/>
        <v>8240</v>
      </c>
      <c r="AY291" s="45">
        <f t="shared" si="309"/>
        <v>0</v>
      </c>
      <c r="AZ291" s="45">
        <f t="shared" si="309"/>
        <v>0</v>
      </c>
      <c r="BA291" s="45">
        <f t="shared" si="309"/>
        <v>0</v>
      </c>
      <c r="BB291" s="45">
        <f t="shared" si="309"/>
        <v>0</v>
      </c>
      <c r="BC291" s="45">
        <f t="shared" si="309"/>
        <v>0</v>
      </c>
      <c r="BD291" s="45">
        <f t="shared" si="309"/>
        <v>0</v>
      </c>
      <c r="BE291" s="45">
        <f t="shared" si="309"/>
        <v>0</v>
      </c>
      <c r="BF291" s="45">
        <f t="shared" si="309"/>
        <v>0</v>
      </c>
      <c r="BG291" s="45">
        <f t="shared" si="309"/>
        <v>0</v>
      </c>
      <c r="BH291" s="45">
        <f t="shared" si="309"/>
        <v>0</v>
      </c>
      <c r="BI291" s="45">
        <f t="shared" si="309"/>
        <v>0</v>
      </c>
      <c r="BJ291" s="45">
        <f t="shared" si="309"/>
        <v>0</v>
      </c>
      <c r="BK291" s="45">
        <f t="shared" si="309"/>
        <v>0</v>
      </c>
      <c r="BL291" s="45">
        <f t="shared" si="309"/>
        <v>0</v>
      </c>
      <c r="BM291" s="45">
        <f t="shared" si="309"/>
        <v>0</v>
      </c>
      <c r="BN291" s="45">
        <f t="shared" si="309"/>
        <v>0</v>
      </c>
      <c r="BO291" s="45">
        <f t="shared" si="309"/>
        <v>0</v>
      </c>
      <c r="BP291" s="45">
        <f t="shared" si="309"/>
        <v>0</v>
      </c>
      <c r="BQ291" s="45">
        <f t="shared" si="309"/>
        <v>0</v>
      </c>
      <c r="BR291" s="45">
        <f t="shared" si="309"/>
        <v>0</v>
      </c>
      <c r="BS291" s="45">
        <f t="shared" si="309"/>
        <v>0</v>
      </c>
      <c r="BT291" s="45">
        <f t="shared" si="309"/>
        <v>0</v>
      </c>
      <c r="BU291" s="45">
        <f t="shared" si="309"/>
        <v>0</v>
      </c>
      <c r="BV291" s="45">
        <f t="shared" si="309"/>
        <v>0</v>
      </c>
      <c r="BW291" s="45">
        <f t="shared" si="309"/>
        <v>0</v>
      </c>
      <c r="BX291" s="45">
        <f t="shared" si="309"/>
        <v>0</v>
      </c>
      <c r="BY291" s="45">
        <f t="shared" si="309"/>
        <v>0</v>
      </c>
      <c r="BZ291" s="45">
        <f t="shared" ref="BZ291:DF291" si="310">BZ292</f>
        <v>0</v>
      </c>
      <c r="CA291" s="45">
        <f t="shared" si="310"/>
        <v>0</v>
      </c>
      <c r="CB291" s="45">
        <f t="shared" si="310"/>
        <v>0</v>
      </c>
      <c r="CC291" s="45">
        <f t="shared" si="310"/>
        <v>0</v>
      </c>
      <c r="CD291" s="45">
        <f t="shared" si="310"/>
        <v>0</v>
      </c>
      <c r="CE291" s="45">
        <f t="shared" si="310"/>
        <v>0</v>
      </c>
      <c r="CF291" s="45">
        <f t="shared" si="310"/>
        <v>0</v>
      </c>
      <c r="CG291" s="45">
        <f t="shared" si="310"/>
        <v>0</v>
      </c>
      <c r="CH291" s="45">
        <f t="shared" si="310"/>
        <v>0</v>
      </c>
      <c r="CI291" s="45">
        <f t="shared" si="310"/>
        <v>0</v>
      </c>
      <c r="CJ291" s="45">
        <f t="shared" si="310"/>
        <v>0</v>
      </c>
      <c r="CK291" s="45">
        <f t="shared" si="310"/>
        <v>0</v>
      </c>
      <c r="CL291" s="45">
        <f t="shared" si="310"/>
        <v>0</v>
      </c>
      <c r="CM291" s="45">
        <f t="shared" si="310"/>
        <v>0</v>
      </c>
      <c r="CN291" s="45">
        <f t="shared" si="310"/>
        <v>0</v>
      </c>
      <c r="CO291" s="45">
        <f t="shared" si="310"/>
        <v>0</v>
      </c>
      <c r="CP291" s="45">
        <f t="shared" si="310"/>
        <v>0</v>
      </c>
      <c r="CQ291" s="45">
        <f t="shared" si="310"/>
        <v>0</v>
      </c>
      <c r="CR291" s="45">
        <f t="shared" si="310"/>
        <v>0</v>
      </c>
      <c r="CS291" s="45">
        <f t="shared" si="310"/>
        <v>0</v>
      </c>
      <c r="CT291" s="45">
        <f t="shared" si="310"/>
        <v>0</v>
      </c>
      <c r="CU291" s="45">
        <f t="shared" si="310"/>
        <v>0</v>
      </c>
      <c r="CV291" s="45">
        <f t="shared" si="310"/>
        <v>0</v>
      </c>
      <c r="CW291" s="45">
        <f t="shared" si="310"/>
        <v>0</v>
      </c>
      <c r="CX291" s="45">
        <f t="shared" si="310"/>
        <v>0</v>
      </c>
      <c r="CY291" s="45">
        <f t="shared" si="310"/>
        <v>0</v>
      </c>
      <c r="CZ291" s="45">
        <f t="shared" si="310"/>
        <v>0</v>
      </c>
      <c r="DA291" s="45">
        <f t="shared" si="310"/>
        <v>0</v>
      </c>
      <c r="DB291" s="45">
        <f t="shared" si="310"/>
        <v>0</v>
      </c>
      <c r="DC291" s="45">
        <f t="shared" si="310"/>
        <v>0</v>
      </c>
      <c r="DD291" s="45">
        <f t="shared" si="310"/>
        <v>0</v>
      </c>
      <c r="DE291" s="45">
        <f t="shared" si="310"/>
        <v>0</v>
      </c>
      <c r="DF291" s="45">
        <f t="shared" si="310"/>
        <v>0</v>
      </c>
    </row>
    <row r="292" spans="1:110" outlineLevel="1">
      <c r="B292" s="37" t="s">
        <v>299</v>
      </c>
      <c r="C292" s="46">
        <f>SUMIF(DRE!$A:$A,'Base CF'!$B292,DRE!B:B)</f>
        <v>0</v>
      </c>
      <c r="D292" s="46">
        <f>SUMIF(DRE!$A:$A,'Base CF'!$B292,DRE!C:C)</f>
        <v>0</v>
      </c>
      <c r="E292" s="46">
        <f>SUMIF(DRE!$A:$A,'Base CF'!$B292,DRE!D:D)</f>
        <v>0</v>
      </c>
      <c r="F292" s="46">
        <f>SUMIF(DRE!$A:$A,'Base CF'!$B292,DRE!E:E)</f>
        <v>0</v>
      </c>
      <c r="G292" s="46">
        <f>SUMIF(DRE!$A:$A,'Base CF'!$B292,DRE!F:F)</f>
        <v>0</v>
      </c>
      <c r="H292" s="46">
        <f>SUMIF(DRE!$A:$A,'Base CF'!$B292,DRE!G:G)</f>
        <v>0</v>
      </c>
      <c r="I292" s="46">
        <f>SUMIF(DRE!$A:$A,'Base CF'!$B292,DRE!H:H)</f>
        <v>0</v>
      </c>
      <c r="J292" s="46">
        <f>SUMIF(DRE!$A:$A,'Base CF'!$B292,DRE!I:I)</f>
        <v>0</v>
      </c>
      <c r="K292" s="46">
        <f>SUMIF(DRE!$A:$A,'Base CF'!$B292,DRE!J:J)</f>
        <v>0</v>
      </c>
      <c r="L292" s="46">
        <f>SUMIF(DRE!$A:$A,'Base CF'!$B292,DRE!K:K)</f>
        <v>0</v>
      </c>
      <c r="M292" s="46">
        <f>SUMIF(DRE!$A:$A,'Base CF'!$B292,DRE!L:L)</f>
        <v>12343</v>
      </c>
      <c r="N292" s="46">
        <f>SUMIF(DRE!$A:$A,'Base CF'!$B292,DRE!M:M)</f>
        <v>0</v>
      </c>
      <c r="O292" s="46">
        <f>SUMIF(DRE!$A:$A,'Base CF'!$B292,DRE!N:N)</f>
        <v>0</v>
      </c>
      <c r="P292" s="46">
        <f>SUMIF(DRE!$A:$A,'Base CF'!$B292,DRE!O:O)</f>
        <v>1347.02</v>
      </c>
      <c r="Q292" s="46">
        <f>SUMIF(DRE!$A:$A,'Base CF'!$B292,DRE!P:P)</f>
        <v>0</v>
      </c>
      <c r="R292" s="46">
        <f>SUMIF(DRE!$A:$A,'Base CF'!$B292,DRE!Q:Q)</f>
        <v>0</v>
      </c>
      <c r="S292" s="46">
        <f>SUMIF(DRE!$A:$A,'Base CF'!$B292,DRE!R:R)</f>
        <v>0</v>
      </c>
      <c r="T292" s="46">
        <f>SUMIF(DRE!$A:$A,'Base CF'!$B292,DRE!S:S)</f>
        <v>15430</v>
      </c>
      <c r="U292" s="46">
        <f>SUMIF(DRE!$A:$A,'Base CF'!$B292,DRE!T:T)</f>
        <v>0</v>
      </c>
      <c r="V292" s="46">
        <f>SUMIF(DRE!$A:$A,'Base CF'!$B292,DRE!U:U)</f>
        <v>0</v>
      </c>
      <c r="W292" s="46">
        <f>SUMIF(DRE!$A:$A,'Base CF'!$B292,DRE!V:V)</f>
        <v>0</v>
      </c>
      <c r="X292" s="46">
        <f>SUMIF(DRE!$A:$A,'Base CF'!$B292,DRE!W:W)</f>
        <v>0</v>
      </c>
      <c r="Y292" s="46">
        <f>SUMIF(DRE!$A:$A,'Base CF'!$B292,DRE!X:X)</f>
        <v>0</v>
      </c>
      <c r="Z292" s="46">
        <f>SUMIF(DRE!$A:$A,'Base CF'!$B292,DRE!Y:Y)</f>
        <v>0</v>
      </c>
      <c r="AA292" s="46">
        <f>SUMIF(DRE!$A:$A,'Base CF'!$B292,DRE!Z:Z)</f>
        <v>0</v>
      </c>
      <c r="AB292" s="46">
        <f>SUMIF(DRE!$A:$A,'Base CF'!$B292,DRE!AA:AA)</f>
        <v>0</v>
      </c>
      <c r="AC292" s="46">
        <f>SUMIF(DRE!$A:$A,'Base CF'!$B292,DRE!AB:AB)</f>
        <v>0</v>
      </c>
      <c r="AD292" s="46">
        <f>SUMIF(DRE!$A:$A,'Base CF'!$B292,DRE!AC:AC)</f>
        <v>0</v>
      </c>
      <c r="AE292" s="46">
        <f>SUMIF(DRE!$A:$A,'Base CF'!$B292,DRE!AD:AD)</f>
        <v>0</v>
      </c>
      <c r="AF292" s="46">
        <f>SUMIF(DRE!$A:$A,'Base CF'!$B292,DRE!AE:AE)</f>
        <v>0</v>
      </c>
      <c r="AG292" s="46">
        <f>SUMIF(DRE!$A:$A,'Base CF'!$B292,DRE!AF:AF)</f>
        <v>0</v>
      </c>
      <c r="AH292" s="46">
        <f>SUMIF(DRE!$A:$A,'Base CF'!$B292,DRE!AG:AG)</f>
        <v>0</v>
      </c>
      <c r="AI292" s="46">
        <f>SUMIF(DRE!$A:$A,'Base CF'!$B292,DRE!AH:AH)</f>
        <v>0</v>
      </c>
      <c r="AJ292" s="46">
        <f>SUMIF(DRE!$A:$A,'Base CF'!$B292,DRE!AI:AI)</f>
        <v>0</v>
      </c>
      <c r="AK292" s="46">
        <f>SUMIF(DRE!$A:$A,'Base CF'!$B292,DRE!AJ:AJ)</f>
        <v>0</v>
      </c>
      <c r="AL292" s="46">
        <f>SUMIF(DRE!$A:$A,'Base CF'!$B292,DRE!AK:AK)</f>
        <v>0</v>
      </c>
      <c r="AM292" s="46">
        <f>SUMIF(DRE!$A:$A,'Base CF'!$B292,DRE!AL:AL)</f>
        <v>2193.54</v>
      </c>
      <c r="AN292" s="46">
        <f>SUMIF(DRE!$A:$A,'Base CF'!$B292,DRE!AM:AM)</f>
        <v>0</v>
      </c>
      <c r="AO292" s="46">
        <f>SUMIF(DRE!$A:$A,'Base CF'!$B292,DRE!AN:AN)</f>
        <v>0</v>
      </c>
      <c r="AP292" s="46">
        <f>SUMIF(DRE!$A:$A,'Base CF'!$B292,DRE!AO:AO)</f>
        <v>0</v>
      </c>
      <c r="AQ292" s="46">
        <f>SUMIF(DRE!$A:$A,'Base CF'!$B292,DRE!AP:AP)</f>
        <v>0</v>
      </c>
      <c r="AR292" s="46">
        <f>SUMIF(DRE!$A:$A,'Base CF'!$B292,DRE!AQ:AQ)</f>
        <v>0</v>
      </c>
      <c r="AS292" s="46">
        <f>SUMIF(DRE!$A:$A,'Base CF'!$B292,DRE!AR:AR)</f>
        <v>0</v>
      </c>
      <c r="AT292" s="46">
        <f>SUMIF(DRE!$A:$A,'Base CF'!$B292,DRE!AS:AS)</f>
        <v>0</v>
      </c>
      <c r="AU292" s="46">
        <f>SUMIF(DRE!$A:$A,'Base CF'!$B292,DRE!AT:AT)</f>
        <v>0</v>
      </c>
      <c r="AV292" s="46">
        <f>SUMIF(DRE!$A:$A,'Base CF'!$B292,DRE!AU:AU)</f>
        <v>0</v>
      </c>
      <c r="AW292" s="46">
        <f>SUMIF(DRE!$A:$A,'Base CF'!$B292,DRE!AV:AV)</f>
        <v>0</v>
      </c>
      <c r="AX292" s="46">
        <f>SUMIF(DRE!$A:$A,'Base CF'!$B292,DRE!AW:AW)</f>
        <v>8240</v>
      </c>
      <c r="AY292" s="46">
        <f>SUMIF(DRE!$A:$A,'Base CF'!$B292,DRE!AX:AX)</f>
        <v>0</v>
      </c>
      <c r="AZ292" s="46">
        <f>SUMIF(DRE!$A:$A,'Base CF'!$B292,DRE!AY:AY)</f>
        <v>0</v>
      </c>
      <c r="BA292" s="46">
        <f>SUMIF(DRE!$A:$A,'Base CF'!$B292,DRE!AZ:AZ)</f>
        <v>0</v>
      </c>
      <c r="BB292" s="46">
        <f>SUMIF(DRE!$A:$A,'Base CF'!$B292,DRE!BA:BA)</f>
        <v>0</v>
      </c>
      <c r="BC292" s="46">
        <f>SUMIF(DRE!$A:$A,'Base CF'!$B292,DRE!BB:BB)</f>
        <v>0</v>
      </c>
      <c r="BD292" s="46">
        <f>SUMIF(DRE!$A:$A,'Base CF'!$B292,DRE!BC:BC)</f>
        <v>0</v>
      </c>
      <c r="BE292" s="46">
        <f>SUMIF(DRE!$A:$A,'Base CF'!$B292,DRE!BD:BD)</f>
        <v>0</v>
      </c>
      <c r="BF292" s="46">
        <f>SUMIF(DRE!$A:$A,'Base CF'!$B292,DRE!BE:BE)</f>
        <v>0</v>
      </c>
      <c r="BG292" s="46">
        <f>SUMIF(DRE!$A:$A,'Base CF'!$B292,DRE!BF:BF)</f>
        <v>0</v>
      </c>
      <c r="BH292" s="46">
        <f>SUMIF(DRE!$A:$A,'Base CF'!$B292,DRE!BG:BG)</f>
        <v>0</v>
      </c>
      <c r="BI292" s="46">
        <f>SUMIF(DRE!$A:$A,'Base CF'!$B292,DRE!BH:BH)</f>
        <v>0</v>
      </c>
      <c r="BJ292" s="46">
        <f>SUMIF(DRE!$A:$A,'Base CF'!$B292,DRE!BI:BI)</f>
        <v>0</v>
      </c>
      <c r="BK292" s="46">
        <f>SUMIF(DRE!$A:$A,'Base CF'!$B292,DRE!BJ:BJ)</f>
        <v>0</v>
      </c>
      <c r="BL292" s="46">
        <f>SUMIF(DRE!$A:$A,'Base CF'!$B292,DRE!BK:BK)</f>
        <v>0</v>
      </c>
      <c r="BM292" s="46">
        <f>SUMIF(DRE!$A:$A,'Base CF'!$B292,DRE!BL:BL)</f>
        <v>0</v>
      </c>
      <c r="BN292" s="46">
        <f>SUMIF(DRE!$A:$A,'Base CF'!$B292,DRE!BM:BM)</f>
        <v>0</v>
      </c>
      <c r="BO292" s="46">
        <f>SUMIF(DRE!$A:$A,'Base CF'!$B292,DRE!BN:BN)</f>
        <v>0</v>
      </c>
      <c r="BP292" s="46">
        <f>SUMIF(DRE!$A:$A,'Base CF'!$B292,DRE!BO:BO)</f>
        <v>0</v>
      </c>
      <c r="BQ292" s="46">
        <f>SUMIF(DRE!$A:$A,'Base CF'!$B292,DRE!BP:BP)</f>
        <v>0</v>
      </c>
      <c r="BR292" s="46">
        <f>SUMIF(DRE!$A:$A,'Base CF'!$B292,DRE!BQ:BQ)</f>
        <v>0</v>
      </c>
      <c r="BS292" s="46">
        <f>SUMIF(DRE!$A:$A,'Base CF'!$B292,DRE!BR:BR)</f>
        <v>0</v>
      </c>
      <c r="BT292" s="46">
        <f>SUMIF(DRE!$A:$A,'Base CF'!$B292,DRE!BS:BS)</f>
        <v>0</v>
      </c>
      <c r="BU292" s="46">
        <f>SUMIF(DRE!$A:$A,'Base CF'!$B292,DRE!BT:BT)</f>
        <v>0</v>
      </c>
      <c r="BV292" s="46">
        <f>SUMIF(DRE!$A:$A,'Base CF'!$B292,DRE!BU:BU)</f>
        <v>0</v>
      </c>
      <c r="BW292" s="46">
        <f>SUMIF(DRE!$A:$A,'Base CF'!$B292,DRE!BV:BV)</f>
        <v>0</v>
      </c>
      <c r="BX292" s="46">
        <f>SUMIF(DRE!$A:$A,'Base CF'!$B292,DRE!BW:BW)</f>
        <v>0</v>
      </c>
      <c r="BY292" s="46">
        <f>SUMIF(DRE!$A:$A,'Base CF'!$B292,DRE!BX:BX)</f>
        <v>0</v>
      </c>
      <c r="BZ292" s="46">
        <f>SUMIF(DRE!$A:$A,'Base CF'!$B292,DRE!BY:BY)</f>
        <v>0</v>
      </c>
      <c r="CA292" s="46">
        <f>SUMIF(DRE!$A:$A,'Base CF'!$B292,DRE!BZ:BZ)</f>
        <v>0</v>
      </c>
      <c r="CB292" s="46">
        <f>SUMIF(DRE!$A:$A,'Base CF'!$B292,DRE!CA:CA)</f>
        <v>0</v>
      </c>
      <c r="CC292" s="46">
        <f>SUMIF(DRE!$A:$A,'Base CF'!$B292,DRE!CB:CB)</f>
        <v>0</v>
      </c>
      <c r="CD292" s="46">
        <f>SUMIF(DRE!$A:$A,'Base CF'!$B292,DRE!CC:CC)</f>
        <v>0</v>
      </c>
      <c r="CE292" s="46">
        <f>SUMIF(DRE!$A:$A,'Base CF'!$B292,DRE!CD:CD)</f>
        <v>0</v>
      </c>
      <c r="CF292" s="46">
        <f>SUMIF(DRE!$A:$A,'Base CF'!$B292,DRE!CE:CE)</f>
        <v>0</v>
      </c>
      <c r="CG292" s="46">
        <f>SUMIF(DRE!$A:$A,'Base CF'!$B292,DRE!CF:CF)</f>
        <v>0</v>
      </c>
      <c r="CH292" s="46">
        <f>SUMIF(DRE!$A:$A,'Base CF'!$B292,DRE!CG:CG)</f>
        <v>0</v>
      </c>
      <c r="CI292" s="46">
        <f>SUMIF(DRE!$A:$A,'Base CF'!$B292,DRE!CH:CH)</f>
        <v>0</v>
      </c>
      <c r="CJ292" s="46">
        <f>SUMIF(DRE!$A:$A,'Base CF'!$B292,DRE!CI:CI)</f>
        <v>0</v>
      </c>
      <c r="CK292" s="46">
        <f>SUMIF(DRE!$A:$A,'Base CF'!$B292,DRE!CJ:CJ)</f>
        <v>0</v>
      </c>
      <c r="CL292" s="46">
        <f>SUMIF(DRE!$A:$A,'Base CF'!$B292,DRE!CK:CK)</f>
        <v>0</v>
      </c>
      <c r="CM292" s="46">
        <f>SUMIF(DRE!$A:$A,'Base CF'!$B292,DRE!CL:CL)</f>
        <v>0</v>
      </c>
      <c r="CN292" s="46">
        <f>SUMIF(DRE!$A:$A,'Base CF'!$B292,DRE!CM:CM)</f>
        <v>0</v>
      </c>
      <c r="CO292" s="46">
        <f>SUMIF(DRE!$A:$A,'Base CF'!$B292,DRE!CN:CN)</f>
        <v>0</v>
      </c>
      <c r="CP292" s="46">
        <f>SUMIF(DRE!$A:$A,'Base CF'!$B292,DRE!CO:CO)</f>
        <v>0</v>
      </c>
      <c r="CQ292" s="46">
        <f>SUMIF(DRE!$A:$A,'Base CF'!$B292,DRE!CP:CP)</f>
        <v>0</v>
      </c>
      <c r="CR292" s="46">
        <f>SUMIF(DRE!$A:$A,'Base CF'!$B292,DRE!CQ:CQ)</f>
        <v>0</v>
      </c>
      <c r="CS292" s="46">
        <f>SUMIF(DRE!$A:$A,'Base CF'!$B292,DRE!CR:CR)</f>
        <v>0</v>
      </c>
      <c r="CT292" s="46">
        <f>SUMIF(DRE!$A:$A,'Base CF'!$B292,DRE!CS:CS)</f>
        <v>0</v>
      </c>
      <c r="CU292" s="46">
        <f>SUMIF(DRE!$A:$A,'Base CF'!$B292,DRE!CT:CT)</f>
        <v>0</v>
      </c>
      <c r="CV292" s="46">
        <f>SUMIF(DRE!$A:$A,'Base CF'!$B292,DRE!CU:CU)</f>
        <v>0</v>
      </c>
      <c r="CW292" s="46">
        <f>SUMIF(DRE!$A:$A,'Base CF'!$B292,DRE!CV:CV)</f>
        <v>0</v>
      </c>
      <c r="CX292" s="46">
        <f>SUMIF(DRE!$A:$A,'Base CF'!$B292,DRE!CW:CW)</f>
        <v>0</v>
      </c>
      <c r="CY292" s="46">
        <f>SUMIF(DRE!$A:$A,'Base CF'!$B292,DRE!CX:CX)</f>
        <v>0</v>
      </c>
      <c r="CZ292" s="46">
        <f>SUMIF(DRE!$A:$A,'Base CF'!$B292,DRE!CY:CY)</f>
        <v>0</v>
      </c>
      <c r="DA292" s="46">
        <f>SUMIF(DRE!$A:$A,'Base CF'!$B292,DRE!CZ:CZ)</f>
        <v>0</v>
      </c>
      <c r="DB292" s="46">
        <f>SUMIF(DRE!$A:$A,'Base CF'!$B292,DRE!DA:DA)</f>
        <v>0</v>
      </c>
      <c r="DC292" s="46">
        <f>SUMIF(DRE!$A:$A,'Base CF'!$B292,DRE!DB:DB)</f>
        <v>0</v>
      </c>
      <c r="DD292" s="46">
        <f>SUMIF(DRE!$A:$A,'Base CF'!$B292,DRE!DC:DC)</f>
        <v>0</v>
      </c>
      <c r="DE292" s="46">
        <f>SUMIF(DRE!$A:$A,'Base CF'!$B292,DRE!DD:DD)</f>
        <v>0</v>
      </c>
      <c r="DF292" s="46">
        <f>SUMIF(DRE!$A:$A,'Base CF'!$B292,DRE!DE:DE)</f>
        <v>0</v>
      </c>
    </row>
    <row r="294" spans="1:110" s="199" customFormat="1" ht="15.5">
      <c r="A294" s="199" t="s">
        <v>660</v>
      </c>
      <c r="B294" s="200" t="str">
        <f>'RP (apres)'!B37</f>
        <v>Other Administrative Expenses</v>
      </c>
      <c r="C294" s="201">
        <f>SUM(C295:C330)</f>
        <v>80022.92</v>
      </c>
      <c r="D294" s="201">
        <f t="shared" ref="D294:BO294" si="311">SUM(D295:D330)</f>
        <v>143485.72</v>
      </c>
      <c r="E294" s="201">
        <f t="shared" si="311"/>
        <v>46616.23</v>
      </c>
      <c r="F294" s="201">
        <f t="shared" si="311"/>
        <v>73971.280000000013</v>
      </c>
      <c r="G294" s="201">
        <f t="shared" si="311"/>
        <v>227878.58000000002</v>
      </c>
      <c r="H294" s="201">
        <f t="shared" si="311"/>
        <v>38277.379999999997</v>
      </c>
      <c r="I294" s="201">
        <f t="shared" si="311"/>
        <v>125156.4</v>
      </c>
      <c r="J294" s="201">
        <f t="shared" si="311"/>
        <v>83990.05</v>
      </c>
      <c r="K294" s="201">
        <f t="shared" si="311"/>
        <v>83419.520000000019</v>
      </c>
      <c r="L294" s="201">
        <f t="shared" si="311"/>
        <v>49485.740000000005</v>
      </c>
      <c r="M294" s="201">
        <f t="shared" si="311"/>
        <v>131722.39000000001</v>
      </c>
      <c r="N294" s="201">
        <f t="shared" si="311"/>
        <v>4411798.120000001</v>
      </c>
      <c r="O294" s="201">
        <f t="shared" si="311"/>
        <v>73179.91</v>
      </c>
      <c r="P294" s="201">
        <f t="shared" si="311"/>
        <v>228429.55</v>
      </c>
      <c r="Q294" s="201">
        <f t="shared" si="311"/>
        <v>20101.2</v>
      </c>
      <c r="R294" s="201">
        <f t="shared" si="311"/>
        <v>68305.899999999994</v>
      </c>
      <c r="S294" s="201">
        <f t="shared" si="311"/>
        <v>42473.31</v>
      </c>
      <c r="T294" s="201">
        <f t="shared" si="311"/>
        <v>53436.369999999995</v>
      </c>
      <c r="U294" s="201">
        <f t="shared" si="311"/>
        <v>13362.36</v>
      </c>
      <c r="V294" s="201">
        <f t="shared" si="311"/>
        <v>90723.75</v>
      </c>
      <c r="W294" s="201">
        <f t="shared" si="311"/>
        <v>100366.56</v>
      </c>
      <c r="X294" s="201">
        <f t="shared" si="311"/>
        <v>34715.43</v>
      </c>
      <c r="Y294" s="201">
        <f t="shared" si="311"/>
        <v>58560.32</v>
      </c>
      <c r="Z294" s="201">
        <f t="shared" si="311"/>
        <v>7868019.0999999996</v>
      </c>
      <c r="AA294" s="201">
        <f t="shared" si="311"/>
        <v>36637.370000000003</v>
      </c>
      <c r="AB294" s="201">
        <f t="shared" si="311"/>
        <v>54021.100000000006</v>
      </c>
      <c r="AC294" s="201">
        <f t="shared" si="311"/>
        <v>40421.74</v>
      </c>
      <c r="AD294" s="201">
        <f t="shared" si="311"/>
        <v>30307.06</v>
      </c>
      <c r="AE294" s="201">
        <f t="shared" si="311"/>
        <v>23454.31</v>
      </c>
      <c r="AF294" s="201">
        <f t="shared" si="311"/>
        <v>141073.41</v>
      </c>
      <c r="AG294" s="201">
        <f t="shared" si="311"/>
        <v>19611.37</v>
      </c>
      <c r="AH294" s="201">
        <f t="shared" si="311"/>
        <v>51062.970000000008</v>
      </c>
      <c r="AI294" s="201">
        <f t="shared" si="311"/>
        <v>25089.18</v>
      </c>
      <c r="AJ294" s="201">
        <f t="shared" si="311"/>
        <v>181315.52</v>
      </c>
      <c r="AK294" s="201">
        <f t="shared" si="311"/>
        <v>49084.25</v>
      </c>
      <c r="AL294" s="201">
        <f t="shared" si="311"/>
        <v>9086312.7599999998</v>
      </c>
      <c r="AM294" s="201">
        <f t="shared" si="311"/>
        <v>39279.74</v>
      </c>
      <c r="AN294" s="201">
        <f t="shared" si="311"/>
        <v>76639.399999999994</v>
      </c>
      <c r="AO294" s="201">
        <f t="shared" si="311"/>
        <v>23447.43</v>
      </c>
      <c r="AP294" s="201">
        <f t="shared" si="311"/>
        <v>20957.29</v>
      </c>
      <c r="AQ294" s="201">
        <f t="shared" si="311"/>
        <v>20775.690000000002</v>
      </c>
      <c r="AR294" s="201">
        <f t="shared" si="311"/>
        <v>20491.490000000002</v>
      </c>
      <c r="AS294" s="201">
        <f t="shared" si="311"/>
        <v>21772.399999999998</v>
      </c>
      <c r="AT294" s="201">
        <f t="shared" si="311"/>
        <v>20458.510000000002</v>
      </c>
      <c r="AU294" s="201">
        <f t="shared" si="311"/>
        <v>15548.29</v>
      </c>
      <c r="AV294" s="201">
        <f t="shared" si="311"/>
        <v>15548.29</v>
      </c>
      <c r="AW294" s="201">
        <f t="shared" si="311"/>
        <v>20134.29</v>
      </c>
      <c r="AX294" s="201">
        <f t="shared" si="311"/>
        <v>38727.979999999996</v>
      </c>
      <c r="AY294" s="201">
        <f t="shared" si="311"/>
        <v>26702.75</v>
      </c>
      <c r="AZ294" s="201">
        <f t="shared" si="311"/>
        <v>50089.59</v>
      </c>
      <c r="BA294" s="201">
        <f t="shared" si="311"/>
        <v>36361.75</v>
      </c>
      <c r="BB294" s="201">
        <f t="shared" si="311"/>
        <v>31145.95</v>
      </c>
      <c r="BC294" s="201">
        <f t="shared" si="311"/>
        <v>7857.12</v>
      </c>
      <c r="BD294" s="201">
        <f t="shared" si="311"/>
        <v>-28307.25</v>
      </c>
      <c r="BE294" s="201">
        <f t="shared" si="311"/>
        <v>130952.06</v>
      </c>
      <c r="BF294" s="201">
        <f t="shared" si="311"/>
        <v>102236.02</v>
      </c>
      <c r="BG294" s="201">
        <f t="shared" si="311"/>
        <v>18997.27</v>
      </c>
      <c r="BH294" s="201">
        <f t="shared" si="311"/>
        <v>51788.630000000005</v>
      </c>
      <c r="BI294" s="201">
        <f t="shared" si="311"/>
        <v>22512.93</v>
      </c>
      <c r="BJ294" s="201">
        <f t="shared" si="311"/>
        <v>24781.61</v>
      </c>
      <c r="BK294" s="201">
        <f t="shared" si="311"/>
        <v>213264.3</v>
      </c>
      <c r="BL294" s="201">
        <f t="shared" si="311"/>
        <v>8164.3</v>
      </c>
      <c r="BM294" s="201">
        <f t="shared" si="311"/>
        <v>8164.3</v>
      </c>
      <c r="BN294" s="201">
        <f t="shared" si="311"/>
        <v>8164.3</v>
      </c>
      <c r="BO294" s="201">
        <f t="shared" si="311"/>
        <v>99164.3</v>
      </c>
      <c r="BP294" s="201">
        <f t="shared" ref="BP294:CA294" si="312">SUM(BP295:BP330)</f>
        <v>8164.3</v>
      </c>
      <c r="BQ294" s="201">
        <f t="shared" si="312"/>
        <v>8164.3</v>
      </c>
      <c r="BR294" s="201">
        <f t="shared" si="312"/>
        <v>13164.3</v>
      </c>
      <c r="BS294" s="201">
        <f t="shared" si="312"/>
        <v>10264.299999999999</v>
      </c>
      <c r="BT294" s="201">
        <f t="shared" si="312"/>
        <v>15264.3</v>
      </c>
      <c r="BU294" s="201">
        <f t="shared" si="312"/>
        <v>21064.3</v>
      </c>
      <c r="BV294" s="201">
        <f t="shared" si="312"/>
        <v>59714.3</v>
      </c>
      <c r="BW294" s="201">
        <f t="shared" si="312"/>
        <v>213398.8</v>
      </c>
      <c r="BX294" s="201">
        <f t="shared" si="312"/>
        <v>8298.7999999999993</v>
      </c>
      <c r="BY294" s="201">
        <f t="shared" si="312"/>
        <v>8298.7999999999993</v>
      </c>
      <c r="BZ294" s="201">
        <f t="shared" si="312"/>
        <v>8298.7999999999993</v>
      </c>
      <c r="CA294" s="201">
        <f t="shared" si="312"/>
        <v>104298.8</v>
      </c>
      <c r="CB294" s="201">
        <f t="shared" ref="CB294:CM294" si="313">SUM(CB295:CB330)</f>
        <v>8298.7999999999993</v>
      </c>
      <c r="CC294" s="201">
        <f t="shared" si="313"/>
        <v>8298.7999999999993</v>
      </c>
      <c r="CD294" s="201">
        <f t="shared" si="313"/>
        <v>13298.8</v>
      </c>
      <c r="CE294" s="201">
        <f t="shared" si="313"/>
        <v>5398.8</v>
      </c>
      <c r="CF294" s="201">
        <f t="shared" si="313"/>
        <v>15398.8</v>
      </c>
      <c r="CG294" s="201">
        <f t="shared" si="313"/>
        <v>14198.8</v>
      </c>
      <c r="CH294" s="201">
        <f t="shared" si="313"/>
        <v>55398.8</v>
      </c>
      <c r="CI294" s="201">
        <f t="shared" si="313"/>
        <v>213560.02000000002</v>
      </c>
      <c r="CJ294" s="201">
        <f t="shared" si="313"/>
        <v>8460.02</v>
      </c>
      <c r="CK294" s="201">
        <f t="shared" si="313"/>
        <v>8460.02</v>
      </c>
      <c r="CL294" s="201">
        <f t="shared" si="313"/>
        <v>8460.02</v>
      </c>
      <c r="CM294" s="201">
        <f t="shared" si="313"/>
        <v>104460.02</v>
      </c>
      <c r="CN294" s="201">
        <f t="shared" ref="CN294:CY294" si="314">SUM(CN295:CN330)</f>
        <v>8460.02</v>
      </c>
      <c r="CO294" s="201">
        <f t="shared" si="314"/>
        <v>8460.02</v>
      </c>
      <c r="CP294" s="201">
        <f t="shared" si="314"/>
        <v>13460.02</v>
      </c>
      <c r="CQ294" s="201">
        <f t="shared" si="314"/>
        <v>5560.02</v>
      </c>
      <c r="CR294" s="201">
        <f t="shared" si="314"/>
        <v>15560.02</v>
      </c>
      <c r="CS294" s="201">
        <f t="shared" si="314"/>
        <v>14360.02</v>
      </c>
      <c r="CT294" s="201">
        <f t="shared" si="314"/>
        <v>55560.020000000004</v>
      </c>
      <c r="CU294" s="201">
        <f t="shared" si="314"/>
        <v>213600</v>
      </c>
      <c r="CV294" s="201">
        <f t="shared" si="314"/>
        <v>8500</v>
      </c>
      <c r="CW294" s="201">
        <f t="shared" si="314"/>
        <v>8500</v>
      </c>
      <c r="CX294" s="201">
        <f t="shared" si="314"/>
        <v>8500</v>
      </c>
      <c r="CY294" s="201">
        <f t="shared" si="314"/>
        <v>104500</v>
      </c>
      <c r="CZ294" s="201">
        <f t="shared" ref="CZ294:DF294" si="315">SUM(CZ295:CZ330)</f>
        <v>8500</v>
      </c>
      <c r="DA294" s="201">
        <f t="shared" si="315"/>
        <v>8500</v>
      </c>
      <c r="DB294" s="201">
        <f t="shared" si="315"/>
        <v>13500</v>
      </c>
      <c r="DC294" s="201">
        <f t="shared" si="315"/>
        <v>5600</v>
      </c>
      <c r="DD294" s="201">
        <f t="shared" si="315"/>
        <v>15600</v>
      </c>
      <c r="DE294" s="201">
        <f t="shared" si="315"/>
        <v>14400</v>
      </c>
      <c r="DF294" s="201">
        <f t="shared" si="315"/>
        <v>55600</v>
      </c>
    </row>
    <row r="295" spans="1:110" outlineLevel="1">
      <c r="B295" s="37" t="s">
        <v>376</v>
      </c>
      <c r="C295" s="46">
        <f>SUMIF(DRE!$A:$A,'Base CF'!$B295,DRE!B:B)</f>
        <v>3552.6</v>
      </c>
      <c r="D295" s="46">
        <f>SUMIF(DRE!$A:$A,'Base CF'!$B295,DRE!C:C)</f>
        <v>0</v>
      </c>
      <c r="E295" s="46">
        <f>SUMIF(DRE!$A:$A,'Base CF'!$B295,DRE!D:D)</f>
        <v>0</v>
      </c>
      <c r="F295" s="46">
        <f>SUMIF(DRE!$A:$A,'Base CF'!$B295,DRE!E:E)</f>
        <v>0</v>
      </c>
      <c r="G295" s="46">
        <f>SUMIF(DRE!$A:$A,'Base CF'!$B295,DRE!F:F)</f>
        <v>0</v>
      </c>
      <c r="H295" s="46">
        <f>SUMIF(DRE!$A:$A,'Base CF'!$B295,DRE!G:G)</f>
        <v>84</v>
      </c>
      <c r="I295" s="46">
        <f>SUMIF(DRE!$A:$A,'Base CF'!$B295,DRE!H:H)</f>
        <v>0</v>
      </c>
      <c r="J295" s="46">
        <f>SUMIF(DRE!$A:$A,'Base CF'!$B295,DRE!I:I)</f>
        <v>0</v>
      </c>
      <c r="K295" s="46">
        <f>SUMIF(DRE!$A:$A,'Base CF'!$B295,DRE!J:J)</f>
        <v>0</v>
      </c>
      <c r="L295" s="46">
        <f>SUMIF(DRE!$A:$A,'Base CF'!$B295,DRE!K:K)</f>
        <v>0</v>
      </c>
      <c r="M295" s="46">
        <f>SUMIF(DRE!$A:$A,'Base CF'!$B295,DRE!L:L)</f>
        <v>0</v>
      </c>
      <c r="N295" s="46">
        <f>SUMIF(DRE!$A:$A,'Base CF'!$B295,DRE!M:M)</f>
        <v>0</v>
      </c>
      <c r="O295" s="46">
        <f>SUMIF(DRE!$A:$A,'Base CF'!$B295,DRE!N:N)</f>
        <v>0</v>
      </c>
      <c r="P295" s="46">
        <f>SUMIF(DRE!$A:$A,'Base CF'!$B295,DRE!O:O)</f>
        <v>0</v>
      </c>
      <c r="Q295" s="46">
        <f>SUMIF(DRE!$A:$A,'Base CF'!$B295,DRE!P:P)</f>
        <v>0</v>
      </c>
      <c r="R295" s="46">
        <f>SUMIF(DRE!$A:$A,'Base CF'!$B295,DRE!Q:Q)</f>
        <v>0</v>
      </c>
      <c r="S295" s="46">
        <f>SUMIF(DRE!$A:$A,'Base CF'!$B295,DRE!R:R)</f>
        <v>0</v>
      </c>
      <c r="T295" s="46">
        <f>SUMIF(DRE!$A:$A,'Base CF'!$B295,DRE!S:S)</f>
        <v>0</v>
      </c>
      <c r="U295" s="46">
        <f>SUMIF(DRE!$A:$A,'Base CF'!$B295,DRE!T:T)</f>
        <v>0</v>
      </c>
      <c r="V295" s="46">
        <f>SUMIF(DRE!$A:$A,'Base CF'!$B295,DRE!U:U)</f>
        <v>0</v>
      </c>
      <c r="W295" s="46">
        <f>SUMIF(DRE!$A:$A,'Base CF'!$B295,DRE!V:V)</f>
        <v>0</v>
      </c>
      <c r="X295" s="46">
        <f>SUMIF(DRE!$A:$A,'Base CF'!$B295,DRE!W:W)</f>
        <v>0</v>
      </c>
      <c r="Y295" s="46">
        <f>SUMIF(DRE!$A:$A,'Base CF'!$B295,DRE!X:X)</f>
        <v>0</v>
      </c>
      <c r="Z295" s="46">
        <f>SUMIF(DRE!$A:$A,'Base CF'!$B295,DRE!Y:Y)</f>
        <v>0</v>
      </c>
      <c r="AA295" s="46">
        <f>SUMIF(DRE!$A:$A,'Base CF'!$B295,DRE!Z:Z)</f>
        <v>0</v>
      </c>
      <c r="AB295" s="46">
        <f>SUMIF(DRE!$A:$A,'Base CF'!$B295,DRE!AA:AA)</f>
        <v>0</v>
      </c>
      <c r="AC295" s="46">
        <f>SUMIF(DRE!$A:$A,'Base CF'!$B295,DRE!AB:AB)</f>
        <v>0</v>
      </c>
      <c r="AD295" s="46">
        <f>SUMIF(DRE!$A:$A,'Base CF'!$B295,DRE!AC:AC)</f>
        <v>0</v>
      </c>
      <c r="AE295" s="46">
        <f>SUMIF(DRE!$A:$A,'Base CF'!$B295,DRE!AD:AD)</f>
        <v>0</v>
      </c>
      <c r="AF295" s="46">
        <f>SUMIF(DRE!$A:$A,'Base CF'!$B295,DRE!AE:AE)</f>
        <v>0</v>
      </c>
      <c r="AG295" s="46">
        <f>SUMIF(DRE!$A:$A,'Base CF'!$B295,DRE!AF:AF)</f>
        <v>0</v>
      </c>
      <c r="AH295" s="46">
        <f>SUMIF(DRE!$A:$A,'Base CF'!$B295,DRE!AG:AG)</f>
        <v>0</v>
      </c>
      <c r="AI295" s="46">
        <f>SUMIF(DRE!$A:$A,'Base CF'!$B295,DRE!AH:AH)</f>
        <v>0</v>
      </c>
      <c r="AJ295" s="46">
        <f>SUMIF(DRE!$A:$A,'Base CF'!$B295,DRE!AI:AI)</f>
        <v>0</v>
      </c>
      <c r="AK295" s="46">
        <f>SUMIF(DRE!$A:$A,'Base CF'!$B295,DRE!AJ:AJ)</f>
        <v>0</v>
      </c>
      <c r="AL295" s="46">
        <f>SUMIF(DRE!$A:$A,'Base CF'!$B295,DRE!AK:AK)</f>
        <v>0</v>
      </c>
      <c r="AM295" s="46">
        <f>SUMIF(DRE!$A:$A,'Base CF'!$B295,DRE!AL:AL)</f>
        <v>0</v>
      </c>
      <c r="AN295" s="46">
        <f>SUMIF(DRE!$A:$A,'Base CF'!$B295,DRE!AM:AM)</f>
        <v>0</v>
      </c>
      <c r="AO295" s="46">
        <f>SUMIF(DRE!$A:$A,'Base CF'!$B295,DRE!AN:AN)</f>
        <v>0</v>
      </c>
      <c r="AP295" s="46">
        <f>SUMIF(DRE!$A:$A,'Base CF'!$B295,DRE!AO:AO)</f>
        <v>0</v>
      </c>
      <c r="AQ295" s="46">
        <f>SUMIF(DRE!$A:$A,'Base CF'!$B295,DRE!AP:AP)</f>
        <v>0</v>
      </c>
      <c r="AR295" s="46">
        <f>SUMIF(DRE!$A:$A,'Base CF'!$B295,DRE!AQ:AQ)</f>
        <v>0</v>
      </c>
      <c r="AS295" s="46">
        <f>SUMIF(DRE!$A:$A,'Base CF'!$B295,DRE!AR:AR)</f>
        <v>0</v>
      </c>
      <c r="AT295" s="46">
        <f>SUMIF(DRE!$A:$A,'Base CF'!$B295,DRE!AS:AS)</f>
        <v>0</v>
      </c>
      <c r="AU295" s="46">
        <f>SUMIF(DRE!$A:$A,'Base CF'!$B295,DRE!AT:AT)</f>
        <v>0</v>
      </c>
      <c r="AV295" s="46">
        <f>SUMIF(DRE!$A:$A,'Base CF'!$B295,DRE!AU:AU)</f>
        <v>0</v>
      </c>
      <c r="AW295" s="46">
        <f>SUMIF(DRE!$A:$A,'Base CF'!$B295,DRE!AV:AV)</f>
        <v>0</v>
      </c>
      <c r="AX295" s="46">
        <f>SUMIF(DRE!$A:$A,'Base CF'!$B295,DRE!AW:AW)</f>
        <v>0</v>
      </c>
      <c r="AY295" s="46">
        <f>SUMIF(DRE!$A:$A,'Base CF'!$B295,DRE!AX:AX)</f>
        <v>0</v>
      </c>
      <c r="AZ295" s="46">
        <f>SUMIF(DRE!$A:$A,'Base CF'!$B295,DRE!AY:AY)</f>
        <v>0</v>
      </c>
      <c r="BA295" s="46">
        <f>SUMIF(DRE!$A:$A,'Base CF'!$B295,DRE!AZ:AZ)</f>
        <v>0</v>
      </c>
      <c r="BB295" s="46">
        <f>SUMIF(DRE!$A:$A,'Base CF'!$B295,DRE!BA:BA)</f>
        <v>0</v>
      </c>
      <c r="BC295" s="46">
        <f>SUMIF(DRE!$A:$A,'Base CF'!$B295,DRE!BB:BB)</f>
        <v>0</v>
      </c>
      <c r="BD295" s="46">
        <f>SUMIF(DRE!$A:$A,'Base CF'!$B295,DRE!BC:BC)</f>
        <v>0</v>
      </c>
      <c r="BE295" s="46">
        <f>SUMIF(DRE!$A:$A,'Base CF'!$B295,DRE!BD:BD)</f>
        <v>0</v>
      </c>
      <c r="BF295" s="46">
        <f>SUMIF(DRE!$A:$A,'Base CF'!$B295,DRE!BE:BE)</f>
        <v>0</v>
      </c>
      <c r="BG295" s="46">
        <f>SUMIF(DRE!$A:$A,'Base CF'!$B295,DRE!BF:BF)</f>
        <v>0</v>
      </c>
      <c r="BH295" s="46">
        <f>SUMIF(DRE!$A:$A,'Base CF'!$B295,DRE!BG:BG)</f>
        <v>0</v>
      </c>
      <c r="BI295" s="46">
        <f>SUMIF(DRE!$A:$A,'Base CF'!$B295,DRE!BH:BH)</f>
        <v>0</v>
      </c>
      <c r="BJ295" s="46">
        <f>SUMIF(DRE!$A:$A,'Base CF'!$B295,DRE!BI:BI)</f>
        <v>0</v>
      </c>
      <c r="BK295" s="46">
        <f>SUMIF(DRE!$A:$A,'Base CF'!$B295,DRE!BJ:BJ)</f>
        <v>0</v>
      </c>
      <c r="BL295" s="46">
        <f>SUMIF(DRE!$A:$A,'Base CF'!$B295,DRE!BK:BK)</f>
        <v>0</v>
      </c>
      <c r="BM295" s="46">
        <f>SUMIF(DRE!$A:$A,'Base CF'!$B295,DRE!BL:BL)</f>
        <v>0</v>
      </c>
      <c r="BN295" s="46">
        <f>SUMIF(DRE!$A:$A,'Base CF'!$B295,DRE!BM:BM)</f>
        <v>0</v>
      </c>
      <c r="BO295" s="46">
        <f>SUMIF(DRE!$A:$A,'Base CF'!$B295,DRE!BN:BN)</f>
        <v>0</v>
      </c>
      <c r="BP295" s="46">
        <f>SUMIF(DRE!$A:$A,'Base CF'!$B295,DRE!BO:BO)</f>
        <v>0</v>
      </c>
      <c r="BQ295" s="46">
        <f>SUMIF(DRE!$A:$A,'Base CF'!$B295,DRE!BP:BP)</f>
        <v>0</v>
      </c>
      <c r="BR295" s="46">
        <f>SUMIF(DRE!$A:$A,'Base CF'!$B295,DRE!BQ:BQ)</f>
        <v>0</v>
      </c>
      <c r="BS295" s="46">
        <f>SUMIF(DRE!$A:$A,'Base CF'!$B295,DRE!BR:BR)</f>
        <v>0</v>
      </c>
      <c r="BT295" s="46">
        <f>SUMIF(DRE!$A:$A,'Base CF'!$B295,DRE!BS:BS)</f>
        <v>0</v>
      </c>
      <c r="BU295" s="46">
        <f>SUMIF(DRE!$A:$A,'Base CF'!$B295,DRE!BT:BT)</f>
        <v>0</v>
      </c>
      <c r="BV295" s="46">
        <f>SUMIF(DRE!$A:$A,'Base CF'!$B295,DRE!BU:BU)</f>
        <v>0</v>
      </c>
      <c r="BW295" s="46">
        <f>SUMIF(DRE!$A:$A,'Base CF'!$B295,DRE!BV:BV)</f>
        <v>0</v>
      </c>
      <c r="BX295" s="46">
        <f>SUMIF(DRE!$A:$A,'Base CF'!$B295,DRE!BW:BW)</f>
        <v>0</v>
      </c>
      <c r="BY295" s="46">
        <f>SUMIF(DRE!$A:$A,'Base CF'!$B295,DRE!BX:BX)</f>
        <v>0</v>
      </c>
      <c r="BZ295" s="46">
        <f>SUMIF(DRE!$A:$A,'Base CF'!$B295,DRE!BY:BY)</f>
        <v>0</v>
      </c>
      <c r="CA295" s="46">
        <f>SUMIF(DRE!$A:$A,'Base CF'!$B295,DRE!BZ:BZ)</f>
        <v>0</v>
      </c>
      <c r="CB295" s="46">
        <f>SUMIF(DRE!$A:$A,'Base CF'!$B295,DRE!CA:CA)</f>
        <v>0</v>
      </c>
      <c r="CC295" s="46">
        <f>SUMIF(DRE!$A:$A,'Base CF'!$B295,DRE!CB:CB)</f>
        <v>0</v>
      </c>
      <c r="CD295" s="46">
        <f>SUMIF(DRE!$A:$A,'Base CF'!$B295,DRE!CC:CC)</f>
        <v>0</v>
      </c>
      <c r="CE295" s="46">
        <f>SUMIF(DRE!$A:$A,'Base CF'!$B295,DRE!CD:CD)</f>
        <v>0</v>
      </c>
      <c r="CF295" s="46">
        <f>SUMIF(DRE!$A:$A,'Base CF'!$B295,DRE!CE:CE)</f>
        <v>0</v>
      </c>
      <c r="CG295" s="46">
        <f>SUMIF(DRE!$A:$A,'Base CF'!$B295,DRE!CF:CF)</f>
        <v>0</v>
      </c>
      <c r="CH295" s="46">
        <f>SUMIF(DRE!$A:$A,'Base CF'!$B295,DRE!CG:CG)</f>
        <v>0</v>
      </c>
      <c r="CI295" s="46">
        <f>SUMIF(DRE!$A:$A,'Base CF'!$B295,DRE!CH:CH)</f>
        <v>0</v>
      </c>
      <c r="CJ295" s="46">
        <f>SUMIF(DRE!$A:$A,'Base CF'!$B295,DRE!CI:CI)</f>
        <v>0</v>
      </c>
      <c r="CK295" s="46">
        <f>SUMIF(DRE!$A:$A,'Base CF'!$B295,DRE!CJ:CJ)</f>
        <v>0</v>
      </c>
      <c r="CL295" s="46">
        <f>SUMIF(DRE!$A:$A,'Base CF'!$B295,DRE!CK:CK)</f>
        <v>0</v>
      </c>
      <c r="CM295" s="46">
        <f>SUMIF(DRE!$A:$A,'Base CF'!$B295,DRE!CL:CL)</f>
        <v>0</v>
      </c>
      <c r="CN295" s="46">
        <f>SUMIF(DRE!$A:$A,'Base CF'!$B295,DRE!CM:CM)</f>
        <v>0</v>
      </c>
      <c r="CO295" s="46">
        <f>SUMIF(DRE!$A:$A,'Base CF'!$B295,DRE!CN:CN)</f>
        <v>0</v>
      </c>
      <c r="CP295" s="46">
        <f>SUMIF(DRE!$A:$A,'Base CF'!$B295,DRE!CO:CO)</f>
        <v>0</v>
      </c>
      <c r="CQ295" s="46">
        <f>SUMIF(DRE!$A:$A,'Base CF'!$B295,DRE!CP:CP)</f>
        <v>0</v>
      </c>
      <c r="CR295" s="46">
        <f>SUMIF(DRE!$A:$A,'Base CF'!$B295,DRE!CQ:CQ)</f>
        <v>0</v>
      </c>
      <c r="CS295" s="46">
        <f>SUMIF(DRE!$A:$A,'Base CF'!$B295,DRE!CR:CR)</f>
        <v>0</v>
      </c>
      <c r="CT295" s="46">
        <f>SUMIF(DRE!$A:$A,'Base CF'!$B295,DRE!CS:CS)</f>
        <v>0</v>
      </c>
      <c r="CU295" s="46">
        <f>SUMIF(DRE!$A:$A,'Base CF'!$B295,DRE!CT:CT)</f>
        <v>0</v>
      </c>
      <c r="CV295" s="46">
        <f>SUMIF(DRE!$A:$A,'Base CF'!$B295,DRE!CU:CU)</f>
        <v>0</v>
      </c>
      <c r="CW295" s="46">
        <f>SUMIF(DRE!$A:$A,'Base CF'!$B295,DRE!CV:CV)</f>
        <v>0</v>
      </c>
      <c r="CX295" s="46">
        <f>SUMIF(DRE!$A:$A,'Base CF'!$B295,DRE!CW:CW)</f>
        <v>0</v>
      </c>
      <c r="CY295" s="46">
        <f>SUMIF(DRE!$A:$A,'Base CF'!$B295,DRE!CX:CX)</f>
        <v>0</v>
      </c>
      <c r="CZ295" s="46">
        <f>SUMIF(DRE!$A:$A,'Base CF'!$B295,DRE!CY:CY)</f>
        <v>0</v>
      </c>
      <c r="DA295" s="46">
        <f>SUMIF(DRE!$A:$A,'Base CF'!$B295,DRE!CZ:CZ)</f>
        <v>0</v>
      </c>
      <c r="DB295" s="46">
        <f>SUMIF(DRE!$A:$A,'Base CF'!$B295,DRE!DA:DA)</f>
        <v>0</v>
      </c>
      <c r="DC295" s="46">
        <f>SUMIF(DRE!$A:$A,'Base CF'!$B295,DRE!DB:DB)</f>
        <v>0</v>
      </c>
      <c r="DD295" s="46">
        <f>SUMIF(DRE!$A:$A,'Base CF'!$B295,DRE!DC:DC)</f>
        <v>0</v>
      </c>
      <c r="DE295" s="46">
        <f>SUMIF(DRE!$A:$A,'Base CF'!$B295,DRE!DD:DD)</f>
        <v>0</v>
      </c>
      <c r="DF295" s="46">
        <f>SUMIF(DRE!$A:$A,'Base CF'!$B295,DRE!DE:DE)</f>
        <v>0</v>
      </c>
    </row>
    <row r="296" spans="1:110" outlineLevel="1">
      <c r="B296" s="37" t="s">
        <v>383</v>
      </c>
      <c r="C296" s="46">
        <f>SUMIF(DRE!$A:$A,'Base CF'!$B296,DRE!B:B)</f>
        <v>0</v>
      </c>
      <c r="D296" s="46">
        <f>SUMIF(DRE!$A:$A,'Base CF'!$B296,DRE!C:C)</f>
        <v>0</v>
      </c>
      <c r="E296" s="46">
        <f>SUMIF(DRE!$A:$A,'Base CF'!$B296,DRE!D:D)</f>
        <v>0</v>
      </c>
      <c r="F296" s="46">
        <f>SUMIF(DRE!$A:$A,'Base CF'!$B296,DRE!E:E)</f>
        <v>0</v>
      </c>
      <c r="G296" s="46">
        <f>SUMIF(DRE!$A:$A,'Base CF'!$B296,DRE!F:F)</f>
        <v>0</v>
      </c>
      <c r="H296" s="46">
        <f>SUMIF(DRE!$A:$A,'Base CF'!$B296,DRE!G:G)</f>
        <v>0</v>
      </c>
      <c r="I296" s="46">
        <f>SUMIF(DRE!$A:$A,'Base CF'!$B296,DRE!H:H)</f>
        <v>0</v>
      </c>
      <c r="J296" s="46">
        <f>SUMIF(DRE!$A:$A,'Base CF'!$B296,DRE!I:I)</f>
        <v>0</v>
      </c>
      <c r="K296" s="46">
        <f>SUMIF(DRE!$A:$A,'Base CF'!$B296,DRE!J:J)</f>
        <v>0</v>
      </c>
      <c r="L296" s="46">
        <f>SUMIF(DRE!$A:$A,'Base CF'!$B296,DRE!K:K)</f>
        <v>0</v>
      </c>
      <c r="M296" s="46">
        <f>SUMIF(DRE!$A:$A,'Base CF'!$B296,DRE!L:L)</f>
        <v>0</v>
      </c>
      <c r="N296" s="46">
        <f>SUMIF(DRE!$A:$A,'Base CF'!$B296,DRE!M:M)</f>
        <v>0</v>
      </c>
      <c r="O296" s="46">
        <f>SUMIF(DRE!$A:$A,'Base CF'!$B296,DRE!N:N)</f>
        <v>0</v>
      </c>
      <c r="P296" s="46">
        <f>SUMIF(DRE!$A:$A,'Base CF'!$B296,DRE!O:O)</f>
        <v>0</v>
      </c>
      <c r="Q296" s="46">
        <f>SUMIF(DRE!$A:$A,'Base CF'!$B296,DRE!P:P)</f>
        <v>0</v>
      </c>
      <c r="R296" s="46">
        <f>SUMIF(DRE!$A:$A,'Base CF'!$B296,DRE!Q:Q)</f>
        <v>0</v>
      </c>
      <c r="S296" s="46">
        <f>SUMIF(DRE!$A:$A,'Base CF'!$B296,DRE!R:R)</f>
        <v>0</v>
      </c>
      <c r="T296" s="46">
        <f>SUMIF(DRE!$A:$A,'Base CF'!$B296,DRE!S:S)</f>
        <v>0</v>
      </c>
      <c r="U296" s="46">
        <f>SUMIF(DRE!$A:$A,'Base CF'!$B296,DRE!T:T)</f>
        <v>0</v>
      </c>
      <c r="V296" s="46">
        <f>SUMIF(DRE!$A:$A,'Base CF'!$B296,DRE!U:U)</f>
        <v>0</v>
      </c>
      <c r="W296" s="46">
        <f>SUMIF(DRE!$A:$A,'Base CF'!$B296,DRE!V:V)</f>
        <v>0</v>
      </c>
      <c r="X296" s="46">
        <f>SUMIF(DRE!$A:$A,'Base CF'!$B296,DRE!W:W)</f>
        <v>0</v>
      </c>
      <c r="Y296" s="46">
        <f>SUMIF(DRE!$A:$A,'Base CF'!$B296,DRE!X:X)</f>
        <v>0</v>
      </c>
      <c r="Z296" s="46">
        <f>SUMIF(DRE!$A:$A,'Base CF'!$B296,DRE!Y:Y)</f>
        <v>0</v>
      </c>
      <c r="AA296" s="46">
        <f>SUMIF(DRE!$A:$A,'Base CF'!$B296,DRE!Z:Z)</f>
        <v>0</v>
      </c>
      <c r="AB296" s="46">
        <f>SUMIF(DRE!$A:$A,'Base CF'!$B296,DRE!AA:AA)</f>
        <v>0</v>
      </c>
      <c r="AC296" s="46">
        <f>SUMIF(DRE!$A:$A,'Base CF'!$B296,DRE!AB:AB)</f>
        <v>0</v>
      </c>
      <c r="AD296" s="46">
        <f>SUMIF(DRE!$A:$A,'Base CF'!$B296,DRE!AC:AC)</f>
        <v>0</v>
      </c>
      <c r="AE296" s="46">
        <f>SUMIF(DRE!$A:$A,'Base CF'!$B296,DRE!AD:AD)</f>
        <v>0</v>
      </c>
      <c r="AF296" s="46">
        <f>SUMIF(DRE!$A:$A,'Base CF'!$B296,DRE!AE:AE)</f>
        <v>0</v>
      </c>
      <c r="AG296" s="46">
        <f>SUMIF(DRE!$A:$A,'Base CF'!$B296,DRE!AF:AF)</f>
        <v>0</v>
      </c>
      <c r="AH296" s="46">
        <f>SUMIF(DRE!$A:$A,'Base CF'!$B296,DRE!AG:AG)</f>
        <v>0</v>
      </c>
      <c r="AI296" s="46">
        <f>SUMIF(DRE!$A:$A,'Base CF'!$B296,DRE!AH:AH)</f>
        <v>0</v>
      </c>
      <c r="AJ296" s="46">
        <f>SUMIF(DRE!$A:$A,'Base CF'!$B296,DRE!AI:AI)</f>
        <v>0</v>
      </c>
      <c r="AK296" s="46">
        <f>SUMIF(DRE!$A:$A,'Base CF'!$B296,DRE!AJ:AJ)</f>
        <v>0</v>
      </c>
      <c r="AL296" s="46">
        <f>SUMIF(DRE!$A:$A,'Base CF'!$B296,DRE!AK:AK)</f>
        <v>0</v>
      </c>
      <c r="AM296" s="46">
        <f>SUMIF(DRE!$A:$A,'Base CF'!$B296,DRE!AL:AL)</f>
        <v>0</v>
      </c>
      <c r="AN296" s="46">
        <f>SUMIF(DRE!$A:$A,'Base CF'!$B296,DRE!AM:AM)</f>
        <v>0</v>
      </c>
      <c r="AO296" s="46">
        <f>SUMIF(DRE!$A:$A,'Base CF'!$B296,DRE!AN:AN)</f>
        <v>0</v>
      </c>
      <c r="AP296" s="46">
        <f>SUMIF(DRE!$A:$A,'Base CF'!$B296,DRE!AO:AO)</f>
        <v>0</v>
      </c>
      <c r="AQ296" s="46">
        <f>SUMIF(DRE!$A:$A,'Base CF'!$B296,DRE!AP:AP)</f>
        <v>0</v>
      </c>
      <c r="AR296" s="46">
        <f>SUMIF(DRE!$A:$A,'Base CF'!$B296,DRE!AQ:AQ)</f>
        <v>0</v>
      </c>
      <c r="AS296" s="46">
        <f>SUMIF(DRE!$A:$A,'Base CF'!$B296,DRE!AR:AR)</f>
        <v>0</v>
      </c>
      <c r="AT296" s="46">
        <f>SUMIF(DRE!$A:$A,'Base CF'!$B296,DRE!AS:AS)</f>
        <v>0</v>
      </c>
      <c r="AU296" s="46">
        <f>SUMIF(DRE!$A:$A,'Base CF'!$B296,DRE!AT:AT)</f>
        <v>0</v>
      </c>
      <c r="AV296" s="46">
        <f>SUMIF(DRE!$A:$A,'Base CF'!$B296,DRE!AU:AU)</f>
        <v>0</v>
      </c>
      <c r="AW296" s="46">
        <f>SUMIF(DRE!$A:$A,'Base CF'!$B296,DRE!AV:AV)</f>
        <v>0</v>
      </c>
      <c r="AX296" s="46">
        <f>SUMIF(DRE!$A:$A,'Base CF'!$B296,DRE!AW:AW)</f>
        <v>0</v>
      </c>
      <c r="AY296" s="46">
        <f>SUMIF(DRE!$A:$A,'Base CF'!$B296,DRE!AX:AX)</f>
        <v>0</v>
      </c>
      <c r="AZ296" s="46">
        <f>SUMIF(DRE!$A:$A,'Base CF'!$B296,DRE!AY:AY)</f>
        <v>0</v>
      </c>
      <c r="BA296" s="46">
        <f>SUMIF(DRE!$A:$A,'Base CF'!$B296,DRE!AZ:AZ)</f>
        <v>0</v>
      </c>
      <c r="BB296" s="46">
        <f>SUMIF(DRE!$A:$A,'Base CF'!$B296,DRE!BA:BA)</f>
        <v>0</v>
      </c>
      <c r="BC296" s="46">
        <f>SUMIF(DRE!$A:$A,'Base CF'!$B296,DRE!BB:BB)</f>
        <v>0</v>
      </c>
      <c r="BD296" s="46">
        <f>SUMIF(DRE!$A:$A,'Base CF'!$B296,DRE!BC:BC)</f>
        <v>0</v>
      </c>
      <c r="BE296" s="46">
        <f>SUMIF(DRE!$A:$A,'Base CF'!$B296,DRE!BD:BD)</f>
        <v>0</v>
      </c>
      <c r="BF296" s="46">
        <f>SUMIF(DRE!$A:$A,'Base CF'!$B296,DRE!BE:BE)</f>
        <v>0</v>
      </c>
      <c r="BG296" s="46">
        <f>SUMIF(DRE!$A:$A,'Base CF'!$B296,DRE!BF:BF)</f>
        <v>0</v>
      </c>
      <c r="BH296" s="46">
        <f>SUMIF(DRE!$A:$A,'Base CF'!$B296,DRE!BG:BG)</f>
        <v>0</v>
      </c>
      <c r="BI296" s="46">
        <f>SUMIF(DRE!$A:$A,'Base CF'!$B296,DRE!BH:BH)</f>
        <v>0</v>
      </c>
      <c r="BJ296" s="46">
        <f>SUMIF(DRE!$A:$A,'Base CF'!$B296,DRE!BI:BI)</f>
        <v>0</v>
      </c>
      <c r="BK296" s="46">
        <f>SUMIF(DRE!$A:$A,'Base CF'!$B296,DRE!BJ:BJ)</f>
        <v>0</v>
      </c>
      <c r="BL296" s="46">
        <f>SUMIF(DRE!$A:$A,'Base CF'!$B296,DRE!BK:BK)</f>
        <v>0</v>
      </c>
      <c r="BM296" s="46">
        <f>SUMIF(DRE!$A:$A,'Base CF'!$B296,DRE!BL:BL)</f>
        <v>0</v>
      </c>
      <c r="BN296" s="46">
        <f>SUMIF(DRE!$A:$A,'Base CF'!$B296,DRE!BM:BM)</f>
        <v>0</v>
      </c>
      <c r="BO296" s="46">
        <f>SUMIF(DRE!$A:$A,'Base CF'!$B296,DRE!BN:BN)</f>
        <v>0</v>
      </c>
      <c r="BP296" s="46">
        <f>SUMIF(DRE!$A:$A,'Base CF'!$B296,DRE!BO:BO)</f>
        <v>0</v>
      </c>
      <c r="BQ296" s="46">
        <f>SUMIF(DRE!$A:$A,'Base CF'!$B296,DRE!BP:BP)</f>
        <v>0</v>
      </c>
      <c r="BR296" s="46">
        <f>SUMIF(DRE!$A:$A,'Base CF'!$B296,DRE!BQ:BQ)</f>
        <v>0</v>
      </c>
      <c r="BS296" s="46">
        <f>SUMIF(DRE!$A:$A,'Base CF'!$B296,DRE!BR:BR)</f>
        <v>0</v>
      </c>
      <c r="BT296" s="46">
        <f>SUMIF(DRE!$A:$A,'Base CF'!$B296,DRE!BS:BS)</f>
        <v>0</v>
      </c>
      <c r="BU296" s="46">
        <f>SUMIF(DRE!$A:$A,'Base CF'!$B296,DRE!BT:BT)</f>
        <v>0</v>
      </c>
      <c r="BV296" s="46">
        <f>SUMIF(DRE!$A:$A,'Base CF'!$B296,DRE!BU:BU)</f>
        <v>0</v>
      </c>
      <c r="BW296" s="46">
        <f>SUMIF(DRE!$A:$A,'Base CF'!$B296,DRE!BV:BV)</f>
        <v>0</v>
      </c>
      <c r="BX296" s="46">
        <f>SUMIF(DRE!$A:$A,'Base CF'!$B296,DRE!BW:BW)</f>
        <v>0</v>
      </c>
      <c r="BY296" s="46">
        <f>SUMIF(DRE!$A:$A,'Base CF'!$B296,DRE!BX:BX)</f>
        <v>0</v>
      </c>
      <c r="BZ296" s="46">
        <f>SUMIF(DRE!$A:$A,'Base CF'!$B296,DRE!BY:BY)</f>
        <v>0</v>
      </c>
      <c r="CA296" s="46">
        <f>SUMIF(DRE!$A:$A,'Base CF'!$B296,DRE!BZ:BZ)</f>
        <v>0</v>
      </c>
      <c r="CB296" s="46">
        <f>SUMIF(DRE!$A:$A,'Base CF'!$B296,DRE!CA:CA)</f>
        <v>0</v>
      </c>
      <c r="CC296" s="46">
        <f>SUMIF(DRE!$A:$A,'Base CF'!$B296,DRE!CB:CB)</f>
        <v>0</v>
      </c>
      <c r="CD296" s="46">
        <f>SUMIF(DRE!$A:$A,'Base CF'!$B296,DRE!CC:CC)</f>
        <v>0</v>
      </c>
      <c r="CE296" s="46">
        <f>SUMIF(DRE!$A:$A,'Base CF'!$B296,DRE!CD:CD)</f>
        <v>0</v>
      </c>
      <c r="CF296" s="46">
        <f>SUMIF(DRE!$A:$A,'Base CF'!$B296,DRE!CE:CE)</f>
        <v>0</v>
      </c>
      <c r="CG296" s="46">
        <f>SUMIF(DRE!$A:$A,'Base CF'!$B296,DRE!CF:CF)</f>
        <v>0</v>
      </c>
      <c r="CH296" s="46">
        <f>SUMIF(DRE!$A:$A,'Base CF'!$B296,DRE!CG:CG)</f>
        <v>0</v>
      </c>
      <c r="CI296" s="46">
        <f>SUMIF(DRE!$A:$A,'Base CF'!$B296,DRE!CH:CH)</f>
        <v>0</v>
      </c>
      <c r="CJ296" s="46">
        <f>SUMIF(DRE!$A:$A,'Base CF'!$B296,DRE!CI:CI)</f>
        <v>0</v>
      </c>
      <c r="CK296" s="46">
        <f>SUMIF(DRE!$A:$A,'Base CF'!$B296,DRE!CJ:CJ)</f>
        <v>0</v>
      </c>
      <c r="CL296" s="46">
        <f>SUMIF(DRE!$A:$A,'Base CF'!$B296,DRE!CK:CK)</f>
        <v>0</v>
      </c>
      <c r="CM296" s="46">
        <f>SUMIF(DRE!$A:$A,'Base CF'!$B296,DRE!CL:CL)</f>
        <v>0</v>
      </c>
      <c r="CN296" s="46">
        <f>SUMIF(DRE!$A:$A,'Base CF'!$B296,DRE!CM:CM)</f>
        <v>0</v>
      </c>
      <c r="CO296" s="46">
        <f>SUMIF(DRE!$A:$A,'Base CF'!$B296,DRE!CN:CN)</f>
        <v>0</v>
      </c>
      <c r="CP296" s="46">
        <f>SUMIF(DRE!$A:$A,'Base CF'!$B296,DRE!CO:CO)</f>
        <v>0</v>
      </c>
      <c r="CQ296" s="46">
        <f>SUMIF(DRE!$A:$A,'Base CF'!$B296,DRE!CP:CP)</f>
        <v>0</v>
      </c>
      <c r="CR296" s="46">
        <f>SUMIF(DRE!$A:$A,'Base CF'!$B296,DRE!CQ:CQ)</f>
        <v>0</v>
      </c>
      <c r="CS296" s="46">
        <f>SUMIF(DRE!$A:$A,'Base CF'!$B296,DRE!CR:CR)</f>
        <v>0</v>
      </c>
      <c r="CT296" s="46">
        <f>SUMIF(DRE!$A:$A,'Base CF'!$B296,DRE!CS:CS)</f>
        <v>0</v>
      </c>
      <c r="CU296" s="46">
        <f>SUMIF(DRE!$A:$A,'Base CF'!$B296,DRE!CT:CT)</f>
        <v>0</v>
      </c>
      <c r="CV296" s="46">
        <f>SUMIF(DRE!$A:$A,'Base CF'!$B296,DRE!CU:CU)</f>
        <v>0</v>
      </c>
      <c r="CW296" s="46">
        <f>SUMIF(DRE!$A:$A,'Base CF'!$B296,DRE!CV:CV)</f>
        <v>0</v>
      </c>
      <c r="CX296" s="46">
        <f>SUMIF(DRE!$A:$A,'Base CF'!$B296,DRE!CW:CW)</f>
        <v>0</v>
      </c>
      <c r="CY296" s="46">
        <f>SUMIF(DRE!$A:$A,'Base CF'!$B296,DRE!CX:CX)</f>
        <v>0</v>
      </c>
      <c r="CZ296" s="46">
        <f>SUMIF(DRE!$A:$A,'Base CF'!$B296,DRE!CY:CY)</f>
        <v>0</v>
      </c>
      <c r="DA296" s="46">
        <f>SUMIF(DRE!$A:$A,'Base CF'!$B296,DRE!CZ:CZ)</f>
        <v>0</v>
      </c>
      <c r="DB296" s="46">
        <f>SUMIF(DRE!$A:$A,'Base CF'!$B296,DRE!DA:DA)</f>
        <v>0</v>
      </c>
      <c r="DC296" s="46">
        <f>SUMIF(DRE!$A:$A,'Base CF'!$B296,DRE!DB:DB)</f>
        <v>0</v>
      </c>
      <c r="DD296" s="46">
        <f>SUMIF(DRE!$A:$A,'Base CF'!$B296,DRE!DC:DC)</f>
        <v>0</v>
      </c>
      <c r="DE296" s="46">
        <f>SUMIF(DRE!$A:$A,'Base CF'!$B296,DRE!DD:DD)</f>
        <v>0</v>
      </c>
      <c r="DF296" s="46">
        <f>SUMIF(DRE!$A:$A,'Base CF'!$B296,DRE!DE:DE)</f>
        <v>0</v>
      </c>
    </row>
    <row r="297" spans="1:110" outlineLevel="1">
      <c r="B297" s="37" t="s">
        <v>382</v>
      </c>
      <c r="C297" s="46">
        <f>SUMIF(DRE!$A:$A,'Base CF'!$B297,DRE!B:B)</f>
        <v>0</v>
      </c>
      <c r="D297" s="46">
        <f>SUMIF(DRE!$A:$A,'Base CF'!$B297,DRE!C:C)</f>
        <v>811.9</v>
      </c>
      <c r="E297" s="46">
        <f>SUMIF(DRE!$A:$A,'Base CF'!$B297,DRE!D:D)</f>
        <v>0</v>
      </c>
      <c r="F297" s="46">
        <f>SUMIF(DRE!$A:$A,'Base CF'!$B297,DRE!E:E)</f>
        <v>0</v>
      </c>
      <c r="G297" s="46">
        <f>SUMIF(DRE!$A:$A,'Base CF'!$B297,DRE!F:F)</f>
        <v>0</v>
      </c>
      <c r="H297" s="46">
        <f>SUMIF(DRE!$A:$A,'Base CF'!$B297,DRE!G:G)</f>
        <v>0</v>
      </c>
      <c r="I297" s="46">
        <f>SUMIF(DRE!$A:$A,'Base CF'!$B297,DRE!H:H)</f>
        <v>0</v>
      </c>
      <c r="J297" s="46">
        <f>SUMIF(DRE!$A:$A,'Base CF'!$B297,DRE!I:I)</f>
        <v>0</v>
      </c>
      <c r="K297" s="46">
        <f>SUMIF(DRE!$A:$A,'Base CF'!$B297,DRE!J:J)</f>
        <v>0</v>
      </c>
      <c r="L297" s="46">
        <f>SUMIF(DRE!$A:$A,'Base CF'!$B297,DRE!K:K)</f>
        <v>0</v>
      </c>
      <c r="M297" s="46">
        <f>SUMIF(DRE!$A:$A,'Base CF'!$B297,DRE!L:L)</f>
        <v>0</v>
      </c>
      <c r="N297" s="46">
        <f>SUMIF(DRE!$A:$A,'Base CF'!$B297,DRE!M:M)</f>
        <v>0</v>
      </c>
      <c r="O297" s="46">
        <f>SUMIF(DRE!$A:$A,'Base CF'!$B297,DRE!N:N)</f>
        <v>0</v>
      </c>
      <c r="P297" s="46">
        <f>SUMIF(DRE!$A:$A,'Base CF'!$B297,DRE!O:O)</f>
        <v>0</v>
      </c>
      <c r="Q297" s="46">
        <f>SUMIF(DRE!$A:$A,'Base CF'!$B297,DRE!P:P)</f>
        <v>0</v>
      </c>
      <c r="R297" s="46">
        <f>SUMIF(DRE!$A:$A,'Base CF'!$B297,DRE!Q:Q)</f>
        <v>0</v>
      </c>
      <c r="S297" s="46">
        <f>SUMIF(DRE!$A:$A,'Base CF'!$B297,DRE!R:R)</f>
        <v>0</v>
      </c>
      <c r="T297" s="46">
        <f>SUMIF(DRE!$A:$A,'Base CF'!$B297,DRE!S:S)</f>
        <v>0</v>
      </c>
      <c r="U297" s="46">
        <f>SUMIF(DRE!$A:$A,'Base CF'!$B297,DRE!T:T)</f>
        <v>0</v>
      </c>
      <c r="V297" s="46">
        <f>SUMIF(DRE!$A:$A,'Base CF'!$B297,DRE!U:U)</f>
        <v>0</v>
      </c>
      <c r="W297" s="46">
        <f>SUMIF(DRE!$A:$A,'Base CF'!$B297,DRE!V:V)</f>
        <v>0</v>
      </c>
      <c r="X297" s="46">
        <f>SUMIF(DRE!$A:$A,'Base CF'!$B297,DRE!W:W)</f>
        <v>0</v>
      </c>
      <c r="Y297" s="46">
        <f>SUMIF(DRE!$A:$A,'Base CF'!$B297,DRE!X:X)</f>
        <v>0</v>
      </c>
      <c r="Z297" s="46">
        <f>SUMIF(DRE!$A:$A,'Base CF'!$B297,DRE!Y:Y)</f>
        <v>0</v>
      </c>
      <c r="AA297" s="46">
        <f>SUMIF(DRE!$A:$A,'Base CF'!$B297,DRE!Z:Z)</f>
        <v>0</v>
      </c>
      <c r="AB297" s="46">
        <f>SUMIF(DRE!$A:$A,'Base CF'!$B297,DRE!AA:AA)</f>
        <v>0</v>
      </c>
      <c r="AC297" s="46">
        <f>SUMIF(DRE!$A:$A,'Base CF'!$B297,DRE!AB:AB)</f>
        <v>0</v>
      </c>
      <c r="AD297" s="46">
        <f>SUMIF(DRE!$A:$A,'Base CF'!$B297,DRE!AC:AC)</f>
        <v>0</v>
      </c>
      <c r="AE297" s="46">
        <f>SUMIF(DRE!$A:$A,'Base CF'!$B297,DRE!AD:AD)</f>
        <v>0</v>
      </c>
      <c r="AF297" s="46">
        <f>SUMIF(DRE!$A:$A,'Base CF'!$B297,DRE!AE:AE)</f>
        <v>0</v>
      </c>
      <c r="AG297" s="46">
        <f>SUMIF(DRE!$A:$A,'Base CF'!$B297,DRE!AF:AF)</f>
        <v>0</v>
      </c>
      <c r="AH297" s="46">
        <f>SUMIF(DRE!$A:$A,'Base CF'!$B297,DRE!AG:AG)</f>
        <v>0</v>
      </c>
      <c r="AI297" s="46">
        <f>SUMIF(DRE!$A:$A,'Base CF'!$B297,DRE!AH:AH)</f>
        <v>0</v>
      </c>
      <c r="AJ297" s="46">
        <f>SUMIF(DRE!$A:$A,'Base CF'!$B297,DRE!AI:AI)</f>
        <v>0</v>
      </c>
      <c r="AK297" s="46">
        <f>SUMIF(DRE!$A:$A,'Base CF'!$B297,DRE!AJ:AJ)</f>
        <v>0</v>
      </c>
      <c r="AL297" s="46">
        <f>SUMIF(DRE!$A:$A,'Base CF'!$B297,DRE!AK:AK)</f>
        <v>0</v>
      </c>
      <c r="AM297" s="46">
        <f>SUMIF(DRE!$A:$A,'Base CF'!$B297,DRE!AL:AL)</f>
        <v>0</v>
      </c>
      <c r="AN297" s="46">
        <f>SUMIF(DRE!$A:$A,'Base CF'!$B297,DRE!AM:AM)</f>
        <v>0</v>
      </c>
      <c r="AO297" s="46">
        <f>SUMIF(DRE!$A:$A,'Base CF'!$B297,DRE!AN:AN)</f>
        <v>0</v>
      </c>
      <c r="AP297" s="46">
        <f>SUMIF(DRE!$A:$A,'Base CF'!$B297,DRE!AO:AO)</f>
        <v>0</v>
      </c>
      <c r="AQ297" s="46">
        <f>SUMIF(DRE!$A:$A,'Base CF'!$B297,DRE!AP:AP)</f>
        <v>0</v>
      </c>
      <c r="AR297" s="46">
        <f>SUMIF(DRE!$A:$A,'Base CF'!$B297,DRE!AQ:AQ)</f>
        <v>0</v>
      </c>
      <c r="AS297" s="46">
        <f>SUMIF(DRE!$A:$A,'Base CF'!$B297,DRE!AR:AR)</f>
        <v>0</v>
      </c>
      <c r="AT297" s="46">
        <f>SUMIF(DRE!$A:$A,'Base CF'!$B297,DRE!AS:AS)</f>
        <v>0</v>
      </c>
      <c r="AU297" s="46">
        <f>SUMIF(DRE!$A:$A,'Base CF'!$B297,DRE!AT:AT)</f>
        <v>0</v>
      </c>
      <c r="AV297" s="46">
        <f>SUMIF(DRE!$A:$A,'Base CF'!$B297,DRE!AU:AU)</f>
        <v>0</v>
      </c>
      <c r="AW297" s="46">
        <f>SUMIF(DRE!$A:$A,'Base CF'!$B297,DRE!AV:AV)</f>
        <v>0</v>
      </c>
      <c r="AX297" s="46">
        <f>SUMIF(DRE!$A:$A,'Base CF'!$B297,DRE!AW:AW)</f>
        <v>0</v>
      </c>
      <c r="AY297" s="46">
        <f>SUMIF(DRE!$A:$A,'Base CF'!$B297,DRE!AX:AX)</f>
        <v>0</v>
      </c>
      <c r="AZ297" s="46">
        <f>SUMIF(DRE!$A:$A,'Base CF'!$B297,DRE!AY:AY)</f>
        <v>0</v>
      </c>
      <c r="BA297" s="46">
        <f>SUMIF(DRE!$A:$A,'Base CF'!$B297,DRE!AZ:AZ)</f>
        <v>0</v>
      </c>
      <c r="BB297" s="46">
        <f>SUMIF(DRE!$A:$A,'Base CF'!$B297,DRE!BA:BA)</f>
        <v>0</v>
      </c>
      <c r="BC297" s="46">
        <f>SUMIF(DRE!$A:$A,'Base CF'!$B297,DRE!BB:BB)</f>
        <v>0</v>
      </c>
      <c r="BD297" s="46">
        <f>SUMIF(DRE!$A:$A,'Base CF'!$B297,DRE!BC:BC)</f>
        <v>0</v>
      </c>
      <c r="BE297" s="46">
        <f>SUMIF(DRE!$A:$A,'Base CF'!$B297,DRE!BD:BD)</f>
        <v>0</v>
      </c>
      <c r="BF297" s="46">
        <f>SUMIF(DRE!$A:$A,'Base CF'!$B297,DRE!BE:BE)</f>
        <v>0</v>
      </c>
      <c r="BG297" s="46">
        <f>SUMIF(DRE!$A:$A,'Base CF'!$B297,DRE!BF:BF)</f>
        <v>0</v>
      </c>
      <c r="BH297" s="46">
        <f>SUMIF(DRE!$A:$A,'Base CF'!$B297,DRE!BG:BG)</f>
        <v>0</v>
      </c>
      <c r="BI297" s="46">
        <f>SUMIF(DRE!$A:$A,'Base CF'!$B297,DRE!BH:BH)</f>
        <v>0</v>
      </c>
      <c r="BJ297" s="46">
        <f>SUMIF(DRE!$A:$A,'Base CF'!$B297,DRE!BI:BI)</f>
        <v>0</v>
      </c>
      <c r="BK297" s="46">
        <f>SUMIF(DRE!$A:$A,'Base CF'!$B297,DRE!BJ:BJ)</f>
        <v>0</v>
      </c>
      <c r="BL297" s="46">
        <f>SUMIF(DRE!$A:$A,'Base CF'!$B297,DRE!BK:BK)</f>
        <v>0</v>
      </c>
      <c r="BM297" s="46">
        <f>SUMIF(DRE!$A:$A,'Base CF'!$B297,DRE!BL:BL)</f>
        <v>0</v>
      </c>
      <c r="BN297" s="46">
        <f>SUMIF(DRE!$A:$A,'Base CF'!$B297,DRE!BM:BM)</f>
        <v>0</v>
      </c>
      <c r="BO297" s="46">
        <f>SUMIF(DRE!$A:$A,'Base CF'!$B297,DRE!BN:BN)</f>
        <v>0</v>
      </c>
      <c r="BP297" s="46">
        <f>SUMIF(DRE!$A:$A,'Base CF'!$B297,DRE!BO:BO)</f>
        <v>0</v>
      </c>
      <c r="BQ297" s="46">
        <f>SUMIF(DRE!$A:$A,'Base CF'!$B297,DRE!BP:BP)</f>
        <v>0</v>
      </c>
      <c r="BR297" s="46">
        <f>SUMIF(DRE!$A:$A,'Base CF'!$B297,DRE!BQ:BQ)</f>
        <v>0</v>
      </c>
      <c r="BS297" s="46">
        <f>SUMIF(DRE!$A:$A,'Base CF'!$B297,DRE!BR:BR)</f>
        <v>0</v>
      </c>
      <c r="BT297" s="46">
        <f>SUMIF(DRE!$A:$A,'Base CF'!$B297,DRE!BS:BS)</f>
        <v>0</v>
      </c>
      <c r="BU297" s="46">
        <f>SUMIF(DRE!$A:$A,'Base CF'!$B297,DRE!BT:BT)</f>
        <v>0</v>
      </c>
      <c r="BV297" s="46">
        <f>SUMIF(DRE!$A:$A,'Base CF'!$B297,DRE!BU:BU)</f>
        <v>0</v>
      </c>
      <c r="BW297" s="46">
        <f>SUMIF(DRE!$A:$A,'Base CF'!$B297,DRE!BV:BV)</f>
        <v>0</v>
      </c>
      <c r="BX297" s="46">
        <f>SUMIF(DRE!$A:$A,'Base CF'!$B297,DRE!BW:BW)</f>
        <v>0</v>
      </c>
      <c r="BY297" s="46">
        <f>SUMIF(DRE!$A:$A,'Base CF'!$B297,DRE!BX:BX)</f>
        <v>0</v>
      </c>
      <c r="BZ297" s="46">
        <f>SUMIF(DRE!$A:$A,'Base CF'!$B297,DRE!BY:BY)</f>
        <v>0</v>
      </c>
      <c r="CA297" s="46">
        <f>SUMIF(DRE!$A:$A,'Base CF'!$B297,DRE!BZ:BZ)</f>
        <v>0</v>
      </c>
      <c r="CB297" s="46">
        <f>SUMIF(DRE!$A:$A,'Base CF'!$B297,DRE!CA:CA)</f>
        <v>0</v>
      </c>
      <c r="CC297" s="46">
        <f>SUMIF(DRE!$A:$A,'Base CF'!$B297,DRE!CB:CB)</f>
        <v>0</v>
      </c>
      <c r="CD297" s="46">
        <f>SUMIF(DRE!$A:$A,'Base CF'!$B297,DRE!CC:CC)</f>
        <v>0</v>
      </c>
      <c r="CE297" s="46">
        <f>SUMIF(DRE!$A:$A,'Base CF'!$B297,DRE!CD:CD)</f>
        <v>0</v>
      </c>
      <c r="CF297" s="46">
        <f>SUMIF(DRE!$A:$A,'Base CF'!$B297,DRE!CE:CE)</f>
        <v>0</v>
      </c>
      <c r="CG297" s="46">
        <f>SUMIF(DRE!$A:$A,'Base CF'!$B297,DRE!CF:CF)</f>
        <v>0</v>
      </c>
      <c r="CH297" s="46">
        <f>SUMIF(DRE!$A:$A,'Base CF'!$B297,DRE!CG:CG)</f>
        <v>0</v>
      </c>
      <c r="CI297" s="46">
        <f>SUMIF(DRE!$A:$A,'Base CF'!$B297,DRE!CH:CH)</f>
        <v>0</v>
      </c>
      <c r="CJ297" s="46">
        <f>SUMIF(DRE!$A:$A,'Base CF'!$B297,DRE!CI:CI)</f>
        <v>0</v>
      </c>
      <c r="CK297" s="46">
        <f>SUMIF(DRE!$A:$A,'Base CF'!$B297,DRE!CJ:CJ)</f>
        <v>0</v>
      </c>
      <c r="CL297" s="46">
        <f>SUMIF(DRE!$A:$A,'Base CF'!$B297,DRE!CK:CK)</f>
        <v>0</v>
      </c>
      <c r="CM297" s="46">
        <f>SUMIF(DRE!$A:$A,'Base CF'!$B297,DRE!CL:CL)</f>
        <v>0</v>
      </c>
      <c r="CN297" s="46">
        <f>SUMIF(DRE!$A:$A,'Base CF'!$B297,DRE!CM:CM)</f>
        <v>0</v>
      </c>
      <c r="CO297" s="46">
        <f>SUMIF(DRE!$A:$A,'Base CF'!$B297,DRE!CN:CN)</f>
        <v>0</v>
      </c>
      <c r="CP297" s="46">
        <f>SUMIF(DRE!$A:$A,'Base CF'!$B297,DRE!CO:CO)</f>
        <v>0</v>
      </c>
      <c r="CQ297" s="46">
        <f>SUMIF(DRE!$A:$A,'Base CF'!$B297,DRE!CP:CP)</f>
        <v>0</v>
      </c>
      <c r="CR297" s="46">
        <f>SUMIF(DRE!$A:$A,'Base CF'!$B297,DRE!CQ:CQ)</f>
        <v>0</v>
      </c>
      <c r="CS297" s="46">
        <f>SUMIF(DRE!$A:$A,'Base CF'!$B297,DRE!CR:CR)</f>
        <v>0</v>
      </c>
      <c r="CT297" s="46">
        <f>SUMIF(DRE!$A:$A,'Base CF'!$B297,DRE!CS:CS)</f>
        <v>0</v>
      </c>
      <c r="CU297" s="46">
        <f>SUMIF(DRE!$A:$A,'Base CF'!$B297,DRE!CT:CT)</f>
        <v>0</v>
      </c>
      <c r="CV297" s="46">
        <f>SUMIF(DRE!$A:$A,'Base CF'!$B297,DRE!CU:CU)</f>
        <v>0</v>
      </c>
      <c r="CW297" s="46">
        <f>SUMIF(DRE!$A:$A,'Base CF'!$B297,DRE!CV:CV)</f>
        <v>0</v>
      </c>
      <c r="CX297" s="46">
        <f>SUMIF(DRE!$A:$A,'Base CF'!$B297,DRE!CW:CW)</f>
        <v>0</v>
      </c>
      <c r="CY297" s="46">
        <f>SUMIF(DRE!$A:$A,'Base CF'!$B297,DRE!CX:CX)</f>
        <v>0</v>
      </c>
      <c r="CZ297" s="46">
        <f>SUMIF(DRE!$A:$A,'Base CF'!$B297,DRE!CY:CY)</f>
        <v>0</v>
      </c>
      <c r="DA297" s="46">
        <f>SUMIF(DRE!$A:$A,'Base CF'!$B297,DRE!CZ:CZ)</f>
        <v>0</v>
      </c>
      <c r="DB297" s="46">
        <f>SUMIF(DRE!$A:$A,'Base CF'!$B297,DRE!DA:DA)</f>
        <v>0</v>
      </c>
      <c r="DC297" s="46">
        <f>SUMIF(DRE!$A:$A,'Base CF'!$B297,DRE!DB:DB)</f>
        <v>0</v>
      </c>
      <c r="DD297" s="46">
        <f>SUMIF(DRE!$A:$A,'Base CF'!$B297,DRE!DC:DC)</f>
        <v>0</v>
      </c>
      <c r="DE297" s="46">
        <f>SUMIF(DRE!$A:$A,'Base CF'!$B297,DRE!DD:DD)</f>
        <v>0</v>
      </c>
      <c r="DF297" s="46">
        <f>SUMIF(DRE!$A:$A,'Base CF'!$B297,DRE!DE:DE)</f>
        <v>0</v>
      </c>
    </row>
    <row r="298" spans="1:110" outlineLevel="1">
      <c r="B298" s="37" t="s">
        <v>377</v>
      </c>
      <c r="C298" s="46">
        <f>SUMIF(DRE!$A:$A,'Base CF'!$B298,DRE!B:B)</f>
        <v>0</v>
      </c>
      <c r="D298" s="46">
        <f>SUMIF(DRE!$A:$A,'Base CF'!$B298,DRE!C:C)</f>
        <v>0</v>
      </c>
      <c r="E298" s="46">
        <f>SUMIF(DRE!$A:$A,'Base CF'!$B298,DRE!D:D)</f>
        <v>0</v>
      </c>
      <c r="F298" s="46">
        <f>SUMIF(DRE!$A:$A,'Base CF'!$B298,DRE!E:E)</f>
        <v>0</v>
      </c>
      <c r="G298" s="46">
        <f>SUMIF(DRE!$A:$A,'Base CF'!$B298,DRE!F:F)</f>
        <v>0</v>
      </c>
      <c r="H298" s="46">
        <f>SUMIF(DRE!$A:$A,'Base CF'!$B298,DRE!G:G)</f>
        <v>0</v>
      </c>
      <c r="I298" s="46">
        <f>SUMIF(DRE!$A:$A,'Base CF'!$B298,DRE!H:H)</f>
        <v>400</v>
      </c>
      <c r="J298" s="46">
        <f>SUMIF(DRE!$A:$A,'Base CF'!$B298,DRE!I:I)</f>
        <v>0</v>
      </c>
      <c r="K298" s="46">
        <f>SUMIF(DRE!$A:$A,'Base CF'!$B298,DRE!J:J)</f>
        <v>0</v>
      </c>
      <c r="L298" s="46">
        <f>SUMIF(DRE!$A:$A,'Base CF'!$B298,DRE!K:K)</f>
        <v>0</v>
      </c>
      <c r="M298" s="46">
        <f>SUMIF(DRE!$A:$A,'Base CF'!$B298,DRE!L:L)</f>
        <v>0</v>
      </c>
      <c r="N298" s="46">
        <f>SUMIF(DRE!$A:$A,'Base CF'!$B298,DRE!M:M)</f>
        <v>0</v>
      </c>
      <c r="O298" s="46">
        <f>SUMIF(DRE!$A:$A,'Base CF'!$B298,DRE!N:N)</f>
        <v>0</v>
      </c>
      <c r="P298" s="46">
        <f>SUMIF(DRE!$A:$A,'Base CF'!$B298,DRE!O:O)</f>
        <v>0</v>
      </c>
      <c r="Q298" s="46">
        <f>SUMIF(DRE!$A:$A,'Base CF'!$B298,DRE!P:P)</f>
        <v>0</v>
      </c>
      <c r="R298" s="46">
        <f>SUMIF(DRE!$A:$A,'Base CF'!$B298,DRE!Q:Q)</f>
        <v>1800</v>
      </c>
      <c r="S298" s="46">
        <f>SUMIF(DRE!$A:$A,'Base CF'!$B298,DRE!R:R)</f>
        <v>0</v>
      </c>
      <c r="T298" s="46">
        <f>SUMIF(DRE!$A:$A,'Base CF'!$B298,DRE!S:S)</f>
        <v>0</v>
      </c>
      <c r="U298" s="46">
        <f>SUMIF(DRE!$A:$A,'Base CF'!$B298,DRE!T:T)</f>
        <v>0</v>
      </c>
      <c r="V298" s="46">
        <f>SUMIF(DRE!$A:$A,'Base CF'!$B298,DRE!U:U)</f>
        <v>1996</v>
      </c>
      <c r="W298" s="46">
        <f>SUMIF(DRE!$A:$A,'Base CF'!$B298,DRE!V:V)</f>
        <v>0</v>
      </c>
      <c r="X298" s="46">
        <f>SUMIF(DRE!$A:$A,'Base CF'!$B298,DRE!W:W)</f>
        <v>5050</v>
      </c>
      <c r="Y298" s="46">
        <f>SUMIF(DRE!$A:$A,'Base CF'!$B298,DRE!X:X)</f>
        <v>3781</v>
      </c>
      <c r="Z298" s="46">
        <f>SUMIF(DRE!$A:$A,'Base CF'!$B298,DRE!Y:Y)</f>
        <v>0</v>
      </c>
      <c r="AA298" s="46">
        <f>SUMIF(DRE!$A:$A,'Base CF'!$B298,DRE!Z:Z)</f>
        <v>0</v>
      </c>
      <c r="AB298" s="46">
        <f>SUMIF(DRE!$A:$A,'Base CF'!$B298,DRE!AA:AA)</f>
        <v>0</v>
      </c>
      <c r="AC298" s="46">
        <f>SUMIF(DRE!$A:$A,'Base CF'!$B298,DRE!AB:AB)</f>
        <v>189</v>
      </c>
      <c r="AD298" s="46">
        <f>SUMIF(DRE!$A:$A,'Base CF'!$B298,DRE!AC:AC)</f>
        <v>0</v>
      </c>
      <c r="AE298" s="46">
        <f>SUMIF(DRE!$A:$A,'Base CF'!$B298,DRE!AD:AD)</f>
        <v>0</v>
      </c>
      <c r="AF298" s="46">
        <f>SUMIF(DRE!$A:$A,'Base CF'!$B298,DRE!AE:AE)</f>
        <v>0</v>
      </c>
      <c r="AG298" s="46">
        <f>SUMIF(DRE!$A:$A,'Base CF'!$B298,DRE!AF:AF)</f>
        <v>0</v>
      </c>
      <c r="AH298" s="46">
        <f>SUMIF(DRE!$A:$A,'Base CF'!$B298,DRE!AG:AG)</f>
        <v>0</v>
      </c>
      <c r="AI298" s="46">
        <f>SUMIF(DRE!$A:$A,'Base CF'!$B298,DRE!AH:AH)</f>
        <v>0</v>
      </c>
      <c r="AJ298" s="46">
        <f>SUMIF(DRE!$A:$A,'Base CF'!$B298,DRE!AI:AI)</f>
        <v>0</v>
      </c>
      <c r="AK298" s="46">
        <f>SUMIF(DRE!$A:$A,'Base CF'!$B298,DRE!AJ:AJ)</f>
        <v>0</v>
      </c>
      <c r="AL298" s="46">
        <f>SUMIF(DRE!$A:$A,'Base CF'!$B298,DRE!AK:AK)</f>
        <v>2692</v>
      </c>
      <c r="AM298" s="46">
        <f>SUMIF(DRE!$A:$A,'Base CF'!$B298,DRE!AL:AL)</f>
        <v>0</v>
      </c>
      <c r="AN298" s="46">
        <f>SUMIF(DRE!$A:$A,'Base CF'!$B298,DRE!AM:AM)</f>
        <v>0</v>
      </c>
      <c r="AO298" s="46">
        <f>SUMIF(DRE!$A:$A,'Base CF'!$B298,DRE!AN:AN)</f>
        <v>0</v>
      </c>
      <c r="AP298" s="46">
        <f>SUMIF(DRE!$A:$A,'Base CF'!$B298,DRE!AO:AO)</f>
        <v>0</v>
      </c>
      <c r="AQ298" s="46">
        <f>SUMIF(DRE!$A:$A,'Base CF'!$B298,DRE!AP:AP)</f>
        <v>0</v>
      </c>
      <c r="AR298" s="46">
        <f>SUMIF(DRE!$A:$A,'Base CF'!$B298,DRE!AQ:AQ)</f>
        <v>0</v>
      </c>
      <c r="AS298" s="46">
        <f>SUMIF(DRE!$A:$A,'Base CF'!$B298,DRE!AR:AR)</f>
        <v>0</v>
      </c>
      <c r="AT298" s="46">
        <f>SUMIF(DRE!$A:$A,'Base CF'!$B298,DRE!AS:AS)</f>
        <v>0</v>
      </c>
      <c r="AU298" s="46">
        <f>SUMIF(DRE!$A:$A,'Base CF'!$B298,DRE!AT:AT)</f>
        <v>0</v>
      </c>
      <c r="AV298" s="46">
        <f>SUMIF(DRE!$A:$A,'Base CF'!$B298,DRE!AU:AU)</f>
        <v>0</v>
      </c>
      <c r="AW298" s="46">
        <f>SUMIF(DRE!$A:$A,'Base CF'!$B298,DRE!AV:AV)</f>
        <v>4586</v>
      </c>
      <c r="AX298" s="46">
        <f>SUMIF(DRE!$A:$A,'Base CF'!$B298,DRE!AW:AW)</f>
        <v>0</v>
      </c>
      <c r="AY298" s="46">
        <f>SUMIF(DRE!$A:$A,'Base CF'!$B298,DRE!AX:AX)</f>
        <v>0</v>
      </c>
      <c r="AZ298" s="46">
        <f>SUMIF(DRE!$A:$A,'Base CF'!$B298,DRE!AY:AY)</f>
        <v>0</v>
      </c>
      <c r="BA298" s="46">
        <f>SUMIF(DRE!$A:$A,'Base CF'!$B298,DRE!AZ:AZ)</f>
        <v>0</v>
      </c>
      <c r="BB298" s="46">
        <f>SUMIF(DRE!$A:$A,'Base CF'!$B298,DRE!BA:BA)</f>
        <v>0</v>
      </c>
      <c r="BC298" s="46">
        <f>SUMIF(DRE!$A:$A,'Base CF'!$B298,DRE!BB:BB)</f>
        <v>-3599</v>
      </c>
      <c r="BD298" s="46">
        <f>SUMIF(DRE!$A:$A,'Base CF'!$B298,DRE!BC:BC)</f>
        <v>0</v>
      </c>
      <c r="BE298" s="46">
        <f>SUMIF(DRE!$A:$A,'Base CF'!$B298,DRE!BD:BD)</f>
        <v>0</v>
      </c>
      <c r="BF298" s="46">
        <f>SUMIF(DRE!$A:$A,'Base CF'!$B298,DRE!BE:BE)</f>
        <v>4690</v>
      </c>
      <c r="BG298" s="46">
        <f>SUMIF(DRE!$A:$A,'Base CF'!$B298,DRE!BF:BF)</f>
        <v>0</v>
      </c>
      <c r="BH298" s="46">
        <f>SUMIF(DRE!$A:$A,'Base CF'!$B298,DRE!BG:BG)</f>
        <v>0</v>
      </c>
      <c r="BI298" s="46">
        <f>SUMIF(DRE!$A:$A,'Base CF'!$B298,DRE!BH:BH)</f>
        <v>0</v>
      </c>
      <c r="BJ298" s="46">
        <f>SUMIF(DRE!$A:$A,'Base CF'!$B298,DRE!BI:BI)</f>
        <v>3000</v>
      </c>
      <c r="BK298" s="46">
        <f>SUMIF(DRE!$A:$A,'Base CF'!$B298,DRE!BJ:BJ)</f>
        <v>0</v>
      </c>
      <c r="BL298" s="46">
        <f>SUMIF(DRE!$A:$A,'Base CF'!$B298,DRE!BK:BK)</f>
        <v>0</v>
      </c>
      <c r="BM298" s="46">
        <f>SUMIF(DRE!$A:$A,'Base CF'!$B298,DRE!BL:BL)</f>
        <v>0</v>
      </c>
      <c r="BN298" s="46">
        <f>SUMIF(DRE!$A:$A,'Base CF'!$B298,DRE!BM:BM)</f>
        <v>0</v>
      </c>
      <c r="BO298" s="46">
        <f>SUMIF(DRE!$A:$A,'Base CF'!$B298,DRE!BN:BN)</f>
        <v>0</v>
      </c>
      <c r="BP298" s="46">
        <f>SUMIF(DRE!$A:$A,'Base CF'!$B298,DRE!BO:BO)</f>
        <v>0</v>
      </c>
      <c r="BQ298" s="46">
        <f>SUMIF(DRE!$A:$A,'Base CF'!$B298,DRE!BP:BP)</f>
        <v>0</v>
      </c>
      <c r="BR298" s="46">
        <f>SUMIF(DRE!$A:$A,'Base CF'!$B298,DRE!BQ:BQ)</f>
        <v>5000</v>
      </c>
      <c r="BS298" s="46">
        <f>SUMIF(DRE!$A:$A,'Base CF'!$B298,DRE!BR:BR)</f>
        <v>0</v>
      </c>
      <c r="BT298" s="46">
        <f>SUMIF(DRE!$A:$A,'Base CF'!$B298,DRE!BS:BS)</f>
        <v>0</v>
      </c>
      <c r="BU298" s="46">
        <f>SUMIF(DRE!$A:$A,'Base CF'!$B298,DRE!BT:BT)</f>
        <v>0</v>
      </c>
      <c r="BV298" s="46">
        <f>SUMIF(DRE!$A:$A,'Base CF'!$B298,DRE!BU:BU)</f>
        <v>2450</v>
      </c>
      <c r="BW298" s="46">
        <f>SUMIF(DRE!$A:$A,'Base CF'!$B298,DRE!BV:BV)</f>
        <v>0</v>
      </c>
      <c r="BX298" s="46">
        <f>SUMIF(DRE!$A:$A,'Base CF'!$B298,DRE!BW:BW)</f>
        <v>0</v>
      </c>
      <c r="BY298" s="46">
        <f>SUMIF(DRE!$A:$A,'Base CF'!$B298,DRE!BX:BX)</f>
        <v>0</v>
      </c>
      <c r="BZ298" s="46">
        <f>SUMIF(DRE!$A:$A,'Base CF'!$B298,DRE!BY:BY)</f>
        <v>0</v>
      </c>
      <c r="CA298" s="46">
        <f>SUMIF(DRE!$A:$A,'Base CF'!$B298,DRE!BZ:BZ)</f>
        <v>0</v>
      </c>
      <c r="CB298" s="46">
        <f>SUMIF(DRE!$A:$A,'Base CF'!$B298,DRE!CA:CA)</f>
        <v>0</v>
      </c>
      <c r="CC298" s="46">
        <f>SUMIF(DRE!$A:$A,'Base CF'!$B298,DRE!CB:CB)</f>
        <v>0</v>
      </c>
      <c r="CD298" s="46">
        <f>SUMIF(DRE!$A:$A,'Base CF'!$B298,DRE!CC:CC)</f>
        <v>5000</v>
      </c>
      <c r="CE298" s="46">
        <f>SUMIF(DRE!$A:$A,'Base CF'!$B298,DRE!CD:CD)</f>
        <v>0</v>
      </c>
      <c r="CF298" s="46">
        <f>SUMIF(DRE!$A:$A,'Base CF'!$B298,DRE!CE:CE)</f>
        <v>0</v>
      </c>
      <c r="CG298" s="46">
        <f>SUMIF(DRE!$A:$A,'Base CF'!$B298,DRE!CF:CF)</f>
        <v>0</v>
      </c>
      <c r="CH298" s="46">
        <f>SUMIF(DRE!$A:$A,'Base CF'!$B298,DRE!CG:CG)</f>
        <v>0</v>
      </c>
      <c r="CI298" s="46">
        <f>SUMIF(DRE!$A:$A,'Base CF'!$B298,DRE!CH:CH)</f>
        <v>0</v>
      </c>
      <c r="CJ298" s="46">
        <f>SUMIF(DRE!$A:$A,'Base CF'!$B298,DRE!CI:CI)</f>
        <v>0</v>
      </c>
      <c r="CK298" s="46">
        <f>SUMIF(DRE!$A:$A,'Base CF'!$B298,DRE!CJ:CJ)</f>
        <v>0</v>
      </c>
      <c r="CL298" s="46">
        <f>SUMIF(DRE!$A:$A,'Base CF'!$B298,DRE!CK:CK)</f>
        <v>0</v>
      </c>
      <c r="CM298" s="46">
        <f>SUMIF(DRE!$A:$A,'Base CF'!$B298,DRE!CL:CL)</f>
        <v>0</v>
      </c>
      <c r="CN298" s="46">
        <f>SUMIF(DRE!$A:$A,'Base CF'!$B298,DRE!CM:CM)</f>
        <v>0</v>
      </c>
      <c r="CO298" s="46">
        <f>SUMIF(DRE!$A:$A,'Base CF'!$B298,DRE!CN:CN)</f>
        <v>0</v>
      </c>
      <c r="CP298" s="46">
        <f>SUMIF(DRE!$A:$A,'Base CF'!$B298,DRE!CO:CO)</f>
        <v>5000</v>
      </c>
      <c r="CQ298" s="46">
        <f>SUMIF(DRE!$A:$A,'Base CF'!$B298,DRE!CP:CP)</f>
        <v>0</v>
      </c>
      <c r="CR298" s="46">
        <f>SUMIF(DRE!$A:$A,'Base CF'!$B298,DRE!CQ:CQ)</f>
        <v>0</v>
      </c>
      <c r="CS298" s="46">
        <f>SUMIF(DRE!$A:$A,'Base CF'!$B298,DRE!CR:CR)</f>
        <v>0</v>
      </c>
      <c r="CT298" s="46">
        <f>SUMIF(DRE!$A:$A,'Base CF'!$B298,DRE!CS:CS)</f>
        <v>0</v>
      </c>
      <c r="CU298" s="46">
        <f>SUMIF(DRE!$A:$A,'Base CF'!$B298,DRE!CT:CT)</f>
        <v>0</v>
      </c>
      <c r="CV298" s="46">
        <f>SUMIF(DRE!$A:$A,'Base CF'!$B298,DRE!CU:CU)</f>
        <v>0</v>
      </c>
      <c r="CW298" s="46">
        <f>SUMIF(DRE!$A:$A,'Base CF'!$B298,DRE!CV:CV)</f>
        <v>0</v>
      </c>
      <c r="CX298" s="46">
        <f>SUMIF(DRE!$A:$A,'Base CF'!$B298,DRE!CW:CW)</f>
        <v>0</v>
      </c>
      <c r="CY298" s="46">
        <f>SUMIF(DRE!$A:$A,'Base CF'!$B298,DRE!CX:CX)</f>
        <v>0</v>
      </c>
      <c r="CZ298" s="46">
        <f>SUMIF(DRE!$A:$A,'Base CF'!$B298,DRE!CY:CY)</f>
        <v>0</v>
      </c>
      <c r="DA298" s="46">
        <f>SUMIF(DRE!$A:$A,'Base CF'!$B298,DRE!CZ:CZ)</f>
        <v>0</v>
      </c>
      <c r="DB298" s="46">
        <f>SUMIF(DRE!$A:$A,'Base CF'!$B298,DRE!DA:DA)</f>
        <v>5000</v>
      </c>
      <c r="DC298" s="46">
        <f>SUMIF(DRE!$A:$A,'Base CF'!$B298,DRE!DB:DB)</f>
        <v>0</v>
      </c>
      <c r="DD298" s="46">
        <f>SUMIF(DRE!$A:$A,'Base CF'!$B298,DRE!DC:DC)</f>
        <v>0</v>
      </c>
      <c r="DE298" s="46">
        <f>SUMIF(DRE!$A:$A,'Base CF'!$B298,DRE!DD:DD)</f>
        <v>0</v>
      </c>
      <c r="DF298" s="46">
        <f>SUMIF(DRE!$A:$A,'Base CF'!$B298,DRE!DE:DE)</f>
        <v>0</v>
      </c>
    </row>
    <row r="299" spans="1:110" outlineLevel="1">
      <c r="B299" s="37" t="s">
        <v>379</v>
      </c>
      <c r="C299" s="46">
        <f>SUMIF(DRE!$A:$A,'Base CF'!$B299,DRE!B:B)</f>
        <v>0</v>
      </c>
      <c r="D299" s="46">
        <f>SUMIF(DRE!$A:$A,'Base CF'!$B299,DRE!C:C)</f>
        <v>0</v>
      </c>
      <c r="E299" s="46">
        <f>SUMIF(DRE!$A:$A,'Base CF'!$B299,DRE!D:D)</f>
        <v>0</v>
      </c>
      <c r="F299" s="46">
        <f>SUMIF(DRE!$A:$A,'Base CF'!$B299,DRE!E:E)</f>
        <v>1116.4000000000001</v>
      </c>
      <c r="G299" s="46">
        <f>SUMIF(DRE!$A:$A,'Base CF'!$B299,DRE!F:F)</f>
        <v>0</v>
      </c>
      <c r="H299" s="46">
        <f>SUMIF(DRE!$A:$A,'Base CF'!$B299,DRE!G:G)</f>
        <v>0</v>
      </c>
      <c r="I299" s="46">
        <f>SUMIF(DRE!$A:$A,'Base CF'!$B299,DRE!H:H)</f>
        <v>0</v>
      </c>
      <c r="J299" s="46">
        <f>SUMIF(DRE!$A:$A,'Base CF'!$B299,DRE!I:I)</f>
        <v>0</v>
      </c>
      <c r="K299" s="46">
        <f>SUMIF(DRE!$A:$A,'Base CF'!$B299,DRE!J:J)</f>
        <v>0</v>
      </c>
      <c r="L299" s="46">
        <f>SUMIF(DRE!$A:$A,'Base CF'!$B299,DRE!K:K)</f>
        <v>0</v>
      </c>
      <c r="M299" s="46">
        <f>SUMIF(DRE!$A:$A,'Base CF'!$B299,DRE!L:L)</f>
        <v>0</v>
      </c>
      <c r="N299" s="46">
        <f>SUMIF(DRE!$A:$A,'Base CF'!$B299,DRE!M:M)</f>
        <v>0</v>
      </c>
      <c r="O299" s="46">
        <f>SUMIF(DRE!$A:$A,'Base CF'!$B299,DRE!N:N)</f>
        <v>0</v>
      </c>
      <c r="P299" s="46">
        <f>SUMIF(DRE!$A:$A,'Base CF'!$B299,DRE!O:O)</f>
        <v>0</v>
      </c>
      <c r="Q299" s="46">
        <f>SUMIF(DRE!$A:$A,'Base CF'!$B299,DRE!P:P)</f>
        <v>0</v>
      </c>
      <c r="R299" s="46">
        <f>SUMIF(DRE!$A:$A,'Base CF'!$B299,DRE!Q:Q)</f>
        <v>0</v>
      </c>
      <c r="S299" s="46">
        <f>SUMIF(DRE!$A:$A,'Base CF'!$B299,DRE!R:R)</f>
        <v>0</v>
      </c>
      <c r="T299" s="46">
        <f>SUMIF(DRE!$A:$A,'Base CF'!$B299,DRE!S:S)</f>
        <v>5916</v>
      </c>
      <c r="U299" s="46">
        <f>SUMIF(DRE!$A:$A,'Base CF'!$B299,DRE!T:T)</f>
        <v>0</v>
      </c>
      <c r="V299" s="46">
        <f>SUMIF(DRE!$A:$A,'Base CF'!$B299,DRE!U:U)</f>
        <v>0</v>
      </c>
      <c r="W299" s="46">
        <f>SUMIF(DRE!$A:$A,'Base CF'!$B299,DRE!V:V)</f>
        <v>0</v>
      </c>
      <c r="X299" s="46">
        <f>SUMIF(DRE!$A:$A,'Base CF'!$B299,DRE!W:W)</f>
        <v>0</v>
      </c>
      <c r="Y299" s="46">
        <f>SUMIF(DRE!$A:$A,'Base CF'!$B299,DRE!X:X)</f>
        <v>0</v>
      </c>
      <c r="Z299" s="46">
        <f>SUMIF(DRE!$A:$A,'Base CF'!$B299,DRE!Y:Y)</f>
        <v>0</v>
      </c>
      <c r="AA299" s="46">
        <f>SUMIF(DRE!$A:$A,'Base CF'!$B299,DRE!Z:Z)</f>
        <v>0</v>
      </c>
      <c r="AB299" s="46">
        <f>SUMIF(DRE!$A:$A,'Base CF'!$B299,DRE!AA:AA)</f>
        <v>0</v>
      </c>
      <c r="AC299" s="46">
        <f>SUMIF(DRE!$A:$A,'Base CF'!$B299,DRE!AB:AB)</f>
        <v>0</v>
      </c>
      <c r="AD299" s="46">
        <f>SUMIF(DRE!$A:$A,'Base CF'!$B299,DRE!AC:AC)</f>
        <v>0</v>
      </c>
      <c r="AE299" s="46">
        <f>SUMIF(DRE!$A:$A,'Base CF'!$B299,DRE!AD:AD)</f>
        <v>0</v>
      </c>
      <c r="AF299" s="46">
        <f>SUMIF(DRE!$A:$A,'Base CF'!$B299,DRE!AE:AE)</f>
        <v>0</v>
      </c>
      <c r="AG299" s="46">
        <f>SUMIF(DRE!$A:$A,'Base CF'!$B299,DRE!AF:AF)</f>
        <v>0</v>
      </c>
      <c r="AH299" s="46">
        <f>SUMIF(DRE!$A:$A,'Base CF'!$B299,DRE!AG:AG)</f>
        <v>0</v>
      </c>
      <c r="AI299" s="46">
        <f>SUMIF(DRE!$A:$A,'Base CF'!$B299,DRE!AH:AH)</f>
        <v>0</v>
      </c>
      <c r="AJ299" s="46">
        <f>SUMIF(DRE!$A:$A,'Base CF'!$B299,DRE!AI:AI)</f>
        <v>0</v>
      </c>
      <c r="AK299" s="46">
        <f>SUMIF(DRE!$A:$A,'Base CF'!$B299,DRE!AJ:AJ)</f>
        <v>0</v>
      </c>
      <c r="AL299" s="46">
        <f>SUMIF(DRE!$A:$A,'Base CF'!$B299,DRE!AK:AK)</f>
        <v>0</v>
      </c>
      <c r="AM299" s="46">
        <f>SUMIF(DRE!$A:$A,'Base CF'!$B299,DRE!AL:AL)</f>
        <v>22657.5</v>
      </c>
      <c r="AN299" s="46">
        <f>SUMIF(DRE!$A:$A,'Base CF'!$B299,DRE!AM:AM)</f>
        <v>37813.379999999997</v>
      </c>
      <c r="AO299" s="46">
        <f>SUMIF(DRE!$A:$A,'Base CF'!$B299,DRE!AN:AN)</f>
        <v>2430</v>
      </c>
      <c r="AP299" s="46">
        <f>SUMIF(DRE!$A:$A,'Base CF'!$B299,DRE!AO:AO)</f>
        <v>0</v>
      </c>
      <c r="AQ299" s="46">
        <f>SUMIF(DRE!$A:$A,'Base CF'!$B299,DRE!AP:AP)</f>
        <v>0</v>
      </c>
      <c r="AR299" s="46">
        <f>SUMIF(DRE!$A:$A,'Base CF'!$B299,DRE!AQ:AQ)</f>
        <v>0</v>
      </c>
      <c r="AS299" s="46">
        <f>SUMIF(DRE!$A:$A,'Base CF'!$B299,DRE!AR:AR)</f>
        <v>0</v>
      </c>
      <c r="AT299" s="46">
        <f>SUMIF(DRE!$A:$A,'Base CF'!$B299,DRE!AS:AS)</f>
        <v>0</v>
      </c>
      <c r="AU299" s="46">
        <f>SUMIF(DRE!$A:$A,'Base CF'!$B299,DRE!AT:AT)</f>
        <v>0</v>
      </c>
      <c r="AV299" s="46">
        <f>SUMIF(DRE!$A:$A,'Base CF'!$B299,DRE!AU:AU)</f>
        <v>0</v>
      </c>
      <c r="AW299" s="46">
        <f>SUMIF(DRE!$A:$A,'Base CF'!$B299,DRE!AV:AV)</f>
        <v>0</v>
      </c>
      <c r="AX299" s="46">
        <f>SUMIF(DRE!$A:$A,'Base CF'!$B299,DRE!AW:AW)</f>
        <v>0</v>
      </c>
      <c r="AY299" s="46">
        <f>SUMIF(DRE!$A:$A,'Base CF'!$B299,DRE!AX:AX)</f>
        <v>0</v>
      </c>
      <c r="AZ299" s="46">
        <f>SUMIF(DRE!$A:$A,'Base CF'!$B299,DRE!AY:AY)</f>
        <v>0</v>
      </c>
      <c r="BA299" s="46">
        <f>SUMIF(DRE!$A:$A,'Base CF'!$B299,DRE!AZ:AZ)</f>
        <v>0</v>
      </c>
      <c r="BB299" s="46">
        <f>SUMIF(DRE!$A:$A,'Base CF'!$B299,DRE!BA:BA)</f>
        <v>0</v>
      </c>
      <c r="BC299" s="46">
        <f>SUMIF(DRE!$A:$A,'Base CF'!$B299,DRE!BB:BB)</f>
        <v>0</v>
      </c>
      <c r="BD299" s="46">
        <f>SUMIF(DRE!$A:$A,'Base CF'!$B299,DRE!BC:BC)</f>
        <v>0</v>
      </c>
      <c r="BE299" s="46">
        <f>SUMIF(DRE!$A:$A,'Base CF'!$B299,DRE!BD:BD)</f>
        <v>0</v>
      </c>
      <c r="BF299" s="46">
        <f>SUMIF(DRE!$A:$A,'Base CF'!$B299,DRE!BE:BE)</f>
        <v>0</v>
      </c>
      <c r="BG299" s="46">
        <f>SUMIF(DRE!$A:$A,'Base CF'!$B299,DRE!BF:BF)</f>
        <v>0</v>
      </c>
      <c r="BH299" s="46">
        <f>SUMIF(DRE!$A:$A,'Base CF'!$B299,DRE!BG:BG)</f>
        <v>0</v>
      </c>
      <c r="BI299" s="46">
        <f>SUMIF(DRE!$A:$A,'Base CF'!$B299,DRE!BH:BH)</f>
        <v>0</v>
      </c>
      <c r="BJ299" s="46">
        <f>SUMIF(DRE!$A:$A,'Base CF'!$B299,DRE!BI:BI)</f>
        <v>3000</v>
      </c>
      <c r="BK299" s="46">
        <f>SUMIF(DRE!$A:$A,'Base CF'!$B299,DRE!BJ:BJ)</f>
        <v>0</v>
      </c>
      <c r="BL299" s="46">
        <f>SUMIF(DRE!$A:$A,'Base CF'!$B299,DRE!BK:BK)</f>
        <v>0</v>
      </c>
      <c r="BM299" s="46">
        <f>SUMIF(DRE!$A:$A,'Base CF'!$B299,DRE!BL:BL)</f>
        <v>0</v>
      </c>
      <c r="BN299" s="46">
        <f>SUMIF(DRE!$A:$A,'Base CF'!$B299,DRE!BM:BM)</f>
        <v>0</v>
      </c>
      <c r="BO299" s="46">
        <f>SUMIF(DRE!$A:$A,'Base CF'!$B299,DRE!BN:BN)</f>
        <v>0</v>
      </c>
      <c r="BP299" s="46">
        <f>SUMIF(DRE!$A:$A,'Base CF'!$B299,DRE!BO:BO)</f>
        <v>0</v>
      </c>
      <c r="BQ299" s="46">
        <f>SUMIF(DRE!$A:$A,'Base CF'!$B299,DRE!BP:BP)</f>
        <v>0</v>
      </c>
      <c r="BR299" s="46">
        <f>SUMIF(DRE!$A:$A,'Base CF'!$B299,DRE!BQ:BQ)</f>
        <v>0</v>
      </c>
      <c r="BS299" s="46">
        <f>SUMIF(DRE!$A:$A,'Base CF'!$B299,DRE!BR:BR)</f>
        <v>0</v>
      </c>
      <c r="BT299" s="46">
        <f>SUMIF(DRE!$A:$A,'Base CF'!$B299,DRE!BS:BS)</f>
        <v>0</v>
      </c>
      <c r="BU299" s="46">
        <f>SUMIF(DRE!$A:$A,'Base CF'!$B299,DRE!BT:BT)</f>
        <v>0</v>
      </c>
      <c r="BV299" s="46">
        <f>SUMIF(DRE!$A:$A,'Base CF'!$B299,DRE!BU:BU)</f>
        <v>0</v>
      </c>
      <c r="BW299" s="46">
        <f>SUMIF(DRE!$A:$A,'Base CF'!$B299,DRE!BV:BV)</f>
        <v>0</v>
      </c>
      <c r="BX299" s="46">
        <f>SUMIF(DRE!$A:$A,'Base CF'!$B299,DRE!BW:BW)</f>
        <v>0</v>
      </c>
      <c r="BY299" s="46">
        <f>SUMIF(DRE!$A:$A,'Base CF'!$B299,DRE!BX:BX)</f>
        <v>0</v>
      </c>
      <c r="BZ299" s="46">
        <f>SUMIF(DRE!$A:$A,'Base CF'!$B299,DRE!BY:BY)</f>
        <v>0</v>
      </c>
      <c r="CA299" s="46">
        <f>SUMIF(DRE!$A:$A,'Base CF'!$B299,DRE!BZ:BZ)</f>
        <v>0</v>
      </c>
      <c r="CB299" s="46">
        <f>SUMIF(DRE!$A:$A,'Base CF'!$B299,DRE!CA:CA)</f>
        <v>0</v>
      </c>
      <c r="CC299" s="46">
        <f>SUMIF(DRE!$A:$A,'Base CF'!$B299,DRE!CB:CB)</f>
        <v>0</v>
      </c>
      <c r="CD299" s="46">
        <f>SUMIF(DRE!$A:$A,'Base CF'!$B299,DRE!CC:CC)</f>
        <v>0</v>
      </c>
      <c r="CE299" s="46">
        <f>SUMIF(DRE!$A:$A,'Base CF'!$B299,DRE!CD:CD)</f>
        <v>0</v>
      </c>
      <c r="CF299" s="46">
        <f>SUMIF(DRE!$A:$A,'Base CF'!$B299,DRE!CE:CE)</f>
        <v>0</v>
      </c>
      <c r="CG299" s="46">
        <f>SUMIF(DRE!$A:$A,'Base CF'!$B299,DRE!CF:CF)</f>
        <v>0</v>
      </c>
      <c r="CH299" s="46">
        <f>SUMIF(DRE!$A:$A,'Base CF'!$B299,DRE!CG:CG)</f>
        <v>0</v>
      </c>
      <c r="CI299" s="46">
        <f>SUMIF(DRE!$A:$A,'Base CF'!$B299,DRE!CH:CH)</f>
        <v>0</v>
      </c>
      <c r="CJ299" s="46">
        <f>SUMIF(DRE!$A:$A,'Base CF'!$B299,DRE!CI:CI)</f>
        <v>0</v>
      </c>
      <c r="CK299" s="46">
        <f>SUMIF(DRE!$A:$A,'Base CF'!$B299,DRE!CJ:CJ)</f>
        <v>0</v>
      </c>
      <c r="CL299" s="46">
        <f>SUMIF(DRE!$A:$A,'Base CF'!$B299,DRE!CK:CK)</f>
        <v>0</v>
      </c>
      <c r="CM299" s="46">
        <f>SUMIF(DRE!$A:$A,'Base CF'!$B299,DRE!CL:CL)</f>
        <v>0</v>
      </c>
      <c r="CN299" s="46">
        <f>SUMIF(DRE!$A:$A,'Base CF'!$B299,DRE!CM:CM)</f>
        <v>0</v>
      </c>
      <c r="CO299" s="46">
        <f>SUMIF(DRE!$A:$A,'Base CF'!$B299,DRE!CN:CN)</f>
        <v>0</v>
      </c>
      <c r="CP299" s="46">
        <f>SUMIF(DRE!$A:$A,'Base CF'!$B299,DRE!CO:CO)</f>
        <v>0</v>
      </c>
      <c r="CQ299" s="46">
        <f>SUMIF(DRE!$A:$A,'Base CF'!$B299,DRE!CP:CP)</f>
        <v>0</v>
      </c>
      <c r="CR299" s="46">
        <f>SUMIF(DRE!$A:$A,'Base CF'!$B299,DRE!CQ:CQ)</f>
        <v>0</v>
      </c>
      <c r="CS299" s="46">
        <f>SUMIF(DRE!$A:$A,'Base CF'!$B299,DRE!CR:CR)</f>
        <v>0</v>
      </c>
      <c r="CT299" s="46">
        <f>SUMIF(DRE!$A:$A,'Base CF'!$B299,DRE!CS:CS)</f>
        <v>0</v>
      </c>
      <c r="CU299" s="46">
        <f>SUMIF(DRE!$A:$A,'Base CF'!$B299,DRE!CT:CT)</f>
        <v>0</v>
      </c>
      <c r="CV299" s="46">
        <f>SUMIF(DRE!$A:$A,'Base CF'!$B299,DRE!CU:CU)</f>
        <v>0</v>
      </c>
      <c r="CW299" s="46">
        <f>SUMIF(DRE!$A:$A,'Base CF'!$B299,DRE!CV:CV)</f>
        <v>0</v>
      </c>
      <c r="CX299" s="46">
        <f>SUMIF(DRE!$A:$A,'Base CF'!$B299,DRE!CW:CW)</f>
        <v>0</v>
      </c>
      <c r="CY299" s="46">
        <f>SUMIF(DRE!$A:$A,'Base CF'!$B299,DRE!CX:CX)</f>
        <v>0</v>
      </c>
      <c r="CZ299" s="46">
        <f>SUMIF(DRE!$A:$A,'Base CF'!$B299,DRE!CY:CY)</f>
        <v>0</v>
      </c>
      <c r="DA299" s="46">
        <f>SUMIF(DRE!$A:$A,'Base CF'!$B299,DRE!CZ:CZ)</f>
        <v>0</v>
      </c>
      <c r="DB299" s="46">
        <f>SUMIF(DRE!$A:$A,'Base CF'!$B299,DRE!DA:DA)</f>
        <v>0</v>
      </c>
      <c r="DC299" s="46">
        <f>SUMIF(DRE!$A:$A,'Base CF'!$B299,DRE!DB:DB)</f>
        <v>0</v>
      </c>
      <c r="DD299" s="46">
        <f>SUMIF(DRE!$A:$A,'Base CF'!$B299,DRE!DC:DC)</f>
        <v>0</v>
      </c>
      <c r="DE299" s="46">
        <f>SUMIF(DRE!$A:$A,'Base CF'!$B299,DRE!DD:DD)</f>
        <v>0</v>
      </c>
      <c r="DF299" s="46">
        <f>SUMIF(DRE!$A:$A,'Base CF'!$B299,DRE!DE:DE)</f>
        <v>0</v>
      </c>
    </row>
    <row r="300" spans="1:110" outlineLevel="1">
      <c r="B300" s="37" t="s">
        <v>381</v>
      </c>
      <c r="C300" s="46">
        <f>SUMIF(DRE!$A:$A,'Base CF'!$B300,DRE!B:B)</f>
        <v>0</v>
      </c>
      <c r="D300" s="46">
        <f>SUMIF(DRE!$A:$A,'Base CF'!$B300,DRE!C:C)</f>
        <v>0</v>
      </c>
      <c r="E300" s="46">
        <f>SUMIF(DRE!$A:$A,'Base CF'!$B300,DRE!D:D)</f>
        <v>0</v>
      </c>
      <c r="F300" s="46">
        <f>SUMIF(DRE!$A:$A,'Base CF'!$B300,DRE!E:E)</f>
        <v>0</v>
      </c>
      <c r="G300" s="46">
        <f>SUMIF(DRE!$A:$A,'Base CF'!$B300,DRE!F:F)</f>
        <v>0</v>
      </c>
      <c r="H300" s="46">
        <f>SUMIF(DRE!$A:$A,'Base CF'!$B300,DRE!G:G)</f>
        <v>0</v>
      </c>
      <c r="I300" s="46">
        <f>SUMIF(DRE!$A:$A,'Base CF'!$B300,DRE!H:H)</f>
        <v>0</v>
      </c>
      <c r="J300" s="46">
        <f>SUMIF(DRE!$A:$A,'Base CF'!$B300,DRE!I:I)</f>
        <v>0</v>
      </c>
      <c r="K300" s="46">
        <f>SUMIF(DRE!$A:$A,'Base CF'!$B300,DRE!J:J)</f>
        <v>0</v>
      </c>
      <c r="L300" s="46">
        <f>SUMIF(DRE!$A:$A,'Base CF'!$B300,DRE!K:K)</f>
        <v>0</v>
      </c>
      <c r="M300" s="46">
        <f>SUMIF(DRE!$A:$A,'Base CF'!$B300,DRE!L:L)</f>
        <v>0</v>
      </c>
      <c r="N300" s="46">
        <f>SUMIF(DRE!$A:$A,'Base CF'!$B300,DRE!M:M)</f>
        <v>0</v>
      </c>
      <c r="O300" s="46">
        <f>SUMIF(DRE!$A:$A,'Base CF'!$B300,DRE!N:N)</f>
        <v>0</v>
      </c>
      <c r="P300" s="46">
        <f>SUMIF(DRE!$A:$A,'Base CF'!$B300,DRE!O:O)</f>
        <v>479</v>
      </c>
      <c r="Q300" s="46">
        <f>SUMIF(DRE!$A:$A,'Base CF'!$B300,DRE!P:P)</f>
        <v>0</v>
      </c>
      <c r="R300" s="46">
        <f>SUMIF(DRE!$A:$A,'Base CF'!$B300,DRE!Q:Q)</f>
        <v>0</v>
      </c>
      <c r="S300" s="46">
        <f>SUMIF(DRE!$A:$A,'Base CF'!$B300,DRE!R:R)</f>
        <v>0</v>
      </c>
      <c r="T300" s="46">
        <f>SUMIF(DRE!$A:$A,'Base CF'!$B300,DRE!S:S)</f>
        <v>0</v>
      </c>
      <c r="U300" s="46">
        <f>SUMIF(DRE!$A:$A,'Base CF'!$B300,DRE!T:T)</f>
        <v>0</v>
      </c>
      <c r="V300" s="46">
        <f>SUMIF(DRE!$A:$A,'Base CF'!$B300,DRE!U:U)</f>
        <v>0</v>
      </c>
      <c r="W300" s="46">
        <f>SUMIF(DRE!$A:$A,'Base CF'!$B300,DRE!V:V)</f>
        <v>0</v>
      </c>
      <c r="X300" s="46">
        <f>SUMIF(DRE!$A:$A,'Base CF'!$B300,DRE!W:W)</f>
        <v>0</v>
      </c>
      <c r="Y300" s="46">
        <f>SUMIF(DRE!$A:$A,'Base CF'!$B300,DRE!X:X)</f>
        <v>0</v>
      </c>
      <c r="Z300" s="46">
        <f>SUMIF(DRE!$A:$A,'Base CF'!$B300,DRE!Y:Y)</f>
        <v>0</v>
      </c>
      <c r="AA300" s="46">
        <f>SUMIF(DRE!$A:$A,'Base CF'!$B300,DRE!Z:Z)</f>
        <v>0</v>
      </c>
      <c r="AB300" s="46">
        <f>SUMIF(DRE!$A:$A,'Base CF'!$B300,DRE!AA:AA)</f>
        <v>0</v>
      </c>
      <c r="AC300" s="46">
        <f>SUMIF(DRE!$A:$A,'Base CF'!$B300,DRE!AB:AB)</f>
        <v>0</v>
      </c>
      <c r="AD300" s="46">
        <f>SUMIF(DRE!$A:$A,'Base CF'!$B300,DRE!AC:AC)</f>
        <v>0</v>
      </c>
      <c r="AE300" s="46">
        <f>SUMIF(DRE!$A:$A,'Base CF'!$B300,DRE!AD:AD)</f>
        <v>0</v>
      </c>
      <c r="AF300" s="46">
        <f>SUMIF(DRE!$A:$A,'Base CF'!$B300,DRE!AE:AE)</f>
        <v>0</v>
      </c>
      <c r="AG300" s="46">
        <f>SUMIF(DRE!$A:$A,'Base CF'!$B300,DRE!AF:AF)</f>
        <v>0</v>
      </c>
      <c r="AH300" s="46">
        <f>SUMIF(DRE!$A:$A,'Base CF'!$B300,DRE!AG:AG)</f>
        <v>0</v>
      </c>
      <c r="AI300" s="46">
        <f>SUMIF(DRE!$A:$A,'Base CF'!$B300,DRE!AH:AH)</f>
        <v>0</v>
      </c>
      <c r="AJ300" s="46">
        <f>SUMIF(DRE!$A:$A,'Base CF'!$B300,DRE!AI:AI)</f>
        <v>0</v>
      </c>
      <c r="AK300" s="46">
        <f>SUMIF(DRE!$A:$A,'Base CF'!$B300,DRE!AJ:AJ)</f>
        <v>0</v>
      </c>
      <c r="AL300" s="46">
        <f>SUMIF(DRE!$A:$A,'Base CF'!$B300,DRE!AK:AK)</f>
        <v>0</v>
      </c>
      <c r="AM300" s="46">
        <f>SUMIF(DRE!$A:$A,'Base CF'!$B300,DRE!AL:AL)</f>
        <v>0</v>
      </c>
      <c r="AN300" s="46">
        <f>SUMIF(DRE!$A:$A,'Base CF'!$B300,DRE!AM:AM)</f>
        <v>0</v>
      </c>
      <c r="AO300" s="46">
        <f>SUMIF(DRE!$A:$A,'Base CF'!$B300,DRE!AN:AN)</f>
        <v>0</v>
      </c>
      <c r="AP300" s="46">
        <f>SUMIF(DRE!$A:$A,'Base CF'!$B300,DRE!AO:AO)</f>
        <v>0</v>
      </c>
      <c r="AQ300" s="46">
        <f>SUMIF(DRE!$A:$A,'Base CF'!$B300,DRE!AP:AP)</f>
        <v>0</v>
      </c>
      <c r="AR300" s="46">
        <f>SUMIF(DRE!$A:$A,'Base CF'!$B300,DRE!AQ:AQ)</f>
        <v>0</v>
      </c>
      <c r="AS300" s="46">
        <f>SUMIF(DRE!$A:$A,'Base CF'!$B300,DRE!AR:AR)</f>
        <v>0</v>
      </c>
      <c r="AT300" s="46">
        <f>SUMIF(DRE!$A:$A,'Base CF'!$B300,DRE!AS:AS)</f>
        <v>0</v>
      </c>
      <c r="AU300" s="46">
        <f>SUMIF(DRE!$A:$A,'Base CF'!$B300,DRE!AT:AT)</f>
        <v>0</v>
      </c>
      <c r="AV300" s="46">
        <f>SUMIF(DRE!$A:$A,'Base CF'!$B300,DRE!AU:AU)</f>
        <v>0</v>
      </c>
      <c r="AW300" s="46">
        <f>SUMIF(DRE!$A:$A,'Base CF'!$B300,DRE!AV:AV)</f>
        <v>0</v>
      </c>
      <c r="AX300" s="46">
        <f>SUMIF(DRE!$A:$A,'Base CF'!$B300,DRE!AW:AW)</f>
        <v>0</v>
      </c>
      <c r="AY300" s="46">
        <f>SUMIF(DRE!$A:$A,'Base CF'!$B300,DRE!AX:AX)</f>
        <v>0</v>
      </c>
      <c r="AZ300" s="46">
        <f>SUMIF(DRE!$A:$A,'Base CF'!$B300,DRE!AY:AY)</f>
        <v>0</v>
      </c>
      <c r="BA300" s="46">
        <f>SUMIF(DRE!$A:$A,'Base CF'!$B300,DRE!AZ:AZ)</f>
        <v>0</v>
      </c>
      <c r="BB300" s="46">
        <f>SUMIF(DRE!$A:$A,'Base CF'!$B300,DRE!BA:BA)</f>
        <v>0</v>
      </c>
      <c r="BC300" s="46">
        <f>SUMIF(DRE!$A:$A,'Base CF'!$B300,DRE!BB:BB)</f>
        <v>0</v>
      </c>
      <c r="BD300" s="46">
        <f>SUMIF(DRE!$A:$A,'Base CF'!$B300,DRE!BC:BC)</f>
        <v>0</v>
      </c>
      <c r="BE300" s="46">
        <f>SUMIF(DRE!$A:$A,'Base CF'!$B300,DRE!BD:BD)</f>
        <v>0</v>
      </c>
      <c r="BF300" s="46">
        <f>SUMIF(DRE!$A:$A,'Base CF'!$B300,DRE!BE:BE)</f>
        <v>0</v>
      </c>
      <c r="BG300" s="46">
        <f>SUMIF(DRE!$A:$A,'Base CF'!$B300,DRE!BF:BF)</f>
        <v>0</v>
      </c>
      <c r="BH300" s="46">
        <f>SUMIF(DRE!$A:$A,'Base CF'!$B300,DRE!BG:BG)</f>
        <v>0</v>
      </c>
      <c r="BI300" s="46">
        <f>SUMIF(DRE!$A:$A,'Base CF'!$B300,DRE!BH:BH)</f>
        <v>0</v>
      </c>
      <c r="BJ300" s="46">
        <f>SUMIF(DRE!$A:$A,'Base CF'!$B300,DRE!BI:BI)</f>
        <v>0</v>
      </c>
      <c r="BK300" s="46">
        <f>SUMIF(DRE!$A:$A,'Base CF'!$B300,DRE!BJ:BJ)</f>
        <v>0</v>
      </c>
      <c r="BL300" s="46">
        <f>SUMIF(DRE!$A:$A,'Base CF'!$B300,DRE!BK:BK)</f>
        <v>0</v>
      </c>
      <c r="BM300" s="46">
        <f>SUMIF(DRE!$A:$A,'Base CF'!$B300,DRE!BL:BL)</f>
        <v>0</v>
      </c>
      <c r="BN300" s="46">
        <f>SUMIF(DRE!$A:$A,'Base CF'!$B300,DRE!BM:BM)</f>
        <v>0</v>
      </c>
      <c r="BO300" s="46">
        <f>SUMIF(DRE!$A:$A,'Base CF'!$B300,DRE!BN:BN)</f>
        <v>0</v>
      </c>
      <c r="BP300" s="46">
        <f>SUMIF(DRE!$A:$A,'Base CF'!$B300,DRE!BO:BO)</f>
        <v>0</v>
      </c>
      <c r="BQ300" s="46">
        <f>SUMIF(DRE!$A:$A,'Base CF'!$B300,DRE!BP:BP)</f>
        <v>0</v>
      </c>
      <c r="BR300" s="46">
        <f>SUMIF(DRE!$A:$A,'Base CF'!$B300,DRE!BQ:BQ)</f>
        <v>0</v>
      </c>
      <c r="BS300" s="46">
        <f>SUMIF(DRE!$A:$A,'Base CF'!$B300,DRE!BR:BR)</f>
        <v>0</v>
      </c>
      <c r="BT300" s="46">
        <f>SUMIF(DRE!$A:$A,'Base CF'!$B300,DRE!BS:BS)</f>
        <v>0</v>
      </c>
      <c r="BU300" s="46">
        <f>SUMIF(DRE!$A:$A,'Base CF'!$B300,DRE!BT:BT)</f>
        <v>0</v>
      </c>
      <c r="BV300" s="46">
        <f>SUMIF(DRE!$A:$A,'Base CF'!$B300,DRE!BU:BU)</f>
        <v>0</v>
      </c>
      <c r="BW300" s="46">
        <f>SUMIF(DRE!$A:$A,'Base CF'!$B300,DRE!BV:BV)</f>
        <v>0</v>
      </c>
      <c r="BX300" s="46">
        <f>SUMIF(DRE!$A:$A,'Base CF'!$B300,DRE!BW:BW)</f>
        <v>0</v>
      </c>
      <c r="BY300" s="46">
        <f>SUMIF(DRE!$A:$A,'Base CF'!$B300,DRE!BX:BX)</f>
        <v>0</v>
      </c>
      <c r="BZ300" s="46">
        <f>SUMIF(DRE!$A:$A,'Base CF'!$B300,DRE!BY:BY)</f>
        <v>0</v>
      </c>
      <c r="CA300" s="46">
        <f>SUMIF(DRE!$A:$A,'Base CF'!$B300,DRE!BZ:BZ)</f>
        <v>0</v>
      </c>
      <c r="CB300" s="46">
        <f>SUMIF(DRE!$A:$A,'Base CF'!$B300,DRE!CA:CA)</f>
        <v>0</v>
      </c>
      <c r="CC300" s="46">
        <f>SUMIF(DRE!$A:$A,'Base CF'!$B300,DRE!CB:CB)</f>
        <v>0</v>
      </c>
      <c r="CD300" s="46">
        <f>SUMIF(DRE!$A:$A,'Base CF'!$B300,DRE!CC:CC)</f>
        <v>0</v>
      </c>
      <c r="CE300" s="46">
        <f>SUMIF(DRE!$A:$A,'Base CF'!$B300,DRE!CD:CD)</f>
        <v>0</v>
      </c>
      <c r="CF300" s="46">
        <f>SUMIF(DRE!$A:$A,'Base CF'!$B300,DRE!CE:CE)</f>
        <v>0</v>
      </c>
      <c r="CG300" s="46">
        <f>SUMIF(DRE!$A:$A,'Base CF'!$B300,DRE!CF:CF)</f>
        <v>0</v>
      </c>
      <c r="CH300" s="46">
        <f>SUMIF(DRE!$A:$A,'Base CF'!$B300,DRE!CG:CG)</f>
        <v>0</v>
      </c>
      <c r="CI300" s="46">
        <f>SUMIF(DRE!$A:$A,'Base CF'!$B300,DRE!CH:CH)</f>
        <v>0</v>
      </c>
      <c r="CJ300" s="46">
        <f>SUMIF(DRE!$A:$A,'Base CF'!$B300,DRE!CI:CI)</f>
        <v>0</v>
      </c>
      <c r="CK300" s="46">
        <f>SUMIF(DRE!$A:$A,'Base CF'!$B300,DRE!CJ:CJ)</f>
        <v>0</v>
      </c>
      <c r="CL300" s="46">
        <f>SUMIF(DRE!$A:$A,'Base CF'!$B300,DRE!CK:CK)</f>
        <v>0</v>
      </c>
      <c r="CM300" s="46">
        <f>SUMIF(DRE!$A:$A,'Base CF'!$B300,DRE!CL:CL)</f>
        <v>0</v>
      </c>
      <c r="CN300" s="46">
        <f>SUMIF(DRE!$A:$A,'Base CF'!$B300,DRE!CM:CM)</f>
        <v>0</v>
      </c>
      <c r="CO300" s="46">
        <f>SUMIF(DRE!$A:$A,'Base CF'!$B300,DRE!CN:CN)</f>
        <v>0</v>
      </c>
      <c r="CP300" s="46">
        <f>SUMIF(DRE!$A:$A,'Base CF'!$B300,DRE!CO:CO)</f>
        <v>0</v>
      </c>
      <c r="CQ300" s="46">
        <f>SUMIF(DRE!$A:$A,'Base CF'!$B300,DRE!CP:CP)</f>
        <v>0</v>
      </c>
      <c r="CR300" s="46">
        <f>SUMIF(DRE!$A:$A,'Base CF'!$B300,DRE!CQ:CQ)</f>
        <v>0</v>
      </c>
      <c r="CS300" s="46">
        <f>SUMIF(DRE!$A:$A,'Base CF'!$B300,DRE!CR:CR)</f>
        <v>0</v>
      </c>
      <c r="CT300" s="46">
        <f>SUMIF(DRE!$A:$A,'Base CF'!$B300,DRE!CS:CS)</f>
        <v>0</v>
      </c>
      <c r="CU300" s="46">
        <f>SUMIF(DRE!$A:$A,'Base CF'!$B300,DRE!CT:CT)</f>
        <v>0</v>
      </c>
      <c r="CV300" s="46">
        <f>SUMIF(DRE!$A:$A,'Base CF'!$B300,DRE!CU:CU)</f>
        <v>0</v>
      </c>
      <c r="CW300" s="46">
        <f>SUMIF(DRE!$A:$A,'Base CF'!$B300,DRE!CV:CV)</f>
        <v>0</v>
      </c>
      <c r="CX300" s="46">
        <f>SUMIF(DRE!$A:$A,'Base CF'!$B300,DRE!CW:CW)</f>
        <v>0</v>
      </c>
      <c r="CY300" s="46">
        <f>SUMIF(DRE!$A:$A,'Base CF'!$B300,DRE!CX:CX)</f>
        <v>0</v>
      </c>
      <c r="CZ300" s="46">
        <f>SUMIF(DRE!$A:$A,'Base CF'!$B300,DRE!CY:CY)</f>
        <v>0</v>
      </c>
      <c r="DA300" s="46">
        <f>SUMIF(DRE!$A:$A,'Base CF'!$B300,DRE!CZ:CZ)</f>
        <v>0</v>
      </c>
      <c r="DB300" s="46">
        <f>SUMIF(DRE!$A:$A,'Base CF'!$B300,DRE!DA:DA)</f>
        <v>0</v>
      </c>
      <c r="DC300" s="46">
        <f>SUMIF(DRE!$A:$A,'Base CF'!$B300,DRE!DB:DB)</f>
        <v>0</v>
      </c>
      <c r="DD300" s="46">
        <f>SUMIF(DRE!$A:$A,'Base CF'!$B300,DRE!DC:DC)</f>
        <v>0</v>
      </c>
      <c r="DE300" s="46">
        <f>SUMIF(DRE!$A:$A,'Base CF'!$B300,DRE!DD:DD)</f>
        <v>0</v>
      </c>
      <c r="DF300" s="46">
        <f>SUMIF(DRE!$A:$A,'Base CF'!$B300,DRE!DE:DE)</f>
        <v>0</v>
      </c>
    </row>
    <row r="301" spans="1:110" outlineLevel="1">
      <c r="B301" s="37" t="s">
        <v>375</v>
      </c>
      <c r="C301" s="46">
        <f>SUMIF(DRE!$A:$A,'Base CF'!$B301,DRE!B:B)</f>
        <v>0</v>
      </c>
      <c r="D301" s="46">
        <f>SUMIF(DRE!$A:$A,'Base CF'!$B301,DRE!C:C)</f>
        <v>0</v>
      </c>
      <c r="E301" s="46">
        <f>SUMIF(DRE!$A:$A,'Base CF'!$B301,DRE!D:D)</f>
        <v>0</v>
      </c>
      <c r="F301" s="46">
        <f>SUMIF(DRE!$A:$A,'Base CF'!$B301,DRE!E:E)</f>
        <v>0</v>
      </c>
      <c r="G301" s="46">
        <f>SUMIF(DRE!$A:$A,'Base CF'!$B301,DRE!F:F)</f>
        <v>0</v>
      </c>
      <c r="H301" s="46">
        <f>SUMIF(DRE!$A:$A,'Base CF'!$B301,DRE!G:G)</f>
        <v>0</v>
      </c>
      <c r="I301" s="46">
        <f>SUMIF(DRE!$A:$A,'Base CF'!$B301,DRE!H:H)</f>
        <v>0</v>
      </c>
      <c r="J301" s="46">
        <f>SUMIF(DRE!$A:$A,'Base CF'!$B301,DRE!I:I)</f>
        <v>0</v>
      </c>
      <c r="K301" s="46">
        <f>SUMIF(DRE!$A:$A,'Base CF'!$B301,DRE!J:J)</f>
        <v>0</v>
      </c>
      <c r="L301" s="46">
        <f>SUMIF(DRE!$A:$A,'Base CF'!$B301,DRE!K:K)</f>
        <v>0</v>
      </c>
      <c r="M301" s="46">
        <f>SUMIF(DRE!$A:$A,'Base CF'!$B301,DRE!L:L)</f>
        <v>0</v>
      </c>
      <c r="N301" s="46">
        <f>SUMIF(DRE!$A:$A,'Base CF'!$B301,DRE!M:M)</f>
        <v>0</v>
      </c>
      <c r="O301" s="46">
        <f>SUMIF(DRE!$A:$A,'Base CF'!$B301,DRE!N:N)</f>
        <v>0</v>
      </c>
      <c r="P301" s="46">
        <f>SUMIF(DRE!$A:$A,'Base CF'!$B301,DRE!O:O)</f>
        <v>0</v>
      </c>
      <c r="Q301" s="46">
        <f>SUMIF(DRE!$A:$A,'Base CF'!$B301,DRE!P:P)</f>
        <v>0</v>
      </c>
      <c r="R301" s="46">
        <f>SUMIF(DRE!$A:$A,'Base CF'!$B301,DRE!Q:Q)</f>
        <v>0</v>
      </c>
      <c r="S301" s="46">
        <f>SUMIF(DRE!$A:$A,'Base CF'!$B301,DRE!R:R)</f>
        <v>0</v>
      </c>
      <c r="T301" s="46">
        <f>SUMIF(DRE!$A:$A,'Base CF'!$B301,DRE!S:S)</f>
        <v>0</v>
      </c>
      <c r="U301" s="46">
        <f>SUMIF(DRE!$A:$A,'Base CF'!$B301,DRE!T:T)</f>
        <v>0</v>
      </c>
      <c r="V301" s="46">
        <f>SUMIF(DRE!$A:$A,'Base CF'!$B301,DRE!U:U)</f>
        <v>0</v>
      </c>
      <c r="W301" s="46">
        <f>SUMIF(DRE!$A:$A,'Base CF'!$B301,DRE!V:V)</f>
        <v>0</v>
      </c>
      <c r="X301" s="46">
        <f>SUMIF(DRE!$A:$A,'Base CF'!$B301,DRE!W:W)</f>
        <v>0</v>
      </c>
      <c r="Y301" s="46">
        <f>SUMIF(DRE!$A:$A,'Base CF'!$B301,DRE!X:X)</f>
        <v>0</v>
      </c>
      <c r="Z301" s="46">
        <f>SUMIF(DRE!$A:$A,'Base CF'!$B301,DRE!Y:Y)</f>
        <v>0</v>
      </c>
      <c r="AA301" s="46">
        <f>SUMIF(DRE!$A:$A,'Base CF'!$B301,DRE!Z:Z)</f>
        <v>0</v>
      </c>
      <c r="AB301" s="46">
        <f>SUMIF(DRE!$A:$A,'Base CF'!$B301,DRE!AA:AA)</f>
        <v>0</v>
      </c>
      <c r="AC301" s="46">
        <f>SUMIF(DRE!$A:$A,'Base CF'!$B301,DRE!AB:AB)</f>
        <v>0</v>
      </c>
      <c r="AD301" s="46">
        <f>SUMIF(DRE!$A:$A,'Base CF'!$B301,DRE!AC:AC)</f>
        <v>0</v>
      </c>
      <c r="AE301" s="46">
        <f>SUMIF(DRE!$A:$A,'Base CF'!$B301,DRE!AD:AD)</f>
        <v>0</v>
      </c>
      <c r="AF301" s="46">
        <f>SUMIF(DRE!$A:$A,'Base CF'!$B301,DRE!AE:AE)</f>
        <v>0</v>
      </c>
      <c r="AG301" s="46">
        <f>SUMIF(DRE!$A:$A,'Base CF'!$B301,DRE!AF:AF)</f>
        <v>0</v>
      </c>
      <c r="AH301" s="46">
        <f>SUMIF(DRE!$A:$A,'Base CF'!$B301,DRE!AG:AG)</f>
        <v>0</v>
      </c>
      <c r="AI301" s="46">
        <f>SUMIF(DRE!$A:$A,'Base CF'!$B301,DRE!AH:AH)</f>
        <v>0</v>
      </c>
      <c r="AJ301" s="46">
        <f>SUMIF(DRE!$A:$A,'Base CF'!$B301,DRE!AI:AI)</f>
        <v>0</v>
      </c>
      <c r="AK301" s="46">
        <f>SUMIF(DRE!$A:$A,'Base CF'!$B301,DRE!AJ:AJ)</f>
        <v>0</v>
      </c>
      <c r="AL301" s="46">
        <f>SUMIF(DRE!$A:$A,'Base CF'!$B301,DRE!AK:AK)</f>
        <v>0</v>
      </c>
      <c r="AM301" s="46">
        <f>SUMIF(DRE!$A:$A,'Base CF'!$B301,DRE!AL:AL)</f>
        <v>0</v>
      </c>
      <c r="AN301" s="46">
        <f>SUMIF(DRE!$A:$A,'Base CF'!$B301,DRE!AM:AM)</f>
        <v>0</v>
      </c>
      <c r="AO301" s="46">
        <f>SUMIF(DRE!$A:$A,'Base CF'!$B301,DRE!AN:AN)</f>
        <v>0</v>
      </c>
      <c r="AP301" s="46">
        <f>SUMIF(DRE!$A:$A,'Base CF'!$B301,DRE!AO:AO)</f>
        <v>0</v>
      </c>
      <c r="AQ301" s="46">
        <f>SUMIF(DRE!$A:$A,'Base CF'!$B301,DRE!AP:AP)</f>
        <v>0</v>
      </c>
      <c r="AR301" s="46">
        <f>SUMIF(DRE!$A:$A,'Base CF'!$B301,DRE!AQ:AQ)</f>
        <v>0</v>
      </c>
      <c r="AS301" s="46">
        <f>SUMIF(DRE!$A:$A,'Base CF'!$B301,DRE!AR:AR)</f>
        <v>0</v>
      </c>
      <c r="AT301" s="46">
        <f>SUMIF(DRE!$A:$A,'Base CF'!$B301,DRE!AS:AS)</f>
        <v>0</v>
      </c>
      <c r="AU301" s="46">
        <f>SUMIF(DRE!$A:$A,'Base CF'!$B301,DRE!AT:AT)</f>
        <v>0</v>
      </c>
      <c r="AV301" s="46">
        <f>SUMIF(DRE!$A:$A,'Base CF'!$B301,DRE!AU:AU)</f>
        <v>0</v>
      </c>
      <c r="AW301" s="46">
        <f>SUMIF(DRE!$A:$A,'Base CF'!$B301,DRE!AV:AV)</f>
        <v>0</v>
      </c>
      <c r="AX301" s="46">
        <f>SUMIF(DRE!$A:$A,'Base CF'!$B301,DRE!AW:AW)</f>
        <v>0</v>
      </c>
      <c r="AY301" s="46">
        <f>SUMIF(DRE!$A:$A,'Base CF'!$B301,DRE!AX:AX)</f>
        <v>0</v>
      </c>
      <c r="AZ301" s="46">
        <f>SUMIF(DRE!$A:$A,'Base CF'!$B301,DRE!AY:AY)</f>
        <v>0</v>
      </c>
      <c r="BA301" s="46">
        <f>SUMIF(DRE!$A:$A,'Base CF'!$B301,DRE!AZ:AZ)</f>
        <v>0</v>
      </c>
      <c r="BB301" s="46">
        <f>SUMIF(DRE!$A:$A,'Base CF'!$B301,DRE!BA:BA)</f>
        <v>0</v>
      </c>
      <c r="BC301" s="46">
        <f>SUMIF(DRE!$A:$A,'Base CF'!$B301,DRE!BB:BB)</f>
        <v>0</v>
      </c>
      <c r="BD301" s="46">
        <f>SUMIF(DRE!$A:$A,'Base CF'!$B301,DRE!BC:BC)</f>
        <v>0</v>
      </c>
      <c r="BE301" s="46">
        <f>SUMIF(DRE!$A:$A,'Base CF'!$B301,DRE!BD:BD)</f>
        <v>0</v>
      </c>
      <c r="BF301" s="46">
        <f>SUMIF(DRE!$A:$A,'Base CF'!$B301,DRE!BE:BE)</f>
        <v>0</v>
      </c>
      <c r="BG301" s="46">
        <f>SUMIF(DRE!$A:$A,'Base CF'!$B301,DRE!BF:BF)</f>
        <v>0</v>
      </c>
      <c r="BH301" s="46">
        <f>SUMIF(DRE!$A:$A,'Base CF'!$B301,DRE!BG:BG)</f>
        <v>0</v>
      </c>
      <c r="BI301" s="46">
        <f>SUMIF(DRE!$A:$A,'Base CF'!$B301,DRE!BH:BH)</f>
        <v>0</v>
      </c>
      <c r="BJ301" s="46">
        <f>SUMIF(DRE!$A:$A,'Base CF'!$B301,DRE!BI:BI)</f>
        <v>0</v>
      </c>
      <c r="BK301" s="46">
        <f>SUMIF(DRE!$A:$A,'Base CF'!$B301,DRE!BJ:BJ)</f>
        <v>0</v>
      </c>
      <c r="BL301" s="46">
        <f>SUMIF(DRE!$A:$A,'Base CF'!$B301,DRE!BK:BK)</f>
        <v>0</v>
      </c>
      <c r="BM301" s="46">
        <f>SUMIF(DRE!$A:$A,'Base CF'!$B301,DRE!BL:BL)</f>
        <v>0</v>
      </c>
      <c r="BN301" s="46">
        <f>SUMIF(DRE!$A:$A,'Base CF'!$B301,DRE!BM:BM)</f>
        <v>0</v>
      </c>
      <c r="BO301" s="46">
        <f>SUMIF(DRE!$A:$A,'Base CF'!$B301,DRE!BN:BN)</f>
        <v>0</v>
      </c>
      <c r="BP301" s="46">
        <f>SUMIF(DRE!$A:$A,'Base CF'!$B301,DRE!BO:BO)</f>
        <v>0</v>
      </c>
      <c r="BQ301" s="46">
        <f>SUMIF(DRE!$A:$A,'Base CF'!$B301,DRE!BP:BP)</f>
        <v>0</v>
      </c>
      <c r="BR301" s="46">
        <f>SUMIF(DRE!$A:$A,'Base CF'!$B301,DRE!BQ:BQ)</f>
        <v>0</v>
      </c>
      <c r="BS301" s="46">
        <f>SUMIF(DRE!$A:$A,'Base CF'!$B301,DRE!BR:BR)</f>
        <v>0</v>
      </c>
      <c r="BT301" s="46">
        <f>SUMIF(DRE!$A:$A,'Base CF'!$B301,DRE!BS:BS)</f>
        <v>0</v>
      </c>
      <c r="BU301" s="46">
        <f>SUMIF(DRE!$A:$A,'Base CF'!$B301,DRE!BT:BT)</f>
        <v>0</v>
      </c>
      <c r="BV301" s="46">
        <f>SUMIF(DRE!$A:$A,'Base CF'!$B301,DRE!BU:BU)</f>
        <v>0</v>
      </c>
      <c r="BW301" s="46">
        <f>SUMIF(DRE!$A:$A,'Base CF'!$B301,DRE!BV:BV)</f>
        <v>0</v>
      </c>
      <c r="BX301" s="46">
        <f>SUMIF(DRE!$A:$A,'Base CF'!$B301,DRE!BW:BW)</f>
        <v>0</v>
      </c>
      <c r="BY301" s="46">
        <f>SUMIF(DRE!$A:$A,'Base CF'!$B301,DRE!BX:BX)</f>
        <v>0</v>
      </c>
      <c r="BZ301" s="46">
        <f>SUMIF(DRE!$A:$A,'Base CF'!$B301,DRE!BY:BY)</f>
        <v>0</v>
      </c>
      <c r="CA301" s="46">
        <f>SUMIF(DRE!$A:$A,'Base CF'!$B301,DRE!BZ:BZ)</f>
        <v>0</v>
      </c>
      <c r="CB301" s="46">
        <f>SUMIF(DRE!$A:$A,'Base CF'!$B301,DRE!CA:CA)</f>
        <v>0</v>
      </c>
      <c r="CC301" s="46">
        <f>SUMIF(DRE!$A:$A,'Base CF'!$B301,DRE!CB:CB)</f>
        <v>0</v>
      </c>
      <c r="CD301" s="46">
        <f>SUMIF(DRE!$A:$A,'Base CF'!$B301,DRE!CC:CC)</f>
        <v>0</v>
      </c>
      <c r="CE301" s="46">
        <f>SUMIF(DRE!$A:$A,'Base CF'!$B301,DRE!CD:CD)</f>
        <v>0</v>
      </c>
      <c r="CF301" s="46">
        <f>SUMIF(DRE!$A:$A,'Base CF'!$B301,DRE!CE:CE)</f>
        <v>0</v>
      </c>
      <c r="CG301" s="46">
        <f>SUMIF(DRE!$A:$A,'Base CF'!$B301,DRE!CF:CF)</f>
        <v>0</v>
      </c>
      <c r="CH301" s="46">
        <f>SUMIF(DRE!$A:$A,'Base CF'!$B301,DRE!CG:CG)</f>
        <v>0</v>
      </c>
      <c r="CI301" s="46">
        <f>SUMIF(DRE!$A:$A,'Base CF'!$B301,DRE!CH:CH)</f>
        <v>0</v>
      </c>
      <c r="CJ301" s="46">
        <f>SUMIF(DRE!$A:$A,'Base CF'!$B301,DRE!CI:CI)</f>
        <v>0</v>
      </c>
      <c r="CK301" s="46">
        <f>SUMIF(DRE!$A:$A,'Base CF'!$B301,DRE!CJ:CJ)</f>
        <v>0</v>
      </c>
      <c r="CL301" s="46">
        <f>SUMIF(DRE!$A:$A,'Base CF'!$B301,DRE!CK:CK)</f>
        <v>0</v>
      </c>
      <c r="CM301" s="46">
        <f>SUMIF(DRE!$A:$A,'Base CF'!$B301,DRE!CL:CL)</f>
        <v>0</v>
      </c>
      <c r="CN301" s="46">
        <f>SUMIF(DRE!$A:$A,'Base CF'!$B301,DRE!CM:CM)</f>
        <v>0</v>
      </c>
      <c r="CO301" s="46">
        <f>SUMIF(DRE!$A:$A,'Base CF'!$B301,DRE!CN:CN)</f>
        <v>0</v>
      </c>
      <c r="CP301" s="46">
        <f>SUMIF(DRE!$A:$A,'Base CF'!$B301,DRE!CO:CO)</f>
        <v>0</v>
      </c>
      <c r="CQ301" s="46">
        <f>SUMIF(DRE!$A:$A,'Base CF'!$B301,DRE!CP:CP)</f>
        <v>0</v>
      </c>
      <c r="CR301" s="46">
        <f>SUMIF(DRE!$A:$A,'Base CF'!$B301,DRE!CQ:CQ)</f>
        <v>0</v>
      </c>
      <c r="CS301" s="46">
        <f>SUMIF(DRE!$A:$A,'Base CF'!$B301,DRE!CR:CR)</f>
        <v>0</v>
      </c>
      <c r="CT301" s="46">
        <f>SUMIF(DRE!$A:$A,'Base CF'!$B301,DRE!CS:CS)</f>
        <v>0</v>
      </c>
      <c r="CU301" s="46">
        <f>SUMIF(DRE!$A:$A,'Base CF'!$B301,DRE!CT:CT)</f>
        <v>0</v>
      </c>
      <c r="CV301" s="46">
        <f>SUMIF(DRE!$A:$A,'Base CF'!$B301,DRE!CU:CU)</f>
        <v>0</v>
      </c>
      <c r="CW301" s="46">
        <f>SUMIF(DRE!$A:$A,'Base CF'!$B301,DRE!CV:CV)</f>
        <v>0</v>
      </c>
      <c r="CX301" s="46">
        <f>SUMIF(DRE!$A:$A,'Base CF'!$B301,DRE!CW:CW)</f>
        <v>0</v>
      </c>
      <c r="CY301" s="46">
        <f>SUMIF(DRE!$A:$A,'Base CF'!$B301,DRE!CX:CX)</f>
        <v>0</v>
      </c>
      <c r="CZ301" s="46">
        <f>SUMIF(DRE!$A:$A,'Base CF'!$B301,DRE!CY:CY)</f>
        <v>0</v>
      </c>
      <c r="DA301" s="46">
        <f>SUMIF(DRE!$A:$A,'Base CF'!$B301,DRE!CZ:CZ)</f>
        <v>0</v>
      </c>
      <c r="DB301" s="46">
        <f>SUMIF(DRE!$A:$A,'Base CF'!$B301,DRE!DA:DA)</f>
        <v>0</v>
      </c>
      <c r="DC301" s="46">
        <f>SUMIF(DRE!$A:$A,'Base CF'!$B301,DRE!DB:DB)</f>
        <v>0</v>
      </c>
      <c r="DD301" s="46">
        <f>SUMIF(DRE!$A:$A,'Base CF'!$B301,DRE!DC:DC)</f>
        <v>0</v>
      </c>
      <c r="DE301" s="46">
        <f>SUMIF(DRE!$A:$A,'Base CF'!$B301,DRE!DD:DD)</f>
        <v>0</v>
      </c>
      <c r="DF301" s="46">
        <f>SUMIF(DRE!$A:$A,'Base CF'!$B301,DRE!DE:DE)</f>
        <v>0</v>
      </c>
    </row>
    <row r="302" spans="1:110" outlineLevel="1">
      <c r="B302" s="37" t="s">
        <v>378</v>
      </c>
      <c r="C302" s="46">
        <f>SUMIF(DRE!$A:$A,'Base CF'!$B302,DRE!B:B)</f>
        <v>0</v>
      </c>
      <c r="D302" s="46">
        <f>SUMIF(DRE!$A:$A,'Base CF'!$B302,DRE!C:C)</f>
        <v>0</v>
      </c>
      <c r="E302" s="46">
        <f>SUMIF(DRE!$A:$A,'Base CF'!$B302,DRE!D:D)</f>
        <v>0</v>
      </c>
      <c r="F302" s="46">
        <f>SUMIF(DRE!$A:$A,'Base CF'!$B302,DRE!E:E)</f>
        <v>0</v>
      </c>
      <c r="G302" s="46">
        <f>SUMIF(DRE!$A:$A,'Base CF'!$B302,DRE!F:F)</f>
        <v>991.1</v>
      </c>
      <c r="H302" s="46">
        <f>SUMIF(DRE!$A:$A,'Base CF'!$B302,DRE!G:G)</f>
        <v>12978.77</v>
      </c>
      <c r="I302" s="46">
        <f>SUMIF(DRE!$A:$A,'Base CF'!$B302,DRE!H:H)</f>
        <v>0</v>
      </c>
      <c r="J302" s="46">
        <f>SUMIF(DRE!$A:$A,'Base CF'!$B302,DRE!I:I)</f>
        <v>2155.4</v>
      </c>
      <c r="K302" s="46">
        <f>SUMIF(DRE!$A:$A,'Base CF'!$B302,DRE!J:J)</f>
        <v>0</v>
      </c>
      <c r="L302" s="46">
        <f>SUMIF(DRE!$A:$A,'Base CF'!$B302,DRE!K:K)</f>
        <v>2300.37</v>
      </c>
      <c r="M302" s="46">
        <f>SUMIF(DRE!$A:$A,'Base CF'!$B302,DRE!L:L)</f>
        <v>719.75</v>
      </c>
      <c r="N302" s="46">
        <f>SUMIF(DRE!$A:$A,'Base CF'!$B302,DRE!M:M)</f>
        <v>5265</v>
      </c>
      <c r="O302" s="46">
        <f>SUMIF(DRE!$A:$A,'Base CF'!$B302,DRE!N:N)</f>
        <v>2025</v>
      </c>
      <c r="P302" s="46">
        <f>SUMIF(DRE!$A:$A,'Base CF'!$B302,DRE!O:O)</f>
        <v>0</v>
      </c>
      <c r="Q302" s="46">
        <f>SUMIF(DRE!$A:$A,'Base CF'!$B302,DRE!P:P)</f>
        <v>6146.55</v>
      </c>
      <c r="R302" s="46">
        <f>SUMIF(DRE!$A:$A,'Base CF'!$B302,DRE!Q:Q)</f>
        <v>2592</v>
      </c>
      <c r="S302" s="46">
        <f>SUMIF(DRE!$A:$A,'Base CF'!$B302,DRE!R:R)</f>
        <v>3402</v>
      </c>
      <c r="T302" s="46">
        <f>SUMIF(DRE!$A:$A,'Base CF'!$B302,DRE!S:S)</f>
        <v>3564</v>
      </c>
      <c r="U302" s="46">
        <f>SUMIF(DRE!$A:$A,'Base CF'!$B302,DRE!T:T)</f>
        <v>0</v>
      </c>
      <c r="V302" s="46">
        <f>SUMIF(DRE!$A:$A,'Base CF'!$B302,DRE!U:U)</f>
        <v>2916</v>
      </c>
      <c r="W302" s="46">
        <f>SUMIF(DRE!$A:$A,'Base CF'!$B302,DRE!V:V)</f>
        <v>9894.75</v>
      </c>
      <c r="X302" s="46">
        <f>SUMIF(DRE!$A:$A,'Base CF'!$B302,DRE!W:W)</f>
        <v>5226.2</v>
      </c>
      <c r="Y302" s="46">
        <f>SUMIF(DRE!$A:$A,'Base CF'!$B302,DRE!X:X)</f>
        <v>3921.75</v>
      </c>
      <c r="Z302" s="46">
        <f>SUMIF(DRE!$A:$A,'Base CF'!$B302,DRE!Y:Y)</f>
        <v>3246.75</v>
      </c>
      <c r="AA302" s="46">
        <f>SUMIF(DRE!$A:$A,'Base CF'!$B302,DRE!Z:Z)</f>
        <v>0</v>
      </c>
      <c r="AB302" s="46">
        <f>SUMIF(DRE!$A:$A,'Base CF'!$B302,DRE!AA:AA)</f>
        <v>2704.05</v>
      </c>
      <c r="AC302" s="46">
        <f>SUMIF(DRE!$A:$A,'Base CF'!$B302,DRE!AB:AB)</f>
        <v>6629.85</v>
      </c>
      <c r="AD302" s="46">
        <f>SUMIF(DRE!$A:$A,'Base CF'!$B302,DRE!AC:AC)</f>
        <v>2193.75</v>
      </c>
      <c r="AE302" s="46">
        <f>SUMIF(DRE!$A:$A,'Base CF'!$B302,DRE!AD:AD)</f>
        <v>0</v>
      </c>
      <c r="AF302" s="46">
        <f>SUMIF(DRE!$A:$A,'Base CF'!$B302,DRE!AE:AE)</f>
        <v>2301.1</v>
      </c>
      <c r="AG302" s="46">
        <f>SUMIF(DRE!$A:$A,'Base CF'!$B302,DRE!AF:AF)</f>
        <v>0</v>
      </c>
      <c r="AH302" s="46">
        <f>SUMIF(DRE!$A:$A,'Base CF'!$B302,DRE!AG:AG)</f>
        <v>0</v>
      </c>
      <c r="AI302" s="46">
        <f>SUMIF(DRE!$A:$A,'Base CF'!$B302,DRE!AH:AH)</f>
        <v>0</v>
      </c>
      <c r="AJ302" s="46">
        <f>SUMIF(DRE!$A:$A,'Base CF'!$B302,DRE!AI:AI)</f>
        <v>0</v>
      </c>
      <c r="AK302" s="46">
        <f>SUMIF(DRE!$A:$A,'Base CF'!$B302,DRE!AJ:AJ)</f>
        <v>0</v>
      </c>
      <c r="AL302" s="46">
        <f>SUMIF(DRE!$A:$A,'Base CF'!$B302,DRE!AK:AK)</f>
        <v>0</v>
      </c>
      <c r="AM302" s="46">
        <f>SUMIF(DRE!$A:$A,'Base CF'!$B302,DRE!AL:AL)</f>
        <v>0</v>
      </c>
      <c r="AN302" s="46">
        <f>SUMIF(DRE!$A:$A,'Base CF'!$B302,DRE!AM:AM)</f>
        <v>0</v>
      </c>
      <c r="AO302" s="46">
        <f>SUMIF(DRE!$A:$A,'Base CF'!$B302,DRE!AN:AN)</f>
        <v>0</v>
      </c>
      <c r="AP302" s="46">
        <f>SUMIF(DRE!$A:$A,'Base CF'!$B302,DRE!AO:AO)</f>
        <v>0</v>
      </c>
      <c r="AQ302" s="46">
        <f>SUMIF(DRE!$A:$A,'Base CF'!$B302,DRE!AP:AP)</f>
        <v>0</v>
      </c>
      <c r="AR302" s="46">
        <f>SUMIF(DRE!$A:$A,'Base CF'!$B302,DRE!AQ:AQ)</f>
        <v>0</v>
      </c>
      <c r="AS302" s="46">
        <f>SUMIF(DRE!$A:$A,'Base CF'!$B302,DRE!AR:AR)</f>
        <v>0</v>
      </c>
      <c r="AT302" s="46">
        <f>SUMIF(DRE!$A:$A,'Base CF'!$B302,DRE!AS:AS)</f>
        <v>0</v>
      </c>
      <c r="AU302" s="46">
        <f>SUMIF(DRE!$A:$A,'Base CF'!$B302,DRE!AT:AT)</f>
        <v>0</v>
      </c>
      <c r="AV302" s="46">
        <f>SUMIF(DRE!$A:$A,'Base CF'!$B302,DRE!AU:AU)</f>
        <v>0</v>
      </c>
      <c r="AW302" s="46">
        <f>SUMIF(DRE!$A:$A,'Base CF'!$B302,DRE!AV:AV)</f>
        <v>0</v>
      </c>
      <c r="AX302" s="46">
        <f>SUMIF(DRE!$A:$A,'Base CF'!$B302,DRE!AW:AW)</f>
        <v>0</v>
      </c>
      <c r="AY302" s="46">
        <f>SUMIF(DRE!$A:$A,'Base CF'!$B302,DRE!AX:AX)</f>
        <v>0</v>
      </c>
      <c r="AZ302" s="46">
        <f>SUMIF(DRE!$A:$A,'Base CF'!$B302,DRE!AY:AY)</f>
        <v>0</v>
      </c>
      <c r="BA302" s="46">
        <f>SUMIF(DRE!$A:$A,'Base CF'!$B302,DRE!AZ:AZ)</f>
        <v>0</v>
      </c>
      <c r="BB302" s="46">
        <f>SUMIF(DRE!$A:$A,'Base CF'!$B302,DRE!BA:BA)</f>
        <v>0</v>
      </c>
      <c r="BC302" s="46">
        <f>SUMIF(DRE!$A:$A,'Base CF'!$B302,DRE!BB:BB)</f>
        <v>0</v>
      </c>
      <c r="BD302" s="46">
        <f>SUMIF(DRE!$A:$A,'Base CF'!$B302,DRE!BC:BC)</f>
        <v>0</v>
      </c>
      <c r="BE302" s="46">
        <f>SUMIF(DRE!$A:$A,'Base CF'!$B302,DRE!BD:BD)</f>
        <v>0</v>
      </c>
      <c r="BF302" s="46">
        <f>SUMIF(DRE!$A:$A,'Base CF'!$B302,DRE!BE:BE)</f>
        <v>0</v>
      </c>
      <c r="BG302" s="46">
        <f>SUMIF(DRE!$A:$A,'Base CF'!$B302,DRE!BF:BF)</f>
        <v>0</v>
      </c>
      <c r="BH302" s="46">
        <f>SUMIF(DRE!$A:$A,'Base CF'!$B302,DRE!BG:BG)</f>
        <v>0</v>
      </c>
      <c r="BI302" s="46">
        <f>SUMIF(DRE!$A:$A,'Base CF'!$B302,DRE!BH:BH)</f>
        <v>0</v>
      </c>
      <c r="BJ302" s="46">
        <f>SUMIF(DRE!$A:$A,'Base CF'!$B302,DRE!BI:BI)</f>
        <v>0</v>
      </c>
      <c r="BK302" s="46">
        <f>SUMIF(DRE!$A:$A,'Base CF'!$B302,DRE!BJ:BJ)</f>
        <v>2900</v>
      </c>
      <c r="BL302" s="46">
        <f>SUMIF(DRE!$A:$A,'Base CF'!$B302,DRE!BK:BK)</f>
        <v>2900</v>
      </c>
      <c r="BM302" s="46">
        <f>SUMIF(DRE!$A:$A,'Base CF'!$B302,DRE!BL:BL)</f>
        <v>2900</v>
      </c>
      <c r="BN302" s="46">
        <f>SUMIF(DRE!$A:$A,'Base CF'!$B302,DRE!BM:BM)</f>
        <v>2900</v>
      </c>
      <c r="BO302" s="46">
        <f>SUMIF(DRE!$A:$A,'Base CF'!$B302,DRE!BN:BN)</f>
        <v>2900</v>
      </c>
      <c r="BP302" s="46">
        <f>SUMIF(DRE!$A:$A,'Base CF'!$B302,DRE!BO:BO)</f>
        <v>2900</v>
      </c>
      <c r="BQ302" s="46">
        <f>SUMIF(DRE!$A:$A,'Base CF'!$B302,DRE!BP:BP)</f>
        <v>2900</v>
      </c>
      <c r="BR302" s="46">
        <f>SUMIF(DRE!$A:$A,'Base CF'!$B302,DRE!BQ:BQ)</f>
        <v>2900</v>
      </c>
      <c r="BS302" s="46">
        <f>SUMIF(DRE!$A:$A,'Base CF'!$B302,DRE!BR:BR)</f>
        <v>0</v>
      </c>
      <c r="BT302" s="46">
        <f>SUMIF(DRE!$A:$A,'Base CF'!$B302,DRE!BS:BS)</f>
        <v>0</v>
      </c>
      <c r="BU302" s="46">
        <f>SUMIF(DRE!$A:$A,'Base CF'!$B302,DRE!BT:BT)</f>
        <v>0</v>
      </c>
      <c r="BV302" s="46">
        <f>SUMIF(DRE!$A:$A,'Base CF'!$B302,DRE!BU:BU)</f>
        <v>0</v>
      </c>
      <c r="BW302" s="46">
        <f>SUMIF(DRE!$A:$A,'Base CF'!$B302,DRE!BV:BV)</f>
        <v>2900</v>
      </c>
      <c r="BX302" s="46">
        <f>SUMIF(DRE!$A:$A,'Base CF'!$B302,DRE!BW:BW)</f>
        <v>2900</v>
      </c>
      <c r="BY302" s="46">
        <f>SUMIF(DRE!$A:$A,'Base CF'!$B302,DRE!BX:BX)</f>
        <v>2900</v>
      </c>
      <c r="BZ302" s="46">
        <f>SUMIF(DRE!$A:$A,'Base CF'!$B302,DRE!BY:BY)</f>
        <v>2900</v>
      </c>
      <c r="CA302" s="46">
        <f>SUMIF(DRE!$A:$A,'Base CF'!$B302,DRE!BZ:BZ)</f>
        <v>2900</v>
      </c>
      <c r="CB302" s="46">
        <f>SUMIF(DRE!$A:$A,'Base CF'!$B302,DRE!CA:CA)</f>
        <v>2900</v>
      </c>
      <c r="CC302" s="46">
        <f>SUMIF(DRE!$A:$A,'Base CF'!$B302,DRE!CB:CB)</f>
        <v>2900</v>
      </c>
      <c r="CD302" s="46">
        <f>SUMIF(DRE!$A:$A,'Base CF'!$B302,DRE!CC:CC)</f>
        <v>2900</v>
      </c>
      <c r="CE302" s="46">
        <f>SUMIF(DRE!$A:$A,'Base CF'!$B302,DRE!CD:CD)</f>
        <v>0</v>
      </c>
      <c r="CF302" s="46">
        <f>SUMIF(DRE!$A:$A,'Base CF'!$B302,DRE!CE:CE)</f>
        <v>0</v>
      </c>
      <c r="CG302" s="46">
        <f>SUMIF(DRE!$A:$A,'Base CF'!$B302,DRE!CF:CF)</f>
        <v>0</v>
      </c>
      <c r="CH302" s="46">
        <f>SUMIF(DRE!$A:$A,'Base CF'!$B302,DRE!CG:CG)</f>
        <v>0</v>
      </c>
      <c r="CI302" s="46">
        <f>SUMIF(DRE!$A:$A,'Base CF'!$B302,DRE!CH:CH)</f>
        <v>2900</v>
      </c>
      <c r="CJ302" s="46">
        <f>SUMIF(DRE!$A:$A,'Base CF'!$B302,DRE!CI:CI)</f>
        <v>2900</v>
      </c>
      <c r="CK302" s="46">
        <f>SUMIF(DRE!$A:$A,'Base CF'!$B302,DRE!CJ:CJ)</f>
        <v>2900</v>
      </c>
      <c r="CL302" s="46">
        <f>SUMIF(DRE!$A:$A,'Base CF'!$B302,DRE!CK:CK)</f>
        <v>2900</v>
      </c>
      <c r="CM302" s="46">
        <f>SUMIF(DRE!$A:$A,'Base CF'!$B302,DRE!CL:CL)</f>
        <v>2900</v>
      </c>
      <c r="CN302" s="46">
        <f>SUMIF(DRE!$A:$A,'Base CF'!$B302,DRE!CM:CM)</f>
        <v>2900</v>
      </c>
      <c r="CO302" s="46">
        <f>SUMIF(DRE!$A:$A,'Base CF'!$B302,DRE!CN:CN)</f>
        <v>2900</v>
      </c>
      <c r="CP302" s="46">
        <f>SUMIF(DRE!$A:$A,'Base CF'!$B302,DRE!CO:CO)</f>
        <v>2900</v>
      </c>
      <c r="CQ302" s="46">
        <f>SUMIF(DRE!$A:$A,'Base CF'!$B302,DRE!CP:CP)</f>
        <v>0</v>
      </c>
      <c r="CR302" s="46">
        <f>SUMIF(DRE!$A:$A,'Base CF'!$B302,DRE!CQ:CQ)</f>
        <v>0</v>
      </c>
      <c r="CS302" s="46">
        <f>SUMIF(DRE!$A:$A,'Base CF'!$B302,DRE!CR:CR)</f>
        <v>0</v>
      </c>
      <c r="CT302" s="46">
        <f>SUMIF(DRE!$A:$A,'Base CF'!$B302,DRE!CS:CS)</f>
        <v>0</v>
      </c>
      <c r="CU302" s="46">
        <f>SUMIF(DRE!$A:$A,'Base CF'!$B302,DRE!CT:CT)</f>
        <v>2900</v>
      </c>
      <c r="CV302" s="46">
        <f>SUMIF(DRE!$A:$A,'Base CF'!$B302,DRE!CU:CU)</f>
        <v>2900</v>
      </c>
      <c r="CW302" s="46">
        <f>SUMIF(DRE!$A:$A,'Base CF'!$B302,DRE!CV:CV)</f>
        <v>2900</v>
      </c>
      <c r="CX302" s="46">
        <f>SUMIF(DRE!$A:$A,'Base CF'!$B302,DRE!CW:CW)</f>
        <v>2900</v>
      </c>
      <c r="CY302" s="46">
        <f>SUMIF(DRE!$A:$A,'Base CF'!$B302,DRE!CX:CX)</f>
        <v>2900</v>
      </c>
      <c r="CZ302" s="46">
        <f>SUMIF(DRE!$A:$A,'Base CF'!$B302,DRE!CY:CY)</f>
        <v>2900</v>
      </c>
      <c r="DA302" s="46">
        <f>SUMIF(DRE!$A:$A,'Base CF'!$B302,DRE!CZ:CZ)</f>
        <v>2900</v>
      </c>
      <c r="DB302" s="46">
        <f>SUMIF(DRE!$A:$A,'Base CF'!$B302,DRE!DA:DA)</f>
        <v>2900</v>
      </c>
      <c r="DC302" s="46">
        <f>SUMIF(DRE!$A:$A,'Base CF'!$B302,DRE!DB:DB)</f>
        <v>0</v>
      </c>
      <c r="DD302" s="46">
        <f>SUMIF(DRE!$A:$A,'Base CF'!$B302,DRE!DC:DC)</f>
        <v>0</v>
      </c>
      <c r="DE302" s="46">
        <f>SUMIF(DRE!$A:$A,'Base CF'!$B302,DRE!DD:DD)</f>
        <v>0</v>
      </c>
      <c r="DF302" s="46">
        <f>SUMIF(DRE!$A:$A,'Base CF'!$B302,DRE!DE:DE)</f>
        <v>0</v>
      </c>
    </row>
    <row r="303" spans="1:110" outlineLevel="1">
      <c r="B303" s="37" t="s">
        <v>371</v>
      </c>
      <c r="C303" s="46">
        <f>SUMIF(DRE!$A:$A,'Base CF'!$B303,DRE!B:B)</f>
        <v>0</v>
      </c>
      <c r="D303" s="46">
        <f>SUMIF(DRE!$A:$A,'Base CF'!$B303,DRE!C:C)</f>
        <v>0</v>
      </c>
      <c r="E303" s="46">
        <f>SUMIF(DRE!$A:$A,'Base CF'!$B303,DRE!D:D)</f>
        <v>0</v>
      </c>
      <c r="F303" s="46">
        <f>SUMIF(DRE!$A:$A,'Base CF'!$B303,DRE!E:E)</f>
        <v>0</v>
      </c>
      <c r="G303" s="46">
        <f>SUMIF(DRE!$A:$A,'Base CF'!$B303,DRE!F:F)</f>
        <v>0</v>
      </c>
      <c r="H303" s="46">
        <f>SUMIF(DRE!$A:$A,'Base CF'!$B303,DRE!G:G)</f>
        <v>0</v>
      </c>
      <c r="I303" s="46">
        <f>SUMIF(DRE!$A:$A,'Base CF'!$B303,DRE!H:H)</f>
        <v>0</v>
      </c>
      <c r="J303" s="46">
        <f>SUMIF(DRE!$A:$A,'Base CF'!$B303,DRE!I:I)</f>
        <v>0</v>
      </c>
      <c r="K303" s="46">
        <f>SUMIF(DRE!$A:$A,'Base CF'!$B303,DRE!J:J)</f>
        <v>0</v>
      </c>
      <c r="L303" s="46">
        <f>SUMIF(DRE!$A:$A,'Base CF'!$B303,DRE!K:K)</f>
        <v>0</v>
      </c>
      <c r="M303" s="46">
        <f>SUMIF(DRE!$A:$A,'Base CF'!$B303,DRE!L:L)</f>
        <v>0</v>
      </c>
      <c r="N303" s="46">
        <f>SUMIF(DRE!$A:$A,'Base CF'!$B303,DRE!M:M)</f>
        <v>0</v>
      </c>
      <c r="O303" s="46">
        <f>SUMIF(DRE!$A:$A,'Base CF'!$B303,DRE!N:N)</f>
        <v>0</v>
      </c>
      <c r="P303" s="46">
        <f>SUMIF(DRE!$A:$A,'Base CF'!$B303,DRE!O:O)</f>
        <v>0</v>
      </c>
      <c r="Q303" s="46">
        <f>SUMIF(DRE!$A:$A,'Base CF'!$B303,DRE!P:P)</f>
        <v>0</v>
      </c>
      <c r="R303" s="46">
        <f>SUMIF(DRE!$A:$A,'Base CF'!$B303,DRE!Q:Q)</f>
        <v>0</v>
      </c>
      <c r="S303" s="46">
        <f>SUMIF(DRE!$A:$A,'Base CF'!$B303,DRE!R:R)</f>
        <v>0</v>
      </c>
      <c r="T303" s="46">
        <f>SUMIF(DRE!$A:$A,'Base CF'!$B303,DRE!S:S)</f>
        <v>0</v>
      </c>
      <c r="U303" s="46">
        <f>SUMIF(DRE!$A:$A,'Base CF'!$B303,DRE!T:T)</f>
        <v>0</v>
      </c>
      <c r="V303" s="46">
        <f>SUMIF(DRE!$A:$A,'Base CF'!$B303,DRE!U:U)</f>
        <v>0</v>
      </c>
      <c r="W303" s="46">
        <f>SUMIF(DRE!$A:$A,'Base CF'!$B303,DRE!V:V)</f>
        <v>0</v>
      </c>
      <c r="X303" s="46">
        <f>SUMIF(DRE!$A:$A,'Base CF'!$B303,DRE!W:W)</f>
        <v>0</v>
      </c>
      <c r="Y303" s="46">
        <f>SUMIF(DRE!$A:$A,'Base CF'!$B303,DRE!X:X)</f>
        <v>0</v>
      </c>
      <c r="Z303" s="46">
        <f>SUMIF(DRE!$A:$A,'Base CF'!$B303,DRE!Y:Y)</f>
        <v>0</v>
      </c>
      <c r="AA303" s="46">
        <f>SUMIF(DRE!$A:$A,'Base CF'!$B303,DRE!Z:Z)</f>
        <v>0</v>
      </c>
      <c r="AB303" s="46">
        <f>SUMIF(DRE!$A:$A,'Base CF'!$B303,DRE!AA:AA)</f>
        <v>0</v>
      </c>
      <c r="AC303" s="46">
        <f>SUMIF(DRE!$A:$A,'Base CF'!$B303,DRE!AB:AB)</f>
        <v>0</v>
      </c>
      <c r="AD303" s="46">
        <f>SUMIF(DRE!$A:$A,'Base CF'!$B303,DRE!AC:AC)</f>
        <v>0</v>
      </c>
      <c r="AE303" s="46">
        <f>SUMIF(DRE!$A:$A,'Base CF'!$B303,DRE!AD:AD)</f>
        <v>0</v>
      </c>
      <c r="AF303" s="46">
        <f>SUMIF(DRE!$A:$A,'Base CF'!$B303,DRE!AE:AE)</f>
        <v>0</v>
      </c>
      <c r="AG303" s="46">
        <f>SUMIF(DRE!$A:$A,'Base CF'!$B303,DRE!AF:AF)</f>
        <v>0</v>
      </c>
      <c r="AH303" s="46">
        <f>SUMIF(DRE!$A:$A,'Base CF'!$B303,DRE!AG:AG)</f>
        <v>0</v>
      </c>
      <c r="AI303" s="46">
        <f>SUMIF(DRE!$A:$A,'Base CF'!$B303,DRE!AH:AH)</f>
        <v>0</v>
      </c>
      <c r="AJ303" s="46">
        <f>SUMIF(DRE!$A:$A,'Base CF'!$B303,DRE!AI:AI)</f>
        <v>0</v>
      </c>
      <c r="AK303" s="46">
        <f>SUMIF(DRE!$A:$A,'Base CF'!$B303,DRE!AJ:AJ)</f>
        <v>0</v>
      </c>
      <c r="AL303" s="46">
        <f>SUMIF(DRE!$A:$A,'Base CF'!$B303,DRE!AK:AK)</f>
        <v>0</v>
      </c>
      <c r="AM303" s="46">
        <f>SUMIF(DRE!$A:$A,'Base CF'!$B303,DRE!AL:AL)</f>
        <v>0</v>
      </c>
      <c r="AN303" s="46">
        <f>SUMIF(DRE!$A:$A,'Base CF'!$B303,DRE!AM:AM)</f>
        <v>0</v>
      </c>
      <c r="AO303" s="46">
        <f>SUMIF(DRE!$A:$A,'Base CF'!$B303,DRE!AN:AN)</f>
        <v>0</v>
      </c>
      <c r="AP303" s="46">
        <f>SUMIF(DRE!$A:$A,'Base CF'!$B303,DRE!AO:AO)</f>
        <v>0</v>
      </c>
      <c r="AQ303" s="46">
        <f>SUMIF(DRE!$A:$A,'Base CF'!$B303,DRE!AP:AP)</f>
        <v>0</v>
      </c>
      <c r="AR303" s="46">
        <f>SUMIF(DRE!$A:$A,'Base CF'!$B303,DRE!AQ:AQ)</f>
        <v>0</v>
      </c>
      <c r="AS303" s="46">
        <f>SUMIF(DRE!$A:$A,'Base CF'!$B303,DRE!AR:AR)</f>
        <v>0</v>
      </c>
      <c r="AT303" s="46">
        <f>SUMIF(DRE!$A:$A,'Base CF'!$B303,DRE!AS:AS)</f>
        <v>0</v>
      </c>
      <c r="AU303" s="46">
        <f>SUMIF(DRE!$A:$A,'Base CF'!$B303,DRE!AT:AT)</f>
        <v>0</v>
      </c>
      <c r="AV303" s="46">
        <f>SUMIF(DRE!$A:$A,'Base CF'!$B303,DRE!AU:AU)</f>
        <v>0</v>
      </c>
      <c r="AW303" s="46">
        <f>SUMIF(DRE!$A:$A,'Base CF'!$B303,DRE!AV:AV)</f>
        <v>0</v>
      </c>
      <c r="AX303" s="46">
        <f>SUMIF(DRE!$A:$A,'Base CF'!$B303,DRE!AW:AW)</f>
        <v>0</v>
      </c>
      <c r="AY303" s="46">
        <f>SUMIF(DRE!$A:$A,'Base CF'!$B303,DRE!AX:AX)</f>
        <v>0</v>
      </c>
      <c r="AZ303" s="46">
        <f>SUMIF(DRE!$A:$A,'Base CF'!$B303,DRE!AY:AY)</f>
        <v>0</v>
      </c>
      <c r="BA303" s="46">
        <f>SUMIF(DRE!$A:$A,'Base CF'!$B303,DRE!AZ:AZ)</f>
        <v>0</v>
      </c>
      <c r="BB303" s="46">
        <f>SUMIF(DRE!$A:$A,'Base CF'!$B303,DRE!BA:BA)</f>
        <v>0</v>
      </c>
      <c r="BC303" s="46">
        <f>SUMIF(DRE!$A:$A,'Base CF'!$B303,DRE!BB:BB)</f>
        <v>0</v>
      </c>
      <c r="BD303" s="46">
        <f>SUMIF(DRE!$A:$A,'Base CF'!$B303,DRE!BC:BC)</f>
        <v>0</v>
      </c>
      <c r="BE303" s="46">
        <f>SUMIF(DRE!$A:$A,'Base CF'!$B303,DRE!BD:BD)</f>
        <v>0</v>
      </c>
      <c r="BF303" s="46">
        <f>SUMIF(DRE!$A:$A,'Base CF'!$B303,DRE!BE:BE)</f>
        <v>0</v>
      </c>
      <c r="BG303" s="46">
        <f>SUMIF(DRE!$A:$A,'Base CF'!$B303,DRE!BF:BF)</f>
        <v>0</v>
      </c>
      <c r="BH303" s="46">
        <f>SUMIF(DRE!$A:$A,'Base CF'!$B303,DRE!BG:BG)</f>
        <v>0</v>
      </c>
      <c r="BI303" s="46">
        <f>SUMIF(DRE!$A:$A,'Base CF'!$B303,DRE!BH:BH)</f>
        <v>0</v>
      </c>
      <c r="BJ303" s="46">
        <f>SUMIF(DRE!$A:$A,'Base CF'!$B303,DRE!BI:BI)</f>
        <v>0</v>
      </c>
      <c r="BK303" s="46">
        <f>SUMIF(DRE!$A:$A,'Base CF'!$B303,DRE!BJ:BJ)</f>
        <v>0</v>
      </c>
      <c r="BL303" s="46">
        <f>SUMIF(DRE!$A:$A,'Base CF'!$B303,DRE!BK:BK)</f>
        <v>0</v>
      </c>
      <c r="BM303" s="46">
        <f>SUMIF(DRE!$A:$A,'Base CF'!$B303,DRE!BL:BL)</f>
        <v>0</v>
      </c>
      <c r="BN303" s="46">
        <f>SUMIF(DRE!$A:$A,'Base CF'!$B303,DRE!BM:BM)</f>
        <v>0</v>
      </c>
      <c r="BO303" s="46">
        <f>SUMIF(DRE!$A:$A,'Base CF'!$B303,DRE!BN:BN)</f>
        <v>0</v>
      </c>
      <c r="BP303" s="46">
        <f>SUMIF(DRE!$A:$A,'Base CF'!$B303,DRE!BO:BO)</f>
        <v>0</v>
      </c>
      <c r="BQ303" s="46">
        <f>SUMIF(DRE!$A:$A,'Base CF'!$B303,DRE!BP:BP)</f>
        <v>0</v>
      </c>
      <c r="BR303" s="46">
        <f>SUMIF(DRE!$A:$A,'Base CF'!$B303,DRE!BQ:BQ)</f>
        <v>0</v>
      </c>
      <c r="BS303" s="46">
        <f>SUMIF(DRE!$A:$A,'Base CF'!$B303,DRE!BR:BR)</f>
        <v>0</v>
      </c>
      <c r="BT303" s="46">
        <f>SUMIF(DRE!$A:$A,'Base CF'!$B303,DRE!BS:BS)</f>
        <v>0</v>
      </c>
      <c r="BU303" s="46">
        <f>SUMIF(DRE!$A:$A,'Base CF'!$B303,DRE!BT:BT)</f>
        <v>0</v>
      </c>
      <c r="BV303" s="46">
        <f>SUMIF(DRE!$A:$A,'Base CF'!$B303,DRE!BU:BU)</f>
        <v>0</v>
      </c>
      <c r="BW303" s="46">
        <f>SUMIF(DRE!$A:$A,'Base CF'!$B303,DRE!BV:BV)</f>
        <v>0</v>
      </c>
      <c r="BX303" s="46">
        <f>SUMIF(DRE!$A:$A,'Base CF'!$B303,DRE!BW:BW)</f>
        <v>0</v>
      </c>
      <c r="BY303" s="46">
        <f>SUMIF(DRE!$A:$A,'Base CF'!$B303,DRE!BX:BX)</f>
        <v>0</v>
      </c>
      <c r="BZ303" s="46">
        <f>SUMIF(DRE!$A:$A,'Base CF'!$B303,DRE!BY:BY)</f>
        <v>0</v>
      </c>
      <c r="CA303" s="46">
        <f>SUMIF(DRE!$A:$A,'Base CF'!$B303,DRE!BZ:BZ)</f>
        <v>0</v>
      </c>
      <c r="CB303" s="46">
        <f>SUMIF(DRE!$A:$A,'Base CF'!$B303,DRE!CA:CA)</f>
        <v>0</v>
      </c>
      <c r="CC303" s="46">
        <f>SUMIF(DRE!$A:$A,'Base CF'!$B303,DRE!CB:CB)</f>
        <v>0</v>
      </c>
      <c r="CD303" s="46">
        <f>SUMIF(DRE!$A:$A,'Base CF'!$B303,DRE!CC:CC)</f>
        <v>0</v>
      </c>
      <c r="CE303" s="46">
        <f>SUMIF(DRE!$A:$A,'Base CF'!$B303,DRE!CD:CD)</f>
        <v>0</v>
      </c>
      <c r="CF303" s="46">
        <f>SUMIF(DRE!$A:$A,'Base CF'!$B303,DRE!CE:CE)</f>
        <v>0</v>
      </c>
      <c r="CG303" s="46">
        <f>SUMIF(DRE!$A:$A,'Base CF'!$B303,DRE!CF:CF)</f>
        <v>0</v>
      </c>
      <c r="CH303" s="46">
        <f>SUMIF(DRE!$A:$A,'Base CF'!$B303,DRE!CG:CG)</f>
        <v>0</v>
      </c>
      <c r="CI303" s="46">
        <f>SUMIF(DRE!$A:$A,'Base CF'!$B303,DRE!CH:CH)</f>
        <v>0</v>
      </c>
      <c r="CJ303" s="46">
        <f>SUMIF(DRE!$A:$A,'Base CF'!$B303,DRE!CI:CI)</f>
        <v>0</v>
      </c>
      <c r="CK303" s="46">
        <f>SUMIF(DRE!$A:$A,'Base CF'!$B303,DRE!CJ:CJ)</f>
        <v>0</v>
      </c>
      <c r="CL303" s="46">
        <f>SUMIF(DRE!$A:$A,'Base CF'!$B303,DRE!CK:CK)</f>
        <v>0</v>
      </c>
      <c r="CM303" s="46">
        <f>SUMIF(DRE!$A:$A,'Base CF'!$B303,DRE!CL:CL)</f>
        <v>0</v>
      </c>
      <c r="CN303" s="46">
        <f>SUMIF(DRE!$A:$A,'Base CF'!$B303,DRE!CM:CM)</f>
        <v>0</v>
      </c>
      <c r="CO303" s="46">
        <f>SUMIF(DRE!$A:$A,'Base CF'!$B303,DRE!CN:CN)</f>
        <v>0</v>
      </c>
      <c r="CP303" s="46">
        <f>SUMIF(DRE!$A:$A,'Base CF'!$B303,DRE!CO:CO)</f>
        <v>0</v>
      </c>
      <c r="CQ303" s="46">
        <f>SUMIF(DRE!$A:$A,'Base CF'!$B303,DRE!CP:CP)</f>
        <v>0</v>
      </c>
      <c r="CR303" s="46">
        <f>SUMIF(DRE!$A:$A,'Base CF'!$B303,DRE!CQ:CQ)</f>
        <v>0</v>
      </c>
      <c r="CS303" s="46">
        <f>SUMIF(DRE!$A:$A,'Base CF'!$B303,DRE!CR:CR)</f>
        <v>0</v>
      </c>
      <c r="CT303" s="46">
        <f>SUMIF(DRE!$A:$A,'Base CF'!$B303,DRE!CS:CS)</f>
        <v>0</v>
      </c>
      <c r="CU303" s="46">
        <f>SUMIF(DRE!$A:$A,'Base CF'!$B303,DRE!CT:CT)</f>
        <v>0</v>
      </c>
      <c r="CV303" s="46">
        <f>SUMIF(DRE!$A:$A,'Base CF'!$B303,DRE!CU:CU)</f>
        <v>0</v>
      </c>
      <c r="CW303" s="46">
        <f>SUMIF(DRE!$A:$A,'Base CF'!$B303,DRE!CV:CV)</f>
        <v>0</v>
      </c>
      <c r="CX303" s="46">
        <f>SUMIF(DRE!$A:$A,'Base CF'!$B303,DRE!CW:CW)</f>
        <v>0</v>
      </c>
      <c r="CY303" s="46">
        <f>SUMIF(DRE!$A:$A,'Base CF'!$B303,DRE!CX:CX)</f>
        <v>0</v>
      </c>
      <c r="CZ303" s="46">
        <f>SUMIF(DRE!$A:$A,'Base CF'!$B303,DRE!CY:CY)</f>
        <v>0</v>
      </c>
      <c r="DA303" s="46">
        <f>SUMIF(DRE!$A:$A,'Base CF'!$B303,DRE!CZ:CZ)</f>
        <v>0</v>
      </c>
      <c r="DB303" s="46">
        <f>SUMIF(DRE!$A:$A,'Base CF'!$B303,DRE!DA:DA)</f>
        <v>0</v>
      </c>
      <c r="DC303" s="46">
        <f>SUMIF(DRE!$A:$A,'Base CF'!$B303,DRE!DB:DB)</f>
        <v>0</v>
      </c>
      <c r="DD303" s="46">
        <f>SUMIF(DRE!$A:$A,'Base CF'!$B303,DRE!DC:DC)</f>
        <v>0</v>
      </c>
      <c r="DE303" s="46">
        <f>SUMIF(DRE!$A:$A,'Base CF'!$B303,DRE!DD:DD)</f>
        <v>0</v>
      </c>
      <c r="DF303" s="46">
        <f>SUMIF(DRE!$A:$A,'Base CF'!$B303,DRE!DE:DE)</f>
        <v>0</v>
      </c>
    </row>
    <row r="304" spans="1:110" outlineLevel="1">
      <c r="B304" s="37" t="s">
        <v>372</v>
      </c>
      <c r="C304" s="46">
        <f>SUMIF(DRE!$A:$A,'Base CF'!$B304,DRE!B:B)</f>
        <v>0</v>
      </c>
      <c r="D304" s="46">
        <f>SUMIF(DRE!$A:$A,'Base CF'!$B304,DRE!C:C)</f>
        <v>0</v>
      </c>
      <c r="E304" s="46">
        <f>SUMIF(DRE!$A:$A,'Base CF'!$B304,DRE!D:D)</f>
        <v>0</v>
      </c>
      <c r="F304" s="46">
        <f>SUMIF(DRE!$A:$A,'Base CF'!$B304,DRE!E:E)</f>
        <v>0</v>
      </c>
      <c r="G304" s="46">
        <f>SUMIF(DRE!$A:$A,'Base CF'!$B304,DRE!F:F)</f>
        <v>0</v>
      </c>
      <c r="H304" s="46">
        <f>SUMIF(DRE!$A:$A,'Base CF'!$B304,DRE!G:G)</f>
        <v>0</v>
      </c>
      <c r="I304" s="46">
        <f>SUMIF(DRE!$A:$A,'Base CF'!$B304,DRE!H:H)</f>
        <v>0</v>
      </c>
      <c r="J304" s="46">
        <f>SUMIF(DRE!$A:$A,'Base CF'!$B304,DRE!I:I)</f>
        <v>0</v>
      </c>
      <c r="K304" s="46">
        <f>SUMIF(DRE!$A:$A,'Base CF'!$B304,DRE!J:J)</f>
        <v>0</v>
      </c>
      <c r="L304" s="46">
        <f>SUMIF(DRE!$A:$A,'Base CF'!$B304,DRE!K:K)</f>
        <v>0</v>
      </c>
      <c r="M304" s="46">
        <f>SUMIF(DRE!$A:$A,'Base CF'!$B304,DRE!L:L)</f>
        <v>0</v>
      </c>
      <c r="N304" s="46">
        <f>SUMIF(DRE!$A:$A,'Base CF'!$B304,DRE!M:M)</f>
        <v>0</v>
      </c>
      <c r="O304" s="46">
        <f>SUMIF(DRE!$A:$A,'Base CF'!$B304,DRE!N:N)</f>
        <v>0</v>
      </c>
      <c r="P304" s="46">
        <f>SUMIF(DRE!$A:$A,'Base CF'!$B304,DRE!O:O)</f>
        <v>0</v>
      </c>
      <c r="Q304" s="46">
        <f>SUMIF(DRE!$A:$A,'Base CF'!$B304,DRE!P:P)</f>
        <v>0</v>
      </c>
      <c r="R304" s="46">
        <f>SUMIF(DRE!$A:$A,'Base CF'!$B304,DRE!Q:Q)</f>
        <v>0</v>
      </c>
      <c r="S304" s="46">
        <f>SUMIF(DRE!$A:$A,'Base CF'!$B304,DRE!R:R)</f>
        <v>0</v>
      </c>
      <c r="T304" s="46">
        <f>SUMIF(DRE!$A:$A,'Base CF'!$B304,DRE!S:S)</f>
        <v>0</v>
      </c>
      <c r="U304" s="46">
        <f>SUMIF(DRE!$A:$A,'Base CF'!$B304,DRE!T:T)</f>
        <v>0</v>
      </c>
      <c r="V304" s="46">
        <f>SUMIF(DRE!$A:$A,'Base CF'!$B304,DRE!U:U)</f>
        <v>0</v>
      </c>
      <c r="W304" s="46">
        <f>SUMIF(DRE!$A:$A,'Base CF'!$B304,DRE!V:V)</f>
        <v>0</v>
      </c>
      <c r="X304" s="46">
        <f>SUMIF(DRE!$A:$A,'Base CF'!$B304,DRE!W:W)</f>
        <v>0</v>
      </c>
      <c r="Y304" s="46">
        <f>SUMIF(DRE!$A:$A,'Base CF'!$B304,DRE!X:X)</f>
        <v>0</v>
      </c>
      <c r="Z304" s="46">
        <f>SUMIF(DRE!$A:$A,'Base CF'!$B304,DRE!Y:Y)</f>
        <v>0</v>
      </c>
      <c r="AA304" s="46">
        <f>SUMIF(DRE!$A:$A,'Base CF'!$B304,DRE!Z:Z)</f>
        <v>0</v>
      </c>
      <c r="AB304" s="46">
        <f>SUMIF(DRE!$A:$A,'Base CF'!$B304,DRE!AA:AA)</f>
        <v>0</v>
      </c>
      <c r="AC304" s="46">
        <f>SUMIF(DRE!$A:$A,'Base CF'!$B304,DRE!AB:AB)</f>
        <v>0</v>
      </c>
      <c r="AD304" s="46">
        <f>SUMIF(DRE!$A:$A,'Base CF'!$B304,DRE!AC:AC)</f>
        <v>0</v>
      </c>
      <c r="AE304" s="46">
        <f>SUMIF(DRE!$A:$A,'Base CF'!$B304,DRE!AD:AD)</f>
        <v>0</v>
      </c>
      <c r="AF304" s="46">
        <f>SUMIF(DRE!$A:$A,'Base CF'!$B304,DRE!AE:AE)</f>
        <v>0</v>
      </c>
      <c r="AG304" s="46">
        <f>SUMIF(DRE!$A:$A,'Base CF'!$B304,DRE!AF:AF)</f>
        <v>0</v>
      </c>
      <c r="AH304" s="46">
        <f>SUMIF(DRE!$A:$A,'Base CF'!$B304,DRE!AG:AG)</f>
        <v>0</v>
      </c>
      <c r="AI304" s="46">
        <f>SUMIF(DRE!$A:$A,'Base CF'!$B304,DRE!AH:AH)</f>
        <v>0</v>
      </c>
      <c r="AJ304" s="46">
        <f>SUMIF(DRE!$A:$A,'Base CF'!$B304,DRE!AI:AI)</f>
        <v>0</v>
      </c>
      <c r="AK304" s="46">
        <f>SUMIF(DRE!$A:$A,'Base CF'!$B304,DRE!AJ:AJ)</f>
        <v>0</v>
      </c>
      <c r="AL304" s="46">
        <f>SUMIF(DRE!$A:$A,'Base CF'!$B304,DRE!AK:AK)</f>
        <v>0</v>
      </c>
      <c r="AM304" s="46">
        <f>SUMIF(DRE!$A:$A,'Base CF'!$B304,DRE!AL:AL)</f>
        <v>0</v>
      </c>
      <c r="AN304" s="46">
        <f>SUMIF(DRE!$A:$A,'Base CF'!$B304,DRE!AM:AM)</f>
        <v>0</v>
      </c>
      <c r="AO304" s="46">
        <f>SUMIF(DRE!$A:$A,'Base CF'!$B304,DRE!AN:AN)</f>
        <v>0</v>
      </c>
      <c r="AP304" s="46">
        <f>SUMIF(DRE!$A:$A,'Base CF'!$B304,DRE!AO:AO)</f>
        <v>0</v>
      </c>
      <c r="AQ304" s="46">
        <f>SUMIF(DRE!$A:$A,'Base CF'!$B304,DRE!AP:AP)</f>
        <v>0</v>
      </c>
      <c r="AR304" s="46">
        <f>SUMIF(DRE!$A:$A,'Base CF'!$B304,DRE!AQ:AQ)</f>
        <v>0</v>
      </c>
      <c r="AS304" s="46">
        <f>SUMIF(DRE!$A:$A,'Base CF'!$B304,DRE!AR:AR)</f>
        <v>0</v>
      </c>
      <c r="AT304" s="46">
        <f>SUMIF(DRE!$A:$A,'Base CF'!$B304,DRE!AS:AS)</f>
        <v>0</v>
      </c>
      <c r="AU304" s="46">
        <f>SUMIF(DRE!$A:$A,'Base CF'!$B304,DRE!AT:AT)</f>
        <v>0</v>
      </c>
      <c r="AV304" s="46">
        <f>SUMIF(DRE!$A:$A,'Base CF'!$B304,DRE!AU:AU)</f>
        <v>0</v>
      </c>
      <c r="AW304" s="46">
        <f>SUMIF(DRE!$A:$A,'Base CF'!$B304,DRE!AV:AV)</f>
        <v>0</v>
      </c>
      <c r="AX304" s="46">
        <f>SUMIF(DRE!$A:$A,'Base CF'!$B304,DRE!AW:AW)</f>
        <v>0</v>
      </c>
      <c r="AY304" s="46">
        <f>SUMIF(DRE!$A:$A,'Base CF'!$B304,DRE!AX:AX)</f>
        <v>0</v>
      </c>
      <c r="AZ304" s="46">
        <f>SUMIF(DRE!$A:$A,'Base CF'!$B304,DRE!AY:AY)</f>
        <v>0</v>
      </c>
      <c r="BA304" s="46">
        <f>SUMIF(DRE!$A:$A,'Base CF'!$B304,DRE!AZ:AZ)</f>
        <v>0</v>
      </c>
      <c r="BB304" s="46">
        <f>SUMIF(DRE!$A:$A,'Base CF'!$B304,DRE!BA:BA)</f>
        <v>0</v>
      </c>
      <c r="BC304" s="46">
        <f>SUMIF(DRE!$A:$A,'Base CF'!$B304,DRE!BB:BB)</f>
        <v>0</v>
      </c>
      <c r="BD304" s="46">
        <f>SUMIF(DRE!$A:$A,'Base CF'!$B304,DRE!BC:BC)</f>
        <v>0</v>
      </c>
      <c r="BE304" s="46">
        <f>SUMIF(DRE!$A:$A,'Base CF'!$B304,DRE!BD:BD)</f>
        <v>0</v>
      </c>
      <c r="BF304" s="46">
        <f>SUMIF(DRE!$A:$A,'Base CF'!$B304,DRE!BE:BE)</f>
        <v>0</v>
      </c>
      <c r="BG304" s="46">
        <f>SUMIF(DRE!$A:$A,'Base CF'!$B304,DRE!BF:BF)</f>
        <v>0</v>
      </c>
      <c r="BH304" s="46">
        <f>SUMIF(DRE!$A:$A,'Base CF'!$B304,DRE!BG:BG)</f>
        <v>0</v>
      </c>
      <c r="BI304" s="46">
        <f>SUMIF(DRE!$A:$A,'Base CF'!$B304,DRE!BH:BH)</f>
        <v>0</v>
      </c>
      <c r="BJ304" s="46">
        <f>SUMIF(DRE!$A:$A,'Base CF'!$B304,DRE!BI:BI)</f>
        <v>0</v>
      </c>
      <c r="BK304" s="46">
        <f>SUMIF(DRE!$A:$A,'Base CF'!$B304,DRE!BJ:BJ)</f>
        <v>0</v>
      </c>
      <c r="BL304" s="46">
        <f>SUMIF(DRE!$A:$A,'Base CF'!$B304,DRE!BK:BK)</f>
        <v>0</v>
      </c>
      <c r="BM304" s="46">
        <f>SUMIF(DRE!$A:$A,'Base CF'!$B304,DRE!BL:BL)</f>
        <v>0</v>
      </c>
      <c r="BN304" s="46">
        <f>SUMIF(DRE!$A:$A,'Base CF'!$B304,DRE!BM:BM)</f>
        <v>0</v>
      </c>
      <c r="BO304" s="46">
        <f>SUMIF(DRE!$A:$A,'Base CF'!$B304,DRE!BN:BN)</f>
        <v>0</v>
      </c>
      <c r="BP304" s="46">
        <f>SUMIF(DRE!$A:$A,'Base CF'!$B304,DRE!BO:BO)</f>
        <v>0</v>
      </c>
      <c r="BQ304" s="46">
        <f>SUMIF(DRE!$A:$A,'Base CF'!$B304,DRE!BP:BP)</f>
        <v>0</v>
      </c>
      <c r="BR304" s="46">
        <f>SUMIF(DRE!$A:$A,'Base CF'!$B304,DRE!BQ:BQ)</f>
        <v>0</v>
      </c>
      <c r="BS304" s="46">
        <f>SUMIF(DRE!$A:$A,'Base CF'!$B304,DRE!BR:BR)</f>
        <v>0</v>
      </c>
      <c r="BT304" s="46">
        <f>SUMIF(DRE!$A:$A,'Base CF'!$B304,DRE!BS:BS)</f>
        <v>0</v>
      </c>
      <c r="BU304" s="46">
        <f>SUMIF(DRE!$A:$A,'Base CF'!$B304,DRE!BT:BT)</f>
        <v>0</v>
      </c>
      <c r="BV304" s="46">
        <f>SUMIF(DRE!$A:$A,'Base CF'!$B304,DRE!BU:BU)</f>
        <v>0</v>
      </c>
      <c r="BW304" s="46">
        <f>SUMIF(DRE!$A:$A,'Base CF'!$B304,DRE!BV:BV)</f>
        <v>0</v>
      </c>
      <c r="BX304" s="46">
        <f>SUMIF(DRE!$A:$A,'Base CF'!$B304,DRE!BW:BW)</f>
        <v>0</v>
      </c>
      <c r="BY304" s="46">
        <f>SUMIF(DRE!$A:$A,'Base CF'!$B304,DRE!BX:BX)</f>
        <v>0</v>
      </c>
      <c r="BZ304" s="46">
        <f>SUMIF(DRE!$A:$A,'Base CF'!$B304,DRE!BY:BY)</f>
        <v>0</v>
      </c>
      <c r="CA304" s="46">
        <f>SUMIF(DRE!$A:$A,'Base CF'!$B304,DRE!BZ:BZ)</f>
        <v>0</v>
      </c>
      <c r="CB304" s="46">
        <f>SUMIF(DRE!$A:$A,'Base CF'!$B304,DRE!CA:CA)</f>
        <v>0</v>
      </c>
      <c r="CC304" s="46">
        <f>SUMIF(DRE!$A:$A,'Base CF'!$B304,DRE!CB:CB)</f>
        <v>0</v>
      </c>
      <c r="CD304" s="46">
        <f>SUMIF(DRE!$A:$A,'Base CF'!$B304,DRE!CC:CC)</f>
        <v>0</v>
      </c>
      <c r="CE304" s="46">
        <f>SUMIF(DRE!$A:$A,'Base CF'!$B304,DRE!CD:CD)</f>
        <v>0</v>
      </c>
      <c r="CF304" s="46">
        <f>SUMIF(DRE!$A:$A,'Base CF'!$B304,DRE!CE:CE)</f>
        <v>0</v>
      </c>
      <c r="CG304" s="46">
        <f>SUMIF(DRE!$A:$A,'Base CF'!$B304,DRE!CF:CF)</f>
        <v>0</v>
      </c>
      <c r="CH304" s="46">
        <f>SUMIF(DRE!$A:$A,'Base CF'!$B304,DRE!CG:CG)</f>
        <v>0</v>
      </c>
      <c r="CI304" s="46">
        <f>SUMIF(DRE!$A:$A,'Base CF'!$B304,DRE!CH:CH)</f>
        <v>0</v>
      </c>
      <c r="CJ304" s="46">
        <f>SUMIF(DRE!$A:$A,'Base CF'!$B304,DRE!CI:CI)</f>
        <v>0</v>
      </c>
      <c r="CK304" s="46">
        <f>SUMIF(DRE!$A:$A,'Base CF'!$B304,DRE!CJ:CJ)</f>
        <v>0</v>
      </c>
      <c r="CL304" s="46">
        <f>SUMIF(DRE!$A:$A,'Base CF'!$B304,DRE!CK:CK)</f>
        <v>0</v>
      </c>
      <c r="CM304" s="46">
        <f>SUMIF(DRE!$A:$A,'Base CF'!$B304,DRE!CL:CL)</f>
        <v>0</v>
      </c>
      <c r="CN304" s="46">
        <f>SUMIF(DRE!$A:$A,'Base CF'!$B304,DRE!CM:CM)</f>
        <v>0</v>
      </c>
      <c r="CO304" s="46">
        <f>SUMIF(DRE!$A:$A,'Base CF'!$B304,DRE!CN:CN)</f>
        <v>0</v>
      </c>
      <c r="CP304" s="46">
        <f>SUMIF(DRE!$A:$A,'Base CF'!$B304,DRE!CO:CO)</f>
        <v>0</v>
      </c>
      <c r="CQ304" s="46">
        <f>SUMIF(DRE!$A:$A,'Base CF'!$B304,DRE!CP:CP)</f>
        <v>0</v>
      </c>
      <c r="CR304" s="46">
        <f>SUMIF(DRE!$A:$A,'Base CF'!$B304,DRE!CQ:CQ)</f>
        <v>0</v>
      </c>
      <c r="CS304" s="46">
        <f>SUMIF(DRE!$A:$A,'Base CF'!$B304,DRE!CR:CR)</f>
        <v>0</v>
      </c>
      <c r="CT304" s="46">
        <f>SUMIF(DRE!$A:$A,'Base CF'!$B304,DRE!CS:CS)</f>
        <v>0</v>
      </c>
      <c r="CU304" s="46">
        <f>SUMIF(DRE!$A:$A,'Base CF'!$B304,DRE!CT:CT)</f>
        <v>0</v>
      </c>
      <c r="CV304" s="46">
        <f>SUMIF(DRE!$A:$A,'Base CF'!$B304,DRE!CU:CU)</f>
        <v>0</v>
      </c>
      <c r="CW304" s="46">
        <f>SUMIF(DRE!$A:$A,'Base CF'!$B304,DRE!CV:CV)</f>
        <v>0</v>
      </c>
      <c r="CX304" s="46">
        <f>SUMIF(DRE!$A:$A,'Base CF'!$B304,DRE!CW:CW)</f>
        <v>0</v>
      </c>
      <c r="CY304" s="46">
        <f>SUMIF(DRE!$A:$A,'Base CF'!$B304,DRE!CX:CX)</f>
        <v>0</v>
      </c>
      <c r="CZ304" s="46">
        <f>SUMIF(DRE!$A:$A,'Base CF'!$B304,DRE!CY:CY)</f>
        <v>0</v>
      </c>
      <c r="DA304" s="46">
        <f>SUMIF(DRE!$A:$A,'Base CF'!$B304,DRE!CZ:CZ)</f>
        <v>0</v>
      </c>
      <c r="DB304" s="46">
        <f>SUMIF(DRE!$A:$A,'Base CF'!$B304,DRE!DA:DA)</f>
        <v>0</v>
      </c>
      <c r="DC304" s="46">
        <f>SUMIF(DRE!$A:$A,'Base CF'!$B304,DRE!DB:DB)</f>
        <v>0</v>
      </c>
      <c r="DD304" s="46">
        <f>SUMIF(DRE!$A:$A,'Base CF'!$B304,DRE!DC:DC)</f>
        <v>0</v>
      </c>
      <c r="DE304" s="46">
        <f>SUMIF(DRE!$A:$A,'Base CF'!$B304,DRE!DD:DD)</f>
        <v>0</v>
      </c>
      <c r="DF304" s="46">
        <f>SUMIF(DRE!$A:$A,'Base CF'!$B304,DRE!DE:DE)</f>
        <v>0</v>
      </c>
    </row>
    <row r="305" spans="2:110" outlineLevel="1">
      <c r="B305" s="37" t="s">
        <v>373</v>
      </c>
      <c r="C305" s="46">
        <f>SUMIF(DRE!$A:$A,'Base CF'!$B305,DRE!B:B)</f>
        <v>0</v>
      </c>
      <c r="D305" s="46">
        <f>SUMIF(DRE!$A:$A,'Base CF'!$B305,DRE!C:C)</f>
        <v>0</v>
      </c>
      <c r="E305" s="46">
        <f>SUMIF(DRE!$A:$A,'Base CF'!$B305,DRE!D:D)</f>
        <v>0</v>
      </c>
      <c r="F305" s="46">
        <f>SUMIF(DRE!$A:$A,'Base CF'!$B305,DRE!E:E)</f>
        <v>0</v>
      </c>
      <c r="G305" s="46">
        <f>SUMIF(DRE!$A:$A,'Base CF'!$B305,DRE!F:F)</f>
        <v>0</v>
      </c>
      <c r="H305" s="46">
        <f>SUMIF(DRE!$A:$A,'Base CF'!$B305,DRE!G:G)</f>
        <v>0</v>
      </c>
      <c r="I305" s="46">
        <f>SUMIF(DRE!$A:$A,'Base CF'!$B305,DRE!H:H)</f>
        <v>0</v>
      </c>
      <c r="J305" s="46">
        <f>SUMIF(DRE!$A:$A,'Base CF'!$B305,DRE!I:I)</f>
        <v>0</v>
      </c>
      <c r="K305" s="46">
        <f>SUMIF(DRE!$A:$A,'Base CF'!$B305,DRE!J:J)</f>
        <v>0</v>
      </c>
      <c r="L305" s="46">
        <f>SUMIF(DRE!$A:$A,'Base CF'!$B305,DRE!K:K)</f>
        <v>0</v>
      </c>
      <c r="M305" s="46">
        <f>SUMIF(DRE!$A:$A,'Base CF'!$B305,DRE!L:L)</f>
        <v>0</v>
      </c>
      <c r="N305" s="46">
        <f>SUMIF(DRE!$A:$A,'Base CF'!$B305,DRE!M:M)</f>
        <v>0</v>
      </c>
      <c r="O305" s="46">
        <f>SUMIF(DRE!$A:$A,'Base CF'!$B305,DRE!N:N)</f>
        <v>0</v>
      </c>
      <c r="P305" s="46">
        <f>SUMIF(DRE!$A:$A,'Base CF'!$B305,DRE!O:O)</f>
        <v>0</v>
      </c>
      <c r="Q305" s="46">
        <f>SUMIF(DRE!$A:$A,'Base CF'!$B305,DRE!P:P)</f>
        <v>0</v>
      </c>
      <c r="R305" s="46">
        <f>SUMIF(DRE!$A:$A,'Base CF'!$B305,DRE!Q:Q)</f>
        <v>0</v>
      </c>
      <c r="S305" s="46">
        <f>SUMIF(DRE!$A:$A,'Base CF'!$B305,DRE!R:R)</f>
        <v>0</v>
      </c>
      <c r="T305" s="46">
        <f>SUMIF(DRE!$A:$A,'Base CF'!$B305,DRE!S:S)</f>
        <v>0</v>
      </c>
      <c r="U305" s="46">
        <f>SUMIF(DRE!$A:$A,'Base CF'!$B305,DRE!T:T)</f>
        <v>0</v>
      </c>
      <c r="V305" s="46">
        <f>SUMIF(DRE!$A:$A,'Base CF'!$B305,DRE!U:U)</f>
        <v>0</v>
      </c>
      <c r="W305" s="46">
        <f>SUMIF(DRE!$A:$A,'Base CF'!$B305,DRE!V:V)</f>
        <v>0</v>
      </c>
      <c r="X305" s="46">
        <f>SUMIF(DRE!$A:$A,'Base CF'!$B305,DRE!W:W)</f>
        <v>0</v>
      </c>
      <c r="Y305" s="46">
        <f>SUMIF(DRE!$A:$A,'Base CF'!$B305,DRE!X:X)</f>
        <v>0</v>
      </c>
      <c r="Z305" s="46">
        <f>SUMIF(DRE!$A:$A,'Base CF'!$B305,DRE!Y:Y)</f>
        <v>0</v>
      </c>
      <c r="AA305" s="46">
        <f>SUMIF(DRE!$A:$A,'Base CF'!$B305,DRE!Z:Z)</f>
        <v>0</v>
      </c>
      <c r="AB305" s="46">
        <f>SUMIF(DRE!$A:$A,'Base CF'!$B305,DRE!AA:AA)</f>
        <v>0</v>
      </c>
      <c r="AC305" s="46">
        <f>SUMIF(DRE!$A:$A,'Base CF'!$B305,DRE!AB:AB)</f>
        <v>0</v>
      </c>
      <c r="AD305" s="46">
        <f>SUMIF(DRE!$A:$A,'Base CF'!$B305,DRE!AC:AC)</f>
        <v>0</v>
      </c>
      <c r="AE305" s="46">
        <f>SUMIF(DRE!$A:$A,'Base CF'!$B305,DRE!AD:AD)</f>
        <v>0</v>
      </c>
      <c r="AF305" s="46">
        <f>SUMIF(DRE!$A:$A,'Base CF'!$B305,DRE!AE:AE)</f>
        <v>0</v>
      </c>
      <c r="AG305" s="46">
        <f>SUMIF(DRE!$A:$A,'Base CF'!$B305,DRE!AF:AF)</f>
        <v>0</v>
      </c>
      <c r="AH305" s="46">
        <f>SUMIF(DRE!$A:$A,'Base CF'!$B305,DRE!AG:AG)</f>
        <v>0</v>
      </c>
      <c r="AI305" s="46">
        <f>SUMIF(DRE!$A:$A,'Base CF'!$B305,DRE!AH:AH)</f>
        <v>0</v>
      </c>
      <c r="AJ305" s="46">
        <f>SUMIF(DRE!$A:$A,'Base CF'!$B305,DRE!AI:AI)</f>
        <v>0</v>
      </c>
      <c r="AK305" s="46">
        <f>SUMIF(DRE!$A:$A,'Base CF'!$B305,DRE!AJ:AJ)</f>
        <v>0</v>
      </c>
      <c r="AL305" s="46">
        <f>SUMIF(DRE!$A:$A,'Base CF'!$B305,DRE!AK:AK)</f>
        <v>0</v>
      </c>
      <c r="AM305" s="46">
        <f>SUMIF(DRE!$A:$A,'Base CF'!$B305,DRE!AL:AL)</f>
        <v>0</v>
      </c>
      <c r="AN305" s="46">
        <f>SUMIF(DRE!$A:$A,'Base CF'!$B305,DRE!AM:AM)</f>
        <v>0</v>
      </c>
      <c r="AO305" s="46">
        <f>SUMIF(DRE!$A:$A,'Base CF'!$B305,DRE!AN:AN)</f>
        <v>0</v>
      </c>
      <c r="AP305" s="46">
        <f>SUMIF(DRE!$A:$A,'Base CF'!$B305,DRE!AO:AO)</f>
        <v>0</v>
      </c>
      <c r="AQ305" s="46">
        <f>SUMIF(DRE!$A:$A,'Base CF'!$B305,DRE!AP:AP)</f>
        <v>0</v>
      </c>
      <c r="AR305" s="46">
        <f>SUMIF(DRE!$A:$A,'Base CF'!$B305,DRE!AQ:AQ)</f>
        <v>0</v>
      </c>
      <c r="AS305" s="46">
        <f>SUMIF(DRE!$A:$A,'Base CF'!$B305,DRE!AR:AR)</f>
        <v>0</v>
      </c>
      <c r="AT305" s="46">
        <f>SUMIF(DRE!$A:$A,'Base CF'!$B305,DRE!AS:AS)</f>
        <v>0</v>
      </c>
      <c r="AU305" s="46">
        <f>SUMIF(DRE!$A:$A,'Base CF'!$B305,DRE!AT:AT)</f>
        <v>0</v>
      </c>
      <c r="AV305" s="46">
        <f>SUMIF(DRE!$A:$A,'Base CF'!$B305,DRE!AU:AU)</f>
        <v>0</v>
      </c>
      <c r="AW305" s="46">
        <f>SUMIF(DRE!$A:$A,'Base CF'!$B305,DRE!AV:AV)</f>
        <v>0</v>
      </c>
      <c r="AX305" s="46">
        <f>SUMIF(DRE!$A:$A,'Base CF'!$B305,DRE!AW:AW)</f>
        <v>0</v>
      </c>
      <c r="AY305" s="46">
        <f>SUMIF(DRE!$A:$A,'Base CF'!$B305,DRE!AX:AX)</f>
        <v>0</v>
      </c>
      <c r="AZ305" s="46">
        <f>SUMIF(DRE!$A:$A,'Base CF'!$B305,DRE!AY:AY)</f>
        <v>0</v>
      </c>
      <c r="BA305" s="46">
        <f>SUMIF(DRE!$A:$A,'Base CF'!$B305,DRE!AZ:AZ)</f>
        <v>0</v>
      </c>
      <c r="BB305" s="46">
        <f>SUMIF(DRE!$A:$A,'Base CF'!$B305,DRE!BA:BA)</f>
        <v>0</v>
      </c>
      <c r="BC305" s="46">
        <f>SUMIF(DRE!$A:$A,'Base CF'!$B305,DRE!BB:BB)</f>
        <v>0</v>
      </c>
      <c r="BD305" s="46">
        <f>SUMIF(DRE!$A:$A,'Base CF'!$B305,DRE!BC:BC)</f>
        <v>0</v>
      </c>
      <c r="BE305" s="46">
        <f>SUMIF(DRE!$A:$A,'Base CF'!$B305,DRE!BD:BD)</f>
        <v>0</v>
      </c>
      <c r="BF305" s="46">
        <f>SUMIF(DRE!$A:$A,'Base CF'!$B305,DRE!BE:BE)</f>
        <v>0</v>
      </c>
      <c r="BG305" s="46">
        <f>SUMIF(DRE!$A:$A,'Base CF'!$B305,DRE!BF:BF)</f>
        <v>0</v>
      </c>
      <c r="BH305" s="46">
        <f>SUMIF(DRE!$A:$A,'Base CF'!$B305,DRE!BG:BG)</f>
        <v>0</v>
      </c>
      <c r="BI305" s="46">
        <f>SUMIF(DRE!$A:$A,'Base CF'!$B305,DRE!BH:BH)</f>
        <v>0</v>
      </c>
      <c r="BJ305" s="46">
        <f>SUMIF(DRE!$A:$A,'Base CF'!$B305,DRE!BI:BI)</f>
        <v>0</v>
      </c>
      <c r="BK305" s="46">
        <f>SUMIF(DRE!$A:$A,'Base CF'!$B305,DRE!BJ:BJ)</f>
        <v>0</v>
      </c>
      <c r="BL305" s="46">
        <f>SUMIF(DRE!$A:$A,'Base CF'!$B305,DRE!BK:BK)</f>
        <v>0</v>
      </c>
      <c r="BM305" s="46">
        <f>SUMIF(DRE!$A:$A,'Base CF'!$B305,DRE!BL:BL)</f>
        <v>0</v>
      </c>
      <c r="BN305" s="46">
        <f>SUMIF(DRE!$A:$A,'Base CF'!$B305,DRE!BM:BM)</f>
        <v>0</v>
      </c>
      <c r="BO305" s="46">
        <f>SUMIF(DRE!$A:$A,'Base CF'!$B305,DRE!BN:BN)</f>
        <v>0</v>
      </c>
      <c r="BP305" s="46">
        <f>SUMIF(DRE!$A:$A,'Base CF'!$B305,DRE!BO:BO)</f>
        <v>0</v>
      </c>
      <c r="BQ305" s="46">
        <f>SUMIF(DRE!$A:$A,'Base CF'!$B305,DRE!BP:BP)</f>
        <v>0</v>
      </c>
      <c r="BR305" s="46">
        <f>SUMIF(DRE!$A:$A,'Base CF'!$B305,DRE!BQ:BQ)</f>
        <v>0</v>
      </c>
      <c r="BS305" s="46">
        <f>SUMIF(DRE!$A:$A,'Base CF'!$B305,DRE!BR:BR)</f>
        <v>0</v>
      </c>
      <c r="BT305" s="46">
        <f>SUMIF(DRE!$A:$A,'Base CF'!$B305,DRE!BS:BS)</f>
        <v>0</v>
      </c>
      <c r="BU305" s="46">
        <f>SUMIF(DRE!$A:$A,'Base CF'!$B305,DRE!BT:BT)</f>
        <v>0</v>
      </c>
      <c r="BV305" s="46">
        <f>SUMIF(DRE!$A:$A,'Base CF'!$B305,DRE!BU:BU)</f>
        <v>0</v>
      </c>
      <c r="BW305" s="46">
        <f>SUMIF(DRE!$A:$A,'Base CF'!$B305,DRE!BV:BV)</f>
        <v>0</v>
      </c>
      <c r="BX305" s="46">
        <f>SUMIF(DRE!$A:$A,'Base CF'!$B305,DRE!BW:BW)</f>
        <v>0</v>
      </c>
      <c r="BY305" s="46">
        <f>SUMIF(DRE!$A:$A,'Base CF'!$B305,DRE!BX:BX)</f>
        <v>0</v>
      </c>
      <c r="BZ305" s="46">
        <f>SUMIF(DRE!$A:$A,'Base CF'!$B305,DRE!BY:BY)</f>
        <v>0</v>
      </c>
      <c r="CA305" s="46">
        <f>SUMIF(DRE!$A:$A,'Base CF'!$B305,DRE!BZ:BZ)</f>
        <v>0</v>
      </c>
      <c r="CB305" s="46">
        <f>SUMIF(DRE!$A:$A,'Base CF'!$B305,DRE!CA:CA)</f>
        <v>0</v>
      </c>
      <c r="CC305" s="46">
        <f>SUMIF(DRE!$A:$A,'Base CF'!$B305,DRE!CB:CB)</f>
        <v>0</v>
      </c>
      <c r="CD305" s="46">
        <f>SUMIF(DRE!$A:$A,'Base CF'!$B305,DRE!CC:CC)</f>
        <v>0</v>
      </c>
      <c r="CE305" s="46">
        <f>SUMIF(DRE!$A:$A,'Base CF'!$B305,DRE!CD:CD)</f>
        <v>0</v>
      </c>
      <c r="CF305" s="46">
        <f>SUMIF(DRE!$A:$A,'Base CF'!$B305,DRE!CE:CE)</f>
        <v>0</v>
      </c>
      <c r="CG305" s="46">
        <f>SUMIF(DRE!$A:$A,'Base CF'!$B305,DRE!CF:CF)</f>
        <v>0</v>
      </c>
      <c r="CH305" s="46">
        <f>SUMIF(DRE!$A:$A,'Base CF'!$B305,DRE!CG:CG)</f>
        <v>0</v>
      </c>
      <c r="CI305" s="46">
        <f>SUMIF(DRE!$A:$A,'Base CF'!$B305,DRE!CH:CH)</f>
        <v>0</v>
      </c>
      <c r="CJ305" s="46">
        <f>SUMIF(DRE!$A:$A,'Base CF'!$B305,DRE!CI:CI)</f>
        <v>0</v>
      </c>
      <c r="CK305" s="46">
        <f>SUMIF(DRE!$A:$A,'Base CF'!$B305,DRE!CJ:CJ)</f>
        <v>0</v>
      </c>
      <c r="CL305" s="46">
        <f>SUMIF(DRE!$A:$A,'Base CF'!$B305,DRE!CK:CK)</f>
        <v>0</v>
      </c>
      <c r="CM305" s="46">
        <f>SUMIF(DRE!$A:$A,'Base CF'!$B305,DRE!CL:CL)</f>
        <v>0</v>
      </c>
      <c r="CN305" s="46">
        <f>SUMIF(DRE!$A:$A,'Base CF'!$B305,DRE!CM:CM)</f>
        <v>0</v>
      </c>
      <c r="CO305" s="46">
        <f>SUMIF(DRE!$A:$A,'Base CF'!$B305,DRE!CN:CN)</f>
        <v>0</v>
      </c>
      <c r="CP305" s="46">
        <f>SUMIF(DRE!$A:$A,'Base CF'!$B305,DRE!CO:CO)</f>
        <v>0</v>
      </c>
      <c r="CQ305" s="46">
        <f>SUMIF(DRE!$A:$A,'Base CF'!$B305,DRE!CP:CP)</f>
        <v>0</v>
      </c>
      <c r="CR305" s="46">
        <f>SUMIF(DRE!$A:$A,'Base CF'!$B305,DRE!CQ:CQ)</f>
        <v>0</v>
      </c>
      <c r="CS305" s="46">
        <f>SUMIF(DRE!$A:$A,'Base CF'!$B305,DRE!CR:CR)</f>
        <v>0</v>
      </c>
      <c r="CT305" s="46">
        <f>SUMIF(DRE!$A:$A,'Base CF'!$B305,DRE!CS:CS)</f>
        <v>0</v>
      </c>
      <c r="CU305" s="46">
        <f>SUMIF(DRE!$A:$A,'Base CF'!$B305,DRE!CT:CT)</f>
        <v>0</v>
      </c>
      <c r="CV305" s="46">
        <f>SUMIF(DRE!$A:$A,'Base CF'!$B305,DRE!CU:CU)</f>
        <v>0</v>
      </c>
      <c r="CW305" s="46">
        <f>SUMIF(DRE!$A:$A,'Base CF'!$B305,DRE!CV:CV)</f>
        <v>0</v>
      </c>
      <c r="CX305" s="46">
        <f>SUMIF(DRE!$A:$A,'Base CF'!$B305,DRE!CW:CW)</f>
        <v>0</v>
      </c>
      <c r="CY305" s="46">
        <f>SUMIF(DRE!$A:$A,'Base CF'!$B305,DRE!CX:CX)</f>
        <v>0</v>
      </c>
      <c r="CZ305" s="46">
        <f>SUMIF(DRE!$A:$A,'Base CF'!$B305,DRE!CY:CY)</f>
        <v>0</v>
      </c>
      <c r="DA305" s="46">
        <f>SUMIF(DRE!$A:$A,'Base CF'!$B305,DRE!CZ:CZ)</f>
        <v>0</v>
      </c>
      <c r="DB305" s="46">
        <f>SUMIF(DRE!$A:$A,'Base CF'!$B305,DRE!DA:DA)</f>
        <v>0</v>
      </c>
      <c r="DC305" s="46">
        <f>SUMIF(DRE!$A:$A,'Base CF'!$B305,DRE!DB:DB)</f>
        <v>0</v>
      </c>
      <c r="DD305" s="46">
        <f>SUMIF(DRE!$A:$A,'Base CF'!$B305,DRE!DC:DC)</f>
        <v>0</v>
      </c>
      <c r="DE305" s="46">
        <f>SUMIF(DRE!$A:$A,'Base CF'!$B305,DRE!DD:DD)</f>
        <v>0</v>
      </c>
      <c r="DF305" s="46">
        <f>SUMIF(DRE!$A:$A,'Base CF'!$B305,DRE!DE:DE)</f>
        <v>0</v>
      </c>
    </row>
    <row r="306" spans="2:110" outlineLevel="1">
      <c r="B306" s="37" t="s">
        <v>374</v>
      </c>
      <c r="C306" s="46">
        <f>SUMIF(DRE!$A:$A,'Base CF'!$B306,DRE!B:B)</f>
        <v>0</v>
      </c>
      <c r="D306" s="46">
        <f>SUMIF(DRE!$A:$A,'Base CF'!$B306,DRE!C:C)</f>
        <v>0</v>
      </c>
      <c r="E306" s="46">
        <f>SUMIF(DRE!$A:$A,'Base CF'!$B306,DRE!D:D)</f>
        <v>0</v>
      </c>
      <c r="F306" s="46">
        <f>SUMIF(DRE!$A:$A,'Base CF'!$B306,DRE!E:E)</f>
        <v>0</v>
      </c>
      <c r="G306" s="46">
        <f>SUMIF(DRE!$A:$A,'Base CF'!$B306,DRE!F:F)</f>
        <v>0</v>
      </c>
      <c r="H306" s="46">
        <f>SUMIF(DRE!$A:$A,'Base CF'!$B306,DRE!G:G)</f>
        <v>0</v>
      </c>
      <c r="I306" s="46">
        <f>SUMIF(DRE!$A:$A,'Base CF'!$B306,DRE!H:H)</f>
        <v>0</v>
      </c>
      <c r="J306" s="46">
        <f>SUMIF(DRE!$A:$A,'Base CF'!$B306,DRE!I:I)</f>
        <v>0</v>
      </c>
      <c r="K306" s="46">
        <f>SUMIF(DRE!$A:$A,'Base CF'!$B306,DRE!J:J)</f>
        <v>0</v>
      </c>
      <c r="L306" s="46">
        <f>SUMIF(DRE!$A:$A,'Base CF'!$B306,DRE!K:K)</f>
        <v>0</v>
      </c>
      <c r="M306" s="46">
        <f>SUMIF(DRE!$A:$A,'Base CF'!$B306,DRE!L:L)</f>
        <v>0</v>
      </c>
      <c r="N306" s="46">
        <f>SUMIF(DRE!$A:$A,'Base CF'!$B306,DRE!M:M)</f>
        <v>0</v>
      </c>
      <c r="O306" s="46">
        <f>SUMIF(DRE!$A:$A,'Base CF'!$B306,DRE!N:N)</f>
        <v>0</v>
      </c>
      <c r="P306" s="46">
        <f>SUMIF(DRE!$A:$A,'Base CF'!$B306,DRE!O:O)</f>
        <v>0</v>
      </c>
      <c r="Q306" s="46">
        <f>SUMIF(DRE!$A:$A,'Base CF'!$B306,DRE!P:P)</f>
        <v>0</v>
      </c>
      <c r="R306" s="46">
        <f>SUMIF(DRE!$A:$A,'Base CF'!$B306,DRE!Q:Q)</f>
        <v>633.52</v>
      </c>
      <c r="S306" s="46">
        <f>SUMIF(DRE!$A:$A,'Base CF'!$B306,DRE!R:R)</f>
        <v>632.75</v>
      </c>
      <c r="T306" s="46">
        <f>SUMIF(DRE!$A:$A,'Base CF'!$B306,DRE!S:S)</f>
        <v>0</v>
      </c>
      <c r="U306" s="46">
        <f>SUMIF(DRE!$A:$A,'Base CF'!$B306,DRE!T:T)</f>
        <v>0</v>
      </c>
      <c r="V306" s="46">
        <f>SUMIF(DRE!$A:$A,'Base CF'!$B306,DRE!U:U)</f>
        <v>650</v>
      </c>
      <c r="W306" s="46">
        <f>SUMIF(DRE!$A:$A,'Base CF'!$B306,DRE!V:V)</f>
        <v>1400.47</v>
      </c>
      <c r="X306" s="46">
        <f>SUMIF(DRE!$A:$A,'Base CF'!$B306,DRE!W:W)</f>
        <v>0</v>
      </c>
      <c r="Y306" s="46">
        <f>SUMIF(DRE!$A:$A,'Base CF'!$B306,DRE!X:X)</f>
        <v>710</v>
      </c>
      <c r="Z306" s="46">
        <f>SUMIF(DRE!$A:$A,'Base CF'!$B306,DRE!Y:Y)</f>
        <v>629.91999999999996</v>
      </c>
      <c r="AA306" s="46">
        <f>SUMIF(DRE!$A:$A,'Base CF'!$B306,DRE!Z:Z)</f>
        <v>0</v>
      </c>
      <c r="AB306" s="46">
        <f>SUMIF(DRE!$A:$A,'Base CF'!$B306,DRE!AA:AA)</f>
        <v>0</v>
      </c>
      <c r="AC306" s="46">
        <f>SUMIF(DRE!$A:$A,'Base CF'!$B306,DRE!AB:AB)</f>
        <v>682.82</v>
      </c>
      <c r="AD306" s="46">
        <f>SUMIF(DRE!$A:$A,'Base CF'!$B306,DRE!AC:AC)</f>
        <v>0</v>
      </c>
      <c r="AE306" s="46">
        <f>SUMIF(DRE!$A:$A,'Base CF'!$B306,DRE!AD:AD)</f>
        <v>0</v>
      </c>
      <c r="AF306" s="46">
        <f>SUMIF(DRE!$A:$A,'Base CF'!$B306,DRE!AE:AE)</f>
        <v>0</v>
      </c>
      <c r="AG306" s="46">
        <f>SUMIF(DRE!$A:$A,'Base CF'!$B306,DRE!AF:AF)</f>
        <v>0</v>
      </c>
      <c r="AH306" s="46">
        <f>SUMIF(DRE!$A:$A,'Base CF'!$B306,DRE!AG:AG)</f>
        <v>0</v>
      </c>
      <c r="AI306" s="46">
        <f>SUMIF(DRE!$A:$A,'Base CF'!$B306,DRE!AH:AH)</f>
        <v>0</v>
      </c>
      <c r="AJ306" s="46">
        <f>SUMIF(DRE!$A:$A,'Base CF'!$B306,DRE!AI:AI)</f>
        <v>0</v>
      </c>
      <c r="AK306" s="46">
        <f>SUMIF(DRE!$A:$A,'Base CF'!$B306,DRE!AJ:AJ)</f>
        <v>0</v>
      </c>
      <c r="AL306" s="46">
        <f>SUMIF(DRE!$A:$A,'Base CF'!$B306,DRE!AK:AK)</f>
        <v>0</v>
      </c>
      <c r="AM306" s="46">
        <f>SUMIF(DRE!$A:$A,'Base CF'!$B306,DRE!AL:AL)</f>
        <v>0</v>
      </c>
      <c r="AN306" s="46">
        <f>SUMIF(DRE!$A:$A,'Base CF'!$B306,DRE!AM:AM)</f>
        <v>0</v>
      </c>
      <c r="AO306" s="46">
        <f>SUMIF(DRE!$A:$A,'Base CF'!$B306,DRE!AN:AN)</f>
        <v>0</v>
      </c>
      <c r="AP306" s="46">
        <f>SUMIF(DRE!$A:$A,'Base CF'!$B306,DRE!AO:AO)</f>
        <v>0</v>
      </c>
      <c r="AQ306" s="46">
        <f>SUMIF(DRE!$A:$A,'Base CF'!$B306,DRE!AP:AP)</f>
        <v>0</v>
      </c>
      <c r="AR306" s="46">
        <f>SUMIF(DRE!$A:$A,'Base CF'!$B306,DRE!AQ:AQ)</f>
        <v>0</v>
      </c>
      <c r="AS306" s="46">
        <f>SUMIF(DRE!$A:$A,'Base CF'!$B306,DRE!AR:AR)</f>
        <v>0</v>
      </c>
      <c r="AT306" s="46">
        <f>SUMIF(DRE!$A:$A,'Base CF'!$B306,DRE!AS:AS)</f>
        <v>0</v>
      </c>
      <c r="AU306" s="46">
        <f>SUMIF(DRE!$A:$A,'Base CF'!$B306,DRE!AT:AT)</f>
        <v>0</v>
      </c>
      <c r="AV306" s="46">
        <f>SUMIF(DRE!$A:$A,'Base CF'!$B306,DRE!AU:AU)</f>
        <v>0</v>
      </c>
      <c r="AW306" s="46">
        <f>SUMIF(DRE!$A:$A,'Base CF'!$B306,DRE!AV:AV)</f>
        <v>0</v>
      </c>
      <c r="AX306" s="46">
        <f>SUMIF(DRE!$A:$A,'Base CF'!$B306,DRE!AW:AW)</f>
        <v>0</v>
      </c>
      <c r="AY306" s="46">
        <f>SUMIF(DRE!$A:$A,'Base CF'!$B306,DRE!AX:AX)</f>
        <v>0</v>
      </c>
      <c r="AZ306" s="46">
        <f>SUMIF(DRE!$A:$A,'Base CF'!$B306,DRE!AY:AY)</f>
        <v>0</v>
      </c>
      <c r="BA306" s="46">
        <f>SUMIF(DRE!$A:$A,'Base CF'!$B306,DRE!AZ:AZ)</f>
        <v>0</v>
      </c>
      <c r="BB306" s="46">
        <f>SUMIF(DRE!$A:$A,'Base CF'!$B306,DRE!BA:BA)</f>
        <v>0</v>
      </c>
      <c r="BC306" s="46">
        <f>SUMIF(DRE!$A:$A,'Base CF'!$B306,DRE!BB:BB)</f>
        <v>0</v>
      </c>
      <c r="BD306" s="46">
        <f>SUMIF(DRE!$A:$A,'Base CF'!$B306,DRE!BC:BC)</f>
        <v>0</v>
      </c>
      <c r="BE306" s="46">
        <f>SUMIF(DRE!$A:$A,'Base CF'!$B306,DRE!BD:BD)</f>
        <v>0</v>
      </c>
      <c r="BF306" s="46">
        <f>SUMIF(DRE!$A:$A,'Base CF'!$B306,DRE!BE:BE)</f>
        <v>0</v>
      </c>
      <c r="BG306" s="46">
        <f>SUMIF(DRE!$A:$A,'Base CF'!$B306,DRE!BF:BF)</f>
        <v>0</v>
      </c>
      <c r="BH306" s="46">
        <f>SUMIF(DRE!$A:$A,'Base CF'!$B306,DRE!BG:BG)</f>
        <v>0</v>
      </c>
      <c r="BI306" s="46">
        <f>SUMIF(DRE!$A:$A,'Base CF'!$B306,DRE!BH:BH)</f>
        <v>0</v>
      </c>
      <c r="BJ306" s="46">
        <f>SUMIF(DRE!$A:$A,'Base CF'!$B306,DRE!BI:BI)</f>
        <v>0</v>
      </c>
      <c r="BK306" s="46">
        <f>SUMIF(DRE!$A:$A,'Base CF'!$B306,DRE!BJ:BJ)</f>
        <v>0</v>
      </c>
      <c r="BL306" s="46">
        <f>SUMIF(DRE!$A:$A,'Base CF'!$B306,DRE!BK:BK)</f>
        <v>0</v>
      </c>
      <c r="BM306" s="46">
        <f>SUMIF(DRE!$A:$A,'Base CF'!$B306,DRE!BL:BL)</f>
        <v>0</v>
      </c>
      <c r="BN306" s="46">
        <f>SUMIF(DRE!$A:$A,'Base CF'!$B306,DRE!BM:BM)</f>
        <v>0</v>
      </c>
      <c r="BO306" s="46">
        <f>SUMIF(DRE!$A:$A,'Base CF'!$B306,DRE!BN:BN)</f>
        <v>0</v>
      </c>
      <c r="BP306" s="46">
        <f>SUMIF(DRE!$A:$A,'Base CF'!$B306,DRE!BO:BO)</f>
        <v>0</v>
      </c>
      <c r="BQ306" s="46">
        <f>SUMIF(DRE!$A:$A,'Base CF'!$B306,DRE!BP:BP)</f>
        <v>0</v>
      </c>
      <c r="BR306" s="46">
        <f>SUMIF(DRE!$A:$A,'Base CF'!$B306,DRE!BQ:BQ)</f>
        <v>0</v>
      </c>
      <c r="BS306" s="46">
        <f>SUMIF(DRE!$A:$A,'Base CF'!$B306,DRE!BR:BR)</f>
        <v>0</v>
      </c>
      <c r="BT306" s="46">
        <f>SUMIF(DRE!$A:$A,'Base CF'!$B306,DRE!BS:BS)</f>
        <v>0</v>
      </c>
      <c r="BU306" s="46">
        <f>SUMIF(DRE!$A:$A,'Base CF'!$B306,DRE!BT:BT)</f>
        <v>0</v>
      </c>
      <c r="BV306" s="46">
        <f>SUMIF(DRE!$A:$A,'Base CF'!$B306,DRE!BU:BU)</f>
        <v>0</v>
      </c>
      <c r="BW306" s="46">
        <f>SUMIF(DRE!$A:$A,'Base CF'!$B306,DRE!BV:BV)</f>
        <v>0</v>
      </c>
      <c r="BX306" s="46">
        <f>SUMIF(DRE!$A:$A,'Base CF'!$B306,DRE!BW:BW)</f>
        <v>0</v>
      </c>
      <c r="BY306" s="46">
        <f>SUMIF(DRE!$A:$A,'Base CF'!$B306,DRE!BX:BX)</f>
        <v>0</v>
      </c>
      <c r="BZ306" s="46">
        <f>SUMIF(DRE!$A:$A,'Base CF'!$B306,DRE!BY:BY)</f>
        <v>0</v>
      </c>
      <c r="CA306" s="46">
        <f>SUMIF(DRE!$A:$A,'Base CF'!$B306,DRE!BZ:BZ)</f>
        <v>0</v>
      </c>
      <c r="CB306" s="46">
        <f>SUMIF(DRE!$A:$A,'Base CF'!$B306,DRE!CA:CA)</f>
        <v>0</v>
      </c>
      <c r="CC306" s="46">
        <f>SUMIF(DRE!$A:$A,'Base CF'!$B306,DRE!CB:CB)</f>
        <v>0</v>
      </c>
      <c r="CD306" s="46">
        <f>SUMIF(DRE!$A:$A,'Base CF'!$B306,DRE!CC:CC)</f>
        <v>0</v>
      </c>
      <c r="CE306" s="46">
        <f>SUMIF(DRE!$A:$A,'Base CF'!$B306,DRE!CD:CD)</f>
        <v>0</v>
      </c>
      <c r="CF306" s="46">
        <f>SUMIF(DRE!$A:$A,'Base CF'!$B306,DRE!CE:CE)</f>
        <v>0</v>
      </c>
      <c r="CG306" s="46">
        <f>SUMIF(DRE!$A:$A,'Base CF'!$B306,DRE!CF:CF)</f>
        <v>0</v>
      </c>
      <c r="CH306" s="46">
        <f>SUMIF(DRE!$A:$A,'Base CF'!$B306,DRE!CG:CG)</f>
        <v>0</v>
      </c>
      <c r="CI306" s="46">
        <f>SUMIF(DRE!$A:$A,'Base CF'!$B306,DRE!CH:CH)</f>
        <v>0</v>
      </c>
      <c r="CJ306" s="46">
        <f>SUMIF(DRE!$A:$A,'Base CF'!$B306,DRE!CI:CI)</f>
        <v>0</v>
      </c>
      <c r="CK306" s="46">
        <f>SUMIF(DRE!$A:$A,'Base CF'!$B306,DRE!CJ:CJ)</f>
        <v>0</v>
      </c>
      <c r="CL306" s="46">
        <f>SUMIF(DRE!$A:$A,'Base CF'!$B306,DRE!CK:CK)</f>
        <v>0</v>
      </c>
      <c r="CM306" s="46">
        <f>SUMIF(DRE!$A:$A,'Base CF'!$B306,DRE!CL:CL)</f>
        <v>0</v>
      </c>
      <c r="CN306" s="46">
        <f>SUMIF(DRE!$A:$A,'Base CF'!$B306,DRE!CM:CM)</f>
        <v>0</v>
      </c>
      <c r="CO306" s="46">
        <f>SUMIF(DRE!$A:$A,'Base CF'!$B306,DRE!CN:CN)</f>
        <v>0</v>
      </c>
      <c r="CP306" s="46">
        <f>SUMIF(DRE!$A:$A,'Base CF'!$B306,DRE!CO:CO)</f>
        <v>0</v>
      </c>
      <c r="CQ306" s="46">
        <f>SUMIF(DRE!$A:$A,'Base CF'!$B306,DRE!CP:CP)</f>
        <v>0</v>
      </c>
      <c r="CR306" s="46">
        <f>SUMIF(DRE!$A:$A,'Base CF'!$B306,DRE!CQ:CQ)</f>
        <v>0</v>
      </c>
      <c r="CS306" s="46">
        <f>SUMIF(DRE!$A:$A,'Base CF'!$B306,DRE!CR:CR)</f>
        <v>0</v>
      </c>
      <c r="CT306" s="46">
        <f>SUMIF(DRE!$A:$A,'Base CF'!$B306,DRE!CS:CS)</f>
        <v>0</v>
      </c>
      <c r="CU306" s="46">
        <f>SUMIF(DRE!$A:$A,'Base CF'!$B306,DRE!CT:CT)</f>
        <v>0</v>
      </c>
      <c r="CV306" s="46">
        <f>SUMIF(DRE!$A:$A,'Base CF'!$B306,DRE!CU:CU)</f>
        <v>0</v>
      </c>
      <c r="CW306" s="46">
        <f>SUMIF(DRE!$A:$A,'Base CF'!$B306,DRE!CV:CV)</f>
        <v>0</v>
      </c>
      <c r="CX306" s="46">
        <f>SUMIF(DRE!$A:$A,'Base CF'!$B306,DRE!CW:CW)</f>
        <v>0</v>
      </c>
      <c r="CY306" s="46">
        <f>SUMIF(DRE!$A:$A,'Base CF'!$B306,DRE!CX:CX)</f>
        <v>0</v>
      </c>
      <c r="CZ306" s="46">
        <f>SUMIF(DRE!$A:$A,'Base CF'!$B306,DRE!CY:CY)</f>
        <v>0</v>
      </c>
      <c r="DA306" s="46">
        <f>SUMIF(DRE!$A:$A,'Base CF'!$B306,DRE!CZ:CZ)</f>
        <v>0</v>
      </c>
      <c r="DB306" s="46">
        <f>SUMIF(DRE!$A:$A,'Base CF'!$B306,DRE!DA:DA)</f>
        <v>0</v>
      </c>
      <c r="DC306" s="46">
        <f>SUMIF(DRE!$A:$A,'Base CF'!$B306,DRE!DB:DB)</f>
        <v>0</v>
      </c>
      <c r="DD306" s="46">
        <f>SUMIF(DRE!$A:$A,'Base CF'!$B306,DRE!DC:DC)</f>
        <v>0</v>
      </c>
      <c r="DE306" s="46">
        <f>SUMIF(DRE!$A:$A,'Base CF'!$B306,DRE!DD:DD)</f>
        <v>0</v>
      </c>
      <c r="DF306" s="46">
        <f>SUMIF(DRE!$A:$A,'Base CF'!$B306,DRE!DE:DE)</f>
        <v>0</v>
      </c>
    </row>
    <row r="307" spans="2:110" outlineLevel="1">
      <c r="B307" s="37" t="s">
        <v>380</v>
      </c>
      <c r="C307" s="46">
        <f>SUMIF(DRE!$A:$A,'Base CF'!$B307,DRE!B:B)</f>
        <v>3132.05</v>
      </c>
      <c r="D307" s="46">
        <f>SUMIF(DRE!$A:$A,'Base CF'!$B307,DRE!C:C)</f>
        <v>3481.29</v>
      </c>
      <c r="E307" s="46">
        <f>SUMIF(DRE!$A:$A,'Base CF'!$B307,DRE!D:D)</f>
        <v>45114.62</v>
      </c>
      <c r="F307" s="46">
        <f>SUMIF(DRE!$A:$A,'Base CF'!$B307,DRE!E:E)</f>
        <v>27855.95</v>
      </c>
      <c r="G307" s="46">
        <f>SUMIF(DRE!$A:$A,'Base CF'!$B307,DRE!F:F)</f>
        <v>31764.94</v>
      </c>
      <c r="H307" s="46">
        <f>SUMIF(DRE!$A:$A,'Base CF'!$B307,DRE!G:G)</f>
        <v>20816.939999999999</v>
      </c>
      <c r="I307" s="46">
        <f>SUMIF(DRE!$A:$A,'Base CF'!$B307,DRE!H:H)</f>
        <v>24656.17</v>
      </c>
      <c r="J307" s="46">
        <f>SUMIF(DRE!$A:$A,'Base CF'!$B307,DRE!I:I)</f>
        <v>29406.639999999999</v>
      </c>
      <c r="K307" s="46">
        <f>SUMIF(DRE!$A:$A,'Base CF'!$B307,DRE!J:J)</f>
        <v>24327.41</v>
      </c>
      <c r="L307" s="46">
        <f>SUMIF(DRE!$A:$A,'Base CF'!$B307,DRE!K:K)</f>
        <v>1867.72</v>
      </c>
      <c r="M307" s="46">
        <f>SUMIF(DRE!$A:$A,'Base CF'!$B307,DRE!L:L)</f>
        <v>58340.45</v>
      </c>
      <c r="N307" s="46">
        <f>SUMIF(DRE!$A:$A,'Base CF'!$B307,DRE!M:M)</f>
        <v>30772.53</v>
      </c>
      <c r="O307" s="46">
        <f>SUMIF(DRE!$A:$A,'Base CF'!$B307,DRE!N:N)</f>
        <v>250.11</v>
      </c>
      <c r="P307" s="46">
        <f>SUMIF(DRE!$A:$A,'Base CF'!$B307,DRE!O:O)</f>
        <v>26308.02</v>
      </c>
      <c r="Q307" s="46">
        <f>SUMIF(DRE!$A:$A,'Base CF'!$B307,DRE!P:P)</f>
        <v>-2717.01</v>
      </c>
      <c r="R307" s="46">
        <f>SUMIF(DRE!$A:$A,'Base CF'!$B307,DRE!Q:Q)</f>
        <v>53647.07</v>
      </c>
      <c r="S307" s="46">
        <f>SUMIF(DRE!$A:$A,'Base CF'!$B307,DRE!R:R)</f>
        <v>32060.549999999996</v>
      </c>
      <c r="T307" s="46">
        <f>SUMIF(DRE!$A:$A,'Base CF'!$B307,DRE!S:S)</f>
        <v>33098.81</v>
      </c>
      <c r="U307" s="46">
        <f>SUMIF(DRE!$A:$A,'Base CF'!$B307,DRE!T:T)</f>
        <v>2388.06</v>
      </c>
      <c r="V307" s="46">
        <f>SUMIF(DRE!$A:$A,'Base CF'!$B307,DRE!U:U)</f>
        <v>73263.05</v>
      </c>
      <c r="W307" s="46">
        <f>SUMIF(DRE!$A:$A,'Base CF'!$B307,DRE!V:V)</f>
        <v>73695.430000000008</v>
      </c>
      <c r="X307" s="46">
        <f>SUMIF(DRE!$A:$A,'Base CF'!$B307,DRE!W:W)</f>
        <v>3772.52</v>
      </c>
      <c r="Y307" s="46">
        <f>SUMIF(DRE!$A:$A,'Base CF'!$B307,DRE!X:X)</f>
        <v>33099.279999999999</v>
      </c>
      <c r="Z307" s="46">
        <f>SUMIF(DRE!$A:$A,'Base CF'!$B307,DRE!Y:Y)</f>
        <v>915.59</v>
      </c>
      <c r="AA307" s="46">
        <f>SUMIF(DRE!$A:$A,'Base CF'!$B307,DRE!Z:Z)</f>
        <v>1921.9099999999999</v>
      </c>
      <c r="AB307" s="46">
        <f>SUMIF(DRE!$A:$A,'Base CF'!$B307,DRE!AA:AA)</f>
        <v>3598.5299999999997</v>
      </c>
      <c r="AC307" s="46">
        <f>SUMIF(DRE!$A:$A,'Base CF'!$B307,DRE!AB:AB)</f>
        <v>147.76</v>
      </c>
      <c r="AD307" s="46">
        <f>SUMIF(DRE!$A:$A,'Base CF'!$B307,DRE!AC:AC)</f>
        <v>0</v>
      </c>
      <c r="AE307" s="46">
        <f>SUMIF(DRE!$A:$A,'Base CF'!$B307,DRE!AD:AD)</f>
        <v>0</v>
      </c>
      <c r="AF307" s="46">
        <f>SUMIF(DRE!$A:$A,'Base CF'!$B307,DRE!AE:AE)</f>
        <v>0</v>
      </c>
      <c r="AG307" s="46">
        <f>SUMIF(DRE!$A:$A,'Base CF'!$B307,DRE!AF:AF)</f>
        <v>157.06</v>
      </c>
      <c r="AH307" s="46">
        <f>SUMIF(DRE!$A:$A,'Base CF'!$B307,DRE!AG:AG)</f>
        <v>0</v>
      </c>
      <c r="AI307" s="46">
        <f>SUMIF(DRE!$A:$A,'Base CF'!$B307,DRE!AH:AH)</f>
        <v>0</v>
      </c>
      <c r="AJ307" s="46">
        <f>SUMIF(DRE!$A:$A,'Base CF'!$B307,DRE!AI:AI)</f>
        <v>0</v>
      </c>
      <c r="AK307" s="46">
        <f>SUMIF(DRE!$A:$A,'Base CF'!$B307,DRE!AJ:AJ)</f>
        <v>29029.94</v>
      </c>
      <c r="AL307" s="46">
        <f>SUMIF(DRE!$A:$A,'Base CF'!$B307,DRE!AK:AK)</f>
        <v>1739.82</v>
      </c>
      <c r="AM307" s="46">
        <f>SUMIF(DRE!$A:$A,'Base CF'!$B307,DRE!AL:AL)</f>
        <v>-18.39</v>
      </c>
      <c r="AN307" s="46">
        <f>SUMIF(DRE!$A:$A,'Base CF'!$B307,DRE!AM:AM)</f>
        <v>929.42</v>
      </c>
      <c r="AO307" s="46">
        <f>SUMIF(DRE!$A:$A,'Base CF'!$B307,DRE!AN:AN)</f>
        <v>810.14</v>
      </c>
      <c r="AP307" s="46">
        <f>SUMIF(DRE!$A:$A,'Base CF'!$B307,DRE!AO:AO)</f>
        <v>0</v>
      </c>
      <c r="AQ307" s="46">
        <f>SUMIF(DRE!$A:$A,'Base CF'!$B307,DRE!AP:AP)</f>
        <v>0</v>
      </c>
      <c r="AR307" s="46">
        <f>SUMIF(DRE!$A:$A,'Base CF'!$B307,DRE!AQ:AQ)</f>
        <v>0</v>
      </c>
      <c r="AS307" s="46">
        <f>SUMIF(DRE!$A:$A,'Base CF'!$B307,DRE!AR:AR)</f>
        <v>6135.33</v>
      </c>
      <c r="AT307" s="46">
        <f>SUMIF(DRE!$A:$A,'Base CF'!$B307,DRE!AS:AS)</f>
        <v>3310.22</v>
      </c>
      <c r="AU307" s="46">
        <f>SUMIF(DRE!$A:$A,'Base CF'!$B307,DRE!AT:AT)</f>
        <v>0</v>
      </c>
      <c r="AV307" s="46">
        <f>SUMIF(DRE!$A:$A,'Base CF'!$B307,DRE!AU:AU)</f>
        <v>0</v>
      </c>
      <c r="AW307" s="46">
        <f>SUMIF(DRE!$A:$A,'Base CF'!$B307,DRE!AV:AV)</f>
        <v>0</v>
      </c>
      <c r="AX307" s="46">
        <f>SUMIF(DRE!$A:$A,'Base CF'!$B307,DRE!AW:AW)</f>
        <v>0</v>
      </c>
      <c r="AY307" s="46">
        <f>SUMIF(DRE!$A:$A,'Base CF'!$B307,DRE!AX:AX)</f>
        <v>0</v>
      </c>
      <c r="AZ307" s="46">
        <f>SUMIF(DRE!$A:$A,'Base CF'!$B307,DRE!AY:AY)</f>
        <v>0</v>
      </c>
      <c r="BA307" s="46">
        <f>SUMIF(DRE!$A:$A,'Base CF'!$B307,DRE!AZ:AZ)</f>
        <v>0</v>
      </c>
      <c r="BB307" s="46">
        <f>SUMIF(DRE!$A:$A,'Base CF'!$B307,DRE!BA:BA)</f>
        <v>0</v>
      </c>
      <c r="BC307" s="46">
        <f>SUMIF(DRE!$A:$A,'Base CF'!$B307,DRE!BB:BB)</f>
        <v>0</v>
      </c>
      <c r="BD307" s="46">
        <f>SUMIF(DRE!$A:$A,'Base CF'!$B307,DRE!BC:BC)</f>
        <v>0</v>
      </c>
      <c r="BE307" s="46">
        <f>SUMIF(DRE!$A:$A,'Base CF'!$B307,DRE!BD:BD)</f>
        <v>0</v>
      </c>
      <c r="BF307" s="46">
        <f>SUMIF(DRE!$A:$A,'Base CF'!$B307,DRE!BE:BE)</f>
        <v>0</v>
      </c>
      <c r="BG307" s="46">
        <f>SUMIF(DRE!$A:$A,'Base CF'!$B307,DRE!BF:BF)</f>
        <v>0</v>
      </c>
      <c r="BH307" s="46">
        <f>SUMIF(DRE!$A:$A,'Base CF'!$B307,DRE!BG:BG)</f>
        <v>0</v>
      </c>
      <c r="BI307" s="46">
        <f>SUMIF(DRE!$A:$A,'Base CF'!$B307,DRE!BH:BH)</f>
        <v>0</v>
      </c>
      <c r="BJ307" s="46">
        <f>SUMIF(DRE!$A:$A,'Base CF'!$B307,DRE!BI:BI)</f>
        <v>0</v>
      </c>
      <c r="BK307" s="46">
        <f>SUMIF(DRE!$A:$A,'Base CF'!$B307,DRE!BJ:BJ)</f>
        <v>0</v>
      </c>
      <c r="BL307" s="46">
        <f>SUMIF(DRE!$A:$A,'Base CF'!$B307,DRE!BK:BK)</f>
        <v>0</v>
      </c>
      <c r="BM307" s="46">
        <f>SUMIF(DRE!$A:$A,'Base CF'!$B307,DRE!BL:BL)</f>
        <v>0</v>
      </c>
      <c r="BN307" s="46">
        <f>SUMIF(DRE!$A:$A,'Base CF'!$B307,DRE!BM:BM)</f>
        <v>0</v>
      </c>
      <c r="BO307" s="46">
        <f>SUMIF(DRE!$A:$A,'Base CF'!$B307,DRE!BN:BN)</f>
        <v>0</v>
      </c>
      <c r="BP307" s="46">
        <f>SUMIF(DRE!$A:$A,'Base CF'!$B307,DRE!BO:BO)</f>
        <v>0</v>
      </c>
      <c r="BQ307" s="46">
        <f>SUMIF(DRE!$A:$A,'Base CF'!$B307,DRE!BP:BP)</f>
        <v>0</v>
      </c>
      <c r="BR307" s="46">
        <f>SUMIF(DRE!$A:$A,'Base CF'!$B307,DRE!BQ:BQ)</f>
        <v>0</v>
      </c>
      <c r="BS307" s="46">
        <f>SUMIF(DRE!$A:$A,'Base CF'!$B307,DRE!BR:BR)</f>
        <v>0</v>
      </c>
      <c r="BT307" s="46">
        <f>SUMIF(DRE!$A:$A,'Base CF'!$B307,DRE!BS:BS)</f>
        <v>0</v>
      </c>
      <c r="BU307" s="46">
        <f>SUMIF(DRE!$A:$A,'Base CF'!$B307,DRE!BT:BT)</f>
        <v>0</v>
      </c>
      <c r="BV307" s="46">
        <f>SUMIF(DRE!$A:$A,'Base CF'!$B307,DRE!BU:BU)</f>
        <v>0</v>
      </c>
      <c r="BW307" s="46">
        <f>SUMIF(DRE!$A:$A,'Base CF'!$B307,DRE!BV:BV)</f>
        <v>0</v>
      </c>
      <c r="BX307" s="46">
        <f>SUMIF(DRE!$A:$A,'Base CF'!$B307,DRE!BW:BW)</f>
        <v>0</v>
      </c>
      <c r="BY307" s="46">
        <f>SUMIF(DRE!$A:$A,'Base CF'!$B307,DRE!BX:BX)</f>
        <v>0</v>
      </c>
      <c r="BZ307" s="46">
        <f>SUMIF(DRE!$A:$A,'Base CF'!$B307,DRE!BY:BY)</f>
        <v>0</v>
      </c>
      <c r="CA307" s="46">
        <f>SUMIF(DRE!$A:$A,'Base CF'!$B307,DRE!BZ:BZ)</f>
        <v>0</v>
      </c>
      <c r="CB307" s="46">
        <f>SUMIF(DRE!$A:$A,'Base CF'!$B307,DRE!CA:CA)</f>
        <v>0</v>
      </c>
      <c r="CC307" s="46">
        <f>SUMIF(DRE!$A:$A,'Base CF'!$B307,DRE!CB:CB)</f>
        <v>0</v>
      </c>
      <c r="CD307" s="46">
        <f>SUMIF(DRE!$A:$A,'Base CF'!$B307,DRE!CC:CC)</f>
        <v>0</v>
      </c>
      <c r="CE307" s="46">
        <f>SUMIF(DRE!$A:$A,'Base CF'!$B307,DRE!CD:CD)</f>
        <v>0</v>
      </c>
      <c r="CF307" s="46">
        <f>SUMIF(DRE!$A:$A,'Base CF'!$B307,DRE!CE:CE)</f>
        <v>0</v>
      </c>
      <c r="CG307" s="46">
        <f>SUMIF(DRE!$A:$A,'Base CF'!$B307,DRE!CF:CF)</f>
        <v>0</v>
      </c>
      <c r="CH307" s="46">
        <f>SUMIF(DRE!$A:$A,'Base CF'!$B307,DRE!CG:CG)</f>
        <v>0</v>
      </c>
      <c r="CI307" s="46">
        <f>SUMIF(DRE!$A:$A,'Base CF'!$B307,DRE!CH:CH)</f>
        <v>0</v>
      </c>
      <c r="CJ307" s="46">
        <f>SUMIF(DRE!$A:$A,'Base CF'!$B307,DRE!CI:CI)</f>
        <v>0</v>
      </c>
      <c r="CK307" s="46">
        <f>SUMIF(DRE!$A:$A,'Base CF'!$B307,DRE!CJ:CJ)</f>
        <v>0</v>
      </c>
      <c r="CL307" s="46">
        <f>SUMIF(DRE!$A:$A,'Base CF'!$B307,DRE!CK:CK)</f>
        <v>0</v>
      </c>
      <c r="CM307" s="46">
        <f>SUMIF(DRE!$A:$A,'Base CF'!$B307,DRE!CL:CL)</f>
        <v>0</v>
      </c>
      <c r="CN307" s="46">
        <f>SUMIF(DRE!$A:$A,'Base CF'!$B307,DRE!CM:CM)</f>
        <v>0</v>
      </c>
      <c r="CO307" s="46">
        <f>SUMIF(DRE!$A:$A,'Base CF'!$B307,DRE!CN:CN)</f>
        <v>0</v>
      </c>
      <c r="CP307" s="46">
        <f>SUMIF(DRE!$A:$A,'Base CF'!$B307,DRE!CO:CO)</f>
        <v>0</v>
      </c>
      <c r="CQ307" s="46">
        <f>SUMIF(DRE!$A:$A,'Base CF'!$B307,DRE!CP:CP)</f>
        <v>0</v>
      </c>
      <c r="CR307" s="46">
        <f>SUMIF(DRE!$A:$A,'Base CF'!$B307,DRE!CQ:CQ)</f>
        <v>0</v>
      </c>
      <c r="CS307" s="46">
        <f>SUMIF(DRE!$A:$A,'Base CF'!$B307,DRE!CR:CR)</f>
        <v>0</v>
      </c>
      <c r="CT307" s="46">
        <f>SUMIF(DRE!$A:$A,'Base CF'!$B307,DRE!CS:CS)</f>
        <v>0</v>
      </c>
      <c r="CU307" s="46">
        <f>SUMIF(DRE!$A:$A,'Base CF'!$B307,DRE!CT:CT)</f>
        <v>0</v>
      </c>
      <c r="CV307" s="46">
        <f>SUMIF(DRE!$A:$A,'Base CF'!$B307,DRE!CU:CU)</f>
        <v>0</v>
      </c>
      <c r="CW307" s="46">
        <f>SUMIF(DRE!$A:$A,'Base CF'!$B307,DRE!CV:CV)</f>
        <v>0</v>
      </c>
      <c r="CX307" s="46">
        <f>SUMIF(DRE!$A:$A,'Base CF'!$B307,DRE!CW:CW)</f>
        <v>0</v>
      </c>
      <c r="CY307" s="46">
        <f>SUMIF(DRE!$A:$A,'Base CF'!$B307,DRE!CX:CX)</f>
        <v>0</v>
      </c>
      <c r="CZ307" s="46">
        <f>SUMIF(DRE!$A:$A,'Base CF'!$B307,DRE!CY:CY)</f>
        <v>0</v>
      </c>
      <c r="DA307" s="46">
        <f>SUMIF(DRE!$A:$A,'Base CF'!$B307,DRE!CZ:CZ)</f>
        <v>0</v>
      </c>
      <c r="DB307" s="46">
        <f>SUMIF(DRE!$A:$A,'Base CF'!$B307,DRE!DA:DA)</f>
        <v>0</v>
      </c>
      <c r="DC307" s="46">
        <f>SUMIF(DRE!$A:$A,'Base CF'!$B307,DRE!DB:DB)</f>
        <v>0</v>
      </c>
      <c r="DD307" s="46">
        <f>SUMIF(DRE!$A:$A,'Base CF'!$B307,DRE!DC:DC)</f>
        <v>0</v>
      </c>
      <c r="DE307" s="46">
        <f>SUMIF(DRE!$A:$A,'Base CF'!$B307,DRE!DD:DD)</f>
        <v>0</v>
      </c>
      <c r="DF307" s="46">
        <f>SUMIF(DRE!$A:$A,'Base CF'!$B307,DRE!DE:DE)</f>
        <v>0</v>
      </c>
    </row>
    <row r="308" spans="2:110" outlineLevel="1">
      <c r="B308" s="37" t="s">
        <v>399</v>
      </c>
      <c r="C308" s="46">
        <f>SUMIF(DRE!$A:$A,'Base CF'!$B308,DRE!B:B)</f>
        <v>393.58</v>
      </c>
      <c r="D308" s="46">
        <f>SUMIF(DRE!$A:$A,'Base CF'!$B308,DRE!C:C)</f>
        <v>514.13</v>
      </c>
      <c r="E308" s="46">
        <f>SUMIF(DRE!$A:$A,'Base CF'!$B308,DRE!D:D)</f>
        <v>0</v>
      </c>
      <c r="F308" s="46">
        <f>SUMIF(DRE!$A:$A,'Base CF'!$B308,DRE!E:E)</f>
        <v>0</v>
      </c>
      <c r="G308" s="46">
        <f>SUMIF(DRE!$A:$A,'Base CF'!$B308,DRE!F:F)</f>
        <v>0</v>
      </c>
      <c r="H308" s="46">
        <f>SUMIF(DRE!$A:$A,'Base CF'!$B308,DRE!G:G)</f>
        <v>0</v>
      </c>
      <c r="I308" s="46">
        <f>SUMIF(DRE!$A:$A,'Base CF'!$B308,DRE!H:H)</f>
        <v>0</v>
      </c>
      <c r="J308" s="46">
        <f>SUMIF(DRE!$A:$A,'Base CF'!$B308,DRE!I:I)</f>
        <v>0</v>
      </c>
      <c r="K308" s="46">
        <f>SUMIF(DRE!$A:$A,'Base CF'!$B308,DRE!J:J)</f>
        <v>0</v>
      </c>
      <c r="L308" s="46">
        <f>SUMIF(DRE!$A:$A,'Base CF'!$B308,DRE!K:K)</f>
        <v>0</v>
      </c>
      <c r="M308" s="46">
        <f>SUMIF(DRE!$A:$A,'Base CF'!$B308,DRE!L:L)</f>
        <v>0</v>
      </c>
      <c r="N308" s="46">
        <f>SUMIF(DRE!$A:$A,'Base CF'!$B308,DRE!M:M)</f>
        <v>0</v>
      </c>
      <c r="O308" s="46">
        <f>SUMIF(DRE!$A:$A,'Base CF'!$B308,DRE!N:N)</f>
        <v>0</v>
      </c>
      <c r="P308" s="46">
        <f>SUMIF(DRE!$A:$A,'Base CF'!$B308,DRE!O:O)</f>
        <v>0</v>
      </c>
      <c r="Q308" s="46">
        <f>SUMIF(DRE!$A:$A,'Base CF'!$B308,DRE!P:P)</f>
        <v>0</v>
      </c>
      <c r="R308" s="46">
        <f>SUMIF(DRE!$A:$A,'Base CF'!$B308,DRE!Q:Q)</f>
        <v>0</v>
      </c>
      <c r="S308" s="46">
        <f>SUMIF(DRE!$A:$A,'Base CF'!$B308,DRE!R:R)</f>
        <v>0</v>
      </c>
      <c r="T308" s="46">
        <f>SUMIF(DRE!$A:$A,'Base CF'!$B308,DRE!S:S)</f>
        <v>0</v>
      </c>
      <c r="U308" s="46">
        <f>SUMIF(DRE!$A:$A,'Base CF'!$B308,DRE!T:T)</f>
        <v>0</v>
      </c>
      <c r="V308" s="46">
        <f>SUMIF(DRE!$A:$A,'Base CF'!$B308,DRE!U:U)</f>
        <v>0</v>
      </c>
      <c r="W308" s="46">
        <f>SUMIF(DRE!$A:$A,'Base CF'!$B308,DRE!V:V)</f>
        <v>0</v>
      </c>
      <c r="X308" s="46">
        <f>SUMIF(DRE!$A:$A,'Base CF'!$B308,DRE!W:W)</f>
        <v>0</v>
      </c>
      <c r="Y308" s="46">
        <f>SUMIF(DRE!$A:$A,'Base CF'!$B308,DRE!X:X)</f>
        <v>0</v>
      </c>
      <c r="Z308" s="46">
        <f>SUMIF(DRE!$A:$A,'Base CF'!$B308,DRE!Y:Y)</f>
        <v>0</v>
      </c>
      <c r="AA308" s="46">
        <f>SUMIF(DRE!$A:$A,'Base CF'!$B308,DRE!Z:Z)</f>
        <v>0</v>
      </c>
      <c r="AB308" s="46">
        <f>SUMIF(DRE!$A:$A,'Base CF'!$B308,DRE!AA:AA)</f>
        <v>0</v>
      </c>
      <c r="AC308" s="46">
        <f>SUMIF(DRE!$A:$A,'Base CF'!$B308,DRE!AB:AB)</f>
        <v>0</v>
      </c>
      <c r="AD308" s="46">
        <f>SUMIF(DRE!$A:$A,'Base CF'!$B308,DRE!AC:AC)</f>
        <v>0</v>
      </c>
      <c r="AE308" s="46">
        <f>SUMIF(DRE!$A:$A,'Base CF'!$B308,DRE!AD:AD)</f>
        <v>0</v>
      </c>
      <c r="AF308" s="46">
        <f>SUMIF(DRE!$A:$A,'Base CF'!$B308,DRE!AE:AE)</f>
        <v>0</v>
      </c>
      <c r="AG308" s="46">
        <f>SUMIF(DRE!$A:$A,'Base CF'!$B308,DRE!AF:AF)</f>
        <v>0</v>
      </c>
      <c r="AH308" s="46">
        <f>SUMIF(DRE!$A:$A,'Base CF'!$B308,DRE!AG:AG)</f>
        <v>0</v>
      </c>
      <c r="AI308" s="46">
        <f>SUMIF(DRE!$A:$A,'Base CF'!$B308,DRE!AH:AH)</f>
        <v>0</v>
      </c>
      <c r="AJ308" s="46">
        <f>SUMIF(DRE!$A:$A,'Base CF'!$B308,DRE!AI:AI)</f>
        <v>0</v>
      </c>
      <c r="AK308" s="46">
        <f>SUMIF(DRE!$A:$A,'Base CF'!$B308,DRE!AJ:AJ)</f>
        <v>0</v>
      </c>
      <c r="AL308" s="46">
        <f>SUMIF(DRE!$A:$A,'Base CF'!$B308,DRE!AK:AK)</f>
        <v>0</v>
      </c>
      <c r="AM308" s="46">
        <f>SUMIF(DRE!$A:$A,'Base CF'!$B308,DRE!AL:AL)</f>
        <v>0</v>
      </c>
      <c r="AN308" s="46">
        <f>SUMIF(DRE!$A:$A,'Base CF'!$B308,DRE!AM:AM)</f>
        <v>0</v>
      </c>
      <c r="AO308" s="46">
        <f>SUMIF(DRE!$A:$A,'Base CF'!$B308,DRE!AN:AN)</f>
        <v>0</v>
      </c>
      <c r="AP308" s="46">
        <f>SUMIF(DRE!$A:$A,'Base CF'!$B308,DRE!AO:AO)</f>
        <v>0</v>
      </c>
      <c r="AQ308" s="46">
        <f>SUMIF(DRE!$A:$A,'Base CF'!$B308,DRE!AP:AP)</f>
        <v>0</v>
      </c>
      <c r="AR308" s="46">
        <f>SUMIF(DRE!$A:$A,'Base CF'!$B308,DRE!AQ:AQ)</f>
        <v>0</v>
      </c>
      <c r="AS308" s="46">
        <f>SUMIF(DRE!$A:$A,'Base CF'!$B308,DRE!AR:AR)</f>
        <v>0</v>
      </c>
      <c r="AT308" s="46">
        <f>SUMIF(DRE!$A:$A,'Base CF'!$B308,DRE!AS:AS)</f>
        <v>0</v>
      </c>
      <c r="AU308" s="46">
        <f>SUMIF(DRE!$A:$A,'Base CF'!$B308,DRE!AT:AT)</f>
        <v>0</v>
      </c>
      <c r="AV308" s="46">
        <f>SUMIF(DRE!$A:$A,'Base CF'!$B308,DRE!AU:AU)</f>
        <v>0</v>
      </c>
      <c r="AW308" s="46">
        <f>SUMIF(DRE!$A:$A,'Base CF'!$B308,DRE!AV:AV)</f>
        <v>0</v>
      </c>
      <c r="AX308" s="46">
        <f>SUMIF(DRE!$A:$A,'Base CF'!$B308,DRE!AW:AW)</f>
        <v>0</v>
      </c>
      <c r="AY308" s="46">
        <f>SUMIF(DRE!$A:$A,'Base CF'!$B308,DRE!AX:AX)</f>
        <v>0</v>
      </c>
      <c r="AZ308" s="46">
        <f>SUMIF(DRE!$A:$A,'Base CF'!$B308,DRE!AY:AY)</f>
        <v>0</v>
      </c>
      <c r="BA308" s="46">
        <f>SUMIF(DRE!$A:$A,'Base CF'!$B308,DRE!AZ:AZ)</f>
        <v>0</v>
      </c>
      <c r="BB308" s="46">
        <f>SUMIF(DRE!$A:$A,'Base CF'!$B308,DRE!BA:BA)</f>
        <v>0</v>
      </c>
      <c r="BC308" s="46">
        <f>SUMIF(DRE!$A:$A,'Base CF'!$B308,DRE!BB:BB)</f>
        <v>0</v>
      </c>
      <c r="BD308" s="46">
        <f>SUMIF(DRE!$A:$A,'Base CF'!$B308,DRE!BC:BC)</f>
        <v>0</v>
      </c>
      <c r="BE308" s="46">
        <f>SUMIF(DRE!$A:$A,'Base CF'!$B308,DRE!BD:BD)</f>
        <v>0</v>
      </c>
      <c r="BF308" s="46">
        <f>SUMIF(DRE!$A:$A,'Base CF'!$B308,DRE!BE:BE)</f>
        <v>0</v>
      </c>
      <c r="BG308" s="46">
        <f>SUMIF(DRE!$A:$A,'Base CF'!$B308,DRE!BF:BF)</f>
        <v>0</v>
      </c>
      <c r="BH308" s="46">
        <f>SUMIF(DRE!$A:$A,'Base CF'!$B308,DRE!BG:BG)</f>
        <v>0</v>
      </c>
      <c r="BI308" s="46">
        <f>SUMIF(DRE!$A:$A,'Base CF'!$B308,DRE!BH:BH)</f>
        <v>0</v>
      </c>
      <c r="BJ308" s="46">
        <f>SUMIF(DRE!$A:$A,'Base CF'!$B308,DRE!BI:BI)</f>
        <v>0</v>
      </c>
      <c r="BK308" s="46">
        <f>SUMIF(DRE!$A:$A,'Base CF'!$B308,DRE!BJ:BJ)</f>
        <v>0</v>
      </c>
      <c r="BL308" s="46">
        <f>SUMIF(DRE!$A:$A,'Base CF'!$B308,DRE!BK:BK)</f>
        <v>0</v>
      </c>
      <c r="BM308" s="46">
        <f>SUMIF(DRE!$A:$A,'Base CF'!$B308,DRE!BL:BL)</f>
        <v>0</v>
      </c>
      <c r="BN308" s="46">
        <f>SUMIF(DRE!$A:$A,'Base CF'!$B308,DRE!BM:BM)</f>
        <v>0</v>
      </c>
      <c r="BO308" s="46">
        <f>SUMIF(DRE!$A:$A,'Base CF'!$B308,DRE!BN:BN)</f>
        <v>0</v>
      </c>
      <c r="BP308" s="46">
        <f>SUMIF(DRE!$A:$A,'Base CF'!$B308,DRE!BO:BO)</f>
        <v>0</v>
      </c>
      <c r="BQ308" s="46">
        <f>SUMIF(DRE!$A:$A,'Base CF'!$B308,DRE!BP:BP)</f>
        <v>0</v>
      </c>
      <c r="BR308" s="46">
        <f>SUMIF(DRE!$A:$A,'Base CF'!$B308,DRE!BQ:BQ)</f>
        <v>0</v>
      </c>
      <c r="BS308" s="46">
        <f>SUMIF(DRE!$A:$A,'Base CF'!$B308,DRE!BR:BR)</f>
        <v>0</v>
      </c>
      <c r="BT308" s="46">
        <f>SUMIF(DRE!$A:$A,'Base CF'!$B308,DRE!BS:BS)</f>
        <v>0</v>
      </c>
      <c r="BU308" s="46">
        <f>SUMIF(DRE!$A:$A,'Base CF'!$B308,DRE!BT:BT)</f>
        <v>0</v>
      </c>
      <c r="BV308" s="46">
        <f>SUMIF(DRE!$A:$A,'Base CF'!$B308,DRE!BU:BU)</f>
        <v>0</v>
      </c>
      <c r="BW308" s="46">
        <f>SUMIF(DRE!$A:$A,'Base CF'!$B308,DRE!BV:BV)</f>
        <v>0</v>
      </c>
      <c r="BX308" s="46">
        <f>SUMIF(DRE!$A:$A,'Base CF'!$B308,DRE!BW:BW)</f>
        <v>0</v>
      </c>
      <c r="BY308" s="46">
        <f>SUMIF(DRE!$A:$A,'Base CF'!$B308,DRE!BX:BX)</f>
        <v>0</v>
      </c>
      <c r="BZ308" s="46">
        <f>SUMIF(DRE!$A:$A,'Base CF'!$B308,DRE!BY:BY)</f>
        <v>0</v>
      </c>
      <c r="CA308" s="46">
        <f>SUMIF(DRE!$A:$A,'Base CF'!$B308,DRE!BZ:BZ)</f>
        <v>0</v>
      </c>
      <c r="CB308" s="46">
        <f>SUMIF(DRE!$A:$A,'Base CF'!$B308,DRE!CA:CA)</f>
        <v>0</v>
      </c>
      <c r="CC308" s="46">
        <f>SUMIF(DRE!$A:$A,'Base CF'!$B308,DRE!CB:CB)</f>
        <v>0</v>
      </c>
      <c r="CD308" s="46">
        <f>SUMIF(DRE!$A:$A,'Base CF'!$B308,DRE!CC:CC)</f>
        <v>0</v>
      </c>
      <c r="CE308" s="46">
        <f>SUMIF(DRE!$A:$A,'Base CF'!$B308,DRE!CD:CD)</f>
        <v>0</v>
      </c>
      <c r="CF308" s="46">
        <f>SUMIF(DRE!$A:$A,'Base CF'!$B308,DRE!CE:CE)</f>
        <v>0</v>
      </c>
      <c r="CG308" s="46">
        <f>SUMIF(DRE!$A:$A,'Base CF'!$B308,DRE!CF:CF)</f>
        <v>0</v>
      </c>
      <c r="CH308" s="46">
        <f>SUMIF(DRE!$A:$A,'Base CF'!$B308,DRE!CG:CG)</f>
        <v>0</v>
      </c>
      <c r="CI308" s="46">
        <f>SUMIF(DRE!$A:$A,'Base CF'!$B308,DRE!CH:CH)</f>
        <v>0</v>
      </c>
      <c r="CJ308" s="46">
        <f>SUMIF(DRE!$A:$A,'Base CF'!$B308,DRE!CI:CI)</f>
        <v>0</v>
      </c>
      <c r="CK308" s="46">
        <f>SUMIF(DRE!$A:$A,'Base CF'!$B308,DRE!CJ:CJ)</f>
        <v>0</v>
      </c>
      <c r="CL308" s="46">
        <f>SUMIF(DRE!$A:$A,'Base CF'!$B308,DRE!CK:CK)</f>
        <v>0</v>
      </c>
      <c r="CM308" s="46">
        <f>SUMIF(DRE!$A:$A,'Base CF'!$B308,DRE!CL:CL)</f>
        <v>0</v>
      </c>
      <c r="CN308" s="46">
        <f>SUMIF(DRE!$A:$A,'Base CF'!$B308,DRE!CM:CM)</f>
        <v>0</v>
      </c>
      <c r="CO308" s="46">
        <f>SUMIF(DRE!$A:$A,'Base CF'!$B308,DRE!CN:CN)</f>
        <v>0</v>
      </c>
      <c r="CP308" s="46">
        <f>SUMIF(DRE!$A:$A,'Base CF'!$B308,DRE!CO:CO)</f>
        <v>0</v>
      </c>
      <c r="CQ308" s="46">
        <f>SUMIF(DRE!$A:$A,'Base CF'!$B308,DRE!CP:CP)</f>
        <v>0</v>
      </c>
      <c r="CR308" s="46">
        <f>SUMIF(DRE!$A:$A,'Base CF'!$B308,DRE!CQ:CQ)</f>
        <v>0</v>
      </c>
      <c r="CS308" s="46">
        <f>SUMIF(DRE!$A:$A,'Base CF'!$B308,DRE!CR:CR)</f>
        <v>0</v>
      </c>
      <c r="CT308" s="46">
        <f>SUMIF(DRE!$A:$A,'Base CF'!$B308,DRE!CS:CS)</f>
        <v>0</v>
      </c>
      <c r="CU308" s="46">
        <f>SUMIF(DRE!$A:$A,'Base CF'!$B308,DRE!CT:CT)</f>
        <v>0</v>
      </c>
      <c r="CV308" s="46">
        <f>SUMIF(DRE!$A:$A,'Base CF'!$B308,DRE!CU:CU)</f>
        <v>0</v>
      </c>
      <c r="CW308" s="46">
        <f>SUMIF(DRE!$A:$A,'Base CF'!$B308,DRE!CV:CV)</f>
        <v>0</v>
      </c>
      <c r="CX308" s="46">
        <f>SUMIF(DRE!$A:$A,'Base CF'!$B308,DRE!CW:CW)</f>
        <v>0</v>
      </c>
      <c r="CY308" s="46">
        <f>SUMIF(DRE!$A:$A,'Base CF'!$B308,DRE!CX:CX)</f>
        <v>0</v>
      </c>
      <c r="CZ308" s="46">
        <f>SUMIF(DRE!$A:$A,'Base CF'!$B308,DRE!CY:CY)</f>
        <v>0</v>
      </c>
      <c r="DA308" s="46">
        <f>SUMIF(DRE!$A:$A,'Base CF'!$B308,DRE!CZ:CZ)</f>
        <v>0</v>
      </c>
      <c r="DB308" s="46">
        <f>SUMIF(DRE!$A:$A,'Base CF'!$B308,DRE!DA:DA)</f>
        <v>0</v>
      </c>
      <c r="DC308" s="46">
        <f>SUMIF(DRE!$A:$A,'Base CF'!$B308,DRE!DB:DB)</f>
        <v>0</v>
      </c>
      <c r="DD308" s="46">
        <f>SUMIF(DRE!$A:$A,'Base CF'!$B308,DRE!DC:DC)</f>
        <v>0</v>
      </c>
      <c r="DE308" s="46">
        <f>SUMIF(DRE!$A:$A,'Base CF'!$B308,DRE!DD:DD)</f>
        <v>0</v>
      </c>
      <c r="DF308" s="46">
        <f>SUMIF(DRE!$A:$A,'Base CF'!$B308,DRE!DE:DE)</f>
        <v>0</v>
      </c>
    </row>
    <row r="309" spans="2:110" outlineLevel="1">
      <c r="B309" s="37" t="s">
        <v>458</v>
      </c>
      <c r="C309" s="46">
        <f>SUMIF(DRE!$A:$A,'Base CF'!$B309,DRE!B:B)</f>
        <v>0</v>
      </c>
      <c r="D309" s="46">
        <f>SUMIF(DRE!$A:$A,'Base CF'!$B309,DRE!C:C)</f>
        <v>0</v>
      </c>
      <c r="E309" s="46">
        <f>SUMIF(DRE!$A:$A,'Base CF'!$B309,DRE!D:D)</f>
        <v>0</v>
      </c>
      <c r="F309" s="46">
        <f>SUMIF(DRE!$A:$A,'Base CF'!$B309,DRE!E:E)</f>
        <v>38381.800000000003</v>
      </c>
      <c r="G309" s="46">
        <f>SUMIF(DRE!$A:$A,'Base CF'!$B309,DRE!F:F)</f>
        <v>190852</v>
      </c>
      <c r="H309" s="46">
        <f>SUMIF(DRE!$A:$A,'Base CF'!$B309,DRE!G:G)</f>
        <v>0</v>
      </c>
      <c r="I309" s="46">
        <f>SUMIF(DRE!$A:$A,'Base CF'!$B309,DRE!H:H)</f>
        <v>78291.47</v>
      </c>
      <c r="J309" s="46">
        <f>SUMIF(DRE!$A:$A,'Base CF'!$B309,DRE!I:I)</f>
        <v>40254.800000000003</v>
      </c>
      <c r="K309" s="46">
        <f>SUMIF(DRE!$A:$A,'Base CF'!$B309,DRE!J:J)</f>
        <v>53456.94</v>
      </c>
      <c r="L309" s="46">
        <f>SUMIF(DRE!$A:$A,'Base CF'!$B309,DRE!K:K)</f>
        <v>23007.599999999999</v>
      </c>
      <c r="M309" s="46">
        <f>SUMIF(DRE!$A:$A,'Base CF'!$B309,DRE!L:L)</f>
        <v>30441.94</v>
      </c>
      <c r="N309" s="46">
        <f>SUMIF(DRE!$A:$A,'Base CF'!$B309,DRE!M:M)</f>
        <v>55503.4</v>
      </c>
      <c r="O309" s="46">
        <f>SUMIF(DRE!$A:$A,'Base CF'!$B309,DRE!N:N)</f>
        <v>51899.9</v>
      </c>
      <c r="P309" s="46">
        <f>SUMIF(DRE!$A:$A,'Base CF'!$B309,DRE!O:O)</f>
        <v>41400</v>
      </c>
      <c r="Q309" s="46">
        <f>SUMIF(DRE!$A:$A,'Base CF'!$B309,DRE!P:P)</f>
        <v>0</v>
      </c>
      <c r="R309" s="46">
        <f>SUMIF(DRE!$A:$A,'Base CF'!$B309,DRE!Q:Q)</f>
        <v>-1091.2600000000093</v>
      </c>
      <c r="S309" s="46">
        <f>SUMIF(DRE!$A:$A,'Base CF'!$B309,DRE!R:R)</f>
        <v>1091.26</v>
      </c>
      <c r="T309" s="46">
        <f>SUMIF(DRE!$A:$A,'Base CF'!$B309,DRE!S:S)</f>
        <v>0</v>
      </c>
      <c r="U309" s="46">
        <f>SUMIF(DRE!$A:$A,'Base CF'!$B309,DRE!T:T)</f>
        <v>0</v>
      </c>
      <c r="V309" s="46">
        <f>SUMIF(DRE!$A:$A,'Base CF'!$B309,DRE!U:U)</f>
        <v>812</v>
      </c>
      <c r="W309" s="46">
        <f>SUMIF(DRE!$A:$A,'Base CF'!$B309,DRE!V:V)</f>
        <v>0</v>
      </c>
      <c r="X309" s="46">
        <f>SUMIF(DRE!$A:$A,'Base CF'!$B309,DRE!W:W)</f>
        <v>0</v>
      </c>
      <c r="Y309" s="46">
        <f>SUMIF(DRE!$A:$A,'Base CF'!$B309,DRE!X:X)</f>
        <v>0</v>
      </c>
      <c r="Z309" s="46">
        <f>SUMIF(DRE!$A:$A,'Base CF'!$B309,DRE!Y:Y)</f>
        <v>0</v>
      </c>
      <c r="AA309" s="46">
        <f>SUMIF(DRE!$A:$A,'Base CF'!$B309,DRE!Z:Z)</f>
        <v>0</v>
      </c>
      <c r="AB309" s="46">
        <f>SUMIF(DRE!$A:$A,'Base CF'!$B309,DRE!AA:AA)</f>
        <v>0</v>
      </c>
      <c r="AC309" s="46">
        <f>SUMIF(DRE!$A:$A,'Base CF'!$B309,DRE!AB:AB)</f>
        <v>0</v>
      </c>
      <c r="AD309" s="46">
        <f>SUMIF(DRE!$A:$A,'Base CF'!$B309,DRE!AC:AC)</f>
        <v>0</v>
      </c>
      <c r="AE309" s="46">
        <f>SUMIF(DRE!$A:$A,'Base CF'!$B309,DRE!AD:AD)</f>
        <v>0</v>
      </c>
      <c r="AF309" s="46">
        <f>SUMIF(DRE!$A:$A,'Base CF'!$B309,DRE!AE:AE)</f>
        <v>0</v>
      </c>
      <c r="AG309" s="46">
        <f>SUMIF(DRE!$A:$A,'Base CF'!$B309,DRE!AF:AF)</f>
        <v>0</v>
      </c>
      <c r="AH309" s="46">
        <f>SUMIF(DRE!$A:$A,'Base CF'!$B309,DRE!AG:AG)</f>
        <v>0</v>
      </c>
      <c r="AI309" s="46">
        <f>SUMIF(DRE!$A:$A,'Base CF'!$B309,DRE!AH:AH)</f>
        <v>0</v>
      </c>
      <c r="AJ309" s="46">
        <f>SUMIF(DRE!$A:$A,'Base CF'!$B309,DRE!AI:AI)</f>
        <v>0</v>
      </c>
      <c r="AK309" s="46">
        <f>SUMIF(DRE!$A:$A,'Base CF'!$B309,DRE!AJ:AJ)</f>
        <v>0</v>
      </c>
      <c r="AL309" s="46">
        <f>SUMIF(DRE!$A:$A,'Base CF'!$B309,DRE!AK:AK)</f>
        <v>0</v>
      </c>
      <c r="AM309" s="46">
        <f>SUMIF(DRE!$A:$A,'Base CF'!$B309,DRE!AL:AL)</f>
        <v>1524.82</v>
      </c>
      <c r="AN309" s="46">
        <f>SUMIF(DRE!$A:$A,'Base CF'!$B309,DRE!AM:AM)</f>
        <v>1906.02</v>
      </c>
      <c r="AO309" s="46">
        <f>SUMIF(DRE!$A:$A,'Base CF'!$B309,DRE!AN:AN)</f>
        <v>1906.02</v>
      </c>
      <c r="AP309" s="46">
        <f>SUMIF(DRE!$A:$A,'Base CF'!$B309,DRE!AO:AO)</f>
        <v>1906.02</v>
      </c>
      <c r="AQ309" s="46">
        <f>SUMIF(DRE!$A:$A,'Base CF'!$B309,DRE!AP:AP)</f>
        <v>1906.02</v>
      </c>
      <c r="AR309" s="46">
        <f>SUMIF(DRE!$A:$A,'Base CF'!$B309,DRE!AQ:AQ)</f>
        <v>0</v>
      </c>
      <c r="AS309" s="46">
        <f>SUMIF(DRE!$A:$A,'Base CF'!$B309,DRE!AR:AR)</f>
        <v>0</v>
      </c>
      <c r="AT309" s="46">
        <f>SUMIF(DRE!$A:$A,'Base CF'!$B309,DRE!AS:AS)</f>
        <v>0</v>
      </c>
      <c r="AU309" s="46">
        <f>SUMIF(DRE!$A:$A,'Base CF'!$B309,DRE!AT:AT)</f>
        <v>0</v>
      </c>
      <c r="AV309" s="46">
        <f>SUMIF(DRE!$A:$A,'Base CF'!$B309,DRE!AU:AU)</f>
        <v>0</v>
      </c>
      <c r="AW309" s="46">
        <f>SUMIF(DRE!$A:$A,'Base CF'!$B309,DRE!AV:AV)</f>
        <v>0</v>
      </c>
      <c r="AX309" s="46">
        <f>SUMIF(DRE!$A:$A,'Base CF'!$B309,DRE!AW:AW)</f>
        <v>0</v>
      </c>
      <c r="AY309" s="46">
        <f>SUMIF(DRE!$A:$A,'Base CF'!$B309,DRE!AX:AX)</f>
        <v>0</v>
      </c>
      <c r="AZ309" s="46">
        <f>SUMIF(DRE!$A:$A,'Base CF'!$B309,DRE!AY:AY)</f>
        <v>0</v>
      </c>
      <c r="BA309" s="46">
        <f>SUMIF(DRE!$A:$A,'Base CF'!$B309,DRE!AZ:AZ)</f>
        <v>0</v>
      </c>
      <c r="BB309" s="46">
        <f>SUMIF(DRE!$A:$A,'Base CF'!$B309,DRE!BA:BA)</f>
        <v>0</v>
      </c>
      <c r="BC309" s="46">
        <f>SUMIF(DRE!$A:$A,'Base CF'!$B309,DRE!BB:BB)</f>
        <v>0</v>
      </c>
      <c r="BD309" s="46">
        <f>SUMIF(DRE!$A:$A,'Base CF'!$B309,DRE!BC:BC)</f>
        <v>0</v>
      </c>
      <c r="BE309" s="46">
        <f>SUMIF(DRE!$A:$A,'Base CF'!$B309,DRE!BD:BD)</f>
        <v>0</v>
      </c>
      <c r="BF309" s="46">
        <f>SUMIF(DRE!$A:$A,'Base CF'!$B309,DRE!BE:BE)</f>
        <v>0</v>
      </c>
      <c r="BG309" s="46">
        <f>SUMIF(DRE!$A:$A,'Base CF'!$B309,DRE!BF:BF)</f>
        <v>0</v>
      </c>
      <c r="BH309" s="46">
        <f>SUMIF(DRE!$A:$A,'Base CF'!$B309,DRE!BG:BG)</f>
        <v>0</v>
      </c>
      <c r="BI309" s="46">
        <f>SUMIF(DRE!$A:$A,'Base CF'!$B309,DRE!BH:BH)</f>
        <v>0</v>
      </c>
      <c r="BJ309" s="46">
        <f>SUMIF(DRE!$A:$A,'Base CF'!$B309,DRE!BI:BI)</f>
        <v>0</v>
      </c>
      <c r="BK309" s="46">
        <f>SUMIF(DRE!$A:$A,'Base CF'!$B309,DRE!BJ:BJ)</f>
        <v>0</v>
      </c>
      <c r="BL309" s="46">
        <f>SUMIF(DRE!$A:$A,'Base CF'!$B309,DRE!BK:BK)</f>
        <v>0</v>
      </c>
      <c r="BM309" s="46">
        <f>SUMIF(DRE!$A:$A,'Base CF'!$B309,DRE!BL:BL)</f>
        <v>0</v>
      </c>
      <c r="BN309" s="46">
        <f>SUMIF(DRE!$A:$A,'Base CF'!$B309,DRE!BM:BM)</f>
        <v>0</v>
      </c>
      <c r="BO309" s="46">
        <f>SUMIF(DRE!$A:$A,'Base CF'!$B309,DRE!BN:BN)</f>
        <v>0</v>
      </c>
      <c r="BP309" s="46">
        <f>SUMIF(DRE!$A:$A,'Base CF'!$B309,DRE!BO:BO)</f>
        <v>0</v>
      </c>
      <c r="BQ309" s="46">
        <f>SUMIF(DRE!$A:$A,'Base CF'!$B309,DRE!BP:BP)</f>
        <v>0</v>
      </c>
      <c r="BR309" s="46">
        <f>SUMIF(DRE!$A:$A,'Base CF'!$B309,DRE!BQ:BQ)</f>
        <v>0</v>
      </c>
      <c r="BS309" s="46">
        <f>SUMIF(DRE!$A:$A,'Base CF'!$B309,DRE!BR:BR)</f>
        <v>0</v>
      </c>
      <c r="BT309" s="46">
        <f>SUMIF(DRE!$A:$A,'Base CF'!$B309,DRE!BS:BS)</f>
        <v>0</v>
      </c>
      <c r="BU309" s="46">
        <f>SUMIF(DRE!$A:$A,'Base CF'!$B309,DRE!BT:BT)</f>
        <v>0</v>
      </c>
      <c r="BV309" s="46">
        <f>SUMIF(DRE!$A:$A,'Base CF'!$B309,DRE!BU:BU)</f>
        <v>0</v>
      </c>
      <c r="BW309" s="46">
        <f>SUMIF(DRE!$A:$A,'Base CF'!$B309,DRE!BV:BV)</f>
        <v>0</v>
      </c>
      <c r="BX309" s="46">
        <f>SUMIF(DRE!$A:$A,'Base CF'!$B309,DRE!BW:BW)</f>
        <v>0</v>
      </c>
      <c r="BY309" s="46">
        <f>SUMIF(DRE!$A:$A,'Base CF'!$B309,DRE!BX:BX)</f>
        <v>0</v>
      </c>
      <c r="BZ309" s="46">
        <f>SUMIF(DRE!$A:$A,'Base CF'!$B309,DRE!BY:BY)</f>
        <v>0</v>
      </c>
      <c r="CA309" s="46">
        <f>SUMIF(DRE!$A:$A,'Base CF'!$B309,DRE!BZ:BZ)</f>
        <v>0</v>
      </c>
      <c r="CB309" s="46">
        <f>SUMIF(DRE!$A:$A,'Base CF'!$B309,DRE!CA:CA)</f>
        <v>0</v>
      </c>
      <c r="CC309" s="46">
        <f>SUMIF(DRE!$A:$A,'Base CF'!$B309,DRE!CB:CB)</f>
        <v>0</v>
      </c>
      <c r="CD309" s="46">
        <f>SUMIF(DRE!$A:$A,'Base CF'!$B309,DRE!CC:CC)</f>
        <v>0</v>
      </c>
      <c r="CE309" s="46">
        <f>SUMIF(DRE!$A:$A,'Base CF'!$B309,DRE!CD:CD)</f>
        <v>0</v>
      </c>
      <c r="CF309" s="46">
        <f>SUMIF(DRE!$A:$A,'Base CF'!$B309,DRE!CE:CE)</f>
        <v>0</v>
      </c>
      <c r="CG309" s="46">
        <f>SUMIF(DRE!$A:$A,'Base CF'!$B309,DRE!CF:CF)</f>
        <v>0</v>
      </c>
      <c r="CH309" s="46">
        <f>SUMIF(DRE!$A:$A,'Base CF'!$B309,DRE!CG:CG)</f>
        <v>0</v>
      </c>
      <c r="CI309" s="46">
        <f>SUMIF(DRE!$A:$A,'Base CF'!$B309,DRE!CH:CH)</f>
        <v>0</v>
      </c>
      <c r="CJ309" s="46">
        <f>SUMIF(DRE!$A:$A,'Base CF'!$B309,DRE!CI:CI)</f>
        <v>0</v>
      </c>
      <c r="CK309" s="46">
        <f>SUMIF(DRE!$A:$A,'Base CF'!$B309,DRE!CJ:CJ)</f>
        <v>0</v>
      </c>
      <c r="CL309" s="46">
        <f>SUMIF(DRE!$A:$A,'Base CF'!$B309,DRE!CK:CK)</f>
        <v>0</v>
      </c>
      <c r="CM309" s="46">
        <f>SUMIF(DRE!$A:$A,'Base CF'!$B309,DRE!CL:CL)</f>
        <v>0</v>
      </c>
      <c r="CN309" s="46">
        <f>SUMIF(DRE!$A:$A,'Base CF'!$B309,DRE!CM:CM)</f>
        <v>0</v>
      </c>
      <c r="CO309" s="46">
        <f>SUMIF(DRE!$A:$A,'Base CF'!$B309,DRE!CN:CN)</f>
        <v>0</v>
      </c>
      <c r="CP309" s="46">
        <f>SUMIF(DRE!$A:$A,'Base CF'!$B309,DRE!CO:CO)</f>
        <v>0</v>
      </c>
      <c r="CQ309" s="46">
        <f>SUMIF(DRE!$A:$A,'Base CF'!$B309,DRE!CP:CP)</f>
        <v>0</v>
      </c>
      <c r="CR309" s="46">
        <f>SUMIF(DRE!$A:$A,'Base CF'!$B309,DRE!CQ:CQ)</f>
        <v>0</v>
      </c>
      <c r="CS309" s="46">
        <f>SUMIF(DRE!$A:$A,'Base CF'!$B309,DRE!CR:CR)</f>
        <v>0</v>
      </c>
      <c r="CT309" s="46">
        <f>SUMIF(DRE!$A:$A,'Base CF'!$B309,DRE!CS:CS)</f>
        <v>0</v>
      </c>
      <c r="CU309" s="46">
        <f>SUMIF(DRE!$A:$A,'Base CF'!$B309,DRE!CT:CT)</f>
        <v>0</v>
      </c>
      <c r="CV309" s="46">
        <f>SUMIF(DRE!$A:$A,'Base CF'!$B309,DRE!CU:CU)</f>
        <v>0</v>
      </c>
      <c r="CW309" s="46">
        <f>SUMIF(DRE!$A:$A,'Base CF'!$B309,DRE!CV:CV)</f>
        <v>0</v>
      </c>
      <c r="CX309" s="46">
        <f>SUMIF(DRE!$A:$A,'Base CF'!$B309,DRE!CW:CW)</f>
        <v>0</v>
      </c>
      <c r="CY309" s="46">
        <f>SUMIF(DRE!$A:$A,'Base CF'!$B309,DRE!CX:CX)</f>
        <v>0</v>
      </c>
      <c r="CZ309" s="46">
        <f>SUMIF(DRE!$A:$A,'Base CF'!$B309,DRE!CY:CY)</f>
        <v>0</v>
      </c>
      <c r="DA309" s="46">
        <f>SUMIF(DRE!$A:$A,'Base CF'!$B309,DRE!CZ:CZ)</f>
        <v>0</v>
      </c>
      <c r="DB309" s="46">
        <f>SUMIF(DRE!$A:$A,'Base CF'!$B309,DRE!DA:DA)</f>
        <v>0</v>
      </c>
      <c r="DC309" s="46">
        <f>SUMIF(DRE!$A:$A,'Base CF'!$B309,DRE!DB:DB)</f>
        <v>0</v>
      </c>
      <c r="DD309" s="46">
        <f>SUMIF(DRE!$A:$A,'Base CF'!$B309,DRE!DC:DC)</f>
        <v>0</v>
      </c>
      <c r="DE309" s="46">
        <f>SUMIF(DRE!$A:$A,'Base CF'!$B309,DRE!DD:DD)</f>
        <v>0</v>
      </c>
      <c r="DF309" s="46">
        <f>SUMIF(DRE!$A:$A,'Base CF'!$B309,DRE!DE:DE)</f>
        <v>0</v>
      </c>
    </row>
    <row r="310" spans="2:110" outlineLevel="1">
      <c r="B310" s="37" t="s">
        <v>462</v>
      </c>
      <c r="C310" s="46">
        <f>SUMIF(DRE!$A:$A,'Base CF'!$B310,DRE!B:B)</f>
        <v>0</v>
      </c>
      <c r="D310" s="46">
        <f>SUMIF(DRE!$A:$A,'Base CF'!$B310,DRE!C:C)</f>
        <v>0</v>
      </c>
      <c r="E310" s="46">
        <f>SUMIF(DRE!$A:$A,'Base CF'!$B310,DRE!D:D)</f>
        <v>0</v>
      </c>
      <c r="F310" s="46">
        <f>SUMIF(DRE!$A:$A,'Base CF'!$B310,DRE!E:E)</f>
        <v>149</v>
      </c>
      <c r="G310" s="46">
        <f>SUMIF(DRE!$A:$A,'Base CF'!$B310,DRE!F:F)</f>
        <v>0</v>
      </c>
      <c r="H310" s="46">
        <f>SUMIF(DRE!$A:$A,'Base CF'!$B310,DRE!G:G)</f>
        <v>0</v>
      </c>
      <c r="I310" s="46">
        <f>SUMIF(DRE!$A:$A,'Base CF'!$B310,DRE!H:H)</f>
        <v>0</v>
      </c>
      <c r="J310" s="46">
        <f>SUMIF(DRE!$A:$A,'Base CF'!$B310,DRE!I:I)</f>
        <v>0</v>
      </c>
      <c r="K310" s="46">
        <f>SUMIF(DRE!$A:$A,'Base CF'!$B310,DRE!J:J)</f>
        <v>0</v>
      </c>
      <c r="L310" s="46">
        <f>SUMIF(DRE!$A:$A,'Base CF'!$B310,DRE!K:K)</f>
        <v>0</v>
      </c>
      <c r="M310" s="46">
        <f>SUMIF(DRE!$A:$A,'Base CF'!$B310,DRE!L:L)</f>
        <v>0</v>
      </c>
      <c r="N310" s="46">
        <f>SUMIF(DRE!$A:$A,'Base CF'!$B310,DRE!M:M)</f>
        <v>0</v>
      </c>
      <c r="O310" s="46">
        <f>SUMIF(DRE!$A:$A,'Base CF'!$B310,DRE!N:N)</f>
        <v>0</v>
      </c>
      <c r="P310" s="46">
        <f>SUMIF(DRE!$A:$A,'Base CF'!$B310,DRE!O:O)</f>
        <v>0</v>
      </c>
      <c r="Q310" s="46">
        <f>SUMIF(DRE!$A:$A,'Base CF'!$B310,DRE!P:P)</f>
        <v>0</v>
      </c>
      <c r="R310" s="46">
        <f>SUMIF(DRE!$A:$A,'Base CF'!$B310,DRE!Q:Q)</f>
        <v>0</v>
      </c>
      <c r="S310" s="46">
        <f>SUMIF(DRE!$A:$A,'Base CF'!$B310,DRE!R:R)</f>
        <v>0</v>
      </c>
      <c r="T310" s="46">
        <f>SUMIF(DRE!$A:$A,'Base CF'!$B310,DRE!S:S)</f>
        <v>0</v>
      </c>
      <c r="U310" s="46">
        <f>SUMIF(DRE!$A:$A,'Base CF'!$B310,DRE!T:T)</f>
        <v>0</v>
      </c>
      <c r="V310" s="46">
        <f>SUMIF(DRE!$A:$A,'Base CF'!$B310,DRE!U:U)</f>
        <v>0</v>
      </c>
      <c r="W310" s="46">
        <f>SUMIF(DRE!$A:$A,'Base CF'!$B310,DRE!V:V)</f>
        <v>0</v>
      </c>
      <c r="X310" s="46">
        <f>SUMIF(DRE!$A:$A,'Base CF'!$B310,DRE!W:W)</f>
        <v>0</v>
      </c>
      <c r="Y310" s="46">
        <f>SUMIF(DRE!$A:$A,'Base CF'!$B310,DRE!X:X)</f>
        <v>0</v>
      </c>
      <c r="Z310" s="46">
        <f>SUMIF(DRE!$A:$A,'Base CF'!$B310,DRE!Y:Y)</f>
        <v>0</v>
      </c>
      <c r="AA310" s="46">
        <f>SUMIF(DRE!$A:$A,'Base CF'!$B310,DRE!Z:Z)</f>
        <v>0</v>
      </c>
      <c r="AB310" s="46">
        <f>SUMIF(DRE!$A:$A,'Base CF'!$B310,DRE!AA:AA)</f>
        <v>0</v>
      </c>
      <c r="AC310" s="46">
        <f>SUMIF(DRE!$A:$A,'Base CF'!$B310,DRE!AB:AB)</f>
        <v>0</v>
      </c>
      <c r="AD310" s="46">
        <f>SUMIF(DRE!$A:$A,'Base CF'!$B310,DRE!AC:AC)</f>
        <v>0</v>
      </c>
      <c r="AE310" s="46">
        <f>SUMIF(DRE!$A:$A,'Base CF'!$B310,DRE!AD:AD)</f>
        <v>0</v>
      </c>
      <c r="AF310" s="46">
        <f>SUMIF(DRE!$A:$A,'Base CF'!$B310,DRE!AE:AE)</f>
        <v>0</v>
      </c>
      <c r="AG310" s="46">
        <f>SUMIF(DRE!$A:$A,'Base CF'!$B310,DRE!AF:AF)</f>
        <v>2000</v>
      </c>
      <c r="AH310" s="46">
        <f>SUMIF(DRE!$A:$A,'Base CF'!$B310,DRE!AG:AG)</f>
        <v>0</v>
      </c>
      <c r="AI310" s="46">
        <f>SUMIF(DRE!$A:$A,'Base CF'!$B310,DRE!AH:AH)</f>
        <v>0</v>
      </c>
      <c r="AJ310" s="46">
        <f>SUMIF(DRE!$A:$A,'Base CF'!$B310,DRE!AI:AI)</f>
        <v>0</v>
      </c>
      <c r="AK310" s="46">
        <f>SUMIF(DRE!$A:$A,'Base CF'!$B310,DRE!AJ:AJ)</f>
        <v>0</v>
      </c>
      <c r="AL310" s="46">
        <f>SUMIF(DRE!$A:$A,'Base CF'!$B310,DRE!AK:AK)</f>
        <v>0</v>
      </c>
      <c r="AM310" s="46">
        <f>SUMIF(DRE!$A:$A,'Base CF'!$B310,DRE!AL:AL)</f>
        <v>0</v>
      </c>
      <c r="AN310" s="46">
        <f>SUMIF(DRE!$A:$A,'Base CF'!$B310,DRE!AM:AM)</f>
        <v>0</v>
      </c>
      <c r="AO310" s="46">
        <f>SUMIF(DRE!$A:$A,'Base CF'!$B310,DRE!AN:AN)</f>
        <v>0</v>
      </c>
      <c r="AP310" s="46">
        <f>SUMIF(DRE!$A:$A,'Base CF'!$B310,DRE!AO:AO)</f>
        <v>0</v>
      </c>
      <c r="AQ310" s="46">
        <f>SUMIF(DRE!$A:$A,'Base CF'!$B310,DRE!AP:AP)</f>
        <v>0</v>
      </c>
      <c r="AR310" s="46">
        <f>SUMIF(DRE!$A:$A,'Base CF'!$B310,DRE!AQ:AQ)</f>
        <v>0</v>
      </c>
      <c r="AS310" s="46">
        <f>SUMIF(DRE!$A:$A,'Base CF'!$B310,DRE!AR:AR)</f>
        <v>0</v>
      </c>
      <c r="AT310" s="46">
        <f>SUMIF(DRE!$A:$A,'Base CF'!$B310,DRE!AS:AS)</f>
        <v>700</v>
      </c>
      <c r="AU310" s="46">
        <f>SUMIF(DRE!$A:$A,'Base CF'!$B310,DRE!AT:AT)</f>
        <v>0</v>
      </c>
      <c r="AV310" s="46">
        <f>SUMIF(DRE!$A:$A,'Base CF'!$B310,DRE!AU:AU)</f>
        <v>0</v>
      </c>
      <c r="AW310" s="46">
        <f>SUMIF(DRE!$A:$A,'Base CF'!$B310,DRE!AV:AV)</f>
        <v>0</v>
      </c>
      <c r="AX310" s="46">
        <f>SUMIF(DRE!$A:$A,'Base CF'!$B310,DRE!AW:AW)</f>
        <v>0</v>
      </c>
      <c r="AY310" s="46">
        <f>SUMIF(DRE!$A:$A,'Base CF'!$B310,DRE!AX:AX)</f>
        <v>500</v>
      </c>
      <c r="AZ310" s="46">
        <f>SUMIF(DRE!$A:$A,'Base CF'!$B310,DRE!AY:AY)</f>
        <v>0</v>
      </c>
      <c r="BA310" s="46">
        <f>SUMIF(DRE!$A:$A,'Base CF'!$B310,DRE!AZ:AZ)</f>
        <v>0</v>
      </c>
      <c r="BB310" s="46">
        <f>SUMIF(DRE!$A:$A,'Base CF'!$B310,DRE!BA:BA)</f>
        <v>0</v>
      </c>
      <c r="BC310" s="46">
        <f>SUMIF(DRE!$A:$A,'Base CF'!$B310,DRE!BB:BB)</f>
        <v>0</v>
      </c>
      <c r="BD310" s="46">
        <f>SUMIF(DRE!$A:$A,'Base CF'!$B310,DRE!BC:BC)</f>
        <v>0</v>
      </c>
      <c r="BE310" s="46">
        <f>SUMIF(DRE!$A:$A,'Base CF'!$B310,DRE!BD:BD)</f>
        <v>0</v>
      </c>
      <c r="BF310" s="46">
        <f>SUMIF(DRE!$A:$A,'Base CF'!$B310,DRE!BE:BE)</f>
        <v>0</v>
      </c>
      <c r="BG310" s="46">
        <f>SUMIF(DRE!$A:$A,'Base CF'!$B310,DRE!BF:BF)</f>
        <v>1000</v>
      </c>
      <c r="BH310" s="46">
        <f>SUMIF(DRE!$A:$A,'Base CF'!$B310,DRE!BG:BG)</f>
        <v>0</v>
      </c>
      <c r="BI310" s="46">
        <f>SUMIF(DRE!$A:$A,'Base CF'!$B310,DRE!BH:BH)</f>
        <v>0</v>
      </c>
      <c r="BJ310" s="46">
        <f>SUMIF(DRE!$A:$A,'Base CF'!$B310,DRE!BI:BI)</f>
        <v>0</v>
      </c>
      <c r="BK310" s="46">
        <f>SUMIF(DRE!$A:$A,'Base CF'!$B310,DRE!BJ:BJ)</f>
        <v>0</v>
      </c>
      <c r="BL310" s="46">
        <f>SUMIF(DRE!$A:$A,'Base CF'!$B310,DRE!BK:BK)</f>
        <v>0</v>
      </c>
      <c r="BM310" s="46">
        <f>SUMIF(DRE!$A:$A,'Base CF'!$B310,DRE!BL:BL)</f>
        <v>0</v>
      </c>
      <c r="BN310" s="46">
        <f>SUMIF(DRE!$A:$A,'Base CF'!$B310,DRE!BM:BM)</f>
        <v>0</v>
      </c>
      <c r="BO310" s="46">
        <f>SUMIF(DRE!$A:$A,'Base CF'!$B310,DRE!BN:BN)</f>
        <v>0</v>
      </c>
      <c r="BP310" s="46">
        <f>SUMIF(DRE!$A:$A,'Base CF'!$B310,DRE!BO:BO)</f>
        <v>0</v>
      </c>
      <c r="BQ310" s="46">
        <f>SUMIF(DRE!$A:$A,'Base CF'!$B310,DRE!BP:BP)</f>
        <v>0</v>
      </c>
      <c r="BR310" s="46">
        <f>SUMIF(DRE!$A:$A,'Base CF'!$B310,DRE!BQ:BQ)</f>
        <v>0</v>
      </c>
      <c r="BS310" s="46">
        <f>SUMIF(DRE!$A:$A,'Base CF'!$B310,DRE!BR:BR)</f>
        <v>0</v>
      </c>
      <c r="BT310" s="46">
        <f>SUMIF(DRE!$A:$A,'Base CF'!$B310,DRE!BS:BS)</f>
        <v>0</v>
      </c>
      <c r="BU310" s="46">
        <f>SUMIF(DRE!$A:$A,'Base CF'!$B310,DRE!BT:BT)</f>
        <v>0</v>
      </c>
      <c r="BV310" s="46">
        <f>SUMIF(DRE!$A:$A,'Base CF'!$B310,DRE!BU:BU)</f>
        <v>2000</v>
      </c>
      <c r="BW310" s="46">
        <f>SUMIF(DRE!$A:$A,'Base CF'!$B310,DRE!BV:BV)</f>
        <v>0</v>
      </c>
      <c r="BX310" s="46">
        <f>SUMIF(DRE!$A:$A,'Base CF'!$B310,DRE!BW:BW)</f>
        <v>0</v>
      </c>
      <c r="BY310" s="46">
        <f>SUMIF(DRE!$A:$A,'Base CF'!$B310,DRE!BX:BX)</f>
        <v>0</v>
      </c>
      <c r="BZ310" s="46">
        <f>SUMIF(DRE!$A:$A,'Base CF'!$B310,DRE!BY:BY)</f>
        <v>0</v>
      </c>
      <c r="CA310" s="46">
        <f>SUMIF(DRE!$A:$A,'Base CF'!$B310,DRE!BZ:BZ)</f>
        <v>0</v>
      </c>
      <c r="CB310" s="46">
        <f>SUMIF(DRE!$A:$A,'Base CF'!$B310,DRE!CA:CA)</f>
        <v>0</v>
      </c>
      <c r="CC310" s="46">
        <f>SUMIF(DRE!$A:$A,'Base CF'!$B310,DRE!CB:CB)</f>
        <v>0</v>
      </c>
      <c r="CD310" s="46">
        <f>SUMIF(DRE!$A:$A,'Base CF'!$B310,DRE!CC:CC)</f>
        <v>0</v>
      </c>
      <c r="CE310" s="46">
        <f>SUMIF(DRE!$A:$A,'Base CF'!$B310,DRE!CD:CD)</f>
        <v>0</v>
      </c>
      <c r="CF310" s="46">
        <f>SUMIF(DRE!$A:$A,'Base CF'!$B310,DRE!CE:CE)</f>
        <v>0</v>
      </c>
      <c r="CG310" s="46">
        <f>SUMIF(DRE!$A:$A,'Base CF'!$B310,DRE!CF:CF)</f>
        <v>0</v>
      </c>
      <c r="CH310" s="46">
        <f>SUMIF(DRE!$A:$A,'Base CF'!$B310,DRE!CG:CG)</f>
        <v>0</v>
      </c>
      <c r="CI310" s="46">
        <f>SUMIF(DRE!$A:$A,'Base CF'!$B310,DRE!CH:CH)</f>
        <v>0</v>
      </c>
      <c r="CJ310" s="46">
        <f>SUMIF(DRE!$A:$A,'Base CF'!$B310,DRE!CI:CI)</f>
        <v>0</v>
      </c>
      <c r="CK310" s="46">
        <f>SUMIF(DRE!$A:$A,'Base CF'!$B310,DRE!CJ:CJ)</f>
        <v>0</v>
      </c>
      <c r="CL310" s="46">
        <f>SUMIF(DRE!$A:$A,'Base CF'!$B310,DRE!CK:CK)</f>
        <v>0</v>
      </c>
      <c r="CM310" s="46">
        <f>SUMIF(DRE!$A:$A,'Base CF'!$B310,DRE!CL:CL)</f>
        <v>0</v>
      </c>
      <c r="CN310" s="46">
        <f>SUMIF(DRE!$A:$A,'Base CF'!$B310,DRE!CM:CM)</f>
        <v>0</v>
      </c>
      <c r="CO310" s="46">
        <f>SUMIF(DRE!$A:$A,'Base CF'!$B310,DRE!CN:CN)</f>
        <v>0</v>
      </c>
      <c r="CP310" s="46">
        <f>SUMIF(DRE!$A:$A,'Base CF'!$B310,DRE!CO:CO)</f>
        <v>0</v>
      </c>
      <c r="CQ310" s="46">
        <f>SUMIF(DRE!$A:$A,'Base CF'!$B310,DRE!CP:CP)</f>
        <v>0</v>
      </c>
      <c r="CR310" s="46">
        <f>SUMIF(DRE!$A:$A,'Base CF'!$B310,DRE!CQ:CQ)</f>
        <v>0</v>
      </c>
      <c r="CS310" s="46">
        <f>SUMIF(DRE!$A:$A,'Base CF'!$B310,DRE!CR:CR)</f>
        <v>0</v>
      </c>
      <c r="CT310" s="46">
        <f>SUMIF(DRE!$A:$A,'Base CF'!$B310,DRE!CS:CS)</f>
        <v>0</v>
      </c>
      <c r="CU310" s="46">
        <f>SUMIF(DRE!$A:$A,'Base CF'!$B310,DRE!CT:CT)</f>
        <v>0</v>
      </c>
      <c r="CV310" s="46">
        <f>SUMIF(DRE!$A:$A,'Base CF'!$B310,DRE!CU:CU)</f>
        <v>0</v>
      </c>
      <c r="CW310" s="46">
        <f>SUMIF(DRE!$A:$A,'Base CF'!$B310,DRE!CV:CV)</f>
        <v>0</v>
      </c>
      <c r="CX310" s="46">
        <f>SUMIF(DRE!$A:$A,'Base CF'!$B310,DRE!CW:CW)</f>
        <v>0</v>
      </c>
      <c r="CY310" s="46">
        <f>SUMIF(DRE!$A:$A,'Base CF'!$B310,DRE!CX:CX)</f>
        <v>0</v>
      </c>
      <c r="CZ310" s="46">
        <f>SUMIF(DRE!$A:$A,'Base CF'!$B310,DRE!CY:CY)</f>
        <v>0</v>
      </c>
      <c r="DA310" s="46">
        <f>SUMIF(DRE!$A:$A,'Base CF'!$B310,DRE!CZ:CZ)</f>
        <v>0</v>
      </c>
      <c r="DB310" s="46">
        <f>SUMIF(DRE!$A:$A,'Base CF'!$B310,DRE!DA:DA)</f>
        <v>0</v>
      </c>
      <c r="DC310" s="46">
        <f>SUMIF(DRE!$A:$A,'Base CF'!$B310,DRE!DB:DB)</f>
        <v>0</v>
      </c>
      <c r="DD310" s="46">
        <f>SUMIF(DRE!$A:$A,'Base CF'!$B310,DRE!DC:DC)</f>
        <v>0</v>
      </c>
      <c r="DE310" s="46">
        <f>SUMIF(DRE!$A:$A,'Base CF'!$B310,DRE!DD:DD)</f>
        <v>0</v>
      </c>
      <c r="DF310" s="46">
        <f>SUMIF(DRE!$A:$A,'Base CF'!$B310,DRE!DE:DE)</f>
        <v>0</v>
      </c>
    </row>
    <row r="311" spans="2:110" outlineLevel="1">
      <c r="B311" s="37" t="s">
        <v>463</v>
      </c>
      <c r="C311" s="46">
        <f>SUMIF(DRE!$A:$A,'Base CF'!$B311,DRE!B:B)</f>
        <v>0</v>
      </c>
      <c r="D311" s="46">
        <f>SUMIF(DRE!$A:$A,'Base CF'!$B311,DRE!C:C)</f>
        <v>0</v>
      </c>
      <c r="E311" s="46">
        <f>SUMIF(DRE!$A:$A,'Base CF'!$B311,DRE!D:D)</f>
        <v>1501.61</v>
      </c>
      <c r="F311" s="46">
        <f>SUMIF(DRE!$A:$A,'Base CF'!$B311,DRE!E:E)</f>
        <v>1850</v>
      </c>
      <c r="G311" s="46">
        <f>SUMIF(DRE!$A:$A,'Base CF'!$B311,DRE!F:F)</f>
        <v>0</v>
      </c>
      <c r="H311" s="46">
        <f>SUMIF(DRE!$A:$A,'Base CF'!$B311,DRE!G:G)</f>
        <v>0</v>
      </c>
      <c r="I311" s="46">
        <f>SUMIF(DRE!$A:$A,'Base CF'!$B311,DRE!H:H)</f>
        <v>0</v>
      </c>
      <c r="J311" s="46">
        <f>SUMIF(DRE!$A:$A,'Base CF'!$B311,DRE!I:I)</f>
        <v>0</v>
      </c>
      <c r="K311" s="46">
        <f>SUMIF(DRE!$A:$A,'Base CF'!$B311,DRE!J:J)</f>
        <v>0</v>
      </c>
      <c r="L311" s="46">
        <f>SUMIF(DRE!$A:$A,'Base CF'!$B311,DRE!K:K)</f>
        <v>0</v>
      </c>
      <c r="M311" s="46">
        <f>SUMIF(DRE!$A:$A,'Base CF'!$B311,DRE!L:L)</f>
        <v>0</v>
      </c>
      <c r="N311" s="46">
        <f>SUMIF(DRE!$A:$A,'Base CF'!$B311,DRE!M:M)</f>
        <v>3600</v>
      </c>
      <c r="O311" s="46">
        <f>SUMIF(DRE!$A:$A,'Base CF'!$B311,DRE!N:N)</f>
        <v>0</v>
      </c>
      <c r="P311" s="46">
        <f>SUMIF(DRE!$A:$A,'Base CF'!$B311,DRE!O:O)</f>
        <v>0</v>
      </c>
      <c r="Q311" s="46">
        <f>SUMIF(DRE!$A:$A,'Base CF'!$B311,DRE!P:P)</f>
        <v>0</v>
      </c>
      <c r="R311" s="46">
        <f>SUMIF(DRE!$A:$A,'Base CF'!$B311,DRE!Q:Q)</f>
        <v>0</v>
      </c>
      <c r="S311" s="46">
        <f>SUMIF(DRE!$A:$A,'Base CF'!$B311,DRE!R:R)</f>
        <v>0</v>
      </c>
      <c r="T311" s="46">
        <f>SUMIF(DRE!$A:$A,'Base CF'!$B311,DRE!S:S)</f>
        <v>0</v>
      </c>
      <c r="U311" s="46">
        <f>SUMIF(DRE!$A:$A,'Base CF'!$B311,DRE!T:T)</f>
        <v>0</v>
      </c>
      <c r="V311" s="46">
        <f>SUMIF(DRE!$A:$A,'Base CF'!$B311,DRE!U:U)</f>
        <v>0</v>
      </c>
      <c r="W311" s="46">
        <f>SUMIF(DRE!$A:$A,'Base CF'!$B311,DRE!V:V)</f>
        <v>0</v>
      </c>
      <c r="X311" s="46">
        <f>SUMIF(DRE!$A:$A,'Base CF'!$B311,DRE!W:W)</f>
        <v>0</v>
      </c>
      <c r="Y311" s="46">
        <f>SUMIF(DRE!$A:$A,'Base CF'!$B311,DRE!X:X)</f>
        <v>0</v>
      </c>
      <c r="Z311" s="46">
        <f>SUMIF(DRE!$A:$A,'Base CF'!$B311,DRE!Y:Y)</f>
        <v>1868.75</v>
      </c>
      <c r="AA311" s="46">
        <f>SUMIF(DRE!$A:$A,'Base CF'!$B311,DRE!Z:Z)</f>
        <v>0</v>
      </c>
      <c r="AB311" s="46">
        <f>SUMIF(DRE!$A:$A,'Base CF'!$B311,DRE!AA:AA)</f>
        <v>4320</v>
      </c>
      <c r="AC311" s="46">
        <f>SUMIF(DRE!$A:$A,'Base CF'!$B311,DRE!AB:AB)</f>
        <v>0</v>
      </c>
      <c r="AD311" s="46">
        <f>SUMIF(DRE!$A:$A,'Base CF'!$B311,DRE!AC:AC)</f>
        <v>0</v>
      </c>
      <c r="AE311" s="46">
        <f>SUMIF(DRE!$A:$A,'Base CF'!$B311,DRE!AD:AD)</f>
        <v>0</v>
      </c>
      <c r="AF311" s="46">
        <f>SUMIF(DRE!$A:$A,'Base CF'!$B311,DRE!AE:AE)</f>
        <v>0</v>
      </c>
      <c r="AG311" s="46">
        <f>SUMIF(DRE!$A:$A,'Base CF'!$B311,DRE!AF:AF)</f>
        <v>0</v>
      </c>
      <c r="AH311" s="46">
        <f>SUMIF(DRE!$A:$A,'Base CF'!$B311,DRE!AG:AG)</f>
        <v>0</v>
      </c>
      <c r="AI311" s="46">
        <f>SUMIF(DRE!$A:$A,'Base CF'!$B311,DRE!AH:AH)</f>
        <v>0</v>
      </c>
      <c r="AJ311" s="46">
        <f>SUMIF(DRE!$A:$A,'Base CF'!$B311,DRE!AI:AI)</f>
        <v>0</v>
      </c>
      <c r="AK311" s="46">
        <f>SUMIF(DRE!$A:$A,'Base CF'!$B311,DRE!AJ:AJ)</f>
        <v>2600</v>
      </c>
      <c r="AL311" s="46">
        <f>SUMIF(DRE!$A:$A,'Base CF'!$B311,DRE!AK:AK)</f>
        <v>0</v>
      </c>
      <c r="AM311" s="46">
        <f>SUMIF(DRE!$A:$A,'Base CF'!$B311,DRE!AL:AL)</f>
        <v>0</v>
      </c>
      <c r="AN311" s="46">
        <f>SUMIF(DRE!$A:$A,'Base CF'!$B311,DRE!AM:AM)</f>
        <v>0</v>
      </c>
      <c r="AO311" s="46">
        <f>SUMIF(DRE!$A:$A,'Base CF'!$B311,DRE!AN:AN)</f>
        <v>0</v>
      </c>
      <c r="AP311" s="46">
        <f>SUMIF(DRE!$A:$A,'Base CF'!$B311,DRE!AO:AO)</f>
        <v>0</v>
      </c>
      <c r="AQ311" s="46">
        <f>SUMIF(DRE!$A:$A,'Base CF'!$B311,DRE!AP:AP)</f>
        <v>0</v>
      </c>
      <c r="AR311" s="46">
        <f>SUMIF(DRE!$A:$A,'Base CF'!$B311,DRE!AQ:AQ)</f>
        <v>0</v>
      </c>
      <c r="AS311" s="46">
        <f>SUMIF(DRE!$A:$A,'Base CF'!$B311,DRE!AR:AR)</f>
        <v>0</v>
      </c>
      <c r="AT311" s="46">
        <f>SUMIF(DRE!$A:$A,'Base CF'!$B311,DRE!AS:AS)</f>
        <v>0</v>
      </c>
      <c r="AU311" s="46">
        <f>SUMIF(DRE!$A:$A,'Base CF'!$B311,DRE!AT:AT)</f>
        <v>0</v>
      </c>
      <c r="AV311" s="46">
        <f>SUMIF(DRE!$A:$A,'Base CF'!$B311,DRE!AU:AU)</f>
        <v>0</v>
      </c>
      <c r="AW311" s="46">
        <f>SUMIF(DRE!$A:$A,'Base CF'!$B311,DRE!AV:AV)</f>
        <v>0</v>
      </c>
      <c r="AX311" s="46">
        <f>SUMIF(DRE!$A:$A,'Base CF'!$B311,DRE!AW:AW)</f>
        <v>23179.69</v>
      </c>
      <c r="AY311" s="46">
        <f>SUMIF(DRE!$A:$A,'Base CF'!$B311,DRE!AX:AX)</f>
        <v>0</v>
      </c>
      <c r="AZ311" s="46">
        <f>SUMIF(DRE!$A:$A,'Base CF'!$B311,DRE!AY:AY)</f>
        <v>0</v>
      </c>
      <c r="BA311" s="46">
        <f>SUMIF(DRE!$A:$A,'Base CF'!$B311,DRE!AZ:AZ)</f>
        <v>0</v>
      </c>
      <c r="BB311" s="46">
        <f>SUMIF(DRE!$A:$A,'Base CF'!$B311,DRE!BA:BA)</f>
        <v>0</v>
      </c>
      <c r="BC311" s="46">
        <f>SUMIF(DRE!$A:$A,'Base CF'!$B311,DRE!BB:BB)</f>
        <v>0</v>
      </c>
      <c r="BD311" s="46">
        <f>SUMIF(DRE!$A:$A,'Base CF'!$B311,DRE!BC:BC)</f>
        <v>0</v>
      </c>
      <c r="BE311" s="46">
        <f>SUMIF(DRE!$A:$A,'Base CF'!$B311,DRE!BD:BD)</f>
        <v>0</v>
      </c>
      <c r="BF311" s="46">
        <f>SUMIF(DRE!$A:$A,'Base CF'!$B311,DRE!BE:BE)</f>
        <v>0</v>
      </c>
      <c r="BG311" s="46">
        <f>SUMIF(DRE!$A:$A,'Base CF'!$B311,DRE!BF:BF)</f>
        <v>0</v>
      </c>
      <c r="BH311" s="46">
        <f>SUMIF(DRE!$A:$A,'Base CF'!$B311,DRE!BG:BG)</f>
        <v>0</v>
      </c>
      <c r="BI311" s="46">
        <f>SUMIF(DRE!$A:$A,'Base CF'!$B311,DRE!BH:BH)</f>
        <v>4515.66</v>
      </c>
      <c r="BJ311" s="46">
        <f>SUMIF(DRE!$A:$A,'Base CF'!$B311,DRE!BI:BI)</f>
        <v>784.34</v>
      </c>
      <c r="BK311" s="46">
        <f>SUMIF(DRE!$A:$A,'Base CF'!$B311,DRE!BJ:BJ)</f>
        <v>0</v>
      </c>
      <c r="BL311" s="46">
        <f>SUMIF(DRE!$A:$A,'Base CF'!$B311,DRE!BK:BK)</f>
        <v>0</v>
      </c>
      <c r="BM311" s="46">
        <f>SUMIF(DRE!$A:$A,'Base CF'!$B311,DRE!BL:BL)</f>
        <v>0</v>
      </c>
      <c r="BN311" s="46">
        <f>SUMIF(DRE!$A:$A,'Base CF'!$B311,DRE!BM:BM)</f>
        <v>0</v>
      </c>
      <c r="BO311" s="46">
        <f>SUMIF(DRE!$A:$A,'Base CF'!$B311,DRE!BN:BN)</f>
        <v>0</v>
      </c>
      <c r="BP311" s="46">
        <f>SUMIF(DRE!$A:$A,'Base CF'!$B311,DRE!BO:BO)</f>
        <v>0</v>
      </c>
      <c r="BQ311" s="46">
        <f>SUMIF(DRE!$A:$A,'Base CF'!$B311,DRE!BP:BP)</f>
        <v>0</v>
      </c>
      <c r="BR311" s="46">
        <f>SUMIF(DRE!$A:$A,'Base CF'!$B311,DRE!BQ:BQ)</f>
        <v>0</v>
      </c>
      <c r="BS311" s="46">
        <f>SUMIF(DRE!$A:$A,'Base CF'!$B311,DRE!BR:BR)</f>
        <v>5000</v>
      </c>
      <c r="BT311" s="46">
        <f>SUMIF(DRE!$A:$A,'Base CF'!$B311,DRE!BS:BS)</f>
        <v>0</v>
      </c>
      <c r="BU311" s="46">
        <f>SUMIF(DRE!$A:$A,'Base CF'!$B311,DRE!BT:BT)</f>
        <v>15800</v>
      </c>
      <c r="BV311" s="46">
        <f>SUMIF(DRE!$A:$A,'Base CF'!$B311,DRE!BU:BU)</f>
        <v>50000</v>
      </c>
      <c r="BW311" s="46">
        <f>SUMIF(DRE!$A:$A,'Base CF'!$B311,DRE!BV:BV)</f>
        <v>0</v>
      </c>
      <c r="BX311" s="46">
        <f>SUMIF(DRE!$A:$A,'Base CF'!$B311,DRE!BW:BW)</f>
        <v>0</v>
      </c>
      <c r="BY311" s="46">
        <f>SUMIF(DRE!$A:$A,'Base CF'!$B311,DRE!BX:BX)</f>
        <v>0</v>
      </c>
      <c r="BZ311" s="46">
        <f>SUMIF(DRE!$A:$A,'Base CF'!$B311,DRE!BY:BY)</f>
        <v>0</v>
      </c>
      <c r="CA311" s="46">
        <f>SUMIF(DRE!$A:$A,'Base CF'!$B311,DRE!BZ:BZ)</f>
        <v>0</v>
      </c>
      <c r="CB311" s="46">
        <f>SUMIF(DRE!$A:$A,'Base CF'!$B311,DRE!CA:CA)</f>
        <v>0</v>
      </c>
      <c r="CC311" s="46">
        <f>SUMIF(DRE!$A:$A,'Base CF'!$B311,DRE!CB:CB)</f>
        <v>0</v>
      </c>
      <c r="CD311" s="46">
        <f>SUMIF(DRE!$A:$A,'Base CF'!$B311,DRE!CC:CC)</f>
        <v>0</v>
      </c>
      <c r="CE311" s="46">
        <f>SUMIF(DRE!$A:$A,'Base CF'!$B311,DRE!CD:CD)</f>
        <v>0</v>
      </c>
      <c r="CF311" s="46">
        <f>SUMIF(DRE!$A:$A,'Base CF'!$B311,DRE!CE:CE)</f>
        <v>0</v>
      </c>
      <c r="CG311" s="46">
        <f>SUMIF(DRE!$A:$A,'Base CF'!$B311,DRE!CF:CF)</f>
        <v>8800</v>
      </c>
      <c r="CH311" s="46">
        <f>SUMIF(DRE!$A:$A,'Base CF'!$B311,DRE!CG:CG)</f>
        <v>50000</v>
      </c>
      <c r="CI311" s="46">
        <f>SUMIF(DRE!$A:$A,'Base CF'!$B311,DRE!CH:CH)</f>
        <v>0</v>
      </c>
      <c r="CJ311" s="46">
        <f>SUMIF(DRE!$A:$A,'Base CF'!$B311,DRE!CI:CI)</f>
        <v>0</v>
      </c>
      <c r="CK311" s="46">
        <f>SUMIF(DRE!$A:$A,'Base CF'!$B311,DRE!CJ:CJ)</f>
        <v>0</v>
      </c>
      <c r="CL311" s="46">
        <f>SUMIF(DRE!$A:$A,'Base CF'!$B311,DRE!CK:CK)</f>
        <v>0</v>
      </c>
      <c r="CM311" s="46">
        <f>SUMIF(DRE!$A:$A,'Base CF'!$B311,DRE!CL:CL)</f>
        <v>0</v>
      </c>
      <c r="CN311" s="46">
        <f>SUMIF(DRE!$A:$A,'Base CF'!$B311,DRE!CM:CM)</f>
        <v>0</v>
      </c>
      <c r="CO311" s="46">
        <f>SUMIF(DRE!$A:$A,'Base CF'!$B311,DRE!CN:CN)</f>
        <v>0</v>
      </c>
      <c r="CP311" s="46">
        <f>SUMIF(DRE!$A:$A,'Base CF'!$B311,DRE!CO:CO)</f>
        <v>0</v>
      </c>
      <c r="CQ311" s="46">
        <f>SUMIF(DRE!$A:$A,'Base CF'!$B311,DRE!CP:CP)</f>
        <v>0</v>
      </c>
      <c r="CR311" s="46">
        <f>SUMIF(DRE!$A:$A,'Base CF'!$B311,DRE!CQ:CQ)</f>
        <v>0</v>
      </c>
      <c r="CS311" s="46">
        <f>SUMIF(DRE!$A:$A,'Base CF'!$B311,DRE!CR:CR)</f>
        <v>8800</v>
      </c>
      <c r="CT311" s="46">
        <f>SUMIF(DRE!$A:$A,'Base CF'!$B311,DRE!CS:CS)</f>
        <v>50000</v>
      </c>
      <c r="CU311" s="46">
        <f>SUMIF(DRE!$A:$A,'Base CF'!$B311,DRE!CT:CT)</f>
        <v>0</v>
      </c>
      <c r="CV311" s="46">
        <f>SUMIF(DRE!$A:$A,'Base CF'!$B311,DRE!CU:CU)</f>
        <v>0</v>
      </c>
      <c r="CW311" s="46">
        <f>SUMIF(DRE!$A:$A,'Base CF'!$B311,DRE!CV:CV)</f>
        <v>0</v>
      </c>
      <c r="CX311" s="46">
        <f>SUMIF(DRE!$A:$A,'Base CF'!$B311,DRE!CW:CW)</f>
        <v>0</v>
      </c>
      <c r="CY311" s="46">
        <f>SUMIF(DRE!$A:$A,'Base CF'!$B311,DRE!CX:CX)</f>
        <v>0</v>
      </c>
      <c r="CZ311" s="46">
        <f>SUMIF(DRE!$A:$A,'Base CF'!$B311,DRE!CY:CY)</f>
        <v>0</v>
      </c>
      <c r="DA311" s="46">
        <f>SUMIF(DRE!$A:$A,'Base CF'!$B311,DRE!CZ:CZ)</f>
        <v>0</v>
      </c>
      <c r="DB311" s="46">
        <f>SUMIF(DRE!$A:$A,'Base CF'!$B311,DRE!DA:DA)</f>
        <v>0</v>
      </c>
      <c r="DC311" s="46">
        <f>SUMIF(DRE!$A:$A,'Base CF'!$B311,DRE!DB:DB)</f>
        <v>0</v>
      </c>
      <c r="DD311" s="46">
        <f>SUMIF(DRE!$A:$A,'Base CF'!$B311,DRE!DC:DC)</f>
        <v>0</v>
      </c>
      <c r="DE311" s="46">
        <f>SUMIF(DRE!$A:$A,'Base CF'!$B311,DRE!DD:DD)</f>
        <v>8800</v>
      </c>
      <c r="DF311" s="46">
        <f>SUMIF(DRE!$A:$A,'Base CF'!$B311,DRE!DE:DE)</f>
        <v>50000</v>
      </c>
    </row>
    <row r="312" spans="2:110" outlineLevel="1">
      <c r="B312" s="37" t="s">
        <v>459</v>
      </c>
      <c r="C312" s="46">
        <f>SUMIF(DRE!$A:$A,'Base CF'!$B312,DRE!B:B)</f>
        <v>0</v>
      </c>
      <c r="D312" s="46">
        <f>SUMIF(DRE!$A:$A,'Base CF'!$B312,DRE!C:C)</f>
        <v>0</v>
      </c>
      <c r="E312" s="46">
        <f>SUMIF(DRE!$A:$A,'Base CF'!$B312,DRE!D:D)</f>
        <v>0</v>
      </c>
      <c r="F312" s="46">
        <f>SUMIF(DRE!$A:$A,'Base CF'!$B312,DRE!E:E)</f>
        <v>0</v>
      </c>
      <c r="G312" s="46">
        <f>SUMIF(DRE!$A:$A,'Base CF'!$B312,DRE!F:F)</f>
        <v>0</v>
      </c>
      <c r="H312" s="46">
        <f>SUMIF(DRE!$A:$A,'Base CF'!$B312,DRE!G:G)</f>
        <v>0</v>
      </c>
      <c r="I312" s="46">
        <f>SUMIF(DRE!$A:$A,'Base CF'!$B312,DRE!H:H)</f>
        <v>0</v>
      </c>
      <c r="J312" s="46">
        <f>SUMIF(DRE!$A:$A,'Base CF'!$B312,DRE!I:I)</f>
        <v>0</v>
      </c>
      <c r="K312" s="46">
        <f>SUMIF(DRE!$A:$A,'Base CF'!$B312,DRE!J:J)</f>
        <v>0</v>
      </c>
      <c r="L312" s="46">
        <f>SUMIF(DRE!$A:$A,'Base CF'!$B312,DRE!K:K)</f>
        <v>0</v>
      </c>
      <c r="M312" s="46">
        <f>SUMIF(DRE!$A:$A,'Base CF'!$B312,DRE!L:L)</f>
        <v>0</v>
      </c>
      <c r="N312" s="46">
        <f>SUMIF(DRE!$A:$A,'Base CF'!$B312,DRE!M:M)</f>
        <v>0</v>
      </c>
      <c r="O312" s="46">
        <f>SUMIF(DRE!$A:$A,'Base CF'!$B312,DRE!N:N)</f>
        <v>0</v>
      </c>
      <c r="P312" s="46">
        <f>SUMIF(DRE!$A:$A,'Base CF'!$B312,DRE!O:O)</f>
        <v>0</v>
      </c>
      <c r="Q312" s="46">
        <f>SUMIF(DRE!$A:$A,'Base CF'!$B312,DRE!P:P)</f>
        <v>0</v>
      </c>
      <c r="R312" s="46">
        <f>SUMIF(DRE!$A:$A,'Base CF'!$B312,DRE!Q:Q)</f>
        <v>0</v>
      </c>
      <c r="S312" s="46">
        <f>SUMIF(DRE!$A:$A,'Base CF'!$B312,DRE!R:R)</f>
        <v>0</v>
      </c>
      <c r="T312" s="46">
        <f>SUMIF(DRE!$A:$A,'Base CF'!$B312,DRE!S:S)</f>
        <v>0</v>
      </c>
      <c r="U312" s="46">
        <f>SUMIF(DRE!$A:$A,'Base CF'!$B312,DRE!T:T)</f>
        <v>0</v>
      </c>
      <c r="V312" s="46">
        <f>SUMIF(DRE!$A:$A,'Base CF'!$B312,DRE!U:U)</f>
        <v>0</v>
      </c>
      <c r="W312" s="46">
        <f>SUMIF(DRE!$A:$A,'Base CF'!$B312,DRE!V:V)</f>
        <v>0</v>
      </c>
      <c r="X312" s="46">
        <f>SUMIF(DRE!$A:$A,'Base CF'!$B312,DRE!W:W)</f>
        <v>0</v>
      </c>
      <c r="Y312" s="46">
        <f>SUMIF(DRE!$A:$A,'Base CF'!$B312,DRE!X:X)</f>
        <v>0</v>
      </c>
      <c r="Z312" s="46">
        <f>SUMIF(DRE!$A:$A,'Base CF'!$B312,DRE!Y:Y)</f>
        <v>0</v>
      </c>
      <c r="AA312" s="46">
        <f>SUMIF(DRE!$A:$A,'Base CF'!$B312,DRE!Z:Z)</f>
        <v>0</v>
      </c>
      <c r="AB312" s="46">
        <f>SUMIF(DRE!$A:$A,'Base CF'!$B312,DRE!AA:AA)</f>
        <v>0</v>
      </c>
      <c r="AC312" s="46">
        <f>SUMIF(DRE!$A:$A,'Base CF'!$B312,DRE!AB:AB)</f>
        <v>0</v>
      </c>
      <c r="AD312" s="46">
        <f>SUMIF(DRE!$A:$A,'Base CF'!$B312,DRE!AC:AC)</f>
        <v>0</v>
      </c>
      <c r="AE312" s="46">
        <f>SUMIF(DRE!$A:$A,'Base CF'!$B312,DRE!AD:AD)</f>
        <v>0</v>
      </c>
      <c r="AF312" s="46">
        <f>SUMIF(DRE!$A:$A,'Base CF'!$B312,DRE!AE:AE)</f>
        <v>0</v>
      </c>
      <c r="AG312" s="46">
        <f>SUMIF(DRE!$A:$A,'Base CF'!$B312,DRE!AF:AF)</f>
        <v>0</v>
      </c>
      <c r="AH312" s="46">
        <f>SUMIF(DRE!$A:$A,'Base CF'!$B312,DRE!AG:AG)</f>
        <v>0</v>
      </c>
      <c r="AI312" s="46">
        <f>SUMIF(DRE!$A:$A,'Base CF'!$B312,DRE!AH:AH)</f>
        <v>0</v>
      </c>
      <c r="AJ312" s="46">
        <f>SUMIF(DRE!$A:$A,'Base CF'!$B312,DRE!AI:AI)</f>
        <v>0</v>
      </c>
      <c r="AK312" s="46">
        <f>SUMIF(DRE!$A:$A,'Base CF'!$B312,DRE!AJ:AJ)</f>
        <v>0</v>
      </c>
      <c r="AL312" s="46">
        <f>SUMIF(DRE!$A:$A,'Base CF'!$B312,DRE!AK:AK)</f>
        <v>0</v>
      </c>
      <c r="AM312" s="46">
        <f>SUMIF(DRE!$A:$A,'Base CF'!$B312,DRE!AL:AL)</f>
        <v>0</v>
      </c>
      <c r="AN312" s="46">
        <f>SUMIF(DRE!$A:$A,'Base CF'!$B312,DRE!AM:AM)</f>
        <v>0</v>
      </c>
      <c r="AO312" s="46">
        <f>SUMIF(DRE!$A:$A,'Base CF'!$B312,DRE!AN:AN)</f>
        <v>0</v>
      </c>
      <c r="AP312" s="46">
        <f>SUMIF(DRE!$A:$A,'Base CF'!$B312,DRE!AO:AO)</f>
        <v>0</v>
      </c>
      <c r="AQ312" s="46">
        <f>SUMIF(DRE!$A:$A,'Base CF'!$B312,DRE!AP:AP)</f>
        <v>0</v>
      </c>
      <c r="AR312" s="46">
        <f>SUMIF(DRE!$A:$A,'Base CF'!$B312,DRE!AQ:AQ)</f>
        <v>0</v>
      </c>
      <c r="AS312" s="46">
        <f>SUMIF(DRE!$A:$A,'Base CF'!$B312,DRE!AR:AR)</f>
        <v>0</v>
      </c>
      <c r="AT312" s="46">
        <f>SUMIF(DRE!$A:$A,'Base CF'!$B312,DRE!AS:AS)</f>
        <v>0</v>
      </c>
      <c r="AU312" s="46">
        <f>SUMIF(DRE!$A:$A,'Base CF'!$B312,DRE!AT:AT)</f>
        <v>0</v>
      </c>
      <c r="AV312" s="46">
        <f>SUMIF(DRE!$A:$A,'Base CF'!$B312,DRE!AU:AU)</f>
        <v>0</v>
      </c>
      <c r="AW312" s="46">
        <f>SUMIF(DRE!$A:$A,'Base CF'!$B312,DRE!AV:AV)</f>
        <v>0</v>
      </c>
      <c r="AX312" s="46">
        <f>SUMIF(DRE!$A:$A,'Base CF'!$B312,DRE!AW:AW)</f>
        <v>0</v>
      </c>
      <c r="AY312" s="46">
        <f>SUMIF(DRE!$A:$A,'Base CF'!$B312,DRE!AX:AX)</f>
        <v>0</v>
      </c>
      <c r="AZ312" s="46">
        <f>SUMIF(DRE!$A:$A,'Base CF'!$B312,DRE!AY:AY)</f>
        <v>0</v>
      </c>
      <c r="BA312" s="46">
        <f>SUMIF(DRE!$A:$A,'Base CF'!$B312,DRE!AZ:AZ)</f>
        <v>0</v>
      </c>
      <c r="BB312" s="46">
        <f>SUMIF(DRE!$A:$A,'Base CF'!$B312,DRE!BA:BA)</f>
        <v>0</v>
      </c>
      <c r="BC312" s="46">
        <f>SUMIF(DRE!$A:$A,'Base CF'!$B312,DRE!BB:BB)</f>
        <v>0</v>
      </c>
      <c r="BD312" s="46">
        <f>SUMIF(DRE!$A:$A,'Base CF'!$B312,DRE!BC:BC)</f>
        <v>0</v>
      </c>
      <c r="BE312" s="46">
        <f>SUMIF(DRE!$A:$A,'Base CF'!$B312,DRE!BD:BD)</f>
        <v>0</v>
      </c>
      <c r="BF312" s="46">
        <f>SUMIF(DRE!$A:$A,'Base CF'!$B312,DRE!BE:BE)</f>
        <v>0</v>
      </c>
      <c r="BG312" s="46">
        <f>SUMIF(DRE!$A:$A,'Base CF'!$B312,DRE!BF:BF)</f>
        <v>0</v>
      </c>
      <c r="BH312" s="46">
        <f>SUMIF(DRE!$A:$A,'Base CF'!$B312,DRE!BG:BG)</f>
        <v>0</v>
      </c>
      <c r="BI312" s="46">
        <f>SUMIF(DRE!$A:$A,'Base CF'!$B312,DRE!BH:BH)</f>
        <v>0</v>
      </c>
      <c r="BJ312" s="46">
        <f>SUMIF(DRE!$A:$A,'Base CF'!$B312,DRE!BI:BI)</f>
        <v>0</v>
      </c>
      <c r="BK312" s="46">
        <f>SUMIF(DRE!$A:$A,'Base CF'!$B312,DRE!BJ:BJ)</f>
        <v>0</v>
      </c>
      <c r="BL312" s="46">
        <f>SUMIF(DRE!$A:$A,'Base CF'!$B312,DRE!BK:BK)</f>
        <v>0</v>
      </c>
      <c r="BM312" s="46">
        <f>SUMIF(DRE!$A:$A,'Base CF'!$B312,DRE!BL:BL)</f>
        <v>0</v>
      </c>
      <c r="BN312" s="46">
        <f>SUMIF(DRE!$A:$A,'Base CF'!$B312,DRE!BM:BM)</f>
        <v>0</v>
      </c>
      <c r="BO312" s="46">
        <f>SUMIF(DRE!$A:$A,'Base CF'!$B312,DRE!BN:BN)</f>
        <v>0</v>
      </c>
      <c r="BP312" s="46">
        <f>SUMIF(DRE!$A:$A,'Base CF'!$B312,DRE!BO:BO)</f>
        <v>0</v>
      </c>
      <c r="BQ312" s="46">
        <f>SUMIF(DRE!$A:$A,'Base CF'!$B312,DRE!BP:BP)</f>
        <v>0</v>
      </c>
      <c r="BR312" s="46">
        <f>SUMIF(DRE!$A:$A,'Base CF'!$B312,DRE!BQ:BQ)</f>
        <v>0</v>
      </c>
      <c r="BS312" s="46">
        <f>SUMIF(DRE!$A:$A,'Base CF'!$B312,DRE!BR:BR)</f>
        <v>0</v>
      </c>
      <c r="BT312" s="46">
        <f>SUMIF(DRE!$A:$A,'Base CF'!$B312,DRE!BS:BS)</f>
        <v>0</v>
      </c>
      <c r="BU312" s="46">
        <f>SUMIF(DRE!$A:$A,'Base CF'!$B312,DRE!BT:BT)</f>
        <v>0</v>
      </c>
      <c r="BV312" s="46">
        <f>SUMIF(DRE!$A:$A,'Base CF'!$B312,DRE!BU:BU)</f>
        <v>0</v>
      </c>
      <c r="BW312" s="46">
        <f>SUMIF(DRE!$A:$A,'Base CF'!$B312,DRE!BV:BV)</f>
        <v>0</v>
      </c>
      <c r="BX312" s="46">
        <f>SUMIF(DRE!$A:$A,'Base CF'!$B312,DRE!BW:BW)</f>
        <v>0</v>
      </c>
      <c r="BY312" s="46">
        <f>SUMIF(DRE!$A:$A,'Base CF'!$B312,DRE!BX:BX)</f>
        <v>0</v>
      </c>
      <c r="BZ312" s="46">
        <f>SUMIF(DRE!$A:$A,'Base CF'!$B312,DRE!BY:BY)</f>
        <v>0</v>
      </c>
      <c r="CA312" s="46">
        <f>SUMIF(DRE!$A:$A,'Base CF'!$B312,DRE!BZ:BZ)</f>
        <v>0</v>
      </c>
      <c r="CB312" s="46">
        <f>SUMIF(DRE!$A:$A,'Base CF'!$B312,DRE!CA:CA)</f>
        <v>0</v>
      </c>
      <c r="CC312" s="46">
        <f>SUMIF(DRE!$A:$A,'Base CF'!$B312,DRE!CB:CB)</f>
        <v>0</v>
      </c>
      <c r="CD312" s="46">
        <f>SUMIF(DRE!$A:$A,'Base CF'!$B312,DRE!CC:CC)</f>
        <v>0</v>
      </c>
      <c r="CE312" s="46">
        <f>SUMIF(DRE!$A:$A,'Base CF'!$B312,DRE!CD:CD)</f>
        <v>0</v>
      </c>
      <c r="CF312" s="46">
        <f>SUMIF(DRE!$A:$A,'Base CF'!$B312,DRE!CE:CE)</f>
        <v>0</v>
      </c>
      <c r="CG312" s="46">
        <f>SUMIF(DRE!$A:$A,'Base CF'!$B312,DRE!CF:CF)</f>
        <v>0</v>
      </c>
      <c r="CH312" s="46">
        <f>SUMIF(DRE!$A:$A,'Base CF'!$B312,DRE!CG:CG)</f>
        <v>0</v>
      </c>
      <c r="CI312" s="46">
        <f>SUMIF(DRE!$A:$A,'Base CF'!$B312,DRE!CH:CH)</f>
        <v>0</v>
      </c>
      <c r="CJ312" s="46">
        <f>SUMIF(DRE!$A:$A,'Base CF'!$B312,DRE!CI:CI)</f>
        <v>0</v>
      </c>
      <c r="CK312" s="46">
        <f>SUMIF(DRE!$A:$A,'Base CF'!$B312,DRE!CJ:CJ)</f>
        <v>0</v>
      </c>
      <c r="CL312" s="46">
        <f>SUMIF(DRE!$A:$A,'Base CF'!$B312,DRE!CK:CK)</f>
        <v>0</v>
      </c>
      <c r="CM312" s="46">
        <f>SUMIF(DRE!$A:$A,'Base CF'!$B312,DRE!CL:CL)</f>
        <v>0</v>
      </c>
      <c r="CN312" s="46">
        <f>SUMIF(DRE!$A:$A,'Base CF'!$B312,DRE!CM:CM)</f>
        <v>0</v>
      </c>
      <c r="CO312" s="46">
        <f>SUMIF(DRE!$A:$A,'Base CF'!$B312,DRE!CN:CN)</f>
        <v>0</v>
      </c>
      <c r="CP312" s="46">
        <f>SUMIF(DRE!$A:$A,'Base CF'!$B312,DRE!CO:CO)</f>
        <v>0</v>
      </c>
      <c r="CQ312" s="46">
        <f>SUMIF(DRE!$A:$A,'Base CF'!$B312,DRE!CP:CP)</f>
        <v>0</v>
      </c>
      <c r="CR312" s="46">
        <f>SUMIF(DRE!$A:$A,'Base CF'!$B312,DRE!CQ:CQ)</f>
        <v>0</v>
      </c>
      <c r="CS312" s="46">
        <f>SUMIF(DRE!$A:$A,'Base CF'!$B312,DRE!CR:CR)</f>
        <v>0</v>
      </c>
      <c r="CT312" s="46">
        <f>SUMIF(DRE!$A:$A,'Base CF'!$B312,DRE!CS:CS)</f>
        <v>0</v>
      </c>
      <c r="CU312" s="46">
        <f>SUMIF(DRE!$A:$A,'Base CF'!$B312,DRE!CT:CT)</f>
        <v>0</v>
      </c>
      <c r="CV312" s="46">
        <f>SUMIF(DRE!$A:$A,'Base CF'!$B312,DRE!CU:CU)</f>
        <v>0</v>
      </c>
      <c r="CW312" s="46">
        <f>SUMIF(DRE!$A:$A,'Base CF'!$B312,DRE!CV:CV)</f>
        <v>0</v>
      </c>
      <c r="CX312" s="46">
        <f>SUMIF(DRE!$A:$A,'Base CF'!$B312,DRE!CW:CW)</f>
        <v>0</v>
      </c>
      <c r="CY312" s="46">
        <f>SUMIF(DRE!$A:$A,'Base CF'!$B312,DRE!CX:CX)</f>
        <v>0</v>
      </c>
      <c r="CZ312" s="46">
        <f>SUMIF(DRE!$A:$A,'Base CF'!$B312,DRE!CY:CY)</f>
        <v>0</v>
      </c>
      <c r="DA312" s="46">
        <f>SUMIF(DRE!$A:$A,'Base CF'!$B312,DRE!CZ:CZ)</f>
        <v>0</v>
      </c>
      <c r="DB312" s="46">
        <f>SUMIF(DRE!$A:$A,'Base CF'!$B312,DRE!DA:DA)</f>
        <v>0</v>
      </c>
      <c r="DC312" s="46">
        <f>SUMIF(DRE!$A:$A,'Base CF'!$B312,DRE!DB:DB)</f>
        <v>0</v>
      </c>
      <c r="DD312" s="46">
        <f>SUMIF(DRE!$A:$A,'Base CF'!$B312,DRE!DC:DC)</f>
        <v>0</v>
      </c>
      <c r="DE312" s="46">
        <f>SUMIF(DRE!$A:$A,'Base CF'!$B312,DRE!DD:DD)</f>
        <v>0</v>
      </c>
      <c r="DF312" s="46">
        <f>SUMIF(DRE!$A:$A,'Base CF'!$B312,DRE!DE:DE)</f>
        <v>0</v>
      </c>
    </row>
    <row r="313" spans="2:110" outlineLevel="1">
      <c r="B313" s="37" t="s">
        <v>460</v>
      </c>
      <c r="C313" s="46">
        <f>SUMIF(DRE!$A:$A,'Base CF'!$B313,DRE!B:B)</f>
        <v>72944.69</v>
      </c>
      <c r="D313" s="46">
        <f>SUMIF(DRE!$A:$A,'Base CF'!$B313,DRE!C:C)</f>
        <v>3671.36</v>
      </c>
      <c r="E313" s="46">
        <f>SUMIF(DRE!$A:$A,'Base CF'!$B313,DRE!D:D)</f>
        <v>0</v>
      </c>
      <c r="F313" s="46">
        <f>SUMIF(DRE!$A:$A,'Base CF'!$B313,DRE!E:E)</f>
        <v>82.94</v>
      </c>
      <c r="G313" s="46">
        <f>SUMIF(DRE!$A:$A,'Base CF'!$B313,DRE!F:F)</f>
        <v>0</v>
      </c>
      <c r="H313" s="46">
        <f>SUMIF(DRE!$A:$A,'Base CF'!$B313,DRE!G:G)</f>
        <v>0</v>
      </c>
      <c r="I313" s="46">
        <f>SUMIF(DRE!$A:$A,'Base CF'!$B313,DRE!H:H)</f>
        <v>16728</v>
      </c>
      <c r="J313" s="46">
        <f>SUMIF(DRE!$A:$A,'Base CF'!$B313,DRE!I:I)</f>
        <v>1920</v>
      </c>
      <c r="K313" s="46">
        <f>SUMIF(DRE!$A:$A,'Base CF'!$B313,DRE!J:J)</f>
        <v>0</v>
      </c>
      <c r="L313" s="46">
        <f>SUMIF(DRE!$A:$A,'Base CF'!$B313,DRE!K:K)</f>
        <v>16728</v>
      </c>
      <c r="M313" s="46">
        <f>SUMIF(DRE!$A:$A,'Base CF'!$B313,DRE!L:L)</f>
        <v>0</v>
      </c>
      <c r="N313" s="46">
        <f>SUMIF(DRE!$A:$A,'Base CF'!$B313,DRE!M:M)</f>
        <v>0</v>
      </c>
      <c r="O313" s="46">
        <f>SUMIF(DRE!$A:$A,'Base CF'!$B313,DRE!N:N)</f>
        <v>16245</v>
      </c>
      <c r="P313" s="46">
        <f>SUMIF(DRE!$A:$A,'Base CF'!$B313,DRE!O:O)</f>
        <v>0</v>
      </c>
      <c r="Q313" s="46">
        <f>SUMIF(DRE!$A:$A,'Base CF'!$B313,DRE!P:P)</f>
        <v>5500.96</v>
      </c>
      <c r="R313" s="46">
        <f>SUMIF(DRE!$A:$A,'Base CF'!$B313,DRE!Q:Q)</f>
        <v>5415</v>
      </c>
      <c r="S313" s="46">
        <f>SUMIF(DRE!$A:$A,'Base CF'!$B313,DRE!R:R)</f>
        <v>0</v>
      </c>
      <c r="T313" s="46">
        <f>SUMIF(DRE!$A:$A,'Base CF'!$B313,DRE!S:S)</f>
        <v>5415</v>
      </c>
      <c r="U313" s="46">
        <f>SUMIF(DRE!$A:$A,'Base CF'!$B313,DRE!T:T)</f>
        <v>5415</v>
      </c>
      <c r="V313" s="46">
        <f>SUMIF(DRE!$A:$A,'Base CF'!$B313,DRE!U:U)</f>
        <v>5415</v>
      </c>
      <c r="W313" s="46">
        <f>SUMIF(DRE!$A:$A,'Base CF'!$B313,DRE!V:V)</f>
        <v>8210.9</v>
      </c>
      <c r="X313" s="46">
        <f>SUMIF(DRE!$A:$A,'Base CF'!$B313,DRE!W:W)</f>
        <v>14733</v>
      </c>
      <c r="Y313" s="46">
        <f>SUMIF(DRE!$A:$A,'Base CF'!$B313,DRE!X:X)</f>
        <v>10074</v>
      </c>
      <c r="Z313" s="46">
        <f>SUMIF(DRE!$A:$A,'Base CF'!$B313,DRE!Y:Y)</f>
        <v>10074</v>
      </c>
      <c r="AA313" s="46">
        <f>SUMIF(DRE!$A:$A,'Base CF'!$B313,DRE!Z:Z)</f>
        <v>10659</v>
      </c>
      <c r="AB313" s="46">
        <f>SUMIF(DRE!$A:$A,'Base CF'!$B313,DRE!AA:AA)</f>
        <v>10659</v>
      </c>
      <c r="AC313" s="46">
        <f>SUMIF(DRE!$A:$A,'Base CF'!$B313,DRE!AB:AB)</f>
        <v>15318</v>
      </c>
      <c r="AD313" s="46">
        <f>SUMIF(DRE!$A:$A,'Base CF'!$B313,DRE!AC:AC)</f>
        <v>10659</v>
      </c>
      <c r="AE313" s="46">
        <f>SUMIF(DRE!$A:$A,'Base CF'!$B313,DRE!AD:AD)</f>
        <v>6000</v>
      </c>
      <c r="AF313" s="46">
        <f>SUMIF(DRE!$A:$A,'Base CF'!$B313,DRE!AE:AE)</f>
        <v>21318</v>
      </c>
      <c r="AG313" s="46">
        <f>SUMIF(DRE!$A:$A,'Base CF'!$B313,DRE!AF:AF)</f>
        <v>0</v>
      </c>
      <c r="AH313" s="46">
        <f>SUMIF(DRE!$A:$A,'Base CF'!$B313,DRE!AG:AG)</f>
        <v>21318</v>
      </c>
      <c r="AI313" s="46">
        <f>SUMIF(DRE!$A:$A,'Base CF'!$B313,DRE!AH:AH)</f>
        <v>4659</v>
      </c>
      <c r="AJ313" s="46">
        <f>SUMIF(DRE!$A:$A,'Base CF'!$B313,DRE!AI:AI)</f>
        <v>4659</v>
      </c>
      <c r="AK313" s="46">
        <f>SUMIF(DRE!$A:$A,'Base CF'!$B313,DRE!AJ:AJ)</f>
        <v>0</v>
      </c>
      <c r="AL313" s="46">
        <f>SUMIF(DRE!$A:$A,'Base CF'!$B313,DRE!AK:AK)</f>
        <v>4659</v>
      </c>
      <c r="AM313" s="46">
        <f>SUMIF(DRE!$A:$A,'Base CF'!$B313,DRE!AL:AL)</f>
        <v>0</v>
      </c>
      <c r="AN313" s="46">
        <f>SUMIF(DRE!$A:$A,'Base CF'!$B313,DRE!AM:AM)</f>
        <v>0</v>
      </c>
      <c r="AO313" s="46">
        <f>SUMIF(DRE!$A:$A,'Base CF'!$B313,DRE!AN:AN)</f>
        <v>0</v>
      </c>
      <c r="AP313" s="46">
        <f>SUMIF(DRE!$A:$A,'Base CF'!$B313,DRE!AO:AO)</f>
        <v>0</v>
      </c>
      <c r="AQ313" s="46">
        <f>SUMIF(DRE!$A:$A,'Base CF'!$B313,DRE!AP:AP)</f>
        <v>0</v>
      </c>
      <c r="AR313" s="46">
        <f>SUMIF(DRE!$A:$A,'Base CF'!$B313,DRE!AQ:AQ)</f>
        <v>4943.2</v>
      </c>
      <c r="AS313" s="46">
        <f>SUMIF(DRE!$A:$A,'Base CF'!$B313,DRE!AR:AR)</f>
        <v>0</v>
      </c>
      <c r="AT313" s="46">
        <f>SUMIF(DRE!$A:$A,'Base CF'!$B313,DRE!AS:AS)</f>
        <v>0</v>
      </c>
      <c r="AU313" s="46">
        <f>SUMIF(DRE!$A:$A,'Base CF'!$B313,DRE!AT:AT)</f>
        <v>0</v>
      </c>
      <c r="AV313" s="46">
        <f>SUMIF(DRE!$A:$A,'Base CF'!$B313,DRE!AU:AU)</f>
        <v>0</v>
      </c>
      <c r="AW313" s="46">
        <f>SUMIF(DRE!$A:$A,'Base CF'!$B313,DRE!AV:AV)</f>
        <v>0</v>
      </c>
      <c r="AX313" s="46">
        <f>SUMIF(DRE!$A:$A,'Base CF'!$B313,DRE!AW:AW)</f>
        <v>0</v>
      </c>
      <c r="AY313" s="46">
        <f>SUMIF(DRE!$A:$A,'Base CF'!$B313,DRE!AX:AX)</f>
        <v>0</v>
      </c>
      <c r="AZ313" s="46">
        <f>SUMIF(DRE!$A:$A,'Base CF'!$B313,DRE!AY:AY)</f>
        <v>4943.2</v>
      </c>
      <c r="BA313" s="46">
        <f>SUMIF(DRE!$A:$A,'Base CF'!$B313,DRE!AZ:AZ)</f>
        <v>9886.4</v>
      </c>
      <c r="BB313" s="46">
        <f>SUMIF(DRE!$A:$A,'Base CF'!$B313,DRE!BA:BA)</f>
        <v>4943.2</v>
      </c>
      <c r="BC313" s="46">
        <f>SUMIF(DRE!$A:$A,'Base CF'!$B313,DRE!BB:BB)</f>
        <v>6060.3</v>
      </c>
      <c r="BD313" s="46">
        <f>SUMIF(DRE!$A:$A,'Base CF'!$B313,DRE!BC:BC)</f>
        <v>5501.75</v>
      </c>
      <c r="BE313" s="46">
        <f>SUMIF(DRE!$A:$A,'Base CF'!$B313,DRE!BD:BD)</f>
        <v>118219.09</v>
      </c>
      <c r="BF313" s="46">
        <f>SUMIF(DRE!$A:$A,'Base CF'!$B313,DRE!BE:BE)</f>
        <v>84813.05</v>
      </c>
      <c r="BG313" s="46">
        <f>SUMIF(DRE!$A:$A,'Base CF'!$B313,DRE!BF:BF)</f>
        <v>5264.3</v>
      </c>
      <c r="BH313" s="46">
        <f>SUMIF(DRE!$A:$A,'Base CF'!$B313,DRE!BG:BG)</f>
        <v>39055.660000000003</v>
      </c>
      <c r="BI313" s="46">
        <f>SUMIF(DRE!$A:$A,'Base CF'!$B313,DRE!BH:BH)</f>
        <v>5264.3</v>
      </c>
      <c r="BJ313" s="46">
        <f>SUMIF(DRE!$A:$A,'Base CF'!$B313,DRE!BI:BI)</f>
        <v>5264.3</v>
      </c>
      <c r="BK313" s="46">
        <f>SUMIF(DRE!$A:$A,'Base CF'!$B313,DRE!BJ:BJ)</f>
        <v>5264.3</v>
      </c>
      <c r="BL313" s="46">
        <f>SUMIF(DRE!$A:$A,'Base CF'!$B313,DRE!BK:BK)</f>
        <v>5264.3</v>
      </c>
      <c r="BM313" s="46">
        <f>SUMIF(DRE!$A:$A,'Base CF'!$B313,DRE!BL:BL)</f>
        <v>5264.3</v>
      </c>
      <c r="BN313" s="46">
        <f>SUMIF(DRE!$A:$A,'Base CF'!$B313,DRE!BM:BM)</f>
        <v>5264.3</v>
      </c>
      <c r="BO313" s="46">
        <f>SUMIF(DRE!$A:$A,'Base CF'!$B313,DRE!BN:BN)</f>
        <v>95264.3</v>
      </c>
      <c r="BP313" s="46">
        <f>SUMIF(DRE!$A:$A,'Base CF'!$B313,DRE!BO:BO)</f>
        <v>5264.3</v>
      </c>
      <c r="BQ313" s="46">
        <f>SUMIF(DRE!$A:$A,'Base CF'!$B313,DRE!BP:BP)</f>
        <v>5264.3</v>
      </c>
      <c r="BR313" s="46">
        <f>SUMIF(DRE!$A:$A,'Base CF'!$B313,DRE!BQ:BQ)</f>
        <v>5264.3</v>
      </c>
      <c r="BS313" s="46">
        <f>SUMIF(DRE!$A:$A,'Base CF'!$B313,DRE!BR:BR)</f>
        <v>5264.3</v>
      </c>
      <c r="BT313" s="46">
        <f>SUMIF(DRE!$A:$A,'Base CF'!$B313,DRE!BS:BS)</f>
        <v>15264.3</v>
      </c>
      <c r="BU313" s="46">
        <f>SUMIF(DRE!$A:$A,'Base CF'!$B313,DRE!BT:BT)</f>
        <v>5264.3</v>
      </c>
      <c r="BV313" s="46">
        <f>SUMIF(DRE!$A:$A,'Base CF'!$B313,DRE!BU:BU)</f>
        <v>5264.3</v>
      </c>
      <c r="BW313" s="46">
        <f>SUMIF(DRE!$A:$A,'Base CF'!$B313,DRE!BV:BV)</f>
        <v>5398.8</v>
      </c>
      <c r="BX313" s="46">
        <f>SUMIF(DRE!$A:$A,'Base CF'!$B313,DRE!BW:BW)</f>
        <v>5398.8</v>
      </c>
      <c r="BY313" s="46">
        <f>SUMIF(DRE!$A:$A,'Base CF'!$B313,DRE!BX:BX)</f>
        <v>5398.8</v>
      </c>
      <c r="BZ313" s="46">
        <f>SUMIF(DRE!$A:$A,'Base CF'!$B313,DRE!BY:BY)</f>
        <v>5398.8</v>
      </c>
      <c r="CA313" s="46">
        <f>SUMIF(DRE!$A:$A,'Base CF'!$B313,DRE!BZ:BZ)</f>
        <v>100398.8</v>
      </c>
      <c r="CB313" s="46">
        <f>SUMIF(DRE!$A:$A,'Base CF'!$B313,DRE!CA:CA)</f>
        <v>5398.8</v>
      </c>
      <c r="CC313" s="46">
        <f>SUMIF(DRE!$A:$A,'Base CF'!$B313,DRE!CB:CB)</f>
        <v>5398.8</v>
      </c>
      <c r="CD313" s="46">
        <f>SUMIF(DRE!$A:$A,'Base CF'!$B313,DRE!CC:CC)</f>
        <v>5398.8</v>
      </c>
      <c r="CE313" s="46">
        <f>SUMIF(DRE!$A:$A,'Base CF'!$B313,DRE!CD:CD)</f>
        <v>5398.8</v>
      </c>
      <c r="CF313" s="46">
        <f>SUMIF(DRE!$A:$A,'Base CF'!$B313,DRE!CE:CE)</f>
        <v>15398.8</v>
      </c>
      <c r="CG313" s="46">
        <f>SUMIF(DRE!$A:$A,'Base CF'!$B313,DRE!CF:CF)</f>
        <v>5398.8</v>
      </c>
      <c r="CH313" s="46">
        <f>SUMIF(DRE!$A:$A,'Base CF'!$B313,DRE!CG:CG)</f>
        <v>5398.8</v>
      </c>
      <c r="CI313" s="46">
        <f>SUMIF(DRE!$A:$A,'Base CF'!$B313,DRE!CH:CH)</f>
        <v>5560.02</v>
      </c>
      <c r="CJ313" s="46">
        <f>SUMIF(DRE!$A:$A,'Base CF'!$B313,DRE!CI:CI)</f>
        <v>5560.02</v>
      </c>
      <c r="CK313" s="46">
        <f>SUMIF(DRE!$A:$A,'Base CF'!$B313,DRE!CJ:CJ)</f>
        <v>5560.02</v>
      </c>
      <c r="CL313" s="46">
        <f>SUMIF(DRE!$A:$A,'Base CF'!$B313,DRE!CK:CK)</f>
        <v>5560.02</v>
      </c>
      <c r="CM313" s="46">
        <f>SUMIF(DRE!$A:$A,'Base CF'!$B313,DRE!CL:CL)</f>
        <v>100560.02</v>
      </c>
      <c r="CN313" s="46">
        <f>SUMIF(DRE!$A:$A,'Base CF'!$B313,DRE!CM:CM)</f>
        <v>5560.02</v>
      </c>
      <c r="CO313" s="46">
        <f>SUMIF(DRE!$A:$A,'Base CF'!$B313,DRE!CN:CN)</f>
        <v>5560.02</v>
      </c>
      <c r="CP313" s="46">
        <f>SUMIF(DRE!$A:$A,'Base CF'!$B313,DRE!CO:CO)</f>
        <v>5560.02</v>
      </c>
      <c r="CQ313" s="46">
        <f>SUMIF(DRE!$A:$A,'Base CF'!$B313,DRE!CP:CP)</f>
        <v>5560.02</v>
      </c>
      <c r="CR313" s="46">
        <f>SUMIF(DRE!$A:$A,'Base CF'!$B313,DRE!CQ:CQ)</f>
        <v>15560.02</v>
      </c>
      <c r="CS313" s="46">
        <f>SUMIF(DRE!$A:$A,'Base CF'!$B313,DRE!CR:CR)</f>
        <v>5560.02</v>
      </c>
      <c r="CT313" s="46">
        <f>SUMIF(DRE!$A:$A,'Base CF'!$B313,DRE!CS:CS)</f>
        <v>5560.02</v>
      </c>
      <c r="CU313" s="46">
        <f>SUMIF(DRE!$A:$A,'Base CF'!$B313,DRE!CT:CT)</f>
        <v>5600</v>
      </c>
      <c r="CV313" s="46">
        <f>SUMIF(DRE!$A:$A,'Base CF'!$B313,DRE!CU:CU)</f>
        <v>5600</v>
      </c>
      <c r="CW313" s="46">
        <f>SUMIF(DRE!$A:$A,'Base CF'!$B313,DRE!CV:CV)</f>
        <v>5600</v>
      </c>
      <c r="CX313" s="46">
        <f>SUMIF(DRE!$A:$A,'Base CF'!$B313,DRE!CW:CW)</f>
        <v>5600</v>
      </c>
      <c r="CY313" s="46">
        <f>SUMIF(DRE!$A:$A,'Base CF'!$B313,DRE!CX:CX)</f>
        <v>100600</v>
      </c>
      <c r="CZ313" s="46">
        <f>SUMIF(DRE!$A:$A,'Base CF'!$B313,DRE!CY:CY)</f>
        <v>5600</v>
      </c>
      <c r="DA313" s="46">
        <f>SUMIF(DRE!$A:$A,'Base CF'!$B313,DRE!CZ:CZ)</f>
        <v>5600</v>
      </c>
      <c r="DB313" s="46">
        <f>SUMIF(DRE!$A:$A,'Base CF'!$B313,DRE!DA:DA)</f>
        <v>5600</v>
      </c>
      <c r="DC313" s="46">
        <f>SUMIF(DRE!$A:$A,'Base CF'!$B313,DRE!DB:DB)</f>
        <v>5600</v>
      </c>
      <c r="DD313" s="46">
        <f>SUMIF(DRE!$A:$A,'Base CF'!$B313,DRE!DC:DC)</f>
        <v>15600</v>
      </c>
      <c r="DE313" s="46">
        <f>SUMIF(DRE!$A:$A,'Base CF'!$B313,DRE!DD:DD)</f>
        <v>5600</v>
      </c>
      <c r="DF313" s="46">
        <f>SUMIF(DRE!$A:$A,'Base CF'!$B313,DRE!DE:DE)</f>
        <v>5600</v>
      </c>
    </row>
    <row r="314" spans="2:110" outlineLevel="1">
      <c r="B314" s="37" t="s">
        <v>442</v>
      </c>
      <c r="C314" s="46">
        <f>SUMIF(DRE!$A:$A,'Base CF'!$B314,DRE!B:B)</f>
        <v>0</v>
      </c>
      <c r="D314" s="46">
        <f>SUMIF(DRE!$A:$A,'Base CF'!$B314,DRE!C:C)</f>
        <v>0</v>
      </c>
      <c r="E314" s="46">
        <f>SUMIF(DRE!$A:$A,'Base CF'!$B314,DRE!D:D)</f>
        <v>0</v>
      </c>
      <c r="F314" s="46">
        <f>SUMIF(DRE!$A:$A,'Base CF'!$B314,DRE!E:E)</f>
        <v>0</v>
      </c>
      <c r="G314" s="46">
        <f>SUMIF(DRE!$A:$A,'Base CF'!$B314,DRE!F:F)</f>
        <v>0</v>
      </c>
      <c r="H314" s="46">
        <f>SUMIF(DRE!$A:$A,'Base CF'!$B314,DRE!G:G)</f>
        <v>0</v>
      </c>
      <c r="I314" s="46">
        <f>SUMIF(DRE!$A:$A,'Base CF'!$B314,DRE!H:H)</f>
        <v>0</v>
      </c>
      <c r="J314" s="46">
        <f>SUMIF(DRE!$A:$A,'Base CF'!$B314,DRE!I:I)</f>
        <v>0</v>
      </c>
      <c r="K314" s="46">
        <f>SUMIF(DRE!$A:$A,'Base CF'!$B314,DRE!J:J)</f>
        <v>0</v>
      </c>
      <c r="L314" s="46">
        <f>SUMIF(DRE!$A:$A,'Base CF'!$B314,DRE!K:K)</f>
        <v>0</v>
      </c>
      <c r="M314" s="46">
        <f>SUMIF(DRE!$A:$A,'Base CF'!$B314,DRE!L:L)</f>
        <v>0</v>
      </c>
      <c r="N314" s="46">
        <f>SUMIF(DRE!$A:$A,'Base CF'!$B314,DRE!M:M)</f>
        <v>2907264.7</v>
      </c>
      <c r="O314" s="46">
        <f>SUMIF(DRE!$A:$A,'Base CF'!$B314,DRE!N:N)</f>
        <v>0</v>
      </c>
      <c r="P314" s="46">
        <f>SUMIF(DRE!$A:$A,'Base CF'!$B314,DRE!O:O)</f>
        <v>0</v>
      </c>
      <c r="Q314" s="46">
        <f>SUMIF(DRE!$A:$A,'Base CF'!$B314,DRE!P:P)</f>
        <v>0</v>
      </c>
      <c r="R314" s="46">
        <f>SUMIF(DRE!$A:$A,'Base CF'!$B314,DRE!Q:Q)</f>
        <v>0</v>
      </c>
      <c r="S314" s="46">
        <f>SUMIF(DRE!$A:$A,'Base CF'!$B314,DRE!R:R)</f>
        <v>0</v>
      </c>
      <c r="T314" s="46">
        <f>SUMIF(DRE!$A:$A,'Base CF'!$B314,DRE!S:S)</f>
        <v>0</v>
      </c>
      <c r="U314" s="46">
        <f>SUMIF(DRE!$A:$A,'Base CF'!$B314,DRE!T:T)</f>
        <v>0</v>
      </c>
      <c r="V314" s="46">
        <f>SUMIF(DRE!$A:$A,'Base CF'!$B314,DRE!U:U)</f>
        <v>0</v>
      </c>
      <c r="W314" s="46">
        <f>SUMIF(DRE!$A:$A,'Base CF'!$B314,DRE!V:V)</f>
        <v>0</v>
      </c>
      <c r="X314" s="46">
        <f>SUMIF(DRE!$A:$A,'Base CF'!$B314,DRE!W:W)</f>
        <v>0</v>
      </c>
      <c r="Y314" s="46">
        <f>SUMIF(DRE!$A:$A,'Base CF'!$B314,DRE!X:X)</f>
        <v>0</v>
      </c>
      <c r="Z314" s="46">
        <f>SUMIF(DRE!$A:$A,'Base CF'!$B314,DRE!Y:Y)</f>
        <v>4550668.79</v>
      </c>
      <c r="AA314" s="46">
        <f>SUMIF(DRE!$A:$A,'Base CF'!$B314,DRE!Z:Z)</f>
        <v>0</v>
      </c>
      <c r="AB314" s="46">
        <f>SUMIF(DRE!$A:$A,'Base CF'!$B314,DRE!AA:AA)</f>
        <v>0</v>
      </c>
      <c r="AC314" s="46">
        <f>SUMIF(DRE!$A:$A,'Base CF'!$B314,DRE!AB:AB)</f>
        <v>0</v>
      </c>
      <c r="AD314" s="46">
        <f>SUMIF(DRE!$A:$A,'Base CF'!$B314,DRE!AC:AC)</f>
        <v>0</v>
      </c>
      <c r="AE314" s="46">
        <f>SUMIF(DRE!$A:$A,'Base CF'!$B314,DRE!AD:AD)</f>
        <v>0</v>
      </c>
      <c r="AF314" s="46">
        <f>SUMIF(DRE!$A:$A,'Base CF'!$B314,DRE!AE:AE)</f>
        <v>0</v>
      </c>
      <c r="AG314" s="46">
        <f>SUMIF(DRE!$A:$A,'Base CF'!$B314,DRE!AF:AF)</f>
        <v>0</v>
      </c>
      <c r="AH314" s="46">
        <f>SUMIF(DRE!$A:$A,'Base CF'!$B314,DRE!AG:AG)</f>
        <v>0</v>
      </c>
      <c r="AI314" s="46">
        <f>SUMIF(DRE!$A:$A,'Base CF'!$B314,DRE!AH:AH)</f>
        <v>0</v>
      </c>
      <c r="AJ314" s="46">
        <f>SUMIF(DRE!$A:$A,'Base CF'!$B314,DRE!AI:AI)</f>
        <v>0</v>
      </c>
      <c r="AK314" s="46">
        <f>SUMIF(DRE!$A:$A,'Base CF'!$B314,DRE!AJ:AJ)</f>
        <v>0</v>
      </c>
      <c r="AL314" s="46">
        <f>SUMIF(DRE!$A:$A,'Base CF'!$B314,DRE!AK:AK)</f>
        <v>5199999.8</v>
      </c>
      <c r="AM314" s="46">
        <f>SUMIF(DRE!$A:$A,'Base CF'!$B314,DRE!AL:AL)</f>
        <v>0</v>
      </c>
      <c r="AN314" s="46">
        <f>SUMIF(DRE!$A:$A,'Base CF'!$B314,DRE!AM:AM)</f>
        <v>0</v>
      </c>
      <c r="AO314" s="46">
        <f>SUMIF(DRE!$A:$A,'Base CF'!$B314,DRE!AN:AN)</f>
        <v>0</v>
      </c>
      <c r="AP314" s="46">
        <f>SUMIF(DRE!$A:$A,'Base CF'!$B314,DRE!AO:AO)</f>
        <v>0</v>
      </c>
      <c r="AQ314" s="46">
        <f>SUMIF(DRE!$A:$A,'Base CF'!$B314,DRE!AP:AP)</f>
        <v>0</v>
      </c>
      <c r="AR314" s="46">
        <f>SUMIF(DRE!$A:$A,'Base CF'!$B314,DRE!AQ:AQ)</f>
        <v>0</v>
      </c>
      <c r="AS314" s="46">
        <f>SUMIF(DRE!$A:$A,'Base CF'!$B314,DRE!AR:AR)</f>
        <v>0</v>
      </c>
      <c r="AT314" s="46">
        <f>SUMIF(DRE!$A:$A,'Base CF'!$B314,DRE!AS:AS)</f>
        <v>0</v>
      </c>
      <c r="AU314" s="46">
        <f>SUMIF(DRE!$A:$A,'Base CF'!$B314,DRE!AT:AT)</f>
        <v>0</v>
      </c>
      <c r="AV314" s="46">
        <f>SUMIF(DRE!$A:$A,'Base CF'!$B314,DRE!AU:AU)</f>
        <v>0</v>
      </c>
      <c r="AW314" s="46">
        <f>SUMIF(DRE!$A:$A,'Base CF'!$B314,DRE!AV:AV)</f>
        <v>0</v>
      </c>
      <c r="AX314" s="46">
        <f>SUMIF(DRE!$A:$A,'Base CF'!$B314,DRE!AW:AW)</f>
        <v>0</v>
      </c>
      <c r="AY314" s="46">
        <f>SUMIF(DRE!$A:$A,'Base CF'!$B314,DRE!AX:AX)</f>
        <v>0</v>
      </c>
      <c r="AZ314" s="46">
        <f>SUMIF(DRE!$A:$A,'Base CF'!$B314,DRE!AY:AY)</f>
        <v>0</v>
      </c>
      <c r="BA314" s="46">
        <f>SUMIF(DRE!$A:$A,'Base CF'!$B314,DRE!AZ:AZ)</f>
        <v>0</v>
      </c>
      <c r="BB314" s="46">
        <f>SUMIF(DRE!$A:$A,'Base CF'!$B314,DRE!BA:BA)</f>
        <v>0</v>
      </c>
      <c r="BC314" s="46">
        <f>SUMIF(DRE!$A:$A,'Base CF'!$B314,DRE!BB:BB)</f>
        <v>0</v>
      </c>
      <c r="BD314" s="46">
        <f>SUMIF(DRE!$A:$A,'Base CF'!$B314,DRE!BC:BC)</f>
        <v>0</v>
      </c>
      <c r="BE314" s="46">
        <f>SUMIF(DRE!$A:$A,'Base CF'!$B314,DRE!BD:BD)</f>
        <v>0</v>
      </c>
      <c r="BF314" s="46">
        <f>SUMIF(DRE!$A:$A,'Base CF'!$B314,DRE!BE:BE)</f>
        <v>0</v>
      </c>
      <c r="BG314" s="46">
        <f>SUMIF(DRE!$A:$A,'Base CF'!$B314,DRE!BF:BF)</f>
        <v>0</v>
      </c>
      <c r="BH314" s="46">
        <f>SUMIF(DRE!$A:$A,'Base CF'!$B314,DRE!BG:BG)</f>
        <v>0</v>
      </c>
      <c r="BI314" s="46">
        <f>SUMIF(DRE!$A:$A,'Base CF'!$B314,DRE!BH:BH)</f>
        <v>0</v>
      </c>
      <c r="BJ314" s="46">
        <f>SUMIF(DRE!$A:$A,'Base CF'!$B314,DRE!BI:BI)</f>
        <v>0</v>
      </c>
      <c r="BK314" s="46">
        <f>SUMIF(DRE!$A:$A,'Base CF'!$B314,DRE!BJ:BJ)</f>
        <v>0</v>
      </c>
      <c r="BL314" s="46">
        <f>SUMIF(DRE!$A:$A,'Base CF'!$B314,DRE!BK:BK)</f>
        <v>0</v>
      </c>
      <c r="BM314" s="46">
        <f>SUMIF(DRE!$A:$A,'Base CF'!$B314,DRE!BL:BL)</f>
        <v>0</v>
      </c>
      <c r="BN314" s="46">
        <f>SUMIF(DRE!$A:$A,'Base CF'!$B314,DRE!BM:BM)</f>
        <v>0</v>
      </c>
      <c r="BO314" s="46">
        <f>SUMIF(DRE!$A:$A,'Base CF'!$B314,DRE!BN:BN)</f>
        <v>0</v>
      </c>
      <c r="BP314" s="46">
        <f>SUMIF(DRE!$A:$A,'Base CF'!$B314,DRE!BO:BO)</f>
        <v>0</v>
      </c>
      <c r="BQ314" s="46">
        <f>SUMIF(DRE!$A:$A,'Base CF'!$B314,DRE!BP:BP)</f>
        <v>0</v>
      </c>
      <c r="BR314" s="46">
        <f>SUMIF(DRE!$A:$A,'Base CF'!$B314,DRE!BQ:BQ)</f>
        <v>0</v>
      </c>
      <c r="BS314" s="46">
        <f>SUMIF(DRE!$A:$A,'Base CF'!$B314,DRE!BR:BR)</f>
        <v>0</v>
      </c>
      <c r="BT314" s="46">
        <f>SUMIF(DRE!$A:$A,'Base CF'!$B314,DRE!BS:BS)</f>
        <v>0</v>
      </c>
      <c r="BU314" s="46">
        <f>SUMIF(DRE!$A:$A,'Base CF'!$B314,DRE!BT:BT)</f>
        <v>0</v>
      </c>
      <c r="BV314" s="46">
        <f>SUMIF(DRE!$A:$A,'Base CF'!$B314,DRE!BU:BU)</f>
        <v>0</v>
      </c>
      <c r="BW314" s="46">
        <f>SUMIF(DRE!$A:$A,'Base CF'!$B314,DRE!BV:BV)</f>
        <v>0</v>
      </c>
      <c r="BX314" s="46">
        <f>SUMIF(DRE!$A:$A,'Base CF'!$B314,DRE!BW:BW)</f>
        <v>0</v>
      </c>
      <c r="BY314" s="46">
        <f>SUMIF(DRE!$A:$A,'Base CF'!$B314,DRE!BX:BX)</f>
        <v>0</v>
      </c>
      <c r="BZ314" s="46">
        <f>SUMIF(DRE!$A:$A,'Base CF'!$B314,DRE!BY:BY)</f>
        <v>0</v>
      </c>
      <c r="CA314" s="46">
        <f>SUMIF(DRE!$A:$A,'Base CF'!$B314,DRE!BZ:BZ)</f>
        <v>0</v>
      </c>
      <c r="CB314" s="46">
        <f>SUMIF(DRE!$A:$A,'Base CF'!$B314,DRE!CA:CA)</f>
        <v>0</v>
      </c>
      <c r="CC314" s="46">
        <f>SUMIF(DRE!$A:$A,'Base CF'!$B314,DRE!CB:CB)</f>
        <v>0</v>
      </c>
      <c r="CD314" s="46">
        <f>SUMIF(DRE!$A:$A,'Base CF'!$B314,DRE!CC:CC)</f>
        <v>0</v>
      </c>
      <c r="CE314" s="46">
        <f>SUMIF(DRE!$A:$A,'Base CF'!$B314,DRE!CD:CD)</f>
        <v>0</v>
      </c>
      <c r="CF314" s="46">
        <f>SUMIF(DRE!$A:$A,'Base CF'!$B314,DRE!CE:CE)</f>
        <v>0</v>
      </c>
      <c r="CG314" s="46">
        <f>SUMIF(DRE!$A:$A,'Base CF'!$B314,DRE!CF:CF)</f>
        <v>0</v>
      </c>
      <c r="CH314" s="46">
        <f>SUMIF(DRE!$A:$A,'Base CF'!$B314,DRE!CG:CG)</f>
        <v>0</v>
      </c>
      <c r="CI314" s="46">
        <f>SUMIF(DRE!$A:$A,'Base CF'!$B314,DRE!CH:CH)</f>
        <v>0</v>
      </c>
      <c r="CJ314" s="46">
        <f>SUMIF(DRE!$A:$A,'Base CF'!$B314,DRE!CI:CI)</f>
        <v>0</v>
      </c>
      <c r="CK314" s="46">
        <f>SUMIF(DRE!$A:$A,'Base CF'!$B314,DRE!CJ:CJ)</f>
        <v>0</v>
      </c>
      <c r="CL314" s="46">
        <f>SUMIF(DRE!$A:$A,'Base CF'!$B314,DRE!CK:CK)</f>
        <v>0</v>
      </c>
      <c r="CM314" s="46">
        <f>SUMIF(DRE!$A:$A,'Base CF'!$B314,DRE!CL:CL)</f>
        <v>0</v>
      </c>
      <c r="CN314" s="46">
        <f>SUMIF(DRE!$A:$A,'Base CF'!$B314,DRE!CM:CM)</f>
        <v>0</v>
      </c>
      <c r="CO314" s="46">
        <f>SUMIF(DRE!$A:$A,'Base CF'!$B314,DRE!CN:CN)</f>
        <v>0</v>
      </c>
      <c r="CP314" s="46">
        <f>SUMIF(DRE!$A:$A,'Base CF'!$B314,DRE!CO:CO)</f>
        <v>0</v>
      </c>
      <c r="CQ314" s="46">
        <f>SUMIF(DRE!$A:$A,'Base CF'!$B314,DRE!CP:CP)</f>
        <v>0</v>
      </c>
      <c r="CR314" s="46">
        <f>SUMIF(DRE!$A:$A,'Base CF'!$B314,DRE!CQ:CQ)</f>
        <v>0</v>
      </c>
      <c r="CS314" s="46">
        <f>SUMIF(DRE!$A:$A,'Base CF'!$B314,DRE!CR:CR)</f>
        <v>0</v>
      </c>
      <c r="CT314" s="46">
        <f>SUMIF(DRE!$A:$A,'Base CF'!$B314,DRE!CS:CS)</f>
        <v>0</v>
      </c>
      <c r="CU314" s="46">
        <f>SUMIF(DRE!$A:$A,'Base CF'!$B314,DRE!CT:CT)</f>
        <v>0</v>
      </c>
      <c r="CV314" s="46">
        <f>SUMIF(DRE!$A:$A,'Base CF'!$B314,DRE!CU:CU)</f>
        <v>0</v>
      </c>
      <c r="CW314" s="46">
        <f>SUMIF(DRE!$A:$A,'Base CF'!$B314,DRE!CV:CV)</f>
        <v>0</v>
      </c>
      <c r="CX314" s="46">
        <f>SUMIF(DRE!$A:$A,'Base CF'!$B314,DRE!CW:CW)</f>
        <v>0</v>
      </c>
      <c r="CY314" s="46">
        <f>SUMIF(DRE!$A:$A,'Base CF'!$B314,DRE!CX:CX)</f>
        <v>0</v>
      </c>
      <c r="CZ314" s="46">
        <f>SUMIF(DRE!$A:$A,'Base CF'!$B314,DRE!CY:CY)</f>
        <v>0</v>
      </c>
      <c r="DA314" s="46">
        <f>SUMIF(DRE!$A:$A,'Base CF'!$B314,DRE!CZ:CZ)</f>
        <v>0</v>
      </c>
      <c r="DB314" s="46">
        <f>SUMIF(DRE!$A:$A,'Base CF'!$B314,DRE!DA:DA)</f>
        <v>0</v>
      </c>
      <c r="DC314" s="46">
        <f>SUMIF(DRE!$A:$A,'Base CF'!$B314,DRE!DB:DB)</f>
        <v>0</v>
      </c>
      <c r="DD314" s="46">
        <f>SUMIF(DRE!$A:$A,'Base CF'!$B314,DRE!DC:DC)</f>
        <v>0</v>
      </c>
      <c r="DE314" s="46">
        <f>SUMIF(DRE!$A:$A,'Base CF'!$B314,DRE!DD:DD)</f>
        <v>0</v>
      </c>
      <c r="DF314" s="46">
        <f>SUMIF(DRE!$A:$A,'Base CF'!$B314,DRE!DE:DE)</f>
        <v>0</v>
      </c>
    </row>
    <row r="315" spans="2:110" outlineLevel="1">
      <c r="B315" s="37" t="s">
        <v>443</v>
      </c>
      <c r="C315" s="46">
        <f>SUMIF(DRE!$A:$A,'Base CF'!$B315,DRE!B:B)</f>
        <v>0</v>
      </c>
      <c r="D315" s="46">
        <f>SUMIF(DRE!$A:$A,'Base CF'!$B315,DRE!C:C)</f>
        <v>0</v>
      </c>
      <c r="E315" s="46">
        <f>SUMIF(DRE!$A:$A,'Base CF'!$B315,DRE!D:D)</f>
        <v>0</v>
      </c>
      <c r="F315" s="46">
        <f>SUMIF(DRE!$A:$A,'Base CF'!$B315,DRE!E:E)</f>
        <v>0</v>
      </c>
      <c r="G315" s="46">
        <f>SUMIF(DRE!$A:$A,'Base CF'!$B315,DRE!F:F)</f>
        <v>0</v>
      </c>
      <c r="H315" s="46">
        <f>SUMIF(DRE!$A:$A,'Base CF'!$B315,DRE!G:G)</f>
        <v>0</v>
      </c>
      <c r="I315" s="46">
        <f>SUMIF(DRE!$A:$A,'Base CF'!$B315,DRE!H:H)</f>
        <v>0</v>
      </c>
      <c r="J315" s="46">
        <f>SUMIF(DRE!$A:$A,'Base CF'!$B315,DRE!I:I)</f>
        <v>0</v>
      </c>
      <c r="K315" s="46">
        <f>SUMIF(DRE!$A:$A,'Base CF'!$B315,DRE!J:J)</f>
        <v>0</v>
      </c>
      <c r="L315" s="46">
        <f>SUMIF(DRE!$A:$A,'Base CF'!$B315,DRE!K:K)</f>
        <v>0</v>
      </c>
      <c r="M315" s="46">
        <f>SUMIF(DRE!$A:$A,'Base CF'!$B315,DRE!L:L)</f>
        <v>0</v>
      </c>
      <c r="N315" s="46">
        <f>SUMIF(DRE!$A:$A,'Base CF'!$B315,DRE!M:M)</f>
        <v>680000</v>
      </c>
      <c r="O315" s="46">
        <f>SUMIF(DRE!$A:$A,'Base CF'!$B315,DRE!N:N)</f>
        <v>0</v>
      </c>
      <c r="P315" s="46">
        <f>SUMIF(DRE!$A:$A,'Base CF'!$B315,DRE!O:O)</f>
        <v>0</v>
      </c>
      <c r="Q315" s="46">
        <f>SUMIF(DRE!$A:$A,'Base CF'!$B315,DRE!P:P)</f>
        <v>0</v>
      </c>
      <c r="R315" s="46">
        <f>SUMIF(DRE!$A:$A,'Base CF'!$B315,DRE!Q:Q)</f>
        <v>0</v>
      </c>
      <c r="S315" s="46">
        <f>SUMIF(DRE!$A:$A,'Base CF'!$B315,DRE!R:R)</f>
        <v>0</v>
      </c>
      <c r="T315" s="46">
        <f>SUMIF(DRE!$A:$A,'Base CF'!$B315,DRE!S:S)</f>
        <v>0</v>
      </c>
      <c r="U315" s="46">
        <f>SUMIF(DRE!$A:$A,'Base CF'!$B315,DRE!T:T)</f>
        <v>0</v>
      </c>
      <c r="V315" s="46">
        <f>SUMIF(DRE!$A:$A,'Base CF'!$B315,DRE!U:U)</f>
        <v>0</v>
      </c>
      <c r="W315" s="46">
        <f>SUMIF(DRE!$A:$A,'Base CF'!$B315,DRE!V:V)</f>
        <v>0</v>
      </c>
      <c r="X315" s="46">
        <f>SUMIF(DRE!$A:$A,'Base CF'!$B315,DRE!W:W)</f>
        <v>0</v>
      </c>
      <c r="Y315" s="46">
        <f>SUMIF(DRE!$A:$A,'Base CF'!$B315,DRE!X:X)</f>
        <v>0</v>
      </c>
      <c r="Z315" s="46">
        <f>SUMIF(DRE!$A:$A,'Base CF'!$B315,DRE!Y:Y)</f>
        <v>1100218.3</v>
      </c>
      <c r="AA315" s="46">
        <f>SUMIF(DRE!$A:$A,'Base CF'!$B315,DRE!Z:Z)</f>
        <v>0</v>
      </c>
      <c r="AB315" s="46">
        <f>SUMIF(DRE!$A:$A,'Base CF'!$B315,DRE!AA:AA)</f>
        <v>0</v>
      </c>
      <c r="AC315" s="46">
        <f>SUMIF(DRE!$A:$A,'Base CF'!$B315,DRE!AB:AB)</f>
        <v>0</v>
      </c>
      <c r="AD315" s="46">
        <f>SUMIF(DRE!$A:$A,'Base CF'!$B315,DRE!AC:AC)</f>
        <v>0</v>
      </c>
      <c r="AE315" s="46">
        <f>SUMIF(DRE!$A:$A,'Base CF'!$B315,DRE!AD:AD)</f>
        <v>0</v>
      </c>
      <c r="AF315" s="46">
        <f>SUMIF(DRE!$A:$A,'Base CF'!$B315,DRE!AE:AE)</f>
        <v>0</v>
      </c>
      <c r="AG315" s="46">
        <f>SUMIF(DRE!$A:$A,'Base CF'!$B315,DRE!AF:AF)</f>
        <v>0</v>
      </c>
      <c r="AH315" s="46">
        <f>SUMIF(DRE!$A:$A,'Base CF'!$B315,DRE!AG:AG)</f>
        <v>0</v>
      </c>
      <c r="AI315" s="46">
        <f>SUMIF(DRE!$A:$A,'Base CF'!$B315,DRE!AH:AH)</f>
        <v>0</v>
      </c>
      <c r="AJ315" s="46">
        <f>SUMIF(DRE!$A:$A,'Base CF'!$B315,DRE!AI:AI)</f>
        <v>0</v>
      </c>
      <c r="AK315" s="46">
        <f>SUMIF(DRE!$A:$A,'Base CF'!$B315,DRE!AJ:AJ)</f>
        <v>0</v>
      </c>
      <c r="AL315" s="46">
        <f>SUMIF(DRE!$A:$A,'Base CF'!$B315,DRE!AK:AK)</f>
        <v>1272820</v>
      </c>
      <c r="AM315" s="46">
        <f>SUMIF(DRE!$A:$A,'Base CF'!$B315,DRE!AL:AL)</f>
        <v>0</v>
      </c>
      <c r="AN315" s="46">
        <f>SUMIF(DRE!$A:$A,'Base CF'!$B315,DRE!AM:AM)</f>
        <v>0</v>
      </c>
      <c r="AO315" s="46">
        <f>SUMIF(DRE!$A:$A,'Base CF'!$B315,DRE!AN:AN)</f>
        <v>0</v>
      </c>
      <c r="AP315" s="46">
        <f>SUMIF(DRE!$A:$A,'Base CF'!$B315,DRE!AO:AO)</f>
        <v>0</v>
      </c>
      <c r="AQ315" s="46">
        <f>SUMIF(DRE!$A:$A,'Base CF'!$B315,DRE!AP:AP)</f>
        <v>0</v>
      </c>
      <c r="AR315" s="46">
        <f>SUMIF(DRE!$A:$A,'Base CF'!$B315,DRE!AQ:AQ)</f>
        <v>0</v>
      </c>
      <c r="AS315" s="46">
        <f>SUMIF(DRE!$A:$A,'Base CF'!$B315,DRE!AR:AR)</f>
        <v>0</v>
      </c>
      <c r="AT315" s="46">
        <f>SUMIF(DRE!$A:$A,'Base CF'!$B315,DRE!AS:AS)</f>
        <v>0</v>
      </c>
      <c r="AU315" s="46">
        <f>SUMIF(DRE!$A:$A,'Base CF'!$B315,DRE!AT:AT)</f>
        <v>0</v>
      </c>
      <c r="AV315" s="46">
        <f>SUMIF(DRE!$A:$A,'Base CF'!$B315,DRE!AU:AU)</f>
        <v>0</v>
      </c>
      <c r="AW315" s="46">
        <f>SUMIF(DRE!$A:$A,'Base CF'!$B315,DRE!AV:AV)</f>
        <v>0</v>
      </c>
      <c r="AX315" s="46">
        <f>SUMIF(DRE!$A:$A,'Base CF'!$B315,DRE!AW:AW)</f>
        <v>0</v>
      </c>
      <c r="AY315" s="46">
        <f>SUMIF(DRE!$A:$A,'Base CF'!$B315,DRE!AX:AX)</f>
        <v>0</v>
      </c>
      <c r="AZ315" s="46">
        <f>SUMIF(DRE!$A:$A,'Base CF'!$B315,DRE!AY:AY)</f>
        <v>0</v>
      </c>
      <c r="BA315" s="46">
        <f>SUMIF(DRE!$A:$A,'Base CF'!$B315,DRE!AZ:AZ)</f>
        <v>0</v>
      </c>
      <c r="BB315" s="46">
        <f>SUMIF(DRE!$A:$A,'Base CF'!$B315,DRE!BA:BA)</f>
        <v>0</v>
      </c>
      <c r="BC315" s="46">
        <f>SUMIF(DRE!$A:$A,'Base CF'!$B315,DRE!BB:BB)</f>
        <v>0</v>
      </c>
      <c r="BD315" s="46">
        <f>SUMIF(DRE!$A:$A,'Base CF'!$B315,DRE!BC:BC)</f>
        <v>0</v>
      </c>
      <c r="BE315" s="46">
        <f>SUMIF(DRE!$A:$A,'Base CF'!$B315,DRE!BD:BD)</f>
        <v>0</v>
      </c>
      <c r="BF315" s="46">
        <f>SUMIF(DRE!$A:$A,'Base CF'!$B315,DRE!BE:BE)</f>
        <v>0</v>
      </c>
      <c r="BG315" s="46">
        <f>SUMIF(DRE!$A:$A,'Base CF'!$B315,DRE!BF:BF)</f>
        <v>0</v>
      </c>
      <c r="BH315" s="46">
        <f>SUMIF(DRE!$A:$A,'Base CF'!$B315,DRE!BG:BG)</f>
        <v>0</v>
      </c>
      <c r="BI315" s="46">
        <f>SUMIF(DRE!$A:$A,'Base CF'!$B315,DRE!BH:BH)</f>
        <v>0</v>
      </c>
      <c r="BJ315" s="46">
        <f>SUMIF(DRE!$A:$A,'Base CF'!$B315,DRE!BI:BI)</f>
        <v>0</v>
      </c>
      <c r="BK315" s="46">
        <f>SUMIF(DRE!$A:$A,'Base CF'!$B315,DRE!BJ:BJ)</f>
        <v>0</v>
      </c>
      <c r="BL315" s="46">
        <f>SUMIF(DRE!$A:$A,'Base CF'!$B315,DRE!BK:BK)</f>
        <v>0</v>
      </c>
      <c r="BM315" s="46">
        <f>SUMIF(DRE!$A:$A,'Base CF'!$B315,DRE!BL:BL)</f>
        <v>0</v>
      </c>
      <c r="BN315" s="46">
        <f>SUMIF(DRE!$A:$A,'Base CF'!$B315,DRE!BM:BM)</f>
        <v>0</v>
      </c>
      <c r="BO315" s="46">
        <f>SUMIF(DRE!$A:$A,'Base CF'!$B315,DRE!BN:BN)</f>
        <v>0</v>
      </c>
      <c r="BP315" s="46">
        <f>SUMIF(DRE!$A:$A,'Base CF'!$B315,DRE!BO:BO)</f>
        <v>0</v>
      </c>
      <c r="BQ315" s="46">
        <f>SUMIF(DRE!$A:$A,'Base CF'!$B315,DRE!BP:BP)</f>
        <v>0</v>
      </c>
      <c r="BR315" s="46">
        <f>SUMIF(DRE!$A:$A,'Base CF'!$B315,DRE!BQ:BQ)</f>
        <v>0</v>
      </c>
      <c r="BS315" s="46">
        <f>SUMIF(DRE!$A:$A,'Base CF'!$B315,DRE!BR:BR)</f>
        <v>0</v>
      </c>
      <c r="BT315" s="46">
        <f>SUMIF(DRE!$A:$A,'Base CF'!$B315,DRE!BS:BS)</f>
        <v>0</v>
      </c>
      <c r="BU315" s="46">
        <f>SUMIF(DRE!$A:$A,'Base CF'!$B315,DRE!BT:BT)</f>
        <v>0</v>
      </c>
      <c r="BV315" s="46">
        <f>SUMIF(DRE!$A:$A,'Base CF'!$B315,DRE!BU:BU)</f>
        <v>0</v>
      </c>
      <c r="BW315" s="46">
        <f>SUMIF(DRE!$A:$A,'Base CF'!$B315,DRE!BV:BV)</f>
        <v>0</v>
      </c>
      <c r="BX315" s="46">
        <f>SUMIF(DRE!$A:$A,'Base CF'!$B315,DRE!BW:BW)</f>
        <v>0</v>
      </c>
      <c r="BY315" s="46">
        <f>SUMIF(DRE!$A:$A,'Base CF'!$B315,DRE!BX:BX)</f>
        <v>0</v>
      </c>
      <c r="BZ315" s="46">
        <f>SUMIF(DRE!$A:$A,'Base CF'!$B315,DRE!BY:BY)</f>
        <v>0</v>
      </c>
      <c r="CA315" s="46">
        <f>SUMIF(DRE!$A:$A,'Base CF'!$B315,DRE!BZ:BZ)</f>
        <v>0</v>
      </c>
      <c r="CB315" s="46">
        <f>SUMIF(DRE!$A:$A,'Base CF'!$B315,DRE!CA:CA)</f>
        <v>0</v>
      </c>
      <c r="CC315" s="46">
        <f>SUMIF(DRE!$A:$A,'Base CF'!$B315,DRE!CB:CB)</f>
        <v>0</v>
      </c>
      <c r="CD315" s="46">
        <f>SUMIF(DRE!$A:$A,'Base CF'!$B315,DRE!CC:CC)</f>
        <v>0</v>
      </c>
      <c r="CE315" s="46">
        <f>SUMIF(DRE!$A:$A,'Base CF'!$B315,DRE!CD:CD)</f>
        <v>0</v>
      </c>
      <c r="CF315" s="46">
        <f>SUMIF(DRE!$A:$A,'Base CF'!$B315,DRE!CE:CE)</f>
        <v>0</v>
      </c>
      <c r="CG315" s="46">
        <f>SUMIF(DRE!$A:$A,'Base CF'!$B315,DRE!CF:CF)</f>
        <v>0</v>
      </c>
      <c r="CH315" s="46">
        <f>SUMIF(DRE!$A:$A,'Base CF'!$B315,DRE!CG:CG)</f>
        <v>0</v>
      </c>
      <c r="CI315" s="46">
        <f>SUMIF(DRE!$A:$A,'Base CF'!$B315,DRE!CH:CH)</f>
        <v>0</v>
      </c>
      <c r="CJ315" s="46">
        <f>SUMIF(DRE!$A:$A,'Base CF'!$B315,DRE!CI:CI)</f>
        <v>0</v>
      </c>
      <c r="CK315" s="46">
        <f>SUMIF(DRE!$A:$A,'Base CF'!$B315,DRE!CJ:CJ)</f>
        <v>0</v>
      </c>
      <c r="CL315" s="46">
        <f>SUMIF(DRE!$A:$A,'Base CF'!$B315,DRE!CK:CK)</f>
        <v>0</v>
      </c>
      <c r="CM315" s="46">
        <f>SUMIF(DRE!$A:$A,'Base CF'!$B315,DRE!CL:CL)</f>
        <v>0</v>
      </c>
      <c r="CN315" s="46">
        <f>SUMIF(DRE!$A:$A,'Base CF'!$B315,DRE!CM:CM)</f>
        <v>0</v>
      </c>
      <c r="CO315" s="46">
        <f>SUMIF(DRE!$A:$A,'Base CF'!$B315,DRE!CN:CN)</f>
        <v>0</v>
      </c>
      <c r="CP315" s="46">
        <f>SUMIF(DRE!$A:$A,'Base CF'!$B315,DRE!CO:CO)</f>
        <v>0</v>
      </c>
      <c r="CQ315" s="46">
        <f>SUMIF(DRE!$A:$A,'Base CF'!$B315,DRE!CP:CP)</f>
        <v>0</v>
      </c>
      <c r="CR315" s="46">
        <f>SUMIF(DRE!$A:$A,'Base CF'!$B315,DRE!CQ:CQ)</f>
        <v>0</v>
      </c>
      <c r="CS315" s="46">
        <f>SUMIF(DRE!$A:$A,'Base CF'!$B315,DRE!CR:CR)</f>
        <v>0</v>
      </c>
      <c r="CT315" s="46">
        <f>SUMIF(DRE!$A:$A,'Base CF'!$B315,DRE!CS:CS)</f>
        <v>0</v>
      </c>
      <c r="CU315" s="46">
        <f>SUMIF(DRE!$A:$A,'Base CF'!$B315,DRE!CT:CT)</f>
        <v>0</v>
      </c>
      <c r="CV315" s="46">
        <f>SUMIF(DRE!$A:$A,'Base CF'!$B315,DRE!CU:CU)</f>
        <v>0</v>
      </c>
      <c r="CW315" s="46">
        <f>SUMIF(DRE!$A:$A,'Base CF'!$B315,DRE!CV:CV)</f>
        <v>0</v>
      </c>
      <c r="CX315" s="46">
        <f>SUMIF(DRE!$A:$A,'Base CF'!$B315,DRE!CW:CW)</f>
        <v>0</v>
      </c>
      <c r="CY315" s="46">
        <f>SUMIF(DRE!$A:$A,'Base CF'!$B315,DRE!CX:CX)</f>
        <v>0</v>
      </c>
      <c r="CZ315" s="46">
        <f>SUMIF(DRE!$A:$A,'Base CF'!$B315,DRE!CY:CY)</f>
        <v>0</v>
      </c>
      <c r="DA315" s="46">
        <f>SUMIF(DRE!$A:$A,'Base CF'!$B315,DRE!CZ:CZ)</f>
        <v>0</v>
      </c>
      <c r="DB315" s="46">
        <f>SUMIF(DRE!$A:$A,'Base CF'!$B315,DRE!DA:DA)</f>
        <v>0</v>
      </c>
      <c r="DC315" s="46">
        <f>SUMIF(DRE!$A:$A,'Base CF'!$B315,DRE!DB:DB)</f>
        <v>0</v>
      </c>
      <c r="DD315" s="46">
        <f>SUMIF(DRE!$A:$A,'Base CF'!$B315,DRE!DC:DC)</f>
        <v>0</v>
      </c>
      <c r="DE315" s="46">
        <f>SUMIF(DRE!$A:$A,'Base CF'!$B315,DRE!DD:DD)</f>
        <v>0</v>
      </c>
      <c r="DF315" s="46">
        <f>SUMIF(DRE!$A:$A,'Base CF'!$B315,DRE!DE:DE)</f>
        <v>0</v>
      </c>
    </row>
    <row r="316" spans="2:110" outlineLevel="1">
      <c r="B316" s="37" t="s">
        <v>444</v>
      </c>
      <c r="C316" s="46">
        <f>SUMIF(DRE!$A:$A,'Base CF'!$B316,DRE!B:B)</f>
        <v>0</v>
      </c>
      <c r="D316" s="46">
        <f>SUMIF(DRE!$A:$A,'Base CF'!$B316,DRE!C:C)</f>
        <v>0</v>
      </c>
      <c r="E316" s="46">
        <f>SUMIF(DRE!$A:$A,'Base CF'!$B316,DRE!D:D)</f>
        <v>0</v>
      </c>
      <c r="F316" s="46">
        <f>SUMIF(DRE!$A:$A,'Base CF'!$B316,DRE!E:E)</f>
        <v>0</v>
      </c>
      <c r="G316" s="46">
        <f>SUMIF(DRE!$A:$A,'Base CF'!$B316,DRE!F:F)</f>
        <v>0</v>
      </c>
      <c r="H316" s="46">
        <f>SUMIF(DRE!$A:$A,'Base CF'!$B316,DRE!G:G)</f>
        <v>0</v>
      </c>
      <c r="I316" s="46">
        <f>SUMIF(DRE!$A:$A,'Base CF'!$B316,DRE!H:H)</f>
        <v>0</v>
      </c>
      <c r="J316" s="46">
        <f>SUMIF(DRE!$A:$A,'Base CF'!$B316,DRE!I:I)</f>
        <v>0</v>
      </c>
      <c r="K316" s="46">
        <f>SUMIF(DRE!$A:$A,'Base CF'!$B316,DRE!J:J)</f>
        <v>0</v>
      </c>
      <c r="L316" s="46">
        <f>SUMIF(DRE!$A:$A,'Base CF'!$B316,DRE!K:K)</f>
        <v>0</v>
      </c>
      <c r="M316" s="46">
        <f>SUMIF(DRE!$A:$A,'Base CF'!$B316,DRE!L:L)</f>
        <v>0</v>
      </c>
      <c r="N316" s="46">
        <f>SUMIF(DRE!$A:$A,'Base CF'!$B316,DRE!M:M)</f>
        <v>0</v>
      </c>
      <c r="O316" s="46">
        <f>SUMIF(DRE!$A:$A,'Base CF'!$B316,DRE!N:N)</f>
        <v>0</v>
      </c>
      <c r="P316" s="46">
        <f>SUMIF(DRE!$A:$A,'Base CF'!$B316,DRE!O:O)</f>
        <v>0</v>
      </c>
      <c r="Q316" s="46">
        <f>SUMIF(DRE!$A:$A,'Base CF'!$B316,DRE!P:P)</f>
        <v>0</v>
      </c>
      <c r="R316" s="46">
        <f>SUMIF(DRE!$A:$A,'Base CF'!$B316,DRE!Q:Q)</f>
        <v>0</v>
      </c>
      <c r="S316" s="46">
        <f>SUMIF(DRE!$A:$A,'Base CF'!$B316,DRE!R:R)</f>
        <v>0</v>
      </c>
      <c r="T316" s="46">
        <f>SUMIF(DRE!$A:$A,'Base CF'!$B316,DRE!S:S)</f>
        <v>0</v>
      </c>
      <c r="U316" s="46">
        <f>SUMIF(DRE!$A:$A,'Base CF'!$B316,DRE!T:T)</f>
        <v>0</v>
      </c>
      <c r="V316" s="46">
        <f>SUMIF(DRE!$A:$A,'Base CF'!$B316,DRE!U:U)</f>
        <v>0</v>
      </c>
      <c r="W316" s="46">
        <f>SUMIF(DRE!$A:$A,'Base CF'!$B316,DRE!V:V)</f>
        <v>0</v>
      </c>
      <c r="X316" s="46">
        <f>SUMIF(DRE!$A:$A,'Base CF'!$B316,DRE!W:W)</f>
        <v>0</v>
      </c>
      <c r="Y316" s="46">
        <f>SUMIF(DRE!$A:$A,'Base CF'!$B316,DRE!X:X)</f>
        <v>0</v>
      </c>
      <c r="Z316" s="46">
        <f>SUMIF(DRE!$A:$A,'Base CF'!$B316,DRE!Y:Y)</f>
        <v>0</v>
      </c>
      <c r="AA316" s="46">
        <f>SUMIF(DRE!$A:$A,'Base CF'!$B316,DRE!Z:Z)</f>
        <v>0</v>
      </c>
      <c r="AB316" s="46">
        <f>SUMIF(DRE!$A:$A,'Base CF'!$B316,DRE!AA:AA)</f>
        <v>0</v>
      </c>
      <c r="AC316" s="46">
        <f>SUMIF(DRE!$A:$A,'Base CF'!$B316,DRE!AB:AB)</f>
        <v>0</v>
      </c>
      <c r="AD316" s="46">
        <f>SUMIF(DRE!$A:$A,'Base CF'!$B316,DRE!AC:AC)</f>
        <v>0</v>
      </c>
      <c r="AE316" s="46">
        <f>SUMIF(DRE!$A:$A,'Base CF'!$B316,DRE!AD:AD)</f>
        <v>0</v>
      </c>
      <c r="AF316" s="46">
        <f>SUMIF(DRE!$A:$A,'Base CF'!$B316,DRE!AE:AE)</f>
        <v>0</v>
      </c>
      <c r="AG316" s="46">
        <f>SUMIF(DRE!$A:$A,'Base CF'!$B316,DRE!AF:AF)</f>
        <v>0</v>
      </c>
      <c r="AH316" s="46">
        <f>SUMIF(DRE!$A:$A,'Base CF'!$B316,DRE!AG:AG)</f>
        <v>0</v>
      </c>
      <c r="AI316" s="46">
        <f>SUMIF(DRE!$A:$A,'Base CF'!$B316,DRE!AH:AH)</f>
        <v>0</v>
      </c>
      <c r="AJ316" s="46">
        <f>SUMIF(DRE!$A:$A,'Base CF'!$B316,DRE!AI:AI)</f>
        <v>0</v>
      </c>
      <c r="AK316" s="46">
        <f>SUMIF(DRE!$A:$A,'Base CF'!$B316,DRE!AJ:AJ)</f>
        <v>0</v>
      </c>
      <c r="AL316" s="46">
        <f>SUMIF(DRE!$A:$A,'Base CF'!$B316,DRE!AK:AK)</f>
        <v>0</v>
      </c>
      <c r="AM316" s="46">
        <f>SUMIF(DRE!$A:$A,'Base CF'!$B316,DRE!AL:AL)</f>
        <v>0</v>
      </c>
      <c r="AN316" s="46">
        <f>SUMIF(DRE!$A:$A,'Base CF'!$B316,DRE!AM:AM)</f>
        <v>0</v>
      </c>
      <c r="AO316" s="46">
        <f>SUMIF(DRE!$A:$A,'Base CF'!$B316,DRE!AN:AN)</f>
        <v>0</v>
      </c>
      <c r="AP316" s="46">
        <f>SUMIF(DRE!$A:$A,'Base CF'!$B316,DRE!AO:AO)</f>
        <v>0</v>
      </c>
      <c r="AQ316" s="46">
        <f>SUMIF(DRE!$A:$A,'Base CF'!$B316,DRE!AP:AP)</f>
        <v>0</v>
      </c>
      <c r="AR316" s="46">
        <f>SUMIF(DRE!$A:$A,'Base CF'!$B316,DRE!AQ:AQ)</f>
        <v>0</v>
      </c>
      <c r="AS316" s="46">
        <f>SUMIF(DRE!$A:$A,'Base CF'!$B316,DRE!AR:AR)</f>
        <v>0</v>
      </c>
      <c r="AT316" s="46">
        <f>SUMIF(DRE!$A:$A,'Base CF'!$B316,DRE!AS:AS)</f>
        <v>0</v>
      </c>
      <c r="AU316" s="46">
        <f>SUMIF(DRE!$A:$A,'Base CF'!$B316,DRE!AT:AT)</f>
        <v>0</v>
      </c>
      <c r="AV316" s="46">
        <f>SUMIF(DRE!$A:$A,'Base CF'!$B316,DRE!AU:AU)</f>
        <v>0</v>
      </c>
      <c r="AW316" s="46">
        <f>SUMIF(DRE!$A:$A,'Base CF'!$B316,DRE!AV:AV)</f>
        <v>0</v>
      </c>
      <c r="AX316" s="46">
        <f>SUMIF(DRE!$A:$A,'Base CF'!$B316,DRE!AW:AW)</f>
        <v>0</v>
      </c>
      <c r="AY316" s="46">
        <f>SUMIF(DRE!$A:$A,'Base CF'!$B316,DRE!AX:AX)</f>
        <v>0</v>
      </c>
      <c r="AZ316" s="46">
        <f>SUMIF(DRE!$A:$A,'Base CF'!$B316,DRE!AY:AY)</f>
        <v>0</v>
      </c>
      <c r="BA316" s="46">
        <f>SUMIF(DRE!$A:$A,'Base CF'!$B316,DRE!AZ:AZ)</f>
        <v>0</v>
      </c>
      <c r="BB316" s="46">
        <f>SUMIF(DRE!$A:$A,'Base CF'!$B316,DRE!BA:BA)</f>
        <v>0</v>
      </c>
      <c r="BC316" s="46">
        <f>SUMIF(DRE!$A:$A,'Base CF'!$B316,DRE!BB:BB)</f>
        <v>0</v>
      </c>
      <c r="BD316" s="46">
        <f>SUMIF(DRE!$A:$A,'Base CF'!$B316,DRE!BC:BC)</f>
        <v>0</v>
      </c>
      <c r="BE316" s="46">
        <f>SUMIF(DRE!$A:$A,'Base CF'!$B316,DRE!BD:BD)</f>
        <v>0</v>
      </c>
      <c r="BF316" s="46">
        <f>SUMIF(DRE!$A:$A,'Base CF'!$B316,DRE!BE:BE)</f>
        <v>0</v>
      </c>
      <c r="BG316" s="46">
        <f>SUMIF(DRE!$A:$A,'Base CF'!$B316,DRE!BF:BF)</f>
        <v>0</v>
      </c>
      <c r="BH316" s="46">
        <f>SUMIF(DRE!$A:$A,'Base CF'!$B316,DRE!BG:BG)</f>
        <v>0</v>
      </c>
      <c r="BI316" s="46">
        <f>SUMIF(DRE!$A:$A,'Base CF'!$B316,DRE!BH:BH)</f>
        <v>0</v>
      </c>
      <c r="BJ316" s="46">
        <f>SUMIF(DRE!$A:$A,'Base CF'!$B316,DRE!BI:BI)</f>
        <v>0</v>
      </c>
      <c r="BK316" s="46">
        <f>SUMIF(DRE!$A:$A,'Base CF'!$B316,DRE!BJ:BJ)</f>
        <v>0</v>
      </c>
      <c r="BL316" s="46">
        <f>SUMIF(DRE!$A:$A,'Base CF'!$B316,DRE!BK:BK)</f>
        <v>0</v>
      </c>
      <c r="BM316" s="46">
        <f>SUMIF(DRE!$A:$A,'Base CF'!$B316,DRE!BL:BL)</f>
        <v>0</v>
      </c>
      <c r="BN316" s="46">
        <f>SUMIF(DRE!$A:$A,'Base CF'!$B316,DRE!BM:BM)</f>
        <v>0</v>
      </c>
      <c r="BO316" s="46">
        <f>SUMIF(DRE!$A:$A,'Base CF'!$B316,DRE!BN:BN)</f>
        <v>0</v>
      </c>
      <c r="BP316" s="46">
        <f>SUMIF(DRE!$A:$A,'Base CF'!$B316,DRE!BO:BO)</f>
        <v>0</v>
      </c>
      <c r="BQ316" s="46">
        <f>SUMIF(DRE!$A:$A,'Base CF'!$B316,DRE!BP:BP)</f>
        <v>0</v>
      </c>
      <c r="BR316" s="46">
        <f>SUMIF(DRE!$A:$A,'Base CF'!$B316,DRE!BQ:BQ)</f>
        <v>0</v>
      </c>
      <c r="BS316" s="46">
        <f>SUMIF(DRE!$A:$A,'Base CF'!$B316,DRE!BR:BR)</f>
        <v>0</v>
      </c>
      <c r="BT316" s="46">
        <f>SUMIF(DRE!$A:$A,'Base CF'!$B316,DRE!BS:BS)</f>
        <v>0</v>
      </c>
      <c r="BU316" s="46">
        <f>SUMIF(DRE!$A:$A,'Base CF'!$B316,DRE!BT:BT)</f>
        <v>0</v>
      </c>
      <c r="BV316" s="46">
        <f>SUMIF(DRE!$A:$A,'Base CF'!$B316,DRE!BU:BU)</f>
        <v>0</v>
      </c>
      <c r="BW316" s="46">
        <f>SUMIF(DRE!$A:$A,'Base CF'!$B316,DRE!BV:BV)</f>
        <v>0</v>
      </c>
      <c r="BX316" s="46">
        <f>SUMIF(DRE!$A:$A,'Base CF'!$B316,DRE!BW:BW)</f>
        <v>0</v>
      </c>
      <c r="BY316" s="46">
        <f>SUMIF(DRE!$A:$A,'Base CF'!$B316,DRE!BX:BX)</f>
        <v>0</v>
      </c>
      <c r="BZ316" s="46">
        <f>SUMIF(DRE!$A:$A,'Base CF'!$B316,DRE!BY:BY)</f>
        <v>0</v>
      </c>
      <c r="CA316" s="46">
        <f>SUMIF(DRE!$A:$A,'Base CF'!$B316,DRE!BZ:BZ)</f>
        <v>0</v>
      </c>
      <c r="CB316" s="46">
        <f>SUMIF(DRE!$A:$A,'Base CF'!$B316,DRE!CA:CA)</f>
        <v>0</v>
      </c>
      <c r="CC316" s="46">
        <f>SUMIF(DRE!$A:$A,'Base CF'!$B316,DRE!CB:CB)</f>
        <v>0</v>
      </c>
      <c r="CD316" s="46">
        <f>SUMIF(DRE!$A:$A,'Base CF'!$B316,DRE!CC:CC)</f>
        <v>0</v>
      </c>
      <c r="CE316" s="46">
        <f>SUMIF(DRE!$A:$A,'Base CF'!$B316,DRE!CD:CD)</f>
        <v>0</v>
      </c>
      <c r="CF316" s="46">
        <f>SUMIF(DRE!$A:$A,'Base CF'!$B316,DRE!CE:CE)</f>
        <v>0</v>
      </c>
      <c r="CG316" s="46">
        <f>SUMIF(DRE!$A:$A,'Base CF'!$B316,DRE!CF:CF)</f>
        <v>0</v>
      </c>
      <c r="CH316" s="46">
        <f>SUMIF(DRE!$A:$A,'Base CF'!$B316,DRE!CG:CG)</f>
        <v>0</v>
      </c>
      <c r="CI316" s="46">
        <f>SUMIF(DRE!$A:$A,'Base CF'!$B316,DRE!CH:CH)</f>
        <v>0</v>
      </c>
      <c r="CJ316" s="46">
        <f>SUMIF(DRE!$A:$A,'Base CF'!$B316,DRE!CI:CI)</f>
        <v>0</v>
      </c>
      <c r="CK316" s="46">
        <f>SUMIF(DRE!$A:$A,'Base CF'!$B316,DRE!CJ:CJ)</f>
        <v>0</v>
      </c>
      <c r="CL316" s="46">
        <f>SUMIF(DRE!$A:$A,'Base CF'!$B316,DRE!CK:CK)</f>
        <v>0</v>
      </c>
      <c r="CM316" s="46">
        <f>SUMIF(DRE!$A:$A,'Base CF'!$B316,DRE!CL:CL)</f>
        <v>0</v>
      </c>
      <c r="CN316" s="46">
        <f>SUMIF(DRE!$A:$A,'Base CF'!$B316,DRE!CM:CM)</f>
        <v>0</v>
      </c>
      <c r="CO316" s="46">
        <f>SUMIF(DRE!$A:$A,'Base CF'!$B316,DRE!CN:CN)</f>
        <v>0</v>
      </c>
      <c r="CP316" s="46">
        <f>SUMIF(DRE!$A:$A,'Base CF'!$B316,DRE!CO:CO)</f>
        <v>0</v>
      </c>
      <c r="CQ316" s="46">
        <f>SUMIF(DRE!$A:$A,'Base CF'!$B316,DRE!CP:CP)</f>
        <v>0</v>
      </c>
      <c r="CR316" s="46">
        <f>SUMIF(DRE!$A:$A,'Base CF'!$B316,DRE!CQ:CQ)</f>
        <v>0</v>
      </c>
      <c r="CS316" s="46">
        <f>SUMIF(DRE!$A:$A,'Base CF'!$B316,DRE!CR:CR)</f>
        <v>0</v>
      </c>
      <c r="CT316" s="46">
        <f>SUMIF(DRE!$A:$A,'Base CF'!$B316,DRE!CS:CS)</f>
        <v>0</v>
      </c>
      <c r="CU316" s="46">
        <f>SUMIF(DRE!$A:$A,'Base CF'!$B316,DRE!CT:CT)</f>
        <v>0</v>
      </c>
      <c r="CV316" s="46">
        <f>SUMIF(DRE!$A:$A,'Base CF'!$B316,DRE!CU:CU)</f>
        <v>0</v>
      </c>
      <c r="CW316" s="46">
        <f>SUMIF(DRE!$A:$A,'Base CF'!$B316,DRE!CV:CV)</f>
        <v>0</v>
      </c>
      <c r="CX316" s="46">
        <f>SUMIF(DRE!$A:$A,'Base CF'!$B316,DRE!CW:CW)</f>
        <v>0</v>
      </c>
      <c r="CY316" s="46">
        <f>SUMIF(DRE!$A:$A,'Base CF'!$B316,DRE!CX:CX)</f>
        <v>0</v>
      </c>
      <c r="CZ316" s="46">
        <f>SUMIF(DRE!$A:$A,'Base CF'!$B316,DRE!CY:CY)</f>
        <v>0</v>
      </c>
      <c r="DA316" s="46">
        <f>SUMIF(DRE!$A:$A,'Base CF'!$B316,DRE!CZ:CZ)</f>
        <v>0</v>
      </c>
      <c r="DB316" s="46">
        <f>SUMIF(DRE!$A:$A,'Base CF'!$B316,DRE!DA:DA)</f>
        <v>0</v>
      </c>
      <c r="DC316" s="46">
        <f>SUMIF(DRE!$A:$A,'Base CF'!$B316,DRE!DB:DB)</f>
        <v>0</v>
      </c>
      <c r="DD316" s="46">
        <f>SUMIF(DRE!$A:$A,'Base CF'!$B316,DRE!DC:DC)</f>
        <v>0</v>
      </c>
      <c r="DE316" s="46">
        <f>SUMIF(DRE!$A:$A,'Base CF'!$B316,DRE!DD:DD)</f>
        <v>0</v>
      </c>
      <c r="DF316" s="46">
        <f>SUMIF(DRE!$A:$A,'Base CF'!$B316,DRE!DE:DE)</f>
        <v>0</v>
      </c>
    </row>
    <row r="317" spans="2:110" outlineLevel="1">
      <c r="B317" s="37" t="s">
        <v>445</v>
      </c>
      <c r="C317" s="46">
        <f>SUMIF(DRE!$A:$A,'Base CF'!$B317,DRE!B:B)</f>
        <v>0</v>
      </c>
      <c r="D317" s="46">
        <f>SUMIF(DRE!$A:$A,'Base CF'!$B317,DRE!C:C)</f>
        <v>0</v>
      </c>
      <c r="E317" s="46">
        <f>SUMIF(DRE!$A:$A,'Base CF'!$B317,DRE!D:D)</f>
        <v>0</v>
      </c>
      <c r="F317" s="46">
        <f>SUMIF(DRE!$A:$A,'Base CF'!$B317,DRE!E:E)</f>
        <v>0</v>
      </c>
      <c r="G317" s="46">
        <f>SUMIF(DRE!$A:$A,'Base CF'!$B317,DRE!F:F)</f>
        <v>0</v>
      </c>
      <c r="H317" s="46">
        <f>SUMIF(DRE!$A:$A,'Base CF'!$B317,DRE!G:G)</f>
        <v>0</v>
      </c>
      <c r="I317" s="46">
        <f>SUMIF(DRE!$A:$A,'Base CF'!$B317,DRE!H:H)</f>
        <v>0</v>
      </c>
      <c r="J317" s="46">
        <f>SUMIF(DRE!$A:$A,'Base CF'!$B317,DRE!I:I)</f>
        <v>0</v>
      </c>
      <c r="K317" s="46">
        <f>SUMIF(DRE!$A:$A,'Base CF'!$B317,DRE!J:J)</f>
        <v>0</v>
      </c>
      <c r="L317" s="46">
        <f>SUMIF(DRE!$A:$A,'Base CF'!$B317,DRE!K:K)</f>
        <v>0</v>
      </c>
      <c r="M317" s="46">
        <f>SUMIF(DRE!$A:$A,'Base CF'!$B317,DRE!L:L)</f>
        <v>0</v>
      </c>
      <c r="N317" s="46">
        <f>SUMIF(DRE!$A:$A,'Base CF'!$B317,DRE!M:M)</f>
        <v>719194.13</v>
      </c>
      <c r="O317" s="46">
        <f>SUMIF(DRE!$A:$A,'Base CF'!$B317,DRE!N:N)</f>
        <v>0</v>
      </c>
      <c r="P317" s="46">
        <f>SUMIF(DRE!$A:$A,'Base CF'!$B317,DRE!O:O)</f>
        <v>0</v>
      </c>
      <c r="Q317" s="46">
        <f>SUMIF(DRE!$A:$A,'Base CF'!$B317,DRE!P:P)</f>
        <v>0</v>
      </c>
      <c r="R317" s="46">
        <f>SUMIF(DRE!$A:$A,'Base CF'!$B317,DRE!Q:Q)</f>
        <v>0</v>
      </c>
      <c r="S317" s="46">
        <f>SUMIF(DRE!$A:$A,'Base CF'!$B317,DRE!R:R)</f>
        <v>0</v>
      </c>
      <c r="T317" s="46">
        <f>SUMIF(DRE!$A:$A,'Base CF'!$B317,DRE!S:S)</f>
        <v>0</v>
      </c>
      <c r="U317" s="46">
        <f>SUMIF(DRE!$A:$A,'Base CF'!$B317,DRE!T:T)</f>
        <v>0</v>
      </c>
      <c r="V317" s="46">
        <f>SUMIF(DRE!$A:$A,'Base CF'!$B317,DRE!U:U)</f>
        <v>0</v>
      </c>
      <c r="W317" s="46">
        <f>SUMIF(DRE!$A:$A,'Base CF'!$B317,DRE!V:V)</f>
        <v>0</v>
      </c>
      <c r="X317" s="46">
        <f>SUMIF(DRE!$A:$A,'Base CF'!$B317,DRE!W:W)</f>
        <v>0</v>
      </c>
      <c r="Y317" s="46">
        <f>SUMIF(DRE!$A:$A,'Base CF'!$B317,DRE!X:X)</f>
        <v>0</v>
      </c>
      <c r="Z317" s="46">
        <f>SUMIF(DRE!$A:$A,'Base CF'!$B317,DRE!Y:Y)</f>
        <v>2200397</v>
      </c>
      <c r="AA317" s="46">
        <f>SUMIF(DRE!$A:$A,'Base CF'!$B317,DRE!Z:Z)</f>
        <v>0</v>
      </c>
      <c r="AB317" s="46">
        <f>SUMIF(DRE!$A:$A,'Base CF'!$B317,DRE!AA:AA)</f>
        <v>0</v>
      </c>
      <c r="AC317" s="46">
        <f>SUMIF(DRE!$A:$A,'Base CF'!$B317,DRE!AB:AB)</f>
        <v>0</v>
      </c>
      <c r="AD317" s="46">
        <f>SUMIF(DRE!$A:$A,'Base CF'!$B317,DRE!AC:AC)</f>
        <v>0</v>
      </c>
      <c r="AE317" s="46">
        <f>SUMIF(DRE!$A:$A,'Base CF'!$B317,DRE!AD:AD)</f>
        <v>0</v>
      </c>
      <c r="AF317" s="46">
        <f>SUMIF(DRE!$A:$A,'Base CF'!$B317,DRE!AE:AE)</f>
        <v>100000</v>
      </c>
      <c r="AG317" s="46">
        <f>SUMIF(DRE!$A:$A,'Base CF'!$B317,DRE!AF:AF)</f>
        <v>0</v>
      </c>
      <c r="AH317" s="46">
        <f>SUMIF(DRE!$A:$A,'Base CF'!$B317,DRE!AG:AG)</f>
        <v>0</v>
      </c>
      <c r="AI317" s="46">
        <f>SUMIF(DRE!$A:$A,'Base CF'!$B317,DRE!AH:AH)</f>
        <v>0</v>
      </c>
      <c r="AJ317" s="46">
        <f>SUMIF(DRE!$A:$A,'Base CF'!$B317,DRE!AI:AI)</f>
        <v>0</v>
      </c>
      <c r="AK317" s="46">
        <f>SUMIF(DRE!$A:$A,'Base CF'!$B317,DRE!AJ:AJ)</f>
        <v>0</v>
      </c>
      <c r="AL317" s="46">
        <f>SUMIF(DRE!$A:$A,'Base CF'!$B317,DRE!AK:AK)</f>
        <v>2588218.46</v>
      </c>
      <c r="AM317" s="46">
        <f>SUMIF(DRE!$A:$A,'Base CF'!$B317,DRE!AL:AL)</f>
        <v>0</v>
      </c>
      <c r="AN317" s="46">
        <f>SUMIF(DRE!$A:$A,'Base CF'!$B317,DRE!AM:AM)</f>
        <v>0</v>
      </c>
      <c r="AO317" s="46">
        <f>SUMIF(DRE!$A:$A,'Base CF'!$B317,DRE!AN:AN)</f>
        <v>0</v>
      </c>
      <c r="AP317" s="46">
        <f>SUMIF(DRE!$A:$A,'Base CF'!$B317,DRE!AO:AO)</f>
        <v>0</v>
      </c>
      <c r="AQ317" s="46">
        <f>SUMIF(DRE!$A:$A,'Base CF'!$B317,DRE!AP:AP)</f>
        <v>0</v>
      </c>
      <c r="AR317" s="46">
        <f>SUMIF(DRE!$A:$A,'Base CF'!$B317,DRE!AQ:AQ)</f>
        <v>0</v>
      </c>
      <c r="AS317" s="46">
        <f>SUMIF(DRE!$A:$A,'Base CF'!$B317,DRE!AR:AR)</f>
        <v>0</v>
      </c>
      <c r="AT317" s="46">
        <f>SUMIF(DRE!$A:$A,'Base CF'!$B317,DRE!AS:AS)</f>
        <v>0</v>
      </c>
      <c r="AU317" s="46">
        <f>SUMIF(DRE!$A:$A,'Base CF'!$B317,DRE!AT:AT)</f>
        <v>0</v>
      </c>
      <c r="AV317" s="46">
        <f>SUMIF(DRE!$A:$A,'Base CF'!$B317,DRE!AU:AU)</f>
        <v>0</v>
      </c>
      <c r="AW317" s="46">
        <f>SUMIF(DRE!$A:$A,'Base CF'!$B317,DRE!AV:AV)</f>
        <v>0</v>
      </c>
      <c r="AX317" s="46">
        <f>SUMIF(DRE!$A:$A,'Base CF'!$B317,DRE!AW:AW)</f>
        <v>0</v>
      </c>
      <c r="AY317" s="46">
        <f>SUMIF(DRE!$A:$A,'Base CF'!$B317,DRE!AX:AX)</f>
        <v>0</v>
      </c>
      <c r="AZ317" s="46">
        <f>SUMIF(DRE!$A:$A,'Base CF'!$B317,DRE!AY:AY)</f>
        <v>0</v>
      </c>
      <c r="BA317" s="46">
        <f>SUMIF(DRE!$A:$A,'Base CF'!$B317,DRE!AZ:AZ)</f>
        <v>0</v>
      </c>
      <c r="BB317" s="46">
        <f>SUMIF(DRE!$A:$A,'Base CF'!$B317,DRE!BA:BA)</f>
        <v>0</v>
      </c>
      <c r="BC317" s="46">
        <f>SUMIF(DRE!$A:$A,'Base CF'!$B317,DRE!BB:BB)</f>
        <v>0</v>
      </c>
      <c r="BD317" s="46">
        <f>SUMIF(DRE!$A:$A,'Base CF'!$B317,DRE!BC:BC)</f>
        <v>0</v>
      </c>
      <c r="BE317" s="46">
        <f>SUMIF(DRE!$A:$A,'Base CF'!$B317,DRE!BD:BD)</f>
        <v>0</v>
      </c>
      <c r="BF317" s="46">
        <f>SUMIF(DRE!$A:$A,'Base CF'!$B317,DRE!BE:BE)</f>
        <v>0</v>
      </c>
      <c r="BG317" s="46">
        <f>SUMIF(DRE!$A:$A,'Base CF'!$B317,DRE!BF:BF)</f>
        <v>0</v>
      </c>
      <c r="BH317" s="46">
        <f>SUMIF(DRE!$A:$A,'Base CF'!$B317,DRE!BG:BG)</f>
        <v>0</v>
      </c>
      <c r="BI317" s="46">
        <f>SUMIF(DRE!$A:$A,'Base CF'!$B317,DRE!BH:BH)</f>
        <v>0</v>
      </c>
      <c r="BJ317" s="46">
        <f>SUMIF(DRE!$A:$A,'Base CF'!$B317,DRE!BI:BI)</f>
        <v>0</v>
      </c>
      <c r="BK317" s="46">
        <f>SUMIF(DRE!$A:$A,'Base CF'!$B317,DRE!BJ:BJ)</f>
        <v>0</v>
      </c>
      <c r="BL317" s="46">
        <f>SUMIF(DRE!$A:$A,'Base CF'!$B317,DRE!BK:BK)</f>
        <v>0</v>
      </c>
      <c r="BM317" s="46">
        <f>SUMIF(DRE!$A:$A,'Base CF'!$B317,DRE!BL:BL)</f>
        <v>0</v>
      </c>
      <c r="BN317" s="46">
        <f>SUMIF(DRE!$A:$A,'Base CF'!$B317,DRE!BM:BM)</f>
        <v>0</v>
      </c>
      <c r="BO317" s="46">
        <f>SUMIF(DRE!$A:$A,'Base CF'!$B317,DRE!BN:BN)</f>
        <v>0</v>
      </c>
      <c r="BP317" s="46">
        <f>SUMIF(DRE!$A:$A,'Base CF'!$B317,DRE!BO:BO)</f>
        <v>0</v>
      </c>
      <c r="BQ317" s="46">
        <f>SUMIF(DRE!$A:$A,'Base CF'!$B317,DRE!BP:BP)</f>
        <v>0</v>
      </c>
      <c r="BR317" s="46">
        <f>SUMIF(DRE!$A:$A,'Base CF'!$B317,DRE!BQ:BQ)</f>
        <v>0</v>
      </c>
      <c r="BS317" s="46">
        <f>SUMIF(DRE!$A:$A,'Base CF'!$B317,DRE!BR:BR)</f>
        <v>0</v>
      </c>
      <c r="BT317" s="46">
        <f>SUMIF(DRE!$A:$A,'Base CF'!$B317,DRE!BS:BS)</f>
        <v>0</v>
      </c>
      <c r="BU317" s="46">
        <f>SUMIF(DRE!$A:$A,'Base CF'!$B317,DRE!BT:BT)</f>
        <v>0</v>
      </c>
      <c r="BV317" s="46">
        <f>SUMIF(DRE!$A:$A,'Base CF'!$B317,DRE!BU:BU)</f>
        <v>0</v>
      </c>
      <c r="BW317" s="46">
        <f>SUMIF(DRE!$A:$A,'Base CF'!$B317,DRE!BV:BV)</f>
        <v>0</v>
      </c>
      <c r="BX317" s="46">
        <f>SUMIF(DRE!$A:$A,'Base CF'!$B317,DRE!BW:BW)</f>
        <v>0</v>
      </c>
      <c r="BY317" s="46">
        <f>SUMIF(DRE!$A:$A,'Base CF'!$B317,DRE!BX:BX)</f>
        <v>0</v>
      </c>
      <c r="BZ317" s="46">
        <f>SUMIF(DRE!$A:$A,'Base CF'!$B317,DRE!BY:BY)</f>
        <v>0</v>
      </c>
      <c r="CA317" s="46">
        <f>SUMIF(DRE!$A:$A,'Base CF'!$B317,DRE!BZ:BZ)</f>
        <v>0</v>
      </c>
      <c r="CB317" s="46">
        <f>SUMIF(DRE!$A:$A,'Base CF'!$B317,DRE!CA:CA)</f>
        <v>0</v>
      </c>
      <c r="CC317" s="46">
        <f>SUMIF(DRE!$A:$A,'Base CF'!$B317,DRE!CB:CB)</f>
        <v>0</v>
      </c>
      <c r="CD317" s="46">
        <f>SUMIF(DRE!$A:$A,'Base CF'!$B317,DRE!CC:CC)</f>
        <v>0</v>
      </c>
      <c r="CE317" s="46">
        <f>SUMIF(DRE!$A:$A,'Base CF'!$B317,DRE!CD:CD)</f>
        <v>0</v>
      </c>
      <c r="CF317" s="46">
        <f>SUMIF(DRE!$A:$A,'Base CF'!$B317,DRE!CE:CE)</f>
        <v>0</v>
      </c>
      <c r="CG317" s="46">
        <f>SUMIF(DRE!$A:$A,'Base CF'!$B317,DRE!CF:CF)</f>
        <v>0</v>
      </c>
      <c r="CH317" s="46">
        <f>SUMIF(DRE!$A:$A,'Base CF'!$B317,DRE!CG:CG)</f>
        <v>0</v>
      </c>
      <c r="CI317" s="46">
        <f>SUMIF(DRE!$A:$A,'Base CF'!$B317,DRE!CH:CH)</f>
        <v>0</v>
      </c>
      <c r="CJ317" s="46">
        <f>SUMIF(DRE!$A:$A,'Base CF'!$B317,DRE!CI:CI)</f>
        <v>0</v>
      </c>
      <c r="CK317" s="46">
        <f>SUMIF(DRE!$A:$A,'Base CF'!$B317,DRE!CJ:CJ)</f>
        <v>0</v>
      </c>
      <c r="CL317" s="46">
        <f>SUMIF(DRE!$A:$A,'Base CF'!$B317,DRE!CK:CK)</f>
        <v>0</v>
      </c>
      <c r="CM317" s="46">
        <f>SUMIF(DRE!$A:$A,'Base CF'!$B317,DRE!CL:CL)</f>
        <v>0</v>
      </c>
      <c r="CN317" s="46">
        <f>SUMIF(DRE!$A:$A,'Base CF'!$B317,DRE!CM:CM)</f>
        <v>0</v>
      </c>
      <c r="CO317" s="46">
        <f>SUMIF(DRE!$A:$A,'Base CF'!$B317,DRE!CN:CN)</f>
        <v>0</v>
      </c>
      <c r="CP317" s="46">
        <f>SUMIF(DRE!$A:$A,'Base CF'!$B317,DRE!CO:CO)</f>
        <v>0</v>
      </c>
      <c r="CQ317" s="46">
        <f>SUMIF(DRE!$A:$A,'Base CF'!$B317,DRE!CP:CP)</f>
        <v>0</v>
      </c>
      <c r="CR317" s="46">
        <f>SUMIF(DRE!$A:$A,'Base CF'!$B317,DRE!CQ:CQ)</f>
        <v>0</v>
      </c>
      <c r="CS317" s="46">
        <f>SUMIF(DRE!$A:$A,'Base CF'!$B317,DRE!CR:CR)</f>
        <v>0</v>
      </c>
      <c r="CT317" s="46">
        <f>SUMIF(DRE!$A:$A,'Base CF'!$B317,DRE!CS:CS)</f>
        <v>0</v>
      </c>
      <c r="CU317" s="46">
        <f>SUMIF(DRE!$A:$A,'Base CF'!$B317,DRE!CT:CT)</f>
        <v>0</v>
      </c>
      <c r="CV317" s="46">
        <f>SUMIF(DRE!$A:$A,'Base CF'!$B317,DRE!CU:CU)</f>
        <v>0</v>
      </c>
      <c r="CW317" s="46">
        <f>SUMIF(DRE!$A:$A,'Base CF'!$B317,DRE!CV:CV)</f>
        <v>0</v>
      </c>
      <c r="CX317" s="46">
        <f>SUMIF(DRE!$A:$A,'Base CF'!$B317,DRE!CW:CW)</f>
        <v>0</v>
      </c>
      <c r="CY317" s="46">
        <f>SUMIF(DRE!$A:$A,'Base CF'!$B317,DRE!CX:CX)</f>
        <v>0</v>
      </c>
      <c r="CZ317" s="46">
        <f>SUMIF(DRE!$A:$A,'Base CF'!$B317,DRE!CY:CY)</f>
        <v>0</v>
      </c>
      <c r="DA317" s="46">
        <f>SUMIF(DRE!$A:$A,'Base CF'!$B317,DRE!CZ:CZ)</f>
        <v>0</v>
      </c>
      <c r="DB317" s="46">
        <f>SUMIF(DRE!$A:$A,'Base CF'!$B317,DRE!DA:DA)</f>
        <v>0</v>
      </c>
      <c r="DC317" s="46">
        <f>SUMIF(DRE!$A:$A,'Base CF'!$B317,DRE!DB:DB)</f>
        <v>0</v>
      </c>
      <c r="DD317" s="46">
        <f>SUMIF(DRE!$A:$A,'Base CF'!$B317,DRE!DC:DC)</f>
        <v>0</v>
      </c>
      <c r="DE317" s="46">
        <f>SUMIF(DRE!$A:$A,'Base CF'!$B317,DRE!DD:DD)</f>
        <v>0</v>
      </c>
      <c r="DF317" s="46">
        <f>SUMIF(DRE!$A:$A,'Base CF'!$B317,DRE!DE:DE)</f>
        <v>0</v>
      </c>
    </row>
    <row r="318" spans="2:110" outlineLevel="1">
      <c r="B318" s="37" t="s">
        <v>447</v>
      </c>
      <c r="C318" s="46">
        <f>SUMIF(DRE!$A:$A,'Base CF'!$B318,DRE!B:B)</f>
        <v>0</v>
      </c>
      <c r="D318" s="46">
        <f>SUMIF(DRE!$A:$A,'Base CF'!$B318,DRE!C:C)</f>
        <v>0</v>
      </c>
      <c r="E318" s="46">
        <f>SUMIF(DRE!$A:$A,'Base CF'!$B318,DRE!D:D)</f>
        <v>0</v>
      </c>
      <c r="F318" s="46">
        <f>SUMIF(DRE!$A:$A,'Base CF'!$B318,DRE!E:E)</f>
        <v>0</v>
      </c>
      <c r="G318" s="46">
        <f>SUMIF(DRE!$A:$A,'Base CF'!$B318,DRE!F:F)</f>
        <v>0</v>
      </c>
      <c r="H318" s="46">
        <f>SUMIF(DRE!$A:$A,'Base CF'!$B318,DRE!G:G)</f>
        <v>0</v>
      </c>
      <c r="I318" s="46">
        <f>SUMIF(DRE!$A:$A,'Base CF'!$B318,DRE!H:H)</f>
        <v>0</v>
      </c>
      <c r="J318" s="46">
        <f>SUMIF(DRE!$A:$A,'Base CF'!$B318,DRE!I:I)</f>
        <v>5268.77</v>
      </c>
      <c r="K318" s="46">
        <f>SUMIF(DRE!$A:$A,'Base CF'!$B318,DRE!J:J)</f>
        <v>728.6</v>
      </c>
      <c r="L318" s="46">
        <f>SUMIF(DRE!$A:$A,'Base CF'!$B318,DRE!K:K)</f>
        <v>0</v>
      </c>
      <c r="M318" s="46">
        <f>SUMIF(DRE!$A:$A,'Base CF'!$B318,DRE!L:L)</f>
        <v>0</v>
      </c>
      <c r="N318" s="46">
        <f>SUMIF(DRE!$A:$A,'Base CF'!$B318,DRE!M:M)</f>
        <v>0</v>
      </c>
      <c r="O318" s="46">
        <f>SUMIF(DRE!$A:$A,'Base CF'!$B318,DRE!N:N)</f>
        <v>7859.08</v>
      </c>
      <c r="P318" s="46">
        <f>SUMIF(DRE!$A:$A,'Base CF'!$B318,DRE!O:O)</f>
        <v>0</v>
      </c>
      <c r="Q318" s="46">
        <f>SUMIF(DRE!$A:$A,'Base CF'!$B318,DRE!P:P)</f>
        <v>0</v>
      </c>
      <c r="R318" s="46">
        <f>SUMIF(DRE!$A:$A,'Base CF'!$B318,DRE!Q:Q)</f>
        <v>0</v>
      </c>
      <c r="S318" s="46">
        <f>SUMIF(DRE!$A:$A,'Base CF'!$B318,DRE!R:R)</f>
        <v>0</v>
      </c>
      <c r="T318" s="46">
        <f>SUMIF(DRE!$A:$A,'Base CF'!$B318,DRE!S:S)</f>
        <v>0</v>
      </c>
      <c r="U318" s="46">
        <f>SUMIF(DRE!$A:$A,'Base CF'!$B318,DRE!T:T)</f>
        <v>0</v>
      </c>
      <c r="V318" s="46">
        <f>SUMIF(DRE!$A:$A,'Base CF'!$B318,DRE!U:U)</f>
        <v>0</v>
      </c>
      <c r="W318" s="46">
        <f>SUMIF(DRE!$A:$A,'Base CF'!$B318,DRE!V:V)</f>
        <v>0</v>
      </c>
      <c r="X318" s="46">
        <f>SUMIF(DRE!$A:$A,'Base CF'!$B318,DRE!W:W)</f>
        <v>0</v>
      </c>
      <c r="Y318" s="46">
        <f>SUMIF(DRE!$A:$A,'Base CF'!$B318,DRE!X:X)</f>
        <v>0</v>
      </c>
      <c r="Z318" s="46">
        <f>SUMIF(DRE!$A:$A,'Base CF'!$B318,DRE!Y:Y)</f>
        <v>0</v>
      </c>
      <c r="AA318" s="46">
        <f>SUMIF(DRE!$A:$A,'Base CF'!$B318,DRE!Z:Z)</f>
        <v>16832.97</v>
      </c>
      <c r="AB318" s="46">
        <f>SUMIF(DRE!$A:$A,'Base CF'!$B318,DRE!AA:AA)</f>
        <v>0</v>
      </c>
      <c r="AC318" s="46">
        <f>SUMIF(DRE!$A:$A,'Base CF'!$B318,DRE!AB:AB)</f>
        <v>0</v>
      </c>
      <c r="AD318" s="46">
        <f>SUMIF(DRE!$A:$A,'Base CF'!$B318,DRE!AC:AC)</f>
        <v>0</v>
      </c>
      <c r="AE318" s="46">
        <f>SUMIF(DRE!$A:$A,'Base CF'!$B318,DRE!AD:AD)</f>
        <v>0</v>
      </c>
      <c r="AF318" s="46">
        <f>SUMIF(DRE!$A:$A,'Base CF'!$B318,DRE!AE:AE)</f>
        <v>0</v>
      </c>
      <c r="AG318" s="46">
        <f>SUMIF(DRE!$A:$A,'Base CF'!$B318,DRE!AF:AF)</f>
        <v>0</v>
      </c>
      <c r="AH318" s="46">
        <f>SUMIF(DRE!$A:$A,'Base CF'!$B318,DRE!AG:AG)</f>
        <v>0</v>
      </c>
      <c r="AI318" s="46">
        <f>SUMIF(DRE!$A:$A,'Base CF'!$B318,DRE!AH:AH)</f>
        <v>0</v>
      </c>
      <c r="AJ318" s="46">
        <f>SUMIF(DRE!$A:$A,'Base CF'!$B318,DRE!AI:AI)</f>
        <v>0</v>
      </c>
      <c r="AK318" s="46">
        <f>SUMIF(DRE!$A:$A,'Base CF'!$B318,DRE!AJ:AJ)</f>
        <v>0</v>
      </c>
      <c r="AL318" s="46">
        <f>SUMIF(DRE!$A:$A,'Base CF'!$B318,DRE!AK:AK)</f>
        <v>0</v>
      </c>
      <c r="AM318" s="46">
        <f>SUMIF(DRE!$A:$A,'Base CF'!$B318,DRE!AL:AL)</f>
        <v>10456.81</v>
      </c>
      <c r="AN318" s="46">
        <f>SUMIF(DRE!$A:$A,'Base CF'!$B318,DRE!AM:AM)</f>
        <v>4047.04</v>
      </c>
      <c r="AO318" s="46">
        <f>SUMIF(DRE!$A:$A,'Base CF'!$B318,DRE!AN:AN)</f>
        <v>0</v>
      </c>
      <c r="AP318" s="46">
        <f>SUMIF(DRE!$A:$A,'Base CF'!$B318,DRE!AO:AO)</f>
        <v>0</v>
      </c>
      <c r="AQ318" s="46">
        <f>SUMIF(DRE!$A:$A,'Base CF'!$B318,DRE!AP:AP)</f>
        <v>0</v>
      </c>
      <c r="AR318" s="46">
        <f>SUMIF(DRE!$A:$A,'Base CF'!$B318,DRE!AQ:AQ)</f>
        <v>0</v>
      </c>
      <c r="AS318" s="46">
        <f>SUMIF(DRE!$A:$A,'Base CF'!$B318,DRE!AR:AR)</f>
        <v>0</v>
      </c>
      <c r="AT318" s="46">
        <f>SUMIF(DRE!$A:$A,'Base CF'!$B318,DRE!AS:AS)</f>
        <v>0</v>
      </c>
      <c r="AU318" s="46">
        <f>SUMIF(DRE!$A:$A,'Base CF'!$B318,DRE!AT:AT)</f>
        <v>0</v>
      </c>
      <c r="AV318" s="46">
        <f>SUMIF(DRE!$A:$A,'Base CF'!$B318,DRE!AU:AU)</f>
        <v>0</v>
      </c>
      <c r="AW318" s="46">
        <f>SUMIF(DRE!$A:$A,'Base CF'!$B318,DRE!AV:AV)</f>
        <v>0</v>
      </c>
      <c r="AX318" s="46">
        <f>SUMIF(DRE!$A:$A,'Base CF'!$B318,DRE!AW:AW)</f>
        <v>0</v>
      </c>
      <c r="AY318" s="46">
        <f>SUMIF(DRE!$A:$A,'Base CF'!$B318,DRE!AX:AX)</f>
        <v>0</v>
      </c>
      <c r="AZ318" s="46">
        <f>SUMIF(DRE!$A:$A,'Base CF'!$B318,DRE!AY:AY)</f>
        <v>18943.64</v>
      </c>
      <c r="BA318" s="46">
        <f>SUMIF(DRE!$A:$A,'Base CF'!$B318,DRE!AZ:AZ)</f>
        <v>0</v>
      </c>
      <c r="BB318" s="46">
        <f>SUMIF(DRE!$A:$A,'Base CF'!$B318,DRE!BA:BA)</f>
        <v>0</v>
      </c>
      <c r="BC318" s="46">
        <f>SUMIF(DRE!$A:$A,'Base CF'!$B318,DRE!BB:BB)</f>
        <v>0</v>
      </c>
      <c r="BD318" s="46">
        <f>SUMIF(DRE!$A:$A,'Base CF'!$B318,DRE!BC:BC)</f>
        <v>0</v>
      </c>
      <c r="BE318" s="46">
        <f>SUMIF(DRE!$A:$A,'Base CF'!$B318,DRE!BD:BD)</f>
        <v>0</v>
      </c>
      <c r="BF318" s="46">
        <f>SUMIF(DRE!$A:$A,'Base CF'!$B318,DRE!BE:BE)</f>
        <v>0</v>
      </c>
      <c r="BG318" s="46">
        <f>SUMIF(DRE!$A:$A,'Base CF'!$B318,DRE!BF:BF)</f>
        <v>0</v>
      </c>
      <c r="BH318" s="46">
        <f>SUMIF(DRE!$A:$A,'Base CF'!$B318,DRE!BG:BG)</f>
        <v>0</v>
      </c>
      <c r="BI318" s="46">
        <f>SUMIF(DRE!$A:$A,'Base CF'!$B318,DRE!BH:BH)</f>
        <v>0</v>
      </c>
      <c r="BJ318" s="46">
        <f>SUMIF(DRE!$A:$A,'Base CF'!$B318,DRE!BI:BI)</f>
        <v>0</v>
      </c>
      <c r="BK318" s="46">
        <f>SUMIF(DRE!$A:$A,'Base CF'!$B318,DRE!BJ:BJ)</f>
        <v>30100</v>
      </c>
      <c r="BL318" s="46">
        <f>SUMIF(DRE!$A:$A,'Base CF'!$B318,DRE!BK:BK)</f>
        <v>0</v>
      </c>
      <c r="BM318" s="46">
        <f>SUMIF(DRE!$A:$A,'Base CF'!$B318,DRE!BL:BL)</f>
        <v>0</v>
      </c>
      <c r="BN318" s="46">
        <f>SUMIF(DRE!$A:$A,'Base CF'!$B318,DRE!BM:BM)</f>
        <v>0</v>
      </c>
      <c r="BO318" s="46">
        <f>SUMIF(DRE!$A:$A,'Base CF'!$B318,DRE!BN:BN)</f>
        <v>0</v>
      </c>
      <c r="BP318" s="46">
        <f>SUMIF(DRE!$A:$A,'Base CF'!$B318,DRE!BO:BO)</f>
        <v>0</v>
      </c>
      <c r="BQ318" s="46">
        <f>SUMIF(DRE!$A:$A,'Base CF'!$B318,DRE!BP:BP)</f>
        <v>0</v>
      </c>
      <c r="BR318" s="46">
        <f>SUMIF(DRE!$A:$A,'Base CF'!$B318,DRE!BQ:BQ)</f>
        <v>0</v>
      </c>
      <c r="BS318" s="46">
        <f>SUMIF(DRE!$A:$A,'Base CF'!$B318,DRE!BR:BR)</f>
        <v>0</v>
      </c>
      <c r="BT318" s="46">
        <f>SUMIF(DRE!$A:$A,'Base CF'!$B318,DRE!BS:BS)</f>
        <v>0</v>
      </c>
      <c r="BU318" s="46">
        <f>SUMIF(DRE!$A:$A,'Base CF'!$B318,DRE!BT:BT)</f>
        <v>0</v>
      </c>
      <c r="BV318" s="46">
        <f>SUMIF(DRE!$A:$A,'Base CF'!$B318,DRE!BU:BU)</f>
        <v>0</v>
      </c>
      <c r="BW318" s="46">
        <f>SUMIF(DRE!$A:$A,'Base CF'!$B318,DRE!BV:BV)</f>
        <v>30100</v>
      </c>
      <c r="BX318" s="46">
        <f>SUMIF(DRE!$A:$A,'Base CF'!$B318,DRE!BW:BW)</f>
        <v>0</v>
      </c>
      <c r="BY318" s="46">
        <f>SUMIF(DRE!$A:$A,'Base CF'!$B318,DRE!BX:BX)</f>
        <v>0</v>
      </c>
      <c r="BZ318" s="46">
        <f>SUMIF(DRE!$A:$A,'Base CF'!$B318,DRE!BY:BY)</f>
        <v>0</v>
      </c>
      <c r="CA318" s="46">
        <f>SUMIF(DRE!$A:$A,'Base CF'!$B318,DRE!BZ:BZ)</f>
        <v>0</v>
      </c>
      <c r="CB318" s="46">
        <f>SUMIF(DRE!$A:$A,'Base CF'!$B318,DRE!CA:CA)</f>
        <v>0</v>
      </c>
      <c r="CC318" s="46">
        <f>SUMIF(DRE!$A:$A,'Base CF'!$B318,DRE!CB:CB)</f>
        <v>0</v>
      </c>
      <c r="CD318" s="46">
        <f>SUMIF(DRE!$A:$A,'Base CF'!$B318,DRE!CC:CC)</f>
        <v>0</v>
      </c>
      <c r="CE318" s="46">
        <f>SUMIF(DRE!$A:$A,'Base CF'!$B318,DRE!CD:CD)</f>
        <v>0</v>
      </c>
      <c r="CF318" s="46">
        <f>SUMIF(DRE!$A:$A,'Base CF'!$B318,DRE!CE:CE)</f>
        <v>0</v>
      </c>
      <c r="CG318" s="46">
        <f>SUMIF(DRE!$A:$A,'Base CF'!$B318,DRE!CF:CF)</f>
        <v>0</v>
      </c>
      <c r="CH318" s="46">
        <f>SUMIF(DRE!$A:$A,'Base CF'!$B318,DRE!CG:CG)</f>
        <v>0</v>
      </c>
      <c r="CI318" s="46">
        <f>SUMIF(DRE!$A:$A,'Base CF'!$B318,DRE!CH:CH)</f>
        <v>30100</v>
      </c>
      <c r="CJ318" s="46">
        <f>SUMIF(DRE!$A:$A,'Base CF'!$B318,DRE!CI:CI)</f>
        <v>0</v>
      </c>
      <c r="CK318" s="46">
        <f>SUMIF(DRE!$A:$A,'Base CF'!$B318,DRE!CJ:CJ)</f>
        <v>0</v>
      </c>
      <c r="CL318" s="46">
        <f>SUMIF(DRE!$A:$A,'Base CF'!$B318,DRE!CK:CK)</f>
        <v>0</v>
      </c>
      <c r="CM318" s="46">
        <f>SUMIF(DRE!$A:$A,'Base CF'!$B318,DRE!CL:CL)</f>
        <v>0</v>
      </c>
      <c r="CN318" s="46">
        <f>SUMIF(DRE!$A:$A,'Base CF'!$B318,DRE!CM:CM)</f>
        <v>0</v>
      </c>
      <c r="CO318" s="46">
        <f>SUMIF(DRE!$A:$A,'Base CF'!$B318,DRE!CN:CN)</f>
        <v>0</v>
      </c>
      <c r="CP318" s="46">
        <f>SUMIF(DRE!$A:$A,'Base CF'!$B318,DRE!CO:CO)</f>
        <v>0</v>
      </c>
      <c r="CQ318" s="46">
        <f>SUMIF(DRE!$A:$A,'Base CF'!$B318,DRE!CP:CP)</f>
        <v>0</v>
      </c>
      <c r="CR318" s="46">
        <f>SUMIF(DRE!$A:$A,'Base CF'!$B318,DRE!CQ:CQ)</f>
        <v>0</v>
      </c>
      <c r="CS318" s="46">
        <f>SUMIF(DRE!$A:$A,'Base CF'!$B318,DRE!CR:CR)</f>
        <v>0</v>
      </c>
      <c r="CT318" s="46">
        <f>SUMIF(DRE!$A:$A,'Base CF'!$B318,DRE!CS:CS)</f>
        <v>0</v>
      </c>
      <c r="CU318" s="46">
        <f>SUMIF(DRE!$A:$A,'Base CF'!$B318,DRE!CT:CT)</f>
        <v>30100</v>
      </c>
      <c r="CV318" s="46">
        <f>SUMIF(DRE!$A:$A,'Base CF'!$B318,DRE!CU:CU)</f>
        <v>0</v>
      </c>
      <c r="CW318" s="46">
        <f>SUMIF(DRE!$A:$A,'Base CF'!$B318,DRE!CV:CV)</f>
        <v>0</v>
      </c>
      <c r="CX318" s="46">
        <f>SUMIF(DRE!$A:$A,'Base CF'!$B318,DRE!CW:CW)</f>
        <v>0</v>
      </c>
      <c r="CY318" s="46">
        <f>SUMIF(DRE!$A:$A,'Base CF'!$B318,DRE!CX:CX)</f>
        <v>0</v>
      </c>
      <c r="CZ318" s="46">
        <f>SUMIF(DRE!$A:$A,'Base CF'!$B318,DRE!CY:CY)</f>
        <v>0</v>
      </c>
      <c r="DA318" s="46">
        <f>SUMIF(DRE!$A:$A,'Base CF'!$B318,DRE!CZ:CZ)</f>
        <v>0</v>
      </c>
      <c r="DB318" s="46">
        <f>SUMIF(DRE!$A:$A,'Base CF'!$B318,DRE!DA:DA)</f>
        <v>0</v>
      </c>
      <c r="DC318" s="46">
        <f>SUMIF(DRE!$A:$A,'Base CF'!$B318,DRE!DB:DB)</f>
        <v>0</v>
      </c>
      <c r="DD318" s="46">
        <f>SUMIF(DRE!$A:$A,'Base CF'!$B318,DRE!DC:DC)</f>
        <v>0</v>
      </c>
      <c r="DE318" s="46">
        <f>SUMIF(DRE!$A:$A,'Base CF'!$B318,DRE!DD:DD)</f>
        <v>0</v>
      </c>
      <c r="DF318" s="46">
        <f>SUMIF(DRE!$A:$A,'Base CF'!$B318,DRE!DE:DE)</f>
        <v>0</v>
      </c>
    </row>
    <row r="319" spans="2:110" outlineLevel="1">
      <c r="B319" s="37" t="s">
        <v>464</v>
      </c>
      <c r="C319" s="46">
        <f>SUMIF(DRE!$A:$A,'Base CF'!$B319,DRE!B:B)</f>
        <v>0</v>
      </c>
      <c r="D319" s="46">
        <f>SUMIF(DRE!$A:$A,'Base CF'!$B319,DRE!C:C)</f>
        <v>0</v>
      </c>
      <c r="E319" s="46">
        <f>SUMIF(DRE!$A:$A,'Base CF'!$B319,DRE!D:D)</f>
        <v>0</v>
      </c>
      <c r="F319" s="46">
        <f>SUMIF(DRE!$A:$A,'Base CF'!$B319,DRE!E:E)</f>
        <v>0</v>
      </c>
      <c r="G319" s="46">
        <f>SUMIF(DRE!$A:$A,'Base CF'!$B319,DRE!F:F)</f>
        <v>0</v>
      </c>
      <c r="H319" s="46">
        <f>SUMIF(DRE!$A:$A,'Base CF'!$B319,DRE!G:G)</f>
        <v>0</v>
      </c>
      <c r="I319" s="46">
        <f>SUMIF(DRE!$A:$A,'Base CF'!$B319,DRE!H:H)</f>
        <v>0</v>
      </c>
      <c r="J319" s="46">
        <f>SUMIF(DRE!$A:$A,'Base CF'!$B319,DRE!I:I)</f>
        <v>0</v>
      </c>
      <c r="K319" s="46">
        <f>SUMIF(DRE!$A:$A,'Base CF'!$B319,DRE!J:J)</f>
        <v>0</v>
      </c>
      <c r="L319" s="46">
        <f>SUMIF(DRE!$A:$A,'Base CF'!$B319,DRE!K:K)</f>
        <v>0</v>
      </c>
      <c r="M319" s="46">
        <f>SUMIF(DRE!$A:$A,'Base CF'!$B319,DRE!L:L)</f>
        <v>0</v>
      </c>
      <c r="N319" s="46">
        <f>SUMIF(DRE!$A:$A,'Base CF'!$B319,DRE!M:M)</f>
        <v>0</v>
      </c>
      <c r="O319" s="46">
        <f>SUMIF(DRE!$A:$A,'Base CF'!$B319,DRE!N:N)</f>
        <v>0</v>
      </c>
      <c r="P319" s="46">
        <f>SUMIF(DRE!$A:$A,'Base CF'!$B319,DRE!O:O)</f>
        <v>0</v>
      </c>
      <c r="Q319" s="46">
        <f>SUMIF(DRE!$A:$A,'Base CF'!$B319,DRE!P:P)</f>
        <v>0</v>
      </c>
      <c r="R319" s="46">
        <f>SUMIF(DRE!$A:$A,'Base CF'!$B319,DRE!Q:Q)</f>
        <v>0</v>
      </c>
      <c r="S319" s="46">
        <f>SUMIF(DRE!$A:$A,'Base CF'!$B319,DRE!R:R)</f>
        <v>0</v>
      </c>
      <c r="T319" s="46">
        <f>SUMIF(DRE!$A:$A,'Base CF'!$B319,DRE!S:S)</f>
        <v>0</v>
      </c>
      <c r="U319" s="46">
        <f>SUMIF(DRE!$A:$A,'Base CF'!$B319,DRE!T:T)</f>
        <v>0</v>
      </c>
      <c r="V319" s="46">
        <f>SUMIF(DRE!$A:$A,'Base CF'!$B319,DRE!U:U)</f>
        <v>0</v>
      </c>
      <c r="W319" s="46">
        <f>SUMIF(DRE!$A:$A,'Base CF'!$B319,DRE!V:V)</f>
        <v>0</v>
      </c>
      <c r="X319" s="46">
        <f>SUMIF(DRE!$A:$A,'Base CF'!$B319,DRE!W:W)</f>
        <v>0</v>
      </c>
      <c r="Y319" s="46">
        <f>SUMIF(DRE!$A:$A,'Base CF'!$B319,DRE!X:X)</f>
        <v>0</v>
      </c>
      <c r="Z319" s="46">
        <f>SUMIF(DRE!$A:$A,'Base CF'!$B319,DRE!Y:Y)</f>
        <v>0</v>
      </c>
      <c r="AA319" s="46">
        <f>SUMIF(DRE!$A:$A,'Base CF'!$B319,DRE!Z:Z)</f>
        <v>0</v>
      </c>
      <c r="AB319" s="46">
        <f>SUMIF(DRE!$A:$A,'Base CF'!$B319,DRE!AA:AA)</f>
        <v>0</v>
      </c>
      <c r="AC319" s="46">
        <f>SUMIF(DRE!$A:$A,'Base CF'!$B319,DRE!AB:AB)</f>
        <v>0</v>
      </c>
      <c r="AD319" s="46">
        <f>SUMIF(DRE!$A:$A,'Base CF'!$B319,DRE!AC:AC)</f>
        <v>0</v>
      </c>
      <c r="AE319" s="46">
        <f>SUMIF(DRE!$A:$A,'Base CF'!$B319,DRE!AD:AD)</f>
        <v>0</v>
      </c>
      <c r="AF319" s="46">
        <f>SUMIF(DRE!$A:$A,'Base CF'!$B319,DRE!AE:AE)</f>
        <v>0</v>
      </c>
      <c r="AG319" s="46">
        <f>SUMIF(DRE!$A:$A,'Base CF'!$B319,DRE!AF:AF)</f>
        <v>0</v>
      </c>
      <c r="AH319" s="46">
        <f>SUMIF(DRE!$A:$A,'Base CF'!$B319,DRE!AG:AG)</f>
        <v>0</v>
      </c>
      <c r="AI319" s="46">
        <f>SUMIF(DRE!$A:$A,'Base CF'!$B319,DRE!AH:AH)</f>
        <v>0</v>
      </c>
      <c r="AJ319" s="46">
        <f>SUMIF(DRE!$A:$A,'Base CF'!$B319,DRE!AI:AI)</f>
        <v>0</v>
      </c>
      <c r="AK319" s="46">
        <f>SUMIF(DRE!$A:$A,'Base CF'!$B319,DRE!AJ:AJ)</f>
        <v>0</v>
      </c>
      <c r="AL319" s="46">
        <f>SUMIF(DRE!$A:$A,'Base CF'!$B319,DRE!AK:AK)</f>
        <v>0</v>
      </c>
      <c r="AM319" s="46">
        <f>SUMIF(DRE!$A:$A,'Base CF'!$B319,DRE!AL:AL)</f>
        <v>0</v>
      </c>
      <c r="AN319" s="46">
        <f>SUMIF(DRE!$A:$A,'Base CF'!$B319,DRE!AM:AM)</f>
        <v>0</v>
      </c>
      <c r="AO319" s="46">
        <f>SUMIF(DRE!$A:$A,'Base CF'!$B319,DRE!AN:AN)</f>
        <v>0</v>
      </c>
      <c r="AP319" s="46">
        <f>SUMIF(DRE!$A:$A,'Base CF'!$B319,DRE!AO:AO)</f>
        <v>0</v>
      </c>
      <c r="AQ319" s="46">
        <f>SUMIF(DRE!$A:$A,'Base CF'!$B319,DRE!AP:AP)</f>
        <v>0</v>
      </c>
      <c r="AR319" s="46">
        <f>SUMIF(DRE!$A:$A,'Base CF'!$B319,DRE!AQ:AQ)</f>
        <v>0</v>
      </c>
      <c r="AS319" s="46">
        <f>SUMIF(DRE!$A:$A,'Base CF'!$B319,DRE!AR:AR)</f>
        <v>0</v>
      </c>
      <c r="AT319" s="46">
        <f>SUMIF(DRE!$A:$A,'Base CF'!$B319,DRE!AS:AS)</f>
        <v>0</v>
      </c>
      <c r="AU319" s="46">
        <f>SUMIF(DRE!$A:$A,'Base CF'!$B319,DRE!AT:AT)</f>
        <v>0</v>
      </c>
      <c r="AV319" s="46">
        <f>SUMIF(DRE!$A:$A,'Base CF'!$B319,DRE!AU:AU)</f>
        <v>0</v>
      </c>
      <c r="AW319" s="46">
        <f>SUMIF(DRE!$A:$A,'Base CF'!$B319,DRE!AV:AV)</f>
        <v>0</v>
      </c>
      <c r="AX319" s="46">
        <f>SUMIF(DRE!$A:$A,'Base CF'!$B319,DRE!AW:AW)</f>
        <v>0</v>
      </c>
      <c r="AY319" s="46">
        <f>SUMIF(DRE!$A:$A,'Base CF'!$B319,DRE!AX:AX)</f>
        <v>0</v>
      </c>
      <c r="AZ319" s="46">
        <f>SUMIF(DRE!$A:$A,'Base CF'!$B319,DRE!AY:AY)</f>
        <v>0</v>
      </c>
      <c r="BA319" s="46">
        <f>SUMIF(DRE!$A:$A,'Base CF'!$B319,DRE!AZ:AZ)</f>
        <v>0</v>
      </c>
      <c r="BB319" s="46">
        <f>SUMIF(DRE!$A:$A,'Base CF'!$B319,DRE!BA:BA)</f>
        <v>0</v>
      </c>
      <c r="BC319" s="46">
        <f>SUMIF(DRE!$A:$A,'Base CF'!$B319,DRE!BB:BB)</f>
        <v>0</v>
      </c>
      <c r="BD319" s="46">
        <f>SUMIF(DRE!$A:$A,'Base CF'!$B319,DRE!BC:BC)</f>
        <v>0</v>
      </c>
      <c r="BE319" s="46">
        <f>SUMIF(DRE!$A:$A,'Base CF'!$B319,DRE!BD:BD)</f>
        <v>0</v>
      </c>
      <c r="BF319" s="46">
        <f>SUMIF(DRE!$A:$A,'Base CF'!$B319,DRE!BE:BE)</f>
        <v>0</v>
      </c>
      <c r="BG319" s="46">
        <f>SUMIF(DRE!$A:$A,'Base CF'!$B319,DRE!BF:BF)</f>
        <v>0</v>
      </c>
      <c r="BH319" s="46">
        <f>SUMIF(DRE!$A:$A,'Base CF'!$B319,DRE!BG:BG)</f>
        <v>0</v>
      </c>
      <c r="BI319" s="46">
        <f>SUMIF(DRE!$A:$A,'Base CF'!$B319,DRE!BH:BH)</f>
        <v>0</v>
      </c>
      <c r="BJ319" s="46">
        <f>SUMIF(DRE!$A:$A,'Base CF'!$B319,DRE!BI:BI)</f>
        <v>0</v>
      </c>
      <c r="BK319" s="46">
        <f>SUMIF(DRE!$A:$A,'Base CF'!$B319,DRE!BJ:BJ)</f>
        <v>0</v>
      </c>
      <c r="BL319" s="46">
        <f>SUMIF(DRE!$A:$A,'Base CF'!$B319,DRE!BK:BK)</f>
        <v>0</v>
      </c>
      <c r="BM319" s="46">
        <f>SUMIF(DRE!$A:$A,'Base CF'!$B319,DRE!BL:BL)</f>
        <v>0</v>
      </c>
      <c r="BN319" s="46">
        <f>SUMIF(DRE!$A:$A,'Base CF'!$B319,DRE!BM:BM)</f>
        <v>0</v>
      </c>
      <c r="BO319" s="46">
        <f>SUMIF(DRE!$A:$A,'Base CF'!$B319,DRE!BN:BN)</f>
        <v>0</v>
      </c>
      <c r="BP319" s="46">
        <f>SUMIF(DRE!$A:$A,'Base CF'!$B319,DRE!BO:BO)</f>
        <v>0</v>
      </c>
      <c r="BQ319" s="46">
        <f>SUMIF(DRE!$A:$A,'Base CF'!$B319,DRE!BP:BP)</f>
        <v>0</v>
      </c>
      <c r="BR319" s="46">
        <f>SUMIF(DRE!$A:$A,'Base CF'!$B319,DRE!BQ:BQ)</f>
        <v>0</v>
      </c>
      <c r="BS319" s="46">
        <f>SUMIF(DRE!$A:$A,'Base CF'!$B319,DRE!BR:BR)</f>
        <v>0</v>
      </c>
      <c r="BT319" s="46">
        <f>SUMIF(DRE!$A:$A,'Base CF'!$B319,DRE!BS:BS)</f>
        <v>0</v>
      </c>
      <c r="BU319" s="46">
        <f>SUMIF(DRE!$A:$A,'Base CF'!$B319,DRE!BT:BT)</f>
        <v>0</v>
      </c>
      <c r="BV319" s="46">
        <f>SUMIF(DRE!$A:$A,'Base CF'!$B319,DRE!BU:BU)</f>
        <v>0</v>
      </c>
      <c r="BW319" s="46">
        <f>SUMIF(DRE!$A:$A,'Base CF'!$B319,DRE!BV:BV)</f>
        <v>0</v>
      </c>
      <c r="BX319" s="46">
        <f>SUMIF(DRE!$A:$A,'Base CF'!$B319,DRE!BW:BW)</f>
        <v>0</v>
      </c>
      <c r="BY319" s="46">
        <f>SUMIF(DRE!$A:$A,'Base CF'!$B319,DRE!BX:BX)</f>
        <v>0</v>
      </c>
      <c r="BZ319" s="46">
        <f>SUMIF(DRE!$A:$A,'Base CF'!$B319,DRE!BY:BY)</f>
        <v>0</v>
      </c>
      <c r="CA319" s="46">
        <f>SUMIF(DRE!$A:$A,'Base CF'!$B319,DRE!BZ:BZ)</f>
        <v>0</v>
      </c>
      <c r="CB319" s="46">
        <f>SUMIF(DRE!$A:$A,'Base CF'!$B319,DRE!CA:CA)</f>
        <v>0</v>
      </c>
      <c r="CC319" s="46">
        <f>SUMIF(DRE!$A:$A,'Base CF'!$B319,DRE!CB:CB)</f>
        <v>0</v>
      </c>
      <c r="CD319" s="46">
        <f>SUMIF(DRE!$A:$A,'Base CF'!$B319,DRE!CC:CC)</f>
        <v>0</v>
      </c>
      <c r="CE319" s="46">
        <f>SUMIF(DRE!$A:$A,'Base CF'!$B319,DRE!CD:CD)</f>
        <v>0</v>
      </c>
      <c r="CF319" s="46">
        <f>SUMIF(DRE!$A:$A,'Base CF'!$B319,DRE!CE:CE)</f>
        <v>0</v>
      </c>
      <c r="CG319" s="46">
        <f>SUMIF(DRE!$A:$A,'Base CF'!$B319,DRE!CF:CF)</f>
        <v>0</v>
      </c>
      <c r="CH319" s="46">
        <f>SUMIF(DRE!$A:$A,'Base CF'!$B319,DRE!CG:CG)</f>
        <v>0</v>
      </c>
      <c r="CI319" s="46">
        <f>SUMIF(DRE!$A:$A,'Base CF'!$B319,DRE!CH:CH)</f>
        <v>0</v>
      </c>
      <c r="CJ319" s="46">
        <f>SUMIF(DRE!$A:$A,'Base CF'!$B319,DRE!CI:CI)</f>
        <v>0</v>
      </c>
      <c r="CK319" s="46">
        <f>SUMIF(DRE!$A:$A,'Base CF'!$B319,DRE!CJ:CJ)</f>
        <v>0</v>
      </c>
      <c r="CL319" s="46">
        <f>SUMIF(DRE!$A:$A,'Base CF'!$B319,DRE!CK:CK)</f>
        <v>0</v>
      </c>
      <c r="CM319" s="46">
        <f>SUMIF(DRE!$A:$A,'Base CF'!$B319,DRE!CL:CL)</f>
        <v>0</v>
      </c>
      <c r="CN319" s="46">
        <f>SUMIF(DRE!$A:$A,'Base CF'!$B319,DRE!CM:CM)</f>
        <v>0</v>
      </c>
      <c r="CO319" s="46">
        <f>SUMIF(DRE!$A:$A,'Base CF'!$B319,DRE!CN:CN)</f>
        <v>0</v>
      </c>
      <c r="CP319" s="46">
        <f>SUMIF(DRE!$A:$A,'Base CF'!$B319,DRE!CO:CO)</f>
        <v>0</v>
      </c>
      <c r="CQ319" s="46">
        <f>SUMIF(DRE!$A:$A,'Base CF'!$B319,DRE!CP:CP)</f>
        <v>0</v>
      </c>
      <c r="CR319" s="46">
        <f>SUMIF(DRE!$A:$A,'Base CF'!$B319,DRE!CQ:CQ)</f>
        <v>0</v>
      </c>
      <c r="CS319" s="46">
        <f>SUMIF(DRE!$A:$A,'Base CF'!$B319,DRE!CR:CR)</f>
        <v>0</v>
      </c>
      <c r="CT319" s="46">
        <f>SUMIF(DRE!$A:$A,'Base CF'!$B319,DRE!CS:CS)</f>
        <v>0</v>
      </c>
      <c r="CU319" s="46">
        <f>SUMIF(DRE!$A:$A,'Base CF'!$B319,DRE!CT:CT)</f>
        <v>0</v>
      </c>
      <c r="CV319" s="46">
        <f>SUMIF(DRE!$A:$A,'Base CF'!$B319,DRE!CU:CU)</f>
        <v>0</v>
      </c>
      <c r="CW319" s="46">
        <f>SUMIF(DRE!$A:$A,'Base CF'!$B319,DRE!CV:CV)</f>
        <v>0</v>
      </c>
      <c r="CX319" s="46">
        <f>SUMIF(DRE!$A:$A,'Base CF'!$B319,DRE!CW:CW)</f>
        <v>0</v>
      </c>
      <c r="CY319" s="46">
        <f>SUMIF(DRE!$A:$A,'Base CF'!$B319,DRE!CX:CX)</f>
        <v>0</v>
      </c>
      <c r="CZ319" s="46">
        <f>SUMIF(DRE!$A:$A,'Base CF'!$B319,DRE!CY:CY)</f>
        <v>0</v>
      </c>
      <c r="DA319" s="46">
        <f>SUMIF(DRE!$A:$A,'Base CF'!$B319,DRE!CZ:CZ)</f>
        <v>0</v>
      </c>
      <c r="DB319" s="46">
        <f>SUMIF(DRE!$A:$A,'Base CF'!$B319,DRE!DA:DA)</f>
        <v>0</v>
      </c>
      <c r="DC319" s="46">
        <f>SUMIF(DRE!$A:$A,'Base CF'!$B319,DRE!DB:DB)</f>
        <v>0</v>
      </c>
      <c r="DD319" s="46">
        <f>SUMIF(DRE!$A:$A,'Base CF'!$B319,DRE!DC:DC)</f>
        <v>0</v>
      </c>
      <c r="DE319" s="46">
        <f>SUMIF(DRE!$A:$A,'Base CF'!$B319,DRE!DD:DD)</f>
        <v>0</v>
      </c>
      <c r="DF319" s="46">
        <f>SUMIF(DRE!$A:$A,'Base CF'!$B319,DRE!DE:DE)</f>
        <v>0</v>
      </c>
    </row>
    <row r="320" spans="2:110" outlineLevel="1">
      <c r="B320" s="37" t="s">
        <v>465</v>
      </c>
      <c r="C320" s="46">
        <f>SUMIF(DRE!$A:$A,'Base CF'!$B320,DRE!B:B)</f>
        <v>0</v>
      </c>
      <c r="D320" s="46">
        <f>SUMIF(DRE!$A:$A,'Base CF'!$B320,DRE!C:C)</f>
        <v>0</v>
      </c>
      <c r="E320" s="46">
        <f>SUMIF(DRE!$A:$A,'Base CF'!$B320,DRE!D:D)</f>
        <v>0</v>
      </c>
      <c r="F320" s="46">
        <f>SUMIF(DRE!$A:$A,'Base CF'!$B320,DRE!E:E)</f>
        <v>0</v>
      </c>
      <c r="G320" s="46">
        <f>SUMIF(DRE!$A:$A,'Base CF'!$B320,DRE!F:F)</f>
        <v>0</v>
      </c>
      <c r="H320" s="46">
        <f>SUMIF(DRE!$A:$A,'Base CF'!$B320,DRE!G:G)</f>
        <v>0</v>
      </c>
      <c r="I320" s="46">
        <f>SUMIF(DRE!$A:$A,'Base CF'!$B320,DRE!H:H)</f>
        <v>0</v>
      </c>
      <c r="J320" s="46">
        <f>SUMIF(DRE!$A:$A,'Base CF'!$B320,DRE!I:I)</f>
        <v>0</v>
      </c>
      <c r="K320" s="46">
        <f>SUMIF(DRE!$A:$A,'Base CF'!$B320,DRE!J:J)</f>
        <v>0</v>
      </c>
      <c r="L320" s="46">
        <f>SUMIF(DRE!$A:$A,'Base CF'!$B320,DRE!K:K)</f>
        <v>651.73</v>
      </c>
      <c r="M320" s="46">
        <f>SUMIF(DRE!$A:$A,'Base CF'!$B320,DRE!L:L)</f>
        <v>36941.5</v>
      </c>
      <c r="N320" s="46">
        <f>SUMIF(DRE!$A:$A,'Base CF'!$B320,DRE!M:M)</f>
        <v>0</v>
      </c>
      <c r="O320" s="46">
        <f>SUMIF(DRE!$A:$A,'Base CF'!$B320,DRE!N:N)</f>
        <v>0</v>
      </c>
      <c r="P320" s="46">
        <f>SUMIF(DRE!$A:$A,'Base CF'!$B320,DRE!O:O)</f>
        <v>0</v>
      </c>
      <c r="Q320" s="46">
        <f>SUMIF(DRE!$A:$A,'Base CF'!$B320,DRE!P:P)</f>
        <v>0</v>
      </c>
      <c r="R320" s="46">
        <f>SUMIF(DRE!$A:$A,'Base CF'!$B320,DRE!Q:Q)</f>
        <v>0</v>
      </c>
      <c r="S320" s="46">
        <f>SUMIF(DRE!$A:$A,'Base CF'!$B320,DRE!R:R)</f>
        <v>0</v>
      </c>
      <c r="T320" s="46">
        <f>SUMIF(DRE!$A:$A,'Base CF'!$B320,DRE!S:S)</f>
        <v>0</v>
      </c>
      <c r="U320" s="46">
        <f>SUMIF(DRE!$A:$A,'Base CF'!$B320,DRE!T:T)</f>
        <v>0</v>
      </c>
      <c r="V320" s="46">
        <f>SUMIF(DRE!$A:$A,'Base CF'!$B320,DRE!U:U)</f>
        <v>0</v>
      </c>
      <c r="W320" s="46">
        <f>SUMIF(DRE!$A:$A,'Base CF'!$B320,DRE!V:V)</f>
        <v>0</v>
      </c>
      <c r="X320" s="46">
        <f>SUMIF(DRE!$A:$A,'Base CF'!$B320,DRE!W:W)</f>
        <v>0</v>
      </c>
      <c r="Y320" s="46">
        <f>SUMIF(DRE!$A:$A,'Base CF'!$B320,DRE!X:X)</f>
        <v>0</v>
      </c>
      <c r="Z320" s="46">
        <f>SUMIF(DRE!$A:$A,'Base CF'!$B320,DRE!Y:Y)</f>
        <v>0</v>
      </c>
      <c r="AA320" s="46">
        <f>SUMIF(DRE!$A:$A,'Base CF'!$B320,DRE!Z:Z)</f>
        <v>0</v>
      </c>
      <c r="AB320" s="46">
        <f>SUMIF(DRE!$A:$A,'Base CF'!$B320,DRE!AA:AA)</f>
        <v>0</v>
      </c>
      <c r="AC320" s="46">
        <f>SUMIF(DRE!$A:$A,'Base CF'!$B320,DRE!AB:AB)</f>
        <v>0</v>
      </c>
      <c r="AD320" s="46">
        <f>SUMIF(DRE!$A:$A,'Base CF'!$B320,DRE!AC:AC)</f>
        <v>0</v>
      </c>
      <c r="AE320" s="46">
        <f>SUMIF(DRE!$A:$A,'Base CF'!$B320,DRE!AD:AD)</f>
        <v>0</v>
      </c>
      <c r="AF320" s="46">
        <f>SUMIF(DRE!$A:$A,'Base CF'!$B320,DRE!AE:AE)</f>
        <v>0</v>
      </c>
      <c r="AG320" s="46">
        <f>SUMIF(DRE!$A:$A,'Base CF'!$B320,DRE!AF:AF)</f>
        <v>0</v>
      </c>
      <c r="AH320" s="46">
        <f>SUMIF(DRE!$A:$A,'Base CF'!$B320,DRE!AG:AG)</f>
        <v>0</v>
      </c>
      <c r="AI320" s="46">
        <f>SUMIF(DRE!$A:$A,'Base CF'!$B320,DRE!AH:AH)</f>
        <v>0</v>
      </c>
      <c r="AJ320" s="46">
        <f>SUMIF(DRE!$A:$A,'Base CF'!$B320,DRE!AI:AI)</f>
        <v>0</v>
      </c>
      <c r="AK320" s="46">
        <f>SUMIF(DRE!$A:$A,'Base CF'!$B320,DRE!AJ:AJ)</f>
        <v>0</v>
      </c>
      <c r="AL320" s="46">
        <f>SUMIF(DRE!$A:$A,'Base CF'!$B320,DRE!AK:AK)</f>
        <v>0</v>
      </c>
      <c r="AM320" s="46">
        <f>SUMIF(DRE!$A:$A,'Base CF'!$B320,DRE!AL:AL)</f>
        <v>0</v>
      </c>
      <c r="AN320" s="46">
        <f>SUMIF(DRE!$A:$A,'Base CF'!$B320,DRE!AM:AM)</f>
        <v>0</v>
      </c>
      <c r="AO320" s="46">
        <f>SUMIF(DRE!$A:$A,'Base CF'!$B320,DRE!AN:AN)</f>
        <v>0</v>
      </c>
      <c r="AP320" s="46">
        <f>SUMIF(DRE!$A:$A,'Base CF'!$B320,DRE!AO:AO)</f>
        <v>0</v>
      </c>
      <c r="AQ320" s="46">
        <f>SUMIF(DRE!$A:$A,'Base CF'!$B320,DRE!AP:AP)</f>
        <v>0</v>
      </c>
      <c r="AR320" s="46">
        <f>SUMIF(DRE!$A:$A,'Base CF'!$B320,DRE!AQ:AQ)</f>
        <v>0</v>
      </c>
      <c r="AS320" s="46">
        <f>SUMIF(DRE!$A:$A,'Base CF'!$B320,DRE!AR:AR)</f>
        <v>0</v>
      </c>
      <c r="AT320" s="46">
        <f>SUMIF(DRE!$A:$A,'Base CF'!$B320,DRE!AS:AS)</f>
        <v>0</v>
      </c>
      <c r="AU320" s="46">
        <f>SUMIF(DRE!$A:$A,'Base CF'!$B320,DRE!AT:AT)</f>
        <v>0</v>
      </c>
      <c r="AV320" s="46">
        <f>SUMIF(DRE!$A:$A,'Base CF'!$B320,DRE!AU:AU)</f>
        <v>0</v>
      </c>
      <c r="AW320" s="46">
        <f>SUMIF(DRE!$A:$A,'Base CF'!$B320,DRE!AV:AV)</f>
        <v>0</v>
      </c>
      <c r="AX320" s="46">
        <f>SUMIF(DRE!$A:$A,'Base CF'!$B320,DRE!AW:AW)</f>
        <v>0</v>
      </c>
      <c r="AY320" s="46">
        <f>SUMIF(DRE!$A:$A,'Base CF'!$B320,DRE!AX:AX)</f>
        <v>0</v>
      </c>
      <c r="AZ320" s="46">
        <f>SUMIF(DRE!$A:$A,'Base CF'!$B320,DRE!AY:AY)</f>
        <v>0</v>
      </c>
      <c r="BA320" s="46">
        <f>SUMIF(DRE!$A:$A,'Base CF'!$B320,DRE!AZ:AZ)</f>
        <v>0</v>
      </c>
      <c r="BB320" s="46">
        <f>SUMIF(DRE!$A:$A,'Base CF'!$B320,DRE!BA:BA)</f>
        <v>0</v>
      </c>
      <c r="BC320" s="46">
        <f>SUMIF(DRE!$A:$A,'Base CF'!$B320,DRE!BB:BB)</f>
        <v>0</v>
      </c>
      <c r="BD320" s="46">
        <f>SUMIF(DRE!$A:$A,'Base CF'!$B320,DRE!BC:BC)</f>
        <v>0</v>
      </c>
      <c r="BE320" s="46">
        <f>SUMIF(DRE!$A:$A,'Base CF'!$B320,DRE!BD:BD)</f>
        <v>0</v>
      </c>
      <c r="BF320" s="46">
        <f>SUMIF(DRE!$A:$A,'Base CF'!$B320,DRE!BE:BE)</f>
        <v>0</v>
      </c>
      <c r="BG320" s="46">
        <f>SUMIF(DRE!$A:$A,'Base CF'!$B320,DRE!BF:BF)</f>
        <v>0</v>
      </c>
      <c r="BH320" s="46">
        <f>SUMIF(DRE!$A:$A,'Base CF'!$B320,DRE!BG:BG)</f>
        <v>0</v>
      </c>
      <c r="BI320" s="46">
        <f>SUMIF(DRE!$A:$A,'Base CF'!$B320,DRE!BH:BH)</f>
        <v>0</v>
      </c>
      <c r="BJ320" s="46">
        <f>SUMIF(DRE!$A:$A,'Base CF'!$B320,DRE!BI:BI)</f>
        <v>0</v>
      </c>
      <c r="BK320" s="46">
        <f>SUMIF(DRE!$A:$A,'Base CF'!$B320,DRE!BJ:BJ)</f>
        <v>0</v>
      </c>
      <c r="BL320" s="46">
        <f>SUMIF(DRE!$A:$A,'Base CF'!$B320,DRE!BK:BK)</f>
        <v>0</v>
      </c>
      <c r="BM320" s="46">
        <f>SUMIF(DRE!$A:$A,'Base CF'!$B320,DRE!BL:BL)</f>
        <v>0</v>
      </c>
      <c r="BN320" s="46">
        <f>SUMIF(DRE!$A:$A,'Base CF'!$B320,DRE!BM:BM)</f>
        <v>0</v>
      </c>
      <c r="BO320" s="46">
        <f>SUMIF(DRE!$A:$A,'Base CF'!$B320,DRE!BN:BN)</f>
        <v>0</v>
      </c>
      <c r="BP320" s="46">
        <f>SUMIF(DRE!$A:$A,'Base CF'!$B320,DRE!BO:BO)</f>
        <v>0</v>
      </c>
      <c r="BQ320" s="46">
        <f>SUMIF(DRE!$A:$A,'Base CF'!$B320,DRE!BP:BP)</f>
        <v>0</v>
      </c>
      <c r="BR320" s="46">
        <f>SUMIF(DRE!$A:$A,'Base CF'!$B320,DRE!BQ:BQ)</f>
        <v>0</v>
      </c>
      <c r="BS320" s="46">
        <f>SUMIF(DRE!$A:$A,'Base CF'!$B320,DRE!BR:BR)</f>
        <v>0</v>
      </c>
      <c r="BT320" s="46">
        <f>SUMIF(DRE!$A:$A,'Base CF'!$B320,DRE!BS:BS)</f>
        <v>0</v>
      </c>
      <c r="BU320" s="46">
        <f>SUMIF(DRE!$A:$A,'Base CF'!$B320,DRE!BT:BT)</f>
        <v>0</v>
      </c>
      <c r="BV320" s="46">
        <f>SUMIF(DRE!$A:$A,'Base CF'!$B320,DRE!BU:BU)</f>
        <v>0</v>
      </c>
      <c r="BW320" s="46">
        <f>SUMIF(DRE!$A:$A,'Base CF'!$B320,DRE!BV:BV)</f>
        <v>0</v>
      </c>
      <c r="BX320" s="46">
        <f>SUMIF(DRE!$A:$A,'Base CF'!$B320,DRE!BW:BW)</f>
        <v>0</v>
      </c>
      <c r="BY320" s="46">
        <f>SUMIF(DRE!$A:$A,'Base CF'!$B320,DRE!BX:BX)</f>
        <v>0</v>
      </c>
      <c r="BZ320" s="46">
        <f>SUMIF(DRE!$A:$A,'Base CF'!$B320,DRE!BY:BY)</f>
        <v>0</v>
      </c>
      <c r="CA320" s="46">
        <f>SUMIF(DRE!$A:$A,'Base CF'!$B320,DRE!BZ:BZ)</f>
        <v>0</v>
      </c>
      <c r="CB320" s="46">
        <f>SUMIF(DRE!$A:$A,'Base CF'!$B320,DRE!CA:CA)</f>
        <v>0</v>
      </c>
      <c r="CC320" s="46">
        <f>SUMIF(DRE!$A:$A,'Base CF'!$B320,DRE!CB:CB)</f>
        <v>0</v>
      </c>
      <c r="CD320" s="46">
        <f>SUMIF(DRE!$A:$A,'Base CF'!$B320,DRE!CC:CC)</f>
        <v>0</v>
      </c>
      <c r="CE320" s="46">
        <f>SUMIF(DRE!$A:$A,'Base CF'!$B320,DRE!CD:CD)</f>
        <v>0</v>
      </c>
      <c r="CF320" s="46">
        <f>SUMIF(DRE!$A:$A,'Base CF'!$B320,DRE!CE:CE)</f>
        <v>0</v>
      </c>
      <c r="CG320" s="46">
        <f>SUMIF(DRE!$A:$A,'Base CF'!$B320,DRE!CF:CF)</f>
        <v>0</v>
      </c>
      <c r="CH320" s="46">
        <f>SUMIF(DRE!$A:$A,'Base CF'!$B320,DRE!CG:CG)</f>
        <v>0</v>
      </c>
      <c r="CI320" s="46">
        <f>SUMIF(DRE!$A:$A,'Base CF'!$B320,DRE!CH:CH)</f>
        <v>0</v>
      </c>
      <c r="CJ320" s="46">
        <f>SUMIF(DRE!$A:$A,'Base CF'!$B320,DRE!CI:CI)</f>
        <v>0</v>
      </c>
      <c r="CK320" s="46">
        <f>SUMIF(DRE!$A:$A,'Base CF'!$B320,DRE!CJ:CJ)</f>
        <v>0</v>
      </c>
      <c r="CL320" s="46">
        <f>SUMIF(DRE!$A:$A,'Base CF'!$B320,DRE!CK:CK)</f>
        <v>0</v>
      </c>
      <c r="CM320" s="46">
        <f>SUMIF(DRE!$A:$A,'Base CF'!$B320,DRE!CL:CL)</f>
        <v>0</v>
      </c>
      <c r="CN320" s="46">
        <f>SUMIF(DRE!$A:$A,'Base CF'!$B320,DRE!CM:CM)</f>
        <v>0</v>
      </c>
      <c r="CO320" s="46">
        <f>SUMIF(DRE!$A:$A,'Base CF'!$B320,DRE!CN:CN)</f>
        <v>0</v>
      </c>
      <c r="CP320" s="46">
        <f>SUMIF(DRE!$A:$A,'Base CF'!$B320,DRE!CO:CO)</f>
        <v>0</v>
      </c>
      <c r="CQ320" s="46">
        <f>SUMIF(DRE!$A:$A,'Base CF'!$B320,DRE!CP:CP)</f>
        <v>0</v>
      </c>
      <c r="CR320" s="46">
        <f>SUMIF(DRE!$A:$A,'Base CF'!$B320,DRE!CQ:CQ)</f>
        <v>0</v>
      </c>
      <c r="CS320" s="46">
        <f>SUMIF(DRE!$A:$A,'Base CF'!$B320,DRE!CR:CR)</f>
        <v>0</v>
      </c>
      <c r="CT320" s="46">
        <f>SUMIF(DRE!$A:$A,'Base CF'!$B320,DRE!CS:CS)</f>
        <v>0</v>
      </c>
      <c r="CU320" s="46">
        <f>SUMIF(DRE!$A:$A,'Base CF'!$B320,DRE!CT:CT)</f>
        <v>0</v>
      </c>
      <c r="CV320" s="46">
        <f>SUMIF(DRE!$A:$A,'Base CF'!$B320,DRE!CU:CU)</f>
        <v>0</v>
      </c>
      <c r="CW320" s="46">
        <f>SUMIF(DRE!$A:$A,'Base CF'!$B320,DRE!CV:CV)</f>
        <v>0</v>
      </c>
      <c r="CX320" s="46">
        <f>SUMIF(DRE!$A:$A,'Base CF'!$B320,DRE!CW:CW)</f>
        <v>0</v>
      </c>
      <c r="CY320" s="46">
        <f>SUMIF(DRE!$A:$A,'Base CF'!$B320,DRE!CX:CX)</f>
        <v>0</v>
      </c>
      <c r="CZ320" s="46">
        <f>SUMIF(DRE!$A:$A,'Base CF'!$B320,DRE!CY:CY)</f>
        <v>0</v>
      </c>
      <c r="DA320" s="46">
        <f>SUMIF(DRE!$A:$A,'Base CF'!$B320,DRE!CZ:CZ)</f>
        <v>0</v>
      </c>
      <c r="DB320" s="46">
        <f>SUMIF(DRE!$A:$A,'Base CF'!$B320,DRE!DA:DA)</f>
        <v>0</v>
      </c>
      <c r="DC320" s="46">
        <f>SUMIF(DRE!$A:$A,'Base CF'!$B320,DRE!DB:DB)</f>
        <v>0</v>
      </c>
      <c r="DD320" s="46">
        <f>SUMIF(DRE!$A:$A,'Base CF'!$B320,DRE!DC:DC)</f>
        <v>0</v>
      </c>
      <c r="DE320" s="46">
        <f>SUMIF(DRE!$A:$A,'Base CF'!$B320,DRE!DD:DD)</f>
        <v>0</v>
      </c>
      <c r="DF320" s="46">
        <f>SUMIF(DRE!$A:$A,'Base CF'!$B320,DRE!DE:DE)</f>
        <v>0</v>
      </c>
    </row>
    <row r="321" spans="1:110" outlineLevel="1">
      <c r="B321" s="37" t="s">
        <v>461</v>
      </c>
      <c r="C321" s="46">
        <f>SUMIF(DRE!$A:$A,'Base CF'!$B321,DRE!B:B)</f>
        <v>0</v>
      </c>
      <c r="D321" s="46">
        <f>SUMIF(DRE!$A:$A,'Base CF'!$B321,DRE!C:C)</f>
        <v>0</v>
      </c>
      <c r="E321" s="46">
        <f>SUMIF(DRE!$A:$A,'Base CF'!$B321,DRE!D:D)</f>
        <v>0</v>
      </c>
      <c r="F321" s="46">
        <f>SUMIF(DRE!$A:$A,'Base CF'!$B321,DRE!E:E)</f>
        <v>0</v>
      </c>
      <c r="G321" s="46">
        <f>SUMIF(DRE!$A:$A,'Base CF'!$B321,DRE!F:F)</f>
        <v>0</v>
      </c>
      <c r="H321" s="46">
        <f>SUMIF(DRE!$A:$A,'Base CF'!$B321,DRE!G:G)</f>
        <v>0</v>
      </c>
      <c r="I321" s="46">
        <f>SUMIF(DRE!$A:$A,'Base CF'!$B321,DRE!H:H)</f>
        <v>0</v>
      </c>
      <c r="J321" s="46">
        <f>SUMIF(DRE!$A:$A,'Base CF'!$B321,DRE!I:I)</f>
        <v>0</v>
      </c>
      <c r="K321" s="46">
        <f>SUMIF(DRE!$A:$A,'Base CF'!$B321,DRE!J:J)</f>
        <v>0</v>
      </c>
      <c r="L321" s="46">
        <f>SUMIF(DRE!$A:$A,'Base CF'!$B321,DRE!K:K)</f>
        <v>0</v>
      </c>
      <c r="M321" s="46">
        <f>SUMIF(DRE!$A:$A,'Base CF'!$B321,DRE!L:L)</f>
        <v>0</v>
      </c>
      <c r="N321" s="46">
        <f>SUMIF(DRE!$A:$A,'Base CF'!$B321,DRE!M:M)</f>
        <v>0</v>
      </c>
      <c r="O321" s="46">
        <f>SUMIF(DRE!$A:$A,'Base CF'!$B321,DRE!N:N)</f>
        <v>0</v>
      </c>
      <c r="P321" s="46">
        <f>SUMIF(DRE!$A:$A,'Base CF'!$B321,DRE!O:O)</f>
        <v>0</v>
      </c>
      <c r="Q321" s="46">
        <f>SUMIF(DRE!$A:$A,'Base CF'!$B321,DRE!P:P)</f>
        <v>0</v>
      </c>
      <c r="R321" s="46">
        <f>SUMIF(DRE!$A:$A,'Base CF'!$B321,DRE!Q:Q)</f>
        <v>0</v>
      </c>
      <c r="S321" s="46">
        <f>SUMIF(DRE!$A:$A,'Base CF'!$B321,DRE!R:R)</f>
        <v>0</v>
      </c>
      <c r="T321" s="46">
        <f>SUMIF(DRE!$A:$A,'Base CF'!$B321,DRE!S:S)</f>
        <v>0</v>
      </c>
      <c r="U321" s="46">
        <f>SUMIF(DRE!$A:$A,'Base CF'!$B321,DRE!T:T)</f>
        <v>0</v>
      </c>
      <c r="V321" s="46">
        <f>SUMIF(DRE!$A:$A,'Base CF'!$B321,DRE!U:U)</f>
        <v>0</v>
      </c>
      <c r="W321" s="46">
        <f>SUMIF(DRE!$A:$A,'Base CF'!$B321,DRE!V:V)</f>
        <v>0</v>
      </c>
      <c r="X321" s="46">
        <f>SUMIF(DRE!$A:$A,'Base CF'!$B321,DRE!W:W)</f>
        <v>0</v>
      </c>
      <c r="Y321" s="46">
        <f>SUMIF(DRE!$A:$A,'Base CF'!$B321,DRE!X:X)</f>
        <v>0</v>
      </c>
      <c r="Z321" s="46">
        <f>SUMIF(DRE!$A:$A,'Base CF'!$B321,DRE!Y:Y)</f>
        <v>0</v>
      </c>
      <c r="AA321" s="46">
        <f>SUMIF(DRE!$A:$A,'Base CF'!$B321,DRE!Z:Z)</f>
        <v>0</v>
      </c>
      <c r="AB321" s="46">
        <f>SUMIF(DRE!$A:$A,'Base CF'!$B321,DRE!AA:AA)</f>
        <v>0</v>
      </c>
      <c r="AC321" s="46">
        <f>SUMIF(DRE!$A:$A,'Base CF'!$B321,DRE!AB:AB)</f>
        <v>0</v>
      </c>
      <c r="AD321" s="46">
        <f>SUMIF(DRE!$A:$A,'Base CF'!$B321,DRE!AC:AC)</f>
        <v>0</v>
      </c>
      <c r="AE321" s="46">
        <f>SUMIF(DRE!$A:$A,'Base CF'!$B321,DRE!AD:AD)</f>
        <v>0</v>
      </c>
      <c r="AF321" s="46">
        <f>SUMIF(DRE!$A:$A,'Base CF'!$B321,DRE!AE:AE)</f>
        <v>0</v>
      </c>
      <c r="AG321" s="46">
        <f>SUMIF(DRE!$A:$A,'Base CF'!$B321,DRE!AF:AF)</f>
        <v>0</v>
      </c>
      <c r="AH321" s="46">
        <f>SUMIF(DRE!$A:$A,'Base CF'!$B321,DRE!AG:AG)</f>
        <v>0</v>
      </c>
      <c r="AI321" s="46">
        <f>SUMIF(DRE!$A:$A,'Base CF'!$B321,DRE!AH:AH)</f>
        <v>0</v>
      </c>
      <c r="AJ321" s="46">
        <f>SUMIF(DRE!$A:$A,'Base CF'!$B321,DRE!AI:AI)</f>
        <v>159202.21</v>
      </c>
      <c r="AK321" s="46">
        <f>SUMIF(DRE!$A:$A,'Base CF'!$B321,DRE!AJ:AJ)</f>
        <v>0</v>
      </c>
      <c r="AL321" s="46">
        <f>SUMIF(DRE!$A:$A,'Base CF'!$B321,DRE!AK:AK)</f>
        <v>0</v>
      </c>
      <c r="AM321" s="46">
        <f>SUMIF(DRE!$A:$A,'Base CF'!$B321,DRE!AL:AL)</f>
        <v>4659</v>
      </c>
      <c r="AN321" s="46">
        <f>SUMIF(DRE!$A:$A,'Base CF'!$B321,DRE!AM:AM)</f>
        <v>4659</v>
      </c>
      <c r="AO321" s="46">
        <f>SUMIF(DRE!$A:$A,'Base CF'!$B321,DRE!AN:AN)</f>
        <v>4659</v>
      </c>
      <c r="AP321" s="46">
        <f>SUMIF(DRE!$A:$A,'Base CF'!$B321,DRE!AO:AO)</f>
        <v>4659</v>
      </c>
      <c r="AQ321" s="46">
        <f>SUMIF(DRE!$A:$A,'Base CF'!$B321,DRE!AP:AP)</f>
        <v>5227.3999999999996</v>
      </c>
      <c r="AR321" s="46">
        <f>SUMIF(DRE!$A:$A,'Base CF'!$B321,DRE!AQ:AQ)</f>
        <v>0</v>
      </c>
      <c r="AS321" s="46">
        <f>SUMIF(DRE!$A:$A,'Base CF'!$B321,DRE!AR:AR)</f>
        <v>0</v>
      </c>
      <c r="AT321" s="46">
        <f>SUMIF(DRE!$A:$A,'Base CF'!$B321,DRE!AS:AS)</f>
        <v>0</v>
      </c>
      <c r="AU321" s="46">
        <f>SUMIF(DRE!$A:$A,'Base CF'!$B321,DRE!AT:AT)</f>
        <v>0</v>
      </c>
      <c r="AV321" s="46">
        <f>SUMIF(DRE!$A:$A,'Base CF'!$B321,DRE!AU:AU)</f>
        <v>0</v>
      </c>
      <c r="AW321" s="46">
        <f>SUMIF(DRE!$A:$A,'Base CF'!$B321,DRE!AV:AV)</f>
        <v>0</v>
      </c>
      <c r="AX321" s="46">
        <f>SUMIF(DRE!$A:$A,'Base CF'!$B321,DRE!AW:AW)</f>
        <v>0</v>
      </c>
      <c r="AY321" s="46">
        <f>SUMIF(DRE!$A:$A,'Base CF'!$B321,DRE!AX:AX)</f>
        <v>0</v>
      </c>
      <c r="AZ321" s="46">
        <f>SUMIF(DRE!$A:$A,'Base CF'!$B321,DRE!AY:AY)</f>
        <v>0</v>
      </c>
      <c r="BA321" s="46">
        <f>SUMIF(DRE!$A:$A,'Base CF'!$B321,DRE!AZ:AZ)</f>
        <v>0</v>
      </c>
      <c r="BB321" s="46">
        <f>SUMIF(DRE!$A:$A,'Base CF'!$B321,DRE!BA:BA)</f>
        <v>0</v>
      </c>
      <c r="BC321" s="46">
        <f>SUMIF(DRE!$A:$A,'Base CF'!$B321,DRE!BB:BB)</f>
        <v>0</v>
      </c>
      <c r="BD321" s="46">
        <f>SUMIF(DRE!$A:$A,'Base CF'!$B321,DRE!BC:BC)</f>
        <v>0</v>
      </c>
      <c r="BE321" s="46">
        <f>SUMIF(DRE!$A:$A,'Base CF'!$B321,DRE!BD:BD)</f>
        <v>0</v>
      </c>
      <c r="BF321" s="46">
        <f>SUMIF(DRE!$A:$A,'Base CF'!$B321,DRE!BE:BE)</f>
        <v>0</v>
      </c>
      <c r="BG321" s="46">
        <f>SUMIF(DRE!$A:$A,'Base CF'!$B321,DRE!BF:BF)</f>
        <v>0</v>
      </c>
      <c r="BH321" s="46">
        <f>SUMIF(DRE!$A:$A,'Base CF'!$B321,DRE!BG:BG)</f>
        <v>0</v>
      </c>
      <c r="BI321" s="46">
        <f>SUMIF(DRE!$A:$A,'Base CF'!$B321,DRE!BH:BH)</f>
        <v>0</v>
      </c>
      <c r="BJ321" s="46">
        <f>SUMIF(DRE!$A:$A,'Base CF'!$B321,DRE!BI:BI)</f>
        <v>0</v>
      </c>
      <c r="BK321" s="46">
        <f>SUMIF(DRE!$A:$A,'Base CF'!$B321,DRE!BJ:BJ)</f>
        <v>0</v>
      </c>
      <c r="BL321" s="46">
        <f>SUMIF(DRE!$A:$A,'Base CF'!$B321,DRE!BK:BK)</f>
        <v>0</v>
      </c>
      <c r="BM321" s="46">
        <f>SUMIF(DRE!$A:$A,'Base CF'!$B321,DRE!BL:BL)</f>
        <v>0</v>
      </c>
      <c r="BN321" s="46">
        <f>SUMIF(DRE!$A:$A,'Base CF'!$B321,DRE!BM:BM)</f>
        <v>0</v>
      </c>
      <c r="BO321" s="46">
        <f>SUMIF(DRE!$A:$A,'Base CF'!$B321,DRE!BN:BN)</f>
        <v>0</v>
      </c>
      <c r="BP321" s="46">
        <f>SUMIF(DRE!$A:$A,'Base CF'!$B321,DRE!BO:BO)</f>
        <v>0</v>
      </c>
      <c r="BQ321" s="46">
        <f>SUMIF(DRE!$A:$A,'Base CF'!$B321,DRE!BP:BP)</f>
        <v>0</v>
      </c>
      <c r="BR321" s="46">
        <f>SUMIF(DRE!$A:$A,'Base CF'!$B321,DRE!BQ:BQ)</f>
        <v>0</v>
      </c>
      <c r="BS321" s="46">
        <f>SUMIF(DRE!$A:$A,'Base CF'!$B321,DRE!BR:BR)</f>
        <v>0</v>
      </c>
      <c r="BT321" s="46">
        <f>SUMIF(DRE!$A:$A,'Base CF'!$B321,DRE!BS:BS)</f>
        <v>0</v>
      </c>
      <c r="BU321" s="46">
        <f>SUMIF(DRE!$A:$A,'Base CF'!$B321,DRE!BT:BT)</f>
        <v>0</v>
      </c>
      <c r="BV321" s="46">
        <f>SUMIF(DRE!$A:$A,'Base CF'!$B321,DRE!BU:BU)</f>
        <v>0</v>
      </c>
      <c r="BW321" s="46">
        <f>SUMIF(DRE!$A:$A,'Base CF'!$B321,DRE!BV:BV)</f>
        <v>0</v>
      </c>
      <c r="BX321" s="46">
        <f>SUMIF(DRE!$A:$A,'Base CF'!$B321,DRE!BW:BW)</f>
        <v>0</v>
      </c>
      <c r="BY321" s="46">
        <f>SUMIF(DRE!$A:$A,'Base CF'!$B321,DRE!BX:BX)</f>
        <v>0</v>
      </c>
      <c r="BZ321" s="46">
        <f>SUMIF(DRE!$A:$A,'Base CF'!$B321,DRE!BY:BY)</f>
        <v>0</v>
      </c>
      <c r="CA321" s="46">
        <f>SUMIF(DRE!$A:$A,'Base CF'!$B321,DRE!BZ:BZ)</f>
        <v>0</v>
      </c>
      <c r="CB321" s="46">
        <f>SUMIF(DRE!$A:$A,'Base CF'!$B321,DRE!CA:CA)</f>
        <v>0</v>
      </c>
      <c r="CC321" s="46">
        <f>SUMIF(DRE!$A:$A,'Base CF'!$B321,DRE!CB:CB)</f>
        <v>0</v>
      </c>
      <c r="CD321" s="46">
        <f>SUMIF(DRE!$A:$A,'Base CF'!$B321,DRE!CC:CC)</f>
        <v>0</v>
      </c>
      <c r="CE321" s="46">
        <f>SUMIF(DRE!$A:$A,'Base CF'!$B321,DRE!CD:CD)</f>
        <v>0</v>
      </c>
      <c r="CF321" s="46">
        <f>SUMIF(DRE!$A:$A,'Base CF'!$B321,DRE!CE:CE)</f>
        <v>0</v>
      </c>
      <c r="CG321" s="46">
        <f>SUMIF(DRE!$A:$A,'Base CF'!$B321,DRE!CF:CF)</f>
        <v>0</v>
      </c>
      <c r="CH321" s="46">
        <f>SUMIF(DRE!$A:$A,'Base CF'!$B321,DRE!CG:CG)</f>
        <v>0</v>
      </c>
      <c r="CI321" s="46">
        <f>SUMIF(DRE!$A:$A,'Base CF'!$B321,DRE!CH:CH)</f>
        <v>0</v>
      </c>
      <c r="CJ321" s="46">
        <f>SUMIF(DRE!$A:$A,'Base CF'!$B321,DRE!CI:CI)</f>
        <v>0</v>
      </c>
      <c r="CK321" s="46">
        <f>SUMIF(DRE!$A:$A,'Base CF'!$B321,DRE!CJ:CJ)</f>
        <v>0</v>
      </c>
      <c r="CL321" s="46">
        <f>SUMIF(DRE!$A:$A,'Base CF'!$B321,DRE!CK:CK)</f>
        <v>0</v>
      </c>
      <c r="CM321" s="46">
        <f>SUMIF(DRE!$A:$A,'Base CF'!$B321,DRE!CL:CL)</f>
        <v>0</v>
      </c>
      <c r="CN321" s="46">
        <f>SUMIF(DRE!$A:$A,'Base CF'!$B321,DRE!CM:CM)</f>
        <v>0</v>
      </c>
      <c r="CO321" s="46">
        <f>SUMIF(DRE!$A:$A,'Base CF'!$B321,DRE!CN:CN)</f>
        <v>0</v>
      </c>
      <c r="CP321" s="46">
        <f>SUMIF(DRE!$A:$A,'Base CF'!$B321,DRE!CO:CO)</f>
        <v>0</v>
      </c>
      <c r="CQ321" s="46">
        <f>SUMIF(DRE!$A:$A,'Base CF'!$B321,DRE!CP:CP)</f>
        <v>0</v>
      </c>
      <c r="CR321" s="46">
        <f>SUMIF(DRE!$A:$A,'Base CF'!$B321,DRE!CQ:CQ)</f>
        <v>0</v>
      </c>
      <c r="CS321" s="46">
        <f>SUMIF(DRE!$A:$A,'Base CF'!$B321,DRE!CR:CR)</f>
        <v>0</v>
      </c>
      <c r="CT321" s="46">
        <f>SUMIF(DRE!$A:$A,'Base CF'!$B321,DRE!CS:CS)</f>
        <v>0</v>
      </c>
      <c r="CU321" s="46">
        <f>SUMIF(DRE!$A:$A,'Base CF'!$B321,DRE!CT:CT)</f>
        <v>0</v>
      </c>
      <c r="CV321" s="46">
        <f>SUMIF(DRE!$A:$A,'Base CF'!$B321,DRE!CU:CU)</f>
        <v>0</v>
      </c>
      <c r="CW321" s="46">
        <f>SUMIF(DRE!$A:$A,'Base CF'!$B321,DRE!CV:CV)</f>
        <v>0</v>
      </c>
      <c r="CX321" s="46">
        <f>SUMIF(DRE!$A:$A,'Base CF'!$B321,DRE!CW:CW)</f>
        <v>0</v>
      </c>
      <c r="CY321" s="46">
        <f>SUMIF(DRE!$A:$A,'Base CF'!$B321,DRE!CX:CX)</f>
        <v>0</v>
      </c>
      <c r="CZ321" s="46">
        <f>SUMIF(DRE!$A:$A,'Base CF'!$B321,DRE!CY:CY)</f>
        <v>0</v>
      </c>
      <c r="DA321" s="46">
        <f>SUMIF(DRE!$A:$A,'Base CF'!$B321,DRE!CZ:CZ)</f>
        <v>0</v>
      </c>
      <c r="DB321" s="46">
        <f>SUMIF(DRE!$A:$A,'Base CF'!$B321,DRE!DA:DA)</f>
        <v>0</v>
      </c>
      <c r="DC321" s="46">
        <f>SUMIF(DRE!$A:$A,'Base CF'!$B321,DRE!DB:DB)</f>
        <v>0</v>
      </c>
      <c r="DD321" s="46">
        <f>SUMIF(DRE!$A:$A,'Base CF'!$B321,DRE!DC:DC)</f>
        <v>0</v>
      </c>
      <c r="DE321" s="46">
        <f>SUMIF(DRE!$A:$A,'Base CF'!$B321,DRE!DD:DD)</f>
        <v>0</v>
      </c>
      <c r="DF321" s="46">
        <f>SUMIF(DRE!$A:$A,'Base CF'!$B321,DRE!DE:DE)</f>
        <v>0</v>
      </c>
    </row>
    <row r="322" spans="1:110" outlineLevel="1">
      <c r="B322" s="37" t="s">
        <v>448</v>
      </c>
      <c r="C322" s="46">
        <f>SUMIF(DRE!$A:$A,'Base CF'!$B322,DRE!B:B)</f>
        <v>0</v>
      </c>
      <c r="D322" s="46">
        <f>SUMIF(DRE!$A:$A,'Base CF'!$B322,DRE!C:C)</f>
        <v>135007.04000000001</v>
      </c>
      <c r="E322" s="46">
        <f>SUMIF(DRE!$A:$A,'Base CF'!$B322,DRE!D:D)</f>
        <v>0</v>
      </c>
      <c r="F322" s="46">
        <f>SUMIF(DRE!$A:$A,'Base CF'!$B322,DRE!E:E)</f>
        <v>0</v>
      </c>
      <c r="G322" s="46">
        <f>SUMIF(DRE!$A:$A,'Base CF'!$B322,DRE!F:F)</f>
        <v>0</v>
      </c>
      <c r="H322" s="46">
        <f>SUMIF(DRE!$A:$A,'Base CF'!$B322,DRE!G:G)</f>
        <v>0</v>
      </c>
      <c r="I322" s="46">
        <f>SUMIF(DRE!$A:$A,'Base CF'!$B322,DRE!H:H)</f>
        <v>0</v>
      </c>
      <c r="J322" s="46">
        <f>SUMIF(DRE!$A:$A,'Base CF'!$B322,DRE!I:I)</f>
        <v>0</v>
      </c>
      <c r="K322" s="46">
        <f>SUMIF(DRE!$A:$A,'Base CF'!$B322,DRE!J:J)</f>
        <v>0</v>
      </c>
      <c r="L322" s="46">
        <f>SUMIF(DRE!$A:$A,'Base CF'!$B322,DRE!K:K)</f>
        <v>0</v>
      </c>
      <c r="M322" s="46">
        <f>SUMIF(DRE!$A:$A,'Base CF'!$B322,DRE!L:L)</f>
        <v>0</v>
      </c>
      <c r="N322" s="46">
        <f>SUMIF(DRE!$A:$A,'Base CF'!$B322,DRE!M:M)</f>
        <v>0</v>
      </c>
      <c r="O322" s="46">
        <f>SUMIF(DRE!$A:$A,'Base CF'!$B322,DRE!N:N)</f>
        <v>0</v>
      </c>
      <c r="P322" s="46">
        <f>SUMIF(DRE!$A:$A,'Base CF'!$B322,DRE!O:O)</f>
        <v>155257.92000000001</v>
      </c>
      <c r="Q322" s="46">
        <f>SUMIF(DRE!$A:$A,'Base CF'!$B322,DRE!P:P)</f>
        <v>0</v>
      </c>
      <c r="R322" s="46">
        <f>SUMIF(DRE!$A:$A,'Base CF'!$B322,DRE!Q:Q)</f>
        <v>0</v>
      </c>
      <c r="S322" s="46">
        <f>SUMIF(DRE!$A:$A,'Base CF'!$B322,DRE!R:R)</f>
        <v>0</v>
      </c>
      <c r="T322" s="46">
        <f>SUMIF(DRE!$A:$A,'Base CF'!$B322,DRE!S:S)</f>
        <v>0</v>
      </c>
      <c r="U322" s="46">
        <f>SUMIF(DRE!$A:$A,'Base CF'!$B322,DRE!T:T)</f>
        <v>0</v>
      </c>
      <c r="V322" s="46">
        <f>SUMIF(DRE!$A:$A,'Base CF'!$B322,DRE!U:U)</f>
        <v>0</v>
      </c>
      <c r="W322" s="46">
        <f>SUMIF(DRE!$A:$A,'Base CF'!$B322,DRE!V:V)</f>
        <v>0</v>
      </c>
      <c r="X322" s="46">
        <f>SUMIF(DRE!$A:$A,'Base CF'!$B322,DRE!W:W)</f>
        <v>0</v>
      </c>
      <c r="Y322" s="46">
        <f>SUMIF(DRE!$A:$A,'Base CF'!$B322,DRE!X:X)</f>
        <v>0</v>
      </c>
      <c r="Z322" s="46">
        <f>SUMIF(DRE!$A:$A,'Base CF'!$B322,DRE!Y:Y)</f>
        <v>0</v>
      </c>
      <c r="AA322" s="46">
        <f>SUMIF(DRE!$A:$A,'Base CF'!$B322,DRE!Z:Z)</f>
        <v>0</v>
      </c>
      <c r="AB322" s="46">
        <f>SUMIF(DRE!$A:$A,'Base CF'!$B322,DRE!AA:AA)</f>
        <v>27284.54</v>
      </c>
      <c r="AC322" s="46">
        <f>SUMIF(DRE!$A:$A,'Base CF'!$B322,DRE!AB:AB)</f>
        <v>13642.27</v>
      </c>
      <c r="AD322" s="46">
        <f>SUMIF(DRE!$A:$A,'Base CF'!$B322,DRE!AC:AC)</f>
        <v>13642.27</v>
      </c>
      <c r="AE322" s="46">
        <f>SUMIF(DRE!$A:$A,'Base CF'!$B322,DRE!AD:AD)</f>
        <v>13642.27</v>
      </c>
      <c r="AF322" s="46">
        <f>SUMIF(DRE!$A:$A,'Base CF'!$B322,DRE!AE:AE)</f>
        <v>13642.27</v>
      </c>
      <c r="AG322" s="46">
        <f>SUMIF(DRE!$A:$A,'Base CF'!$B322,DRE!AF:AF)</f>
        <v>13642.27</v>
      </c>
      <c r="AH322" s="46">
        <f>SUMIF(DRE!$A:$A,'Base CF'!$B322,DRE!AG:AG)</f>
        <v>13642.27</v>
      </c>
      <c r="AI322" s="46">
        <f>SUMIF(DRE!$A:$A,'Base CF'!$B322,DRE!AH:AH)</f>
        <v>13642.27</v>
      </c>
      <c r="AJ322" s="46">
        <f>SUMIF(DRE!$A:$A,'Base CF'!$B322,DRE!AI:AI)</f>
        <v>13642.27</v>
      </c>
      <c r="AK322" s="46">
        <f>SUMIF(DRE!$A:$A,'Base CF'!$B322,DRE!AJ:AJ)</f>
        <v>13642.27</v>
      </c>
      <c r="AL322" s="46">
        <f>SUMIF(DRE!$A:$A,'Base CF'!$B322,DRE!AK:AK)</f>
        <v>13642.32</v>
      </c>
      <c r="AM322" s="46">
        <f>SUMIF(DRE!$A:$A,'Base CF'!$B322,DRE!AL:AL)</f>
        <v>0</v>
      </c>
      <c r="AN322" s="46">
        <f>SUMIF(DRE!$A:$A,'Base CF'!$B322,DRE!AM:AM)</f>
        <v>27284.54</v>
      </c>
      <c r="AO322" s="46">
        <f>SUMIF(DRE!$A:$A,'Base CF'!$B322,DRE!AN:AN)</f>
        <v>13642.27</v>
      </c>
      <c r="AP322" s="46">
        <f>SUMIF(DRE!$A:$A,'Base CF'!$B322,DRE!AO:AO)</f>
        <v>13642.27</v>
      </c>
      <c r="AQ322" s="46">
        <f>SUMIF(DRE!$A:$A,'Base CF'!$B322,DRE!AP:AP)</f>
        <v>13642.27</v>
      </c>
      <c r="AR322" s="46">
        <f>SUMIF(DRE!$A:$A,'Base CF'!$B322,DRE!AQ:AQ)</f>
        <v>13642.27</v>
      </c>
      <c r="AS322" s="46">
        <f>SUMIF(DRE!$A:$A,'Base CF'!$B322,DRE!AR:AR)</f>
        <v>13642.27</v>
      </c>
      <c r="AT322" s="46">
        <f>SUMIF(DRE!$A:$A,'Base CF'!$B322,DRE!AS:AS)</f>
        <v>13642.27</v>
      </c>
      <c r="AU322" s="46">
        <f>SUMIF(DRE!$A:$A,'Base CF'!$B322,DRE!AT:AT)</f>
        <v>13642.27</v>
      </c>
      <c r="AV322" s="46">
        <f>SUMIF(DRE!$A:$A,'Base CF'!$B322,DRE!AU:AU)</f>
        <v>13642.27</v>
      </c>
      <c r="AW322" s="46">
        <f>SUMIF(DRE!$A:$A,'Base CF'!$B322,DRE!AV:AV)</f>
        <v>13642.27</v>
      </c>
      <c r="AX322" s="46">
        <f>SUMIF(DRE!$A:$A,'Base CF'!$B322,DRE!AW:AW)</f>
        <v>13642.27</v>
      </c>
      <c r="AY322" s="46">
        <f>SUMIF(DRE!$A:$A,'Base CF'!$B322,DRE!AX:AX)</f>
        <v>26202.75</v>
      </c>
      <c r="AZ322" s="46">
        <f>SUMIF(DRE!$A:$A,'Base CF'!$B322,DRE!AY:AY)</f>
        <v>26202.75</v>
      </c>
      <c r="BA322" s="46">
        <f>SUMIF(DRE!$A:$A,'Base CF'!$B322,DRE!AZ:AZ)</f>
        <v>26202.75</v>
      </c>
      <c r="BB322" s="46">
        <f>SUMIF(DRE!$A:$A,'Base CF'!$B322,DRE!BA:BA)</f>
        <v>26202.75</v>
      </c>
      <c r="BC322" s="46">
        <f>SUMIF(DRE!$A:$A,'Base CF'!$B322,DRE!BB:BB)</f>
        <v>5395.82</v>
      </c>
      <c r="BD322" s="46">
        <f>SUMIF(DRE!$A:$A,'Base CF'!$B322,DRE!BC:BC)</f>
        <v>-33809</v>
      </c>
      <c r="BE322" s="46">
        <f>SUMIF(DRE!$A:$A,'Base CF'!$B322,DRE!BD:BD)</f>
        <v>12732.97</v>
      </c>
      <c r="BF322" s="46">
        <f>SUMIF(DRE!$A:$A,'Base CF'!$B322,DRE!BE:BE)</f>
        <v>12732.97</v>
      </c>
      <c r="BG322" s="46">
        <f>SUMIF(DRE!$A:$A,'Base CF'!$B322,DRE!BF:BF)</f>
        <v>12732.97</v>
      </c>
      <c r="BH322" s="46">
        <f>SUMIF(DRE!$A:$A,'Base CF'!$B322,DRE!BG:BG)</f>
        <v>12732.97</v>
      </c>
      <c r="BI322" s="46">
        <f>SUMIF(DRE!$A:$A,'Base CF'!$B322,DRE!BH:BH)</f>
        <v>12732.97</v>
      </c>
      <c r="BJ322" s="46">
        <f>SUMIF(DRE!$A:$A,'Base CF'!$B322,DRE!BI:BI)</f>
        <v>12732.97</v>
      </c>
      <c r="BK322" s="46">
        <f>SUMIF(DRE!$A:$A,'Base CF'!$B322,DRE!BJ:BJ)</f>
        <v>175000</v>
      </c>
      <c r="BL322" s="46">
        <f>SUMIF(DRE!$A:$A,'Base CF'!$B322,DRE!BK:BK)</f>
        <v>0</v>
      </c>
      <c r="BM322" s="46">
        <f>SUMIF(DRE!$A:$A,'Base CF'!$B322,DRE!BL:BL)</f>
        <v>0</v>
      </c>
      <c r="BN322" s="46">
        <f>SUMIF(DRE!$A:$A,'Base CF'!$B322,DRE!BM:BM)</f>
        <v>0</v>
      </c>
      <c r="BO322" s="46">
        <f>SUMIF(DRE!$A:$A,'Base CF'!$B322,DRE!BN:BN)</f>
        <v>0</v>
      </c>
      <c r="BP322" s="46">
        <f>SUMIF(DRE!$A:$A,'Base CF'!$B322,DRE!BO:BO)</f>
        <v>0</v>
      </c>
      <c r="BQ322" s="46">
        <f>SUMIF(DRE!$A:$A,'Base CF'!$B322,DRE!BP:BP)</f>
        <v>0</v>
      </c>
      <c r="BR322" s="46">
        <f>SUMIF(DRE!$A:$A,'Base CF'!$B322,DRE!BQ:BQ)</f>
        <v>0</v>
      </c>
      <c r="BS322" s="46">
        <f>SUMIF(DRE!$A:$A,'Base CF'!$B322,DRE!BR:BR)</f>
        <v>0</v>
      </c>
      <c r="BT322" s="46">
        <f>SUMIF(DRE!$A:$A,'Base CF'!$B322,DRE!BS:BS)</f>
        <v>0</v>
      </c>
      <c r="BU322" s="46">
        <f>SUMIF(DRE!$A:$A,'Base CF'!$B322,DRE!BT:BT)</f>
        <v>0</v>
      </c>
      <c r="BV322" s="46">
        <f>SUMIF(DRE!$A:$A,'Base CF'!$B322,DRE!BU:BU)</f>
        <v>0</v>
      </c>
      <c r="BW322" s="46">
        <f>SUMIF(DRE!$A:$A,'Base CF'!$B322,DRE!BV:BV)</f>
        <v>175000</v>
      </c>
      <c r="BX322" s="46">
        <f>SUMIF(DRE!$A:$A,'Base CF'!$B322,DRE!BW:BW)</f>
        <v>0</v>
      </c>
      <c r="BY322" s="46">
        <f>SUMIF(DRE!$A:$A,'Base CF'!$B322,DRE!BX:BX)</f>
        <v>0</v>
      </c>
      <c r="BZ322" s="46">
        <f>SUMIF(DRE!$A:$A,'Base CF'!$B322,DRE!BY:BY)</f>
        <v>0</v>
      </c>
      <c r="CA322" s="46">
        <f>SUMIF(DRE!$A:$A,'Base CF'!$B322,DRE!BZ:BZ)</f>
        <v>0</v>
      </c>
      <c r="CB322" s="46">
        <f>SUMIF(DRE!$A:$A,'Base CF'!$B322,DRE!CA:CA)</f>
        <v>0</v>
      </c>
      <c r="CC322" s="46">
        <f>SUMIF(DRE!$A:$A,'Base CF'!$B322,DRE!CB:CB)</f>
        <v>0</v>
      </c>
      <c r="CD322" s="46">
        <f>SUMIF(DRE!$A:$A,'Base CF'!$B322,DRE!CC:CC)</f>
        <v>0</v>
      </c>
      <c r="CE322" s="46">
        <f>SUMIF(DRE!$A:$A,'Base CF'!$B322,DRE!CD:CD)</f>
        <v>0</v>
      </c>
      <c r="CF322" s="46">
        <f>SUMIF(DRE!$A:$A,'Base CF'!$B322,DRE!CE:CE)</f>
        <v>0</v>
      </c>
      <c r="CG322" s="46">
        <f>SUMIF(DRE!$A:$A,'Base CF'!$B322,DRE!CF:CF)</f>
        <v>0</v>
      </c>
      <c r="CH322" s="46">
        <f>SUMIF(DRE!$A:$A,'Base CF'!$B322,DRE!CG:CG)</f>
        <v>0</v>
      </c>
      <c r="CI322" s="46">
        <f>SUMIF(DRE!$A:$A,'Base CF'!$B322,DRE!CH:CH)</f>
        <v>175000</v>
      </c>
      <c r="CJ322" s="46">
        <f>SUMIF(DRE!$A:$A,'Base CF'!$B322,DRE!CI:CI)</f>
        <v>0</v>
      </c>
      <c r="CK322" s="46">
        <f>SUMIF(DRE!$A:$A,'Base CF'!$B322,DRE!CJ:CJ)</f>
        <v>0</v>
      </c>
      <c r="CL322" s="46">
        <f>SUMIF(DRE!$A:$A,'Base CF'!$B322,DRE!CK:CK)</f>
        <v>0</v>
      </c>
      <c r="CM322" s="46">
        <f>SUMIF(DRE!$A:$A,'Base CF'!$B322,DRE!CL:CL)</f>
        <v>0</v>
      </c>
      <c r="CN322" s="46">
        <f>SUMIF(DRE!$A:$A,'Base CF'!$B322,DRE!CM:CM)</f>
        <v>0</v>
      </c>
      <c r="CO322" s="46">
        <f>SUMIF(DRE!$A:$A,'Base CF'!$B322,DRE!CN:CN)</f>
        <v>0</v>
      </c>
      <c r="CP322" s="46">
        <f>SUMIF(DRE!$A:$A,'Base CF'!$B322,DRE!CO:CO)</f>
        <v>0</v>
      </c>
      <c r="CQ322" s="46">
        <f>SUMIF(DRE!$A:$A,'Base CF'!$B322,DRE!CP:CP)</f>
        <v>0</v>
      </c>
      <c r="CR322" s="46">
        <f>SUMIF(DRE!$A:$A,'Base CF'!$B322,DRE!CQ:CQ)</f>
        <v>0</v>
      </c>
      <c r="CS322" s="46">
        <f>SUMIF(DRE!$A:$A,'Base CF'!$B322,DRE!CR:CR)</f>
        <v>0</v>
      </c>
      <c r="CT322" s="46">
        <f>SUMIF(DRE!$A:$A,'Base CF'!$B322,DRE!CS:CS)</f>
        <v>0</v>
      </c>
      <c r="CU322" s="46">
        <f>SUMIF(DRE!$A:$A,'Base CF'!$B322,DRE!CT:CT)</f>
        <v>175000</v>
      </c>
      <c r="CV322" s="46">
        <f>SUMIF(DRE!$A:$A,'Base CF'!$B322,DRE!CU:CU)</f>
        <v>0</v>
      </c>
      <c r="CW322" s="46">
        <f>SUMIF(DRE!$A:$A,'Base CF'!$B322,DRE!CV:CV)</f>
        <v>0</v>
      </c>
      <c r="CX322" s="46">
        <f>SUMIF(DRE!$A:$A,'Base CF'!$B322,DRE!CW:CW)</f>
        <v>0</v>
      </c>
      <c r="CY322" s="46">
        <f>SUMIF(DRE!$A:$A,'Base CF'!$B322,DRE!CX:CX)</f>
        <v>0</v>
      </c>
      <c r="CZ322" s="46">
        <f>SUMIF(DRE!$A:$A,'Base CF'!$B322,DRE!CY:CY)</f>
        <v>0</v>
      </c>
      <c r="DA322" s="46">
        <f>SUMIF(DRE!$A:$A,'Base CF'!$B322,DRE!CZ:CZ)</f>
        <v>0</v>
      </c>
      <c r="DB322" s="46">
        <f>SUMIF(DRE!$A:$A,'Base CF'!$B322,DRE!DA:DA)</f>
        <v>0</v>
      </c>
      <c r="DC322" s="46">
        <f>SUMIF(DRE!$A:$A,'Base CF'!$B322,DRE!DB:DB)</f>
        <v>0</v>
      </c>
      <c r="DD322" s="46">
        <f>SUMIF(DRE!$A:$A,'Base CF'!$B322,DRE!DC:DC)</f>
        <v>0</v>
      </c>
      <c r="DE322" s="46">
        <f>SUMIF(DRE!$A:$A,'Base CF'!$B322,DRE!DD:DD)</f>
        <v>0</v>
      </c>
      <c r="DF322" s="46">
        <f>SUMIF(DRE!$A:$A,'Base CF'!$B322,DRE!DE:DE)</f>
        <v>0</v>
      </c>
    </row>
    <row r="323" spans="1:110" outlineLevel="1">
      <c r="B323" s="37" t="s">
        <v>453</v>
      </c>
      <c r="C323" s="46">
        <f>SUMIF(DRE!$A:$A,'Base CF'!$B323,DRE!B:B)</f>
        <v>0</v>
      </c>
      <c r="D323" s="46">
        <f>SUMIF(DRE!$A:$A,'Base CF'!$B323,DRE!C:C)</f>
        <v>0</v>
      </c>
      <c r="E323" s="46">
        <f>SUMIF(DRE!$A:$A,'Base CF'!$B323,DRE!D:D)</f>
        <v>0</v>
      </c>
      <c r="F323" s="46">
        <f>SUMIF(DRE!$A:$A,'Base CF'!$B323,DRE!E:E)</f>
        <v>4535.1899999999996</v>
      </c>
      <c r="G323" s="46">
        <f>SUMIF(DRE!$A:$A,'Base CF'!$B323,DRE!F:F)</f>
        <v>4270.54</v>
      </c>
      <c r="H323" s="46">
        <f>SUMIF(DRE!$A:$A,'Base CF'!$B323,DRE!G:G)</f>
        <v>4397.67</v>
      </c>
      <c r="I323" s="46">
        <f>SUMIF(DRE!$A:$A,'Base CF'!$B323,DRE!H:H)</f>
        <v>5080.76</v>
      </c>
      <c r="J323" s="46">
        <f>SUMIF(DRE!$A:$A,'Base CF'!$B323,DRE!I:I)</f>
        <v>4984.4399999999996</v>
      </c>
      <c r="K323" s="46">
        <f>SUMIF(DRE!$A:$A,'Base CF'!$B323,DRE!J:J)</f>
        <v>4906.57</v>
      </c>
      <c r="L323" s="46">
        <f>SUMIF(DRE!$A:$A,'Base CF'!$B323,DRE!K:K)</f>
        <v>4930.32</v>
      </c>
      <c r="M323" s="46">
        <f>SUMIF(DRE!$A:$A,'Base CF'!$B323,DRE!L:L)</f>
        <v>5278.75</v>
      </c>
      <c r="N323" s="46">
        <f>SUMIF(DRE!$A:$A,'Base CF'!$B323,DRE!M:M)</f>
        <v>10198.36</v>
      </c>
      <c r="O323" s="46">
        <f>SUMIF(DRE!$A:$A,'Base CF'!$B323,DRE!N:N)</f>
        <v>-5099.18</v>
      </c>
      <c r="P323" s="46">
        <f>SUMIF(DRE!$A:$A,'Base CF'!$B323,DRE!O:O)</f>
        <v>4984.6099999999997</v>
      </c>
      <c r="Q323" s="46">
        <f>SUMIF(DRE!$A:$A,'Base CF'!$B323,DRE!P:P)</f>
        <v>11170.7</v>
      </c>
      <c r="R323" s="46">
        <f>SUMIF(DRE!$A:$A,'Base CF'!$B323,DRE!Q:Q)</f>
        <v>5309.57</v>
      </c>
      <c r="S323" s="46">
        <f>SUMIF(DRE!$A:$A,'Base CF'!$B323,DRE!R:R)</f>
        <v>5286.75</v>
      </c>
      <c r="T323" s="46">
        <f>SUMIF(DRE!$A:$A,'Base CF'!$B323,DRE!S:S)</f>
        <v>5442.56</v>
      </c>
      <c r="U323" s="46">
        <f>SUMIF(DRE!$A:$A,'Base CF'!$B323,DRE!T:T)</f>
        <v>5559.3</v>
      </c>
      <c r="V323" s="46">
        <f>SUMIF(DRE!$A:$A,'Base CF'!$B323,DRE!U:U)</f>
        <v>5671.7</v>
      </c>
      <c r="W323" s="46">
        <f>SUMIF(DRE!$A:$A,'Base CF'!$B323,DRE!V:V)</f>
        <v>7165.01</v>
      </c>
      <c r="X323" s="46">
        <f>SUMIF(DRE!$A:$A,'Base CF'!$B323,DRE!W:W)</f>
        <v>5933.71</v>
      </c>
      <c r="Y323" s="46">
        <f>SUMIF(DRE!$A:$A,'Base CF'!$B323,DRE!X:X)</f>
        <v>6974.29</v>
      </c>
      <c r="Z323" s="46">
        <f>SUMIF(DRE!$A:$A,'Base CF'!$B323,DRE!Y:Y)</f>
        <v>0</v>
      </c>
      <c r="AA323" s="46">
        <f>SUMIF(DRE!$A:$A,'Base CF'!$B323,DRE!Z:Z)</f>
        <v>7223.49</v>
      </c>
      <c r="AB323" s="46">
        <f>SUMIF(DRE!$A:$A,'Base CF'!$B323,DRE!AA:AA)</f>
        <v>5454.98</v>
      </c>
      <c r="AC323" s="46">
        <f>SUMIF(DRE!$A:$A,'Base CF'!$B323,DRE!AB:AB)</f>
        <v>0</v>
      </c>
      <c r="AD323" s="46">
        <f>SUMIF(DRE!$A:$A,'Base CF'!$B323,DRE!AC:AC)</f>
        <v>0</v>
      </c>
      <c r="AE323" s="46">
        <f>SUMIF(DRE!$A:$A,'Base CF'!$B323,DRE!AD:AD)</f>
        <v>0</v>
      </c>
      <c r="AF323" s="46">
        <f>SUMIF(DRE!$A:$A,'Base CF'!$B323,DRE!AE:AE)</f>
        <v>0</v>
      </c>
      <c r="AG323" s="46">
        <f>SUMIF(DRE!$A:$A,'Base CF'!$B323,DRE!AF:AF)</f>
        <v>0</v>
      </c>
      <c r="AH323" s="46">
        <f>SUMIF(DRE!$A:$A,'Base CF'!$B323,DRE!AG:AG)</f>
        <v>12290.66</v>
      </c>
      <c r="AI323" s="46">
        <f>SUMIF(DRE!$A:$A,'Base CF'!$B323,DRE!AH:AH)</f>
        <v>2975.87</v>
      </c>
      <c r="AJ323" s="46">
        <f>SUMIF(DRE!$A:$A,'Base CF'!$B323,DRE!AI:AI)</f>
        <v>0</v>
      </c>
      <c r="AK323" s="46">
        <f>SUMIF(DRE!$A:$A,'Base CF'!$B323,DRE!AJ:AJ)</f>
        <v>0</v>
      </c>
      <c r="AL323" s="46">
        <f>SUMIF(DRE!$A:$A,'Base CF'!$B323,DRE!AK:AK)</f>
        <v>0</v>
      </c>
      <c r="AM323" s="46">
        <f>SUMIF(DRE!$A:$A,'Base CF'!$B323,DRE!AL:AL)</f>
        <v>0</v>
      </c>
      <c r="AN323" s="46">
        <f>SUMIF(DRE!$A:$A,'Base CF'!$B323,DRE!AM:AM)</f>
        <v>0</v>
      </c>
      <c r="AO323" s="46">
        <f>SUMIF(DRE!$A:$A,'Base CF'!$B323,DRE!AN:AN)</f>
        <v>0</v>
      </c>
      <c r="AP323" s="46">
        <f>SUMIF(DRE!$A:$A,'Base CF'!$B323,DRE!AO:AO)</f>
        <v>0</v>
      </c>
      <c r="AQ323" s="46">
        <f>SUMIF(DRE!$A:$A,'Base CF'!$B323,DRE!AP:AP)</f>
        <v>0</v>
      </c>
      <c r="AR323" s="46">
        <f>SUMIF(DRE!$A:$A,'Base CF'!$B323,DRE!AQ:AQ)</f>
        <v>0</v>
      </c>
      <c r="AS323" s="46">
        <f>SUMIF(DRE!$A:$A,'Base CF'!$B323,DRE!AR:AR)</f>
        <v>0</v>
      </c>
      <c r="AT323" s="46">
        <f>SUMIF(DRE!$A:$A,'Base CF'!$B323,DRE!AS:AS)</f>
        <v>0</v>
      </c>
      <c r="AU323" s="46">
        <f>SUMIF(DRE!$A:$A,'Base CF'!$B323,DRE!AT:AT)</f>
        <v>0</v>
      </c>
      <c r="AV323" s="46">
        <f>SUMIF(DRE!$A:$A,'Base CF'!$B323,DRE!AU:AU)</f>
        <v>0</v>
      </c>
      <c r="AW323" s="46">
        <f>SUMIF(DRE!$A:$A,'Base CF'!$B323,DRE!AV:AV)</f>
        <v>0</v>
      </c>
      <c r="AX323" s="46">
        <f>SUMIF(DRE!$A:$A,'Base CF'!$B323,DRE!AW:AW)</f>
        <v>0</v>
      </c>
      <c r="AY323" s="46">
        <f>SUMIF(DRE!$A:$A,'Base CF'!$B323,DRE!AX:AX)</f>
        <v>0</v>
      </c>
      <c r="AZ323" s="46">
        <f>SUMIF(DRE!$A:$A,'Base CF'!$B323,DRE!AY:AY)</f>
        <v>0</v>
      </c>
      <c r="BA323" s="46">
        <f>SUMIF(DRE!$A:$A,'Base CF'!$B323,DRE!AZ:AZ)</f>
        <v>0</v>
      </c>
      <c r="BB323" s="46">
        <f>SUMIF(DRE!$A:$A,'Base CF'!$B323,DRE!BA:BA)</f>
        <v>0</v>
      </c>
      <c r="BC323" s="46">
        <f>SUMIF(DRE!$A:$A,'Base CF'!$B323,DRE!BB:BB)</f>
        <v>0</v>
      </c>
      <c r="BD323" s="46">
        <f>SUMIF(DRE!$A:$A,'Base CF'!$B323,DRE!BC:BC)</f>
        <v>0</v>
      </c>
      <c r="BE323" s="46">
        <f>SUMIF(DRE!$A:$A,'Base CF'!$B323,DRE!BD:BD)</f>
        <v>0</v>
      </c>
      <c r="BF323" s="46">
        <f>SUMIF(DRE!$A:$A,'Base CF'!$B323,DRE!BE:BE)</f>
        <v>0</v>
      </c>
      <c r="BG323" s="46">
        <f>SUMIF(DRE!$A:$A,'Base CF'!$B323,DRE!BF:BF)</f>
        <v>0</v>
      </c>
      <c r="BH323" s="46">
        <f>SUMIF(DRE!$A:$A,'Base CF'!$B323,DRE!BG:BG)</f>
        <v>0</v>
      </c>
      <c r="BI323" s="46">
        <f>SUMIF(DRE!$A:$A,'Base CF'!$B323,DRE!BH:BH)</f>
        <v>0</v>
      </c>
      <c r="BJ323" s="46">
        <f>SUMIF(DRE!$A:$A,'Base CF'!$B323,DRE!BI:BI)</f>
        <v>0</v>
      </c>
      <c r="BK323" s="46">
        <f>SUMIF(DRE!$A:$A,'Base CF'!$B323,DRE!BJ:BJ)</f>
        <v>0</v>
      </c>
      <c r="BL323" s="46">
        <f>SUMIF(DRE!$A:$A,'Base CF'!$B323,DRE!BK:BK)</f>
        <v>0</v>
      </c>
      <c r="BM323" s="46">
        <f>SUMIF(DRE!$A:$A,'Base CF'!$B323,DRE!BL:BL)</f>
        <v>0</v>
      </c>
      <c r="BN323" s="46">
        <f>SUMIF(DRE!$A:$A,'Base CF'!$B323,DRE!BM:BM)</f>
        <v>0</v>
      </c>
      <c r="BO323" s="46">
        <f>SUMIF(DRE!$A:$A,'Base CF'!$B323,DRE!BN:BN)</f>
        <v>0</v>
      </c>
      <c r="BP323" s="46">
        <f>SUMIF(DRE!$A:$A,'Base CF'!$B323,DRE!BO:BO)</f>
        <v>0</v>
      </c>
      <c r="BQ323" s="46">
        <f>SUMIF(DRE!$A:$A,'Base CF'!$B323,DRE!BP:BP)</f>
        <v>0</v>
      </c>
      <c r="BR323" s="46">
        <f>SUMIF(DRE!$A:$A,'Base CF'!$B323,DRE!BQ:BQ)</f>
        <v>0</v>
      </c>
      <c r="BS323" s="46">
        <f>SUMIF(DRE!$A:$A,'Base CF'!$B323,DRE!BR:BR)</f>
        <v>0</v>
      </c>
      <c r="BT323" s="46">
        <f>SUMIF(DRE!$A:$A,'Base CF'!$B323,DRE!BS:BS)</f>
        <v>0</v>
      </c>
      <c r="BU323" s="46">
        <f>SUMIF(DRE!$A:$A,'Base CF'!$B323,DRE!BT:BT)</f>
        <v>0</v>
      </c>
      <c r="BV323" s="46">
        <f>SUMIF(DRE!$A:$A,'Base CF'!$B323,DRE!BU:BU)</f>
        <v>0</v>
      </c>
      <c r="BW323" s="46">
        <f>SUMIF(DRE!$A:$A,'Base CF'!$B323,DRE!BV:BV)</f>
        <v>0</v>
      </c>
      <c r="BX323" s="46">
        <f>SUMIF(DRE!$A:$A,'Base CF'!$B323,DRE!BW:BW)</f>
        <v>0</v>
      </c>
      <c r="BY323" s="46">
        <f>SUMIF(DRE!$A:$A,'Base CF'!$B323,DRE!BX:BX)</f>
        <v>0</v>
      </c>
      <c r="BZ323" s="46">
        <f>SUMIF(DRE!$A:$A,'Base CF'!$B323,DRE!BY:BY)</f>
        <v>0</v>
      </c>
      <c r="CA323" s="46">
        <f>SUMIF(DRE!$A:$A,'Base CF'!$B323,DRE!BZ:BZ)</f>
        <v>0</v>
      </c>
      <c r="CB323" s="46">
        <f>SUMIF(DRE!$A:$A,'Base CF'!$B323,DRE!CA:CA)</f>
        <v>0</v>
      </c>
      <c r="CC323" s="46">
        <f>SUMIF(DRE!$A:$A,'Base CF'!$B323,DRE!CB:CB)</f>
        <v>0</v>
      </c>
      <c r="CD323" s="46">
        <f>SUMIF(DRE!$A:$A,'Base CF'!$B323,DRE!CC:CC)</f>
        <v>0</v>
      </c>
      <c r="CE323" s="46">
        <f>SUMIF(DRE!$A:$A,'Base CF'!$B323,DRE!CD:CD)</f>
        <v>0</v>
      </c>
      <c r="CF323" s="46">
        <f>SUMIF(DRE!$A:$A,'Base CF'!$B323,DRE!CE:CE)</f>
        <v>0</v>
      </c>
      <c r="CG323" s="46">
        <f>SUMIF(DRE!$A:$A,'Base CF'!$B323,DRE!CF:CF)</f>
        <v>0</v>
      </c>
      <c r="CH323" s="46">
        <f>SUMIF(DRE!$A:$A,'Base CF'!$B323,DRE!CG:CG)</f>
        <v>0</v>
      </c>
      <c r="CI323" s="46">
        <f>SUMIF(DRE!$A:$A,'Base CF'!$B323,DRE!CH:CH)</f>
        <v>0</v>
      </c>
      <c r="CJ323" s="46">
        <f>SUMIF(DRE!$A:$A,'Base CF'!$B323,DRE!CI:CI)</f>
        <v>0</v>
      </c>
      <c r="CK323" s="46">
        <f>SUMIF(DRE!$A:$A,'Base CF'!$B323,DRE!CJ:CJ)</f>
        <v>0</v>
      </c>
      <c r="CL323" s="46">
        <f>SUMIF(DRE!$A:$A,'Base CF'!$B323,DRE!CK:CK)</f>
        <v>0</v>
      </c>
      <c r="CM323" s="46">
        <f>SUMIF(DRE!$A:$A,'Base CF'!$B323,DRE!CL:CL)</f>
        <v>0</v>
      </c>
      <c r="CN323" s="46">
        <f>SUMIF(DRE!$A:$A,'Base CF'!$B323,DRE!CM:CM)</f>
        <v>0</v>
      </c>
      <c r="CO323" s="46">
        <f>SUMIF(DRE!$A:$A,'Base CF'!$B323,DRE!CN:CN)</f>
        <v>0</v>
      </c>
      <c r="CP323" s="46">
        <f>SUMIF(DRE!$A:$A,'Base CF'!$B323,DRE!CO:CO)</f>
        <v>0</v>
      </c>
      <c r="CQ323" s="46">
        <f>SUMIF(DRE!$A:$A,'Base CF'!$B323,DRE!CP:CP)</f>
        <v>0</v>
      </c>
      <c r="CR323" s="46">
        <f>SUMIF(DRE!$A:$A,'Base CF'!$B323,DRE!CQ:CQ)</f>
        <v>0</v>
      </c>
      <c r="CS323" s="46">
        <f>SUMIF(DRE!$A:$A,'Base CF'!$B323,DRE!CR:CR)</f>
        <v>0</v>
      </c>
      <c r="CT323" s="46">
        <f>SUMIF(DRE!$A:$A,'Base CF'!$B323,DRE!CS:CS)</f>
        <v>0</v>
      </c>
      <c r="CU323" s="46">
        <f>SUMIF(DRE!$A:$A,'Base CF'!$B323,DRE!CT:CT)</f>
        <v>0</v>
      </c>
      <c r="CV323" s="46">
        <f>SUMIF(DRE!$A:$A,'Base CF'!$B323,DRE!CU:CU)</f>
        <v>0</v>
      </c>
      <c r="CW323" s="46">
        <f>SUMIF(DRE!$A:$A,'Base CF'!$B323,DRE!CV:CV)</f>
        <v>0</v>
      </c>
      <c r="CX323" s="46">
        <f>SUMIF(DRE!$A:$A,'Base CF'!$B323,DRE!CW:CW)</f>
        <v>0</v>
      </c>
      <c r="CY323" s="46">
        <f>SUMIF(DRE!$A:$A,'Base CF'!$B323,DRE!CX:CX)</f>
        <v>0</v>
      </c>
      <c r="CZ323" s="46">
        <f>SUMIF(DRE!$A:$A,'Base CF'!$B323,DRE!CY:CY)</f>
        <v>0</v>
      </c>
      <c r="DA323" s="46">
        <f>SUMIF(DRE!$A:$A,'Base CF'!$B323,DRE!CZ:CZ)</f>
        <v>0</v>
      </c>
      <c r="DB323" s="46">
        <f>SUMIF(DRE!$A:$A,'Base CF'!$B323,DRE!DA:DA)</f>
        <v>0</v>
      </c>
      <c r="DC323" s="46">
        <f>SUMIF(DRE!$A:$A,'Base CF'!$B323,DRE!DB:DB)</f>
        <v>0</v>
      </c>
      <c r="DD323" s="46">
        <f>SUMIF(DRE!$A:$A,'Base CF'!$B323,DRE!DC:DC)</f>
        <v>0</v>
      </c>
      <c r="DE323" s="46">
        <f>SUMIF(DRE!$A:$A,'Base CF'!$B323,DRE!DD:DD)</f>
        <v>0</v>
      </c>
      <c r="DF323" s="46">
        <f>SUMIF(DRE!$A:$A,'Base CF'!$B323,DRE!DE:DE)</f>
        <v>0</v>
      </c>
    </row>
    <row r="324" spans="1:110" outlineLevel="1">
      <c r="B324" s="37" t="s">
        <v>450</v>
      </c>
      <c r="C324" s="46">
        <f>SUMIF(DRE!$A:$A,'Base CF'!$B324,DRE!B:B)</f>
        <v>0</v>
      </c>
      <c r="D324" s="46">
        <f>SUMIF(DRE!$A:$A,'Base CF'!$B324,DRE!C:C)</f>
        <v>0</v>
      </c>
      <c r="E324" s="46">
        <f>SUMIF(DRE!$A:$A,'Base CF'!$B324,DRE!D:D)</f>
        <v>0</v>
      </c>
      <c r="F324" s="46">
        <f>SUMIF(DRE!$A:$A,'Base CF'!$B324,DRE!E:E)</f>
        <v>0</v>
      </c>
      <c r="G324" s="46">
        <f>SUMIF(DRE!$A:$A,'Base CF'!$B324,DRE!F:F)</f>
        <v>0</v>
      </c>
      <c r="H324" s="46">
        <f>SUMIF(DRE!$A:$A,'Base CF'!$B324,DRE!G:G)</f>
        <v>0</v>
      </c>
      <c r="I324" s="46">
        <f>SUMIF(DRE!$A:$A,'Base CF'!$B324,DRE!H:H)</f>
        <v>0</v>
      </c>
      <c r="J324" s="46">
        <f>SUMIF(DRE!$A:$A,'Base CF'!$B324,DRE!I:I)</f>
        <v>0</v>
      </c>
      <c r="K324" s="46">
        <f>SUMIF(DRE!$A:$A,'Base CF'!$B324,DRE!J:J)</f>
        <v>0</v>
      </c>
      <c r="L324" s="46">
        <f>SUMIF(DRE!$A:$A,'Base CF'!$B324,DRE!K:K)</f>
        <v>0</v>
      </c>
      <c r="M324" s="46">
        <f>SUMIF(DRE!$A:$A,'Base CF'!$B324,DRE!L:L)</f>
        <v>0</v>
      </c>
      <c r="N324" s="46">
        <f>SUMIF(DRE!$A:$A,'Base CF'!$B324,DRE!M:M)</f>
        <v>0</v>
      </c>
      <c r="O324" s="46">
        <f>SUMIF(DRE!$A:$A,'Base CF'!$B324,DRE!N:N)</f>
        <v>0</v>
      </c>
      <c r="P324" s="46">
        <f>SUMIF(DRE!$A:$A,'Base CF'!$B324,DRE!O:O)</f>
        <v>0</v>
      </c>
      <c r="Q324" s="46">
        <f>SUMIF(DRE!$A:$A,'Base CF'!$B324,DRE!P:P)</f>
        <v>0</v>
      </c>
      <c r="R324" s="46">
        <f>SUMIF(DRE!$A:$A,'Base CF'!$B324,DRE!Q:Q)</f>
        <v>0</v>
      </c>
      <c r="S324" s="46">
        <f>SUMIF(DRE!$A:$A,'Base CF'!$B324,DRE!R:R)</f>
        <v>0</v>
      </c>
      <c r="T324" s="46">
        <f>SUMIF(DRE!$A:$A,'Base CF'!$B324,DRE!S:S)</f>
        <v>0</v>
      </c>
      <c r="U324" s="46">
        <f>SUMIF(DRE!$A:$A,'Base CF'!$B324,DRE!T:T)</f>
        <v>0</v>
      </c>
      <c r="V324" s="46">
        <f>SUMIF(DRE!$A:$A,'Base CF'!$B324,DRE!U:U)</f>
        <v>0</v>
      </c>
      <c r="W324" s="46">
        <f>SUMIF(DRE!$A:$A,'Base CF'!$B324,DRE!V:V)</f>
        <v>0</v>
      </c>
      <c r="X324" s="46">
        <f>SUMIF(DRE!$A:$A,'Base CF'!$B324,DRE!W:W)</f>
        <v>0</v>
      </c>
      <c r="Y324" s="46">
        <f>SUMIF(DRE!$A:$A,'Base CF'!$B324,DRE!X:X)</f>
        <v>0</v>
      </c>
      <c r="Z324" s="46">
        <f>SUMIF(DRE!$A:$A,'Base CF'!$B324,DRE!Y:Y)</f>
        <v>0</v>
      </c>
      <c r="AA324" s="46">
        <f>SUMIF(DRE!$A:$A,'Base CF'!$B324,DRE!Z:Z)</f>
        <v>0</v>
      </c>
      <c r="AB324" s="46">
        <f>SUMIF(DRE!$A:$A,'Base CF'!$B324,DRE!AA:AA)</f>
        <v>0</v>
      </c>
      <c r="AC324" s="46">
        <f>SUMIF(DRE!$A:$A,'Base CF'!$B324,DRE!AB:AB)</f>
        <v>0</v>
      </c>
      <c r="AD324" s="46">
        <f>SUMIF(DRE!$A:$A,'Base CF'!$B324,DRE!AC:AC)</f>
        <v>0</v>
      </c>
      <c r="AE324" s="46">
        <f>SUMIF(DRE!$A:$A,'Base CF'!$B324,DRE!AD:AD)</f>
        <v>0</v>
      </c>
      <c r="AF324" s="46">
        <f>SUMIF(DRE!$A:$A,'Base CF'!$B324,DRE!AE:AE)</f>
        <v>0</v>
      </c>
      <c r="AG324" s="46">
        <f>SUMIF(DRE!$A:$A,'Base CF'!$B324,DRE!AF:AF)</f>
        <v>0</v>
      </c>
      <c r="AH324" s="46">
        <f>SUMIF(DRE!$A:$A,'Base CF'!$B324,DRE!AG:AG)</f>
        <v>0</v>
      </c>
      <c r="AI324" s="46">
        <f>SUMIF(DRE!$A:$A,'Base CF'!$B324,DRE!AH:AH)</f>
        <v>0</v>
      </c>
      <c r="AJ324" s="46">
        <f>SUMIF(DRE!$A:$A,'Base CF'!$B324,DRE!AI:AI)</f>
        <v>0</v>
      </c>
      <c r="AK324" s="46">
        <f>SUMIF(DRE!$A:$A,'Base CF'!$B324,DRE!AJ:AJ)</f>
        <v>0</v>
      </c>
      <c r="AL324" s="46">
        <f>SUMIF(DRE!$A:$A,'Base CF'!$B324,DRE!AK:AK)</f>
        <v>0</v>
      </c>
      <c r="AM324" s="46">
        <f>SUMIF(DRE!$A:$A,'Base CF'!$B324,DRE!AL:AL)</f>
        <v>0</v>
      </c>
      <c r="AN324" s="46">
        <f>SUMIF(DRE!$A:$A,'Base CF'!$B324,DRE!AM:AM)</f>
        <v>0</v>
      </c>
      <c r="AO324" s="46">
        <f>SUMIF(DRE!$A:$A,'Base CF'!$B324,DRE!AN:AN)</f>
        <v>0</v>
      </c>
      <c r="AP324" s="46">
        <f>SUMIF(DRE!$A:$A,'Base CF'!$B324,DRE!AO:AO)</f>
        <v>750</v>
      </c>
      <c r="AQ324" s="46">
        <f>SUMIF(DRE!$A:$A,'Base CF'!$B324,DRE!AP:AP)</f>
        <v>0</v>
      </c>
      <c r="AR324" s="46">
        <f>SUMIF(DRE!$A:$A,'Base CF'!$B324,DRE!AQ:AQ)</f>
        <v>0</v>
      </c>
      <c r="AS324" s="46">
        <f>SUMIF(DRE!$A:$A,'Base CF'!$B324,DRE!AR:AR)</f>
        <v>88.78</v>
      </c>
      <c r="AT324" s="46">
        <f>SUMIF(DRE!$A:$A,'Base CF'!$B324,DRE!AS:AS)</f>
        <v>900</v>
      </c>
      <c r="AU324" s="46">
        <f>SUMIF(DRE!$A:$A,'Base CF'!$B324,DRE!AT:AT)</f>
        <v>0</v>
      </c>
      <c r="AV324" s="46">
        <f>SUMIF(DRE!$A:$A,'Base CF'!$B324,DRE!AU:AU)</f>
        <v>0</v>
      </c>
      <c r="AW324" s="46">
        <f>SUMIF(DRE!$A:$A,'Base CF'!$B324,DRE!AV:AV)</f>
        <v>0</v>
      </c>
      <c r="AX324" s="46">
        <f>SUMIF(DRE!$A:$A,'Base CF'!$B324,DRE!AW:AW)</f>
        <v>0</v>
      </c>
      <c r="AY324" s="46">
        <f>SUMIF(DRE!$A:$A,'Base CF'!$B324,DRE!AX:AX)</f>
        <v>0</v>
      </c>
      <c r="AZ324" s="46">
        <f>SUMIF(DRE!$A:$A,'Base CF'!$B324,DRE!AY:AY)</f>
        <v>0</v>
      </c>
      <c r="BA324" s="46">
        <f>SUMIF(DRE!$A:$A,'Base CF'!$B324,DRE!AZ:AZ)</f>
        <v>272.60000000000002</v>
      </c>
      <c r="BB324" s="46">
        <f>SUMIF(DRE!$A:$A,'Base CF'!$B324,DRE!BA:BA)</f>
        <v>0</v>
      </c>
      <c r="BC324" s="46">
        <f>SUMIF(DRE!$A:$A,'Base CF'!$B324,DRE!BB:BB)</f>
        <v>0</v>
      </c>
      <c r="BD324" s="46">
        <f>SUMIF(DRE!$A:$A,'Base CF'!$B324,DRE!BC:BC)</f>
        <v>0</v>
      </c>
      <c r="BE324" s="46">
        <f>SUMIF(DRE!$A:$A,'Base CF'!$B324,DRE!BD:BD)</f>
        <v>0</v>
      </c>
      <c r="BF324" s="46">
        <f>SUMIF(DRE!$A:$A,'Base CF'!$B324,DRE!BE:BE)</f>
        <v>0</v>
      </c>
      <c r="BG324" s="46">
        <f>SUMIF(DRE!$A:$A,'Base CF'!$B324,DRE!BF:BF)</f>
        <v>0</v>
      </c>
      <c r="BH324" s="46">
        <f>SUMIF(DRE!$A:$A,'Base CF'!$B324,DRE!BG:BG)</f>
        <v>0</v>
      </c>
      <c r="BI324" s="46">
        <f>SUMIF(DRE!$A:$A,'Base CF'!$B324,DRE!BH:BH)</f>
        <v>0</v>
      </c>
      <c r="BJ324" s="46">
        <f>SUMIF(DRE!$A:$A,'Base CF'!$B324,DRE!BI:BI)</f>
        <v>0</v>
      </c>
      <c r="BK324" s="46">
        <f>SUMIF(DRE!$A:$A,'Base CF'!$B324,DRE!BJ:BJ)</f>
        <v>0</v>
      </c>
      <c r="BL324" s="46">
        <f>SUMIF(DRE!$A:$A,'Base CF'!$B324,DRE!BK:BK)</f>
        <v>0</v>
      </c>
      <c r="BM324" s="46">
        <f>SUMIF(DRE!$A:$A,'Base CF'!$B324,DRE!BL:BL)</f>
        <v>0</v>
      </c>
      <c r="BN324" s="46">
        <f>SUMIF(DRE!$A:$A,'Base CF'!$B324,DRE!BM:BM)</f>
        <v>0</v>
      </c>
      <c r="BO324" s="46">
        <f>SUMIF(DRE!$A:$A,'Base CF'!$B324,DRE!BN:BN)</f>
        <v>1000</v>
      </c>
      <c r="BP324" s="46">
        <f>SUMIF(DRE!$A:$A,'Base CF'!$B324,DRE!BO:BO)</f>
        <v>0</v>
      </c>
      <c r="BQ324" s="46">
        <f>SUMIF(DRE!$A:$A,'Base CF'!$B324,DRE!BP:BP)</f>
        <v>0</v>
      </c>
      <c r="BR324" s="46">
        <f>SUMIF(DRE!$A:$A,'Base CF'!$B324,DRE!BQ:BQ)</f>
        <v>0</v>
      </c>
      <c r="BS324" s="46">
        <f>SUMIF(DRE!$A:$A,'Base CF'!$B324,DRE!BR:BR)</f>
        <v>0</v>
      </c>
      <c r="BT324" s="46">
        <f>SUMIF(DRE!$A:$A,'Base CF'!$B324,DRE!BS:BS)</f>
        <v>0</v>
      </c>
      <c r="BU324" s="46">
        <f>SUMIF(DRE!$A:$A,'Base CF'!$B324,DRE!BT:BT)</f>
        <v>0</v>
      </c>
      <c r="BV324" s="46">
        <f>SUMIF(DRE!$A:$A,'Base CF'!$B324,DRE!BU:BU)</f>
        <v>0</v>
      </c>
      <c r="BW324" s="46">
        <f>SUMIF(DRE!$A:$A,'Base CF'!$B324,DRE!BV:BV)</f>
        <v>0</v>
      </c>
      <c r="BX324" s="46">
        <f>SUMIF(DRE!$A:$A,'Base CF'!$B324,DRE!BW:BW)</f>
        <v>0</v>
      </c>
      <c r="BY324" s="46">
        <f>SUMIF(DRE!$A:$A,'Base CF'!$B324,DRE!BX:BX)</f>
        <v>0</v>
      </c>
      <c r="BZ324" s="46">
        <f>SUMIF(DRE!$A:$A,'Base CF'!$B324,DRE!BY:BY)</f>
        <v>0</v>
      </c>
      <c r="CA324" s="46">
        <f>SUMIF(DRE!$A:$A,'Base CF'!$B324,DRE!BZ:BZ)</f>
        <v>1000</v>
      </c>
      <c r="CB324" s="46">
        <f>SUMIF(DRE!$A:$A,'Base CF'!$B324,DRE!CA:CA)</f>
        <v>0</v>
      </c>
      <c r="CC324" s="46">
        <f>SUMIF(DRE!$A:$A,'Base CF'!$B324,DRE!CB:CB)</f>
        <v>0</v>
      </c>
      <c r="CD324" s="46">
        <f>SUMIF(DRE!$A:$A,'Base CF'!$B324,DRE!CC:CC)</f>
        <v>0</v>
      </c>
      <c r="CE324" s="46">
        <f>SUMIF(DRE!$A:$A,'Base CF'!$B324,DRE!CD:CD)</f>
        <v>0</v>
      </c>
      <c r="CF324" s="46">
        <f>SUMIF(DRE!$A:$A,'Base CF'!$B324,DRE!CE:CE)</f>
        <v>0</v>
      </c>
      <c r="CG324" s="46">
        <f>SUMIF(DRE!$A:$A,'Base CF'!$B324,DRE!CF:CF)</f>
        <v>0</v>
      </c>
      <c r="CH324" s="46">
        <f>SUMIF(DRE!$A:$A,'Base CF'!$B324,DRE!CG:CG)</f>
        <v>0</v>
      </c>
      <c r="CI324" s="46">
        <f>SUMIF(DRE!$A:$A,'Base CF'!$B324,DRE!CH:CH)</f>
        <v>0</v>
      </c>
      <c r="CJ324" s="46">
        <f>SUMIF(DRE!$A:$A,'Base CF'!$B324,DRE!CI:CI)</f>
        <v>0</v>
      </c>
      <c r="CK324" s="46">
        <f>SUMIF(DRE!$A:$A,'Base CF'!$B324,DRE!CJ:CJ)</f>
        <v>0</v>
      </c>
      <c r="CL324" s="46">
        <f>SUMIF(DRE!$A:$A,'Base CF'!$B324,DRE!CK:CK)</f>
        <v>0</v>
      </c>
      <c r="CM324" s="46">
        <f>SUMIF(DRE!$A:$A,'Base CF'!$B324,DRE!CL:CL)</f>
        <v>1000</v>
      </c>
      <c r="CN324" s="46">
        <f>SUMIF(DRE!$A:$A,'Base CF'!$B324,DRE!CM:CM)</f>
        <v>0</v>
      </c>
      <c r="CO324" s="46">
        <f>SUMIF(DRE!$A:$A,'Base CF'!$B324,DRE!CN:CN)</f>
        <v>0</v>
      </c>
      <c r="CP324" s="46">
        <f>SUMIF(DRE!$A:$A,'Base CF'!$B324,DRE!CO:CO)</f>
        <v>0</v>
      </c>
      <c r="CQ324" s="46">
        <f>SUMIF(DRE!$A:$A,'Base CF'!$B324,DRE!CP:CP)</f>
        <v>0</v>
      </c>
      <c r="CR324" s="46">
        <f>SUMIF(DRE!$A:$A,'Base CF'!$B324,DRE!CQ:CQ)</f>
        <v>0</v>
      </c>
      <c r="CS324" s="46">
        <f>SUMIF(DRE!$A:$A,'Base CF'!$B324,DRE!CR:CR)</f>
        <v>0</v>
      </c>
      <c r="CT324" s="46">
        <f>SUMIF(DRE!$A:$A,'Base CF'!$B324,DRE!CS:CS)</f>
        <v>0</v>
      </c>
      <c r="CU324" s="46">
        <f>SUMIF(DRE!$A:$A,'Base CF'!$B324,DRE!CT:CT)</f>
        <v>0</v>
      </c>
      <c r="CV324" s="46">
        <f>SUMIF(DRE!$A:$A,'Base CF'!$B324,DRE!CU:CU)</f>
        <v>0</v>
      </c>
      <c r="CW324" s="46">
        <f>SUMIF(DRE!$A:$A,'Base CF'!$B324,DRE!CV:CV)</f>
        <v>0</v>
      </c>
      <c r="CX324" s="46">
        <f>SUMIF(DRE!$A:$A,'Base CF'!$B324,DRE!CW:CW)</f>
        <v>0</v>
      </c>
      <c r="CY324" s="46">
        <f>SUMIF(DRE!$A:$A,'Base CF'!$B324,DRE!CX:CX)</f>
        <v>1000</v>
      </c>
      <c r="CZ324" s="46">
        <f>SUMIF(DRE!$A:$A,'Base CF'!$B324,DRE!CY:CY)</f>
        <v>0</v>
      </c>
      <c r="DA324" s="46">
        <f>SUMIF(DRE!$A:$A,'Base CF'!$B324,DRE!CZ:CZ)</f>
        <v>0</v>
      </c>
      <c r="DB324" s="46">
        <f>SUMIF(DRE!$A:$A,'Base CF'!$B324,DRE!DA:DA)</f>
        <v>0</v>
      </c>
      <c r="DC324" s="46">
        <f>SUMIF(DRE!$A:$A,'Base CF'!$B324,DRE!DB:DB)</f>
        <v>0</v>
      </c>
      <c r="DD324" s="46">
        <f>SUMIF(DRE!$A:$A,'Base CF'!$B324,DRE!DC:DC)</f>
        <v>0</v>
      </c>
      <c r="DE324" s="46">
        <f>SUMIF(DRE!$A:$A,'Base CF'!$B324,DRE!DD:DD)</f>
        <v>0</v>
      </c>
      <c r="DF324" s="46">
        <f>SUMIF(DRE!$A:$A,'Base CF'!$B324,DRE!DE:DE)</f>
        <v>0</v>
      </c>
    </row>
    <row r="325" spans="1:110" outlineLevel="1">
      <c r="B325" s="37" t="s">
        <v>407</v>
      </c>
      <c r="C325" s="46">
        <f>SUMIF(DRE!$A:$A,'Base CF'!$B325,DRE!B:B)</f>
        <v>0</v>
      </c>
      <c r="D325" s="46">
        <f>SUMIF(DRE!$A:$A,'Base CF'!$B325,DRE!C:C)</f>
        <v>0</v>
      </c>
      <c r="E325" s="46">
        <f>SUMIF(DRE!$A:$A,'Base CF'!$B325,DRE!D:D)</f>
        <v>0</v>
      </c>
      <c r="F325" s="46">
        <f>SUMIF(DRE!$A:$A,'Base CF'!$B325,DRE!E:E)</f>
        <v>0</v>
      </c>
      <c r="G325" s="46">
        <f>SUMIF(DRE!$A:$A,'Base CF'!$B325,DRE!F:F)</f>
        <v>0</v>
      </c>
      <c r="H325" s="46">
        <f>SUMIF(DRE!$A:$A,'Base CF'!$B325,DRE!G:G)</f>
        <v>0</v>
      </c>
      <c r="I325" s="46">
        <f>SUMIF(DRE!$A:$A,'Base CF'!$B325,DRE!H:H)</f>
        <v>0</v>
      </c>
      <c r="J325" s="46">
        <f>SUMIF(DRE!$A:$A,'Base CF'!$B325,DRE!I:I)</f>
        <v>0</v>
      </c>
      <c r="K325" s="46">
        <f>SUMIF(DRE!$A:$A,'Base CF'!$B325,DRE!J:J)</f>
        <v>0</v>
      </c>
      <c r="L325" s="46">
        <f>SUMIF(DRE!$A:$A,'Base CF'!$B325,DRE!K:K)</f>
        <v>0</v>
      </c>
      <c r="M325" s="46">
        <f>SUMIF(DRE!$A:$A,'Base CF'!$B325,DRE!L:L)</f>
        <v>0</v>
      </c>
      <c r="N325" s="46">
        <f>SUMIF(DRE!$A:$A,'Base CF'!$B325,DRE!M:M)</f>
        <v>0</v>
      </c>
      <c r="O325" s="46">
        <f>SUMIF(DRE!$A:$A,'Base CF'!$B325,DRE!N:N)</f>
        <v>0</v>
      </c>
      <c r="P325" s="46">
        <f>SUMIF(DRE!$A:$A,'Base CF'!$B325,DRE!O:O)</f>
        <v>0</v>
      </c>
      <c r="Q325" s="46">
        <f>SUMIF(DRE!$A:$A,'Base CF'!$B325,DRE!P:P)</f>
        <v>0</v>
      </c>
      <c r="R325" s="46">
        <f>SUMIF(DRE!$A:$A,'Base CF'!$B325,DRE!Q:Q)</f>
        <v>0</v>
      </c>
      <c r="S325" s="46">
        <f>SUMIF(DRE!$A:$A,'Base CF'!$B325,DRE!R:R)</f>
        <v>0</v>
      </c>
      <c r="T325" s="46">
        <f>SUMIF(DRE!$A:$A,'Base CF'!$B325,DRE!S:S)</f>
        <v>0</v>
      </c>
      <c r="U325" s="46">
        <f>SUMIF(DRE!$A:$A,'Base CF'!$B325,DRE!T:T)</f>
        <v>0</v>
      </c>
      <c r="V325" s="46">
        <f>SUMIF(DRE!$A:$A,'Base CF'!$B325,DRE!U:U)</f>
        <v>0</v>
      </c>
      <c r="W325" s="46">
        <f>SUMIF(DRE!$A:$A,'Base CF'!$B325,DRE!V:V)</f>
        <v>0</v>
      </c>
      <c r="X325" s="46">
        <f>SUMIF(DRE!$A:$A,'Base CF'!$B325,DRE!W:W)</f>
        <v>0</v>
      </c>
      <c r="Y325" s="46">
        <f>SUMIF(DRE!$A:$A,'Base CF'!$B325,DRE!X:X)</f>
        <v>0</v>
      </c>
      <c r="Z325" s="46">
        <f>SUMIF(DRE!$A:$A,'Base CF'!$B325,DRE!Y:Y)</f>
        <v>0</v>
      </c>
      <c r="AA325" s="46">
        <f>SUMIF(DRE!$A:$A,'Base CF'!$B325,DRE!Z:Z)</f>
        <v>0</v>
      </c>
      <c r="AB325" s="46">
        <f>SUMIF(DRE!$A:$A,'Base CF'!$B325,DRE!AA:AA)</f>
        <v>0</v>
      </c>
      <c r="AC325" s="46">
        <f>SUMIF(DRE!$A:$A,'Base CF'!$B325,DRE!AB:AB)</f>
        <v>0</v>
      </c>
      <c r="AD325" s="46">
        <f>SUMIF(DRE!$A:$A,'Base CF'!$B325,DRE!AC:AC)</f>
        <v>0</v>
      </c>
      <c r="AE325" s="46">
        <f>SUMIF(DRE!$A:$A,'Base CF'!$B325,DRE!AD:AD)</f>
        <v>0</v>
      </c>
      <c r="AF325" s="46">
        <f>SUMIF(DRE!$A:$A,'Base CF'!$B325,DRE!AE:AE)</f>
        <v>0</v>
      </c>
      <c r="AG325" s="46">
        <f>SUMIF(DRE!$A:$A,'Base CF'!$B325,DRE!AF:AF)</f>
        <v>0</v>
      </c>
      <c r="AH325" s="46">
        <f>SUMIF(DRE!$A:$A,'Base CF'!$B325,DRE!AG:AG)</f>
        <v>0</v>
      </c>
      <c r="AI325" s="46">
        <f>SUMIF(DRE!$A:$A,'Base CF'!$B325,DRE!AH:AH)</f>
        <v>0</v>
      </c>
      <c r="AJ325" s="46">
        <f>SUMIF(DRE!$A:$A,'Base CF'!$B325,DRE!AI:AI)</f>
        <v>0</v>
      </c>
      <c r="AK325" s="46">
        <f>SUMIF(DRE!$A:$A,'Base CF'!$B325,DRE!AJ:AJ)</f>
        <v>0</v>
      </c>
      <c r="AL325" s="46">
        <f>SUMIF(DRE!$A:$A,'Base CF'!$B325,DRE!AK:AK)</f>
        <v>0</v>
      </c>
      <c r="AM325" s="46">
        <f>SUMIF(DRE!$A:$A,'Base CF'!$B325,DRE!AL:AL)</f>
        <v>0</v>
      </c>
      <c r="AN325" s="46">
        <f>SUMIF(DRE!$A:$A,'Base CF'!$B325,DRE!AM:AM)</f>
        <v>0</v>
      </c>
      <c r="AO325" s="46">
        <f>SUMIF(DRE!$A:$A,'Base CF'!$B325,DRE!AN:AN)</f>
        <v>0</v>
      </c>
      <c r="AP325" s="46">
        <f>SUMIF(DRE!$A:$A,'Base CF'!$B325,DRE!AO:AO)</f>
        <v>0</v>
      </c>
      <c r="AQ325" s="46">
        <f>SUMIF(DRE!$A:$A,'Base CF'!$B325,DRE!AP:AP)</f>
        <v>0</v>
      </c>
      <c r="AR325" s="46">
        <f>SUMIF(DRE!$A:$A,'Base CF'!$B325,DRE!AQ:AQ)</f>
        <v>0</v>
      </c>
      <c r="AS325" s="46">
        <f>SUMIF(DRE!$A:$A,'Base CF'!$B325,DRE!AR:AR)</f>
        <v>0</v>
      </c>
      <c r="AT325" s="46">
        <f>SUMIF(DRE!$A:$A,'Base CF'!$B325,DRE!AS:AS)</f>
        <v>0</v>
      </c>
      <c r="AU325" s="46">
        <f>SUMIF(DRE!$A:$A,'Base CF'!$B325,DRE!AT:AT)</f>
        <v>0</v>
      </c>
      <c r="AV325" s="46">
        <f>SUMIF(DRE!$A:$A,'Base CF'!$B325,DRE!AU:AU)</f>
        <v>0</v>
      </c>
      <c r="AW325" s="46">
        <f>SUMIF(DRE!$A:$A,'Base CF'!$B325,DRE!AV:AV)</f>
        <v>0</v>
      </c>
      <c r="AX325" s="46">
        <f>SUMIF(DRE!$A:$A,'Base CF'!$B325,DRE!AW:AW)</f>
        <v>0</v>
      </c>
      <c r="AY325" s="46">
        <f>SUMIF(DRE!$A:$A,'Base CF'!$B325,DRE!AX:AX)</f>
        <v>0</v>
      </c>
      <c r="AZ325" s="46">
        <f>SUMIF(DRE!$A:$A,'Base CF'!$B325,DRE!AY:AY)</f>
        <v>0</v>
      </c>
      <c r="BA325" s="46">
        <f>SUMIF(DRE!$A:$A,'Base CF'!$B325,DRE!AZ:AZ)</f>
        <v>0</v>
      </c>
      <c r="BB325" s="46">
        <f>SUMIF(DRE!$A:$A,'Base CF'!$B325,DRE!BA:BA)</f>
        <v>0</v>
      </c>
      <c r="BC325" s="46">
        <f>SUMIF(DRE!$A:$A,'Base CF'!$B325,DRE!BB:BB)</f>
        <v>0</v>
      </c>
      <c r="BD325" s="46">
        <f>SUMIF(DRE!$A:$A,'Base CF'!$B325,DRE!BC:BC)</f>
        <v>0</v>
      </c>
      <c r="BE325" s="46">
        <f>SUMIF(DRE!$A:$A,'Base CF'!$B325,DRE!BD:BD)</f>
        <v>0</v>
      </c>
      <c r="BF325" s="46">
        <f>SUMIF(DRE!$A:$A,'Base CF'!$B325,DRE!BE:BE)</f>
        <v>0</v>
      </c>
      <c r="BG325" s="46">
        <f>SUMIF(DRE!$A:$A,'Base CF'!$B325,DRE!BF:BF)</f>
        <v>0</v>
      </c>
      <c r="BH325" s="46">
        <f>SUMIF(DRE!$A:$A,'Base CF'!$B325,DRE!BG:BG)</f>
        <v>0</v>
      </c>
      <c r="BI325" s="46">
        <f>SUMIF(DRE!$A:$A,'Base CF'!$B325,DRE!BH:BH)</f>
        <v>0</v>
      </c>
      <c r="BJ325" s="46">
        <f>SUMIF(DRE!$A:$A,'Base CF'!$B325,DRE!BI:BI)</f>
        <v>0</v>
      </c>
      <c r="BK325" s="46">
        <f>SUMIF(DRE!$A:$A,'Base CF'!$B325,DRE!BJ:BJ)</f>
        <v>0</v>
      </c>
      <c r="BL325" s="46">
        <f>SUMIF(DRE!$A:$A,'Base CF'!$B325,DRE!BK:BK)</f>
        <v>0</v>
      </c>
      <c r="BM325" s="46">
        <f>SUMIF(DRE!$A:$A,'Base CF'!$B325,DRE!BL:BL)</f>
        <v>0</v>
      </c>
      <c r="BN325" s="46">
        <f>SUMIF(DRE!$A:$A,'Base CF'!$B325,DRE!BM:BM)</f>
        <v>0</v>
      </c>
      <c r="BO325" s="46">
        <f>SUMIF(DRE!$A:$A,'Base CF'!$B325,DRE!BN:BN)</f>
        <v>0</v>
      </c>
      <c r="BP325" s="46">
        <f>SUMIF(DRE!$A:$A,'Base CF'!$B325,DRE!BO:BO)</f>
        <v>0</v>
      </c>
      <c r="BQ325" s="46">
        <f>SUMIF(DRE!$A:$A,'Base CF'!$B325,DRE!BP:BP)</f>
        <v>0</v>
      </c>
      <c r="BR325" s="46">
        <f>SUMIF(DRE!$A:$A,'Base CF'!$B325,DRE!BQ:BQ)</f>
        <v>0</v>
      </c>
      <c r="BS325" s="46">
        <f>SUMIF(DRE!$A:$A,'Base CF'!$B325,DRE!BR:BR)</f>
        <v>0</v>
      </c>
      <c r="BT325" s="46">
        <f>SUMIF(DRE!$A:$A,'Base CF'!$B325,DRE!BS:BS)</f>
        <v>0</v>
      </c>
      <c r="BU325" s="46">
        <f>SUMIF(DRE!$A:$A,'Base CF'!$B325,DRE!BT:BT)</f>
        <v>0</v>
      </c>
      <c r="BV325" s="46">
        <f>SUMIF(DRE!$A:$A,'Base CF'!$B325,DRE!BU:BU)</f>
        <v>0</v>
      </c>
      <c r="BW325" s="46">
        <f>SUMIF(DRE!$A:$A,'Base CF'!$B325,DRE!BV:BV)</f>
        <v>0</v>
      </c>
      <c r="BX325" s="46">
        <f>SUMIF(DRE!$A:$A,'Base CF'!$B325,DRE!BW:BW)</f>
        <v>0</v>
      </c>
      <c r="BY325" s="46">
        <f>SUMIF(DRE!$A:$A,'Base CF'!$B325,DRE!BX:BX)</f>
        <v>0</v>
      </c>
      <c r="BZ325" s="46">
        <f>SUMIF(DRE!$A:$A,'Base CF'!$B325,DRE!BY:BY)</f>
        <v>0</v>
      </c>
      <c r="CA325" s="46">
        <f>SUMIF(DRE!$A:$A,'Base CF'!$B325,DRE!BZ:BZ)</f>
        <v>0</v>
      </c>
      <c r="CB325" s="46">
        <f>SUMIF(DRE!$A:$A,'Base CF'!$B325,DRE!CA:CA)</f>
        <v>0</v>
      </c>
      <c r="CC325" s="46">
        <f>SUMIF(DRE!$A:$A,'Base CF'!$B325,DRE!CB:CB)</f>
        <v>0</v>
      </c>
      <c r="CD325" s="46">
        <f>SUMIF(DRE!$A:$A,'Base CF'!$B325,DRE!CC:CC)</f>
        <v>0</v>
      </c>
      <c r="CE325" s="46">
        <f>SUMIF(DRE!$A:$A,'Base CF'!$B325,DRE!CD:CD)</f>
        <v>0</v>
      </c>
      <c r="CF325" s="46">
        <f>SUMIF(DRE!$A:$A,'Base CF'!$B325,DRE!CE:CE)</f>
        <v>0</v>
      </c>
      <c r="CG325" s="46">
        <f>SUMIF(DRE!$A:$A,'Base CF'!$B325,DRE!CF:CF)</f>
        <v>0</v>
      </c>
      <c r="CH325" s="46">
        <f>SUMIF(DRE!$A:$A,'Base CF'!$B325,DRE!CG:CG)</f>
        <v>0</v>
      </c>
      <c r="CI325" s="46">
        <f>SUMIF(DRE!$A:$A,'Base CF'!$B325,DRE!CH:CH)</f>
        <v>0</v>
      </c>
      <c r="CJ325" s="46">
        <f>SUMIF(DRE!$A:$A,'Base CF'!$B325,DRE!CI:CI)</f>
        <v>0</v>
      </c>
      <c r="CK325" s="46">
        <f>SUMIF(DRE!$A:$A,'Base CF'!$B325,DRE!CJ:CJ)</f>
        <v>0</v>
      </c>
      <c r="CL325" s="46">
        <f>SUMIF(DRE!$A:$A,'Base CF'!$B325,DRE!CK:CK)</f>
        <v>0</v>
      </c>
      <c r="CM325" s="46">
        <f>SUMIF(DRE!$A:$A,'Base CF'!$B325,DRE!CL:CL)</f>
        <v>0</v>
      </c>
      <c r="CN325" s="46">
        <f>SUMIF(DRE!$A:$A,'Base CF'!$B325,DRE!CM:CM)</f>
        <v>0</v>
      </c>
      <c r="CO325" s="46">
        <f>SUMIF(DRE!$A:$A,'Base CF'!$B325,DRE!CN:CN)</f>
        <v>0</v>
      </c>
      <c r="CP325" s="46">
        <f>SUMIF(DRE!$A:$A,'Base CF'!$B325,DRE!CO:CO)</f>
        <v>0</v>
      </c>
      <c r="CQ325" s="46">
        <f>SUMIF(DRE!$A:$A,'Base CF'!$B325,DRE!CP:CP)</f>
        <v>0</v>
      </c>
      <c r="CR325" s="46">
        <f>SUMIF(DRE!$A:$A,'Base CF'!$B325,DRE!CQ:CQ)</f>
        <v>0</v>
      </c>
      <c r="CS325" s="46">
        <f>SUMIF(DRE!$A:$A,'Base CF'!$B325,DRE!CR:CR)</f>
        <v>0</v>
      </c>
      <c r="CT325" s="46">
        <f>SUMIF(DRE!$A:$A,'Base CF'!$B325,DRE!CS:CS)</f>
        <v>0</v>
      </c>
      <c r="CU325" s="46">
        <f>SUMIF(DRE!$A:$A,'Base CF'!$B325,DRE!CT:CT)</f>
        <v>0</v>
      </c>
      <c r="CV325" s="46">
        <f>SUMIF(DRE!$A:$A,'Base CF'!$B325,DRE!CU:CU)</f>
        <v>0</v>
      </c>
      <c r="CW325" s="46">
        <f>SUMIF(DRE!$A:$A,'Base CF'!$B325,DRE!CV:CV)</f>
        <v>0</v>
      </c>
      <c r="CX325" s="46">
        <f>SUMIF(DRE!$A:$A,'Base CF'!$B325,DRE!CW:CW)</f>
        <v>0</v>
      </c>
      <c r="CY325" s="46">
        <f>SUMIF(DRE!$A:$A,'Base CF'!$B325,DRE!CX:CX)</f>
        <v>0</v>
      </c>
      <c r="CZ325" s="46">
        <f>SUMIF(DRE!$A:$A,'Base CF'!$B325,DRE!CY:CY)</f>
        <v>0</v>
      </c>
      <c r="DA325" s="46">
        <f>SUMIF(DRE!$A:$A,'Base CF'!$B325,DRE!CZ:CZ)</f>
        <v>0</v>
      </c>
      <c r="DB325" s="46">
        <f>SUMIF(DRE!$A:$A,'Base CF'!$B325,DRE!DA:DA)</f>
        <v>0</v>
      </c>
      <c r="DC325" s="46">
        <f>SUMIF(DRE!$A:$A,'Base CF'!$B325,DRE!DB:DB)</f>
        <v>0</v>
      </c>
      <c r="DD325" s="46">
        <f>SUMIF(DRE!$A:$A,'Base CF'!$B325,DRE!DC:DC)</f>
        <v>0</v>
      </c>
      <c r="DE325" s="46">
        <f>SUMIF(DRE!$A:$A,'Base CF'!$B325,DRE!DD:DD)</f>
        <v>0</v>
      </c>
      <c r="DF325" s="46">
        <f>SUMIF(DRE!$A:$A,'Base CF'!$B325,DRE!DE:DE)</f>
        <v>0</v>
      </c>
    </row>
    <row r="326" spans="1:110" outlineLevel="1">
      <c r="B326" s="37" t="s">
        <v>457</v>
      </c>
      <c r="C326" s="46">
        <f>SUMIF(DRE!$A:$A,'Base CF'!$B326,DRE!B:B)</f>
        <v>0</v>
      </c>
      <c r="D326" s="46">
        <f>SUMIF(DRE!$A:$A,'Base CF'!$B326,DRE!C:C)</f>
        <v>0</v>
      </c>
      <c r="E326" s="46">
        <f>SUMIF(DRE!$A:$A,'Base CF'!$B326,DRE!D:D)</f>
        <v>0</v>
      </c>
      <c r="F326" s="46">
        <f>SUMIF(DRE!$A:$A,'Base CF'!$B326,DRE!E:E)</f>
        <v>0</v>
      </c>
      <c r="G326" s="46">
        <f>SUMIF(DRE!$A:$A,'Base CF'!$B326,DRE!F:F)</f>
        <v>0</v>
      </c>
      <c r="H326" s="46">
        <f>SUMIF(DRE!$A:$A,'Base CF'!$B326,DRE!G:G)</f>
        <v>0</v>
      </c>
      <c r="I326" s="46">
        <f>SUMIF(DRE!$A:$A,'Base CF'!$B326,DRE!H:H)</f>
        <v>0</v>
      </c>
      <c r="J326" s="46">
        <f>SUMIF(DRE!$A:$A,'Base CF'!$B326,DRE!I:I)</f>
        <v>0</v>
      </c>
      <c r="K326" s="46">
        <f>SUMIF(DRE!$A:$A,'Base CF'!$B326,DRE!J:J)</f>
        <v>0</v>
      </c>
      <c r="L326" s="46">
        <f>SUMIF(DRE!$A:$A,'Base CF'!$B326,DRE!K:K)</f>
        <v>0</v>
      </c>
      <c r="M326" s="46">
        <f>SUMIF(DRE!$A:$A,'Base CF'!$B326,DRE!L:L)</f>
        <v>0</v>
      </c>
      <c r="N326" s="46">
        <f>SUMIF(DRE!$A:$A,'Base CF'!$B326,DRE!M:M)</f>
        <v>0</v>
      </c>
      <c r="O326" s="46">
        <f>SUMIF(DRE!$A:$A,'Base CF'!$B326,DRE!N:N)</f>
        <v>0</v>
      </c>
      <c r="P326" s="46">
        <f>SUMIF(DRE!$A:$A,'Base CF'!$B326,DRE!O:O)</f>
        <v>0</v>
      </c>
      <c r="Q326" s="46">
        <f>SUMIF(DRE!$A:$A,'Base CF'!$B326,DRE!P:P)</f>
        <v>0</v>
      </c>
      <c r="R326" s="46">
        <f>SUMIF(DRE!$A:$A,'Base CF'!$B326,DRE!Q:Q)</f>
        <v>0</v>
      </c>
      <c r="S326" s="46">
        <f>SUMIF(DRE!$A:$A,'Base CF'!$B326,DRE!R:R)</f>
        <v>0</v>
      </c>
      <c r="T326" s="46">
        <f>SUMIF(DRE!$A:$A,'Base CF'!$B326,DRE!S:S)</f>
        <v>0</v>
      </c>
      <c r="U326" s="46">
        <f>SUMIF(DRE!$A:$A,'Base CF'!$B326,DRE!T:T)</f>
        <v>0</v>
      </c>
      <c r="V326" s="46">
        <f>SUMIF(DRE!$A:$A,'Base CF'!$B326,DRE!U:U)</f>
        <v>0</v>
      </c>
      <c r="W326" s="46">
        <f>SUMIF(DRE!$A:$A,'Base CF'!$B326,DRE!V:V)</f>
        <v>0</v>
      </c>
      <c r="X326" s="46">
        <f>SUMIF(DRE!$A:$A,'Base CF'!$B326,DRE!W:W)</f>
        <v>0</v>
      </c>
      <c r="Y326" s="46">
        <f>SUMIF(DRE!$A:$A,'Base CF'!$B326,DRE!X:X)</f>
        <v>0</v>
      </c>
      <c r="Z326" s="46">
        <f>SUMIF(DRE!$A:$A,'Base CF'!$B326,DRE!Y:Y)</f>
        <v>0</v>
      </c>
      <c r="AA326" s="46">
        <f>SUMIF(DRE!$A:$A,'Base CF'!$B326,DRE!Z:Z)</f>
        <v>0</v>
      </c>
      <c r="AB326" s="46">
        <f>SUMIF(DRE!$A:$A,'Base CF'!$B326,DRE!AA:AA)</f>
        <v>0</v>
      </c>
      <c r="AC326" s="46">
        <f>SUMIF(DRE!$A:$A,'Base CF'!$B326,DRE!AB:AB)</f>
        <v>3812.04</v>
      </c>
      <c r="AD326" s="46">
        <f>SUMIF(DRE!$A:$A,'Base CF'!$B326,DRE!AC:AC)</f>
        <v>3812.04</v>
      </c>
      <c r="AE326" s="46">
        <f>SUMIF(DRE!$A:$A,'Base CF'!$B326,DRE!AD:AD)</f>
        <v>3812.04</v>
      </c>
      <c r="AF326" s="46">
        <f>SUMIF(DRE!$A:$A,'Base CF'!$B326,DRE!AE:AE)</f>
        <v>3812.04</v>
      </c>
      <c r="AG326" s="46">
        <f>SUMIF(DRE!$A:$A,'Base CF'!$B326,DRE!AF:AF)</f>
        <v>3812.04</v>
      </c>
      <c r="AH326" s="46">
        <f>SUMIF(DRE!$A:$A,'Base CF'!$B326,DRE!AG:AG)</f>
        <v>3812.04</v>
      </c>
      <c r="AI326" s="46">
        <f>SUMIF(DRE!$A:$A,'Base CF'!$B326,DRE!AH:AH)</f>
        <v>3812.04</v>
      </c>
      <c r="AJ326" s="46">
        <f>SUMIF(DRE!$A:$A,'Base CF'!$B326,DRE!AI:AI)</f>
        <v>3812.04</v>
      </c>
      <c r="AK326" s="46">
        <f>SUMIF(DRE!$A:$A,'Base CF'!$B326,DRE!AJ:AJ)</f>
        <v>3812.04</v>
      </c>
      <c r="AL326" s="46">
        <f>SUMIF(DRE!$A:$A,'Base CF'!$B326,DRE!AK:AK)</f>
        <v>2541.36</v>
      </c>
      <c r="AM326" s="46">
        <f>SUMIF(DRE!$A:$A,'Base CF'!$B326,DRE!AL:AL)</f>
        <v>0</v>
      </c>
      <c r="AN326" s="46">
        <f>SUMIF(DRE!$A:$A,'Base CF'!$B326,DRE!AM:AM)</f>
        <v>0</v>
      </c>
      <c r="AO326" s="46">
        <f>SUMIF(DRE!$A:$A,'Base CF'!$B326,DRE!AN:AN)</f>
        <v>0</v>
      </c>
      <c r="AP326" s="46">
        <f>SUMIF(DRE!$A:$A,'Base CF'!$B326,DRE!AO:AO)</f>
        <v>0</v>
      </c>
      <c r="AQ326" s="46">
        <f>SUMIF(DRE!$A:$A,'Base CF'!$B326,DRE!AP:AP)</f>
        <v>0</v>
      </c>
      <c r="AR326" s="46">
        <f>SUMIF(DRE!$A:$A,'Base CF'!$B326,DRE!AQ:AQ)</f>
        <v>1906.02</v>
      </c>
      <c r="AS326" s="46">
        <f>SUMIF(DRE!$A:$A,'Base CF'!$B326,DRE!AR:AR)</f>
        <v>1906.02</v>
      </c>
      <c r="AT326" s="46">
        <f>SUMIF(DRE!$A:$A,'Base CF'!$B326,DRE!AS:AS)</f>
        <v>1906.02</v>
      </c>
      <c r="AU326" s="46">
        <f>SUMIF(DRE!$A:$A,'Base CF'!$B326,DRE!AT:AT)</f>
        <v>1906.02</v>
      </c>
      <c r="AV326" s="46">
        <f>SUMIF(DRE!$A:$A,'Base CF'!$B326,DRE!AU:AU)</f>
        <v>1906.02</v>
      </c>
      <c r="AW326" s="46">
        <f>SUMIF(DRE!$A:$A,'Base CF'!$B326,DRE!AV:AV)</f>
        <v>1906.02</v>
      </c>
      <c r="AX326" s="46">
        <f>SUMIF(DRE!$A:$A,'Base CF'!$B326,DRE!AW:AW)</f>
        <v>1906.02</v>
      </c>
      <c r="AY326" s="46">
        <f>SUMIF(DRE!$A:$A,'Base CF'!$B326,DRE!AX:AX)</f>
        <v>0</v>
      </c>
      <c r="AZ326" s="46">
        <f>SUMIF(DRE!$A:$A,'Base CF'!$B326,DRE!AY:AY)</f>
        <v>0</v>
      </c>
      <c r="BA326" s="46">
        <f>SUMIF(DRE!$A:$A,'Base CF'!$B326,DRE!AZ:AZ)</f>
        <v>0</v>
      </c>
      <c r="BB326" s="46">
        <f>SUMIF(DRE!$A:$A,'Base CF'!$B326,DRE!BA:BA)</f>
        <v>0</v>
      </c>
      <c r="BC326" s="46">
        <f>SUMIF(DRE!$A:$A,'Base CF'!$B326,DRE!BB:BB)</f>
        <v>0</v>
      </c>
      <c r="BD326" s="46">
        <f>SUMIF(DRE!$A:$A,'Base CF'!$B326,DRE!BC:BC)</f>
        <v>0</v>
      </c>
      <c r="BE326" s="46">
        <f>SUMIF(DRE!$A:$A,'Base CF'!$B326,DRE!BD:BD)</f>
        <v>0</v>
      </c>
      <c r="BF326" s="46">
        <f>SUMIF(DRE!$A:$A,'Base CF'!$B326,DRE!BE:BE)</f>
        <v>0</v>
      </c>
      <c r="BG326" s="46">
        <f>SUMIF(DRE!$A:$A,'Base CF'!$B326,DRE!BF:BF)</f>
        <v>0</v>
      </c>
      <c r="BH326" s="46">
        <f>SUMIF(DRE!$A:$A,'Base CF'!$B326,DRE!BG:BG)</f>
        <v>0</v>
      </c>
      <c r="BI326" s="46">
        <f>SUMIF(DRE!$A:$A,'Base CF'!$B326,DRE!BH:BH)</f>
        <v>0</v>
      </c>
      <c r="BJ326" s="46">
        <f>SUMIF(DRE!$A:$A,'Base CF'!$B326,DRE!BI:BI)</f>
        <v>0</v>
      </c>
      <c r="BK326" s="46">
        <f>SUMIF(DRE!$A:$A,'Base CF'!$B326,DRE!BJ:BJ)</f>
        <v>0</v>
      </c>
      <c r="BL326" s="46">
        <f>SUMIF(DRE!$A:$A,'Base CF'!$B326,DRE!BK:BK)</f>
        <v>0</v>
      </c>
      <c r="BM326" s="46">
        <f>SUMIF(DRE!$A:$A,'Base CF'!$B326,DRE!BL:BL)</f>
        <v>0</v>
      </c>
      <c r="BN326" s="46">
        <f>SUMIF(DRE!$A:$A,'Base CF'!$B326,DRE!BM:BM)</f>
        <v>0</v>
      </c>
      <c r="BO326" s="46">
        <f>SUMIF(DRE!$A:$A,'Base CF'!$B326,DRE!BN:BN)</f>
        <v>0</v>
      </c>
      <c r="BP326" s="46">
        <f>SUMIF(DRE!$A:$A,'Base CF'!$B326,DRE!BO:BO)</f>
        <v>0</v>
      </c>
      <c r="BQ326" s="46">
        <f>SUMIF(DRE!$A:$A,'Base CF'!$B326,DRE!BP:BP)</f>
        <v>0</v>
      </c>
      <c r="BR326" s="46">
        <f>SUMIF(DRE!$A:$A,'Base CF'!$B326,DRE!BQ:BQ)</f>
        <v>0</v>
      </c>
      <c r="BS326" s="46">
        <f>SUMIF(DRE!$A:$A,'Base CF'!$B326,DRE!BR:BR)</f>
        <v>0</v>
      </c>
      <c r="BT326" s="46">
        <f>SUMIF(DRE!$A:$A,'Base CF'!$B326,DRE!BS:BS)</f>
        <v>0</v>
      </c>
      <c r="BU326" s="46">
        <f>SUMIF(DRE!$A:$A,'Base CF'!$B326,DRE!BT:BT)</f>
        <v>0</v>
      </c>
      <c r="BV326" s="46">
        <f>SUMIF(DRE!$A:$A,'Base CF'!$B326,DRE!BU:BU)</f>
        <v>0</v>
      </c>
      <c r="BW326" s="46">
        <f>SUMIF(DRE!$A:$A,'Base CF'!$B326,DRE!BV:BV)</f>
        <v>0</v>
      </c>
      <c r="BX326" s="46">
        <f>SUMIF(DRE!$A:$A,'Base CF'!$B326,DRE!BW:BW)</f>
        <v>0</v>
      </c>
      <c r="BY326" s="46">
        <f>SUMIF(DRE!$A:$A,'Base CF'!$B326,DRE!BX:BX)</f>
        <v>0</v>
      </c>
      <c r="BZ326" s="46">
        <f>SUMIF(DRE!$A:$A,'Base CF'!$B326,DRE!BY:BY)</f>
        <v>0</v>
      </c>
      <c r="CA326" s="46">
        <f>SUMIF(DRE!$A:$A,'Base CF'!$B326,DRE!BZ:BZ)</f>
        <v>0</v>
      </c>
      <c r="CB326" s="46">
        <f>SUMIF(DRE!$A:$A,'Base CF'!$B326,DRE!CA:CA)</f>
        <v>0</v>
      </c>
      <c r="CC326" s="46">
        <f>SUMIF(DRE!$A:$A,'Base CF'!$B326,DRE!CB:CB)</f>
        <v>0</v>
      </c>
      <c r="CD326" s="46">
        <f>SUMIF(DRE!$A:$A,'Base CF'!$B326,DRE!CC:CC)</f>
        <v>0</v>
      </c>
      <c r="CE326" s="46">
        <f>SUMIF(DRE!$A:$A,'Base CF'!$B326,DRE!CD:CD)</f>
        <v>0</v>
      </c>
      <c r="CF326" s="46">
        <f>SUMIF(DRE!$A:$A,'Base CF'!$B326,DRE!CE:CE)</f>
        <v>0</v>
      </c>
      <c r="CG326" s="46">
        <f>SUMIF(DRE!$A:$A,'Base CF'!$B326,DRE!CF:CF)</f>
        <v>0</v>
      </c>
      <c r="CH326" s="46">
        <f>SUMIF(DRE!$A:$A,'Base CF'!$B326,DRE!CG:CG)</f>
        <v>0</v>
      </c>
      <c r="CI326" s="46">
        <f>SUMIF(DRE!$A:$A,'Base CF'!$B326,DRE!CH:CH)</f>
        <v>0</v>
      </c>
      <c r="CJ326" s="46">
        <f>SUMIF(DRE!$A:$A,'Base CF'!$B326,DRE!CI:CI)</f>
        <v>0</v>
      </c>
      <c r="CK326" s="46">
        <f>SUMIF(DRE!$A:$A,'Base CF'!$B326,DRE!CJ:CJ)</f>
        <v>0</v>
      </c>
      <c r="CL326" s="46">
        <f>SUMIF(DRE!$A:$A,'Base CF'!$B326,DRE!CK:CK)</f>
        <v>0</v>
      </c>
      <c r="CM326" s="46">
        <f>SUMIF(DRE!$A:$A,'Base CF'!$B326,DRE!CL:CL)</f>
        <v>0</v>
      </c>
      <c r="CN326" s="46">
        <f>SUMIF(DRE!$A:$A,'Base CF'!$B326,DRE!CM:CM)</f>
        <v>0</v>
      </c>
      <c r="CO326" s="46">
        <f>SUMIF(DRE!$A:$A,'Base CF'!$B326,DRE!CN:CN)</f>
        <v>0</v>
      </c>
      <c r="CP326" s="46">
        <f>SUMIF(DRE!$A:$A,'Base CF'!$B326,DRE!CO:CO)</f>
        <v>0</v>
      </c>
      <c r="CQ326" s="46">
        <f>SUMIF(DRE!$A:$A,'Base CF'!$B326,DRE!CP:CP)</f>
        <v>0</v>
      </c>
      <c r="CR326" s="46">
        <f>SUMIF(DRE!$A:$A,'Base CF'!$B326,DRE!CQ:CQ)</f>
        <v>0</v>
      </c>
      <c r="CS326" s="46">
        <f>SUMIF(DRE!$A:$A,'Base CF'!$B326,DRE!CR:CR)</f>
        <v>0</v>
      </c>
      <c r="CT326" s="46">
        <f>SUMIF(DRE!$A:$A,'Base CF'!$B326,DRE!CS:CS)</f>
        <v>0</v>
      </c>
      <c r="CU326" s="46">
        <f>SUMIF(DRE!$A:$A,'Base CF'!$B326,DRE!CT:CT)</f>
        <v>0</v>
      </c>
      <c r="CV326" s="46">
        <f>SUMIF(DRE!$A:$A,'Base CF'!$B326,DRE!CU:CU)</f>
        <v>0</v>
      </c>
      <c r="CW326" s="46">
        <f>SUMIF(DRE!$A:$A,'Base CF'!$B326,DRE!CV:CV)</f>
        <v>0</v>
      </c>
      <c r="CX326" s="46">
        <f>SUMIF(DRE!$A:$A,'Base CF'!$B326,DRE!CW:CW)</f>
        <v>0</v>
      </c>
      <c r="CY326" s="46">
        <f>SUMIF(DRE!$A:$A,'Base CF'!$B326,DRE!CX:CX)</f>
        <v>0</v>
      </c>
      <c r="CZ326" s="46">
        <f>SUMIF(DRE!$A:$A,'Base CF'!$B326,DRE!CY:CY)</f>
        <v>0</v>
      </c>
      <c r="DA326" s="46">
        <f>SUMIF(DRE!$A:$A,'Base CF'!$B326,DRE!CZ:CZ)</f>
        <v>0</v>
      </c>
      <c r="DB326" s="46">
        <f>SUMIF(DRE!$A:$A,'Base CF'!$B326,DRE!DA:DA)</f>
        <v>0</v>
      </c>
      <c r="DC326" s="46">
        <f>SUMIF(DRE!$A:$A,'Base CF'!$B326,DRE!DB:DB)</f>
        <v>0</v>
      </c>
      <c r="DD326" s="46">
        <f>SUMIF(DRE!$A:$A,'Base CF'!$B326,DRE!DC:DC)</f>
        <v>0</v>
      </c>
      <c r="DE326" s="46">
        <f>SUMIF(DRE!$A:$A,'Base CF'!$B326,DRE!DD:DD)</f>
        <v>0</v>
      </c>
      <c r="DF326" s="46">
        <f>SUMIF(DRE!$A:$A,'Base CF'!$B326,DRE!DE:DE)</f>
        <v>0</v>
      </c>
    </row>
    <row r="327" spans="1:110" outlineLevel="1">
      <c r="B327" s="37" t="s">
        <v>449</v>
      </c>
      <c r="C327" s="46">
        <f>SUMIF(DRE!$A:$A,'Base CF'!$B327,DRE!B:B)</f>
        <v>0</v>
      </c>
      <c r="D327" s="46">
        <f>SUMIF(DRE!$A:$A,'Base CF'!$B327,DRE!C:C)</f>
        <v>0</v>
      </c>
      <c r="E327" s="46">
        <f>SUMIF(DRE!$A:$A,'Base CF'!$B327,DRE!D:D)</f>
        <v>0</v>
      </c>
      <c r="F327" s="46">
        <f>SUMIF(DRE!$A:$A,'Base CF'!$B327,DRE!E:E)</f>
        <v>0</v>
      </c>
      <c r="G327" s="46">
        <f>SUMIF(DRE!$A:$A,'Base CF'!$B327,DRE!F:F)</f>
        <v>0</v>
      </c>
      <c r="H327" s="46">
        <f>SUMIF(DRE!$A:$A,'Base CF'!$B327,DRE!G:G)</f>
        <v>0</v>
      </c>
      <c r="I327" s="46">
        <f>SUMIF(DRE!$A:$A,'Base CF'!$B327,DRE!H:H)</f>
        <v>0</v>
      </c>
      <c r="J327" s="46">
        <f>SUMIF(DRE!$A:$A,'Base CF'!$B327,DRE!I:I)</f>
        <v>0</v>
      </c>
      <c r="K327" s="46">
        <f>SUMIF(DRE!$A:$A,'Base CF'!$B327,DRE!J:J)</f>
        <v>0</v>
      </c>
      <c r="L327" s="46">
        <f>SUMIF(DRE!$A:$A,'Base CF'!$B327,DRE!K:K)</f>
        <v>0</v>
      </c>
      <c r="M327" s="46">
        <f>SUMIF(DRE!$A:$A,'Base CF'!$B327,DRE!L:L)</f>
        <v>0</v>
      </c>
      <c r="N327" s="46">
        <f>SUMIF(DRE!$A:$A,'Base CF'!$B327,DRE!M:M)</f>
        <v>0</v>
      </c>
      <c r="O327" s="46">
        <f>SUMIF(DRE!$A:$A,'Base CF'!$B327,DRE!N:N)</f>
        <v>0</v>
      </c>
      <c r="P327" s="46">
        <f>SUMIF(DRE!$A:$A,'Base CF'!$B327,DRE!O:O)</f>
        <v>0</v>
      </c>
      <c r="Q327" s="46">
        <f>SUMIF(DRE!$A:$A,'Base CF'!$B327,DRE!P:P)</f>
        <v>0</v>
      </c>
      <c r="R327" s="46">
        <f>SUMIF(DRE!$A:$A,'Base CF'!$B327,DRE!Q:Q)</f>
        <v>0</v>
      </c>
      <c r="S327" s="46">
        <f>SUMIF(DRE!$A:$A,'Base CF'!$B327,DRE!R:R)</f>
        <v>0</v>
      </c>
      <c r="T327" s="46">
        <f>SUMIF(DRE!$A:$A,'Base CF'!$B327,DRE!S:S)</f>
        <v>0</v>
      </c>
      <c r="U327" s="46">
        <f>SUMIF(DRE!$A:$A,'Base CF'!$B327,DRE!T:T)</f>
        <v>0</v>
      </c>
      <c r="V327" s="46">
        <f>SUMIF(DRE!$A:$A,'Base CF'!$B327,DRE!U:U)</f>
        <v>0</v>
      </c>
      <c r="W327" s="46">
        <f>SUMIF(DRE!$A:$A,'Base CF'!$B327,DRE!V:V)</f>
        <v>0</v>
      </c>
      <c r="X327" s="46">
        <f>SUMIF(DRE!$A:$A,'Base CF'!$B327,DRE!W:W)</f>
        <v>0</v>
      </c>
      <c r="Y327" s="46">
        <f>SUMIF(DRE!$A:$A,'Base CF'!$B327,DRE!X:X)</f>
        <v>0</v>
      </c>
      <c r="Z327" s="46">
        <f>SUMIF(DRE!$A:$A,'Base CF'!$B327,DRE!Y:Y)</f>
        <v>0</v>
      </c>
      <c r="AA327" s="46">
        <f>SUMIF(DRE!$A:$A,'Base CF'!$B327,DRE!Z:Z)</f>
        <v>0</v>
      </c>
      <c r="AB327" s="46">
        <f>SUMIF(DRE!$A:$A,'Base CF'!$B327,DRE!AA:AA)</f>
        <v>0</v>
      </c>
      <c r="AC327" s="46">
        <f>SUMIF(DRE!$A:$A,'Base CF'!$B327,DRE!AB:AB)</f>
        <v>0</v>
      </c>
      <c r="AD327" s="46">
        <f>SUMIF(DRE!$A:$A,'Base CF'!$B327,DRE!AC:AC)</f>
        <v>0</v>
      </c>
      <c r="AE327" s="46">
        <f>SUMIF(DRE!$A:$A,'Base CF'!$B327,DRE!AD:AD)</f>
        <v>0</v>
      </c>
      <c r="AF327" s="46">
        <f>SUMIF(DRE!$A:$A,'Base CF'!$B327,DRE!AE:AE)</f>
        <v>0</v>
      </c>
      <c r="AG327" s="46">
        <f>SUMIF(DRE!$A:$A,'Base CF'!$B327,DRE!AF:AF)</f>
        <v>0</v>
      </c>
      <c r="AH327" s="46">
        <f>SUMIF(DRE!$A:$A,'Base CF'!$B327,DRE!AG:AG)</f>
        <v>0</v>
      </c>
      <c r="AI327" s="46">
        <f>SUMIF(DRE!$A:$A,'Base CF'!$B327,DRE!AH:AH)</f>
        <v>0</v>
      </c>
      <c r="AJ327" s="46">
        <f>SUMIF(DRE!$A:$A,'Base CF'!$B327,DRE!AI:AI)</f>
        <v>0</v>
      </c>
      <c r="AK327" s="46">
        <f>SUMIF(DRE!$A:$A,'Base CF'!$B327,DRE!AJ:AJ)</f>
        <v>0</v>
      </c>
      <c r="AL327" s="46">
        <f>SUMIF(DRE!$A:$A,'Base CF'!$B327,DRE!AK:AK)</f>
        <v>0</v>
      </c>
      <c r="AM327" s="46">
        <f>SUMIF(DRE!$A:$A,'Base CF'!$B327,DRE!AL:AL)</f>
        <v>0</v>
      </c>
      <c r="AN327" s="46">
        <f>SUMIF(DRE!$A:$A,'Base CF'!$B327,DRE!AM:AM)</f>
        <v>0</v>
      </c>
      <c r="AO327" s="46">
        <f>SUMIF(DRE!$A:$A,'Base CF'!$B327,DRE!AN:AN)</f>
        <v>0</v>
      </c>
      <c r="AP327" s="46">
        <f>SUMIF(DRE!$A:$A,'Base CF'!$B327,DRE!AO:AO)</f>
        <v>0</v>
      </c>
      <c r="AQ327" s="46">
        <f>SUMIF(DRE!$A:$A,'Base CF'!$B327,DRE!AP:AP)</f>
        <v>0</v>
      </c>
      <c r="AR327" s="46">
        <f>SUMIF(DRE!$A:$A,'Base CF'!$B327,DRE!AQ:AQ)</f>
        <v>0</v>
      </c>
      <c r="AS327" s="46">
        <f>SUMIF(DRE!$A:$A,'Base CF'!$B327,DRE!AR:AR)</f>
        <v>0</v>
      </c>
      <c r="AT327" s="46">
        <f>SUMIF(DRE!$A:$A,'Base CF'!$B327,DRE!AS:AS)</f>
        <v>0</v>
      </c>
      <c r="AU327" s="46">
        <f>SUMIF(DRE!$A:$A,'Base CF'!$B327,DRE!AT:AT)</f>
        <v>0</v>
      </c>
      <c r="AV327" s="46">
        <f>SUMIF(DRE!$A:$A,'Base CF'!$B327,DRE!AU:AU)</f>
        <v>0</v>
      </c>
      <c r="AW327" s="46">
        <f>SUMIF(DRE!$A:$A,'Base CF'!$B327,DRE!AV:AV)</f>
        <v>0</v>
      </c>
      <c r="AX327" s="46">
        <f>SUMIF(DRE!$A:$A,'Base CF'!$B327,DRE!AW:AW)</f>
        <v>0</v>
      </c>
      <c r="AY327" s="46">
        <f>SUMIF(DRE!$A:$A,'Base CF'!$B327,DRE!AX:AX)</f>
        <v>0</v>
      </c>
      <c r="AZ327" s="46">
        <f>SUMIF(DRE!$A:$A,'Base CF'!$B327,DRE!AY:AY)</f>
        <v>0</v>
      </c>
      <c r="BA327" s="46">
        <f>SUMIF(DRE!$A:$A,'Base CF'!$B327,DRE!AZ:AZ)</f>
        <v>0</v>
      </c>
      <c r="BB327" s="46">
        <f>SUMIF(DRE!$A:$A,'Base CF'!$B327,DRE!BA:BA)</f>
        <v>0</v>
      </c>
      <c r="BC327" s="46">
        <f>SUMIF(DRE!$A:$A,'Base CF'!$B327,DRE!BB:BB)</f>
        <v>0</v>
      </c>
      <c r="BD327" s="46">
        <f>SUMIF(DRE!$A:$A,'Base CF'!$B327,DRE!BC:BC)</f>
        <v>0</v>
      </c>
      <c r="BE327" s="46">
        <f>SUMIF(DRE!$A:$A,'Base CF'!$B327,DRE!BD:BD)</f>
        <v>0</v>
      </c>
      <c r="BF327" s="46">
        <f>SUMIF(DRE!$A:$A,'Base CF'!$B327,DRE!BE:BE)</f>
        <v>0</v>
      </c>
      <c r="BG327" s="46">
        <f>SUMIF(DRE!$A:$A,'Base CF'!$B327,DRE!BF:BF)</f>
        <v>0</v>
      </c>
      <c r="BH327" s="46">
        <f>SUMIF(DRE!$A:$A,'Base CF'!$B327,DRE!BG:BG)</f>
        <v>0</v>
      </c>
      <c r="BI327" s="46">
        <f>SUMIF(DRE!$A:$A,'Base CF'!$B327,DRE!BH:BH)</f>
        <v>0</v>
      </c>
      <c r="BJ327" s="46">
        <f>SUMIF(DRE!$A:$A,'Base CF'!$B327,DRE!BI:BI)</f>
        <v>0</v>
      </c>
      <c r="BK327" s="46">
        <f>SUMIF(DRE!$A:$A,'Base CF'!$B327,DRE!BJ:BJ)</f>
        <v>0</v>
      </c>
      <c r="BL327" s="46">
        <f>SUMIF(DRE!$A:$A,'Base CF'!$B327,DRE!BK:BK)</f>
        <v>0</v>
      </c>
      <c r="BM327" s="46">
        <f>SUMIF(DRE!$A:$A,'Base CF'!$B327,DRE!BL:BL)</f>
        <v>0</v>
      </c>
      <c r="BN327" s="46">
        <f>SUMIF(DRE!$A:$A,'Base CF'!$B327,DRE!BM:BM)</f>
        <v>0</v>
      </c>
      <c r="BO327" s="46">
        <f>SUMIF(DRE!$A:$A,'Base CF'!$B327,DRE!BN:BN)</f>
        <v>0</v>
      </c>
      <c r="BP327" s="46">
        <f>SUMIF(DRE!$A:$A,'Base CF'!$B327,DRE!BO:BO)</f>
        <v>0</v>
      </c>
      <c r="BQ327" s="46">
        <f>SUMIF(DRE!$A:$A,'Base CF'!$B327,DRE!BP:BP)</f>
        <v>0</v>
      </c>
      <c r="BR327" s="46">
        <f>SUMIF(DRE!$A:$A,'Base CF'!$B327,DRE!BQ:BQ)</f>
        <v>0</v>
      </c>
      <c r="BS327" s="46">
        <f>SUMIF(DRE!$A:$A,'Base CF'!$B327,DRE!BR:BR)</f>
        <v>0</v>
      </c>
      <c r="BT327" s="46">
        <f>SUMIF(DRE!$A:$A,'Base CF'!$B327,DRE!BS:BS)</f>
        <v>0</v>
      </c>
      <c r="BU327" s="46">
        <f>SUMIF(DRE!$A:$A,'Base CF'!$B327,DRE!BT:BT)</f>
        <v>0</v>
      </c>
      <c r="BV327" s="46">
        <f>SUMIF(DRE!$A:$A,'Base CF'!$B327,DRE!BU:BU)</f>
        <v>0</v>
      </c>
      <c r="BW327" s="46">
        <f>SUMIF(DRE!$A:$A,'Base CF'!$B327,DRE!BV:BV)</f>
        <v>0</v>
      </c>
      <c r="BX327" s="46">
        <f>SUMIF(DRE!$A:$A,'Base CF'!$B327,DRE!BW:BW)</f>
        <v>0</v>
      </c>
      <c r="BY327" s="46">
        <f>SUMIF(DRE!$A:$A,'Base CF'!$B327,DRE!BX:BX)</f>
        <v>0</v>
      </c>
      <c r="BZ327" s="46">
        <f>SUMIF(DRE!$A:$A,'Base CF'!$B327,DRE!BY:BY)</f>
        <v>0</v>
      </c>
      <c r="CA327" s="46">
        <f>SUMIF(DRE!$A:$A,'Base CF'!$B327,DRE!BZ:BZ)</f>
        <v>0</v>
      </c>
      <c r="CB327" s="46">
        <f>SUMIF(DRE!$A:$A,'Base CF'!$B327,DRE!CA:CA)</f>
        <v>0</v>
      </c>
      <c r="CC327" s="46">
        <f>SUMIF(DRE!$A:$A,'Base CF'!$B327,DRE!CB:CB)</f>
        <v>0</v>
      </c>
      <c r="CD327" s="46">
        <f>SUMIF(DRE!$A:$A,'Base CF'!$B327,DRE!CC:CC)</f>
        <v>0</v>
      </c>
      <c r="CE327" s="46">
        <f>SUMIF(DRE!$A:$A,'Base CF'!$B327,DRE!CD:CD)</f>
        <v>0</v>
      </c>
      <c r="CF327" s="46">
        <f>SUMIF(DRE!$A:$A,'Base CF'!$B327,DRE!CE:CE)</f>
        <v>0</v>
      </c>
      <c r="CG327" s="46">
        <f>SUMIF(DRE!$A:$A,'Base CF'!$B327,DRE!CF:CF)</f>
        <v>0</v>
      </c>
      <c r="CH327" s="46">
        <f>SUMIF(DRE!$A:$A,'Base CF'!$B327,DRE!CG:CG)</f>
        <v>0</v>
      </c>
      <c r="CI327" s="46">
        <f>SUMIF(DRE!$A:$A,'Base CF'!$B327,DRE!CH:CH)</f>
        <v>0</v>
      </c>
      <c r="CJ327" s="46">
        <f>SUMIF(DRE!$A:$A,'Base CF'!$B327,DRE!CI:CI)</f>
        <v>0</v>
      </c>
      <c r="CK327" s="46">
        <f>SUMIF(DRE!$A:$A,'Base CF'!$B327,DRE!CJ:CJ)</f>
        <v>0</v>
      </c>
      <c r="CL327" s="46">
        <f>SUMIF(DRE!$A:$A,'Base CF'!$B327,DRE!CK:CK)</f>
        <v>0</v>
      </c>
      <c r="CM327" s="46">
        <f>SUMIF(DRE!$A:$A,'Base CF'!$B327,DRE!CL:CL)</f>
        <v>0</v>
      </c>
      <c r="CN327" s="46">
        <f>SUMIF(DRE!$A:$A,'Base CF'!$B327,DRE!CM:CM)</f>
        <v>0</v>
      </c>
      <c r="CO327" s="46">
        <f>SUMIF(DRE!$A:$A,'Base CF'!$B327,DRE!CN:CN)</f>
        <v>0</v>
      </c>
      <c r="CP327" s="46">
        <f>SUMIF(DRE!$A:$A,'Base CF'!$B327,DRE!CO:CO)</f>
        <v>0</v>
      </c>
      <c r="CQ327" s="46">
        <f>SUMIF(DRE!$A:$A,'Base CF'!$B327,DRE!CP:CP)</f>
        <v>0</v>
      </c>
      <c r="CR327" s="46">
        <f>SUMIF(DRE!$A:$A,'Base CF'!$B327,DRE!CQ:CQ)</f>
        <v>0</v>
      </c>
      <c r="CS327" s="46">
        <f>SUMIF(DRE!$A:$A,'Base CF'!$B327,DRE!CR:CR)</f>
        <v>0</v>
      </c>
      <c r="CT327" s="46">
        <f>SUMIF(DRE!$A:$A,'Base CF'!$B327,DRE!CS:CS)</f>
        <v>0</v>
      </c>
      <c r="CU327" s="46">
        <f>SUMIF(DRE!$A:$A,'Base CF'!$B327,DRE!CT:CT)</f>
        <v>0</v>
      </c>
      <c r="CV327" s="46">
        <f>SUMIF(DRE!$A:$A,'Base CF'!$B327,DRE!CU:CU)</f>
        <v>0</v>
      </c>
      <c r="CW327" s="46">
        <f>SUMIF(DRE!$A:$A,'Base CF'!$B327,DRE!CV:CV)</f>
        <v>0</v>
      </c>
      <c r="CX327" s="46">
        <f>SUMIF(DRE!$A:$A,'Base CF'!$B327,DRE!CW:CW)</f>
        <v>0</v>
      </c>
      <c r="CY327" s="46">
        <f>SUMIF(DRE!$A:$A,'Base CF'!$B327,DRE!CX:CX)</f>
        <v>0</v>
      </c>
      <c r="CZ327" s="46">
        <f>SUMIF(DRE!$A:$A,'Base CF'!$B327,DRE!CY:CY)</f>
        <v>0</v>
      </c>
      <c r="DA327" s="46">
        <f>SUMIF(DRE!$A:$A,'Base CF'!$B327,DRE!CZ:CZ)</f>
        <v>0</v>
      </c>
      <c r="DB327" s="46">
        <f>SUMIF(DRE!$A:$A,'Base CF'!$B327,DRE!DA:DA)</f>
        <v>0</v>
      </c>
      <c r="DC327" s="46">
        <f>SUMIF(DRE!$A:$A,'Base CF'!$B327,DRE!DB:DB)</f>
        <v>0</v>
      </c>
      <c r="DD327" s="46">
        <f>SUMIF(DRE!$A:$A,'Base CF'!$B327,DRE!DC:DC)</f>
        <v>0</v>
      </c>
      <c r="DE327" s="46">
        <f>SUMIF(DRE!$A:$A,'Base CF'!$B327,DRE!DD:DD)</f>
        <v>0</v>
      </c>
      <c r="DF327" s="46">
        <f>SUMIF(DRE!$A:$A,'Base CF'!$B327,DRE!DE:DE)</f>
        <v>0</v>
      </c>
    </row>
    <row r="328" spans="1:110" outlineLevel="1">
      <c r="B328" s="37" t="s">
        <v>537</v>
      </c>
      <c r="C328" s="46">
        <f>SUMIF(DRE!$A:$A,'Base CF'!$B328,DRE!B:B)</f>
        <v>0</v>
      </c>
      <c r="D328" s="46">
        <f>SUMIF(DRE!$A:$A,'Base CF'!$B328,DRE!C:C)</f>
        <v>0</v>
      </c>
      <c r="E328" s="46">
        <f>SUMIF(DRE!$A:$A,'Base CF'!$B328,DRE!D:D)</f>
        <v>0</v>
      </c>
      <c r="F328" s="46">
        <f>SUMIF(DRE!$A:$A,'Base CF'!$B328,DRE!E:E)</f>
        <v>0</v>
      </c>
      <c r="G328" s="46">
        <f>SUMIF(DRE!$A:$A,'Base CF'!$B328,DRE!F:F)</f>
        <v>0</v>
      </c>
      <c r="H328" s="46">
        <f>SUMIF(DRE!$A:$A,'Base CF'!$B328,DRE!G:G)</f>
        <v>0</v>
      </c>
      <c r="I328" s="46">
        <f>SUMIF(DRE!$A:$A,'Base CF'!$B328,DRE!H:H)</f>
        <v>0</v>
      </c>
      <c r="J328" s="46">
        <f>SUMIF(DRE!$A:$A,'Base CF'!$B328,DRE!I:I)</f>
        <v>0</v>
      </c>
      <c r="K328" s="46">
        <f>SUMIF(DRE!$A:$A,'Base CF'!$B328,DRE!J:J)</f>
        <v>0</v>
      </c>
      <c r="L328" s="46">
        <f>SUMIF(DRE!$A:$A,'Base CF'!$B328,DRE!K:K)</f>
        <v>0</v>
      </c>
      <c r="M328" s="46">
        <f>SUMIF(DRE!$A:$A,'Base CF'!$B328,DRE!L:L)</f>
        <v>0</v>
      </c>
      <c r="N328" s="46">
        <f>SUMIF(DRE!$A:$A,'Base CF'!$B328,DRE!M:M)</f>
        <v>0</v>
      </c>
      <c r="O328" s="46">
        <f>SUMIF(DRE!$A:$A,'Base CF'!$B328,DRE!N:N)</f>
        <v>0</v>
      </c>
      <c r="P328" s="46">
        <f>SUMIF(DRE!$A:$A,'Base CF'!$B328,DRE!O:O)</f>
        <v>0</v>
      </c>
      <c r="Q328" s="46">
        <f>SUMIF(DRE!$A:$A,'Base CF'!$B328,DRE!P:P)</f>
        <v>0</v>
      </c>
      <c r="R328" s="46">
        <f>SUMIF(DRE!$A:$A,'Base CF'!$B328,DRE!Q:Q)</f>
        <v>0</v>
      </c>
      <c r="S328" s="46">
        <f>SUMIF(DRE!$A:$A,'Base CF'!$B328,DRE!R:R)</f>
        <v>0</v>
      </c>
      <c r="T328" s="46">
        <f>SUMIF(DRE!$A:$A,'Base CF'!$B328,DRE!S:S)</f>
        <v>0</v>
      </c>
      <c r="U328" s="46">
        <f>SUMIF(DRE!$A:$A,'Base CF'!$B328,DRE!T:T)</f>
        <v>0</v>
      </c>
      <c r="V328" s="46">
        <f>SUMIF(DRE!$A:$A,'Base CF'!$B328,DRE!U:U)</f>
        <v>0</v>
      </c>
      <c r="W328" s="46">
        <f>SUMIF(DRE!$A:$A,'Base CF'!$B328,DRE!V:V)</f>
        <v>0</v>
      </c>
      <c r="X328" s="46">
        <f>SUMIF(DRE!$A:$A,'Base CF'!$B328,DRE!W:W)</f>
        <v>0</v>
      </c>
      <c r="Y328" s="46">
        <f>SUMIF(DRE!$A:$A,'Base CF'!$B328,DRE!X:X)</f>
        <v>0</v>
      </c>
      <c r="Z328" s="46">
        <f>SUMIF(DRE!$A:$A,'Base CF'!$B328,DRE!Y:Y)</f>
        <v>0</v>
      </c>
      <c r="AA328" s="46">
        <f>SUMIF(DRE!$A:$A,'Base CF'!$B328,DRE!Z:Z)</f>
        <v>0</v>
      </c>
      <c r="AB328" s="46">
        <f>SUMIF(DRE!$A:$A,'Base CF'!$B328,DRE!AA:AA)</f>
        <v>0</v>
      </c>
      <c r="AC328" s="46">
        <f>SUMIF(DRE!$A:$A,'Base CF'!$B328,DRE!AB:AB)</f>
        <v>0</v>
      </c>
      <c r="AD328" s="46">
        <f>SUMIF(DRE!$A:$A,'Base CF'!$B328,DRE!AC:AC)</f>
        <v>0</v>
      </c>
      <c r="AE328" s="46">
        <f>SUMIF(DRE!$A:$A,'Base CF'!$B328,DRE!AD:AD)</f>
        <v>0</v>
      </c>
      <c r="AF328" s="46">
        <f>SUMIF(DRE!$A:$A,'Base CF'!$B328,DRE!AE:AE)</f>
        <v>0</v>
      </c>
      <c r="AG328" s="46">
        <f>SUMIF(DRE!$A:$A,'Base CF'!$B328,DRE!AF:AF)</f>
        <v>0</v>
      </c>
      <c r="AH328" s="46">
        <f>SUMIF(DRE!$A:$A,'Base CF'!$B328,DRE!AG:AG)</f>
        <v>0</v>
      </c>
      <c r="AI328" s="46">
        <f>SUMIF(DRE!$A:$A,'Base CF'!$B328,DRE!AH:AH)</f>
        <v>0</v>
      </c>
      <c r="AJ328" s="46">
        <f>SUMIF(DRE!$A:$A,'Base CF'!$B328,DRE!AI:AI)</f>
        <v>0</v>
      </c>
      <c r="AK328" s="46">
        <f>SUMIF(DRE!$A:$A,'Base CF'!$B328,DRE!AJ:AJ)</f>
        <v>0</v>
      </c>
      <c r="AL328" s="46">
        <f>SUMIF(DRE!$A:$A,'Base CF'!$B328,DRE!AK:AK)</f>
        <v>0</v>
      </c>
      <c r="AM328" s="46">
        <f>SUMIF(DRE!$A:$A,'Base CF'!$B328,DRE!AL:AL)</f>
        <v>0</v>
      </c>
      <c r="AN328" s="46">
        <f>SUMIF(DRE!$A:$A,'Base CF'!$B328,DRE!AM:AM)</f>
        <v>0</v>
      </c>
      <c r="AO328" s="46">
        <f>SUMIF(DRE!$A:$A,'Base CF'!$B328,DRE!AN:AN)</f>
        <v>0</v>
      </c>
      <c r="AP328" s="46">
        <f>SUMIF(DRE!$A:$A,'Base CF'!$B328,DRE!AO:AO)</f>
        <v>0</v>
      </c>
      <c r="AQ328" s="46">
        <f>SUMIF(DRE!$A:$A,'Base CF'!$B328,DRE!AP:AP)</f>
        <v>0</v>
      </c>
      <c r="AR328" s="46">
        <f>SUMIF(DRE!$A:$A,'Base CF'!$B328,DRE!AQ:AQ)</f>
        <v>0</v>
      </c>
      <c r="AS328" s="46">
        <f>SUMIF(DRE!$A:$A,'Base CF'!$B328,DRE!AR:AR)</f>
        <v>0</v>
      </c>
      <c r="AT328" s="46">
        <f>SUMIF(DRE!$A:$A,'Base CF'!$B328,DRE!AS:AS)</f>
        <v>0</v>
      </c>
      <c r="AU328" s="46">
        <f>SUMIF(DRE!$A:$A,'Base CF'!$B328,DRE!AT:AT)</f>
        <v>0</v>
      </c>
      <c r="AV328" s="46">
        <f>SUMIF(DRE!$A:$A,'Base CF'!$B328,DRE!AU:AU)</f>
        <v>0</v>
      </c>
      <c r="AW328" s="46">
        <f>SUMIF(DRE!$A:$A,'Base CF'!$B328,DRE!AV:AV)</f>
        <v>0</v>
      </c>
      <c r="AX328" s="46">
        <f>SUMIF(DRE!$A:$A,'Base CF'!$B328,DRE!AW:AW)</f>
        <v>0</v>
      </c>
      <c r="AY328" s="46">
        <f>SUMIF(DRE!$A:$A,'Base CF'!$B328,DRE!AX:AX)</f>
        <v>0</v>
      </c>
      <c r="AZ328" s="46">
        <f>SUMIF(DRE!$A:$A,'Base CF'!$B328,DRE!AY:AY)</f>
        <v>0</v>
      </c>
      <c r="BA328" s="46">
        <f>SUMIF(DRE!$A:$A,'Base CF'!$B328,DRE!AZ:AZ)</f>
        <v>0</v>
      </c>
      <c r="BB328" s="46">
        <f>SUMIF(DRE!$A:$A,'Base CF'!$B328,DRE!BA:BA)</f>
        <v>0</v>
      </c>
      <c r="BC328" s="46">
        <f>SUMIF(DRE!$A:$A,'Base CF'!$B328,DRE!BB:BB)</f>
        <v>0</v>
      </c>
      <c r="BD328" s="46">
        <f>SUMIF(DRE!$A:$A,'Base CF'!$B328,DRE!BC:BC)</f>
        <v>0</v>
      </c>
      <c r="BE328" s="46">
        <f>SUMIF(DRE!$A:$A,'Base CF'!$B328,DRE!BD:BD)</f>
        <v>0</v>
      </c>
      <c r="BF328" s="46">
        <f>SUMIF(DRE!$A:$A,'Base CF'!$B328,DRE!BE:BE)</f>
        <v>0</v>
      </c>
      <c r="BG328" s="46">
        <f>SUMIF(DRE!$A:$A,'Base CF'!$B328,DRE!BF:BF)</f>
        <v>0</v>
      </c>
      <c r="BH328" s="46">
        <f>SUMIF(DRE!$A:$A,'Base CF'!$B328,DRE!BG:BG)</f>
        <v>0</v>
      </c>
      <c r="BI328" s="46">
        <f>SUMIF(DRE!$A:$A,'Base CF'!$B328,DRE!BH:BH)</f>
        <v>0</v>
      </c>
      <c r="BJ328" s="46">
        <f>SUMIF(DRE!$A:$A,'Base CF'!$B328,DRE!BI:BI)</f>
        <v>0</v>
      </c>
      <c r="BK328" s="46">
        <f>SUMIF(DRE!$A:$A,'Base CF'!$B328,DRE!BJ:BJ)</f>
        <v>0</v>
      </c>
      <c r="BL328" s="46">
        <f>SUMIF(DRE!$A:$A,'Base CF'!$B328,DRE!BK:BK)</f>
        <v>0</v>
      </c>
      <c r="BM328" s="46">
        <f>SUMIF(DRE!$A:$A,'Base CF'!$B328,DRE!BL:BL)</f>
        <v>0</v>
      </c>
      <c r="BN328" s="46">
        <f>SUMIF(DRE!$A:$A,'Base CF'!$B328,DRE!BM:BM)</f>
        <v>0</v>
      </c>
      <c r="BO328" s="46">
        <f>SUMIF(DRE!$A:$A,'Base CF'!$B328,DRE!BN:BN)</f>
        <v>0</v>
      </c>
      <c r="BP328" s="46">
        <f>SUMIF(DRE!$A:$A,'Base CF'!$B328,DRE!BO:BO)</f>
        <v>0</v>
      </c>
      <c r="BQ328" s="46">
        <f>SUMIF(DRE!$A:$A,'Base CF'!$B328,DRE!BP:BP)</f>
        <v>0</v>
      </c>
      <c r="BR328" s="46">
        <f>SUMIF(DRE!$A:$A,'Base CF'!$B328,DRE!BQ:BQ)</f>
        <v>0</v>
      </c>
      <c r="BS328" s="46">
        <f>SUMIF(DRE!$A:$A,'Base CF'!$B328,DRE!BR:BR)</f>
        <v>0</v>
      </c>
      <c r="BT328" s="46">
        <f>SUMIF(DRE!$A:$A,'Base CF'!$B328,DRE!BS:BS)</f>
        <v>0</v>
      </c>
      <c r="BU328" s="46">
        <f>SUMIF(DRE!$A:$A,'Base CF'!$B328,DRE!BT:BT)</f>
        <v>0</v>
      </c>
      <c r="BV328" s="46">
        <f>SUMIF(DRE!$A:$A,'Base CF'!$B328,DRE!BU:BU)</f>
        <v>0</v>
      </c>
      <c r="BW328" s="46">
        <f>SUMIF(DRE!$A:$A,'Base CF'!$B328,DRE!BV:BV)</f>
        <v>0</v>
      </c>
      <c r="BX328" s="46">
        <f>SUMIF(DRE!$A:$A,'Base CF'!$B328,DRE!BW:BW)</f>
        <v>0</v>
      </c>
      <c r="BY328" s="46">
        <f>SUMIF(DRE!$A:$A,'Base CF'!$B328,DRE!BX:BX)</f>
        <v>0</v>
      </c>
      <c r="BZ328" s="46">
        <f>SUMIF(DRE!$A:$A,'Base CF'!$B328,DRE!BY:BY)</f>
        <v>0</v>
      </c>
      <c r="CA328" s="46">
        <f>SUMIF(DRE!$A:$A,'Base CF'!$B328,DRE!BZ:BZ)</f>
        <v>0</v>
      </c>
      <c r="CB328" s="46">
        <f>SUMIF(DRE!$A:$A,'Base CF'!$B328,DRE!CA:CA)</f>
        <v>0</v>
      </c>
      <c r="CC328" s="46">
        <f>SUMIF(DRE!$A:$A,'Base CF'!$B328,DRE!CB:CB)</f>
        <v>0</v>
      </c>
      <c r="CD328" s="46">
        <f>SUMIF(DRE!$A:$A,'Base CF'!$B328,DRE!CC:CC)</f>
        <v>0</v>
      </c>
      <c r="CE328" s="46">
        <f>SUMIF(DRE!$A:$A,'Base CF'!$B328,DRE!CD:CD)</f>
        <v>0</v>
      </c>
      <c r="CF328" s="46">
        <f>SUMIF(DRE!$A:$A,'Base CF'!$B328,DRE!CE:CE)</f>
        <v>0</v>
      </c>
      <c r="CG328" s="46">
        <f>SUMIF(DRE!$A:$A,'Base CF'!$B328,DRE!CF:CF)</f>
        <v>0</v>
      </c>
      <c r="CH328" s="46">
        <f>SUMIF(DRE!$A:$A,'Base CF'!$B328,DRE!CG:CG)</f>
        <v>0</v>
      </c>
      <c r="CI328" s="46">
        <f>SUMIF(DRE!$A:$A,'Base CF'!$B328,DRE!CH:CH)</f>
        <v>0</v>
      </c>
      <c r="CJ328" s="46">
        <f>SUMIF(DRE!$A:$A,'Base CF'!$B328,DRE!CI:CI)</f>
        <v>0</v>
      </c>
      <c r="CK328" s="46">
        <f>SUMIF(DRE!$A:$A,'Base CF'!$B328,DRE!CJ:CJ)</f>
        <v>0</v>
      </c>
      <c r="CL328" s="46">
        <f>SUMIF(DRE!$A:$A,'Base CF'!$B328,DRE!CK:CK)</f>
        <v>0</v>
      </c>
      <c r="CM328" s="46">
        <f>SUMIF(DRE!$A:$A,'Base CF'!$B328,DRE!CL:CL)</f>
        <v>0</v>
      </c>
      <c r="CN328" s="46">
        <f>SUMIF(DRE!$A:$A,'Base CF'!$B328,DRE!CM:CM)</f>
        <v>0</v>
      </c>
      <c r="CO328" s="46">
        <f>SUMIF(DRE!$A:$A,'Base CF'!$B328,DRE!CN:CN)</f>
        <v>0</v>
      </c>
      <c r="CP328" s="46">
        <f>SUMIF(DRE!$A:$A,'Base CF'!$B328,DRE!CO:CO)</f>
        <v>0</v>
      </c>
      <c r="CQ328" s="46">
        <f>SUMIF(DRE!$A:$A,'Base CF'!$B328,DRE!CP:CP)</f>
        <v>0</v>
      </c>
      <c r="CR328" s="46">
        <f>SUMIF(DRE!$A:$A,'Base CF'!$B328,DRE!CQ:CQ)</f>
        <v>0</v>
      </c>
      <c r="CS328" s="46">
        <f>SUMIF(DRE!$A:$A,'Base CF'!$B328,DRE!CR:CR)</f>
        <v>0</v>
      </c>
      <c r="CT328" s="46">
        <f>SUMIF(DRE!$A:$A,'Base CF'!$B328,DRE!CS:CS)</f>
        <v>0</v>
      </c>
      <c r="CU328" s="46">
        <f>SUMIF(DRE!$A:$A,'Base CF'!$B328,DRE!CT:CT)</f>
        <v>0</v>
      </c>
      <c r="CV328" s="46">
        <f>SUMIF(DRE!$A:$A,'Base CF'!$B328,DRE!CU:CU)</f>
        <v>0</v>
      </c>
      <c r="CW328" s="46">
        <f>SUMIF(DRE!$A:$A,'Base CF'!$B328,DRE!CV:CV)</f>
        <v>0</v>
      </c>
      <c r="CX328" s="46">
        <f>SUMIF(DRE!$A:$A,'Base CF'!$B328,DRE!CW:CW)</f>
        <v>0</v>
      </c>
      <c r="CY328" s="46">
        <f>SUMIF(DRE!$A:$A,'Base CF'!$B328,DRE!CX:CX)</f>
        <v>0</v>
      </c>
      <c r="CZ328" s="46">
        <f>SUMIF(DRE!$A:$A,'Base CF'!$B328,DRE!CY:CY)</f>
        <v>0</v>
      </c>
      <c r="DA328" s="46">
        <f>SUMIF(DRE!$A:$A,'Base CF'!$B328,DRE!CZ:CZ)</f>
        <v>0</v>
      </c>
      <c r="DB328" s="46">
        <f>SUMIF(DRE!$A:$A,'Base CF'!$B328,DRE!DA:DA)</f>
        <v>0</v>
      </c>
      <c r="DC328" s="46">
        <f>SUMIF(DRE!$A:$A,'Base CF'!$B328,DRE!DB:DB)</f>
        <v>0</v>
      </c>
      <c r="DD328" s="46">
        <f>SUMIF(DRE!$A:$A,'Base CF'!$B328,DRE!DC:DC)</f>
        <v>0</v>
      </c>
      <c r="DE328" s="46">
        <f>SUMIF(DRE!$A:$A,'Base CF'!$B328,DRE!DD:DD)</f>
        <v>0</v>
      </c>
      <c r="DF328" s="46">
        <f>SUMIF(DRE!$A:$A,'Base CF'!$B328,DRE!DE:DE)</f>
        <v>0</v>
      </c>
    </row>
    <row r="329" spans="1:110" outlineLevel="1">
      <c r="B329" s="37" t="s">
        <v>729</v>
      </c>
      <c r="C329" s="46">
        <f>SUMIF(DRE!$A:$A,'Base CF'!$B329,DRE!B:B)</f>
        <v>0</v>
      </c>
      <c r="D329" s="46">
        <f>SUMIF(DRE!$A:$A,'Base CF'!$B329,DRE!C:C)</f>
        <v>0</v>
      </c>
      <c r="E329" s="46">
        <f>SUMIF(DRE!$A:$A,'Base CF'!$B329,DRE!D:D)</f>
        <v>0</v>
      </c>
      <c r="F329" s="46">
        <f>SUMIF(DRE!$A:$A,'Base CF'!$B329,DRE!E:E)</f>
        <v>0</v>
      </c>
      <c r="G329" s="46">
        <f>SUMIF(DRE!$A:$A,'Base CF'!$B329,DRE!F:F)</f>
        <v>0</v>
      </c>
      <c r="H329" s="46">
        <f>SUMIF(DRE!$A:$A,'Base CF'!$B329,DRE!G:G)</f>
        <v>0</v>
      </c>
      <c r="I329" s="46">
        <f>SUMIF(DRE!$A:$A,'Base CF'!$B329,DRE!H:H)</f>
        <v>0</v>
      </c>
      <c r="J329" s="46">
        <f>SUMIF(DRE!$A:$A,'Base CF'!$B329,DRE!I:I)</f>
        <v>0</v>
      </c>
      <c r="K329" s="46">
        <f>SUMIF(DRE!$A:$A,'Base CF'!$B329,DRE!J:J)</f>
        <v>0</v>
      </c>
      <c r="L329" s="46">
        <f>SUMIF(DRE!$A:$A,'Base CF'!$B329,DRE!K:K)</f>
        <v>0</v>
      </c>
      <c r="M329" s="46">
        <f>SUMIF(DRE!$A:$A,'Base CF'!$B329,DRE!L:L)</f>
        <v>0</v>
      </c>
      <c r="N329" s="46">
        <f>SUMIF(DRE!$A:$A,'Base CF'!$B329,DRE!M:M)</f>
        <v>0</v>
      </c>
      <c r="O329" s="46">
        <f>SUMIF(DRE!$A:$A,'Base CF'!$B329,DRE!N:N)</f>
        <v>0</v>
      </c>
      <c r="P329" s="46">
        <f>SUMIF(DRE!$A:$A,'Base CF'!$B329,DRE!O:O)</f>
        <v>0</v>
      </c>
      <c r="Q329" s="46">
        <f>SUMIF(DRE!$A:$A,'Base CF'!$B329,DRE!P:P)</f>
        <v>0</v>
      </c>
      <c r="R329" s="46">
        <f>SUMIF(DRE!$A:$A,'Base CF'!$B329,DRE!Q:Q)</f>
        <v>0</v>
      </c>
      <c r="S329" s="46">
        <f>SUMIF(DRE!$A:$A,'Base CF'!$B329,DRE!R:R)</f>
        <v>0</v>
      </c>
      <c r="T329" s="46">
        <f>SUMIF(DRE!$A:$A,'Base CF'!$B329,DRE!S:S)</f>
        <v>0</v>
      </c>
      <c r="U329" s="46">
        <f>SUMIF(DRE!$A:$A,'Base CF'!$B329,DRE!T:T)</f>
        <v>0</v>
      </c>
      <c r="V329" s="46">
        <f>SUMIF(DRE!$A:$A,'Base CF'!$B329,DRE!U:U)</f>
        <v>0</v>
      </c>
      <c r="W329" s="46">
        <f>SUMIF(DRE!$A:$A,'Base CF'!$B329,DRE!V:V)</f>
        <v>0</v>
      </c>
      <c r="X329" s="46">
        <f>SUMIF(DRE!$A:$A,'Base CF'!$B329,DRE!W:W)</f>
        <v>0</v>
      </c>
      <c r="Y329" s="46">
        <f>SUMIF(DRE!$A:$A,'Base CF'!$B329,DRE!X:X)</f>
        <v>0</v>
      </c>
      <c r="Z329" s="46">
        <f>SUMIF(DRE!$A:$A,'Base CF'!$B329,DRE!Y:Y)</f>
        <v>0</v>
      </c>
      <c r="AA329" s="46">
        <f>SUMIF(DRE!$A:$A,'Base CF'!$B329,DRE!Z:Z)</f>
        <v>0</v>
      </c>
      <c r="AB329" s="46">
        <f>SUMIF(DRE!$A:$A,'Base CF'!$B329,DRE!AA:AA)</f>
        <v>0</v>
      </c>
      <c r="AC329" s="46">
        <f>SUMIF(DRE!$A:$A,'Base CF'!$B329,DRE!AB:AB)</f>
        <v>0</v>
      </c>
      <c r="AD329" s="46">
        <f>SUMIF(DRE!$A:$A,'Base CF'!$B329,DRE!AC:AC)</f>
        <v>0</v>
      </c>
      <c r="AE329" s="46">
        <f>SUMIF(DRE!$A:$A,'Base CF'!$B329,DRE!AD:AD)</f>
        <v>0</v>
      </c>
      <c r="AF329" s="46">
        <f>SUMIF(DRE!$A:$A,'Base CF'!$B329,DRE!AE:AE)</f>
        <v>0</v>
      </c>
      <c r="AG329" s="46">
        <f>SUMIF(DRE!$A:$A,'Base CF'!$B329,DRE!AF:AF)</f>
        <v>0</v>
      </c>
      <c r="AH329" s="46">
        <f>SUMIF(DRE!$A:$A,'Base CF'!$B329,DRE!AG:AG)</f>
        <v>0</v>
      </c>
      <c r="AI329" s="46">
        <f>SUMIF(DRE!$A:$A,'Base CF'!$B329,DRE!AH:AH)</f>
        <v>0</v>
      </c>
      <c r="AJ329" s="46">
        <f>SUMIF(DRE!$A:$A,'Base CF'!$B329,DRE!AI:AI)</f>
        <v>0</v>
      </c>
      <c r="AK329" s="46">
        <f>SUMIF(DRE!$A:$A,'Base CF'!$B329,DRE!AJ:AJ)</f>
        <v>0</v>
      </c>
      <c r="AL329" s="46">
        <f>SUMIF(DRE!$A:$A,'Base CF'!$B329,DRE!AK:AK)</f>
        <v>0</v>
      </c>
      <c r="AM329" s="46">
        <f>SUMIF(DRE!$A:$A,'Base CF'!$B329,DRE!AL:AL)</f>
        <v>0</v>
      </c>
      <c r="AN329" s="46">
        <f>SUMIF(DRE!$A:$A,'Base CF'!$B329,DRE!AM:AM)</f>
        <v>0</v>
      </c>
      <c r="AO329" s="46">
        <f>SUMIF(DRE!$A:$A,'Base CF'!$B329,DRE!AN:AN)</f>
        <v>0</v>
      </c>
      <c r="AP329" s="46">
        <f>SUMIF(DRE!$A:$A,'Base CF'!$B329,DRE!AO:AO)</f>
        <v>0</v>
      </c>
      <c r="AQ329" s="46">
        <f>SUMIF(DRE!$A:$A,'Base CF'!$B329,DRE!AP:AP)</f>
        <v>0</v>
      </c>
      <c r="AR329" s="46">
        <f>SUMIF(DRE!$A:$A,'Base CF'!$B329,DRE!AQ:AQ)</f>
        <v>0</v>
      </c>
      <c r="AS329" s="46">
        <f>SUMIF(DRE!$A:$A,'Base CF'!$B329,DRE!AR:AR)</f>
        <v>0</v>
      </c>
      <c r="AT329" s="46">
        <f>SUMIF(DRE!$A:$A,'Base CF'!$B329,DRE!AS:AS)</f>
        <v>0</v>
      </c>
      <c r="AU329" s="46">
        <f>SUMIF(DRE!$A:$A,'Base CF'!$B329,DRE!AT:AT)</f>
        <v>0</v>
      </c>
      <c r="AV329" s="46">
        <f>SUMIF(DRE!$A:$A,'Base CF'!$B329,DRE!AU:AU)</f>
        <v>0</v>
      </c>
      <c r="AW329" s="46">
        <f>SUMIF(DRE!$A:$A,'Base CF'!$B329,DRE!AV:AV)</f>
        <v>0</v>
      </c>
      <c r="AX329" s="46">
        <f>SUMIF(DRE!$A:$A,'Base CF'!$B329,DRE!AW:AW)</f>
        <v>0</v>
      </c>
      <c r="AY329" s="46">
        <f>SUMIF(DRE!$A:$A,'Base CF'!$B329,DRE!AX:AX)</f>
        <v>0</v>
      </c>
      <c r="AZ329" s="46">
        <f>SUMIF(DRE!$A:$A,'Base CF'!$B329,DRE!AY:AY)</f>
        <v>0</v>
      </c>
      <c r="BA329" s="46">
        <f>SUMIF(DRE!$A:$A,'Base CF'!$B329,DRE!AZ:AZ)</f>
        <v>0</v>
      </c>
      <c r="BB329" s="46">
        <f>SUMIF(DRE!$A:$A,'Base CF'!$B329,DRE!BA:BA)</f>
        <v>0</v>
      </c>
      <c r="BC329" s="46">
        <f>SUMIF(DRE!$A:$A,'Base CF'!$B329,DRE!BB:BB)</f>
        <v>0</v>
      </c>
      <c r="BD329" s="46">
        <f>SUMIF(DRE!$A:$A,'Base CF'!$B329,DRE!BC:BC)</f>
        <v>0</v>
      </c>
      <c r="BE329" s="46">
        <f>SUMIF(DRE!$A:$A,'Base CF'!$B329,DRE!BD:BD)</f>
        <v>0</v>
      </c>
      <c r="BF329" s="46">
        <f>SUMIF(DRE!$A:$A,'Base CF'!$B329,DRE!BE:BE)</f>
        <v>0</v>
      </c>
      <c r="BG329" s="46">
        <f>SUMIF(DRE!$A:$A,'Base CF'!$B329,DRE!BF:BF)</f>
        <v>0</v>
      </c>
      <c r="BH329" s="46">
        <f>SUMIF(DRE!$A:$A,'Base CF'!$B329,DRE!BG:BG)</f>
        <v>0</v>
      </c>
      <c r="BI329" s="46">
        <f>SUMIF(DRE!$A:$A,'Base CF'!$B329,DRE!BH:BH)</f>
        <v>0</v>
      </c>
      <c r="BJ329" s="46">
        <f>SUMIF(DRE!$A:$A,'Base CF'!$B329,DRE!BI:BI)</f>
        <v>0</v>
      </c>
      <c r="BK329" s="46">
        <f>SUMIF(DRE!$A:$A,'Base CF'!$B329,DRE!BJ:BJ)</f>
        <v>0</v>
      </c>
      <c r="BL329" s="46">
        <f>SUMIF(DRE!$A:$A,'Base CF'!$B329,DRE!BK:BK)</f>
        <v>0</v>
      </c>
      <c r="BM329" s="46">
        <f>SUMIF(DRE!$A:$A,'Base CF'!$B329,DRE!BL:BL)</f>
        <v>0</v>
      </c>
      <c r="BN329" s="46">
        <f>SUMIF(DRE!$A:$A,'Base CF'!$B329,DRE!BM:BM)</f>
        <v>0</v>
      </c>
      <c r="BO329" s="46">
        <f>SUMIF(DRE!$A:$A,'Base CF'!$B329,DRE!BN:BN)</f>
        <v>0</v>
      </c>
      <c r="BP329" s="46">
        <f>SUMIF(DRE!$A:$A,'Base CF'!$B329,DRE!BO:BO)</f>
        <v>0</v>
      </c>
      <c r="BQ329" s="46">
        <f>SUMIF(DRE!$A:$A,'Base CF'!$B329,DRE!BP:BP)</f>
        <v>0</v>
      </c>
      <c r="BR329" s="46">
        <f>SUMIF(DRE!$A:$A,'Base CF'!$B329,DRE!BQ:BQ)</f>
        <v>0</v>
      </c>
      <c r="BS329" s="46">
        <f>SUMIF(DRE!$A:$A,'Base CF'!$B329,DRE!BR:BR)</f>
        <v>0</v>
      </c>
      <c r="BT329" s="46">
        <f>SUMIF(DRE!$A:$A,'Base CF'!$B329,DRE!BS:BS)</f>
        <v>0</v>
      </c>
      <c r="BU329" s="46">
        <f>SUMIF(DRE!$A:$A,'Base CF'!$B329,DRE!BT:BT)</f>
        <v>0</v>
      </c>
      <c r="BV329" s="46">
        <f>SUMIF(DRE!$A:$A,'Base CF'!$B329,DRE!BU:BU)</f>
        <v>0</v>
      </c>
      <c r="BW329" s="46">
        <f>SUMIF(DRE!$A:$A,'Base CF'!$B329,DRE!BV:BV)</f>
        <v>0</v>
      </c>
      <c r="BX329" s="46">
        <f>SUMIF(DRE!$A:$A,'Base CF'!$B329,DRE!BW:BW)</f>
        <v>0</v>
      </c>
      <c r="BY329" s="46">
        <f>SUMIF(DRE!$A:$A,'Base CF'!$B329,DRE!BX:BX)</f>
        <v>0</v>
      </c>
      <c r="BZ329" s="46">
        <f>SUMIF(DRE!$A:$A,'Base CF'!$B329,DRE!BY:BY)</f>
        <v>0</v>
      </c>
      <c r="CA329" s="46">
        <f>SUMIF(DRE!$A:$A,'Base CF'!$B329,DRE!BZ:BZ)</f>
        <v>0</v>
      </c>
      <c r="CB329" s="46">
        <f>SUMIF(DRE!$A:$A,'Base CF'!$B329,DRE!CA:CA)</f>
        <v>0</v>
      </c>
      <c r="CC329" s="46">
        <f>SUMIF(DRE!$A:$A,'Base CF'!$B329,DRE!CB:CB)</f>
        <v>0</v>
      </c>
      <c r="CD329" s="46">
        <f>SUMIF(DRE!$A:$A,'Base CF'!$B329,DRE!CC:CC)</f>
        <v>0</v>
      </c>
      <c r="CE329" s="46">
        <f>SUMIF(DRE!$A:$A,'Base CF'!$B329,DRE!CD:CD)</f>
        <v>0</v>
      </c>
      <c r="CF329" s="46">
        <f>SUMIF(DRE!$A:$A,'Base CF'!$B329,DRE!CE:CE)</f>
        <v>0</v>
      </c>
      <c r="CG329" s="46">
        <f>SUMIF(DRE!$A:$A,'Base CF'!$B329,DRE!CF:CF)</f>
        <v>0</v>
      </c>
      <c r="CH329" s="46">
        <f>SUMIF(DRE!$A:$A,'Base CF'!$B329,DRE!CG:CG)</f>
        <v>0</v>
      </c>
      <c r="CI329" s="46">
        <f>SUMIF(DRE!$A:$A,'Base CF'!$B329,DRE!CH:CH)</f>
        <v>0</v>
      </c>
      <c r="CJ329" s="46">
        <f>SUMIF(DRE!$A:$A,'Base CF'!$B329,DRE!CI:CI)</f>
        <v>0</v>
      </c>
      <c r="CK329" s="46">
        <f>SUMIF(DRE!$A:$A,'Base CF'!$B329,DRE!CJ:CJ)</f>
        <v>0</v>
      </c>
      <c r="CL329" s="46">
        <f>SUMIF(DRE!$A:$A,'Base CF'!$B329,DRE!CK:CK)</f>
        <v>0</v>
      </c>
      <c r="CM329" s="46">
        <f>SUMIF(DRE!$A:$A,'Base CF'!$B329,DRE!CL:CL)</f>
        <v>0</v>
      </c>
      <c r="CN329" s="46">
        <f>SUMIF(DRE!$A:$A,'Base CF'!$B329,DRE!CM:CM)</f>
        <v>0</v>
      </c>
      <c r="CO329" s="46">
        <f>SUMIF(DRE!$A:$A,'Base CF'!$B329,DRE!CN:CN)</f>
        <v>0</v>
      </c>
      <c r="CP329" s="46">
        <f>SUMIF(DRE!$A:$A,'Base CF'!$B329,DRE!CO:CO)</f>
        <v>0</v>
      </c>
      <c r="CQ329" s="46">
        <f>SUMIF(DRE!$A:$A,'Base CF'!$B329,DRE!CP:CP)</f>
        <v>0</v>
      </c>
      <c r="CR329" s="46">
        <f>SUMIF(DRE!$A:$A,'Base CF'!$B329,DRE!CQ:CQ)</f>
        <v>0</v>
      </c>
      <c r="CS329" s="46">
        <f>SUMIF(DRE!$A:$A,'Base CF'!$B329,DRE!CR:CR)</f>
        <v>0</v>
      </c>
      <c r="CT329" s="46">
        <f>SUMIF(DRE!$A:$A,'Base CF'!$B329,DRE!CS:CS)</f>
        <v>0</v>
      </c>
      <c r="CU329" s="46">
        <f>SUMIF(DRE!$A:$A,'Base CF'!$B329,DRE!CT:CT)</f>
        <v>0</v>
      </c>
      <c r="CV329" s="46">
        <f>SUMIF(DRE!$A:$A,'Base CF'!$B329,DRE!CU:CU)</f>
        <v>0</v>
      </c>
      <c r="CW329" s="46">
        <f>SUMIF(DRE!$A:$A,'Base CF'!$B329,DRE!CV:CV)</f>
        <v>0</v>
      </c>
      <c r="CX329" s="46">
        <f>SUMIF(DRE!$A:$A,'Base CF'!$B329,DRE!CW:CW)</f>
        <v>0</v>
      </c>
      <c r="CY329" s="46">
        <f>SUMIF(DRE!$A:$A,'Base CF'!$B329,DRE!CX:CX)</f>
        <v>0</v>
      </c>
      <c r="CZ329" s="46">
        <f>SUMIF(DRE!$A:$A,'Base CF'!$B329,DRE!CY:CY)</f>
        <v>0</v>
      </c>
      <c r="DA329" s="46">
        <f>SUMIF(DRE!$A:$A,'Base CF'!$B329,DRE!CZ:CZ)</f>
        <v>0</v>
      </c>
      <c r="DB329" s="46">
        <f>SUMIF(DRE!$A:$A,'Base CF'!$B329,DRE!DA:DA)</f>
        <v>0</v>
      </c>
      <c r="DC329" s="46">
        <f>SUMIF(DRE!$A:$A,'Base CF'!$B329,DRE!DB:DB)</f>
        <v>0</v>
      </c>
      <c r="DD329" s="46">
        <f>SUMIF(DRE!$A:$A,'Base CF'!$B329,DRE!DC:DC)</f>
        <v>0</v>
      </c>
      <c r="DE329" s="46">
        <f>SUMIF(DRE!$A:$A,'Base CF'!$B329,DRE!DD:DD)</f>
        <v>0</v>
      </c>
      <c r="DF329" s="46">
        <f>SUMIF(DRE!$A:$A,'Base CF'!$B329,DRE!DE:DE)</f>
        <v>0</v>
      </c>
    </row>
    <row r="330" spans="1:110" outlineLevel="1">
      <c r="B330" s="37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  <c r="AD330" s="46"/>
      <c r="AE330" s="46"/>
      <c r="AF330" s="46"/>
      <c r="AG330" s="46"/>
      <c r="AH330" s="46"/>
      <c r="AI330" s="46"/>
      <c r="AJ330" s="46"/>
      <c r="AK330" s="46"/>
      <c r="AL330" s="46"/>
      <c r="AM330" s="46"/>
      <c r="AN330" s="46"/>
      <c r="AO330" s="46"/>
      <c r="AP330" s="46"/>
      <c r="AQ330" s="46"/>
      <c r="AR330" s="46"/>
      <c r="AS330" s="46"/>
      <c r="AT330" s="46"/>
      <c r="AU330" s="46"/>
      <c r="AV330" s="46"/>
      <c r="AW330" s="46"/>
      <c r="AX330" s="46"/>
      <c r="AY330" s="46"/>
      <c r="AZ330" s="46"/>
      <c r="BA330" s="46"/>
      <c r="BB330" s="46"/>
      <c r="BC330" s="46"/>
      <c r="BD330" s="46"/>
      <c r="BE330" s="46"/>
      <c r="BF330" s="46"/>
      <c r="BG330" s="46"/>
      <c r="BH330" s="46"/>
      <c r="BI330" s="46"/>
      <c r="BJ330" s="46"/>
      <c r="BK330" s="46"/>
      <c r="BL330" s="46"/>
      <c r="BM330" s="46"/>
      <c r="BN330" s="46"/>
      <c r="BO330" s="46"/>
      <c r="BP330" s="46"/>
      <c r="BQ330" s="46"/>
      <c r="BR330" s="46"/>
      <c r="BS330" s="46"/>
      <c r="BT330" s="46"/>
      <c r="BU330" s="46"/>
      <c r="BV330" s="46"/>
      <c r="BW330" s="46"/>
      <c r="BX330" s="46"/>
      <c r="BY330" s="46"/>
      <c r="BZ330" s="46"/>
      <c r="CA330" s="46"/>
      <c r="CB330" s="46"/>
      <c r="CC330" s="46"/>
      <c r="CD330" s="46"/>
      <c r="CE330" s="46"/>
      <c r="CF330" s="46"/>
      <c r="CG330" s="46"/>
      <c r="CH330" s="46"/>
      <c r="CI330" s="46"/>
      <c r="CJ330" s="46"/>
      <c r="CK330" s="46"/>
      <c r="CL330" s="46"/>
      <c r="CM330" s="46"/>
      <c r="CN330" s="46"/>
      <c r="CO330" s="46"/>
      <c r="CP330" s="46"/>
      <c r="CQ330" s="46"/>
      <c r="CR330" s="46"/>
      <c r="CS330" s="46"/>
      <c r="CT330" s="46"/>
      <c r="CU330" s="46"/>
      <c r="CV330" s="46"/>
      <c r="CW330" s="46"/>
      <c r="CX330" s="46"/>
      <c r="CY330" s="46"/>
      <c r="CZ330" s="46"/>
      <c r="DA330" s="46"/>
      <c r="DB330" s="46"/>
      <c r="DC330" s="46"/>
      <c r="DD330" s="46"/>
      <c r="DE330" s="46"/>
      <c r="DF330" s="46"/>
    </row>
    <row r="331" spans="1:110"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6"/>
      <c r="AC331" s="46"/>
      <c r="AD331" s="46"/>
      <c r="AE331" s="46"/>
      <c r="AF331" s="46"/>
      <c r="AG331" s="46"/>
      <c r="AH331" s="46"/>
      <c r="AI331" s="46"/>
      <c r="AJ331" s="46"/>
      <c r="AK331" s="46"/>
      <c r="AL331" s="46"/>
      <c r="AM331" s="46"/>
      <c r="AN331" s="46"/>
      <c r="AO331" s="46"/>
      <c r="AP331" s="46"/>
      <c r="AQ331" s="46"/>
      <c r="AR331" s="46"/>
      <c r="AS331" s="46"/>
      <c r="AT331" s="46"/>
      <c r="AU331" s="46"/>
      <c r="AV331" s="46"/>
      <c r="AW331" s="46"/>
      <c r="AX331" s="46"/>
      <c r="AY331" s="46"/>
      <c r="AZ331" s="46"/>
      <c r="BA331" s="46"/>
      <c r="BB331" s="46"/>
      <c r="BC331" s="46"/>
      <c r="BD331" s="46"/>
      <c r="BE331" s="46"/>
      <c r="BF331" s="46"/>
      <c r="BG331" s="46"/>
      <c r="BH331" s="46"/>
      <c r="BI331" s="46"/>
      <c r="BJ331" s="46"/>
      <c r="BK331" s="46"/>
      <c r="BL331" s="46"/>
      <c r="BM331" s="46"/>
      <c r="BN331" s="46"/>
      <c r="BO331" s="46"/>
      <c r="BP331" s="46"/>
      <c r="BQ331" s="46"/>
      <c r="BR331" s="46"/>
      <c r="BS331" s="46"/>
      <c r="BT331" s="46"/>
      <c r="BU331" s="46"/>
      <c r="BV331" s="46"/>
      <c r="BW331" s="46"/>
      <c r="BX331" s="46"/>
      <c r="BY331" s="46"/>
      <c r="BZ331" s="46"/>
      <c r="CA331" s="46"/>
      <c r="CB331" s="46"/>
      <c r="CC331" s="46"/>
      <c r="CD331" s="46"/>
      <c r="CE331" s="46"/>
      <c r="CF331" s="46"/>
      <c r="CG331" s="46"/>
      <c r="CH331" s="46"/>
      <c r="CI331" s="46"/>
      <c r="CJ331" s="46"/>
      <c r="CK331" s="46"/>
      <c r="CL331" s="46"/>
      <c r="CM331" s="46"/>
      <c r="CN331" s="46"/>
      <c r="CO331" s="46"/>
      <c r="CP331" s="46"/>
      <c r="CQ331" s="46"/>
      <c r="CR331" s="46"/>
      <c r="CS331" s="46"/>
      <c r="CT331" s="46"/>
      <c r="CU331" s="46"/>
      <c r="CV331" s="46"/>
      <c r="CW331" s="46"/>
      <c r="CX331" s="46"/>
      <c r="CY331" s="46"/>
      <c r="CZ331" s="46"/>
      <c r="DA331" s="46"/>
      <c r="DB331" s="46"/>
      <c r="DC331" s="46"/>
      <c r="DD331" s="46"/>
      <c r="DE331" s="46"/>
      <c r="DF331" s="46"/>
    </row>
    <row r="332" spans="1:110" s="199" customFormat="1" ht="15.5">
      <c r="A332" s="199" t="s">
        <v>660</v>
      </c>
      <c r="B332" s="200" t="str">
        <f>'RP (apres)'!B38</f>
        <v>Travel Expenses</v>
      </c>
      <c r="C332" s="201">
        <f>SUM(C333:C339)</f>
        <v>79556.439999999988</v>
      </c>
      <c r="D332" s="201">
        <f t="shared" ref="D332:N332" si="316">SUM(D333:D339)</f>
        <v>11790.810000000001</v>
      </c>
      <c r="E332" s="201">
        <f t="shared" si="316"/>
        <v>30758.520000000004</v>
      </c>
      <c r="F332" s="201">
        <f t="shared" si="316"/>
        <v>26475.920000000002</v>
      </c>
      <c r="G332" s="201">
        <f t="shared" si="316"/>
        <v>14856.92</v>
      </c>
      <c r="H332" s="201">
        <f t="shared" si="316"/>
        <v>122606.3</v>
      </c>
      <c r="I332" s="201">
        <f t="shared" si="316"/>
        <v>166403.59</v>
      </c>
      <c r="J332" s="201">
        <f t="shared" si="316"/>
        <v>94254.1</v>
      </c>
      <c r="K332" s="201">
        <f t="shared" si="316"/>
        <v>38255.979999999996</v>
      </c>
      <c r="L332" s="201">
        <f t="shared" si="316"/>
        <v>41306.65</v>
      </c>
      <c r="M332" s="201">
        <f t="shared" si="316"/>
        <v>30792.480000000003</v>
      </c>
      <c r="N332" s="201">
        <f t="shared" si="316"/>
        <v>47402.78</v>
      </c>
      <c r="O332" s="201">
        <f>SUM(O333:O339)</f>
        <v>34695.600000000006</v>
      </c>
      <c r="P332" s="201">
        <f t="shared" ref="P332:Z332" si="317">SUM(P333:P339)</f>
        <v>50769.4</v>
      </c>
      <c r="Q332" s="201">
        <f t="shared" si="317"/>
        <v>50439.579999999994</v>
      </c>
      <c r="R332" s="201">
        <f t="shared" si="317"/>
        <v>75003.25</v>
      </c>
      <c r="S332" s="201">
        <f t="shared" si="317"/>
        <v>110011.21</v>
      </c>
      <c r="T332" s="201">
        <f t="shared" si="317"/>
        <v>74229.73000000001</v>
      </c>
      <c r="U332" s="201">
        <f t="shared" si="317"/>
        <v>93623.17</v>
      </c>
      <c r="V332" s="201">
        <f t="shared" si="317"/>
        <v>58761.32</v>
      </c>
      <c r="W332" s="201">
        <f t="shared" si="317"/>
        <v>97425.96</v>
      </c>
      <c r="X332" s="201">
        <f t="shared" si="317"/>
        <v>120336.26000000001</v>
      </c>
      <c r="Y332" s="201">
        <f t="shared" si="317"/>
        <v>52241.239999999991</v>
      </c>
      <c r="Z332" s="201">
        <f t="shared" si="317"/>
        <v>76623.049999999988</v>
      </c>
      <c r="AA332" s="201">
        <f>SUM(AA333:AA339)</f>
        <v>59016.54</v>
      </c>
      <c r="AB332" s="201">
        <f t="shared" ref="AB332:AL332" si="318">SUM(AB333:AB339)</f>
        <v>29132.23</v>
      </c>
      <c r="AC332" s="201">
        <f t="shared" si="318"/>
        <v>33461</v>
      </c>
      <c r="AD332" s="201">
        <f t="shared" si="318"/>
        <v>7117.85</v>
      </c>
      <c r="AE332" s="201">
        <f t="shared" si="318"/>
        <v>987.2</v>
      </c>
      <c r="AF332" s="201">
        <f t="shared" si="318"/>
        <v>-295.74999999999994</v>
      </c>
      <c r="AG332" s="201">
        <f t="shared" si="318"/>
        <v>1532.88</v>
      </c>
      <c r="AH332" s="201">
        <f t="shared" si="318"/>
        <v>5398.47</v>
      </c>
      <c r="AI332" s="201">
        <f t="shared" si="318"/>
        <v>2748.5399999999995</v>
      </c>
      <c r="AJ332" s="201">
        <f t="shared" si="318"/>
        <v>10464.709999999999</v>
      </c>
      <c r="AK332" s="201">
        <f t="shared" si="318"/>
        <v>14842.24</v>
      </c>
      <c r="AL332" s="201">
        <f t="shared" si="318"/>
        <v>16640.23</v>
      </c>
      <c r="AM332" s="201">
        <f>SUM(AM333:AM339)</f>
        <v>7257</v>
      </c>
      <c r="AN332" s="201">
        <f t="shared" ref="AN332:AX332" si="319">SUM(AN333:AN339)</f>
        <v>38431.360000000001</v>
      </c>
      <c r="AO332" s="201">
        <f t="shared" si="319"/>
        <v>29525.499999999996</v>
      </c>
      <c r="AP332" s="201">
        <f t="shared" si="319"/>
        <v>8097.9000000000005</v>
      </c>
      <c r="AQ332" s="201">
        <f t="shared" si="319"/>
        <v>26059.59</v>
      </c>
      <c r="AR332" s="201">
        <f t="shared" si="319"/>
        <v>31507.3</v>
      </c>
      <c r="AS332" s="201">
        <f t="shared" si="319"/>
        <v>21818.720000000001</v>
      </c>
      <c r="AT332" s="201">
        <f t="shared" si="319"/>
        <v>23698.809999999998</v>
      </c>
      <c r="AU332" s="201">
        <f t="shared" si="319"/>
        <v>35738.550000000003</v>
      </c>
      <c r="AV332" s="201">
        <f t="shared" si="319"/>
        <v>40347.32</v>
      </c>
      <c r="AW332" s="201">
        <f t="shared" si="319"/>
        <v>19372.46</v>
      </c>
      <c r="AX332" s="201">
        <f t="shared" si="319"/>
        <v>50492.67</v>
      </c>
      <c r="AY332" s="201">
        <f>SUM(AY333:AY339)</f>
        <v>44055.030000000006</v>
      </c>
      <c r="AZ332" s="201">
        <f t="shared" ref="AZ332:BJ332" si="320">SUM(AZ333:AZ339)</f>
        <v>15102.74</v>
      </c>
      <c r="BA332" s="201">
        <f t="shared" si="320"/>
        <v>10312.450000000001</v>
      </c>
      <c r="BB332" s="201">
        <f t="shared" si="320"/>
        <v>20450.060000000001</v>
      </c>
      <c r="BC332" s="201">
        <f t="shared" si="320"/>
        <v>143975.47999999998</v>
      </c>
      <c r="BD332" s="201">
        <f t="shared" si="320"/>
        <v>48176.170000000006</v>
      </c>
      <c r="BE332" s="201">
        <f t="shared" si="320"/>
        <v>13058.09</v>
      </c>
      <c r="BF332" s="201">
        <f t="shared" si="320"/>
        <v>33190.61</v>
      </c>
      <c r="BG332" s="201">
        <f t="shared" si="320"/>
        <v>134401.4420982</v>
      </c>
      <c r="BH332" s="201">
        <f t="shared" si="320"/>
        <v>34845.559068800001</v>
      </c>
      <c r="BI332" s="201">
        <f t="shared" si="320"/>
        <v>56918.883320800007</v>
      </c>
      <c r="BJ332" s="201">
        <f t="shared" si="320"/>
        <v>35554.704559699996</v>
      </c>
      <c r="BK332" s="201">
        <f>SUM(BK333:BK339)</f>
        <v>36165.029200000004</v>
      </c>
      <c r="BL332" s="201">
        <f t="shared" ref="BL332:BV332" si="321">SUM(BL333:BL339)</f>
        <v>24538.6312</v>
      </c>
      <c r="BM332" s="201">
        <f t="shared" si="321"/>
        <v>32109.241999999998</v>
      </c>
      <c r="BN332" s="201">
        <f t="shared" si="321"/>
        <v>40042.078399999999</v>
      </c>
      <c r="BO332" s="201">
        <f t="shared" si="321"/>
        <v>41005.302000000003</v>
      </c>
      <c r="BP332" s="201">
        <f t="shared" si="321"/>
        <v>219790.552</v>
      </c>
      <c r="BQ332" s="201">
        <f t="shared" si="321"/>
        <v>43021.9692</v>
      </c>
      <c r="BR332" s="201">
        <f t="shared" si="321"/>
        <v>146905.522</v>
      </c>
      <c r="BS332" s="201">
        <f t="shared" si="321"/>
        <v>42483.642</v>
      </c>
      <c r="BT332" s="201">
        <f t="shared" si="321"/>
        <v>155198.27919999999</v>
      </c>
      <c r="BU332" s="201">
        <f t="shared" si="321"/>
        <v>86408.025200000004</v>
      </c>
      <c r="BV332" s="201">
        <f t="shared" si="321"/>
        <v>348688.88199999998</v>
      </c>
      <c r="BW332" s="201">
        <f>SUM(BW333:BW339)</f>
        <v>26460.376660499998</v>
      </c>
      <c r="BX332" s="201">
        <f t="shared" ref="BX332:CH332" si="322">SUM(BX333:BX339)</f>
        <v>36647.671679899999</v>
      </c>
      <c r="BY332" s="201">
        <f t="shared" si="322"/>
        <v>28253.5796744</v>
      </c>
      <c r="BZ332" s="201">
        <f t="shared" si="322"/>
        <v>32522.4872799</v>
      </c>
      <c r="CA332" s="201">
        <f t="shared" si="322"/>
        <v>30630.376660500002</v>
      </c>
      <c r="CB332" s="201">
        <f t="shared" si="322"/>
        <v>218719.95109380002</v>
      </c>
      <c r="CC332" s="201">
        <f t="shared" si="322"/>
        <v>32717.316660500001</v>
      </c>
      <c r="CD332" s="201">
        <f t="shared" si="322"/>
        <v>42619.5624799</v>
      </c>
      <c r="CE332" s="201">
        <f t="shared" si="322"/>
        <v>29244.979674399998</v>
      </c>
      <c r="CF332" s="201">
        <f t="shared" si="322"/>
        <v>31283.688079899999</v>
      </c>
      <c r="CG332" s="201">
        <f t="shared" si="322"/>
        <v>84216.099860500006</v>
      </c>
      <c r="CH332" s="201">
        <f t="shared" si="322"/>
        <v>211948.2810938</v>
      </c>
      <c r="CI332" s="201">
        <f>SUM(CI333:CI339)</f>
        <v>26460.376660499998</v>
      </c>
      <c r="CJ332" s="201">
        <f t="shared" ref="CJ332:CT332" si="323">SUM(CJ333:CJ339)</f>
        <v>36647.671679899999</v>
      </c>
      <c r="CK332" s="201">
        <f t="shared" si="323"/>
        <v>28253.5796744</v>
      </c>
      <c r="CL332" s="201">
        <f t="shared" si="323"/>
        <v>32522.4872799</v>
      </c>
      <c r="CM332" s="201">
        <f t="shared" si="323"/>
        <v>30630.376660500002</v>
      </c>
      <c r="CN332" s="201">
        <f t="shared" si="323"/>
        <v>218719.95109380002</v>
      </c>
      <c r="CO332" s="201">
        <f t="shared" si="323"/>
        <v>32717.316660500001</v>
      </c>
      <c r="CP332" s="201">
        <f t="shared" si="323"/>
        <v>42619.5624799</v>
      </c>
      <c r="CQ332" s="201">
        <f t="shared" si="323"/>
        <v>29244.979674399998</v>
      </c>
      <c r="CR332" s="201">
        <f t="shared" si="323"/>
        <v>31283.688079899999</v>
      </c>
      <c r="CS332" s="201">
        <f t="shared" si="323"/>
        <v>84216.099860500006</v>
      </c>
      <c r="CT332" s="201">
        <f t="shared" si="323"/>
        <v>211948.2810938</v>
      </c>
      <c r="CU332" s="201">
        <f>SUM(CU333:CU339)</f>
        <v>26460.376660499998</v>
      </c>
      <c r="CV332" s="201">
        <f t="shared" ref="CV332:DF332" si="324">SUM(CV333:CV339)</f>
        <v>36647.671679899999</v>
      </c>
      <c r="CW332" s="201">
        <f t="shared" si="324"/>
        <v>28253.5796744</v>
      </c>
      <c r="CX332" s="201">
        <f t="shared" si="324"/>
        <v>32522.4872799</v>
      </c>
      <c r="CY332" s="201">
        <f t="shared" si="324"/>
        <v>30630.376660500002</v>
      </c>
      <c r="CZ332" s="201">
        <f t="shared" si="324"/>
        <v>218719.95109380002</v>
      </c>
      <c r="DA332" s="201">
        <f t="shared" si="324"/>
        <v>32717.316660500001</v>
      </c>
      <c r="DB332" s="201">
        <f t="shared" si="324"/>
        <v>42619.5624799</v>
      </c>
      <c r="DC332" s="201">
        <f t="shared" si="324"/>
        <v>29244.979674399998</v>
      </c>
      <c r="DD332" s="201">
        <f t="shared" si="324"/>
        <v>31283.688079899999</v>
      </c>
      <c r="DE332" s="201">
        <f t="shared" si="324"/>
        <v>84216.099860500006</v>
      </c>
      <c r="DF332" s="201">
        <f t="shared" si="324"/>
        <v>211948.2810938</v>
      </c>
    </row>
    <row r="333" spans="1:110" outlineLevel="1">
      <c r="B333" s="37" t="s">
        <v>394</v>
      </c>
      <c r="C333" s="46">
        <f>SUMIF(DRE!$A:$A,'Base CF'!$B333,DRE!B:B)</f>
        <v>49446.859999999993</v>
      </c>
      <c r="D333" s="46">
        <f>SUMIF(DRE!$A:$A,'Base CF'!$B333,DRE!C:C)</f>
        <v>-12786.43</v>
      </c>
      <c r="E333" s="46">
        <f>SUMIF(DRE!$A:$A,'Base CF'!$B333,DRE!D:D)</f>
        <v>11876.59</v>
      </c>
      <c r="F333" s="46">
        <f>SUMIF(DRE!$A:$A,'Base CF'!$B333,DRE!E:E)</f>
        <v>10092.44</v>
      </c>
      <c r="G333" s="46">
        <f>SUMIF(DRE!$A:$A,'Base CF'!$B333,DRE!F:F)</f>
        <v>3851.6</v>
      </c>
      <c r="H333" s="46">
        <f>SUMIF(DRE!$A:$A,'Base CF'!$B333,DRE!G:G)</f>
        <v>49531.519999999997</v>
      </c>
      <c r="I333" s="46">
        <f>SUMIF(DRE!$A:$A,'Base CF'!$B333,DRE!H:H)</f>
        <v>62391.789999999994</v>
      </c>
      <c r="J333" s="46">
        <f>SUMIF(DRE!$A:$A,'Base CF'!$B333,DRE!I:I)</f>
        <v>50345.03</v>
      </c>
      <c r="K333" s="46">
        <f>SUMIF(DRE!$A:$A,'Base CF'!$B333,DRE!J:J)</f>
        <v>27796.52</v>
      </c>
      <c r="L333" s="46">
        <f>SUMIF(DRE!$A:$A,'Base CF'!$B333,DRE!K:K)</f>
        <v>18343.55</v>
      </c>
      <c r="M333" s="46">
        <f>SUMIF(DRE!$A:$A,'Base CF'!$B333,DRE!L:L)</f>
        <v>11311.81</v>
      </c>
      <c r="N333" s="46">
        <f>SUMIF(DRE!$A:$A,'Base CF'!$B333,DRE!M:M)</f>
        <v>16746.14</v>
      </c>
      <c r="O333" s="46">
        <f>SUMIF(DRE!$A:$A,'Base CF'!$B333,DRE!N:N)</f>
        <v>16436.620000000003</v>
      </c>
      <c r="P333" s="46">
        <f>SUMIF(DRE!$A:$A,'Base CF'!$B333,DRE!O:O)</f>
        <v>19303.349999999999</v>
      </c>
      <c r="Q333" s="46">
        <f>SUMIF(DRE!$A:$A,'Base CF'!$B333,DRE!P:P)</f>
        <v>11004.789999999999</v>
      </c>
      <c r="R333" s="46">
        <f>SUMIF(DRE!$A:$A,'Base CF'!$B333,DRE!Q:Q)</f>
        <v>32181.25</v>
      </c>
      <c r="S333" s="46">
        <f>SUMIF(DRE!$A:$A,'Base CF'!$B333,DRE!R:R)</f>
        <v>25646.11</v>
      </c>
      <c r="T333" s="46">
        <f>SUMIF(DRE!$A:$A,'Base CF'!$B333,DRE!S:S)</f>
        <v>28961.760000000002</v>
      </c>
      <c r="U333" s="46">
        <f>SUMIF(DRE!$A:$A,'Base CF'!$B333,DRE!T:T)</f>
        <v>18019.37</v>
      </c>
      <c r="V333" s="46">
        <f>SUMIF(DRE!$A:$A,'Base CF'!$B333,DRE!U:U)</f>
        <v>28272.850000000002</v>
      </c>
      <c r="W333" s="46">
        <f>SUMIF(DRE!$A:$A,'Base CF'!$B333,DRE!V:V)</f>
        <v>44901.38</v>
      </c>
      <c r="X333" s="46">
        <f>SUMIF(DRE!$A:$A,'Base CF'!$B333,DRE!W:W)</f>
        <v>18077.46</v>
      </c>
      <c r="Y333" s="46">
        <f>SUMIF(DRE!$A:$A,'Base CF'!$B333,DRE!X:X)</f>
        <v>21411.18</v>
      </c>
      <c r="Z333" s="46">
        <f>SUMIF(DRE!$A:$A,'Base CF'!$B333,DRE!Y:Y)</f>
        <v>27740.66</v>
      </c>
      <c r="AA333" s="46">
        <f>SUMIF(DRE!$A:$A,'Base CF'!$B333,DRE!Z:Z)</f>
        <v>23477.65</v>
      </c>
      <c r="AB333" s="46">
        <f>SUMIF(DRE!$A:$A,'Base CF'!$B333,DRE!AA:AA)</f>
        <v>9748.6400000000012</v>
      </c>
      <c r="AC333" s="46">
        <f>SUMIF(DRE!$A:$A,'Base CF'!$B333,DRE!AB:AB)</f>
        <v>15443.779999999999</v>
      </c>
      <c r="AD333" s="46">
        <f>SUMIF(DRE!$A:$A,'Base CF'!$B333,DRE!AC:AC)</f>
        <v>6628.6</v>
      </c>
      <c r="AE333" s="46">
        <f>SUMIF(DRE!$A:$A,'Base CF'!$B333,DRE!AD:AD)</f>
        <v>0</v>
      </c>
      <c r="AF333" s="46">
        <f>SUMIF(DRE!$A:$A,'Base CF'!$B333,DRE!AE:AE)</f>
        <v>-311.12</v>
      </c>
      <c r="AG333" s="46">
        <f>SUMIF(DRE!$A:$A,'Base CF'!$B333,DRE!AF:AF)</f>
        <v>1207</v>
      </c>
      <c r="AH333" s="46">
        <f>SUMIF(DRE!$A:$A,'Base CF'!$B333,DRE!AG:AG)</f>
        <v>3597.8</v>
      </c>
      <c r="AI333" s="46">
        <f>SUMIF(DRE!$A:$A,'Base CF'!$B333,DRE!AH:AH)</f>
        <v>555</v>
      </c>
      <c r="AJ333" s="46">
        <f>SUMIF(DRE!$A:$A,'Base CF'!$B333,DRE!AI:AI)</f>
        <v>5711.33</v>
      </c>
      <c r="AK333" s="46">
        <f>SUMIF(DRE!$A:$A,'Base CF'!$B333,DRE!AJ:AJ)</f>
        <v>11886.76</v>
      </c>
      <c r="AL333" s="46">
        <f>SUMIF(DRE!$A:$A,'Base CF'!$B333,DRE!AK:AK)</f>
        <v>14467.72</v>
      </c>
      <c r="AM333" s="46">
        <f>SUMIF(DRE!$A:$A,'Base CF'!$B333,DRE!AL:AL)</f>
        <v>5024.3999999999996</v>
      </c>
      <c r="AN333" s="46">
        <f>SUMIF(DRE!$A:$A,'Base CF'!$B333,DRE!AM:AM)</f>
        <v>19501.12</v>
      </c>
      <c r="AO333" s="46">
        <f>SUMIF(DRE!$A:$A,'Base CF'!$B333,DRE!AN:AN)</f>
        <v>18457.849999999999</v>
      </c>
      <c r="AP333" s="46">
        <f>SUMIF(DRE!$A:$A,'Base CF'!$B333,DRE!AO:AO)</f>
        <v>2466.48</v>
      </c>
      <c r="AQ333" s="46">
        <f>SUMIF(DRE!$A:$A,'Base CF'!$B333,DRE!AP:AP)</f>
        <v>7579.76</v>
      </c>
      <c r="AR333" s="46">
        <f>SUMIF(DRE!$A:$A,'Base CF'!$B333,DRE!AQ:AQ)</f>
        <v>20056.68</v>
      </c>
      <c r="AS333" s="46">
        <f>SUMIF(DRE!$A:$A,'Base CF'!$B333,DRE!AR:AR)</f>
        <v>10075.82</v>
      </c>
      <c r="AT333" s="46">
        <f>SUMIF(DRE!$A:$A,'Base CF'!$B333,DRE!AS:AS)</f>
        <v>9177.16</v>
      </c>
      <c r="AU333" s="46">
        <f>SUMIF(DRE!$A:$A,'Base CF'!$B333,DRE!AT:AT)</f>
        <v>15070.07</v>
      </c>
      <c r="AV333" s="46">
        <f>SUMIF(DRE!$A:$A,'Base CF'!$B333,DRE!AU:AU)</f>
        <v>14552.11</v>
      </c>
      <c r="AW333" s="46">
        <f>SUMIF(DRE!$A:$A,'Base CF'!$B333,DRE!AV:AV)</f>
        <v>6857.21</v>
      </c>
      <c r="AX333" s="46">
        <f>SUMIF(DRE!$A:$A,'Base CF'!$B333,DRE!AW:AW)</f>
        <v>18488.580000000002</v>
      </c>
      <c r="AY333" s="46">
        <f>SUMIF(DRE!$A:$A,'Base CF'!$B333,DRE!AX:AX)</f>
        <v>23107.200000000001</v>
      </c>
      <c r="AZ333" s="46">
        <f>SUMIF(DRE!$A:$A,'Base CF'!$B333,DRE!AY:AY)</f>
        <v>5515.61</v>
      </c>
      <c r="BA333" s="46">
        <f>SUMIF(DRE!$A:$A,'Base CF'!$B333,DRE!AZ:AZ)</f>
        <v>2815.99</v>
      </c>
      <c r="BB333" s="46">
        <f>SUMIF(DRE!$A:$A,'Base CF'!$B333,DRE!BA:BA)</f>
        <v>9984.7199999999993</v>
      </c>
      <c r="BC333" s="46">
        <f>SUMIF(DRE!$A:$A,'Base CF'!$B333,DRE!BB:BB)</f>
        <v>21088.59</v>
      </c>
      <c r="BD333" s="46">
        <f>SUMIF(DRE!$A:$A,'Base CF'!$B333,DRE!BC:BC)</f>
        <v>16025.95</v>
      </c>
      <c r="BE333" s="46">
        <f>SUMIF(DRE!$A:$A,'Base CF'!$B333,DRE!BD:BD)</f>
        <v>7854.31</v>
      </c>
      <c r="BF333" s="46">
        <f>SUMIF(DRE!$A:$A,'Base CF'!$B333,DRE!BE:BE)</f>
        <v>5912.04</v>
      </c>
      <c r="BG333" s="46">
        <f>SUMIF(DRE!$A:$A,'Base CF'!$B333,DRE!BF:BF)</f>
        <v>49146.776744499999</v>
      </c>
      <c r="BH333" s="46">
        <f>SUMIF(DRE!$A:$A,'Base CF'!$B333,DRE!BG:BG)</f>
        <v>13429.634618800001</v>
      </c>
      <c r="BI333" s="46">
        <f>SUMIF(DRE!$A:$A,'Base CF'!$B333,DRE!BH:BH)</f>
        <v>12867.4039048</v>
      </c>
      <c r="BJ333" s="46">
        <f>SUMIF(DRE!$A:$A,'Base CF'!$B333,DRE!BI:BI)</f>
        <v>10718.4824546</v>
      </c>
      <c r="BK333" s="46">
        <f>SUMIF(DRE!$A:$A,'Base CF'!$B333,DRE!BJ:BJ)</f>
        <v>11755.69</v>
      </c>
      <c r="BL333" s="46">
        <f>SUMIF(DRE!$A:$A,'Base CF'!$B333,DRE!BK:BK)</f>
        <v>6921.24</v>
      </c>
      <c r="BM333" s="46">
        <f>SUMIF(DRE!$A:$A,'Base CF'!$B333,DRE!BL:BL)</f>
        <v>10935.63</v>
      </c>
      <c r="BN333" s="46">
        <f>SUMIF(DRE!$A:$A,'Base CF'!$B333,DRE!BM:BM)</f>
        <v>10972.48</v>
      </c>
      <c r="BO333" s="46">
        <f>SUMIF(DRE!$A:$A,'Base CF'!$B333,DRE!BN:BN)</f>
        <v>12941.69</v>
      </c>
      <c r="BP333" s="46">
        <f>SUMIF(DRE!$A:$A,'Base CF'!$B333,DRE!BO:BO)</f>
        <v>11916.94</v>
      </c>
      <c r="BQ333" s="46">
        <f>SUMIF(DRE!$A:$A,'Base CF'!$B333,DRE!BP:BP)</f>
        <v>13512.63</v>
      </c>
      <c r="BR333" s="46">
        <f>SUMIF(DRE!$A:$A,'Base CF'!$B333,DRE!BQ:BQ)</f>
        <v>31916.91</v>
      </c>
      <c r="BS333" s="46">
        <f>SUMIF(DRE!$A:$A,'Base CF'!$B333,DRE!BR:BR)</f>
        <v>12905.79</v>
      </c>
      <c r="BT333" s="46">
        <f>SUMIF(DRE!$A:$A,'Base CF'!$B333,DRE!BS:BS)</f>
        <v>34873.94</v>
      </c>
      <c r="BU333" s="46">
        <f>SUMIF(DRE!$A:$A,'Base CF'!$B333,DRE!BT:BT)</f>
        <v>18395.63</v>
      </c>
      <c r="BV333" s="46">
        <f>SUMIF(DRE!$A:$A,'Base CF'!$B333,DRE!BU:BU)</f>
        <v>32369.59</v>
      </c>
      <c r="BW333" s="46">
        <f>SUMIF(DRE!$A:$A,'Base CF'!$B333,DRE!BV:BV)</f>
        <v>9160.0136414999997</v>
      </c>
      <c r="BX333" s="46">
        <f>SUMIF(DRE!$A:$A,'Base CF'!$B333,DRE!BW:BW)</f>
        <v>8437.0139653000006</v>
      </c>
      <c r="BY333" s="46">
        <f>SUMIF(DRE!$A:$A,'Base CF'!$B333,DRE!BX:BX)</f>
        <v>9729.2596744000002</v>
      </c>
      <c r="BZ333" s="46">
        <f>SUMIF(DRE!$A:$A,'Base CF'!$B333,DRE!BY:BY)</f>
        <v>8911.2539653000003</v>
      </c>
      <c r="CA333" s="46">
        <f>SUMIF(DRE!$A:$A,'Base CF'!$B333,DRE!BZ:BZ)</f>
        <v>10830.0136415</v>
      </c>
      <c r="CB333" s="46">
        <f>SUMIF(DRE!$A:$A,'Base CF'!$B333,DRE!CA:CA)</f>
        <v>11245.019998199999</v>
      </c>
      <c r="CC333" s="46">
        <f>SUMIF(DRE!$A:$A,'Base CF'!$B333,DRE!CB:CB)</f>
        <v>10916.9536415</v>
      </c>
      <c r="CD333" s="46">
        <f>SUMIF(DRE!$A:$A,'Base CF'!$B333,DRE!CC:CC)</f>
        <v>11052.683965300001</v>
      </c>
      <c r="CE333" s="46">
        <f>SUMIF(DRE!$A:$A,'Base CF'!$B333,DRE!CD:CD)</f>
        <v>9606.4196744000001</v>
      </c>
      <c r="CF333" s="46">
        <f>SUMIF(DRE!$A:$A,'Base CF'!$B333,DRE!CE:CE)</f>
        <v>10432.713965299999</v>
      </c>
      <c r="CG333" s="46">
        <f>SUMIF(DRE!$A:$A,'Base CF'!$B333,DRE!CF:CF)</f>
        <v>18376.9536415</v>
      </c>
      <c r="CH333" s="46">
        <f>SUMIF(DRE!$A:$A,'Base CF'!$B333,DRE!CG:CG)</f>
        <v>9317.6699981999991</v>
      </c>
      <c r="CI333" s="46">
        <f>SUMIF(DRE!$A:$A,'Base CF'!$B333,DRE!CH:CH)</f>
        <v>9160.0136414999997</v>
      </c>
      <c r="CJ333" s="46">
        <f>SUMIF(DRE!$A:$A,'Base CF'!$B333,DRE!CI:CI)</f>
        <v>8437.0139653000006</v>
      </c>
      <c r="CK333" s="46">
        <f>SUMIF(DRE!$A:$A,'Base CF'!$B333,DRE!CJ:CJ)</f>
        <v>9729.2596744000002</v>
      </c>
      <c r="CL333" s="46">
        <f>SUMIF(DRE!$A:$A,'Base CF'!$B333,DRE!CK:CK)</f>
        <v>8911.2539653000003</v>
      </c>
      <c r="CM333" s="46">
        <f>SUMIF(DRE!$A:$A,'Base CF'!$B333,DRE!CL:CL)</f>
        <v>10830.0136415</v>
      </c>
      <c r="CN333" s="46">
        <f>SUMIF(DRE!$A:$A,'Base CF'!$B333,DRE!CM:CM)</f>
        <v>11245.019998199999</v>
      </c>
      <c r="CO333" s="46">
        <f>SUMIF(DRE!$A:$A,'Base CF'!$B333,DRE!CN:CN)</f>
        <v>10916.9536415</v>
      </c>
      <c r="CP333" s="46">
        <f>SUMIF(DRE!$A:$A,'Base CF'!$B333,DRE!CO:CO)</f>
        <v>11052.683965300001</v>
      </c>
      <c r="CQ333" s="46">
        <f>SUMIF(DRE!$A:$A,'Base CF'!$B333,DRE!CP:CP)</f>
        <v>9606.4196744000001</v>
      </c>
      <c r="CR333" s="46">
        <f>SUMIF(DRE!$A:$A,'Base CF'!$B333,DRE!CQ:CQ)</f>
        <v>10432.713965299999</v>
      </c>
      <c r="CS333" s="46">
        <f>SUMIF(DRE!$A:$A,'Base CF'!$B333,DRE!CR:CR)</f>
        <v>18376.9536415</v>
      </c>
      <c r="CT333" s="46">
        <f>SUMIF(DRE!$A:$A,'Base CF'!$B333,DRE!CS:CS)</f>
        <v>9317.6699981999991</v>
      </c>
      <c r="CU333" s="46">
        <f>SUMIF(DRE!$A:$A,'Base CF'!$B333,DRE!CT:CT)</f>
        <v>9160.0136414999997</v>
      </c>
      <c r="CV333" s="46">
        <f>SUMIF(DRE!$A:$A,'Base CF'!$B333,DRE!CU:CU)</f>
        <v>8437.0139653000006</v>
      </c>
      <c r="CW333" s="46">
        <f>SUMIF(DRE!$A:$A,'Base CF'!$B333,DRE!CV:CV)</f>
        <v>9729.2596744000002</v>
      </c>
      <c r="CX333" s="46">
        <f>SUMIF(DRE!$A:$A,'Base CF'!$B333,DRE!CW:CW)</f>
        <v>8911.2539653000003</v>
      </c>
      <c r="CY333" s="46">
        <f>SUMIF(DRE!$A:$A,'Base CF'!$B333,DRE!CX:CX)</f>
        <v>10830.0136415</v>
      </c>
      <c r="CZ333" s="46">
        <f>SUMIF(DRE!$A:$A,'Base CF'!$B333,DRE!CY:CY)</f>
        <v>11245.019998199999</v>
      </c>
      <c r="DA333" s="46">
        <f>SUMIF(DRE!$A:$A,'Base CF'!$B333,DRE!CZ:CZ)</f>
        <v>10916.9536415</v>
      </c>
      <c r="DB333" s="46">
        <f>SUMIF(DRE!$A:$A,'Base CF'!$B333,DRE!DA:DA)</f>
        <v>11052.683965300001</v>
      </c>
      <c r="DC333" s="46">
        <f>SUMIF(DRE!$A:$A,'Base CF'!$B333,DRE!DB:DB)</f>
        <v>9606.4196744000001</v>
      </c>
      <c r="DD333" s="46">
        <f>SUMIF(DRE!$A:$A,'Base CF'!$B333,DRE!DC:DC)</f>
        <v>10432.713965299999</v>
      </c>
      <c r="DE333" s="46">
        <f>SUMIF(DRE!$A:$A,'Base CF'!$B333,DRE!DD:DD)</f>
        <v>18376.9536415</v>
      </c>
      <c r="DF333" s="46">
        <f>SUMIF(DRE!$A:$A,'Base CF'!$B333,DRE!DE:DE)</f>
        <v>9317.6699981999991</v>
      </c>
    </row>
    <row r="334" spans="1:110" outlineLevel="1">
      <c r="B334" s="37" t="s">
        <v>395</v>
      </c>
      <c r="C334" s="46">
        <f>SUMIF(DRE!$A:$A,'Base CF'!$B334,DRE!B:B)</f>
        <v>0</v>
      </c>
      <c r="D334" s="46">
        <f>SUMIF(DRE!$A:$A,'Base CF'!$B334,DRE!C:C)</f>
        <v>0</v>
      </c>
      <c r="E334" s="46">
        <f>SUMIF(DRE!$A:$A,'Base CF'!$B334,DRE!D:D)</f>
        <v>0</v>
      </c>
      <c r="F334" s="46">
        <f>SUMIF(DRE!$A:$A,'Base CF'!$B334,DRE!E:E)</f>
        <v>0</v>
      </c>
      <c r="G334" s="46">
        <f>SUMIF(DRE!$A:$A,'Base CF'!$B334,DRE!F:F)</f>
        <v>0</v>
      </c>
      <c r="H334" s="46">
        <f>SUMIF(DRE!$A:$A,'Base CF'!$B334,DRE!G:G)</f>
        <v>0</v>
      </c>
      <c r="I334" s="46">
        <f>SUMIF(DRE!$A:$A,'Base CF'!$B334,DRE!H:H)</f>
        <v>0</v>
      </c>
      <c r="J334" s="46">
        <f>SUMIF(DRE!$A:$A,'Base CF'!$B334,DRE!I:I)</f>
        <v>0</v>
      </c>
      <c r="K334" s="46">
        <f>SUMIF(DRE!$A:$A,'Base CF'!$B334,DRE!J:J)</f>
        <v>0</v>
      </c>
      <c r="L334" s="46">
        <f>SUMIF(DRE!$A:$A,'Base CF'!$B334,DRE!K:K)</f>
        <v>0</v>
      </c>
      <c r="M334" s="46">
        <f>SUMIF(DRE!$A:$A,'Base CF'!$B334,DRE!L:L)</f>
        <v>0</v>
      </c>
      <c r="N334" s="46">
        <f>SUMIF(DRE!$A:$A,'Base CF'!$B334,DRE!M:M)</f>
        <v>0</v>
      </c>
      <c r="O334" s="46">
        <f>SUMIF(DRE!$A:$A,'Base CF'!$B334,DRE!N:N)</f>
        <v>0</v>
      </c>
      <c r="P334" s="46">
        <f>SUMIF(DRE!$A:$A,'Base CF'!$B334,DRE!O:O)</f>
        <v>0</v>
      </c>
      <c r="Q334" s="46">
        <f>SUMIF(DRE!$A:$A,'Base CF'!$B334,DRE!P:P)</f>
        <v>0</v>
      </c>
      <c r="R334" s="46">
        <f>SUMIF(DRE!$A:$A,'Base CF'!$B334,DRE!Q:Q)</f>
        <v>0</v>
      </c>
      <c r="S334" s="46">
        <f>SUMIF(DRE!$A:$A,'Base CF'!$B334,DRE!R:R)</f>
        <v>0</v>
      </c>
      <c r="T334" s="46">
        <f>SUMIF(DRE!$A:$A,'Base CF'!$B334,DRE!S:S)</f>
        <v>0</v>
      </c>
      <c r="U334" s="46">
        <f>SUMIF(DRE!$A:$A,'Base CF'!$B334,DRE!T:T)</f>
        <v>0</v>
      </c>
      <c r="V334" s="46">
        <f>SUMIF(DRE!$A:$A,'Base CF'!$B334,DRE!U:U)</f>
        <v>0</v>
      </c>
      <c r="W334" s="46">
        <f>SUMIF(DRE!$A:$A,'Base CF'!$B334,DRE!V:V)</f>
        <v>0</v>
      </c>
      <c r="X334" s="46">
        <f>SUMIF(DRE!$A:$A,'Base CF'!$B334,DRE!W:W)</f>
        <v>0</v>
      </c>
      <c r="Y334" s="46">
        <f>SUMIF(DRE!$A:$A,'Base CF'!$B334,DRE!X:X)</f>
        <v>0</v>
      </c>
      <c r="Z334" s="46">
        <f>SUMIF(DRE!$A:$A,'Base CF'!$B334,DRE!Y:Y)</f>
        <v>0</v>
      </c>
      <c r="AA334" s="46">
        <f>SUMIF(DRE!$A:$A,'Base CF'!$B334,DRE!Z:Z)</f>
        <v>0</v>
      </c>
      <c r="AB334" s="46">
        <f>SUMIF(DRE!$A:$A,'Base CF'!$B334,DRE!AA:AA)</f>
        <v>0</v>
      </c>
      <c r="AC334" s="46">
        <f>SUMIF(DRE!$A:$A,'Base CF'!$B334,DRE!AB:AB)</f>
        <v>0</v>
      </c>
      <c r="AD334" s="46">
        <f>SUMIF(DRE!$A:$A,'Base CF'!$B334,DRE!AC:AC)</f>
        <v>0</v>
      </c>
      <c r="AE334" s="46">
        <f>SUMIF(DRE!$A:$A,'Base CF'!$B334,DRE!AD:AD)</f>
        <v>0</v>
      </c>
      <c r="AF334" s="46">
        <f>SUMIF(DRE!$A:$A,'Base CF'!$B334,DRE!AE:AE)</f>
        <v>0</v>
      </c>
      <c r="AG334" s="46">
        <f>SUMIF(DRE!$A:$A,'Base CF'!$B334,DRE!AF:AF)</f>
        <v>0</v>
      </c>
      <c r="AH334" s="46">
        <f>SUMIF(DRE!$A:$A,'Base CF'!$B334,DRE!AG:AG)</f>
        <v>0</v>
      </c>
      <c r="AI334" s="46">
        <f>SUMIF(DRE!$A:$A,'Base CF'!$B334,DRE!AH:AH)</f>
        <v>0</v>
      </c>
      <c r="AJ334" s="46">
        <f>SUMIF(DRE!$A:$A,'Base CF'!$B334,DRE!AI:AI)</f>
        <v>0</v>
      </c>
      <c r="AK334" s="46">
        <f>SUMIF(DRE!$A:$A,'Base CF'!$B334,DRE!AJ:AJ)</f>
        <v>0</v>
      </c>
      <c r="AL334" s="46">
        <f>SUMIF(DRE!$A:$A,'Base CF'!$B334,DRE!AK:AK)</f>
        <v>0</v>
      </c>
      <c r="AM334" s="46">
        <f>SUMIF(DRE!$A:$A,'Base CF'!$B334,DRE!AL:AL)</f>
        <v>521.29999999999995</v>
      </c>
      <c r="AN334" s="46">
        <f>SUMIF(DRE!$A:$A,'Base CF'!$B334,DRE!AM:AM)</f>
        <v>11185.92</v>
      </c>
      <c r="AO334" s="46">
        <f>SUMIF(DRE!$A:$A,'Base CF'!$B334,DRE!AN:AN)</f>
        <v>5739.28</v>
      </c>
      <c r="AP334" s="46">
        <f>SUMIF(DRE!$A:$A,'Base CF'!$B334,DRE!AO:AO)</f>
        <v>2379.46</v>
      </c>
      <c r="AQ334" s="46">
        <f>SUMIF(DRE!$A:$A,'Base CF'!$B334,DRE!AP:AP)</f>
        <v>2667.93</v>
      </c>
      <c r="AR334" s="46">
        <f>SUMIF(DRE!$A:$A,'Base CF'!$B334,DRE!AQ:AQ)</f>
        <v>2772.81</v>
      </c>
      <c r="AS334" s="46">
        <f>SUMIF(DRE!$A:$A,'Base CF'!$B334,DRE!AR:AR)</f>
        <v>5554.44</v>
      </c>
      <c r="AT334" s="46">
        <f>SUMIF(DRE!$A:$A,'Base CF'!$B334,DRE!AS:AS)</f>
        <v>5445.62</v>
      </c>
      <c r="AU334" s="46">
        <f>SUMIF(DRE!$A:$A,'Base CF'!$B334,DRE!AT:AT)</f>
        <v>6973.24</v>
      </c>
      <c r="AV334" s="46">
        <f>SUMIF(DRE!$A:$A,'Base CF'!$B334,DRE!AU:AU)</f>
        <v>6192.36</v>
      </c>
      <c r="AW334" s="46">
        <f>SUMIF(DRE!$A:$A,'Base CF'!$B334,DRE!AV:AV)</f>
        <v>3185.92</v>
      </c>
      <c r="AX334" s="46">
        <f>SUMIF(DRE!$A:$A,'Base CF'!$B334,DRE!AW:AW)</f>
        <v>7123.1</v>
      </c>
      <c r="AY334" s="46">
        <f>SUMIF(DRE!$A:$A,'Base CF'!$B334,DRE!AX:AX)</f>
        <v>2309.9899999999998</v>
      </c>
      <c r="AZ334" s="46">
        <f>SUMIF(DRE!$A:$A,'Base CF'!$B334,DRE!AY:AY)</f>
        <v>1818.06</v>
      </c>
      <c r="BA334" s="46">
        <f>SUMIF(DRE!$A:$A,'Base CF'!$B334,DRE!AZ:AZ)</f>
        <v>3504.25</v>
      </c>
      <c r="BB334" s="46">
        <f>SUMIF(DRE!$A:$A,'Base CF'!$B334,DRE!BA:BA)</f>
        <v>1457.18</v>
      </c>
      <c r="BC334" s="46">
        <f>SUMIF(DRE!$A:$A,'Base CF'!$B334,DRE!BB:BB)</f>
        <v>4626.8599999999997</v>
      </c>
      <c r="BD334" s="46">
        <f>SUMIF(DRE!$A:$A,'Base CF'!$B334,DRE!BC:BC)</f>
        <v>5822.24</v>
      </c>
      <c r="BE334" s="46">
        <f>SUMIF(DRE!$A:$A,'Base CF'!$B334,DRE!BD:BD)</f>
        <v>1599.72</v>
      </c>
      <c r="BF334" s="46">
        <f>SUMIF(DRE!$A:$A,'Base CF'!$B334,DRE!BE:BE)</f>
        <v>5576.72</v>
      </c>
      <c r="BG334" s="46">
        <f>SUMIF(DRE!$A:$A,'Base CF'!$B334,DRE!BF:BF)</f>
        <v>26717.777778</v>
      </c>
      <c r="BH334" s="46">
        <f>SUMIF(DRE!$A:$A,'Base CF'!$B334,DRE!BG:BG)</f>
        <v>8133.34</v>
      </c>
      <c r="BI334" s="46">
        <f>SUMIF(DRE!$A:$A,'Base CF'!$B334,DRE!BH:BH)</f>
        <v>12121.613125100001</v>
      </c>
      <c r="BJ334" s="46">
        <f>SUMIF(DRE!$A:$A,'Base CF'!$B334,DRE!BI:BI)</f>
        <v>7555.6853471000004</v>
      </c>
      <c r="BK334" s="46">
        <f>SUMIF(DRE!$A:$A,'Base CF'!$B334,DRE!BJ:BJ)</f>
        <v>8950</v>
      </c>
      <c r="BL334" s="46">
        <f>SUMIF(DRE!$A:$A,'Base CF'!$B334,DRE!BK:BK)</f>
        <v>8550</v>
      </c>
      <c r="BM334" s="46">
        <f>SUMIF(DRE!$A:$A,'Base CF'!$B334,DRE!BL:BL)</f>
        <v>7100</v>
      </c>
      <c r="BN334" s="46">
        <f>SUMIF(DRE!$A:$A,'Base CF'!$B334,DRE!BM:BM)</f>
        <v>10800</v>
      </c>
      <c r="BO334" s="46">
        <f>SUMIF(DRE!$A:$A,'Base CF'!$B334,DRE!BN:BN)</f>
        <v>9600</v>
      </c>
      <c r="BP334" s="46">
        <f>SUMIF(DRE!$A:$A,'Base CF'!$B334,DRE!BO:BO)</f>
        <v>7100</v>
      </c>
      <c r="BQ334" s="46">
        <f>SUMIF(DRE!$A:$A,'Base CF'!$B334,DRE!BP:BP)</f>
        <v>10800</v>
      </c>
      <c r="BR334" s="46">
        <f>SUMIF(DRE!$A:$A,'Base CF'!$B334,DRE!BQ:BQ)</f>
        <v>24600</v>
      </c>
      <c r="BS334" s="46">
        <f>SUMIF(DRE!$A:$A,'Base CF'!$B334,DRE!BR:BR)</f>
        <v>9050</v>
      </c>
      <c r="BT334" s="46">
        <f>SUMIF(DRE!$A:$A,'Base CF'!$B334,DRE!BS:BS)</f>
        <v>26850</v>
      </c>
      <c r="BU334" s="46">
        <f>SUMIF(DRE!$A:$A,'Base CF'!$B334,DRE!BT:BT)</f>
        <v>14050</v>
      </c>
      <c r="BV334" s="46">
        <f>SUMIF(DRE!$A:$A,'Base CF'!$B334,DRE!BU:BU)</f>
        <v>21600</v>
      </c>
      <c r="BW334" s="46">
        <f>SUMIF(DRE!$A:$A,'Base CF'!$B334,DRE!BV:BV)</f>
        <v>5700</v>
      </c>
      <c r="BX334" s="46">
        <f>SUMIF(DRE!$A:$A,'Base CF'!$B334,DRE!BW:BW)</f>
        <v>12631.454400000001</v>
      </c>
      <c r="BY334" s="46">
        <f>SUMIF(DRE!$A:$A,'Base CF'!$B334,DRE!BX:BX)</f>
        <v>6100</v>
      </c>
      <c r="BZ334" s="46">
        <f>SUMIF(DRE!$A:$A,'Base CF'!$B334,DRE!BY:BY)</f>
        <v>8100</v>
      </c>
      <c r="CA334" s="46">
        <f>SUMIF(DRE!$A:$A,'Base CF'!$B334,DRE!BZ:BZ)</f>
        <v>7100</v>
      </c>
      <c r="CB334" s="46">
        <f>SUMIF(DRE!$A:$A,'Base CF'!$B334,DRE!CA:CA)</f>
        <v>196200</v>
      </c>
      <c r="CC334" s="46">
        <f>SUMIF(DRE!$A:$A,'Base CF'!$B334,DRE!CB:CB)</f>
        <v>7100</v>
      </c>
      <c r="CD334" s="46">
        <f>SUMIF(DRE!$A:$A,'Base CF'!$B334,DRE!CC:CC)</f>
        <v>12631.454400000001</v>
      </c>
      <c r="CE334" s="46">
        <f>SUMIF(DRE!$A:$A,'Base CF'!$B334,DRE!CD:CD)</f>
        <v>6100</v>
      </c>
      <c r="CF334" s="46">
        <f>SUMIF(DRE!$A:$A,'Base CF'!$B334,DRE!CE:CE)</f>
        <v>8100</v>
      </c>
      <c r="CG334" s="46">
        <f>SUMIF(DRE!$A:$A,'Base CF'!$B334,DRE!CF:CF)</f>
        <v>12600</v>
      </c>
      <c r="CH334" s="46">
        <f>SUMIF(DRE!$A:$A,'Base CF'!$B334,DRE!CG:CG)</f>
        <v>194200</v>
      </c>
      <c r="CI334" s="46">
        <f>SUMIF(DRE!$A:$A,'Base CF'!$B334,DRE!CH:CH)</f>
        <v>5700</v>
      </c>
      <c r="CJ334" s="46">
        <f>SUMIF(DRE!$A:$A,'Base CF'!$B334,DRE!CI:CI)</f>
        <v>12631.454400000001</v>
      </c>
      <c r="CK334" s="46">
        <f>SUMIF(DRE!$A:$A,'Base CF'!$B334,DRE!CJ:CJ)</f>
        <v>6100</v>
      </c>
      <c r="CL334" s="46">
        <f>SUMIF(DRE!$A:$A,'Base CF'!$B334,DRE!CK:CK)</f>
        <v>8100</v>
      </c>
      <c r="CM334" s="46">
        <f>SUMIF(DRE!$A:$A,'Base CF'!$B334,DRE!CL:CL)</f>
        <v>7100</v>
      </c>
      <c r="CN334" s="46">
        <f>SUMIF(DRE!$A:$A,'Base CF'!$B334,DRE!CM:CM)</f>
        <v>196200</v>
      </c>
      <c r="CO334" s="46">
        <f>SUMIF(DRE!$A:$A,'Base CF'!$B334,DRE!CN:CN)</f>
        <v>7100</v>
      </c>
      <c r="CP334" s="46">
        <f>SUMIF(DRE!$A:$A,'Base CF'!$B334,DRE!CO:CO)</f>
        <v>12631.454400000001</v>
      </c>
      <c r="CQ334" s="46">
        <f>SUMIF(DRE!$A:$A,'Base CF'!$B334,DRE!CP:CP)</f>
        <v>6100</v>
      </c>
      <c r="CR334" s="46">
        <f>SUMIF(DRE!$A:$A,'Base CF'!$B334,DRE!CQ:CQ)</f>
        <v>8100</v>
      </c>
      <c r="CS334" s="46">
        <f>SUMIF(DRE!$A:$A,'Base CF'!$B334,DRE!CR:CR)</f>
        <v>12600</v>
      </c>
      <c r="CT334" s="46">
        <f>SUMIF(DRE!$A:$A,'Base CF'!$B334,DRE!CS:CS)</f>
        <v>194200</v>
      </c>
      <c r="CU334" s="46">
        <f>SUMIF(DRE!$A:$A,'Base CF'!$B334,DRE!CT:CT)</f>
        <v>5700</v>
      </c>
      <c r="CV334" s="46">
        <f>SUMIF(DRE!$A:$A,'Base CF'!$B334,DRE!CU:CU)</f>
        <v>12631.454400000001</v>
      </c>
      <c r="CW334" s="46">
        <f>SUMIF(DRE!$A:$A,'Base CF'!$B334,DRE!CV:CV)</f>
        <v>6100</v>
      </c>
      <c r="CX334" s="46">
        <f>SUMIF(DRE!$A:$A,'Base CF'!$B334,DRE!CW:CW)</f>
        <v>8100</v>
      </c>
      <c r="CY334" s="46">
        <f>SUMIF(DRE!$A:$A,'Base CF'!$B334,DRE!CX:CX)</f>
        <v>7100</v>
      </c>
      <c r="CZ334" s="46">
        <f>SUMIF(DRE!$A:$A,'Base CF'!$B334,DRE!CY:CY)</f>
        <v>196200</v>
      </c>
      <c r="DA334" s="46">
        <f>SUMIF(DRE!$A:$A,'Base CF'!$B334,DRE!CZ:CZ)</f>
        <v>7100</v>
      </c>
      <c r="DB334" s="46">
        <f>SUMIF(DRE!$A:$A,'Base CF'!$B334,DRE!DA:DA)</f>
        <v>12631.454400000001</v>
      </c>
      <c r="DC334" s="46">
        <f>SUMIF(DRE!$A:$A,'Base CF'!$B334,DRE!DB:DB)</f>
        <v>6100</v>
      </c>
      <c r="DD334" s="46">
        <f>SUMIF(DRE!$A:$A,'Base CF'!$B334,DRE!DC:DC)</f>
        <v>8100</v>
      </c>
      <c r="DE334" s="46">
        <f>SUMIF(DRE!$A:$A,'Base CF'!$B334,DRE!DD:DD)</f>
        <v>12600</v>
      </c>
      <c r="DF334" s="46">
        <f>SUMIF(DRE!$A:$A,'Base CF'!$B334,DRE!DE:DE)</f>
        <v>194200</v>
      </c>
    </row>
    <row r="335" spans="1:110" outlineLevel="1">
      <c r="B335" s="37" t="s">
        <v>396</v>
      </c>
      <c r="C335" s="46">
        <f>SUMIF(DRE!$A:$A,'Base CF'!$B335,DRE!B:B)</f>
        <v>10408.07</v>
      </c>
      <c r="D335" s="46">
        <f>SUMIF(DRE!$A:$A,'Base CF'!$B335,DRE!C:C)</f>
        <v>24337.72</v>
      </c>
      <c r="E335" s="46">
        <f>SUMIF(DRE!$A:$A,'Base CF'!$B335,DRE!D:D)</f>
        <v>15337.42</v>
      </c>
      <c r="F335" s="46">
        <f>SUMIF(DRE!$A:$A,'Base CF'!$B335,DRE!E:E)</f>
        <v>14358.71</v>
      </c>
      <c r="G335" s="46">
        <f>SUMIF(DRE!$A:$A,'Base CF'!$B335,DRE!F:F)</f>
        <v>10382.82</v>
      </c>
      <c r="H335" s="46">
        <f>SUMIF(DRE!$A:$A,'Base CF'!$B335,DRE!G:G)</f>
        <v>71649.83</v>
      </c>
      <c r="I335" s="46">
        <f>SUMIF(DRE!$A:$A,'Base CF'!$B335,DRE!H:H)</f>
        <v>102959.27</v>
      </c>
      <c r="J335" s="46">
        <f>SUMIF(DRE!$A:$A,'Base CF'!$B335,DRE!I:I)</f>
        <v>41242.33</v>
      </c>
      <c r="K335" s="46">
        <f>SUMIF(DRE!$A:$A,'Base CF'!$B335,DRE!J:J)</f>
        <v>8485.44</v>
      </c>
      <c r="L335" s="46">
        <f>SUMIF(DRE!$A:$A,'Base CF'!$B335,DRE!K:K)</f>
        <v>21010.95</v>
      </c>
      <c r="M335" s="46">
        <f>SUMIF(DRE!$A:$A,'Base CF'!$B335,DRE!L:L)</f>
        <v>16390.34</v>
      </c>
      <c r="N335" s="46">
        <f>SUMIF(DRE!$A:$A,'Base CF'!$B335,DRE!M:M)</f>
        <v>29586.92</v>
      </c>
      <c r="O335" s="46">
        <f>SUMIF(DRE!$A:$A,'Base CF'!$B335,DRE!N:N)</f>
        <v>15536.36</v>
      </c>
      <c r="P335" s="46">
        <f>SUMIF(DRE!$A:$A,'Base CF'!$B335,DRE!O:O)</f>
        <v>30130.32</v>
      </c>
      <c r="Q335" s="46">
        <f>SUMIF(DRE!$A:$A,'Base CF'!$B335,DRE!P:P)</f>
        <v>36754.769999999997</v>
      </c>
      <c r="R335" s="46">
        <f>SUMIF(DRE!$A:$A,'Base CF'!$B335,DRE!Q:Q)</f>
        <v>39945.520000000004</v>
      </c>
      <c r="S335" s="46">
        <f>SUMIF(DRE!$A:$A,'Base CF'!$B335,DRE!R:R)</f>
        <v>79959.39</v>
      </c>
      <c r="T335" s="46">
        <f>SUMIF(DRE!$A:$A,'Base CF'!$B335,DRE!S:S)</f>
        <v>42857.53</v>
      </c>
      <c r="U335" s="46">
        <f>SUMIF(DRE!$A:$A,'Base CF'!$B335,DRE!T:T)</f>
        <v>67640.67</v>
      </c>
      <c r="V335" s="46">
        <f>SUMIF(DRE!$A:$A,'Base CF'!$B335,DRE!U:U)</f>
        <v>28137.38</v>
      </c>
      <c r="W335" s="46">
        <f>SUMIF(DRE!$A:$A,'Base CF'!$B335,DRE!V:V)</f>
        <v>46435.75</v>
      </c>
      <c r="X335" s="46">
        <f>SUMIF(DRE!$A:$A,'Base CF'!$B335,DRE!W:W)</f>
        <v>94293.01</v>
      </c>
      <c r="Y335" s="46">
        <f>SUMIF(DRE!$A:$A,'Base CF'!$B335,DRE!X:X)</f>
        <v>27767.079999999998</v>
      </c>
      <c r="Z335" s="46">
        <f>SUMIF(DRE!$A:$A,'Base CF'!$B335,DRE!Y:Y)</f>
        <v>42273.909999999996</v>
      </c>
      <c r="AA335" s="46">
        <f>SUMIF(DRE!$A:$A,'Base CF'!$B335,DRE!Z:Z)</f>
        <v>31850.349999999995</v>
      </c>
      <c r="AB335" s="46">
        <f>SUMIF(DRE!$A:$A,'Base CF'!$B335,DRE!AA:AA)</f>
        <v>14446.56</v>
      </c>
      <c r="AC335" s="46">
        <f>SUMIF(DRE!$A:$A,'Base CF'!$B335,DRE!AB:AB)</f>
        <v>14169.07</v>
      </c>
      <c r="AD335" s="46">
        <f>SUMIF(DRE!$A:$A,'Base CF'!$B335,DRE!AC:AC)</f>
        <v>0</v>
      </c>
      <c r="AE335" s="46">
        <f>SUMIF(DRE!$A:$A,'Base CF'!$B335,DRE!AD:AD)</f>
        <v>0</v>
      </c>
      <c r="AF335" s="46">
        <f>SUMIF(DRE!$A:$A,'Base CF'!$B335,DRE!AE:AE)</f>
        <v>-447.16</v>
      </c>
      <c r="AG335" s="46">
        <f>SUMIF(DRE!$A:$A,'Base CF'!$B335,DRE!AF:AF)</f>
        <v>-520.27</v>
      </c>
      <c r="AH335" s="46">
        <f>SUMIF(DRE!$A:$A,'Base CF'!$B335,DRE!AG:AG)</f>
        <v>0</v>
      </c>
      <c r="AI335" s="46">
        <f>SUMIF(DRE!$A:$A,'Base CF'!$B335,DRE!AH:AH)</f>
        <v>0</v>
      </c>
      <c r="AJ335" s="46">
        <f>SUMIF(DRE!$A:$A,'Base CF'!$B335,DRE!AI:AI)</f>
        <v>1945.39</v>
      </c>
      <c r="AK335" s="46">
        <f>SUMIF(DRE!$A:$A,'Base CF'!$B335,DRE!AJ:AJ)</f>
        <v>1365</v>
      </c>
      <c r="AL335" s="46">
        <f>SUMIF(DRE!$A:$A,'Base CF'!$B335,DRE!AK:AK)</f>
        <v>0</v>
      </c>
      <c r="AM335" s="46">
        <f>SUMIF(DRE!$A:$A,'Base CF'!$B335,DRE!AL:AL)</f>
        <v>1218.99</v>
      </c>
      <c r="AN335" s="46">
        <f>SUMIF(DRE!$A:$A,'Base CF'!$B335,DRE!AM:AM)</f>
        <v>985.5</v>
      </c>
      <c r="AO335" s="46">
        <f>SUMIF(DRE!$A:$A,'Base CF'!$B335,DRE!AN:AN)</f>
        <v>0</v>
      </c>
      <c r="AP335" s="46">
        <f>SUMIF(DRE!$A:$A,'Base CF'!$B335,DRE!AO:AO)</f>
        <v>0</v>
      </c>
      <c r="AQ335" s="46">
        <f>SUMIF(DRE!$A:$A,'Base CF'!$B335,DRE!AP:AP)</f>
        <v>8575.0300000000007</v>
      </c>
      <c r="AR335" s="46">
        <f>SUMIF(DRE!$A:$A,'Base CF'!$B335,DRE!AQ:AQ)</f>
        <v>2014.6</v>
      </c>
      <c r="AS335" s="46">
        <f>SUMIF(DRE!$A:$A,'Base CF'!$B335,DRE!AR:AR)</f>
        <v>4318.63</v>
      </c>
      <c r="AT335" s="46">
        <f>SUMIF(DRE!$A:$A,'Base CF'!$B335,DRE!AS:AS)</f>
        <v>4329.0200000000004</v>
      </c>
      <c r="AU335" s="46">
        <f>SUMIF(DRE!$A:$A,'Base CF'!$B335,DRE!AT:AT)</f>
        <v>5303.58</v>
      </c>
      <c r="AV335" s="46">
        <f>SUMIF(DRE!$A:$A,'Base CF'!$B335,DRE!AU:AU)</f>
        <v>10423.719999999999</v>
      </c>
      <c r="AW335" s="46">
        <f>SUMIF(DRE!$A:$A,'Base CF'!$B335,DRE!AV:AV)</f>
        <v>5875.96</v>
      </c>
      <c r="AX335" s="46">
        <f>SUMIF(DRE!$A:$A,'Base CF'!$B335,DRE!AW:AW)</f>
        <v>14711.93</v>
      </c>
      <c r="AY335" s="46">
        <f>SUMIF(DRE!$A:$A,'Base CF'!$B335,DRE!AX:AX)</f>
        <v>13432.62</v>
      </c>
      <c r="AZ335" s="46">
        <f>SUMIF(DRE!$A:$A,'Base CF'!$B335,DRE!AY:AY)</f>
        <v>4764.49</v>
      </c>
      <c r="BA335" s="46">
        <f>SUMIF(DRE!$A:$A,'Base CF'!$B335,DRE!AZ:AZ)</f>
        <v>-0.32</v>
      </c>
      <c r="BB335" s="46">
        <f>SUMIF(DRE!$A:$A,'Base CF'!$B335,DRE!BA:BA)</f>
        <v>7716.71</v>
      </c>
      <c r="BC335" s="46">
        <f>SUMIF(DRE!$A:$A,'Base CF'!$B335,DRE!BB:BB)</f>
        <v>111147.29</v>
      </c>
      <c r="BD335" s="46">
        <f>SUMIF(DRE!$A:$A,'Base CF'!$B335,DRE!BC:BC)</f>
        <v>20299.54</v>
      </c>
      <c r="BE335" s="46">
        <f>SUMIF(DRE!$A:$A,'Base CF'!$B335,DRE!BD:BD)</f>
        <v>2242.3200000000002</v>
      </c>
      <c r="BF335" s="46">
        <f>SUMIF(DRE!$A:$A,'Base CF'!$B335,DRE!BE:BE)</f>
        <v>12706.48</v>
      </c>
      <c r="BG335" s="46">
        <f>SUMIF(DRE!$A:$A,'Base CF'!$B335,DRE!BF:BF)</f>
        <v>45070.220908700001</v>
      </c>
      <c r="BH335" s="46">
        <f>SUMIF(DRE!$A:$A,'Base CF'!$B335,DRE!BG:BG)</f>
        <v>10605.917783000001</v>
      </c>
      <c r="BI335" s="46">
        <f>SUMIF(DRE!$A:$A,'Base CF'!$B335,DRE!BH:BH)</f>
        <v>26683.079623900001</v>
      </c>
      <c r="BJ335" s="46">
        <f>SUMIF(DRE!$A:$A,'Base CF'!$B335,DRE!BI:BI)</f>
        <v>14942.510091</v>
      </c>
      <c r="BK335" s="46">
        <f>SUMIF(DRE!$A:$A,'Base CF'!$B335,DRE!BJ:BJ)</f>
        <v>8459.3392000000003</v>
      </c>
      <c r="BL335" s="46">
        <f>SUMIF(DRE!$A:$A,'Base CF'!$B335,DRE!BK:BK)</f>
        <v>5737.3912</v>
      </c>
      <c r="BM335" s="46">
        <f>SUMIF(DRE!$A:$A,'Base CF'!$B335,DRE!BL:BL)</f>
        <v>9093.6119999999992</v>
      </c>
      <c r="BN335" s="46">
        <f>SUMIF(DRE!$A:$A,'Base CF'!$B335,DRE!BM:BM)</f>
        <v>12119.598400000001</v>
      </c>
      <c r="BO335" s="46">
        <f>SUMIF(DRE!$A:$A,'Base CF'!$B335,DRE!BN:BN)</f>
        <v>13093.611999999999</v>
      </c>
      <c r="BP335" s="46">
        <f>SUMIF(DRE!$A:$A,'Base CF'!$B335,DRE!BO:BO)</f>
        <v>196193.61199999999</v>
      </c>
      <c r="BQ335" s="46">
        <f>SUMIF(DRE!$A:$A,'Base CF'!$B335,DRE!BP:BP)</f>
        <v>11359.3392</v>
      </c>
      <c r="BR335" s="46">
        <f>SUMIF(DRE!$A:$A,'Base CF'!$B335,DRE!BQ:BQ)</f>
        <v>82733.611999999994</v>
      </c>
      <c r="BS335" s="46">
        <f>SUMIF(DRE!$A:$A,'Base CF'!$B335,DRE!BR:BR)</f>
        <v>14007.852000000001</v>
      </c>
      <c r="BT335" s="46">
        <f>SUMIF(DRE!$A:$A,'Base CF'!$B335,DRE!BS:BS)</f>
        <v>84999.339200000002</v>
      </c>
      <c r="BU335" s="46">
        <f>SUMIF(DRE!$A:$A,'Base CF'!$B335,DRE!BT:BT)</f>
        <v>47632.395199999999</v>
      </c>
      <c r="BV335" s="46">
        <f>SUMIF(DRE!$A:$A,'Base CF'!$B335,DRE!BU:BU)</f>
        <v>285289.29200000002</v>
      </c>
      <c r="BW335" s="46">
        <f>SUMIF(DRE!$A:$A,'Base CF'!$B335,DRE!BV:BV)</f>
        <v>6020.3630190000003</v>
      </c>
      <c r="BX335" s="46">
        <f>SUMIF(DRE!$A:$A,'Base CF'!$B335,DRE!BW:BW)</f>
        <v>11768.753314600001</v>
      </c>
      <c r="BY335" s="46">
        <f>SUMIF(DRE!$A:$A,'Base CF'!$B335,DRE!BX:BX)</f>
        <v>7644.32</v>
      </c>
      <c r="BZ335" s="46">
        <f>SUMIF(DRE!$A:$A,'Base CF'!$B335,DRE!BY:BY)</f>
        <v>10731.2333146</v>
      </c>
      <c r="CA335" s="46">
        <f>SUMIF(DRE!$A:$A,'Base CF'!$B335,DRE!BZ:BZ)</f>
        <v>8920.3630190000003</v>
      </c>
      <c r="CB335" s="46">
        <f>SUMIF(DRE!$A:$A,'Base CF'!$B335,DRE!CA:CA)</f>
        <v>6694.9310955999999</v>
      </c>
      <c r="CC335" s="46">
        <f>SUMIF(DRE!$A:$A,'Base CF'!$B335,DRE!CB:CB)</f>
        <v>8920.3630190000003</v>
      </c>
      <c r="CD335" s="46">
        <f>SUMIF(DRE!$A:$A,'Base CF'!$B335,DRE!CC:CC)</f>
        <v>13124.9741146</v>
      </c>
      <c r="CE335" s="46">
        <f>SUMIF(DRE!$A:$A,'Base CF'!$B335,DRE!CD:CD)</f>
        <v>8558.56</v>
      </c>
      <c r="CF335" s="46">
        <f>SUMIF(DRE!$A:$A,'Base CF'!$B335,DRE!CE:CE)</f>
        <v>7970.9741145999997</v>
      </c>
      <c r="CG335" s="46">
        <f>SUMIF(DRE!$A:$A,'Base CF'!$B335,DRE!CF:CF)</f>
        <v>47459.146219000002</v>
      </c>
      <c r="CH335" s="46">
        <f>SUMIF(DRE!$A:$A,'Base CF'!$B335,DRE!CG:CG)</f>
        <v>3950.6110956000002</v>
      </c>
      <c r="CI335" s="46">
        <f>SUMIF(DRE!$A:$A,'Base CF'!$B335,DRE!CH:CH)</f>
        <v>6020.3630190000003</v>
      </c>
      <c r="CJ335" s="46">
        <f>SUMIF(DRE!$A:$A,'Base CF'!$B335,DRE!CI:CI)</f>
        <v>11768.753314600001</v>
      </c>
      <c r="CK335" s="46">
        <f>SUMIF(DRE!$A:$A,'Base CF'!$B335,DRE!CJ:CJ)</f>
        <v>7644.32</v>
      </c>
      <c r="CL335" s="46">
        <f>SUMIF(DRE!$A:$A,'Base CF'!$B335,DRE!CK:CK)</f>
        <v>10731.2333146</v>
      </c>
      <c r="CM335" s="46">
        <f>SUMIF(DRE!$A:$A,'Base CF'!$B335,DRE!CL:CL)</f>
        <v>8920.3630190000003</v>
      </c>
      <c r="CN335" s="46">
        <f>SUMIF(DRE!$A:$A,'Base CF'!$B335,DRE!CM:CM)</f>
        <v>6694.9310955999999</v>
      </c>
      <c r="CO335" s="46">
        <f>SUMIF(DRE!$A:$A,'Base CF'!$B335,DRE!CN:CN)</f>
        <v>8920.3630190000003</v>
      </c>
      <c r="CP335" s="46">
        <f>SUMIF(DRE!$A:$A,'Base CF'!$B335,DRE!CO:CO)</f>
        <v>13124.9741146</v>
      </c>
      <c r="CQ335" s="46">
        <f>SUMIF(DRE!$A:$A,'Base CF'!$B335,DRE!CP:CP)</f>
        <v>8558.56</v>
      </c>
      <c r="CR335" s="46">
        <f>SUMIF(DRE!$A:$A,'Base CF'!$B335,DRE!CQ:CQ)</f>
        <v>7970.9741145999997</v>
      </c>
      <c r="CS335" s="46">
        <f>SUMIF(DRE!$A:$A,'Base CF'!$B335,DRE!CR:CR)</f>
        <v>47459.146219000002</v>
      </c>
      <c r="CT335" s="46">
        <f>SUMIF(DRE!$A:$A,'Base CF'!$B335,DRE!CS:CS)</f>
        <v>3950.6110956000002</v>
      </c>
      <c r="CU335" s="46">
        <f>SUMIF(DRE!$A:$A,'Base CF'!$B335,DRE!CT:CT)</f>
        <v>6020.3630190000003</v>
      </c>
      <c r="CV335" s="46">
        <f>SUMIF(DRE!$A:$A,'Base CF'!$B335,DRE!CU:CU)</f>
        <v>11768.753314600001</v>
      </c>
      <c r="CW335" s="46">
        <f>SUMIF(DRE!$A:$A,'Base CF'!$B335,DRE!CV:CV)</f>
        <v>7644.32</v>
      </c>
      <c r="CX335" s="46">
        <f>SUMIF(DRE!$A:$A,'Base CF'!$B335,DRE!CW:CW)</f>
        <v>10731.2333146</v>
      </c>
      <c r="CY335" s="46">
        <f>SUMIF(DRE!$A:$A,'Base CF'!$B335,DRE!CX:CX)</f>
        <v>8920.3630190000003</v>
      </c>
      <c r="CZ335" s="46">
        <f>SUMIF(DRE!$A:$A,'Base CF'!$B335,DRE!CY:CY)</f>
        <v>6694.9310955999999</v>
      </c>
      <c r="DA335" s="46">
        <f>SUMIF(DRE!$A:$A,'Base CF'!$B335,DRE!CZ:CZ)</f>
        <v>8920.3630190000003</v>
      </c>
      <c r="DB335" s="46">
        <f>SUMIF(DRE!$A:$A,'Base CF'!$B335,DRE!DA:DA)</f>
        <v>13124.9741146</v>
      </c>
      <c r="DC335" s="46">
        <f>SUMIF(DRE!$A:$A,'Base CF'!$B335,DRE!DB:DB)</f>
        <v>8558.56</v>
      </c>
      <c r="DD335" s="46">
        <f>SUMIF(DRE!$A:$A,'Base CF'!$B335,DRE!DC:DC)</f>
        <v>7970.9741145999997</v>
      </c>
      <c r="DE335" s="46">
        <f>SUMIF(DRE!$A:$A,'Base CF'!$B335,DRE!DD:DD)</f>
        <v>47459.146219000002</v>
      </c>
      <c r="DF335" s="46">
        <f>SUMIF(DRE!$A:$A,'Base CF'!$B335,DRE!DE:DE)</f>
        <v>3950.6110956000002</v>
      </c>
    </row>
    <row r="336" spans="1:110" outlineLevel="1">
      <c r="B336" s="37" t="s">
        <v>397</v>
      </c>
      <c r="C336" s="46">
        <f>SUMIF(DRE!$A:$A,'Base CF'!$B336,DRE!B:B)</f>
        <v>19701.509999999998</v>
      </c>
      <c r="D336" s="46">
        <f>SUMIF(DRE!$A:$A,'Base CF'!$B336,DRE!C:C)</f>
        <v>239.52</v>
      </c>
      <c r="E336" s="46">
        <f>SUMIF(DRE!$A:$A,'Base CF'!$B336,DRE!D:D)</f>
        <v>3544.51</v>
      </c>
      <c r="F336" s="46">
        <f>SUMIF(DRE!$A:$A,'Base CF'!$B336,DRE!E:E)</f>
        <v>2024.77</v>
      </c>
      <c r="G336" s="46">
        <f>SUMIF(DRE!$A:$A,'Base CF'!$B336,DRE!F:F)</f>
        <v>622.5</v>
      </c>
      <c r="H336" s="46">
        <f>SUMIF(DRE!$A:$A,'Base CF'!$B336,DRE!G:G)</f>
        <v>1424.95</v>
      </c>
      <c r="I336" s="46">
        <f>SUMIF(DRE!$A:$A,'Base CF'!$B336,DRE!H:H)</f>
        <v>1052.53</v>
      </c>
      <c r="J336" s="46">
        <f>SUMIF(DRE!$A:$A,'Base CF'!$B336,DRE!I:I)</f>
        <v>2666.74</v>
      </c>
      <c r="K336" s="46">
        <f>SUMIF(DRE!$A:$A,'Base CF'!$B336,DRE!J:J)</f>
        <v>1974.02</v>
      </c>
      <c r="L336" s="46">
        <f>SUMIF(DRE!$A:$A,'Base CF'!$B336,DRE!K:K)</f>
        <v>1952.15</v>
      </c>
      <c r="M336" s="46">
        <f>SUMIF(DRE!$A:$A,'Base CF'!$B336,DRE!L:L)</f>
        <v>3090.33</v>
      </c>
      <c r="N336" s="46">
        <f>SUMIF(DRE!$A:$A,'Base CF'!$B336,DRE!M:M)</f>
        <v>1069.72</v>
      </c>
      <c r="O336" s="46">
        <f>SUMIF(DRE!$A:$A,'Base CF'!$B336,DRE!N:N)</f>
        <v>2722.62</v>
      </c>
      <c r="P336" s="46">
        <f>SUMIF(DRE!$A:$A,'Base CF'!$B336,DRE!O:O)</f>
        <v>1335.73</v>
      </c>
      <c r="Q336" s="46">
        <f>SUMIF(DRE!$A:$A,'Base CF'!$B336,DRE!P:P)</f>
        <v>2680.02</v>
      </c>
      <c r="R336" s="46">
        <f>SUMIF(DRE!$A:$A,'Base CF'!$B336,DRE!Q:Q)</f>
        <v>2876.4799999999996</v>
      </c>
      <c r="S336" s="46">
        <f>SUMIF(DRE!$A:$A,'Base CF'!$B336,DRE!R:R)</f>
        <v>4405.71</v>
      </c>
      <c r="T336" s="46">
        <f>SUMIF(DRE!$A:$A,'Base CF'!$B336,DRE!S:S)</f>
        <v>2410.44</v>
      </c>
      <c r="U336" s="46">
        <f>SUMIF(DRE!$A:$A,'Base CF'!$B336,DRE!T:T)</f>
        <v>7963.13</v>
      </c>
      <c r="V336" s="46">
        <f>SUMIF(DRE!$A:$A,'Base CF'!$B336,DRE!U:U)</f>
        <v>2351.0899999999997</v>
      </c>
      <c r="W336" s="46">
        <f>SUMIF(DRE!$A:$A,'Base CF'!$B336,DRE!V:V)</f>
        <v>6088.83</v>
      </c>
      <c r="X336" s="46">
        <f>SUMIF(DRE!$A:$A,'Base CF'!$B336,DRE!W:W)</f>
        <v>7965.7900000000009</v>
      </c>
      <c r="Y336" s="46">
        <f>SUMIF(DRE!$A:$A,'Base CF'!$B336,DRE!X:X)</f>
        <v>3062.9799999999996</v>
      </c>
      <c r="Z336" s="46">
        <f>SUMIF(DRE!$A:$A,'Base CF'!$B336,DRE!Y:Y)</f>
        <v>6608.4800000000005</v>
      </c>
      <c r="AA336" s="46">
        <f>SUMIF(DRE!$A:$A,'Base CF'!$B336,DRE!Z:Z)</f>
        <v>3688.54</v>
      </c>
      <c r="AB336" s="46">
        <f>SUMIF(DRE!$A:$A,'Base CF'!$B336,DRE!AA:AA)</f>
        <v>4937.03</v>
      </c>
      <c r="AC336" s="46">
        <f>SUMIF(DRE!$A:$A,'Base CF'!$B336,DRE!AB:AB)</f>
        <v>3848.1499999999996</v>
      </c>
      <c r="AD336" s="46">
        <f>SUMIF(DRE!$A:$A,'Base CF'!$B336,DRE!AC:AC)</f>
        <v>489.25</v>
      </c>
      <c r="AE336" s="46">
        <f>SUMIF(DRE!$A:$A,'Base CF'!$B336,DRE!AD:AD)</f>
        <v>987.2</v>
      </c>
      <c r="AF336" s="46">
        <f>SUMIF(DRE!$A:$A,'Base CF'!$B336,DRE!AE:AE)</f>
        <v>462.53000000000003</v>
      </c>
      <c r="AG336" s="46">
        <f>SUMIF(DRE!$A:$A,'Base CF'!$B336,DRE!AF:AF)</f>
        <v>846.15</v>
      </c>
      <c r="AH336" s="46">
        <f>SUMIF(DRE!$A:$A,'Base CF'!$B336,DRE!AG:AG)</f>
        <v>1800.67</v>
      </c>
      <c r="AI336" s="46">
        <f>SUMIF(DRE!$A:$A,'Base CF'!$B336,DRE!AH:AH)</f>
        <v>2193.5399999999995</v>
      </c>
      <c r="AJ336" s="46">
        <f>SUMIF(DRE!$A:$A,'Base CF'!$B336,DRE!AI:AI)</f>
        <v>2807.99</v>
      </c>
      <c r="AK336" s="46">
        <f>SUMIF(DRE!$A:$A,'Base CF'!$B336,DRE!AJ:AJ)</f>
        <v>1590.48</v>
      </c>
      <c r="AL336" s="46">
        <f>SUMIF(DRE!$A:$A,'Base CF'!$B336,DRE!AK:AK)</f>
        <v>2172.5100000000002</v>
      </c>
      <c r="AM336" s="46">
        <f>SUMIF(DRE!$A:$A,'Base CF'!$B336,DRE!AL:AL)</f>
        <v>492.31</v>
      </c>
      <c r="AN336" s="46">
        <f>SUMIF(DRE!$A:$A,'Base CF'!$B336,DRE!AM:AM)</f>
        <v>6758.82</v>
      </c>
      <c r="AO336" s="46">
        <f>SUMIF(DRE!$A:$A,'Base CF'!$B336,DRE!AN:AN)</f>
        <v>5328.37</v>
      </c>
      <c r="AP336" s="46">
        <f>SUMIF(DRE!$A:$A,'Base CF'!$B336,DRE!AO:AO)</f>
        <v>3251.96</v>
      </c>
      <c r="AQ336" s="46">
        <f>SUMIF(DRE!$A:$A,'Base CF'!$B336,DRE!AP:AP)</f>
        <v>7236.87</v>
      </c>
      <c r="AR336" s="46">
        <f>SUMIF(DRE!$A:$A,'Base CF'!$B336,DRE!AQ:AQ)</f>
        <v>6663.21</v>
      </c>
      <c r="AS336" s="46">
        <f>SUMIF(DRE!$A:$A,'Base CF'!$B336,DRE!AR:AR)</f>
        <v>1869.83</v>
      </c>
      <c r="AT336" s="46">
        <f>SUMIF(DRE!$A:$A,'Base CF'!$B336,DRE!AS:AS)</f>
        <v>4747.01</v>
      </c>
      <c r="AU336" s="46">
        <f>SUMIF(DRE!$A:$A,'Base CF'!$B336,DRE!AT:AT)</f>
        <v>8391.66</v>
      </c>
      <c r="AV336" s="46">
        <f>SUMIF(DRE!$A:$A,'Base CF'!$B336,DRE!AU:AU)</f>
        <v>9179.1299999999992</v>
      </c>
      <c r="AW336" s="46">
        <f>SUMIF(DRE!$A:$A,'Base CF'!$B336,DRE!AV:AV)</f>
        <v>3453.37</v>
      </c>
      <c r="AX336" s="46">
        <f>SUMIF(DRE!$A:$A,'Base CF'!$B336,DRE!AW:AW)</f>
        <v>10169.06</v>
      </c>
      <c r="AY336" s="46">
        <f>SUMIF(DRE!$A:$A,'Base CF'!$B336,DRE!AX:AX)</f>
        <v>5205.22</v>
      </c>
      <c r="AZ336" s="46">
        <f>SUMIF(DRE!$A:$A,'Base CF'!$B336,DRE!AY:AY)</f>
        <v>3004.58</v>
      </c>
      <c r="BA336" s="46">
        <f>SUMIF(DRE!$A:$A,'Base CF'!$B336,DRE!AZ:AZ)</f>
        <v>3992.53</v>
      </c>
      <c r="BB336" s="46">
        <f>SUMIF(DRE!$A:$A,'Base CF'!$B336,DRE!BA:BA)</f>
        <v>1291.45</v>
      </c>
      <c r="BC336" s="46">
        <f>SUMIF(DRE!$A:$A,'Base CF'!$B336,DRE!BB:BB)</f>
        <v>7112.74</v>
      </c>
      <c r="BD336" s="46">
        <f>SUMIF(DRE!$A:$A,'Base CF'!$B336,DRE!BC:BC)</f>
        <v>6028.44</v>
      </c>
      <c r="BE336" s="46">
        <f>SUMIF(DRE!$A:$A,'Base CF'!$B336,DRE!BD:BD)</f>
        <v>1361.74</v>
      </c>
      <c r="BF336" s="46">
        <f>SUMIF(DRE!$A:$A,'Base CF'!$B336,DRE!BE:BE)</f>
        <v>8995.3700000000008</v>
      </c>
      <c r="BG336" s="46">
        <f>SUMIF(DRE!$A:$A,'Base CF'!$B336,DRE!BF:BF)</f>
        <v>13466.666667</v>
      </c>
      <c r="BH336" s="46">
        <f>SUMIF(DRE!$A:$A,'Base CF'!$B336,DRE!BG:BG)</f>
        <v>2676.666667</v>
      </c>
      <c r="BI336" s="46">
        <f>SUMIF(DRE!$A:$A,'Base CF'!$B336,DRE!BH:BH)</f>
        <v>5246.7866670000003</v>
      </c>
      <c r="BJ336" s="46">
        <f>SUMIF(DRE!$A:$A,'Base CF'!$B336,DRE!BI:BI)</f>
        <v>2338.0266670000001</v>
      </c>
      <c r="BK336" s="46">
        <f>SUMIF(DRE!$A:$A,'Base CF'!$B336,DRE!BJ:BJ)</f>
        <v>7000</v>
      </c>
      <c r="BL336" s="46">
        <f>SUMIF(DRE!$A:$A,'Base CF'!$B336,DRE!BK:BK)</f>
        <v>3330</v>
      </c>
      <c r="BM336" s="46">
        <f>SUMIF(DRE!$A:$A,'Base CF'!$B336,DRE!BL:BL)</f>
        <v>4980</v>
      </c>
      <c r="BN336" s="46">
        <f>SUMIF(DRE!$A:$A,'Base CF'!$B336,DRE!BM:BM)</f>
        <v>6150</v>
      </c>
      <c r="BO336" s="46">
        <f>SUMIF(DRE!$A:$A,'Base CF'!$B336,DRE!BN:BN)</f>
        <v>5370</v>
      </c>
      <c r="BP336" s="46">
        <f>SUMIF(DRE!$A:$A,'Base CF'!$B336,DRE!BO:BO)</f>
        <v>4580</v>
      </c>
      <c r="BQ336" s="46">
        <f>SUMIF(DRE!$A:$A,'Base CF'!$B336,DRE!BP:BP)</f>
        <v>7350</v>
      </c>
      <c r="BR336" s="46">
        <f>SUMIF(DRE!$A:$A,'Base CF'!$B336,DRE!BQ:BQ)</f>
        <v>7655</v>
      </c>
      <c r="BS336" s="46">
        <f>SUMIF(DRE!$A:$A,'Base CF'!$B336,DRE!BR:BR)</f>
        <v>6520</v>
      </c>
      <c r="BT336" s="46">
        <f>SUMIF(DRE!$A:$A,'Base CF'!$B336,DRE!BS:BS)</f>
        <v>8475</v>
      </c>
      <c r="BU336" s="46">
        <f>SUMIF(DRE!$A:$A,'Base CF'!$B336,DRE!BT:BT)</f>
        <v>6330</v>
      </c>
      <c r="BV336" s="46">
        <f>SUMIF(DRE!$A:$A,'Base CF'!$B336,DRE!BU:BU)</f>
        <v>9430</v>
      </c>
      <c r="BW336" s="46">
        <f>SUMIF(DRE!$A:$A,'Base CF'!$B336,DRE!BV:BV)</f>
        <v>5580</v>
      </c>
      <c r="BX336" s="46">
        <f>SUMIF(DRE!$A:$A,'Base CF'!$B336,DRE!BW:BW)</f>
        <v>3810.45</v>
      </c>
      <c r="BY336" s="46">
        <f>SUMIF(DRE!$A:$A,'Base CF'!$B336,DRE!BX:BX)</f>
        <v>4780</v>
      </c>
      <c r="BZ336" s="46">
        <f>SUMIF(DRE!$A:$A,'Base CF'!$B336,DRE!BY:BY)</f>
        <v>4780</v>
      </c>
      <c r="CA336" s="46">
        <f>SUMIF(DRE!$A:$A,'Base CF'!$B336,DRE!BZ:BZ)</f>
        <v>3780</v>
      </c>
      <c r="CB336" s="46">
        <f>SUMIF(DRE!$A:$A,'Base CF'!$B336,DRE!CA:CA)</f>
        <v>4580</v>
      </c>
      <c r="CC336" s="46">
        <f>SUMIF(DRE!$A:$A,'Base CF'!$B336,DRE!CB:CB)</f>
        <v>5780</v>
      </c>
      <c r="CD336" s="46">
        <f>SUMIF(DRE!$A:$A,'Base CF'!$B336,DRE!CC:CC)</f>
        <v>5810.45</v>
      </c>
      <c r="CE336" s="46">
        <f>SUMIF(DRE!$A:$A,'Base CF'!$B336,DRE!CD:CD)</f>
        <v>4980</v>
      </c>
      <c r="CF336" s="46">
        <f>SUMIF(DRE!$A:$A,'Base CF'!$B336,DRE!CE:CE)</f>
        <v>4780</v>
      </c>
      <c r="CG336" s="46">
        <f>SUMIF(DRE!$A:$A,'Base CF'!$B336,DRE!CF:CF)</f>
        <v>5780</v>
      </c>
      <c r="CH336" s="46">
        <f>SUMIF(DRE!$A:$A,'Base CF'!$B336,DRE!CG:CG)</f>
        <v>4480</v>
      </c>
      <c r="CI336" s="46">
        <f>SUMIF(DRE!$A:$A,'Base CF'!$B336,DRE!CH:CH)</f>
        <v>5580</v>
      </c>
      <c r="CJ336" s="46">
        <f>SUMIF(DRE!$A:$A,'Base CF'!$B336,DRE!CI:CI)</f>
        <v>3810.45</v>
      </c>
      <c r="CK336" s="46">
        <f>SUMIF(DRE!$A:$A,'Base CF'!$B336,DRE!CJ:CJ)</f>
        <v>4780</v>
      </c>
      <c r="CL336" s="46">
        <f>SUMIF(DRE!$A:$A,'Base CF'!$B336,DRE!CK:CK)</f>
        <v>4780</v>
      </c>
      <c r="CM336" s="46">
        <f>SUMIF(DRE!$A:$A,'Base CF'!$B336,DRE!CL:CL)</f>
        <v>3780</v>
      </c>
      <c r="CN336" s="46">
        <f>SUMIF(DRE!$A:$A,'Base CF'!$B336,DRE!CM:CM)</f>
        <v>4580</v>
      </c>
      <c r="CO336" s="46">
        <f>SUMIF(DRE!$A:$A,'Base CF'!$B336,DRE!CN:CN)</f>
        <v>5780</v>
      </c>
      <c r="CP336" s="46">
        <f>SUMIF(DRE!$A:$A,'Base CF'!$B336,DRE!CO:CO)</f>
        <v>5810.45</v>
      </c>
      <c r="CQ336" s="46">
        <f>SUMIF(DRE!$A:$A,'Base CF'!$B336,DRE!CP:CP)</f>
        <v>4980</v>
      </c>
      <c r="CR336" s="46">
        <f>SUMIF(DRE!$A:$A,'Base CF'!$B336,DRE!CQ:CQ)</f>
        <v>4780</v>
      </c>
      <c r="CS336" s="46">
        <f>SUMIF(DRE!$A:$A,'Base CF'!$B336,DRE!CR:CR)</f>
        <v>5780</v>
      </c>
      <c r="CT336" s="46">
        <f>SUMIF(DRE!$A:$A,'Base CF'!$B336,DRE!CS:CS)</f>
        <v>4480</v>
      </c>
      <c r="CU336" s="46">
        <f>SUMIF(DRE!$A:$A,'Base CF'!$B336,DRE!CT:CT)</f>
        <v>5580</v>
      </c>
      <c r="CV336" s="46">
        <f>SUMIF(DRE!$A:$A,'Base CF'!$B336,DRE!CU:CU)</f>
        <v>3810.45</v>
      </c>
      <c r="CW336" s="46">
        <f>SUMIF(DRE!$A:$A,'Base CF'!$B336,DRE!CV:CV)</f>
        <v>4780</v>
      </c>
      <c r="CX336" s="46">
        <f>SUMIF(DRE!$A:$A,'Base CF'!$B336,DRE!CW:CW)</f>
        <v>4780</v>
      </c>
      <c r="CY336" s="46">
        <f>SUMIF(DRE!$A:$A,'Base CF'!$B336,DRE!CX:CX)</f>
        <v>3780</v>
      </c>
      <c r="CZ336" s="46">
        <f>SUMIF(DRE!$A:$A,'Base CF'!$B336,DRE!CY:CY)</f>
        <v>4580</v>
      </c>
      <c r="DA336" s="46">
        <f>SUMIF(DRE!$A:$A,'Base CF'!$B336,DRE!CZ:CZ)</f>
        <v>5780</v>
      </c>
      <c r="DB336" s="46">
        <f>SUMIF(DRE!$A:$A,'Base CF'!$B336,DRE!DA:DA)</f>
        <v>5810.45</v>
      </c>
      <c r="DC336" s="46">
        <f>SUMIF(DRE!$A:$A,'Base CF'!$B336,DRE!DB:DB)</f>
        <v>4980</v>
      </c>
      <c r="DD336" s="46">
        <f>SUMIF(DRE!$A:$A,'Base CF'!$B336,DRE!DC:DC)</f>
        <v>4780</v>
      </c>
      <c r="DE336" s="46">
        <f>SUMIF(DRE!$A:$A,'Base CF'!$B336,DRE!DD:DD)</f>
        <v>5780</v>
      </c>
      <c r="DF336" s="46">
        <f>SUMIF(DRE!$A:$A,'Base CF'!$B336,DRE!DE:DE)</f>
        <v>4480</v>
      </c>
    </row>
    <row r="337" spans="1:110" outlineLevel="1">
      <c r="B337" s="37" t="s">
        <v>420</v>
      </c>
      <c r="C337" s="46">
        <f>SUMIF(DRE!$A:$A,'Base CF'!$B337,DRE!B:B)</f>
        <v>0</v>
      </c>
      <c r="D337" s="46">
        <f>SUMIF(DRE!$A:$A,'Base CF'!$B337,DRE!C:C)</f>
        <v>0</v>
      </c>
      <c r="E337" s="46">
        <f>SUMIF(DRE!$A:$A,'Base CF'!$B337,DRE!D:D)</f>
        <v>0</v>
      </c>
      <c r="F337" s="46">
        <f>SUMIF(DRE!$A:$A,'Base CF'!$B337,DRE!E:E)</f>
        <v>0</v>
      </c>
      <c r="G337" s="46">
        <f>SUMIF(DRE!$A:$A,'Base CF'!$B337,DRE!F:F)</f>
        <v>0</v>
      </c>
      <c r="H337" s="46">
        <f>SUMIF(DRE!$A:$A,'Base CF'!$B337,DRE!G:G)</f>
        <v>0</v>
      </c>
      <c r="I337" s="46">
        <f>SUMIF(DRE!$A:$A,'Base CF'!$B337,DRE!H:H)</f>
        <v>0</v>
      </c>
      <c r="J337" s="46">
        <f>SUMIF(DRE!$A:$A,'Base CF'!$B337,DRE!I:I)</f>
        <v>0</v>
      </c>
      <c r="K337" s="46">
        <f>SUMIF(DRE!$A:$A,'Base CF'!$B337,DRE!J:J)</f>
        <v>0</v>
      </c>
      <c r="L337" s="46">
        <f>SUMIF(DRE!$A:$A,'Base CF'!$B337,DRE!K:K)</f>
        <v>0</v>
      </c>
      <c r="M337" s="46">
        <f>SUMIF(DRE!$A:$A,'Base CF'!$B337,DRE!L:L)</f>
        <v>0</v>
      </c>
      <c r="N337" s="46">
        <f>SUMIF(DRE!$A:$A,'Base CF'!$B337,DRE!M:M)</f>
        <v>0</v>
      </c>
      <c r="O337" s="46">
        <f>SUMIF(DRE!$A:$A,'Base CF'!$B337,DRE!N:N)</f>
        <v>0</v>
      </c>
      <c r="P337" s="46">
        <f>SUMIF(DRE!$A:$A,'Base CF'!$B337,DRE!O:O)</f>
        <v>0</v>
      </c>
      <c r="Q337" s="46">
        <f>SUMIF(DRE!$A:$A,'Base CF'!$B337,DRE!P:P)</f>
        <v>0</v>
      </c>
      <c r="R337" s="46">
        <f>SUMIF(DRE!$A:$A,'Base CF'!$B337,DRE!Q:Q)</f>
        <v>0</v>
      </c>
      <c r="S337" s="46">
        <f>SUMIF(DRE!$A:$A,'Base CF'!$B337,DRE!R:R)</f>
        <v>0</v>
      </c>
      <c r="T337" s="46">
        <f>SUMIF(DRE!$A:$A,'Base CF'!$B337,DRE!S:S)</f>
        <v>0</v>
      </c>
      <c r="U337" s="46">
        <f>SUMIF(DRE!$A:$A,'Base CF'!$B337,DRE!T:T)</f>
        <v>0</v>
      </c>
      <c r="V337" s="46">
        <f>SUMIF(DRE!$A:$A,'Base CF'!$B337,DRE!U:U)</f>
        <v>0</v>
      </c>
      <c r="W337" s="46">
        <f>SUMIF(DRE!$A:$A,'Base CF'!$B337,DRE!V:V)</f>
        <v>0</v>
      </c>
      <c r="X337" s="46">
        <f>SUMIF(DRE!$A:$A,'Base CF'!$B337,DRE!W:W)</f>
        <v>0</v>
      </c>
      <c r="Y337" s="46">
        <f>SUMIF(DRE!$A:$A,'Base CF'!$B337,DRE!X:X)</f>
        <v>0</v>
      </c>
      <c r="Z337" s="46">
        <f>SUMIF(DRE!$A:$A,'Base CF'!$B337,DRE!Y:Y)</f>
        <v>0</v>
      </c>
      <c r="AA337" s="46">
        <f>SUMIF(DRE!$A:$A,'Base CF'!$B337,DRE!Z:Z)</f>
        <v>0</v>
      </c>
      <c r="AB337" s="46">
        <f>SUMIF(DRE!$A:$A,'Base CF'!$B337,DRE!AA:AA)</f>
        <v>0</v>
      </c>
      <c r="AC337" s="46">
        <f>SUMIF(DRE!$A:$A,'Base CF'!$B337,DRE!AB:AB)</f>
        <v>0</v>
      </c>
      <c r="AD337" s="46">
        <f>SUMIF(DRE!$A:$A,'Base CF'!$B337,DRE!AC:AC)</f>
        <v>0</v>
      </c>
      <c r="AE337" s="46">
        <f>SUMIF(DRE!$A:$A,'Base CF'!$B337,DRE!AD:AD)</f>
        <v>0</v>
      </c>
      <c r="AF337" s="46">
        <f>SUMIF(DRE!$A:$A,'Base CF'!$B337,DRE!AE:AE)</f>
        <v>0</v>
      </c>
      <c r="AG337" s="46">
        <f>SUMIF(DRE!$A:$A,'Base CF'!$B337,DRE!AF:AF)</f>
        <v>0</v>
      </c>
      <c r="AH337" s="46">
        <f>SUMIF(DRE!$A:$A,'Base CF'!$B337,DRE!AG:AG)</f>
        <v>0</v>
      </c>
      <c r="AI337" s="46">
        <f>SUMIF(DRE!$A:$A,'Base CF'!$B337,DRE!AH:AH)</f>
        <v>0</v>
      </c>
      <c r="AJ337" s="46">
        <f>SUMIF(DRE!$A:$A,'Base CF'!$B337,DRE!AI:AI)</f>
        <v>0</v>
      </c>
      <c r="AK337" s="46">
        <f>SUMIF(DRE!$A:$A,'Base CF'!$B337,DRE!AJ:AJ)</f>
        <v>0</v>
      </c>
      <c r="AL337" s="46">
        <f>SUMIF(DRE!$A:$A,'Base CF'!$B337,DRE!AK:AK)</f>
        <v>0</v>
      </c>
      <c r="AM337" s="46">
        <f>SUMIF(DRE!$A:$A,'Base CF'!$B337,DRE!AL:AL)</f>
        <v>0</v>
      </c>
      <c r="AN337" s="46">
        <f>SUMIF(DRE!$A:$A,'Base CF'!$B337,DRE!AM:AM)</f>
        <v>0</v>
      </c>
      <c r="AO337" s="46">
        <f>SUMIF(DRE!$A:$A,'Base CF'!$B337,DRE!AN:AN)</f>
        <v>0</v>
      </c>
      <c r="AP337" s="46">
        <f>SUMIF(DRE!$A:$A,'Base CF'!$B337,DRE!AO:AO)</f>
        <v>0</v>
      </c>
      <c r="AQ337" s="46">
        <f>SUMIF(DRE!$A:$A,'Base CF'!$B337,DRE!AP:AP)</f>
        <v>0</v>
      </c>
      <c r="AR337" s="46">
        <f>SUMIF(DRE!$A:$A,'Base CF'!$B337,DRE!AQ:AQ)</f>
        <v>0</v>
      </c>
      <c r="AS337" s="46">
        <f>SUMIF(DRE!$A:$A,'Base CF'!$B337,DRE!AR:AR)</f>
        <v>0</v>
      </c>
      <c r="AT337" s="46">
        <f>SUMIF(DRE!$A:$A,'Base CF'!$B337,DRE!AS:AS)</f>
        <v>0</v>
      </c>
      <c r="AU337" s="46">
        <f>SUMIF(DRE!$A:$A,'Base CF'!$B337,DRE!AT:AT)</f>
        <v>0</v>
      </c>
      <c r="AV337" s="46">
        <f>SUMIF(DRE!$A:$A,'Base CF'!$B337,DRE!AU:AU)</f>
        <v>0</v>
      </c>
      <c r="AW337" s="46">
        <f>SUMIF(DRE!$A:$A,'Base CF'!$B337,DRE!AV:AV)</f>
        <v>0</v>
      </c>
      <c r="AX337" s="46">
        <f>SUMIF(DRE!$A:$A,'Base CF'!$B337,DRE!AW:AW)</f>
        <v>0</v>
      </c>
      <c r="AY337" s="46">
        <f>SUMIF(DRE!$A:$A,'Base CF'!$B337,DRE!AX:AX)</f>
        <v>0</v>
      </c>
      <c r="AZ337" s="46">
        <f>SUMIF(DRE!$A:$A,'Base CF'!$B337,DRE!AY:AY)</f>
        <v>0</v>
      </c>
      <c r="BA337" s="46">
        <f>SUMIF(DRE!$A:$A,'Base CF'!$B337,DRE!AZ:AZ)</f>
        <v>0</v>
      </c>
      <c r="BB337" s="46">
        <f>SUMIF(DRE!$A:$A,'Base CF'!$B337,DRE!BA:BA)</f>
        <v>0</v>
      </c>
      <c r="BC337" s="46">
        <f>SUMIF(DRE!$A:$A,'Base CF'!$B337,DRE!BB:BB)</f>
        <v>0</v>
      </c>
      <c r="BD337" s="46">
        <f>SUMIF(DRE!$A:$A,'Base CF'!$B337,DRE!BC:BC)</f>
        <v>0</v>
      </c>
      <c r="BE337" s="46">
        <f>SUMIF(DRE!$A:$A,'Base CF'!$B337,DRE!BD:BD)</f>
        <v>0</v>
      </c>
      <c r="BF337" s="46">
        <f>SUMIF(DRE!$A:$A,'Base CF'!$B337,DRE!BE:BE)</f>
        <v>0</v>
      </c>
      <c r="BG337" s="46">
        <f>SUMIF(DRE!$A:$A,'Base CF'!$B337,DRE!BF:BF)</f>
        <v>0</v>
      </c>
      <c r="BH337" s="46">
        <f>SUMIF(DRE!$A:$A,'Base CF'!$B337,DRE!BG:BG)</f>
        <v>0</v>
      </c>
      <c r="BI337" s="46">
        <f>SUMIF(DRE!$A:$A,'Base CF'!$B337,DRE!BH:BH)</f>
        <v>0</v>
      </c>
      <c r="BJ337" s="46">
        <f>SUMIF(DRE!$A:$A,'Base CF'!$B337,DRE!BI:BI)</f>
        <v>0</v>
      </c>
      <c r="BK337" s="46">
        <f>SUMIF(DRE!$A:$A,'Base CF'!$B337,DRE!BJ:BJ)</f>
        <v>0</v>
      </c>
      <c r="BL337" s="46">
        <f>SUMIF(DRE!$A:$A,'Base CF'!$B337,DRE!BK:BK)</f>
        <v>0</v>
      </c>
      <c r="BM337" s="46">
        <f>SUMIF(DRE!$A:$A,'Base CF'!$B337,DRE!BL:BL)</f>
        <v>0</v>
      </c>
      <c r="BN337" s="46">
        <f>SUMIF(DRE!$A:$A,'Base CF'!$B337,DRE!BM:BM)</f>
        <v>0</v>
      </c>
      <c r="BO337" s="46">
        <f>SUMIF(DRE!$A:$A,'Base CF'!$B337,DRE!BN:BN)</f>
        <v>0</v>
      </c>
      <c r="BP337" s="46">
        <f>SUMIF(DRE!$A:$A,'Base CF'!$B337,DRE!BO:BO)</f>
        <v>0</v>
      </c>
      <c r="BQ337" s="46">
        <f>SUMIF(DRE!$A:$A,'Base CF'!$B337,DRE!BP:BP)</f>
        <v>0</v>
      </c>
      <c r="BR337" s="46">
        <f>SUMIF(DRE!$A:$A,'Base CF'!$B337,DRE!BQ:BQ)</f>
        <v>0</v>
      </c>
      <c r="BS337" s="46">
        <f>SUMIF(DRE!$A:$A,'Base CF'!$B337,DRE!BR:BR)</f>
        <v>0</v>
      </c>
      <c r="BT337" s="46">
        <f>SUMIF(DRE!$A:$A,'Base CF'!$B337,DRE!BS:BS)</f>
        <v>0</v>
      </c>
      <c r="BU337" s="46">
        <f>SUMIF(DRE!$A:$A,'Base CF'!$B337,DRE!BT:BT)</f>
        <v>0</v>
      </c>
      <c r="BV337" s="46">
        <f>SUMIF(DRE!$A:$A,'Base CF'!$B337,DRE!BU:BU)</f>
        <v>0</v>
      </c>
      <c r="BW337" s="46">
        <f>SUMIF(DRE!$A:$A,'Base CF'!$B337,DRE!BV:BV)</f>
        <v>0</v>
      </c>
      <c r="BX337" s="46">
        <f>SUMIF(DRE!$A:$A,'Base CF'!$B337,DRE!BW:BW)</f>
        <v>0</v>
      </c>
      <c r="BY337" s="46">
        <f>SUMIF(DRE!$A:$A,'Base CF'!$B337,DRE!BX:BX)</f>
        <v>0</v>
      </c>
      <c r="BZ337" s="46">
        <f>SUMIF(DRE!$A:$A,'Base CF'!$B337,DRE!BY:BY)</f>
        <v>0</v>
      </c>
      <c r="CA337" s="46">
        <f>SUMIF(DRE!$A:$A,'Base CF'!$B337,DRE!BZ:BZ)</f>
        <v>0</v>
      </c>
      <c r="CB337" s="46">
        <f>SUMIF(DRE!$A:$A,'Base CF'!$B337,DRE!CA:CA)</f>
        <v>0</v>
      </c>
      <c r="CC337" s="46">
        <f>SUMIF(DRE!$A:$A,'Base CF'!$B337,DRE!CB:CB)</f>
        <v>0</v>
      </c>
      <c r="CD337" s="46">
        <f>SUMIF(DRE!$A:$A,'Base CF'!$B337,DRE!CC:CC)</f>
        <v>0</v>
      </c>
      <c r="CE337" s="46">
        <f>SUMIF(DRE!$A:$A,'Base CF'!$B337,DRE!CD:CD)</f>
        <v>0</v>
      </c>
      <c r="CF337" s="46">
        <f>SUMIF(DRE!$A:$A,'Base CF'!$B337,DRE!CE:CE)</f>
        <v>0</v>
      </c>
      <c r="CG337" s="46">
        <f>SUMIF(DRE!$A:$A,'Base CF'!$B337,DRE!CF:CF)</f>
        <v>0</v>
      </c>
      <c r="CH337" s="46">
        <f>SUMIF(DRE!$A:$A,'Base CF'!$B337,DRE!CG:CG)</f>
        <v>0</v>
      </c>
      <c r="CI337" s="46">
        <f>SUMIF(DRE!$A:$A,'Base CF'!$B337,DRE!CH:CH)</f>
        <v>0</v>
      </c>
      <c r="CJ337" s="46">
        <f>SUMIF(DRE!$A:$A,'Base CF'!$B337,DRE!CI:CI)</f>
        <v>0</v>
      </c>
      <c r="CK337" s="46">
        <f>SUMIF(DRE!$A:$A,'Base CF'!$B337,DRE!CJ:CJ)</f>
        <v>0</v>
      </c>
      <c r="CL337" s="46">
        <f>SUMIF(DRE!$A:$A,'Base CF'!$B337,DRE!CK:CK)</f>
        <v>0</v>
      </c>
      <c r="CM337" s="46">
        <f>SUMIF(DRE!$A:$A,'Base CF'!$B337,DRE!CL:CL)</f>
        <v>0</v>
      </c>
      <c r="CN337" s="46">
        <f>SUMIF(DRE!$A:$A,'Base CF'!$B337,DRE!CM:CM)</f>
        <v>0</v>
      </c>
      <c r="CO337" s="46">
        <f>SUMIF(DRE!$A:$A,'Base CF'!$B337,DRE!CN:CN)</f>
        <v>0</v>
      </c>
      <c r="CP337" s="46">
        <f>SUMIF(DRE!$A:$A,'Base CF'!$B337,DRE!CO:CO)</f>
        <v>0</v>
      </c>
      <c r="CQ337" s="46">
        <f>SUMIF(DRE!$A:$A,'Base CF'!$B337,DRE!CP:CP)</f>
        <v>0</v>
      </c>
      <c r="CR337" s="46">
        <f>SUMIF(DRE!$A:$A,'Base CF'!$B337,DRE!CQ:CQ)</f>
        <v>0</v>
      </c>
      <c r="CS337" s="46">
        <f>SUMIF(DRE!$A:$A,'Base CF'!$B337,DRE!CR:CR)</f>
        <v>0</v>
      </c>
      <c r="CT337" s="46">
        <f>SUMIF(DRE!$A:$A,'Base CF'!$B337,DRE!CS:CS)</f>
        <v>0</v>
      </c>
      <c r="CU337" s="46">
        <f>SUMIF(DRE!$A:$A,'Base CF'!$B337,DRE!CT:CT)</f>
        <v>0</v>
      </c>
      <c r="CV337" s="46">
        <f>SUMIF(DRE!$A:$A,'Base CF'!$B337,DRE!CU:CU)</f>
        <v>0</v>
      </c>
      <c r="CW337" s="46">
        <f>SUMIF(DRE!$A:$A,'Base CF'!$B337,DRE!CV:CV)</f>
        <v>0</v>
      </c>
      <c r="CX337" s="46">
        <f>SUMIF(DRE!$A:$A,'Base CF'!$B337,DRE!CW:CW)</f>
        <v>0</v>
      </c>
      <c r="CY337" s="46">
        <f>SUMIF(DRE!$A:$A,'Base CF'!$B337,DRE!CX:CX)</f>
        <v>0</v>
      </c>
      <c r="CZ337" s="46">
        <f>SUMIF(DRE!$A:$A,'Base CF'!$B337,DRE!CY:CY)</f>
        <v>0</v>
      </c>
      <c r="DA337" s="46">
        <f>SUMIF(DRE!$A:$A,'Base CF'!$B337,DRE!CZ:CZ)</f>
        <v>0</v>
      </c>
      <c r="DB337" s="46">
        <f>SUMIF(DRE!$A:$A,'Base CF'!$B337,DRE!DA:DA)</f>
        <v>0</v>
      </c>
      <c r="DC337" s="46">
        <f>SUMIF(DRE!$A:$A,'Base CF'!$B337,DRE!DB:DB)</f>
        <v>0</v>
      </c>
      <c r="DD337" s="46">
        <f>SUMIF(DRE!$A:$A,'Base CF'!$B337,DRE!DC:DC)</f>
        <v>0</v>
      </c>
      <c r="DE337" s="46">
        <f>SUMIF(DRE!$A:$A,'Base CF'!$B337,DRE!DD:DD)</f>
        <v>0</v>
      </c>
      <c r="DF337" s="46">
        <f>SUMIF(DRE!$A:$A,'Base CF'!$B337,DRE!DE:DE)</f>
        <v>0</v>
      </c>
    </row>
    <row r="338" spans="1:110" outlineLevel="1">
      <c r="B338" s="37" t="s">
        <v>421</v>
      </c>
      <c r="C338" s="46">
        <f>SUMIF(DRE!$A:$A,'Base CF'!$B338,DRE!B:B)</f>
        <v>0</v>
      </c>
      <c r="D338" s="46">
        <f>SUMIF(DRE!$A:$A,'Base CF'!$B338,DRE!C:C)</f>
        <v>0</v>
      </c>
      <c r="E338" s="46">
        <f>SUMIF(DRE!$A:$A,'Base CF'!$B338,DRE!D:D)</f>
        <v>0</v>
      </c>
      <c r="F338" s="46">
        <f>SUMIF(DRE!$A:$A,'Base CF'!$B338,DRE!E:E)</f>
        <v>0</v>
      </c>
      <c r="G338" s="46">
        <f>SUMIF(DRE!$A:$A,'Base CF'!$B338,DRE!F:F)</f>
        <v>0</v>
      </c>
      <c r="H338" s="46">
        <f>SUMIF(DRE!$A:$A,'Base CF'!$B338,DRE!G:G)</f>
        <v>0</v>
      </c>
      <c r="I338" s="46">
        <f>SUMIF(DRE!$A:$A,'Base CF'!$B338,DRE!H:H)</f>
        <v>0</v>
      </c>
      <c r="J338" s="46">
        <f>SUMIF(DRE!$A:$A,'Base CF'!$B338,DRE!I:I)</f>
        <v>0</v>
      </c>
      <c r="K338" s="46">
        <f>SUMIF(DRE!$A:$A,'Base CF'!$B338,DRE!J:J)</f>
        <v>0</v>
      </c>
      <c r="L338" s="46">
        <f>SUMIF(DRE!$A:$A,'Base CF'!$B338,DRE!K:K)</f>
        <v>0</v>
      </c>
      <c r="M338" s="46">
        <f>SUMIF(DRE!$A:$A,'Base CF'!$B338,DRE!L:L)</f>
        <v>0</v>
      </c>
      <c r="N338" s="46">
        <f>SUMIF(DRE!$A:$A,'Base CF'!$B338,DRE!M:M)</f>
        <v>0</v>
      </c>
      <c r="O338" s="46">
        <f>SUMIF(DRE!$A:$A,'Base CF'!$B338,DRE!N:N)</f>
        <v>0</v>
      </c>
      <c r="P338" s="46">
        <f>SUMIF(DRE!$A:$A,'Base CF'!$B338,DRE!O:O)</f>
        <v>0</v>
      </c>
      <c r="Q338" s="46">
        <f>SUMIF(DRE!$A:$A,'Base CF'!$B338,DRE!P:P)</f>
        <v>0</v>
      </c>
      <c r="R338" s="46">
        <f>SUMIF(DRE!$A:$A,'Base CF'!$B338,DRE!Q:Q)</f>
        <v>0</v>
      </c>
      <c r="S338" s="46">
        <f>SUMIF(DRE!$A:$A,'Base CF'!$B338,DRE!R:R)</f>
        <v>0</v>
      </c>
      <c r="T338" s="46">
        <f>SUMIF(DRE!$A:$A,'Base CF'!$B338,DRE!S:S)</f>
        <v>0</v>
      </c>
      <c r="U338" s="46">
        <f>SUMIF(DRE!$A:$A,'Base CF'!$B338,DRE!T:T)</f>
        <v>0</v>
      </c>
      <c r="V338" s="46">
        <f>SUMIF(DRE!$A:$A,'Base CF'!$B338,DRE!U:U)</f>
        <v>0</v>
      </c>
      <c r="W338" s="46">
        <f>SUMIF(DRE!$A:$A,'Base CF'!$B338,DRE!V:V)</f>
        <v>0</v>
      </c>
      <c r="X338" s="46">
        <f>SUMIF(DRE!$A:$A,'Base CF'!$B338,DRE!W:W)</f>
        <v>0</v>
      </c>
      <c r="Y338" s="46">
        <f>SUMIF(DRE!$A:$A,'Base CF'!$B338,DRE!X:X)</f>
        <v>0</v>
      </c>
      <c r="Z338" s="46">
        <f>SUMIF(DRE!$A:$A,'Base CF'!$B338,DRE!Y:Y)</f>
        <v>0</v>
      </c>
      <c r="AA338" s="46">
        <f>SUMIF(DRE!$A:$A,'Base CF'!$B338,DRE!Z:Z)</f>
        <v>0</v>
      </c>
      <c r="AB338" s="46">
        <f>SUMIF(DRE!$A:$A,'Base CF'!$B338,DRE!AA:AA)</f>
        <v>0</v>
      </c>
      <c r="AC338" s="46">
        <f>SUMIF(DRE!$A:$A,'Base CF'!$B338,DRE!AB:AB)</f>
        <v>0</v>
      </c>
      <c r="AD338" s="46">
        <f>SUMIF(DRE!$A:$A,'Base CF'!$B338,DRE!AC:AC)</f>
        <v>0</v>
      </c>
      <c r="AE338" s="46">
        <f>SUMIF(DRE!$A:$A,'Base CF'!$B338,DRE!AD:AD)</f>
        <v>0</v>
      </c>
      <c r="AF338" s="46">
        <f>SUMIF(DRE!$A:$A,'Base CF'!$B338,DRE!AE:AE)</f>
        <v>0</v>
      </c>
      <c r="AG338" s="46">
        <f>SUMIF(DRE!$A:$A,'Base CF'!$B338,DRE!AF:AF)</f>
        <v>0</v>
      </c>
      <c r="AH338" s="46">
        <f>SUMIF(DRE!$A:$A,'Base CF'!$B338,DRE!AG:AG)</f>
        <v>0</v>
      </c>
      <c r="AI338" s="46">
        <f>SUMIF(DRE!$A:$A,'Base CF'!$B338,DRE!AH:AH)</f>
        <v>0</v>
      </c>
      <c r="AJ338" s="46">
        <f>SUMIF(DRE!$A:$A,'Base CF'!$B338,DRE!AI:AI)</f>
        <v>0</v>
      </c>
      <c r="AK338" s="46">
        <f>SUMIF(DRE!$A:$A,'Base CF'!$B338,DRE!AJ:AJ)</f>
        <v>0</v>
      </c>
      <c r="AL338" s="46">
        <f>SUMIF(DRE!$A:$A,'Base CF'!$B338,DRE!AK:AK)</f>
        <v>0</v>
      </c>
      <c r="AM338" s="46">
        <f>SUMIF(DRE!$A:$A,'Base CF'!$B338,DRE!AL:AL)</f>
        <v>0</v>
      </c>
      <c r="AN338" s="46">
        <f>SUMIF(DRE!$A:$A,'Base CF'!$B338,DRE!AM:AM)</f>
        <v>0</v>
      </c>
      <c r="AO338" s="46">
        <f>SUMIF(DRE!$A:$A,'Base CF'!$B338,DRE!AN:AN)</f>
        <v>0</v>
      </c>
      <c r="AP338" s="46">
        <f>SUMIF(DRE!$A:$A,'Base CF'!$B338,DRE!AO:AO)</f>
        <v>0</v>
      </c>
      <c r="AQ338" s="46">
        <f>SUMIF(DRE!$A:$A,'Base CF'!$B338,DRE!AP:AP)</f>
        <v>0</v>
      </c>
      <c r="AR338" s="46">
        <f>SUMIF(DRE!$A:$A,'Base CF'!$B338,DRE!AQ:AQ)</f>
        <v>0</v>
      </c>
      <c r="AS338" s="46">
        <f>SUMIF(DRE!$A:$A,'Base CF'!$B338,DRE!AR:AR)</f>
        <v>0</v>
      </c>
      <c r="AT338" s="46">
        <f>SUMIF(DRE!$A:$A,'Base CF'!$B338,DRE!AS:AS)</f>
        <v>0</v>
      </c>
      <c r="AU338" s="46">
        <f>SUMIF(DRE!$A:$A,'Base CF'!$B338,DRE!AT:AT)</f>
        <v>0</v>
      </c>
      <c r="AV338" s="46">
        <f>SUMIF(DRE!$A:$A,'Base CF'!$B338,DRE!AU:AU)</f>
        <v>0</v>
      </c>
      <c r="AW338" s="46">
        <f>SUMIF(DRE!$A:$A,'Base CF'!$B338,DRE!AV:AV)</f>
        <v>0</v>
      </c>
      <c r="AX338" s="46">
        <f>SUMIF(DRE!$A:$A,'Base CF'!$B338,DRE!AW:AW)</f>
        <v>0</v>
      </c>
      <c r="AY338" s="46">
        <f>SUMIF(DRE!$A:$A,'Base CF'!$B338,DRE!AX:AX)</f>
        <v>0</v>
      </c>
      <c r="AZ338" s="46">
        <f>SUMIF(DRE!$A:$A,'Base CF'!$B338,DRE!AY:AY)</f>
        <v>0</v>
      </c>
      <c r="BA338" s="46">
        <f>SUMIF(DRE!$A:$A,'Base CF'!$B338,DRE!AZ:AZ)</f>
        <v>0</v>
      </c>
      <c r="BB338" s="46">
        <f>SUMIF(DRE!$A:$A,'Base CF'!$B338,DRE!BA:BA)</f>
        <v>0</v>
      </c>
      <c r="BC338" s="46">
        <f>SUMIF(DRE!$A:$A,'Base CF'!$B338,DRE!BB:BB)</f>
        <v>0</v>
      </c>
      <c r="BD338" s="46">
        <f>SUMIF(DRE!$A:$A,'Base CF'!$B338,DRE!BC:BC)</f>
        <v>0</v>
      </c>
      <c r="BE338" s="46">
        <f>SUMIF(DRE!$A:$A,'Base CF'!$B338,DRE!BD:BD)</f>
        <v>0</v>
      </c>
      <c r="BF338" s="46">
        <f>SUMIF(DRE!$A:$A,'Base CF'!$B338,DRE!BE:BE)</f>
        <v>0</v>
      </c>
      <c r="BG338" s="46">
        <f>SUMIF(DRE!$A:$A,'Base CF'!$B338,DRE!BF:BF)</f>
        <v>0</v>
      </c>
      <c r="BH338" s="46">
        <f>SUMIF(DRE!$A:$A,'Base CF'!$B338,DRE!BG:BG)</f>
        <v>0</v>
      </c>
      <c r="BI338" s="46">
        <f>SUMIF(DRE!$A:$A,'Base CF'!$B338,DRE!BH:BH)</f>
        <v>0</v>
      </c>
      <c r="BJ338" s="46">
        <f>SUMIF(DRE!$A:$A,'Base CF'!$B338,DRE!BI:BI)</f>
        <v>0</v>
      </c>
      <c r="BK338" s="46">
        <f>SUMIF(DRE!$A:$A,'Base CF'!$B338,DRE!BJ:BJ)</f>
        <v>0</v>
      </c>
      <c r="BL338" s="46">
        <f>SUMIF(DRE!$A:$A,'Base CF'!$B338,DRE!BK:BK)</f>
        <v>0</v>
      </c>
      <c r="BM338" s="46">
        <f>SUMIF(DRE!$A:$A,'Base CF'!$B338,DRE!BL:BL)</f>
        <v>0</v>
      </c>
      <c r="BN338" s="46">
        <f>SUMIF(DRE!$A:$A,'Base CF'!$B338,DRE!BM:BM)</f>
        <v>0</v>
      </c>
      <c r="BO338" s="46">
        <f>SUMIF(DRE!$A:$A,'Base CF'!$B338,DRE!BN:BN)</f>
        <v>0</v>
      </c>
      <c r="BP338" s="46">
        <f>SUMIF(DRE!$A:$A,'Base CF'!$B338,DRE!BO:BO)</f>
        <v>0</v>
      </c>
      <c r="BQ338" s="46">
        <f>SUMIF(DRE!$A:$A,'Base CF'!$B338,DRE!BP:BP)</f>
        <v>0</v>
      </c>
      <c r="BR338" s="46">
        <f>SUMIF(DRE!$A:$A,'Base CF'!$B338,DRE!BQ:BQ)</f>
        <v>0</v>
      </c>
      <c r="BS338" s="46">
        <f>SUMIF(DRE!$A:$A,'Base CF'!$B338,DRE!BR:BR)</f>
        <v>0</v>
      </c>
      <c r="BT338" s="46">
        <f>SUMIF(DRE!$A:$A,'Base CF'!$B338,DRE!BS:BS)</f>
        <v>0</v>
      </c>
      <c r="BU338" s="46">
        <f>SUMIF(DRE!$A:$A,'Base CF'!$B338,DRE!BT:BT)</f>
        <v>0</v>
      </c>
      <c r="BV338" s="46">
        <f>SUMIF(DRE!$A:$A,'Base CF'!$B338,DRE!BU:BU)</f>
        <v>0</v>
      </c>
      <c r="BW338" s="46">
        <f>SUMIF(DRE!$A:$A,'Base CF'!$B338,DRE!BV:BV)</f>
        <v>0</v>
      </c>
      <c r="BX338" s="46">
        <f>SUMIF(DRE!$A:$A,'Base CF'!$B338,DRE!BW:BW)</f>
        <v>0</v>
      </c>
      <c r="BY338" s="46">
        <f>SUMIF(DRE!$A:$A,'Base CF'!$B338,DRE!BX:BX)</f>
        <v>0</v>
      </c>
      <c r="BZ338" s="46">
        <f>SUMIF(DRE!$A:$A,'Base CF'!$B338,DRE!BY:BY)</f>
        <v>0</v>
      </c>
      <c r="CA338" s="46">
        <f>SUMIF(DRE!$A:$A,'Base CF'!$B338,DRE!BZ:BZ)</f>
        <v>0</v>
      </c>
      <c r="CB338" s="46">
        <f>SUMIF(DRE!$A:$A,'Base CF'!$B338,DRE!CA:CA)</f>
        <v>0</v>
      </c>
      <c r="CC338" s="46">
        <f>SUMIF(DRE!$A:$A,'Base CF'!$B338,DRE!CB:CB)</f>
        <v>0</v>
      </c>
      <c r="CD338" s="46">
        <f>SUMIF(DRE!$A:$A,'Base CF'!$B338,DRE!CC:CC)</f>
        <v>0</v>
      </c>
      <c r="CE338" s="46">
        <f>SUMIF(DRE!$A:$A,'Base CF'!$B338,DRE!CD:CD)</f>
        <v>0</v>
      </c>
      <c r="CF338" s="46">
        <f>SUMIF(DRE!$A:$A,'Base CF'!$B338,DRE!CE:CE)</f>
        <v>0</v>
      </c>
      <c r="CG338" s="46">
        <f>SUMIF(DRE!$A:$A,'Base CF'!$B338,DRE!CF:CF)</f>
        <v>0</v>
      </c>
      <c r="CH338" s="46">
        <f>SUMIF(DRE!$A:$A,'Base CF'!$B338,DRE!CG:CG)</f>
        <v>0</v>
      </c>
      <c r="CI338" s="46">
        <f>SUMIF(DRE!$A:$A,'Base CF'!$B338,DRE!CH:CH)</f>
        <v>0</v>
      </c>
      <c r="CJ338" s="46">
        <f>SUMIF(DRE!$A:$A,'Base CF'!$B338,DRE!CI:CI)</f>
        <v>0</v>
      </c>
      <c r="CK338" s="46">
        <f>SUMIF(DRE!$A:$A,'Base CF'!$B338,DRE!CJ:CJ)</f>
        <v>0</v>
      </c>
      <c r="CL338" s="46">
        <f>SUMIF(DRE!$A:$A,'Base CF'!$B338,DRE!CK:CK)</f>
        <v>0</v>
      </c>
      <c r="CM338" s="46">
        <f>SUMIF(DRE!$A:$A,'Base CF'!$B338,DRE!CL:CL)</f>
        <v>0</v>
      </c>
      <c r="CN338" s="46">
        <f>SUMIF(DRE!$A:$A,'Base CF'!$B338,DRE!CM:CM)</f>
        <v>0</v>
      </c>
      <c r="CO338" s="46">
        <f>SUMIF(DRE!$A:$A,'Base CF'!$B338,DRE!CN:CN)</f>
        <v>0</v>
      </c>
      <c r="CP338" s="46">
        <f>SUMIF(DRE!$A:$A,'Base CF'!$B338,DRE!CO:CO)</f>
        <v>0</v>
      </c>
      <c r="CQ338" s="46">
        <f>SUMIF(DRE!$A:$A,'Base CF'!$B338,DRE!CP:CP)</f>
        <v>0</v>
      </c>
      <c r="CR338" s="46">
        <f>SUMIF(DRE!$A:$A,'Base CF'!$B338,DRE!CQ:CQ)</f>
        <v>0</v>
      </c>
      <c r="CS338" s="46">
        <f>SUMIF(DRE!$A:$A,'Base CF'!$B338,DRE!CR:CR)</f>
        <v>0</v>
      </c>
      <c r="CT338" s="46">
        <f>SUMIF(DRE!$A:$A,'Base CF'!$B338,DRE!CS:CS)</f>
        <v>0</v>
      </c>
      <c r="CU338" s="46">
        <f>SUMIF(DRE!$A:$A,'Base CF'!$B338,DRE!CT:CT)</f>
        <v>0</v>
      </c>
      <c r="CV338" s="46">
        <f>SUMIF(DRE!$A:$A,'Base CF'!$B338,DRE!CU:CU)</f>
        <v>0</v>
      </c>
      <c r="CW338" s="46">
        <f>SUMIF(DRE!$A:$A,'Base CF'!$B338,DRE!CV:CV)</f>
        <v>0</v>
      </c>
      <c r="CX338" s="46">
        <f>SUMIF(DRE!$A:$A,'Base CF'!$B338,DRE!CW:CW)</f>
        <v>0</v>
      </c>
      <c r="CY338" s="46">
        <f>SUMIF(DRE!$A:$A,'Base CF'!$B338,DRE!CX:CX)</f>
        <v>0</v>
      </c>
      <c r="CZ338" s="46">
        <f>SUMIF(DRE!$A:$A,'Base CF'!$B338,DRE!CY:CY)</f>
        <v>0</v>
      </c>
      <c r="DA338" s="46">
        <f>SUMIF(DRE!$A:$A,'Base CF'!$B338,DRE!CZ:CZ)</f>
        <v>0</v>
      </c>
      <c r="DB338" s="46">
        <f>SUMIF(DRE!$A:$A,'Base CF'!$B338,DRE!DA:DA)</f>
        <v>0</v>
      </c>
      <c r="DC338" s="46">
        <f>SUMIF(DRE!$A:$A,'Base CF'!$B338,DRE!DB:DB)</f>
        <v>0</v>
      </c>
      <c r="DD338" s="46">
        <f>SUMIF(DRE!$A:$A,'Base CF'!$B338,DRE!DC:DC)</f>
        <v>0</v>
      </c>
      <c r="DE338" s="46">
        <f>SUMIF(DRE!$A:$A,'Base CF'!$B338,DRE!DD:DD)</f>
        <v>0</v>
      </c>
      <c r="DF338" s="46">
        <f>SUMIF(DRE!$A:$A,'Base CF'!$B338,DRE!DE:DE)</f>
        <v>0</v>
      </c>
    </row>
    <row r="339" spans="1:110" outlineLevel="1">
      <c r="B339" s="37" t="s">
        <v>422</v>
      </c>
      <c r="C339" s="46">
        <f>SUMIF(DRE!$A:$A,'Base CF'!$B339,DRE!B:B)</f>
        <v>0</v>
      </c>
      <c r="D339" s="46">
        <f>SUMIF(DRE!$A:$A,'Base CF'!$B339,DRE!C:C)</f>
        <v>0</v>
      </c>
      <c r="E339" s="46">
        <f>SUMIF(DRE!$A:$A,'Base CF'!$B339,DRE!D:D)</f>
        <v>0</v>
      </c>
      <c r="F339" s="46">
        <f>SUMIF(DRE!$A:$A,'Base CF'!$B339,DRE!E:E)</f>
        <v>0</v>
      </c>
      <c r="G339" s="46">
        <f>SUMIF(DRE!$A:$A,'Base CF'!$B339,DRE!F:F)</f>
        <v>0</v>
      </c>
      <c r="H339" s="46">
        <f>SUMIF(DRE!$A:$A,'Base CF'!$B339,DRE!G:G)</f>
        <v>0</v>
      </c>
      <c r="I339" s="46">
        <f>SUMIF(DRE!$A:$A,'Base CF'!$B339,DRE!H:H)</f>
        <v>0</v>
      </c>
      <c r="J339" s="46">
        <f>SUMIF(DRE!$A:$A,'Base CF'!$B339,DRE!I:I)</f>
        <v>0</v>
      </c>
      <c r="K339" s="46">
        <f>SUMIF(DRE!$A:$A,'Base CF'!$B339,DRE!J:J)</f>
        <v>0</v>
      </c>
      <c r="L339" s="46">
        <f>SUMIF(DRE!$A:$A,'Base CF'!$B339,DRE!K:K)</f>
        <v>0</v>
      </c>
      <c r="M339" s="46">
        <f>SUMIF(DRE!$A:$A,'Base CF'!$B339,DRE!L:L)</f>
        <v>0</v>
      </c>
      <c r="N339" s="46">
        <f>SUMIF(DRE!$A:$A,'Base CF'!$B339,DRE!M:M)</f>
        <v>0</v>
      </c>
      <c r="O339" s="46">
        <f>SUMIF(DRE!$A:$A,'Base CF'!$B339,DRE!N:N)</f>
        <v>0</v>
      </c>
      <c r="P339" s="46">
        <f>SUMIF(DRE!$A:$A,'Base CF'!$B339,DRE!O:O)</f>
        <v>0</v>
      </c>
      <c r="Q339" s="46">
        <f>SUMIF(DRE!$A:$A,'Base CF'!$B339,DRE!P:P)</f>
        <v>0</v>
      </c>
      <c r="R339" s="46">
        <f>SUMIF(DRE!$A:$A,'Base CF'!$B339,DRE!Q:Q)</f>
        <v>0</v>
      </c>
      <c r="S339" s="46">
        <f>SUMIF(DRE!$A:$A,'Base CF'!$B339,DRE!R:R)</f>
        <v>0</v>
      </c>
      <c r="T339" s="46">
        <f>SUMIF(DRE!$A:$A,'Base CF'!$B339,DRE!S:S)</f>
        <v>0</v>
      </c>
      <c r="U339" s="46">
        <f>SUMIF(DRE!$A:$A,'Base CF'!$B339,DRE!T:T)</f>
        <v>0</v>
      </c>
      <c r="V339" s="46">
        <f>SUMIF(DRE!$A:$A,'Base CF'!$B339,DRE!U:U)</f>
        <v>0</v>
      </c>
      <c r="W339" s="46">
        <f>SUMIF(DRE!$A:$A,'Base CF'!$B339,DRE!V:V)</f>
        <v>0</v>
      </c>
      <c r="X339" s="46">
        <f>SUMIF(DRE!$A:$A,'Base CF'!$B339,DRE!W:W)</f>
        <v>0</v>
      </c>
      <c r="Y339" s="46">
        <f>SUMIF(DRE!$A:$A,'Base CF'!$B339,DRE!X:X)</f>
        <v>0</v>
      </c>
      <c r="Z339" s="46">
        <f>SUMIF(DRE!$A:$A,'Base CF'!$B339,DRE!Y:Y)</f>
        <v>0</v>
      </c>
      <c r="AA339" s="46">
        <f>SUMIF(DRE!$A:$A,'Base CF'!$B339,DRE!Z:Z)</f>
        <v>0</v>
      </c>
      <c r="AB339" s="46">
        <f>SUMIF(DRE!$A:$A,'Base CF'!$B339,DRE!AA:AA)</f>
        <v>0</v>
      </c>
      <c r="AC339" s="46">
        <f>SUMIF(DRE!$A:$A,'Base CF'!$B339,DRE!AB:AB)</f>
        <v>0</v>
      </c>
      <c r="AD339" s="46">
        <f>SUMIF(DRE!$A:$A,'Base CF'!$B339,DRE!AC:AC)</f>
        <v>0</v>
      </c>
      <c r="AE339" s="46">
        <f>SUMIF(DRE!$A:$A,'Base CF'!$B339,DRE!AD:AD)</f>
        <v>0</v>
      </c>
      <c r="AF339" s="46">
        <f>SUMIF(DRE!$A:$A,'Base CF'!$B339,DRE!AE:AE)</f>
        <v>0</v>
      </c>
      <c r="AG339" s="46">
        <f>SUMIF(DRE!$A:$A,'Base CF'!$B339,DRE!AF:AF)</f>
        <v>0</v>
      </c>
      <c r="AH339" s="46">
        <f>SUMIF(DRE!$A:$A,'Base CF'!$B339,DRE!AG:AG)</f>
        <v>0</v>
      </c>
      <c r="AI339" s="46">
        <f>SUMIF(DRE!$A:$A,'Base CF'!$B339,DRE!AH:AH)</f>
        <v>0</v>
      </c>
      <c r="AJ339" s="46">
        <f>SUMIF(DRE!$A:$A,'Base CF'!$B339,DRE!AI:AI)</f>
        <v>0</v>
      </c>
      <c r="AK339" s="46">
        <f>SUMIF(DRE!$A:$A,'Base CF'!$B339,DRE!AJ:AJ)</f>
        <v>0</v>
      </c>
      <c r="AL339" s="46">
        <f>SUMIF(DRE!$A:$A,'Base CF'!$B339,DRE!AK:AK)</f>
        <v>0</v>
      </c>
      <c r="AM339" s="46">
        <f>SUMIF(DRE!$A:$A,'Base CF'!$B339,DRE!AL:AL)</f>
        <v>0</v>
      </c>
      <c r="AN339" s="46">
        <f>SUMIF(DRE!$A:$A,'Base CF'!$B339,DRE!AM:AM)</f>
        <v>0</v>
      </c>
      <c r="AO339" s="46">
        <f>SUMIF(DRE!$A:$A,'Base CF'!$B339,DRE!AN:AN)</f>
        <v>0</v>
      </c>
      <c r="AP339" s="46">
        <f>SUMIF(DRE!$A:$A,'Base CF'!$B339,DRE!AO:AO)</f>
        <v>0</v>
      </c>
      <c r="AQ339" s="46">
        <f>SUMIF(DRE!$A:$A,'Base CF'!$B339,DRE!AP:AP)</f>
        <v>0</v>
      </c>
      <c r="AR339" s="46">
        <f>SUMIF(DRE!$A:$A,'Base CF'!$B339,DRE!AQ:AQ)</f>
        <v>0</v>
      </c>
      <c r="AS339" s="46">
        <f>SUMIF(DRE!$A:$A,'Base CF'!$B339,DRE!AR:AR)</f>
        <v>0</v>
      </c>
      <c r="AT339" s="46">
        <f>SUMIF(DRE!$A:$A,'Base CF'!$B339,DRE!AS:AS)</f>
        <v>0</v>
      </c>
      <c r="AU339" s="46">
        <f>SUMIF(DRE!$A:$A,'Base CF'!$B339,DRE!AT:AT)</f>
        <v>0</v>
      </c>
      <c r="AV339" s="46">
        <f>SUMIF(DRE!$A:$A,'Base CF'!$B339,DRE!AU:AU)</f>
        <v>0</v>
      </c>
      <c r="AW339" s="46">
        <f>SUMIF(DRE!$A:$A,'Base CF'!$B339,DRE!AV:AV)</f>
        <v>0</v>
      </c>
      <c r="AX339" s="46">
        <f>SUMIF(DRE!$A:$A,'Base CF'!$B339,DRE!AW:AW)</f>
        <v>0</v>
      </c>
      <c r="AY339" s="46">
        <f>SUMIF(DRE!$A:$A,'Base CF'!$B339,DRE!AX:AX)</f>
        <v>0</v>
      </c>
      <c r="AZ339" s="46">
        <f>SUMIF(DRE!$A:$A,'Base CF'!$B339,DRE!AY:AY)</f>
        <v>0</v>
      </c>
      <c r="BA339" s="46">
        <f>SUMIF(DRE!$A:$A,'Base CF'!$B339,DRE!AZ:AZ)</f>
        <v>0</v>
      </c>
      <c r="BB339" s="46">
        <f>SUMIF(DRE!$A:$A,'Base CF'!$B339,DRE!BA:BA)</f>
        <v>0</v>
      </c>
      <c r="BC339" s="46">
        <f>SUMIF(DRE!$A:$A,'Base CF'!$B339,DRE!BB:BB)</f>
        <v>0</v>
      </c>
      <c r="BD339" s="46">
        <f>SUMIF(DRE!$A:$A,'Base CF'!$B339,DRE!BC:BC)</f>
        <v>0</v>
      </c>
      <c r="BE339" s="46">
        <f>SUMIF(DRE!$A:$A,'Base CF'!$B339,DRE!BD:BD)</f>
        <v>0</v>
      </c>
      <c r="BF339" s="46">
        <f>SUMIF(DRE!$A:$A,'Base CF'!$B339,DRE!BE:BE)</f>
        <v>0</v>
      </c>
      <c r="BG339" s="46">
        <f>SUMIF(DRE!$A:$A,'Base CF'!$B339,DRE!BF:BF)</f>
        <v>0</v>
      </c>
      <c r="BH339" s="46">
        <f>SUMIF(DRE!$A:$A,'Base CF'!$B339,DRE!BG:BG)</f>
        <v>0</v>
      </c>
      <c r="BI339" s="46">
        <f>SUMIF(DRE!$A:$A,'Base CF'!$B339,DRE!BH:BH)</f>
        <v>0</v>
      </c>
      <c r="BJ339" s="46">
        <f>SUMIF(DRE!$A:$A,'Base CF'!$B339,DRE!BI:BI)</f>
        <v>0</v>
      </c>
      <c r="BK339" s="46">
        <f>SUMIF(DRE!$A:$A,'Base CF'!$B339,DRE!BJ:BJ)</f>
        <v>0</v>
      </c>
      <c r="BL339" s="46">
        <f>SUMIF(DRE!$A:$A,'Base CF'!$B339,DRE!BK:BK)</f>
        <v>0</v>
      </c>
      <c r="BM339" s="46">
        <f>SUMIF(DRE!$A:$A,'Base CF'!$B339,DRE!BL:BL)</f>
        <v>0</v>
      </c>
      <c r="BN339" s="46">
        <f>SUMIF(DRE!$A:$A,'Base CF'!$B339,DRE!BM:BM)</f>
        <v>0</v>
      </c>
      <c r="BO339" s="46">
        <f>SUMIF(DRE!$A:$A,'Base CF'!$B339,DRE!BN:BN)</f>
        <v>0</v>
      </c>
      <c r="BP339" s="46">
        <f>SUMIF(DRE!$A:$A,'Base CF'!$B339,DRE!BO:BO)</f>
        <v>0</v>
      </c>
      <c r="BQ339" s="46">
        <f>SUMIF(DRE!$A:$A,'Base CF'!$B339,DRE!BP:BP)</f>
        <v>0</v>
      </c>
      <c r="BR339" s="46">
        <f>SUMIF(DRE!$A:$A,'Base CF'!$B339,DRE!BQ:BQ)</f>
        <v>0</v>
      </c>
      <c r="BS339" s="46">
        <f>SUMIF(DRE!$A:$A,'Base CF'!$B339,DRE!BR:BR)</f>
        <v>0</v>
      </c>
      <c r="BT339" s="46">
        <f>SUMIF(DRE!$A:$A,'Base CF'!$B339,DRE!BS:BS)</f>
        <v>0</v>
      </c>
      <c r="BU339" s="46">
        <f>SUMIF(DRE!$A:$A,'Base CF'!$B339,DRE!BT:BT)</f>
        <v>0</v>
      </c>
      <c r="BV339" s="46">
        <f>SUMIF(DRE!$A:$A,'Base CF'!$B339,DRE!BU:BU)</f>
        <v>0</v>
      </c>
      <c r="BW339" s="46">
        <f>SUMIF(DRE!$A:$A,'Base CF'!$B339,DRE!BV:BV)</f>
        <v>0</v>
      </c>
      <c r="BX339" s="46">
        <f>SUMIF(DRE!$A:$A,'Base CF'!$B339,DRE!BW:BW)</f>
        <v>0</v>
      </c>
      <c r="BY339" s="46">
        <f>SUMIF(DRE!$A:$A,'Base CF'!$B339,DRE!BX:BX)</f>
        <v>0</v>
      </c>
      <c r="BZ339" s="46">
        <f>SUMIF(DRE!$A:$A,'Base CF'!$B339,DRE!BY:BY)</f>
        <v>0</v>
      </c>
      <c r="CA339" s="46">
        <f>SUMIF(DRE!$A:$A,'Base CF'!$B339,DRE!BZ:BZ)</f>
        <v>0</v>
      </c>
      <c r="CB339" s="46">
        <f>SUMIF(DRE!$A:$A,'Base CF'!$B339,DRE!CA:CA)</f>
        <v>0</v>
      </c>
      <c r="CC339" s="46">
        <f>SUMIF(DRE!$A:$A,'Base CF'!$B339,DRE!CB:CB)</f>
        <v>0</v>
      </c>
      <c r="CD339" s="46">
        <f>SUMIF(DRE!$A:$A,'Base CF'!$B339,DRE!CC:CC)</f>
        <v>0</v>
      </c>
      <c r="CE339" s="46">
        <f>SUMIF(DRE!$A:$A,'Base CF'!$B339,DRE!CD:CD)</f>
        <v>0</v>
      </c>
      <c r="CF339" s="46">
        <f>SUMIF(DRE!$A:$A,'Base CF'!$B339,DRE!CE:CE)</f>
        <v>0</v>
      </c>
      <c r="CG339" s="46">
        <f>SUMIF(DRE!$A:$A,'Base CF'!$B339,DRE!CF:CF)</f>
        <v>0</v>
      </c>
      <c r="CH339" s="46">
        <f>SUMIF(DRE!$A:$A,'Base CF'!$B339,DRE!CG:CG)</f>
        <v>0</v>
      </c>
      <c r="CI339" s="46">
        <f>SUMIF(DRE!$A:$A,'Base CF'!$B339,DRE!CH:CH)</f>
        <v>0</v>
      </c>
      <c r="CJ339" s="46">
        <f>SUMIF(DRE!$A:$A,'Base CF'!$B339,DRE!CI:CI)</f>
        <v>0</v>
      </c>
      <c r="CK339" s="46">
        <f>SUMIF(DRE!$A:$A,'Base CF'!$B339,DRE!CJ:CJ)</f>
        <v>0</v>
      </c>
      <c r="CL339" s="46">
        <f>SUMIF(DRE!$A:$A,'Base CF'!$B339,DRE!CK:CK)</f>
        <v>0</v>
      </c>
      <c r="CM339" s="46">
        <f>SUMIF(DRE!$A:$A,'Base CF'!$B339,DRE!CL:CL)</f>
        <v>0</v>
      </c>
      <c r="CN339" s="46">
        <f>SUMIF(DRE!$A:$A,'Base CF'!$B339,DRE!CM:CM)</f>
        <v>0</v>
      </c>
      <c r="CO339" s="46">
        <f>SUMIF(DRE!$A:$A,'Base CF'!$B339,DRE!CN:CN)</f>
        <v>0</v>
      </c>
      <c r="CP339" s="46">
        <f>SUMIF(DRE!$A:$A,'Base CF'!$B339,DRE!CO:CO)</f>
        <v>0</v>
      </c>
      <c r="CQ339" s="46">
        <f>SUMIF(DRE!$A:$A,'Base CF'!$B339,DRE!CP:CP)</f>
        <v>0</v>
      </c>
      <c r="CR339" s="46">
        <f>SUMIF(DRE!$A:$A,'Base CF'!$B339,DRE!CQ:CQ)</f>
        <v>0</v>
      </c>
      <c r="CS339" s="46">
        <f>SUMIF(DRE!$A:$A,'Base CF'!$B339,DRE!CR:CR)</f>
        <v>0</v>
      </c>
      <c r="CT339" s="46">
        <f>SUMIF(DRE!$A:$A,'Base CF'!$B339,DRE!CS:CS)</f>
        <v>0</v>
      </c>
      <c r="CU339" s="46">
        <f>SUMIF(DRE!$A:$A,'Base CF'!$B339,DRE!CT:CT)</f>
        <v>0</v>
      </c>
      <c r="CV339" s="46">
        <f>SUMIF(DRE!$A:$A,'Base CF'!$B339,DRE!CU:CU)</f>
        <v>0</v>
      </c>
      <c r="CW339" s="46">
        <f>SUMIF(DRE!$A:$A,'Base CF'!$B339,DRE!CV:CV)</f>
        <v>0</v>
      </c>
      <c r="CX339" s="46">
        <f>SUMIF(DRE!$A:$A,'Base CF'!$B339,DRE!CW:CW)</f>
        <v>0</v>
      </c>
      <c r="CY339" s="46">
        <f>SUMIF(DRE!$A:$A,'Base CF'!$B339,DRE!CX:CX)</f>
        <v>0</v>
      </c>
      <c r="CZ339" s="46">
        <f>SUMIF(DRE!$A:$A,'Base CF'!$B339,DRE!CY:CY)</f>
        <v>0</v>
      </c>
      <c r="DA339" s="46">
        <f>SUMIF(DRE!$A:$A,'Base CF'!$B339,DRE!CZ:CZ)</f>
        <v>0</v>
      </c>
      <c r="DB339" s="46">
        <f>SUMIF(DRE!$A:$A,'Base CF'!$B339,DRE!DA:DA)</f>
        <v>0</v>
      </c>
      <c r="DC339" s="46">
        <f>SUMIF(DRE!$A:$A,'Base CF'!$B339,DRE!DB:DB)</f>
        <v>0</v>
      </c>
      <c r="DD339" s="46">
        <f>SUMIF(DRE!$A:$A,'Base CF'!$B339,DRE!DC:DC)</f>
        <v>0</v>
      </c>
      <c r="DE339" s="46">
        <f>SUMIF(DRE!$A:$A,'Base CF'!$B339,DRE!DD:DD)</f>
        <v>0</v>
      </c>
      <c r="DF339" s="46">
        <f>SUMIF(DRE!$A:$A,'Base CF'!$B339,DRE!DE:DE)</f>
        <v>0</v>
      </c>
    </row>
    <row r="340" spans="1:110" outlineLevel="1">
      <c r="B340" s="37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  <c r="AD340" s="46"/>
      <c r="AE340" s="46"/>
      <c r="AF340" s="46"/>
      <c r="AG340" s="46"/>
      <c r="AH340" s="46"/>
      <c r="AI340" s="46"/>
      <c r="AJ340" s="46"/>
      <c r="AK340" s="46"/>
      <c r="AL340" s="46"/>
      <c r="AM340" s="46"/>
      <c r="AN340" s="46"/>
      <c r="AO340" s="46"/>
      <c r="AP340" s="46"/>
      <c r="AQ340" s="46"/>
      <c r="AR340" s="46"/>
      <c r="AS340" s="46"/>
      <c r="AT340" s="46"/>
      <c r="AU340" s="46"/>
      <c r="AV340" s="46"/>
      <c r="AW340" s="46"/>
      <c r="AX340" s="46"/>
      <c r="AY340" s="46"/>
      <c r="AZ340" s="46"/>
      <c r="BA340" s="46"/>
      <c r="BB340" s="46"/>
      <c r="BC340" s="46"/>
      <c r="BD340" s="46"/>
      <c r="BE340" s="46"/>
      <c r="BF340" s="46"/>
      <c r="BG340" s="46"/>
      <c r="BH340" s="46"/>
      <c r="BI340" s="46"/>
      <c r="BJ340" s="46"/>
      <c r="BK340" s="46"/>
      <c r="BL340" s="46"/>
      <c r="BM340" s="46"/>
      <c r="BN340" s="46"/>
      <c r="BO340" s="46"/>
      <c r="BP340" s="46"/>
      <c r="BQ340" s="46"/>
      <c r="BR340" s="46"/>
      <c r="BS340" s="46"/>
      <c r="BT340" s="46"/>
      <c r="BU340" s="46"/>
      <c r="BV340" s="46"/>
      <c r="BW340" s="46"/>
      <c r="BX340" s="46"/>
      <c r="BY340" s="46"/>
      <c r="BZ340" s="46"/>
      <c r="CA340" s="46"/>
      <c r="CB340" s="46"/>
      <c r="CC340" s="46"/>
      <c r="CD340" s="46"/>
      <c r="CE340" s="46"/>
      <c r="CF340" s="46"/>
      <c r="CG340" s="46"/>
      <c r="CH340" s="46"/>
      <c r="CI340" s="46"/>
      <c r="CJ340" s="46"/>
      <c r="CK340" s="46"/>
      <c r="CL340" s="46"/>
      <c r="CM340" s="46"/>
      <c r="CN340" s="46"/>
      <c r="CO340" s="46"/>
      <c r="CP340" s="46"/>
      <c r="CQ340" s="46"/>
      <c r="CR340" s="46"/>
      <c r="CS340" s="46"/>
      <c r="CT340" s="46"/>
      <c r="CU340" s="46"/>
      <c r="CV340" s="46"/>
      <c r="CW340" s="46"/>
      <c r="CX340" s="46"/>
      <c r="CY340" s="46"/>
      <c r="CZ340" s="46"/>
      <c r="DA340" s="46"/>
      <c r="DB340" s="46"/>
      <c r="DC340" s="46"/>
      <c r="DD340" s="46"/>
      <c r="DE340" s="46"/>
      <c r="DF340" s="46"/>
    </row>
    <row r="342" spans="1:110" s="199" customFormat="1" ht="15.5">
      <c r="A342" s="199" t="s">
        <v>660</v>
      </c>
      <c r="B342" s="200" t="str">
        <f>'RP (apres)'!B39</f>
        <v>3rd Party Services (Others)</v>
      </c>
      <c r="C342" s="201">
        <f>SUM(C343:C385)</f>
        <v>208452.80000000005</v>
      </c>
      <c r="D342" s="201">
        <f t="shared" ref="D342:BO342" si="325">SUM(D343:D385)</f>
        <v>154862.81</v>
      </c>
      <c r="E342" s="201">
        <f t="shared" si="325"/>
        <v>196326.84000000003</v>
      </c>
      <c r="F342" s="201">
        <f t="shared" si="325"/>
        <v>363663.86000000004</v>
      </c>
      <c r="G342" s="201">
        <f t="shared" si="325"/>
        <v>616249.17999999993</v>
      </c>
      <c r="H342" s="201">
        <f t="shared" si="325"/>
        <v>318863.95</v>
      </c>
      <c r="I342" s="201">
        <f t="shared" si="325"/>
        <v>330524.84000000003</v>
      </c>
      <c r="J342" s="201">
        <f t="shared" si="325"/>
        <v>301138.11</v>
      </c>
      <c r="K342" s="201">
        <f t="shared" si="325"/>
        <v>8262309.5035919398</v>
      </c>
      <c r="L342" s="201">
        <f t="shared" si="325"/>
        <v>856037.02723874187</v>
      </c>
      <c r="M342" s="201">
        <f t="shared" si="325"/>
        <v>259485.04181818184</v>
      </c>
      <c r="N342" s="201">
        <f t="shared" si="325"/>
        <v>1342511.7618</v>
      </c>
      <c r="O342" s="201">
        <f t="shared" si="325"/>
        <v>163436.85999999996</v>
      </c>
      <c r="P342" s="201">
        <f t="shared" si="325"/>
        <v>227236.11000000002</v>
      </c>
      <c r="Q342" s="201">
        <f t="shared" si="325"/>
        <v>473530.78</v>
      </c>
      <c r="R342" s="201">
        <f t="shared" si="325"/>
        <v>208459.48422000001</v>
      </c>
      <c r="S342" s="201">
        <f t="shared" si="325"/>
        <v>678745.20632501983</v>
      </c>
      <c r="T342" s="201">
        <f t="shared" si="325"/>
        <v>376316.08095999999</v>
      </c>
      <c r="U342" s="201">
        <f t="shared" si="325"/>
        <v>340009.06</v>
      </c>
      <c r="V342" s="201">
        <f t="shared" si="325"/>
        <v>401001.17000000004</v>
      </c>
      <c r="W342" s="201">
        <f t="shared" si="325"/>
        <v>376551.85999999993</v>
      </c>
      <c r="X342" s="201">
        <f t="shared" si="325"/>
        <v>377239.81</v>
      </c>
      <c r="Y342" s="201">
        <f t="shared" si="325"/>
        <v>342093.48000000004</v>
      </c>
      <c r="Z342" s="201">
        <f t="shared" si="325"/>
        <v>354166.33999999991</v>
      </c>
      <c r="AA342" s="201">
        <f t="shared" si="325"/>
        <v>195209.40999999997</v>
      </c>
      <c r="AB342" s="201">
        <f t="shared" si="325"/>
        <v>463361.8600000001</v>
      </c>
      <c r="AC342" s="201">
        <f t="shared" si="325"/>
        <v>576634.45999999985</v>
      </c>
      <c r="AD342" s="201">
        <f t="shared" si="325"/>
        <v>312372.00999999995</v>
      </c>
      <c r="AE342" s="201">
        <f t="shared" si="325"/>
        <v>390153.57</v>
      </c>
      <c r="AF342" s="201">
        <f t="shared" si="325"/>
        <v>333230.26</v>
      </c>
      <c r="AG342" s="201">
        <f t="shared" si="325"/>
        <v>438501.97999999992</v>
      </c>
      <c r="AH342" s="201">
        <f t="shared" si="325"/>
        <v>313420.71000000002</v>
      </c>
      <c r="AI342" s="201">
        <f t="shared" si="325"/>
        <v>384877.93000000005</v>
      </c>
      <c r="AJ342" s="201">
        <f t="shared" si="325"/>
        <v>481939.58</v>
      </c>
      <c r="AK342" s="201">
        <f t="shared" si="325"/>
        <v>646200.38</v>
      </c>
      <c r="AL342" s="201">
        <f t="shared" si="325"/>
        <v>795102.64000000025</v>
      </c>
      <c r="AM342" s="201">
        <f t="shared" si="325"/>
        <v>171560.34</v>
      </c>
      <c r="AN342" s="201">
        <f t="shared" si="325"/>
        <v>400437.5189089253</v>
      </c>
      <c r="AO342" s="201">
        <f t="shared" si="325"/>
        <v>983378.81787055102</v>
      </c>
      <c r="AP342" s="201">
        <f t="shared" si="325"/>
        <v>607733.02000000014</v>
      </c>
      <c r="AQ342" s="201">
        <f t="shared" si="325"/>
        <v>616902.63</v>
      </c>
      <c r="AR342" s="201">
        <f t="shared" si="325"/>
        <v>385858.33</v>
      </c>
      <c r="AS342" s="201">
        <f t="shared" si="325"/>
        <v>687219.83</v>
      </c>
      <c r="AT342" s="201">
        <f t="shared" si="325"/>
        <v>496786.89</v>
      </c>
      <c r="AU342" s="201">
        <f t="shared" si="325"/>
        <v>516928.62</v>
      </c>
      <c r="AV342" s="201">
        <f t="shared" si="325"/>
        <v>6705908.1665384294</v>
      </c>
      <c r="AW342" s="201">
        <f t="shared" si="325"/>
        <v>423897.48</v>
      </c>
      <c r="AX342" s="201">
        <f t="shared" si="325"/>
        <v>274244.32</v>
      </c>
      <c r="AY342" s="201">
        <f t="shared" si="325"/>
        <v>485638.13999999996</v>
      </c>
      <c r="AZ342" s="201">
        <f t="shared" si="325"/>
        <v>300686.24888654455</v>
      </c>
      <c r="BA342" s="201">
        <f t="shared" si="325"/>
        <v>655998.51826121798</v>
      </c>
      <c r="BB342" s="201">
        <f t="shared" si="325"/>
        <v>248603.37000000002</v>
      </c>
      <c r="BC342" s="201">
        <f t="shared" si="325"/>
        <v>976094.80500000005</v>
      </c>
      <c r="BD342" s="201">
        <f t="shared" si="325"/>
        <v>408294.63</v>
      </c>
      <c r="BE342" s="201">
        <f t="shared" si="325"/>
        <v>308121.7</v>
      </c>
      <c r="BF342" s="201">
        <f t="shared" si="325"/>
        <v>405475.27</v>
      </c>
      <c r="BG342" s="201">
        <f t="shared" si="325"/>
        <v>629303.77381470008</v>
      </c>
      <c r="BH342" s="201">
        <f t="shared" si="325"/>
        <v>7532457.1735085873</v>
      </c>
      <c r="BI342" s="201">
        <f t="shared" si="325"/>
        <v>513902.27995669999</v>
      </c>
      <c r="BJ342" s="201">
        <f t="shared" si="325"/>
        <v>658965.56639279996</v>
      </c>
      <c r="BK342" s="201">
        <f t="shared" si="325"/>
        <v>442023.04</v>
      </c>
      <c r="BL342" s="201">
        <f t="shared" si="325"/>
        <v>782452.86924185872</v>
      </c>
      <c r="BM342" s="201">
        <f t="shared" si="325"/>
        <v>908861.90238972334</v>
      </c>
      <c r="BN342" s="201">
        <f t="shared" si="325"/>
        <v>459893.04</v>
      </c>
      <c r="BO342" s="201">
        <f t="shared" si="325"/>
        <v>502909.37915499997</v>
      </c>
      <c r="BP342" s="201">
        <f t="shared" ref="BP342:CA342" si="326">SUM(BP343:BP385)</f>
        <v>523693.04</v>
      </c>
      <c r="BQ342" s="201">
        <f t="shared" si="326"/>
        <v>623573.04</v>
      </c>
      <c r="BR342" s="201">
        <f t="shared" si="326"/>
        <v>444076.56999999995</v>
      </c>
      <c r="BS342" s="201">
        <f t="shared" si="326"/>
        <v>517326.17</v>
      </c>
      <c r="BT342" s="201">
        <f t="shared" si="326"/>
        <v>8303751.0815401301</v>
      </c>
      <c r="BU342" s="201">
        <f t="shared" si="326"/>
        <v>446706.56999999995</v>
      </c>
      <c r="BV342" s="201">
        <f t="shared" si="326"/>
        <v>825477.64305079996</v>
      </c>
      <c r="BW342" s="201">
        <f t="shared" si="326"/>
        <v>432339.69999999995</v>
      </c>
      <c r="BX342" s="201">
        <f t="shared" si="326"/>
        <v>812861.29165377025</v>
      </c>
      <c r="BY342" s="201">
        <f t="shared" si="326"/>
        <v>924492.0247271721</v>
      </c>
      <c r="BZ342" s="201">
        <f t="shared" si="326"/>
        <v>430209.69999999995</v>
      </c>
      <c r="CA342" s="201">
        <f t="shared" si="326"/>
        <v>500205.32208796497</v>
      </c>
      <c r="CB342" s="201">
        <f t="shared" ref="CB342:CM342" si="327">SUM(CB343:CB385)</f>
        <v>519009.69999999995</v>
      </c>
      <c r="CC342" s="201">
        <f t="shared" si="327"/>
        <v>630689.69999999995</v>
      </c>
      <c r="CD342" s="201">
        <f t="shared" si="327"/>
        <v>431393.23</v>
      </c>
      <c r="CE342" s="201">
        <f t="shared" si="327"/>
        <v>495642.82999999996</v>
      </c>
      <c r="CF342" s="201">
        <f t="shared" si="327"/>
        <v>9092082.3782287613</v>
      </c>
      <c r="CG342" s="201">
        <f t="shared" si="327"/>
        <v>442048.23</v>
      </c>
      <c r="CH342" s="201">
        <f t="shared" si="327"/>
        <v>683761.01622398593</v>
      </c>
      <c r="CI342" s="201">
        <f t="shared" si="327"/>
        <v>432614.69999999995</v>
      </c>
      <c r="CJ342" s="201">
        <f t="shared" si="327"/>
        <v>697309.7</v>
      </c>
      <c r="CK342" s="201">
        <f t="shared" si="327"/>
        <v>509284.69999999995</v>
      </c>
      <c r="CL342" s="201">
        <f t="shared" si="327"/>
        <v>430484.69999999995</v>
      </c>
      <c r="CM342" s="201">
        <f t="shared" si="327"/>
        <v>479284.69999999995</v>
      </c>
      <c r="CN342" s="201">
        <f t="shared" ref="CN342:CY342" si="328">SUM(CN343:CN385)</f>
        <v>519284.69999999995</v>
      </c>
      <c r="CO342" s="201">
        <f t="shared" si="328"/>
        <v>630964.69999999995</v>
      </c>
      <c r="CP342" s="201">
        <f t="shared" si="328"/>
        <v>431668.23</v>
      </c>
      <c r="CQ342" s="201">
        <f t="shared" si="328"/>
        <v>495917.82999999996</v>
      </c>
      <c r="CR342" s="201">
        <f t="shared" si="328"/>
        <v>600466.73</v>
      </c>
      <c r="CS342" s="201">
        <f t="shared" si="328"/>
        <v>442350.73</v>
      </c>
      <c r="CT342" s="201">
        <f t="shared" si="328"/>
        <v>675887.76738879993</v>
      </c>
      <c r="CU342" s="201">
        <f t="shared" si="328"/>
        <v>432916.69999999995</v>
      </c>
      <c r="CV342" s="201">
        <f t="shared" si="328"/>
        <v>694586.7</v>
      </c>
      <c r="CW342" s="201">
        <f t="shared" si="328"/>
        <v>509586.69999999995</v>
      </c>
      <c r="CX342" s="201">
        <f t="shared" si="328"/>
        <v>430786.69999999995</v>
      </c>
      <c r="CY342" s="201">
        <f t="shared" si="328"/>
        <v>479586.69999999995</v>
      </c>
      <c r="CZ342" s="201">
        <f t="shared" ref="CZ342:DF342" si="329">SUM(CZ343:CZ385)</f>
        <v>519586.69999999995</v>
      </c>
      <c r="DA342" s="201">
        <f t="shared" si="329"/>
        <v>631266.69999999995</v>
      </c>
      <c r="DB342" s="201">
        <f t="shared" si="329"/>
        <v>431970.23</v>
      </c>
      <c r="DC342" s="201">
        <f t="shared" si="329"/>
        <v>496219.82999999996</v>
      </c>
      <c r="DD342" s="201">
        <f t="shared" si="329"/>
        <v>600798.93000000005</v>
      </c>
      <c r="DE342" s="201">
        <f t="shared" si="329"/>
        <v>442682.93</v>
      </c>
      <c r="DF342" s="201">
        <f t="shared" si="329"/>
        <v>676552.16738880007</v>
      </c>
    </row>
    <row r="343" spans="1:110" outlineLevel="1">
      <c r="B343" s="37" t="s">
        <v>388</v>
      </c>
      <c r="C343" s="46">
        <f>SUMIF(DRE!$A:$A,'Base CF'!$B343,DRE!B:B)</f>
        <v>0</v>
      </c>
      <c r="D343" s="46">
        <f>SUMIF(DRE!$A:$A,'Base CF'!$B343,DRE!C:C)</f>
        <v>0</v>
      </c>
      <c r="E343" s="46">
        <f>SUMIF(DRE!$A:$A,'Base CF'!$B343,DRE!D:D)</f>
        <v>0</v>
      </c>
      <c r="F343" s="46">
        <f>SUMIF(DRE!$A:$A,'Base CF'!$B343,DRE!E:E)</f>
        <v>0</v>
      </c>
      <c r="G343" s="46">
        <f>SUMIF(DRE!$A:$A,'Base CF'!$B343,DRE!F:F)</f>
        <v>0</v>
      </c>
      <c r="H343" s="46">
        <f>SUMIF(DRE!$A:$A,'Base CF'!$B343,DRE!G:G)</f>
        <v>0</v>
      </c>
      <c r="I343" s="46">
        <f>SUMIF(DRE!$A:$A,'Base CF'!$B343,DRE!H:H)</f>
        <v>0</v>
      </c>
      <c r="J343" s="46">
        <f>SUMIF(DRE!$A:$A,'Base CF'!$B343,DRE!I:I)</f>
        <v>0</v>
      </c>
      <c r="K343" s="46">
        <f>SUMIF(DRE!$A:$A,'Base CF'!$B343,DRE!J:J)</f>
        <v>0</v>
      </c>
      <c r="L343" s="46">
        <f>SUMIF(DRE!$A:$A,'Base CF'!$B343,DRE!K:K)</f>
        <v>0</v>
      </c>
      <c r="M343" s="46">
        <f>SUMIF(DRE!$A:$A,'Base CF'!$B343,DRE!L:L)</f>
        <v>0</v>
      </c>
      <c r="N343" s="46">
        <f>SUMIF(DRE!$A:$A,'Base CF'!$B343,DRE!M:M)</f>
        <v>0</v>
      </c>
      <c r="O343" s="46">
        <f>SUMIF(DRE!$A:$A,'Base CF'!$B343,DRE!N:N)</f>
        <v>0</v>
      </c>
      <c r="P343" s="46">
        <f>SUMIF(DRE!$A:$A,'Base CF'!$B343,DRE!O:O)</f>
        <v>0</v>
      </c>
      <c r="Q343" s="46">
        <f>SUMIF(DRE!$A:$A,'Base CF'!$B343,DRE!P:P)</f>
        <v>0</v>
      </c>
      <c r="R343" s="46">
        <f>SUMIF(DRE!$A:$A,'Base CF'!$B343,DRE!Q:Q)</f>
        <v>0</v>
      </c>
      <c r="S343" s="46">
        <f>SUMIF(DRE!$A:$A,'Base CF'!$B343,DRE!R:R)</f>
        <v>0</v>
      </c>
      <c r="T343" s="46">
        <f>SUMIF(DRE!$A:$A,'Base CF'!$B343,DRE!S:S)</f>
        <v>0</v>
      </c>
      <c r="U343" s="46">
        <f>SUMIF(DRE!$A:$A,'Base CF'!$B343,DRE!T:T)</f>
        <v>0</v>
      </c>
      <c r="V343" s="46">
        <f>SUMIF(DRE!$A:$A,'Base CF'!$B343,DRE!U:U)</f>
        <v>0</v>
      </c>
      <c r="W343" s="46">
        <f>SUMIF(DRE!$A:$A,'Base CF'!$B343,DRE!V:V)</f>
        <v>0</v>
      </c>
      <c r="X343" s="46">
        <f>SUMIF(DRE!$A:$A,'Base CF'!$B343,DRE!W:W)</f>
        <v>0</v>
      </c>
      <c r="Y343" s="46">
        <f>SUMIF(DRE!$A:$A,'Base CF'!$B343,DRE!X:X)</f>
        <v>0</v>
      </c>
      <c r="Z343" s="46">
        <f>SUMIF(DRE!$A:$A,'Base CF'!$B343,DRE!Y:Y)</f>
        <v>0</v>
      </c>
      <c r="AA343" s="46">
        <f>SUMIF(DRE!$A:$A,'Base CF'!$B343,DRE!Z:Z)</f>
        <v>0</v>
      </c>
      <c r="AB343" s="46">
        <f>SUMIF(DRE!$A:$A,'Base CF'!$B343,DRE!AA:AA)</f>
        <v>0</v>
      </c>
      <c r="AC343" s="46">
        <f>SUMIF(DRE!$A:$A,'Base CF'!$B343,DRE!AB:AB)</f>
        <v>0</v>
      </c>
      <c r="AD343" s="46">
        <f>SUMIF(DRE!$A:$A,'Base CF'!$B343,DRE!AC:AC)</f>
        <v>0</v>
      </c>
      <c r="AE343" s="46">
        <f>SUMIF(DRE!$A:$A,'Base CF'!$B343,DRE!AD:AD)</f>
        <v>0</v>
      </c>
      <c r="AF343" s="46">
        <f>SUMIF(DRE!$A:$A,'Base CF'!$B343,DRE!AE:AE)</f>
        <v>0</v>
      </c>
      <c r="AG343" s="46">
        <f>SUMIF(DRE!$A:$A,'Base CF'!$B343,DRE!AF:AF)</f>
        <v>0</v>
      </c>
      <c r="AH343" s="46">
        <f>SUMIF(DRE!$A:$A,'Base CF'!$B343,DRE!AG:AG)</f>
        <v>0</v>
      </c>
      <c r="AI343" s="46">
        <f>SUMIF(DRE!$A:$A,'Base CF'!$B343,DRE!AH:AH)</f>
        <v>0</v>
      </c>
      <c r="AJ343" s="46">
        <f>SUMIF(DRE!$A:$A,'Base CF'!$B343,DRE!AI:AI)</f>
        <v>0</v>
      </c>
      <c r="AK343" s="46">
        <f>SUMIF(DRE!$A:$A,'Base CF'!$B343,DRE!AJ:AJ)</f>
        <v>0</v>
      </c>
      <c r="AL343" s="46">
        <f>SUMIF(DRE!$A:$A,'Base CF'!$B343,DRE!AK:AK)</f>
        <v>0</v>
      </c>
      <c r="AM343" s="46">
        <f>SUMIF(DRE!$A:$A,'Base CF'!$B343,DRE!AL:AL)</f>
        <v>1976</v>
      </c>
      <c r="AN343" s="46">
        <f>SUMIF(DRE!$A:$A,'Base CF'!$B343,DRE!AM:AM)</f>
        <v>21178.75</v>
      </c>
      <c r="AO343" s="46">
        <f>SUMIF(DRE!$A:$A,'Base CF'!$B343,DRE!AN:AN)</f>
        <v>1365.72</v>
      </c>
      <c r="AP343" s="46">
        <f>SUMIF(DRE!$A:$A,'Base CF'!$B343,DRE!AO:AO)</f>
        <v>1572.72</v>
      </c>
      <c r="AQ343" s="46">
        <f>SUMIF(DRE!$A:$A,'Base CF'!$B343,DRE!AP:AP)</f>
        <v>0</v>
      </c>
      <c r="AR343" s="46">
        <f>SUMIF(DRE!$A:$A,'Base CF'!$B343,DRE!AQ:AQ)</f>
        <v>0</v>
      </c>
      <c r="AS343" s="46">
        <f>SUMIF(DRE!$A:$A,'Base CF'!$B343,DRE!AR:AR)</f>
        <v>142.56</v>
      </c>
      <c r="AT343" s="46">
        <f>SUMIF(DRE!$A:$A,'Base CF'!$B343,DRE!AS:AS)</f>
        <v>639.12</v>
      </c>
      <c r="AU343" s="46">
        <f>SUMIF(DRE!$A:$A,'Base CF'!$B343,DRE!AT:AT)</f>
        <v>19091.54</v>
      </c>
      <c r="AV343" s="46">
        <f>SUMIF(DRE!$A:$A,'Base CF'!$B343,DRE!AU:AU)</f>
        <v>330.48</v>
      </c>
      <c r="AW343" s="46">
        <f>SUMIF(DRE!$A:$A,'Base CF'!$B343,DRE!AV:AV)</f>
        <v>0</v>
      </c>
      <c r="AX343" s="46">
        <f>SUMIF(DRE!$A:$A,'Base CF'!$B343,DRE!AW:AW)</f>
        <v>10536.94</v>
      </c>
      <c r="AY343" s="46">
        <f>SUMIF(DRE!$A:$A,'Base CF'!$B343,DRE!AX:AX)</f>
        <v>158.62</v>
      </c>
      <c r="AZ343" s="46">
        <f>SUMIF(DRE!$A:$A,'Base CF'!$B343,DRE!AY:AY)</f>
        <v>254.79</v>
      </c>
      <c r="BA343" s="46">
        <f>SUMIF(DRE!$A:$A,'Base CF'!$B343,DRE!AZ:AZ)</f>
        <v>3692.97</v>
      </c>
      <c r="BB343" s="46">
        <f>SUMIF(DRE!$A:$A,'Base CF'!$B343,DRE!BA:BA)</f>
        <v>221.07</v>
      </c>
      <c r="BC343" s="46">
        <f>SUMIF(DRE!$A:$A,'Base CF'!$B343,DRE!BB:BB)</f>
        <v>1439.59</v>
      </c>
      <c r="BD343" s="46">
        <f>SUMIF(DRE!$A:$A,'Base CF'!$B343,DRE!BC:BC)</f>
        <v>2928.11</v>
      </c>
      <c r="BE343" s="46">
        <f>SUMIF(DRE!$A:$A,'Base CF'!$B343,DRE!BD:BD)</f>
        <v>221.07</v>
      </c>
      <c r="BF343" s="46">
        <f>SUMIF(DRE!$A:$A,'Base CF'!$B343,DRE!BE:BE)</f>
        <v>1255.93</v>
      </c>
      <c r="BG343" s="46">
        <f>SUMIF(DRE!$A:$A,'Base CF'!$B343,DRE!BF:BF)</f>
        <v>7722</v>
      </c>
      <c r="BH343" s="46">
        <f>SUMIF(DRE!$A:$A,'Base CF'!$B343,DRE!BG:BG)</f>
        <v>8032</v>
      </c>
      <c r="BI343" s="46">
        <f>SUMIF(DRE!$A:$A,'Base CF'!$B343,DRE!BH:BH)</f>
        <v>5032</v>
      </c>
      <c r="BJ343" s="46">
        <f>SUMIF(DRE!$A:$A,'Base CF'!$B343,DRE!BI:BI)</f>
        <v>5032</v>
      </c>
      <c r="BK343" s="46">
        <f>SUMIF(DRE!$A:$A,'Base CF'!$B343,DRE!BJ:BJ)</f>
        <v>13052</v>
      </c>
      <c r="BL343" s="46">
        <f>SUMIF(DRE!$A:$A,'Base CF'!$B343,DRE!BK:BK)</f>
        <v>4722</v>
      </c>
      <c r="BM343" s="46">
        <f>SUMIF(DRE!$A:$A,'Base CF'!$B343,DRE!BL:BL)</f>
        <v>4722</v>
      </c>
      <c r="BN343" s="46">
        <f>SUMIF(DRE!$A:$A,'Base CF'!$B343,DRE!BM:BM)</f>
        <v>4722</v>
      </c>
      <c r="BO343" s="46">
        <f>SUMIF(DRE!$A:$A,'Base CF'!$B343,DRE!BN:BN)</f>
        <v>4722</v>
      </c>
      <c r="BP343" s="46">
        <f>SUMIF(DRE!$A:$A,'Base CF'!$B343,DRE!BO:BO)</f>
        <v>4722</v>
      </c>
      <c r="BQ343" s="46">
        <f>SUMIF(DRE!$A:$A,'Base CF'!$B343,DRE!BP:BP)</f>
        <v>4722</v>
      </c>
      <c r="BR343" s="46">
        <f>SUMIF(DRE!$A:$A,'Base CF'!$B343,DRE!BQ:BQ)</f>
        <v>4722</v>
      </c>
      <c r="BS343" s="46">
        <f>SUMIF(DRE!$A:$A,'Base CF'!$B343,DRE!BR:BR)</f>
        <v>4722</v>
      </c>
      <c r="BT343" s="46">
        <f>SUMIF(DRE!$A:$A,'Base CF'!$B343,DRE!BS:BS)</f>
        <v>5032</v>
      </c>
      <c r="BU343" s="46">
        <f>SUMIF(DRE!$A:$A,'Base CF'!$B343,DRE!BT:BT)</f>
        <v>5032</v>
      </c>
      <c r="BV343" s="46">
        <f>SUMIF(DRE!$A:$A,'Base CF'!$B343,DRE!BU:BU)</f>
        <v>5032</v>
      </c>
      <c r="BW343" s="46">
        <f>SUMIF(DRE!$A:$A,'Base CF'!$B343,DRE!BV:BV)</f>
        <v>13052</v>
      </c>
      <c r="BX343" s="46">
        <f>SUMIF(DRE!$A:$A,'Base CF'!$B343,DRE!BW:BW)</f>
        <v>4722</v>
      </c>
      <c r="BY343" s="46">
        <f>SUMIF(DRE!$A:$A,'Base CF'!$B343,DRE!BX:BX)</f>
        <v>4722</v>
      </c>
      <c r="BZ343" s="46">
        <f>SUMIF(DRE!$A:$A,'Base CF'!$B343,DRE!BY:BY)</f>
        <v>4722</v>
      </c>
      <c r="CA343" s="46">
        <f>SUMIF(DRE!$A:$A,'Base CF'!$B343,DRE!BZ:BZ)</f>
        <v>4722</v>
      </c>
      <c r="CB343" s="46">
        <f>SUMIF(DRE!$A:$A,'Base CF'!$B343,DRE!CA:CA)</f>
        <v>4722</v>
      </c>
      <c r="CC343" s="46">
        <f>SUMIF(DRE!$A:$A,'Base CF'!$B343,DRE!CB:CB)</f>
        <v>4722</v>
      </c>
      <c r="CD343" s="46">
        <f>SUMIF(DRE!$A:$A,'Base CF'!$B343,DRE!CC:CC)</f>
        <v>4722</v>
      </c>
      <c r="CE343" s="46">
        <f>SUMIF(DRE!$A:$A,'Base CF'!$B343,DRE!CD:CD)</f>
        <v>4722</v>
      </c>
      <c r="CF343" s="46">
        <f>SUMIF(DRE!$A:$A,'Base CF'!$B343,DRE!CE:CE)</f>
        <v>5032</v>
      </c>
      <c r="CG343" s="46">
        <f>SUMIF(DRE!$A:$A,'Base CF'!$B343,DRE!CF:CF)</f>
        <v>5032</v>
      </c>
      <c r="CH343" s="46">
        <f>SUMIF(DRE!$A:$A,'Base CF'!$B343,DRE!CG:CG)</f>
        <v>5032</v>
      </c>
      <c r="CI343" s="46">
        <f>SUMIF(DRE!$A:$A,'Base CF'!$B343,DRE!CH:CH)</f>
        <v>13052</v>
      </c>
      <c r="CJ343" s="46">
        <f>SUMIF(DRE!$A:$A,'Base CF'!$B343,DRE!CI:CI)</f>
        <v>4722</v>
      </c>
      <c r="CK343" s="46">
        <f>SUMIF(DRE!$A:$A,'Base CF'!$B343,DRE!CJ:CJ)</f>
        <v>4722</v>
      </c>
      <c r="CL343" s="46">
        <f>SUMIF(DRE!$A:$A,'Base CF'!$B343,DRE!CK:CK)</f>
        <v>4722</v>
      </c>
      <c r="CM343" s="46">
        <f>SUMIF(DRE!$A:$A,'Base CF'!$B343,DRE!CL:CL)</f>
        <v>4722</v>
      </c>
      <c r="CN343" s="46">
        <f>SUMIF(DRE!$A:$A,'Base CF'!$B343,DRE!CM:CM)</f>
        <v>4722</v>
      </c>
      <c r="CO343" s="46">
        <f>SUMIF(DRE!$A:$A,'Base CF'!$B343,DRE!CN:CN)</f>
        <v>4722</v>
      </c>
      <c r="CP343" s="46">
        <f>SUMIF(DRE!$A:$A,'Base CF'!$B343,DRE!CO:CO)</f>
        <v>4722</v>
      </c>
      <c r="CQ343" s="46">
        <f>SUMIF(DRE!$A:$A,'Base CF'!$B343,DRE!CP:CP)</f>
        <v>4722</v>
      </c>
      <c r="CR343" s="46">
        <f>SUMIF(DRE!$A:$A,'Base CF'!$B343,DRE!CQ:CQ)</f>
        <v>5032</v>
      </c>
      <c r="CS343" s="46">
        <f>SUMIF(DRE!$A:$A,'Base CF'!$B343,DRE!CR:CR)</f>
        <v>5032</v>
      </c>
      <c r="CT343" s="46">
        <f>SUMIF(DRE!$A:$A,'Base CF'!$B343,DRE!CS:CS)</f>
        <v>5032</v>
      </c>
      <c r="CU343" s="46">
        <f>SUMIF(DRE!$A:$A,'Base CF'!$B343,DRE!CT:CT)</f>
        <v>13052</v>
      </c>
      <c r="CV343" s="46">
        <f>SUMIF(DRE!$A:$A,'Base CF'!$B343,DRE!CU:CU)</f>
        <v>4722</v>
      </c>
      <c r="CW343" s="46">
        <f>SUMIF(DRE!$A:$A,'Base CF'!$B343,DRE!CV:CV)</f>
        <v>4722</v>
      </c>
      <c r="CX343" s="46">
        <f>SUMIF(DRE!$A:$A,'Base CF'!$B343,DRE!CW:CW)</f>
        <v>4722</v>
      </c>
      <c r="CY343" s="46">
        <f>SUMIF(DRE!$A:$A,'Base CF'!$B343,DRE!CX:CX)</f>
        <v>4722</v>
      </c>
      <c r="CZ343" s="46">
        <f>SUMIF(DRE!$A:$A,'Base CF'!$B343,DRE!CY:CY)</f>
        <v>4722</v>
      </c>
      <c r="DA343" s="46">
        <f>SUMIF(DRE!$A:$A,'Base CF'!$B343,DRE!CZ:CZ)</f>
        <v>4722</v>
      </c>
      <c r="DB343" s="46">
        <f>SUMIF(DRE!$A:$A,'Base CF'!$B343,DRE!DA:DA)</f>
        <v>4722</v>
      </c>
      <c r="DC343" s="46">
        <f>SUMIF(DRE!$A:$A,'Base CF'!$B343,DRE!DB:DB)</f>
        <v>4722</v>
      </c>
      <c r="DD343" s="46">
        <f>SUMIF(DRE!$A:$A,'Base CF'!$B343,DRE!DC:DC)</f>
        <v>5032</v>
      </c>
      <c r="DE343" s="46">
        <f>SUMIF(DRE!$A:$A,'Base CF'!$B343,DRE!DD:DD)</f>
        <v>5032</v>
      </c>
      <c r="DF343" s="46">
        <f>SUMIF(DRE!$A:$A,'Base CF'!$B343,DRE!DE:DE)</f>
        <v>5032</v>
      </c>
    </row>
    <row r="344" spans="1:110" s="53" customFormat="1">
      <c r="A344" s="53" t="s">
        <v>654</v>
      </c>
      <c r="B344" s="87" t="s">
        <v>655</v>
      </c>
      <c r="J344" s="86">
        <f>SUM('[121]Seguros - CF'!AH11:AH13)</f>
        <v>0</v>
      </c>
      <c r="K344" s="86">
        <f>SUM('[121]Seguros - CF'!AI11:AI13)</f>
        <v>7934315.6835919386</v>
      </c>
      <c r="L344" s="86">
        <f>SUM('[121]Seguros - CF'!AJ11:AJ13)</f>
        <v>253353.70723874198</v>
      </c>
      <c r="M344" s="86">
        <f>SUM('[121]Seguros - CF'!AK11:AK13)</f>
        <v>81818.181818181823</v>
      </c>
      <c r="N344" s="86">
        <f>SUM('[121]Seguros - CF'!AL11:AL13)</f>
        <v>865112.36180000007</v>
      </c>
      <c r="O344" s="86">
        <f>SUM('[121]Seguros - CF'!AO11:AO13)</f>
        <v>0</v>
      </c>
      <c r="P344" s="86">
        <f>SUM('[121]Seguros - CF'!AP11:AP13)</f>
        <v>0</v>
      </c>
      <c r="Q344" s="86">
        <f>SUM('[121]Seguros - CF'!AQ11:AQ13)</f>
        <v>0</v>
      </c>
      <c r="R344" s="86">
        <f>SUM('[121]Seguros - CF'!AR11:AR13)</f>
        <v>9292.7942199999998</v>
      </c>
      <c r="S344" s="86">
        <f>SUM('[121]Seguros - CF'!AS11:AS13)</f>
        <v>29225.736325019996</v>
      </c>
      <c r="T344" s="86">
        <f>SUM('[121]Seguros - CF'!AT11:AT13)</f>
        <v>5610.3109599999989</v>
      </c>
      <c r="U344" s="86">
        <f>SUM('[121]Seguros - CF'!AU11:AU13)</f>
        <v>0</v>
      </c>
      <c r="V344" s="86">
        <f>SUM('[121]Seguros - CF'!AV11:AV13)</f>
        <v>0</v>
      </c>
      <c r="W344" s="86">
        <f>Seguros!L8</f>
        <v>0</v>
      </c>
      <c r="X344" s="86">
        <f>Seguros!M8</f>
        <v>0</v>
      </c>
      <c r="Y344" s="86">
        <f>Seguros!N8</f>
        <v>0</v>
      </c>
      <c r="Z344" s="86">
        <f>Seguros!O8</f>
        <v>0</v>
      </c>
      <c r="AA344" s="86">
        <f>Seguros!D7</f>
        <v>0</v>
      </c>
      <c r="AB344" s="86">
        <f>Seguros!E7</f>
        <v>0</v>
      </c>
      <c r="AC344" s="86">
        <f>Seguros!F8</f>
        <v>0</v>
      </c>
      <c r="AD344" s="86">
        <f>Seguros!G8</f>
        <v>0</v>
      </c>
      <c r="AE344" s="86">
        <f>Seguros!H8</f>
        <v>0</v>
      </c>
      <c r="AF344" s="86">
        <f>Seguros!I8</f>
        <v>0</v>
      </c>
      <c r="AG344" s="86">
        <f>Seguros!J8</f>
        <v>0</v>
      </c>
      <c r="AH344" s="86">
        <f>Seguros!K8</f>
        <v>0</v>
      </c>
      <c r="AI344" s="86">
        <f>Seguros!L8</f>
        <v>0</v>
      </c>
      <c r="AJ344" s="86">
        <f>Seguros!M8</f>
        <v>0</v>
      </c>
      <c r="AK344" s="86">
        <f>Seguros!N8</f>
        <v>0</v>
      </c>
      <c r="AL344" s="86">
        <f>Seguros!O8</f>
        <v>0</v>
      </c>
      <c r="AM344" s="86">
        <f>Seguros!D9</f>
        <v>0</v>
      </c>
      <c r="AN344" s="86">
        <f>Seguros!E9</f>
        <v>86519.028908925364</v>
      </c>
      <c r="AO344" s="86">
        <f>Seguros!F9</f>
        <v>309617.86787055118</v>
      </c>
      <c r="AP344" s="86">
        <f>Seguros!G9</f>
        <v>0</v>
      </c>
      <c r="AQ344" s="86">
        <f>Seguros!H9</f>
        <v>15794.999999999998</v>
      </c>
      <c r="AR344" s="86">
        <f>Seguros!I9</f>
        <v>0</v>
      </c>
      <c r="AS344" s="86">
        <f>Seguros!J9</f>
        <v>0</v>
      </c>
      <c r="AT344" s="86">
        <f>Seguros!K9</f>
        <v>0</v>
      </c>
      <c r="AU344" s="86">
        <f>Seguros!L9</f>
        <v>0</v>
      </c>
      <c r="AV344" s="86">
        <f>Seguros!M9</f>
        <v>6328186.3865384283</v>
      </c>
      <c r="AW344" s="86">
        <f>Seguros!N9</f>
        <v>0</v>
      </c>
      <c r="AX344" s="86">
        <f>Seguros!O9</f>
        <v>6318</v>
      </c>
      <c r="AY344" s="86">
        <f>Seguros!D10</f>
        <v>0</v>
      </c>
      <c r="AZ344" s="86">
        <f>Seguros!E10</f>
        <v>95430.48888654467</v>
      </c>
      <c r="BA344" s="86">
        <f>Seguros!F10</f>
        <v>341508.50826121797</v>
      </c>
      <c r="BB344" s="86">
        <f>Seguros!G10</f>
        <v>0</v>
      </c>
      <c r="BC344" s="86">
        <f>Seguros!H10</f>
        <v>17421.884999999998</v>
      </c>
      <c r="BD344" s="86">
        <f>Seguros!I10</f>
        <v>0</v>
      </c>
      <c r="BE344" s="86">
        <f>Seguros!J10</f>
        <v>0</v>
      </c>
      <c r="BF344" s="86">
        <f>Seguros!K10</f>
        <v>0</v>
      </c>
      <c r="BG344" s="86">
        <f>Seguros!L10</f>
        <v>0</v>
      </c>
      <c r="BH344" s="86">
        <f>Seguros!M10</f>
        <v>6979989.5843518861</v>
      </c>
      <c r="BI344" s="86">
        <f>Seguros!N10</f>
        <v>0</v>
      </c>
      <c r="BJ344" s="86">
        <f>Seguros!O10</f>
        <v>6968.7539999999999</v>
      </c>
      <c r="BK344" s="86">
        <f>Seguros!D11</f>
        <v>0</v>
      </c>
      <c r="BL344" s="86">
        <f>Seguros!E11</f>
        <v>105259.82924185877</v>
      </c>
      <c r="BM344" s="86">
        <f>Seguros!F11</f>
        <v>376683.88461212342</v>
      </c>
      <c r="BN344" s="86">
        <f>Seguros!G11</f>
        <v>0</v>
      </c>
      <c r="BO344" s="86">
        <f>Seguros!H11</f>
        <v>19216.339154999998</v>
      </c>
      <c r="BP344" s="86">
        <f>Seguros!I11</f>
        <v>0</v>
      </c>
      <c r="BQ344" s="86">
        <f>Seguros!J11</f>
        <v>0</v>
      </c>
      <c r="BR344" s="86">
        <f>Seguros!K11</f>
        <v>0</v>
      </c>
      <c r="BS344" s="86">
        <f>Seguros!L11</f>
        <v>0</v>
      </c>
      <c r="BT344" s="86">
        <f>Seguros!M11</f>
        <v>7698928.5115401298</v>
      </c>
      <c r="BU344" s="86">
        <f>Seguros!N11</f>
        <v>0</v>
      </c>
      <c r="BV344" s="86">
        <f>Seguros!O11</f>
        <v>7686.5356619999993</v>
      </c>
      <c r="BW344" s="86">
        <f>Seguros!D12</f>
        <v>0</v>
      </c>
      <c r="BX344" s="86">
        <f>Seguros!E12</f>
        <v>116101.59165377021</v>
      </c>
      <c r="BY344" s="86">
        <f>Seguros!F12</f>
        <v>415482.32472717215</v>
      </c>
      <c r="BZ344" s="86">
        <f>Seguros!G12</f>
        <v>0</v>
      </c>
      <c r="CA344" s="86">
        <f>Seguros!H12</f>
        <v>21195.622087964995</v>
      </c>
      <c r="CB344" s="86">
        <f>Seguros!I12</f>
        <v>0</v>
      </c>
      <c r="CC344" s="86">
        <f>Seguros!J12</f>
        <v>0</v>
      </c>
      <c r="CD344" s="86">
        <f>Seguros!K12</f>
        <v>0</v>
      </c>
      <c r="CE344" s="86">
        <f>Seguros!L12</f>
        <v>0</v>
      </c>
      <c r="CF344" s="86">
        <f>Seguros!M12</f>
        <v>8491918.1482287627</v>
      </c>
      <c r="CG344" s="86">
        <f>Seguros!N12</f>
        <v>0</v>
      </c>
      <c r="CH344" s="86">
        <f>Seguros!O12</f>
        <v>8478.2488351859993</v>
      </c>
      <c r="CI344" s="86">
        <f>Seguros!P12</f>
        <v>0</v>
      </c>
      <c r="CJ344" s="86">
        <f>Seguros!Q12</f>
        <v>0</v>
      </c>
      <c r="CK344" s="86">
        <f>Seguros!R12</f>
        <v>0</v>
      </c>
      <c r="CL344" s="86">
        <f>Seguros!S12</f>
        <v>0</v>
      </c>
      <c r="CM344" s="86">
        <f>Seguros!T12</f>
        <v>0</v>
      </c>
      <c r="CN344" s="86">
        <f>Seguros!U12</f>
        <v>0</v>
      </c>
      <c r="CO344" s="86">
        <f>Seguros!V12</f>
        <v>0</v>
      </c>
      <c r="CP344" s="86">
        <f>Seguros!W12</f>
        <v>0</v>
      </c>
      <c r="CQ344" s="86">
        <f>Seguros!X12</f>
        <v>0</v>
      </c>
      <c r="CR344" s="86">
        <f>Seguros!Y12</f>
        <v>0</v>
      </c>
      <c r="CS344" s="86">
        <f>Seguros!Z12</f>
        <v>0</v>
      </c>
      <c r="CT344" s="86">
        <f>Seguros!AA12</f>
        <v>0</v>
      </c>
      <c r="CU344" s="86">
        <f>Seguros!AB12</f>
        <v>0</v>
      </c>
      <c r="CV344" s="86">
        <f>Seguros!AC12</f>
        <v>0</v>
      </c>
      <c r="CW344" s="86">
        <f>Seguros!AD12</f>
        <v>0</v>
      </c>
      <c r="CX344" s="86">
        <f>Seguros!AE12</f>
        <v>0</v>
      </c>
      <c r="CY344" s="86">
        <f>Seguros!AF12</f>
        <v>0</v>
      </c>
      <c r="CZ344" s="86">
        <f>Seguros!AG12</f>
        <v>0</v>
      </c>
      <c r="DA344" s="86">
        <f>Seguros!AH12</f>
        <v>0</v>
      </c>
      <c r="DB344" s="86">
        <f>Seguros!AI12</f>
        <v>0</v>
      </c>
      <c r="DC344" s="86">
        <f>Seguros!AJ12</f>
        <v>0</v>
      </c>
      <c r="DD344" s="86">
        <f>Seguros!AK12</f>
        <v>0</v>
      </c>
      <c r="DE344" s="86">
        <f>Seguros!AL12</f>
        <v>0</v>
      </c>
      <c r="DF344" s="86">
        <f>Seguros!AM12</f>
        <v>0</v>
      </c>
    </row>
    <row r="345" spans="1:110" outlineLevel="1">
      <c r="B345" s="37" t="s">
        <v>401</v>
      </c>
      <c r="C345" s="46">
        <f>SUMIF(DRE!$A:$A,'Base CF'!$B345,DRE!B:B)</f>
        <v>10993.58</v>
      </c>
      <c r="D345" s="46">
        <f>SUMIF(DRE!$A:$A,'Base CF'!$B345,DRE!C:C)</f>
        <v>3264.7</v>
      </c>
      <c r="E345" s="46">
        <f>SUMIF(DRE!$A:$A,'Base CF'!$B345,DRE!D:D)</f>
        <v>36479.14</v>
      </c>
      <c r="F345" s="46">
        <f>SUMIF(DRE!$A:$A,'Base CF'!$B345,DRE!E:E)</f>
        <v>18954.939999999999</v>
      </c>
      <c r="G345" s="46">
        <f>SUMIF(DRE!$A:$A,'Base CF'!$B345,DRE!F:F)</f>
        <v>46633.39</v>
      </c>
      <c r="H345" s="46">
        <f>SUMIF(DRE!$A:$A,'Base CF'!$B345,DRE!G:G)</f>
        <v>107698.46</v>
      </c>
      <c r="I345" s="46">
        <f>SUMIF(DRE!$A:$A,'Base CF'!$B345,DRE!H:H)</f>
        <v>19057.02</v>
      </c>
      <c r="J345" s="46">
        <f>SUMIF(DRE!$A:$A,'Base CF'!$B345,DRE!I:I)</f>
        <v>34055.67</v>
      </c>
      <c r="K345" s="46">
        <f>SUMIF(DRE!$A:$A,'Base CF'!$B345,DRE!J:J)</f>
        <v>76648.61</v>
      </c>
      <c r="L345" s="46">
        <f>SUMIF(DRE!$A:$A,'Base CF'!$B345,DRE!K:K)</f>
        <v>64115.24</v>
      </c>
      <c r="M345" s="46">
        <f>SUMIF(DRE!$A:$A,'Base CF'!$B345,DRE!L:L)</f>
        <v>15837.62</v>
      </c>
      <c r="N345" s="46">
        <f>SUMIF(DRE!$A:$A,'Base CF'!$B345,DRE!M:M)</f>
        <v>133981.37</v>
      </c>
      <c r="O345" s="46">
        <f>SUMIF(DRE!$A:$A,'Base CF'!$B345,DRE!N:N)</f>
        <v>9920.18</v>
      </c>
      <c r="P345" s="46">
        <f>SUMIF(DRE!$A:$A,'Base CF'!$B345,DRE!O:O)</f>
        <v>47842.48</v>
      </c>
      <c r="Q345" s="46">
        <f>SUMIF(DRE!$A:$A,'Base CF'!$B345,DRE!P:P)</f>
        <v>17299.04</v>
      </c>
      <c r="R345" s="46">
        <f>SUMIF(DRE!$A:$A,'Base CF'!$B345,DRE!Q:Q)</f>
        <v>17728.370000000003</v>
      </c>
      <c r="S345" s="46">
        <f>SUMIF(DRE!$A:$A,'Base CF'!$B345,DRE!R:R)</f>
        <v>23468.44</v>
      </c>
      <c r="T345" s="46">
        <f>SUMIF(DRE!$A:$A,'Base CF'!$B345,DRE!S:S)</f>
        <v>45936.45</v>
      </c>
      <c r="U345" s="46">
        <f>SUMIF(DRE!$A:$A,'Base CF'!$B345,DRE!T:T)</f>
        <v>91517.440000000002</v>
      </c>
      <c r="V345" s="46">
        <f>SUMIF(DRE!$A:$A,'Base CF'!$B345,DRE!U:U)</f>
        <v>67358.16</v>
      </c>
      <c r="W345" s="46">
        <f>SUMIF(DRE!$A:$A,'Base CF'!$B345,DRE!V:V)</f>
        <v>22939.74</v>
      </c>
      <c r="X345" s="46">
        <f>SUMIF(DRE!$A:$A,'Base CF'!$B345,DRE!W:W)</f>
        <v>27037.52</v>
      </c>
      <c r="Y345" s="46">
        <f>SUMIF(DRE!$A:$A,'Base CF'!$B345,DRE!X:X)</f>
        <v>70085.3</v>
      </c>
      <c r="Z345" s="46">
        <f>SUMIF(DRE!$A:$A,'Base CF'!$B345,DRE!Y:Y)</f>
        <v>56461.52</v>
      </c>
      <c r="AA345" s="46">
        <f>SUMIF(DRE!$A:$A,'Base CF'!$B345,DRE!Z:Z)</f>
        <v>44748.91</v>
      </c>
      <c r="AB345" s="46">
        <f>SUMIF(DRE!$A:$A,'Base CF'!$B345,DRE!AA:AA)</f>
        <v>6448.06</v>
      </c>
      <c r="AC345" s="46">
        <f>SUMIF(DRE!$A:$A,'Base CF'!$B345,DRE!AB:AB)</f>
        <v>26510.37</v>
      </c>
      <c r="AD345" s="46">
        <f>SUMIF(DRE!$A:$A,'Base CF'!$B345,DRE!AC:AC)</f>
        <v>45308.739999999991</v>
      </c>
      <c r="AE345" s="46">
        <f>SUMIF(DRE!$A:$A,'Base CF'!$B345,DRE!AD:AD)</f>
        <v>77941.22</v>
      </c>
      <c r="AF345" s="46">
        <f>SUMIF(DRE!$A:$A,'Base CF'!$B345,DRE!AE:AE)</f>
        <v>51887.48</v>
      </c>
      <c r="AG345" s="46">
        <f>SUMIF(DRE!$A:$A,'Base CF'!$B345,DRE!AF:AF)</f>
        <v>91306.489999999991</v>
      </c>
      <c r="AH345" s="46">
        <f>SUMIF(DRE!$A:$A,'Base CF'!$B345,DRE!AG:AG)</f>
        <v>13095.2</v>
      </c>
      <c r="AI345" s="46">
        <f>SUMIF(DRE!$A:$A,'Base CF'!$B345,DRE!AH:AH)</f>
        <v>113570.85</v>
      </c>
      <c r="AJ345" s="46">
        <f>SUMIF(DRE!$A:$A,'Base CF'!$B345,DRE!AI:AI)</f>
        <v>6706.58</v>
      </c>
      <c r="AK345" s="46">
        <f>SUMIF(DRE!$A:$A,'Base CF'!$B345,DRE!AJ:AJ)</f>
        <v>74593.78</v>
      </c>
      <c r="AL345" s="46">
        <f>SUMIF(DRE!$A:$A,'Base CF'!$B345,DRE!AK:AK)</f>
        <v>35894.300000000003</v>
      </c>
      <c r="AM345" s="46">
        <f>SUMIF(DRE!$A:$A,'Base CF'!$B345,DRE!AL:AL)</f>
        <v>16382.18</v>
      </c>
      <c r="AN345" s="46">
        <f>SUMIF(DRE!$A:$A,'Base CF'!$B345,DRE!AM:AM)</f>
        <v>760.12</v>
      </c>
      <c r="AO345" s="46">
        <f>SUMIF(DRE!$A:$A,'Base CF'!$B345,DRE!AN:AN)</f>
        <v>73273.91</v>
      </c>
      <c r="AP345" s="46">
        <f>SUMIF(DRE!$A:$A,'Base CF'!$B345,DRE!AO:AO)</f>
        <v>50271.88</v>
      </c>
      <c r="AQ345" s="46">
        <f>SUMIF(DRE!$A:$A,'Base CF'!$B345,DRE!AP:AP)</f>
        <v>147940.54</v>
      </c>
      <c r="AR345" s="46">
        <f>SUMIF(DRE!$A:$A,'Base CF'!$B345,DRE!AQ:AQ)</f>
        <v>26955.62</v>
      </c>
      <c r="AS345" s="46">
        <f>SUMIF(DRE!$A:$A,'Base CF'!$B345,DRE!AR:AR)</f>
        <v>32799.760000000002</v>
      </c>
      <c r="AT345" s="46">
        <f>SUMIF(DRE!$A:$A,'Base CF'!$B345,DRE!AS:AS)</f>
        <v>34040.980000000003</v>
      </c>
      <c r="AU345" s="46">
        <f>SUMIF(DRE!$A:$A,'Base CF'!$B345,DRE!AT:AT)</f>
        <v>167314.66</v>
      </c>
      <c r="AV345" s="46">
        <f>SUMIF(DRE!$A:$A,'Base CF'!$B345,DRE!AU:AU)</f>
        <v>34289.15</v>
      </c>
      <c r="AW345" s="46">
        <f>SUMIF(DRE!$A:$A,'Base CF'!$B345,DRE!AV:AV)</f>
        <v>44807.31</v>
      </c>
      <c r="AX345" s="46">
        <f>SUMIF(DRE!$A:$A,'Base CF'!$B345,DRE!AW:AW)</f>
        <v>42543.31</v>
      </c>
      <c r="AY345" s="46">
        <f>SUMIF(DRE!$A:$A,'Base CF'!$B345,DRE!AX:AX)</f>
        <v>1515.9</v>
      </c>
      <c r="AZ345" s="46">
        <f>SUMIF(DRE!$A:$A,'Base CF'!$B345,DRE!AY:AY)</f>
        <v>7596.76</v>
      </c>
      <c r="BA345" s="46">
        <f>SUMIF(DRE!$A:$A,'Base CF'!$B345,DRE!AZ:AZ)</f>
        <v>5614.29</v>
      </c>
      <c r="BB345" s="46">
        <f>SUMIF(DRE!$A:$A,'Base CF'!$B345,DRE!BA:BA)</f>
        <v>24486.87</v>
      </c>
      <c r="BC345" s="46">
        <f>SUMIF(DRE!$A:$A,'Base CF'!$B345,DRE!BB:BB)</f>
        <v>104967.32</v>
      </c>
      <c r="BD345" s="46">
        <f>SUMIF(DRE!$A:$A,'Base CF'!$B345,DRE!BC:BC)</f>
        <v>133967.14000000001</v>
      </c>
      <c r="BE345" s="46">
        <f>SUMIF(DRE!$A:$A,'Base CF'!$B345,DRE!BD:BD)</f>
        <v>6388.08</v>
      </c>
      <c r="BF345" s="46">
        <f>SUMIF(DRE!$A:$A,'Base CF'!$B345,DRE!BE:BE)</f>
        <v>42071.42</v>
      </c>
      <c r="BG345" s="46">
        <f>SUMIF(DRE!$A:$A,'Base CF'!$B345,DRE!BF:BF)</f>
        <v>45839.06</v>
      </c>
      <c r="BH345" s="46">
        <f>SUMIF(DRE!$A:$A,'Base CF'!$B345,DRE!BG:BG)</f>
        <v>30440</v>
      </c>
      <c r="BI345" s="46">
        <f>SUMIF(DRE!$A:$A,'Base CF'!$B345,DRE!BH:BH)</f>
        <v>4460</v>
      </c>
      <c r="BJ345" s="46">
        <f>SUMIF(DRE!$A:$A,'Base CF'!$B345,DRE!BI:BI)</f>
        <v>8710.61</v>
      </c>
      <c r="BK345" s="46">
        <f>SUMIF(DRE!$A:$A,'Base CF'!$B345,DRE!BJ:BJ)</f>
        <v>4800</v>
      </c>
      <c r="BL345" s="46">
        <f>SUMIF(DRE!$A:$A,'Base CF'!$B345,DRE!BK:BK)</f>
        <v>48300</v>
      </c>
      <c r="BM345" s="46">
        <f>SUMIF(DRE!$A:$A,'Base CF'!$B345,DRE!BL:BL)</f>
        <v>11284.977777599999</v>
      </c>
      <c r="BN345" s="46">
        <f>SUMIF(DRE!$A:$A,'Base CF'!$B345,DRE!BM:BM)</f>
        <v>29800</v>
      </c>
      <c r="BO345" s="46">
        <f>SUMIF(DRE!$A:$A,'Base CF'!$B345,DRE!BN:BN)</f>
        <v>44800</v>
      </c>
      <c r="BP345" s="46">
        <f>SUMIF(DRE!$A:$A,'Base CF'!$B345,DRE!BO:BO)</f>
        <v>94800</v>
      </c>
      <c r="BQ345" s="46">
        <f>SUMIF(DRE!$A:$A,'Base CF'!$B345,DRE!BP:BP)</f>
        <v>149850</v>
      </c>
      <c r="BR345" s="46">
        <f>SUMIF(DRE!$A:$A,'Base CF'!$B345,DRE!BQ:BQ)</f>
        <v>4800</v>
      </c>
      <c r="BS345" s="46">
        <f>SUMIF(DRE!$A:$A,'Base CF'!$B345,DRE!BR:BR)</f>
        <v>51979.6</v>
      </c>
      <c r="BT345" s="46">
        <f>SUMIF(DRE!$A:$A,'Base CF'!$B345,DRE!BS:BS)</f>
        <v>114166</v>
      </c>
      <c r="BU345" s="46">
        <f>SUMIF(DRE!$A:$A,'Base CF'!$B345,DRE!BT:BT)</f>
        <v>5050</v>
      </c>
      <c r="BV345" s="46">
        <f>SUMIF(DRE!$A:$A,'Base CF'!$B345,DRE!BU:BU)</f>
        <v>257800</v>
      </c>
      <c r="BW345" s="46">
        <f>SUMIF(DRE!$A:$A,'Base CF'!$B345,DRE!BV:BV)</f>
        <v>3450</v>
      </c>
      <c r="BX345" s="46">
        <f>SUMIF(DRE!$A:$A,'Base CF'!$B345,DRE!BW:BW)</f>
        <v>31200</v>
      </c>
      <c r="BY345" s="46">
        <f>SUMIF(DRE!$A:$A,'Base CF'!$B345,DRE!BX:BX)</f>
        <v>3450</v>
      </c>
      <c r="BZ345" s="46">
        <f>SUMIF(DRE!$A:$A,'Base CF'!$B345,DRE!BY:BY)</f>
        <v>3450</v>
      </c>
      <c r="CA345" s="46">
        <f>SUMIF(DRE!$A:$A,'Base CF'!$B345,DRE!BZ:BZ)</f>
        <v>43450</v>
      </c>
      <c r="CB345" s="46">
        <f>SUMIF(DRE!$A:$A,'Base CF'!$B345,DRE!CA:CA)</f>
        <v>93450</v>
      </c>
      <c r="CC345" s="46">
        <f>SUMIF(DRE!$A:$A,'Base CF'!$B345,DRE!CB:CB)</f>
        <v>148500</v>
      </c>
      <c r="CD345" s="46">
        <f>SUMIF(DRE!$A:$A,'Base CF'!$B345,DRE!CC:CC)</f>
        <v>3450</v>
      </c>
      <c r="CE345" s="46">
        <f>SUMIF(DRE!$A:$A,'Base CF'!$B345,DRE!CD:CD)</f>
        <v>50629.599999999999</v>
      </c>
      <c r="CF345" s="46">
        <f>SUMIF(DRE!$A:$A,'Base CF'!$B345,DRE!CE:CE)</f>
        <v>112841</v>
      </c>
      <c r="CG345" s="46">
        <f>SUMIF(DRE!$A:$A,'Base CF'!$B345,DRE!CF:CF)</f>
        <v>3725</v>
      </c>
      <c r="CH345" s="46">
        <f>SUMIF(DRE!$A:$A,'Base CF'!$B345,DRE!CG:CG)</f>
        <v>131750</v>
      </c>
      <c r="CI345" s="46">
        <f>SUMIF(DRE!$A:$A,'Base CF'!$B345,DRE!CH:CH)</f>
        <v>3725</v>
      </c>
      <c r="CJ345" s="46">
        <f>SUMIF(DRE!$A:$A,'Base CF'!$B345,DRE!CI:CI)</f>
        <v>31750</v>
      </c>
      <c r="CK345" s="46">
        <f>SUMIF(DRE!$A:$A,'Base CF'!$B345,DRE!CJ:CJ)</f>
        <v>3725</v>
      </c>
      <c r="CL345" s="46">
        <f>SUMIF(DRE!$A:$A,'Base CF'!$B345,DRE!CK:CK)</f>
        <v>3725</v>
      </c>
      <c r="CM345" s="46">
        <f>SUMIF(DRE!$A:$A,'Base CF'!$B345,DRE!CL:CL)</f>
        <v>43725</v>
      </c>
      <c r="CN345" s="46">
        <f>SUMIF(DRE!$A:$A,'Base CF'!$B345,DRE!CM:CM)</f>
        <v>93725</v>
      </c>
      <c r="CO345" s="46">
        <f>SUMIF(DRE!$A:$A,'Base CF'!$B345,DRE!CN:CN)</f>
        <v>148775</v>
      </c>
      <c r="CP345" s="46">
        <f>SUMIF(DRE!$A:$A,'Base CF'!$B345,DRE!CO:CO)</f>
        <v>3725</v>
      </c>
      <c r="CQ345" s="46">
        <f>SUMIF(DRE!$A:$A,'Base CF'!$B345,DRE!CP:CP)</f>
        <v>50904.6</v>
      </c>
      <c r="CR345" s="46">
        <f>SUMIF(DRE!$A:$A,'Base CF'!$B345,DRE!CQ:CQ)</f>
        <v>113143.5</v>
      </c>
      <c r="CS345" s="46">
        <f>SUMIF(DRE!$A:$A,'Base CF'!$B345,DRE!CR:CR)</f>
        <v>4027.5</v>
      </c>
      <c r="CT345" s="46">
        <f>SUMIF(DRE!$A:$A,'Base CF'!$B345,DRE!CS:CS)</f>
        <v>132355</v>
      </c>
      <c r="CU345" s="46">
        <f>SUMIF(DRE!$A:$A,'Base CF'!$B345,DRE!CT:CT)</f>
        <v>4027</v>
      </c>
      <c r="CV345" s="46">
        <f>SUMIF(DRE!$A:$A,'Base CF'!$B345,DRE!CU:CU)</f>
        <v>29027</v>
      </c>
      <c r="CW345" s="46">
        <f>SUMIF(DRE!$A:$A,'Base CF'!$B345,DRE!CV:CV)</f>
        <v>4027</v>
      </c>
      <c r="CX345" s="46">
        <f>SUMIF(DRE!$A:$A,'Base CF'!$B345,DRE!CW:CW)</f>
        <v>4027</v>
      </c>
      <c r="CY345" s="46">
        <f>SUMIF(DRE!$A:$A,'Base CF'!$B345,DRE!CX:CX)</f>
        <v>44027</v>
      </c>
      <c r="CZ345" s="46">
        <f>SUMIF(DRE!$A:$A,'Base CF'!$B345,DRE!CY:CY)</f>
        <v>94027</v>
      </c>
      <c r="DA345" s="46">
        <f>SUMIF(DRE!$A:$A,'Base CF'!$B345,DRE!CZ:CZ)</f>
        <v>149077</v>
      </c>
      <c r="DB345" s="46">
        <f>SUMIF(DRE!$A:$A,'Base CF'!$B345,DRE!DA:DA)</f>
        <v>4027</v>
      </c>
      <c r="DC345" s="46">
        <f>SUMIF(DRE!$A:$A,'Base CF'!$B345,DRE!DB:DB)</f>
        <v>51206.6</v>
      </c>
      <c r="DD345" s="46">
        <f>SUMIF(DRE!$A:$A,'Base CF'!$B345,DRE!DC:DC)</f>
        <v>113475.7</v>
      </c>
      <c r="DE345" s="46">
        <f>SUMIF(DRE!$A:$A,'Base CF'!$B345,DRE!DD:DD)</f>
        <v>4359.7</v>
      </c>
      <c r="DF345" s="46">
        <f>SUMIF(DRE!$A:$A,'Base CF'!$B345,DRE!DE:DE)</f>
        <v>133019.4</v>
      </c>
    </row>
    <row r="346" spans="1:110" outlineLevel="1">
      <c r="B346" s="37" t="s">
        <v>400</v>
      </c>
      <c r="C346" s="46">
        <f>SUMIF(DRE!$A:$A,'Base CF'!$B346,DRE!B:B)</f>
        <v>0</v>
      </c>
      <c r="D346" s="46">
        <f>SUMIF(DRE!$A:$A,'Base CF'!$B346,DRE!C:C)</f>
        <v>0</v>
      </c>
      <c r="E346" s="46">
        <f>SUMIF(DRE!$A:$A,'Base CF'!$B346,DRE!D:D)</f>
        <v>0</v>
      </c>
      <c r="F346" s="46">
        <f>SUMIF(DRE!$A:$A,'Base CF'!$B346,DRE!E:E)</f>
        <v>0</v>
      </c>
      <c r="G346" s="46">
        <f>SUMIF(DRE!$A:$A,'Base CF'!$B346,DRE!F:F)</f>
        <v>0</v>
      </c>
      <c r="H346" s="46">
        <f>SUMIF(DRE!$A:$A,'Base CF'!$B346,DRE!G:G)</f>
        <v>0</v>
      </c>
      <c r="I346" s="46">
        <f>SUMIF(DRE!$A:$A,'Base CF'!$B346,DRE!H:H)</f>
        <v>0</v>
      </c>
      <c r="J346" s="46">
        <f>SUMIF(DRE!$A:$A,'Base CF'!$B346,DRE!I:I)</f>
        <v>0</v>
      </c>
      <c r="K346" s="46">
        <f>SUMIF(DRE!$A:$A,'Base CF'!$B346,DRE!J:J)</f>
        <v>0</v>
      </c>
      <c r="L346" s="46">
        <f>SUMIF(DRE!$A:$A,'Base CF'!$B346,DRE!K:K)</f>
        <v>0</v>
      </c>
      <c r="M346" s="46">
        <f>SUMIF(DRE!$A:$A,'Base CF'!$B346,DRE!L:L)</f>
        <v>0</v>
      </c>
      <c r="N346" s="46">
        <f>SUMIF(DRE!$A:$A,'Base CF'!$B346,DRE!M:M)</f>
        <v>0</v>
      </c>
      <c r="O346" s="46">
        <f>SUMIF(DRE!$A:$A,'Base CF'!$B346,DRE!N:N)</f>
        <v>0</v>
      </c>
      <c r="P346" s="46">
        <f>SUMIF(DRE!$A:$A,'Base CF'!$B346,DRE!O:O)</f>
        <v>0</v>
      </c>
      <c r="Q346" s="46">
        <f>SUMIF(DRE!$A:$A,'Base CF'!$B346,DRE!P:P)</f>
        <v>0</v>
      </c>
      <c r="R346" s="46">
        <f>SUMIF(DRE!$A:$A,'Base CF'!$B346,DRE!Q:Q)</f>
        <v>0</v>
      </c>
      <c r="S346" s="46">
        <f>SUMIF(DRE!$A:$A,'Base CF'!$B346,DRE!R:R)</f>
        <v>0</v>
      </c>
      <c r="T346" s="46">
        <f>SUMIF(DRE!$A:$A,'Base CF'!$B346,DRE!S:S)</f>
        <v>0</v>
      </c>
      <c r="U346" s="46">
        <f>SUMIF(DRE!$A:$A,'Base CF'!$B346,DRE!T:T)</f>
        <v>0</v>
      </c>
      <c r="V346" s="46">
        <f>SUMIF(DRE!$A:$A,'Base CF'!$B346,DRE!U:U)</f>
        <v>0</v>
      </c>
      <c r="W346" s="46">
        <f>SUMIF(DRE!$A:$A,'Base CF'!$B346,DRE!V:V)</f>
        <v>0</v>
      </c>
      <c r="X346" s="46">
        <f>SUMIF(DRE!$A:$A,'Base CF'!$B346,DRE!W:W)</f>
        <v>0</v>
      </c>
      <c r="Y346" s="46">
        <f>SUMIF(DRE!$A:$A,'Base CF'!$B346,DRE!X:X)</f>
        <v>0</v>
      </c>
      <c r="Z346" s="46">
        <f>SUMIF(DRE!$A:$A,'Base CF'!$B346,DRE!Y:Y)</f>
        <v>0</v>
      </c>
      <c r="AA346" s="46">
        <f>SUMIF(DRE!$A:$A,'Base CF'!$B346,DRE!Z:Z)</f>
        <v>0</v>
      </c>
      <c r="AB346" s="46">
        <f>SUMIF(DRE!$A:$A,'Base CF'!$B346,DRE!AA:AA)</f>
        <v>0</v>
      </c>
      <c r="AC346" s="46">
        <f>SUMIF(DRE!$A:$A,'Base CF'!$B346,DRE!AB:AB)</f>
        <v>0</v>
      </c>
      <c r="AD346" s="46">
        <f>SUMIF(DRE!$A:$A,'Base CF'!$B346,DRE!AC:AC)</f>
        <v>0</v>
      </c>
      <c r="AE346" s="46">
        <f>SUMIF(DRE!$A:$A,'Base CF'!$B346,DRE!AD:AD)</f>
        <v>0</v>
      </c>
      <c r="AF346" s="46">
        <f>SUMIF(DRE!$A:$A,'Base CF'!$B346,DRE!AE:AE)</f>
        <v>0</v>
      </c>
      <c r="AG346" s="46">
        <f>SUMIF(DRE!$A:$A,'Base CF'!$B346,DRE!AF:AF)</f>
        <v>0</v>
      </c>
      <c r="AH346" s="46">
        <f>SUMIF(DRE!$A:$A,'Base CF'!$B346,DRE!AG:AG)</f>
        <v>0</v>
      </c>
      <c r="AI346" s="46">
        <f>SUMIF(DRE!$A:$A,'Base CF'!$B346,DRE!AH:AH)</f>
        <v>0</v>
      </c>
      <c r="AJ346" s="46">
        <f>SUMIF(DRE!$A:$A,'Base CF'!$B346,DRE!AI:AI)</f>
        <v>0</v>
      </c>
      <c r="AK346" s="46">
        <f>SUMIF(DRE!$A:$A,'Base CF'!$B346,DRE!AJ:AJ)</f>
        <v>0</v>
      </c>
      <c r="AL346" s="46">
        <f>SUMIF(DRE!$A:$A,'Base CF'!$B346,DRE!AK:AK)</f>
        <v>0</v>
      </c>
      <c r="AM346" s="46">
        <f>SUMIF(DRE!$A:$A,'Base CF'!$B346,DRE!AL:AL)</f>
        <v>0</v>
      </c>
      <c r="AN346" s="46">
        <f>SUMIF(DRE!$A:$A,'Base CF'!$B346,DRE!AM:AM)</f>
        <v>0</v>
      </c>
      <c r="AO346" s="46">
        <f>SUMIF(DRE!$A:$A,'Base CF'!$B346,DRE!AN:AN)</f>
        <v>0</v>
      </c>
      <c r="AP346" s="46">
        <f>SUMIF(DRE!$A:$A,'Base CF'!$B346,DRE!AO:AO)</f>
        <v>0</v>
      </c>
      <c r="AQ346" s="46">
        <f>SUMIF(DRE!$A:$A,'Base CF'!$B346,DRE!AP:AP)</f>
        <v>0</v>
      </c>
      <c r="AR346" s="46">
        <f>SUMIF(DRE!$A:$A,'Base CF'!$B346,DRE!AQ:AQ)</f>
        <v>0</v>
      </c>
      <c r="AS346" s="46">
        <f>SUMIF(DRE!$A:$A,'Base CF'!$B346,DRE!AR:AR)</f>
        <v>0</v>
      </c>
      <c r="AT346" s="46">
        <f>SUMIF(DRE!$A:$A,'Base CF'!$B346,DRE!AS:AS)</f>
        <v>0</v>
      </c>
      <c r="AU346" s="46">
        <f>SUMIF(DRE!$A:$A,'Base CF'!$B346,DRE!AT:AT)</f>
        <v>0</v>
      </c>
      <c r="AV346" s="46">
        <f>SUMIF(DRE!$A:$A,'Base CF'!$B346,DRE!AU:AU)</f>
        <v>0</v>
      </c>
      <c r="AW346" s="46">
        <f>SUMIF(DRE!$A:$A,'Base CF'!$B346,DRE!AV:AV)</f>
        <v>0</v>
      </c>
      <c r="AX346" s="46">
        <f>SUMIF(DRE!$A:$A,'Base CF'!$B346,DRE!AW:AW)</f>
        <v>0</v>
      </c>
      <c r="AY346" s="46">
        <f>SUMIF(DRE!$A:$A,'Base CF'!$B346,DRE!AX:AX)</f>
        <v>0</v>
      </c>
      <c r="AZ346" s="46">
        <f>SUMIF(DRE!$A:$A,'Base CF'!$B346,DRE!AY:AY)</f>
        <v>0</v>
      </c>
      <c r="BA346" s="46">
        <f>SUMIF(DRE!$A:$A,'Base CF'!$B346,DRE!AZ:AZ)</f>
        <v>0</v>
      </c>
      <c r="BB346" s="46">
        <f>SUMIF(DRE!$A:$A,'Base CF'!$B346,DRE!BA:BA)</f>
        <v>0</v>
      </c>
      <c r="BC346" s="46">
        <f>SUMIF(DRE!$A:$A,'Base CF'!$B346,DRE!BB:BB)</f>
        <v>0</v>
      </c>
      <c r="BD346" s="46">
        <f>SUMIF(DRE!$A:$A,'Base CF'!$B346,DRE!BC:BC)</f>
        <v>0</v>
      </c>
      <c r="BE346" s="46">
        <f>SUMIF(DRE!$A:$A,'Base CF'!$B346,DRE!BD:BD)</f>
        <v>0</v>
      </c>
      <c r="BF346" s="46">
        <f>SUMIF(DRE!$A:$A,'Base CF'!$B346,DRE!BE:BE)</f>
        <v>0</v>
      </c>
      <c r="BG346" s="46">
        <f>SUMIF(DRE!$A:$A,'Base CF'!$B346,DRE!BF:BF)</f>
        <v>6600</v>
      </c>
      <c r="BH346" s="46">
        <f>SUMIF(DRE!$A:$A,'Base CF'!$B346,DRE!BG:BG)</f>
        <v>1100</v>
      </c>
      <c r="BI346" s="46">
        <f>SUMIF(DRE!$A:$A,'Base CF'!$B346,DRE!BH:BH)</f>
        <v>1100</v>
      </c>
      <c r="BJ346" s="46">
        <f>SUMIF(DRE!$A:$A,'Base CF'!$B346,DRE!BI:BI)</f>
        <v>1100</v>
      </c>
      <c r="BK346" s="46">
        <f>SUMIF(DRE!$A:$A,'Base CF'!$B346,DRE!BJ:BJ)</f>
        <v>1100</v>
      </c>
      <c r="BL346" s="46">
        <f>SUMIF(DRE!$A:$A,'Base CF'!$B346,DRE!BK:BK)</f>
        <v>1100</v>
      </c>
      <c r="BM346" s="46">
        <f>SUMIF(DRE!$A:$A,'Base CF'!$B346,DRE!BL:BL)</f>
        <v>1100</v>
      </c>
      <c r="BN346" s="46">
        <f>SUMIF(DRE!$A:$A,'Base CF'!$B346,DRE!BM:BM)</f>
        <v>1100</v>
      </c>
      <c r="BO346" s="46">
        <f>SUMIF(DRE!$A:$A,'Base CF'!$B346,DRE!BN:BN)</f>
        <v>1100</v>
      </c>
      <c r="BP346" s="46">
        <f>SUMIF(DRE!$A:$A,'Base CF'!$B346,DRE!BO:BO)</f>
        <v>1100</v>
      </c>
      <c r="BQ346" s="46">
        <f>SUMIF(DRE!$A:$A,'Base CF'!$B346,DRE!BP:BP)</f>
        <v>1100</v>
      </c>
      <c r="BR346" s="46">
        <f>SUMIF(DRE!$A:$A,'Base CF'!$B346,DRE!BQ:BQ)</f>
        <v>1100</v>
      </c>
      <c r="BS346" s="46">
        <f>SUMIF(DRE!$A:$A,'Base CF'!$B346,DRE!BR:BR)</f>
        <v>1100</v>
      </c>
      <c r="BT346" s="46">
        <f>SUMIF(DRE!$A:$A,'Base CF'!$B346,DRE!BS:BS)</f>
        <v>1100</v>
      </c>
      <c r="BU346" s="46">
        <f>SUMIF(DRE!$A:$A,'Base CF'!$B346,DRE!BT:BT)</f>
        <v>1100</v>
      </c>
      <c r="BV346" s="46">
        <f>SUMIF(DRE!$A:$A,'Base CF'!$B346,DRE!BU:BU)</f>
        <v>1100</v>
      </c>
      <c r="BW346" s="46">
        <f>SUMIF(DRE!$A:$A,'Base CF'!$B346,DRE!BV:BV)</f>
        <v>1100</v>
      </c>
      <c r="BX346" s="46">
        <f>SUMIF(DRE!$A:$A,'Base CF'!$B346,DRE!BW:BW)</f>
        <v>1100</v>
      </c>
      <c r="BY346" s="46">
        <f>SUMIF(DRE!$A:$A,'Base CF'!$B346,DRE!BX:BX)</f>
        <v>1100</v>
      </c>
      <c r="BZ346" s="46">
        <f>SUMIF(DRE!$A:$A,'Base CF'!$B346,DRE!BY:BY)</f>
        <v>1100</v>
      </c>
      <c r="CA346" s="46">
        <f>SUMIF(DRE!$A:$A,'Base CF'!$B346,DRE!BZ:BZ)</f>
        <v>1100</v>
      </c>
      <c r="CB346" s="46">
        <f>SUMIF(DRE!$A:$A,'Base CF'!$B346,DRE!CA:CA)</f>
        <v>1100</v>
      </c>
      <c r="CC346" s="46">
        <f>SUMIF(DRE!$A:$A,'Base CF'!$B346,DRE!CB:CB)</f>
        <v>1100</v>
      </c>
      <c r="CD346" s="46">
        <f>SUMIF(DRE!$A:$A,'Base CF'!$B346,DRE!CC:CC)</f>
        <v>1100</v>
      </c>
      <c r="CE346" s="46">
        <f>SUMIF(DRE!$A:$A,'Base CF'!$B346,DRE!CD:CD)</f>
        <v>1100</v>
      </c>
      <c r="CF346" s="46">
        <f>SUMIF(DRE!$A:$A,'Base CF'!$B346,DRE!CE:CE)</f>
        <v>1100</v>
      </c>
      <c r="CG346" s="46">
        <f>SUMIF(DRE!$A:$A,'Base CF'!$B346,DRE!CF:CF)</f>
        <v>1100</v>
      </c>
      <c r="CH346" s="46">
        <f>SUMIF(DRE!$A:$A,'Base CF'!$B346,DRE!CG:CG)</f>
        <v>1100</v>
      </c>
      <c r="CI346" s="46">
        <f>SUMIF(DRE!$A:$A,'Base CF'!$B346,DRE!CH:CH)</f>
        <v>1100</v>
      </c>
      <c r="CJ346" s="46">
        <f>SUMIF(DRE!$A:$A,'Base CF'!$B346,DRE!CI:CI)</f>
        <v>1100</v>
      </c>
      <c r="CK346" s="46">
        <f>SUMIF(DRE!$A:$A,'Base CF'!$B346,DRE!CJ:CJ)</f>
        <v>1100</v>
      </c>
      <c r="CL346" s="46">
        <f>SUMIF(DRE!$A:$A,'Base CF'!$B346,DRE!CK:CK)</f>
        <v>1100</v>
      </c>
      <c r="CM346" s="46">
        <f>SUMIF(DRE!$A:$A,'Base CF'!$B346,DRE!CL:CL)</f>
        <v>1100</v>
      </c>
      <c r="CN346" s="46">
        <f>SUMIF(DRE!$A:$A,'Base CF'!$B346,DRE!CM:CM)</f>
        <v>1100</v>
      </c>
      <c r="CO346" s="46">
        <f>SUMIF(DRE!$A:$A,'Base CF'!$B346,DRE!CN:CN)</f>
        <v>1100</v>
      </c>
      <c r="CP346" s="46">
        <f>SUMIF(DRE!$A:$A,'Base CF'!$B346,DRE!CO:CO)</f>
        <v>1100</v>
      </c>
      <c r="CQ346" s="46">
        <f>SUMIF(DRE!$A:$A,'Base CF'!$B346,DRE!CP:CP)</f>
        <v>1100</v>
      </c>
      <c r="CR346" s="46">
        <f>SUMIF(DRE!$A:$A,'Base CF'!$B346,DRE!CQ:CQ)</f>
        <v>1100</v>
      </c>
      <c r="CS346" s="46">
        <f>SUMIF(DRE!$A:$A,'Base CF'!$B346,DRE!CR:CR)</f>
        <v>1100</v>
      </c>
      <c r="CT346" s="46">
        <f>SUMIF(DRE!$A:$A,'Base CF'!$B346,DRE!CS:CS)</f>
        <v>1100</v>
      </c>
      <c r="CU346" s="46">
        <f>SUMIF(DRE!$A:$A,'Base CF'!$B346,DRE!CT:CT)</f>
        <v>1100</v>
      </c>
      <c r="CV346" s="46">
        <f>SUMIF(DRE!$A:$A,'Base CF'!$B346,DRE!CU:CU)</f>
        <v>1100</v>
      </c>
      <c r="CW346" s="46">
        <f>SUMIF(DRE!$A:$A,'Base CF'!$B346,DRE!CV:CV)</f>
        <v>1100</v>
      </c>
      <c r="CX346" s="46">
        <f>SUMIF(DRE!$A:$A,'Base CF'!$B346,DRE!CW:CW)</f>
        <v>1100</v>
      </c>
      <c r="CY346" s="46">
        <f>SUMIF(DRE!$A:$A,'Base CF'!$B346,DRE!CX:CX)</f>
        <v>1100</v>
      </c>
      <c r="CZ346" s="46">
        <f>SUMIF(DRE!$A:$A,'Base CF'!$B346,DRE!CY:CY)</f>
        <v>1100</v>
      </c>
      <c r="DA346" s="46">
        <f>SUMIF(DRE!$A:$A,'Base CF'!$B346,DRE!CZ:CZ)</f>
        <v>1100</v>
      </c>
      <c r="DB346" s="46">
        <f>SUMIF(DRE!$A:$A,'Base CF'!$B346,DRE!DA:DA)</f>
        <v>1100</v>
      </c>
      <c r="DC346" s="46">
        <f>SUMIF(DRE!$A:$A,'Base CF'!$B346,DRE!DB:DB)</f>
        <v>1100</v>
      </c>
      <c r="DD346" s="46">
        <f>SUMIF(DRE!$A:$A,'Base CF'!$B346,DRE!DC:DC)</f>
        <v>1100</v>
      </c>
      <c r="DE346" s="46">
        <f>SUMIF(DRE!$A:$A,'Base CF'!$B346,DRE!DD:DD)</f>
        <v>1100</v>
      </c>
      <c r="DF346" s="46">
        <f>SUMIF(DRE!$A:$A,'Base CF'!$B346,DRE!DE:DE)</f>
        <v>1100</v>
      </c>
    </row>
    <row r="347" spans="1:110" outlineLevel="1">
      <c r="B347" s="37" t="s">
        <v>405</v>
      </c>
      <c r="C347" s="46">
        <f>SUMIF(DRE!$A:$A,'Base CF'!$B347,DRE!B:B)</f>
        <v>26102.68</v>
      </c>
      <c r="D347" s="46">
        <f>SUMIF(DRE!$A:$A,'Base CF'!$B347,DRE!C:C)</f>
        <v>0</v>
      </c>
      <c r="E347" s="46">
        <f>SUMIF(DRE!$A:$A,'Base CF'!$B347,DRE!D:D)</f>
        <v>10846.93</v>
      </c>
      <c r="F347" s="46">
        <f>SUMIF(DRE!$A:$A,'Base CF'!$B347,DRE!E:E)</f>
        <v>1334</v>
      </c>
      <c r="G347" s="46">
        <f>SUMIF(DRE!$A:$A,'Base CF'!$B347,DRE!F:F)</f>
        <v>32268.69</v>
      </c>
      <c r="H347" s="46">
        <f>SUMIF(DRE!$A:$A,'Base CF'!$B347,DRE!G:G)</f>
        <v>10227.11</v>
      </c>
      <c r="I347" s="46">
        <f>SUMIF(DRE!$A:$A,'Base CF'!$B347,DRE!H:H)</f>
        <v>8941.18</v>
      </c>
      <c r="J347" s="46">
        <f>SUMIF(DRE!$A:$A,'Base CF'!$B347,DRE!I:I)</f>
        <v>8866.4500000000007</v>
      </c>
      <c r="K347" s="46">
        <f>SUMIF(DRE!$A:$A,'Base CF'!$B347,DRE!J:J)</f>
        <v>8811.77</v>
      </c>
      <c r="L347" s="46">
        <f>SUMIF(DRE!$A:$A,'Base CF'!$B347,DRE!K:K)</f>
        <v>8646.43</v>
      </c>
      <c r="M347" s="46">
        <f>SUMIF(DRE!$A:$A,'Base CF'!$B347,DRE!L:L)</f>
        <v>0</v>
      </c>
      <c r="N347" s="46">
        <f>SUMIF(DRE!$A:$A,'Base CF'!$B347,DRE!M:M)</f>
        <v>20111.599999999999</v>
      </c>
      <c r="O347" s="46">
        <f>SUMIF(DRE!$A:$A,'Base CF'!$B347,DRE!N:N)</f>
        <v>8409.99</v>
      </c>
      <c r="P347" s="46">
        <f>SUMIF(DRE!$A:$A,'Base CF'!$B347,DRE!O:O)</f>
        <v>7323.86</v>
      </c>
      <c r="Q347" s="46">
        <f>SUMIF(DRE!$A:$A,'Base CF'!$B347,DRE!P:P)</f>
        <v>8601.31</v>
      </c>
      <c r="R347" s="46">
        <f>SUMIF(DRE!$A:$A,'Base CF'!$B347,DRE!Q:Q)</f>
        <v>8050.86</v>
      </c>
      <c r="S347" s="46">
        <f>SUMIF(DRE!$A:$A,'Base CF'!$B347,DRE!R:R)</f>
        <v>8769.35</v>
      </c>
      <c r="T347" s="46">
        <f>SUMIF(DRE!$A:$A,'Base CF'!$B347,DRE!S:S)</f>
        <v>10402.94</v>
      </c>
      <c r="U347" s="46">
        <f>SUMIF(DRE!$A:$A,'Base CF'!$B347,DRE!T:T)</f>
        <v>8170.57</v>
      </c>
      <c r="V347" s="46">
        <f>SUMIF(DRE!$A:$A,'Base CF'!$B347,DRE!U:U)</f>
        <v>9373.09</v>
      </c>
      <c r="W347" s="46">
        <f>SUMIF(DRE!$A:$A,'Base CF'!$B347,DRE!V:V)</f>
        <v>10546.28</v>
      </c>
      <c r="X347" s="46">
        <f>SUMIF(DRE!$A:$A,'Base CF'!$B347,DRE!W:W)</f>
        <v>18408.490000000002</v>
      </c>
      <c r="Y347" s="46">
        <f>SUMIF(DRE!$A:$A,'Base CF'!$B347,DRE!X:X)</f>
        <v>9.75</v>
      </c>
      <c r="Z347" s="46">
        <f>SUMIF(DRE!$A:$A,'Base CF'!$B347,DRE!Y:Y)</f>
        <v>16609.03</v>
      </c>
      <c r="AA347" s="46">
        <f>SUMIF(DRE!$A:$A,'Base CF'!$B347,DRE!Z:Z)</f>
        <v>0</v>
      </c>
      <c r="AB347" s="46">
        <f>SUMIF(DRE!$A:$A,'Base CF'!$B347,DRE!AA:AA)</f>
        <v>7536.7900000000009</v>
      </c>
      <c r="AC347" s="46">
        <f>SUMIF(DRE!$A:$A,'Base CF'!$B347,DRE!AB:AB)</f>
        <v>16228.86</v>
      </c>
      <c r="AD347" s="46">
        <f>SUMIF(DRE!$A:$A,'Base CF'!$B347,DRE!AC:AC)</f>
        <v>7725.7000000000007</v>
      </c>
      <c r="AE347" s="46">
        <f>SUMIF(DRE!$A:$A,'Base CF'!$B347,DRE!AD:AD)</f>
        <v>8713.1999999999989</v>
      </c>
      <c r="AF347" s="46">
        <f>SUMIF(DRE!$A:$A,'Base CF'!$B347,DRE!AE:AE)</f>
        <v>8034.55</v>
      </c>
      <c r="AG347" s="46">
        <f>SUMIF(DRE!$A:$A,'Base CF'!$B347,DRE!AF:AF)</f>
        <v>7558.1100000000006</v>
      </c>
      <c r="AH347" s="46">
        <f>SUMIF(DRE!$A:$A,'Base CF'!$B347,DRE!AG:AG)</f>
        <v>8214.24</v>
      </c>
      <c r="AI347" s="46">
        <f>SUMIF(DRE!$A:$A,'Base CF'!$B347,DRE!AH:AH)</f>
        <v>7722.09</v>
      </c>
      <c r="AJ347" s="46">
        <f>SUMIF(DRE!$A:$A,'Base CF'!$B347,DRE!AI:AI)</f>
        <v>7476.79</v>
      </c>
      <c r="AK347" s="46">
        <f>SUMIF(DRE!$A:$A,'Base CF'!$B347,DRE!AJ:AJ)</f>
        <v>6769.3600000000006</v>
      </c>
      <c r="AL347" s="46">
        <f>SUMIF(DRE!$A:$A,'Base CF'!$B347,DRE!AK:AK)</f>
        <v>525.65</v>
      </c>
      <c r="AM347" s="46">
        <f>SUMIF(DRE!$A:$A,'Base CF'!$B347,DRE!AL:AL)</f>
        <v>0</v>
      </c>
      <c r="AN347" s="46">
        <f>SUMIF(DRE!$A:$A,'Base CF'!$B347,DRE!AM:AM)</f>
        <v>525.65</v>
      </c>
      <c r="AO347" s="46">
        <f>SUMIF(DRE!$A:$A,'Base CF'!$B347,DRE!AN:AN)</f>
        <v>1051.3</v>
      </c>
      <c r="AP347" s="46">
        <f>SUMIF(DRE!$A:$A,'Base CF'!$B347,DRE!AO:AO)</f>
        <v>0</v>
      </c>
      <c r="AQ347" s="46">
        <f>SUMIF(DRE!$A:$A,'Base CF'!$B347,DRE!AP:AP)</f>
        <v>0</v>
      </c>
      <c r="AR347" s="46">
        <f>SUMIF(DRE!$A:$A,'Base CF'!$B347,DRE!AQ:AQ)</f>
        <v>0</v>
      </c>
      <c r="AS347" s="46">
        <f>SUMIF(DRE!$A:$A,'Base CF'!$B347,DRE!AR:AR)</f>
        <v>0</v>
      </c>
      <c r="AT347" s="46">
        <f>SUMIF(DRE!$A:$A,'Base CF'!$B347,DRE!AS:AS)</f>
        <v>0</v>
      </c>
      <c r="AU347" s="46">
        <f>SUMIF(DRE!$A:$A,'Base CF'!$B347,DRE!AT:AT)</f>
        <v>0</v>
      </c>
      <c r="AV347" s="46">
        <f>SUMIF(DRE!$A:$A,'Base CF'!$B347,DRE!AU:AU)</f>
        <v>0</v>
      </c>
      <c r="AW347" s="46">
        <f>SUMIF(DRE!$A:$A,'Base CF'!$B347,DRE!AV:AV)</f>
        <v>0</v>
      </c>
      <c r="AX347" s="46">
        <f>SUMIF(DRE!$A:$A,'Base CF'!$B347,DRE!AW:AW)</f>
        <v>0</v>
      </c>
      <c r="AY347" s="46">
        <f>SUMIF(DRE!$A:$A,'Base CF'!$B347,DRE!AX:AX)</f>
        <v>0</v>
      </c>
      <c r="AZ347" s="46">
        <f>SUMIF(DRE!$A:$A,'Base CF'!$B347,DRE!AY:AY)</f>
        <v>0</v>
      </c>
      <c r="BA347" s="46">
        <f>SUMIF(DRE!$A:$A,'Base CF'!$B347,DRE!AZ:AZ)</f>
        <v>0</v>
      </c>
      <c r="BB347" s="46">
        <f>SUMIF(DRE!$A:$A,'Base CF'!$B347,DRE!BA:BA)</f>
        <v>0</v>
      </c>
      <c r="BC347" s="46">
        <f>SUMIF(DRE!$A:$A,'Base CF'!$B347,DRE!BB:BB)</f>
        <v>0</v>
      </c>
      <c r="BD347" s="46">
        <f>SUMIF(DRE!$A:$A,'Base CF'!$B347,DRE!BC:BC)</f>
        <v>0</v>
      </c>
      <c r="BE347" s="46">
        <f>SUMIF(DRE!$A:$A,'Base CF'!$B347,DRE!BD:BD)</f>
        <v>0</v>
      </c>
      <c r="BF347" s="46">
        <f>SUMIF(DRE!$A:$A,'Base CF'!$B347,DRE!BE:BE)</f>
        <v>0</v>
      </c>
      <c r="BG347" s="46">
        <f>SUMIF(DRE!$A:$A,'Base CF'!$B347,DRE!BF:BF)</f>
        <v>0</v>
      </c>
      <c r="BH347" s="46">
        <f>SUMIF(DRE!$A:$A,'Base CF'!$B347,DRE!BG:BG)</f>
        <v>0</v>
      </c>
      <c r="BI347" s="46">
        <f>SUMIF(DRE!$A:$A,'Base CF'!$B347,DRE!BH:BH)</f>
        <v>0</v>
      </c>
      <c r="BJ347" s="46">
        <f>SUMIF(DRE!$A:$A,'Base CF'!$B347,DRE!BI:BI)</f>
        <v>0</v>
      </c>
      <c r="BK347" s="46">
        <f>SUMIF(DRE!$A:$A,'Base CF'!$B347,DRE!BJ:BJ)</f>
        <v>0</v>
      </c>
      <c r="BL347" s="46">
        <f>SUMIF(DRE!$A:$A,'Base CF'!$B347,DRE!BK:BK)</f>
        <v>0</v>
      </c>
      <c r="BM347" s="46">
        <f>SUMIF(DRE!$A:$A,'Base CF'!$B347,DRE!BL:BL)</f>
        <v>0</v>
      </c>
      <c r="BN347" s="46">
        <f>SUMIF(DRE!$A:$A,'Base CF'!$B347,DRE!BM:BM)</f>
        <v>0</v>
      </c>
      <c r="BO347" s="46">
        <f>SUMIF(DRE!$A:$A,'Base CF'!$B347,DRE!BN:BN)</f>
        <v>0</v>
      </c>
      <c r="BP347" s="46">
        <f>SUMIF(DRE!$A:$A,'Base CF'!$B347,DRE!BO:BO)</f>
        <v>0</v>
      </c>
      <c r="BQ347" s="46">
        <f>SUMIF(DRE!$A:$A,'Base CF'!$B347,DRE!BP:BP)</f>
        <v>0</v>
      </c>
      <c r="BR347" s="46">
        <f>SUMIF(DRE!$A:$A,'Base CF'!$B347,DRE!BQ:BQ)</f>
        <v>0</v>
      </c>
      <c r="BS347" s="46">
        <f>SUMIF(DRE!$A:$A,'Base CF'!$B347,DRE!BR:BR)</f>
        <v>0</v>
      </c>
      <c r="BT347" s="46">
        <f>SUMIF(DRE!$A:$A,'Base CF'!$B347,DRE!BS:BS)</f>
        <v>0</v>
      </c>
      <c r="BU347" s="46">
        <f>SUMIF(DRE!$A:$A,'Base CF'!$B347,DRE!BT:BT)</f>
        <v>0</v>
      </c>
      <c r="BV347" s="46">
        <f>SUMIF(DRE!$A:$A,'Base CF'!$B347,DRE!BU:BU)</f>
        <v>0</v>
      </c>
      <c r="BW347" s="46">
        <f>SUMIF(DRE!$A:$A,'Base CF'!$B347,DRE!BV:BV)</f>
        <v>0</v>
      </c>
      <c r="BX347" s="46">
        <f>SUMIF(DRE!$A:$A,'Base CF'!$B347,DRE!BW:BW)</f>
        <v>0</v>
      </c>
      <c r="BY347" s="46">
        <f>SUMIF(DRE!$A:$A,'Base CF'!$B347,DRE!BX:BX)</f>
        <v>0</v>
      </c>
      <c r="BZ347" s="46">
        <f>SUMIF(DRE!$A:$A,'Base CF'!$B347,DRE!BY:BY)</f>
        <v>0</v>
      </c>
      <c r="CA347" s="46">
        <f>SUMIF(DRE!$A:$A,'Base CF'!$B347,DRE!BZ:BZ)</f>
        <v>0</v>
      </c>
      <c r="CB347" s="46">
        <f>SUMIF(DRE!$A:$A,'Base CF'!$B347,DRE!CA:CA)</f>
        <v>0</v>
      </c>
      <c r="CC347" s="46">
        <f>SUMIF(DRE!$A:$A,'Base CF'!$B347,DRE!CB:CB)</f>
        <v>0</v>
      </c>
      <c r="CD347" s="46">
        <f>SUMIF(DRE!$A:$A,'Base CF'!$B347,DRE!CC:CC)</f>
        <v>0</v>
      </c>
      <c r="CE347" s="46">
        <f>SUMIF(DRE!$A:$A,'Base CF'!$B347,DRE!CD:CD)</f>
        <v>0</v>
      </c>
      <c r="CF347" s="46">
        <f>SUMIF(DRE!$A:$A,'Base CF'!$B347,DRE!CE:CE)</f>
        <v>0</v>
      </c>
      <c r="CG347" s="46">
        <f>SUMIF(DRE!$A:$A,'Base CF'!$B347,DRE!CF:CF)</f>
        <v>0</v>
      </c>
      <c r="CH347" s="46">
        <f>SUMIF(DRE!$A:$A,'Base CF'!$B347,DRE!CG:CG)</f>
        <v>0</v>
      </c>
      <c r="CI347" s="46">
        <f>SUMIF(DRE!$A:$A,'Base CF'!$B347,DRE!CH:CH)</f>
        <v>0</v>
      </c>
      <c r="CJ347" s="46">
        <f>SUMIF(DRE!$A:$A,'Base CF'!$B347,DRE!CI:CI)</f>
        <v>0</v>
      </c>
      <c r="CK347" s="46">
        <f>SUMIF(DRE!$A:$A,'Base CF'!$B347,DRE!CJ:CJ)</f>
        <v>0</v>
      </c>
      <c r="CL347" s="46">
        <f>SUMIF(DRE!$A:$A,'Base CF'!$B347,DRE!CK:CK)</f>
        <v>0</v>
      </c>
      <c r="CM347" s="46">
        <f>SUMIF(DRE!$A:$A,'Base CF'!$B347,DRE!CL:CL)</f>
        <v>0</v>
      </c>
      <c r="CN347" s="46">
        <f>SUMIF(DRE!$A:$A,'Base CF'!$B347,DRE!CM:CM)</f>
        <v>0</v>
      </c>
      <c r="CO347" s="46">
        <f>SUMIF(DRE!$A:$A,'Base CF'!$B347,DRE!CN:CN)</f>
        <v>0</v>
      </c>
      <c r="CP347" s="46">
        <f>SUMIF(DRE!$A:$A,'Base CF'!$B347,DRE!CO:CO)</f>
        <v>0</v>
      </c>
      <c r="CQ347" s="46">
        <f>SUMIF(DRE!$A:$A,'Base CF'!$B347,DRE!CP:CP)</f>
        <v>0</v>
      </c>
      <c r="CR347" s="46">
        <f>SUMIF(DRE!$A:$A,'Base CF'!$B347,DRE!CQ:CQ)</f>
        <v>0</v>
      </c>
      <c r="CS347" s="46">
        <f>SUMIF(DRE!$A:$A,'Base CF'!$B347,DRE!CR:CR)</f>
        <v>0</v>
      </c>
      <c r="CT347" s="46">
        <f>SUMIF(DRE!$A:$A,'Base CF'!$B347,DRE!CS:CS)</f>
        <v>0</v>
      </c>
      <c r="CU347" s="46">
        <f>SUMIF(DRE!$A:$A,'Base CF'!$B347,DRE!CT:CT)</f>
        <v>0</v>
      </c>
      <c r="CV347" s="46">
        <f>SUMIF(DRE!$A:$A,'Base CF'!$B347,DRE!CU:CU)</f>
        <v>0</v>
      </c>
      <c r="CW347" s="46">
        <f>SUMIF(DRE!$A:$A,'Base CF'!$B347,DRE!CV:CV)</f>
        <v>0</v>
      </c>
      <c r="CX347" s="46">
        <f>SUMIF(DRE!$A:$A,'Base CF'!$B347,DRE!CW:CW)</f>
        <v>0</v>
      </c>
      <c r="CY347" s="46">
        <f>SUMIF(DRE!$A:$A,'Base CF'!$B347,DRE!CX:CX)</f>
        <v>0</v>
      </c>
      <c r="CZ347" s="46">
        <f>SUMIF(DRE!$A:$A,'Base CF'!$B347,DRE!CY:CY)</f>
        <v>0</v>
      </c>
      <c r="DA347" s="46">
        <f>SUMIF(DRE!$A:$A,'Base CF'!$B347,DRE!CZ:CZ)</f>
        <v>0</v>
      </c>
      <c r="DB347" s="46">
        <f>SUMIF(DRE!$A:$A,'Base CF'!$B347,DRE!DA:DA)</f>
        <v>0</v>
      </c>
      <c r="DC347" s="46">
        <f>SUMIF(DRE!$A:$A,'Base CF'!$B347,DRE!DB:DB)</f>
        <v>0</v>
      </c>
      <c r="DD347" s="46">
        <f>SUMIF(DRE!$A:$A,'Base CF'!$B347,DRE!DC:DC)</f>
        <v>0</v>
      </c>
      <c r="DE347" s="46">
        <f>SUMIF(DRE!$A:$A,'Base CF'!$B347,DRE!DD:DD)</f>
        <v>0</v>
      </c>
      <c r="DF347" s="46">
        <f>SUMIF(DRE!$A:$A,'Base CF'!$B347,DRE!DE:DE)</f>
        <v>0</v>
      </c>
    </row>
    <row r="348" spans="1:110" outlineLevel="1">
      <c r="B348" s="37" t="s">
        <v>412</v>
      </c>
      <c r="C348" s="46">
        <f>SUMIF(DRE!$A:$A,'Base CF'!$B348,DRE!B:B)</f>
        <v>0</v>
      </c>
      <c r="D348" s="46">
        <f>SUMIF(DRE!$A:$A,'Base CF'!$B348,DRE!C:C)</f>
        <v>-4450.32</v>
      </c>
      <c r="E348" s="46">
        <f>SUMIF(DRE!$A:$A,'Base CF'!$B348,DRE!D:D)</f>
        <v>0</v>
      </c>
      <c r="F348" s="46">
        <f>SUMIF(DRE!$A:$A,'Base CF'!$B348,DRE!E:E)</f>
        <v>0</v>
      </c>
      <c r="G348" s="46">
        <f>SUMIF(DRE!$A:$A,'Base CF'!$B348,DRE!F:F)</f>
        <v>0</v>
      </c>
      <c r="H348" s="46">
        <f>SUMIF(DRE!$A:$A,'Base CF'!$B348,DRE!G:G)</f>
        <v>0</v>
      </c>
      <c r="I348" s="46">
        <f>SUMIF(DRE!$A:$A,'Base CF'!$B348,DRE!H:H)</f>
        <v>0</v>
      </c>
      <c r="J348" s="46">
        <f>SUMIF(DRE!$A:$A,'Base CF'!$B348,DRE!I:I)</f>
        <v>10940.55</v>
      </c>
      <c r="K348" s="46">
        <f>SUMIF(DRE!$A:$A,'Base CF'!$B348,DRE!J:J)</f>
        <v>0</v>
      </c>
      <c r="L348" s="46">
        <f>SUMIF(DRE!$A:$A,'Base CF'!$B348,DRE!K:K)</f>
        <v>5960</v>
      </c>
      <c r="M348" s="46">
        <f>SUMIF(DRE!$A:$A,'Base CF'!$B348,DRE!L:L)</f>
        <v>2980</v>
      </c>
      <c r="N348" s="46">
        <f>SUMIF(DRE!$A:$A,'Base CF'!$B348,DRE!M:M)</f>
        <v>2980</v>
      </c>
      <c r="O348" s="46">
        <f>SUMIF(DRE!$A:$A,'Base CF'!$B348,DRE!N:N)</f>
        <v>0</v>
      </c>
      <c r="P348" s="46">
        <f>SUMIF(DRE!$A:$A,'Base CF'!$B348,DRE!O:O)</f>
        <v>5960</v>
      </c>
      <c r="Q348" s="46">
        <f>SUMIF(DRE!$A:$A,'Base CF'!$B348,DRE!P:P)</f>
        <v>0</v>
      </c>
      <c r="R348" s="46">
        <f>SUMIF(DRE!$A:$A,'Base CF'!$B348,DRE!Q:Q)</f>
        <v>0</v>
      </c>
      <c r="S348" s="46">
        <f>SUMIF(DRE!$A:$A,'Base CF'!$B348,DRE!R:R)</f>
        <v>0</v>
      </c>
      <c r="T348" s="46">
        <f>SUMIF(DRE!$A:$A,'Base CF'!$B348,DRE!S:S)</f>
        <v>78792.479999999996</v>
      </c>
      <c r="U348" s="46">
        <f>SUMIF(DRE!$A:$A,'Base CF'!$B348,DRE!T:T)</f>
        <v>0</v>
      </c>
      <c r="V348" s="46">
        <f>SUMIF(DRE!$A:$A,'Base CF'!$B348,DRE!U:U)</f>
        <v>12.3</v>
      </c>
      <c r="W348" s="46">
        <f>SUMIF(DRE!$A:$A,'Base CF'!$B348,DRE!V:V)</f>
        <v>97555.839999999997</v>
      </c>
      <c r="X348" s="46">
        <f>SUMIF(DRE!$A:$A,'Base CF'!$B348,DRE!W:W)</f>
        <v>0</v>
      </c>
      <c r="Y348" s="46">
        <f>SUMIF(DRE!$A:$A,'Base CF'!$B348,DRE!X:X)</f>
        <v>0</v>
      </c>
      <c r="Z348" s="46">
        <f>SUMIF(DRE!$A:$A,'Base CF'!$B348,DRE!Y:Y)</f>
        <v>0</v>
      </c>
      <c r="AA348" s="46">
        <f>SUMIF(DRE!$A:$A,'Base CF'!$B348,DRE!Z:Z)</f>
        <v>0</v>
      </c>
      <c r="AB348" s="46">
        <f>SUMIF(DRE!$A:$A,'Base CF'!$B348,DRE!AA:AA)</f>
        <v>10961.35</v>
      </c>
      <c r="AC348" s="46">
        <f>SUMIF(DRE!$A:$A,'Base CF'!$B348,DRE!AB:AB)</f>
        <v>0</v>
      </c>
      <c r="AD348" s="46">
        <f>SUMIF(DRE!$A:$A,'Base CF'!$B348,DRE!AC:AC)</f>
        <v>0</v>
      </c>
      <c r="AE348" s="46">
        <f>SUMIF(DRE!$A:$A,'Base CF'!$B348,DRE!AD:AD)</f>
        <v>0</v>
      </c>
      <c r="AF348" s="46">
        <f>SUMIF(DRE!$A:$A,'Base CF'!$B348,DRE!AE:AE)</f>
        <v>0</v>
      </c>
      <c r="AG348" s="46">
        <f>SUMIF(DRE!$A:$A,'Base CF'!$B348,DRE!AF:AF)</f>
        <v>56488.539999999994</v>
      </c>
      <c r="AH348" s="46">
        <f>SUMIF(DRE!$A:$A,'Base CF'!$B348,DRE!AG:AG)</f>
        <v>0</v>
      </c>
      <c r="AI348" s="46">
        <f>SUMIF(DRE!$A:$A,'Base CF'!$B348,DRE!AH:AH)</f>
        <v>0</v>
      </c>
      <c r="AJ348" s="46">
        <f>SUMIF(DRE!$A:$A,'Base CF'!$B348,DRE!AI:AI)</f>
        <v>0</v>
      </c>
      <c r="AK348" s="46">
        <f>SUMIF(DRE!$A:$A,'Base CF'!$B348,DRE!AJ:AJ)</f>
        <v>6166.46</v>
      </c>
      <c r="AL348" s="46">
        <f>SUMIF(DRE!$A:$A,'Base CF'!$B348,DRE!AK:AK)</f>
        <v>0</v>
      </c>
      <c r="AM348" s="46">
        <f>SUMIF(DRE!$A:$A,'Base CF'!$B348,DRE!AL:AL)</f>
        <v>55408.5</v>
      </c>
      <c r="AN348" s="46">
        <f>SUMIF(DRE!$A:$A,'Base CF'!$B348,DRE!AM:AM)</f>
        <v>630</v>
      </c>
      <c r="AO348" s="46">
        <f>SUMIF(DRE!$A:$A,'Base CF'!$B348,DRE!AN:AN)</f>
        <v>0</v>
      </c>
      <c r="AP348" s="46">
        <f>SUMIF(DRE!$A:$A,'Base CF'!$B348,DRE!AO:AO)</f>
        <v>0</v>
      </c>
      <c r="AQ348" s="46">
        <f>SUMIF(DRE!$A:$A,'Base CF'!$B348,DRE!AP:AP)</f>
        <v>21983.4</v>
      </c>
      <c r="AR348" s="46">
        <f>SUMIF(DRE!$A:$A,'Base CF'!$B348,DRE!AQ:AQ)</f>
        <v>34200</v>
      </c>
      <c r="AS348" s="46">
        <f>SUMIF(DRE!$A:$A,'Base CF'!$B348,DRE!AR:AR)</f>
        <v>98762.07</v>
      </c>
      <c r="AT348" s="46">
        <f>SUMIF(DRE!$A:$A,'Base CF'!$B348,DRE!AS:AS)</f>
        <v>163830</v>
      </c>
      <c r="AU348" s="46">
        <f>SUMIF(DRE!$A:$A,'Base CF'!$B348,DRE!AT:AT)</f>
        <v>34200</v>
      </c>
      <c r="AV348" s="46">
        <f>SUMIF(DRE!$A:$A,'Base CF'!$B348,DRE!AU:AU)</f>
        <v>34200</v>
      </c>
      <c r="AW348" s="46">
        <f>SUMIF(DRE!$A:$A,'Base CF'!$B348,DRE!AV:AV)</f>
        <v>34200</v>
      </c>
      <c r="AX348" s="46">
        <f>SUMIF(DRE!$A:$A,'Base CF'!$B348,DRE!AW:AW)</f>
        <v>34200</v>
      </c>
      <c r="AY348" s="46">
        <f>SUMIF(DRE!$A:$A,'Base CF'!$B348,DRE!AX:AX)</f>
        <v>34200</v>
      </c>
      <c r="AZ348" s="46">
        <f>SUMIF(DRE!$A:$A,'Base CF'!$B348,DRE!AY:AY)</f>
        <v>53600</v>
      </c>
      <c r="BA348" s="46">
        <f>SUMIF(DRE!$A:$A,'Base CF'!$B348,DRE!AZ:AZ)</f>
        <v>60550</v>
      </c>
      <c r="BB348" s="46">
        <f>SUMIF(DRE!$A:$A,'Base CF'!$B348,DRE!BA:BA)</f>
        <v>34200</v>
      </c>
      <c r="BC348" s="46">
        <f>SUMIF(DRE!$A:$A,'Base CF'!$B348,DRE!BB:BB)</f>
        <v>0</v>
      </c>
      <c r="BD348" s="46">
        <f>SUMIF(DRE!$A:$A,'Base CF'!$B348,DRE!BC:BC)</f>
        <v>0</v>
      </c>
      <c r="BE348" s="46">
        <f>SUMIF(DRE!$A:$A,'Base CF'!$B348,DRE!BD:BD)</f>
        <v>0</v>
      </c>
      <c r="BF348" s="46">
        <f>SUMIF(DRE!$A:$A,'Base CF'!$B348,DRE!BE:BE)</f>
        <v>0</v>
      </c>
      <c r="BG348" s="46">
        <f>SUMIF(DRE!$A:$A,'Base CF'!$B348,DRE!BF:BF)</f>
        <v>24550</v>
      </c>
      <c r="BH348" s="46">
        <f>SUMIF(DRE!$A:$A,'Base CF'!$B348,DRE!BG:BG)</f>
        <v>20300</v>
      </c>
      <c r="BI348" s="46">
        <f>SUMIF(DRE!$A:$A,'Base CF'!$B348,DRE!BH:BH)</f>
        <v>10300</v>
      </c>
      <c r="BJ348" s="46">
        <f>SUMIF(DRE!$A:$A,'Base CF'!$B348,DRE!BI:BI)</f>
        <v>36807.019999999997</v>
      </c>
      <c r="BK348" s="46">
        <f>SUMIF(DRE!$A:$A,'Base CF'!$B348,DRE!BJ:BJ)</f>
        <v>7824</v>
      </c>
      <c r="BL348" s="46">
        <f>SUMIF(DRE!$A:$A,'Base CF'!$B348,DRE!BK:BK)</f>
        <v>7824</v>
      </c>
      <c r="BM348" s="46">
        <f>SUMIF(DRE!$A:$A,'Base CF'!$B348,DRE!BL:BL)</f>
        <v>7824</v>
      </c>
      <c r="BN348" s="46">
        <f>SUMIF(DRE!$A:$A,'Base CF'!$B348,DRE!BM:BM)</f>
        <v>7824</v>
      </c>
      <c r="BO348" s="46">
        <f>SUMIF(DRE!$A:$A,'Base CF'!$B348,DRE!BN:BN)</f>
        <v>7824</v>
      </c>
      <c r="BP348" s="46">
        <f>SUMIF(DRE!$A:$A,'Base CF'!$B348,DRE!BO:BO)</f>
        <v>7824</v>
      </c>
      <c r="BQ348" s="46">
        <f>SUMIF(DRE!$A:$A,'Base CF'!$B348,DRE!BP:BP)</f>
        <v>7824</v>
      </c>
      <c r="BR348" s="46">
        <f>SUMIF(DRE!$A:$A,'Base CF'!$B348,DRE!BQ:BQ)</f>
        <v>7824</v>
      </c>
      <c r="BS348" s="46">
        <f>SUMIF(DRE!$A:$A,'Base CF'!$B348,DRE!BR:BR)</f>
        <v>7824</v>
      </c>
      <c r="BT348" s="46">
        <f>SUMIF(DRE!$A:$A,'Base CF'!$B348,DRE!BS:BS)</f>
        <v>67824</v>
      </c>
      <c r="BU348" s="46">
        <f>SUMIF(DRE!$A:$A,'Base CF'!$B348,DRE!BT:BT)</f>
        <v>8824</v>
      </c>
      <c r="BV348" s="46">
        <f>SUMIF(DRE!$A:$A,'Base CF'!$B348,DRE!BU:BU)</f>
        <v>7824</v>
      </c>
      <c r="BW348" s="46">
        <f>SUMIF(DRE!$A:$A,'Base CF'!$B348,DRE!BV:BV)</f>
        <v>7824</v>
      </c>
      <c r="BX348" s="46">
        <f>SUMIF(DRE!$A:$A,'Base CF'!$B348,DRE!BW:BW)</f>
        <v>47824</v>
      </c>
      <c r="BY348" s="46">
        <f>SUMIF(DRE!$A:$A,'Base CF'!$B348,DRE!BX:BX)</f>
        <v>7824</v>
      </c>
      <c r="BZ348" s="46">
        <f>SUMIF(DRE!$A:$A,'Base CF'!$B348,DRE!BY:BY)</f>
        <v>7824</v>
      </c>
      <c r="CA348" s="46">
        <f>SUMIF(DRE!$A:$A,'Base CF'!$B348,DRE!BZ:BZ)</f>
        <v>7824</v>
      </c>
      <c r="CB348" s="46">
        <f>SUMIF(DRE!$A:$A,'Base CF'!$B348,DRE!CA:CA)</f>
        <v>7824</v>
      </c>
      <c r="CC348" s="46">
        <f>SUMIF(DRE!$A:$A,'Base CF'!$B348,DRE!CB:CB)</f>
        <v>7824</v>
      </c>
      <c r="CD348" s="46">
        <f>SUMIF(DRE!$A:$A,'Base CF'!$B348,DRE!CC:CC)</f>
        <v>7824</v>
      </c>
      <c r="CE348" s="46">
        <f>SUMIF(DRE!$A:$A,'Base CF'!$B348,DRE!CD:CD)</f>
        <v>7824</v>
      </c>
      <c r="CF348" s="46">
        <f>SUMIF(DRE!$A:$A,'Base CF'!$B348,DRE!CE:CE)</f>
        <v>67824</v>
      </c>
      <c r="CG348" s="46">
        <f>SUMIF(DRE!$A:$A,'Base CF'!$B348,DRE!CF:CF)</f>
        <v>8824</v>
      </c>
      <c r="CH348" s="46">
        <f>SUMIF(DRE!$A:$A,'Base CF'!$B348,DRE!CG:CG)</f>
        <v>7824</v>
      </c>
      <c r="CI348" s="46">
        <f>SUMIF(DRE!$A:$A,'Base CF'!$B348,DRE!CH:CH)</f>
        <v>7824</v>
      </c>
      <c r="CJ348" s="46">
        <f>SUMIF(DRE!$A:$A,'Base CF'!$B348,DRE!CI:CI)</f>
        <v>47824</v>
      </c>
      <c r="CK348" s="46">
        <f>SUMIF(DRE!$A:$A,'Base CF'!$B348,DRE!CJ:CJ)</f>
        <v>7824</v>
      </c>
      <c r="CL348" s="46">
        <f>SUMIF(DRE!$A:$A,'Base CF'!$B348,DRE!CK:CK)</f>
        <v>7824</v>
      </c>
      <c r="CM348" s="46">
        <f>SUMIF(DRE!$A:$A,'Base CF'!$B348,DRE!CL:CL)</f>
        <v>7824</v>
      </c>
      <c r="CN348" s="46">
        <f>SUMIF(DRE!$A:$A,'Base CF'!$B348,DRE!CM:CM)</f>
        <v>7824</v>
      </c>
      <c r="CO348" s="46">
        <f>SUMIF(DRE!$A:$A,'Base CF'!$B348,DRE!CN:CN)</f>
        <v>7824</v>
      </c>
      <c r="CP348" s="46">
        <f>SUMIF(DRE!$A:$A,'Base CF'!$B348,DRE!CO:CO)</f>
        <v>7824</v>
      </c>
      <c r="CQ348" s="46">
        <f>SUMIF(DRE!$A:$A,'Base CF'!$B348,DRE!CP:CP)</f>
        <v>7824</v>
      </c>
      <c r="CR348" s="46">
        <f>SUMIF(DRE!$A:$A,'Base CF'!$B348,DRE!CQ:CQ)</f>
        <v>67824</v>
      </c>
      <c r="CS348" s="46">
        <f>SUMIF(DRE!$A:$A,'Base CF'!$B348,DRE!CR:CR)</f>
        <v>8824</v>
      </c>
      <c r="CT348" s="46">
        <f>SUMIF(DRE!$A:$A,'Base CF'!$B348,DRE!CS:CS)</f>
        <v>7824</v>
      </c>
      <c r="CU348" s="46">
        <f>SUMIF(DRE!$A:$A,'Base CF'!$B348,DRE!CT:CT)</f>
        <v>7824</v>
      </c>
      <c r="CV348" s="46">
        <f>SUMIF(DRE!$A:$A,'Base CF'!$B348,DRE!CU:CU)</f>
        <v>47824</v>
      </c>
      <c r="CW348" s="46">
        <f>SUMIF(DRE!$A:$A,'Base CF'!$B348,DRE!CV:CV)</f>
        <v>7824</v>
      </c>
      <c r="CX348" s="46">
        <f>SUMIF(DRE!$A:$A,'Base CF'!$B348,DRE!CW:CW)</f>
        <v>7824</v>
      </c>
      <c r="CY348" s="46">
        <f>SUMIF(DRE!$A:$A,'Base CF'!$B348,DRE!CX:CX)</f>
        <v>7824</v>
      </c>
      <c r="CZ348" s="46">
        <f>SUMIF(DRE!$A:$A,'Base CF'!$B348,DRE!CY:CY)</f>
        <v>7824</v>
      </c>
      <c r="DA348" s="46">
        <f>SUMIF(DRE!$A:$A,'Base CF'!$B348,DRE!CZ:CZ)</f>
        <v>7824</v>
      </c>
      <c r="DB348" s="46">
        <f>SUMIF(DRE!$A:$A,'Base CF'!$B348,DRE!DA:DA)</f>
        <v>7824</v>
      </c>
      <c r="DC348" s="46">
        <f>SUMIF(DRE!$A:$A,'Base CF'!$B348,DRE!DB:DB)</f>
        <v>7824</v>
      </c>
      <c r="DD348" s="46">
        <f>SUMIF(DRE!$A:$A,'Base CF'!$B348,DRE!DC:DC)</f>
        <v>67824</v>
      </c>
      <c r="DE348" s="46">
        <f>SUMIF(DRE!$A:$A,'Base CF'!$B348,DRE!DD:DD)</f>
        <v>8824</v>
      </c>
      <c r="DF348" s="46">
        <f>SUMIF(DRE!$A:$A,'Base CF'!$B348,DRE!DE:DE)</f>
        <v>7824</v>
      </c>
    </row>
    <row r="349" spans="1:110" outlineLevel="1">
      <c r="B349" s="37" t="s">
        <v>416</v>
      </c>
      <c r="C349" s="46">
        <f>SUMIF(DRE!$A:$A,'Base CF'!$B349,DRE!B:B)</f>
        <v>0</v>
      </c>
      <c r="D349" s="46">
        <f>SUMIF(DRE!$A:$A,'Base CF'!$B349,DRE!C:C)</f>
        <v>0</v>
      </c>
      <c r="E349" s="46">
        <f>SUMIF(DRE!$A:$A,'Base CF'!$B349,DRE!D:D)</f>
        <v>0</v>
      </c>
      <c r="F349" s="46">
        <f>SUMIF(DRE!$A:$A,'Base CF'!$B349,DRE!E:E)</f>
        <v>210</v>
      </c>
      <c r="G349" s="46">
        <f>SUMIF(DRE!$A:$A,'Base CF'!$B349,DRE!F:F)</f>
        <v>0</v>
      </c>
      <c r="H349" s="46">
        <f>SUMIF(DRE!$A:$A,'Base CF'!$B349,DRE!G:G)</f>
        <v>0</v>
      </c>
      <c r="I349" s="46">
        <f>SUMIF(DRE!$A:$A,'Base CF'!$B349,DRE!H:H)</f>
        <v>0</v>
      </c>
      <c r="J349" s="46">
        <f>SUMIF(DRE!$A:$A,'Base CF'!$B349,DRE!I:I)</f>
        <v>0</v>
      </c>
      <c r="K349" s="46">
        <f>SUMIF(DRE!$A:$A,'Base CF'!$B349,DRE!J:J)</f>
        <v>0</v>
      </c>
      <c r="L349" s="46">
        <f>SUMIF(DRE!$A:$A,'Base CF'!$B349,DRE!K:K)</f>
        <v>0</v>
      </c>
      <c r="M349" s="46">
        <f>SUMIF(DRE!$A:$A,'Base CF'!$B349,DRE!L:L)</f>
        <v>0</v>
      </c>
      <c r="N349" s="46">
        <f>SUMIF(DRE!$A:$A,'Base CF'!$B349,DRE!M:M)</f>
        <v>0</v>
      </c>
      <c r="O349" s="46">
        <f>SUMIF(DRE!$A:$A,'Base CF'!$B349,DRE!N:N)</f>
        <v>0</v>
      </c>
      <c r="P349" s="46">
        <f>SUMIF(DRE!$A:$A,'Base CF'!$B349,DRE!O:O)</f>
        <v>0</v>
      </c>
      <c r="Q349" s="46">
        <f>SUMIF(DRE!$A:$A,'Base CF'!$B349,DRE!P:P)</f>
        <v>0</v>
      </c>
      <c r="R349" s="46">
        <f>SUMIF(DRE!$A:$A,'Base CF'!$B349,DRE!Q:Q)</f>
        <v>780</v>
      </c>
      <c r="S349" s="46">
        <f>SUMIF(DRE!$A:$A,'Base CF'!$B349,DRE!R:R)</f>
        <v>0</v>
      </c>
      <c r="T349" s="46">
        <f>SUMIF(DRE!$A:$A,'Base CF'!$B349,DRE!S:S)</f>
        <v>0</v>
      </c>
      <c r="U349" s="46">
        <f>SUMIF(DRE!$A:$A,'Base CF'!$B349,DRE!T:T)</f>
        <v>0</v>
      </c>
      <c r="V349" s="46">
        <f>SUMIF(DRE!$A:$A,'Base CF'!$B349,DRE!U:U)</f>
        <v>0</v>
      </c>
      <c r="W349" s="46">
        <f>SUMIF(DRE!$A:$A,'Base CF'!$B349,DRE!V:V)</f>
        <v>0</v>
      </c>
      <c r="X349" s="46">
        <f>SUMIF(DRE!$A:$A,'Base CF'!$B349,DRE!W:W)</f>
        <v>0</v>
      </c>
      <c r="Y349" s="46">
        <f>SUMIF(DRE!$A:$A,'Base CF'!$B349,DRE!X:X)</f>
        <v>0</v>
      </c>
      <c r="Z349" s="46">
        <f>SUMIF(DRE!$A:$A,'Base CF'!$B349,DRE!Y:Y)</f>
        <v>491</v>
      </c>
      <c r="AA349" s="46">
        <f>SUMIF(DRE!$A:$A,'Base CF'!$B349,DRE!Z:Z)</f>
        <v>0</v>
      </c>
      <c r="AB349" s="46">
        <f>SUMIF(DRE!$A:$A,'Base CF'!$B349,DRE!AA:AA)</f>
        <v>0</v>
      </c>
      <c r="AC349" s="46">
        <f>SUMIF(DRE!$A:$A,'Base CF'!$B349,DRE!AB:AB)</f>
        <v>0</v>
      </c>
      <c r="AD349" s="46">
        <f>SUMIF(DRE!$A:$A,'Base CF'!$B349,DRE!AC:AC)</f>
        <v>0</v>
      </c>
      <c r="AE349" s="46">
        <f>SUMIF(DRE!$A:$A,'Base CF'!$B349,DRE!AD:AD)</f>
        <v>0</v>
      </c>
      <c r="AF349" s="46">
        <f>SUMIF(DRE!$A:$A,'Base CF'!$B349,DRE!AE:AE)</f>
        <v>0</v>
      </c>
      <c r="AG349" s="46">
        <f>SUMIF(DRE!$A:$A,'Base CF'!$B349,DRE!AF:AF)</f>
        <v>0</v>
      </c>
      <c r="AH349" s="46">
        <f>SUMIF(DRE!$A:$A,'Base CF'!$B349,DRE!AG:AG)</f>
        <v>0</v>
      </c>
      <c r="AI349" s="46">
        <f>SUMIF(DRE!$A:$A,'Base CF'!$B349,DRE!AH:AH)</f>
        <v>0</v>
      </c>
      <c r="AJ349" s="46">
        <f>SUMIF(DRE!$A:$A,'Base CF'!$B349,DRE!AI:AI)</f>
        <v>0</v>
      </c>
      <c r="AK349" s="46">
        <f>SUMIF(DRE!$A:$A,'Base CF'!$B349,DRE!AJ:AJ)</f>
        <v>0</v>
      </c>
      <c r="AL349" s="46">
        <f>SUMIF(DRE!$A:$A,'Base CF'!$B349,DRE!AK:AK)</f>
        <v>0</v>
      </c>
      <c r="AM349" s="46">
        <f>SUMIF(DRE!$A:$A,'Base CF'!$B349,DRE!AL:AL)</f>
        <v>0</v>
      </c>
      <c r="AN349" s="46">
        <f>SUMIF(DRE!$A:$A,'Base CF'!$B349,DRE!AM:AM)</f>
        <v>0</v>
      </c>
      <c r="AO349" s="46">
        <f>SUMIF(DRE!$A:$A,'Base CF'!$B349,DRE!AN:AN)</f>
        <v>0</v>
      </c>
      <c r="AP349" s="46">
        <f>SUMIF(DRE!$A:$A,'Base CF'!$B349,DRE!AO:AO)</f>
        <v>0</v>
      </c>
      <c r="AQ349" s="46">
        <f>SUMIF(DRE!$A:$A,'Base CF'!$B349,DRE!AP:AP)</f>
        <v>0</v>
      </c>
      <c r="AR349" s="46">
        <f>SUMIF(DRE!$A:$A,'Base CF'!$B349,DRE!AQ:AQ)</f>
        <v>0</v>
      </c>
      <c r="AS349" s="46">
        <f>SUMIF(DRE!$A:$A,'Base CF'!$B349,DRE!AR:AR)</f>
        <v>0</v>
      </c>
      <c r="AT349" s="46">
        <f>SUMIF(DRE!$A:$A,'Base CF'!$B349,DRE!AS:AS)</f>
        <v>0</v>
      </c>
      <c r="AU349" s="46">
        <f>SUMIF(DRE!$A:$A,'Base CF'!$B349,DRE!AT:AT)</f>
        <v>0</v>
      </c>
      <c r="AV349" s="46">
        <f>SUMIF(DRE!$A:$A,'Base CF'!$B349,DRE!AU:AU)</f>
        <v>0</v>
      </c>
      <c r="AW349" s="46">
        <f>SUMIF(DRE!$A:$A,'Base CF'!$B349,DRE!AV:AV)</f>
        <v>0</v>
      </c>
      <c r="AX349" s="46">
        <f>SUMIF(DRE!$A:$A,'Base CF'!$B349,DRE!AW:AW)</f>
        <v>0</v>
      </c>
      <c r="AY349" s="46">
        <f>SUMIF(DRE!$A:$A,'Base CF'!$B349,DRE!AX:AX)</f>
        <v>0</v>
      </c>
      <c r="AZ349" s="46">
        <f>SUMIF(DRE!$A:$A,'Base CF'!$B349,DRE!AY:AY)</f>
        <v>0</v>
      </c>
      <c r="BA349" s="46">
        <f>SUMIF(DRE!$A:$A,'Base CF'!$B349,DRE!AZ:AZ)</f>
        <v>0</v>
      </c>
      <c r="BB349" s="46">
        <f>SUMIF(DRE!$A:$A,'Base CF'!$B349,DRE!BA:BA)</f>
        <v>0</v>
      </c>
      <c r="BC349" s="46">
        <f>SUMIF(DRE!$A:$A,'Base CF'!$B349,DRE!BB:BB)</f>
        <v>0</v>
      </c>
      <c r="BD349" s="46">
        <f>SUMIF(DRE!$A:$A,'Base CF'!$B349,DRE!BC:BC)</f>
        <v>0</v>
      </c>
      <c r="BE349" s="46">
        <f>SUMIF(DRE!$A:$A,'Base CF'!$B349,DRE!BD:BD)</f>
        <v>0</v>
      </c>
      <c r="BF349" s="46">
        <f>SUMIF(DRE!$A:$A,'Base CF'!$B349,DRE!BE:BE)</f>
        <v>0</v>
      </c>
      <c r="BG349" s="46">
        <f>SUMIF(DRE!$A:$A,'Base CF'!$B349,DRE!BF:BF)</f>
        <v>0</v>
      </c>
      <c r="BH349" s="46">
        <f>SUMIF(DRE!$A:$A,'Base CF'!$B349,DRE!BG:BG)</f>
        <v>0</v>
      </c>
      <c r="BI349" s="46">
        <f>SUMIF(DRE!$A:$A,'Base CF'!$B349,DRE!BH:BH)</f>
        <v>0</v>
      </c>
      <c r="BJ349" s="46">
        <f>SUMIF(DRE!$A:$A,'Base CF'!$B349,DRE!BI:BI)</f>
        <v>1200</v>
      </c>
      <c r="BK349" s="46">
        <f>SUMIF(DRE!$A:$A,'Base CF'!$B349,DRE!BJ:BJ)</f>
        <v>0</v>
      </c>
      <c r="BL349" s="46">
        <f>SUMIF(DRE!$A:$A,'Base CF'!$B349,DRE!BK:BK)</f>
        <v>0</v>
      </c>
      <c r="BM349" s="46">
        <f>SUMIF(DRE!$A:$A,'Base CF'!$B349,DRE!BL:BL)</f>
        <v>0</v>
      </c>
      <c r="BN349" s="46">
        <f>SUMIF(DRE!$A:$A,'Base CF'!$B349,DRE!BM:BM)</f>
        <v>0</v>
      </c>
      <c r="BO349" s="46">
        <f>SUMIF(DRE!$A:$A,'Base CF'!$B349,DRE!BN:BN)</f>
        <v>0</v>
      </c>
      <c r="BP349" s="46">
        <f>SUMIF(DRE!$A:$A,'Base CF'!$B349,DRE!BO:BO)</f>
        <v>0</v>
      </c>
      <c r="BQ349" s="46">
        <f>SUMIF(DRE!$A:$A,'Base CF'!$B349,DRE!BP:BP)</f>
        <v>0</v>
      </c>
      <c r="BR349" s="46">
        <f>SUMIF(DRE!$A:$A,'Base CF'!$B349,DRE!BQ:BQ)</f>
        <v>0</v>
      </c>
      <c r="BS349" s="46">
        <f>SUMIF(DRE!$A:$A,'Base CF'!$B349,DRE!BR:BR)</f>
        <v>0</v>
      </c>
      <c r="BT349" s="46">
        <f>SUMIF(DRE!$A:$A,'Base CF'!$B349,DRE!BS:BS)</f>
        <v>0</v>
      </c>
      <c r="BU349" s="46">
        <f>SUMIF(DRE!$A:$A,'Base CF'!$B349,DRE!BT:BT)</f>
        <v>0</v>
      </c>
      <c r="BV349" s="46">
        <f>SUMIF(DRE!$A:$A,'Base CF'!$B349,DRE!BU:BU)</f>
        <v>1200</v>
      </c>
      <c r="BW349" s="46">
        <f>SUMIF(DRE!$A:$A,'Base CF'!$B349,DRE!BV:BV)</f>
        <v>0</v>
      </c>
      <c r="BX349" s="46">
        <f>SUMIF(DRE!$A:$A,'Base CF'!$B349,DRE!BW:BW)</f>
        <v>0</v>
      </c>
      <c r="BY349" s="46">
        <f>SUMIF(DRE!$A:$A,'Base CF'!$B349,DRE!BX:BX)</f>
        <v>0</v>
      </c>
      <c r="BZ349" s="46">
        <f>SUMIF(DRE!$A:$A,'Base CF'!$B349,DRE!BY:BY)</f>
        <v>0</v>
      </c>
      <c r="CA349" s="46">
        <f>SUMIF(DRE!$A:$A,'Base CF'!$B349,DRE!BZ:BZ)</f>
        <v>0</v>
      </c>
      <c r="CB349" s="46">
        <f>SUMIF(DRE!$A:$A,'Base CF'!$B349,DRE!CA:CA)</f>
        <v>0</v>
      </c>
      <c r="CC349" s="46">
        <f>SUMIF(DRE!$A:$A,'Base CF'!$B349,DRE!CB:CB)</f>
        <v>0</v>
      </c>
      <c r="CD349" s="46">
        <f>SUMIF(DRE!$A:$A,'Base CF'!$B349,DRE!CC:CC)</f>
        <v>0</v>
      </c>
      <c r="CE349" s="46">
        <f>SUMIF(DRE!$A:$A,'Base CF'!$B349,DRE!CD:CD)</f>
        <v>0</v>
      </c>
      <c r="CF349" s="46">
        <f>SUMIF(DRE!$A:$A,'Base CF'!$B349,DRE!CE:CE)</f>
        <v>0</v>
      </c>
      <c r="CG349" s="46">
        <f>SUMIF(DRE!$A:$A,'Base CF'!$B349,DRE!CF:CF)</f>
        <v>0</v>
      </c>
      <c r="CH349" s="46">
        <f>SUMIF(DRE!$A:$A,'Base CF'!$B349,DRE!CG:CG)</f>
        <v>1200</v>
      </c>
      <c r="CI349" s="46">
        <f>SUMIF(DRE!$A:$A,'Base CF'!$B349,DRE!CH:CH)</f>
        <v>0</v>
      </c>
      <c r="CJ349" s="46">
        <f>SUMIF(DRE!$A:$A,'Base CF'!$B349,DRE!CI:CI)</f>
        <v>0</v>
      </c>
      <c r="CK349" s="46">
        <f>SUMIF(DRE!$A:$A,'Base CF'!$B349,DRE!CJ:CJ)</f>
        <v>0</v>
      </c>
      <c r="CL349" s="46">
        <f>SUMIF(DRE!$A:$A,'Base CF'!$B349,DRE!CK:CK)</f>
        <v>0</v>
      </c>
      <c r="CM349" s="46">
        <f>SUMIF(DRE!$A:$A,'Base CF'!$B349,DRE!CL:CL)</f>
        <v>0</v>
      </c>
      <c r="CN349" s="46">
        <f>SUMIF(DRE!$A:$A,'Base CF'!$B349,DRE!CM:CM)</f>
        <v>0</v>
      </c>
      <c r="CO349" s="46">
        <f>SUMIF(DRE!$A:$A,'Base CF'!$B349,DRE!CN:CN)</f>
        <v>0</v>
      </c>
      <c r="CP349" s="46">
        <f>SUMIF(DRE!$A:$A,'Base CF'!$B349,DRE!CO:CO)</f>
        <v>0</v>
      </c>
      <c r="CQ349" s="46">
        <f>SUMIF(DRE!$A:$A,'Base CF'!$B349,DRE!CP:CP)</f>
        <v>0</v>
      </c>
      <c r="CR349" s="46">
        <f>SUMIF(DRE!$A:$A,'Base CF'!$B349,DRE!CQ:CQ)</f>
        <v>0</v>
      </c>
      <c r="CS349" s="46">
        <f>SUMIF(DRE!$A:$A,'Base CF'!$B349,DRE!CR:CR)</f>
        <v>0</v>
      </c>
      <c r="CT349" s="46">
        <f>SUMIF(DRE!$A:$A,'Base CF'!$B349,DRE!CS:CS)</f>
        <v>1200</v>
      </c>
      <c r="CU349" s="46">
        <f>SUMIF(DRE!$A:$A,'Base CF'!$B349,DRE!CT:CT)</f>
        <v>0</v>
      </c>
      <c r="CV349" s="46">
        <f>SUMIF(DRE!$A:$A,'Base CF'!$B349,DRE!CU:CU)</f>
        <v>0</v>
      </c>
      <c r="CW349" s="46">
        <f>SUMIF(DRE!$A:$A,'Base CF'!$B349,DRE!CV:CV)</f>
        <v>0</v>
      </c>
      <c r="CX349" s="46">
        <f>SUMIF(DRE!$A:$A,'Base CF'!$B349,DRE!CW:CW)</f>
        <v>0</v>
      </c>
      <c r="CY349" s="46">
        <f>SUMIF(DRE!$A:$A,'Base CF'!$B349,DRE!CX:CX)</f>
        <v>0</v>
      </c>
      <c r="CZ349" s="46">
        <f>SUMIF(DRE!$A:$A,'Base CF'!$B349,DRE!CY:CY)</f>
        <v>0</v>
      </c>
      <c r="DA349" s="46">
        <f>SUMIF(DRE!$A:$A,'Base CF'!$B349,DRE!CZ:CZ)</f>
        <v>0</v>
      </c>
      <c r="DB349" s="46">
        <f>SUMIF(DRE!$A:$A,'Base CF'!$B349,DRE!DA:DA)</f>
        <v>0</v>
      </c>
      <c r="DC349" s="46">
        <f>SUMIF(DRE!$A:$A,'Base CF'!$B349,DRE!DB:DB)</f>
        <v>0</v>
      </c>
      <c r="DD349" s="46">
        <f>SUMIF(DRE!$A:$A,'Base CF'!$B349,DRE!DC:DC)</f>
        <v>0</v>
      </c>
      <c r="DE349" s="46">
        <f>SUMIF(DRE!$A:$A,'Base CF'!$B349,DRE!DD:DD)</f>
        <v>0</v>
      </c>
      <c r="DF349" s="46">
        <f>SUMIF(DRE!$A:$A,'Base CF'!$B349,DRE!DE:DE)</f>
        <v>1200</v>
      </c>
    </row>
    <row r="350" spans="1:110" outlineLevel="1">
      <c r="B350" s="37" t="s">
        <v>404</v>
      </c>
      <c r="C350" s="46">
        <f>SUMIF(DRE!$A:$A,'Base CF'!$B350,DRE!B:B)</f>
        <v>0</v>
      </c>
      <c r="D350" s="46">
        <f>SUMIF(DRE!$A:$A,'Base CF'!$B350,DRE!C:C)</f>
        <v>195</v>
      </c>
      <c r="E350" s="46">
        <f>SUMIF(DRE!$A:$A,'Base CF'!$B350,DRE!D:D)</f>
        <v>0</v>
      </c>
      <c r="F350" s="46">
        <f>SUMIF(DRE!$A:$A,'Base CF'!$B350,DRE!E:E)</f>
        <v>0</v>
      </c>
      <c r="G350" s="46">
        <f>SUMIF(DRE!$A:$A,'Base CF'!$B350,DRE!F:F)</f>
        <v>0</v>
      </c>
      <c r="H350" s="46">
        <f>SUMIF(DRE!$A:$A,'Base CF'!$B350,DRE!G:G)</f>
        <v>0</v>
      </c>
      <c r="I350" s="46">
        <f>SUMIF(DRE!$A:$A,'Base CF'!$B350,DRE!H:H)</f>
        <v>0</v>
      </c>
      <c r="J350" s="46">
        <f>SUMIF(DRE!$A:$A,'Base CF'!$B350,DRE!I:I)</f>
        <v>0</v>
      </c>
      <c r="K350" s="46">
        <f>SUMIF(DRE!$A:$A,'Base CF'!$B350,DRE!J:J)</f>
        <v>0</v>
      </c>
      <c r="L350" s="46">
        <f>SUMIF(DRE!$A:$A,'Base CF'!$B350,DRE!K:K)</f>
        <v>439.06</v>
      </c>
      <c r="M350" s="46">
        <f>SUMIF(DRE!$A:$A,'Base CF'!$B350,DRE!L:L)</f>
        <v>0</v>
      </c>
      <c r="N350" s="46">
        <f>SUMIF(DRE!$A:$A,'Base CF'!$B350,DRE!M:M)</f>
        <v>0</v>
      </c>
      <c r="O350" s="46">
        <f>SUMIF(DRE!$A:$A,'Base CF'!$B350,DRE!N:N)</f>
        <v>0</v>
      </c>
      <c r="P350" s="46">
        <f>SUMIF(DRE!$A:$A,'Base CF'!$B350,DRE!O:O)</f>
        <v>0</v>
      </c>
      <c r="Q350" s="46">
        <f>SUMIF(DRE!$A:$A,'Base CF'!$B350,DRE!P:P)</f>
        <v>0</v>
      </c>
      <c r="R350" s="46">
        <f>SUMIF(DRE!$A:$A,'Base CF'!$B350,DRE!Q:Q)</f>
        <v>0</v>
      </c>
      <c r="S350" s="46">
        <f>SUMIF(DRE!$A:$A,'Base CF'!$B350,DRE!R:R)</f>
        <v>0</v>
      </c>
      <c r="T350" s="46">
        <f>SUMIF(DRE!$A:$A,'Base CF'!$B350,DRE!S:S)</f>
        <v>0</v>
      </c>
      <c r="U350" s="46">
        <f>SUMIF(DRE!$A:$A,'Base CF'!$B350,DRE!T:T)</f>
        <v>0</v>
      </c>
      <c r="V350" s="46">
        <f>SUMIF(DRE!$A:$A,'Base CF'!$B350,DRE!U:U)</f>
        <v>0</v>
      </c>
      <c r="W350" s="46">
        <f>SUMIF(DRE!$A:$A,'Base CF'!$B350,DRE!V:V)</f>
        <v>0</v>
      </c>
      <c r="X350" s="46">
        <f>SUMIF(DRE!$A:$A,'Base CF'!$B350,DRE!W:W)</f>
        <v>0</v>
      </c>
      <c r="Y350" s="46">
        <f>SUMIF(DRE!$A:$A,'Base CF'!$B350,DRE!X:X)</f>
        <v>0</v>
      </c>
      <c r="Z350" s="46">
        <f>SUMIF(DRE!$A:$A,'Base CF'!$B350,DRE!Y:Y)</f>
        <v>0</v>
      </c>
      <c r="AA350" s="46">
        <f>SUMIF(DRE!$A:$A,'Base CF'!$B350,DRE!Z:Z)</f>
        <v>0</v>
      </c>
      <c r="AB350" s="46">
        <f>SUMIF(DRE!$A:$A,'Base CF'!$B350,DRE!AA:AA)</f>
        <v>0</v>
      </c>
      <c r="AC350" s="46">
        <f>SUMIF(DRE!$A:$A,'Base CF'!$B350,DRE!AB:AB)</f>
        <v>0</v>
      </c>
      <c r="AD350" s="46">
        <f>SUMIF(DRE!$A:$A,'Base CF'!$B350,DRE!AC:AC)</f>
        <v>0</v>
      </c>
      <c r="AE350" s="46">
        <f>SUMIF(DRE!$A:$A,'Base CF'!$B350,DRE!AD:AD)</f>
        <v>0</v>
      </c>
      <c r="AF350" s="46">
        <f>SUMIF(DRE!$A:$A,'Base CF'!$B350,DRE!AE:AE)</f>
        <v>0</v>
      </c>
      <c r="AG350" s="46">
        <f>SUMIF(DRE!$A:$A,'Base CF'!$B350,DRE!AF:AF)</f>
        <v>0</v>
      </c>
      <c r="AH350" s="46">
        <f>SUMIF(DRE!$A:$A,'Base CF'!$B350,DRE!AG:AG)</f>
        <v>0</v>
      </c>
      <c r="AI350" s="46">
        <f>SUMIF(DRE!$A:$A,'Base CF'!$B350,DRE!AH:AH)</f>
        <v>0</v>
      </c>
      <c r="AJ350" s="46">
        <f>SUMIF(DRE!$A:$A,'Base CF'!$B350,DRE!AI:AI)</f>
        <v>0</v>
      </c>
      <c r="AK350" s="46">
        <f>SUMIF(DRE!$A:$A,'Base CF'!$B350,DRE!AJ:AJ)</f>
        <v>17896.21</v>
      </c>
      <c r="AL350" s="46">
        <f>SUMIF(DRE!$A:$A,'Base CF'!$B350,DRE!AK:AK)</f>
        <v>0</v>
      </c>
      <c r="AM350" s="46">
        <f>SUMIF(DRE!$A:$A,'Base CF'!$B350,DRE!AL:AL)</f>
        <v>0</v>
      </c>
      <c r="AN350" s="46">
        <f>SUMIF(DRE!$A:$A,'Base CF'!$B350,DRE!AM:AM)</f>
        <v>0</v>
      </c>
      <c r="AO350" s="46">
        <f>SUMIF(DRE!$A:$A,'Base CF'!$B350,DRE!AN:AN)</f>
        <v>0</v>
      </c>
      <c r="AP350" s="46">
        <f>SUMIF(DRE!$A:$A,'Base CF'!$B350,DRE!AO:AO)</f>
        <v>0</v>
      </c>
      <c r="AQ350" s="46">
        <f>SUMIF(DRE!$A:$A,'Base CF'!$B350,DRE!AP:AP)</f>
        <v>0</v>
      </c>
      <c r="AR350" s="46">
        <f>SUMIF(DRE!$A:$A,'Base CF'!$B350,DRE!AQ:AQ)</f>
        <v>0</v>
      </c>
      <c r="AS350" s="46">
        <f>SUMIF(DRE!$A:$A,'Base CF'!$B350,DRE!AR:AR)</f>
        <v>0</v>
      </c>
      <c r="AT350" s="46">
        <f>SUMIF(DRE!$A:$A,'Base CF'!$B350,DRE!AS:AS)</f>
        <v>0</v>
      </c>
      <c r="AU350" s="46">
        <f>SUMIF(DRE!$A:$A,'Base CF'!$B350,DRE!AT:AT)</f>
        <v>0</v>
      </c>
      <c r="AV350" s="46">
        <f>SUMIF(DRE!$A:$A,'Base CF'!$B350,DRE!AU:AU)</f>
        <v>0</v>
      </c>
      <c r="AW350" s="46">
        <f>SUMIF(DRE!$A:$A,'Base CF'!$B350,DRE!AV:AV)</f>
        <v>0</v>
      </c>
      <c r="AX350" s="46">
        <f>SUMIF(DRE!$A:$A,'Base CF'!$B350,DRE!AW:AW)</f>
        <v>0</v>
      </c>
      <c r="AY350" s="46">
        <f>SUMIF(DRE!$A:$A,'Base CF'!$B350,DRE!AX:AX)</f>
        <v>0</v>
      </c>
      <c r="AZ350" s="46">
        <f>SUMIF(DRE!$A:$A,'Base CF'!$B350,DRE!AY:AY)</f>
        <v>0</v>
      </c>
      <c r="BA350" s="46">
        <f>SUMIF(DRE!$A:$A,'Base CF'!$B350,DRE!AZ:AZ)</f>
        <v>0</v>
      </c>
      <c r="BB350" s="46">
        <f>SUMIF(DRE!$A:$A,'Base CF'!$B350,DRE!BA:BA)</f>
        <v>0</v>
      </c>
      <c r="BC350" s="46">
        <f>SUMIF(DRE!$A:$A,'Base CF'!$B350,DRE!BB:BB)</f>
        <v>0</v>
      </c>
      <c r="BD350" s="46">
        <f>SUMIF(DRE!$A:$A,'Base CF'!$B350,DRE!BC:BC)</f>
        <v>0</v>
      </c>
      <c r="BE350" s="46">
        <f>SUMIF(DRE!$A:$A,'Base CF'!$B350,DRE!BD:BD)</f>
        <v>0</v>
      </c>
      <c r="BF350" s="46">
        <f>SUMIF(DRE!$A:$A,'Base CF'!$B350,DRE!BE:BE)</f>
        <v>0</v>
      </c>
      <c r="BG350" s="46">
        <f>SUMIF(DRE!$A:$A,'Base CF'!$B350,DRE!BF:BF)</f>
        <v>0</v>
      </c>
      <c r="BH350" s="46">
        <f>SUMIF(DRE!$A:$A,'Base CF'!$B350,DRE!BG:BG)</f>
        <v>10000</v>
      </c>
      <c r="BI350" s="46">
        <f>SUMIF(DRE!$A:$A,'Base CF'!$B350,DRE!BH:BH)</f>
        <v>0</v>
      </c>
      <c r="BJ350" s="46">
        <f>SUMIF(DRE!$A:$A,'Base CF'!$B350,DRE!BI:BI)</f>
        <v>0</v>
      </c>
      <c r="BK350" s="46">
        <f>SUMIF(DRE!$A:$A,'Base CF'!$B350,DRE!BJ:BJ)</f>
        <v>0</v>
      </c>
      <c r="BL350" s="46">
        <f>SUMIF(DRE!$A:$A,'Base CF'!$B350,DRE!BK:BK)</f>
        <v>0</v>
      </c>
      <c r="BM350" s="46">
        <f>SUMIF(DRE!$A:$A,'Base CF'!$B350,DRE!BL:BL)</f>
        <v>0</v>
      </c>
      <c r="BN350" s="46">
        <f>SUMIF(DRE!$A:$A,'Base CF'!$B350,DRE!BM:BM)</f>
        <v>0</v>
      </c>
      <c r="BO350" s="46">
        <f>SUMIF(DRE!$A:$A,'Base CF'!$B350,DRE!BN:BN)</f>
        <v>0</v>
      </c>
      <c r="BP350" s="46">
        <f>SUMIF(DRE!$A:$A,'Base CF'!$B350,DRE!BO:BO)</f>
        <v>0</v>
      </c>
      <c r="BQ350" s="46">
        <f>SUMIF(DRE!$A:$A,'Base CF'!$B350,DRE!BP:BP)</f>
        <v>10000</v>
      </c>
      <c r="BR350" s="46">
        <f>SUMIF(DRE!$A:$A,'Base CF'!$B350,DRE!BQ:BQ)</f>
        <v>0</v>
      </c>
      <c r="BS350" s="46">
        <f>SUMIF(DRE!$A:$A,'Base CF'!$B350,DRE!BR:BR)</f>
        <v>0</v>
      </c>
      <c r="BT350" s="46">
        <f>SUMIF(DRE!$A:$A,'Base CF'!$B350,DRE!BS:BS)</f>
        <v>0</v>
      </c>
      <c r="BU350" s="46">
        <f>SUMIF(DRE!$A:$A,'Base CF'!$B350,DRE!BT:BT)</f>
        <v>0</v>
      </c>
      <c r="BV350" s="46">
        <f>SUMIF(DRE!$A:$A,'Base CF'!$B350,DRE!BU:BU)</f>
        <v>0</v>
      </c>
      <c r="BW350" s="46">
        <f>SUMIF(DRE!$A:$A,'Base CF'!$B350,DRE!BV:BV)</f>
        <v>0</v>
      </c>
      <c r="BX350" s="46">
        <f>SUMIF(DRE!$A:$A,'Base CF'!$B350,DRE!BW:BW)</f>
        <v>0</v>
      </c>
      <c r="BY350" s="46">
        <f>SUMIF(DRE!$A:$A,'Base CF'!$B350,DRE!BX:BX)</f>
        <v>0</v>
      </c>
      <c r="BZ350" s="46">
        <f>SUMIF(DRE!$A:$A,'Base CF'!$B350,DRE!BY:BY)</f>
        <v>0</v>
      </c>
      <c r="CA350" s="46">
        <f>SUMIF(DRE!$A:$A,'Base CF'!$B350,DRE!BZ:BZ)</f>
        <v>0</v>
      </c>
      <c r="CB350" s="46">
        <f>SUMIF(DRE!$A:$A,'Base CF'!$B350,DRE!CA:CA)</f>
        <v>0</v>
      </c>
      <c r="CC350" s="46">
        <f>SUMIF(DRE!$A:$A,'Base CF'!$B350,DRE!CB:CB)</f>
        <v>10000</v>
      </c>
      <c r="CD350" s="46">
        <f>SUMIF(DRE!$A:$A,'Base CF'!$B350,DRE!CC:CC)</f>
        <v>0</v>
      </c>
      <c r="CE350" s="46">
        <f>SUMIF(DRE!$A:$A,'Base CF'!$B350,DRE!CD:CD)</f>
        <v>0</v>
      </c>
      <c r="CF350" s="46">
        <f>SUMIF(DRE!$A:$A,'Base CF'!$B350,DRE!CE:CE)</f>
        <v>0</v>
      </c>
      <c r="CG350" s="46">
        <f>SUMIF(DRE!$A:$A,'Base CF'!$B350,DRE!CF:CF)</f>
        <v>0</v>
      </c>
      <c r="CH350" s="46">
        <f>SUMIF(DRE!$A:$A,'Base CF'!$B350,DRE!CG:CG)</f>
        <v>0</v>
      </c>
      <c r="CI350" s="46">
        <f>SUMIF(DRE!$A:$A,'Base CF'!$B350,DRE!CH:CH)</f>
        <v>0</v>
      </c>
      <c r="CJ350" s="46">
        <f>SUMIF(DRE!$A:$A,'Base CF'!$B350,DRE!CI:CI)</f>
        <v>0</v>
      </c>
      <c r="CK350" s="46">
        <f>SUMIF(DRE!$A:$A,'Base CF'!$B350,DRE!CJ:CJ)</f>
        <v>0</v>
      </c>
      <c r="CL350" s="46">
        <f>SUMIF(DRE!$A:$A,'Base CF'!$B350,DRE!CK:CK)</f>
        <v>0</v>
      </c>
      <c r="CM350" s="46">
        <f>SUMIF(DRE!$A:$A,'Base CF'!$B350,DRE!CL:CL)</f>
        <v>0</v>
      </c>
      <c r="CN350" s="46">
        <f>SUMIF(DRE!$A:$A,'Base CF'!$B350,DRE!CM:CM)</f>
        <v>0</v>
      </c>
      <c r="CO350" s="46">
        <f>SUMIF(DRE!$A:$A,'Base CF'!$B350,DRE!CN:CN)</f>
        <v>10000</v>
      </c>
      <c r="CP350" s="46">
        <f>SUMIF(DRE!$A:$A,'Base CF'!$B350,DRE!CO:CO)</f>
        <v>0</v>
      </c>
      <c r="CQ350" s="46">
        <f>SUMIF(DRE!$A:$A,'Base CF'!$B350,DRE!CP:CP)</f>
        <v>0</v>
      </c>
      <c r="CR350" s="46">
        <f>SUMIF(DRE!$A:$A,'Base CF'!$B350,DRE!CQ:CQ)</f>
        <v>0</v>
      </c>
      <c r="CS350" s="46">
        <f>SUMIF(DRE!$A:$A,'Base CF'!$B350,DRE!CR:CR)</f>
        <v>0</v>
      </c>
      <c r="CT350" s="46">
        <f>SUMIF(DRE!$A:$A,'Base CF'!$B350,DRE!CS:CS)</f>
        <v>0</v>
      </c>
      <c r="CU350" s="46">
        <f>SUMIF(DRE!$A:$A,'Base CF'!$B350,DRE!CT:CT)</f>
        <v>0</v>
      </c>
      <c r="CV350" s="46">
        <f>SUMIF(DRE!$A:$A,'Base CF'!$B350,DRE!CU:CU)</f>
        <v>0</v>
      </c>
      <c r="CW350" s="46">
        <f>SUMIF(DRE!$A:$A,'Base CF'!$B350,DRE!CV:CV)</f>
        <v>0</v>
      </c>
      <c r="CX350" s="46">
        <f>SUMIF(DRE!$A:$A,'Base CF'!$B350,DRE!CW:CW)</f>
        <v>0</v>
      </c>
      <c r="CY350" s="46">
        <f>SUMIF(DRE!$A:$A,'Base CF'!$B350,DRE!CX:CX)</f>
        <v>0</v>
      </c>
      <c r="CZ350" s="46">
        <f>SUMIF(DRE!$A:$A,'Base CF'!$B350,DRE!CY:CY)</f>
        <v>0</v>
      </c>
      <c r="DA350" s="46">
        <f>SUMIF(DRE!$A:$A,'Base CF'!$B350,DRE!CZ:CZ)</f>
        <v>10000</v>
      </c>
      <c r="DB350" s="46">
        <f>SUMIF(DRE!$A:$A,'Base CF'!$B350,DRE!DA:DA)</f>
        <v>0</v>
      </c>
      <c r="DC350" s="46">
        <f>SUMIF(DRE!$A:$A,'Base CF'!$B350,DRE!DB:DB)</f>
        <v>0</v>
      </c>
      <c r="DD350" s="46">
        <f>SUMIF(DRE!$A:$A,'Base CF'!$B350,DRE!DC:DC)</f>
        <v>0</v>
      </c>
      <c r="DE350" s="46">
        <f>SUMIF(DRE!$A:$A,'Base CF'!$B350,DRE!DD:DD)</f>
        <v>0</v>
      </c>
      <c r="DF350" s="46">
        <f>SUMIF(DRE!$A:$A,'Base CF'!$B350,DRE!DE:DE)</f>
        <v>0</v>
      </c>
    </row>
    <row r="351" spans="1:110" outlineLevel="1">
      <c r="B351" s="37" t="s">
        <v>451</v>
      </c>
      <c r="C351" s="46">
        <f>SUMIF(DRE!$A:$A,'Base CF'!$B351,DRE!B:B)</f>
        <v>0</v>
      </c>
      <c r="D351" s="46">
        <f>SUMIF(DRE!$A:$A,'Base CF'!$B351,DRE!C:C)</f>
        <v>0</v>
      </c>
      <c r="E351" s="46">
        <f>SUMIF(DRE!$A:$A,'Base CF'!$B351,DRE!D:D)</f>
        <v>0</v>
      </c>
      <c r="F351" s="46">
        <f>SUMIF(DRE!$A:$A,'Base CF'!$B351,DRE!E:E)</f>
        <v>0</v>
      </c>
      <c r="G351" s="46">
        <f>SUMIF(DRE!$A:$A,'Base CF'!$B351,DRE!F:F)</f>
        <v>0</v>
      </c>
      <c r="H351" s="46">
        <f>SUMIF(DRE!$A:$A,'Base CF'!$B351,DRE!G:G)</f>
        <v>0</v>
      </c>
      <c r="I351" s="46">
        <f>SUMIF(DRE!$A:$A,'Base CF'!$B351,DRE!H:H)</f>
        <v>0</v>
      </c>
      <c r="J351" s="46">
        <f>SUMIF(DRE!$A:$A,'Base CF'!$B351,DRE!I:I)</f>
        <v>21600</v>
      </c>
      <c r="K351" s="46">
        <f>SUMIF(DRE!$A:$A,'Base CF'!$B351,DRE!J:J)</f>
        <v>0</v>
      </c>
      <c r="L351" s="46">
        <f>SUMIF(DRE!$A:$A,'Base CF'!$B351,DRE!K:K)</f>
        <v>433</v>
      </c>
      <c r="M351" s="46">
        <f>SUMIF(DRE!$A:$A,'Base CF'!$B351,DRE!L:L)</f>
        <v>220</v>
      </c>
      <c r="N351" s="46">
        <f>SUMIF(DRE!$A:$A,'Base CF'!$B351,DRE!M:M)</f>
        <v>0</v>
      </c>
      <c r="O351" s="46">
        <f>SUMIF(DRE!$A:$A,'Base CF'!$B351,DRE!N:N)</f>
        <v>3805.06</v>
      </c>
      <c r="P351" s="46">
        <f>SUMIF(DRE!$A:$A,'Base CF'!$B351,DRE!O:O)</f>
        <v>0</v>
      </c>
      <c r="Q351" s="46">
        <f>SUMIF(DRE!$A:$A,'Base CF'!$B351,DRE!P:P)</f>
        <v>1761.6</v>
      </c>
      <c r="R351" s="46">
        <f>SUMIF(DRE!$A:$A,'Base CF'!$B351,DRE!Q:Q)</f>
        <v>1341.02</v>
      </c>
      <c r="S351" s="46">
        <f>SUMIF(DRE!$A:$A,'Base CF'!$B351,DRE!R:R)</f>
        <v>0</v>
      </c>
      <c r="T351" s="46">
        <f>SUMIF(DRE!$A:$A,'Base CF'!$B351,DRE!S:S)</f>
        <v>1225.81</v>
      </c>
      <c r="U351" s="46">
        <f>SUMIF(DRE!$A:$A,'Base CF'!$B351,DRE!T:T)</f>
        <v>308.38</v>
      </c>
      <c r="V351" s="46">
        <f>SUMIF(DRE!$A:$A,'Base CF'!$B351,DRE!U:U)</f>
        <v>85.96</v>
      </c>
      <c r="W351" s="46">
        <f>SUMIF(DRE!$A:$A,'Base CF'!$B351,DRE!V:V)</f>
        <v>0</v>
      </c>
      <c r="X351" s="46">
        <f>SUMIF(DRE!$A:$A,'Base CF'!$B351,DRE!W:W)</f>
        <v>0</v>
      </c>
      <c r="Y351" s="46">
        <f>SUMIF(DRE!$A:$A,'Base CF'!$B351,DRE!X:X)</f>
        <v>660</v>
      </c>
      <c r="Z351" s="46">
        <f>SUMIF(DRE!$A:$A,'Base CF'!$B351,DRE!Y:Y)</f>
        <v>0</v>
      </c>
      <c r="AA351" s="46">
        <f>SUMIF(DRE!$A:$A,'Base CF'!$B351,DRE!Z:Z)</f>
        <v>2296.33</v>
      </c>
      <c r="AB351" s="46">
        <f>SUMIF(DRE!$A:$A,'Base CF'!$B351,DRE!AA:AA)</f>
        <v>237.12</v>
      </c>
      <c r="AC351" s="46">
        <f>SUMIF(DRE!$A:$A,'Base CF'!$B351,DRE!AB:AB)</f>
        <v>0</v>
      </c>
      <c r="AD351" s="46">
        <f>SUMIF(DRE!$A:$A,'Base CF'!$B351,DRE!AC:AC)</f>
        <v>0</v>
      </c>
      <c r="AE351" s="46">
        <f>SUMIF(DRE!$A:$A,'Base CF'!$B351,DRE!AD:AD)</f>
        <v>0</v>
      </c>
      <c r="AF351" s="46">
        <f>SUMIF(DRE!$A:$A,'Base CF'!$B351,DRE!AE:AE)</f>
        <v>0</v>
      </c>
      <c r="AG351" s="46">
        <f>SUMIF(DRE!$A:$A,'Base CF'!$B351,DRE!AF:AF)</f>
        <v>1188.9000000000001</v>
      </c>
      <c r="AH351" s="46">
        <f>SUMIF(DRE!$A:$A,'Base CF'!$B351,DRE!AG:AG)</f>
        <v>670</v>
      </c>
      <c r="AI351" s="46">
        <f>SUMIF(DRE!$A:$A,'Base CF'!$B351,DRE!AH:AH)</f>
        <v>0</v>
      </c>
      <c r="AJ351" s="46">
        <f>SUMIF(DRE!$A:$A,'Base CF'!$B351,DRE!AI:AI)</f>
        <v>5283.67</v>
      </c>
      <c r="AK351" s="46">
        <f>SUMIF(DRE!$A:$A,'Base CF'!$B351,DRE!AJ:AJ)</f>
        <v>0</v>
      </c>
      <c r="AL351" s="46">
        <f>SUMIF(DRE!$A:$A,'Base CF'!$B351,DRE!AK:AK)</f>
        <v>0</v>
      </c>
      <c r="AM351" s="46">
        <f>SUMIF(DRE!$A:$A,'Base CF'!$B351,DRE!AL:AL)</f>
        <v>4279.09</v>
      </c>
      <c r="AN351" s="46">
        <f>SUMIF(DRE!$A:$A,'Base CF'!$B351,DRE!AM:AM)</f>
        <v>0</v>
      </c>
      <c r="AO351" s="46">
        <f>SUMIF(DRE!$A:$A,'Base CF'!$B351,DRE!AN:AN)</f>
        <v>0</v>
      </c>
      <c r="AP351" s="46">
        <f>SUMIF(DRE!$A:$A,'Base CF'!$B351,DRE!AO:AO)</f>
        <v>577.11</v>
      </c>
      <c r="AQ351" s="46">
        <f>SUMIF(DRE!$A:$A,'Base CF'!$B351,DRE!AP:AP)</f>
        <v>1939.05</v>
      </c>
      <c r="AR351" s="46">
        <f>SUMIF(DRE!$A:$A,'Base CF'!$B351,DRE!AQ:AQ)</f>
        <v>0</v>
      </c>
      <c r="AS351" s="46">
        <f>SUMIF(DRE!$A:$A,'Base CF'!$B351,DRE!AR:AR)</f>
        <v>0</v>
      </c>
      <c r="AT351" s="46">
        <f>SUMIF(DRE!$A:$A,'Base CF'!$B351,DRE!AS:AS)</f>
        <v>0</v>
      </c>
      <c r="AU351" s="46">
        <f>SUMIF(DRE!$A:$A,'Base CF'!$B351,DRE!AT:AT)</f>
        <v>0</v>
      </c>
      <c r="AV351" s="46">
        <f>SUMIF(DRE!$A:$A,'Base CF'!$B351,DRE!AU:AU)</f>
        <v>0</v>
      </c>
      <c r="AW351" s="46">
        <f>SUMIF(DRE!$A:$A,'Base CF'!$B351,DRE!AV:AV)</f>
        <v>0</v>
      </c>
      <c r="AX351" s="46">
        <f>SUMIF(DRE!$A:$A,'Base CF'!$B351,DRE!AW:AW)</f>
        <v>0</v>
      </c>
      <c r="AY351" s="46">
        <f>SUMIF(DRE!$A:$A,'Base CF'!$B351,DRE!AX:AX)</f>
        <v>383.64</v>
      </c>
      <c r="AZ351" s="46">
        <f>SUMIF(DRE!$A:$A,'Base CF'!$B351,DRE!AY:AY)</f>
        <v>0</v>
      </c>
      <c r="BA351" s="46">
        <f>SUMIF(DRE!$A:$A,'Base CF'!$B351,DRE!AZ:AZ)</f>
        <v>0</v>
      </c>
      <c r="BB351" s="46">
        <f>SUMIF(DRE!$A:$A,'Base CF'!$B351,DRE!BA:BA)</f>
        <v>0</v>
      </c>
      <c r="BC351" s="46">
        <f>SUMIF(DRE!$A:$A,'Base CF'!$B351,DRE!BB:BB)</f>
        <v>0</v>
      </c>
      <c r="BD351" s="46">
        <f>SUMIF(DRE!$A:$A,'Base CF'!$B351,DRE!BC:BC)</f>
        <v>300.02</v>
      </c>
      <c r="BE351" s="46">
        <f>SUMIF(DRE!$A:$A,'Base CF'!$B351,DRE!BD:BD)</f>
        <v>0</v>
      </c>
      <c r="BF351" s="46">
        <f>SUMIF(DRE!$A:$A,'Base CF'!$B351,DRE!BE:BE)</f>
        <v>0</v>
      </c>
      <c r="BG351" s="46">
        <f>SUMIF(DRE!$A:$A,'Base CF'!$B351,DRE!BF:BF)</f>
        <v>4000</v>
      </c>
      <c r="BH351" s="46">
        <f>SUMIF(DRE!$A:$A,'Base CF'!$B351,DRE!BG:BG)</f>
        <v>0</v>
      </c>
      <c r="BI351" s="46">
        <f>SUMIF(DRE!$A:$A,'Base CF'!$B351,DRE!BH:BH)</f>
        <v>0</v>
      </c>
      <c r="BJ351" s="46">
        <f>SUMIF(DRE!$A:$A,'Base CF'!$B351,DRE!BI:BI)</f>
        <v>5000</v>
      </c>
      <c r="BK351" s="46">
        <f>SUMIF(DRE!$A:$A,'Base CF'!$B351,DRE!BJ:BJ)</f>
        <v>0</v>
      </c>
      <c r="BL351" s="46">
        <f>SUMIF(DRE!$A:$A,'Base CF'!$B351,DRE!BK:BK)</f>
        <v>0</v>
      </c>
      <c r="BM351" s="46">
        <f>SUMIF(DRE!$A:$A,'Base CF'!$B351,DRE!BL:BL)</f>
        <v>0</v>
      </c>
      <c r="BN351" s="46">
        <f>SUMIF(DRE!$A:$A,'Base CF'!$B351,DRE!BM:BM)</f>
        <v>1200</v>
      </c>
      <c r="BO351" s="46">
        <f>SUMIF(DRE!$A:$A,'Base CF'!$B351,DRE!BN:BN)</f>
        <v>0</v>
      </c>
      <c r="BP351" s="46">
        <f>SUMIF(DRE!$A:$A,'Base CF'!$B351,DRE!BO:BO)</f>
        <v>0</v>
      </c>
      <c r="BQ351" s="46">
        <f>SUMIF(DRE!$A:$A,'Base CF'!$B351,DRE!BP:BP)</f>
        <v>4000</v>
      </c>
      <c r="BR351" s="46">
        <f>SUMIF(DRE!$A:$A,'Base CF'!$B351,DRE!BQ:BQ)</f>
        <v>930</v>
      </c>
      <c r="BS351" s="46">
        <f>SUMIF(DRE!$A:$A,'Base CF'!$B351,DRE!BR:BR)</f>
        <v>0</v>
      </c>
      <c r="BT351" s="46">
        <f>SUMIF(DRE!$A:$A,'Base CF'!$B351,DRE!BS:BS)</f>
        <v>0</v>
      </c>
      <c r="BU351" s="46">
        <f>SUMIF(DRE!$A:$A,'Base CF'!$B351,DRE!BT:BT)</f>
        <v>0</v>
      </c>
      <c r="BV351" s="46">
        <f>SUMIF(DRE!$A:$A,'Base CF'!$B351,DRE!BU:BU)</f>
        <v>4500</v>
      </c>
      <c r="BW351" s="46">
        <f>SUMIF(DRE!$A:$A,'Base CF'!$B351,DRE!BV:BV)</f>
        <v>0</v>
      </c>
      <c r="BX351" s="46">
        <f>SUMIF(DRE!$A:$A,'Base CF'!$B351,DRE!BW:BW)</f>
        <v>0</v>
      </c>
      <c r="BY351" s="46">
        <f>SUMIF(DRE!$A:$A,'Base CF'!$B351,DRE!BX:BX)</f>
        <v>0</v>
      </c>
      <c r="BZ351" s="46">
        <f>SUMIF(DRE!$A:$A,'Base CF'!$B351,DRE!BY:BY)</f>
        <v>1200</v>
      </c>
      <c r="CA351" s="46">
        <f>SUMIF(DRE!$A:$A,'Base CF'!$B351,DRE!BZ:BZ)</f>
        <v>0</v>
      </c>
      <c r="CB351" s="46">
        <f>SUMIF(DRE!$A:$A,'Base CF'!$B351,DRE!CA:CA)</f>
        <v>0</v>
      </c>
      <c r="CC351" s="46">
        <f>SUMIF(DRE!$A:$A,'Base CF'!$B351,DRE!CB:CB)</f>
        <v>4000</v>
      </c>
      <c r="CD351" s="46">
        <f>SUMIF(DRE!$A:$A,'Base CF'!$B351,DRE!CC:CC)</f>
        <v>930</v>
      </c>
      <c r="CE351" s="46">
        <f>SUMIF(DRE!$A:$A,'Base CF'!$B351,DRE!CD:CD)</f>
        <v>0</v>
      </c>
      <c r="CF351" s="46">
        <f>SUMIF(DRE!$A:$A,'Base CF'!$B351,DRE!CE:CE)</f>
        <v>0</v>
      </c>
      <c r="CG351" s="46">
        <f>SUMIF(DRE!$A:$A,'Base CF'!$B351,DRE!CF:CF)</f>
        <v>0</v>
      </c>
      <c r="CH351" s="46">
        <f>SUMIF(DRE!$A:$A,'Base CF'!$B351,DRE!CG:CG)</f>
        <v>4500</v>
      </c>
      <c r="CI351" s="46">
        <f>SUMIF(DRE!$A:$A,'Base CF'!$B351,DRE!CH:CH)</f>
        <v>0</v>
      </c>
      <c r="CJ351" s="46">
        <f>SUMIF(DRE!$A:$A,'Base CF'!$B351,DRE!CI:CI)</f>
        <v>0</v>
      </c>
      <c r="CK351" s="46">
        <f>SUMIF(DRE!$A:$A,'Base CF'!$B351,DRE!CJ:CJ)</f>
        <v>0</v>
      </c>
      <c r="CL351" s="46">
        <f>SUMIF(DRE!$A:$A,'Base CF'!$B351,DRE!CK:CK)</f>
        <v>1200</v>
      </c>
      <c r="CM351" s="46">
        <f>SUMIF(DRE!$A:$A,'Base CF'!$B351,DRE!CL:CL)</f>
        <v>0</v>
      </c>
      <c r="CN351" s="46">
        <f>SUMIF(DRE!$A:$A,'Base CF'!$B351,DRE!CM:CM)</f>
        <v>0</v>
      </c>
      <c r="CO351" s="46">
        <f>SUMIF(DRE!$A:$A,'Base CF'!$B351,DRE!CN:CN)</f>
        <v>4000</v>
      </c>
      <c r="CP351" s="46">
        <f>SUMIF(DRE!$A:$A,'Base CF'!$B351,DRE!CO:CO)</f>
        <v>930</v>
      </c>
      <c r="CQ351" s="46">
        <f>SUMIF(DRE!$A:$A,'Base CF'!$B351,DRE!CP:CP)</f>
        <v>0</v>
      </c>
      <c r="CR351" s="46">
        <f>SUMIF(DRE!$A:$A,'Base CF'!$B351,DRE!CQ:CQ)</f>
        <v>0</v>
      </c>
      <c r="CS351" s="46">
        <f>SUMIF(DRE!$A:$A,'Base CF'!$B351,DRE!CR:CR)</f>
        <v>0</v>
      </c>
      <c r="CT351" s="46">
        <f>SUMIF(DRE!$A:$A,'Base CF'!$B351,DRE!CS:CS)</f>
        <v>4500</v>
      </c>
      <c r="CU351" s="46">
        <f>SUMIF(DRE!$A:$A,'Base CF'!$B351,DRE!CT:CT)</f>
        <v>0</v>
      </c>
      <c r="CV351" s="46">
        <f>SUMIF(DRE!$A:$A,'Base CF'!$B351,DRE!CU:CU)</f>
        <v>0</v>
      </c>
      <c r="CW351" s="46">
        <f>SUMIF(DRE!$A:$A,'Base CF'!$B351,DRE!CV:CV)</f>
        <v>0</v>
      </c>
      <c r="CX351" s="46">
        <f>SUMIF(DRE!$A:$A,'Base CF'!$B351,DRE!CW:CW)</f>
        <v>1200</v>
      </c>
      <c r="CY351" s="46">
        <f>SUMIF(DRE!$A:$A,'Base CF'!$B351,DRE!CX:CX)</f>
        <v>0</v>
      </c>
      <c r="CZ351" s="46">
        <f>SUMIF(DRE!$A:$A,'Base CF'!$B351,DRE!CY:CY)</f>
        <v>0</v>
      </c>
      <c r="DA351" s="46">
        <f>SUMIF(DRE!$A:$A,'Base CF'!$B351,DRE!CZ:CZ)</f>
        <v>4000</v>
      </c>
      <c r="DB351" s="46">
        <f>SUMIF(DRE!$A:$A,'Base CF'!$B351,DRE!DA:DA)</f>
        <v>930</v>
      </c>
      <c r="DC351" s="46">
        <f>SUMIF(DRE!$A:$A,'Base CF'!$B351,DRE!DB:DB)</f>
        <v>0</v>
      </c>
      <c r="DD351" s="46">
        <f>SUMIF(DRE!$A:$A,'Base CF'!$B351,DRE!DC:DC)</f>
        <v>0</v>
      </c>
      <c r="DE351" s="46">
        <f>SUMIF(DRE!$A:$A,'Base CF'!$B351,DRE!DD:DD)</f>
        <v>0</v>
      </c>
      <c r="DF351" s="46">
        <f>SUMIF(DRE!$A:$A,'Base CF'!$B351,DRE!DE:DE)</f>
        <v>4500</v>
      </c>
    </row>
    <row r="352" spans="1:110" outlineLevel="1">
      <c r="B352" s="37" t="s">
        <v>402</v>
      </c>
      <c r="C352" s="46">
        <f>SUMIF(DRE!$A:$A,'Base CF'!$B352,DRE!B:B)</f>
        <v>0</v>
      </c>
      <c r="D352" s="46">
        <f>SUMIF(DRE!$A:$A,'Base CF'!$B352,DRE!C:C)</f>
        <v>0</v>
      </c>
      <c r="E352" s="46">
        <f>SUMIF(DRE!$A:$A,'Base CF'!$B352,DRE!D:D)</f>
        <v>3538.34</v>
      </c>
      <c r="F352" s="46">
        <f>SUMIF(DRE!$A:$A,'Base CF'!$B352,DRE!E:E)</f>
        <v>0</v>
      </c>
      <c r="G352" s="46">
        <f>SUMIF(DRE!$A:$A,'Base CF'!$B352,DRE!F:F)</f>
        <v>0</v>
      </c>
      <c r="H352" s="46">
        <f>SUMIF(DRE!$A:$A,'Base CF'!$B352,DRE!G:G)</f>
        <v>0</v>
      </c>
      <c r="I352" s="46">
        <f>SUMIF(DRE!$A:$A,'Base CF'!$B352,DRE!H:H)</f>
        <v>131724.75</v>
      </c>
      <c r="J352" s="46">
        <f>SUMIF(DRE!$A:$A,'Base CF'!$B352,DRE!I:I)</f>
        <v>23017.8</v>
      </c>
      <c r="K352" s="46">
        <f>SUMIF(DRE!$A:$A,'Base CF'!$B352,DRE!J:J)</f>
        <v>0</v>
      </c>
      <c r="L352" s="46">
        <f>SUMIF(DRE!$A:$A,'Base CF'!$B352,DRE!K:K)</f>
        <v>0</v>
      </c>
      <c r="M352" s="46">
        <f>SUMIF(DRE!$A:$A,'Base CF'!$B352,DRE!L:L)</f>
        <v>0</v>
      </c>
      <c r="N352" s="46">
        <f>SUMIF(DRE!$A:$A,'Base CF'!$B352,DRE!M:M)</f>
        <v>0</v>
      </c>
      <c r="O352" s="46">
        <f>SUMIF(DRE!$A:$A,'Base CF'!$B352,DRE!N:N)</f>
        <v>0</v>
      </c>
      <c r="P352" s="46">
        <f>SUMIF(DRE!$A:$A,'Base CF'!$B352,DRE!O:O)</f>
        <v>0</v>
      </c>
      <c r="Q352" s="46">
        <f>SUMIF(DRE!$A:$A,'Base CF'!$B352,DRE!P:P)</f>
        <v>163668.57</v>
      </c>
      <c r="R352" s="46">
        <f>SUMIF(DRE!$A:$A,'Base CF'!$B352,DRE!Q:Q)</f>
        <v>0</v>
      </c>
      <c r="S352" s="46">
        <f>SUMIF(DRE!$A:$A,'Base CF'!$B352,DRE!R:R)</f>
        <v>8278.36</v>
      </c>
      <c r="T352" s="46">
        <f>SUMIF(DRE!$A:$A,'Base CF'!$B352,DRE!S:S)</f>
        <v>0</v>
      </c>
      <c r="U352" s="46">
        <f>SUMIF(DRE!$A:$A,'Base CF'!$B352,DRE!T:T)</f>
        <v>0</v>
      </c>
      <c r="V352" s="46">
        <f>SUMIF(DRE!$A:$A,'Base CF'!$B352,DRE!U:U)</f>
        <v>0</v>
      </c>
      <c r="W352" s="46">
        <f>SUMIF(DRE!$A:$A,'Base CF'!$B352,DRE!V:V)</f>
        <v>163.6</v>
      </c>
      <c r="X352" s="46">
        <f>SUMIF(DRE!$A:$A,'Base CF'!$B352,DRE!W:W)</f>
        <v>163.6</v>
      </c>
      <c r="Y352" s="46">
        <f>SUMIF(DRE!$A:$A,'Base CF'!$B352,DRE!X:X)</f>
        <v>163.6</v>
      </c>
      <c r="Z352" s="46">
        <f>SUMIF(DRE!$A:$A,'Base CF'!$B352,DRE!Y:Y)</f>
        <v>327.2</v>
      </c>
      <c r="AA352" s="46">
        <f>SUMIF(DRE!$A:$A,'Base CF'!$B352,DRE!Z:Z)</f>
        <v>0</v>
      </c>
      <c r="AB352" s="46">
        <f>SUMIF(DRE!$A:$A,'Base CF'!$B352,DRE!AA:AA)</f>
        <v>327.2</v>
      </c>
      <c r="AC352" s="46">
        <f>SUMIF(DRE!$A:$A,'Base CF'!$B352,DRE!AB:AB)</f>
        <v>258306.19</v>
      </c>
      <c r="AD352" s="46">
        <f>SUMIF(DRE!$A:$A,'Base CF'!$B352,DRE!AC:AC)</f>
        <v>163.6</v>
      </c>
      <c r="AE352" s="46">
        <f>SUMIF(DRE!$A:$A,'Base CF'!$B352,DRE!AD:AD)</f>
        <v>163.6</v>
      </c>
      <c r="AF352" s="46">
        <f>SUMIF(DRE!$A:$A,'Base CF'!$B352,DRE!AE:AE)</f>
        <v>163.6</v>
      </c>
      <c r="AG352" s="46">
        <f>SUMIF(DRE!$A:$A,'Base CF'!$B352,DRE!AF:AF)</f>
        <v>163.6</v>
      </c>
      <c r="AH352" s="46">
        <f>SUMIF(DRE!$A:$A,'Base CF'!$B352,DRE!AG:AG)</f>
        <v>163.6</v>
      </c>
      <c r="AI352" s="46">
        <f>SUMIF(DRE!$A:$A,'Base CF'!$B352,DRE!AH:AH)</f>
        <v>178.76</v>
      </c>
      <c r="AJ352" s="46">
        <f>SUMIF(DRE!$A:$A,'Base CF'!$B352,DRE!AI:AI)</f>
        <v>178.76</v>
      </c>
      <c r="AK352" s="46">
        <f>SUMIF(DRE!$A:$A,'Base CF'!$B352,DRE!AJ:AJ)</f>
        <v>178.76</v>
      </c>
      <c r="AL352" s="46">
        <f>SUMIF(DRE!$A:$A,'Base CF'!$B352,DRE!AK:AK)</f>
        <v>178.76</v>
      </c>
      <c r="AM352" s="46">
        <f>SUMIF(DRE!$A:$A,'Base CF'!$B352,DRE!AL:AL)</f>
        <v>178.76</v>
      </c>
      <c r="AN352" s="46">
        <f>SUMIF(DRE!$A:$A,'Base CF'!$B352,DRE!AM:AM)</f>
        <v>897.76</v>
      </c>
      <c r="AO352" s="46">
        <f>SUMIF(DRE!$A:$A,'Base CF'!$B352,DRE!AN:AN)</f>
        <v>264153.36</v>
      </c>
      <c r="AP352" s="46">
        <f>SUMIF(DRE!$A:$A,'Base CF'!$B352,DRE!AO:AO)</f>
        <v>11640.36</v>
      </c>
      <c r="AQ352" s="46">
        <f>SUMIF(DRE!$A:$A,'Base CF'!$B352,DRE!AP:AP)</f>
        <v>178.76</v>
      </c>
      <c r="AR352" s="46">
        <f>SUMIF(DRE!$A:$A,'Base CF'!$B352,DRE!AQ:AQ)</f>
        <v>178.76</v>
      </c>
      <c r="AS352" s="46">
        <f>SUMIF(DRE!$A:$A,'Base CF'!$B352,DRE!AR:AR)</f>
        <v>29212</v>
      </c>
      <c r="AT352" s="46">
        <f>SUMIF(DRE!$A:$A,'Base CF'!$B352,DRE!AS:AS)</f>
        <v>0</v>
      </c>
      <c r="AU352" s="46">
        <f>SUMIF(DRE!$A:$A,'Base CF'!$B352,DRE!AT:AT)</f>
        <v>375.4</v>
      </c>
      <c r="AV352" s="46">
        <f>SUMIF(DRE!$A:$A,'Base CF'!$B352,DRE!AU:AU)</f>
        <v>196.64</v>
      </c>
      <c r="AW352" s="46">
        <f>SUMIF(DRE!$A:$A,'Base CF'!$B352,DRE!AV:AV)</f>
        <v>196.64</v>
      </c>
      <c r="AX352" s="46">
        <f>SUMIF(DRE!$A:$A,'Base CF'!$B352,DRE!AW:AW)</f>
        <v>196.64</v>
      </c>
      <c r="AY352" s="46">
        <f>SUMIF(DRE!$A:$A,'Base CF'!$B352,DRE!AX:AX)</f>
        <v>393.28</v>
      </c>
      <c r="AZ352" s="46">
        <f>SUMIF(DRE!$A:$A,'Base CF'!$B352,DRE!AY:AY)</f>
        <v>393.28</v>
      </c>
      <c r="BA352" s="46">
        <f>SUMIF(DRE!$A:$A,'Base CF'!$B352,DRE!AZ:AZ)</f>
        <v>393.28</v>
      </c>
      <c r="BB352" s="46">
        <f>SUMIF(DRE!$A:$A,'Base CF'!$B352,DRE!BA:BA)</f>
        <v>393.28</v>
      </c>
      <c r="BC352" s="46">
        <f>SUMIF(DRE!$A:$A,'Base CF'!$B352,DRE!BB:BB)</f>
        <v>155193.28</v>
      </c>
      <c r="BD352" s="46">
        <f>SUMIF(DRE!$A:$A,'Base CF'!$B352,DRE!BC:BC)</f>
        <v>845.25</v>
      </c>
      <c r="BE352" s="46">
        <f>SUMIF(DRE!$A:$A,'Base CF'!$B352,DRE!BD:BD)</f>
        <v>393.28</v>
      </c>
      <c r="BF352" s="46">
        <f>SUMIF(DRE!$A:$A,'Base CF'!$B352,DRE!BE:BE)</f>
        <v>393.28</v>
      </c>
      <c r="BG352" s="46">
        <f>SUMIF(DRE!$A:$A,'Base CF'!$B352,DRE!BF:BF)</f>
        <v>17409.400000000001</v>
      </c>
      <c r="BH352" s="46">
        <f>SUMIF(DRE!$A:$A,'Base CF'!$B352,DRE!BG:BG)</f>
        <v>17409.400000000001</v>
      </c>
      <c r="BI352" s="46">
        <f>SUMIF(DRE!$A:$A,'Base CF'!$B352,DRE!BH:BH)</f>
        <v>17409.400000000001</v>
      </c>
      <c r="BJ352" s="46">
        <f>SUMIF(DRE!$A:$A,'Base CF'!$B352,DRE!BI:BI)</f>
        <v>17409.400000000001</v>
      </c>
      <c r="BK352" s="46">
        <f>SUMIF(DRE!$A:$A,'Base CF'!$B352,DRE!BJ:BJ)</f>
        <v>3791.66</v>
      </c>
      <c r="BL352" s="46">
        <f>SUMIF(DRE!$A:$A,'Base CF'!$B352,DRE!BK:BK)</f>
        <v>203791.66</v>
      </c>
      <c r="BM352" s="46">
        <f>SUMIF(DRE!$A:$A,'Base CF'!$B352,DRE!BL:BL)</f>
        <v>3791.66</v>
      </c>
      <c r="BN352" s="46">
        <f>SUMIF(DRE!$A:$A,'Base CF'!$B352,DRE!BM:BM)</f>
        <v>3791.66</v>
      </c>
      <c r="BO352" s="46">
        <f>SUMIF(DRE!$A:$A,'Base CF'!$B352,DRE!BN:BN)</f>
        <v>3791.66</v>
      </c>
      <c r="BP352" s="46">
        <f>SUMIF(DRE!$A:$A,'Base CF'!$B352,DRE!BO:BO)</f>
        <v>3791.66</v>
      </c>
      <c r="BQ352" s="46">
        <f>SUMIF(DRE!$A:$A,'Base CF'!$B352,DRE!BP:BP)</f>
        <v>3791.66</v>
      </c>
      <c r="BR352" s="46">
        <f>SUMIF(DRE!$A:$A,'Base CF'!$B352,DRE!BQ:BQ)</f>
        <v>3791.66</v>
      </c>
      <c r="BS352" s="46">
        <f>SUMIF(DRE!$A:$A,'Base CF'!$B352,DRE!BR:BR)</f>
        <v>3791.66</v>
      </c>
      <c r="BT352" s="46">
        <f>SUMIF(DRE!$A:$A,'Base CF'!$B352,DRE!BS:BS)</f>
        <v>3791.66</v>
      </c>
      <c r="BU352" s="46">
        <f>SUMIF(DRE!$A:$A,'Base CF'!$B352,DRE!BT:BT)</f>
        <v>3791.66</v>
      </c>
      <c r="BV352" s="46">
        <f>SUMIF(DRE!$A:$A,'Base CF'!$B352,DRE!BU:BU)</f>
        <v>3791.66</v>
      </c>
      <c r="BW352" s="46">
        <f>SUMIF(DRE!$A:$A,'Base CF'!$B352,DRE!BV:BV)</f>
        <v>3791.66</v>
      </c>
      <c r="BX352" s="46">
        <f>SUMIF(DRE!$A:$A,'Base CF'!$B352,DRE!BW:BW)</f>
        <v>203791.66</v>
      </c>
      <c r="BY352" s="46">
        <f>SUMIF(DRE!$A:$A,'Base CF'!$B352,DRE!BX:BX)</f>
        <v>3791.66</v>
      </c>
      <c r="BZ352" s="46">
        <f>SUMIF(DRE!$A:$A,'Base CF'!$B352,DRE!BY:BY)</f>
        <v>3791.66</v>
      </c>
      <c r="CA352" s="46">
        <f>SUMIF(DRE!$A:$A,'Base CF'!$B352,DRE!BZ:BZ)</f>
        <v>3791.66</v>
      </c>
      <c r="CB352" s="46">
        <f>SUMIF(DRE!$A:$A,'Base CF'!$B352,DRE!CA:CA)</f>
        <v>3791.66</v>
      </c>
      <c r="CC352" s="46">
        <f>SUMIF(DRE!$A:$A,'Base CF'!$B352,DRE!CB:CB)</f>
        <v>3791.66</v>
      </c>
      <c r="CD352" s="46">
        <f>SUMIF(DRE!$A:$A,'Base CF'!$B352,DRE!CC:CC)</f>
        <v>3791.66</v>
      </c>
      <c r="CE352" s="46">
        <f>SUMIF(DRE!$A:$A,'Base CF'!$B352,DRE!CD:CD)</f>
        <v>3791.66</v>
      </c>
      <c r="CF352" s="46">
        <f>SUMIF(DRE!$A:$A,'Base CF'!$B352,DRE!CE:CE)</f>
        <v>3791.66</v>
      </c>
      <c r="CG352" s="46">
        <f>SUMIF(DRE!$A:$A,'Base CF'!$B352,DRE!CF:CF)</f>
        <v>3791.66</v>
      </c>
      <c r="CH352" s="46">
        <f>SUMIF(DRE!$A:$A,'Base CF'!$B352,DRE!CG:CG)</f>
        <v>3791.66</v>
      </c>
      <c r="CI352" s="46">
        <f>SUMIF(DRE!$A:$A,'Base CF'!$B352,DRE!CH:CH)</f>
        <v>3791.66</v>
      </c>
      <c r="CJ352" s="46">
        <f>SUMIF(DRE!$A:$A,'Base CF'!$B352,DRE!CI:CI)</f>
        <v>203791.66</v>
      </c>
      <c r="CK352" s="46">
        <f>SUMIF(DRE!$A:$A,'Base CF'!$B352,DRE!CJ:CJ)</f>
        <v>3791.66</v>
      </c>
      <c r="CL352" s="46">
        <f>SUMIF(DRE!$A:$A,'Base CF'!$B352,DRE!CK:CK)</f>
        <v>3791.66</v>
      </c>
      <c r="CM352" s="46">
        <f>SUMIF(DRE!$A:$A,'Base CF'!$B352,DRE!CL:CL)</f>
        <v>3791.66</v>
      </c>
      <c r="CN352" s="46">
        <f>SUMIF(DRE!$A:$A,'Base CF'!$B352,DRE!CM:CM)</f>
        <v>3791.66</v>
      </c>
      <c r="CO352" s="46">
        <f>SUMIF(DRE!$A:$A,'Base CF'!$B352,DRE!CN:CN)</f>
        <v>3791.66</v>
      </c>
      <c r="CP352" s="46">
        <f>SUMIF(DRE!$A:$A,'Base CF'!$B352,DRE!CO:CO)</f>
        <v>3791.66</v>
      </c>
      <c r="CQ352" s="46">
        <f>SUMIF(DRE!$A:$A,'Base CF'!$B352,DRE!CP:CP)</f>
        <v>3791.66</v>
      </c>
      <c r="CR352" s="46">
        <f>SUMIF(DRE!$A:$A,'Base CF'!$B352,DRE!CQ:CQ)</f>
        <v>3791.66</v>
      </c>
      <c r="CS352" s="46">
        <f>SUMIF(DRE!$A:$A,'Base CF'!$B352,DRE!CR:CR)</f>
        <v>3791.66</v>
      </c>
      <c r="CT352" s="46">
        <f>SUMIF(DRE!$A:$A,'Base CF'!$B352,DRE!CS:CS)</f>
        <v>3791.66</v>
      </c>
      <c r="CU352" s="46">
        <f>SUMIF(DRE!$A:$A,'Base CF'!$B352,DRE!CT:CT)</f>
        <v>3791.66</v>
      </c>
      <c r="CV352" s="46">
        <f>SUMIF(DRE!$A:$A,'Base CF'!$B352,DRE!CU:CU)</f>
        <v>203791.66</v>
      </c>
      <c r="CW352" s="46">
        <f>SUMIF(DRE!$A:$A,'Base CF'!$B352,DRE!CV:CV)</f>
        <v>3791.66</v>
      </c>
      <c r="CX352" s="46">
        <f>SUMIF(DRE!$A:$A,'Base CF'!$B352,DRE!CW:CW)</f>
        <v>3791.66</v>
      </c>
      <c r="CY352" s="46">
        <f>SUMIF(DRE!$A:$A,'Base CF'!$B352,DRE!CX:CX)</f>
        <v>3791.66</v>
      </c>
      <c r="CZ352" s="46">
        <f>SUMIF(DRE!$A:$A,'Base CF'!$B352,DRE!CY:CY)</f>
        <v>3791.66</v>
      </c>
      <c r="DA352" s="46">
        <f>SUMIF(DRE!$A:$A,'Base CF'!$B352,DRE!CZ:CZ)</f>
        <v>3791.66</v>
      </c>
      <c r="DB352" s="46">
        <f>SUMIF(DRE!$A:$A,'Base CF'!$B352,DRE!DA:DA)</f>
        <v>3791.66</v>
      </c>
      <c r="DC352" s="46">
        <f>SUMIF(DRE!$A:$A,'Base CF'!$B352,DRE!DB:DB)</f>
        <v>3791.66</v>
      </c>
      <c r="DD352" s="46">
        <f>SUMIF(DRE!$A:$A,'Base CF'!$B352,DRE!DC:DC)</f>
        <v>3791.66</v>
      </c>
      <c r="DE352" s="46">
        <f>SUMIF(DRE!$A:$A,'Base CF'!$B352,DRE!DD:DD)</f>
        <v>3791.66</v>
      </c>
      <c r="DF352" s="46">
        <f>SUMIF(DRE!$A:$A,'Base CF'!$B352,DRE!DE:DE)</f>
        <v>3791.66</v>
      </c>
    </row>
    <row r="353" spans="2:110" outlineLevel="1">
      <c r="B353" s="37" t="s">
        <v>403</v>
      </c>
      <c r="C353" s="46">
        <f>SUMIF(DRE!$A:$A,'Base CF'!$B353,DRE!B:B)</f>
        <v>0</v>
      </c>
      <c r="D353" s="46">
        <f>SUMIF(DRE!$A:$A,'Base CF'!$B353,DRE!C:C)</f>
        <v>9529</v>
      </c>
      <c r="E353" s="46">
        <f>SUMIF(DRE!$A:$A,'Base CF'!$B353,DRE!D:D)</f>
        <v>0</v>
      </c>
      <c r="F353" s="46">
        <f>SUMIF(DRE!$A:$A,'Base CF'!$B353,DRE!E:E)</f>
        <v>0</v>
      </c>
      <c r="G353" s="46">
        <f>SUMIF(DRE!$A:$A,'Base CF'!$B353,DRE!F:F)</f>
        <v>0</v>
      </c>
      <c r="H353" s="46">
        <f>SUMIF(DRE!$A:$A,'Base CF'!$B353,DRE!G:G)</f>
        <v>0</v>
      </c>
      <c r="I353" s="46">
        <f>SUMIF(DRE!$A:$A,'Base CF'!$B353,DRE!H:H)</f>
        <v>257</v>
      </c>
      <c r="J353" s="46">
        <f>SUMIF(DRE!$A:$A,'Base CF'!$B353,DRE!I:I)</f>
        <v>0</v>
      </c>
      <c r="K353" s="46">
        <f>SUMIF(DRE!$A:$A,'Base CF'!$B353,DRE!J:J)</f>
        <v>-9189</v>
      </c>
      <c r="L353" s="46">
        <f>SUMIF(DRE!$A:$A,'Base CF'!$B353,DRE!K:K)</f>
        <v>0</v>
      </c>
      <c r="M353" s="46">
        <f>SUMIF(DRE!$A:$A,'Base CF'!$B353,DRE!L:L)</f>
        <v>0</v>
      </c>
      <c r="N353" s="46">
        <f>SUMIF(DRE!$A:$A,'Base CF'!$B353,DRE!M:M)</f>
        <v>0</v>
      </c>
      <c r="O353" s="46">
        <f>SUMIF(DRE!$A:$A,'Base CF'!$B353,DRE!N:N)</f>
        <v>0</v>
      </c>
      <c r="P353" s="46">
        <f>SUMIF(DRE!$A:$A,'Base CF'!$B353,DRE!O:O)</f>
        <v>0</v>
      </c>
      <c r="Q353" s="46">
        <f>SUMIF(DRE!$A:$A,'Base CF'!$B353,DRE!P:P)</f>
        <v>0</v>
      </c>
      <c r="R353" s="46">
        <f>SUMIF(DRE!$A:$A,'Base CF'!$B353,DRE!Q:Q)</f>
        <v>0</v>
      </c>
      <c r="S353" s="46">
        <f>SUMIF(DRE!$A:$A,'Base CF'!$B353,DRE!R:R)</f>
        <v>0</v>
      </c>
      <c r="T353" s="46">
        <f>SUMIF(DRE!$A:$A,'Base CF'!$B353,DRE!S:S)</f>
        <v>0</v>
      </c>
      <c r="U353" s="46">
        <f>SUMIF(DRE!$A:$A,'Base CF'!$B353,DRE!T:T)</f>
        <v>0</v>
      </c>
      <c r="V353" s="46">
        <f>SUMIF(DRE!$A:$A,'Base CF'!$B353,DRE!U:U)</f>
        <v>0</v>
      </c>
      <c r="W353" s="46">
        <f>SUMIF(DRE!$A:$A,'Base CF'!$B353,DRE!V:V)</f>
        <v>0</v>
      </c>
      <c r="X353" s="46">
        <f>SUMIF(DRE!$A:$A,'Base CF'!$B353,DRE!W:W)</f>
        <v>0</v>
      </c>
      <c r="Y353" s="46">
        <f>SUMIF(DRE!$A:$A,'Base CF'!$B353,DRE!X:X)</f>
        <v>0</v>
      </c>
      <c r="Z353" s="46">
        <f>SUMIF(DRE!$A:$A,'Base CF'!$B353,DRE!Y:Y)</f>
        <v>0</v>
      </c>
      <c r="AA353" s="46">
        <f>SUMIF(DRE!$A:$A,'Base CF'!$B353,DRE!Z:Z)</f>
        <v>0</v>
      </c>
      <c r="AB353" s="46">
        <f>SUMIF(DRE!$A:$A,'Base CF'!$B353,DRE!AA:AA)</f>
        <v>0</v>
      </c>
      <c r="AC353" s="46">
        <f>SUMIF(DRE!$A:$A,'Base CF'!$B353,DRE!AB:AB)</f>
        <v>0</v>
      </c>
      <c r="AD353" s="46">
        <f>SUMIF(DRE!$A:$A,'Base CF'!$B353,DRE!AC:AC)</f>
        <v>0</v>
      </c>
      <c r="AE353" s="46">
        <f>SUMIF(DRE!$A:$A,'Base CF'!$B353,DRE!AD:AD)</f>
        <v>0</v>
      </c>
      <c r="AF353" s="46">
        <f>SUMIF(DRE!$A:$A,'Base CF'!$B353,DRE!AE:AE)</f>
        <v>5265</v>
      </c>
      <c r="AG353" s="46">
        <f>SUMIF(DRE!$A:$A,'Base CF'!$B353,DRE!AF:AF)</f>
        <v>0</v>
      </c>
      <c r="AH353" s="46">
        <f>SUMIF(DRE!$A:$A,'Base CF'!$B353,DRE!AG:AG)</f>
        <v>6363.5</v>
      </c>
      <c r="AI353" s="46">
        <f>SUMIF(DRE!$A:$A,'Base CF'!$B353,DRE!AH:AH)</f>
        <v>578.5</v>
      </c>
      <c r="AJ353" s="46">
        <f>SUMIF(DRE!$A:$A,'Base CF'!$B353,DRE!AI:AI)</f>
        <v>3787.55</v>
      </c>
      <c r="AK353" s="46">
        <f>SUMIF(DRE!$A:$A,'Base CF'!$B353,DRE!AJ:AJ)</f>
        <v>1157</v>
      </c>
      <c r="AL353" s="46">
        <f>SUMIF(DRE!$A:$A,'Base CF'!$B353,DRE!AK:AK)</f>
        <v>0</v>
      </c>
      <c r="AM353" s="46">
        <f>SUMIF(DRE!$A:$A,'Base CF'!$B353,DRE!AL:AL)</f>
        <v>0</v>
      </c>
      <c r="AN353" s="46">
        <f>SUMIF(DRE!$A:$A,'Base CF'!$B353,DRE!AM:AM)</f>
        <v>578.5</v>
      </c>
      <c r="AO353" s="46">
        <f>SUMIF(DRE!$A:$A,'Base CF'!$B353,DRE!AN:AN)</f>
        <v>0</v>
      </c>
      <c r="AP353" s="46">
        <f>SUMIF(DRE!$A:$A,'Base CF'!$B353,DRE!AO:AO)</f>
        <v>0</v>
      </c>
      <c r="AQ353" s="46">
        <f>SUMIF(DRE!$A:$A,'Base CF'!$B353,DRE!AP:AP)</f>
        <v>28546.5</v>
      </c>
      <c r="AR353" s="46">
        <f>SUMIF(DRE!$A:$A,'Base CF'!$B353,DRE!AQ:AQ)</f>
        <v>12727</v>
      </c>
      <c r="AS353" s="46">
        <f>SUMIF(DRE!$A:$A,'Base CF'!$B353,DRE!AR:AR)</f>
        <v>0</v>
      </c>
      <c r="AT353" s="46">
        <f>SUMIF(DRE!$A:$A,'Base CF'!$B353,DRE!AS:AS)</f>
        <v>16986.8</v>
      </c>
      <c r="AU353" s="46">
        <f>SUMIF(DRE!$A:$A,'Base CF'!$B353,DRE!AT:AT)</f>
        <v>-8754.7099999999991</v>
      </c>
      <c r="AV353" s="46">
        <f>SUMIF(DRE!$A:$A,'Base CF'!$B353,DRE!AU:AU)</f>
        <v>400</v>
      </c>
      <c r="AW353" s="46">
        <f>SUMIF(DRE!$A:$A,'Base CF'!$B353,DRE!AV:AV)</f>
        <v>7591.01</v>
      </c>
      <c r="AX353" s="46">
        <f>SUMIF(DRE!$A:$A,'Base CF'!$B353,DRE!AW:AW)</f>
        <v>1000</v>
      </c>
      <c r="AY353" s="46">
        <f>SUMIF(DRE!$A:$A,'Base CF'!$B353,DRE!AX:AX)</f>
        <v>0</v>
      </c>
      <c r="AZ353" s="46">
        <f>SUMIF(DRE!$A:$A,'Base CF'!$B353,DRE!AY:AY)</f>
        <v>0</v>
      </c>
      <c r="BA353" s="46">
        <f>SUMIF(DRE!$A:$A,'Base CF'!$B353,DRE!AZ:AZ)</f>
        <v>0</v>
      </c>
      <c r="BB353" s="46">
        <f>SUMIF(DRE!$A:$A,'Base CF'!$B353,DRE!BA:BA)</f>
        <v>0</v>
      </c>
      <c r="BC353" s="46">
        <f>SUMIF(DRE!$A:$A,'Base CF'!$B353,DRE!BB:BB)</f>
        <v>152500</v>
      </c>
      <c r="BD353" s="46">
        <f>SUMIF(DRE!$A:$A,'Base CF'!$B353,DRE!BC:BC)</f>
        <v>0</v>
      </c>
      <c r="BE353" s="46">
        <f>SUMIF(DRE!$A:$A,'Base CF'!$B353,DRE!BD:BD)</f>
        <v>0</v>
      </c>
      <c r="BF353" s="46">
        <f>SUMIF(DRE!$A:$A,'Base CF'!$B353,DRE!BE:BE)</f>
        <v>12296.38</v>
      </c>
      <c r="BG353" s="46">
        <f>SUMIF(DRE!$A:$A,'Base CF'!$B353,DRE!BF:BF)</f>
        <v>5000</v>
      </c>
      <c r="BH353" s="46">
        <f>SUMIF(DRE!$A:$A,'Base CF'!$B353,DRE!BG:BG)</f>
        <v>5000</v>
      </c>
      <c r="BI353" s="46">
        <f>SUMIF(DRE!$A:$A,'Base CF'!$B353,DRE!BH:BH)</f>
        <v>5000</v>
      </c>
      <c r="BJ353" s="46">
        <f>SUMIF(DRE!$A:$A,'Base CF'!$B353,DRE!BI:BI)</f>
        <v>5000</v>
      </c>
      <c r="BK353" s="46">
        <f>SUMIF(DRE!$A:$A,'Base CF'!$B353,DRE!BJ:BJ)</f>
        <v>416.67</v>
      </c>
      <c r="BL353" s="46">
        <f>SUMIF(DRE!$A:$A,'Base CF'!$B353,DRE!BK:BK)</f>
        <v>416.67</v>
      </c>
      <c r="BM353" s="46">
        <f>SUMIF(DRE!$A:$A,'Base CF'!$B353,DRE!BL:BL)</f>
        <v>416.67</v>
      </c>
      <c r="BN353" s="46">
        <f>SUMIF(DRE!$A:$A,'Base CF'!$B353,DRE!BM:BM)</f>
        <v>416.67</v>
      </c>
      <c r="BO353" s="46">
        <f>SUMIF(DRE!$A:$A,'Base CF'!$B353,DRE!BN:BN)</f>
        <v>416.67</v>
      </c>
      <c r="BP353" s="46">
        <f>SUMIF(DRE!$A:$A,'Base CF'!$B353,DRE!BO:BO)</f>
        <v>416.67</v>
      </c>
      <c r="BQ353" s="46">
        <f>SUMIF(DRE!$A:$A,'Base CF'!$B353,DRE!BP:BP)</f>
        <v>416.67</v>
      </c>
      <c r="BR353" s="46">
        <f>SUMIF(DRE!$A:$A,'Base CF'!$B353,DRE!BQ:BQ)</f>
        <v>416.67</v>
      </c>
      <c r="BS353" s="46">
        <f>SUMIF(DRE!$A:$A,'Base CF'!$B353,DRE!BR:BR)</f>
        <v>416.67</v>
      </c>
      <c r="BT353" s="46">
        <f>SUMIF(DRE!$A:$A,'Base CF'!$B353,DRE!BS:BS)</f>
        <v>416.67</v>
      </c>
      <c r="BU353" s="46">
        <f>SUMIF(DRE!$A:$A,'Base CF'!$B353,DRE!BT:BT)</f>
        <v>416.67</v>
      </c>
      <c r="BV353" s="46">
        <f>SUMIF(DRE!$A:$A,'Base CF'!$B353,DRE!BU:BU)</f>
        <v>416.67</v>
      </c>
      <c r="BW353" s="46">
        <f>SUMIF(DRE!$A:$A,'Base CF'!$B353,DRE!BV:BV)</f>
        <v>416.67</v>
      </c>
      <c r="BX353" s="46">
        <f>SUMIF(DRE!$A:$A,'Base CF'!$B353,DRE!BW:BW)</f>
        <v>416.67</v>
      </c>
      <c r="BY353" s="46">
        <f>SUMIF(DRE!$A:$A,'Base CF'!$B353,DRE!BX:BX)</f>
        <v>416.67</v>
      </c>
      <c r="BZ353" s="46">
        <f>SUMIF(DRE!$A:$A,'Base CF'!$B353,DRE!BY:BY)</f>
        <v>416.67</v>
      </c>
      <c r="CA353" s="46">
        <f>SUMIF(DRE!$A:$A,'Base CF'!$B353,DRE!BZ:BZ)</f>
        <v>416.67</v>
      </c>
      <c r="CB353" s="46">
        <f>SUMIF(DRE!$A:$A,'Base CF'!$B353,DRE!CA:CA)</f>
        <v>416.67</v>
      </c>
      <c r="CC353" s="46">
        <f>SUMIF(DRE!$A:$A,'Base CF'!$B353,DRE!CB:CB)</f>
        <v>416.67</v>
      </c>
      <c r="CD353" s="46">
        <f>SUMIF(DRE!$A:$A,'Base CF'!$B353,DRE!CC:CC)</f>
        <v>416.67</v>
      </c>
      <c r="CE353" s="46">
        <f>SUMIF(DRE!$A:$A,'Base CF'!$B353,DRE!CD:CD)</f>
        <v>416.67</v>
      </c>
      <c r="CF353" s="46">
        <f>SUMIF(DRE!$A:$A,'Base CF'!$B353,DRE!CE:CE)</f>
        <v>416.67</v>
      </c>
      <c r="CG353" s="46">
        <f>SUMIF(DRE!$A:$A,'Base CF'!$B353,DRE!CF:CF)</f>
        <v>416.67</v>
      </c>
      <c r="CH353" s="46">
        <f>SUMIF(DRE!$A:$A,'Base CF'!$B353,DRE!CG:CG)</f>
        <v>416.67</v>
      </c>
      <c r="CI353" s="46">
        <f>SUMIF(DRE!$A:$A,'Base CF'!$B353,DRE!CH:CH)</f>
        <v>416.67</v>
      </c>
      <c r="CJ353" s="46">
        <f>SUMIF(DRE!$A:$A,'Base CF'!$B353,DRE!CI:CI)</f>
        <v>416.67</v>
      </c>
      <c r="CK353" s="46">
        <f>SUMIF(DRE!$A:$A,'Base CF'!$B353,DRE!CJ:CJ)</f>
        <v>416.67</v>
      </c>
      <c r="CL353" s="46">
        <f>SUMIF(DRE!$A:$A,'Base CF'!$B353,DRE!CK:CK)</f>
        <v>416.67</v>
      </c>
      <c r="CM353" s="46">
        <f>SUMIF(DRE!$A:$A,'Base CF'!$B353,DRE!CL:CL)</f>
        <v>416.67</v>
      </c>
      <c r="CN353" s="46">
        <f>SUMIF(DRE!$A:$A,'Base CF'!$B353,DRE!CM:CM)</f>
        <v>416.67</v>
      </c>
      <c r="CO353" s="46">
        <f>SUMIF(DRE!$A:$A,'Base CF'!$B353,DRE!CN:CN)</f>
        <v>416.67</v>
      </c>
      <c r="CP353" s="46">
        <f>SUMIF(DRE!$A:$A,'Base CF'!$B353,DRE!CO:CO)</f>
        <v>416.67</v>
      </c>
      <c r="CQ353" s="46">
        <f>SUMIF(DRE!$A:$A,'Base CF'!$B353,DRE!CP:CP)</f>
        <v>416.67</v>
      </c>
      <c r="CR353" s="46">
        <f>SUMIF(DRE!$A:$A,'Base CF'!$B353,DRE!CQ:CQ)</f>
        <v>416.67</v>
      </c>
      <c r="CS353" s="46">
        <f>SUMIF(DRE!$A:$A,'Base CF'!$B353,DRE!CR:CR)</f>
        <v>416.67</v>
      </c>
      <c r="CT353" s="46">
        <f>SUMIF(DRE!$A:$A,'Base CF'!$B353,DRE!CS:CS)</f>
        <v>416.67</v>
      </c>
      <c r="CU353" s="46">
        <f>SUMIF(DRE!$A:$A,'Base CF'!$B353,DRE!CT:CT)</f>
        <v>416.67</v>
      </c>
      <c r="CV353" s="46">
        <f>SUMIF(DRE!$A:$A,'Base CF'!$B353,DRE!CU:CU)</f>
        <v>416.67</v>
      </c>
      <c r="CW353" s="46">
        <f>SUMIF(DRE!$A:$A,'Base CF'!$B353,DRE!CV:CV)</f>
        <v>416.67</v>
      </c>
      <c r="CX353" s="46">
        <f>SUMIF(DRE!$A:$A,'Base CF'!$B353,DRE!CW:CW)</f>
        <v>416.67</v>
      </c>
      <c r="CY353" s="46">
        <f>SUMIF(DRE!$A:$A,'Base CF'!$B353,DRE!CX:CX)</f>
        <v>416.67</v>
      </c>
      <c r="CZ353" s="46">
        <f>SUMIF(DRE!$A:$A,'Base CF'!$B353,DRE!CY:CY)</f>
        <v>416.67</v>
      </c>
      <c r="DA353" s="46">
        <f>SUMIF(DRE!$A:$A,'Base CF'!$B353,DRE!CZ:CZ)</f>
        <v>416.67</v>
      </c>
      <c r="DB353" s="46">
        <f>SUMIF(DRE!$A:$A,'Base CF'!$B353,DRE!DA:DA)</f>
        <v>416.67</v>
      </c>
      <c r="DC353" s="46">
        <f>SUMIF(DRE!$A:$A,'Base CF'!$B353,DRE!DB:DB)</f>
        <v>416.67</v>
      </c>
      <c r="DD353" s="46">
        <f>SUMIF(DRE!$A:$A,'Base CF'!$B353,DRE!DC:DC)</f>
        <v>416.67</v>
      </c>
      <c r="DE353" s="46">
        <f>SUMIF(DRE!$A:$A,'Base CF'!$B353,DRE!DD:DD)</f>
        <v>416.67</v>
      </c>
      <c r="DF353" s="46">
        <f>SUMIF(DRE!$A:$A,'Base CF'!$B353,DRE!DE:DE)</f>
        <v>416.67</v>
      </c>
    </row>
    <row r="354" spans="2:110" outlineLevel="1">
      <c r="B354" s="37" t="s">
        <v>414</v>
      </c>
      <c r="C354" s="46">
        <f>SUMIF(DRE!$A:$A,'Base CF'!$B354,DRE!B:B)</f>
        <v>0</v>
      </c>
      <c r="D354" s="46">
        <f>SUMIF(DRE!$A:$A,'Base CF'!$B354,DRE!C:C)</f>
        <v>0</v>
      </c>
      <c r="E354" s="46">
        <f>SUMIF(DRE!$A:$A,'Base CF'!$B354,DRE!D:D)</f>
        <v>0</v>
      </c>
      <c r="F354" s="46">
        <f>SUMIF(DRE!$A:$A,'Base CF'!$B354,DRE!E:E)</f>
        <v>0</v>
      </c>
      <c r="G354" s="46">
        <f>SUMIF(DRE!$A:$A,'Base CF'!$B354,DRE!F:F)</f>
        <v>0</v>
      </c>
      <c r="H354" s="46">
        <f>SUMIF(DRE!$A:$A,'Base CF'!$B354,DRE!G:G)</f>
        <v>0</v>
      </c>
      <c r="I354" s="46">
        <f>SUMIF(DRE!$A:$A,'Base CF'!$B354,DRE!H:H)</f>
        <v>0</v>
      </c>
      <c r="J354" s="46">
        <f>SUMIF(DRE!$A:$A,'Base CF'!$B354,DRE!I:I)</f>
        <v>0</v>
      </c>
      <c r="K354" s="46">
        <f>SUMIF(DRE!$A:$A,'Base CF'!$B354,DRE!J:J)</f>
        <v>0</v>
      </c>
      <c r="L354" s="46">
        <f>SUMIF(DRE!$A:$A,'Base CF'!$B354,DRE!K:K)</f>
        <v>0</v>
      </c>
      <c r="M354" s="46">
        <f>SUMIF(DRE!$A:$A,'Base CF'!$B354,DRE!L:L)</f>
        <v>0</v>
      </c>
      <c r="N354" s="46">
        <f>SUMIF(DRE!$A:$A,'Base CF'!$B354,DRE!M:M)</f>
        <v>0</v>
      </c>
      <c r="O354" s="46">
        <f>SUMIF(DRE!$A:$A,'Base CF'!$B354,DRE!N:N)</f>
        <v>0</v>
      </c>
      <c r="P354" s="46">
        <f>SUMIF(DRE!$A:$A,'Base CF'!$B354,DRE!O:O)</f>
        <v>0</v>
      </c>
      <c r="Q354" s="46">
        <f>SUMIF(DRE!$A:$A,'Base CF'!$B354,DRE!P:P)</f>
        <v>0</v>
      </c>
      <c r="R354" s="46">
        <f>SUMIF(DRE!$A:$A,'Base CF'!$B354,DRE!Q:Q)</f>
        <v>0</v>
      </c>
      <c r="S354" s="46">
        <f>SUMIF(DRE!$A:$A,'Base CF'!$B354,DRE!R:R)</f>
        <v>0</v>
      </c>
      <c r="T354" s="46">
        <f>SUMIF(DRE!$A:$A,'Base CF'!$B354,DRE!S:S)</f>
        <v>383.25</v>
      </c>
      <c r="U354" s="46">
        <f>SUMIF(DRE!$A:$A,'Base CF'!$B354,DRE!T:T)</f>
        <v>0</v>
      </c>
      <c r="V354" s="46">
        <f>SUMIF(DRE!$A:$A,'Base CF'!$B354,DRE!U:U)</f>
        <v>0</v>
      </c>
      <c r="W354" s="46">
        <f>SUMIF(DRE!$A:$A,'Base CF'!$B354,DRE!V:V)</f>
        <v>0</v>
      </c>
      <c r="X354" s="46">
        <f>SUMIF(DRE!$A:$A,'Base CF'!$B354,DRE!W:W)</f>
        <v>0</v>
      </c>
      <c r="Y354" s="46">
        <f>SUMIF(DRE!$A:$A,'Base CF'!$B354,DRE!X:X)</f>
        <v>0</v>
      </c>
      <c r="Z354" s="46">
        <f>SUMIF(DRE!$A:$A,'Base CF'!$B354,DRE!Y:Y)</f>
        <v>0</v>
      </c>
      <c r="AA354" s="46">
        <f>SUMIF(DRE!$A:$A,'Base CF'!$B354,DRE!Z:Z)</f>
        <v>0</v>
      </c>
      <c r="AB354" s="46">
        <f>SUMIF(DRE!$A:$A,'Base CF'!$B354,DRE!AA:AA)</f>
        <v>0</v>
      </c>
      <c r="AC354" s="46">
        <f>SUMIF(DRE!$A:$A,'Base CF'!$B354,DRE!AB:AB)</f>
        <v>0</v>
      </c>
      <c r="AD354" s="46">
        <f>SUMIF(DRE!$A:$A,'Base CF'!$B354,DRE!AC:AC)</f>
        <v>0</v>
      </c>
      <c r="AE354" s="46">
        <f>SUMIF(DRE!$A:$A,'Base CF'!$B354,DRE!AD:AD)</f>
        <v>0</v>
      </c>
      <c r="AF354" s="46">
        <f>SUMIF(DRE!$A:$A,'Base CF'!$B354,DRE!AE:AE)</f>
        <v>0</v>
      </c>
      <c r="AG354" s="46">
        <f>SUMIF(DRE!$A:$A,'Base CF'!$B354,DRE!AF:AF)</f>
        <v>0</v>
      </c>
      <c r="AH354" s="46">
        <f>SUMIF(DRE!$A:$A,'Base CF'!$B354,DRE!AG:AG)</f>
        <v>0</v>
      </c>
      <c r="AI354" s="46">
        <f>SUMIF(DRE!$A:$A,'Base CF'!$B354,DRE!AH:AH)</f>
        <v>0</v>
      </c>
      <c r="AJ354" s="46">
        <f>SUMIF(DRE!$A:$A,'Base CF'!$B354,DRE!AI:AI)</f>
        <v>0</v>
      </c>
      <c r="AK354" s="46">
        <f>SUMIF(DRE!$A:$A,'Base CF'!$B354,DRE!AJ:AJ)</f>
        <v>0</v>
      </c>
      <c r="AL354" s="46">
        <f>SUMIF(DRE!$A:$A,'Base CF'!$B354,DRE!AK:AK)</f>
        <v>0</v>
      </c>
      <c r="AM354" s="46">
        <f>SUMIF(DRE!$A:$A,'Base CF'!$B354,DRE!AL:AL)</f>
        <v>0</v>
      </c>
      <c r="AN354" s="46">
        <f>SUMIF(DRE!$A:$A,'Base CF'!$B354,DRE!AM:AM)</f>
        <v>0</v>
      </c>
      <c r="AO354" s="46">
        <f>SUMIF(DRE!$A:$A,'Base CF'!$B354,DRE!AN:AN)</f>
        <v>0</v>
      </c>
      <c r="AP354" s="46">
        <f>SUMIF(DRE!$A:$A,'Base CF'!$B354,DRE!AO:AO)</f>
        <v>0</v>
      </c>
      <c r="AQ354" s="46">
        <f>SUMIF(DRE!$A:$A,'Base CF'!$B354,DRE!AP:AP)</f>
        <v>0</v>
      </c>
      <c r="AR354" s="46">
        <f>SUMIF(DRE!$A:$A,'Base CF'!$B354,DRE!AQ:AQ)</f>
        <v>0</v>
      </c>
      <c r="AS354" s="46">
        <f>SUMIF(DRE!$A:$A,'Base CF'!$B354,DRE!AR:AR)</f>
        <v>0</v>
      </c>
      <c r="AT354" s="46">
        <f>SUMIF(DRE!$A:$A,'Base CF'!$B354,DRE!AS:AS)</f>
        <v>0</v>
      </c>
      <c r="AU354" s="46">
        <f>SUMIF(DRE!$A:$A,'Base CF'!$B354,DRE!AT:AT)</f>
        <v>0</v>
      </c>
      <c r="AV354" s="46">
        <f>SUMIF(DRE!$A:$A,'Base CF'!$B354,DRE!AU:AU)</f>
        <v>0</v>
      </c>
      <c r="AW354" s="46">
        <f>SUMIF(DRE!$A:$A,'Base CF'!$B354,DRE!AV:AV)</f>
        <v>0</v>
      </c>
      <c r="AX354" s="46">
        <f>SUMIF(DRE!$A:$A,'Base CF'!$B354,DRE!AW:AW)</f>
        <v>23900</v>
      </c>
      <c r="AY354" s="46">
        <f>SUMIF(DRE!$A:$A,'Base CF'!$B354,DRE!AX:AX)</f>
        <v>0</v>
      </c>
      <c r="AZ354" s="46">
        <f>SUMIF(DRE!$A:$A,'Base CF'!$B354,DRE!AY:AY)</f>
        <v>0</v>
      </c>
      <c r="BA354" s="46">
        <f>SUMIF(DRE!$A:$A,'Base CF'!$B354,DRE!AZ:AZ)</f>
        <v>0</v>
      </c>
      <c r="BB354" s="46">
        <f>SUMIF(DRE!$A:$A,'Base CF'!$B354,DRE!BA:BA)</f>
        <v>0</v>
      </c>
      <c r="BC354" s="46">
        <f>SUMIF(DRE!$A:$A,'Base CF'!$B354,DRE!BB:BB)</f>
        <v>0</v>
      </c>
      <c r="BD354" s="46">
        <f>SUMIF(DRE!$A:$A,'Base CF'!$B354,DRE!BC:BC)</f>
        <v>0</v>
      </c>
      <c r="BE354" s="46">
        <f>SUMIF(DRE!$A:$A,'Base CF'!$B354,DRE!BD:BD)</f>
        <v>0</v>
      </c>
      <c r="BF354" s="46">
        <f>SUMIF(DRE!$A:$A,'Base CF'!$B354,DRE!BE:BE)</f>
        <v>0</v>
      </c>
      <c r="BG354" s="46">
        <f>SUMIF(DRE!$A:$A,'Base CF'!$B354,DRE!BF:BF)</f>
        <v>0</v>
      </c>
      <c r="BH354" s="46">
        <f>SUMIF(DRE!$A:$A,'Base CF'!$B354,DRE!BG:BG)</f>
        <v>0</v>
      </c>
      <c r="BI354" s="46">
        <f>SUMIF(DRE!$A:$A,'Base CF'!$B354,DRE!BH:BH)</f>
        <v>0</v>
      </c>
      <c r="BJ354" s="46">
        <f>SUMIF(DRE!$A:$A,'Base CF'!$B354,DRE!BI:BI)</f>
        <v>0</v>
      </c>
      <c r="BK354" s="46">
        <f>SUMIF(DRE!$A:$A,'Base CF'!$B354,DRE!BJ:BJ)</f>
        <v>0</v>
      </c>
      <c r="BL354" s="46">
        <f>SUMIF(DRE!$A:$A,'Base CF'!$B354,DRE!BK:BK)</f>
        <v>0</v>
      </c>
      <c r="BM354" s="46">
        <f>SUMIF(DRE!$A:$A,'Base CF'!$B354,DRE!BL:BL)</f>
        <v>0</v>
      </c>
      <c r="BN354" s="46">
        <f>SUMIF(DRE!$A:$A,'Base CF'!$B354,DRE!BM:BM)</f>
        <v>0</v>
      </c>
      <c r="BO354" s="46">
        <f>SUMIF(DRE!$A:$A,'Base CF'!$B354,DRE!BN:BN)</f>
        <v>0</v>
      </c>
      <c r="BP354" s="46">
        <f>SUMIF(DRE!$A:$A,'Base CF'!$B354,DRE!BO:BO)</f>
        <v>0</v>
      </c>
      <c r="BQ354" s="46">
        <f>SUMIF(DRE!$A:$A,'Base CF'!$B354,DRE!BP:BP)</f>
        <v>0</v>
      </c>
      <c r="BR354" s="46">
        <f>SUMIF(DRE!$A:$A,'Base CF'!$B354,DRE!BQ:BQ)</f>
        <v>0</v>
      </c>
      <c r="BS354" s="46">
        <f>SUMIF(DRE!$A:$A,'Base CF'!$B354,DRE!BR:BR)</f>
        <v>0</v>
      </c>
      <c r="BT354" s="46">
        <f>SUMIF(DRE!$A:$A,'Base CF'!$B354,DRE!BS:BS)</f>
        <v>0</v>
      </c>
      <c r="BU354" s="46">
        <f>SUMIF(DRE!$A:$A,'Base CF'!$B354,DRE!BT:BT)</f>
        <v>0</v>
      </c>
      <c r="BV354" s="46">
        <f>SUMIF(DRE!$A:$A,'Base CF'!$B354,DRE!BU:BU)</f>
        <v>0</v>
      </c>
      <c r="BW354" s="46">
        <f>SUMIF(DRE!$A:$A,'Base CF'!$B354,DRE!BV:BV)</f>
        <v>0</v>
      </c>
      <c r="BX354" s="46">
        <f>SUMIF(DRE!$A:$A,'Base CF'!$B354,DRE!BW:BW)</f>
        <v>0</v>
      </c>
      <c r="BY354" s="46">
        <f>SUMIF(DRE!$A:$A,'Base CF'!$B354,DRE!BX:BX)</f>
        <v>0</v>
      </c>
      <c r="BZ354" s="46">
        <f>SUMIF(DRE!$A:$A,'Base CF'!$B354,DRE!BY:BY)</f>
        <v>0</v>
      </c>
      <c r="CA354" s="46">
        <f>SUMIF(DRE!$A:$A,'Base CF'!$B354,DRE!BZ:BZ)</f>
        <v>0</v>
      </c>
      <c r="CB354" s="46">
        <f>SUMIF(DRE!$A:$A,'Base CF'!$B354,DRE!CA:CA)</f>
        <v>0</v>
      </c>
      <c r="CC354" s="46">
        <f>SUMIF(DRE!$A:$A,'Base CF'!$B354,DRE!CB:CB)</f>
        <v>0</v>
      </c>
      <c r="CD354" s="46">
        <f>SUMIF(DRE!$A:$A,'Base CF'!$B354,DRE!CC:CC)</f>
        <v>0</v>
      </c>
      <c r="CE354" s="46">
        <f>SUMIF(DRE!$A:$A,'Base CF'!$B354,DRE!CD:CD)</f>
        <v>0</v>
      </c>
      <c r="CF354" s="46">
        <f>SUMIF(DRE!$A:$A,'Base CF'!$B354,DRE!CE:CE)</f>
        <v>0</v>
      </c>
      <c r="CG354" s="46">
        <f>SUMIF(DRE!$A:$A,'Base CF'!$B354,DRE!CF:CF)</f>
        <v>0</v>
      </c>
      <c r="CH354" s="46">
        <f>SUMIF(DRE!$A:$A,'Base CF'!$B354,DRE!CG:CG)</f>
        <v>0</v>
      </c>
      <c r="CI354" s="46">
        <f>SUMIF(DRE!$A:$A,'Base CF'!$B354,DRE!CH:CH)</f>
        <v>0</v>
      </c>
      <c r="CJ354" s="46">
        <f>SUMIF(DRE!$A:$A,'Base CF'!$B354,DRE!CI:CI)</f>
        <v>0</v>
      </c>
      <c r="CK354" s="46">
        <f>SUMIF(DRE!$A:$A,'Base CF'!$B354,DRE!CJ:CJ)</f>
        <v>0</v>
      </c>
      <c r="CL354" s="46">
        <f>SUMIF(DRE!$A:$A,'Base CF'!$B354,DRE!CK:CK)</f>
        <v>0</v>
      </c>
      <c r="CM354" s="46">
        <f>SUMIF(DRE!$A:$A,'Base CF'!$B354,DRE!CL:CL)</f>
        <v>0</v>
      </c>
      <c r="CN354" s="46">
        <f>SUMIF(DRE!$A:$A,'Base CF'!$B354,DRE!CM:CM)</f>
        <v>0</v>
      </c>
      <c r="CO354" s="46">
        <f>SUMIF(DRE!$A:$A,'Base CF'!$B354,DRE!CN:CN)</f>
        <v>0</v>
      </c>
      <c r="CP354" s="46">
        <f>SUMIF(DRE!$A:$A,'Base CF'!$B354,DRE!CO:CO)</f>
        <v>0</v>
      </c>
      <c r="CQ354" s="46">
        <f>SUMIF(DRE!$A:$A,'Base CF'!$B354,DRE!CP:CP)</f>
        <v>0</v>
      </c>
      <c r="CR354" s="46">
        <f>SUMIF(DRE!$A:$A,'Base CF'!$B354,DRE!CQ:CQ)</f>
        <v>0</v>
      </c>
      <c r="CS354" s="46">
        <f>SUMIF(DRE!$A:$A,'Base CF'!$B354,DRE!CR:CR)</f>
        <v>0</v>
      </c>
      <c r="CT354" s="46">
        <f>SUMIF(DRE!$A:$A,'Base CF'!$B354,DRE!CS:CS)</f>
        <v>0</v>
      </c>
      <c r="CU354" s="46">
        <f>SUMIF(DRE!$A:$A,'Base CF'!$B354,DRE!CT:CT)</f>
        <v>0</v>
      </c>
      <c r="CV354" s="46">
        <f>SUMIF(DRE!$A:$A,'Base CF'!$B354,DRE!CU:CU)</f>
        <v>0</v>
      </c>
      <c r="CW354" s="46">
        <f>SUMIF(DRE!$A:$A,'Base CF'!$B354,DRE!CV:CV)</f>
        <v>0</v>
      </c>
      <c r="CX354" s="46">
        <f>SUMIF(DRE!$A:$A,'Base CF'!$B354,DRE!CW:CW)</f>
        <v>0</v>
      </c>
      <c r="CY354" s="46">
        <f>SUMIF(DRE!$A:$A,'Base CF'!$B354,DRE!CX:CX)</f>
        <v>0</v>
      </c>
      <c r="CZ354" s="46">
        <f>SUMIF(DRE!$A:$A,'Base CF'!$B354,DRE!CY:CY)</f>
        <v>0</v>
      </c>
      <c r="DA354" s="46">
        <f>SUMIF(DRE!$A:$A,'Base CF'!$B354,DRE!CZ:CZ)</f>
        <v>0</v>
      </c>
      <c r="DB354" s="46">
        <f>SUMIF(DRE!$A:$A,'Base CF'!$B354,DRE!DA:DA)</f>
        <v>0</v>
      </c>
      <c r="DC354" s="46">
        <f>SUMIF(DRE!$A:$A,'Base CF'!$B354,DRE!DB:DB)</f>
        <v>0</v>
      </c>
      <c r="DD354" s="46">
        <f>SUMIF(DRE!$A:$A,'Base CF'!$B354,DRE!DC:DC)</f>
        <v>0</v>
      </c>
      <c r="DE354" s="46">
        <f>SUMIF(DRE!$A:$A,'Base CF'!$B354,DRE!DD:DD)</f>
        <v>0</v>
      </c>
      <c r="DF354" s="46">
        <f>SUMIF(DRE!$A:$A,'Base CF'!$B354,DRE!DE:DE)</f>
        <v>0</v>
      </c>
    </row>
    <row r="355" spans="2:110" outlineLevel="1">
      <c r="B355" s="37" t="s">
        <v>410</v>
      </c>
      <c r="C355" s="46">
        <f>SUMIF(DRE!$A:$A,'Base CF'!$B355,DRE!B:B)</f>
        <v>0</v>
      </c>
      <c r="D355" s="46">
        <f>SUMIF(DRE!$A:$A,'Base CF'!$B355,DRE!C:C)</f>
        <v>0</v>
      </c>
      <c r="E355" s="46">
        <f>SUMIF(DRE!$A:$A,'Base CF'!$B355,DRE!D:D)</f>
        <v>0</v>
      </c>
      <c r="F355" s="46">
        <f>SUMIF(DRE!$A:$A,'Base CF'!$B355,DRE!E:E)</f>
        <v>0</v>
      </c>
      <c r="G355" s="46">
        <f>SUMIF(DRE!$A:$A,'Base CF'!$B355,DRE!F:F)</f>
        <v>0</v>
      </c>
      <c r="H355" s="46">
        <f>SUMIF(DRE!$A:$A,'Base CF'!$B355,DRE!G:G)</f>
        <v>0</v>
      </c>
      <c r="I355" s="46">
        <f>SUMIF(DRE!$A:$A,'Base CF'!$B355,DRE!H:H)</f>
        <v>0</v>
      </c>
      <c r="J355" s="46">
        <f>SUMIF(DRE!$A:$A,'Base CF'!$B355,DRE!I:I)</f>
        <v>0</v>
      </c>
      <c r="K355" s="46">
        <f>SUMIF(DRE!$A:$A,'Base CF'!$B355,DRE!J:J)</f>
        <v>0</v>
      </c>
      <c r="L355" s="46">
        <f>SUMIF(DRE!$A:$A,'Base CF'!$B355,DRE!K:K)</f>
        <v>0</v>
      </c>
      <c r="M355" s="46">
        <f>SUMIF(DRE!$A:$A,'Base CF'!$B355,DRE!L:L)</f>
        <v>0</v>
      </c>
      <c r="N355" s="46">
        <f>SUMIF(DRE!$A:$A,'Base CF'!$B355,DRE!M:M)</f>
        <v>0</v>
      </c>
      <c r="O355" s="46">
        <f>SUMIF(DRE!$A:$A,'Base CF'!$B355,DRE!N:N)</f>
        <v>0</v>
      </c>
      <c r="P355" s="46">
        <f>SUMIF(DRE!$A:$A,'Base CF'!$B355,DRE!O:O)</f>
        <v>0</v>
      </c>
      <c r="Q355" s="46">
        <f>SUMIF(DRE!$A:$A,'Base CF'!$B355,DRE!P:P)</f>
        <v>0</v>
      </c>
      <c r="R355" s="46">
        <f>SUMIF(DRE!$A:$A,'Base CF'!$B355,DRE!Q:Q)</f>
        <v>0</v>
      </c>
      <c r="S355" s="46">
        <f>SUMIF(DRE!$A:$A,'Base CF'!$B355,DRE!R:R)</f>
        <v>0</v>
      </c>
      <c r="T355" s="46">
        <f>SUMIF(DRE!$A:$A,'Base CF'!$B355,DRE!S:S)</f>
        <v>0</v>
      </c>
      <c r="U355" s="46">
        <f>SUMIF(DRE!$A:$A,'Base CF'!$B355,DRE!T:T)</f>
        <v>0</v>
      </c>
      <c r="V355" s="46">
        <f>SUMIF(DRE!$A:$A,'Base CF'!$B355,DRE!U:U)</f>
        <v>0</v>
      </c>
      <c r="W355" s="46">
        <f>SUMIF(DRE!$A:$A,'Base CF'!$B355,DRE!V:V)</f>
        <v>0</v>
      </c>
      <c r="X355" s="46">
        <f>SUMIF(DRE!$A:$A,'Base CF'!$B355,DRE!W:W)</f>
        <v>0</v>
      </c>
      <c r="Y355" s="46">
        <f>SUMIF(DRE!$A:$A,'Base CF'!$B355,DRE!X:X)</f>
        <v>0</v>
      </c>
      <c r="Z355" s="46">
        <f>SUMIF(DRE!$A:$A,'Base CF'!$B355,DRE!Y:Y)</f>
        <v>0</v>
      </c>
      <c r="AA355" s="46">
        <f>SUMIF(DRE!$A:$A,'Base CF'!$B355,DRE!Z:Z)</f>
        <v>0</v>
      </c>
      <c r="AB355" s="46">
        <f>SUMIF(DRE!$A:$A,'Base CF'!$B355,DRE!AA:AA)</f>
        <v>0</v>
      </c>
      <c r="AC355" s="46">
        <f>SUMIF(DRE!$A:$A,'Base CF'!$B355,DRE!AB:AB)</f>
        <v>0</v>
      </c>
      <c r="AD355" s="46">
        <f>SUMIF(DRE!$A:$A,'Base CF'!$B355,DRE!AC:AC)</f>
        <v>0</v>
      </c>
      <c r="AE355" s="46">
        <f>SUMIF(DRE!$A:$A,'Base CF'!$B355,DRE!AD:AD)</f>
        <v>0</v>
      </c>
      <c r="AF355" s="46">
        <f>SUMIF(DRE!$A:$A,'Base CF'!$B355,DRE!AE:AE)</f>
        <v>0</v>
      </c>
      <c r="AG355" s="46">
        <f>SUMIF(DRE!$A:$A,'Base CF'!$B355,DRE!AF:AF)</f>
        <v>0</v>
      </c>
      <c r="AH355" s="46">
        <f>SUMIF(DRE!$A:$A,'Base CF'!$B355,DRE!AG:AG)</f>
        <v>0</v>
      </c>
      <c r="AI355" s="46">
        <f>SUMIF(DRE!$A:$A,'Base CF'!$B355,DRE!AH:AH)</f>
        <v>0</v>
      </c>
      <c r="AJ355" s="46">
        <f>SUMIF(DRE!$A:$A,'Base CF'!$B355,DRE!AI:AI)</f>
        <v>0</v>
      </c>
      <c r="AK355" s="46">
        <f>SUMIF(DRE!$A:$A,'Base CF'!$B355,DRE!AJ:AJ)</f>
        <v>0</v>
      </c>
      <c r="AL355" s="46">
        <f>SUMIF(DRE!$A:$A,'Base CF'!$B355,DRE!AK:AK)</f>
        <v>0</v>
      </c>
      <c r="AM355" s="46">
        <f>SUMIF(DRE!$A:$A,'Base CF'!$B355,DRE!AL:AL)</f>
        <v>0</v>
      </c>
      <c r="AN355" s="46">
        <f>SUMIF(DRE!$A:$A,'Base CF'!$B355,DRE!AM:AM)</f>
        <v>0</v>
      </c>
      <c r="AO355" s="46">
        <f>SUMIF(DRE!$A:$A,'Base CF'!$B355,DRE!AN:AN)</f>
        <v>0</v>
      </c>
      <c r="AP355" s="46">
        <f>SUMIF(DRE!$A:$A,'Base CF'!$B355,DRE!AO:AO)</f>
        <v>0</v>
      </c>
      <c r="AQ355" s="46">
        <f>SUMIF(DRE!$A:$A,'Base CF'!$B355,DRE!AP:AP)</f>
        <v>0</v>
      </c>
      <c r="AR355" s="46">
        <f>SUMIF(DRE!$A:$A,'Base CF'!$B355,DRE!AQ:AQ)</f>
        <v>0</v>
      </c>
      <c r="AS355" s="46">
        <f>SUMIF(DRE!$A:$A,'Base CF'!$B355,DRE!AR:AR)</f>
        <v>0</v>
      </c>
      <c r="AT355" s="46">
        <f>SUMIF(DRE!$A:$A,'Base CF'!$B355,DRE!AS:AS)</f>
        <v>0</v>
      </c>
      <c r="AU355" s="46">
        <f>SUMIF(DRE!$A:$A,'Base CF'!$B355,DRE!AT:AT)</f>
        <v>0</v>
      </c>
      <c r="AV355" s="46">
        <f>SUMIF(DRE!$A:$A,'Base CF'!$B355,DRE!AU:AU)</f>
        <v>0</v>
      </c>
      <c r="AW355" s="46">
        <f>SUMIF(DRE!$A:$A,'Base CF'!$B355,DRE!AV:AV)</f>
        <v>0</v>
      </c>
      <c r="AX355" s="46">
        <f>SUMIF(DRE!$A:$A,'Base CF'!$B355,DRE!AW:AW)</f>
        <v>0</v>
      </c>
      <c r="AY355" s="46">
        <f>SUMIF(DRE!$A:$A,'Base CF'!$B355,DRE!AX:AX)</f>
        <v>0</v>
      </c>
      <c r="AZ355" s="46">
        <f>SUMIF(DRE!$A:$A,'Base CF'!$B355,DRE!AY:AY)</f>
        <v>0</v>
      </c>
      <c r="BA355" s="46">
        <f>SUMIF(DRE!$A:$A,'Base CF'!$B355,DRE!AZ:AZ)</f>
        <v>4000</v>
      </c>
      <c r="BB355" s="46">
        <f>SUMIF(DRE!$A:$A,'Base CF'!$B355,DRE!BA:BA)</f>
        <v>0</v>
      </c>
      <c r="BC355" s="46">
        <f>SUMIF(DRE!$A:$A,'Base CF'!$B355,DRE!BB:BB)</f>
        <v>0</v>
      </c>
      <c r="BD355" s="46">
        <f>SUMIF(DRE!$A:$A,'Base CF'!$B355,DRE!BC:BC)</f>
        <v>0</v>
      </c>
      <c r="BE355" s="46">
        <f>SUMIF(DRE!$A:$A,'Base CF'!$B355,DRE!BD:BD)</f>
        <v>0</v>
      </c>
      <c r="BF355" s="46">
        <f>SUMIF(DRE!$A:$A,'Base CF'!$B355,DRE!BE:BE)</f>
        <v>0</v>
      </c>
      <c r="BG355" s="46">
        <f>SUMIF(DRE!$A:$A,'Base CF'!$B355,DRE!BF:BF)</f>
        <v>0</v>
      </c>
      <c r="BH355" s="46">
        <f>SUMIF(DRE!$A:$A,'Base CF'!$B355,DRE!BG:BG)</f>
        <v>0</v>
      </c>
      <c r="BI355" s="46">
        <f>SUMIF(DRE!$A:$A,'Base CF'!$B355,DRE!BH:BH)</f>
        <v>0</v>
      </c>
      <c r="BJ355" s="46">
        <f>SUMIF(DRE!$A:$A,'Base CF'!$B355,DRE!BI:BI)</f>
        <v>4125</v>
      </c>
      <c r="BK355" s="46">
        <f>SUMIF(DRE!$A:$A,'Base CF'!$B355,DRE!BJ:BJ)</f>
        <v>0</v>
      </c>
      <c r="BL355" s="46">
        <f>SUMIF(DRE!$A:$A,'Base CF'!$B355,DRE!BK:BK)</f>
        <v>0</v>
      </c>
      <c r="BM355" s="46">
        <f>SUMIF(DRE!$A:$A,'Base CF'!$B355,DRE!BL:BL)</f>
        <v>0</v>
      </c>
      <c r="BN355" s="46">
        <f>SUMIF(DRE!$A:$A,'Base CF'!$B355,DRE!BM:BM)</f>
        <v>0</v>
      </c>
      <c r="BO355" s="46">
        <f>SUMIF(DRE!$A:$A,'Base CF'!$B355,DRE!BN:BN)</f>
        <v>0</v>
      </c>
      <c r="BP355" s="46">
        <f>SUMIF(DRE!$A:$A,'Base CF'!$B355,DRE!BO:BO)</f>
        <v>0</v>
      </c>
      <c r="BQ355" s="46">
        <f>SUMIF(DRE!$A:$A,'Base CF'!$B355,DRE!BP:BP)</f>
        <v>0</v>
      </c>
      <c r="BR355" s="46">
        <f>SUMIF(DRE!$A:$A,'Base CF'!$B355,DRE!BQ:BQ)</f>
        <v>0</v>
      </c>
      <c r="BS355" s="46">
        <f>SUMIF(DRE!$A:$A,'Base CF'!$B355,DRE!BR:BR)</f>
        <v>0</v>
      </c>
      <c r="BT355" s="46">
        <f>SUMIF(DRE!$A:$A,'Base CF'!$B355,DRE!BS:BS)</f>
        <v>0</v>
      </c>
      <c r="BU355" s="46">
        <f>SUMIF(DRE!$A:$A,'Base CF'!$B355,DRE!BT:BT)</f>
        <v>0</v>
      </c>
      <c r="BV355" s="46">
        <f>SUMIF(DRE!$A:$A,'Base CF'!$B355,DRE!BU:BU)</f>
        <v>12725</v>
      </c>
      <c r="BW355" s="46">
        <f>SUMIF(DRE!$A:$A,'Base CF'!$B355,DRE!BV:BV)</f>
        <v>0</v>
      </c>
      <c r="BX355" s="46">
        <f>SUMIF(DRE!$A:$A,'Base CF'!$B355,DRE!BW:BW)</f>
        <v>0</v>
      </c>
      <c r="BY355" s="46">
        <f>SUMIF(DRE!$A:$A,'Base CF'!$B355,DRE!BX:BX)</f>
        <v>0</v>
      </c>
      <c r="BZ355" s="46">
        <f>SUMIF(DRE!$A:$A,'Base CF'!$B355,DRE!BY:BY)</f>
        <v>0</v>
      </c>
      <c r="CA355" s="46">
        <f>SUMIF(DRE!$A:$A,'Base CF'!$B355,DRE!BZ:BZ)</f>
        <v>0</v>
      </c>
      <c r="CB355" s="46">
        <f>SUMIF(DRE!$A:$A,'Base CF'!$B355,DRE!CA:CA)</f>
        <v>0</v>
      </c>
      <c r="CC355" s="46">
        <f>SUMIF(DRE!$A:$A,'Base CF'!$B355,DRE!CB:CB)</f>
        <v>0</v>
      </c>
      <c r="CD355" s="46">
        <f>SUMIF(DRE!$A:$A,'Base CF'!$B355,DRE!CC:CC)</f>
        <v>0</v>
      </c>
      <c r="CE355" s="46">
        <f>SUMIF(DRE!$A:$A,'Base CF'!$B355,DRE!CD:CD)</f>
        <v>0</v>
      </c>
      <c r="CF355" s="46">
        <f>SUMIF(DRE!$A:$A,'Base CF'!$B355,DRE!CE:CE)</f>
        <v>0</v>
      </c>
      <c r="CG355" s="46">
        <f>SUMIF(DRE!$A:$A,'Base CF'!$B355,DRE!CF:CF)</f>
        <v>0</v>
      </c>
      <c r="CH355" s="46">
        <f>SUMIF(DRE!$A:$A,'Base CF'!$B355,DRE!CG:CG)</f>
        <v>4600</v>
      </c>
      <c r="CI355" s="46">
        <f>SUMIF(DRE!$A:$A,'Base CF'!$B355,DRE!CH:CH)</f>
        <v>0</v>
      </c>
      <c r="CJ355" s="46">
        <f>SUMIF(DRE!$A:$A,'Base CF'!$B355,DRE!CI:CI)</f>
        <v>0</v>
      </c>
      <c r="CK355" s="46">
        <f>SUMIF(DRE!$A:$A,'Base CF'!$B355,DRE!CJ:CJ)</f>
        <v>0</v>
      </c>
      <c r="CL355" s="46">
        <f>SUMIF(DRE!$A:$A,'Base CF'!$B355,DRE!CK:CK)</f>
        <v>0</v>
      </c>
      <c r="CM355" s="46">
        <f>SUMIF(DRE!$A:$A,'Base CF'!$B355,DRE!CL:CL)</f>
        <v>0</v>
      </c>
      <c r="CN355" s="46">
        <f>SUMIF(DRE!$A:$A,'Base CF'!$B355,DRE!CM:CM)</f>
        <v>0</v>
      </c>
      <c r="CO355" s="46">
        <f>SUMIF(DRE!$A:$A,'Base CF'!$B355,DRE!CN:CN)</f>
        <v>0</v>
      </c>
      <c r="CP355" s="46">
        <f>SUMIF(DRE!$A:$A,'Base CF'!$B355,DRE!CO:CO)</f>
        <v>0</v>
      </c>
      <c r="CQ355" s="46">
        <f>SUMIF(DRE!$A:$A,'Base CF'!$B355,DRE!CP:CP)</f>
        <v>0</v>
      </c>
      <c r="CR355" s="46">
        <f>SUMIF(DRE!$A:$A,'Base CF'!$B355,DRE!CQ:CQ)</f>
        <v>0</v>
      </c>
      <c r="CS355" s="46">
        <f>SUMIF(DRE!$A:$A,'Base CF'!$B355,DRE!CR:CR)</f>
        <v>0</v>
      </c>
      <c r="CT355" s="46">
        <f>SUMIF(DRE!$A:$A,'Base CF'!$B355,DRE!CS:CS)</f>
        <v>4600</v>
      </c>
      <c r="CU355" s="46">
        <f>SUMIF(DRE!$A:$A,'Base CF'!$B355,DRE!CT:CT)</f>
        <v>0</v>
      </c>
      <c r="CV355" s="46">
        <f>SUMIF(DRE!$A:$A,'Base CF'!$B355,DRE!CU:CU)</f>
        <v>0</v>
      </c>
      <c r="CW355" s="46">
        <f>SUMIF(DRE!$A:$A,'Base CF'!$B355,DRE!CV:CV)</f>
        <v>0</v>
      </c>
      <c r="CX355" s="46">
        <f>SUMIF(DRE!$A:$A,'Base CF'!$B355,DRE!CW:CW)</f>
        <v>0</v>
      </c>
      <c r="CY355" s="46">
        <f>SUMIF(DRE!$A:$A,'Base CF'!$B355,DRE!CX:CX)</f>
        <v>0</v>
      </c>
      <c r="CZ355" s="46">
        <f>SUMIF(DRE!$A:$A,'Base CF'!$B355,DRE!CY:CY)</f>
        <v>0</v>
      </c>
      <c r="DA355" s="46">
        <f>SUMIF(DRE!$A:$A,'Base CF'!$B355,DRE!CZ:CZ)</f>
        <v>0</v>
      </c>
      <c r="DB355" s="46">
        <f>SUMIF(DRE!$A:$A,'Base CF'!$B355,DRE!DA:DA)</f>
        <v>0</v>
      </c>
      <c r="DC355" s="46">
        <f>SUMIF(DRE!$A:$A,'Base CF'!$B355,DRE!DB:DB)</f>
        <v>0</v>
      </c>
      <c r="DD355" s="46">
        <f>SUMIF(DRE!$A:$A,'Base CF'!$B355,DRE!DC:DC)</f>
        <v>0</v>
      </c>
      <c r="DE355" s="46">
        <f>SUMIF(DRE!$A:$A,'Base CF'!$B355,DRE!DD:DD)</f>
        <v>0</v>
      </c>
      <c r="DF355" s="46">
        <f>SUMIF(DRE!$A:$A,'Base CF'!$B355,DRE!DE:DE)</f>
        <v>4600</v>
      </c>
    </row>
    <row r="356" spans="2:110" outlineLevel="1">
      <c r="B356" s="37" t="s">
        <v>393</v>
      </c>
      <c r="C356" s="46">
        <f>SUMIF(DRE!$A:$A,'Base CF'!$B356,DRE!B:B)</f>
        <v>-2349</v>
      </c>
      <c r="D356" s="46">
        <f>SUMIF(DRE!$A:$A,'Base CF'!$B356,DRE!C:C)</f>
        <v>0</v>
      </c>
      <c r="E356" s="46">
        <f>SUMIF(DRE!$A:$A,'Base CF'!$B356,DRE!D:D)</f>
        <v>3473.72</v>
      </c>
      <c r="F356" s="46">
        <f>SUMIF(DRE!$A:$A,'Base CF'!$B356,DRE!E:E)</f>
        <v>83365.510000000009</v>
      </c>
      <c r="G356" s="46">
        <f>SUMIF(DRE!$A:$A,'Base CF'!$B356,DRE!F:F)</f>
        <v>17070.93</v>
      </c>
      <c r="H356" s="46">
        <f>SUMIF(DRE!$A:$A,'Base CF'!$B356,DRE!G:G)</f>
        <v>18899.5</v>
      </c>
      <c r="I356" s="46">
        <f>SUMIF(DRE!$A:$A,'Base CF'!$B356,DRE!H:H)</f>
        <v>23869.37</v>
      </c>
      <c r="J356" s="46">
        <f>SUMIF(DRE!$A:$A,'Base CF'!$B356,DRE!I:I)</f>
        <v>15666.74</v>
      </c>
      <c r="K356" s="46">
        <f>SUMIF(DRE!$A:$A,'Base CF'!$B356,DRE!J:J)</f>
        <v>10979.9</v>
      </c>
      <c r="L356" s="46">
        <f>SUMIF(DRE!$A:$A,'Base CF'!$B356,DRE!K:K)</f>
        <v>2747.83</v>
      </c>
      <c r="M356" s="46">
        <f>SUMIF(DRE!$A:$A,'Base CF'!$B356,DRE!L:L)</f>
        <v>7104.4000000000005</v>
      </c>
      <c r="N356" s="46">
        <f>SUMIF(DRE!$A:$A,'Base CF'!$B356,DRE!M:M)</f>
        <v>5299.94</v>
      </c>
      <c r="O356" s="46">
        <f>SUMIF(DRE!$A:$A,'Base CF'!$B356,DRE!N:N)</f>
        <v>3404.9700000000003</v>
      </c>
      <c r="P356" s="46">
        <f>SUMIF(DRE!$A:$A,'Base CF'!$B356,DRE!O:O)</f>
        <v>7995.6500000000005</v>
      </c>
      <c r="Q356" s="46">
        <f>SUMIF(DRE!$A:$A,'Base CF'!$B356,DRE!P:P)</f>
        <v>54404.67</v>
      </c>
      <c r="R356" s="46">
        <f>SUMIF(DRE!$A:$A,'Base CF'!$B356,DRE!Q:Q)</f>
        <v>1113.97</v>
      </c>
      <c r="S356" s="46">
        <f>SUMIF(DRE!$A:$A,'Base CF'!$B356,DRE!R:R)</f>
        <v>1657.47</v>
      </c>
      <c r="T356" s="46">
        <f>SUMIF(DRE!$A:$A,'Base CF'!$B356,DRE!S:S)</f>
        <v>35412.959999999999</v>
      </c>
      <c r="U356" s="46">
        <f>SUMIF(DRE!$A:$A,'Base CF'!$B356,DRE!T:T)</f>
        <v>26139.39</v>
      </c>
      <c r="V356" s="46">
        <f>SUMIF(DRE!$A:$A,'Base CF'!$B356,DRE!U:U)</f>
        <v>35612.700000000004</v>
      </c>
      <c r="W356" s="46">
        <f>SUMIF(DRE!$A:$A,'Base CF'!$B356,DRE!V:V)</f>
        <v>18938.849999999999</v>
      </c>
      <c r="X356" s="46">
        <f>SUMIF(DRE!$A:$A,'Base CF'!$B356,DRE!W:W)</f>
        <v>40741.46</v>
      </c>
      <c r="Y356" s="46">
        <f>SUMIF(DRE!$A:$A,'Base CF'!$B356,DRE!X:X)</f>
        <v>38000.06</v>
      </c>
      <c r="Z356" s="46">
        <f>SUMIF(DRE!$A:$A,'Base CF'!$B356,DRE!Y:Y)</f>
        <v>39818.06</v>
      </c>
      <c r="AA356" s="46">
        <f>SUMIF(DRE!$A:$A,'Base CF'!$B356,DRE!Z:Z)</f>
        <v>45641.679999999993</v>
      </c>
      <c r="AB356" s="46">
        <f>SUMIF(DRE!$A:$A,'Base CF'!$B356,DRE!AA:AA)</f>
        <v>19761.7</v>
      </c>
      <c r="AC356" s="46">
        <f>SUMIF(DRE!$A:$A,'Base CF'!$B356,DRE!AB:AB)</f>
        <v>16366.740000000002</v>
      </c>
      <c r="AD356" s="46">
        <f>SUMIF(DRE!$A:$A,'Base CF'!$B356,DRE!AC:AC)</f>
        <v>13456.919999999998</v>
      </c>
      <c r="AE356" s="46">
        <f>SUMIF(DRE!$A:$A,'Base CF'!$B356,DRE!AD:AD)</f>
        <v>33857.659999999996</v>
      </c>
      <c r="AF356" s="46">
        <f>SUMIF(DRE!$A:$A,'Base CF'!$B356,DRE!AE:AE)</f>
        <v>49663.39</v>
      </c>
      <c r="AG356" s="46">
        <f>SUMIF(DRE!$A:$A,'Base CF'!$B356,DRE!AF:AF)</f>
        <v>28216.99</v>
      </c>
      <c r="AH356" s="46">
        <f>SUMIF(DRE!$A:$A,'Base CF'!$B356,DRE!AG:AG)</f>
        <v>49441.07</v>
      </c>
      <c r="AI356" s="46">
        <f>SUMIF(DRE!$A:$A,'Base CF'!$B356,DRE!AH:AH)</f>
        <v>22360.289999999997</v>
      </c>
      <c r="AJ356" s="46">
        <f>SUMIF(DRE!$A:$A,'Base CF'!$B356,DRE!AI:AI)</f>
        <v>27139.480000000003</v>
      </c>
      <c r="AK356" s="46">
        <f>SUMIF(DRE!$A:$A,'Base CF'!$B356,DRE!AJ:AJ)</f>
        <v>11795.83</v>
      </c>
      <c r="AL356" s="46">
        <f>SUMIF(DRE!$A:$A,'Base CF'!$B356,DRE!AK:AK)</f>
        <v>433590.74</v>
      </c>
      <c r="AM356" s="46">
        <f>SUMIF(DRE!$A:$A,'Base CF'!$B356,DRE!AL:AL)</f>
        <v>-186263.56</v>
      </c>
      <c r="AN356" s="46">
        <f>SUMIF(DRE!$A:$A,'Base CF'!$B356,DRE!AM:AM)</f>
        <v>28729.75</v>
      </c>
      <c r="AO356" s="46">
        <f>SUMIF(DRE!$A:$A,'Base CF'!$B356,DRE!AN:AN)</f>
        <v>16017.13</v>
      </c>
      <c r="AP356" s="46">
        <f>SUMIF(DRE!$A:$A,'Base CF'!$B356,DRE!AO:AO)</f>
        <v>157106.14000000001</v>
      </c>
      <c r="AQ356" s="46">
        <f>SUMIF(DRE!$A:$A,'Base CF'!$B356,DRE!AP:AP)</f>
        <v>18125.810000000001</v>
      </c>
      <c r="AR356" s="46">
        <f>SUMIF(DRE!$A:$A,'Base CF'!$B356,DRE!AQ:AQ)</f>
        <v>76873.850000000006</v>
      </c>
      <c r="AS356" s="46">
        <f>SUMIF(DRE!$A:$A,'Base CF'!$B356,DRE!AR:AR)</f>
        <v>154926.19</v>
      </c>
      <c r="AT356" s="46">
        <f>SUMIF(DRE!$A:$A,'Base CF'!$B356,DRE!AS:AS)</f>
        <v>22804.06</v>
      </c>
      <c r="AU356" s="46">
        <f>SUMIF(DRE!$A:$A,'Base CF'!$B356,DRE!AT:AT)</f>
        <v>48754.080000000002</v>
      </c>
      <c r="AV356" s="46">
        <f>SUMIF(DRE!$A:$A,'Base CF'!$B356,DRE!AU:AU)</f>
        <v>42178.8</v>
      </c>
      <c r="AW356" s="46">
        <f>SUMIF(DRE!$A:$A,'Base CF'!$B356,DRE!AV:AV)</f>
        <v>57739.58</v>
      </c>
      <c r="AX356" s="46">
        <f>SUMIF(DRE!$A:$A,'Base CF'!$B356,DRE!AW:AW)</f>
        <v>-85215.43</v>
      </c>
      <c r="AY356" s="46">
        <f>SUMIF(DRE!$A:$A,'Base CF'!$B356,DRE!AX:AX)</f>
        <v>24960.58</v>
      </c>
      <c r="AZ356" s="46">
        <f>SUMIF(DRE!$A:$A,'Base CF'!$B356,DRE!AY:AY)</f>
        <v>16702.75</v>
      </c>
      <c r="BA356" s="46">
        <f>SUMIF(DRE!$A:$A,'Base CF'!$B356,DRE!AZ:AZ)</f>
        <v>109090.07</v>
      </c>
      <c r="BB356" s="46">
        <f>SUMIF(DRE!$A:$A,'Base CF'!$B356,DRE!BA:BA)</f>
        <v>23040.39</v>
      </c>
      <c r="BC356" s="46">
        <f>SUMIF(DRE!$A:$A,'Base CF'!$B356,DRE!BB:BB)</f>
        <v>37280.54</v>
      </c>
      <c r="BD356" s="46">
        <f>SUMIF(DRE!$A:$A,'Base CF'!$B356,DRE!BC:BC)</f>
        <v>21091.55</v>
      </c>
      <c r="BE356" s="46">
        <f>SUMIF(DRE!$A:$A,'Base CF'!$B356,DRE!BD:BD)</f>
        <v>10206.51</v>
      </c>
      <c r="BF356" s="46">
        <f>SUMIF(DRE!$A:$A,'Base CF'!$B356,DRE!BE:BE)</f>
        <v>23990.82</v>
      </c>
      <c r="BG356" s="46">
        <f>SUMIF(DRE!$A:$A,'Base CF'!$B356,DRE!BF:BF)</f>
        <v>75702.473814700003</v>
      </c>
      <c r="BH356" s="46">
        <f>SUMIF(DRE!$A:$A,'Base CF'!$B356,DRE!BG:BG)</f>
        <v>58705.349156700002</v>
      </c>
      <c r="BI356" s="46">
        <f>SUMIF(DRE!$A:$A,'Base CF'!$B356,DRE!BH:BH)</f>
        <v>67681.649156700005</v>
      </c>
      <c r="BJ356" s="46">
        <f>SUMIF(DRE!$A:$A,'Base CF'!$B356,DRE!BI:BI)</f>
        <v>79019.542392799995</v>
      </c>
      <c r="BK356" s="46">
        <f>SUMIF(DRE!$A:$A,'Base CF'!$B356,DRE!BJ:BJ)</f>
        <v>29227.599999999999</v>
      </c>
      <c r="BL356" s="46">
        <f>SUMIF(DRE!$A:$A,'Base CF'!$B356,DRE!BK:BK)</f>
        <v>29227.599999999999</v>
      </c>
      <c r="BM356" s="46">
        <f>SUMIF(DRE!$A:$A,'Base CF'!$B356,DRE!BL:BL)</f>
        <v>41227.599999999999</v>
      </c>
      <c r="BN356" s="46">
        <f>SUMIF(DRE!$A:$A,'Base CF'!$B356,DRE!BM:BM)</f>
        <v>29227.599999999999</v>
      </c>
      <c r="BO356" s="46">
        <f>SUMIF(DRE!$A:$A,'Base CF'!$B356,DRE!BN:BN)</f>
        <v>39227.599999999999</v>
      </c>
      <c r="BP356" s="46">
        <f>SUMIF(DRE!$A:$A,'Base CF'!$B356,DRE!BO:BO)</f>
        <v>29227.599999999999</v>
      </c>
      <c r="BQ356" s="46">
        <f>SUMIF(DRE!$A:$A,'Base CF'!$B356,DRE!BP:BP)</f>
        <v>39227.599999999999</v>
      </c>
      <c r="BR356" s="46">
        <f>SUMIF(DRE!$A:$A,'Base CF'!$B356,DRE!BQ:BQ)</f>
        <v>37851.129999999997</v>
      </c>
      <c r="BS356" s="46">
        <f>SUMIF(DRE!$A:$A,'Base CF'!$B356,DRE!BR:BR)</f>
        <v>39851.129999999997</v>
      </c>
      <c r="BT356" s="46">
        <f>SUMIF(DRE!$A:$A,'Base CF'!$B356,DRE!BS:BS)</f>
        <v>29851.13</v>
      </c>
      <c r="BU356" s="46">
        <f>SUMIF(DRE!$A:$A,'Base CF'!$B356,DRE!BT:BT)</f>
        <v>39851.129999999997</v>
      </c>
      <c r="BV356" s="46">
        <f>SUMIF(DRE!$A:$A,'Base CF'!$B356,DRE!BU:BU)</f>
        <v>113010.66738879999</v>
      </c>
      <c r="BW356" s="46">
        <f>SUMIF(DRE!$A:$A,'Base CF'!$B356,DRE!BV:BV)</f>
        <v>20894.259999999998</v>
      </c>
      <c r="BX356" s="46">
        <f>SUMIF(DRE!$A:$A,'Base CF'!$B356,DRE!BW:BW)</f>
        <v>25894.26</v>
      </c>
      <c r="BY356" s="46">
        <f>SUMIF(DRE!$A:$A,'Base CF'!$B356,DRE!BX:BX)</f>
        <v>25894.26</v>
      </c>
      <c r="BZ356" s="46">
        <f>SUMIF(DRE!$A:$A,'Base CF'!$B356,DRE!BY:BY)</f>
        <v>25894.26</v>
      </c>
      <c r="CA356" s="46">
        <f>SUMIF(DRE!$A:$A,'Base CF'!$B356,DRE!BZ:BZ)</f>
        <v>35894.26</v>
      </c>
      <c r="CB356" s="46">
        <f>SUMIF(DRE!$A:$A,'Base CF'!$B356,DRE!CA:CA)</f>
        <v>25894.26</v>
      </c>
      <c r="CC356" s="46">
        <f>SUMIF(DRE!$A:$A,'Base CF'!$B356,DRE!CB:CB)</f>
        <v>47694.26</v>
      </c>
      <c r="CD356" s="46">
        <f>SUMIF(DRE!$A:$A,'Base CF'!$B356,DRE!CC:CC)</f>
        <v>26517.79</v>
      </c>
      <c r="CE356" s="46">
        <f>SUMIF(DRE!$A:$A,'Base CF'!$B356,DRE!CD:CD)</f>
        <v>44517.79</v>
      </c>
      <c r="CF356" s="46">
        <f>SUMIF(DRE!$A:$A,'Base CF'!$B356,DRE!CE:CE)</f>
        <v>26517.79</v>
      </c>
      <c r="CG356" s="46">
        <f>SUMIF(DRE!$A:$A,'Base CF'!$B356,DRE!CF:CF)</f>
        <v>36517.79</v>
      </c>
      <c r="CH356" s="46">
        <f>SUMIF(DRE!$A:$A,'Base CF'!$B356,DRE!CG:CG)</f>
        <v>104677.3273888</v>
      </c>
      <c r="CI356" s="46">
        <f>SUMIF(DRE!$A:$A,'Base CF'!$B356,DRE!CH:CH)</f>
        <v>20894.259999999998</v>
      </c>
      <c r="CJ356" s="46">
        <f>SUMIF(DRE!$A:$A,'Base CF'!$B356,DRE!CI:CI)</f>
        <v>25894.26</v>
      </c>
      <c r="CK356" s="46">
        <f>SUMIF(DRE!$A:$A,'Base CF'!$B356,DRE!CJ:CJ)</f>
        <v>25894.26</v>
      </c>
      <c r="CL356" s="46">
        <f>SUMIF(DRE!$A:$A,'Base CF'!$B356,DRE!CK:CK)</f>
        <v>25894.26</v>
      </c>
      <c r="CM356" s="46">
        <f>SUMIF(DRE!$A:$A,'Base CF'!$B356,DRE!CL:CL)</f>
        <v>35894.26</v>
      </c>
      <c r="CN356" s="46">
        <f>SUMIF(DRE!$A:$A,'Base CF'!$B356,DRE!CM:CM)</f>
        <v>25894.26</v>
      </c>
      <c r="CO356" s="46">
        <f>SUMIF(DRE!$A:$A,'Base CF'!$B356,DRE!CN:CN)</f>
        <v>47694.26</v>
      </c>
      <c r="CP356" s="46">
        <f>SUMIF(DRE!$A:$A,'Base CF'!$B356,DRE!CO:CO)</f>
        <v>26517.79</v>
      </c>
      <c r="CQ356" s="46">
        <f>SUMIF(DRE!$A:$A,'Base CF'!$B356,DRE!CP:CP)</f>
        <v>44517.79</v>
      </c>
      <c r="CR356" s="46">
        <f>SUMIF(DRE!$A:$A,'Base CF'!$B356,DRE!CQ:CQ)</f>
        <v>26517.79</v>
      </c>
      <c r="CS356" s="46">
        <f>SUMIF(DRE!$A:$A,'Base CF'!$B356,DRE!CR:CR)</f>
        <v>36517.79</v>
      </c>
      <c r="CT356" s="46">
        <f>SUMIF(DRE!$A:$A,'Base CF'!$B356,DRE!CS:CS)</f>
        <v>104677.3273888</v>
      </c>
      <c r="CU356" s="46">
        <f>SUMIF(DRE!$A:$A,'Base CF'!$B356,DRE!CT:CT)</f>
        <v>20894.259999999998</v>
      </c>
      <c r="CV356" s="46">
        <f>SUMIF(DRE!$A:$A,'Base CF'!$B356,DRE!CU:CU)</f>
        <v>25894.26</v>
      </c>
      <c r="CW356" s="46">
        <f>SUMIF(DRE!$A:$A,'Base CF'!$B356,DRE!CV:CV)</f>
        <v>25894.26</v>
      </c>
      <c r="CX356" s="46">
        <f>SUMIF(DRE!$A:$A,'Base CF'!$B356,DRE!CW:CW)</f>
        <v>25894.26</v>
      </c>
      <c r="CY356" s="46">
        <f>SUMIF(DRE!$A:$A,'Base CF'!$B356,DRE!CX:CX)</f>
        <v>35894.26</v>
      </c>
      <c r="CZ356" s="46">
        <f>SUMIF(DRE!$A:$A,'Base CF'!$B356,DRE!CY:CY)</f>
        <v>25894.26</v>
      </c>
      <c r="DA356" s="46">
        <f>SUMIF(DRE!$A:$A,'Base CF'!$B356,DRE!CZ:CZ)</f>
        <v>47694.26</v>
      </c>
      <c r="DB356" s="46">
        <f>SUMIF(DRE!$A:$A,'Base CF'!$B356,DRE!DA:DA)</f>
        <v>26517.79</v>
      </c>
      <c r="DC356" s="46">
        <f>SUMIF(DRE!$A:$A,'Base CF'!$B356,DRE!DB:DB)</f>
        <v>44517.79</v>
      </c>
      <c r="DD356" s="46">
        <f>SUMIF(DRE!$A:$A,'Base CF'!$B356,DRE!DC:DC)</f>
        <v>26517.79</v>
      </c>
      <c r="DE356" s="46">
        <f>SUMIF(DRE!$A:$A,'Base CF'!$B356,DRE!DD:DD)</f>
        <v>36517.79</v>
      </c>
      <c r="DF356" s="46">
        <f>SUMIF(DRE!$A:$A,'Base CF'!$B356,DRE!DE:DE)</f>
        <v>104677.3273888</v>
      </c>
    </row>
    <row r="357" spans="2:110" outlineLevel="1">
      <c r="B357" s="37" t="s">
        <v>409</v>
      </c>
      <c r="C357" s="46">
        <f>SUMIF(DRE!$A:$A,'Base CF'!$B357,DRE!B:B)</f>
        <v>0</v>
      </c>
      <c r="D357" s="46">
        <f>SUMIF(DRE!$A:$A,'Base CF'!$B357,DRE!C:C)</f>
        <v>0</v>
      </c>
      <c r="E357" s="46">
        <f>SUMIF(DRE!$A:$A,'Base CF'!$B357,DRE!D:D)</f>
        <v>0</v>
      </c>
      <c r="F357" s="46">
        <f>SUMIF(DRE!$A:$A,'Base CF'!$B357,DRE!E:E)</f>
        <v>0</v>
      </c>
      <c r="G357" s="46">
        <f>SUMIF(DRE!$A:$A,'Base CF'!$B357,DRE!F:F)</f>
        <v>0</v>
      </c>
      <c r="H357" s="46">
        <f>SUMIF(DRE!$A:$A,'Base CF'!$B357,DRE!G:G)</f>
        <v>0</v>
      </c>
      <c r="I357" s="46">
        <f>SUMIF(DRE!$A:$A,'Base CF'!$B357,DRE!H:H)</f>
        <v>0</v>
      </c>
      <c r="J357" s="46">
        <f>SUMIF(DRE!$A:$A,'Base CF'!$B357,DRE!I:I)</f>
        <v>0</v>
      </c>
      <c r="K357" s="46">
        <f>SUMIF(DRE!$A:$A,'Base CF'!$B357,DRE!J:J)</f>
        <v>0</v>
      </c>
      <c r="L357" s="46">
        <f>SUMIF(DRE!$A:$A,'Base CF'!$B357,DRE!K:K)</f>
        <v>0</v>
      </c>
      <c r="M357" s="46">
        <f>SUMIF(DRE!$A:$A,'Base CF'!$B357,DRE!L:L)</f>
        <v>0</v>
      </c>
      <c r="N357" s="46">
        <f>SUMIF(DRE!$A:$A,'Base CF'!$B357,DRE!M:M)</f>
        <v>0</v>
      </c>
      <c r="O357" s="46">
        <f>SUMIF(DRE!$A:$A,'Base CF'!$B357,DRE!N:N)</f>
        <v>0</v>
      </c>
      <c r="P357" s="46">
        <f>SUMIF(DRE!$A:$A,'Base CF'!$B357,DRE!O:O)</f>
        <v>0</v>
      </c>
      <c r="Q357" s="46">
        <f>SUMIF(DRE!$A:$A,'Base CF'!$B357,DRE!P:P)</f>
        <v>0</v>
      </c>
      <c r="R357" s="46">
        <f>SUMIF(DRE!$A:$A,'Base CF'!$B357,DRE!Q:Q)</f>
        <v>0</v>
      </c>
      <c r="S357" s="46">
        <f>SUMIF(DRE!$A:$A,'Base CF'!$B357,DRE!R:R)</f>
        <v>0</v>
      </c>
      <c r="T357" s="46">
        <f>SUMIF(DRE!$A:$A,'Base CF'!$B357,DRE!S:S)</f>
        <v>0</v>
      </c>
      <c r="U357" s="46">
        <f>SUMIF(DRE!$A:$A,'Base CF'!$B357,DRE!T:T)</f>
        <v>0</v>
      </c>
      <c r="V357" s="46">
        <f>SUMIF(DRE!$A:$A,'Base CF'!$B357,DRE!U:U)</f>
        <v>0</v>
      </c>
      <c r="W357" s="46">
        <f>SUMIF(DRE!$A:$A,'Base CF'!$B357,DRE!V:V)</f>
        <v>0</v>
      </c>
      <c r="X357" s="46">
        <f>SUMIF(DRE!$A:$A,'Base CF'!$B357,DRE!W:W)</f>
        <v>0</v>
      </c>
      <c r="Y357" s="46">
        <f>SUMIF(DRE!$A:$A,'Base CF'!$B357,DRE!X:X)</f>
        <v>0</v>
      </c>
      <c r="Z357" s="46">
        <f>SUMIF(DRE!$A:$A,'Base CF'!$B357,DRE!Y:Y)</f>
        <v>0</v>
      </c>
      <c r="AA357" s="46">
        <f>SUMIF(DRE!$A:$A,'Base CF'!$B357,DRE!Z:Z)</f>
        <v>0</v>
      </c>
      <c r="AB357" s="46">
        <f>SUMIF(DRE!$A:$A,'Base CF'!$B357,DRE!AA:AA)</f>
        <v>0</v>
      </c>
      <c r="AC357" s="46">
        <f>SUMIF(DRE!$A:$A,'Base CF'!$B357,DRE!AB:AB)</f>
        <v>0</v>
      </c>
      <c r="AD357" s="46">
        <f>SUMIF(DRE!$A:$A,'Base CF'!$B357,DRE!AC:AC)</f>
        <v>0</v>
      </c>
      <c r="AE357" s="46">
        <f>SUMIF(DRE!$A:$A,'Base CF'!$B357,DRE!AD:AD)</f>
        <v>0</v>
      </c>
      <c r="AF357" s="46">
        <f>SUMIF(DRE!$A:$A,'Base CF'!$B357,DRE!AE:AE)</f>
        <v>0</v>
      </c>
      <c r="AG357" s="46">
        <f>SUMIF(DRE!$A:$A,'Base CF'!$B357,DRE!AF:AF)</f>
        <v>0</v>
      </c>
      <c r="AH357" s="46">
        <f>SUMIF(DRE!$A:$A,'Base CF'!$B357,DRE!AG:AG)</f>
        <v>0</v>
      </c>
      <c r="AI357" s="46">
        <f>SUMIF(DRE!$A:$A,'Base CF'!$B357,DRE!AH:AH)</f>
        <v>0</v>
      </c>
      <c r="AJ357" s="46">
        <f>SUMIF(DRE!$A:$A,'Base CF'!$B357,DRE!AI:AI)</f>
        <v>0</v>
      </c>
      <c r="AK357" s="46">
        <f>SUMIF(DRE!$A:$A,'Base CF'!$B357,DRE!AJ:AJ)</f>
        <v>0</v>
      </c>
      <c r="AL357" s="46">
        <f>SUMIF(DRE!$A:$A,'Base CF'!$B357,DRE!AK:AK)</f>
        <v>0</v>
      </c>
      <c r="AM357" s="46">
        <f>SUMIF(DRE!$A:$A,'Base CF'!$B357,DRE!AL:AL)</f>
        <v>0</v>
      </c>
      <c r="AN357" s="46">
        <f>SUMIF(DRE!$A:$A,'Base CF'!$B357,DRE!AM:AM)</f>
        <v>0</v>
      </c>
      <c r="AO357" s="46">
        <f>SUMIF(DRE!$A:$A,'Base CF'!$B357,DRE!AN:AN)</f>
        <v>0</v>
      </c>
      <c r="AP357" s="46">
        <f>SUMIF(DRE!$A:$A,'Base CF'!$B357,DRE!AO:AO)</f>
        <v>0</v>
      </c>
      <c r="AQ357" s="46">
        <f>SUMIF(DRE!$A:$A,'Base CF'!$B357,DRE!AP:AP)</f>
        <v>0</v>
      </c>
      <c r="AR357" s="46">
        <f>SUMIF(DRE!$A:$A,'Base CF'!$B357,DRE!AQ:AQ)</f>
        <v>0</v>
      </c>
      <c r="AS357" s="46">
        <f>SUMIF(DRE!$A:$A,'Base CF'!$B357,DRE!AR:AR)</f>
        <v>77000</v>
      </c>
      <c r="AT357" s="46">
        <f>SUMIF(DRE!$A:$A,'Base CF'!$B357,DRE!AS:AS)</f>
        <v>0</v>
      </c>
      <c r="AU357" s="46">
        <f>SUMIF(DRE!$A:$A,'Base CF'!$B357,DRE!AT:AT)</f>
        <v>0</v>
      </c>
      <c r="AV357" s="46">
        <f>SUMIF(DRE!$A:$A,'Base CF'!$B357,DRE!AU:AU)</f>
        <v>0</v>
      </c>
      <c r="AW357" s="46">
        <f>SUMIF(DRE!$A:$A,'Base CF'!$B357,DRE!AV:AV)</f>
        <v>0</v>
      </c>
      <c r="AX357" s="46">
        <f>SUMIF(DRE!$A:$A,'Base CF'!$B357,DRE!AW:AW)</f>
        <v>-77000</v>
      </c>
      <c r="AY357" s="46">
        <f>SUMIF(DRE!$A:$A,'Base CF'!$B357,DRE!AX:AX)</f>
        <v>0</v>
      </c>
      <c r="AZ357" s="46">
        <f>SUMIF(DRE!$A:$A,'Base CF'!$B357,DRE!AY:AY)</f>
        <v>0</v>
      </c>
      <c r="BA357" s="46">
        <f>SUMIF(DRE!$A:$A,'Base CF'!$B357,DRE!AZ:AZ)</f>
        <v>0</v>
      </c>
      <c r="BB357" s="46">
        <f>SUMIF(DRE!$A:$A,'Base CF'!$B357,DRE!BA:BA)</f>
        <v>0</v>
      </c>
      <c r="BC357" s="46">
        <f>SUMIF(DRE!$A:$A,'Base CF'!$B357,DRE!BB:BB)</f>
        <v>0</v>
      </c>
      <c r="BD357" s="46">
        <f>SUMIF(DRE!$A:$A,'Base CF'!$B357,DRE!BC:BC)</f>
        <v>0</v>
      </c>
      <c r="BE357" s="46">
        <f>SUMIF(DRE!$A:$A,'Base CF'!$B357,DRE!BD:BD)</f>
        <v>0</v>
      </c>
      <c r="BF357" s="46">
        <f>SUMIF(DRE!$A:$A,'Base CF'!$B357,DRE!BE:BE)</f>
        <v>0</v>
      </c>
      <c r="BG357" s="46">
        <f>SUMIF(DRE!$A:$A,'Base CF'!$B357,DRE!BF:BF)</f>
        <v>0</v>
      </c>
      <c r="BH357" s="46">
        <f>SUMIF(DRE!$A:$A,'Base CF'!$B357,DRE!BG:BG)</f>
        <v>0</v>
      </c>
      <c r="BI357" s="46">
        <f>SUMIF(DRE!$A:$A,'Base CF'!$B357,DRE!BH:BH)</f>
        <v>0</v>
      </c>
      <c r="BJ357" s="46">
        <f>SUMIF(DRE!$A:$A,'Base CF'!$B357,DRE!BI:BI)</f>
        <v>0</v>
      </c>
      <c r="BK357" s="46">
        <f>SUMIF(DRE!$A:$A,'Base CF'!$B357,DRE!BJ:BJ)</f>
        <v>0</v>
      </c>
      <c r="BL357" s="46">
        <f>SUMIF(DRE!$A:$A,'Base CF'!$B357,DRE!BK:BK)</f>
        <v>0</v>
      </c>
      <c r="BM357" s="46">
        <f>SUMIF(DRE!$A:$A,'Base CF'!$B357,DRE!BL:BL)</f>
        <v>0</v>
      </c>
      <c r="BN357" s="46">
        <f>SUMIF(DRE!$A:$A,'Base CF'!$B357,DRE!BM:BM)</f>
        <v>0</v>
      </c>
      <c r="BO357" s="46">
        <f>SUMIF(DRE!$A:$A,'Base CF'!$B357,DRE!BN:BN)</f>
        <v>0</v>
      </c>
      <c r="BP357" s="46">
        <f>SUMIF(DRE!$A:$A,'Base CF'!$B357,DRE!BO:BO)</f>
        <v>0</v>
      </c>
      <c r="BQ357" s="46">
        <f>SUMIF(DRE!$A:$A,'Base CF'!$B357,DRE!BP:BP)</f>
        <v>0</v>
      </c>
      <c r="BR357" s="46">
        <f>SUMIF(DRE!$A:$A,'Base CF'!$B357,DRE!BQ:BQ)</f>
        <v>0</v>
      </c>
      <c r="BS357" s="46">
        <f>SUMIF(DRE!$A:$A,'Base CF'!$B357,DRE!BR:BR)</f>
        <v>0</v>
      </c>
      <c r="BT357" s="46">
        <f>SUMIF(DRE!$A:$A,'Base CF'!$B357,DRE!BS:BS)</f>
        <v>0</v>
      </c>
      <c r="BU357" s="46">
        <f>SUMIF(DRE!$A:$A,'Base CF'!$B357,DRE!BT:BT)</f>
        <v>0</v>
      </c>
      <c r="BV357" s="46">
        <f>SUMIF(DRE!$A:$A,'Base CF'!$B357,DRE!BU:BU)</f>
        <v>0</v>
      </c>
      <c r="BW357" s="46">
        <f>SUMIF(DRE!$A:$A,'Base CF'!$B357,DRE!BV:BV)</f>
        <v>0</v>
      </c>
      <c r="BX357" s="46">
        <f>SUMIF(DRE!$A:$A,'Base CF'!$B357,DRE!BW:BW)</f>
        <v>0</v>
      </c>
      <c r="BY357" s="46">
        <f>SUMIF(DRE!$A:$A,'Base CF'!$B357,DRE!BX:BX)</f>
        <v>0</v>
      </c>
      <c r="BZ357" s="46">
        <f>SUMIF(DRE!$A:$A,'Base CF'!$B357,DRE!BY:BY)</f>
        <v>0</v>
      </c>
      <c r="CA357" s="46">
        <f>SUMIF(DRE!$A:$A,'Base CF'!$B357,DRE!BZ:BZ)</f>
        <v>0</v>
      </c>
      <c r="CB357" s="46">
        <f>SUMIF(DRE!$A:$A,'Base CF'!$B357,DRE!CA:CA)</f>
        <v>0</v>
      </c>
      <c r="CC357" s="46">
        <f>SUMIF(DRE!$A:$A,'Base CF'!$B357,DRE!CB:CB)</f>
        <v>0</v>
      </c>
      <c r="CD357" s="46">
        <f>SUMIF(DRE!$A:$A,'Base CF'!$B357,DRE!CC:CC)</f>
        <v>0</v>
      </c>
      <c r="CE357" s="46">
        <f>SUMIF(DRE!$A:$A,'Base CF'!$B357,DRE!CD:CD)</f>
        <v>0</v>
      </c>
      <c r="CF357" s="46">
        <f>SUMIF(DRE!$A:$A,'Base CF'!$B357,DRE!CE:CE)</f>
        <v>0</v>
      </c>
      <c r="CG357" s="46">
        <f>SUMIF(DRE!$A:$A,'Base CF'!$B357,DRE!CF:CF)</f>
        <v>0</v>
      </c>
      <c r="CH357" s="46">
        <f>SUMIF(DRE!$A:$A,'Base CF'!$B357,DRE!CG:CG)</f>
        <v>0</v>
      </c>
      <c r="CI357" s="46">
        <f>SUMIF(DRE!$A:$A,'Base CF'!$B357,DRE!CH:CH)</f>
        <v>0</v>
      </c>
      <c r="CJ357" s="46">
        <f>SUMIF(DRE!$A:$A,'Base CF'!$B357,DRE!CI:CI)</f>
        <v>0</v>
      </c>
      <c r="CK357" s="46">
        <f>SUMIF(DRE!$A:$A,'Base CF'!$B357,DRE!CJ:CJ)</f>
        <v>0</v>
      </c>
      <c r="CL357" s="46">
        <f>SUMIF(DRE!$A:$A,'Base CF'!$B357,DRE!CK:CK)</f>
        <v>0</v>
      </c>
      <c r="CM357" s="46">
        <f>SUMIF(DRE!$A:$A,'Base CF'!$B357,DRE!CL:CL)</f>
        <v>0</v>
      </c>
      <c r="CN357" s="46">
        <f>SUMIF(DRE!$A:$A,'Base CF'!$B357,DRE!CM:CM)</f>
        <v>0</v>
      </c>
      <c r="CO357" s="46">
        <f>SUMIF(DRE!$A:$A,'Base CF'!$B357,DRE!CN:CN)</f>
        <v>0</v>
      </c>
      <c r="CP357" s="46">
        <f>SUMIF(DRE!$A:$A,'Base CF'!$B357,DRE!CO:CO)</f>
        <v>0</v>
      </c>
      <c r="CQ357" s="46">
        <f>SUMIF(DRE!$A:$A,'Base CF'!$B357,DRE!CP:CP)</f>
        <v>0</v>
      </c>
      <c r="CR357" s="46">
        <f>SUMIF(DRE!$A:$A,'Base CF'!$B357,DRE!CQ:CQ)</f>
        <v>0</v>
      </c>
      <c r="CS357" s="46">
        <f>SUMIF(DRE!$A:$A,'Base CF'!$B357,DRE!CR:CR)</f>
        <v>0</v>
      </c>
      <c r="CT357" s="46">
        <f>SUMIF(DRE!$A:$A,'Base CF'!$B357,DRE!CS:CS)</f>
        <v>0</v>
      </c>
      <c r="CU357" s="46">
        <f>SUMIF(DRE!$A:$A,'Base CF'!$B357,DRE!CT:CT)</f>
        <v>0</v>
      </c>
      <c r="CV357" s="46">
        <f>SUMIF(DRE!$A:$A,'Base CF'!$B357,DRE!CU:CU)</f>
        <v>0</v>
      </c>
      <c r="CW357" s="46">
        <f>SUMIF(DRE!$A:$A,'Base CF'!$B357,DRE!CV:CV)</f>
        <v>0</v>
      </c>
      <c r="CX357" s="46">
        <f>SUMIF(DRE!$A:$A,'Base CF'!$B357,DRE!CW:CW)</f>
        <v>0</v>
      </c>
      <c r="CY357" s="46">
        <f>SUMIF(DRE!$A:$A,'Base CF'!$B357,DRE!CX:CX)</f>
        <v>0</v>
      </c>
      <c r="CZ357" s="46">
        <f>SUMIF(DRE!$A:$A,'Base CF'!$B357,DRE!CY:CY)</f>
        <v>0</v>
      </c>
      <c r="DA357" s="46">
        <f>SUMIF(DRE!$A:$A,'Base CF'!$B357,DRE!CZ:CZ)</f>
        <v>0</v>
      </c>
      <c r="DB357" s="46">
        <f>SUMIF(DRE!$A:$A,'Base CF'!$B357,DRE!DA:DA)</f>
        <v>0</v>
      </c>
      <c r="DC357" s="46">
        <f>SUMIF(DRE!$A:$A,'Base CF'!$B357,DRE!DB:DB)</f>
        <v>0</v>
      </c>
      <c r="DD357" s="46">
        <f>SUMIF(DRE!$A:$A,'Base CF'!$B357,DRE!DC:DC)</f>
        <v>0</v>
      </c>
      <c r="DE357" s="46">
        <f>SUMIF(DRE!$A:$A,'Base CF'!$B357,DRE!DD:DD)</f>
        <v>0</v>
      </c>
      <c r="DF357" s="46">
        <f>SUMIF(DRE!$A:$A,'Base CF'!$B357,DRE!DE:DE)</f>
        <v>0</v>
      </c>
    </row>
    <row r="358" spans="2:110" outlineLevel="1">
      <c r="B358" s="37" t="s">
        <v>415</v>
      </c>
      <c r="C358" s="46">
        <f>SUMIF(DRE!$A:$A,'Base CF'!$B358,DRE!B:B)</f>
        <v>0</v>
      </c>
      <c r="D358" s="46">
        <f>SUMIF(DRE!$A:$A,'Base CF'!$B358,DRE!C:C)</f>
        <v>0</v>
      </c>
      <c r="E358" s="46">
        <f>SUMIF(DRE!$A:$A,'Base CF'!$B358,DRE!D:D)</f>
        <v>0</v>
      </c>
      <c r="F358" s="46">
        <f>SUMIF(DRE!$A:$A,'Base CF'!$B358,DRE!E:E)</f>
        <v>0</v>
      </c>
      <c r="G358" s="46">
        <f>SUMIF(DRE!$A:$A,'Base CF'!$B358,DRE!F:F)</f>
        <v>0</v>
      </c>
      <c r="H358" s="46">
        <f>SUMIF(DRE!$A:$A,'Base CF'!$B358,DRE!G:G)</f>
        <v>0</v>
      </c>
      <c r="I358" s="46">
        <f>SUMIF(DRE!$A:$A,'Base CF'!$B358,DRE!H:H)</f>
        <v>0</v>
      </c>
      <c r="J358" s="46">
        <f>SUMIF(DRE!$A:$A,'Base CF'!$B358,DRE!I:I)</f>
        <v>0</v>
      </c>
      <c r="K358" s="46">
        <f>SUMIF(DRE!$A:$A,'Base CF'!$B358,DRE!J:J)</f>
        <v>0</v>
      </c>
      <c r="L358" s="46">
        <f>SUMIF(DRE!$A:$A,'Base CF'!$B358,DRE!K:K)</f>
        <v>0</v>
      </c>
      <c r="M358" s="46">
        <f>SUMIF(DRE!$A:$A,'Base CF'!$B358,DRE!L:L)</f>
        <v>0</v>
      </c>
      <c r="N358" s="46">
        <f>SUMIF(DRE!$A:$A,'Base CF'!$B358,DRE!M:M)</f>
        <v>0</v>
      </c>
      <c r="O358" s="46">
        <f>SUMIF(DRE!$A:$A,'Base CF'!$B358,DRE!N:N)</f>
        <v>0</v>
      </c>
      <c r="P358" s="46">
        <f>SUMIF(DRE!$A:$A,'Base CF'!$B358,DRE!O:O)</f>
        <v>0</v>
      </c>
      <c r="Q358" s="46">
        <f>SUMIF(DRE!$A:$A,'Base CF'!$B358,DRE!P:P)</f>
        <v>0</v>
      </c>
      <c r="R358" s="46">
        <f>SUMIF(DRE!$A:$A,'Base CF'!$B358,DRE!Q:Q)</f>
        <v>0</v>
      </c>
      <c r="S358" s="46">
        <f>SUMIF(DRE!$A:$A,'Base CF'!$B358,DRE!R:R)</f>
        <v>0</v>
      </c>
      <c r="T358" s="46">
        <f>SUMIF(DRE!$A:$A,'Base CF'!$B358,DRE!S:S)</f>
        <v>0</v>
      </c>
      <c r="U358" s="46">
        <f>SUMIF(DRE!$A:$A,'Base CF'!$B358,DRE!T:T)</f>
        <v>0</v>
      </c>
      <c r="V358" s="46">
        <f>SUMIF(DRE!$A:$A,'Base CF'!$B358,DRE!U:U)</f>
        <v>0</v>
      </c>
      <c r="W358" s="46">
        <f>SUMIF(DRE!$A:$A,'Base CF'!$B358,DRE!V:V)</f>
        <v>0</v>
      </c>
      <c r="X358" s="46">
        <f>SUMIF(DRE!$A:$A,'Base CF'!$B358,DRE!W:W)</f>
        <v>0</v>
      </c>
      <c r="Y358" s="46">
        <f>SUMIF(DRE!$A:$A,'Base CF'!$B358,DRE!X:X)</f>
        <v>0</v>
      </c>
      <c r="Z358" s="46">
        <f>SUMIF(DRE!$A:$A,'Base CF'!$B358,DRE!Y:Y)</f>
        <v>0</v>
      </c>
      <c r="AA358" s="46">
        <f>SUMIF(DRE!$A:$A,'Base CF'!$B358,DRE!Z:Z)</f>
        <v>0</v>
      </c>
      <c r="AB358" s="46">
        <f>SUMIF(DRE!$A:$A,'Base CF'!$B358,DRE!AA:AA)</f>
        <v>0</v>
      </c>
      <c r="AC358" s="46">
        <f>SUMIF(DRE!$A:$A,'Base CF'!$B358,DRE!AB:AB)</f>
        <v>0</v>
      </c>
      <c r="AD358" s="46">
        <f>SUMIF(DRE!$A:$A,'Base CF'!$B358,DRE!AC:AC)</f>
        <v>0</v>
      </c>
      <c r="AE358" s="46">
        <f>SUMIF(DRE!$A:$A,'Base CF'!$B358,DRE!AD:AD)</f>
        <v>0</v>
      </c>
      <c r="AF358" s="46">
        <f>SUMIF(DRE!$A:$A,'Base CF'!$B358,DRE!AE:AE)</f>
        <v>0</v>
      </c>
      <c r="AG358" s="46">
        <f>SUMIF(DRE!$A:$A,'Base CF'!$B358,DRE!AF:AF)</f>
        <v>0</v>
      </c>
      <c r="AH358" s="46">
        <f>SUMIF(DRE!$A:$A,'Base CF'!$B358,DRE!AG:AG)</f>
        <v>0</v>
      </c>
      <c r="AI358" s="46">
        <f>SUMIF(DRE!$A:$A,'Base CF'!$B358,DRE!AH:AH)</f>
        <v>0</v>
      </c>
      <c r="AJ358" s="46">
        <f>SUMIF(DRE!$A:$A,'Base CF'!$B358,DRE!AI:AI)</f>
        <v>0</v>
      </c>
      <c r="AK358" s="46">
        <f>SUMIF(DRE!$A:$A,'Base CF'!$B358,DRE!AJ:AJ)</f>
        <v>0</v>
      </c>
      <c r="AL358" s="46">
        <f>SUMIF(DRE!$A:$A,'Base CF'!$B358,DRE!AK:AK)</f>
        <v>0</v>
      </c>
      <c r="AM358" s="46">
        <f>SUMIF(DRE!$A:$A,'Base CF'!$B358,DRE!AL:AL)</f>
        <v>0</v>
      </c>
      <c r="AN358" s="46">
        <f>SUMIF(DRE!$A:$A,'Base CF'!$B358,DRE!AM:AM)</f>
        <v>0</v>
      </c>
      <c r="AO358" s="46">
        <f>SUMIF(DRE!$A:$A,'Base CF'!$B358,DRE!AN:AN)</f>
        <v>0</v>
      </c>
      <c r="AP358" s="46">
        <f>SUMIF(DRE!$A:$A,'Base CF'!$B358,DRE!AO:AO)</f>
        <v>264</v>
      </c>
      <c r="AQ358" s="46">
        <f>SUMIF(DRE!$A:$A,'Base CF'!$B358,DRE!AP:AP)</f>
        <v>0</v>
      </c>
      <c r="AR358" s="46">
        <f>SUMIF(DRE!$A:$A,'Base CF'!$B358,DRE!AQ:AQ)</f>
        <v>0</v>
      </c>
      <c r="AS358" s="46">
        <f>SUMIF(DRE!$A:$A,'Base CF'!$B358,DRE!AR:AR)</f>
        <v>0</v>
      </c>
      <c r="AT358" s="46">
        <f>SUMIF(DRE!$A:$A,'Base CF'!$B358,DRE!AS:AS)</f>
        <v>0</v>
      </c>
      <c r="AU358" s="46">
        <f>SUMIF(DRE!$A:$A,'Base CF'!$B358,DRE!AT:AT)</f>
        <v>0</v>
      </c>
      <c r="AV358" s="46">
        <f>SUMIF(DRE!$A:$A,'Base CF'!$B358,DRE!AU:AU)</f>
        <v>0</v>
      </c>
      <c r="AW358" s="46">
        <f>SUMIF(DRE!$A:$A,'Base CF'!$B358,DRE!AV:AV)</f>
        <v>0</v>
      </c>
      <c r="AX358" s="46">
        <f>SUMIF(DRE!$A:$A,'Base CF'!$B358,DRE!AW:AW)</f>
        <v>0</v>
      </c>
      <c r="AY358" s="46">
        <f>SUMIF(DRE!$A:$A,'Base CF'!$B358,DRE!AX:AX)</f>
        <v>0</v>
      </c>
      <c r="AZ358" s="46">
        <f>SUMIF(DRE!$A:$A,'Base CF'!$B358,DRE!AY:AY)</f>
        <v>0</v>
      </c>
      <c r="BA358" s="46">
        <f>SUMIF(DRE!$A:$A,'Base CF'!$B358,DRE!AZ:AZ)</f>
        <v>0</v>
      </c>
      <c r="BB358" s="46">
        <f>SUMIF(DRE!$A:$A,'Base CF'!$B358,DRE!BA:BA)</f>
        <v>0</v>
      </c>
      <c r="BC358" s="46">
        <f>SUMIF(DRE!$A:$A,'Base CF'!$B358,DRE!BB:BB)</f>
        <v>0</v>
      </c>
      <c r="BD358" s="46">
        <f>SUMIF(DRE!$A:$A,'Base CF'!$B358,DRE!BC:BC)</f>
        <v>0</v>
      </c>
      <c r="BE358" s="46">
        <f>SUMIF(DRE!$A:$A,'Base CF'!$B358,DRE!BD:BD)</f>
        <v>0</v>
      </c>
      <c r="BF358" s="46">
        <f>SUMIF(DRE!$A:$A,'Base CF'!$B358,DRE!BE:BE)</f>
        <v>0</v>
      </c>
      <c r="BG358" s="46">
        <f>SUMIF(DRE!$A:$A,'Base CF'!$B358,DRE!BF:BF)</f>
        <v>0</v>
      </c>
      <c r="BH358" s="46">
        <f>SUMIF(DRE!$A:$A,'Base CF'!$B358,DRE!BG:BG)</f>
        <v>0</v>
      </c>
      <c r="BI358" s="46">
        <f>SUMIF(DRE!$A:$A,'Base CF'!$B358,DRE!BH:BH)</f>
        <v>0</v>
      </c>
      <c r="BJ358" s="46">
        <f>SUMIF(DRE!$A:$A,'Base CF'!$B358,DRE!BI:BI)</f>
        <v>0</v>
      </c>
      <c r="BK358" s="46">
        <f>SUMIF(DRE!$A:$A,'Base CF'!$B358,DRE!BJ:BJ)</f>
        <v>0</v>
      </c>
      <c r="BL358" s="46">
        <f>SUMIF(DRE!$A:$A,'Base CF'!$B358,DRE!BK:BK)</f>
        <v>0</v>
      </c>
      <c r="BM358" s="46">
        <f>SUMIF(DRE!$A:$A,'Base CF'!$B358,DRE!BL:BL)</f>
        <v>0</v>
      </c>
      <c r="BN358" s="46">
        <f>SUMIF(DRE!$A:$A,'Base CF'!$B358,DRE!BM:BM)</f>
        <v>0</v>
      </c>
      <c r="BO358" s="46">
        <f>SUMIF(DRE!$A:$A,'Base CF'!$B358,DRE!BN:BN)</f>
        <v>0</v>
      </c>
      <c r="BP358" s="46">
        <f>SUMIF(DRE!$A:$A,'Base CF'!$B358,DRE!BO:BO)</f>
        <v>0</v>
      </c>
      <c r="BQ358" s="46">
        <f>SUMIF(DRE!$A:$A,'Base CF'!$B358,DRE!BP:BP)</f>
        <v>0</v>
      </c>
      <c r="BR358" s="46">
        <f>SUMIF(DRE!$A:$A,'Base CF'!$B358,DRE!BQ:BQ)</f>
        <v>0</v>
      </c>
      <c r="BS358" s="46">
        <f>SUMIF(DRE!$A:$A,'Base CF'!$B358,DRE!BR:BR)</f>
        <v>0</v>
      </c>
      <c r="BT358" s="46">
        <f>SUMIF(DRE!$A:$A,'Base CF'!$B358,DRE!BS:BS)</f>
        <v>0</v>
      </c>
      <c r="BU358" s="46">
        <f>SUMIF(DRE!$A:$A,'Base CF'!$B358,DRE!BT:BT)</f>
        <v>0</v>
      </c>
      <c r="BV358" s="46">
        <f>SUMIF(DRE!$A:$A,'Base CF'!$B358,DRE!BU:BU)</f>
        <v>0</v>
      </c>
      <c r="BW358" s="46">
        <f>SUMIF(DRE!$A:$A,'Base CF'!$B358,DRE!BV:BV)</f>
        <v>0</v>
      </c>
      <c r="BX358" s="46">
        <f>SUMIF(DRE!$A:$A,'Base CF'!$B358,DRE!BW:BW)</f>
        <v>0</v>
      </c>
      <c r="BY358" s="46">
        <f>SUMIF(DRE!$A:$A,'Base CF'!$B358,DRE!BX:BX)</f>
        <v>0</v>
      </c>
      <c r="BZ358" s="46">
        <f>SUMIF(DRE!$A:$A,'Base CF'!$B358,DRE!BY:BY)</f>
        <v>0</v>
      </c>
      <c r="CA358" s="46">
        <f>SUMIF(DRE!$A:$A,'Base CF'!$B358,DRE!BZ:BZ)</f>
        <v>0</v>
      </c>
      <c r="CB358" s="46">
        <f>SUMIF(DRE!$A:$A,'Base CF'!$B358,DRE!CA:CA)</f>
        <v>0</v>
      </c>
      <c r="CC358" s="46">
        <f>SUMIF(DRE!$A:$A,'Base CF'!$B358,DRE!CB:CB)</f>
        <v>0</v>
      </c>
      <c r="CD358" s="46">
        <f>SUMIF(DRE!$A:$A,'Base CF'!$B358,DRE!CC:CC)</f>
        <v>0</v>
      </c>
      <c r="CE358" s="46">
        <f>SUMIF(DRE!$A:$A,'Base CF'!$B358,DRE!CD:CD)</f>
        <v>0</v>
      </c>
      <c r="CF358" s="46">
        <f>SUMIF(DRE!$A:$A,'Base CF'!$B358,DRE!CE:CE)</f>
        <v>0</v>
      </c>
      <c r="CG358" s="46">
        <f>SUMIF(DRE!$A:$A,'Base CF'!$B358,DRE!CF:CF)</f>
        <v>0</v>
      </c>
      <c r="CH358" s="46">
        <f>SUMIF(DRE!$A:$A,'Base CF'!$B358,DRE!CG:CG)</f>
        <v>0</v>
      </c>
      <c r="CI358" s="46">
        <f>SUMIF(DRE!$A:$A,'Base CF'!$B358,DRE!CH:CH)</f>
        <v>0</v>
      </c>
      <c r="CJ358" s="46">
        <f>SUMIF(DRE!$A:$A,'Base CF'!$B358,DRE!CI:CI)</f>
        <v>0</v>
      </c>
      <c r="CK358" s="46">
        <f>SUMIF(DRE!$A:$A,'Base CF'!$B358,DRE!CJ:CJ)</f>
        <v>0</v>
      </c>
      <c r="CL358" s="46">
        <f>SUMIF(DRE!$A:$A,'Base CF'!$B358,DRE!CK:CK)</f>
        <v>0</v>
      </c>
      <c r="CM358" s="46">
        <f>SUMIF(DRE!$A:$A,'Base CF'!$B358,DRE!CL:CL)</f>
        <v>0</v>
      </c>
      <c r="CN358" s="46">
        <f>SUMIF(DRE!$A:$A,'Base CF'!$B358,DRE!CM:CM)</f>
        <v>0</v>
      </c>
      <c r="CO358" s="46">
        <f>SUMIF(DRE!$A:$A,'Base CF'!$B358,DRE!CN:CN)</f>
        <v>0</v>
      </c>
      <c r="CP358" s="46">
        <f>SUMIF(DRE!$A:$A,'Base CF'!$B358,DRE!CO:CO)</f>
        <v>0</v>
      </c>
      <c r="CQ358" s="46">
        <f>SUMIF(DRE!$A:$A,'Base CF'!$B358,DRE!CP:CP)</f>
        <v>0</v>
      </c>
      <c r="CR358" s="46">
        <f>SUMIF(DRE!$A:$A,'Base CF'!$B358,DRE!CQ:CQ)</f>
        <v>0</v>
      </c>
      <c r="CS358" s="46">
        <f>SUMIF(DRE!$A:$A,'Base CF'!$B358,DRE!CR:CR)</f>
        <v>0</v>
      </c>
      <c r="CT358" s="46">
        <f>SUMIF(DRE!$A:$A,'Base CF'!$B358,DRE!CS:CS)</f>
        <v>0</v>
      </c>
      <c r="CU358" s="46">
        <f>SUMIF(DRE!$A:$A,'Base CF'!$B358,DRE!CT:CT)</f>
        <v>0</v>
      </c>
      <c r="CV358" s="46">
        <f>SUMIF(DRE!$A:$A,'Base CF'!$B358,DRE!CU:CU)</f>
        <v>0</v>
      </c>
      <c r="CW358" s="46">
        <f>SUMIF(DRE!$A:$A,'Base CF'!$B358,DRE!CV:CV)</f>
        <v>0</v>
      </c>
      <c r="CX358" s="46">
        <f>SUMIF(DRE!$A:$A,'Base CF'!$B358,DRE!CW:CW)</f>
        <v>0</v>
      </c>
      <c r="CY358" s="46">
        <f>SUMIF(DRE!$A:$A,'Base CF'!$B358,DRE!CX:CX)</f>
        <v>0</v>
      </c>
      <c r="CZ358" s="46">
        <f>SUMIF(DRE!$A:$A,'Base CF'!$B358,DRE!CY:CY)</f>
        <v>0</v>
      </c>
      <c r="DA358" s="46">
        <f>SUMIF(DRE!$A:$A,'Base CF'!$B358,DRE!CZ:CZ)</f>
        <v>0</v>
      </c>
      <c r="DB358" s="46">
        <f>SUMIF(DRE!$A:$A,'Base CF'!$B358,DRE!DA:DA)</f>
        <v>0</v>
      </c>
      <c r="DC358" s="46">
        <f>SUMIF(DRE!$A:$A,'Base CF'!$B358,DRE!DB:DB)</f>
        <v>0</v>
      </c>
      <c r="DD358" s="46">
        <f>SUMIF(DRE!$A:$A,'Base CF'!$B358,DRE!DC:DC)</f>
        <v>0</v>
      </c>
      <c r="DE358" s="46">
        <f>SUMIF(DRE!$A:$A,'Base CF'!$B358,DRE!DD:DD)</f>
        <v>0</v>
      </c>
      <c r="DF358" s="46">
        <f>SUMIF(DRE!$A:$A,'Base CF'!$B358,DRE!DE:DE)</f>
        <v>0</v>
      </c>
    </row>
    <row r="359" spans="2:110" outlineLevel="1">
      <c r="B359" s="37" t="s">
        <v>392</v>
      </c>
      <c r="C359" s="46">
        <f>SUMIF(DRE!$A:$A,'Base CF'!$B359,DRE!B:B)</f>
        <v>21389.08</v>
      </c>
      <c r="D359" s="46">
        <f>SUMIF(DRE!$A:$A,'Base CF'!$B359,DRE!C:C)</f>
        <v>0</v>
      </c>
      <c r="E359" s="46">
        <f>SUMIF(DRE!$A:$A,'Base CF'!$B359,DRE!D:D)</f>
        <v>101861.71</v>
      </c>
      <c r="F359" s="46">
        <f>SUMIF(DRE!$A:$A,'Base CF'!$B359,DRE!E:E)</f>
        <v>765</v>
      </c>
      <c r="G359" s="46">
        <f>SUMIF(DRE!$A:$A,'Base CF'!$B359,DRE!F:F)</f>
        <v>513</v>
      </c>
      <c r="H359" s="46">
        <f>SUMIF(DRE!$A:$A,'Base CF'!$B359,DRE!G:G)</f>
        <v>0</v>
      </c>
      <c r="I359" s="46">
        <f>SUMIF(DRE!$A:$A,'Base CF'!$B359,DRE!H:H)</f>
        <v>53</v>
      </c>
      <c r="J359" s="46">
        <f>SUMIF(DRE!$A:$A,'Base CF'!$B359,DRE!I:I)</f>
        <v>0</v>
      </c>
      <c r="K359" s="46">
        <f>SUMIF(DRE!$A:$A,'Base CF'!$B359,DRE!J:J)</f>
        <v>93216.43</v>
      </c>
      <c r="L359" s="46">
        <f>SUMIF(DRE!$A:$A,'Base CF'!$B359,DRE!K:K)</f>
        <v>360167.73</v>
      </c>
      <c r="M359" s="46">
        <f>SUMIF(DRE!$A:$A,'Base CF'!$B359,DRE!L:L)</f>
        <v>386.6</v>
      </c>
      <c r="N359" s="46">
        <f>SUMIF(DRE!$A:$A,'Base CF'!$B359,DRE!M:M)</f>
        <v>105416.42</v>
      </c>
      <c r="O359" s="46">
        <f>SUMIF(DRE!$A:$A,'Base CF'!$B359,DRE!N:N)</f>
        <v>0</v>
      </c>
      <c r="P359" s="46">
        <f>SUMIF(DRE!$A:$A,'Base CF'!$B359,DRE!O:O)</f>
        <v>0</v>
      </c>
      <c r="Q359" s="46">
        <f>SUMIF(DRE!$A:$A,'Base CF'!$B359,DRE!P:P)</f>
        <v>53605.08</v>
      </c>
      <c r="R359" s="46">
        <f>SUMIF(DRE!$A:$A,'Base CF'!$B359,DRE!Q:Q)</f>
        <v>7629.05</v>
      </c>
      <c r="S359" s="46">
        <f>SUMIF(DRE!$A:$A,'Base CF'!$B359,DRE!R:R)</f>
        <v>13592.22</v>
      </c>
      <c r="T359" s="46">
        <f>SUMIF(DRE!$A:$A,'Base CF'!$B359,DRE!S:S)</f>
        <v>167376.39000000001</v>
      </c>
      <c r="U359" s="46">
        <f>SUMIF(DRE!$A:$A,'Base CF'!$B359,DRE!T:T)</f>
        <v>882.61</v>
      </c>
      <c r="V359" s="46">
        <f>SUMIF(DRE!$A:$A,'Base CF'!$B359,DRE!U:U)</f>
        <v>73952.13</v>
      </c>
      <c r="W359" s="46">
        <f>SUMIF(DRE!$A:$A,'Base CF'!$B359,DRE!V:V)</f>
        <v>0</v>
      </c>
      <c r="X359" s="46">
        <f>SUMIF(DRE!$A:$A,'Base CF'!$B359,DRE!W:W)</f>
        <v>63606.84</v>
      </c>
      <c r="Y359" s="46">
        <f>SUMIF(DRE!$A:$A,'Base CF'!$B359,DRE!X:X)</f>
        <v>21208.93</v>
      </c>
      <c r="Z359" s="46">
        <f>SUMIF(DRE!$A:$A,'Base CF'!$B359,DRE!Y:Y)</f>
        <v>32113.34</v>
      </c>
      <c r="AA359" s="46">
        <f>SUMIF(DRE!$A:$A,'Base CF'!$B359,DRE!Z:Z)</f>
        <v>3273.38</v>
      </c>
      <c r="AB359" s="46">
        <f>SUMIF(DRE!$A:$A,'Base CF'!$B359,DRE!AA:AA)</f>
        <v>19237.18</v>
      </c>
      <c r="AC359" s="46">
        <f>SUMIF(DRE!$A:$A,'Base CF'!$B359,DRE!AB:AB)</f>
        <v>40864.899999999987</v>
      </c>
      <c r="AD359" s="46">
        <f>SUMIF(DRE!$A:$A,'Base CF'!$B359,DRE!AC:AC)</f>
        <v>23416.75</v>
      </c>
      <c r="AE359" s="46">
        <f>SUMIF(DRE!$A:$A,'Base CF'!$B359,DRE!AD:AD)</f>
        <v>52023.76</v>
      </c>
      <c r="AF359" s="46">
        <f>SUMIF(DRE!$A:$A,'Base CF'!$B359,DRE!AE:AE)</f>
        <v>0</v>
      </c>
      <c r="AG359" s="46">
        <f>SUMIF(DRE!$A:$A,'Base CF'!$B359,DRE!AF:AF)</f>
        <v>8971.76</v>
      </c>
      <c r="AH359" s="46">
        <f>SUMIF(DRE!$A:$A,'Base CF'!$B359,DRE!AG:AG)</f>
        <v>22145.75</v>
      </c>
      <c r="AI359" s="46">
        <f>SUMIF(DRE!$A:$A,'Base CF'!$B359,DRE!AH:AH)</f>
        <v>19810</v>
      </c>
      <c r="AJ359" s="46">
        <f>SUMIF(DRE!$A:$A,'Base CF'!$B359,DRE!AI:AI)</f>
        <v>182936.78</v>
      </c>
      <c r="AK359" s="46">
        <f>SUMIF(DRE!$A:$A,'Base CF'!$B359,DRE!AJ:AJ)</f>
        <v>282047.09999999998</v>
      </c>
      <c r="AL359" s="46">
        <f>SUMIF(DRE!$A:$A,'Base CF'!$B359,DRE!AK:AK)</f>
        <v>31221.99</v>
      </c>
      <c r="AM359" s="46">
        <f>SUMIF(DRE!$A:$A,'Base CF'!$B359,DRE!AL:AL)</f>
        <v>101543.09</v>
      </c>
      <c r="AN359" s="46">
        <f>SUMIF(DRE!$A:$A,'Base CF'!$B359,DRE!AM:AM)</f>
        <v>636.78</v>
      </c>
      <c r="AO359" s="46">
        <f>SUMIF(DRE!$A:$A,'Base CF'!$B359,DRE!AN:AN)</f>
        <v>18270.849999999999</v>
      </c>
      <c r="AP359" s="46">
        <f>SUMIF(DRE!$A:$A,'Base CF'!$B359,DRE!AO:AO)</f>
        <v>170409.32</v>
      </c>
      <c r="AQ359" s="46">
        <f>SUMIF(DRE!$A:$A,'Base CF'!$B359,DRE!AP:AP)</f>
        <v>21916.06</v>
      </c>
      <c r="AR359" s="46">
        <f>SUMIF(DRE!$A:$A,'Base CF'!$B359,DRE!AQ:AQ)</f>
        <v>12306.7</v>
      </c>
      <c r="AS359" s="46">
        <f>SUMIF(DRE!$A:$A,'Base CF'!$B359,DRE!AR:AR)</f>
        <v>7758.92</v>
      </c>
      <c r="AT359" s="46">
        <f>SUMIF(DRE!$A:$A,'Base CF'!$B359,DRE!AS:AS)</f>
        <v>0</v>
      </c>
      <c r="AU359" s="46">
        <f>SUMIF(DRE!$A:$A,'Base CF'!$B359,DRE!AT:AT)</f>
        <v>710</v>
      </c>
      <c r="AV359" s="46">
        <f>SUMIF(DRE!$A:$A,'Base CF'!$B359,DRE!AU:AU)</f>
        <v>5963.47</v>
      </c>
      <c r="AW359" s="46">
        <f>SUMIF(DRE!$A:$A,'Base CF'!$B359,DRE!AV:AV)</f>
        <v>53105.13</v>
      </c>
      <c r="AX359" s="46">
        <f>SUMIF(DRE!$A:$A,'Base CF'!$B359,DRE!AW:AW)</f>
        <v>36589.03</v>
      </c>
      <c r="AY359" s="46">
        <f>SUMIF(DRE!$A:$A,'Base CF'!$B359,DRE!AX:AX)</f>
        <v>174394.72</v>
      </c>
      <c r="AZ359" s="46">
        <f>SUMIF(DRE!$A:$A,'Base CF'!$B359,DRE!AY:AY)</f>
        <v>173915.3</v>
      </c>
      <c r="BA359" s="46">
        <f>SUMIF(DRE!$A:$A,'Base CF'!$B359,DRE!AZ:AZ)</f>
        <v>42187.26</v>
      </c>
      <c r="BB359" s="46">
        <f>SUMIF(DRE!$A:$A,'Base CF'!$B359,DRE!BA:BA)</f>
        <v>51636.22</v>
      </c>
      <c r="BC359" s="46">
        <f>SUMIF(DRE!$A:$A,'Base CF'!$B359,DRE!BB:BB)</f>
        <v>411901.59</v>
      </c>
      <c r="BD359" s="46">
        <f>SUMIF(DRE!$A:$A,'Base CF'!$B359,DRE!BC:BC)</f>
        <v>157402.95000000001</v>
      </c>
      <c r="BE359" s="46">
        <f>SUMIF(DRE!$A:$A,'Base CF'!$B359,DRE!BD:BD)</f>
        <v>199273.89</v>
      </c>
      <c r="BF359" s="46">
        <f>SUMIF(DRE!$A:$A,'Base CF'!$B359,DRE!BE:BE)</f>
        <v>232187.45</v>
      </c>
      <c r="BG359" s="46">
        <f>SUMIF(DRE!$A:$A,'Base CF'!$B359,DRE!BF:BF)</f>
        <v>106765.65</v>
      </c>
      <c r="BH359" s="46">
        <f>SUMIF(DRE!$A:$A,'Base CF'!$B359,DRE!BG:BG)</f>
        <v>106765.65</v>
      </c>
      <c r="BI359" s="46">
        <f>SUMIF(DRE!$A:$A,'Base CF'!$B359,DRE!BH:BH)</f>
        <v>106765.65</v>
      </c>
      <c r="BJ359" s="46">
        <f>SUMIF(DRE!$A:$A,'Base CF'!$B359,DRE!BI:BI)</f>
        <v>125303.65</v>
      </c>
      <c r="BK359" s="46">
        <f>SUMIF(DRE!$A:$A,'Base CF'!$B359,DRE!BJ:BJ)</f>
        <v>141461.10999999999</v>
      </c>
      <c r="BL359" s="46">
        <f>SUMIF(DRE!$A:$A,'Base CF'!$B359,DRE!BK:BK)</f>
        <v>141461.10999999999</v>
      </c>
      <c r="BM359" s="46">
        <f>SUMIF(DRE!$A:$A,'Base CF'!$B359,DRE!BL:BL)</f>
        <v>141461.10999999999</v>
      </c>
      <c r="BN359" s="46">
        <f>SUMIF(DRE!$A:$A,'Base CF'!$B359,DRE!BM:BM)</f>
        <v>141461.10999999999</v>
      </c>
      <c r="BO359" s="46">
        <f>SUMIF(DRE!$A:$A,'Base CF'!$B359,DRE!BN:BN)</f>
        <v>141461.10999999999</v>
      </c>
      <c r="BP359" s="46">
        <f>SUMIF(DRE!$A:$A,'Base CF'!$B359,DRE!BO:BO)</f>
        <v>141461.10999999999</v>
      </c>
      <c r="BQ359" s="46">
        <f>SUMIF(DRE!$A:$A,'Base CF'!$B359,DRE!BP:BP)</f>
        <v>161461.10999999999</v>
      </c>
      <c r="BR359" s="46">
        <f>SUMIF(DRE!$A:$A,'Base CF'!$B359,DRE!BQ:BQ)</f>
        <v>141461.10999999999</v>
      </c>
      <c r="BS359" s="46">
        <f>SUMIF(DRE!$A:$A,'Base CF'!$B359,DRE!BR:BR)</f>
        <v>141461.10999999999</v>
      </c>
      <c r="BT359" s="46">
        <f>SUMIF(DRE!$A:$A,'Base CF'!$B359,DRE!BS:BS)</f>
        <v>141461.10999999999</v>
      </c>
      <c r="BU359" s="46">
        <f>SUMIF(DRE!$A:$A,'Base CF'!$B359,DRE!BT:BT)</f>
        <v>141461.10999999999</v>
      </c>
      <c r="BV359" s="46">
        <f>SUMIF(DRE!$A:$A,'Base CF'!$B359,DRE!BU:BU)</f>
        <v>141461.10999999999</v>
      </c>
      <c r="BW359" s="46">
        <f>SUMIF(DRE!$A:$A,'Base CF'!$B359,DRE!BV:BV)</f>
        <v>141461.10999999999</v>
      </c>
      <c r="BX359" s="46">
        <f>SUMIF(DRE!$A:$A,'Base CF'!$B359,DRE!BW:BW)</f>
        <v>141461.10999999999</v>
      </c>
      <c r="BY359" s="46">
        <f>SUMIF(DRE!$A:$A,'Base CF'!$B359,DRE!BX:BX)</f>
        <v>141461.10999999999</v>
      </c>
      <c r="BZ359" s="46">
        <f>SUMIF(DRE!$A:$A,'Base CF'!$B359,DRE!BY:BY)</f>
        <v>141461.10999999999</v>
      </c>
      <c r="CA359" s="46">
        <f>SUMIF(DRE!$A:$A,'Base CF'!$B359,DRE!BZ:BZ)</f>
        <v>141461.10999999999</v>
      </c>
      <c r="CB359" s="46">
        <f>SUMIF(DRE!$A:$A,'Base CF'!$B359,DRE!CA:CA)</f>
        <v>141461.10999999999</v>
      </c>
      <c r="CC359" s="46">
        <f>SUMIF(DRE!$A:$A,'Base CF'!$B359,DRE!CB:CB)</f>
        <v>161461.10999999999</v>
      </c>
      <c r="CD359" s="46">
        <f>SUMIF(DRE!$A:$A,'Base CF'!$B359,DRE!CC:CC)</f>
        <v>141461.10999999999</v>
      </c>
      <c r="CE359" s="46">
        <f>SUMIF(DRE!$A:$A,'Base CF'!$B359,DRE!CD:CD)</f>
        <v>141461.10999999999</v>
      </c>
      <c r="CF359" s="46">
        <f>SUMIF(DRE!$A:$A,'Base CF'!$B359,DRE!CE:CE)</f>
        <v>141461.10999999999</v>
      </c>
      <c r="CG359" s="46">
        <f>SUMIF(DRE!$A:$A,'Base CF'!$B359,DRE!CF:CF)</f>
        <v>141461.10999999999</v>
      </c>
      <c r="CH359" s="46">
        <f>SUMIF(DRE!$A:$A,'Base CF'!$B359,DRE!CG:CG)</f>
        <v>141461.10999999999</v>
      </c>
      <c r="CI359" s="46">
        <f>SUMIF(DRE!$A:$A,'Base CF'!$B359,DRE!CH:CH)</f>
        <v>141461.10999999999</v>
      </c>
      <c r="CJ359" s="46">
        <f>SUMIF(DRE!$A:$A,'Base CF'!$B359,DRE!CI:CI)</f>
        <v>141461.10999999999</v>
      </c>
      <c r="CK359" s="46">
        <f>SUMIF(DRE!$A:$A,'Base CF'!$B359,DRE!CJ:CJ)</f>
        <v>141461.10999999999</v>
      </c>
      <c r="CL359" s="46">
        <f>SUMIF(DRE!$A:$A,'Base CF'!$B359,DRE!CK:CK)</f>
        <v>141461.10999999999</v>
      </c>
      <c r="CM359" s="46">
        <f>SUMIF(DRE!$A:$A,'Base CF'!$B359,DRE!CL:CL)</f>
        <v>141461.10999999999</v>
      </c>
      <c r="CN359" s="46">
        <f>SUMIF(DRE!$A:$A,'Base CF'!$B359,DRE!CM:CM)</f>
        <v>141461.10999999999</v>
      </c>
      <c r="CO359" s="46">
        <f>SUMIF(DRE!$A:$A,'Base CF'!$B359,DRE!CN:CN)</f>
        <v>161461.10999999999</v>
      </c>
      <c r="CP359" s="46">
        <f>SUMIF(DRE!$A:$A,'Base CF'!$B359,DRE!CO:CO)</f>
        <v>141461.10999999999</v>
      </c>
      <c r="CQ359" s="46">
        <f>SUMIF(DRE!$A:$A,'Base CF'!$B359,DRE!CP:CP)</f>
        <v>141461.10999999999</v>
      </c>
      <c r="CR359" s="46">
        <f>SUMIF(DRE!$A:$A,'Base CF'!$B359,DRE!CQ:CQ)</f>
        <v>141461.10999999999</v>
      </c>
      <c r="CS359" s="46">
        <f>SUMIF(DRE!$A:$A,'Base CF'!$B359,DRE!CR:CR)</f>
        <v>141461.10999999999</v>
      </c>
      <c r="CT359" s="46">
        <f>SUMIF(DRE!$A:$A,'Base CF'!$B359,DRE!CS:CS)</f>
        <v>141461.10999999999</v>
      </c>
      <c r="CU359" s="46">
        <f>SUMIF(DRE!$A:$A,'Base CF'!$B359,DRE!CT:CT)</f>
        <v>141461.10999999999</v>
      </c>
      <c r="CV359" s="46">
        <f>SUMIF(DRE!$A:$A,'Base CF'!$B359,DRE!CU:CU)</f>
        <v>141461.10999999999</v>
      </c>
      <c r="CW359" s="46">
        <f>SUMIF(DRE!$A:$A,'Base CF'!$B359,DRE!CV:CV)</f>
        <v>141461.10999999999</v>
      </c>
      <c r="CX359" s="46">
        <f>SUMIF(DRE!$A:$A,'Base CF'!$B359,DRE!CW:CW)</f>
        <v>141461.10999999999</v>
      </c>
      <c r="CY359" s="46">
        <f>SUMIF(DRE!$A:$A,'Base CF'!$B359,DRE!CX:CX)</f>
        <v>141461.10999999999</v>
      </c>
      <c r="CZ359" s="46">
        <f>SUMIF(DRE!$A:$A,'Base CF'!$B359,DRE!CY:CY)</f>
        <v>141461.10999999999</v>
      </c>
      <c r="DA359" s="46">
        <f>SUMIF(DRE!$A:$A,'Base CF'!$B359,DRE!CZ:CZ)</f>
        <v>161461.10999999999</v>
      </c>
      <c r="DB359" s="46">
        <f>SUMIF(DRE!$A:$A,'Base CF'!$B359,DRE!DA:DA)</f>
        <v>141461.10999999999</v>
      </c>
      <c r="DC359" s="46">
        <f>SUMIF(DRE!$A:$A,'Base CF'!$B359,DRE!DB:DB)</f>
        <v>141461.10999999999</v>
      </c>
      <c r="DD359" s="46">
        <f>SUMIF(DRE!$A:$A,'Base CF'!$B359,DRE!DC:DC)</f>
        <v>141461.10999999999</v>
      </c>
      <c r="DE359" s="46">
        <f>SUMIF(DRE!$A:$A,'Base CF'!$B359,DRE!DD:DD)</f>
        <v>141461.10999999999</v>
      </c>
      <c r="DF359" s="46">
        <f>SUMIF(DRE!$A:$A,'Base CF'!$B359,DRE!DE:DE)</f>
        <v>141461.10999999999</v>
      </c>
    </row>
    <row r="360" spans="2:110" outlineLevel="1">
      <c r="B360" s="37" t="s">
        <v>391</v>
      </c>
      <c r="C360" s="46">
        <f>SUMIF(DRE!$A:$A,'Base CF'!$B360,DRE!B:B)</f>
        <v>0</v>
      </c>
      <c r="D360" s="46">
        <f>SUMIF(DRE!$A:$A,'Base CF'!$B360,DRE!C:C)</f>
        <v>4280.79</v>
      </c>
      <c r="E360" s="46">
        <f>SUMIF(DRE!$A:$A,'Base CF'!$B360,DRE!D:D)</f>
        <v>0</v>
      </c>
      <c r="F360" s="46">
        <f>SUMIF(DRE!$A:$A,'Base CF'!$B360,DRE!E:E)</f>
        <v>10224.379999999999</v>
      </c>
      <c r="G360" s="46">
        <f>SUMIF(DRE!$A:$A,'Base CF'!$B360,DRE!F:F)</f>
        <v>385500.87</v>
      </c>
      <c r="H360" s="46">
        <f>SUMIF(DRE!$A:$A,'Base CF'!$B360,DRE!G:G)</f>
        <v>0</v>
      </c>
      <c r="I360" s="46">
        <f>SUMIF(DRE!$A:$A,'Base CF'!$B360,DRE!H:H)</f>
        <v>0</v>
      </c>
      <c r="J360" s="46">
        <f>SUMIF(DRE!$A:$A,'Base CF'!$B360,DRE!I:I)</f>
        <v>17739.34</v>
      </c>
      <c r="K360" s="46">
        <f>SUMIF(DRE!$A:$A,'Base CF'!$B360,DRE!J:J)</f>
        <v>0</v>
      </c>
      <c r="L360" s="46">
        <f>SUMIF(DRE!$A:$A,'Base CF'!$B360,DRE!K:K)</f>
        <v>0</v>
      </c>
      <c r="M360" s="46">
        <f>SUMIF(DRE!$A:$A,'Base CF'!$B360,DRE!L:L)</f>
        <v>0</v>
      </c>
      <c r="N360" s="46">
        <f>SUMIF(DRE!$A:$A,'Base CF'!$B360,DRE!M:M)</f>
        <v>0</v>
      </c>
      <c r="O360" s="46">
        <f>SUMIF(DRE!$A:$A,'Base CF'!$B360,DRE!N:N)</f>
        <v>0</v>
      </c>
      <c r="P360" s="46">
        <f>SUMIF(DRE!$A:$A,'Base CF'!$B360,DRE!O:O)</f>
        <v>0</v>
      </c>
      <c r="Q360" s="46">
        <f>SUMIF(DRE!$A:$A,'Base CF'!$B360,DRE!P:P)</f>
        <v>0</v>
      </c>
      <c r="R360" s="46">
        <f>SUMIF(DRE!$A:$A,'Base CF'!$B360,DRE!Q:Q)</f>
        <v>0</v>
      </c>
      <c r="S360" s="46">
        <f>SUMIF(DRE!$A:$A,'Base CF'!$B360,DRE!R:R)</f>
        <v>432178.16</v>
      </c>
      <c r="T360" s="46">
        <f>SUMIF(DRE!$A:$A,'Base CF'!$B360,DRE!S:S)</f>
        <v>-216089.08</v>
      </c>
      <c r="U360" s="46">
        <f>SUMIF(DRE!$A:$A,'Base CF'!$B360,DRE!T:T)</f>
        <v>36014.85</v>
      </c>
      <c r="V360" s="46">
        <f>SUMIF(DRE!$A:$A,'Base CF'!$B360,DRE!U:U)</f>
        <v>36014.85</v>
      </c>
      <c r="W360" s="46">
        <f>SUMIF(DRE!$A:$A,'Base CF'!$B360,DRE!V:V)</f>
        <v>36014.85</v>
      </c>
      <c r="X360" s="46">
        <f>SUMIF(DRE!$A:$A,'Base CF'!$B360,DRE!W:W)</f>
        <v>36014.85</v>
      </c>
      <c r="Y360" s="46">
        <f>SUMIF(DRE!$A:$A,'Base CF'!$B360,DRE!X:X)</f>
        <v>36014.85</v>
      </c>
      <c r="Z360" s="46">
        <f>SUMIF(DRE!$A:$A,'Base CF'!$B360,DRE!Y:Y)</f>
        <v>36014.83</v>
      </c>
      <c r="AA360" s="46">
        <f>SUMIF(DRE!$A:$A,'Base CF'!$B360,DRE!Z:Z)</f>
        <v>37815.589999999997</v>
      </c>
      <c r="AB360" s="46">
        <f>SUMIF(DRE!$A:$A,'Base CF'!$B360,DRE!AA:AA)</f>
        <v>37815.589999999997</v>
      </c>
      <c r="AC360" s="46">
        <f>SUMIF(DRE!$A:$A,'Base CF'!$B360,DRE!AB:AB)</f>
        <v>37070.050000000003</v>
      </c>
      <c r="AD360" s="46">
        <f>SUMIF(DRE!$A:$A,'Base CF'!$B360,DRE!AC:AC)</f>
        <v>37567.089999999997</v>
      </c>
      <c r="AE360" s="46">
        <f>SUMIF(DRE!$A:$A,'Base CF'!$B360,DRE!AD:AD)</f>
        <v>37567.08</v>
      </c>
      <c r="AF360" s="46">
        <f>SUMIF(DRE!$A:$A,'Base CF'!$B360,DRE!AE:AE)</f>
        <v>37567.08</v>
      </c>
      <c r="AG360" s="46">
        <f>SUMIF(DRE!$A:$A,'Base CF'!$B360,DRE!AF:AF)</f>
        <v>60899.83</v>
      </c>
      <c r="AH360" s="46">
        <f>SUMIF(DRE!$A:$A,'Base CF'!$B360,DRE!AG:AG)</f>
        <v>40900.33</v>
      </c>
      <c r="AI360" s="46">
        <f>SUMIF(DRE!$A:$A,'Base CF'!$B360,DRE!AH:AH)</f>
        <v>40900.33</v>
      </c>
      <c r="AJ360" s="46">
        <f>SUMIF(DRE!$A:$A,'Base CF'!$B360,DRE!AI:AI)</f>
        <v>40900.33</v>
      </c>
      <c r="AK360" s="46">
        <f>SUMIF(DRE!$A:$A,'Base CF'!$B360,DRE!AJ:AJ)</f>
        <v>40900.33</v>
      </c>
      <c r="AL360" s="46">
        <f>SUMIF(DRE!$A:$A,'Base CF'!$B360,DRE!AK:AK)</f>
        <v>40900.370000000003</v>
      </c>
      <c r="AM360" s="46">
        <f>SUMIF(DRE!$A:$A,'Base CF'!$B360,DRE!AL:AL)</f>
        <v>48569.77</v>
      </c>
      <c r="AN360" s="46">
        <f>SUMIF(DRE!$A:$A,'Base CF'!$B360,DRE!AM:AM)</f>
        <v>39069.769999999997</v>
      </c>
      <c r="AO360" s="46">
        <f>SUMIF(DRE!$A:$A,'Base CF'!$B360,DRE!AN:AN)</f>
        <v>39304.19</v>
      </c>
      <c r="AP360" s="46">
        <f>SUMIF(DRE!$A:$A,'Base CF'!$B360,DRE!AO:AO)</f>
        <v>39304.19</v>
      </c>
      <c r="AQ360" s="46">
        <f>SUMIF(DRE!$A:$A,'Base CF'!$B360,DRE!AP:AP)</f>
        <v>39304.19</v>
      </c>
      <c r="AR360" s="46">
        <f>SUMIF(DRE!$A:$A,'Base CF'!$B360,DRE!AQ:AQ)</f>
        <v>39304.19</v>
      </c>
      <c r="AS360" s="46">
        <f>SUMIF(DRE!$A:$A,'Base CF'!$B360,DRE!AR:AR)</f>
        <v>39304.19</v>
      </c>
      <c r="AT360" s="46">
        <f>SUMIF(DRE!$A:$A,'Base CF'!$B360,DRE!AS:AS)</f>
        <v>39304.19</v>
      </c>
      <c r="AU360" s="46">
        <f>SUMIF(DRE!$A:$A,'Base CF'!$B360,DRE!AT:AT)</f>
        <v>39304.19</v>
      </c>
      <c r="AV360" s="46">
        <f>SUMIF(DRE!$A:$A,'Base CF'!$B360,DRE!AU:AU)</f>
        <v>39304.19</v>
      </c>
      <c r="AW360" s="46">
        <f>SUMIF(DRE!$A:$A,'Base CF'!$B360,DRE!AV:AV)</f>
        <v>39304.19</v>
      </c>
      <c r="AX360" s="46">
        <f>SUMIF(DRE!$A:$A,'Base CF'!$B360,DRE!AW:AW)</f>
        <v>39304.18</v>
      </c>
      <c r="AY360" s="46">
        <f>SUMIF(DRE!$A:$A,'Base CF'!$B360,DRE!AX:AX)</f>
        <v>40749.339999999997</v>
      </c>
      <c r="AZ360" s="46">
        <f>SUMIF(DRE!$A:$A,'Base CF'!$B360,DRE!AY:AY)</f>
        <v>65249.34</v>
      </c>
      <c r="BA360" s="46">
        <f>SUMIF(DRE!$A:$A,'Base CF'!$B360,DRE!AZ:AZ)</f>
        <v>40749.339999999997</v>
      </c>
      <c r="BB360" s="46">
        <f>SUMIF(DRE!$A:$A,'Base CF'!$B360,DRE!BA:BA)</f>
        <v>50612.74</v>
      </c>
      <c r="BC360" s="46">
        <f>SUMIF(DRE!$A:$A,'Base CF'!$B360,DRE!BB:BB)</f>
        <v>43215.199999999997</v>
      </c>
      <c r="BD360" s="46">
        <f>SUMIF(DRE!$A:$A,'Base CF'!$B360,DRE!BC:BC)</f>
        <v>43215.19</v>
      </c>
      <c r="BE360" s="46">
        <f>SUMIF(DRE!$A:$A,'Base CF'!$B360,DRE!BD:BD)</f>
        <v>43215.19</v>
      </c>
      <c r="BF360" s="46">
        <f>SUMIF(DRE!$A:$A,'Base CF'!$B360,DRE!BE:BE)</f>
        <v>43215.19</v>
      </c>
      <c r="BG360" s="46">
        <f>SUMIF(DRE!$A:$A,'Base CF'!$B360,DRE!BF:BF)</f>
        <v>43215.19</v>
      </c>
      <c r="BH360" s="46">
        <f>SUMIF(DRE!$A:$A,'Base CF'!$B360,DRE!BG:BG)</f>
        <v>43215.19</v>
      </c>
      <c r="BI360" s="46">
        <f>SUMIF(DRE!$A:$A,'Base CF'!$B360,DRE!BH:BH)</f>
        <v>43215.19</v>
      </c>
      <c r="BJ360" s="46">
        <f>SUMIF(DRE!$A:$A,'Base CF'!$B360,DRE!BI:BI)</f>
        <v>43215.19</v>
      </c>
      <c r="BK360" s="46">
        <f>SUMIF(DRE!$A:$A,'Base CF'!$B360,DRE!BJ:BJ)</f>
        <v>0</v>
      </c>
      <c r="BL360" s="46">
        <f>SUMIF(DRE!$A:$A,'Base CF'!$B360,DRE!BK:BK)</f>
        <v>0</v>
      </c>
      <c r="BM360" s="46">
        <f>SUMIF(DRE!$A:$A,'Base CF'!$B360,DRE!BL:BL)</f>
        <v>0</v>
      </c>
      <c r="BN360" s="46">
        <f>SUMIF(DRE!$A:$A,'Base CF'!$B360,DRE!BM:BM)</f>
        <v>0</v>
      </c>
      <c r="BO360" s="46">
        <f>SUMIF(DRE!$A:$A,'Base CF'!$B360,DRE!BN:BN)</f>
        <v>0</v>
      </c>
      <c r="BP360" s="46">
        <f>SUMIF(DRE!$A:$A,'Base CF'!$B360,DRE!BO:BO)</f>
        <v>0</v>
      </c>
      <c r="BQ360" s="46">
        <f>SUMIF(DRE!$A:$A,'Base CF'!$B360,DRE!BP:BP)</f>
        <v>0</v>
      </c>
      <c r="BR360" s="46">
        <f>SUMIF(DRE!$A:$A,'Base CF'!$B360,DRE!BQ:BQ)</f>
        <v>0</v>
      </c>
      <c r="BS360" s="46">
        <f>SUMIF(DRE!$A:$A,'Base CF'!$B360,DRE!BR:BR)</f>
        <v>0</v>
      </c>
      <c r="BT360" s="46">
        <f>SUMIF(DRE!$A:$A,'Base CF'!$B360,DRE!BS:BS)</f>
        <v>0</v>
      </c>
      <c r="BU360" s="46">
        <f>SUMIF(DRE!$A:$A,'Base CF'!$B360,DRE!BT:BT)</f>
        <v>0</v>
      </c>
      <c r="BV360" s="46">
        <f>SUMIF(DRE!$A:$A,'Base CF'!$B360,DRE!BU:BU)</f>
        <v>0</v>
      </c>
      <c r="BW360" s="46">
        <f>SUMIF(DRE!$A:$A,'Base CF'!$B360,DRE!BV:BV)</f>
        <v>0</v>
      </c>
      <c r="BX360" s="46">
        <f>SUMIF(DRE!$A:$A,'Base CF'!$B360,DRE!BW:BW)</f>
        <v>0</v>
      </c>
      <c r="BY360" s="46">
        <f>SUMIF(DRE!$A:$A,'Base CF'!$B360,DRE!BX:BX)</f>
        <v>0</v>
      </c>
      <c r="BZ360" s="46">
        <f>SUMIF(DRE!$A:$A,'Base CF'!$B360,DRE!BY:BY)</f>
        <v>0</v>
      </c>
      <c r="CA360" s="46">
        <f>SUMIF(DRE!$A:$A,'Base CF'!$B360,DRE!BZ:BZ)</f>
        <v>0</v>
      </c>
      <c r="CB360" s="46">
        <f>SUMIF(DRE!$A:$A,'Base CF'!$B360,DRE!CA:CA)</f>
        <v>0</v>
      </c>
      <c r="CC360" s="46">
        <f>SUMIF(DRE!$A:$A,'Base CF'!$B360,DRE!CB:CB)</f>
        <v>0</v>
      </c>
      <c r="CD360" s="46">
        <f>SUMIF(DRE!$A:$A,'Base CF'!$B360,DRE!CC:CC)</f>
        <v>0</v>
      </c>
      <c r="CE360" s="46">
        <f>SUMIF(DRE!$A:$A,'Base CF'!$B360,DRE!CD:CD)</f>
        <v>0</v>
      </c>
      <c r="CF360" s="46">
        <f>SUMIF(DRE!$A:$A,'Base CF'!$B360,DRE!CE:CE)</f>
        <v>0</v>
      </c>
      <c r="CG360" s="46">
        <f>SUMIF(DRE!$A:$A,'Base CF'!$B360,DRE!CF:CF)</f>
        <v>0</v>
      </c>
      <c r="CH360" s="46">
        <f>SUMIF(DRE!$A:$A,'Base CF'!$B360,DRE!CG:CG)</f>
        <v>0</v>
      </c>
      <c r="CI360" s="46">
        <f>SUMIF(DRE!$A:$A,'Base CF'!$B360,DRE!CH:CH)</f>
        <v>0</v>
      </c>
      <c r="CJ360" s="46">
        <f>SUMIF(DRE!$A:$A,'Base CF'!$B360,DRE!CI:CI)</f>
        <v>0</v>
      </c>
      <c r="CK360" s="46">
        <f>SUMIF(DRE!$A:$A,'Base CF'!$B360,DRE!CJ:CJ)</f>
        <v>0</v>
      </c>
      <c r="CL360" s="46">
        <f>SUMIF(DRE!$A:$A,'Base CF'!$B360,DRE!CK:CK)</f>
        <v>0</v>
      </c>
      <c r="CM360" s="46">
        <f>SUMIF(DRE!$A:$A,'Base CF'!$B360,DRE!CL:CL)</f>
        <v>0</v>
      </c>
      <c r="CN360" s="46">
        <f>SUMIF(DRE!$A:$A,'Base CF'!$B360,DRE!CM:CM)</f>
        <v>0</v>
      </c>
      <c r="CO360" s="46">
        <f>SUMIF(DRE!$A:$A,'Base CF'!$B360,DRE!CN:CN)</f>
        <v>0</v>
      </c>
      <c r="CP360" s="46">
        <f>SUMIF(DRE!$A:$A,'Base CF'!$B360,DRE!CO:CO)</f>
        <v>0</v>
      </c>
      <c r="CQ360" s="46">
        <f>SUMIF(DRE!$A:$A,'Base CF'!$B360,DRE!CP:CP)</f>
        <v>0</v>
      </c>
      <c r="CR360" s="46">
        <f>SUMIF(DRE!$A:$A,'Base CF'!$B360,DRE!CQ:CQ)</f>
        <v>0</v>
      </c>
      <c r="CS360" s="46">
        <f>SUMIF(DRE!$A:$A,'Base CF'!$B360,DRE!CR:CR)</f>
        <v>0</v>
      </c>
      <c r="CT360" s="46">
        <f>SUMIF(DRE!$A:$A,'Base CF'!$B360,DRE!CS:CS)</f>
        <v>0</v>
      </c>
      <c r="CU360" s="46">
        <f>SUMIF(DRE!$A:$A,'Base CF'!$B360,DRE!CT:CT)</f>
        <v>0</v>
      </c>
      <c r="CV360" s="46">
        <f>SUMIF(DRE!$A:$A,'Base CF'!$B360,DRE!CU:CU)</f>
        <v>0</v>
      </c>
      <c r="CW360" s="46">
        <f>SUMIF(DRE!$A:$A,'Base CF'!$B360,DRE!CV:CV)</f>
        <v>0</v>
      </c>
      <c r="CX360" s="46">
        <f>SUMIF(DRE!$A:$A,'Base CF'!$B360,DRE!CW:CW)</f>
        <v>0</v>
      </c>
      <c r="CY360" s="46">
        <f>SUMIF(DRE!$A:$A,'Base CF'!$B360,DRE!CX:CX)</f>
        <v>0</v>
      </c>
      <c r="CZ360" s="46">
        <f>SUMIF(DRE!$A:$A,'Base CF'!$B360,DRE!CY:CY)</f>
        <v>0</v>
      </c>
      <c r="DA360" s="46">
        <f>SUMIF(DRE!$A:$A,'Base CF'!$B360,DRE!CZ:CZ)</f>
        <v>0</v>
      </c>
      <c r="DB360" s="46">
        <f>SUMIF(DRE!$A:$A,'Base CF'!$B360,DRE!DA:DA)</f>
        <v>0</v>
      </c>
      <c r="DC360" s="46">
        <f>SUMIF(DRE!$A:$A,'Base CF'!$B360,DRE!DB:DB)</f>
        <v>0</v>
      </c>
      <c r="DD360" s="46">
        <f>SUMIF(DRE!$A:$A,'Base CF'!$B360,DRE!DC:DC)</f>
        <v>0</v>
      </c>
      <c r="DE360" s="46">
        <f>SUMIF(DRE!$A:$A,'Base CF'!$B360,DRE!DD:DD)</f>
        <v>0</v>
      </c>
      <c r="DF360" s="46">
        <f>SUMIF(DRE!$A:$A,'Base CF'!$B360,DRE!DE:DE)</f>
        <v>0</v>
      </c>
    </row>
    <row r="361" spans="2:110" outlineLevel="1">
      <c r="B361" s="37" t="s">
        <v>411</v>
      </c>
      <c r="C361" s="46">
        <f>SUMIF(DRE!$A:$A,'Base CF'!$B361,DRE!B:B)</f>
        <v>0</v>
      </c>
      <c r="D361" s="46">
        <f>SUMIF(DRE!$A:$A,'Base CF'!$B361,DRE!C:C)</f>
        <v>0</v>
      </c>
      <c r="E361" s="46">
        <f>SUMIF(DRE!$A:$A,'Base CF'!$B361,DRE!D:D)</f>
        <v>0</v>
      </c>
      <c r="F361" s="46">
        <f>SUMIF(DRE!$A:$A,'Base CF'!$B361,DRE!E:E)</f>
        <v>0</v>
      </c>
      <c r="G361" s="46">
        <f>SUMIF(DRE!$A:$A,'Base CF'!$B361,DRE!F:F)</f>
        <v>0</v>
      </c>
      <c r="H361" s="46">
        <f>SUMIF(DRE!$A:$A,'Base CF'!$B361,DRE!G:G)</f>
        <v>0</v>
      </c>
      <c r="I361" s="46">
        <f>SUMIF(DRE!$A:$A,'Base CF'!$B361,DRE!H:H)</f>
        <v>0</v>
      </c>
      <c r="J361" s="46">
        <f>SUMIF(DRE!$A:$A,'Base CF'!$B361,DRE!I:I)</f>
        <v>0</v>
      </c>
      <c r="K361" s="46">
        <f>SUMIF(DRE!$A:$A,'Base CF'!$B361,DRE!J:J)</f>
        <v>0</v>
      </c>
      <c r="L361" s="46">
        <f>SUMIF(DRE!$A:$A,'Base CF'!$B361,DRE!K:K)</f>
        <v>0</v>
      </c>
      <c r="M361" s="46">
        <f>SUMIF(DRE!$A:$A,'Base CF'!$B361,DRE!L:L)</f>
        <v>0</v>
      </c>
      <c r="N361" s="46">
        <f>SUMIF(DRE!$A:$A,'Base CF'!$B361,DRE!M:M)</f>
        <v>23298.799999999999</v>
      </c>
      <c r="O361" s="46">
        <f>SUMIF(DRE!$A:$A,'Base CF'!$B361,DRE!N:N)</f>
        <v>5824.7</v>
      </c>
      <c r="P361" s="46">
        <f>SUMIF(DRE!$A:$A,'Base CF'!$B361,DRE!O:O)</f>
        <v>5824.7</v>
      </c>
      <c r="Q361" s="46">
        <f>SUMIF(DRE!$A:$A,'Base CF'!$B361,DRE!P:P)</f>
        <v>0</v>
      </c>
      <c r="R361" s="46">
        <f>SUMIF(DRE!$A:$A,'Base CF'!$B361,DRE!Q:Q)</f>
        <v>0</v>
      </c>
      <c r="S361" s="46">
        <f>SUMIF(DRE!$A:$A,'Base CF'!$B361,DRE!R:R)</f>
        <v>0</v>
      </c>
      <c r="T361" s="46">
        <f>SUMIF(DRE!$A:$A,'Base CF'!$B361,DRE!S:S)</f>
        <v>0</v>
      </c>
      <c r="U361" s="46">
        <f>SUMIF(DRE!$A:$A,'Base CF'!$B361,DRE!T:T)</f>
        <v>0</v>
      </c>
      <c r="V361" s="46">
        <f>SUMIF(DRE!$A:$A,'Base CF'!$B361,DRE!U:U)</f>
        <v>0</v>
      </c>
      <c r="W361" s="46">
        <f>SUMIF(DRE!$A:$A,'Base CF'!$B361,DRE!V:V)</f>
        <v>0</v>
      </c>
      <c r="X361" s="46">
        <f>SUMIF(DRE!$A:$A,'Base CF'!$B361,DRE!W:W)</f>
        <v>0</v>
      </c>
      <c r="Y361" s="46">
        <f>SUMIF(DRE!$A:$A,'Base CF'!$B361,DRE!X:X)</f>
        <v>0</v>
      </c>
      <c r="Z361" s="46">
        <f>SUMIF(DRE!$A:$A,'Base CF'!$B361,DRE!Y:Y)</f>
        <v>0</v>
      </c>
      <c r="AA361" s="46">
        <f>SUMIF(DRE!$A:$A,'Base CF'!$B361,DRE!Z:Z)</f>
        <v>0</v>
      </c>
      <c r="AB361" s="46">
        <f>SUMIF(DRE!$A:$A,'Base CF'!$B361,DRE!AA:AA)</f>
        <v>0</v>
      </c>
      <c r="AC361" s="46">
        <f>SUMIF(DRE!$A:$A,'Base CF'!$B361,DRE!AB:AB)</f>
        <v>0</v>
      </c>
      <c r="AD361" s="46">
        <f>SUMIF(DRE!$A:$A,'Base CF'!$B361,DRE!AC:AC)</f>
        <v>0</v>
      </c>
      <c r="AE361" s="46">
        <f>SUMIF(DRE!$A:$A,'Base CF'!$B361,DRE!AD:AD)</f>
        <v>0</v>
      </c>
      <c r="AF361" s="46">
        <f>SUMIF(DRE!$A:$A,'Base CF'!$B361,DRE!AE:AE)</f>
        <v>0</v>
      </c>
      <c r="AG361" s="46">
        <f>SUMIF(DRE!$A:$A,'Base CF'!$B361,DRE!AF:AF)</f>
        <v>0</v>
      </c>
      <c r="AH361" s="46">
        <f>SUMIF(DRE!$A:$A,'Base CF'!$B361,DRE!AG:AG)</f>
        <v>0</v>
      </c>
      <c r="AI361" s="46">
        <f>SUMIF(DRE!$A:$A,'Base CF'!$B361,DRE!AH:AH)</f>
        <v>0</v>
      </c>
      <c r="AJ361" s="46">
        <f>SUMIF(DRE!$A:$A,'Base CF'!$B361,DRE!AI:AI)</f>
        <v>0</v>
      </c>
      <c r="AK361" s="46">
        <f>SUMIF(DRE!$A:$A,'Base CF'!$B361,DRE!AJ:AJ)</f>
        <v>0</v>
      </c>
      <c r="AL361" s="46">
        <f>SUMIF(DRE!$A:$A,'Base CF'!$B361,DRE!AK:AK)</f>
        <v>0</v>
      </c>
      <c r="AM361" s="46">
        <f>SUMIF(DRE!$A:$A,'Base CF'!$B361,DRE!AL:AL)</f>
        <v>0</v>
      </c>
      <c r="AN361" s="46">
        <f>SUMIF(DRE!$A:$A,'Base CF'!$B361,DRE!AM:AM)</f>
        <v>6166.46</v>
      </c>
      <c r="AO361" s="46">
        <f>SUMIF(DRE!$A:$A,'Base CF'!$B361,DRE!AN:AN)</f>
        <v>0</v>
      </c>
      <c r="AP361" s="46">
        <f>SUMIF(DRE!$A:$A,'Base CF'!$B361,DRE!AO:AO)</f>
        <v>0</v>
      </c>
      <c r="AQ361" s="46">
        <f>SUMIF(DRE!$A:$A,'Base CF'!$B361,DRE!AP:AP)</f>
        <v>74185</v>
      </c>
      <c r="AR361" s="46">
        <f>SUMIF(DRE!$A:$A,'Base CF'!$B361,DRE!AQ:AQ)</f>
        <v>0</v>
      </c>
      <c r="AS361" s="46">
        <f>SUMIF(DRE!$A:$A,'Base CF'!$B361,DRE!AR:AR)</f>
        <v>0</v>
      </c>
      <c r="AT361" s="46">
        <f>SUMIF(DRE!$A:$A,'Base CF'!$B361,DRE!AS:AS)</f>
        <v>0</v>
      </c>
      <c r="AU361" s="46">
        <f>SUMIF(DRE!$A:$A,'Base CF'!$B361,DRE!AT:AT)</f>
        <v>400</v>
      </c>
      <c r="AV361" s="46">
        <f>SUMIF(DRE!$A:$A,'Base CF'!$B361,DRE!AU:AU)</f>
        <v>0</v>
      </c>
      <c r="AW361" s="46">
        <f>SUMIF(DRE!$A:$A,'Base CF'!$B361,DRE!AV:AV)</f>
        <v>0</v>
      </c>
      <c r="AX361" s="46">
        <f>SUMIF(DRE!$A:$A,'Base CF'!$B361,DRE!AW:AW)</f>
        <v>0</v>
      </c>
      <c r="AY361" s="46">
        <f>SUMIF(DRE!$A:$A,'Base CF'!$B361,DRE!AX:AX)</f>
        <v>0</v>
      </c>
      <c r="AZ361" s="46">
        <f>SUMIF(DRE!$A:$A,'Base CF'!$B361,DRE!AY:AY)</f>
        <v>0</v>
      </c>
      <c r="BA361" s="46">
        <f>SUMIF(DRE!$A:$A,'Base CF'!$B361,DRE!AZ:AZ)</f>
        <v>0</v>
      </c>
      <c r="BB361" s="46">
        <f>SUMIF(DRE!$A:$A,'Base CF'!$B361,DRE!BA:BA)</f>
        <v>0</v>
      </c>
      <c r="BC361" s="46">
        <f>SUMIF(DRE!$A:$A,'Base CF'!$B361,DRE!BB:BB)</f>
        <v>0</v>
      </c>
      <c r="BD361" s="46">
        <f>SUMIF(DRE!$A:$A,'Base CF'!$B361,DRE!BC:BC)</f>
        <v>0</v>
      </c>
      <c r="BE361" s="46">
        <f>SUMIF(DRE!$A:$A,'Base CF'!$B361,DRE!BD:BD)</f>
        <v>0</v>
      </c>
      <c r="BF361" s="46">
        <f>SUMIF(DRE!$A:$A,'Base CF'!$B361,DRE!BE:BE)</f>
        <v>0</v>
      </c>
      <c r="BG361" s="46">
        <f>SUMIF(DRE!$A:$A,'Base CF'!$B361,DRE!BF:BF)</f>
        <v>0</v>
      </c>
      <c r="BH361" s="46">
        <f>SUMIF(DRE!$A:$A,'Base CF'!$B361,DRE!BG:BG)</f>
        <v>0</v>
      </c>
      <c r="BI361" s="46">
        <f>SUMIF(DRE!$A:$A,'Base CF'!$B361,DRE!BH:BH)</f>
        <v>0</v>
      </c>
      <c r="BJ361" s="46">
        <f>SUMIF(DRE!$A:$A,'Base CF'!$B361,DRE!BI:BI)</f>
        <v>0</v>
      </c>
      <c r="BK361" s="46">
        <f>SUMIF(DRE!$A:$A,'Base CF'!$B361,DRE!BJ:BJ)</f>
        <v>0</v>
      </c>
      <c r="BL361" s="46">
        <f>SUMIF(DRE!$A:$A,'Base CF'!$B361,DRE!BK:BK)</f>
        <v>0</v>
      </c>
      <c r="BM361" s="46">
        <f>SUMIF(DRE!$A:$A,'Base CF'!$B361,DRE!BL:BL)</f>
        <v>0</v>
      </c>
      <c r="BN361" s="46">
        <f>SUMIF(DRE!$A:$A,'Base CF'!$B361,DRE!BM:BM)</f>
        <v>0</v>
      </c>
      <c r="BO361" s="46">
        <f>SUMIF(DRE!$A:$A,'Base CF'!$B361,DRE!BN:BN)</f>
        <v>0</v>
      </c>
      <c r="BP361" s="46">
        <f>SUMIF(DRE!$A:$A,'Base CF'!$B361,DRE!BO:BO)</f>
        <v>0</v>
      </c>
      <c r="BQ361" s="46">
        <f>SUMIF(DRE!$A:$A,'Base CF'!$B361,DRE!BP:BP)</f>
        <v>0</v>
      </c>
      <c r="BR361" s="46">
        <f>SUMIF(DRE!$A:$A,'Base CF'!$B361,DRE!BQ:BQ)</f>
        <v>0</v>
      </c>
      <c r="BS361" s="46">
        <f>SUMIF(DRE!$A:$A,'Base CF'!$B361,DRE!BR:BR)</f>
        <v>0</v>
      </c>
      <c r="BT361" s="46">
        <f>SUMIF(DRE!$A:$A,'Base CF'!$B361,DRE!BS:BS)</f>
        <v>0</v>
      </c>
      <c r="BU361" s="46">
        <f>SUMIF(DRE!$A:$A,'Base CF'!$B361,DRE!BT:BT)</f>
        <v>0</v>
      </c>
      <c r="BV361" s="46">
        <f>SUMIF(DRE!$A:$A,'Base CF'!$B361,DRE!BU:BU)</f>
        <v>0</v>
      </c>
      <c r="BW361" s="46">
        <f>SUMIF(DRE!$A:$A,'Base CF'!$B361,DRE!BV:BV)</f>
        <v>0</v>
      </c>
      <c r="BX361" s="46">
        <f>SUMIF(DRE!$A:$A,'Base CF'!$B361,DRE!BW:BW)</f>
        <v>0</v>
      </c>
      <c r="BY361" s="46">
        <f>SUMIF(DRE!$A:$A,'Base CF'!$B361,DRE!BX:BX)</f>
        <v>0</v>
      </c>
      <c r="BZ361" s="46">
        <f>SUMIF(DRE!$A:$A,'Base CF'!$B361,DRE!BY:BY)</f>
        <v>0</v>
      </c>
      <c r="CA361" s="46">
        <f>SUMIF(DRE!$A:$A,'Base CF'!$B361,DRE!BZ:BZ)</f>
        <v>0</v>
      </c>
      <c r="CB361" s="46">
        <f>SUMIF(DRE!$A:$A,'Base CF'!$B361,DRE!CA:CA)</f>
        <v>0</v>
      </c>
      <c r="CC361" s="46">
        <f>SUMIF(DRE!$A:$A,'Base CF'!$B361,DRE!CB:CB)</f>
        <v>0</v>
      </c>
      <c r="CD361" s="46">
        <f>SUMIF(DRE!$A:$A,'Base CF'!$B361,DRE!CC:CC)</f>
        <v>0</v>
      </c>
      <c r="CE361" s="46">
        <f>SUMIF(DRE!$A:$A,'Base CF'!$B361,DRE!CD:CD)</f>
        <v>0</v>
      </c>
      <c r="CF361" s="46">
        <f>SUMIF(DRE!$A:$A,'Base CF'!$B361,DRE!CE:CE)</f>
        <v>0</v>
      </c>
      <c r="CG361" s="46">
        <f>SUMIF(DRE!$A:$A,'Base CF'!$B361,DRE!CF:CF)</f>
        <v>0</v>
      </c>
      <c r="CH361" s="46">
        <f>SUMIF(DRE!$A:$A,'Base CF'!$B361,DRE!CG:CG)</f>
        <v>0</v>
      </c>
      <c r="CI361" s="46">
        <f>SUMIF(DRE!$A:$A,'Base CF'!$B361,DRE!CH:CH)</f>
        <v>0</v>
      </c>
      <c r="CJ361" s="46">
        <f>SUMIF(DRE!$A:$A,'Base CF'!$B361,DRE!CI:CI)</f>
        <v>0</v>
      </c>
      <c r="CK361" s="46">
        <f>SUMIF(DRE!$A:$A,'Base CF'!$B361,DRE!CJ:CJ)</f>
        <v>0</v>
      </c>
      <c r="CL361" s="46">
        <f>SUMIF(DRE!$A:$A,'Base CF'!$B361,DRE!CK:CK)</f>
        <v>0</v>
      </c>
      <c r="CM361" s="46">
        <f>SUMIF(DRE!$A:$A,'Base CF'!$B361,DRE!CL:CL)</f>
        <v>0</v>
      </c>
      <c r="CN361" s="46">
        <f>SUMIF(DRE!$A:$A,'Base CF'!$B361,DRE!CM:CM)</f>
        <v>0</v>
      </c>
      <c r="CO361" s="46">
        <f>SUMIF(DRE!$A:$A,'Base CF'!$B361,DRE!CN:CN)</f>
        <v>0</v>
      </c>
      <c r="CP361" s="46">
        <f>SUMIF(DRE!$A:$A,'Base CF'!$B361,DRE!CO:CO)</f>
        <v>0</v>
      </c>
      <c r="CQ361" s="46">
        <f>SUMIF(DRE!$A:$A,'Base CF'!$B361,DRE!CP:CP)</f>
        <v>0</v>
      </c>
      <c r="CR361" s="46">
        <f>SUMIF(DRE!$A:$A,'Base CF'!$B361,DRE!CQ:CQ)</f>
        <v>0</v>
      </c>
      <c r="CS361" s="46">
        <f>SUMIF(DRE!$A:$A,'Base CF'!$B361,DRE!CR:CR)</f>
        <v>0</v>
      </c>
      <c r="CT361" s="46">
        <f>SUMIF(DRE!$A:$A,'Base CF'!$B361,DRE!CS:CS)</f>
        <v>0</v>
      </c>
      <c r="CU361" s="46">
        <f>SUMIF(DRE!$A:$A,'Base CF'!$B361,DRE!CT:CT)</f>
        <v>0</v>
      </c>
      <c r="CV361" s="46">
        <f>SUMIF(DRE!$A:$A,'Base CF'!$B361,DRE!CU:CU)</f>
        <v>0</v>
      </c>
      <c r="CW361" s="46">
        <f>SUMIF(DRE!$A:$A,'Base CF'!$B361,DRE!CV:CV)</f>
        <v>0</v>
      </c>
      <c r="CX361" s="46">
        <f>SUMIF(DRE!$A:$A,'Base CF'!$B361,DRE!CW:CW)</f>
        <v>0</v>
      </c>
      <c r="CY361" s="46">
        <f>SUMIF(DRE!$A:$A,'Base CF'!$B361,DRE!CX:CX)</f>
        <v>0</v>
      </c>
      <c r="CZ361" s="46">
        <f>SUMIF(DRE!$A:$A,'Base CF'!$B361,DRE!CY:CY)</f>
        <v>0</v>
      </c>
      <c r="DA361" s="46">
        <f>SUMIF(DRE!$A:$A,'Base CF'!$B361,DRE!CZ:CZ)</f>
        <v>0</v>
      </c>
      <c r="DB361" s="46">
        <f>SUMIF(DRE!$A:$A,'Base CF'!$B361,DRE!DA:DA)</f>
        <v>0</v>
      </c>
      <c r="DC361" s="46">
        <f>SUMIF(DRE!$A:$A,'Base CF'!$B361,DRE!DB:DB)</f>
        <v>0</v>
      </c>
      <c r="DD361" s="46">
        <f>SUMIF(DRE!$A:$A,'Base CF'!$B361,DRE!DC:DC)</f>
        <v>0</v>
      </c>
      <c r="DE361" s="46">
        <f>SUMIF(DRE!$A:$A,'Base CF'!$B361,DRE!DD:DD)</f>
        <v>0</v>
      </c>
      <c r="DF361" s="46">
        <f>SUMIF(DRE!$A:$A,'Base CF'!$B361,DRE!DE:DE)</f>
        <v>0</v>
      </c>
    </row>
    <row r="362" spans="2:110" outlineLevel="1">
      <c r="B362" s="37" t="s">
        <v>390</v>
      </c>
      <c r="C362" s="46">
        <f>SUMIF(DRE!$A:$A,'Base CF'!$B362,DRE!B:B)</f>
        <v>0</v>
      </c>
      <c r="D362" s="46">
        <f>SUMIF(DRE!$A:$A,'Base CF'!$B362,DRE!C:C)</f>
        <v>0</v>
      </c>
      <c r="E362" s="46">
        <f>SUMIF(DRE!$A:$A,'Base CF'!$B362,DRE!D:D)</f>
        <v>0</v>
      </c>
      <c r="F362" s="46">
        <f>SUMIF(DRE!$A:$A,'Base CF'!$B362,DRE!E:E)</f>
        <v>7061.41</v>
      </c>
      <c r="G362" s="46">
        <f>SUMIF(DRE!$A:$A,'Base CF'!$B362,DRE!F:F)</f>
        <v>0</v>
      </c>
      <c r="H362" s="46">
        <f>SUMIF(DRE!$A:$A,'Base CF'!$B362,DRE!G:G)</f>
        <v>7061.41</v>
      </c>
      <c r="I362" s="46">
        <f>SUMIF(DRE!$A:$A,'Base CF'!$B362,DRE!H:H)</f>
        <v>0</v>
      </c>
      <c r="J362" s="46">
        <f>SUMIF(DRE!$A:$A,'Base CF'!$B362,DRE!I:I)</f>
        <v>19849.02</v>
      </c>
      <c r="K362" s="46">
        <f>SUMIF(DRE!$A:$A,'Base CF'!$B362,DRE!J:J)</f>
        <v>0</v>
      </c>
      <c r="L362" s="46">
        <f>SUMIF(DRE!$A:$A,'Base CF'!$B362,DRE!K:K)</f>
        <v>14947.46</v>
      </c>
      <c r="M362" s="46">
        <f>SUMIF(DRE!$A:$A,'Base CF'!$B362,DRE!L:L)</f>
        <v>7061.41</v>
      </c>
      <c r="N362" s="46">
        <f>SUMIF(DRE!$A:$A,'Base CF'!$B362,DRE!M:M)</f>
        <v>7061.41</v>
      </c>
      <c r="O362" s="46">
        <f>SUMIF(DRE!$A:$A,'Base CF'!$B362,DRE!N:N)</f>
        <v>7061.41</v>
      </c>
      <c r="P362" s="46">
        <f>SUMIF(DRE!$A:$A,'Base CF'!$B362,DRE!O:O)</f>
        <v>5899.2</v>
      </c>
      <c r="Q362" s="46">
        <f>SUMIF(DRE!$A:$A,'Base CF'!$B362,DRE!P:P)</f>
        <v>15063.98</v>
      </c>
      <c r="R362" s="46">
        <f>SUMIF(DRE!$A:$A,'Base CF'!$B362,DRE!Q:Q)</f>
        <v>7061.41</v>
      </c>
      <c r="S362" s="46">
        <f>SUMIF(DRE!$A:$A,'Base CF'!$B362,DRE!R:R)</f>
        <v>7610.78</v>
      </c>
      <c r="T362" s="46">
        <f>SUMIF(DRE!$A:$A,'Base CF'!$B362,DRE!S:S)</f>
        <v>7212.61</v>
      </c>
      <c r="U362" s="46">
        <f>SUMIF(DRE!$A:$A,'Base CF'!$B362,DRE!T:T)</f>
        <v>7212.61</v>
      </c>
      <c r="V362" s="46">
        <f>SUMIF(DRE!$A:$A,'Base CF'!$B362,DRE!U:U)</f>
        <v>0</v>
      </c>
      <c r="W362" s="46">
        <f>SUMIF(DRE!$A:$A,'Base CF'!$B362,DRE!V:V)</f>
        <v>14548.71</v>
      </c>
      <c r="X362" s="46">
        <f>SUMIF(DRE!$A:$A,'Base CF'!$B362,DRE!W:W)</f>
        <v>10814.3</v>
      </c>
      <c r="Y362" s="46">
        <f>SUMIF(DRE!$A:$A,'Base CF'!$B362,DRE!X:X)</f>
        <v>7336.1</v>
      </c>
      <c r="Z362" s="46">
        <f>SUMIF(DRE!$A:$A,'Base CF'!$B362,DRE!Y:Y)</f>
        <v>0</v>
      </c>
      <c r="AA362" s="46">
        <f>SUMIF(DRE!$A:$A,'Base CF'!$B362,DRE!Z:Z)</f>
        <v>15613.36</v>
      </c>
      <c r="AB362" s="46">
        <f>SUMIF(DRE!$A:$A,'Base CF'!$B362,DRE!AA:AA)</f>
        <v>7336.1</v>
      </c>
      <c r="AC362" s="46">
        <f>SUMIF(DRE!$A:$A,'Base CF'!$B362,DRE!AB:AB)</f>
        <v>7336.1</v>
      </c>
      <c r="AD362" s="46">
        <f>SUMIF(DRE!$A:$A,'Base CF'!$B362,DRE!AC:AC)</f>
        <v>6279.84</v>
      </c>
      <c r="AE362" s="46">
        <f>SUMIF(DRE!$A:$A,'Base CF'!$B362,DRE!AD:AD)</f>
        <v>0</v>
      </c>
      <c r="AF362" s="46">
        <f>SUMIF(DRE!$A:$A,'Base CF'!$B362,DRE!AE:AE)</f>
        <v>16516.349999999999</v>
      </c>
      <c r="AG362" s="46">
        <f>SUMIF(DRE!$A:$A,'Base CF'!$B362,DRE!AF:AF)</f>
        <v>7598.73</v>
      </c>
      <c r="AH362" s="46">
        <f>SUMIF(DRE!$A:$A,'Base CF'!$B362,DRE!AG:AG)</f>
        <v>2280.4699999999998</v>
      </c>
      <c r="AI362" s="46">
        <f>SUMIF(DRE!$A:$A,'Base CF'!$B362,DRE!AH:AH)</f>
        <v>3600.74</v>
      </c>
      <c r="AJ362" s="46">
        <f>SUMIF(DRE!$A:$A,'Base CF'!$B362,DRE!AI:AI)</f>
        <v>3600.74</v>
      </c>
      <c r="AK362" s="46">
        <f>SUMIF(DRE!$A:$A,'Base CF'!$B362,DRE!AJ:AJ)</f>
        <v>4680.74</v>
      </c>
      <c r="AL362" s="46">
        <f>SUMIF(DRE!$A:$A,'Base CF'!$B362,DRE!AK:AK)</f>
        <v>3600.74</v>
      </c>
      <c r="AM362" s="46">
        <f>SUMIF(DRE!$A:$A,'Base CF'!$B362,DRE!AL:AL)</f>
        <v>3600.74</v>
      </c>
      <c r="AN362" s="46">
        <f>SUMIF(DRE!$A:$A,'Base CF'!$B362,DRE!AM:AM)</f>
        <v>3600.74</v>
      </c>
      <c r="AO362" s="46">
        <f>SUMIF(DRE!$A:$A,'Base CF'!$B362,DRE!AN:AN)</f>
        <v>3600.74</v>
      </c>
      <c r="AP362" s="46">
        <f>SUMIF(DRE!$A:$A,'Base CF'!$B362,DRE!AO:AO)</f>
        <v>3600.74</v>
      </c>
      <c r="AQ362" s="46">
        <f>SUMIF(DRE!$A:$A,'Base CF'!$B362,DRE!AP:AP)</f>
        <v>3600.74</v>
      </c>
      <c r="AR362" s="46">
        <f>SUMIF(DRE!$A:$A,'Base CF'!$B362,DRE!AQ:AQ)</f>
        <v>3600.74</v>
      </c>
      <c r="AS362" s="46">
        <f>SUMIF(DRE!$A:$A,'Base CF'!$B362,DRE!AR:AR)</f>
        <v>3600.74</v>
      </c>
      <c r="AT362" s="46">
        <f>SUMIF(DRE!$A:$A,'Base CF'!$B362,DRE!AS:AS)</f>
        <v>3600.74</v>
      </c>
      <c r="AU362" s="46">
        <f>SUMIF(DRE!$A:$A,'Base CF'!$B362,DRE!AT:AT)</f>
        <v>3847.72</v>
      </c>
      <c r="AV362" s="46">
        <f>SUMIF(DRE!$A:$A,'Base CF'!$B362,DRE!AU:AU)</f>
        <v>8494.66</v>
      </c>
      <c r="AW362" s="46">
        <f>SUMIF(DRE!$A:$A,'Base CF'!$B362,DRE!AV:AV)</f>
        <v>7894.31</v>
      </c>
      <c r="AX362" s="46">
        <f>SUMIF(DRE!$A:$A,'Base CF'!$B362,DRE!AW:AW)</f>
        <v>7147.02</v>
      </c>
      <c r="AY362" s="46">
        <f>SUMIF(DRE!$A:$A,'Base CF'!$B362,DRE!AX:AX)</f>
        <v>7894.31</v>
      </c>
      <c r="AZ362" s="46">
        <f>SUMIF(DRE!$A:$A,'Base CF'!$B362,DRE!AY:AY)</f>
        <v>7894.31</v>
      </c>
      <c r="BA362" s="46">
        <f>SUMIF(DRE!$A:$A,'Base CF'!$B362,DRE!AZ:AZ)</f>
        <v>7894.31</v>
      </c>
      <c r="BB362" s="46">
        <f>SUMIF(DRE!$A:$A,'Base CF'!$B362,DRE!BA:BA)</f>
        <v>7894.31</v>
      </c>
      <c r="BC362" s="46">
        <f>SUMIF(DRE!$A:$A,'Base CF'!$B362,DRE!BB:BB)</f>
        <v>7894.31</v>
      </c>
      <c r="BD362" s="46">
        <f>SUMIF(DRE!$A:$A,'Base CF'!$B362,DRE!BC:BC)</f>
        <v>7894.31</v>
      </c>
      <c r="BE362" s="46">
        <f>SUMIF(DRE!$A:$A,'Base CF'!$B362,DRE!BD:BD)</f>
        <v>7894.31</v>
      </c>
      <c r="BF362" s="46">
        <f>SUMIF(DRE!$A:$A,'Base CF'!$B362,DRE!BE:BE)</f>
        <v>9746.31</v>
      </c>
      <c r="BG362" s="46">
        <f>SUMIF(DRE!$A:$A,'Base CF'!$B362,DRE!BF:BF)</f>
        <v>8400</v>
      </c>
      <c r="BH362" s="46">
        <f>SUMIF(DRE!$A:$A,'Base CF'!$B362,DRE!BG:BG)</f>
        <v>8400</v>
      </c>
      <c r="BI362" s="46">
        <f>SUMIF(DRE!$A:$A,'Base CF'!$B362,DRE!BH:BH)</f>
        <v>8400</v>
      </c>
      <c r="BJ362" s="46">
        <f>SUMIF(DRE!$A:$A,'Base CF'!$B362,DRE!BI:BI)</f>
        <v>8400</v>
      </c>
      <c r="BK362" s="46">
        <f>SUMIF(DRE!$A:$A,'Base CF'!$B362,DRE!BJ:BJ)</f>
        <v>8300</v>
      </c>
      <c r="BL362" s="46">
        <f>SUMIF(DRE!$A:$A,'Base CF'!$B362,DRE!BK:BK)</f>
        <v>8300</v>
      </c>
      <c r="BM362" s="46">
        <f>SUMIF(DRE!$A:$A,'Base CF'!$B362,DRE!BL:BL)</f>
        <v>8300</v>
      </c>
      <c r="BN362" s="46">
        <f>SUMIF(DRE!$A:$A,'Base CF'!$B362,DRE!BM:BM)</f>
        <v>8300</v>
      </c>
      <c r="BO362" s="46">
        <f>SUMIF(DRE!$A:$A,'Base CF'!$B362,DRE!BN:BN)</f>
        <v>8300</v>
      </c>
      <c r="BP362" s="46">
        <f>SUMIF(DRE!$A:$A,'Base CF'!$B362,DRE!BO:BO)</f>
        <v>8300</v>
      </c>
      <c r="BQ362" s="46">
        <f>SUMIF(DRE!$A:$A,'Base CF'!$B362,DRE!BP:BP)</f>
        <v>9130</v>
      </c>
      <c r="BR362" s="46">
        <f>SUMIF(DRE!$A:$A,'Base CF'!$B362,DRE!BQ:BQ)</f>
        <v>9130</v>
      </c>
      <c r="BS362" s="46">
        <f>SUMIF(DRE!$A:$A,'Base CF'!$B362,DRE!BR:BR)</f>
        <v>9130</v>
      </c>
      <c r="BT362" s="46">
        <f>SUMIF(DRE!$A:$A,'Base CF'!$B362,DRE!BS:BS)</f>
        <v>9130</v>
      </c>
      <c r="BU362" s="46">
        <f>SUMIF(DRE!$A:$A,'Base CF'!$B362,DRE!BT:BT)</f>
        <v>9130</v>
      </c>
      <c r="BV362" s="46">
        <f>SUMIF(DRE!$A:$A,'Base CF'!$B362,DRE!BU:BU)</f>
        <v>9130</v>
      </c>
      <c r="BW362" s="46">
        <f>SUMIF(DRE!$A:$A,'Base CF'!$B362,DRE!BV:BV)</f>
        <v>8300</v>
      </c>
      <c r="BX362" s="46">
        <f>SUMIF(DRE!$A:$A,'Base CF'!$B362,DRE!BW:BW)</f>
        <v>8300</v>
      </c>
      <c r="BY362" s="46">
        <f>SUMIF(DRE!$A:$A,'Base CF'!$B362,DRE!BX:BX)</f>
        <v>8300</v>
      </c>
      <c r="BZ362" s="46">
        <f>SUMIF(DRE!$A:$A,'Base CF'!$B362,DRE!BY:BY)</f>
        <v>8300</v>
      </c>
      <c r="CA362" s="46">
        <f>SUMIF(DRE!$A:$A,'Base CF'!$B362,DRE!BZ:BZ)</f>
        <v>8300</v>
      </c>
      <c r="CB362" s="46">
        <f>SUMIF(DRE!$A:$A,'Base CF'!$B362,DRE!CA:CA)</f>
        <v>8300</v>
      </c>
      <c r="CC362" s="46">
        <f>SUMIF(DRE!$A:$A,'Base CF'!$B362,DRE!CB:CB)</f>
        <v>9130</v>
      </c>
      <c r="CD362" s="46">
        <f>SUMIF(DRE!$A:$A,'Base CF'!$B362,DRE!CC:CC)</f>
        <v>9130</v>
      </c>
      <c r="CE362" s="46">
        <f>SUMIF(DRE!$A:$A,'Base CF'!$B362,DRE!CD:CD)</f>
        <v>9130</v>
      </c>
      <c r="CF362" s="46">
        <f>SUMIF(DRE!$A:$A,'Base CF'!$B362,DRE!CE:CE)</f>
        <v>9130</v>
      </c>
      <c r="CG362" s="46">
        <f>SUMIF(DRE!$A:$A,'Base CF'!$B362,DRE!CF:CF)</f>
        <v>9130</v>
      </c>
      <c r="CH362" s="46">
        <f>SUMIF(DRE!$A:$A,'Base CF'!$B362,DRE!CG:CG)</f>
        <v>9130</v>
      </c>
      <c r="CI362" s="46">
        <f>SUMIF(DRE!$A:$A,'Base CF'!$B362,DRE!CH:CH)</f>
        <v>8300</v>
      </c>
      <c r="CJ362" s="46">
        <f>SUMIF(DRE!$A:$A,'Base CF'!$B362,DRE!CI:CI)</f>
        <v>8300</v>
      </c>
      <c r="CK362" s="46">
        <f>SUMIF(DRE!$A:$A,'Base CF'!$B362,DRE!CJ:CJ)</f>
        <v>8300</v>
      </c>
      <c r="CL362" s="46">
        <f>SUMIF(DRE!$A:$A,'Base CF'!$B362,DRE!CK:CK)</f>
        <v>8300</v>
      </c>
      <c r="CM362" s="46">
        <f>SUMIF(DRE!$A:$A,'Base CF'!$B362,DRE!CL:CL)</f>
        <v>8300</v>
      </c>
      <c r="CN362" s="46">
        <f>SUMIF(DRE!$A:$A,'Base CF'!$B362,DRE!CM:CM)</f>
        <v>8300</v>
      </c>
      <c r="CO362" s="46">
        <f>SUMIF(DRE!$A:$A,'Base CF'!$B362,DRE!CN:CN)</f>
        <v>9130</v>
      </c>
      <c r="CP362" s="46">
        <f>SUMIF(DRE!$A:$A,'Base CF'!$B362,DRE!CO:CO)</f>
        <v>9130</v>
      </c>
      <c r="CQ362" s="46">
        <f>SUMIF(DRE!$A:$A,'Base CF'!$B362,DRE!CP:CP)</f>
        <v>9130</v>
      </c>
      <c r="CR362" s="46">
        <f>SUMIF(DRE!$A:$A,'Base CF'!$B362,DRE!CQ:CQ)</f>
        <v>9130</v>
      </c>
      <c r="CS362" s="46">
        <f>SUMIF(DRE!$A:$A,'Base CF'!$B362,DRE!CR:CR)</f>
        <v>9130</v>
      </c>
      <c r="CT362" s="46">
        <f>SUMIF(DRE!$A:$A,'Base CF'!$B362,DRE!CS:CS)</f>
        <v>9130</v>
      </c>
      <c r="CU362" s="46">
        <f>SUMIF(DRE!$A:$A,'Base CF'!$B362,DRE!CT:CT)</f>
        <v>8300</v>
      </c>
      <c r="CV362" s="46">
        <f>SUMIF(DRE!$A:$A,'Base CF'!$B362,DRE!CU:CU)</f>
        <v>8300</v>
      </c>
      <c r="CW362" s="46">
        <f>SUMIF(DRE!$A:$A,'Base CF'!$B362,DRE!CV:CV)</f>
        <v>8300</v>
      </c>
      <c r="CX362" s="46">
        <f>SUMIF(DRE!$A:$A,'Base CF'!$B362,DRE!CW:CW)</f>
        <v>8300</v>
      </c>
      <c r="CY362" s="46">
        <f>SUMIF(DRE!$A:$A,'Base CF'!$B362,DRE!CX:CX)</f>
        <v>8300</v>
      </c>
      <c r="CZ362" s="46">
        <f>SUMIF(DRE!$A:$A,'Base CF'!$B362,DRE!CY:CY)</f>
        <v>8300</v>
      </c>
      <c r="DA362" s="46">
        <f>SUMIF(DRE!$A:$A,'Base CF'!$B362,DRE!CZ:CZ)</f>
        <v>9130</v>
      </c>
      <c r="DB362" s="46">
        <f>SUMIF(DRE!$A:$A,'Base CF'!$B362,DRE!DA:DA)</f>
        <v>9130</v>
      </c>
      <c r="DC362" s="46">
        <f>SUMIF(DRE!$A:$A,'Base CF'!$B362,DRE!DB:DB)</f>
        <v>9130</v>
      </c>
      <c r="DD362" s="46">
        <f>SUMIF(DRE!$A:$A,'Base CF'!$B362,DRE!DC:DC)</f>
        <v>9130</v>
      </c>
      <c r="DE362" s="46">
        <f>SUMIF(DRE!$A:$A,'Base CF'!$B362,DRE!DD:DD)</f>
        <v>9130</v>
      </c>
      <c r="DF362" s="46">
        <f>SUMIF(DRE!$A:$A,'Base CF'!$B362,DRE!DE:DE)</f>
        <v>9130</v>
      </c>
    </row>
    <row r="363" spans="2:110" outlineLevel="1">
      <c r="B363" s="37" t="s">
        <v>413</v>
      </c>
      <c r="C363" s="46">
        <f>SUMIF(DRE!$A:$A,'Base CF'!$B363,DRE!B:B)</f>
        <v>4021</v>
      </c>
      <c r="D363" s="46">
        <f>SUMIF(DRE!$A:$A,'Base CF'!$B363,DRE!C:C)</f>
        <v>1291</v>
      </c>
      <c r="E363" s="46">
        <f>SUMIF(DRE!$A:$A,'Base CF'!$B363,DRE!D:D)</f>
        <v>0</v>
      </c>
      <c r="F363" s="46">
        <f>SUMIF(DRE!$A:$A,'Base CF'!$B363,DRE!E:E)</f>
        <v>1100.7</v>
      </c>
      <c r="G363" s="46">
        <f>SUMIF(DRE!$A:$A,'Base CF'!$B363,DRE!F:F)</f>
        <v>4059.6</v>
      </c>
      <c r="H363" s="46">
        <f>SUMIF(DRE!$A:$A,'Base CF'!$B363,DRE!G:G)</f>
        <v>4072.5</v>
      </c>
      <c r="I363" s="46">
        <f>SUMIF(DRE!$A:$A,'Base CF'!$B363,DRE!H:H)</f>
        <v>1552.5</v>
      </c>
      <c r="J363" s="46">
        <f>SUMIF(DRE!$A:$A,'Base CF'!$B363,DRE!I:I)</f>
        <v>3782.73</v>
      </c>
      <c r="K363" s="46">
        <f>SUMIF(DRE!$A:$A,'Base CF'!$B363,DRE!J:J)</f>
        <v>5386.5</v>
      </c>
      <c r="L363" s="46">
        <f>SUMIF(DRE!$A:$A,'Base CF'!$B363,DRE!K:K)</f>
        <v>0</v>
      </c>
      <c r="M363" s="46">
        <f>SUMIF(DRE!$A:$A,'Base CF'!$B363,DRE!L:L)</f>
        <v>1269</v>
      </c>
      <c r="N363" s="46">
        <f>SUMIF(DRE!$A:$A,'Base CF'!$B363,DRE!M:M)</f>
        <v>0</v>
      </c>
      <c r="O363" s="46">
        <f>SUMIF(DRE!$A:$A,'Base CF'!$B363,DRE!N:N)</f>
        <v>491</v>
      </c>
      <c r="P363" s="46">
        <f>SUMIF(DRE!$A:$A,'Base CF'!$B363,DRE!O:O)</f>
        <v>0</v>
      </c>
      <c r="Q363" s="46">
        <f>SUMIF(DRE!$A:$A,'Base CF'!$B363,DRE!P:P)</f>
        <v>0</v>
      </c>
      <c r="R363" s="46">
        <f>SUMIF(DRE!$A:$A,'Base CF'!$B363,DRE!Q:Q)</f>
        <v>472.5</v>
      </c>
      <c r="S363" s="46">
        <f>SUMIF(DRE!$A:$A,'Base CF'!$B363,DRE!R:R)</f>
        <v>2128</v>
      </c>
      <c r="T363" s="46">
        <f>SUMIF(DRE!$A:$A,'Base CF'!$B363,DRE!S:S)</f>
        <v>0</v>
      </c>
      <c r="U363" s="46">
        <f>SUMIF(DRE!$A:$A,'Base CF'!$B363,DRE!T:T)</f>
        <v>922.5</v>
      </c>
      <c r="V363" s="46">
        <f>SUMIF(DRE!$A:$A,'Base CF'!$B363,DRE!U:U)</f>
        <v>0</v>
      </c>
      <c r="W363" s="46">
        <f>SUMIF(DRE!$A:$A,'Base CF'!$B363,DRE!V:V)</f>
        <v>1192.5</v>
      </c>
      <c r="X363" s="46">
        <f>SUMIF(DRE!$A:$A,'Base CF'!$B363,DRE!W:W)</f>
        <v>1425.6</v>
      </c>
      <c r="Y363" s="46">
        <f>SUMIF(DRE!$A:$A,'Base CF'!$B363,DRE!X:X)</f>
        <v>3026.5</v>
      </c>
      <c r="Z363" s="46">
        <f>SUMIF(DRE!$A:$A,'Base CF'!$B363,DRE!Y:Y)</f>
        <v>1237.5</v>
      </c>
      <c r="AA363" s="46">
        <f>SUMIF(DRE!$A:$A,'Base CF'!$B363,DRE!Z:Z)</f>
        <v>0</v>
      </c>
      <c r="AB363" s="46">
        <f>SUMIF(DRE!$A:$A,'Base CF'!$B363,DRE!AA:AA)</f>
        <v>51935.360000000001</v>
      </c>
      <c r="AC363" s="46">
        <f>SUMIF(DRE!$A:$A,'Base CF'!$B363,DRE!AB:AB)</f>
        <v>0</v>
      </c>
      <c r="AD363" s="46">
        <f>SUMIF(DRE!$A:$A,'Base CF'!$B363,DRE!AC:AC)</f>
        <v>0</v>
      </c>
      <c r="AE363" s="46">
        <f>SUMIF(DRE!$A:$A,'Base CF'!$B363,DRE!AD:AD)</f>
        <v>6561.5</v>
      </c>
      <c r="AF363" s="46">
        <f>SUMIF(DRE!$A:$A,'Base CF'!$B363,DRE!AE:AE)</f>
        <v>1029.5999999999999</v>
      </c>
      <c r="AG363" s="46">
        <f>SUMIF(DRE!$A:$A,'Base CF'!$B363,DRE!AF:AF)</f>
        <v>0</v>
      </c>
      <c r="AH363" s="46">
        <f>SUMIF(DRE!$A:$A,'Base CF'!$B363,DRE!AG:AG)</f>
        <v>0</v>
      </c>
      <c r="AI363" s="46">
        <f>SUMIF(DRE!$A:$A,'Base CF'!$B363,DRE!AH:AH)</f>
        <v>1476</v>
      </c>
      <c r="AJ363" s="46">
        <f>SUMIF(DRE!$A:$A,'Base CF'!$B363,DRE!AI:AI)</f>
        <v>0</v>
      </c>
      <c r="AK363" s="46">
        <f>SUMIF(DRE!$A:$A,'Base CF'!$B363,DRE!AJ:AJ)</f>
        <v>0</v>
      </c>
      <c r="AL363" s="46">
        <f>SUMIF(DRE!$A:$A,'Base CF'!$B363,DRE!AK:AK)</f>
        <v>1159</v>
      </c>
      <c r="AM363" s="46">
        <f>SUMIF(DRE!$A:$A,'Base CF'!$B363,DRE!AL:AL)</f>
        <v>0</v>
      </c>
      <c r="AN363" s="46">
        <f>SUMIF(DRE!$A:$A,'Base CF'!$B363,DRE!AM:AM)</f>
        <v>0</v>
      </c>
      <c r="AO363" s="46">
        <f>SUMIF(DRE!$A:$A,'Base CF'!$B363,DRE!AN:AN)</f>
        <v>0</v>
      </c>
      <c r="AP363" s="46">
        <f>SUMIF(DRE!$A:$A,'Base CF'!$B363,DRE!AO:AO)</f>
        <v>0</v>
      </c>
      <c r="AQ363" s="46">
        <f>SUMIF(DRE!$A:$A,'Base CF'!$B363,DRE!AP:AP)</f>
        <v>0</v>
      </c>
      <c r="AR363" s="46">
        <f>SUMIF(DRE!$A:$A,'Base CF'!$B363,DRE!AQ:AQ)</f>
        <v>2266</v>
      </c>
      <c r="AS363" s="46">
        <f>SUMIF(DRE!$A:$A,'Base CF'!$B363,DRE!AR:AR)</f>
        <v>0</v>
      </c>
      <c r="AT363" s="46">
        <f>SUMIF(DRE!$A:$A,'Base CF'!$B363,DRE!AS:AS)</f>
        <v>4470</v>
      </c>
      <c r="AU363" s="46">
        <f>SUMIF(DRE!$A:$A,'Base CF'!$B363,DRE!AT:AT)</f>
        <v>405</v>
      </c>
      <c r="AV363" s="46">
        <f>SUMIF(DRE!$A:$A,'Base CF'!$B363,DRE!AU:AU)</f>
        <v>360</v>
      </c>
      <c r="AW363" s="46">
        <f>SUMIF(DRE!$A:$A,'Base CF'!$B363,DRE!AV:AV)</f>
        <v>1429.2</v>
      </c>
      <c r="AX363" s="46">
        <f>SUMIF(DRE!$A:$A,'Base CF'!$B363,DRE!AW:AW)</f>
        <v>2476.1999999999998</v>
      </c>
      <c r="AY363" s="46">
        <f>SUMIF(DRE!$A:$A,'Base CF'!$B363,DRE!AX:AX)</f>
        <v>0</v>
      </c>
      <c r="AZ363" s="46">
        <f>SUMIF(DRE!$A:$A,'Base CF'!$B363,DRE!AY:AY)</f>
        <v>0</v>
      </c>
      <c r="BA363" s="46">
        <f>SUMIF(DRE!$A:$A,'Base CF'!$B363,DRE!AZ:AZ)</f>
        <v>0</v>
      </c>
      <c r="BB363" s="46">
        <f>SUMIF(DRE!$A:$A,'Base CF'!$B363,DRE!BA:BA)</f>
        <v>15800</v>
      </c>
      <c r="BC363" s="46">
        <f>SUMIF(DRE!$A:$A,'Base CF'!$B363,DRE!BB:BB)</f>
        <v>3962.6</v>
      </c>
      <c r="BD363" s="46">
        <f>SUMIF(DRE!$A:$A,'Base CF'!$B363,DRE!BC:BC)</f>
        <v>717.5</v>
      </c>
      <c r="BE363" s="46">
        <f>SUMIF(DRE!$A:$A,'Base CF'!$B363,DRE!BD:BD)</f>
        <v>-175</v>
      </c>
      <c r="BF363" s="46">
        <f>SUMIF(DRE!$A:$A,'Base CF'!$B363,DRE!BE:BE)</f>
        <v>0</v>
      </c>
      <c r="BG363" s="46">
        <f>SUMIF(DRE!$A:$A,'Base CF'!$B363,DRE!BF:BF)</f>
        <v>0</v>
      </c>
      <c r="BH363" s="46">
        <f>SUMIF(DRE!$A:$A,'Base CF'!$B363,DRE!BG:BG)</f>
        <v>0</v>
      </c>
      <c r="BI363" s="46">
        <f>SUMIF(DRE!$A:$A,'Base CF'!$B363,DRE!BH:BH)</f>
        <v>1438.3907999999999</v>
      </c>
      <c r="BJ363" s="46">
        <f>SUMIF(DRE!$A:$A,'Base CF'!$B363,DRE!BI:BI)</f>
        <v>55000</v>
      </c>
      <c r="BK363" s="46">
        <f>SUMIF(DRE!$A:$A,'Base CF'!$B363,DRE!BJ:BJ)</f>
        <v>0</v>
      </c>
      <c r="BL363" s="46">
        <f>SUMIF(DRE!$A:$A,'Base CF'!$B363,DRE!BK:BK)</f>
        <v>0</v>
      </c>
      <c r="BM363" s="46">
        <f>SUMIF(DRE!$A:$A,'Base CF'!$B363,DRE!BL:BL)</f>
        <v>80000</v>
      </c>
      <c r="BN363" s="46">
        <f>SUMIF(DRE!$A:$A,'Base CF'!$B363,DRE!BM:BM)</f>
        <v>0</v>
      </c>
      <c r="BO363" s="46">
        <f>SUMIF(DRE!$A:$A,'Base CF'!$B363,DRE!BN:BN)</f>
        <v>0</v>
      </c>
      <c r="BP363" s="46">
        <f>SUMIF(DRE!$A:$A,'Base CF'!$B363,DRE!BO:BO)</f>
        <v>0</v>
      </c>
      <c r="BQ363" s="46">
        <f>SUMIF(DRE!$A:$A,'Base CF'!$B363,DRE!BP:BP)</f>
        <v>0</v>
      </c>
      <c r="BR363" s="46">
        <f>SUMIF(DRE!$A:$A,'Base CF'!$B363,DRE!BQ:BQ)</f>
        <v>0</v>
      </c>
      <c r="BS363" s="46">
        <f>SUMIF(DRE!$A:$A,'Base CF'!$B363,DRE!BR:BR)</f>
        <v>25000</v>
      </c>
      <c r="BT363" s="46">
        <f>SUMIF(DRE!$A:$A,'Base CF'!$B363,DRE!BS:BS)</f>
        <v>0</v>
      </c>
      <c r="BU363" s="46">
        <f>SUMIF(DRE!$A:$A,'Base CF'!$B363,DRE!BT:BT)</f>
        <v>0</v>
      </c>
      <c r="BV363" s="46">
        <f>SUMIF(DRE!$A:$A,'Base CF'!$B363,DRE!BU:BU)</f>
        <v>0</v>
      </c>
      <c r="BW363" s="46">
        <f>SUMIF(DRE!$A:$A,'Base CF'!$B363,DRE!BV:BV)</f>
        <v>0</v>
      </c>
      <c r="BX363" s="46">
        <f>SUMIF(DRE!$A:$A,'Base CF'!$B363,DRE!BW:BW)</f>
        <v>0</v>
      </c>
      <c r="BY363" s="46">
        <f>SUMIF(DRE!$A:$A,'Base CF'!$B363,DRE!BX:BX)</f>
        <v>80000</v>
      </c>
      <c r="BZ363" s="46">
        <f>SUMIF(DRE!$A:$A,'Base CF'!$B363,DRE!BY:BY)</f>
        <v>0</v>
      </c>
      <c r="CA363" s="46">
        <f>SUMIF(DRE!$A:$A,'Base CF'!$B363,DRE!BZ:BZ)</f>
        <v>0</v>
      </c>
      <c r="CB363" s="46">
        <f>SUMIF(DRE!$A:$A,'Base CF'!$B363,DRE!CA:CA)</f>
        <v>0</v>
      </c>
      <c r="CC363" s="46">
        <f>SUMIF(DRE!$A:$A,'Base CF'!$B363,DRE!CB:CB)</f>
        <v>0</v>
      </c>
      <c r="CD363" s="46">
        <f>SUMIF(DRE!$A:$A,'Base CF'!$B363,DRE!CC:CC)</f>
        <v>0</v>
      </c>
      <c r="CE363" s="46">
        <f>SUMIF(DRE!$A:$A,'Base CF'!$B363,DRE!CD:CD)</f>
        <v>0</v>
      </c>
      <c r="CF363" s="46">
        <f>SUMIF(DRE!$A:$A,'Base CF'!$B363,DRE!CE:CE)</f>
        <v>0</v>
      </c>
      <c r="CG363" s="46">
        <f>SUMIF(DRE!$A:$A,'Base CF'!$B363,DRE!CF:CF)</f>
        <v>0</v>
      </c>
      <c r="CH363" s="46">
        <f>SUMIF(DRE!$A:$A,'Base CF'!$B363,DRE!CG:CG)</f>
        <v>0</v>
      </c>
      <c r="CI363" s="46">
        <f>SUMIF(DRE!$A:$A,'Base CF'!$B363,DRE!CH:CH)</f>
        <v>0</v>
      </c>
      <c r="CJ363" s="46">
        <f>SUMIF(DRE!$A:$A,'Base CF'!$B363,DRE!CI:CI)</f>
        <v>0</v>
      </c>
      <c r="CK363" s="46">
        <f>SUMIF(DRE!$A:$A,'Base CF'!$B363,DRE!CJ:CJ)</f>
        <v>80000</v>
      </c>
      <c r="CL363" s="46">
        <f>SUMIF(DRE!$A:$A,'Base CF'!$B363,DRE!CK:CK)</f>
        <v>0</v>
      </c>
      <c r="CM363" s="46">
        <f>SUMIF(DRE!$A:$A,'Base CF'!$B363,DRE!CL:CL)</f>
        <v>0</v>
      </c>
      <c r="CN363" s="46">
        <f>SUMIF(DRE!$A:$A,'Base CF'!$B363,DRE!CM:CM)</f>
        <v>0</v>
      </c>
      <c r="CO363" s="46">
        <f>SUMIF(DRE!$A:$A,'Base CF'!$B363,DRE!CN:CN)</f>
        <v>0</v>
      </c>
      <c r="CP363" s="46">
        <f>SUMIF(DRE!$A:$A,'Base CF'!$B363,DRE!CO:CO)</f>
        <v>0</v>
      </c>
      <c r="CQ363" s="46">
        <f>SUMIF(DRE!$A:$A,'Base CF'!$B363,DRE!CP:CP)</f>
        <v>0</v>
      </c>
      <c r="CR363" s="46">
        <f>SUMIF(DRE!$A:$A,'Base CF'!$B363,DRE!CQ:CQ)</f>
        <v>0</v>
      </c>
      <c r="CS363" s="46">
        <f>SUMIF(DRE!$A:$A,'Base CF'!$B363,DRE!CR:CR)</f>
        <v>0</v>
      </c>
      <c r="CT363" s="46">
        <f>SUMIF(DRE!$A:$A,'Base CF'!$B363,DRE!CS:CS)</f>
        <v>0</v>
      </c>
      <c r="CU363" s="46">
        <f>SUMIF(DRE!$A:$A,'Base CF'!$B363,DRE!CT:CT)</f>
        <v>0</v>
      </c>
      <c r="CV363" s="46">
        <f>SUMIF(DRE!$A:$A,'Base CF'!$B363,DRE!CU:CU)</f>
        <v>0</v>
      </c>
      <c r="CW363" s="46">
        <f>SUMIF(DRE!$A:$A,'Base CF'!$B363,DRE!CV:CV)</f>
        <v>80000</v>
      </c>
      <c r="CX363" s="46">
        <f>SUMIF(DRE!$A:$A,'Base CF'!$B363,DRE!CW:CW)</f>
        <v>0</v>
      </c>
      <c r="CY363" s="46">
        <f>SUMIF(DRE!$A:$A,'Base CF'!$B363,DRE!CX:CX)</f>
        <v>0</v>
      </c>
      <c r="CZ363" s="46">
        <f>SUMIF(DRE!$A:$A,'Base CF'!$B363,DRE!CY:CY)</f>
        <v>0</v>
      </c>
      <c r="DA363" s="46">
        <f>SUMIF(DRE!$A:$A,'Base CF'!$B363,DRE!CZ:CZ)</f>
        <v>0</v>
      </c>
      <c r="DB363" s="46">
        <f>SUMIF(DRE!$A:$A,'Base CF'!$B363,DRE!DA:DA)</f>
        <v>0</v>
      </c>
      <c r="DC363" s="46">
        <f>SUMIF(DRE!$A:$A,'Base CF'!$B363,DRE!DB:DB)</f>
        <v>0</v>
      </c>
      <c r="DD363" s="46">
        <f>SUMIF(DRE!$A:$A,'Base CF'!$B363,DRE!DC:DC)</f>
        <v>0</v>
      </c>
      <c r="DE363" s="46">
        <f>SUMIF(DRE!$A:$A,'Base CF'!$B363,DRE!DD:DD)</f>
        <v>0</v>
      </c>
      <c r="DF363" s="46">
        <f>SUMIF(DRE!$A:$A,'Base CF'!$B363,DRE!DE:DE)</f>
        <v>0</v>
      </c>
    </row>
    <row r="364" spans="2:110" outlineLevel="1">
      <c r="B364" s="37" t="s">
        <v>429</v>
      </c>
      <c r="C364" s="46">
        <f>SUMIF(DRE!$A:$A,'Base CF'!$B364,DRE!B:B)</f>
        <v>93745.23</v>
      </c>
      <c r="D364" s="46">
        <f>SUMIF(DRE!$A:$A,'Base CF'!$B364,DRE!C:C)</f>
        <v>93745.23</v>
      </c>
      <c r="E364" s="46">
        <f>SUMIF(DRE!$A:$A,'Base CF'!$B364,DRE!D:D)</f>
        <v>0</v>
      </c>
      <c r="F364" s="46">
        <f>SUMIF(DRE!$A:$A,'Base CF'!$B364,DRE!E:E)</f>
        <v>187490.46</v>
      </c>
      <c r="G364" s="46">
        <f>SUMIF(DRE!$A:$A,'Base CF'!$B364,DRE!F:F)</f>
        <v>93745.23</v>
      </c>
      <c r="H364" s="46">
        <f>SUMIF(DRE!$A:$A,'Base CF'!$B364,DRE!G:G)</f>
        <v>93745.23</v>
      </c>
      <c r="I364" s="46">
        <f>SUMIF(DRE!$A:$A,'Base CF'!$B364,DRE!H:H)</f>
        <v>93745.23</v>
      </c>
      <c r="J364" s="46">
        <f>SUMIF(DRE!$A:$A,'Base CF'!$B364,DRE!I:I)</f>
        <v>93745.23</v>
      </c>
      <c r="K364" s="46">
        <f>SUMIF(DRE!$A:$A,'Base CF'!$B364,DRE!J:J)</f>
        <v>93745.23</v>
      </c>
      <c r="L364" s="46">
        <f>SUMIF(DRE!$A:$A,'Base CF'!$B364,DRE!K:K)</f>
        <v>93745.23</v>
      </c>
      <c r="M364" s="46">
        <f>SUMIF(DRE!$A:$A,'Base CF'!$B364,DRE!L:L)</f>
        <v>93745.23</v>
      </c>
      <c r="N364" s="46">
        <f>SUMIF(DRE!$A:$A,'Base CF'!$B364,DRE!M:M)</f>
        <v>102832.94</v>
      </c>
      <c r="O364" s="46">
        <f>SUMIF(DRE!$A:$A,'Base CF'!$B364,DRE!N:N)</f>
        <v>102832.94</v>
      </c>
      <c r="P364" s="46">
        <f>SUMIF(DRE!$A:$A,'Base CF'!$B364,DRE!O:O)</f>
        <v>102832.94</v>
      </c>
      <c r="Q364" s="46">
        <f>SUMIF(DRE!$A:$A,'Base CF'!$B364,DRE!P:P)</f>
        <v>102832.94</v>
      </c>
      <c r="R364" s="46">
        <f>SUMIF(DRE!$A:$A,'Base CF'!$B364,DRE!Q:Q)</f>
        <v>102832.94</v>
      </c>
      <c r="S364" s="46">
        <f>SUMIF(DRE!$A:$A,'Base CF'!$B364,DRE!R:R)</f>
        <v>102832.94</v>
      </c>
      <c r="T364" s="46">
        <f>SUMIF(DRE!$A:$A,'Base CF'!$B364,DRE!S:S)</f>
        <v>170803.24</v>
      </c>
      <c r="U364" s="46">
        <f>SUMIF(DRE!$A:$A,'Base CF'!$B364,DRE!T:T)</f>
        <v>116427</v>
      </c>
      <c r="V364" s="46">
        <f>SUMIF(DRE!$A:$A,'Base CF'!$B364,DRE!U:U)</f>
        <v>116427</v>
      </c>
      <c r="W364" s="46">
        <f>SUMIF(DRE!$A:$A,'Base CF'!$B364,DRE!V:V)</f>
        <v>116427</v>
      </c>
      <c r="X364" s="46">
        <f>SUMIF(DRE!$A:$A,'Base CF'!$B364,DRE!W:W)</f>
        <v>116427</v>
      </c>
      <c r="Y364" s="46">
        <f>SUMIF(DRE!$A:$A,'Base CF'!$B364,DRE!X:X)</f>
        <v>116427</v>
      </c>
      <c r="Z364" s="46">
        <f>SUMIF(DRE!$A:$A,'Base CF'!$B364,DRE!Y:Y)</f>
        <v>116427</v>
      </c>
      <c r="AA364" s="46">
        <f>SUMIF(DRE!$A:$A,'Base CF'!$B364,DRE!Z:Z)</f>
        <v>0</v>
      </c>
      <c r="AB364" s="46">
        <f>SUMIF(DRE!$A:$A,'Base CF'!$B364,DRE!AA:AA)</f>
        <v>260791.35</v>
      </c>
      <c r="AC364" s="46">
        <f>SUMIF(DRE!$A:$A,'Base CF'!$B364,DRE!AB:AB)</f>
        <v>130483.29</v>
      </c>
      <c r="AD364" s="46">
        <f>SUMIF(DRE!$A:$A,'Base CF'!$B364,DRE!AC:AC)</f>
        <v>143689.07</v>
      </c>
      <c r="AE364" s="46">
        <f>SUMIF(DRE!$A:$A,'Base CF'!$B364,DRE!AD:AD)</f>
        <v>137423.82</v>
      </c>
      <c r="AF364" s="46">
        <f>SUMIF(DRE!$A:$A,'Base CF'!$B364,DRE!AE:AE)</f>
        <v>131158.57</v>
      </c>
      <c r="AG364" s="46">
        <f>SUMIF(DRE!$A:$A,'Base CF'!$B364,DRE!AF:AF)</f>
        <v>137423.82</v>
      </c>
      <c r="AH364" s="46">
        <f>SUMIF(DRE!$A:$A,'Base CF'!$B364,DRE!AG:AG)</f>
        <v>137423.82</v>
      </c>
      <c r="AI364" s="46">
        <f>SUMIF(DRE!$A:$A,'Base CF'!$B364,DRE!AH:AH)</f>
        <v>137423.82</v>
      </c>
      <c r="AJ364" s="46">
        <f>SUMIF(DRE!$A:$A,'Base CF'!$B364,DRE!AI:AI)</f>
        <v>137423.82</v>
      </c>
      <c r="AK364" s="46">
        <f>SUMIF(DRE!$A:$A,'Base CF'!$B364,DRE!AJ:AJ)</f>
        <v>137423.82</v>
      </c>
      <c r="AL364" s="46">
        <f>SUMIF(DRE!$A:$A,'Base CF'!$B364,DRE!AK:AK)</f>
        <v>137423.82</v>
      </c>
      <c r="AM364" s="46">
        <f>SUMIF(DRE!$A:$A,'Base CF'!$B364,DRE!AL:AL)</f>
        <v>137423.82</v>
      </c>
      <c r="AN364" s="46">
        <f>SUMIF(DRE!$A:$A,'Base CF'!$B364,DRE!AM:AM)</f>
        <v>176937.38</v>
      </c>
      <c r="AO364" s="46">
        <f>SUMIF(DRE!$A:$A,'Base CF'!$B364,DRE!AN:AN)</f>
        <v>176937.38</v>
      </c>
      <c r="AP364" s="46">
        <f>SUMIF(DRE!$A:$A,'Base CF'!$B364,DRE!AO:AO)</f>
        <v>176937.38</v>
      </c>
      <c r="AQ364" s="46">
        <f>SUMIF(DRE!$A:$A,'Base CF'!$B364,DRE!AP:AP)</f>
        <v>176937.38</v>
      </c>
      <c r="AR364" s="46">
        <f>SUMIF(DRE!$A:$A,'Base CF'!$B364,DRE!AQ:AQ)</f>
        <v>176910.83</v>
      </c>
      <c r="AS364" s="46">
        <f>SUMIF(DRE!$A:$A,'Base CF'!$B364,DRE!AR:AR)</f>
        <v>176910.83</v>
      </c>
      <c r="AT364" s="46">
        <f>SUMIF(DRE!$A:$A,'Base CF'!$B364,DRE!AS:AS)</f>
        <v>176910.83</v>
      </c>
      <c r="AU364" s="46">
        <f>SUMIF(DRE!$A:$A,'Base CF'!$B364,DRE!AT:AT)</f>
        <v>176910.83</v>
      </c>
      <c r="AV364" s="46">
        <f>SUMIF(DRE!$A:$A,'Base CF'!$B364,DRE!AU:AU)</f>
        <v>176910.83</v>
      </c>
      <c r="AW364" s="46">
        <f>SUMIF(DRE!$A:$A,'Base CF'!$B364,DRE!AV:AV)</f>
        <v>176910.83</v>
      </c>
      <c r="AX364" s="46">
        <f>SUMIF(DRE!$A:$A,'Base CF'!$B364,DRE!AW:AW)</f>
        <v>160669.26</v>
      </c>
      <c r="AY364" s="46">
        <f>SUMIF(DRE!$A:$A,'Base CF'!$B364,DRE!AX:AX)</f>
        <v>160669.26</v>
      </c>
      <c r="AZ364" s="46">
        <f>SUMIF(DRE!$A:$A,'Base CF'!$B364,DRE!AY:AY)</f>
        <v>-160669.26</v>
      </c>
      <c r="BA364" s="46">
        <f>SUMIF(DRE!$A:$A,'Base CF'!$B364,DRE!AZ:AZ)</f>
        <v>0</v>
      </c>
      <c r="BB364" s="46">
        <f>SUMIF(DRE!$A:$A,'Base CF'!$B364,DRE!BA:BA)</f>
        <v>0</v>
      </c>
      <c r="BC364" s="46">
        <f>SUMIF(DRE!$A:$A,'Base CF'!$B364,DRE!BB:BB)</f>
        <v>0</v>
      </c>
      <c r="BD364" s="46">
        <f>SUMIF(DRE!$A:$A,'Base CF'!$B364,DRE!BC:BC)</f>
        <v>0</v>
      </c>
      <c r="BE364" s="46">
        <f>SUMIF(DRE!$A:$A,'Base CF'!$B364,DRE!BD:BD)</f>
        <v>0</v>
      </c>
      <c r="BF364" s="46">
        <f>SUMIF(DRE!$A:$A,'Base CF'!$B364,DRE!BE:BE)</f>
        <v>0</v>
      </c>
      <c r="BG364" s="46">
        <f>SUMIF(DRE!$A:$A,'Base CF'!$B364,DRE!BF:BF)</f>
        <v>243000</v>
      </c>
      <c r="BH364" s="46">
        <f>SUMIF(DRE!$A:$A,'Base CF'!$B364,DRE!BG:BG)</f>
        <v>100000</v>
      </c>
      <c r="BI364" s="46">
        <f>SUMIF(DRE!$A:$A,'Base CF'!$B364,DRE!BH:BH)</f>
        <v>202000</v>
      </c>
      <c r="BJ364" s="46">
        <f>SUMIF(DRE!$A:$A,'Base CF'!$B364,DRE!BI:BI)</f>
        <v>215574.39999999999</v>
      </c>
      <c r="BK364" s="46">
        <f>SUMIF(DRE!$A:$A,'Base CF'!$B364,DRE!BJ:BJ)</f>
        <v>185000</v>
      </c>
      <c r="BL364" s="46">
        <f>SUMIF(DRE!$A:$A,'Base CF'!$B364,DRE!BK:BK)</f>
        <v>185000</v>
      </c>
      <c r="BM364" s="46">
        <f>SUMIF(DRE!$A:$A,'Base CF'!$B364,DRE!BL:BL)</f>
        <v>185000</v>
      </c>
      <c r="BN364" s="46">
        <f>SUMIF(DRE!$A:$A,'Base CF'!$B364,DRE!BM:BM)</f>
        <v>185000</v>
      </c>
      <c r="BO364" s="46">
        <f>SUMIF(DRE!$A:$A,'Base CF'!$B364,DRE!BN:BN)</f>
        <v>185000</v>
      </c>
      <c r="BP364" s="46">
        <f>SUMIF(DRE!$A:$A,'Base CF'!$B364,DRE!BO:BO)</f>
        <v>185000</v>
      </c>
      <c r="BQ364" s="46">
        <f>SUMIF(DRE!$A:$A,'Base CF'!$B364,DRE!BP:BP)</f>
        <v>185000</v>
      </c>
      <c r="BR364" s="46">
        <f>SUMIF(DRE!$A:$A,'Base CF'!$B364,DRE!BQ:BQ)</f>
        <v>185000</v>
      </c>
      <c r="BS364" s="46">
        <f>SUMIF(DRE!$A:$A,'Base CF'!$B364,DRE!BR:BR)</f>
        <v>185000</v>
      </c>
      <c r="BT364" s="46">
        <f>SUMIF(DRE!$A:$A,'Base CF'!$B364,DRE!BS:BS)</f>
        <v>185000</v>
      </c>
      <c r="BU364" s="46">
        <f>SUMIF(DRE!$A:$A,'Base CF'!$B364,DRE!BT:BT)</f>
        <v>185000</v>
      </c>
      <c r="BV364" s="46">
        <f>SUMIF(DRE!$A:$A,'Base CF'!$B364,DRE!BU:BU)</f>
        <v>212750</v>
      </c>
      <c r="BW364" s="46">
        <f>SUMIF(DRE!$A:$A,'Base CF'!$B364,DRE!BV:BV)</f>
        <v>185000</v>
      </c>
      <c r="BX364" s="46">
        <f>SUMIF(DRE!$A:$A,'Base CF'!$B364,DRE!BW:BW)</f>
        <v>185000</v>
      </c>
      <c r="BY364" s="46">
        <f>SUMIF(DRE!$A:$A,'Base CF'!$B364,DRE!BX:BX)</f>
        <v>185000</v>
      </c>
      <c r="BZ364" s="46">
        <f>SUMIF(DRE!$A:$A,'Base CF'!$B364,DRE!BY:BY)</f>
        <v>185000</v>
      </c>
      <c r="CA364" s="46">
        <f>SUMIF(DRE!$A:$A,'Base CF'!$B364,DRE!BZ:BZ)</f>
        <v>185000</v>
      </c>
      <c r="CB364" s="46">
        <f>SUMIF(DRE!$A:$A,'Base CF'!$B364,DRE!CA:CA)</f>
        <v>185000</v>
      </c>
      <c r="CC364" s="46">
        <f>SUMIF(DRE!$A:$A,'Base CF'!$B364,DRE!CB:CB)</f>
        <v>185000</v>
      </c>
      <c r="CD364" s="46">
        <f>SUMIF(DRE!$A:$A,'Base CF'!$B364,DRE!CC:CC)</f>
        <v>185000</v>
      </c>
      <c r="CE364" s="46">
        <f>SUMIF(DRE!$A:$A,'Base CF'!$B364,DRE!CD:CD)</f>
        <v>185000</v>
      </c>
      <c r="CF364" s="46">
        <f>SUMIF(DRE!$A:$A,'Base CF'!$B364,DRE!CE:CE)</f>
        <v>185000</v>
      </c>
      <c r="CG364" s="46">
        <f>SUMIF(DRE!$A:$A,'Base CF'!$B364,DRE!CF:CF)</f>
        <v>185000</v>
      </c>
      <c r="CH364" s="46">
        <f>SUMIF(DRE!$A:$A,'Base CF'!$B364,DRE!CG:CG)</f>
        <v>212750</v>
      </c>
      <c r="CI364" s="46">
        <f>SUMIF(DRE!$A:$A,'Base CF'!$B364,DRE!CH:CH)</f>
        <v>185000</v>
      </c>
      <c r="CJ364" s="46">
        <f>SUMIF(DRE!$A:$A,'Base CF'!$B364,DRE!CI:CI)</f>
        <v>185000</v>
      </c>
      <c r="CK364" s="46">
        <f>SUMIF(DRE!$A:$A,'Base CF'!$B364,DRE!CJ:CJ)</f>
        <v>185000</v>
      </c>
      <c r="CL364" s="46">
        <f>SUMIF(DRE!$A:$A,'Base CF'!$B364,DRE!CK:CK)</f>
        <v>185000</v>
      </c>
      <c r="CM364" s="46">
        <f>SUMIF(DRE!$A:$A,'Base CF'!$B364,DRE!CL:CL)</f>
        <v>185000</v>
      </c>
      <c r="CN364" s="46">
        <f>SUMIF(DRE!$A:$A,'Base CF'!$B364,DRE!CM:CM)</f>
        <v>185000</v>
      </c>
      <c r="CO364" s="46">
        <f>SUMIF(DRE!$A:$A,'Base CF'!$B364,DRE!CN:CN)</f>
        <v>185000</v>
      </c>
      <c r="CP364" s="46">
        <f>SUMIF(DRE!$A:$A,'Base CF'!$B364,DRE!CO:CO)</f>
        <v>185000</v>
      </c>
      <c r="CQ364" s="46">
        <f>SUMIF(DRE!$A:$A,'Base CF'!$B364,DRE!CP:CP)</f>
        <v>185000</v>
      </c>
      <c r="CR364" s="46">
        <f>SUMIF(DRE!$A:$A,'Base CF'!$B364,DRE!CQ:CQ)</f>
        <v>185000</v>
      </c>
      <c r="CS364" s="46">
        <f>SUMIF(DRE!$A:$A,'Base CF'!$B364,DRE!CR:CR)</f>
        <v>185000</v>
      </c>
      <c r="CT364" s="46">
        <f>SUMIF(DRE!$A:$A,'Base CF'!$B364,DRE!CS:CS)</f>
        <v>212750</v>
      </c>
      <c r="CU364" s="46">
        <f>SUMIF(DRE!$A:$A,'Base CF'!$B364,DRE!CT:CT)</f>
        <v>185000</v>
      </c>
      <c r="CV364" s="46">
        <f>SUMIF(DRE!$A:$A,'Base CF'!$B364,DRE!CU:CU)</f>
        <v>185000</v>
      </c>
      <c r="CW364" s="46">
        <f>SUMIF(DRE!$A:$A,'Base CF'!$B364,DRE!CV:CV)</f>
        <v>185000</v>
      </c>
      <c r="CX364" s="46">
        <f>SUMIF(DRE!$A:$A,'Base CF'!$B364,DRE!CW:CW)</f>
        <v>185000</v>
      </c>
      <c r="CY364" s="46">
        <f>SUMIF(DRE!$A:$A,'Base CF'!$B364,DRE!CX:CX)</f>
        <v>185000</v>
      </c>
      <c r="CZ364" s="46">
        <f>SUMIF(DRE!$A:$A,'Base CF'!$B364,DRE!CY:CY)</f>
        <v>185000</v>
      </c>
      <c r="DA364" s="46">
        <f>SUMIF(DRE!$A:$A,'Base CF'!$B364,DRE!CZ:CZ)</f>
        <v>185000</v>
      </c>
      <c r="DB364" s="46">
        <f>SUMIF(DRE!$A:$A,'Base CF'!$B364,DRE!DA:DA)</f>
        <v>185000</v>
      </c>
      <c r="DC364" s="46">
        <f>SUMIF(DRE!$A:$A,'Base CF'!$B364,DRE!DB:DB)</f>
        <v>185000</v>
      </c>
      <c r="DD364" s="46">
        <f>SUMIF(DRE!$A:$A,'Base CF'!$B364,DRE!DC:DC)</f>
        <v>185000</v>
      </c>
      <c r="DE364" s="46">
        <f>SUMIF(DRE!$A:$A,'Base CF'!$B364,DRE!DD:DD)</f>
        <v>185000</v>
      </c>
      <c r="DF364" s="46">
        <f>SUMIF(DRE!$A:$A,'Base CF'!$B364,DRE!DE:DE)</f>
        <v>212750</v>
      </c>
    </row>
    <row r="365" spans="2:110" outlineLevel="1">
      <c r="B365" s="37" t="s">
        <v>431</v>
      </c>
      <c r="C365" s="46">
        <f>SUMIF(DRE!$A:$A,'Base CF'!$B365,DRE!B:B)</f>
        <v>14122.01</v>
      </c>
      <c r="D365" s="46">
        <f>SUMIF(DRE!$A:$A,'Base CF'!$B365,DRE!C:C)</f>
        <v>6525.09</v>
      </c>
      <c r="E365" s="46">
        <f>SUMIF(DRE!$A:$A,'Base CF'!$B365,DRE!D:D)</f>
        <v>0</v>
      </c>
      <c r="F365" s="46">
        <f>SUMIF(DRE!$A:$A,'Base CF'!$B365,DRE!E:E)</f>
        <v>16617.59</v>
      </c>
      <c r="G365" s="46">
        <f>SUMIF(DRE!$A:$A,'Base CF'!$B365,DRE!F:F)</f>
        <v>0</v>
      </c>
      <c r="H365" s="46">
        <f>SUMIF(DRE!$A:$A,'Base CF'!$B365,DRE!G:G)</f>
        <v>4250.16</v>
      </c>
      <c r="I365" s="46">
        <f>SUMIF(DRE!$A:$A,'Base CF'!$B365,DRE!H:H)</f>
        <v>1362.82</v>
      </c>
      <c r="J365" s="46">
        <f>SUMIF(DRE!$A:$A,'Base CF'!$B365,DRE!I:I)</f>
        <v>1739.65</v>
      </c>
      <c r="K365" s="46">
        <f>SUMIF(DRE!$A:$A,'Base CF'!$B365,DRE!J:J)</f>
        <v>531.41</v>
      </c>
      <c r="L365" s="46">
        <f>SUMIF(DRE!$A:$A,'Base CF'!$B365,DRE!K:K)</f>
        <v>2168.37</v>
      </c>
      <c r="M365" s="46">
        <f>SUMIF(DRE!$A:$A,'Base CF'!$B365,DRE!L:L)</f>
        <v>3138.95</v>
      </c>
      <c r="N365" s="46">
        <f>SUMIF(DRE!$A:$A,'Base CF'!$B365,DRE!M:M)</f>
        <v>1466.5</v>
      </c>
      <c r="O365" s="46">
        <f>SUMIF(DRE!$A:$A,'Base CF'!$B365,DRE!N:N)</f>
        <v>13866.169999999998</v>
      </c>
      <c r="P365" s="46">
        <f>SUMIF(DRE!$A:$A,'Base CF'!$B365,DRE!O:O)</f>
        <v>5873.17</v>
      </c>
      <c r="Q365" s="46">
        <f>SUMIF(DRE!$A:$A,'Base CF'!$B365,DRE!P:P)</f>
        <v>10852.769999999999</v>
      </c>
      <c r="R365" s="46">
        <f>SUMIF(DRE!$A:$A,'Base CF'!$B365,DRE!Q:Q)</f>
        <v>10826.669999999998</v>
      </c>
      <c r="S365" s="46">
        <f>SUMIF(DRE!$A:$A,'Base CF'!$B365,DRE!R:R)</f>
        <v>8391.9</v>
      </c>
      <c r="T365" s="46">
        <f>SUMIF(DRE!$A:$A,'Base CF'!$B365,DRE!S:S)</f>
        <v>28337.079999999998</v>
      </c>
      <c r="U365" s="46">
        <f>SUMIF(DRE!$A:$A,'Base CF'!$B365,DRE!T:T)</f>
        <v>12003.68</v>
      </c>
      <c r="V365" s="46">
        <f>SUMIF(DRE!$A:$A,'Base CF'!$B365,DRE!U:U)</f>
        <v>20588.32</v>
      </c>
      <c r="W365" s="46">
        <f>SUMIF(DRE!$A:$A,'Base CF'!$B365,DRE!V:V)</f>
        <v>15755.3</v>
      </c>
      <c r="X365" s="46">
        <f>SUMIF(DRE!$A:$A,'Base CF'!$B365,DRE!W:W)</f>
        <v>20984.859999999997</v>
      </c>
      <c r="Y365" s="46">
        <f>SUMIF(DRE!$A:$A,'Base CF'!$B365,DRE!X:X)</f>
        <v>1787.0099999999998</v>
      </c>
      <c r="Z365" s="46">
        <f>SUMIF(DRE!$A:$A,'Base CF'!$B365,DRE!Y:Y)</f>
        <v>9834.17</v>
      </c>
      <c r="AA365" s="46">
        <f>SUMIF(DRE!$A:$A,'Base CF'!$B365,DRE!Z:Z)</f>
        <v>3717.9300000000003</v>
      </c>
      <c r="AB365" s="46">
        <f>SUMIF(DRE!$A:$A,'Base CF'!$B365,DRE!AA:AA)</f>
        <v>0</v>
      </c>
      <c r="AC365" s="46">
        <f>SUMIF(DRE!$A:$A,'Base CF'!$B365,DRE!AB:AB)</f>
        <v>0</v>
      </c>
      <c r="AD365" s="46">
        <f>SUMIF(DRE!$A:$A,'Base CF'!$B365,DRE!AC:AC)</f>
        <v>0</v>
      </c>
      <c r="AE365" s="46">
        <f>SUMIF(DRE!$A:$A,'Base CF'!$B365,DRE!AD:AD)</f>
        <v>0</v>
      </c>
      <c r="AF365" s="46">
        <f>SUMIF(DRE!$A:$A,'Base CF'!$B365,DRE!AE:AE)</f>
        <v>0</v>
      </c>
      <c r="AG365" s="46">
        <f>SUMIF(DRE!$A:$A,'Base CF'!$B365,DRE!AF:AF)</f>
        <v>0</v>
      </c>
      <c r="AH365" s="46">
        <f>SUMIF(DRE!$A:$A,'Base CF'!$B365,DRE!AG:AG)</f>
        <v>0</v>
      </c>
      <c r="AI365" s="46">
        <f>SUMIF(DRE!$A:$A,'Base CF'!$B365,DRE!AH:AH)</f>
        <v>0</v>
      </c>
      <c r="AJ365" s="46">
        <f>SUMIF(DRE!$A:$A,'Base CF'!$B365,DRE!AI:AI)</f>
        <v>0</v>
      </c>
      <c r="AK365" s="46">
        <f>SUMIF(DRE!$A:$A,'Base CF'!$B365,DRE!AJ:AJ)</f>
        <v>0</v>
      </c>
      <c r="AL365" s="46">
        <f>SUMIF(DRE!$A:$A,'Base CF'!$B365,DRE!AK:AK)</f>
        <v>0</v>
      </c>
      <c r="AM365" s="46">
        <f>SUMIF(DRE!$A:$A,'Base CF'!$B365,DRE!AL:AL)</f>
        <v>0</v>
      </c>
      <c r="AN365" s="46">
        <f>SUMIF(DRE!$A:$A,'Base CF'!$B365,DRE!AM:AM)</f>
        <v>0</v>
      </c>
      <c r="AO365" s="46">
        <f>SUMIF(DRE!$A:$A,'Base CF'!$B365,DRE!AN:AN)</f>
        <v>0</v>
      </c>
      <c r="AP365" s="46">
        <f>SUMIF(DRE!$A:$A,'Base CF'!$B365,DRE!AO:AO)</f>
        <v>0</v>
      </c>
      <c r="AQ365" s="46">
        <f>SUMIF(DRE!$A:$A,'Base CF'!$B365,DRE!AP:AP)</f>
        <v>0</v>
      </c>
      <c r="AR365" s="46">
        <f>SUMIF(DRE!$A:$A,'Base CF'!$B365,DRE!AQ:AQ)</f>
        <v>0</v>
      </c>
      <c r="AS365" s="46">
        <f>SUMIF(DRE!$A:$A,'Base CF'!$B365,DRE!AR:AR)</f>
        <v>0</v>
      </c>
      <c r="AT365" s="46">
        <f>SUMIF(DRE!$A:$A,'Base CF'!$B365,DRE!AS:AS)</f>
        <v>0</v>
      </c>
      <c r="AU365" s="46">
        <f>SUMIF(DRE!$A:$A,'Base CF'!$B365,DRE!AT:AT)</f>
        <v>0</v>
      </c>
      <c r="AV365" s="46">
        <f>SUMIF(DRE!$A:$A,'Base CF'!$B365,DRE!AU:AU)</f>
        <v>0</v>
      </c>
      <c r="AW365" s="46">
        <f>SUMIF(DRE!$A:$A,'Base CF'!$B365,DRE!AV:AV)</f>
        <v>0</v>
      </c>
      <c r="AX365" s="46">
        <f>SUMIF(DRE!$A:$A,'Base CF'!$B365,DRE!AW:AW)</f>
        <v>0</v>
      </c>
      <c r="AY365" s="46">
        <f>SUMIF(DRE!$A:$A,'Base CF'!$B365,DRE!AX:AX)</f>
        <v>0</v>
      </c>
      <c r="AZ365" s="46">
        <f>SUMIF(DRE!$A:$A,'Base CF'!$B365,DRE!AY:AY)</f>
        <v>0</v>
      </c>
      <c r="BA365" s="46">
        <f>SUMIF(DRE!$A:$A,'Base CF'!$B365,DRE!AZ:AZ)</f>
        <v>0</v>
      </c>
      <c r="BB365" s="46">
        <f>SUMIF(DRE!$A:$A,'Base CF'!$B365,DRE!BA:BA)</f>
        <v>0</v>
      </c>
      <c r="BC365" s="46">
        <f>SUMIF(DRE!$A:$A,'Base CF'!$B365,DRE!BB:BB)</f>
        <v>0</v>
      </c>
      <c r="BD365" s="46">
        <f>SUMIF(DRE!$A:$A,'Base CF'!$B365,DRE!BC:BC)</f>
        <v>0</v>
      </c>
      <c r="BE365" s="46">
        <f>SUMIF(DRE!$A:$A,'Base CF'!$B365,DRE!BD:BD)</f>
        <v>0</v>
      </c>
      <c r="BF365" s="46">
        <f>SUMIF(DRE!$A:$A,'Base CF'!$B365,DRE!BE:BE)</f>
        <v>0</v>
      </c>
      <c r="BG365" s="46">
        <f>SUMIF(DRE!$A:$A,'Base CF'!$B365,DRE!BF:BF)</f>
        <v>0</v>
      </c>
      <c r="BH365" s="46">
        <f>SUMIF(DRE!$A:$A,'Base CF'!$B365,DRE!BG:BG)</f>
        <v>0</v>
      </c>
      <c r="BI365" s="46">
        <f>SUMIF(DRE!$A:$A,'Base CF'!$B365,DRE!BH:BH)</f>
        <v>0</v>
      </c>
      <c r="BJ365" s="46">
        <f>SUMIF(DRE!$A:$A,'Base CF'!$B365,DRE!BI:BI)</f>
        <v>0</v>
      </c>
      <c r="BK365" s="46">
        <f>SUMIF(DRE!$A:$A,'Base CF'!$B365,DRE!BJ:BJ)</f>
        <v>0</v>
      </c>
      <c r="BL365" s="46">
        <f>SUMIF(DRE!$A:$A,'Base CF'!$B365,DRE!BK:BK)</f>
        <v>0</v>
      </c>
      <c r="BM365" s="46">
        <f>SUMIF(DRE!$A:$A,'Base CF'!$B365,DRE!BL:BL)</f>
        <v>0</v>
      </c>
      <c r="BN365" s="46">
        <f>SUMIF(DRE!$A:$A,'Base CF'!$B365,DRE!BM:BM)</f>
        <v>0</v>
      </c>
      <c r="BO365" s="46">
        <f>SUMIF(DRE!$A:$A,'Base CF'!$B365,DRE!BN:BN)</f>
        <v>0</v>
      </c>
      <c r="BP365" s="46">
        <f>SUMIF(DRE!$A:$A,'Base CF'!$B365,DRE!BO:BO)</f>
        <v>0</v>
      </c>
      <c r="BQ365" s="46">
        <f>SUMIF(DRE!$A:$A,'Base CF'!$B365,DRE!BP:BP)</f>
        <v>0</v>
      </c>
      <c r="BR365" s="46">
        <f>SUMIF(DRE!$A:$A,'Base CF'!$B365,DRE!BQ:BQ)</f>
        <v>0</v>
      </c>
      <c r="BS365" s="46">
        <f>SUMIF(DRE!$A:$A,'Base CF'!$B365,DRE!BR:BR)</f>
        <v>0</v>
      </c>
      <c r="BT365" s="46">
        <f>SUMIF(DRE!$A:$A,'Base CF'!$B365,DRE!BS:BS)</f>
        <v>0</v>
      </c>
      <c r="BU365" s="46">
        <f>SUMIF(DRE!$A:$A,'Base CF'!$B365,DRE!BT:BT)</f>
        <v>0</v>
      </c>
      <c r="BV365" s="46">
        <f>SUMIF(DRE!$A:$A,'Base CF'!$B365,DRE!BU:BU)</f>
        <v>0</v>
      </c>
      <c r="BW365" s="46">
        <f>SUMIF(DRE!$A:$A,'Base CF'!$B365,DRE!BV:BV)</f>
        <v>0</v>
      </c>
      <c r="BX365" s="46">
        <f>SUMIF(DRE!$A:$A,'Base CF'!$B365,DRE!BW:BW)</f>
        <v>0</v>
      </c>
      <c r="BY365" s="46">
        <f>SUMIF(DRE!$A:$A,'Base CF'!$B365,DRE!BX:BX)</f>
        <v>0</v>
      </c>
      <c r="BZ365" s="46">
        <f>SUMIF(DRE!$A:$A,'Base CF'!$B365,DRE!BY:BY)</f>
        <v>0</v>
      </c>
      <c r="CA365" s="46">
        <f>SUMIF(DRE!$A:$A,'Base CF'!$B365,DRE!BZ:BZ)</f>
        <v>0</v>
      </c>
      <c r="CB365" s="46">
        <f>SUMIF(DRE!$A:$A,'Base CF'!$B365,DRE!CA:CA)</f>
        <v>0</v>
      </c>
      <c r="CC365" s="46">
        <f>SUMIF(DRE!$A:$A,'Base CF'!$B365,DRE!CB:CB)</f>
        <v>0</v>
      </c>
      <c r="CD365" s="46">
        <f>SUMIF(DRE!$A:$A,'Base CF'!$B365,DRE!CC:CC)</f>
        <v>0</v>
      </c>
      <c r="CE365" s="46">
        <f>SUMIF(DRE!$A:$A,'Base CF'!$B365,DRE!CD:CD)</f>
        <v>0</v>
      </c>
      <c r="CF365" s="46">
        <f>SUMIF(DRE!$A:$A,'Base CF'!$B365,DRE!CE:CE)</f>
        <v>0</v>
      </c>
      <c r="CG365" s="46">
        <f>SUMIF(DRE!$A:$A,'Base CF'!$B365,DRE!CF:CF)</f>
        <v>0</v>
      </c>
      <c r="CH365" s="46">
        <f>SUMIF(DRE!$A:$A,'Base CF'!$B365,DRE!CG:CG)</f>
        <v>0</v>
      </c>
      <c r="CI365" s="46">
        <f>SUMIF(DRE!$A:$A,'Base CF'!$B365,DRE!CH:CH)</f>
        <v>0</v>
      </c>
      <c r="CJ365" s="46">
        <f>SUMIF(DRE!$A:$A,'Base CF'!$B365,DRE!CI:CI)</f>
        <v>0</v>
      </c>
      <c r="CK365" s="46">
        <f>SUMIF(DRE!$A:$A,'Base CF'!$B365,DRE!CJ:CJ)</f>
        <v>0</v>
      </c>
      <c r="CL365" s="46">
        <f>SUMIF(DRE!$A:$A,'Base CF'!$B365,DRE!CK:CK)</f>
        <v>0</v>
      </c>
      <c r="CM365" s="46">
        <f>SUMIF(DRE!$A:$A,'Base CF'!$B365,DRE!CL:CL)</f>
        <v>0</v>
      </c>
      <c r="CN365" s="46">
        <f>SUMIF(DRE!$A:$A,'Base CF'!$B365,DRE!CM:CM)</f>
        <v>0</v>
      </c>
      <c r="CO365" s="46">
        <f>SUMIF(DRE!$A:$A,'Base CF'!$B365,DRE!CN:CN)</f>
        <v>0</v>
      </c>
      <c r="CP365" s="46">
        <f>SUMIF(DRE!$A:$A,'Base CF'!$B365,DRE!CO:CO)</f>
        <v>0</v>
      </c>
      <c r="CQ365" s="46">
        <f>SUMIF(DRE!$A:$A,'Base CF'!$B365,DRE!CP:CP)</f>
        <v>0</v>
      </c>
      <c r="CR365" s="46">
        <f>SUMIF(DRE!$A:$A,'Base CF'!$B365,DRE!CQ:CQ)</f>
        <v>0</v>
      </c>
      <c r="CS365" s="46">
        <f>SUMIF(DRE!$A:$A,'Base CF'!$B365,DRE!CR:CR)</f>
        <v>0</v>
      </c>
      <c r="CT365" s="46">
        <f>SUMIF(DRE!$A:$A,'Base CF'!$B365,DRE!CS:CS)</f>
        <v>0</v>
      </c>
      <c r="CU365" s="46">
        <f>SUMIF(DRE!$A:$A,'Base CF'!$B365,DRE!CT:CT)</f>
        <v>0</v>
      </c>
      <c r="CV365" s="46">
        <f>SUMIF(DRE!$A:$A,'Base CF'!$B365,DRE!CU:CU)</f>
        <v>0</v>
      </c>
      <c r="CW365" s="46">
        <f>SUMIF(DRE!$A:$A,'Base CF'!$B365,DRE!CV:CV)</f>
        <v>0</v>
      </c>
      <c r="CX365" s="46">
        <f>SUMIF(DRE!$A:$A,'Base CF'!$B365,DRE!CW:CW)</f>
        <v>0</v>
      </c>
      <c r="CY365" s="46">
        <f>SUMIF(DRE!$A:$A,'Base CF'!$B365,DRE!CX:CX)</f>
        <v>0</v>
      </c>
      <c r="CZ365" s="46">
        <f>SUMIF(DRE!$A:$A,'Base CF'!$B365,DRE!CY:CY)</f>
        <v>0</v>
      </c>
      <c r="DA365" s="46">
        <f>SUMIF(DRE!$A:$A,'Base CF'!$B365,DRE!CZ:CZ)</f>
        <v>0</v>
      </c>
      <c r="DB365" s="46">
        <f>SUMIF(DRE!$A:$A,'Base CF'!$B365,DRE!DA:DA)</f>
        <v>0</v>
      </c>
      <c r="DC365" s="46">
        <f>SUMIF(DRE!$A:$A,'Base CF'!$B365,DRE!DB:DB)</f>
        <v>0</v>
      </c>
      <c r="DD365" s="46">
        <f>SUMIF(DRE!$A:$A,'Base CF'!$B365,DRE!DC:DC)</f>
        <v>0</v>
      </c>
      <c r="DE365" s="46">
        <f>SUMIF(DRE!$A:$A,'Base CF'!$B365,DRE!DD:DD)</f>
        <v>0</v>
      </c>
      <c r="DF365" s="46">
        <f>SUMIF(DRE!$A:$A,'Base CF'!$B365,DRE!DE:DE)</f>
        <v>0</v>
      </c>
    </row>
    <row r="366" spans="2:110" outlineLevel="1">
      <c r="B366" s="37" t="s">
        <v>432</v>
      </c>
      <c r="C366" s="46">
        <f>SUMIF(DRE!$A:$A,'Base CF'!$B366,DRE!B:B)</f>
        <v>37236.58</v>
      </c>
      <c r="D366" s="46">
        <f>SUMIF(DRE!$A:$A,'Base CF'!$B366,DRE!C:C)</f>
        <v>37948.32</v>
      </c>
      <c r="E366" s="46">
        <f>SUMIF(DRE!$A:$A,'Base CF'!$B366,DRE!D:D)</f>
        <v>37770.6</v>
      </c>
      <c r="F366" s="46">
        <f>SUMIF(DRE!$A:$A,'Base CF'!$B366,DRE!E:E)</f>
        <v>33926.07</v>
      </c>
      <c r="G366" s="46">
        <f>SUMIF(DRE!$A:$A,'Base CF'!$B366,DRE!F:F)</f>
        <v>33926.07</v>
      </c>
      <c r="H366" s="46">
        <f>SUMIF(DRE!$A:$A,'Base CF'!$B366,DRE!G:G)</f>
        <v>33926.07</v>
      </c>
      <c r="I366" s="46">
        <f>SUMIF(DRE!$A:$A,'Base CF'!$B366,DRE!H:H)</f>
        <v>33926.07</v>
      </c>
      <c r="J366" s="46">
        <f>SUMIF(DRE!$A:$A,'Base CF'!$B366,DRE!I:I)</f>
        <v>33926.07</v>
      </c>
      <c r="K366" s="46">
        <f>SUMIF(DRE!$A:$A,'Base CF'!$B366,DRE!J:J)</f>
        <v>33926.07</v>
      </c>
      <c r="L366" s="46">
        <f>SUMIF(DRE!$A:$A,'Base CF'!$B366,DRE!K:K)</f>
        <v>33926.07</v>
      </c>
      <c r="M366" s="46">
        <f>SUMIF(DRE!$A:$A,'Base CF'!$B366,DRE!L:L)</f>
        <v>33926.07</v>
      </c>
      <c r="N366" s="46">
        <f>SUMIF(DRE!$A:$A,'Base CF'!$B366,DRE!M:M)</f>
        <v>68797.69</v>
      </c>
      <c r="O366" s="46">
        <f>SUMIF(DRE!$A:$A,'Base CF'!$B366,DRE!N:N)</f>
        <v>1015.21</v>
      </c>
      <c r="P366" s="46">
        <f>SUMIF(DRE!$A:$A,'Base CF'!$B366,DRE!O:O)</f>
        <v>34906.449999999997</v>
      </c>
      <c r="Q366" s="46">
        <f>SUMIF(DRE!$A:$A,'Base CF'!$B366,DRE!P:P)</f>
        <v>34906.449999999997</v>
      </c>
      <c r="R366" s="46">
        <f>SUMIF(DRE!$A:$A,'Base CF'!$B366,DRE!Q:Q)</f>
        <v>34906.449999999997</v>
      </c>
      <c r="S366" s="46">
        <f>SUMIF(DRE!$A:$A,'Base CF'!$B366,DRE!R:R)</f>
        <v>34906.449999999997</v>
      </c>
      <c r="T366" s="46">
        <f>SUMIF(DRE!$A:$A,'Base CF'!$B366,DRE!S:S)</f>
        <v>34906.449999999997</v>
      </c>
      <c r="U366" s="46">
        <f>SUMIF(DRE!$A:$A,'Base CF'!$B366,DRE!T:T)</f>
        <v>34906.449999999997</v>
      </c>
      <c r="V366" s="46">
        <f>SUMIF(DRE!$A:$A,'Base CF'!$B366,DRE!U:U)</f>
        <v>34906.449999999997</v>
      </c>
      <c r="W366" s="46">
        <f>SUMIF(DRE!$A:$A,'Base CF'!$B366,DRE!V:V)</f>
        <v>34906.449999999997</v>
      </c>
      <c r="X366" s="46">
        <f>SUMIF(DRE!$A:$A,'Base CF'!$B366,DRE!W:W)</f>
        <v>34906.449999999997</v>
      </c>
      <c r="Y366" s="46">
        <f>SUMIF(DRE!$A:$A,'Base CF'!$B366,DRE!X:X)</f>
        <v>34906.44</v>
      </c>
      <c r="Z366" s="46">
        <f>SUMIF(DRE!$A:$A,'Base CF'!$B366,DRE!Y:Y)</f>
        <v>36510.160000000003</v>
      </c>
      <c r="AA366" s="46">
        <f>SUMIF(DRE!$A:$A,'Base CF'!$B366,DRE!Z:Z)</f>
        <v>36510.160000000003</v>
      </c>
      <c r="AB366" s="46">
        <f>SUMIF(DRE!$A:$A,'Base CF'!$B366,DRE!AA:AA)</f>
        <v>36510.160000000003</v>
      </c>
      <c r="AC366" s="46">
        <f>SUMIF(DRE!$A:$A,'Base CF'!$B366,DRE!AB:AB)</f>
        <v>36510.160000000003</v>
      </c>
      <c r="AD366" s="46">
        <f>SUMIF(DRE!$A:$A,'Base CF'!$B366,DRE!AC:AC)</f>
        <v>30487.01</v>
      </c>
      <c r="AE366" s="46">
        <f>SUMIF(DRE!$A:$A,'Base CF'!$B366,DRE!AD:AD)</f>
        <v>29420.06</v>
      </c>
      <c r="AF366" s="46">
        <f>SUMIF(DRE!$A:$A,'Base CF'!$B366,DRE!AE:AE)</f>
        <v>28888.959999999999</v>
      </c>
      <c r="AG366" s="46">
        <f>SUMIF(DRE!$A:$A,'Base CF'!$B366,DRE!AF:AF)</f>
        <v>30838.67</v>
      </c>
      <c r="AH366" s="46">
        <f>SUMIF(DRE!$A:$A,'Base CF'!$B366,DRE!AG:AG)</f>
        <v>30175.39</v>
      </c>
      <c r="AI366" s="46">
        <f>SUMIF(DRE!$A:$A,'Base CF'!$B366,DRE!AH:AH)</f>
        <v>31249.33</v>
      </c>
      <c r="AJ366" s="46">
        <f>SUMIF(DRE!$A:$A,'Base CF'!$B366,DRE!AI:AI)</f>
        <v>31225.01</v>
      </c>
      <c r="AK366" s="46">
        <f>SUMIF(DRE!$A:$A,'Base CF'!$B366,DRE!AJ:AJ)</f>
        <v>32965.480000000003</v>
      </c>
      <c r="AL366" s="46">
        <f>SUMIF(DRE!$A:$A,'Base CF'!$B366,DRE!AK:AK)</f>
        <v>32956.78</v>
      </c>
      <c r="AM366" s="46">
        <f>SUMIF(DRE!$A:$A,'Base CF'!$B366,DRE!AL:AL)</f>
        <v>33665.53</v>
      </c>
      <c r="AN366" s="46">
        <f>SUMIF(DRE!$A:$A,'Base CF'!$B366,DRE!AM:AM)</f>
        <v>33665.53</v>
      </c>
      <c r="AO366" s="46">
        <f>SUMIF(DRE!$A:$A,'Base CF'!$B366,DRE!AN:AN)</f>
        <v>33665.53</v>
      </c>
      <c r="AP366" s="46">
        <f>SUMIF(DRE!$A:$A,'Base CF'!$B366,DRE!AO:AO)</f>
        <v>0</v>
      </c>
      <c r="AQ366" s="46">
        <f>SUMIF(DRE!$A:$A,'Base CF'!$B366,DRE!AP:AP)</f>
        <v>65915.56</v>
      </c>
      <c r="AR366" s="46">
        <f>SUMIF(DRE!$A:$A,'Base CF'!$B366,DRE!AQ:AQ)</f>
        <v>0</v>
      </c>
      <c r="AS366" s="46">
        <f>SUMIF(DRE!$A:$A,'Base CF'!$B366,DRE!AR:AR)</f>
        <v>66267.929999999993</v>
      </c>
      <c r="AT366" s="46">
        <f>SUMIF(DRE!$A:$A,'Base CF'!$B366,DRE!AS:AS)</f>
        <v>33665.53</v>
      </c>
      <c r="AU366" s="46">
        <f>SUMIF(DRE!$A:$A,'Base CF'!$B366,DRE!AT:AT)</f>
        <v>34019.910000000003</v>
      </c>
      <c r="AV366" s="46">
        <f>SUMIF(DRE!$A:$A,'Base CF'!$B366,DRE!AU:AU)</f>
        <v>34374.28</v>
      </c>
      <c r="AW366" s="46">
        <f>SUMIF(DRE!$A:$A,'Base CF'!$B366,DRE!AV:AV)</f>
        <v>0</v>
      </c>
      <c r="AX366" s="46">
        <f>SUMIF(DRE!$A:$A,'Base CF'!$B366,DRE!AW:AW)</f>
        <v>71229.17</v>
      </c>
      <c r="AY366" s="46">
        <f>SUMIF(DRE!$A:$A,'Base CF'!$B366,DRE!AX:AX)</f>
        <v>39707.85</v>
      </c>
      <c r="AZ366" s="46">
        <f>SUMIF(DRE!$A:$A,'Base CF'!$B366,DRE!AY:AY)</f>
        <v>39707.85</v>
      </c>
      <c r="BA366" s="46">
        <f>SUMIF(DRE!$A:$A,'Base CF'!$B366,DRE!AZ:AZ)</f>
        <v>39707.85</v>
      </c>
      <c r="BB366" s="46">
        <f>SUMIF(DRE!$A:$A,'Base CF'!$B366,DRE!BA:BA)</f>
        <v>39707.85</v>
      </c>
      <c r="BC366" s="46">
        <f>SUMIF(DRE!$A:$A,'Base CF'!$B366,DRE!BB:BB)</f>
        <v>39707.85</v>
      </c>
      <c r="BD366" s="46">
        <f>SUMIF(DRE!$A:$A,'Base CF'!$B366,DRE!BC:BC)</f>
        <v>39707.85</v>
      </c>
      <c r="BE366" s="46">
        <f>SUMIF(DRE!$A:$A,'Base CF'!$B366,DRE!BD:BD)</f>
        <v>39707.85</v>
      </c>
      <c r="BF366" s="46">
        <f>SUMIF(DRE!$A:$A,'Base CF'!$B366,DRE!BE:BE)</f>
        <v>39707.85</v>
      </c>
      <c r="BG366" s="46">
        <f>SUMIF(DRE!$A:$A,'Base CF'!$B366,DRE!BF:BF)</f>
        <v>40000</v>
      </c>
      <c r="BH366" s="46">
        <f>SUMIF(DRE!$A:$A,'Base CF'!$B366,DRE!BG:BG)</f>
        <v>40000</v>
      </c>
      <c r="BI366" s="46">
        <f>SUMIF(DRE!$A:$A,'Base CF'!$B366,DRE!BH:BH)</f>
        <v>40000</v>
      </c>
      <c r="BJ366" s="46">
        <f>SUMIF(DRE!$A:$A,'Base CF'!$B366,DRE!BI:BI)</f>
        <v>40000</v>
      </c>
      <c r="BK366" s="46">
        <f>SUMIF(DRE!$A:$A,'Base CF'!$B366,DRE!BJ:BJ)</f>
        <v>46500</v>
      </c>
      <c r="BL366" s="46">
        <f>SUMIF(DRE!$A:$A,'Base CF'!$B366,DRE!BK:BK)</f>
        <v>46500</v>
      </c>
      <c r="BM366" s="46">
        <f>SUMIF(DRE!$A:$A,'Base CF'!$B366,DRE!BL:BL)</f>
        <v>46500</v>
      </c>
      <c r="BN366" s="46">
        <f>SUMIF(DRE!$A:$A,'Base CF'!$B366,DRE!BM:BM)</f>
        <v>46500</v>
      </c>
      <c r="BO366" s="46">
        <f>SUMIF(DRE!$A:$A,'Base CF'!$B366,DRE!BN:BN)</f>
        <v>46500</v>
      </c>
      <c r="BP366" s="46">
        <f>SUMIF(DRE!$A:$A,'Base CF'!$B366,DRE!BO:BO)</f>
        <v>46500</v>
      </c>
      <c r="BQ366" s="46">
        <f>SUMIF(DRE!$A:$A,'Base CF'!$B366,DRE!BP:BP)</f>
        <v>46500</v>
      </c>
      <c r="BR366" s="46">
        <f>SUMIF(DRE!$A:$A,'Base CF'!$B366,DRE!BQ:BQ)</f>
        <v>46500</v>
      </c>
      <c r="BS366" s="46">
        <f>SUMIF(DRE!$A:$A,'Base CF'!$B366,DRE!BR:BR)</f>
        <v>46500</v>
      </c>
      <c r="BT366" s="46">
        <f>SUMIF(DRE!$A:$A,'Base CF'!$B366,DRE!BS:BS)</f>
        <v>46500</v>
      </c>
      <c r="BU366" s="46">
        <f>SUMIF(DRE!$A:$A,'Base CF'!$B366,DRE!BT:BT)</f>
        <v>46500</v>
      </c>
      <c r="BV366" s="46">
        <f>SUMIF(DRE!$A:$A,'Base CF'!$B366,DRE!BU:BU)</f>
        <v>46500</v>
      </c>
      <c r="BW366" s="46">
        <f>SUMIF(DRE!$A:$A,'Base CF'!$B366,DRE!BV:BV)</f>
        <v>46500</v>
      </c>
      <c r="BX366" s="46">
        <f>SUMIF(DRE!$A:$A,'Base CF'!$B366,DRE!BW:BW)</f>
        <v>46500</v>
      </c>
      <c r="BY366" s="46">
        <f>SUMIF(DRE!$A:$A,'Base CF'!$B366,DRE!BX:BX)</f>
        <v>46500</v>
      </c>
      <c r="BZ366" s="46">
        <f>SUMIF(DRE!$A:$A,'Base CF'!$B366,DRE!BY:BY)</f>
        <v>46500</v>
      </c>
      <c r="CA366" s="46">
        <f>SUMIF(DRE!$A:$A,'Base CF'!$B366,DRE!BZ:BZ)</f>
        <v>46500</v>
      </c>
      <c r="CB366" s="46">
        <f>SUMIF(DRE!$A:$A,'Base CF'!$B366,DRE!CA:CA)</f>
        <v>46500</v>
      </c>
      <c r="CC366" s="46">
        <f>SUMIF(DRE!$A:$A,'Base CF'!$B366,DRE!CB:CB)</f>
        <v>46500</v>
      </c>
      <c r="CD366" s="46">
        <f>SUMIF(DRE!$A:$A,'Base CF'!$B366,DRE!CC:CC)</f>
        <v>46500</v>
      </c>
      <c r="CE366" s="46">
        <f>SUMIF(DRE!$A:$A,'Base CF'!$B366,DRE!CD:CD)</f>
        <v>46500</v>
      </c>
      <c r="CF366" s="46">
        <f>SUMIF(DRE!$A:$A,'Base CF'!$B366,DRE!CE:CE)</f>
        <v>46500</v>
      </c>
      <c r="CG366" s="46">
        <f>SUMIF(DRE!$A:$A,'Base CF'!$B366,DRE!CF:CF)</f>
        <v>46500</v>
      </c>
      <c r="CH366" s="46">
        <f>SUMIF(DRE!$A:$A,'Base CF'!$B366,DRE!CG:CG)</f>
        <v>46500</v>
      </c>
      <c r="CI366" s="46">
        <f>SUMIF(DRE!$A:$A,'Base CF'!$B366,DRE!CH:CH)</f>
        <v>46500</v>
      </c>
      <c r="CJ366" s="46">
        <f>SUMIF(DRE!$A:$A,'Base CF'!$B366,DRE!CI:CI)</f>
        <v>46500</v>
      </c>
      <c r="CK366" s="46">
        <f>SUMIF(DRE!$A:$A,'Base CF'!$B366,DRE!CJ:CJ)</f>
        <v>46500</v>
      </c>
      <c r="CL366" s="46">
        <f>SUMIF(DRE!$A:$A,'Base CF'!$B366,DRE!CK:CK)</f>
        <v>46500</v>
      </c>
      <c r="CM366" s="46">
        <f>SUMIF(DRE!$A:$A,'Base CF'!$B366,DRE!CL:CL)</f>
        <v>46500</v>
      </c>
      <c r="CN366" s="46">
        <f>SUMIF(DRE!$A:$A,'Base CF'!$B366,DRE!CM:CM)</f>
        <v>46500</v>
      </c>
      <c r="CO366" s="46">
        <f>SUMIF(DRE!$A:$A,'Base CF'!$B366,DRE!CN:CN)</f>
        <v>46500</v>
      </c>
      <c r="CP366" s="46">
        <f>SUMIF(DRE!$A:$A,'Base CF'!$B366,DRE!CO:CO)</f>
        <v>46500</v>
      </c>
      <c r="CQ366" s="46">
        <f>SUMIF(DRE!$A:$A,'Base CF'!$B366,DRE!CP:CP)</f>
        <v>46500</v>
      </c>
      <c r="CR366" s="46">
        <f>SUMIF(DRE!$A:$A,'Base CF'!$B366,DRE!CQ:CQ)</f>
        <v>46500</v>
      </c>
      <c r="CS366" s="46">
        <f>SUMIF(DRE!$A:$A,'Base CF'!$B366,DRE!CR:CR)</f>
        <v>46500</v>
      </c>
      <c r="CT366" s="46">
        <f>SUMIF(DRE!$A:$A,'Base CF'!$B366,DRE!CS:CS)</f>
        <v>46500</v>
      </c>
      <c r="CU366" s="46">
        <f>SUMIF(DRE!$A:$A,'Base CF'!$B366,DRE!CT:CT)</f>
        <v>46500</v>
      </c>
      <c r="CV366" s="46">
        <f>SUMIF(DRE!$A:$A,'Base CF'!$B366,DRE!CU:CU)</f>
        <v>46500</v>
      </c>
      <c r="CW366" s="46">
        <f>SUMIF(DRE!$A:$A,'Base CF'!$B366,DRE!CV:CV)</f>
        <v>46500</v>
      </c>
      <c r="CX366" s="46">
        <f>SUMIF(DRE!$A:$A,'Base CF'!$B366,DRE!CW:CW)</f>
        <v>46500</v>
      </c>
      <c r="CY366" s="46">
        <f>SUMIF(DRE!$A:$A,'Base CF'!$B366,DRE!CX:CX)</f>
        <v>46500</v>
      </c>
      <c r="CZ366" s="46">
        <f>SUMIF(DRE!$A:$A,'Base CF'!$B366,DRE!CY:CY)</f>
        <v>46500</v>
      </c>
      <c r="DA366" s="46">
        <f>SUMIF(DRE!$A:$A,'Base CF'!$B366,DRE!CZ:CZ)</f>
        <v>46500</v>
      </c>
      <c r="DB366" s="46">
        <f>SUMIF(DRE!$A:$A,'Base CF'!$B366,DRE!DA:DA)</f>
        <v>46500</v>
      </c>
      <c r="DC366" s="46">
        <f>SUMIF(DRE!$A:$A,'Base CF'!$B366,DRE!DB:DB)</f>
        <v>46500</v>
      </c>
      <c r="DD366" s="46">
        <f>SUMIF(DRE!$A:$A,'Base CF'!$B366,DRE!DC:DC)</f>
        <v>46500</v>
      </c>
      <c r="DE366" s="46">
        <f>SUMIF(DRE!$A:$A,'Base CF'!$B366,DRE!DD:DD)</f>
        <v>46500</v>
      </c>
      <c r="DF366" s="46">
        <f>SUMIF(DRE!$A:$A,'Base CF'!$B366,DRE!DE:DE)</f>
        <v>46500</v>
      </c>
    </row>
    <row r="367" spans="2:110" outlineLevel="1">
      <c r="B367" s="37" t="s">
        <v>406</v>
      </c>
      <c r="C367" s="46">
        <f>SUMIF(DRE!$A:$A,'Base CF'!$B367,DRE!B:B)</f>
        <v>815.64</v>
      </c>
      <c r="D367" s="46">
        <f>SUMIF(DRE!$A:$A,'Base CF'!$B367,DRE!C:C)</f>
        <v>320</v>
      </c>
      <c r="E367" s="46">
        <f>SUMIF(DRE!$A:$A,'Base CF'!$B367,DRE!D:D)</f>
        <v>0</v>
      </c>
      <c r="F367" s="46">
        <f>SUMIF(DRE!$A:$A,'Base CF'!$B367,DRE!E:E)</f>
        <v>0</v>
      </c>
      <c r="G367" s="46">
        <f>SUMIF(DRE!$A:$A,'Base CF'!$B367,DRE!F:F)</f>
        <v>175</v>
      </c>
      <c r="H367" s="46">
        <f>SUMIF(DRE!$A:$A,'Base CF'!$B367,DRE!G:G)</f>
        <v>36369.71</v>
      </c>
      <c r="I367" s="46">
        <f>SUMIF(DRE!$A:$A,'Base CF'!$B367,DRE!H:H)</f>
        <v>13679.5</v>
      </c>
      <c r="J367" s="46">
        <f>SUMIF(DRE!$A:$A,'Base CF'!$B367,DRE!I:I)</f>
        <v>13679.5</v>
      </c>
      <c r="K367" s="46">
        <f>SUMIF(DRE!$A:$A,'Base CF'!$B367,DRE!J:J)</f>
        <v>13679.5</v>
      </c>
      <c r="L367" s="46">
        <f>SUMIF(DRE!$A:$A,'Base CF'!$B367,DRE!K:K)</f>
        <v>13679.5</v>
      </c>
      <c r="M367" s="46">
        <f>SUMIF(DRE!$A:$A,'Base CF'!$B367,DRE!L:L)</f>
        <v>4873.3</v>
      </c>
      <c r="N367" s="46">
        <f>SUMIF(DRE!$A:$A,'Base CF'!$B367,DRE!M:M)</f>
        <v>3623.37</v>
      </c>
      <c r="O367" s="46">
        <f>SUMIF(DRE!$A:$A,'Base CF'!$B367,DRE!N:N)</f>
        <v>3623.37</v>
      </c>
      <c r="P367" s="46">
        <f>SUMIF(DRE!$A:$A,'Base CF'!$B367,DRE!O:O)</f>
        <v>2500.8200000000002</v>
      </c>
      <c r="Q367" s="46">
        <f>SUMIF(DRE!$A:$A,'Base CF'!$B367,DRE!P:P)</f>
        <v>2443.61</v>
      </c>
      <c r="R367" s="46">
        <f>SUMIF(DRE!$A:$A,'Base CF'!$B367,DRE!Q:Q)</f>
        <v>2387.0500000000002</v>
      </c>
      <c r="S367" s="46">
        <f>SUMIF(DRE!$A:$A,'Base CF'!$B367,DRE!R:R)</f>
        <v>2502.08</v>
      </c>
      <c r="T367" s="46">
        <f>SUMIF(DRE!$A:$A,'Base CF'!$B367,DRE!S:S)</f>
        <v>2503.4499999999998</v>
      </c>
      <c r="U367" s="46">
        <f>SUMIF(DRE!$A:$A,'Base CF'!$B367,DRE!T:T)</f>
        <v>2677.7</v>
      </c>
      <c r="V367" s="46">
        <f>SUMIF(DRE!$A:$A,'Base CF'!$B367,DRE!U:U)</f>
        <v>3126.48</v>
      </c>
      <c r="W367" s="46">
        <f>SUMIF(DRE!$A:$A,'Base CF'!$B367,DRE!V:V)</f>
        <v>3121.22</v>
      </c>
      <c r="X367" s="46">
        <f>SUMIF(DRE!$A:$A,'Base CF'!$B367,DRE!W:W)</f>
        <v>3229.92</v>
      </c>
      <c r="Y367" s="46">
        <f>SUMIF(DRE!$A:$A,'Base CF'!$B367,DRE!X:X)</f>
        <v>3418.08</v>
      </c>
      <c r="Z367" s="46">
        <f>SUMIF(DRE!$A:$A,'Base CF'!$B367,DRE!Y:Y)</f>
        <v>4940.2199999999993</v>
      </c>
      <c r="AA367" s="46">
        <f>SUMIF(DRE!$A:$A,'Base CF'!$B367,DRE!Z:Z)</f>
        <v>4945.5200000000004</v>
      </c>
      <c r="AB367" s="46">
        <f>SUMIF(DRE!$A:$A,'Base CF'!$B367,DRE!AA:AA)</f>
        <v>3410.54</v>
      </c>
      <c r="AC367" s="46">
        <f>SUMIF(DRE!$A:$A,'Base CF'!$B367,DRE!AB:AB)</f>
        <v>3355.37</v>
      </c>
      <c r="AD367" s="46">
        <f>SUMIF(DRE!$A:$A,'Base CF'!$B367,DRE!AC:AC)</f>
        <v>3355.37</v>
      </c>
      <c r="AE367" s="46">
        <f>SUMIF(DRE!$A:$A,'Base CF'!$B367,DRE!AD:AD)</f>
        <v>3229.92</v>
      </c>
      <c r="AF367" s="46">
        <f>SUMIF(DRE!$A:$A,'Base CF'!$B367,DRE!AE:AE)</f>
        <v>2602.7199999999998</v>
      </c>
      <c r="AG367" s="46">
        <f>SUMIF(DRE!$A:$A,'Base CF'!$B367,DRE!AF:AF)</f>
        <v>2602.7199999999998</v>
      </c>
      <c r="AH367" s="46">
        <f>SUMIF(DRE!$A:$A,'Base CF'!$B367,DRE!AG:AG)</f>
        <v>2665.44</v>
      </c>
      <c r="AI367" s="46">
        <f>SUMIF(DRE!$A:$A,'Base CF'!$B367,DRE!AH:AH)</f>
        <v>2665.44</v>
      </c>
      <c r="AJ367" s="46">
        <f>SUMIF(DRE!$A:$A,'Base CF'!$B367,DRE!AI:AI)</f>
        <v>0</v>
      </c>
      <c r="AK367" s="46">
        <f>SUMIF(DRE!$A:$A,'Base CF'!$B367,DRE!AJ:AJ)</f>
        <v>6212.83</v>
      </c>
      <c r="AL367" s="46">
        <f>SUMIF(DRE!$A:$A,'Base CF'!$B367,DRE!AK:AK)</f>
        <v>4529.8100000000004</v>
      </c>
      <c r="AM367" s="46">
        <f>SUMIF(DRE!$A:$A,'Base CF'!$B367,DRE!AL:AL)</f>
        <v>4478.8</v>
      </c>
      <c r="AN367" s="46">
        <f>SUMIF(DRE!$A:$A,'Base CF'!$B367,DRE!AM:AM)</f>
        <v>6.66</v>
      </c>
      <c r="AO367" s="46">
        <f>SUMIF(DRE!$A:$A,'Base CF'!$B367,DRE!AN:AN)</f>
        <v>0</v>
      </c>
      <c r="AP367" s="46">
        <f>SUMIF(DRE!$A:$A,'Base CF'!$B367,DRE!AO:AO)</f>
        <v>-4485.46</v>
      </c>
      <c r="AQ367" s="46">
        <f>SUMIF(DRE!$A:$A,'Base CF'!$B367,DRE!AP:AP)</f>
        <v>0</v>
      </c>
      <c r="AR367" s="46">
        <f>SUMIF(DRE!$A:$A,'Base CF'!$B367,DRE!AQ:AQ)</f>
        <v>0</v>
      </c>
      <c r="AS367" s="46">
        <f>SUMIF(DRE!$A:$A,'Base CF'!$B367,DRE!AR:AR)</f>
        <v>184.64</v>
      </c>
      <c r="AT367" s="46">
        <f>SUMIF(DRE!$A:$A,'Base CF'!$B367,DRE!AS:AS)</f>
        <v>0</v>
      </c>
      <c r="AU367" s="46">
        <f>SUMIF(DRE!$A:$A,'Base CF'!$B367,DRE!AT:AT)</f>
        <v>0</v>
      </c>
      <c r="AV367" s="46">
        <f>SUMIF(DRE!$A:$A,'Base CF'!$B367,DRE!AU:AU)</f>
        <v>0</v>
      </c>
      <c r="AW367" s="46">
        <f>SUMIF(DRE!$A:$A,'Base CF'!$B367,DRE!AV:AV)</f>
        <v>0</v>
      </c>
      <c r="AX367" s="46">
        <f>SUMIF(DRE!$A:$A,'Base CF'!$B367,DRE!AW:AW)</f>
        <v>0</v>
      </c>
      <c r="AY367" s="46">
        <f>SUMIF(DRE!$A:$A,'Base CF'!$B367,DRE!AX:AX)</f>
        <v>0</v>
      </c>
      <c r="AZ367" s="46">
        <f>SUMIF(DRE!$A:$A,'Base CF'!$B367,DRE!AY:AY)</f>
        <v>0</v>
      </c>
      <c r="BA367" s="46">
        <f>SUMIF(DRE!$A:$A,'Base CF'!$B367,DRE!AZ:AZ)</f>
        <v>0</v>
      </c>
      <c r="BB367" s="46">
        <f>SUMIF(DRE!$A:$A,'Base CF'!$B367,DRE!BA:BA)</f>
        <v>0</v>
      </c>
      <c r="BC367" s="46">
        <f>SUMIF(DRE!$A:$A,'Base CF'!$B367,DRE!BB:BB)</f>
        <v>0</v>
      </c>
      <c r="BD367" s="46">
        <f>SUMIF(DRE!$A:$A,'Base CF'!$B367,DRE!BC:BC)</f>
        <v>0</v>
      </c>
      <c r="BE367" s="46">
        <f>SUMIF(DRE!$A:$A,'Base CF'!$B367,DRE!BD:BD)</f>
        <v>0</v>
      </c>
      <c r="BF367" s="46">
        <f>SUMIF(DRE!$A:$A,'Base CF'!$B367,DRE!BE:BE)</f>
        <v>0</v>
      </c>
      <c r="BG367" s="46">
        <f>SUMIF(DRE!$A:$A,'Base CF'!$B367,DRE!BF:BF)</f>
        <v>0</v>
      </c>
      <c r="BH367" s="46">
        <f>SUMIF(DRE!$A:$A,'Base CF'!$B367,DRE!BG:BG)</f>
        <v>0</v>
      </c>
      <c r="BI367" s="46">
        <f>SUMIF(DRE!$A:$A,'Base CF'!$B367,DRE!BH:BH)</f>
        <v>0</v>
      </c>
      <c r="BJ367" s="46">
        <f>SUMIF(DRE!$A:$A,'Base CF'!$B367,DRE!BI:BI)</f>
        <v>0</v>
      </c>
      <c r="BK367" s="46">
        <f>SUMIF(DRE!$A:$A,'Base CF'!$B367,DRE!BJ:BJ)</f>
        <v>0</v>
      </c>
      <c r="BL367" s="46">
        <f>SUMIF(DRE!$A:$A,'Base CF'!$B367,DRE!BK:BK)</f>
        <v>0</v>
      </c>
      <c r="BM367" s="46">
        <f>SUMIF(DRE!$A:$A,'Base CF'!$B367,DRE!BL:BL)</f>
        <v>0</v>
      </c>
      <c r="BN367" s="46">
        <f>SUMIF(DRE!$A:$A,'Base CF'!$B367,DRE!BM:BM)</f>
        <v>0</v>
      </c>
      <c r="BO367" s="46">
        <f>SUMIF(DRE!$A:$A,'Base CF'!$B367,DRE!BN:BN)</f>
        <v>0</v>
      </c>
      <c r="BP367" s="46">
        <f>SUMIF(DRE!$A:$A,'Base CF'!$B367,DRE!BO:BO)</f>
        <v>0</v>
      </c>
      <c r="BQ367" s="46">
        <f>SUMIF(DRE!$A:$A,'Base CF'!$B367,DRE!BP:BP)</f>
        <v>0</v>
      </c>
      <c r="BR367" s="46">
        <f>SUMIF(DRE!$A:$A,'Base CF'!$B367,DRE!BQ:BQ)</f>
        <v>0</v>
      </c>
      <c r="BS367" s="46">
        <f>SUMIF(DRE!$A:$A,'Base CF'!$B367,DRE!BR:BR)</f>
        <v>0</v>
      </c>
      <c r="BT367" s="46">
        <f>SUMIF(DRE!$A:$A,'Base CF'!$B367,DRE!BS:BS)</f>
        <v>0</v>
      </c>
      <c r="BU367" s="46">
        <f>SUMIF(DRE!$A:$A,'Base CF'!$B367,DRE!BT:BT)</f>
        <v>0</v>
      </c>
      <c r="BV367" s="46">
        <f>SUMIF(DRE!$A:$A,'Base CF'!$B367,DRE!BU:BU)</f>
        <v>0</v>
      </c>
      <c r="BW367" s="46">
        <f>SUMIF(DRE!$A:$A,'Base CF'!$B367,DRE!BV:BV)</f>
        <v>0</v>
      </c>
      <c r="BX367" s="46">
        <f>SUMIF(DRE!$A:$A,'Base CF'!$B367,DRE!BW:BW)</f>
        <v>0</v>
      </c>
      <c r="BY367" s="46">
        <f>SUMIF(DRE!$A:$A,'Base CF'!$B367,DRE!BX:BX)</f>
        <v>0</v>
      </c>
      <c r="BZ367" s="46">
        <f>SUMIF(DRE!$A:$A,'Base CF'!$B367,DRE!BY:BY)</f>
        <v>0</v>
      </c>
      <c r="CA367" s="46">
        <f>SUMIF(DRE!$A:$A,'Base CF'!$B367,DRE!BZ:BZ)</f>
        <v>0</v>
      </c>
      <c r="CB367" s="46">
        <f>SUMIF(DRE!$A:$A,'Base CF'!$B367,DRE!CA:CA)</f>
        <v>0</v>
      </c>
      <c r="CC367" s="46">
        <f>SUMIF(DRE!$A:$A,'Base CF'!$B367,DRE!CB:CB)</f>
        <v>0</v>
      </c>
      <c r="CD367" s="46">
        <f>SUMIF(DRE!$A:$A,'Base CF'!$B367,DRE!CC:CC)</f>
        <v>0</v>
      </c>
      <c r="CE367" s="46">
        <f>SUMIF(DRE!$A:$A,'Base CF'!$B367,DRE!CD:CD)</f>
        <v>0</v>
      </c>
      <c r="CF367" s="46">
        <f>SUMIF(DRE!$A:$A,'Base CF'!$B367,DRE!CE:CE)</f>
        <v>0</v>
      </c>
      <c r="CG367" s="46">
        <f>SUMIF(DRE!$A:$A,'Base CF'!$B367,DRE!CF:CF)</f>
        <v>0</v>
      </c>
      <c r="CH367" s="46">
        <f>SUMIF(DRE!$A:$A,'Base CF'!$B367,DRE!CG:CG)</f>
        <v>0</v>
      </c>
      <c r="CI367" s="46">
        <f>SUMIF(DRE!$A:$A,'Base CF'!$B367,DRE!CH:CH)</f>
        <v>0</v>
      </c>
      <c r="CJ367" s="46">
        <f>SUMIF(DRE!$A:$A,'Base CF'!$B367,DRE!CI:CI)</f>
        <v>0</v>
      </c>
      <c r="CK367" s="46">
        <f>SUMIF(DRE!$A:$A,'Base CF'!$B367,DRE!CJ:CJ)</f>
        <v>0</v>
      </c>
      <c r="CL367" s="46">
        <f>SUMIF(DRE!$A:$A,'Base CF'!$B367,DRE!CK:CK)</f>
        <v>0</v>
      </c>
      <c r="CM367" s="46">
        <f>SUMIF(DRE!$A:$A,'Base CF'!$B367,DRE!CL:CL)</f>
        <v>0</v>
      </c>
      <c r="CN367" s="46">
        <f>SUMIF(DRE!$A:$A,'Base CF'!$B367,DRE!CM:CM)</f>
        <v>0</v>
      </c>
      <c r="CO367" s="46">
        <f>SUMIF(DRE!$A:$A,'Base CF'!$B367,DRE!CN:CN)</f>
        <v>0</v>
      </c>
      <c r="CP367" s="46">
        <f>SUMIF(DRE!$A:$A,'Base CF'!$B367,DRE!CO:CO)</f>
        <v>0</v>
      </c>
      <c r="CQ367" s="46">
        <f>SUMIF(DRE!$A:$A,'Base CF'!$B367,DRE!CP:CP)</f>
        <v>0</v>
      </c>
      <c r="CR367" s="46">
        <f>SUMIF(DRE!$A:$A,'Base CF'!$B367,DRE!CQ:CQ)</f>
        <v>0</v>
      </c>
      <c r="CS367" s="46">
        <f>SUMIF(DRE!$A:$A,'Base CF'!$B367,DRE!CR:CR)</f>
        <v>0</v>
      </c>
      <c r="CT367" s="46">
        <f>SUMIF(DRE!$A:$A,'Base CF'!$B367,DRE!CS:CS)</f>
        <v>0</v>
      </c>
      <c r="CU367" s="46">
        <f>SUMIF(DRE!$A:$A,'Base CF'!$B367,DRE!CT:CT)</f>
        <v>0</v>
      </c>
      <c r="CV367" s="46">
        <f>SUMIF(DRE!$A:$A,'Base CF'!$B367,DRE!CU:CU)</f>
        <v>0</v>
      </c>
      <c r="CW367" s="46">
        <f>SUMIF(DRE!$A:$A,'Base CF'!$B367,DRE!CV:CV)</f>
        <v>0</v>
      </c>
      <c r="CX367" s="46">
        <f>SUMIF(DRE!$A:$A,'Base CF'!$B367,DRE!CW:CW)</f>
        <v>0</v>
      </c>
      <c r="CY367" s="46">
        <f>SUMIF(DRE!$A:$A,'Base CF'!$B367,DRE!CX:CX)</f>
        <v>0</v>
      </c>
      <c r="CZ367" s="46">
        <f>SUMIF(DRE!$A:$A,'Base CF'!$B367,DRE!CY:CY)</f>
        <v>0</v>
      </c>
      <c r="DA367" s="46">
        <f>SUMIF(DRE!$A:$A,'Base CF'!$B367,DRE!CZ:CZ)</f>
        <v>0</v>
      </c>
      <c r="DB367" s="46">
        <f>SUMIF(DRE!$A:$A,'Base CF'!$B367,DRE!DA:DA)</f>
        <v>0</v>
      </c>
      <c r="DC367" s="46">
        <f>SUMIF(DRE!$A:$A,'Base CF'!$B367,DRE!DB:DB)</f>
        <v>0</v>
      </c>
      <c r="DD367" s="46">
        <f>SUMIF(DRE!$A:$A,'Base CF'!$B367,DRE!DC:DC)</f>
        <v>0</v>
      </c>
      <c r="DE367" s="46">
        <f>SUMIF(DRE!$A:$A,'Base CF'!$B367,DRE!DD:DD)</f>
        <v>0</v>
      </c>
      <c r="DF367" s="46">
        <f>SUMIF(DRE!$A:$A,'Base CF'!$B367,DRE!DE:DE)</f>
        <v>0</v>
      </c>
    </row>
    <row r="368" spans="2:110" outlineLevel="1">
      <c r="B368" s="37" t="s">
        <v>430</v>
      </c>
      <c r="C368" s="46">
        <f>SUMIF(DRE!$A:$A,'Base CF'!$B368,DRE!B:B)</f>
        <v>2099</v>
      </c>
      <c r="D368" s="46">
        <f>SUMIF(DRE!$A:$A,'Base CF'!$B368,DRE!C:C)</f>
        <v>2099</v>
      </c>
      <c r="E368" s="46">
        <f>SUMIF(DRE!$A:$A,'Base CF'!$B368,DRE!D:D)</f>
        <v>2356.4</v>
      </c>
      <c r="F368" s="46">
        <f>SUMIF(DRE!$A:$A,'Base CF'!$B368,DRE!E:E)</f>
        <v>2613.8000000000002</v>
      </c>
      <c r="G368" s="46">
        <f>SUMIF(DRE!$A:$A,'Base CF'!$B368,DRE!F:F)</f>
        <v>2356.4</v>
      </c>
      <c r="H368" s="46">
        <f>SUMIF(DRE!$A:$A,'Base CF'!$B368,DRE!G:G)</f>
        <v>2613.8000000000002</v>
      </c>
      <c r="I368" s="46">
        <f>SUMIF(DRE!$A:$A,'Base CF'!$B368,DRE!H:H)</f>
        <v>2356.4</v>
      </c>
      <c r="J368" s="46">
        <f>SUMIF(DRE!$A:$A,'Base CF'!$B368,DRE!I:I)</f>
        <v>2529.36</v>
      </c>
      <c r="K368" s="46">
        <f>SUMIF(DRE!$A:$A,'Base CF'!$B368,DRE!J:J)</f>
        <v>257.39999999999998</v>
      </c>
      <c r="L368" s="46">
        <f>SUMIF(DRE!$A:$A,'Base CF'!$B368,DRE!K:K)</f>
        <v>257.39999999999998</v>
      </c>
      <c r="M368" s="46">
        <f>SUMIF(DRE!$A:$A,'Base CF'!$B368,DRE!L:L)</f>
        <v>7073.28</v>
      </c>
      <c r="N368" s="46">
        <f>SUMIF(DRE!$A:$A,'Base CF'!$B368,DRE!M:M)</f>
        <v>2529.36</v>
      </c>
      <c r="O368" s="46">
        <f>SUMIF(DRE!$A:$A,'Base CF'!$B368,DRE!N:N)</f>
        <v>3181.86</v>
      </c>
      <c r="P368" s="46">
        <f>SUMIF(DRE!$A:$A,'Base CF'!$B368,DRE!O:O)</f>
        <v>276.83999999999997</v>
      </c>
      <c r="Q368" s="46">
        <f>SUMIF(DRE!$A:$A,'Base CF'!$B368,DRE!P:P)</f>
        <v>8090.76</v>
      </c>
      <c r="R368" s="46">
        <f>SUMIF(DRE!$A:$A,'Base CF'!$B368,DRE!Q:Q)</f>
        <v>2998.8</v>
      </c>
      <c r="S368" s="46">
        <f>SUMIF(DRE!$A:$A,'Base CF'!$B368,DRE!R:R)</f>
        <v>2721.96</v>
      </c>
      <c r="T368" s="46">
        <f>SUMIF(DRE!$A:$A,'Base CF'!$B368,DRE!S:S)</f>
        <v>2998.92</v>
      </c>
      <c r="U368" s="46">
        <f>SUMIF(DRE!$A:$A,'Base CF'!$B368,DRE!T:T)</f>
        <v>2825.88</v>
      </c>
      <c r="V368" s="46">
        <f>SUMIF(DRE!$A:$A,'Base CF'!$B368,DRE!U:U)</f>
        <v>3448.92</v>
      </c>
      <c r="W368" s="46">
        <f>SUMIF(DRE!$A:$A,'Base CF'!$B368,DRE!V:V)</f>
        <v>2548.92</v>
      </c>
      <c r="X368" s="46">
        <f>SUMIF(DRE!$A:$A,'Base CF'!$B368,DRE!W:W)</f>
        <v>3478.92</v>
      </c>
      <c r="Y368" s="46">
        <f>SUMIF(DRE!$A:$A,'Base CF'!$B368,DRE!X:X)</f>
        <v>2998.92</v>
      </c>
      <c r="Z368" s="46">
        <f>SUMIF(DRE!$A:$A,'Base CF'!$B368,DRE!Y:Y)</f>
        <v>2271.96</v>
      </c>
      <c r="AA368" s="46">
        <f>SUMIF(DRE!$A:$A,'Base CF'!$B368,DRE!Z:Z)</f>
        <v>276.95999999999998</v>
      </c>
      <c r="AB368" s="46">
        <f>SUMIF(DRE!$A:$A,'Base CF'!$B368,DRE!AA:AA)</f>
        <v>276.95999999999998</v>
      </c>
      <c r="AC368" s="46">
        <f>SUMIF(DRE!$A:$A,'Base CF'!$B368,DRE!AB:AB)</f>
        <v>276.95999999999998</v>
      </c>
      <c r="AD368" s="46">
        <f>SUMIF(DRE!$A:$A,'Base CF'!$B368,DRE!AC:AC)</f>
        <v>553.91999999999996</v>
      </c>
      <c r="AE368" s="46">
        <f>SUMIF(DRE!$A:$A,'Base CF'!$B368,DRE!AD:AD)</f>
        <v>3075.75</v>
      </c>
      <c r="AF368" s="46">
        <f>SUMIF(DRE!$A:$A,'Base CF'!$B368,DRE!AE:AE)</f>
        <v>276.95999999999998</v>
      </c>
      <c r="AG368" s="46">
        <f>SUMIF(DRE!$A:$A,'Base CF'!$B368,DRE!AF:AF)</f>
        <v>1242.82</v>
      </c>
      <c r="AH368" s="46">
        <f>SUMIF(DRE!$A:$A,'Base CF'!$B368,DRE!AG:AG)</f>
        <v>759.89</v>
      </c>
      <c r="AI368" s="46">
        <f>SUMIF(DRE!$A:$A,'Base CF'!$B368,DRE!AH:AH)</f>
        <v>276.95999999999998</v>
      </c>
      <c r="AJ368" s="46">
        <f>SUMIF(DRE!$A:$A,'Base CF'!$B368,DRE!AI:AI)</f>
        <v>276.95999999999998</v>
      </c>
      <c r="AK368" s="46">
        <f>SUMIF(DRE!$A:$A,'Base CF'!$B368,DRE!AJ:AJ)</f>
        <v>451.96</v>
      </c>
      <c r="AL368" s="46">
        <f>SUMIF(DRE!$A:$A,'Base CF'!$B368,DRE!AK:AK)</f>
        <v>626.96</v>
      </c>
      <c r="AM368" s="46">
        <f>SUMIF(DRE!$A:$A,'Base CF'!$B368,DRE!AL:AL)</f>
        <v>534.64</v>
      </c>
      <c r="AN368" s="46">
        <f>SUMIF(DRE!$A:$A,'Base CF'!$B368,DRE!AM:AM)</f>
        <v>534.64</v>
      </c>
      <c r="AO368" s="46">
        <f>SUMIF(DRE!$A:$A,'Base CF'!$B368,DRE!AN:AN)</f>
        <v>534.64</v>
      </c>
      <c r="AP368" s="46">
        <f>SUMIF(DRE!$A:$A,'Base CF'!$B368,DRE!AO:AO)</f>
        <v>534.64</v>
      </c>
      <c r="AQ368" s="46">
        <f>SUMIF(DRE!$A:$A,'Base CF'!$B368,DRE!AP:AP)</f>
        <v>534.64</v>
      </c>
      <c r="AR368" s="46">
        <f>SUMIF(DRE!$A:$A,'Base CF'!$B368,DRE!AQ:AQ)</f>
        <v>534.64</v>
      </c>
      <c r="AS368" s="46">
        <f>SUMIF(DRE!$A:$A,'Base CF'!$B368,DRE!AR:AR)</f>
        <v>350</v>
      </c>
      <c r="AT368" s="46">
        <f>SUMIF(DRE!$A:$A,'Base CF'!$B368,DRE!AS:AS)</f>
        <v>534.64</v>
      </c>
      <c r="AU368" s="46">
        <f>SUMIF(DRE!$A:$A,'Base CF'!$B368,DRE!AT:AT)</f>
        <v>350</v>
      </c>
      <c r="AV368" s="46">
        <f>SUMIF(DRE!$A:$A,'Base CF'!$B368,DRE!AU:AU)</f>
        <v>719.28</v>
      </c>
      <c r="AW368" s="46">
        <f>SUMIF(DRE!$A:$A,'Base CF'!$B368,DRE!AV:AV)</f>
        <v>719.28</v>
      </c>
      <c r="AX368" s="46">
        <f>SUMIF(DRE!$A:$A,'Base CF'!$B368,DRE!AW:AW)</f>
        <v>350</v>
      </c>
      <c r="AY368" s="46">
        <f>SUMIF(DRE!$A:$A,'Base CF'!$B368,DRE!AX:AX)</f>
        <v>610.64</v>
      </c>
      <c r="AZ368" s="46">
        <f>SUMIF(DRE!$A:$A,'Base CF'!$B368,DRE!AY:AY)</f>
        <v>610.64</v>
      </c>
      <c r="BA368" s="46">
        <f>SUMIF(DRE!$A:$A,'Base CF'!$B368,DRE!AZ:AZ)</f>
        <v>610.64</v>
      </c>
      <c r="BB368" s="46">
        <f>SUMIF(DRE!$A:$A,'Base CF'!$B368,DRE!BA:BA)</f>
        <v>610.64</v>
      </c>
      <c r="BC368" s="46">
        <f>SUMIF(DRE!$A:$A,'Base CF'!$B368,DRE!BB:BB)</f>
        <v>610.64</v>
      </c>
      <c r="BD368" s="46">
        <f>SUMIF(DRE!$A:$A,'Base CF'!$B368,DRE!BC:BC)</f>
        <v>224.76</v>
      </c>
      <c r="BE368" s="46">
        <f>SUMIF(DRE!$A:$A,'Base CF'!$B368,DRE!BD:BD)</f>
        <v>996.52</v>
      </c>
      <c r="BF368" s="46">
        <f>SUMIF(DRE!$A:$A,'Base CF'!$B368,DRE!BE:BE)</f>
        <v>610.64</v>
      </c>
      <c r="BG368" s="46">
        <f>SUMIF(DRE!$A:$A,'Base CF'!$B368,DRE!BF:BF)</f>
        <v>1100</v>
      </c>
      <c r="BH368" s="46">
        <f>SUMIF(DRE!$A:$A,'Base CF'!$B368,DRE!BG:BG)</f>
        <v>1100</v>
      </c>
      <c r="BI368" s="46">
        <f>SUMIF(DRE!$A:$A,'Base CF'!$B368,DRE!BH:BH)</f>
        <v>1100</v>
      </c>
      <c r="BJ368" s="46">
        <f>SUMIF(DRE!$A:$A,'Base CF'!$B368,DRE!BI:BI)</f>
        <v>1100</v>
      </c>
      <c r="BK368" s="46">
        <f>SUMIF(DRE!$A:$A,'Base CF'!$B368,DRE!BJ:BJ)</f>
        <v>550</v>
      </c>
      <c r="BL368" s="46">
        <f>SUMIF(DRE!$A:$A,'Base CF'!$B368,DRE!BK:BK)</f>
        <v>550</v>
      </c>
      <c r="BM368" s="46">
        <f>SUMIF(DRE!$A:$A,'Base CF'!$B368,DRE!BL:BL)</f>
        <v>550</v>
      </c>
      <c r="BN368" s="46">
        <f>SUMIF(DRE!$A:$A,'Base CF'!$B368,DRE!BM:BM)</f>
        <v>550</v>
      </c>
      <c r="BO368" s="46">
        <f>SUMIF(DRE!$A:$A,'Base CF'!$B368,DRE!BN:BN)</f>
        <v>550</v>
      </c>
      <c r="BP368" s="46">
        <f>SUMIF(DRE!$A:$A,'Base CF'!$B368,DRE!BO:BO)</f>
        <v>550</v>
      </c>
      <c r="BQ368" s="46">
        <f>SUMIF(DRE!$A:$A,'Base CF'!$B368,DRE!BP:BP)</f>
        <v>550</v>
      </c>
      <c r="BR368" s="46">
        <f>SUMIF(DRE!$A:$A,'Base CF'!$B368,DRE!BQ:BQ)</f>
        <v>550</v>
      </c>
      <c r="BS368" s="46">
        <f>SUMIF(DRE!$A:$A,'Base CF'!$B368,DRE!BR:BR)</f>
        <v>550</v>
      </c>
      <c r="BT368" s="46">
        <f>SUMIF(DRE!$A:$A,'Base CF'!$B368,DRE!BS:BS)</f>
        <v>550</v>
      </c>
      <c r="BU368" s="46">
        <f>SUMIF(DRE!$A:$A,'Base CF'!$B368,DRE!BT:BT)</f>
        <v>550</v>
      </c>
      <c r="BV368" s="46">
        <f>SUMIF(DRE!$A:$A,'Base CF'!$B368,DRE!BU:BU)</f>
        <v>550</v>
      </c>
      <c r="BW368" s="46">
        <f>SUMIF(DRE!$A:$A,'Base CF'!$B368,DRE!BV:BV)</f>
        <v>550</v>
      </c>
      <c r="BX368" s="46">
        <f>SUMIF(DRE!$A:$A,'Base CF'!$B368,DRE!BW:BW)</f>
        <v>550</v>
      </c>
      <c r="BY368" s="46">
        <f>SUMIF(DRE!$A:$A,'Base CF'!$B368,DRE!BX:BX)</f>
        <v>550</v>
      </c>
      <c r="BZ368" s="46">
        <f>SUMIF(DRE!$A:$A,'Base CF'!$B368,DRE!BY:BY)</f>
        <v>550</v>
      </c>
      <c r="CA368" s="46">
        <f>SUMIF(DRE!$A:$A,'Base CF'!$B368,DRE!BZ:BZ)</f>
        <v>550</v>
      </c>
      <c r="CB368" s="46">
        <f>SUMIF(DRE!$A:$A,'Base CF'!$B368,DRE!CA:CA)</f>
        <v>550</v>
      </c>
      <c r="CC368" s="46">
        <f>SUMIF(DRE!$A:$A,'Base CF'!$B368,DRE!CB:CB)</f>
        <v>550</v>
      </c>
      <c r="CD368" s="46">
        <f>SUMIF(DRE!$A:$A,'Base CF'!$B368,DRE!CC:CC)</f>
        <v>550</v>
      </c>
      <c r="CE368" s="46">
        <f>SUMIF(DRE!$A:$A,'Base CF'!$B368,DRE!CD:CD)</f>
        <v>550</v>
      </c>
      <c r="CF368" s="46">
        <f>SUMIF(DRE!$A:$A,'Base CF'!$B368,DRE!CE:CE)</f>
        <v>550</v>
      </c>
      <c r="CG368" s="46">
        <f>SUMIF(DRE!$A:$A,'Base CF'!$B368,DRE!CF:CF)</f>
        <v>550</v>
      </c>
      <c r="CH368" s="46">
        <f>SUMIF(DRE!$A:$A,'Base CF'!$B368,DRE!CG:CG)</f>
        <v>550</v>
      </c>
      <c r="CI368" s="46">
        <f>SUMIF(DRE!$A:$A,'Base CF'!$B368,DRE!CH:CH)</f>
        <v>550</v>
      </c>
      <c r="CJ368" s="46">
        <f>SUMIF(DRE!$A:$A,'Base CF'!$B368,DRE!CI:CI)</f>
        <v>550</v>
      </c>
      <c r="CK368" s="46">
        <f>SUMIF(DRE!$A:$A,'Base CF'!$B368,DRE!CJ:CJ)</f>
        <v>550</v>
      </c>
      <c r="CL368" s="46">
        <f>SUMIF(DRE!$A:$A,'Base CF'!$B368,DRE!CK:CK)</f>
        <v>550</v>
      </c>
      <c r="CM368" s="46">
        <f>SUMIF(DRE!$A:$A,'Base CF'!$B368,DRE!CL:CL)</f>
        <v>550</v>
      </c>
      <c r="CN368" s="46">
        <f>SUMIF(DRE!$A:$A,'Base CF'!$B368,DRE!CM:CM)</f>
        <v>550</v>
      </c>
      <c r="CO368" s="46">
        <f>SUMIF(DRE!$A:$A,'Base CF'!$B368,DRE!CN:CN)</f>
        <v>550</v>
      </c>
      <c r="CP368" s="46">
        <f>SUMIF(DRE!$A:$A,'Base CF'!$B368,DRE!CO:CO)</f>
        <v>550</v>
      </c>
      <c r="CQ368" s="46">
        <f>SUMIF(DRE!$A:$A,'Base CF'!$B368,DRE!CP:CP)</f>
        <v>550</v>
      </c>
      <c r="CR368" s="46">
        <f>SUMIF(DRE!$A:$A,'Base CF'!$B368,DRE!CQ:CQ)</f>
        <v>550</v>
      </c>
      <c r="CS368" s="46">
        <f>SUMIF(DRE!$A:$A,'Base CF'!$B368,DRE!CR:CR)</f>
        <v>550</v>
      </c>
      <c r="CT368" s="46">
        <f>SUMIF(DRE!$A:$A,'Base CF'!$B368,DRE!CS:CS)</f>
        <v>550</v>
      </c>
      <c r="CU368" s="46">
        <f>SUMIF(DRE!$A:$A,'Base CF'!$B368,DRE!CT:CT)</f>
        <v>550</v>
      </c>
      <c r="CV368" s="46">
        <f>SUMIF(DRE!$A:$A,'Base CF'!$B368,DRE!CU:CU)</f>
        <v>550</v>
      </c>
      <c r="CW368" s="46">
        <f>SUMIF(DRE!$A:$A,'Base CF'!$B368,DRE!CV:CV)</f>
        <v>550</v>
      </c>
      <c r="CX368" s="46">
        <f>SUMIF(DRE!$A:$A,'Base CF'!$B368,DRE!CW:CW)</f>
        <v>550</v>
      </c>
      <c r="CY368" s="46">
        <f>SUMIF(DRE!$A:$A,'Base CF'!$B368,DRE!CX:CX)</f>
        <v>550</v>
      </c>
      <c r="CZ368" s="46">
        <f>SUMIF(DRE!$A:$A,'Base CF'!$B368,DRE!CY:CY)</f>
        <v>550</v>
      </c>
      <c r="DA368" s="46">
        <f>SUMIF(DRE!$A:$A,'Base CF'!$B368,DRE!CZ:CZ)</f>
        <v>550</v>
      </c>
      <c r="DB368" s="46">
        <f>SUMIF(DRE!$A:$A,'Base CF'!$B368,DRE!DA:DA)</f>
        <v>550</v>
      </c>
      <c r="DC368" s="46">
        <f>SUMIF(DRE!$A:$A,'Base CF'!$B368,DRE!DB:DB)</f>
        <v>550</v>
      </c>
      <c r="DD368" s="46">
        <f>SUMIF(DRE!$A:$A,'Base CF'!$B368,DRE!DC:DC)</f>
        <v>550</v>
      </c>
      <c r="DE368" s="46">
        <f>SUMIF(DRE!$A:$A,'Base CF'!$B368,DRE!DD:DD)</f>
        <v>550</v>
      </c>
      <c r="DF368" s="46">
        <f>SUMIF(DRE!$A:$A,'Base CF'!$B368,DRE!DE:DE)</f>
        <v>550</v>
      </c>
    </row>
    <row r="369" spans="2:110" outlineLevel="1">
      <c r="B369" s="37" t="s">
        <v>433</v>
      </c>
      <c r="C369" s="46">
        <f>SUMIF(DRE!$A:$A,'Base CF'!$B369,DRE!B:B)</f>
        <v>0</v>
      </c>
      <c r="D369" s="46">
        <f>SUMIF(DRE!$A:$A,'Base CF'!$B369,DRE!C:C)</f>
        <v>0</v>
      </c>
      <c r="E369" s="46">
        <f>SUMIF(DRE!$A:$A,'Base CF'!$B369,DRE!D:D)</f>
        <v>0</v>
      </c>
      <c r="F369" s="46">
        <f>SUMIF(DRE!$A:$A,'Base CF'!$B369,DRE!E:E)</f>
        <v>0</v>
      </c>
      <c r="G369" s="46">
        <f>SUMIF(DRE!$A:$A,'Base CF'!$B369,DRE!F:F)</f>
        <v>0</v>
      </c>
      <c r="H369" s="46">
        <f>SUMIF(DRE!$A:$A,'Base CF'!$B369,DRE!G:G)</f>
        <v>0</v>
      </c>
      <c r="I369" s="46">
        <f>SUMIF(DRE!$A:$A,'Base CF'!$B369,DRE!H:H)</f>
        <v>0</v>
      </c>
      <c r="J369" s="46">
        <f>SUMIF(DRE!$A:$A,'Base CF'!$B369,DRE!I:I)</f>
        <v>0</v>
      </c>
      <c r="K369" s="46">
        <f>SUMIF(DRE!$A:$A,'Base CF'!$B369,DRE!J:J)</f>
        <v>0</v>
      </c>
      <c r="L369" s="46">
        <f>SUMIF(DRE!$A:$A,'Base CF'!$B369,DRE!K:K)</f>
        <v>0</v>
      </c>
      <c r="M369" s="46">
        <f>SUMIF(DRE!$A:$A,'Base CF'!$B369,DRE!L:L)</f>
        <v>0</v>
      </c>
      <c r="N369" s="46">
        <f>SUMIF(DRE!$A:$A,'Base CF'!$B369,DRE!M:M)</f>
        <v>0</v>
      </c>
      <c r="O369" s="46">
        <f>SUMIF(DRE!$A:$A,'Base CF'!$B369,DRE!N:N)</f>
        <v>0</v>
      </c>
      <c r="P369" s="46">
        <f>SUMIF(DRE!$A:$A,'Base CF'!$B369,DRE!O:O)</f>
        <v>0</v>
      </c>
      <c r="Q369" s="46">
        <f>SUMIF(DRE!$A:$A,'Base CF'!$B369,DRE!P:P)</f>
        <v>0</v>
      </c>
      <c r="R369" s="46">
        <f>SUMIF(DRE!$A:$A,'Base CF'!$B369,DRE!Q:Q)</f>
        <v>0</v>
      </c>
      <c r="S369" s="46">
        <f>SUMIF(DRE!$A:$A,'Base CF'!$B369,DRE!R:R)</f>
        <v>0</v>
      </c>
      <c r="T369" s="46">
        <f>SUMIF(DRE!$A:$A,'Base CF'!$B369,DRE!S:S)</f>
        <v>0</v>
      </c>
      <c r="U369" s="46">
        <f>SUMIF(DRE!$A:$A,'Base CF'!$B369,DRE!T:T)</f>
        <v>0</v>
      </c>
      <c r="V369" s="46">
        <f>SUMIF(DRE!$A:$A,'Base CF'!$B369,DRE!U:U)</f>
        <v>0</v>
      </c>
      <c r="W369" s="46">
        <f>SUMIF(DRE!$A:$A,'Base CF'!$B369,DRE!V:V)</f>
        <v>0</v>
      </c>
      <c r="X369" s="46">
        <f>SUMIF(DRE!$A:$A,'Base CF'!$B369,DRE!W:W)</f>
        <v>0</v>
      </c>
      <c r="Y369" s="46">
        <f>SUMIF(DRE!$A:$A,'Base CF'!$B369,DRE!X:X)</f>
        <v>0</v>
      </c>
      <c r="Z369" s="46">
        <f>SUMIF(DRE!$A:$A,'Base CF'!$B369,DRE!Y:Y)</f>
        <v>0</v>
      </c>
      <c r="AA369" s="46">
        <f>SUMIF(DRE!$A:$A,'Base CF'!$B369,DRE!Z:Z)</f>
        <v>0</v>
      </c>
      <c r="AB369" s="46">
        <f>SUMIF(DRE!$A:$A,'Base CF'!$B369,DRE!AA:AA)</f>
        <v>0</v>
      </c>
      <c r="AC369" s="46">
        <f>SUMIF(DRE!$A:$A,'Base CF'!$B369,DRE!AB:AB)</f>
        <v>0</v>
      </c>
      <c r="AD369" s="46">
        <f>SUMIF(DRE!$A:$A,'Base CF'!$B369,DRE!AC:AC)</f>
        <v>0</v>
      </c>
      <c r="AE369" s="46">
        <f>SUMIF(DRE!$A:$A,'Base CF'!$B369,DRE!AD:AD)</f>
        <v>0</v>
      </c>
      <c r="AF369" s="46">
        <f>SUMIF(DRE!$A:$A,'Base CF'!$B369,DRE!AE:AE)</f>
        <v>0</v>
      </c>
      <c r="AG369" s="46">
        <f>SUMIF(DRE!$A:$A,'Base CF'!$B369,DRE!AF:AF)</f>
        <v>0</v>
      </c>
      <c r="AH369" s="46">
        <f>SUMIF(DRE!$A:$A,'Base CF'!$B369,DRE!AG:AG)</f>
        <v>0</v>
      </c>
      <c r="AI369" s="46">
        <f>SUMIF(DRE!$A:$A,'Base CF'!$B369,DRE!AH:AH)</f>
        <v>0</v>
      </c>
      <c r="AJ369" s="46">
        <f>SUMIF(DRE!$A:$A,'Base CF'!$B369,DRE!AI:AI)</f>
        <v>0</v>
      </c>
      <c r="AK369" s="46">
        <f>SUMIF(DRE!$A:$A,'Base CF'!$B369,DRE!AJ:AJ)</f>
        <v>0</v>
      </c>
      <c r="AL369" s="46">
        <f>SUMIF(DRE!$A:$A,'Base CF'!$B369,DRE!AK:AK)</f>
        <v>0</v>
      </c>
      <c r="AM369" s="46">
        <f>SUMIF(DRE!$A:$A,'Base CF'!$B369,DRE!AL:AL)</f>
        <v>0</v>
      </c>
      <c r="AN369" s="46">
        <f>SUMIF(DRE!$A:$A,'Base CF'!$B369,DRE!AM:AM)</f>
        <v>0</v>
      </c>
      <c r="AO369" s="46">
        <f>SUMIF(DRE!$A:$A,'Base CF'!$B369,DRE!AN:AN)</f>
        <v>0</v>
      </c>
      <c r="AP369" s="46">
        <f>SUMIF(DRE!$A:$A,'Base CF'!$B369,DRE!AO:AO)</f>
        <v>0</v>
      </c>
      <c r="AQ369" s="46">
        <f>SUMIF(DRE!$A:$A,'Base CF'!$B369,DRE!AP:AP)</f>
        <v>0</v>
      </c>
      <c r="AR369" s="46">
        <f>SUMIF(DRE!$A:$A,'Base CF'!$B369,DRE!AQ:AQ)</f>
        <v>0</v>
      </c>
      <c r="AS369" s="46">
        <f>SUMIF(DRE!$A:$A,'Base CF'!$B369,DRE!AR:AR)</f>
        <v>0</v>
      </c>
      <c r="AT369" s="46">
        <f>SUMIF(DRE!$A:$A,'Base CF'!$B369,DRE!AS:AS)</f>
        <v>0</v>
      </c>
      <c r="AU369" s="46">
        <f>SUMIF(DRE!$A:$A,'Base CF'!$B369,DRE!AT:AT)</f>
        <v>0</v>
      </c>
      <c r="AV369" s="46">
        <f>SUMIF(DRE!$A:$A,'Base CF'!$B369,DRE!AU:AU)</f>
        <v>0</v>
      </c>
      <c r="AW369" s="46">
        <f>SUMIF(DRE!$A:$A,'Base CF'!$B369,DRE!AV:AV)</f>
        <v>0</v>
      </c>
      <c r="AX369" s="46">
        <f>SUMIF(DRE!$A:$A,'Base CF'!$B369,DRE!AW:AW)</f>
        <v>0</v>
      </c>
      <c r="AY369" s="46">
        <f>SUMIF(DRE!$A:$A,'Base CF'!$B369,DRE!AX:AX)</f>
        <v>0</v>
      </c>
      <c r="AZ369" s="46">
        <f>SUMIF(DRE!$A:$A,'Base CF'!$B369,DRE!AY:AY)</f>
        <v>0</v>
      </c>
      <c r="BA369" s="46">
        <f>SUMIF(DRE!$A:$A,'Base CF'!$B369,DRE!AZ:AZ)</f>
        <v>0</v>
      </c>
      <c r="BB369" s="46">
        <f>SUMIF(DRE!$A:$A,'Base CF'!$B369,DRE!BA:BA)</f>
        <v>0</v>
      </c>
      <c r="BC369" s="46">
        <f>SUMIF(DRE!$A:$A,'Base CF'!$B369,DRE!BB:BB)</f>
        <v>0</v>
      </c>
      <c r="BD369" s="46">
        <f>SUMIF(DRE!$A:$A,'Base CF'!$B369,DRE!BC:BC)</f>
        <v>0</v>
      </c>
      <c r="BE369" s="46">
        <f>SUMIF(DRE!$A:$A,'Base CF'!$B369,DRE!BD:BD)</f>
        <v>0</v>
      </c>
      <c r="BF369" s="46">
        <f>SUMIF(DRE!$A:$A,'Base CF'!$B369,DRE!BE:BE)</f>
        <v>0</v>
      </c>
      <c r="BG369" s="46">
        <f>SUMIF(DRE!$A:$A,'Base CF'!$B369,DRE!BF:BF)</f>
        <v>0</v>
      </c>
      <c r="BH369" s="46">
        <f>SUMIF(DRE!$A:$A,'Base CF'!$B369,DRE!BG:BG)</f>
        <v>0</v>
      </c>
      <c r="BI369" s="46">
        <f>SUMIF(DRE!$A:$A,'Base CF'!$B369,DRE!BH:BH)</f>
        <v>0</v>
      </c>
      <c r="BJ369" s="46">
        <f>SUMIF(DRE!$A:$A,'Base CF'!$B369,DRE!BI:BI)</f>
        <v>0</v>
      </c>
      <c r="BK369" s="46">
        <f>SUMIF(DRE!$A:$A,'Base CF'!$B369,DRE!BJ:BJ)</f>
        <v>0</v>
      </c>
      <c r="BL369" s="46">
        <f>SUMIF(DRE!$A:$A,'Base CF'!$B369,DRE!BK:BK)</f>
        <v>0</v>
      </c>
      <c r="BM369" s="46">
        <f>SUMIF(DRE!$A:$A,'Base CF'!$B369,DRE!BL:BL)</f>
        <v>0</v>
      </c>
      <c r="BN369" s="46">
        <f>SUMIF(DRE!$A:$A,'Base CF'!$B369,DRE!BM:BM)</f>
        <v>0</v>
      </c>
      <c r="BO369" s="46">
        <f>SUMIF(DRE!$A:$A,'Base CF'!$B369,DRE!BN:BN)</f>
        <v>0</v>
      </c>
      <c r="BP369" s="46">
        <f>SUMIF(DRE!$A:$A,'Base CF'!$B369,DRE!BO:BO)</f>
        <v>0</v>
      </c>
      <c r="BQ369" s="46">
        <f>SUMIF(DRE!$A:$A,'Base CF'!$B369,DRE!BP:BP)</f>
        <v>0</v>
      </c>
      <c r="BR369" s="46">
        <f>SUMIF(DRE!$A:$A,'Base CF'!$B369,DRE!BQ:BQ)</f>
        <v>0</v>
      </c>
      <c r="BS369" s="46">
        <f>SUMIF(DRE!$A:$A,'Base CF'!$B369,DRE!BR:BR)</f>
        <v>0</v>
      </c>
      <c r="BT369" s="46">
        <f>SUMIF(DRE!$A:$A,'Base CF'!$B369,DRE!BS:BS)</f>
        <v>0</v>
      </c>
      <c r="BU369" s="46">
        <f>SUMIF(DRE!$A:$A,'Base CF'!$B369,DRE!BT:BT)</f>
        <v>0</v>
      </c>
      <c r="BV369" s="46">
        <f>SUMIF(DRE!$A:$A,'Base CF'!$B369,DRE!BU:BU)</f>
        <v>0</v>
      </c>
      <c r="BW369" s="46">
        <f>SUMIF(DRE!$A:$A,'Base CF'!$B369,DRE!BV:BV)</f>
        <v>0</v>
      </c>
      <c r="BX369" s="46">
        <f>SUMIF(DRE!$A:$A,'Base CF'!$B369,DRE!BW:BW)</f>
        <v>0</v>
      </c>
      <c r="BY369" s="46">
        <f>SUMIF(DRE!$A:$A,'Base CF'!$B369,DRE!BX:BX)</f>
        <v>0</v>
      </c>
      <c r="BZ369" s="46">
        <f>SUMIF(DRE!$A:$A,'Base CF'!$B369,DRE!BY:BY)</f>
        <v>0</v>
      </c>
      <c r="CA369" s="46">
        <f>SUMIF(DRE!$A:$A,'Base CF'!$B369,DRE!BZ:BZ)</f>
        <v>0</v>
      </c>
      <c r="CB369" s="46">
        <f>SUMIF(DRE!$A:$A,'Base CF'!$B369,DRE!CA:CA)</f>
        <v>0</v>
      </c>
      <c r="CC369" s="46">
        <f>SUMIF(DRE!$A:$A,'Base CF'!$B369,DRE!CB:CB)</f>
        <v>0</v>
      </c>
      <c r="CD369" s="46">
        <f>SUMIF(DRE!$A:$A,'Base CF'!$B369,DRE!CC:CC)</f>
        <v>0</v>
      </c>
      <c r="CE369" s="46">
        <f>SUMIF(DRE!$A:$A,'Base CF'!$B369,DRE!CD:CD)</f>
        <v>0</v>
      </c>
      <c r="CF369" s="46">
        <f>SUMIF(DRE!$A:$A,'Base CF'!$B369,DRE!CE:CE)</f>
        <v>0</v>
      </c>
      <c r="CG369" s="46">
        <f>SUMIF(DRE!$A:$A,'Base CF'!$B369,DRE!CF:CF)</f>
        <v>0</v>
      </c>
      <c r="CH369" s="46">
        <f>SUMIF(DRE!$A:$A,'Base CF'!$B369,DRE!CG:CG)</f>
        <v>0</v>
      </c>
      <c r="CI369" s="46">
        <f>SUMIF(DRE!$A:$A,'Base CF'!$B369,DRE!CH:CH)</f>
        <v>0</v>
      </c>
      <c r="CJ369" s="46">
        <f>SUMIF(DRE!$A:$A,'Base CF'!$B369,DRE!CI:CI)</f>
        <v>0</v>
      </c>
      <c r="CK369" s="46">
        <f>SUMIF(DRE!$A:$A,'Base CF'!$B369,DRE!CJ:CJ)</f>
        <v>0</v>
      </c>
      <c r="CL369" s="46">
        <f>SUMIF(DRE!$A:$A,'Base CF'!$B369,DRE!CK:CK)</f>
        <v>0</v>
      </c>
      <c r="CM369" s="46">
        <f>SUMIF(DRE!$A:$A,'Base CF'!$B369,DRE!CL:CL)</f>
        <v>0</v>
      </c>
      <c r="CN369" s="46">
        <f>SUMIF(DRE!$A:$A,'Base CF'!$B369,DRE!CM:CM)</f>
        <v>0</v>
      </c>
      <c r="CO369" s="46">
        <f>SUMIF(DRE!$A:$A,'Base CF'!$B369,DRE!CN:CN)</f>
        <v>0</v>
      </c>
      <c r="CP369" s="46">
        <f>SUMIF(DRE!$A:$A,'Base CF'!$B369,DRE!CO:CO)</f>
        <v>0</v>
      </c>
      <c r="CQ369" s="46">
        <f>SUMIF(DRE!$A:$A,'Base CF'!$B369,DRE!CP:CP)</f>
        <v>0</v>
      </c>
      <c r="CR369" s="46">
        <f>SUMIF(DRE!$A:$A,'Base CF'!$B369,DRE!CQ:CQ)</f>
        <v>0</v>
      </c>
      <c r="CS369" s="46">
        <f>SUMIF(DRE!$A:$A,'Base CF'!$B369,DRE!CR:CR)</f>
        <v>0</v>
      </c>
      <c r="CT369" s="46">
        <f>SUMIF(DRE!$A:$A,'Base CF'!$B369,DRE!CS:CS)</f>
        <v>0</v>
      </c>
      <c r="CU369" s="46">
        <f>SUMIF(DRE!$A:$A,'Base CF'!$B369,DRE!CT:CT)</f>
        <v>0</v>
      </c>
      <c r="CV369" s="46">
        <f>SUMIF(DRE!$A:$A,'Base CF'!$B369,DRE!CU:CU)</f>
        <v>0</v>
      </c>
      <c r="CW369" s="46">
        <f>SUMIF(DRE!$A:$A,'Base CF'!$B369,DRE!CV:CV)</f>
        <v>0</v>
      </c>
      <c r="CX369" s="46">
        <f>SUMIF(DRE!$A:$A,'Base CF'!$B369,DRE!CW:CW)</f>
        <v>0</v>
      </c>
      <c r="CY369" s="46">
        <f>SUMIF(DRE!$A:$A,'Base CF'!$B369,DRE!CX:CX)</f>
        <v>0</v>
      </c>
      <c r="CZ369" s="46">
        <f>SUMIF(DRE!$A:$A,'Base CF'!$B369,DRE!CY:CY)</f>
        <v>0</v>
      </c>
      <c r="DA369" s="46">
        <f>SUMIF(DRE!$A:$A,'Base CF'!$B369,DRE!CZ:CZ)</f>
        <v>0</v>
      </c>
      <c r="DB369" s="46">
        <f>SUMIF(DRE!$A:$A,'Base CF'!$B369,DRE!DA:DA)</f>
        <v>0</v>
      </c>
      <c r="DC369" s="46">
        <f>SUMIF(DRE!$A:$A,'Base CF'!$B369,DRE!DB:DB)</f>
        <v>0</v>
      </c>
      <c r="DD369" s="46">
        <f>SUMIF(DRE!$A:$A,'Base CF'!$B369,DRE!DC:DC)</f>
        <v>0</v>
      </c>
      <c r="DE369" s="46">
        <f>SUMIF(DRE!$A:$A,'Base CF'!$B369,DRE!DD:DD)</f>
        <v>0</v>
      </c>
      <c r="DF369" s="46">
        <f>SUMIF(DRE!$A:$A,'Base CF'!$B369,DRE!DE:DE)</f>
        <v>0</v>
      </c>
    </row>
    <row r="370" spans="2:110" outlineLevel="1">
      <c r="B370" s="37" t="s">
        <v>385</v>
      </c>
      <c r="C370" s="46">
        <f>SUMIF(DRE!$A:$A,'Base CF'!$B370,DRE!B:B)</f>
        <v>0</v>
      </c>
      <c r="D370" s="46">
        <f>SUMIF(DRE!$A:$A,'Base CF'!$B370,DRE!C:C)</f>
        <v>0</v>
      </c>
      <c r="E370" s="46">
        <f>SUMIF(DRE!$A:$A,'Base CF'!$B370,DRE!D:D)</f>
        <v>0</v>
      </c>
      <c r="F370" s="46">
        <f>SUMIF(DRE!$A:$A,'Base CF'!$B370,DRE!E:E)</f>
        <v>0</v>
      </c>
      <c r="G370" s="46">
        <f>SUMIF(DRE!$A:$A,'Base CF'!$B370,DRE!F:F)</f>
        <v>0</v>
      </c>
      <c r="H370" s="46">
        <f>SUMIF(DRE!$A:$A,'Base CF'!$B370,DRE!G:G)</f>
        <v>0</v>
      </c>
      <c r="I370" s="46">
        <f>SUMIF(DRE!$A:$A,'Base CF'!$B370,DRE!H:H)</f>
        <v>0</v>
      </c>
      <c r="J370" s="46">
        <f>SUMIF(DRE!$A:$A,'Base CF'!$B370,DRE!I:I)</f>
        <v>0</v>
      </c>
      <c r="K370" s="46">
        <f>SUMIF(DRE!$A:$A,'Base CF'!$B370,DRE!J:J)</f>
        <v>0</v>
      </c>
      <c r="L370" s="46">
        <f>SUMIF(DRE!$A:$A,'Base CF'!$B370,DRE!K:K)</f>
        <v>0</v>
      </c>
      <c r="M370" s="46">
        <f>SUMIF(DRE!$A:$A,'Base CF'!$B370,DRE!L:L)</f>
        <v>0</v>
      </c>
      <c r="N370" s="46">
        <f>SUMIF(DRE!$A:$A,'Base CF'!$B370,DRE!M:M)</f>
        <v>0</v>
      </c>
      <c r="O370" s="46">
        <f>SUMIF(DRE!$A:$A,'Base CF'!$B370,DRE!N:N)</f>
        <v>0</v>
      </c>
      <c r="P370" s="46">
        <f>SUMIF(DRE!$A:$A,'Base CF'!$B370,DRE!O:O)</f>
        <v>0</v>
      </c>
      <c r="Q370" s="46">
        <f>SUMIF(DRE!$A:$A,'Base CF'!$B370,DRE!P:P)</f>
        <v>0</v>
      </c>
      <c r="R370" s="46">
        <f>SUMIF(DRE!$A:$A,'Base CF'!$B370,DRE!Q:Q)</f>
        <v>0</v>
      </c>
      <c r="S370" s="46">
        <f>SUMIF(DRE!$A:$A,'Base CF'!$B370,DRE!R:R)</f>
        <v>0</v>
      </c>
      <c r="T370" s="46">
        <f>SUMIF(DRE!$A:$A,'Base CF'!$B370,DRE!S:S)</f>
        <v>0</v>
      </c>
      <c r="U370" s="46">
        <f>SUMIF(DRE!$A:$A,'Base CF'!$B370,DRE!T:T)</f>
        <v>0</v>
      </c>
      <c r="V370" s="46">
        <f>SUMIF(DRE!$A:$A,'Base CF'!$B370,DRE!U:U)</f>
        <v>0</v>
      </c>
      <c r="W370" s="46">
        <f>SUMIF(DRE!$A:$A,'Base CF'!$B370,DRE!V:V)</f>
        <v>0</v>
      </c>
      <c r="X370" s="46">
        <f>SUMIF(DRE!$A:$A,'Base CF'!$B370,DRE!W:W)</f>
        <v>0</v>
      </c>
      <c r="Y370" s="46">
        <f>SUMIF(DRE!$A:$A,'Base CF'!$B370,DRE!X:X)</f>
        <v>0</v>
      </c>
      <c r="Z370" s="46">
        <f>SUMIF(DRE!$A:$A,'Base CF'!$B370,DRE!Y:Y)</f>
        <v>0</v>
      </c>
      <c r="AA370" s="46">
        <f>SUMIF(DRE!$A:$A,'Base CF'!$B370,DRE!Z:Z)</f>
        <v>0</v>
      </c>
      <c r="AB370" s="46">
        <f>SUMIF(DRE!$A:$A,'Base CF'!$B370,DRE!AA:AA)</f>
        <v>0</v>
      </c>
      <c r="AC370" s="46">
        <f>SUMIF(DRE!$A:$A,'Base CF'!$B370,DRE!AB:AB)</f>
        <v>0</v>
      </c>
      <c r="AD370" s="46">
        <f>SUMIF(DRE!$A:$A,'Base CF'!$B370,DRE!AC:AC)</f>
        <v>0</v>
      </c>
      <c r="AE370" s="46">
        <f>SUMIF(DRE!$A:$A,'Base CF'!$B370,DRE!AD:AD)</f>
        <v>0</v>
      </c>
      <c r="AF370" s="46">
        <f>SUMIF(DRE!$A:$A,'Base CF'!$B370,DRE!AE:AE)</f>
        <v>0</v>
      </c>
      <c r="AG370" s="46">
        <f>SUMIF(DRE!$A:$A,'Base CF'!$B370,DRE!AF:AF)</f>
        <v>0</v>
      </c>
      <c r="AH370" s="46">
        <f>SUMIF(DRE!$A:$A,'Base CF'!$B370,DRE!AG:AG)</f>
        <v>0</v>
      </c>
      <c r="AI370" s="46">
        <f>SUMIF(DRE!$A:$A,'Base CF'!$B370,DRE!AH:AH)</f>
        <v>0</v>
      </c>
      <c r="AJ370" s="46">
        <f>SUMIF(DRE!$A:$A,'Base CF'!$B370,DRE!AI:AI)</f>
        <v>28844.560000000001</v>
      </c>
      <c r="AK370" s="46">
        <f>SUMIF(DRE!$A:$A,'Base CF'!$B370,DRE!AJ:AJ)</f>
        <v>21633.42</v>
      </c>
      <c r="AL370" s="46">
        <f>SUMIF(DRE!$A:$A,'Base CF'!$B370,DRE!AK:AK)</f>
        <v>64639.3</v>
      </c>
      <c r="AM370" s="46">
        <f>SUMIF(DRE!$A:$A,'Base CF'!$B370,DRE!AL:AL)</f>
        <v>-50217.02</v>
      </c>
      <c r="AN370" s="46">
        <f>SUMIF(DRE!$A:$A,'Base CF'!$B370,DRE!AM:AM)</f>
        <v>0</v>
      </c>
      <c r="AO370" s="46">
        <f>SUMIF(DRE!$A:$A,'Base CF'!$B370,DRE!AN:AN)</f>
        <v>45586.2</v>
      </c>
      <c r="AP370" s="46">
        <f>SUMIF(DRE!$A:$A,'Base CF'!$B370,DRE!AO:AO)</f>
        <v>0</v>
      </c>
      <c r="AQ370" s="46">
        <f>SUMIF(DRE!$A:$A,'Base CF'!$B370,DRE!AP:AP)</f>
        <v>0</v>
      </c>
      <c r="AR370" s="46">
        <f>SUMIF(DRE!$A:$A,'Base CF'!$B370,DRE!AQ:AQ)</f>
        <v>0</v>
      </c>
      <c r="AS370" s="46">
        <f>SUMIF(DRE!$A:$A,'Base CF'!$B370,DRE!AR:AR)</f>
        <v>0</v>
      </c>
      <c r="AT370" s="46">
        <f>SUMIF(DRE!$A:$A,'Base CF'!$B370,DRE!AS:AS)</f>
        <v>0</v>
      </c>
      <c r="AU370" s="46">
        <f>SUMIF(DRE!$A:$A,'Base CF'!$B370,DRE!AT:AT)</f>
        <v>0</v>
      </c>
      <c r="AV370" s="46">
        <f>SUMIF(DRE!$A:$A,'Base CF'!$B370,DRE!AU:AU)</f>
        <v>0</v>
      </c>
      <c r="AW370" s="46">
        <f>SUMIF(DRE!$A:$A,'Base CF'!$B370,DRE!AV:AV)</f>
        <v>0</v>
      </c>
      <c r="AX370" s="46">
        <f>SUMIF(DRE!$A:$A,'Base CF'!$B370,DRE!AW:AW)</f>
        <v>0</v>
      </c>
      <c r="AY370" s="46">
        <f>SUMIF(DRE!$A:$A,'Base CF'!$B370,DRE!AX:AX)</f>
        <v>0</v>
      </c>
      <c r="AZ370" s="46">
        <f>SUMIF(DRE!$A:$A,'Base CF'!$B370,DRE!AY:AY)</f>
        <v>0</v>
      </c>
      <c r="BA370" s="46">
        <f>SUMIF(DRE!$A:$A,'Base CF'!$B370,DRE!AZ:AZ)</f>
        <v>0</v>
      </c>
      <c r="BB370" s="46">
        <f>SUMIF(DRE!$A:$A,'Base CF'!$B370,DRE!BA:BA)</f>
        <v>0</v>
      </c>
      <c r="BC370" s="46">
        <f>SUMIF(DRE!$A:$A,'Base CF'!$B370,DRE!BB:BB)</f>
        <v>0</v>
      </c>
      <c r="BD370" s="46">
        <f>SUMIF(DRE!$A:$A,'Base CF'!$B370,DRE!BC:BC)</f>
        <v>0</v>
      </c>
      <c r="BE370" s="46">
        <f>SUMIF(DRE!$A:$A,'Base CF'!$B370,DRE!BD:BD)</f>
        <v>0</v>
      </c>
      <c r="BF370" s="46">
        <f>SUMIF(DRE!$A:$A,'Base CF'!$B370,DRE!BE:BE)</f>
        <v>0</v>
      </c>
      <c r="BG370" s="46">
        <f>SUMIF(DRE!$A:$A,'Base CF'!$B370,DRE!BF:BF)</f>
        <v>0</v>
      </c>
      <c r="BH370" s="46">
        <f>SUMIF(DRE!$A:$A,'Base CF'!$B370,DRE!BG:BG)</f>
        <v>102000</v>
      </c>
      <c r="BI370" s="46">
        <f>SUMIF(DRE!$A:$A,'Base CF'!$B370,DRE!BH:BH)</f>
        <v>0</v>
      </c>
      <c r="BJ370" s="46">
        <f>SUMIF(DRE!$A:$A,'Base CF'!$B370,DRE!BI:BI)</f>
        <v>0</v>
      </c>
      <c r="BK370" s="46">
        <f>SUMIF(DRE!$A:$A,'Base CF'!$B370,DRE!BJ:BJ)</f>
        <v>0</v>
      </c>
      <c r="BL370" s="46">
        <f>SUMIF(DRE!$A:$A,'Base CF'!$B370,DRE!BK:BK)</f>
        <v>0</v>
      </c>
      <c r="BM370" s="46">
        <f>SUMIF(DRE!$A:$A,'Base CF'!$B370,DRE!BL:BL)</f>
        <v>0</v>
      </c>
      <c r="BN370" s="46">
        <f>SUMIF(DRE!$A:$A,'Base CF'!$B370,DRE!BM:BM)</f>
        <v>0</v>
      </c>
      <c r="BO370" s="46">
        <f>SUMIF(DRE!$A:$A,'Base CF'!$B370,DRE!BN:BN)</f>
        <v>0</v>
      </c>
      <c r="BP370" s="46">
        <f>SUMIF(DRE!$A:$A,'Base CF'!$B370,DRE!BO:BO)</f>
        <v>0</v>
      </c>
      <c r="BQ370" s="46">
        <f>SUMIF(DRE!$A:$A,'Base CF'!$B370,DRE!BP:BP)</f>
        <v>0</v>
      </c>
      <c r="BR370" s="46">
        <f>SUMIF(DRE!$A:$A,'Base CF'!$B370,DRE!BQ:BQ)</f>
        <v>0</v>
      </c>
      <c r="BS370" s="46">
        <f>SUMIF(DRE!$A:$A,'Base CF'!$B370,DRE!BR:BR)</f>
        <v>0</v>
      </c>
      <c r="BT370" s="46">
        <f>SUMIF(DRE!$A:$A,'Base CF'!$B370,DRE!BS:BS)</f>
        <v>0</v>
      </c>
      <c r="BU370" s="46">
        <f>SUMIF(DRE!$A:$A,'Base CF'!$B370,DRE!BT:BT)</f>
        <v>0</v>
      </c>
      <c r="BV370" s="46">
        <f>SUMIF(DRE!$A:$A,'Base CF'!$B370,DRE!BU:BU)</f>
        <v>0</v>
      </c>
      <c r="BW370" s="46">
        <f>SUMIF(DRE!$A:$A,'Base CF'!$B370,DRE!BV:BV)</f>
        <v>0</v>
      </c>
      <c r="BX370" s="46">
        <f>SUMIF(DRE!$A:$A,'Base CF'!$B370,DRE!BW:BW)</f>
        <v>0</v>
      </c>
      <c r="BY370" s="46">
        <f>SUMIF(DRE!$A:$A,'Base CF'!$B370,DRE!BX:BX)</f>
        <v>0</v>
      </c>
      <c r="BZ370" s="46">
        <f>SUMIF(DRE!$A:$A,'Base CF'!$B370,DRE!BY:BY)</f>
        <v>0</v>
      </c>
      <c r="CA370" s="46">
        <f>SUMIF(DRE!$A:$A,'Base CF'!$B370,DRE!BZ:BZ)</f>
        <v>0</v>
      </c>
      <c r="CB370" s="46">
        <f>SUMIF(DRE!$A:$A,'Base CF'!$B370,DRE!CA:CA)</f>
        <v>0</v>
      </c>
      <c r="CC370" s="46">
        <f>SUMIF(DRE!$A:$A,'Base CF'!$B370,DRE!CB:CB)</f>
        <v>0</v>
      </c>
      <c r="CD370" s="46">
        <f>SUMIF(DRE!$A:$A,'Base CF'!$B370,DRE!CC:CC)</f>
        <v>0</v>
      </c>
      <c r="CE370" s="46">
        <f>SUMIF(DRE!$A:$A,'Base CF'!$B370,DRE!CD:CD)</f>
        <v>0</v>
      </c>
      <c r="CF370" s="46">
        <f>SUMIF(DRE!$A:$A,'Base CF'!$B370,DRE!CE:CE)</f>
        <v>0</v>
      </c>
      <c r="CG370" s="46">
        <f>SUMIF(DRE!$A:$A,'Base CF'!$B370,DRE!CF:CF)</f>
        <v>0</v>
      </c>
      <c r="CH370" s="46">
        <f>SUMIF(DRE!$A:$A,'Base CF'!$B370,DRE!CG:CG)</f>
        <v>0</v>
      </c>
      <c r="CI370" s="46">
        <f>SUMIF(DRE!$A:$A,'Base CF'!$B370,DRE!CH:CH)</f>
        <v>0</v>
      </c>
      <c r="CJ370" s="46">
        <f>SUMIF(DRE!$A:$A,'Base CF'!$B370,DRE!CI:CI)</f>
        <v>0</v>
      </c>
      <c r="CK370" s="46">
        <f>SUMIF(DRE!$A:$A,'Base CF'!$B370,DRE!CJ:CJ)</f>
        <v>0</v>
      </c>
      <c r="CL370" s="46">
        <f>SUMIF(DRE!$A:$A,'Base CF'!$B370,DRE!CK:CK)</f>
        <v>0</v>
      </c>
      <c r="CM370" s="46">
        <f>SUMIF(DRE!$A:$A,'Base CF'!$B370,DRE!CL:CL)</f>
        <v>0</v>
      </c>
      <c r="CN370" s="46">
        <f>SUMIF(DRE!$A:$A,'Base CF'!$B370,DRE!CM:CM)</f>
        <v>0</v>
      </c>
      <c r="CO370" s="46">
        <f>SUMIF(DRE!$A:$A,'Base CF'!$B370,DRE!CN:CN)</f>
        <v>0</v>
      </c>
      <c r="CP370" s="46">
        <f>SUMIF(DRE!$A:$A,'Base CF'!$B370,DRE!CO:CO)</f>
        <v>0</v>
      </c>
      <c r="CQ370" s="46">
        <f>SUMIF(DRE!$A:$A,'Base CF'!$B370,DRE!CP:CP)</f>
        <v>0</v>
      </c>
      <c r="CR370" s="46">
        <f>SUMIF(DRE!$A:$A,'Base CF'!$B370,DRE!CQ:CQ)</f>
        <v>0</v>
      </c>
      <c r="CS370" s="46">
        <f>SUMIF(DRE!$A:$A,'Base CF'!$B370,DRE!CR:CR)</f>
        <v>0</v>
      </c>
      <c r="CT370" s="46">
        <f>SUMIF(DRE!$A:$A,'Base CF'!$B370,DRE!CS:CS)</f>
        <v>0</v>
      </c>
      <c r="CU370" s="46">
        <f>SUMIF(DRE!$A:$A,'Base CF'!$B370,DRE!CT:CT)</f>
        <v>0</v>
      </c>
      <c r="CV370" s="46">
        <f>SUMIF(DRE!$A:$A,'Base CF'!$B370,DRE!CU:CU)</f>
        <v>0</v>
      </c>
      <c r="CW370" s="46">
        <f>SUMIF(DRE!$A:$A,'Base CF'!$B370,DRE!CV:CV)</f>
        <v>0</v>
      </c>
      <c r="CX370" s="46">
        <f>SUMIF(DRE!$A:$A,'Base CF'!$B370,DRE!CW:CW)</f>
        <v>0</v>
      </c>
      <c r="CY370" s="46">
        <f>SUMIF(DRE!$A:$A,'Base CF'!$B370,DRE!CX:CX)</f>
        <v>0</v>
      </c>
      <c r="CZ370" s="46">
        <f>SUMIF(DRE!$A:$A,'Base CF'!$B370,DRE!CY:CY)</f>
        <v>0</v>
      </c>
      <c r="DA370" s="46">
        <f>SUMIF(DRE!$A:$A,'Base CF'!$B370,DRE!CZ:CZ)</f>
        <v>0</v>
      </c>
      <c r="DB370" s="46">
        <f>SUMIF(DRE!$A:$A,'Base CF'!$B370,DRE!DA:DA)</f>
        <v>0</v>
      </c>
      <c r="DC370" s="46">
        <f>SUMIF(DRE!$A:$A,'Base CF'!$B370,DRE!DB:DB)</f>
        <v>0</v>
      </c>
      <c r="DD370" s="46">
        <f>SUMIF(DRE!$A:$A,'Base CF'!$B370,DRE!DC:DC)</f>
        <v>0</v>
      </c>
      <c r="DE370" s="46">
        <f>SUMIF(DRE!$A:$A,'Base CF'!$B370,DRE!DD:DD)</f>
        <v>0</v>
      </c>
      <c r="DF370" s="46">
        <f>SUMIF(DRE!$A:$A,'Base CF'!$B370,DRE!DE:DE)</f>
        <v>0</v>
      </c>
    </row>
    <row r="371" spans="2:110" outlineLevel="1">
      <c r="B371" s="37" t="s">
        <v>386</v>
      </c>
      <c r="C371" s="46">
        <f>SUMIF(DRE!$A:$A,'Base CF'!$B371,DRE!B:B)</f>
        <v>0</v>
      </c>
      <c r="D371" s="46">
        <f>SUMIF(DRE!$A:$A,'Base CF'!$B371,DRE!C:C)</f>
        <v>0</v>
      </c>
      <c r="E371" s="46">
        <f>SUMIF(DRE!$A:$A,'Base CF'!$B371,DRE!D:D)</f>
        <v>0</v>
      </c>
      <c r="F371" s="46">
        <f>SUMIF(DRE!$A:$A,'Base CF'!$B371,DRE!E:E)</f>
        <v>0</v>
      </c>
      <c r="G371" s="46">
        <f>SUMIF(DRE!$A:$A,'Base CF'!$B371,DRE!F:F)</f>
        <v>0</v>
      </c>
      <c r="H371" s="46">
        <f>SUMIF(DRE!$A:$A,'Base CF'!$B371,DRE!G:G)</f>
        <v>0</v>
      </c>
      <c r="I371" s="46">
        <f>SUMIF(DRE!$A:$A,'Base CF'!$B371,DRE!H:H)</f>
        <v>0</v>
      </c>
      <c r="J371" s="46">
        <f>SUMIF(DRE!$A:$A,'Base CF'!$B371,DRE!I:I)</f>
        <v>0</v>
      </c>
      <c r="K371" s="46">
        <f>SUMIF(DRE!$A:$A,'Base CF'!$B371,DRE!J:J)</f>
        <v>0</v>
      </c>
      <c r="L371" s="46">
        <f>SUMIF(DRE!$A:$A,'Base CF'!$B371,DRE!K:K)</f>
        <v>0</v>
      </c>
      <c r="M371" s="46">
        <f>SUMIF(DRE!$A:$A,'Base CF'!$B371,DRE!L:L)</f>
        <v>0</v>
      </c>
      <c r="N371" s="46">
        <f>SUMIF(DRE!$A:$A,'Base CF'!$B371,DRE!M:M)</f>
        <v>0</v>
      </c>
      <c r="O371" s="46">
        <f>SUMIF(DRE!$A:$A,'Base CF'!$B371,DRE!N:N)</f>
        <v>0</v>
      </c>
      <c r="P371" s="46">
        <f>SUMIF(DRE!$A:$A,'Base CF'!$B371,DRE!O:O)</f>
        <v>0</v>
      </c>
      <c r="Q371" s="46">
        <f>SUMIF(DRE!$A:$A,'Base CF'!$B371,DRE!P:P)</f>
        <v>0</v>
      </c>
      <c r="R371" s="46">
        <f>SUMIF(DRE!$A:$A,'Base CF'!$B371,DRE!Q:Q)</f>
        <v>0</v>
      </c>
      <c r="S371" s="46">
        <f>SUMIF(DRE!$A:$A,'Base CF'!$B371,DRE!R:R)</f>
        <v>0</v>
      </c>
      <c r="T371" s="46">
        <f>SUMIF(DRE!$A:$A,'Base CF'!$B371,DRE!S:S)</f>
        <v>0</v>
      </c>
      <c r="U371" s="46">
        <f>SUMIF(DRE!$A:$A,'Base CF'!$B371,DRE!T:T)</f>
        <v>0</v>
      </c>
      <c r="V371" s="46">
        <f>SUMIF(DRE!$A:$A,'Base CF'!$B371,DRE!U:U)</f>
        <v>0</v>
      </c>
      <c r="W371" s="46">
        <f>SUMIF(DRE!$A:$A,'Base CF'!$B371,DRE!V:V)</f>
        <v>0</v>
      </c>
      <c r="X371" s="46">
        <f>SUMIF(DRE!$A:$A,'Base CF'!$B371,DRE!W:W)</f>
        <v>0</v>
      </c>
      <c r="Y371" s="46">
        <f>SUMIF(DRE!$A:$A,'Base CF'!$B371,DRE!X:X)</f>
        <v>0</v>
      </c>
      <c r="Z371" s="46">
        <f>SUMIF(DRE!$A:$A,'Base CF'!$B371,DRE!Y:Y)</f>
        <v>0</v>
      </c>
      <c r="AA371" s="46">
        <f>SUMIF(DRE!$A:$A,'Base CF'!$B371,DRE!Z:Z)</f>
        <v>0</v>
      </c>
      <c r="AB371" s="46">
        <f>SUMIF(DRE!$A:$A,'Base CF'!$B371,DRE!AA:AA)</f>
        <v>0</v>
      </c>
      <c r="AC371" s="46">
        <f>SUMIF(DRE!$A:$A,'Base CF'!$B371,DRE!AB:AB)</f>
        <v>0</v>
      </c>
      <c r="AD371" s="46">
        <f>SUMIF(DRE!$A:$A,'Base CF'!$B371,DRE!AC:AC)</f>
        <v>0</v>
      </c>
      <c r="AE371" s="46">
        <f>SUMIF(DRE!$A:$A,'Base CF'!$B371,DRE!AD:AD)</f>
        <v>0</v>
      </c>
      <c r="AF371" s="46">
        <f>SUMIF(DRE!$A:$A,'Base CF'!$B371,DRE!AE:AE)</f>
        <v>0</v>
      </c>
      <c r="AG371" s="46">
        <f>SUMIF(DRE!$A:$A,'Base CF'!$B371,DRE!AF:AF)</f>
        <v>0</v>
      </c>
      <c r="AH371" s="46">
        <f>SUMIF(DRE!$A:$A,'Base CF'!$B371,DRE!AG:AG)</f>
        <v>0</v>
      </c>
      <c r="AI371" s="46">
        <f>SUMIF(DRE!$A:$A,'Base CF'!$B371,DRE!AH:AH)</f>
        <v>0</v>
      </c>
      <c r="AJ371" s="46">
        <f>SUMIF(DRE!$A:$A,'Base CF'!$B371,DRE!AI:AI)</f>
        <v>0</v>
      </c>
      <c r="AK371" s="46">
        <f>SUMIF(DRE!$A:$A,'Base CF'!$B371,DRE!AJ:AJ)</f>
        <v>0</v>
      </c>
      <c r="AL371" s="46">
        <f>SUMIF(DRE!$A:$A,'Base CF'!$B371,DRE!AK:AK)</f>
        <v>0</v>
      </c>
      <c r="AM371" s="46">
        <f>SUMIF(DRE!$A:$A,'Base CF'!$B371,DRE!AL:AL)</f>
        <v>0</v>
      </c>
      <c r="AN371" s="46">
        <f>SUMIF(DRE!$A:$A,'Base CF'!$B371,DRE!AM:AM)</f>
        <v>0</v>
      </c>
      <c r="AO371" s="46">
        <f>SUMIF(DRE!$A:$A,'Base CF'!$B371,DRE!AN:AN)</f>
        <v>0</v>
      </c>
      <c r="AP371" s="46">
        <f>SUMIF(DRE!$A:$A,'Base CF'!$B371,DRE!AO:AO)</f>
        <v>0</v>
      </c>
      <c r="AQ371" s="46">
        <f>SUMIF(DRE!$A:$A,'Base CF'!$B371,DRE!AP:AP)</f>
        <v>0</v>
      </c>
      <c r="AR371" s="46">
        <f>SUMIF(DRE!$A:$A,'Base CF'!$B371,DRE!AQ:AQ)</f>
        <v>0</v>
      </c>
      <c r="AS371" s="46">
        <f>SUMIF(DRE!$A:$A,'Base CF'!$B371,DRE!AR:AR)</f>
        <v>0</v>
      </c>
      <c r="AT371" s="46">
        <f>SUMIF(DRE!$A:$A,'Base CF'!$B371,DRE!AS:AS)</f>
        <v>0</v>
      </c>
      <c r="AU371" s="46">
        <f>SUMIF(DRE!$A:$A,'Base CF'!$B371,DRE!AT:AT)</f>
        <v>0</v>
      </c>
      <c r="AV371" s="46">
        <f>SUMIF(DRE!$A:$A,'Base CF'!$B371,DRE!AU:AU)</f>
        <v>0</v>
      </c>
      <c r="AW371" s="46">
        <f>SUMIF(DRE!$A:$A,'Base CF'!$B371,DRE!AV:AV)</f>
        <v>0</v>
      </c>
      <c r="AX371" s="46">
        <f>SUMIF(DRE!$A:$A,'Base CF'!$B371,DRE!AW:AW)</f>
        <v>0</v>
      </c>
      <c r="AY371" s="46">
        <f>SUMIF(DRE!$A:$A,'Base CF'!$B371,DRE!AX:AX)</f>
        <v>0</v>
      </c>
      <c r="AZ371" s="46">
        <f>SUMIF(DRE!$A:$A,'Base CF'!$B371,DRE!AY:AY)</f>
        <v>0</v>
      </c>
      <c r="BA371" s="46">
        <f>SUMIF(DRE!$A:$A,'Base CF'!$B371,DRE!AZ:AZ)</f>
        <v>0</v>
      </c>
      <c r="BB371" s="46">
        <f>SUMIF(DRE!$A:$A,'Base CF'!$B371,DRE!BA:BA)</f>
        <v>0</v>
      </c>
      <c r="BC371" s="46">
        <f>SUMIF(DRE!$A:$A,'Base CF'!$B371,DRE!BB:BB)</f>
        <v>0</v>
      </c>
      <c r="BD371" s="46">
        <f>SUMIF(DRE!$A:$A,'Base CF'!$B371,DRE!BC:BC)</f>
        <v>0</v>
      </c>
      <c r="BE371" s="46">
        <f>SUMIF(DRE!$A:$A,'Base CF'!$B371,DRE!BD:BD)</f>
        <v>0</v>
      </c>
      <c r="BF371" s="46">
        <f>SUMIF(DRE!$A:$A,'Base CF'!$B371,DRE!BE:BE)</f>
        <v>0</v>
      </c>
      <c r="BG371" s="46">
        <f>SUMIF(DRE!$A:$A,'Base CF'!$B371,DRE!BF:BF)</f>
        <v>0</v>
      </c>
      <c r="BH371" s="46">
        <f>SUMIF(DRE!$A:$A,'Base CF'!$B371,DRE!BG:BG)</f>
        <v>0</v>
      </c>
      <c r="BI371" s="46">
        <f>SUMIF(DRE!$A:$A,'Base CF'!$B371,DRE!BH:BH)</f>
        <v>0</v>
      </c>
      <c r="BJ371" s="46">
        <f>SUMIF(DRE!$A:$A,'Base CF'!$B371,DRE!BI:BI)</f>
        <v>0</v>
      </c>
      <c r="BK371" s="46">
        <f>SUMIF(DRE!$A:$A,'Base CF'!$B371,DRE!BJ:BJ)</f>
        <v>0</v>
      </c>
      <c r="BL371" s="46">
        <f>SUMIF(DRE!$A:$A,'Base CF'!$B371,DRE!BK:BK)</f>
        <v>0</v>
      </c>
      <c r="BM371" s="46">
        <f>SUMIF(DRE!$A:$A,'Base CF'!$B371,DRE!BL:BL)</f>
        <v>0</v>
      </c>
      <c r="BN371" s="46">
        <f>SUMIF(DRE!$A:$A,'Base CF'!$B371,DRE!BM:BM)</f>
        <v>0</v>
      </c>
      <c r="BO371" s="46">
        <f>SUMIF(DRE!$A:$A,'Base CF'!$B371,DRE!BN:BN)</f>
        <v>0</v>
      </c>
      <c r="BP371" s="46">
        <f>SUMIF(DRE!$A:$A,'Base CF'!$B371,DRE!BO:BO)</f>
        <v>0</v>
      </c>
      <c r="BQ371" s="46">
        <f>SUMIF(DRE!$A:$A,'Base CF'!$B371,DRE!BP:BP)</f>
        <v>0</v>
      </c>
      <c r="BR371" s="46">
        <f>SUMIF(DRE!$A:$A,'Base CF'!$B371,DRE!BQ:BQ)</f>
        <v>0</v>
      </c>
      <c r="BS371" s="46">
        <f>SUMIF(DRE!$A:$A,'Base CF'!$B371,DRE!BR:BR)</f>
        <v>0</v>
      </c>
      <c r="BT371" s="46">
        <f>SUMIF(DRE!$A:$A,'Base CF'!$B371,DRE!BS:BS)</f>
        <v>0</v>
      </c>
      <c r="BU371" s="46">
        <f>SUMIF(DRE!$A:$A,'Base CF'!$B371,DRE!BT:BT)</f>
        <v>0</v>
      </c>
      <c r="BV371" s="46">
        <f>SUMIF(DRE!$A:$A,'Base CF'!$B371,DRE!BU:BU)</f>
        <v>0</v>
      </c>
      <c r="BW371" s="46">
        <f>SUMIF(DRE!$A:$A,'Base CF'!$B371,DRE!BV:BV)</f>
        <v>0</v>
      </c>
      <c r="BX371" s="46">
        <f>SUMIF(DRE!$A:$A,'Base CF'!$B371,DRE!BW:BW)</f>
        <v>0</v>
      </c>
      <c r="BY371" s="46">
        <f>SUMIF(DRE!$A:$A,'Base CF'!$B371,DRE!BX:BX)</f>
        <v>0</v>
      </c>
      <c r="BZ371" s="46">
        <f>SUMIF(DRE!$A:$A,'Base CF'!$B371,DRE!BY:BY)</f>
        <v>0</v>
      </c>
      <c r="CA371" s="46">
        <f>SUMIF(DRE!$A:$A,'Base CF'!$B371,DRE!BZ:BZ)</f>
        <v>0</v>
      </c>
      <c r="CB371" s="46">
        <f>SUMIF(DRE!$A:$A,'Base CF'!$B371,DRE!CA:CA)</f>
        <v>0</v>
      </c>
      <c r="CC371" s="46">
        <f>SUMIF(DRE!$A:$A,'Base CF'!$B371,DRE!CB:CB)</f>
        <v>0</v>
      </c>
      <c r="CD371" s="46">
        <f>SUMIF(DRE!$A:$A,'Base CF'!$B371,DRE!CC:CC)</f>
        <v>0</v>
      </c>
      <c r="CE371" s="46">
        <f>SUMIF(DRE!$A:$A,'Base CF'!$B371,DRE!CD:CD)</f>
        <v>0</v>
      </c>
      <c r="CF371" s="46">
        <f>SUMIF(DRE!$A:$A,'Base CF'!$B371,DRE!CE:CE)</f>
        <v>0</v>
      </c>
      <c r="CG371" s="46">
        <f>SUMIF(DRE!$A:$A,'Base CF'!$B371,DRE!CF:CF)</f>
        <v>0</v>
      </c>
      <c r="CH371" s="46">
        <f>SUMIF(DRE!$A:$A,'Base CF'!$B371,DRE!CG:CG)</f>
        <v>0</v>
      </c>
      <c r="CI371" s="46">
        <f>SUMIF(DRE!$A:$A,'Base CF'!$B371,DRE!CH:CH)</f>
        <v>0</v>
      </c>
      <c r="CJ371" s="46">
        <f>SUMIF(DRE!$A:$A,'Base CF'!$B371,DRE!CI:CI)</f>
        <v>0</v>
      </c>
      <c r="CK371" s="46">
        <f>SUMIF(DRE!$A:$A,'Base CF'!$B371,DRE!CJ:CJ)</f>
        <v>0</v>
      </c>
      <c r="CL371" s="46">
        <f>SUMIF(DRE!$A:$A,'Base CF'!$B371,DRE!CK:CK)</f>
        <v>0</v>
      </c>
      <c r="CM371" s="46">
        <f>SUMIF(DRE!$A:$A,'Base CF'!$B371,DRE!CL:CL)</f>
        <v>0</v>
      </c>
      <c r="CN371" s="46">
        <f>SUMIF(DRE!$A:$A,'Base CF'!$B371,DRE!CM:CM)</f>
        <v>0</v>
      </c>
      <c r="CO371" s="46">
        <f>SUMIF(DRE!$A:$A,'Base CF'!$B371,DRE!CN:CN)</f>
        <v>0</v>
      </c>
      <c r="CP371" s="46">
        <f>SUMIF(DRE!$A:$A,'Base CF'!$B371,DRE!CO:CO)</f>
        <v>0</v>
      </c>
      <c r="CQ371" s="46">
        <f>SUMIF(DRE!$A:$A,'Base CF'!$B371,DRE!CP:CP)</f>
        <v>0</v>
      </c>
      <c r="CR371" s="46">
        <f>SUMIF(DRE!$A:$A,'Base CF'!$B371,DRE!CQ:CQ)</f>
        <v>0</v>
      </c>
      <c r="CS371" s="46">
        <f>SUMIF(DRE!$A:$A,'Base CF'!$B371,DRE!CR:CR)</f>
        <v>0</v>
      </c>
      <c r="CT371" s="46">
        <f>SUMIF(DRE!$A:$A,'Base CF'!$B371,DRE!CS:CS)</f>
        <v>0</v>
      </c>
      <c r="CU371" s="46">
        <f>SUMIF(DRE!$A:$A,'Base CF'!$B371,DRE!CT:CT)</f>
        <v>0</v>
      </c>
      <c r="CV371" s="46">
        <f>SUMIF(DRE!$A:$A,'Base CF'!$B371,DRE!CU:CU)</f>
        <v>0</v>
      </c>
      <c r="CW371" s="46">
        <f>SUMIF(DRE!$A:$A,'Base CF'!$B371,DRE!CV:CV)</f>
        <v>0</v>
      </c>
      <c r="CX371" s="46">
        <f>SUMIF(DRE!$A:$A,'Base CF'!$B371,DRE!CW:CW)</f>
        <v>0</v>
      </c>
      <c r="CY371" s="46">
        <f>SUMIF(DRE!$A:$A,'Base CF'!$B371,DRE!CX:CX)</f>
        <v>0</v>
      </c>
      <c r="CZ371" s="46">
        <f>SUMIF(DRE!$A:$A,'Base CF'!$B371,DRE!CY:CY)</f>
        <v>0</v>
      </c>
      <c r="DA371" s="46">
        <f>SUMIF(DRE!$A:$A,'Base CF'!$B371,DRE!CZ:CZ)</f>
        <v>0</v>
      </c>
      <c r="DB371" s="46">
        <f>SUMIF(DRE!$A:$A,'Base CF'!$B371,DRE!DA:DA)</f>
        <v>0</v>
      </c>
      <c r="DC371" s="46">
        <f>SUMIF(DRE!$A:$A,'Base CF'!$B371,DRE!DB:DB)</f>
        <v>0</v>
      </c>
      <c r="DD371" s="46">
        <f>SUMIF(DRE!$A:$A,'Base CF'!$B371,DRE!DC:DC)</f>
        <v>0</v>
      </c>
      <c r="DE371" s="46">
        <f>SUMIF(DRE!$A:$A,'Base CF'!$B371,DRE!DD:DD)</f>
        <v>0</v>
      </c>
      <c r="DF371" s="46">
        <f>SUMIF(DRE!$A:$A,'Base CF'!$B371,DRE!DE:DE)</f>
        <v>0</v>
      </c>
    </row>
    <row r="372" spans="2:110" outlineLevel="1">
      <c r="B372" s="37" t="s">
        <v>387</v>
      </c>
      <c r="C372" s="46">
        <f>SUMIF(DRE!$A:$A,'Base CF'!$B372,DRE!B:B)</f>
        <v>0</v>
      </c>
      <c r="D372" s="46">
        <f>SUMIF(DRE!$A:$A,'Base CF'!$B372,DRE!C:C)</f>
        <v>0</v>
      </c>
      <c r="E372" s="46">
        <f>SUMIF(DRE!$A:$A,'Base CF'!$B372,DRE!D:D)</f>
        <v>0</v>
      </c>
      <c r="F372" s="46">
        <f>SUMIF(DRE!$A:$A,'Base CF'!$B372,DRE!E:E)</f>
        <v>0</v>
      </c>
      <c r="G372" s="46">
        <f>SUMIF(DRE!$A:$A,'Base CF'!$B372,DRE!F:F)</f>
        <v>0</v>
      </c>
      <c r="H372" s="46">
        <f>SUMIF(DRE!$A:$A,'Base CF'!$B372,DRE!G:G)</f>
        <v>0</v>
      </c>
      <c r="I372" s="46">
        <f>SUMIF(DRE!$A:$A,'Base CF'!$B372,DRE!H:H)</f>
        <v>0</v>
      </c>
      <c r="J372" s="46">
        <f>SUMIF(DRE!$A:$A,'Base CF'!$B372,DRE!I:I)</f>
        <v>0</v>
      </c>
      <c r="K372" s="46">
        <f>SUMIF(DRE!$A:$A,'Base CF'!$B372,DRE!J:J)</f>
        <v>0</v>
      </c>
      <c r="L372" s="46">
        <f>SUMIF(DRE!$A:$A,'Base CF'!$B372,DRE!K:K)</f>
        <v>0</v>
      </c>
      <c r="M372" s="46">
        <f>SUMIF(DRE!$A:$A,'Base CF'!$B372,DRE!L:L)</f>
        <v>0</v>
      </c>
      <c r="N372" s="46">
        <f>SUMIF(DRE!$A:$A,'Base CF'!$B372,DRE!M:M)</f>
        <v>0</v>
      </c>
      <c r="O372" s="46">
        <f>SUMIF(DRE!$A:$A,'Base CF'!$B372,DRE!N:N)</f>
        <v>0</v>
      </c>
      <c r="P372" s="46">
        <f>SUMIF(DRE!$A:$A,'Base CF'!$B372,DRE!O:O)</f>
        <v>0</v>
      </c>
      <c r="Q372" s="46">
        <f>SUMIF(DRE!$A:$A,'Base CF'!$B372,DRE!P:P)</f>
        <v>0</v>
      </c>
      <c r="R372" s="46">
        <f>SUMIF(DRE!$A:$A,'Base CF'!$B372,DRE!Q:Q)</f>
        <v>0</v>
      </c>
      <c r="S372" s="46">
        <f>SUMIF(DRE!$A:$A,'Base CF'!$B372,DRE!R:R)</f>
        <v>0</v>
      </c>
      <c r="T372" s="46">
        <f>SUMIF(DRE!$A:$A,'Base CF'!$B372,DRE!S:S)</f>
        <v>0</v>
      </c>
      <c r="U372" s="46">
        <f>SUMIF(DRE!$A:$A,'Base CF'!$B372,DRE!T:T)</f>
        <v>0</v>
      </c>
      <c r="V372" s="46">
        <f>SUMIF(DRE!$A:$A,'Base CF'!$B372,DRE!U:U)</f>
        <v>0</v>
      </c>
      <c r="W372" s="46">
        <f>SUMIF(DRE!$A:$A,'Base CF'!$B372,DRE!V:V)</f>
        <v>0</v>
      </c>
      <c r="X372" s="46">
        <f>SUMIF(DRE!$A:$A,'Base CF'!$B372,DRE!W:W)</f>
        <v>0</v>
      </c>
      <c r="Y372" s="46">
        <f>SUMIF(DRE!$A:$A,'Base CF'!$B372,DRE!X:X)</f>
        <v>0</v>
      </c>
      <c r="Z372" s="46">
        <f>SUMIF(DRE!$A:$A,'Base CF'!$B372,DRE!Y:Y)</f>
        <v>0</v>
      </c>
      <c r="AA372" s="46">
        <f>SUMIF(DRE!$A:$A,'Base CF'!$B372,DRE!Z:Z)</f>
        <v>0</v>
      </c>
      <c r="AB372" s="46">
        <f>SUMIF(DRE!$A:$A,'Base CF'!$B372,DRE!AA:AA)</f>
        <v>0</v>
      </c>
      <c r="AC372" s="46">
        <f>SUMIF(DRE!$A:$A,'Base CF'!$B372,DRE!AB:AB)</f>
        <v>0</v>
      </c>
      <c r="AD372" s="46">
        <f>SUMIF(DRE!$A:$A,'Base CF'!$B372,DRE!AC:AC)</f>
        <v>0</v>
      </c>
      <c r="AE372" s="46">
        <f>SUMIF(DRE!$A:$A,'Base CF'!$B372,DRE!AD:AD)</f>
        <v>0</v>
      </c>
      <c r="AF372" s="46">
        <f>SUMIF(DRE!$A:$A,'Base CF'!$B372,DRE!AE:AE)</f>
        <v>0</v>
      </c>
      <c r="AG372" s="46">
        <f>SUMIF(DRE!$A:$A,'Base CF'!$B372,DRE!AF:AF)</f>
        <v>0</v>
      </c>
      <c r="AH372" s="46">
        <f>SUMIF(DRE!$A:$A,'Base CF'!$B372,DRE!AG:AG)</f>
        <v>0</v>
      </c>
      <c r="AI372" s="46">
        <f>SUMIF(DRE!$A:$A,'Base CF'!$B372,DRE!AH:AH)</f>
        <v>0</v>
      </c>
      <c r="AJ372" s="46">
        <f>SUMIF(DRE!$A:$A,'Base CF'!$B372,DRE!AI:AI)</f>
        <v>0</v>
      </c>
      <c r="AK372" s="46">
        <f>SUMIF(DRE!$A:$A,'Base CF'!$B372,DRE!AJ:AJ)</f>
        <v>0</v>
      </c>
      <c r="AL372" s="46">
        <f>SUMIF(DRE!$A:$A,'Base CF'!$B372,DRE!AK:AK)</f>
        <v>0</v>
      </c>
      <c r="AM372" s="46">
        <f>SUMIF(DRE!$A:$A,'Base CF'!$B372,DRE!AL:AL)</f>
        <v>0</v>
      </c>
      <c r="AN372" s="46">
        <f>SUMIF(DRE!$A:$A,'Base CF'!$B372,DRE!AM:AM)</f>
        <v>0</v>
      </c>
      <c r="AO372" s="46">
        <f>SUMIF(DRE!$A:$A,'Base CF'!$B372,DRE!AN:AN)</f>
        <v>0</v>
      </c>
      <c r="AP372" s="46">
        <f>SUMIF(DRE!$A:$A,'Base CF'!$B372,DRE!AO:AO)</f>
        <v>0</v>
      </c>
      <c r="AQ372" s="46">
        <f>SUMIF(DRE!$A:$A,'Base CF'!$B372,DRE!AP:AP)</f>
        <v>0</v>
      </c>
      <c r="AR372" s="46">
        <f>SUMIF(DRE!$A:$A,'Base CF'!$B372,DRE!AQ:AQ)</f>
        <v>0</v>
      </c>
      <c r="AS372" s="46">
        <f>SUMIF(DRE!$A:$A,'Base CF'!$B372,DRE!AR:AR)</f>
        <v>0</v>
      </c>
      <c r="AT372" s="46">
        <f>SUMIF(DRE!$A:$A,'Base CF'!$B372,DRE!AS:AS)</f>
        <v>0</v>
      </c>
      <c r="AU372" s="46">
        <f>SUMIF(DRE!$A:$A,'Base CF'!$B372,DRE!AT:AT)</f>
        <v>0</v>
      </c>
      <c r="AV372" s="46">
        <f>SUMIF(DRE!$A:$A,'Base CF'!$B372,DRE!AU:AU)</f>
        <v>0</v>
      </c>
      <c r="AW372" s="46">
        <f>SUMIF(DRE!$A:$A,'Base CF'!$B372,DRE!AV:AV)</f>
        <v>0</v>
      </c>
      <c r="AX372" s="46">
        <f>SUMIF(DRE!$A:$A,'Base CF'!$B372,DRE!AW:AW)</f>
        <v>0</v>
      </c>
      <c r="AY372" s="46">
        <f>SUMIF(DRE!$A:$A,'Base CF'!$B372,DRE!AX:AX)</f>
        <v>0</v>
      </c>
      <c r="AZ372" s="46">
        <f>SUMIF(DRE!$A:$A,'Base CF'!$B372,DRE!AY:AY)</f>
        <v>0</v>
      </c>
      <c r="BA372" s="46">
        <f>SUMIF(DRE!$A:$A,'Base CF'!$B372,DRE!AZ:AZ)</f>
        <v>0</v>
      </c>
      <c r="BB372" s="46">
        <f>SUMIF(DRE!$A:$A,'Base CF'!$B372,DRE!BA:BA)</f>
        <v>0</v>
      </c>
      <c r="BC372" s="46">
        <f>SUMIF(DRE!$A:$A,'Base CF'!$B372,DRE!BB:BB)</f>
        <v>0</v>
      </c>
      <c r="BD372" s="46">
        <f>SUMIF(DRE!$A:$A,'Base CF'!$B372,DRE!BC:BC)</f>
        <v>0</v>
      </c>
      <c r="BE372" s="46">
        <f>SUMIF(DRE!$A:$A,'Base CF'!$B372,DRE!BD:BD)</f>
        <v>0</v>
      </c>
      <c r="BF372" s="46">
        <f>SUMIF(DRE!$A:$A,'Base CF'!$B372,DRE!BE:BE)</f>
        <v>0</v>
      </c>
      <c r="BG372" s="46">
        <f>SUMIF(DRE!$A:$A,'Base CF'!$B372,DRE!BF:BF)</f>
        <v>0</v>
      </c>
      <c r="BH372" s="46">
        <f>SUMIF(DRE!$A:$A,'Base CF'!$B372,DRE!BG:BG)</f>
        <v>0</v>
      </c>
      <c r="BI372" s="46">
        <f>SUMIF(DRE!$A:$A,'Base CF'!$B372,DRE!BH:BH)</f>
        <v>0</v>
      </c>
      <c r="BJ372" s="46">
        <f>SUMIF(DRE!$A:$A,'Base CF'!$B372,DRE!BI:BI)</f>
        <v>0</v>
      </c>
      <c r="BK372" s="46">
        <f>SUMIF(DRE!$A:$A,'Base CF'!$B372,DRE!BJ:BJ)</f>
        <v>0</v>
      </c>
      <c r="BL372" s="46">
        <f>SUMIF(DRE!$A:$A,'Base CF'!$B372,DRE!BK:BK)</f>
        <v>0</v>
      </c>
      <c r="BM372" s="46">
        <f>SUMIF(DRE!$A:$A,'Base CF'!$B372,DRE!BL:BL)</f>
        <v>0</v>
      </c>
      <c r="BN372" s="46">
        <f>SUMIF(DRE!$A:$A,'Base CF'!$B372,DRE!BM:BM)</f>
        <v>0</v>
      </c>
      <c r="BO372" s="46">
        <f>SUMIF(DRE!$A:$A,'Base CF'!$B372,DRE!BN:BN)</f>
        <v>0</v>
      </c>
      <c r="BP372" s="46">
        <f>SUMIF(DRE!$A:$A,'Base CF'!$B372,DRE!BO:BO)</f>
        <v>0</v>
      </c>
      <c r="BQ372" s="46">
        <f>SUMIF(DRE!$A:$A,'Base CF'!$B372,DRE!BP:BP)</f>
        <v>0</v>
      </c>
      <c r="BR372" s="46">
        <f>SUMIF(DRE!$A:$A,'Base CF'!$B372,DRE!BQ:BQ)</f>
        <v>0</v>
      </c>
      <c r="BS372" s="46">
        <f>SUMIF(DRE!$A:$A,'Base CF'!$B372,DRE!BR:BR)</f>
        <v>0</v>
      </c>
      <c r="BT372" s="46">
        <f>SUMIF(DRE!$A:$A,'Base CF'!$B372,DRE!BS:BS)</f>
        <v>0</v>
      </c>
      <c r="BU372" s="46">
        <f>SUMIF(DRE!$A:$A,'Base CF'!$B372,DRE!BT:BT)</f>
        <v>0</v>
      </c>
      <c r="BV372" s="46">
        <f>SUMIF(DRE!$A:$A,'Base CF'!$B372,DRE!BU:BU)</f>
        <v>0</v>
      </c>
      <c r="BW372" s="46">
        <f>SUMIF(DRE!$A:$A,'Base CF'!$B372,DRE!BV:BV)</f>
        <v>0</v>
      </c>
      <c r="BX372" s="46">
        <f>SUMIF(DRE!$A:$A,'Base CF'!$B372,DRE!BW:BW)</f>
        <v>0</v>
      </c>
      <c r="BY372" s="46">
        <f>SUMIF(DRE!$A:$A,'Base CF'!$B372,DRE!BX:BX)</f>
        <v>0</v>
      </c>
      <c r="BZ372" s="46">
        <f>SUMIF(DRE!$A:$A,'Base CF'!$B372,DRE!BY:BY)</f>
        <v>0</v>
      </c>
      <c r="CA372" s="46">
        <f>SUMIF(DRE!$A:$A,'Base CF'!$B372,DRE!BZ:BZ)</f>
        <v>0</v>
      </c>
      <c r="CB372" s="46">
        <f>SUMIF(DRE!$A:$A,'Base CF'!$B372,DRE!CA:CA)</f>
        <v>0</v>
      </c>
      <c r="CC372" s="46">
        <f>SUMIF(DRE!$A:$A,'Base CF'!$B372,DRE!CB:CB)</f>
        <v>0</v>
      </c>
      <c r="CD372" s="46">
        <f>SUMIF(DRE!$A:$A,'Base CF'!$B372,DRE!CC:CC)</f>
        <v>0</v>
      </c>
      <c r="CE372" s="46">
        <f>SUMIF(DRE!$A:$A,'Base CF'!$B372,DRE!CD:CD)</f>
        <v>0</v>
      </c>
      <c r="CF372" s="46">
        <f>SUMIF(DRE!$A:$A,'Base CF'!$B372,DRE!CE:CE)</f>
        <v>0</v>
      </c>
      <c r="CG372" s="46">
        <f>SUMIF(DRE!$A:$A,'Base CF'!$B372,DRE!CF:CF)</f>
        <v>0</v>
      </c>
      <c r="CH372" s="46">
        <f>SUMIF(DRE!$A:$A,'Base CF'!$B372,DRE!CG:CG)</f>
        <v>0</v>
      </c>
      <c r="CI372" s="46">
        <f>SUMIF(DRE!$A:$A,'Base CF'!$B372,DRE!CH:CH)</f>
        <v>0</v>
      </c>
      <c r="CJ372" s="46">
        <f>SUMIF(DRE!$A:$A,'Base CF'!$B372,DRE!CI:CI)</f>
        <v>0</v>
      </c>
      <c r="CK372" s="46">
        <f>SUMIF(DRE!$A:$A,'Base CF'!$B372,DRE!CJ:CJ)</f>
        <v>0</v>
      </c>
      <c r="CL372" s="46">
        <f>SUMIF(DRE!$A:$A,'Base CF'!$B372,DRE!CK:CK)</f>
        <v>0</v>
      </c>
      <c r="CM372" s="46">
        <f>SUMIF(DRE!$A:$A,'Base CF'!$B372,DRE!CL:CL)</f>
        <v>0</v>
      </c>
      <c r="CN372" s="46">
        <f>SUMIF(DRE!$A:$A,'Base CF'!$B372,DRE!CM:CM)</f>
        <v>0</v>
      </c>
      <c r="CO372" s="46">
        <f>SUMIF(DRE!$A:$A,'Base CF'!$B372,DRE!CN:CN)</f>
        <v>0</v>
      </c>
      <c r="CP372" s="46">
        <f>SUMIF(DRE!$A:$A,'Base CF'!$B372,DRE!CO:CO)</f>
        <v>0</v>
      </c>
      <c r="CQ372" s="46">
        <f>SUMIF(DRE!$A:$A,'Base CF'!$B372,DRE!CP:CP)</f>
        <v>0</v>
      </c>
      <c r="CR372" s="46">
        <f>SUMIF(DRE!$A:$A,'Base CF'!$B372,DRE!CQ:CQ)</f>
        <v>0</v>
      </c>
      <c r="CS372" s="46">
        <f>SUMIF(DRE!$A:$A,'Base CF'!$B372,DRE!CR:CR)</f>
        <v>0</v>
      </c>
      <c r="CT372" s="46">
        <f>SUMIF(DRE!$A:$A,'Base CF'!$B372,DRE!CS:CS)</f>
        <v>0</v>
      </c>
      <c r="CU372" s="46">
        <f>SUMIF(DRE!$A:$A,'Base CF'!$B372,DRE!CT:CT)</f>
        <v>0</v>
      </c>
      <c r="CV372" s="46">
        <f>SUMIF(DRE!$A:$A,'Base CF'!$B372,DRE!CU:CU)</f>
        <v>0</v>
      </c>
      <c r="CW372" s="46">
        <f>SUMIF(DRE!$A:$A,'Base CF'!$B372,DRE!CV:CV)</f>
        <v>0</v>
      </c>
      <c r="CX372" s="46">
        <f>SUMIF(DRE!$A:$A,'Base CF'!$B372,DRE!CW:CW)</f>
        <v>0</v>
      </c>
      <c r="CY372" s="46">
        <f>SUMIF(DRE!$A:$A,'Base CF'!$B372,DRE!CX:CX)</f>
        <v>0</v>
      </c>
      <c r="CZ372" s="46">
        <f>SUMIF(DRE!$A:$A,'Base CF'!$B372,DRE!CY:CY)</f>
        <v>0</v>
      </c>
      <c r="DA372" s="46">
        <f>SUMIF(DRE!$A:$A,'Base CF'!$B372,DRE!CZ:CZ)</f>
        <v>0</v>
      </c>
      <c r="DB372" s="46">
        <f>SUMIF(DRE!$A:$A,'Base CF'!$B372,DRE!DA:DA)</f>
        <v>0</v>
      </c>
      <c r="DC372" s="46">
        <f>SUMIF(DRE!$A:$A,'Base CF'!$B372,DRE!DB:DB)</f>
        <v>0</v>
      </c>
      <c r="DD372" s="46">
        <f>SUMIF(DRE!$A:$A,'Base CF'!$B372,DRE!DC:DC)</f>
        <v>0</v>
      </c>
      <c r="DE372" s="46">
        <f>SUMIF(DRE!$A:$A,'Base CF'!$B372,DRE!DD:DD)</f>
        <v>0</v>
      </c>
      <c r="DF372" s="46">
        <f>SUMIF(DRE!$A:$A,'Base CF'!$B372,DRE!DE:DE)</f>
        <v>0</v>
      </c>
    </row>
    <row r="373" spans="2:110" outlineLevel="1">
      <c r="B373" s="37" t="s">
        <v>389</v>
      </c>
      <c r="C373" s="46">
        <f>SUMIF(DRE!$A:$A,'Base CF'!$B373,DRE!B:B)</f>
        <v>277</v>
      </c>
      <c r="D373" s="46">
        <f>SUMIF(DRE!$A:$A,'Base CF'!$B373,DRE!C:C)</f>
        <v>115</v>
      </c>
      <c r="E373" s="46">
        <f>SUMIF(DRE!$A:$A,'Base CF'!$B373,DRE!D:D)</f>
        <v>0</v>
      </c>
      <c r="F373" s="46">
        <f>SUMIF(DRE!$A:$A,'Base CF'!$B373,DRE!E:E)</f>
        <v>0</v>
      </c>
      <c r="G373" s="46">
        <f>SUMIF(DRE!$A:$A,'Base CF'!$B373,DRE!F:F)</f>
        <v>0</v>
      </c>
      <c r="H373" s="46">
        <f>SUMIF(DRE!$A:$A,'Base CF'!$B373,DRE!G:G)</f>
        <v>0</v>
      </c>
      <c r="I373" s="46">
        <f>SUMIF(DRE!$A:$A,'Base CF'!$B373,DRE!H:H)</f>
        <v>0</v>
      </c>
      <c r="J373" s="46">
        <f>SUMIF(DRE!$A:$A,'Base CF'!$B373,DRE!I:I)</f>
        <v>0</v>
      </c>
      <c r="K373" s="46">
        <f>SUMIF(DRE!$A:$A,'Base CF'!$B373,DRE!J:J)</f>
        <v>0</v>
      </c>
      <c r="L373" s="46">
        <f>SUMIF(DRE!$A:$A,'Base CF'!$B373,DRE!K:K)</f>
        <v>1200</v>
      </c>
      <c r="M373" s="46">
        <f>SUMIF(DRE!$A:$A,'Base CF'!$B373,DRE!L:L)</f>
        <v>0</v>
      </c>
      <c r="N373" s="46">
        <f>SUMIF(DRE!$A:$A,'Base CF'!$B373,DRE!M:M)</f>
        <v>0</v>
      </c>
      <c r="O373" s="46">
        <f>SUMIF(DRE!$A:$A,'Base CF'!$B373,DRE!N:N)</f>
        <v>0</v>
      </c>
      <c r="P373" s="46">
        <f>SUMIF(DRE!$A:$A,'Base CF'!$B373,DRE!O:O)</f>
        <v>0</v>
      </c>
      <c r="Q373" s="46">
        <f>SUMIF(DRE!$A:$A,'Base CF'!$B373,DRE!P:P)</f>
        <v>0</v>
      </c>
      <c r="R373" s="46">
        <f>SUMIF(DRE!$A:$A,'Base CF'!$B373,DRE!Q:Q)</f>
        <v>1037.5999999999999</v>
      </c>
      <c r="S373" s="46">
        <f>SUMIF(DRE!$A:$A,'Base CF'!$B373,DRE!R:R)</f>
        <v>481.36</v>
      </c>
      <c r="T373" s="46">
        <f>SUMIF(DRE!$A:$A,'Base CF'!$B373,DRE!S:S)</f>
        <v>502.82</v>
      </c>
      <c r="U373" s="46">
        <f>SUMIF(DRE!$A:$A,'Base CF'!$B373,DRE!T:T)</f>
        <v>0</v>
      </c>
      <c r="V373" s="46">
        <f>SUMIF(DRE!$A:$A,'Base CF'!$B373,DRE!U:U)</f>
        <v>94.81</v>
      </c>
      <c r="W373" s="46">
        <f>SUMIF(DRE!$A:$A,'Base CF'!$B373,DRE!V:V)</f>
        <v>1892.6</v>
      </c>
      <c r="X373" s="46">
        <f>SUMIF(DRE!$A:$A,'Base CF'!$B373,DRE!W:W)</f>
        <v>0</v>
      </c>
      <c r="Y373" s="46">
        <f>SUMIF(DRE!$A:$A,'Base CF'!$B373,DRE!X:X)</f>
        <v>6050.94</v>
      </c>
      <c r="Z373" s="46">
        <f>SUMIF(DRE!$A:$A,'Base CF'!$B373,DRE!Y:Y)</f>
        <v>1110.3499999999999</v>
      </c>
      <c r="AA373" s="46">
        <f>SUMIF(DRE!$A:$A,'Base CF'!$B373,DRE!Z:Z)</f>
        <v>369.59</v>
      </c>
      <c r="AB373" s="46">
        <f>SUMIF(DRE!$A:$A,'Base CF'!$B373,DRE!AA:AA)</f>
        <v>776.4</v>
      </c>
      <c r="AC373" s="46">
        <f>SUMIF(DRE!$A:$A,'Base CF'!$B373,DRE!AB:AB)</f>
        <v>3325.47</v>
      </c>
      <c r="AD373" s="46">
        <f>SUMIF(DRE!$A:$A,'Base CF'!$B373,DRE!AC:AC)</f>
        <v>368</v>
      </c>
      <c r="AE373" s="46">
        <f>SUMIF(DRE!$A:$A,'Base CF'!$B373,DRE!AD:AD)</f>
        <v>176</v>
      </c>
      <c r="AF373" s="46">
        <f>SUMIF(DRE!$A:$A,'Base CF'!$B373,DRE!AE:AE)</f>
        <v>176</v>
      </c>
      <c r="AG373" s="46">
        <f>SUMIF(DRE!$A:$A,'Base CF'!$B373,DRE!AF:AF)</f>
        <v>4001</v>
      </c>
      <c r="AH373" s="46">
        <f>SUMIF(DRE!$A:$A,'Base CF'!$B373,DRE!AG:AG)</f>
        <v>-877.98999999999978</v>
      </c>
      <c r="AI373" s="46">
        <f>SUMIF(DRE!$A:$A,'Base CF'!$B373,DRE!AH:AH)</f>
        <v>3064.82</v>
      </c>
      <c r="AJ373" s="46">
        <f>SUMIF(DRE!$A:$A,'Base CF'!$B373,DRE!AI:AI)</f>
        <v>6158.55</v>
      </c>
      <c r="AK373" s="46">
        <f>SUMIF(DRE!$A:$A,'Base CF'!$B373,DRE!AJ:AJ)</f>
        <v>1327.3</v>
      </c>
      <c r="AL373" s="46">
        <f>SUMIF(DRE!$A:$A,'Base CF'!$B373,DRE!AK:AK)</f>
        <v>7854.42</v>
      </c>
      <c r="AM373" s="46">
        <f>SUMIF(DRE!$A:$A,'Base CF'!$B373,DRE!AL:AL)</f>
        <v>0</v>
      </c>
      <c r="AN373" s="46">
        <f>SUMIF(DRE!$A:$A,'Base CF'!$B373,DRE!AM:AM)</f>
        <v>0</v>
      </c>
      <c r="AO373" s="46">
        <f>SUMIF(DRE!$A:$A,'Base CF'!$B373,DRE!AN:AN)</f>
        <v>0</v>
      </c>
      <c r="AP373" s="46">
        <f>SUMIF(DRE!$A:$A,'Base CF'!$B373,DRE!AO:AO)</f>
        <v>0</v>
      </c>
      <c r="AQ373" s="46">
        <f>SUMIF(DRE!$A:$A,'Base CF'!$B373,DRE!AP:AP)</f>
        <v>0</v>
      </c>
      <c r="AR373" s="46">
        <f>SUMIF(DRE!$A:$A,'Base CF'!$B373,DRE!AQ:AQ)</f>
        <v>0</v>
      </c>
      <c r="AS373" s="46">
        <f>SUMIF(DRE!$A:$A,'Base CF'!$B373,DRE!AR:AR)</f>
        <v>0</v>
      </c>
      <c r="AT373" s="46">
        <f>SUMIF(DRE!$A:$A,'Base CF'!$B373,DRE!AS:AS)</f>
        <v>0</v>
      </c>
      <c r="AU373" s="46">
        <f>SUMIF(DRE!$A:$A,'Base CF'!$B373,DRE!AT:AT)</f>
        <v>0</v>
      </c>
      <c r="AV373" s="46">
        <f>SUMIF(DRE!$A:$A,'Base CF'!$B373,DRE!AU:AU)</f>
        <v>0</v>
      </c>
      <c r="AW373" s="46">
        <f>SUMIF(DRE!$A:$A,'Base CF'!$B373,DRE!AV:AV)</f>
        <v>0</v>
      </c>
      <c r="AX373" s="46">
        <f>SUMIF(DRE!$A:$A,'Base CF'!$B373,DRE!AW:AW)</f>
        <v>0</v>
      </c>
      <c r="AY373" s="46">
        <f>SUMIF(DRE!$A:$A,'Base CF'!$B373,DRE!AX:AX)</f>
        <v>0</v>
      </c>
      <c r="AZ373" s="46">
        <f>SUMIF(DRE!$A:$A,'Base CF'!$B373,DRE!AY:AY)</f>
        <v>0</v>
      </c>
      <c r="BA373" s="46">
        <f>SUMIF(DRE!$A:$A,'Base CF'!$B373,DRE!AZ:AZ)</f>
        <v>0</v>
      </c>
      <c r="BB373" s="46">
        <f>SUMIF(DRE!$A:$A,'Base CF'!$B373,DRE!BA:BA)</f>
        <v>0</v>
      </c>
      <c r="BC373" s="46">
        <f>SUMIF(DRE!$A:$A,'Base CF'!$B373,DRE!BB:BB)</f>
        <v>0</v>
      </c>
      <c r="BD373" s="46">
        <f>SUMIF(DRE!$A:$A,'Base CF'!$B373,DRE!BC:BC)</f>
        <v>0</v>
      </c>
      <c r="BE373" s="46">
        <f>SUMIF(DRE!$A:$A,'Base CF'!$B373,DRE!BD:BD)</f>
        <v>0</v>
      </c>
      <c r="BF373" s="46">
        <f>SUMIF(DRE!$A:$A,'Base CF'!$B373,DRE!BE:BE)</f>
        <v>0</v>
      </c>
      <c r="BG373" s="46">
        <f>SUMIF(DRE!$A:$A,'Base CF'!$B373,DRE!BF:BF)</f>
        <v>0</v>
      </c>
      <c r="BH373" s="46">
        <f>SUMIF(DRE!$A:$A,'Base CF'!$B373,DRE!BG:BG)</f>
        <v>0</v>
      </c>
      <c r="BI373" s="46">
        <f>SUMIF(DRE!$A:$A,'Base CF'!$B373,DRE!BH:BH)</f>
        <v>0</v>
      </c>
      <c r="BJ373" s="46">
        <f>SUMIF(DRE!$A:$A,'Base CF'!$B373,DRE!BI:BI)</f>
        <v>0</v>
      </c>
      <c r="BK373" s="46">
        <f>SUMIF(DRE!$A:$A,'Base CF'!$B373,DRE!BJ:BJ)</f>
        <v>0</v>
      </c>
      <c r="BL373" s="46">
        <f>SUMIF(DRE!$A:$A,'Base CF'!$B373,DRE!BK:BK)</f>
        <v>0</v>
      </c>
      <c r="BM373" s="46">
        <f>SUMIF(DRE!$A:$A,'Base CF'!$B373,DRE!BL:BL)</f>
        <v>0</v>
      </c>
      <c r="BN373" s="46">
        <f>SUMIF(DRE!$A:$A,'Base CF'!$B373,DRE!BM:BM)</f>
        <v>0</v>
      </c>
      <c r="BO373" s="46">
        <f>SUMIF(DRE!$A:$A,'Base CF'!$B373,DRE!BN:BN)</f>
        <v>0</v>
      </c>
      <c r="BP373" s="46">
        <f>SUMIF(DRE!$A:$A,'Base CF'!$B373,DRE!BO:BO)</f>
        <v>0</v>
      </c>
      <c r="BQ373" s="46">
        <f>SUMIF(DRE!$A:$A,'Base CF'!$B373,DRE!BP:BP)</f>
        <v>0</v>
      </c>
      <c r="BR373" s="46">
        <f>SUMIF(DRE!$A:$A,'Base CF'!$B373,DRE!BQ:BQ)</f>
        <v>0</v>
      </c>
      <c r="BS373" s="46">
        <f>SUMIF(DRE!$A:$A,'Base CF'!$B373,DRE!BR:BR)</f>
        <v>0</v>
      </c>
      <c r="BT373" s="46">
        <f>SUMIF(DRE!$A:$A,'Base CF'!$B373,DRE!BS:BS)</f>
        <v>0</v>
      </c>
      <c r="BU373" s="46">
        <f>SUMIF(DRE!$A:$A,'Base CF'!$B373,DRE!BT:BT)</f>
        <v>0</v>
      </c>
      <c r="BV373" s="46">
        <f>SUMIF(DRE!$A:$A,'Base CF'!$B373,DRE!BU:BU)</f>
        <v>0</v>
      </c>
      <c r="BW373" s="46">
        <f>SUMIF(DRE!$A:$A,'Base CF'!$B373,DRE!BV:BV)</f>
        <v>0</v>
      </c>
      <c r="BX373" s="46">
        <f>SUMIF(DRE!$A:$A,'Base CF'!$B373,DRE!BW:BW)</f>
        <v>0</v>
      </c>
      <c r="BY373" s="46">
        <f>SUMIF(DRE!$A:$A,'Base CF'!$B373,DRE!BX:BX)</f>
        <v>0</v>
      </c>
      <c r="BZ373" s="46">
        <f>SUMIF(DRE!$A:$A,'Base CF'!$B373,DRE!BY:BY)</f>
        <v>0</v>
      </c>
      <c r="CA373" s="46">
        <f>SUMIF(DRE!$A:$A,'Base CF'!$B373,DRE!BZ:BZ)</f>
        <v>0</v>
      </c>
      <c r="CB373" s="46">
        <f>SUMIF(DRE!$A:$A,'Base CF'!$B373,DRE!CA:CA)</f>
        <v>0</v>
      </c>
      <c r="CC373" s="46">
        <f>SUMIF(DRE!$A:$A,'Base CF'!$B373,DRE!CB:CB)</f>
        <v>0</v>
      </c>
      <c r="CD373" s="46">
        <f>SUMIF(DRE!$A:$A,'Base CF'!$B373,DRE!CC:CC)</f>
        <v>0</v>
      </c>
      <c r="CE373" s="46">
        <f>SUMIF(DRE!$A:$A,'Base CF'!$B373,DRE!CD:CD)</f>
        <v>0</v>
      </c>
      <c r="CF373" s="46">
        <f>SUMIF(DRE!$A:$A,'Base CF'!$B373,DRE!CE:CE)</f>
        <v>0</v>
      </c>
      <c r="CG373" s="46">
        <f>SUMIF(DRE!$A:$A,'Base CF'!$B373,DRE!CF:CF)</f>
        <v>0</v>
      </c>
      <c r="CH373" s="46">
        <f>SUMIF(DRE!$A:$A,'Base CF'!$B373,DRE!CG:CG)</f>
        <v>0</v>
      </c>
      <c r="CI373" s="46">
        <f>SUMIF(DRE!$A:$A,'Base CF'!$B373,DRE!CH:CH)</f>
        <v>0</v>
      </c>
      <c r="CJ373" s="46">
        <f>SUMIF(DRE!$A:$A,'Base CF'!$B373,DRE!CI:CI)</f>
        <v>0</v>
      </c>
      <c r="CK373" s="46">
        <f>SUMIF(DRE!$A:$A,'Base CF'!$B373,DRE!CJ:CJ)</f>
        <v>0</v>
      </c>
      <c r="CL373" s="46">
        <f>SUMIF(DRE!$A:$A,'Base CF'!$B373,DRE!CK:CK)</f>
        <v>0</v>
      </c>
      <c r="CM373" s="46">
        <f>SUMIF(DRE!$A:$A,'Base CF'!$B373,DRE!CL:CL)</f>
        <v>0</v>
      </c>
      <c r="CN373" s="46">
        <f>SUMIF(DRE!$A:$A,'Base CF'!$B373,DRE!CM:CM)</f>
        <v>0</v>
      </c>
      <c r="CO373" s="46">
        <f>SUMIF(DRE!$A:$A,'Base CF'!$B373,DRE!CN:CN)</f>
        <v>0</v>
      </c>
      <c r="CP373" s="46">
        <f>SUMIF(DRE!$A:$A,'Base CF'!$B373,DRE!CO:CO)</f>
        <v>0</v>
      </c>
      <c r="CQ373" s="46">
        <f>SUMIF(DRE!$A:$A,'Base CF'!$B373,DRE!CP:CP)</f>
        <v>0</v>
      </c>
      <c r="CR373" s="46">
        <f>SUMIF(DRE!$A:$A,'Base CF'!$B373,DRE!CQ:CQ)</f>
        <v>0</v>
      </c>
      <c r="CS373" s="46">
        <f>SUMIF(DRE!$A:$A,'Base CF'!$B373,DRE!CR:CR)</f>
        <v>0</v>
      </c>
      <c r="CT373" s="46">
        <f>SUMIF(DRE!$A:$A,'Base CF'!$B373,DRE!CS:CS)</f>
        <v>0</v>
      </c>
      <c r="CU373" s="46">
        <f>SUMIF(DRE!$A:$A,'Base CF'!$B373,DRE!CT:CT)</f>
        <v>0</v>
      </c>
      <c r="CV373" s="46">
        <f>SUMIF(DRE!$A:$A,'Base CF'!$B373,DRE!CU:CU)</f>
        <v>0</v>
      </c>
      <c r="CW373" s="46">
        <f>SUMIF(DRE!$A:$A,'Base CF'!$B373,DRE!CV:CV)</f>
        <v>0</v>
      </c>
      <c r="CX373" s="46">
        <f>SUMIF(DRE!$A:$A,'Base CF'!$B373,DRE!CW:CW)</f>
        <v>0</v>
      </c>
      <c r="CY373" s="46">
        <f>SUMIF(DRE!$A:$A,'Base CF'!$B373,DRE!CX:CX)</f>
        <v>0</v>
      </c>
      <c r="CZ373" s="46">
        <f>SUMIF(DRE!$A:$A,'Base CF'!$B373,DRE!CY:CY)</f>
        <v>0</v>
      </c>
      <c r="DA373" s="46">
        <f>SUMIF(DRE!$A:$A,'Base CF'!$B373,DRE!CZ:CZ)</f>
        <v>0</v>
      </c>
      <c r="DB373" s="46">
        <f>SUMIF(DRE!$A:$A,'Base CF'!$B373,DRE!DA:DA)</f>
        <v>0</v>
      </c>
      <c r="DC373" s="46">
        <f>SUMIF(DRE!$A:$A,'Base CF'!$B373,DRE!DB:DB)</f>
        <v>0</v>
      </c>
      <c r="DD373" s="46">
        <f>SUMIF(DRE!$A:$A,'Base CF'!$B373,DRE!DC:DC)</f>
        <v>0</v>
      </c>
      <c r="DE373" s="46">
        <f>SUMIF(DRE!$A:$A,'Base CF'!$B373,DRE!DD:DD)</f>
        <v>0</v>
      </c>
      <c r="DF373" s="46">
        <f>SUMIF(DRE!$A:$A,'Base CF'!$B373,DRE!DE:DE)</f>
        <v>0</v>
      </c>
    </row>
    <row r="374" spans="2:110" outlineLevel="1">
      <c r="B374" s="37" t="s">
        <v>398</v>
      </c>
      <c r="C374" s="46">
        <f>SUMIF(DRE!$A:$A,'Base CF'!$B374,DRE!B:B)</f>
        <v>0</v>
      </c>
      <c r="D374" s="46">
        <f>SUMIF(DRE!$A:$A,'Base CF'!$B374,DRE!C:C)</f>
        <v>0</v>
      </c>
      <c r="E374" s="46">
        <f>SUMIF(DRE!$A:$A,'Base CF'!$B374,DRE!D:D)</f>
        <v>0</v>
      </c>
      <c r="F374" s="46">
        <f>SUMIF(DRE!$A:$A,'Base CF'!$B374,DRE!E:E)</f>
        <v>0</v>
      </c>
      <c r="G374" s="46">
        <f>SUMIF(DRE!$A:$A,'Base CF'!$B374,DRE!F:F)</f>
        <v>0</v>
      </c>
      <c r="H374" s="46">
        <f>SUMIF(DRE!$A:$A,'Base CF'!$B374,DRE!G:G)</f>
        <v>0</v>
      </c>
      <c r="I374" s="46">
        <f>SUMIF(DRE!$A:$A,'Base CF'!$B374,DRE!H:H)</f>
        <v>0</v>
      </c>
      <c r="J374" s="46"/>
      <c r="K374" s="46">
        <f>SUMIF(DRE!$A:$A,'Base CF'!$B374,DRE!J:J)</f>
        <v>0</v>
      </c>
      <c r="L374" s="46">
        <f>SUMIF(DRE!$A:$A,'Base CF'!$B374,DRE!K:K)</f>
        <v>250</v>
      </c>
      <c r="M374" s="46">
        <f>SUMIF(DRE!$A:$A,'Base CF'!$B374,DRE!L:L)</f>
        <v>51</v>
      </c>
      <c r="N374" s="46">
        <f>SUMIF(DRE!$A:$A,'Base CF'!$B374,DRE!M:M)</f>
        <v>0</v>
      </c>
      <c r="O374" s="46">
        <f>SUMIF(DRE!$A:$A,'Base CF'!$B374,DRE!N:N)</f>
        <v>0</v>
      </c>
      <c r="P374" s="46">
        <f>SUMIF(DRE!$A:$A,'Base CF'!$B374,DRE!O:O)</f>
        <v>0</v>
      </c>
      <c r="Q374" s="46">
        <f>SUMIF(DRE!$A:$A,'Base CF'!$B374,DRE!P:P)</f>
        <v>0</v>
      </c>
      <c r="R374" s="46">
        <f>SUMIF(DRE!$A:$A,'Base CF'!$B374,DRE!Q:Q)</f>
        <v>0</v>
      </c>
      <c r="S374" s="46">
        <f>SUMIF(DRE!$A:$A,'Base CF'!$B374,DRE!R:R)</f>
        <v>0</v>
      </c>
      <c r="T374" s="46">
        <f>SUMIF(DRE!$A:$A,'Base CF'!$B374,DRE!S:S)</f>
        <v>0</v>
      </c>
      <c r="U374" s="46">
        <f>SUMIF(DRE!$A:$A,'Base CF'!$B374,DRE!T:T)</f>
        <v>0</v>
      </c>
      <c r="V374" s="46">
        <f>SUMIF(DRE!$A:$A,'Base CF'!$B374,DRE!U:U)</f>
        <v>0</v>
      </c>
      <c r="W374" s="46">
        <f>SUMIF(DRE!$A:$A,'Base CF'!$B374,DRE!V:V)</f>
        <v>0</v>
      </c>
      <c r="X374" s="46">
        <f>SUMIF(DRE!$A:$A,'Base CF'!$B374,DRE!W:W)</f>
        <v>0</v>
      </c>
      <c r="Y374" s="46">
        <f>SUMIF(DRE!$A:$A,'Base CF'!$B374,DRE!X:X)</f>
        <v>0</v>
      </c>
      <c r="Z374" s="46">
        <f>SUMIF(DRE!$A:$A,'Base CF'!$B374,DRE!Y:Y)</f>
        <v>0</v>
      </c>
      <c r="AA374" s="46">
        <f>SUMIF(DRE!$A:$A,'Base CF'!$B374,DRE!Z:Z)</f>
        <v>0</v>
      </c>
      <c r="AB374" s="46">
        <f>SUMIF(DRE!$A:$A,'Base CF'!$B374,DRE!AA:AA)</f>
        <v>0</v>
      </c>
      <c r="AC374" s="46">
        <f>SUMIF(DRE!$A:$A,'Base CF'!$B374,DRE!AB:AB)</f>
        <v>0</v>
      </c>
      <c r="AD374" s="46">
        <f>SUMIF(DRE!$A:$A,'Base CF'!$B374,DRE!AC:AC)</f>
        <v>0</v>
      </c>
      <c r="AE374" s="46">
        <f>SUMIF(DRE!$A:$A,'Base CF'!$B374,DRE!AD:AD)</f>
        <v>0</v>
      </c>
      <c r="AF374" s="46">
        <f>SUMIF(DRE!$A:$A,'Base CF'!$B374,DRE!AE:AE)</f>
        <v>0</v>
      </c>
      <c r="AG374" s="46">
        <f>SUMIF(DRE!$A:$A,'Base CF'!$B374,DRE!AF:AF)</f>
        <v>0</v>
      </c>
      <c r="AH374" s="46">
        <f>SUMIF(DRE!$A:$A,'Base CF'!$B374,DRE!AG:AG)</f>
        <v>0</v>
      </c>
      <c r="AI374" s="46">
        <f>SUMIF(DRE!$A:$A,'Base CF'!$B374,DRE!AH:AH)</f>
        <v>0</v>
      </c>
      <c r="AJ374" s="46">
        <f>SUMIF(DRE!$A:$A,'Base CF'!$B374,DRE!AI:AI)</f>
        <v>0</v>
      </c>
      <c r="AK374" s="46">
        <f>SUMIF(DRE!$A:$A,'Base CF'!$B374,DRE!AJ:AJ)</f>
        <v>0</v>
      </c>
      <c r="AL374" s="46">
        <f>SUMIF(DRE!$A:$A,'Base CF'!$B374,DRE!AK:AK)</f>
        <v>0</v>
      </c>
      <c r="AM374" s="46">
        <f>SUMIF(DRE!$A:$A,'Base CF'!$B374,DRE!AL:AL)</f>
        <v>0</v>
      </c>
      <c r="AN374" s="46">
        <f>SUMIF(DRE!$A:$A,'Base CF'!$B374,DRE!AM:AM)</f>
        <v>0</v>
      </c>
      <c r="AO374" s="46">
        <f>SUMIF(DRE!$A:$A,'Base CF'!$B374,DRE!AN:AN)</f>
        <v>0</v>
      </c>
      <c r="AP374" s="46">
        <f>SUMIF(DRE!$A:$A,'Base CF'!$B374,DRE!AO:AO)</f>
        <v>0</v>
      </c>
      <c r="AQ374" s="46">
        <f>SUMIF(DRE!$A:$A,'Base CF'!$B374,DRE!AP:AP)</f>
        <v>0</v>
      </c>
      <c r="AR374" s="46">
        <f>SUMIF(DRE!$A:$A,'Base CF'!$B374,DRE!AQ:AQ)</f>
        <v>0</v>
      </c>
      <c r="AS374" s="46">
        <f>SUMIF(DRE!$A:$A,'Base CF'!$B374,DRE!AR:AR)</f>
        <v>0</v>
      </c>
      <c r="AT374" s="46">
        <f>SUMIF(DRE!$A:$A,'Base CF'!$B374,DRE!AS:AS)</f>
        <v>0</v>
      </c>
      <c r="AU374" s="46">
        <f>SUMIF(DRE!$A:$A,'Base CF'!$B374,DRE!AT:AT)</f>
        <v>0</v>
      </c>
      <c r="AV374" s="46">
        <f>SUMIF(DRE!$A:$A,'Base CF'!$B374,DRE!AU:AU)</f>
        <v>0</v>
      </c>
      <c r="AW374" s="46">
        <f>SUMIF(DRE!$A:$A,'Base CF'!$B374,DRE!AV:AV)</f>
        <v>0</v>
      </c>
      <c r="AX374" s="46">
        <f>SUMIF(DRE!$A:$A,'Base CF'!$B374,DRE!AW:AW)</f>
        <v>0</v>
      </c>
      <c r="AY374" s="46">
        <f>SUMIF(DRE!$A:$A,'Base CF'!$B374,DRE!AX:AX)</f>
        <v>0</v>
      </c>
      <c r="AZ374" s="46">
        <f>SUMIF(DRE!$A:$A,'Base CF'!$B374,DRE!AY:AY)</f>
        <v>0</v>
      </c>
      <c r="BA374" s="46">
        <f>SUMIF(DRE!$A:$A,'Base CF'!$B374,DRE!AZ:AZ)</f>
        <v>0</v>
      </c>
      <c r="BB374" s="46">
        <f>SUMIF(DRE!$A:$A,'Base CF'!$B374,DRE!BA:BA)</f>
        <v>0</v>
      </c>
      <c r="BC374" s="46">
        <f>SUMIF(DRE!$A:$A,'Base CF'!$B374,DRE!BB:BB)</f>
        <v>0</v>
      </c>
      <c r="BD374" s="46">
        <f>SUMIF(DRE!$A:$A,'Base CF'!$B374,DRE!BC:BC)</f>
        <v>0</v>
      </c>
      <c r="BE374" s="46">
        <f>SUMIF(DRE!$A:$A,'Base CF'!$B374,DRE!BD:BD)</f>
        <v>0</v>
      </c>
      <c r="BF374" s="46">
        <f>SUMIF(DRE!$A:$A,'Base CF'!$B374,DRE!BE:BE)</f>
        <v>0</v>
      </c>
      <c r="BG374" s="46">
        <f>SUMIF(DRE!$A:$A,'Base CF'!$B374,DRE!BF:BF)</f>
        <v>0</v>
      </c>
      <c r="BH374" s="46">
        <f>SUMIF(DRE!$A:$A,'Base CF'!$B374,DRE!BG:BG)</f>
        <v>0</v>
      </c>
      <c r="BI374" s="46">
        <f>SUMIF(DRE!$A:$A,'Base CF'!$B374,DRE!BH:BH)</f>
        <v>0</v>
      </c>
      <c r="BJ374" s="46">
        <f>SUMIF(DRE!$A:$A,'Base CF'!$B374,DRE!BI:BI)</f>
        <v>0</v>
      </c>
      <c r="BK374" s="46">
        <f>SUMIF(DRE!$A:$A,'Base CF'!$B374,DRE!BJ:BJ)</f>
        <v>0</v>
      </c>
      <c r="BL374" s="46">
        <f>SUMIF(DRE!$A:$A,'Base CF'!$B374,DRE!BK:BK)</f>
        <v>0</v>
      </c>
      <c r="BM374" s="46">
        <f>SUMIF(DRE!$A:$A,'Base CF'!$B374,DRE!BL:BL)</f>
        <v>0</v>
      </c>
      <c r="BN374" s="46">
        <f>SUMIF(DRE!$A:$A,'Base CF'!$B374,DRE!BM:BM)</f>
        <v>0</v>
      </c>
      <c r="BO374" s="46">
        <f>SUMIF(DRE!$A:$A,'Base CF'!$B374,DRE!BN:BN)</f>
        <v>0</v>
      </c>
      <c r="BP374" s="46">
        <f>SUMIF(DRE!$A:$A,'Base CF'!$B374,DRE!BO:BO)</f>
        <v>0</v>
      </c>
      <c r="BQ374" s="46">
        <f>SUMIF(DRE!$A:$A,'Base CF'!$B374,DRE!BP:BP)</f>
        <v>0</v>
      </c>
      <c r="BR374" s="46">
        <f>SUMIF(DRE!$A:$A,'Base CF'!$B374,DRE!BQ:BQ)</f>
        <v>0</v>
      </c>
      <c r="BS374" s="46">
        <f>SUMIF(DRE!$A:$A,'Base CF'!$B374,DRE!BR:BR)</f>
        <v>0</v>
      </c>
      <c r="BT374" s="46">
        <f>SUMIF(DRE!$A:$A,'Base CF'!$B374,DRE!BS:BS)</f>
        <v>0</v>
      </c>
      <c r="BU374" s="46">
        <f>SUMIF(DRE!$A:$A,'Base CF'!$B374,DRE!BT:BT)</f>
        <v>0</v>
      </c>
      <c r="BV374" s="46">
        <f>SUMIF(DRE!$A:$A,'Base CF'!$B374,DRE!BU:BU)</f>
        <v>0</v>
      </c>
      <c r="BW374" s="46">
        <f>SUMIF(DRE!$A:$A,'Base CF'!$B374,DRE!BV:BV)</f>
        <v>0</v>
      </c>
      <c r="BX374" s="46">
        <f>SUMIF(DRE!$A:$A,'Base CF'!$B374,DRE!BW:BW)</f>
        <v>0</v>
      </c>
      <c r="BY374" s="46">
        <f>SUMIF(DRE!$A:$A,'Base CF'!$B374,DRE!BX:BX)</f>
        <v>0</v>
      </c>
      <c r="BZ374" s="46">
        <f>SUMIF(DRE!$A:$A,'Base CF'!$B374,DRE!BY:BY)</f>
        <v>0</v>
      </c>
      <c r="CA374" s="46">
        <f>SUMIF(DRE!$A:$A,'Base CF'!$B374,DRE!BZ:BZ)</f>
        <v>0</v>
      </c>
      <c r="CB374" s="46">
        <f>SUMIF(DRE!$A:$A,'Base CF'!$B374,DRE!CA:CA)</f>
        <v>0</v>
      </c>
      <c r="CC374" s="46">
        <f>SUMIF(DRE!$A:$A,'Base CF'!$B374,DRE!CB:CB)</f>
        <v>0</v>
      </c>
      <c r="CD374" s="46">
        <f>SUMIF(DRE!$A:$A,'Base CF'!$B374,DRE!CC:CC)</f>
        <v>0</v>
      </c>
      <c r="CE374" s="46">
        <f>SUMIF(DRE!$A:$A,'Base CF'!$B374,DRE!CD:CD)</f>
        <v>0</v>
      </c>
      <c r="CF374" s="46">
        <f>SUMIF(DRE!$A:$A,'Base CF'!$B374,DRE!CE:CE)</f>
        <v>0</v>
      </c>
      <c r="CG374" s="46">
        <f>SUMIF(DRE!$A:$A,'Base CF'!$B374,DRE!CF:CF)</f>
        <v>0</v>
      </c>
      <c r="CH374" s="46">
        <f>SUMIF(DRE!$A:$A,'Base CF'!$B374,DRE!CG:CG)</f>
        <v>0</v>
      </c>
      <c r="CI374" s="46">
        <f>SUMIF(DRE!$A:$A,'Base CF'!$B374,DRE!CH:CH)</f>
        <v>0</v>
      </c>
      <c r="CJ374" s="46">
        <f>SUMIF(DRE!$A:$A,'Base CF'!$B374,DRE!CI:CI)</f>
        <v>0</v>
      </c>
      <c r="CK374" s="46">
        <f>SUMIF(DRE!$A:$A,'Base CF'!$B374,DRE!CJ:CJ)</f>
        <v>0</v>
      </c>
      <c r="CL374" s="46">
        <f>SUMIF(DRE!$A:$A,'Base CF'!$B374,DRE!CK:CK)</f>
        <v>0</v>
      </c>
      <c r="CM374" s="46">
        <f>SUMIF(DRE!$A:$A,'Base CF'!$B374,DRE!CL:CL)</f>
        <v>0</v>
      </c>
      <c r="CN374" s="46">
        <f>SUMIF(DRE!$A:$A,'Base CF'!$B374,DRE!CM:CM)</f>
        <v>0</v>
      </c>
      <c r="CO374" s="46">
        <f>SUMIF(DRE!$A:$A,'Base CF'!$B374,DRE!CN:CN)</f>
        <v>0</v>
      </c>
      <c r="CP374" s="46">
        <f>SUMIF(DRE!$A:$A,'Base CF'!$B374,DRE!CO:CO)</f>
        <v>0</v>
      </c>
      <c r="CQ374" s="46">
        <f>SUMIF(DRE!$A:$A,'Base CF'!$B374,DRE!CP:CP)</f>
        <v>0</v>
      </c>
      <c r="CR374" s="46">
        <f>SUMIF(DRE!$A:$A,'Base CF'!$B374,DRE!CQ:CQ)</f>
        <v>0</v>
      </c>
      <c r="CS374" s="46">
        <f>SUMIF(DRE!$A:$A,'Base CF'!$B374,DRE!CR:CR)</f>
        <v>0</v>
      </c>
      <c r="CT374" s="46">
        <f>SUMIF(DRE!$A:$A,'Base CF'!$B374,DRE!CS:CS)</f>
        <v>0</v>
      </c>
      <c r="CU374" s="46">
        <f>SUMIF(DRE!$A:$A,'Base CF'!$B374,DRE!CT:CT)</f>
        <v>0</v>
      </c>
      <c r="CV374" s="46">
        <f>SUMIF(DRE!$A:$A,'Base CF'!$B374,DRE!CU:CU)</f>
        <v>0</v>
      </c>
      <c r="CW374" s="46">
        <f>SUMIF(DRE!$A:$A,'Base CF'!$B374,DRE!CV:CV)</f>
        <v>0</v>
      </c>
      <c r="CX374" s="46">
        <f>SUMIF(DRE!$A:$A,'Base CF'!$B374,DRE!CW:CW)</f>
        <v>0</v>
      </c>
      <c r="CY374" s="46">
        <f>SUMIF(DRE!$A:$A,'Base CF'!$B374,DRE!CX:CX)</f>
        <v>0</v>
      </c>
      <c r="CZ374" s="46">
        <f>SUMIF(DRE!$A:$A,'Base CF'!$B374,DRE!CY:CY)</f>
        <v>0</v>
      </c>
      <c r="DA374" s="46">
        <f>SUMIF(DRE!$A:$A,'Base CF'!$B374,DRE!CZ:CZ)</f>
        <v>0</v>
      </c>
      <c r="DB374" s="46">
        <f>SUMIF(DRE!$A:$A,'Base CF'!$B374,DRE!DA:DA)</f>
        <v>0</v>
      </c>
      <c r="DC374" s="46">
        <f>SUMIF(DRE!$A:$A,'Base CF'!$B374,DRE!DB:DB)</f>
        <v>0</v>
      </c>
      <c r="DD374" s="46">
        <f>SUMIF(DRE!$A:$A,'Base CF'!$B374,DRE!DC:DC)</f>
        <v>0</v>
      </c>
      <c r="DE374" s="46">
        <f>SUMIF(DRE!$A:$A,'Base CF'!$B374,DRE!DD:DD)</f>
        <v>0</v>
      </c>
      <c r="DF374" s="46">
        <f>SUMIF(DRE!$A:$A,'Base CF'!$B374,DRE!DE:DE)</f>
        <v>0</v>
      </c>
    </row>
    <row r="375" spans="2:110" outlineLevel="1">
      <c r="B375" s="37" t="s">
        <v>418</v>
      </c>
      <c r="C375" s="46">
        <f>SUMIF(DRE!$A:$A,'Base CF'!$B375,DRE!B:B)</f>
        <v>0</v>
      </c>
      <c r="D375" s="46">
        <f>SUMIF(DRE!$A:$A,'Base CF'!$B375,DRE!C:C)</f>
        <v>0</v>
      </c>
      <c r="E375" s="46">
        <f>SUMIF(DRE!$A:$A,'Base CF'!$B375,DRE!D:D)</f>
        <v>0</v>
      </c>
      <c r="F375" s="46">
        <f>SUMIF(DRE!$A:$A,'Base CF'!$B375,DRE!E:E)</f>
        <v>0</v>
      </c>
      <c r="G375" s="46">
        <f>SUMIF(DRE!$A:$A,'Base CF'!$B375,DRE!F:F)</f>
        <v>0</v>
      </c>
      <c r="H375" s="46">
        <f>SUMIF(DRE!$A:$A,'Base CF'!$B375,DRE!G:G)</f>
        <v>0</v>
      </c>
      <c r="I375" s="46">
        <f>SUMIF(DRE!$A:$A,'Base CF'!$B375,DRE!H:H)</f>
        <v>0</v>
      </c>
      <c r="J375" s="46">
        <f>SUMIF(DRE!$A:$A,'Base CF'!$B375,DRE!I:I)</f>
        <v>0</v>
      </c>
      <c r="K375" s="46">
        <f>SUMIF(DRE!$A:$A,'Base CF'!$B375,DRE!J:J)</f>
        <v>0</v>
      </c>
      <c r="L375" s="46">
        <f>SUMIF(DRE!$A:$A,'Base CF'!$B375,DRE!K:K)</f>
        <v>0</v>
      </c>
      <c r="M375" s="46">
        <f>SUMIF(DRE!$A:$A,'Base CF'!$B375,DRE!L:L)</f>
        <v>0</v>
      </c>
      <c r="N375" s="46">
        <f>SUMIF(DRE!$A:$A,'Base CF'!$B375,DRE!M:M)</f>
        <v>0</v>
      </c>
      <c r="O375" s="46">
        <f>SUMIF(DRE!$A:$A,'Base CF'!$B375,DRE!N:N)</f>
        <v>0</v>
      </c>
      <c r="P375" s="46">
        <f>SUMIF(DRE!$A:$A,'Base CF'!$B375,DRE!O:O)</f>
        <v>0</v>
      </c>
      <c r="Q375" s="46">
        <f>SUMIF(DRE!$A:$A,'Base CF'!$B375,DRE!P:P)</f>
        <v>0</v>
      </c>
      <c r="R375" s="46">
        <f>SUMIF(DRE!$A:$A,'Base CF'!$B375,DRE!Q:Q)</f>
        <v>0</v>
      </c>
      <c r="S375" s="46">
        <f>SUMIF(DRE!$A:$A,'Base CF'!$B375,DRE!R:R)</f>
        <v>0</v>
      </c>
      <c r="T375" s="46">
        <f>SUMIF(DRE!$A:$A,'Base CF'!$B375,DRE!S:S)</f>
        <v>0</v>
      </c>
      <c r="U375" s="46">
        <f>SUMIF(DRE!$A:$A,'Base CF'!$B375,DRE!T:T)</f>
        <v>0</v>
      </c>
      <c r="V375" s="46">
        <f>SUMIF(DRE!$A:$A,'Base CF'!$B375,DRE!U:U)</f>
        <v>0</v>
      </c>
      <c r="W375" s="46">
        <f>SUMIF(DRE!$A:$A,'Base CF'!$B375,DRE!V:V)</f>
        <v>0</v>
      </c>
      <c r="X375" s="46">
        <f>SUMIF(DRE!$A:$A,'Base CF'!$B375,DRE!W:W)</f>
        <v>0</v>
      </c>
      <c r="Y375" s="46">
        <f>SUMIF(DRE!$A:$A,'Base CF'!$B375,DRE!X:X)</f>
        <v>0</v>
      </c>
      <c r="Z375" s="46">
        <f>SUMIF(DRE!$A:$A,'Base CF'!$B375,DRE!Y:Y)</f>
        <v>0</v>
      </c>
      <c r="AA375" s="46">
        <f>SUMIF(DRE!$A:$A,'Base CF'!$B375,DRE!Z:Z)</f>
        <v>0</v>
      </c>
      <c r="AB375" s="46">
        <f>SUMIF(DRE!$A:$A,'Base CF'!$B375,DRE!AA:AA)</f>
        <v>0</v>
      </c>
      <c r="AC375" s="46">
        <f>SUMIF(DRE!$A:$A,'Base CF'!$B375,DRE!AB:AB)</f>
        <v>0</v>
      </c>
      <c r="AD375" s="46">
        <f>SUMIF(DRE!$A:$A,'Base CF'!$B375,DRE!AC:AC)</f>
        <v>0</v>
      </c>
      <c r="AE375" s="46">
        <f>SUMIF(DRE!$A:$A,'Base CF'!$B375,DRE!AD:AD)</f>
        <v>0</v>
      </c>
      <c r="AF375" s="46">
        <f>SUMIF(DRE!$A:$A,'Base CF'!$B375,DRE!AE:AE)</f>
        <v>0</v>
      </c>
      <c r="AG375" s="46">
        <f>SUMIF(DRE!$A:$A,'Base CF'!$B375,DRE!AF:AF)</f>
        <v>0</v>
      </c>
      <c r="AH375" s="46">
        <f>SUMIF(DRE!$A:$A,'Base CF'!$B375,DRE!AG:AG)</f>
        <v>0</v>
      </c>
      <c r="AI375" s="46">
        <f>SUMIF(DRE!$A:$A,'Base CF'!$B375,DRE!AH:AH)</f>
        <v>0</v>
      </c>
      <c r="AJ375" s="46">
        <f>SUMIF(DRE!$A:$A,'Base CF'!$B375,DRE!AI:AI)</f>
        <v>0</v>
      </c>
      <c r="AK375" s="46">
        <f>SUMIF(DRE!$A:$A,'Base CF'!$B375,DRE!AJ:AJ)</f>
        <v>0</v>
      </c>
      <c r="AL375" s="46">
        <f>SUMIF(DRE!$A:$A,'Base CF'!$B375,DRE!AK:AK)</f>
        <v>0</v>
      </c>
      <c r="AM375" s="46">
        <f>SUMIF(DRE!$A:$A,'Base CF'!$B375,DRE!AL:AL)</f>
        <v>0</v>
      </c>
      <c r="AN375" s="46">
        <f>SUMIF(DRE!$A:$A,'Base CF'!$B375,DRE!AM:AM)</f>
        <v>0</v>
      </c>
      <c r="AO375" s="46">
        <f>SUMIF(DRE!$A:$A,'Base CF'!$B375,DRE!AN:AN)</f>
        <v>0</v>
      </c>
      <c r="AP375" s="46">
        <f>SUMIF(DRE!$A:$A,'Base CF'!$B375,DRE!AO:AO)</f>
        <v>0</v>
      </c>
      <c r="AQ375" s="46">
        <f>SUMIF(DRE!$A:$A,'Base CF'!$B375,DRE!AP:AP)</f>
        <v>0</v>
      </c>
      <c r="AR375" s="46">
        <f>SUMIF(DRE!$A:$A,'Base CF'!$B375,DRE!AQ:AQ)</f>
        <v>0</v>
      </c>
      <c r="AS375" s="46">
        <f>SUMIF(DRE!$A:$A,'Base CF'!$B375,DRE!AR:AR)</f>
        <v>0</v>
      </c>
      <c r="AT375" s="46">
        <f>SUMIF(DRE!$A:$A,'Base CF'!$B375,DRE!AS:AS)</f>
        <v>0</v>
      </c>
      <c r="AU375" s="46">
        <f>SUMIF(DRE!$A:$A,'Base CF'!$B375,DRE!AT:AT)</f>
        <v>0</v>
      </c>
      <c r="AV375" s="46">
        <f>SUMIF(DRE!$A:$A,'Base CF'!$B375,DRE!AU:AU)</f>
        <v>0</v>
      </c>
      <c r="AW375" s="46">
        <f>SUMIF(DRE!$A:$A,'Base CF'!$B375,DRE!AV:AV)</f>
        <v>0</v>
      </c>
      <c r="AX375" s="46">
        <f>SUMIF(DRE!$A:$A,'Base CF'!$B375,DRE!AW:AW)</f>
        <v>0</v>
      </c>
      <c r="AY375" s="46">
        <f>SUMIF(DRE!$A:$A,'Base CF'!$B375,DRE!AX:AX)</f>
        <v>0</v>
      </c>
      <c r="AZ375" s="46">
        <f>SUMIF(DRE!$A:$A,'Base CF'!$B375,DRE!AY:AY)</f>
        <v>0</v>
      </c>
      <c r="BA375" s="46">
        <f>SUMIF(DRE!$A:$A,'Base CF'!$B375,DRE!AZ:AZ)</f>
        <v>0</v>
      </c>
      <c r="BB375" s="46">
        <f>SUMIF(DRE!$A:$A,'Base CF'!$B375,DRE!BA:BA)</f>
        <v>0</v>
      </c>
      <c r="BC375" s="46">
        <f>SUMIF(DRE!$A:$A,'Base CF'!$B375,DRE!BB:BB)</f>
        <v>0</v>
      </c>
      <c r="BD375" s="46">
        <f>SUMIF(DRE!$A:$A,'Base CF'!$B375,DRE!BC:BC)</f>
        <v>0</v>
      </c>
      <c r="BE375" s="46">
        <f>SUMIF(DRE!$A:$A,'Base CF'!$B375,DRE!BD:BD)</f>
        <v>0</v>
      </c>
      <c r="BF375" s="46">
        <f>SUMIF(DRE!$A:$A,'Base CF'!$B375,DRE!BE:BE)</f>
        <v>0</v>
      </c>
      <c r="BG375" s="46">
        <f>SUMIF(DRE!$A:$A,'Base CF'!$B375,DRE!BF:BF)</f>
        <v>0</v>
      </c>
      <c r="BH375" s="46">
        <f>SUMIF(DRE!$A:$A,'Base CF'!$B375,DRE!BG:BG)</f>
        <v>0</v>
      </c>
      <c r="BI375" s="46">
        <f>SUMIF(DRE!$A:$A,'Base CF'!$B375,DRE!BH:BH)</f>
        <v>0</v>
      </c>
      <c r="BJ375" s="46">
        <f>SUMIF(DRE!$A:$A,'Base CF'!$B375,DRE!BI:BI)</f>
        <v>0</v>
      </c>
      <c r="BK375" s="46">
        <f>SUMIF(DRE!$A:$A,'Base CF'!$B375,DRE!BJ:BJ)</f>
        <v>0</v>
      </c>
      <c r="BL375" s="46">
        <f>SUMIF(DRE!$A:$A,'Base CF'!$B375,DRE!BK:BK)</f>
        <v>0</v>
      </c>
      <c r="BM375" s="46">
        <f>SUMIF(DRE!$A:$A,'Base CF'!$B375,DRE!BL:BL)</f>
        <v>0</v>
      </c>
      <c r="BN375" s="46">
        <f>SUMIF(DRE!$A:$A,'Base CF'!$B375,DRE!BM:BM)</f>
        <v>0</v>
      </c>
      <c r="BO375" s="46">
        <f>SUMIF(DRE!$A:$A,'Base CF'!$B375,DRE!BN:BN)</f>
        <v>0</v>
      </c>
      <c r="BP375" s="46">
        <f>SUMIF(DRE!$A:$A,'Base CF'!$B375,DRE!BO:BO)</f>
        <v>0</v>
      </c>
      <c r="BQ375" s="46">
        <f>SUMIF(DRE!$A:$A,'Base CF'!$B375,DRE!BP:BP)</f>
        <v>0</v>
      </c>
      <c r="BR375" s="46">
        <f>SUMIF(DRE!$A:$A,'Base CF'!$B375,DRE!BQ:BQ)</f>
        <v>0</v>
      </c>
      <c r="BS375" s="46">
        <f>SUMIF(DRE!$A:$A,'Base CF'!$B375,DRE!BR:BR)</f>
        <v>0</v>
      </c>
      <c r="BT375" s="46">
        <f>SUMIF(DRE!$A:$A,'Base CF'!$B375,DRE!BS:BS)</f>
        <v>0</v>
      </c>
      <c r="BU375" s="46">
        <f>SUMIF(DRE!$A:$A,'Base CF'!$B375,DRE!BT:BT)</f>
        <v>0</v>
      </c>
      <c r="BV375" s="46">
        <f>SUMIF(DRE!$A:$A,'Base CF'!$B375,DRE!BU:BU)</f>
        <v>0</v>
      </c>
      <c r="BW375" s="46">
        <f>SUMIF(DRE!$A:$A,'Base CF'!$B375,DRE!BV:BV)</f>
        <v>0</v>
      </c>
      <c r="BX375" s="46">
        <f>SUMIF(DRE!$A:$A,'Base CF'!$B375,DRE!BW:BW)</f>
        <v>0</v>
      </c>
      <c r="BY375" s="46">
        <f>SUMIF(DRE!$A:$A,'Base CF'!$B375,DRE!BX:BX)</f>
        <v>0</v>
      </c>
      <c r="BZ375" s="46">
        <f>SUMIF(DRE!$A:$A,'Base CF'!$B375,DRE!BY:BY)</f>
        <v>0</v>
      </c>
      <c r="CA375" s="46">
        <f>SUMIF(DRE!$A:$A,'Base CF'!$B375,DRE!BZ:BZ)</f>
        <v>0</v>
      </c>
      <c r="CB375" s="46">
        <f>SUMIF(DRE!$A:$A,'Base CF'!$B375,DRE!CA:CA)</f>
        <v>0</v>
      </c>
      <c r="CC375" s="46">
        <f>SUMIF(DRE!$A:$A,'Base CF'!$B375,DRE!CB:CB)</f>
        <v>0</v>
      </c>
      <c r="CD375" s="46">
        <f>SUMIF(DRE!$A:$A,'Base CF'!$B375,DRE!CC:CC)</f>
        <v>0</v>
      </c>
      <c r="CE375" s="46">
        <f>SUMIF(DRE!$A:$A,'Base CF'!$B375,DRE!CD:CD)</f>
        <v>0</v>
      </c>
      <c r="CF375" s="46">
        <f>SUMIF(DRE!$A:$A,'Base CF'!$B375,DRE!CE:CE)</f>
        <v>0</v>
      </c>
      <c r="CG375" s="46">
        <f>SUMIF(DRE!$A:$A,'Base CF'!$B375,DRE!CF:CF)</f>
        <v>0</v>
      </c>
      <c r="CH375" s="46">
        <f>SUMIF(DRE!$A:$A,'Base CF'!$B375,DRE!CG:CG)</f>
        <v>0</v>
      </c>
      <c r="CI375" s="46">
        <f>SUMIF(DRE!$A:$A,'Base CF'!$B375,DRE!CH:CH)</f>
        <v>0</v>
      </c>
      <c r="CJ375" s="46">
        <f>SUMIF(DRE!$A:$A,'Base CF'!$B375,DRE!CI:CI)</f>
        <v>0</v>
      </c>
      <c r="CK375" s="46">
        <f>SUMIF(DRE!$A:$A,'Base CF'!$B375,DRE!CJ:CJ)</f>
        <v>0</v>
      </c>
      <c r="CL375" s="46">
        <f>SUMIF(DRE!$A:$A,'Base CF'!$B375,DRE!CK:CK)</f>
        <v>0</v>
      </c>
      <c r="CM375" s="46">
        <f>SUMIF(DRE!$A:$A,'Base CF'!$B375,DRE!CL:CL)</f>
        <v>0</v>
      </c>
      <c r="CN375" s="46">
        <f>SUMIF(DRE!$A:$A,'Base CF'!$B375,DRE!CM:CM)</f>
        <v>0</v>
      </c>
      <c r="CO375" s="46">
        <f>SUMIF(DRE!$A:$A,'Base CF'!$B375,DRE!CN:CN)</f>
        <v>0</v>
      </c>
      <c r="CP375" s="46">
        <f>SUMIF(DRE!$A:$A,'Base CF'!$B375,DRE!CO:CO)</f>
        <v>0</v>
      </c>
      <c r="CQ375" s="46">
        <f>SUMIF(DRE!$A:$A,'Base CF'!$B375,DRE!CP:CP)</f>
        <v>0</v>
      </c>
      <c r="CR375" s="46">
        <f>SUMIF(DRE!$A:$A,'Base CF'!$B375,DRE!CQ:CQ)</f>
        <v>0</v>
      </c>
      <c r="CS375" s="46">
        <f>SUMIF(DRE!$A:$A,'Base CF'!$B375,DRE!CR:CR)</f>
        <v>0</v>
      </c>
      <c r="CT375" s="46">
        <f>SUMIF(DRE!$A:$A,'Base CF'!$B375,DRE!CS:CS)</f>
        <v>0</v>
      </c>
      <c r="CU375" s="46">
        <f>SUMIF(DRE!$A:$A,'Base CF'!$B375,DRE!CT:CT)</f>
        <v>0</v>
      </c>
      <c r="CV375" s="46">
        <f>SUMIF(DRE!$A:$A,'Base CF'!$B375,DRE!CU:CU)</f>
        <v>0</v>
      </c>
      <c r="CW375" s="46">
        <f>SUMIF(DRE!$A:$A,'Base CF'!$B375,DRE!CV:CV)</f>
        <v>0</v>
      </c>
      <c r="CX375" s="46">
        <f>SUMIF(DRE!$A:$A,'Base CF'!$B375,DRE!CW:CW)</f>
        <v>0</v>
      </c>
      <c r="CY375" s="46">
        <f>SUMIF(DRE!$A:$A,'Base CF'!$B375,DRE!CX:CX)</f>
        <v>0</v>
      </c>
      <c r="CZ375" s="46">
        <f>SUMIF(DRE!$A:$A,'Base CF'!$B375,DRE!CY:CY)</f>
        <v>0</v>
      </c>
      <c r="DA375" s="46">
        <f>SUMIF(DRE!$A:$A,'Base CF'!$B375,DRE!CZ:CZ)</f>
        <v>0</v>
      </c>
      <c r="DB375" s="46">
        <f>SUMIF(DRE!$A:$A,'Base CF'!$B375,DRE!DA:DA)</f>
        <v>0</v>
      </c>
      <c r="DC375" s="46">
        <f>SUMIF(DRE!$A:$A,'Base CF'!$B375,DRE!DB:DB)</f>
        <v>0</v>
      </c>
      <c r="DD375" s="46">
        <f>SUMIF(DRE!$A:$A,'Base CF'!$B375,DRE!DC:DC)</f>
        <v>0</v>
      </c>
      <c r="DE375" s="46">
        <f>SUMIF(DRE!$A:$A,'Base CF'!$B375,DRE!DD:DD)</f>
        <v>0</v>
      </c>
      <c r="DF375" s="46">
        <f>SUMIF(DRE!$A:$A,'Base CF'!$B375,DRE!DE:DE)</f>
        <v>0</v>
      </c>
    </row>
    <row r="376" spans="2:110" outlineLevel="1">
      <c r="B376" s="37" t="s">
        <v>419</v>
      </c>
      <c r="C376" s="46">
        <f>SUMIF(DRE!$A:$A,'Base CF'!$B376,DRE!B:B)</f>
        <v>0</v>
      </c>
      <c r="D376" s="46">
        <f>SUMIF(DRE!$A:$A,'Base CF'!$B376,DRE!C:C)</f>
        <v>0</v>
      </c>
      <c r="E376" s="46">
        <f>SUMIF(DRE!$A:$A,'Base CF'!$B376,DRE!D:D)</f>
        <v>0</v>
      </c>
      <c r="F376" s="46">
        <f>SUMIF(DRE!$A:$A,'Base CF'!$B376,DRE!E:E)</f>
        <v>0</v>
      </c>
      <c r="G376" s="46">
        <f>SUMIF(DRE!$A:$A,'Base CF'!$B376,DRE!F:F)</f>
        <v>0</v>
      </c>
      <c r="H376" s="46">
        <f>SUMIF(DRE!$A:$A,'Base CF'!$B376,DRE!G:G)</f>
        <v>0</v>
      </c>
      <c r="I376" s="46">
        <f>SUMIF(DRE!$A:$A,'Base CF'!$B376,DRE!H:H)</f>
        <v>0</v>
      </c>
      <c r="J376" s="46">
        <f>SUMIF(DRE!$A:$A,'Base CF'!$B376,DRE!I:I)</f>
        <v>0</v>
      </c>
      <c r="K376" s="46">
        <f>SUMIF(DRE!$A:$A,'Base CF'!$B376,DRE!J:J)</f>
        <v>0</v>
      </c>
      <c r="L376" s="46">
        <f>SUMIF(DRE!$A:$A,'Base CF'!$B376,DRE!K:K)</f>
        <v>0</v>
      </c>
      <c r="M376" s="46">
        <f>SUMIF(DRE!$A:$A,'Base CF'!$B376,DRE!L:L)</f>
        <v>0</v>
      </c>
      <c r="N376" s="46">
        <f>SUMIF(DRE!$A:$A,'Base CF'!$B376,DRE!M:M)</f>
        <v>0</v>
      </c>
      <c r="O376" s="46">
        <f>SUMIF(DRE!$A:$A,'Base CF'!$B376,DRE!N:N)</f>
        <v>0</v>
      </c>
      <c r="P376" s="46">
        <f>SUMIF(DRE!$A:$A,'Base CF'!$B376,DRE!O:O)</f>
        <v>0</v>
      </c>
      <c r="Q376" s="46">
        <f>SUMIF(DRE!$A:$A,'Base CF'!$B376,DRE!P:P)</f>
        <v>0</v>
      </c>
      <c r="R376" s="46">
        <f>SUMIF(DRE!$A:$A,'Base CF'!$B376,DRE!Q:Q)</f>
        <v>0</v>
      </c>
      <c r="S376" s="46">
        <f>SUMIF(DRE!$A:$A,'Base CF'!$B376,DRE!R:R)</f>
        <v>0</v>
      </c>
      <c r="T376" s="46">
        <f>SUMIF(DRE!$A:$A,'Base CF'!$B376,DRE!S:S)</f>
        <v>0</v>
      </c>
      <c r="U376" s="46">
        <f>SUMIF(DRE!$A:$A,'Base CF'!$B376,DRE!T:T)</f>
        <v>0</v>
      </c>
      <c r="V376" s="46">
        <f>SUMIF(DRE!$A:$A,'Base CF'!$B376,DRE!U:U)</f>
        <v>0</v>
      </c>
      <c r="W376" s="46">
        <f>SUMIF(DRE!$A:$A,'Base CF'!$B376,DRE!V:V)</f>
        <v>0</v>
      </c>
      <c r="X376" s="46">
        <f>SUMIF(DRE!$A:$A,'Base CF'!$B376,DRE!W:W)</f>
        <v>0</v>
      </c>
      <c r="Y376" s="46">
        <f>SUMIF(DRE!$A:$A,'Base CF'!$B376,DRE!X:X)</f>
        <v>0</v>
      </c>
      <c r="Z376" s="46">
        <f>SUMIF(DRE!$A:$A,'Base CF'!$B376,DRE!Y:Y)</f>
        <v>0</v>
      </c>
      <c r="AA376" s="46">
        <f>SUMIF(DRE!$A:$A,'Base CF'!$B376,DRE!Z:Z)</f>
        <v>0</v>
      </c>
      <c r="AB376" s="46">
        <f>SUMIF(DRE!$A:$A,'Base CF'!$B376,DRE!AA:AA)</f>
        <v>0</v>
      </c>
      <c r="AC376" s="46">
        <f>SUMIF(DRE!$A:$A,'Base CF'!$B376,DRE!AB:AB)</f>
        <v>0</v>
      </c>
      <c r="AD376" s="46">
        <f>SUMIF(DRE!$A:$A,'Base CF'!$B376,DRE!AC:AC)</f>
        <v>0</v>
      </c>
      <c r="AE376" s="46">
        <f>SUMIF(DRE!$A:$A,'Base CF'!$B376,DRE!AD:AD)</f>
        <v>0</v>
      </c>
      <c r="AF376" s="46">
        <f>SUMIF(DRE!$A:$A,'Base CF'!$B376,DRE!AE:AE)</f>
        <v>0</v>
      </c>
      <c r="AG376" s="46">
        <f>SUMIF(DRE!$A:$A,'Base CF'!$B376,DRE!AF:AF)</f>
        <v>0</v>
      </c>
      <c r="AH376" s="46">
        <f>SUMIF(DRE!$A:$A,'Base CF'!$B376,DRE!AG:AG)</f>
        <v>0</v>
      </c>
      <c r="AI376" s="46">
        <f>SUMIF(DRE!$A:$A,'Base CF'!$B376,DRE!AH:AH)</f>
        <v>0</v>
      </c>
      <c r="AJ376" s="46">
        <f>SUMIF(DRE!$A:$A,'Base CF'!$B376,DRE!AI:AI)</f>
        <v>0</v>
      </c>
      <c r="AK376" s="46">
        <f>SUMIF(DRE!$A:$A,'Base CF'!$B376,DRE!AJ:AJ)</f>
        <v>0</v>
      </c>
      <c r="AL376" s="46">
        <f>SUMIF(DRE!$A:$A,'Base CF'!$B376,DRE!AK:AK)</f>
        <v>0</v>
      </c>
      <c r="AM376" s="46">
        <f>SUMIF(DRE!$A:$A,'Base CF'!$B376,DRE!AL:AL)</f>
        <v>0</v>
      </c>
      <c r="AN376" s="46">
        <f>SUMIF(DRE!$A:$A,'Base CF'!$B376,DRE!AM:AM)</f>
        <v>0</v>
      </c>
      <c r="AO376" s="46">
        <f>SUMIF(DRE!$A:$A,'Base CF'!$B376,DRE!AN:AN)</f>
        <v>0</v>
      </c>
      <c r="AP376" s="46">
        <f>SUMIF(DRE!$A:$A,'Base CF'!$B376,DRE!AO:AO)</f>
        <v>0</v>
      </c>
      <c r="AQ376" s="46">
        <f>SUMIF(DRE!$A:$A,'Base CF'!$B376,DRE!AP:AP)</f>
        <v>0</v>
      </c>
      <c r="AR376" s="46">
        <f>SUMIF(DRE!$A:$A,'Base CF'!$B376,DRE!AQ:AQ)</f>
        <v>0</v>
      </c>
      <c r="AS376" s="46">
        <f>SUMIF(DRE!$A:$A,'Base CF'!$B376,DRE!AR:AR)</f>
        <v>0</v>
      </c>
      <c r="AT376" s="46">
        <f>SUMIF(DRE!$A:$A,'Base CF'!$B376,DRE!AS:AS)</f>
        <v>0</v>
      </c>
      <c r="AU376" s="46">
        <f>SUMIF(DRE!$A:$A,'Base CF'!$B376,DRE!AT:AT)</f>
        <v>0</v>
      </c>
      <c r="AV376" s="46">
        <f>SUMIF(DRE!$A:$A,'Base CF'!$B376,DRE!AU:AU)</f>
        <v>0</v>
      </c>
      <c r="AW376" s="46">
        <f>SUMIF(DRE!$A:$A,'Base CF'!$B376,DRE!AV:AV)</f>
        <v>0</v>
      </c>
      <c r="AX376" s="46">
        <f>SUMIF(DRE!$A:$A,'Base CF'!$B376,DRE!AW:AW)</f>
        <v>0</v>
      </c>
      <c r="AY376" s="46">
        <f>SUMIF(DRE!$A:$A,'Base CF'!$B376,DRE!AX:AX)</f>
        <v>0</v>
      </c>
      <c r="AZ376" s="46">
        <f>SUMIF(DRE!$A:$A,'Base CF'!$B376,DRE!AY:AY)</f>
        <v>0</v>
      </c>
      <c r="BA376" s="46">
        <f>SUMIF(DRE!$A:$A,'Base CF'!$B376,DRE!AZ:AZ)</f>
        <v>0</v>
      </c>
      <c r="BB376" s="46">
        <f>SUMIF(DRE!$A:$A,'Base CF'!$B376,DRE!BA:BA)</f>
        <v>0</v>
      </c>
      <c r="BC376" s="46">
        <f>SUMIF(DRE!$A:$A,'Base CF'!$B376,DRE!BB:BB)</f>
        <v>0</v>
      </c>
      <c r="BD376" s="46">
        <f>SUMIF(DRE!$A:$A,'Base CF'!$B376,DRE!BC:BC)</f>
        <v>0</v>
      </c>
      <c r="BE376" s="46">
        <f>SUMIF(DRE!$A:$A,'Base CF'!$B376,DRE!BD:BD)</f>
        <v>0</v>
      </c>
      <c r="BF376" s="46">
        <f>SUMIF(DRE!$A:$A,'Base CF'!$B376,DRE!BE:BE)</f>
        <v>0</v>
      </c>
      <c r="BG376" s="46">
        <f>SUMIF(DRE!$A:$A,'Base CF'!$B376,DRE!BF:BF)</f>
        <v>0</v>
      </c>
      <c r="BH376" s="46">
        <f>SUMIF(DRE!$A:$A,'Base CF'!$B376,DRE!BG:BG)</f>
        <v>0</v>
      </c>
      <c r="BI376" s="46">
        <f>SUMIF(DRE!$A:$A,'Base CF'!$B376,DRE!BH:BH)</f>
        <v>0</v>
      </c>
      <c r="BJ376" s="46">
        <f>SUMIF(DRE!$A:$A,'Base CF'!$B376,DRE!BI:BI)</f>
        <v>0</v>
      </c>
      <c r="BK376" s="46">
        <f>SUMIF(DRE!$A:$A,'Base CF'!$B376,DRE!BJ:BJ)</f>
        <v>0</v>
      </c>
      <c r="BL376" s="46">
        <f>SUMIF(DRE!$A:$A,'Base CF'!$B376,DRE!BK:BK)</f>
        <v>0</v>
      </c>
      <c r="BM376" s="46">
        <f>SUMIF(DRE!$A:$A,'Base CF'!$B376,DRE!BL:BL)</f>
        <v>0</v>
      </c>
      <c r="BN376" s="46">
        <f>SUMIF(DRE!$A:$A,'Base CF'!$B376,DRE!BM:BM)</f>
        <v>0</v>
      </c>
      <c r="BO376" s="46">
        <f>SUMIF(DRE!$A:$A,'Base CF'!$B376,DRE!BN:BN)</f>
        <v>0</v>
      </c>
      <c r="BP376" s="46">
        <f>SUMIF(DRE!$A:$A,'Base CF'!$B376,DRE!BO:BO)</f>
        <v>0</v>
      </c>
      <c r="BQ376" s="46">
        <f>SUMIF(DRE!$A:$A,'Base CF'!$B376,DRE!BP:BP)</f>
        <v>0</v>
      </c>
      <c r="BR376" s="46">
        <f>SUMIF(DRE!$A:$A,'Base CF'!$B376,DRE!BQ:BQ)</f>
        <v>0</v>
      </c>
      <c r="BS376" s="46">
        <f>SUMIF(DRE!$A:$A,'Base CF'!$B376,DRE!BR:BR)</f>
        <v>0</v>
      </c>
      <c r="BT376" s="46">
        <f>SUMIF(DRE!$A:$A,'Base CF'!$B376,DRE!BS:BS)</f>
        <v>0</v>
      </c>
      <c r="BU376" s="46">
        <f>SUMIF(DRE!$A:$A,'Base CF'!$B376,DRE!BT:BT)</f>
        <v>0</v>
      </c>
      <c r="BV376" s="46">
        <f>SUMIF(DRE!$A:$A,'Base CF'!$B376,DRE!BU:BU)</f>
        <v>0</v>
      </c>
      <c r="BW376" s="46">
        <f>SUMIF(DRE!$A:$A,'Base CF'!$B376,DRE!BV:BV)</f>
        <v>0</v>
      </c>
      <c r="BX376" s="46">
        <f>SUMIF(DRE!$A:$A,'Base CF'!$B376,DRE!BW:BW)</f>
        <v>0</v>
      </c>
      <c r="BY376" s="46">
        <f>SUMIF(DRE!$A:$A,'Base CF'!$B376,DRE!BX:BX)</f>
        <v>0</v>
      </c>
      <c r="BZ376" s="46">
        <f>SUMIF(DRE!$A:$A,'Base CF'!$B376,DRE!BY:BY)</f>
        <v>0</v>
      </c>
      <c r="CA376" s="46">
        <f>SUMIF(DRE!$A:$A,'Base CF'!$B376,DRE!BZ:BZ)</f>
        <v>0</v>
      </c>
      <c r="CB376" s="46">
        <f>SUMIF(DRE!$A:$A,'Base CF'!$B376,DRE!CA:CA)</f>
        <v>0</v>
      </c>
      <c r="CC376" s="46">
        <f>SUMIF(DRE!$A:$A,'Base CF'!$B376,DRE!CB:CB)</f>
        <v>0</v>
      </c>
      <c r="CD376" s="46">
        <f>SUMIF(DRE!$A:$A,'Base CF'!$B376,DRE!CC:CC)</f>
        <v>0</v>
      </c>
      <c r="CE376" s="46">
        <f>SUMIF(DRE!$A:$A,'Base CF'!$B376,DRE!CD:CD)</f>
        <v>0</v>
      </c>
      <c r="CF376" s="46">
        <f>SUMIF(DRE!$A:$A,'Base CF'!$B376,DRE!CE:CE)</f>
        <v>0</v>
      </c>
      <c r="CG376" s="46">
        <f>SUMIF(DRE!$A:$A,'Base CF'!$B376,DRE!CF:CF)</f>
        <v>0</v>
      </c>
      <c r="CH376" s="46">
        <f>SUMIF(DRE!$A:$A,'Base CF'!$B376,DRE!CG:CG)</f>
        <v>0</v>
      </c>
      <c r="CI376" s="46">
        <f>SUMIF(DRE!$A:$A,'Base CF'!$B376,DRE!CH:CH)</f>
        <v>0</v>
      </c>
      <c r="CJ376" s="46">
        <f>SUMIF(DRE!$A:$A,'Base CF'!$B376,DRE!CI:CI)</f>
        <v>0</v>
      </c>
      <c r="CK376" s="46">
        <f>SUMIF(DRE!$A:$A,'Base CF'!$B376,DRE!CJ:CJ)</f>
        <v>0</v>
      </c>
      <c r="CL376" s="46">
        <f>SUMIF(DRE!$A:$A,'Base CF'!$B376,DRE!CK:CK)</f>
        <v>0</v>
      </c>
      <c r="CM376" s="46">
        <f>SUMIF(DRE!$A:$A,'Base CF'!$B376,DRE!CL:CL)</f>
        <v>0</v>
      </c>
      <c r="CN376" s="46">
        <f>SUMIF(DRE!$A:$A,'Base CF'!$B376,DRE!CM:CM)</f>
        <v>0</v>
      </c>
      <c r="CO376" s="46">
        <f>SUMIF(DRE!$A:$A,'Base CF'!$B376,DRE!CN:CN)</f>
        <v>0</v>
      </c>
      <c r="CP376" s="46">
        <f>SUMIF(DRE!$A:$A,'Base CF'!$B376,DRE!CO:CO)</f>
        <v>0</v>
      </c>
      <c r="CQ376" s="46">
        <f>SUMIF(DRE!$A:$A,'Base CF'!$B376,DRE!CP:CP)</f>
        <v>0</v>
      </c>
      <c r="CR376" s="46">
        <f>SUMIF(DRE!$A:$A,'Base CF'!$B376,DRE!CQ:CQ)</f>
        <v>0</v>
      </c>
      <c r="CS376" s="46">
        <f>SUMIF(DRE!$A:$A,'Base CF'!$B376,DRE!CR:CR)</f>
        <v>0</v>
      </c>
      <c r="CT376" s="46">
        <f>SUMIF(DRE!$A:$A,'Base CF'!$B376,DRE!CS:CS)</f>
        <v>0</v>
      </c>
      <c r="CU376" s="46">
        <f>SUMIF(DRE!$A:$A,'Base CF'!$B376,DRE!CT:CT)</f>
        <v>0</v>
      </c>
      <c r="CV376" s="46">
        <f>SUMIF(DRE!$A:$A,'Base CF'!$B376,DRE!CU:CU)</f>
        <v>0</v>
      </c>
      <c r="CW376" s="46">
        <f>SUMIF(DRE!$A:$A,'Base CF'!$B376,DRE!CV:CV)</f>
        <v>0</v>
      </c>
      <c r="CX376" s="46">
        <f>SUMIF(DRE!$A:$A,'Base CF'!$B376,DRE!CW:CW)</f>
        <v>0</v>
      </c>
      <c r="CY376" s="46">
        <f>SUMIF(DRE!$A:$A,'Base CF'!$B376,DRE!CX:CX)</f>
        <v>0</v>
      </c>
      <c r="CZ376" s="46">
        <f>SUMIF(DRE!$A:$A,'Base CF'!$B376,DRE!CY:CY)</f>
        <v>0</v>
      </c>
      <c r="DA376" s="46">
        <f>SUMIF(DRE!$A:$A,'Base CF'!$B376,DRE!CZ:CZ)</f>
        <v>0</v>
      </c>
      <c r="DB376" s="46">
        <f>SUMIF(DRE!$A:$A,'Base CF'!$B376,DRE!DA:DA)</f>
        <v>0</v>
      </c>
      <c r="DC376" s="46">
        <f>SUMIF(DRE!$A:$A,'Base CF'!$B376,DRE!DB:DB)</f>
        <v>0</v>
      </c>
      <c r="DD376" s="46">
        <f>SUMIF(DRE!$A:$A,'Base CF'!$B376,DRE!DC:DC)</f>
        <v>0</v>
      </c>
      <c r="DE376" s="46">
        <f>SUMIF(DRE!$A:$A,'Base CF'!$B376,DRE!DD:DD)</f>
        <v>0</v>
      </c>
      <c r="DF376" s="46">
        <f>SUMIF(DRE!$A:$A,'Base CF'!$B376,DRE!DE:DE)</f>
        <v>0</v>
      </c>
    </row>
    <row r="377" spans="2:110" outlineLevel="1">
      <c r="B377" s="37" t="s">
        <v>424</v>
      </c>
      <c r="C377" s="46">
        <f>SUMIF(DRE!$A:$A,'Base CF'!$B377,DRE!B:B)</f>
        <v>0</v>
      </c>
      <c r="D377" s="46">
        <f>SUMIF(DRE!$A:$A,'Base CF'!$B377,DRE!C:C)</f>
        <v>0</v>
      </c>
      <c r="E377" s="46">
        <f>SUMIF(DRE!$A:$A,'Base CF'!$B377,DRE!D:D)</f>
        <v>0</v>
      </c>
      <c r="F377" s="46">
        <f>SUMIF(DRE!$A:$A,'Base CF'!$B377,DRE!E:E)</f>
        <v>0</v>
      </c>
      <c r="G377" s="46">
        <f>SUMIF(DRE!$A:$A,'Base CF'!$B377,DRE!F:F)</f>
        <v>0</v>
      </c>
      <c r="H377" s="46">
        <f>SUMIF(DRE!$A:$A,'Base CF'!$B377,DRE!G:G)</f>
        <v>0</v>
      </c>
      <c r="I377" s="46">
        <f>SUMIF(DRE!$A:$A,'Base CF'!$B377,DRE!H:H)</f>
        <v>0</v>
      </c>
      <c r="J377" s="46">
        <f>SUMIF(DRE!$A:$A,'Base CF'!$B377,DRE!I:I)</f>
        <v>0</v>
      </c>
      <c r="K377" s="46">
        <f>SUMIF(DRE!$A:$A,'Base CF'!$B377,DRE!J:J)</f>
        <v>0</v>
      </c>
      <c r="L377" s="46">
        <f>SUMIF(DRE!$A:$A,'Base CF'!$B377,DRE!K:K)</f>
        <v>0</v>
      </c>
      <c r="M377" s="46">
        <f>SUMIF(DRE!$A:$A,'Base CF'!$B377,DRE!L:L)</f>
        <v>0</v>
      </c>
      <c r="N377" s="46">
        <f>SUMIF(DRE!$A:$A,'Base CF'!$B377,DRE!M:M)</f>
        <v>0</v>
      </c>
      <c r="O377" s="46">
        <f>SUMIF(DRE!$A:$A,'Base CF'!$B377,DRE!N:N)</f>
        <v>0</v>
      </c>
      <c r="P377" s="46">
        <f>SUMIF(DRE!$A:$A,'Base CF'!$B377,DRE!O:O)</f>
        <v>0</v>
      </c>
      <c r="Q377" s="46">
        <f>SUMIF(DRE!$A:$A,'Base CF'!$B377,DRE!P:P)</f>
        <v>0</v>
      </c>
      <c r="R377" s="46">
        <f>SUMIF(DRE!$A:$A,'Base CF'!$B377,DRE!Q:Q)</f>
        <v>0</v>
      </c>
      <c r="S377" s="46">
        <f>SUMIF(DRE!$A:$A,'Base CF'!$B377,DRE!R:R)</f>
        <v>0</v>
      </c>
      <c r="T377" s="46">
        <f>SUMIF(DRE!$A:$A,'Base CF'!$B377,DRE!S:S)</f>
        <v>0</v>
      </c>
      <c r="U377" s="46">
        <f>SUMIF(DRE!$A:$A,'Base CF'!$B377,DRE!T:T)</f>
        <v>0</v>
      </c>
      <c r="V377" s="46">
        <f>SUMIF(DRE!$A:$A,'Base CF'!$B377,DRE!U:U)</f>
        <v>0</v>
      </c>
      <c r="W377" s="46">
        <f>SUMIF(DRE!$A:$A,'Base CF'!$B377,DRE!V:V)</f>
        <v>0</v>
      </c>
      <c r="X377" s="46">
        <f>SUMIF(DRE!$A:$A,'Base CF'!$B377,DRE!W:W)</f>
        <v>0</v>
      </c>
      <c r="Y377" s="46">
        <f>SUMIF(DRE!$A:$A,'Base CF'!$B377,DRE!X:X)</f>
        <v>0</v>
      </c>
      <c r="Z377" s="46">
        <f>SUMIF(DRE!$A:$A,'Base CF'!$B377,DRE!Y:Y)</f>
        <v>0</v>
      </c>
      <c r="AA377" s="46">
        <f>SUMIF(DRE!$A:$A,'Base CF'!$B377,DRE!Z:Z)</f>
        <v>0</v>
      </c>
      <c r="AB377" s="46">
        <f>SUMIF(DRE!$A:$A,'Base CF'!$B377,DRE!AA:AA)</f>
        <v>0</v>
      </c>
      <c r="AC377" s="46">
        <f>SUMIF(DRE!$A:$A,'Base CF'!$B377,DRE!AB:AB)</f>
        <v>0</v>
      </c>
      <c r="AD377" s="46">
        <f>SUMIF(DRE!$A:$A,'Base CF'!$B377,DRE!AC:AC)</f>
        <v>0</v>
      </c>
      <c r="AE377" s="46">
        <f>SUMIF(DRE!$A:$A,'Base CF'!$B377,DRE!AD:AD)</f>
        <v>0</v>
      </c>
      <c r="AF377" s="46">
        <f>SUMIF(DRE!$A:$A,'Base CF'!$B377,DRE!AE:AE)</f>
        <v>0</v>
      </c>
      <c r="AG377" s="46">
        <f>SUMIF(DRE!$A:$A,'Base CF'!$B377,DRE!AF:AF)</f>
        <v>0</v>
      </c>
      <c r="AH377" s="46">
        <f>SUMIF(DRE!$A:$A,'Base CF'!$B377,DRE!AG:AG)</f>
        <v>0</v>
      </c>
      <c r="AI377" s="46">
        <f>SUMIF(DRE!$A:$A,'Base CF'!$B377,DRE!AH:AH)</f>
        <v>0</v>
      </c>
      <c r="AJ377" s="46">
        <f>SUMIF(DRE!$A:$A,'Base CF'!$B377,DRE!AI:AI)</f>
        <v>0</v>
      </c>
      <c r="AK377" s="46">
        <f>SUMIF(DRE!$A:$A,'Base CF'!$B377,DRE!AJ:AJ)</f>
        <v>0</v>
      </c>
      <c r="AL377" s="46">
        <f>SUMIF(DRE!$A:$A,'Base CF'!$B377,DRE!AK:AK)</f>
        <v>0</v>
      </c>
      <c r="AM377" s="46">
        <f>SUMIF(DRE!$A:$A,'Base CF'!$B377,DRE!AL:AL)</f>
        <v>0</v>
      </c>
      <c r="AN377" s="46">
        <f>SUMIF(DRE!$A:$A,'Base CF'!$B377,DRE!AM:AM)</f>
        <v>0</v>
      </c>
      <c r="AO377" s="46">
        <f>SUMIF(DRE!$A:$A,'Base CF'!$B377,DRE!AN:AN)</f>
        <v>0</v>
      </c>
      <c r="AP377" s="46">
        <f>SUMIF(DRE!$A:$A,'Base CF'!$B377,DRE!AO:AO)</f>
        <v>0</v>
      </c>
      <c r="AQ377" s="46">
        <f>SUMIF(DRE!$A:$A,'Base CF'!$B377,DRE!AP:AP)</f>
        <v>0</v>
      </c>
      <c r="AR377" s="46">
        <f>SUMIF(DRE!$A:$A,'Base CF'!$B377,DRE!AQ:AQ)</f>
        <v>0</v>
      </c>
      <c r="AS377" s="46">
        <f>SUMIF(DRE!$A:$A,'Base CF'!$B377,DRE!AR:AR)</f>
        <v>0</v>
      </c>
      <c r="AT377" s="46">
        <f>SUMIF(DRE!$A:$A,'Base CF'!$B377,DRE!AS:AS)</f>
        <v>0</v>
      </c>
      <c r="AU377" s="46">
        <f>SUMIF(DRE!$A:$A,'Base CF'!$B377,DRE!AT:AT)</f>
        <v>0</v>
      </c>
      <c r="AV377" s="46">
        <f>SUMIF(DRE!$A:$A,'Base CF'!$B377,DRE!AU:AU)</f>
        <v>0</v>
      </c>
      <c r="AW377" s="46">
        <f>SUMIF(DRE!$A:$A,'Base CF'!$B377,DRE!AV:AV)</f>
        <v>0</v>
      </c>
      <c r="AX377" s="46">
        <f>SUMIF(DRE!$A:$A,'Base CF'!$B377,DRE!AW:AW)</f>
        <v>0</v>
      </c>
      <c r="AY377" s="46">
        <f>SUMIF(DRE!$A:$A,'Base CF'!$B377,DRE!AX:AX)</f>
        <v>0</v>
      </c>
      <c r="AZ377" s="46">
        <f>SUMIF(DRE!$A:$A,'Base CF'!$B377,DRE!AY:AY)</f>
        <v>0</v>
      </c>
      <c r="BA377" s="46">
        <f>SUMIF(DRE!$A:$A,'Base CF'!$B377,DRE!AZ:AZ)</f>
        <v>0</v>
      </c>
      <c r="BB377" s="46">
        <f>SUMIF(DRE!$A:$A,'Base CF'!$B377,DRE!BA:BA)</f>
        <v>0</v>
      </c>
      <c r="BC377" s="46">
        <f>SUMIF(DRE!$A:$A,'Base CF'!$B377,DRE!BB:BB)</f>
        <v>0</v>
      </c>
      <c r="BD377" s="46">
        <f>SUMIF(DRE!$A:$A,'Base CF'!$B377,DRE!BC:BC)</f>
        <v>0</v>
      </c>
      <c r="BE377" s="46">
        <f>SUMIF(DRE!$A:$A,'Base CF'!$B377,DRE!BD:BD)</f>
        <v>0</v>
      </c>
      <c r="BF377" s="46">
        <f>SUMIF(DRE!$A:$A,'Base CF'!$B377,DRE!BE:BE)</f>
        <v>0</v>
      </c>
      <c r="BG377" s="46">
        <f>SUMIF(DRE!$A:$A,'Base CF'!$B377,DRE!BF:BF)</f>
        <v>0</v>
      </c>
      <c r="BH377" s="46">
        <f>SUMIF(DRE!$A:$A,'Base CF'!$B377,DRE!BG:BG)</f>
        <v>0</v>
      </c>
      <c r="BI377" s="46">
        <f>SUMIF(DRE!$A:$A,'Base CF'!$B377,DRE!BH:BH)</f>
        <v>0</v>
      </c>
      <c r="BJ377" s="46">
        <f>SUMIF(DRE!$A:$A,'Base CF'!$B377,DRE!BI:BI)</f>
        <v>0</v>
      </c>
      <c r="BK377" s="46">
        <f>SUMIF(DRE!$A:$A,'Base CF'!$B377,DRE!BJ:BJ)</f>
        <v>0</v>
      </c>
      <c r="BL377" s="46">
        <f>SUMIF(DRE!$A:$A,'Base CF'!$B377,DRE!BK:BK)</f>
        <v>0</v>
      </c>
      <c r="BM377" s="46">
        <f>SUMIF(DRE!$A:$A,'Base CF'!$B377,DRE!BL:BL)</f>
        <v>0</v>
      </c>
      <c r="BN377" s="46">
        <f>SUMIF(DRE!$A:$A,'Base CF'!$B377,DRE!BM:BM)</f>
        <v>0</v>
      </c>
      <c r="BO377" s="46">
        <f>SUMIF(DRE!$A:$A,'Base CF'!$B377,DRE!BN:BN)</f>
        <v>0</v>
      </c>
      <c r="BP377" s="46">
        <f>SUMIF(DRE!$A:$A,'Base CF'!$B377,DRE!BO:BO)</f>
        <v>0</v>
      </c>
      <c r="BQ377" s="46">
        <f>SUMIF(DRE!$A:$A,'Base CF'!$B377,DRE!BP:BP)</f>
        <v>0</v>
      </c>
      <c r="BR377" s="46">
        <f>SUMIF(DRE!$A:$A,'Base CF'!$B377,DRE!BQ:BQ)</f>
        <v>0</v>
      </c>
      <c r="BS377" s="46">
        <f>SUMIF(DRE!$A:$A,'Base CF'!$B377,DRE!BR:BR)</f>
        <v>0</v>
      </c>
      <c r="BT377" s="46">
        <f>SUMIF(DRE!$A:$A,'Base CF'!$B377,DRE!BS:BS)</f>
        <v>0</v>
      </c>
      <c r="BU377" s="46">
        <f>SUMIF(DRE!$A:$A,'Base CF'!$B377,DRE!BT:BT)</f>
        <v>0</v>
      </c>
      <c r="BV377" s="46">
        <f>SUMIF(DRE!$A:$A,'Base CF'!$B377,DRE!BU:BU)</f>
        <v>0</v>
      </c>
      <c r="BW377" s="46">
        <f>SUMIF(DRE!$A:$A,'Base CF'!$B377,DRE!BV:BV)</f>
        <v>0</v>
      </c>
      <c r="BX377" s="46">
        <f>SUMIF(DRE!$A:$A,'Base CF'!$B377,DRE!BW:BW)</f>
        <v>0</v>
      </c>
      <c r="BY377" s="46">
        <f>SUMIF(DRE!$A:$A,'Base CF'!$B377,DRE!BX:BX)</f>
        <v>0</v>
      </c>
      <c r="BZ377" s="46">
        <f>SUMIF(DRE!$A:$A,'Base CF'!$B377,DRE!BY:BY)</f>
        <v>0</v>
      </c>
      <c r="CA377" s="46">
        <f>SUMIF(DRE!$A:$A,'Base CF'!$B377,DRE!BZ:BZ)</f>
        <v>0</v>
      </c>
      <c r="CB377" s="46">
        <f>SUMIF(DRE!$A:$A,'Base CF'!$B377,DRE!CA:CA)</f>
        <v>0</v>
      </c>
      <c r="CC377" s="46">
        <f>SUMIF(DRE!$A:$A,'Base CF'!$B377,DRE!CB:CB)</f>
        <v>0</v>
      </c>
      <c r="CD377" s="46">
        <f>SUMIF(DRE!$A:$A,'Base CF'!$B377,DRE!CC:CC)</f>
        <v>0</v>
      </c>
      <c r="CE377" s="46">
        <f>SUMIF(DRE!$A:$A,'Base CF'!$B377,DRE!CD:CD)</f>
        <v>0</v>
      </c>
      <c r="CF377" s="46">
        <f>SUMIF(DRE!$A:$A,'Base CF'!$B377,DRE!CE:CE)</f>
        <v>0</v>
      </c>
      <c r="CG377" s="46">
        <f>SUMIF(DRE!$A:$A,'Base CF'!$B377,DRE!CF:CF)</f>
        <v>0</v>
      </c>
      <c r="CH377" s="46">
        <f>SUMIF(DRE!$A:$A,'Base CF'!$B377,DRE!CG:CG)</f>
        <v>0</v>
      </c>
      <c r="CI377" s="46">
        <f>SUMIF(DRE!$A:$A,'Base CF'!$B377,DRE!CH:CH)</f>
        <v>0</v>
      </c>
      <c r="CJ377" s="46">
        <f>SUMIF(DRE!$A:$A,'Base CF'!$B377,DRE!CI:CI)</f>
        <v>0</v>
      </c>
      <c r="CK377" s="46">
        <f>SUMIF(DRE!$A:$A,'Base CF'!$B377,DRE!CJ:CJ)</f>
        <v>0</v>
      </c>
      <c r="CL377" s="46">
        <f>SUMIF(DRE!$A:$A,'Base CF'!$B377,DRE!CK:CK)</f>
        <v>0</v>
      </c>
      <c r="CM377" s="46">
        <f>SUMIF(DRE!$A:$A,'Base CF'!$B377,DRE!CL:CL)</f>
        <v>0</v>
      </c>
      <c r="CN377" s="46">
        <f>SUMIF(DRE!$A:$A,'Base CF'!$B377,DRE!CM:CM)</f>
        <v>0</v>
      </c>
      <c r="CO377" s="46">
        <f>SUMIF(DRE!$A:$A,'Base CF'!$B377,DRE!CN:CN)</f>
        <v>0</v>
      </c>
      <c r="CP377" s="46">
        <f>SUMIF(DRE!$A:$A,'Base CF'!$B377,DRE!CO:CO)</f>
        <v>0</v>
      </c>
      <c r="CQ377" s="46">
        <f>SUMIF(DRE!$A:$A,'Base CF'!$B377,DRE!CP:CP)</f>
        <v>0</v>
      </c>
      <c r="CR377" s="46">
        <f>SUMIF(DRE!$A:$A,'Base CF'!$B377,DRE!CQ:CQ)</f>
        <v>0</v>
      </c>
      <c r="CS377" s="46">
        <f>SUMIF(DRE!$A:$A,'Base CF'!$B377,DRE!CR:CR)</f>
        <v>0</v>
      </c>
      <c r="CT377" s="46">
        <f>SUMIF(DRE!$A:$A,'Base CF'!$B377,DRE!CS:CS)</f>
        <v>0</v>
      </c>
      <c r="CU377" s="46">
        <f>SUMIF(DRE!$A:$A,'Base CF'!$B377,DRE!CT:CT)</f>
        <v>0</v>
      </c>
      <c r="CV377" s="46">
        <f>SUMIF(DRE!$A:$A,'Base CF'!$B377,DRE!CU:CU)</f>
        <v>0</v>
      </c>
      <c r="CW377" s="46">
        <f>SUMIF(DRE!$A:$A,'Base CF'!$B377,DRE!CV:CV)</f>
        <v>0</v>
      </c>
      <c r="CX377" s="46">
        <f>SUMIF(DRE!$A:$A,'Base CF'!$B377,DRE!CW:CW)</f>
        <v>0</v>
      </c>
      <c r="CY377" s="46">
        <f>SUMIF(DRE!$A:$A,'Base CF'!$B377,DRE!CX:CX)</f>
        <v>0</v>
      </c>
      <c r="CZ377" s="46">
        <f>SUMIF(DRE!$A:$A,'Base CF'!$B377,DRE!CY:CY)</f>
        <v>0</v>
      </c>
      <c r="DA377" s="46">
        <f>SUMIF(DRE!$A:$A,'Base CF'!$B377,DRE!CZ:CZ)</f>
        <v>0</v>
      </c>
      <c r="DB377" s="46">
        <f>SUMIF(DRE!$A:$A,'Base CF'!$B377,DRE!DA:DA)</f>
        <v>0</v>
      </c>
      <c r="DC377" s="46">
        <f>SUMIF(DRE!$A:$A,'Base CF'!$B377,DRE!DB:DB)</f>
        <v>0</v>
      </c>
      <c r="DD377" s="46">
        <f>SUMIF(DRE!$A:$A,'Base CF'!$B377,DRE!DC:DC)</f>
        <v>0</v>
      </c>
      <c r="DE377" s="46">
        <f>SUMIF(DRE!$A:$A,'Base CF'!$B377,DRE!DD:DD)</f>
        <v>0</v>
      </c>
      <c r="DF377" s="46">
        <f>SUMIF(DRE!$A:$A,'Base CF'!$B377,DRE!DE:DE)</f>
        <v>0</v>
      </c>
    </row>
    <row r="378" spans="2:110" outlineLevel="1">
      <c r="B378" s="37" t="s">
        <v>425</v>
      </c>
      <c r="C378" s="46">
        <f>SUMIF(DRE!$A:$A,'Base CF'!$B378,DRE!B:B)</f>
        <v>0</v>
      </c>
      <c r="D378" s="46">
        <f>SUMIF(DRE!$A:$A,'Base CF'!$B378,DRE!C:C)</f>
        <v>0</v>
      </c>
      <c r="E378" s="46">
        <f>SUMIF(DRE!$A:$A,'Base CF'!$B378,DRE!D:D)</f>
        <v>0</v>
      </c>
      <c r="F378" s="46">
        <f>SUMIF(DRE!$A:$A,'Base CF'!$B378,DRE!E:E)</f>
        <v>0</v>
      </c>
      <c r="G378" s="46">
        <f>SUMIF(DRE!$A:$A,'Base CF'!$B378,DRE!F:F)</f>
        <v>0</v>
      </c>
      <c r="H378" s="46">
        <f>SUMIF(DRE!$A:$A,'Base CF'!$B378,DRE!G:G)</f>
        <v>0</v>
      </c>
      <c r="I378" s="46">
        <f>SUMIF(DRE!$A:$A,'Base CF'!$B378,DRE!H:H)</f>
        <v>0</v>
      </c>
      <c r="J378" s="46">
        <f>SUMIF(DRE!$A:$A,'Base CF'!$B378,DRE!I:I)</f>
        <v>0</v>
      </c>
      <c r="K378" s="46">
        <f>SUMIF(DRE!$A:$A,'Base CF'!$B378,DRE!J:J)</f>
        <v>0</v>
      </c>
      <c r="L378" s="46">
        <f>SUMIF(DRE!$A:$A,'Base CF'!$B378,DRE!K:K)</f>
        <v>0</v>
      </c>
      <c r="M378" s="46">
        <f>SUMIF(DRE!$A:$A,'Base CF'!$B378,DRE!L:L)</f>
        <v>0</v>
      </c>
      <c r="N378" s="46">
        <f>SUMIF(DRE!$A:$A,'Base CF'!$B378,DRE!M:M)</f>
        <v>0</v>
      </c>
      <c r="O378" s="46">
        <f>SUMIF(DRE!$A:$A,'Base CF'!$B378,DRE!N:N)</f>
        <v>0</v>
      </c>
      <c r="P378" s="46">
        <f>SUMIF(DRE!$A:$A,'Base CF'!$B378,DRE!O:O)</f>
        <v>0</v>
      </c>
      <c r="Q378" s="46">
        <f>SUMIF(DRE!$A:$A,'Base CF'!$B378,DRE!P:P)</f>
        <v>0</v>
      </c>
      <c r="R378" s="46">
        <f>SUMIF(DRE!$A:$A,'Base CF'!$B378,DRE!Q:Q)</f>
        <v>0</v>
      </c>
      <c r="S378" s="46">
        <f>SUMIF(DRE!$A:$A,'Base CF'!$B378,DRE!R:R)</f>
        <v>0</v>
      </c>
      <c r="T378" s="46">
        <f>SUMIF(DRE!$A:$A,'Base CF'!$B378,DRE!S:S)</f>
        <v>0</v>
      </c>
      <c r="U378" s="46">
        <f>SUMIF(DRE!$A:$A,'Base CF'!$B378,DRE!T:T)</f>
        <v>0</v>
      </c>
      <c r="V378" s="46">
        <f>SUMIF(DRE!$A:$A,'Base CF'!$B378,DRE!U:U)</f>
        <v>0</v>
      </c>
      <c r="W378" s="46">
        <f>SUMIF(DRE!$A:$A,'Base CF'!$B378,DRE!V:V)</f>
        <v>0</v>
      </c>
      <c r="X378" s="46">
        <f>SUMIF(DRE!$A:$A,'Base CF'!$B378,DRE!W:W)</f>
        <v>0</v>
      </c>
      <c r="Y378" s="46">
        <f>SUMIF(DRE!$A:$A,'Base CF'!$B378,DRE!X:X)</f>
        <v>0</v>
      </c>
      <c r="Z378" s="46">
        <f>SUMIF(DRE!$A:$A,'Base CF'!$B378,DRE!Y:Y)</f>
        <v>0</v>
      </c>
      <c r="AA378" s="46">
        <f>SUMIF(DRE!$A:$A,'Base CF'!$B378,DRE!Z:Z)</f>
        <v>0</v>
      </c>
      <c r="AB378" s="46">
        <f>SUMIF(DRE!$A:$A,'Base CF'!$B378,DRE!AA:AA)</f>
        <v>0</v>
      </c>
      <c r="AC378" s="46">
        <f>SUMIF(DRE!$A:$A,'Base CF'!$B378,DRE!AB:AB)</f>
        <v>0</v>
      </c>
      <c r="AD378" s="46">
        <f>SUMIF(DRE!$A:$A,'Base CF'!$B378,DRE!AC:AC)</f>
        <v>0</v>
      </c>
      <c r="AE378" s="46">
        <f>SUMIF(DRE!$A:$A,'Base CF'!$B378,DRE!AD:AD)</f>
        <v>0</v>
      </c>
      <c r="AF378" s="46">
        <f>SUMIF(DRE!$A:$A,'Base CF'!$B378,DRE!AE:AE)</f>
        <v>0</v>
      </c>
      <c r="AG378" s="46">
        <f>SUMIF(DRE!$A:$A,'Base CF'!$B378,DRE!AF:AF)</f>
        <v>0</v>
      </c>
      <c r="AH378" s="46">
        <f>SUMIF(DRE!$A:$A,'Base CF'!$B378,DRE!AG:AG)</f>
        <v>0</v>
      </c>
      <c r="AI378" s="46">
        <f>SUMIF(DRE!$A:$A,'Base CF'!$B378,DRE!AH:AH)</f>
        <v>0</v>
      </c>
      <c r="AJ378" s="46">
        <f>SUMIF(DRE!$A:$A,'Base CF'!$B378,DRE!AI:AI)</f>
        <v>0</v>
      </c>
      <c r="AK378" s="46">
        <f>SUMIF(DRE!$A:$A,'Base CF'!$B378,DRE!AJ:AJ)</f>
        <v>0</v>
      </c>
      <c r="AL378" s="46">
        <f>SUMIF(DRE!$A:$A,'Base CF'!$B378,DRE!AK:AK)</f>
        <v>0</v>
      </c>
      <c r="AM378" s="46">
        <f>SUMIF(DRE!$A:$A,'Base CF'!$B378,DRE!AL:AL)</f>
        <v>0</v>
      </c>
      <c r="AN378" s="46">
        <f>SUMIF(DRE!$A:$A,'Base CF'!$B378,DRE!AM:AM)</f>
        <v>0</v>
      </c>
      <c r="AO378" s="46">
        <f>SUMIF(DRE!$A:$A,'Base CF'!$B378,DRE!AN:AN)</f>
        <v>0</v>
      </c>
      <c r="AP378" s="46">
        <f>SUMIF(DRE!$A:$A,'Base CF'!$B378,DRE!AO:AO)</f>
        <v>0</v>
      </c>
      <c r="AQ378" s="46">
        <f>SUMIF(DRE!$A:$A,'Base CF'!$B378,DRE!AP:AP)</f>
        <v>0</v>
      </c>
      <c r="AR378" s="46">
        <f>SUMIF(DRE!$A:$A,'Base CF'!$B378,DRE!AQ:AQ)</f>
        <v>0</v>
      </c>
      <c r="AS378" s="46">
        <f>SUMIF(DRE!$A:$A,'Base CF'!$B378,DRE!AR:AR)</f>
        <v>0</v>
      </c>
      <c r="AT378" s="46">
        <f>SUMIF(DRE!$A:$A,'Base CF'!$B378,DRE!AS:AS)</f>
        <v>0</v>
      </c>
      <c r="AU378" s="46">
        <f>SUMIF(DRE!$A:$A,'Base CF'!$B378,DRE!AT:AT)</f>
        <v>0</v>
      </c>
      <c r="AV378" s="46">
        <f>SUMIF(DRE!$A:$A,'Base CF'!$B378,DRE!AU:AU)</f>
        <v>0</v>
      </c>
      <c r="AW378" s="46">
        <f>SUMIF(DRE!$A:$A,'Base CF'!$B378,DRE!AV:AV)</f>
        <v>0</v>
      </c>
      <c r="AX378" s="46">
        <f>SUMIF(DRE!$A:$A,'Base CF'!$B378,DRE!AW:AW)</f>
        <v>0</v>
      </c>
      <c r="AY378" s="46">
        <f>SUMIF(DRE!$A:$A,'Base CF'!$B378,DRE!AX:AX)</f>
        <v>0</v>
      </c>
      <c r="AZ378" s="46">
        <f>SUMIF(DRE!$A:$A,'Base CF'!$B378,DRE!AY:AY)</f>
        <v>0</v>
      </c>
      <c r="BA378" s="46">
        <f>SUMIF(DRE!$A:$A,'Base CF'!$B378,DRE!AZ:AZ)</f>
        <v>0</v>
      </c>
      <c r="BB378" s="46">
        <f>SUMIF(DRE!$A:$A,'Base CF'!$B378,DRE!BA:BA)</f>
        <v>0</v>
      </c>
      <c r="BC378" s="46">
        <f>SUMIF(DRE!$A:$A,'Base CF'!$B378,DRE!BB:BB)</f>
        <v>0</v>
      </c>
      <c r="BD378" s="46">
        <f>SUMIF(DRE!$A:$A,'Base CF'!$B378,DRE!BC:BC)</f>
        <v>0</v>
      </c>
      <c r="BE378" s="46">
        <f>SUMIF(DRE!$A:$A,'Base CF'!$B378,DRE!BD:BD)</f>
        <v>0</v>
      </c>
      <c r="BF378" s="46">
        <f>SUMIF(DRE!$A:$A,'Base CF'!$B378,DRE!BE:BE)</f>
        <v>0</v>
      </c>
      <c r="BG378" s="46">
        <f>SUMIF(DRE!$A:$A,'Base CF'!$B378,DRE!BF:BF)</f>
        <v>0</v>
      </c>
      <c r="BH378" s="46">
        <f>SUMIF(DRE!$A:$A,'Base CF'!$B378,DRE!BG:BG)</f>
        <v>0</v>
      </c>
      <c r="BI378" s="46">
        <f>SUMIF(DRE!$A:$A,'Base CF'!$B378,DRE!BH:BH)</f>
        <v>0</v>
      </c>
      <c r="BJ378" s="46">
        <f>SUMIF(DRE!$A:$A,'Base CF'!$B378,DRE!BI:BI)</f>
        <v>0</v>
      </c>
      <c r="BK378" s="46">
        <f>SUMIF(DRE!$A:$A,'Base CF'!$B378,DRE!BJ:BJ)</f>
        <v>0</v>
      </c>
      <c r="BL378" s="46">
        <f>SUMIF(DRE!$A:$A,'Base CF'!$B378,DRE!BK:BK)</f>
        <v>0</v>
      </c>
      <c r="BM378" s="46">
        <f>SUMIF(DRE!$A:$A,'Base CF'!$B378,DRE!BL:BL)</f>
        <v>0</v>
      </c>
      <c r="BN378" s="46">
        <f>SUMIF(DRE!$A:$A,'Base CF'!$B378,DRE!BM:BM)</f>
        <v>0</v>
      </c>
      <c r="BO378" s="46">
        <f>SUMIF(DRE!$A:$A,'Base CF'!$B378,DRE!BN:BN)</f>
        <v>0</v>
      </c>
      <c r="BP378" s="46">
        <f>SUMIF(DRE!$A:$A,'Base CF'!$B378,DRE!BO:BO)</f>
        <v>0</v>
      </c>
      <c r="BQ378" s="46">
        <f>SUMIF(DRE!$A:$A,'Base CF'!$B378,DRE!BP:BP)</f>
        <v>0</v>
      </c>
      <c r="BR378" s="46">
        <f>SUMIF(DRE!$A:$A,'Base CF'!$B378,DRE!BQ:BQ)</f>
        <v>0</v>
      </c>
      <c r="BS378" s="46">
        <f>SUMIF(DRE!$A:$A,'Base CF'!$B378,DRE!BR:BR)</f>
        <v>0</v>
      </c>
      <c r="BT378" s="46">
        <f>SUMIF(DRE!$A:$A,'Base CF'!$B378,DRE!BS:BS)</f>
        <v>0</v>
      </c>
      <c r="BU378" s="46">
        <f>SUMIF(DRE!$A:$A,'Base CF'!$B378,DRE!BT:BT)</f>
        <v>0</v>
      </c>
      <c r="BV378" s="46">
        <f>SUMIF(DRE!$A:$A,'Base CF'!$B378,DRE!BU:BU)</f>
        <v>0</v>
      </c>
      <c r="BW378" s="46">
        <f>SUMIF(DRE!$A:$A,'Base CF'!$B378,DRE!BV:BV)</f>
        <v>0</v>
      </c>
      <c r="BX378" s="46">
        <f>SUMIF(DRE!$A:$A,'Base CF'!$B378,DRE!BW:BW)</f>
        <v>0</v>
      </c>
      <c r="BY378" s="46">
        <f>SUMIF(DRE!$A:$A,'Base CF'!$B378,DRE!BX:BX)</f>
        <v>0</v>
      </c>
      <c r="BZ378" s="46">
        <f>SUMIF(DRE!$A:$A,'Base CF'!$B378,DRE!BY:BY)</f>
        <v>0</v>
      </c>
      <c r="CA378" s="46">
        <f>SUMIF(DRE!$A:$A,'Base CF'!$B378,DRE!BZ:BZ)</f>
        <v>0</v>
      </c>
      <c r="CB378" s="46">
        <f>SUMIF(DRE!$A:$A,'Base CF'!$B378,DRE!CA:CA)</f>
        <v>0</v>
      </c>
      <c r="CC378" s="46">
        <f>SUMIF(DRE!$A:$A,'Base CF'!$B378,DRE!CB:CB)</f>
        <v>0</v>
      </c>
      <c r="CD378" s="46">
        <f>SUMIF(DRE!$A:$A,'Base CF'!$B378,DRE!CC:CC)</f>
        <v>0</v>
      </c>
      <c r="CE378" s="46">
        <f>SUMIF(DRE!$A:$A,'Base CF'!$B378,DRE!CD:CD)</f>
        <v>0</v>
      </c>
      <c r="CF378" s="46">
        <f>SUMIF(DRE!$A:$A,'Base CF'!$B378,DRE!CE:CE)</f>
        <v>0</v>
      </c>
      <c r="CG378" s="46">
        <f>SUMIF(DRE!$A:$A,'Base CF'!$B378,DRE!CF:CF)</f>
        <v>0</v>
      </c>
      <c r="CH378" s="46">
        <f>SUMIF(DRE!$A:$A,'Base CF'!$B378,DRE!CG:CG)</f>
        <v>0</v>
      </c>
      <c r="CI378" s="46">
        <f>SUMIF(DRE!$A:$A,'Base CF'!$B378,DRE!CH:CH)</f>
        <v>0</v>
      </c>
      <c r="CJ378" s="46">
        <f>SUMIF(DRE!$A:$A,'Base CF'!$B378,DRE!CI:CI)</f>
        <v>0</v>
      </c>
      <c r="CK378" s="46">
        <f>SUMIF(DRE!$A:$A,'Base CF'!$B378,DRE!CJ:CJ)</f>
        <v>0</v>
      </c>
      <c r="CL378" s="46">
        <f>SUMIF(DRE!$A:$A,'Base CF'!$B378,DRE!CK:CK)</f>
        <v>0</v>
      </c>
      <c r="CM378" s="46">
        <f>SUMIF(DRE!$A:$A,'Base CF'!$B378,DRE!CL:CL)</f>
        <v>0</v>
      </c>
      <c r="CN378" s="46">
        <f>SUMIF(DRE!$A:$A,'Base CF'!$B378,DRE!CM:CM)</f>
        <v>0</v>
      </c>
      <c r="CO378" s="46">
        <f>SUMIF(DRE!$A:$A,'Base CF'!$B378,DRE!CN:CN)</f>
        <v>0</v>
      </c>
      <c r="CP378" s="46">
        <f>SUMIF(DRE!$A:$A,'Base CF'!$B378,DRE!CO:CO)</f>
        <v>0</v>
      </c>
      <c r="CQ378" s="46">
        <f>SUMIF(DRE!$A:$A,'Base CF'!$B378,DRE!CP:CP)</f>
        <v>0</v>
      </c>
      <c r="CR378" s="46">
        <f>SUMIF(DRE!$A:$A,'Base CF'!$B378,DRE!CQ:CQ)</f>
        <v>0</v>
      </c>
      <c r="CS378" s="46">
        <f>SUMIF(DRE!$A:$A,'Base CF'!$B378,DRE!CR:CR)</f>
        <v>0</v>
      </c>
      <c r="CT378" s="46">
        <f>SUMIF(DRE!$A:$A,'Base CF'!$B378,DRE!CS:CS)</f>
        <v>0</v>
      </c>
      <c r="CU378" s="46">
        <f>SUMIF(DRE!$A:$A,'Base CF'!$B378,DRE!CT:CT)</f>
        <v>0</v>
      </c>
      <c r="CV378" s="46">
        <f>SUMIF(DRE!$A:$A,'Base CF'!$B378,DRE!CU:CU)</f>
        <v>0</v>
      </c>
      <c r="CW378" s="46">
        <f>SUMIF(DRE!$A:$A,'Base CF'!$B378,DRE!CV:CV)</f>
        <v>0</v>
      </c>
      <c r="CX378" s="46">
        <f>SUMIF(DRE!$A:$A,'Base CF'!$B378,DRE!CW:CW)</f>
        <v>0</v>
      </c>
      <c r="CY378" s="46">
        <f>SUMIF(DRE!$A:$A,'Base CF'!$B378,DRE!CX:CX)</f>
        <v>0</v>
      </c>
      <c r="CZ378" s="46">
        <f>SUMIF(DRE!$A:$A,'Base CF'!$B378,DRE!CY:CY)</f>
        <v>0</v>
      </c>
      <c r="DA378" s="46">
        <f>SUMIF(DRE!$A:$A,'Base CF'!$B378,DRE!CZ:CZ)</f>
        <v>0</v>
      </c>
      <c r="DB378" s="46">
        <f>SUMIF(DRE!$A:$A,'Base CF'!$B378,DRE!DA:DA)</f>
        <v>0</v>
      </c>
      <c r="DC378" s="46">
        <f>SUMIF(DRE!$A:$A,'Base CF'!$B378,DRE!DB:DB)</f>
        <v>0</v>
      </c>
      <c r="DD378" s="46">
        <f>SUMIF(DRE!$A:$A,'Base CF'!$B378,DRE!DC:DC)</f>
        <v>0</v>
      </c>
      <c r="DE378" s="46">
        <f>SUMIF(DRE!$A:$A,'Base CF'!$B378,DRE!DD:DD)</f>
        <v>0</v>
      </c>
      <c r="DF378" s="46">
        <f>SUMIF(DRE!$A:$A,'Base CF'!$B378,DRE!DE:DE)</f>
        <v>0</v>
      </c>
    </row>
    <row r="379" spans="2:110" outlineLevel="1">
      <c r="B379" s="37" t="s">
        <v>426</v>
      </c>
      <c r="C379" s="46">
        <f>SUMIF(DRE!$A:$A,'Base CF'!$B379,DRE!B:B)</f>
        <v>0</v>
      </c>
      <c r="D379" s="46">
        <f>SUMIF(DRE!$A:$A,'Base CF'!$B379,DRE!C:C)</f>
        <v>0</v>
      </c>
      <c r="E379" s="46">
        <f>SUMIF(DRE!$A:$A,'Base CF'!$B379,DRE!D:D)</f>
        <v>0</v>
      </c>
      <c r="F379" s="46">
        <f>SUMIF(DRE!$A:$A,'Base CF'!$B379,DRE!E:E)</f>
        <v>0</v>
      </c>
      <c r="G379" s="46">
        <f>SUMIF(DRE!$A:$A,'Base CF'!$B379,DRE!F:F)</f>
        <v>0</v>
      </c>
      <c r="H379" s="46">
        <f>SUMIF(DRE!$A:$A,'Base CF'!$B379,DRE!G:G)</f>
        <v>0</v>
      </c>
      <c r="I379" s="46">
        <f>SUMIF(DRE!$A:$A,'Base CF'!$B379,DRE!H:H)</f>
        <v>0</v>
      </c>
      <c r="J379" s="46">
        <f>SUMIF(DRE!$A:$A,'Base CF'!$B379,DRE!I:I)</f>
        <v>0</v>
      </c>
      <c r="K379" s="46">
        <f>SUMIF(DRE!$A:$A,'Base CF'!$B379,DRE!J:J)</f>
        <v>0</v>
      </c>
      <c r="L379" s="46">
        <f>SUMIF(DRE!$A:$A,'Base CF'!$B379,DRE!K:K)</f>
        <v>0</v>
      </c>
      <c r="M379" s="46">
        <f>SUMIF(DRE!$A:$A,'Base CF'!$B379,DRE!L:L)</f>
        <v>0</v>
      </c>
      <c r="N379" s="46">
        <f>SUMIF(DRE!$A:$A,'Base CF'!$B379,DRE!M:M)</f>
        <v>0</v>
      </c>
      <c r="O379" s="46">
        <f>SUMIF(DRE!$A:$A,'Base CF'!$B379,DRE!N:N)</f>
        <v>0</v>
      </c>
      <c r="P379" s="46">
        <f>SUMIF(DRE!$A:$A,'Base CF'!$B379,DRE!O:O)</f>
        <v>0</v>
      </c>
      <c r="Q379" s="46">
        <f>SUMIF(DRE!$A:$A,'Base CF'!$B379,DRE!P:P)</f>
        <v>0</v>
      </c>
      <c r="R379" s="46">
        <f>SUMIF(DRE!$A:$A,'Base CF'!$B379,DRE!Q:Q)</f>
        <v>0</v>
      </c>
      <c r="S379" s="46">
        <f>SUMIF(DRE!$A:$A,'Base CF'!$B379,DRE!R:R)</f>
        <v>0</v>
      </c>
      <c r="T379" s="46">
        <f>SUMIF(DRE!$A:$A,'Base CF'!$B379,DRE!S:S)</f>
        <v>0</v>
      </c>
      <c r="U379" s="46">
        <f>SUMIF(DRE!$A:$A,'Base CF'!$B379,DRE!T:T)</f>
        <v>0</v>
      </c>
      <c r="V379" s="46">
        <f>SUMIF(DRE!$A:$A,'Base CF'!$B379,DRE!U:U)</f>
        <v>0</v>
      </c>
      <c r="W379" s="46">
        <f>SUMIF(DRE!$A:$A,'Base CF'!$B379,DRE!V:V)</f>
        <v>0</v>
      </c>
      <c r="X379" s="46">
        <f>SUMIF(DRE!$A:$A,'Base CF'!$B379,DRE!W:W)</f>
        <v>0</v>
      </c>
      <c r="Y379" s="46">
        <f>SUMIF(DRE!$A:$A,'Base CF'!$B379,DRE!X:X)</f>
        <v>0</v>
      </c>
      <c r="Z379" s="46">
        <f>SUMIF(DRE!$A:$A,'Base CF'!$B379,DRE!Y:Y)</f>
        <v>0</v>
      </c>
      <c r="AA379" s="46">
        <f>SUMIF(DRE!$A:$A,'Base CF'!$B379,DRE!Z:Z)</f>
        <v>0</v>
      </c>
      <c r="AB379" s="46">
        <f>SUMIF(DRE!$A:$A,'Base CF'!$B379,DRE!AA:AA)</f>
        <v>0</v>
      </c>
      <c r="AC379" s="46">
        <f>SUMIF(DRE!$A:$A,'Base CF'!$B379,DRE!AB:AB)</f>
        <v>0</v>
      </c>
      <c r="AD379" s="46">
        <f>SUMIF(DRE!$A:$A,'Base CF'!$B379,DRE!AC:AC)</f>
        <v>0</v>
      </c>
      <c r="AE379" s="46">
        <f>SUMIF(DRE!$A:$A,'Base CF'!$B379,DRE!AD:AD)</f>
        <v>0</v>
      </c>
      <c r="AF379" s="46">
        <f>SUMIF(DRE!$A:$A,'Base CF'!$B379,DRE!AE:AE)</f>
        <v>0</v>
      </c>
      <c r="AG379" s="46">
        <f>SUMIF(DRE!$A:$A,'Base CF'!$B379,DRE!AF:AF)</f>
        <v>0</v>
      </c>
      <c r="AH379" s="46">
        <f>SUMIF(DRE!$A:$A,'Base CF'!$B379,DRE!AG:AG)</f>
        <v>0</v>
      </c>
      <c r="AI379" s="46">
        <f>SUMIF(DRE!$A:$A,'Base CF'!$B379,DRE!AH:AH)</f>
        <v>0</v>
      </c>
      <c r="AJ379" s="46">
        <f>SUMIF(DRE!$A:$A,'Base CF'!$B379,DRE!AI:AI)</f>
        <v>0</v>
      </c>
      <c r="AK379" s="46">
        <f>SUMIF(DRE!$A:$A,'Base CF'!$B379,DRE!AJ:AJ)</f>
        <v>0</v>
      </c>
      <c r="AL379" s="46">
        <f>SUMIF(DRE!$A:$A,'Base CF'!$B379,DRE!AK:AK)</f>
        <v>0</v>
      </c>
      <c r="AM379" s="46">
        <f>SUMIF(DRE!$A:$A,'Base CF'!$B379,DRE!AL:AL)</f>
        <v>0</v>
      </c>
      <c r="AN379" s="46">
        <f>SUMIF(DRE!$A:$A,'Base CF'!$B379,DRE!AM:AM)</f>
        <v>0</v>
      </c>
      <c r="AO379" s="46">
        <f>SUMIF(DRE!$A:$A,'Base CF'!$B379,DRE!AN:AN)</f>
        <v>0</v>
      </c>
      <c r="AP379" s="46">
        <f>SUMIF(DRE!$A:$A,'Base CF'!$B379,DRE!AO:AO)</f>
        <v>0</v>
      </c>
      <c r="AQ379" s="46">
        <f>SUMIF(DRE!$A:$A,'Base CF'!$B379,DRE!AP:AP)</f>
        <v>0</v>
      </c>
      <c r="AR379" s="46">
        <f>SUMIF(DRE!$A:$A,'Base CF'!$B379,DRE!AQ:AQ)</f>
        <v>0</v>
      </c>
      <c r="AS379" s="46">
        <f>SUMIF(DRE!$A:$A,'Base CF'!$B379,DRE!AR:AR)</f>
        <v>0</v>
      </c>
      <c r="AT379" s="46">
        <f>SUMIF(DRE!$A:$A,'Base CF'!$B379,DRE!AS:AS)</f>
        <v>0</v>
      </c>
      <c r="AU379" s="46">
        <f>SUMIF(DRE!$A:$A,'Base CF'!$B379,DRE!AT:AT)</f>
        <v>0</v>
      </c>
      <c r="AV379" s="46">
        <f>SUMIF(DRE!$A:$A,'Base CF'!$B379,DRE!AU:AU)</f>
        <v>0</v>
      </c>
      <c r="AW379" s="46">
        <f>SUMIF(DRE!$A:$A,'Base CF'!$B379,DRE!AV:AV)</f>
        <v>0</v>
      </c>
      <c r="AX379" s="46">
        <f>SUMIF(DRE!$A:$A,'Base CF'!$B379,DRE!AW:AW)</f>
        <v>0</v>
      </c>
      <c r="AY379" s="46">
        <f>SUMIF(DRE!$A:$A,'Base CF'!$B379,DRE!AX:AX)</f>
        <v>0</v>
      </c>
      <c r="AZ379" s="46">
        <f>SUMIF(DRE!$A:$A,'Base CF'!$B379,DRE!AY:AY)</f>
        <v>0</v>
      </c>
      <c r="BA379" s="46">
        <f>SUMIF(DRE!$A:$A,'Base CF'!$B379,DRE!AZ:AZ)</f>
        <v>0</v>
      </c>
      <c r="BB379" s="46">
        <f>SUMIF(DRE!$A:$A,'Base CF'!$B379,DRE!BA:BA)</f>
        <v>0</v>
      </c>
      <c r="BC379" s="46">
        <f>SUMIF(DRE!$A:$A,'Base CF'!$B379,DRE!BB:BB)</f>
        <v>0</v>
      </c>
      <c r="BD379" s="46">
        <f>SUMIF(DRE!$A:$A,'Base CF'!$B379,DRE!BC:BC)</f>
        <v>0</v>
      </c>
      <c r="BE379" s="46">
        <f>SUMIF(DRE!$A:$A,'Base CF'!$B379,DRE!BD:BD)</f>
        <v>0</v>
      </c>
      <c r="BF379" s="46">
        <f>SUMIF(DRE!$A:$A,'Base CF'!$B379,DRE!BE:BE)</f>
        <v>0</v>
      </c>
      <c r="BG379" s="46">
        <f>SUMIF(DRE!$A:$A,'Base CF'!$B379,DRE!BF:BF)</f>
        <v>0</v>
      </c>
      <c r="BH379" s="46">
        <f>SUMIF(DRE!$A:$A,'Base CF'!$B379,DRE!BG:BG)</f>
        <v>0</v>
      </c>
      <c r="BI379" s="46">
        <f>SUMIF(DRE!$A:$A,'Base CF'!$B379,DRE!BH:BH)</f>
        <v>0</v>
      </c>
      <c r="BJ379" s="46">
        <f>SUMIF(DRE!$A:$A,'Base CF'!$B379,DRE!BI:BI)</f>
        <v>0</v>
      </c>
      <c r="BK379" s="46">
        <f>SUMIF(DRE!$A:$A,'Base CF'!$B379,DRE!BJ:BJ)</f>
        <v>0</v>
      </c>
      <c r="BL379" s="46">
        <f>SUMIF(DRE!$A:$A,'Base CF'!$B379,DRE!BK:BK)</f>
        <v>0</v>
      </c>
      <c r="BM379" s="46">
        <f>SUMIF(DRE!$A:$A,'Base CF'!$B379,DRE!BL:BL)</f>
        <v>0</v>
      </c>
      <c r="BN379" s="46">
        <f>SUMIF(DRE!$A:$A,'Base CF'!$B379,DRE!BM:BM)</f>
        <v>0</v>
      </c>
      <c r="BO379" s="46">
        <f>SUMIF(DRE!$A:$A,'Base CF'!$B379,DRE!BN:BN)</f>
        <v>0</v>
      </c>
      <c r="BP379" s="46">
        <f>SUMIF(DRE!$A:$A,'Base CF'!$B379,DRE!BO:BO)</f>
        <v>0</v>
      </c>
      <c r="BQ379" s="46">
        <f>SUMIF(DRE!$A:$A,'Base CF'!$B379,DRE!BP:BP)</f>
        <v>0</v>
      </c>
      <c r="BR379" s="46">
        <f>SUMIF(DRE!$A:$A,'Base CF'!$B379,DRE!BQ:BQ)</f>
        <v>0</v>
      </c>
      <c r="BS379" s="46">
        <f>SUMIF(DRE!$A:$A,'Base CF'!$B379,DRE!BR:BR)</f>
        <v>0</v>
      </c>
      <c r="BT379" s="46">
        <f>SUMIF(DRE!$A:$A,'Base CF'!$B379,DRE!BS:BS)</f>
        <v>0</v>
      </c>
      <c r="BU379" s="46">
        <f>SUMIF(DRE!$A:$A,'Base CF'!$B379,DRE!BT:BT)</f>
        <v>0</v>
      </c>
      <c r="BV379" s="46">
        <f>SUMIF(DRE!$A:$A,'Base CF'!$B379,DRE!BU:BU)</f>
        <v>0</v>
      </c>
      <c r="BW379" s="46">
        <f>SUMIF(DRE!$A:$A,'Base CF'!$B379,DRE!BV:BV)</f>
        <v>0</v>
      </c>
      <c r="BX379" s="46">
        <f>SUMIF(DRE!$A:$A,'Base CF'!$B379,DRE!BW:BW)</f>
        <v>0</v>
      </c>
      <c r="BY379" s="46">
        <f>SUMIF(DRE!$A:$A,'Base CF'!$B379,DRE!BX:BX)</f>
        <v>0</v>
      </c>
      <c r="BZ379" s="46">
        <f>SUMIF(DRE!$A:$A,'Base CF'!$B379,DRE!BY:BY)</f>
        <v>0</v>
      </c>
      <c r="CA379" s="46">
        <f>SUMIF(DRE!$A:$A,'Base CF'!$B379,DRE!BZ:BZ)</f>
        <v>0</v>
      </c>
      <c r="CB379" s="46">
        <f>SUMIF(DRE!$A:$A,'Base CF'!$B379,DRE!CA:CA)</f>
        <v>0</v>
      </c>
      <c r="CC379" s="46">
        <f>SUMIF(DRE!$A:$A,'Base CF'!$B379,DRE!CB:CB)</f>
        <v>0</v>
      </c>
      <c r="CD379" s="46">
        <f>SUMIF(DRE!$A:$A,'Base CF'!$B379,DRE!CC:CC)</f>
        <v>0</v>
      </c>
      <c r="CE379" s="46">
        <f>SUMIF(DRE!$A:$A,'Base CF'!$B379,DRE!CD:CD)</f>
        <v>0</v>
      </c>
      <c r="CF379" s="46">
        <f>SUMIF(DRE!$A:$A,'Base CF'!$B379,DRE!CE:CE)</f>
        <v>0</v>
      </c>
      <c r="CG379" s="46">
        <f>SUMIF(DRE!$A:$A,'Base CF'!$B379,DRE!CF:CF)</f>
        <v>0</v>
      </c>
      <c r="CH379" s="46">
        <f>SUMIF(DRE!$A:$A,'Base CF'!$B379,DRE!CG:CG)</f>
        <v>0</v>
      </c>
      <c r="CI379" s="46">
        <f>SUMIF(DRE!$A:$A,'Base CF'!$B379,DRE!CH:CH)</f>
        <v>0</v>
      </c>
      <c r="CJ379" s="46">
        <f>SUMIF(DRE!$A:$A,'Base CF'!$B379,DRE!CI:CI)</f>
        <v>0</v>
      </c>
      <c r="CK379" s="46">
        <f>SUMIF(DRE!$A:$A,'Base CF'!$B379,DRE!CJ:CJ)</f>
        <v>0</v>
      </c>
      <c r="CL379" s="46">
        <f>SUMIF(DRE!$A:$A,'Base CF'!$B379,DRE!CK:CK)</f>
        <v>0</v>
      </c>
      <c r="CM379" s="46">
        <f>SUMIF(DRE!$A:$A,'Base CF'!$B379,DRE!CL:CL)</f>
        <v>0</v>
      </c>
      <c r="CN379" s="46">
        <f>SUMIF(DRE!$A:$A,'Base CF'!$B379,DRE!CM:CM)</f>
        <v>0</v>
      </c>
      <c r="CO379" s="46">
        <f>SUMIF(DRE!$A:$A,'Base CF'!$B379,DRE!CN:CN)</f>
        <v>0</v>
      </c>
      <c r="CP379" s="46">
        <f>SUMIF(DRE!$A:$A,'Base CF'!$B379,DRE!CO:CO)</f>
        <v>0</v>
      </c>
      <c r="CQ379" s="46">
        <f>SUMIF(DRE!$A:$A,'Base CF'!$B379,DRE!CP:CP)</f>
        <v>0</v>
      </c>
      <c r="CR379" s="46">
        <f>SUMIF(DRE!$A:$A,'Base CF'!$B379,DRE!CQ:CQ)</f>
        <v>0</v>
      </c>
      <c r="CS379" s="46">
        <f>SUMIF(DRE!$A:$A,'Base CF'!$B379,DRE!CR:CR)</f>
        <v>0</v>
      </c>
      <c r="CT379" s="46">
        <f>SUMIF(DRE!$A:$A,'Base CF'!$B379,DRE!CS:CS)</f>
        <v>0</v>
      </c>
      <c r="CU379" s="46">
        <f>SUMIF(DRE!$A:$A,'Base CF'!$B379,DRE!CT:CT)</f>
        <v>0</v>
      </c>
      <c r="CV379" s="46">
        <f>SUMIF(DRE!$A:$A,'Base CF'!$B379,DRE!CU:CU)</f>
        <v>0</v>
      </c>
      <c r="CW379" s="46">
        <f>SUMIF(DRE!$A:$A,'Base CF'!$B379,DRE!CV:CV)</f>
        <v>0</v>
      </c>
      <c r="CX379" s="46">
        <f>SUMIF(DRE!$A:$A,'Base CF'!$B379,DRE!CW:CW)</f>
        <v>0</v>
      </c>
      <c r="CY379" s="46">
        <f>SUMIF(DRE!$A:$A,'Base CF'!$B379,DRE!CX:CX)</f>
        <v>0</v>
      </c>
      <c r="CZ379" s="46">
        <f>SUMIF(DRE!$A:$A,'Base CF'!$B379,DRE!CY:CY)</f>
        <v>0</v>
      </c>
      <c r="DA379" s="46">
        <f>SUMIF(DRE!$A:$A,'Base CF'!$B379,DRE!CZ:CZ)</f>
        <v>0</v>
      </c>
      <c r="DB379" s="46">
        <f>SUMIF(DRE!$A:$A,'Base CF'!$B379,DRE!DA:DA)</f>
        <v>0</v>
      </c>
      <c r="DC379" s="46">
        <f>SUMIF(DRE!$A:$A,'Base CF'!$B379,DRE!DB:DB)</f>
        <v>0</v>
      </c>
      <c r="DD379" s="46">
        <f>SUMIF(DRE!$A:$A,'Base CF'!$B379,DRE!DC:DC)</f>
        <v>0</v>
      </c>
      <c r="DE379" s="46">
        <f>SUMIF(DRE!$A:$A,'Base CF'!$B379,DRE!DD:DD)</f>
        <v>0</v>
      </c>
      <c r="DF379" s="46">
        <f>SUMIF(DRE!$A:$A,'Base CF'!$B379,DRE!DE:DE)</f>
        <v>0</v>
      </c>
    </row>
    <row r="380" spans="2:110" outlineLevel="1">
      <c r="B380" s="37" t="s">
        <v>423</v>
      </c>
      <c r="C380" s="46">
        <f>SUMIF(DRE!$A:$A,'Base CF'!$B380,DRE!B:B)</f>
        <v>0</v>
      </c>
      <c r="D380" s="46">
        <f>SUMIF(DRE!$A:$A,'Base CF'!$B380,DRE!C:C)</f>
        <v>0</v>
      </c>
      <c r="E380" s="46">
        <f>SUMIF(DRE!$A:$A,'Base CF'!$B380,DRE!D:D)</f>
        <v>0</v>
      </c>
      <c r="F380" s="46">
        <f>SUMIF(DRE!$A:$A,'Base CF'!$B380,DRE!E:E)</f>
        <v>0</v>
      </c>
      <c r="G380" s="46">
        <f>SUMIF(DRE!$A:$A,'Base CF'!$B380,DRE!F:F)</f>
        <v>0</v>
      </c>
      <c r="H380" s="46">
        <f>SUMIF(DRE!$A:$A,'Base CF'!$B380,DRE!G:G)</f>
        <v>0</v>
      </c>
      <c r="I380" s="46">
        <f>SUMIF(DRE!$A:$A,'Base CF'!$B380,DRE!H:H)</f>
        <v>0</v>
      </c>
      <c r="J380" s="46">
        <f>SUMIF(DRE!$A:$A,'Base CF'!$B380,DRE!I:I)</f>
        <v>0</v>
      </c>
      <c r="K380" s="46">
        <f>SUMIF(DRE!$A:$A,'Base CF'!$B380,DRE!J:J)</f>
        <v>0</v>
      </c>
      <c r="L380" s="46">
        <f>SUMIF(DRE!$A:$A,'Base CF'!$B380,DRE!K:K)</f>
        <v>0</v>
      </c>
      <c r="M380" s="46">
        <f>SUMIF(DRE!$A:$A,'Base CF'!$B380,DRE!L:L)</f>
        <v>0</v>
      </c>
      <c r="N380" s="46">
        <f>SUMIF(DRE!$A:$A,'Base CF'!$B380,DRE!M:M)</f>
        <v>0</v>
      </c>
      <c r="O380" s="46">
        <f>SUMIF(DRE!$A:$A,'Base CF'!$B380,DRE!N:N)</f>
        <v>0</v>
      </c>
      <c r="P380" s="46">
        <f>SUMIF(DRE!$A:$A,'Base CF'!$B380,DRE!O:O)</f>
        <v>0</v>
      </c>
      <c r="Q380" s="46">
        <f>SUMIF(DRE!$A:$A,'Base CF'!$B380,DRE!P:P)</f>
        <v>0</v>
      </c>
      <c r="R380" s="46">
        <f>SUMIF(DRE!$A:$A,'Base CF'!$B380,DRE!Q:Q)</f>
        <v>0</v>
      </c>
      <c r="S380" s="46">
        <f>SUMIF(DRE!$A:$A,'Base CF'!$B380,DRE!R:R)</f>
        <v>0</v>
      </c>
      <c r="T380" s="46">
        <f>SUMIF(DRE!$A:$A,'Base CF'!$B380,DRE!S:S)</f>
        <v>0</v>
      </c>
      <c r="U380" s="46">
        <f>SUMIF(DRE!$A:$A,'Base CF'!$B380,DRE!T:T)</f>
        <v>0</v>
      </c>
      <c r="V380" s="46">
        <f>SUMIF(DRE!$A:$A,'Base CF'!$B380,DRE!U:U)</f>
        <v>0</v>
      </c>
      <c r="W380" s="46">
        <f>SUMIF(DRE!$A:$A,'Base CF'!$B380,DRE!V:V)</f>
        <v>0</v>
      </c>
      <c r="X380" s="46">
        <f>SUMIF(DRE!$A:$A,'Base CF'!$B380,DRE!W:W)</f>
        <v>0</v>
      </c>
      <c r="Y380" s="46">
        <f>SUMIF(DRE!$A:$A,'Base CF'!$B380,DRE!X:X)</f>
        <v>0</v>
      </c>
      <c r="Z380" s="46">
        <f>SUMIF(DRE!$A:$A,'Base CF'!$B380,DRE!Y:Y)</f>
        <v>0</v>
      </c>
      <c r="AA380" s="46">
        <f>SUMIF(DRE!$A:$A,'Base CF'!$B380,DRE!Z:Z)</f>
        <v>0</v>
      </c>
      <c r="AB380" s="46">
        <f>SUMIF(DRE!$A:$A,'Base CF'!$B380,DRE!AA:AA)</f>
        <v>0</v>
      </c>
      <c r="AC380" s="46">
        <f>SUMIF(DRE!$A:$A,'Base CF'!$B380,DRE!AB:AB)</f>
        <v>0</v>
      </c>
      <c r="AD380" s="46">
        <f>SUMIF(DRE!$A:$A,'Base CF'!$B380,DRE!AC:AC)</f>
        <v>0</v>
      </c>
      <c r="AE380" s="46">
        <f>SUMIF(DRE!$A:$A,'Base CF'!$B380,DRE!AD:AD)</f>
        <v>0</v>
      </c>
      <c r="AF380" s="46">
        <f>SUMIF(DRE!$A:$A,'Base CF'!$B380,DRE!AE:AE)</f>
        <v>0</v>
      </c>
      <c r="AG380" s="46">
        <f>SUMIF(DRE!$A:$A,'Base CF'!$B380,DRE!AF:AF)</f>
        <v>0</v>
      </c>
      <c r="AH380" s="46">
        <f>SUMIF(DRE!$A:$A,'Base CF'!$B380,DRE!AG:AG)</f>
        <v>0</v>
      </c>
      <c r="AI380" s="46">
        <f>SUMIF(DRE!$A:$A,'Base CF'!$B380,DRE!AH:AH)</f>
        <v>0</v>
      </c>
      <c r="AJ380" s="46">
        <f>SUMIF(DRE!$A:$A,'Base CF'!$B380,DRE!AI:AI)</f>
        <v>0</v>
      </c>
      <c r="AK380" s="46">
        <f>SUMIF(DRE!$A:$A,'Base CF'!$B380,DRE!AJ:AJ)</f>
        <v>0</v>
      </c>
      <c r="AL380" s="46">
        <f>SUMIF(DRE!$A:$A,'Base CF'!$B380,DRE!AK:AK)</f>
        <v>0</v>
      </c>
      <c r="AM380" s="46">
        <f>SUMIF(DRE!$A:$A,'Base CF'!$B380,DRE!AL:AL)</f>
        <v>0</v>
      </c>
      <c r="AN380" s="46">
        <f>SUMIF(DRE!$A:$A,'Base CF'!$B380,DRE!AM:AM)</f>
        <v>0</v>
      </c>
      <c r="AO380" s="46">
        <f>SUMIF(DRE!$A:$A,'Base CF'!$B380,DRE!AN:AN)</f>
        <v>0</v>
      </c>
      <c r="AP380" s="46">
        <f>SUMIF(DRE!$A:$A,'Base CF'!$B380,DRE!AO:AO)</f>
        <v>0</v>
      </c>
      <c r="AQ380" s="46">
        <f>SUMIF(DRE!$A:$A,'Base CF'!$B380,DRE!AP:AP)</f>
        <v>0</v>
      </c>
      <c r="AR380" s="46">
        <f>SUMIF(DRE!$A:$A,'Base CF'!$B380,DRE!AQ:AQ)</f>
        <v>0</v>
      </c>
      <c r="AS380" s="46">
        <f>SUMIF(DRE!$A:$A,'Base CF'!$B380,DRE!AR:AR)</f>
        <v>0</v>
      </c>
      <c r="AT380" s="46">
        <f>SUMIF(DRE!$A:$A,'Base CF'!$B380,DRE!AS:AS)</f>
        <v>0</v>
      </c>
      <c r="AU380" s="46">
        <f>SUMIF(DRE!$A:$A,'Base CF'!$B380,DRE!AT:AT)</f>
        <v>0</v>
      </c>
      <c r="AV380" s="46">
        <f>SUMIF(DRE!$A:$A,'Base CF'!$B380,DRE!AU:AU)</f>
        <v>0</v>
      </c>
      <c r="AW380" s="46">
        <f>SUMIF(DRE!$A:$A,'Base CF'!$B380,DRE!AV:AV)</f>
        <v>0</v>
      </c>
      <c r="AX380" s="46">
        <f>SUMIF(DRE!$A:$A,'Base CF'!$B380,DRE!AW:AW)</f>
        <v>0</v>
      </c>
      <c r="AY380" s="46">
        <f>SUMIF(DRE!$A:$A,'Base CF'!$B380,DRE!AX:AX)</f>
        <v>0</v>
      </c>
      <c r="AZ380" s="46">
        <f>SUMIF(DRE!$A:$A,'Base CF'!$B380,DRE!AY:AY)</f>
        <v>0</v>
      </c>
      <c r="BA380" s="46">
        <f>SUMIF(DRE!$A:$A,'Base CF'!$B380,DRE!AZ:AZ)</f>
        <v>0</v>
      </c>
      <c r="BB380" s="46">
        <f>SUMIF(DRE!$A:$A,'Base CF'!$B380,DRE!BA:BA)</f>
        <v>0</v>
      </c>
      <c r="BC380" s="46">
        <f>SUMIF(DRE!$A:$A,'Base CF'!$B380,DRE!BB:BB)</f>
        <v>0</v>
      </c>
      <c r="BD380" s="46">
        <f>SUMIF(DRE!$A:$A,'Base CF'!$B380,DRE!BC:BC)</f>
        <v>0</v>
      </c>
      <c r="BE380" s="46">
        <f>SUMIF(DRE!$A:$A,'Base CF'!$B380,DRE!BD:BD)</f>
        <v>0</v>
      </c>
      <c r="BF380" s="46">
        <f>SUMIF(DRE!$A:$A,'Base CF'!$B380,DRE!BE:BE)</f>
        <v>0</v>
      </c>
      <c r="BG380" s="46">
        <f>SUMIF(DRE!$A:$A,'Base CF'!$B380,DRE!BF:BF)</f>
        <v>0</v>
      </c>
      <c r="BH380" s="46">
        <f>SUMIF(DRE!$A:$A,'Base CF'!$B380,DRE!BG:BG)</f>
        <v>0</v>
      </c>
      <c r="BI380" s="46">
        <f>SUMIF(DRE!$A:$A,'Base CF'!$B380,DRE!BH:BH)</f>
        <v>0</v>
      </c>
      <c r="BJ380" s="46">
        <f>SUMIF(DRE!$A:$A,'Base CF'!$B380,DRE!BI:BI)</f>
        <v>0</v>
      </c>
      <c r="BK380" s="46">
        <f>SUMIF(DRE!$A:$A,'Base CF'!$B380,DRE!BJ:BJ)</f>
        <v>0</v>
      </c>
      <c r="BL380" s="46">
        <f>SUMIF(DRE!$A:$A,'Base CF'!$B380,DRE!BK:BK)</f>
        <v>0</v>
      </c>
      <c r="BM380" s="46">
        <f>SUMIF(DRE!$A:$A,'Base CF'!$B380,DRE!BL:BL)</f>
        <v>0</v>
      </c>
      <c r="BN380" s="46">
        <f>SUMIF(DRE!$A:$A,'Base CF'!$B380,DRE!BM:BM)</f>
        <v>0</v>
      </c>
      <c r="BO380" s="46">
        <f>SUMIF(DRE!$A:$A,'Base CF'!$B380,DRE!BN:BN)</f>
        <v>0</v>
      </c>
      <c r="BP380" s="46">
        <f>SUMIF(DRE!$A:$A,'Base CF'!$B380,DRE!BO:BO)</f>
        <v>0</v>
      </c>
      <c r="BQ380" s="46">
        <f>SUMIF(DRE!$A:$A,'Base CF'!$B380,DRE!BP:BP)</f>
        <v>0</v>
      </c>
      <c r="BR380" s="46">
        <f>SUMIF(DRE!$A:$A,'Base CF'!$B380,DRE!BQ:BQ)</f>
        <v>0</v>
      </c>
      <c r="BS380" s="46">
        <f>SUMIF(DRE!$A:$A,'Base CF'!$B380,DRE!BR:BR)</f>
        <v>0</v>
      </c>
      <c r="BT380" s="46">
        <f>SUMIF(DRE!$A:$A,'Base CF'!$B380,DRE!BS:BS)</f>
        <v>0</v>
      </c>
      <c r="BU380" s="46">
        <f>SUMIF(DRE!$A:$A,'Base CF'!$B380,DRE!BT:BT)</f>
        <v>0</v>
      </c>
      <c r="BV380" s="46">
        <f>SUMIF(DRE!$A:$A,'Base CF'!$B380,DRE!BU:BU)</f>
        <v>0</v>
      </c>
      <c r="BW380" s="46">
        <f>SUMIF(DRE!$A:$A,'Base CF'!$B380,DRE!BV:BV)</f>
        <v>0</v>
      </c>
      <c r="BX380" s="46">
        <f>SUMIF(DRE!$A:$A,'Base CF'!$B380,DRE!BW:BW)</f>
        <v>0</v>
      </c>
      <c r="BY380" s="46">
        <f>SUMIF(DRE!$A:$A,'Base CF'!$B380,DRE!BX:BX)</f>
        <v>0</v>
      </c>
      <c r="BZ380" s="46">
        <f>SUMIF(DRE!$A:$A,'Base CF'!$B380,DRE!BY:BY)</f>
        <v>0</v>
      </c>
      <c r="CA380" s="46">
        <f>SUMIF(DRE!$A:$A,'Base CF'!$B380,DRE!BZ:BZ)</f>
        <v>0</v>
      </c>
      <c r="CB380" s="46">
        <f>SUMIF(DRE!$A:$A,'Base CF'!$B380,DRE!CA:CA)</f>
        <v>0</v>
      </c>
      <c r="CC380" s="46">
        <f>SUMIF(DRE!$A:$A,'Base CF'!$B380,DRE!CB:CB)</f>
        <v>0</v>
      </c>
      <c r="CD380" s="46">
        <f>SUMIF(DRE!$A:$A,'Base CF'!$B380,DRE!CC:CC)</f>
        <v>0</v>
      </c>
      <c r="CE380" s="46">
        <f>SUMIF(DRE!$A:$A,'Base CF'!$B380,DRE!CD:CD)</f>
        <v>0</v>
      </c>
      <c r="CF380" s="46">
        <f>SUMIF(DRE!$A:$A,'Base CF'!$B380,DRE!CE:CE)</f>
        <v>0</v>
      </c>
      <c r="CG380" s="46">
        <f>SUMIF(DRE!$A:$A,'Base CF'!$B380,DRE!CF:CF)</f>
        <v>0</v>
      </c>
      <c r="CH380" s="46">
        <f>SUMIF(DRE!$A:$A,'Base CF'!$B380,DRE!CG:CG)</f>
        <v>0</v>
      </c>
      <c r="CI380" s="46">
        <f>SUMIF(DRE!$A:$A,'Base CF'!$B380,DRE!CH:CH)</f>
        <v>0</v>
      </c>
      <c r="CJ380" s="46">
        <f>SUMIF(DRE!$A:$A,'Base CF'!$B380,DRE!CI:CI)</f>
        <v>0</v>
      </c>
      <c r="CK380" s="46">
        <f>SUMIF(DRE!$A:$A,'Base CF'!$B380,DRE!CJ:CJ)</f>
        <v>0</v>
      </c>
      <c r="CL380" s="46">
        <f>SUMIF(DRE!$A:$A,'Base CF'!$B380,DRE!CK:CK)</f>
        <v>0</v>
      </c>
      <c r="CM380" s="46">
        <f>SUMIF(DRE!$A:$A,'Base CF'!$B380,DRE!CL:CL)</f>
        <v>0</v>
      </c>
      <c r="CN380" s="46">
        <f>SUMIF(DRE!$A:$A,'Base CF'!$B380,DRE!CM:CM)</f>
        <v>0</v>
      </c>
      <c r="CO380" s="46">
        <f>SUMIF(DRE!$A:$A,'Base CF'!$B380,DRE!CN:CN)</f>
        <v>0</v>
      </c>
      <c r="CP380" s="46">
        <f>SUMIF(DRE!$A:$A,'Base CF'!$B380,DRE!CO:CO)</f>
        <v>0</v>
      </c>
      <c r="CQ380" s="46">
        <f>SUMIF(DRE!$A:$A,'Base CF'!$B380,DRE!CP:CP)</f>
        <v>0</v>
      </c>
      <c r="CR380" s="46">
        <f>SUMIF(DRE!$A:$A,'Base CF'!$B380,DRE!CQ:CQ)</f>
        <v>0</v>
      </c>
      <c r="CS380" s="46">
        <f>SUMIF(DRE!$A:$A,'Base CF'!$B380,DRE!CR:CR)</f>
        <v>0</v>
      </c>
      <c r="CT380" s="46">
        <f>SUMIF(DRE!$A:$A,'Base CF'!$B380,DRE!CS:CS)</f>
        <v>0</v>
      </c>
      <c r="CU380" s="46">
        <f>SUMIF(DRE!$A:$A,'Base CF'!$B380,DRE!CT:CT)</f>
        <v>0</v>
      </c>
      <c r="CV380" s="46">
        <f>SUMIF(DRE!$A:$A,'Base CF'!$B380,DRE!CU:CU)</f>
        <v>0</v>
      </c>
      <c r="CW380" s="46">
        <f>SUMIF(DRE!$A:$A,'Base CF'!$B380,DRE!CV:CV)</f>
        <v>0</v>
      </c>
      <c r="CX380" s="46">
        <f>SUMIF(DRE!$A:$A,'Base CF'!$B380,DRE!CW:CW)</f>
        <v>0</v>
      </c>
      <c r="CY380" s="46">
        <f>SUMIF(DRE!$A:$A,'Base CF'!$B380,DRE!CX:CX)</f>
        <v>0</v>
      </c>
      <c r="CZ380" s="46">
        <f>SUMIF(DRE!$A:$A,'Base CF'!$B380,DRE!CY:CY)</f>
        <v>0</v>
      </c>
      <c r="DA380" s="46">
        <f>SUMIF(DRE!$A:$A,'Base CF'!$B380,DRE!CZ:CZ)</f>
        <v>0</v>
      </c>
      <c r="DB380" s="46">
        <f>SUMIF(DRE!$A:$A,'Base CF'!$B380,DRE!DA:DA)</f>
        <v>0</v>
      </c>
      <c r="DC380" s="46">
        <f>SUMIF(DRE!$A:$A,'Base CF'!$B380,DRE!DB:DB)</f>
        <v>0</v>
      </c>
      <c r="DD380" s="46">
        <f>SUMIF(DRE!$A:$A,'Base CF'!$B380,DRE!DC:DC)</f>
        <v>0</v>
      </c>
      <c r="DE380" s="46">
        <f>SUMIF(DRE!$A:$A,'Base CF'!$B380,DRE!DD:DD)</f>
        <v>0</v>
      </c>
      <c r="DF380" s="46">
        <f>SUMIF(DRE!$A:$A,'Base CF'!$B380,DRE!DE:DE)</f>
        <v>0</v>
      </c>
    </row>
    <row r="381" spans="2:110" outlineLevel="1">
      <c r="B381" s="37" t="s">
        <v>718</v>
      </c>
      <c r="C381" s="46">
        <f>SUMIF(DRE!$A:$A,'Base CF'!$B381,DRE!B:B)</f>
        <v>0</v>
      </c>
      <c r="D381" s="46">
        <f>SUMIF(DRE!$A:$A,'Base CF'!$B381,DRE!C:C)</f>
        <v>0</v>
      </c>
      <c r="E381" s="46">
        <f>SUMIF(DRE!$A:$A,'Base CF'!$B381,DRE!D:D)</f>
        <v>0</v>
      </c>
      <c r="F381" s="46">
        <f>SUMIF(DRE!$A:$A,'Base CF'!$B381,DRE!E:E)</f>
        <v>0</v>
      </c>
      <c r="G381" s="46">
        <f>SUMIF(DRE!$A:$A,'Base CF'!$B381,DRE!F:F)</f>
        <v>0</v>
      </c>
      <c r="H381" s="46">
        <f>SUMIF(DRE!$A:$A,'Base CF'!$B381,DRE!G:G)</f>
        <v>0</v>
      </c>
      <c r="I381" s="46">
        <f>SUMIF(DRE!$A:$A,'Base CF'!$B381,DRE!H:H)</f>
        <v>0</v>
      </c>
      <c r="J381" s="46">
        <f>SUMIF(DRE!$A:$A,'Base CF'!$B381,DRE!I:I)</f>
        <v>0</v>
      </c>
      <c r="K381" s="46">
        <f>SUMIF(DRE!$A:$A,'Base CF'!$B381,DRE!J:J)</f>
        <v>0</v>
      </c>
      <c r="L381" s="46">
        <f>SUMIF(DRE!$A:$A,'Base CF'!$B381,DRE!K:K)</f>
        <v>0</v>
      </c>
      <c r="M381" s="46">
        <f>SUMIF(DRE!$A:$A,'Base CF'!$B381,DRE!L:L)</f>
        <v>0</v>
      </c>
      <c r="N381" s="46">
        <f>SUMIF(DRE!$A:$A,'Base CF'!$B381,DRE!M:M)</f>
        <v>0</v>
      </c>
      <c r="O381" s="46">
        <f>SUMIF(DRE!$A:$A,'Base CF'!$B381,DRE!N:N)</f>
        <v>0</v>
      </c>
      <c r="P381" s="46">
        <f>SUMIF(DRE!$A:$A,'Base CF'!$B381,DRE!O:O)</f>
        <v>0</v>
      </c>
      <c r="Q381" s="46">
        <f>SUMIF(DRE!$A:$A,'Base CF'!$B381,DRE!P:P)</f>
        <v>0</v>
      </c>
      <c r="R381" s="46">
        <f>SUMIF(DRE!$A:$A,'Base CF'!$B381,DRE!Q:Q)</f>
        <v>0</v>
      </c>
      <c r="S381" s="46">
        <f>SUMIF(DRE!$A:$A,'Base CF'!$B381,DRE!R:R)</f>
        <v>0</v>
      </c>
      <c r="T381" s="46">
        <f>SUMIF(DRE!$A:$A,'Base CF'!$B381,DRE!S:S)</f>
        <v>0</v>
      </c>
      <c r="U381" s="46">
        <f>SUMIF(DRE!$A:$A,'Base CF'!$B381,DRE!T:T)</f>
        <v>0</v>
      </c>
      <c r="V381" s="46">
        <f>SUMIF(DRE!$A:$A,'Base CF'!$B381,DRE!U:U)</f>
        <v>0</v>
      </c>
      <c r="W381" s="46">
        <f>SUMIF(DRE!$A:$A,'Base CF'!$B381,DRE!V:V)</f>
        <v>0</v>
      </c>
      <c r="X381" s="46">
        <f>SUMIF(DRE!$A:$A,'Base CF'!$B381,DRE!W:W)</f>
        <v>0</v>
      </c>
      <c r="Y381" s="46">
        <f>SUMIF(DRE!$A:$A,'Base CF'!$B381,DRE!X:X)</f>
        <v>0</v>
      </c>
      <c r="Z381" s="46">
        <f>SUMIF(DRE!$A:$A,'Base CF'!$B381,DRE!Y:Y)</f>
        <v>0</v>
      </c>
      <c r="AA381" s="46">
        <f>SUMIF(DRE!$A:$A,'Base CF'!$B381,DRE!Z:Z)</f>
        <v>0</v>
      </c>
      <c r="AB381" s="46">
        <f>SUMIF(DRE!$A:$A,'Base CF'!$B381,DRE!AA:AA)</f>
        <v>0</v>
      </c>
      <c r="AC381" s="46">
        <f>SUMIF(DRE!$A:$A,'Base CF'!$B381,DRE!AB:AB)</f>
        <v>0</v>
      </c>
      <c r="AD381" s="46">
        <f>SUMIF(DRE!$A:$A,'Base CF'!$B381,DRE!AC:AC)</f>
        <v>0</v>
      </c>
      <c r="AE381" s="46">
        <f>SUMIF(DRE!$A:$A,'Base CF'!$B381,DRE!AD:AD)</f>
        <v>0</v>
      </c>
      <c r="AF381" s="46">
        <f>SUMIF(DRE!$A:$A,'Base CF'!$B381,DRE!AE:AE)</f>
        <v>0</v>
      </c>
      <c r="AG381" s="46">
        <f>SUMIF(DRE!$A:$A,'Base CF'!$B381,DRE!AF:AF)</f>
        <v>0</v>
      </c>
      <c r="AH381" s="46">
        <f>SUMIF(DRE!$A:$A,'Base CF'!$B381,DRE!AG:AG)</f>
        <v>0</v>
      </c>
      <c r="AI381" s="46">
        <f>SUMIF(DRE!$A:$A,'Base CF'!$B381,DRE!AH:AH)</f>
        <v>0</v>
      </c>
      <c r="AJ381" s="46">
        <f>SUMIF(DRE!$A:$A,'Base CF'!$B381,DRE!AI:AI)</f>
        <v>0</v>
      </c>
      <c r="AK381" s="46">
        <f>SUMIF(DRE!$A:$A,'Base CF'!$B381,DRE!AJ:AJ)</f>
        <v>0</v>
      </c>
      <c r="AL381" s="46">
        <f>SUMIF(DRE!$A:$A,'Base CF'!$B381,DRE!AK:AK)</f>
        <v>0</v>
      </c>
      <c r="AM381" s="46">
        <f>SUMIF(DRE!$A:$A,'Base CF'!$B381,DRE!AL:AL)</f>
        <v>0</v>
      </c>
      <c r="AN381" s="46">
        <f>SUMIF(DRE!$A:$A,'Base CF'!$B381,DRE!AM:AM)</f>
        <v>0</v>
      </c>
      <c r="AO381" s="46">
        <f>SUMIF(DRE!$A:$A,'Base CF'!$B381,DRE!AN:AN)</f>
        <v>0</v>
      </c>
      <c r="AP381" s="46">
        <f>SUMIF(DRE!$A:$A,'Base CF'!$B381,DRE!AO:AO)</f>
        <v>0</v>
      </c>
      <c r="AQ381" s="46">
        <f>SUMIF(DRE!$A:$A,'Base CF'!$B381,DRE!AP:AP)</f>
        <v>0</v>
      </c>
      <c r="AR381" s="46">
        <f>SUMIF(DRE!$A:$A,'Base CF'!$B381,DRE!AQ:AQ)</f>
        <v>0</v>
      </c>
      <c r="AS381" s="46">
        <f>SUMIF(DRE!$A:$A,'Base CF'!$B381,DRE!AR:AR)</f>
        <v>0</v>
      </c>
      <c r="AT381" s="46">
        <f>SUMIF(DRE!$A:$A,'Base CF'!$B381,DRE!AS:AS)</f>
        <v>0</v>
      </c>
      <c r="AU381" s="46">
        <f>SUMIF(DRE!$A:$A,'Base CF'!$B381,DRE!AT:AT)</f>
        <v>0</v>
      </c>
      <c r="AV381" s="46">
        <f>SUMIF(DRE!$A:$A,'Base CF'!$B381,DRE!AU:AU)</f>
        <v>0</v>
      </c>
      <c r="AW381" s="46">
        <f>SUMIF(DRE!$A:$A,'Base CF'!$B381,DRE!AV:AV)</f>
        <v>0</v>
      </c>
      <c r="AX381" s="46">
        <f>SUMIF(DRE!$A:$A,'Base CF'!$B381,DRE!AW:AW)</f>
        <v>0</v>
      </c>
      <c r="AY381" s="46">
        <f>SUMIF(DRE!$A:$A,'Base CF'!$B381,DRE!AX:AX)</f>
        <v>0</v>
      </c>
      <c r="AZ381" s="46">
        <f>SUMIF(DRE!$A:$A,'Base CF'!$B381,DRE!AY:AY)</f>
        <v>0</v>
      </c>
      <c r="BA381" s="46">
        <f>SUMIF(DRE!$A:$A,'Base CF'!$B381,DRE!AZ:AZ)</f>
        <v>0</v>
      </c>
      <c r="BB381" s="46">
        <f>SUMIF(DRE!$A:$A,'Base CF'!$B381,DRE!BA:BA)</f>
        <v>0</v>
      </c>
      <c r="BC381" s="46">
        <f>SUMIF(DRE!$A:$A,'Base CF'!$B381,DRE!BB:BB)</f>
        <v>0</v>
      </c>
      <c r="BD381" s="46">
        <f>SUMIF(DRE!$A:$A,'Base CF'!$B381,DRE!BC:BC)</f>
        <v>0</v>
      </c>
      <c r="BE381" s="46">
        <f>SUMIF(DRE!$A:$A,'Base CF'!$B381,DRE!BD:BD)</f>
        <v>0</v>
      </c>
      <c r="BF381" s="46">
        <f>SUMIF(DRE!$A:$A,'Base CF'!$B381,DRE!BE:BE)</f>
        <v>0</v>
      </c>
      <c r="BG381" s="46">
        <f>SUMIF(DRE!$A:$A,'Base CF'!$B381,DRE!BF:BF)</f>
        <v>0</v>
      </c>
      <c r="BH381" s="46">
        <f>SUMIF(DRE!$A:$A,'Base CF'!$B381,DRE!BG:BG)</f>
        <v>0</v>
      </c>
      <c r="BI381" s="46">
        <f>SUMIF(DRE!$A:$A,'Base CF'!$B381,DRE!BH:BH)</f>
        <v>0</v>
      </c>
      <c r="BJ381" s="46">
        <f>SUMIF(DRE!$A:$A,'Base CF'!$B381,DRE!BI:BI)</f>
        <v>0</v>
      </c>
      <c r="BK381" s="46">
        <f>SUMIF(DRE!$A:$A,'Base CF'!$B381,DRE!BJ:BJ)</f>
        <v>0</v>
      </c>
      <c r="BL381" s="46">
        <f>SUMIF(DRE!$A:$A,'Base CF'!$B381,DRE!BK:BK)</f>
        <v>0</v>
      </c>
      <c r="BM381" s="46">
        <f>SUMIF(DRE!$A:$A,'Base CF'!$B381,DRE!BL:BL)</f>
        <v>0</v>
      </c>
      <c r="BN381" s="46">
        <f>SUMIF(DRE!$A:$A,'Base CF'!$B381,DRE!BM:BM)</f>
        <v>0</v>
      </c>
      <c r="BO381" s="46">
        <f>SUMIF(DRE!$A:$A,'Base CF'!$B381,DRE!BN:BN)</f>
        <v>0</v>
      </c>
      <c r="BP381" s="46">
        <f>SUMIF(DRE!$A:$A,'Base CF'!$B381,DRE!BO:BO)</f>
        <v>0</v>
      </c>
      <c r="BQ381" s="46">
        <f>SUMIF(DRE!$A:$A,'Base CF'!$B381,DRE!BP:BP)</f>
        <v>0</v>
      </c>
      <c r="BR381" s="46">
        <f>SUMIF(DRE!$A:$A,'Base CF'!$B381,DRE!BQ:BQ)</f>
        <v>0</v>
      </c>
      <c r="BS381" s="46">
        <f>SUMIF(DRE!$A:$A,'Base CF'!$B381,DRE!BR:BR)</f>
        <v>0</v>
      </c>
      <c r="BT381" s="46">
        <f>SUMIF(DRE!$A:$A,'Base CF'!$B381,DRE!BS:BS)</f>
        <v>0</v>
      </c>
      <c r="BU381" s="46">
        <f>SUMIF(DRE!$A:$A,'Base CF'!$B381,DRE!BT:BT)</f>
        <v>0</v>
      </c>
      <c r="BV381" s="46">
        <f>SUMIF(DRE!$A:$A,'Base CF'!$B381,DRE!BU:BU)</f>
        <v>0</v>
      </c>
      <c r="BW381" s="46">
        <f>SUMIF(DRE!$A:$A,'Base CF'!$B381,DRE!BV:BV)</f>
        <v>0</v>
      </c>
      <c r="BX381" s="46">
        <f>SUMIF(DRE!$A:$A,'Base CF'!$B381,DRE!BW:BW)</f>
        <v>0</v>
      </c>
      <c r="BY381" s="46">
        <f>SUMIF(DRE!$A:$A,'Base CF'!$B381,DRE!BX:BX)</f>
        <v>0</v>
      </c>
      <c r="BZ381" s="46">
        <f>SUMIF(DRE!$A:$A,'Base CF'!$B381,DRE!BY:BY)</f>
        <v>0</v>
      </c>
      <c r="CA381" s="46">
        <f>SUMIF(DRE!$A:$A,'Base CF'!$B381,DRE!BZ:BZ)</f>
        <v>0</v>
      </c>
      <c r="CB381" s="46">
        <f>SUMIF(DRE!$A:$A,'Base CF'!$B381,DRE!CA:CA)</f>
        <v>0</v>
      </c>
      <c r="CC381" s="46">
        <f>SUMIF(DRE!$A:$A,'Base CF'!$B381,DRE!CB:CB)</f>
        <v>0</v>
      </c>
      <c r="CD381" s="46">
        <f>SUMIF(DRE!$A:$A,'Base CF'!$B381,DRE!CC:CC)</f>
        <v>0</v>
      </c>
      <c r="CE381" s="46">
        <f>SUMIF(DRE!$A:$A,'Base CF'!$B381,DRE!CD:CD)</f>
        <v>0</v>
      </c>
      <c r="CF381" s="46">
        <f>SUMIF(DRE!$A:$A,'Base CF'!$B381,DRE!CE:CE)</f>
        <v>0</v>
      </c>
      <c r="CG381" s="46">
        <f>SUMIF(DRE!$A:$A,'Base CF'!$B381,DRE!CF:CF)</f>
        <v>0</v>
      </c>
      <c r="CH381" s="46">
        <f>SUMIF(DRE!$A:$A,'Base CF'!$B381,DRE!CG:CG)</f>
        <v>0</v>
      </c>
      <c r="CI381" s="46">
        <f>SUMIF(DRE!$A:$A,'Base CF'!$B381,DRE!CH:CH)</f>
        <v>0</v>
      </c>
      <c r="CJ381" s="46">
        <f>SUMIF(DRE!$A:$A,'Base CF'!$B381,DRE!CI:CI)</f>
        <v>0</v>
      </c>
      <c r="CK381" s="46">
        <f>SUMIF(DRE!$A:$A,'Base CF'!$B381,DRE!CJ:CJ)</f>
        <v>0</v>
      </c>
      <c r="CL381" s="46">
        <f>SUMIF(DRE!$A:$A,'Base CF'!$B381,DRE!CK:CK)</f>
        <v>0</v>
      </c>
      <c r="CM381" s="46">
        <f>SUMIF(DRE!$A:$A,'Base CF'!$B381,DRE!CL:CL)</f>
        <v>0</v>
      </c>
      <c r="CN381" s="46">
        <f>SUMIF(DRE!$A:$A,'Base CF'!$B381,DRE!CM:CM)</f>
        <v>0</v>
      </c>
      <c r="CO381" s="46">
        <f>SUMIF(DRE!$A:$A,'Base CF'!$B381,DRE!CN:CN)</f>
        <v>0</v>
      </c>
      <c r="CP381" s="46">
        <f>SUMIF(DRE!$A:$A,'Base CF'!$B381,DRE!CO:CO)</f>
        <v>0</v>
      </c>
      <c r="CQ381" s="46">
        <f>SUMIF(DRE!$A:$A,'Base CF'!$B381,DRE!CP:CP)</f>
        <v>0</v>
      </c>
      <c r="CR381" s="46">
        <f>SUMIF(DRE!$A:$A,'Base CF'!$B381,DRE!CQ:CQ)</f>
        <v>0</v>
      </c>
      <c r="CS381" s="46">
        <f>SUMIF(DRE!$A:$A,'Base CF'!$B381,DRE!CR:CR)</f>
        <v>0</v>
      </c>
      <c r="CT381" s="46">
        <f>SUMIF(DRE!$A:$A,'Base CF'!$B381,DRE!CS:CS)</f>
        <v>0</v>
      </c>
      <c r="CU381" s="46">
        <f>SUMIF(DRE!$A:$A,'Base CF'!$B381,DRE!CT:CT)</f>
        <v>0</v>
      </c>
      <c r="CV381" s="46">
        <f>SUMIF(DRE!$A:$A,'Base CF'!$B381,DRE!CU:CU)</f>
        <v>0</v>
      </c>
      <c r="CW381" s="46">
        <f>SUMIF(DRE!$A:$A,'Base CF'!$B381,DRE!CV:CV)</f>
        <v>0</v>
      </c>
      <c r="CX381" s="46">
        <f>SUMIF(DRE!$A:$A,'Base CF'!$B381,DRE!CW:CW)</f>
        <v>0</v>
      </c>
      <c r="CY381" s="46">
        <f>SUMIF(DRE!$A:$A,'Base CF'!$B381,DRE!CX:CX)</f>
        <v>0</v>
      </c>
      <c r="CZ381" s="46">
        <f>SUMIF(DRE!$A:$A,'Base CF'!$B381,DRE!CY:CY)</f>
        <v>0</v>
      </c>
      <c r="DA381" s="46">
        <f>SUMIF(DRE!$A:$A,'Base CF'!$B381,DRE!CZ:CZ)</f>
        <v>0</v>
      </c>
      <c r="DB381" s="46">
        <f>SUMIF(DRE!$A:$A,'Base CF'!$B381,DRE!DA:DA)</f>
        <v>0</v>
      </c>
      <c r="DC381" s="46">
        <f>SUMIF(DRE!$A:$A,'Base CF'!$B381,DRE!DB:DB)</f>
        <v>0</v>
      </c>
      <c r="DD381" s="46">
        <f>SUMIF(DRE!$A:$A,'Base CF'!$B381,DRE!DC:DC)</f>
        <v>0</v>
      </c>
      <c r="DE381" s="46">
        <f>SUMIF(DRE!$A:$A,'Base CF'!$B381,DRE!DD:DD)</f>
        <v>0</v>
      </c>
      <c r="DF381" s="46">
        <f>SUMIF(DRE!$A:$A,'Base CF'!$B381,DRE!DE:DE)</f>
        <v>0</v>
      </c>
    </row>
    <row r="382" spans="2:110" outlineLevel="1">
      <c r="B382" s="37" t="s">
        <v>719</v>
      </c>
      <c r="C382" s="46">
        <f>SUMIF(DRE!$A:$A,'Base CF'!$B382,DRE!B:B)</f>
        <v>0</v>
      </c>
      <c r="D382" s="46">
        <f>SUMIF(DRE!$A:$A,'Base CF'!$B382,DRE!C:C)</f>
        <v>0</v>
      </c>
      <c r="E382" s="46">
        <f>SUMIF(DRE!$A:$A,'Base CF'!$B382,DRE!D:D)</f>
        <v>0</v>
      </c>
      <c r="F382" s="46">
        <f>SUMIF(DRE!$A:$A,'Base CF'!$B382,DRE!E:E)</f>
        <v>0</v>
      </c>
      <c r="G382" s="46">
        <f>SUMIF(DRE!$A:$A,'Base CF'!$B382,DRE!F:F)</f>
        <v>0</v>
      </c>
      <c r="H382" s="46">
        <f>SUMIF(DRE!$A:$A,'Base CF'!$B382,DRE!G:G)</f>
        <v>0</v>
      </c>
      <c r="I382" s="46">
        <f>SUMIF(DRE!$A:$A,'Base CF'!$B382,DRE!H:H)</f>
        <v>0</v>
      </c>
      <c r="J382" s="46">
        <f>SUMIF(DRE!$A:$A,'Base CF'!$B382,DRE!I:I)</f>
        <v>0</v>
      </c>
      <c r="K382" s="46">
        <f>SUMIF(DRE!$A:$A,'Base CF'!$B382,DRE!J:J)</f>
        <v>0</v>
      </c>
      <c r="L382" s="46">
        <f>SUMIF(DRE!$A:$A,'Base CF'!$B382,DRE!K:K)</f>
        <v>0</v>
      </c>
      <c r="M382" s="46">
        <f>SUMIF(DRE!$A:$A,'Base CF'!$B382,DRE!L:L)</f>
        <v>0</v>
      </c>
      <c r="N382" s="46">
        <f>SUMIF(DRE!$A:$A,'Base CF'!$B382,DRE!M:M)</f>
        <v>0</v>
      </c>
      <c r="O382" s="46">
        <f>SUMIF(DRE!$A:$A,'Base CF'!$B382,DRE!N:N)</f>
        <v>0</v>
      </c>
      <c r="P382" s="46">
        <f>SUMIF(DRE!$A:$A,'Base CF'!$B382,DRE!O:O)</f>
        <v>0</v>
      </c>
      <c r="Q382" s="46">
        <f>SUMIF(DRE!$A:$A,'Base CF'!$B382,DRE!P:P)</f>
        <v>0</v>
      </c>
      <c r="R382" s="46">
        <f>SUMIF(DRE!$A:$A,'Base CF'!$B382,DRE!Q:Q)</f>
        <v>0</v>
      </c>
      <c r="S382" s="46">
        <f>SUMIF(DRE!$A:$A,'Base CF'!$B382,DRE!R:R)</f>
        <v>0</v>
      </c>
      <c r="T382" s="46">
        <f>SUMIF(DRE!$A:$A,'Base CF'!$B382,DRE!S:S)</f>
        <v>0</v>
      </c>
      <c r="U382" s="46">
        <f>SUMIF(DRE!$A:$A,'Base CF'!$B382,DRE!T:T)</f>
        <v>0</v>
      </c>
      <c r="V382" s="46">
        <f>SUMIF(DRE!$A:$A,'Base CF'!$B382,DRE!U:U)</f>
        <v>0</v>
      </c>
      <c r="W382" s="46">
        <f>SUMIF(DRE!$A:$A,'Base CF'!$B382,DRE!V:V)</f>
        <v>0</v>
      </c>
      <c r="X382" s="46">
        <f>SUMIF(DRE!$A:$A,'Base CF'!$B382,DRE!W:W)</f>
        <v>0</v>
      </c>
      <c r="Y382" s="46">
        <f>SUMIF(DRE!$A:$A,'Base CF'!$B382,DRE!X:X)</f>
        <v>0</v>
      </c>
      <c r="Z382" s="46">
        <f>SUMIF(DRE!$A:$A,'Base CF'!$B382,DRE!Y:Y)</f>
        <v>0</v>
      </c>
      <c r="AA382" s="46">
        <f>SUMIF(DRE!$A:$A,'Base CF'!$B382,DRE!Z:Z)</f>
        <v>0</v>
      </c>
      <c r="AB382" s="46">
        <f>SUMIF(DRE!$A:$A,'Base CF'!$B382,DRE!AA:AA)</f>
        <v>0</v>
      </c>
      <c r="AC382" s="46">
        <f>SUMIF(DRE!$A:$A,'Base CF'!$B382,DRE!AB:AB)</f>
        <v>0</v>
      </c>
      <c r="AD382" s="46">
        <f>SUMIF(DRE!$A:$A,'Base CF'!$B382,DRE!AC:AC)</f>
        <v>0</v>
      </c>
      <c r="AE382" s="46">
        <f>SUMIF(DRE!$A:$A,'Base CF'!$B382,DRE!AD:AD)</f>
        <v>0</v>
      </c>
      <c r="AF382" s="46">
        <f>SUMIF(DRE!$A:$A,'Base CF'!$B382,DRE!AE:AE)</f>
        <v>0</v>
      </c>
      <c r="AG382" s="46">
        <f>SUMIF(DRE!$A:$A,'Base CF'!$B382,DRE!AF:AF)</f>
        <v>0</v>
      </c>
      <c r="AH382" s="46">
        <f>SUMIF(DRE!$A:$A,'Base CF'!$B382,DRE!AG:AG)</f>
        <v>0</v>
      </c>
      <c r="AI382" s="46">
        <f>SUMIF(DRE!$A:$A,'Base CF'!$B382,DRE!AH:AH)</f>
        <v>0</v>
      </c>
      <c r="AJ382" s="46">
        <f>SUMIF(DRE!$A:$A,'Base CF'!$B382,DRE!AI:AI)</f>
        <v>0</v>
      </c>
      <c r="AK382" s="46">
        <f>SUMIF(DRE!$A:$A,'Base CF'!$B382,DRE!AJ:AJ)</f>
        <v>0</v>
      </c>
      <c r="AL382" s="46">
        <f>SUMIF(DRE!$A:$A,'Base CF'!$B382,DRE!AK:AK)</f>
        <v>0</v>
      </c>
      <c r="AM382" s="46">
        <f>SUMIF(DRE!$A:$A,'Base CF'!$B382,DRE!AL:AL)</f>
        <v>0</v>
      </c>
      <c r="AN382" s="46">
        <f>SUMIF(DRE!$A:$A,'Base CF'!$B382,DRE!AM:AM)</f>
        <v>0</v>
      </c>
      <c r="AO382" s="46">
        <f>SUMIF(DRE!$A:$A,'Base CF'!$B382,DRE!AN:AN)</f>
        <v>0</v>
      </c>
      <c r="AP382" s="46">
        <f>SUMIF(DRE!$A:$A,'Base CF'!$B382,DRE!AO:AO)</f>
        <v>0</v>
      </c>
      <c r="AQ382" s="46">
        <f>SUMIF(DRE!$A:$A,'Base CF'!$B382,DRE!AP:AP)</f>
        <v>0</v>
      </c>
      <c r="AR382" s="46">
        <f>SUMIF(DRE!$A:$A,'Base CF'!$B382,DRE!AQ:AQ)</f>
        <v>0</v>
      </c>
      <c r="AS382" s="46">
        <f>SUMIF(DRE!$A:$A,'Base CF'!$B382,DRE!AR:AR)</f>
        <v>0</v>
      </c>
      <c r="AT382" s="46">
        <f>SUMIF(DRE!$A:$A,'Base CF'!$B382,DRE!AS:AS)</f>
        <v>0</v>
      </c>
      <c r="AU382" s="46">
        <f>SUMIF(DRE!$A:$A,'Base CF'!$B382,DRE!AT:AT)</f>
        <v>0</v>
      </c>
      <c r="AV382" s="46">
        <f>SUMIF(DRE!$A:$A,'Base CF'!$B382,DRE!AU:AU)</f>
        <v>0</v>
      </c>
      <c r="AW382" s="46">
        <f>SUMIF(DRE!$A:$A,'Base CF'!$B382,DRE!AV:AV)</f>
        <v>0</v>
      </c>
      <c r="AX382" s="46">
        <f>SUMIF(DRE!$A:$A,'Base CF'!$B382,DRE!AW:AW)</f>
        <v>0</v>
      </c>
      <c r="AY382" s="46">
        <f>SUMIF(DRE!$A:$A,'Base CF'!$B382,DRE!AX:AX)</f>
        <v>0</v>
      </c>
      <c r="AZ382" s="46">
        <f>SUMIF(DRE!$A:$A,'Base CF'!$B382,DRE!AY:AY)</f>
        <v>0</v>
      </c>
      <c r="BA382" s="46">
        <f>SUMIF(DRE!$A:$A,'Base CF'!$B382,DRE!AZ:AZ)</f>
        <v>0</v>
      </c>
      <c r="BB382" s="46">
        <f>SUMIF(DRE!$A:$A,'Base CF'!$B382,DRE!BA:BA)</f>
        <v>0</v>
      </c>
      <c r="BC382" s="46">
        <f>SUMIF(DRE!$A:$A,'Base CF'!$B382,DRE!BB:BB)</f>
        <v>0</v>
      </c>
      <c r="BD382" s="46">
        <f>SUMIF(DRE!$A:$A,'Base CF'!$B382,DRE!BC:BC)</f>
        <v>0</v>
      </c>
      <c r="BE382" s="46">
        <f>SUMIF(DRE!$A:$A,'Base CF'!$B382,DRE!BD:BD)</f>
        <v>0</v>
      </c>
      <c r="BF382" s="46">
        <f>SUMIF(DRE!$A:$A,'Base CF'!$B382,DRE!BE:BE)</f>
        <v>0</v>
      </c>
      <c r="BG382" s="46">
        <f>SUMIF(DRE!$A:$A,'Base CF'!$B382,DRE!BF:BF)</f>
        <v>0</v>
      </c>
      <c r="BH382" s="46">
        <f>SUMIF(DRE!$A:$A,'Base CF'!$B382,DRE!BG:BG)</f>
        <v>0</v>
      </c>
      <c r="BI382" s="46">
        <f>SUMIF(DRE!$A:$A,'Base CF'!$B382,DRE!BH:BH)</f>
        <v>0</v>
      </c>
      <c r="BJ382" s="46">
        <f>SUMIF(DRE!$A:$A,'Base CF'!$B382,DRE!BI:BI)</f>
        <v>0</v>
      </c>
      <c r="BK382" s="46">
        <f>SUMIF(DRE!$A:$A,'Base CF'!$B382,DRE!BJ:BJ)</f>
        <v>0</v>
      </c>
      <c r="BL382" s="46">
        <f>SUMIF(DRE!$A:$A,'Base CF'!$B382,DRE!BK:BK)</f>
        <v>0</v>
      </c>
      <c r="BM382" s="46">
        <f>SUMIF(DRE!$A:$A,'Base CF'!$B382,DRE!BL:BL)</f>
        <v>0</v>
      </c>
      <c r="BN382" s="46">
        <f>SUMIF(DRE!$A:$A,'Base CF'!$B382,DRE!BM:BM)</f>
        <v>0</v>
      </c>
      <c r="BO382" s="46">
        <f>SUMIF(DRE!$A:$A,'Base CF'!$B382,DRE!BN:BN)</f>
        <v>0</v>
      </c>
      <c r="BP382" s="46">
        <f>SUMIF(DRE!$A:$A,'Base CF'!$B382,DRE!BO:BO)</f>
        <v>0</v>
      </c>
      <c r="BQ382" s="46">
        <f>SUMIF(DRE!$A:$A,'Base CF'!$B382,DRE!BP:BP)</f>
        <v>0</v>
      </c>
      <c r="BR382" s="46">
        <f>SUMIF(DRE!$A:$A,'Base CF'!$B382,DRE!BQ:BQ)</f>
        <v>0</v>
      </c>
      <c r="BS382" s="46">
        <f>SUMIF(DRE!$A:$A,'Base CF'!$B382,DRE!BR:BR)</f>
        <v>0</v>
      </c>
      <c r="BT382" s="46">
        <f>SUMIF(DRE!$A:$A,'Base CF'!$B382,DRE!BS:BS)</f>
        <v>0</v>
      </c>
      <c r="BU382" s="46">
        <f>SUMIF(DRE!$A:$A,'Base CF'!$B382,DRE!BT:BT)</f>
        <v>0</v>
      </c>
      <c r="BV382" s="46">
        <f>SUMIF(DRE!$A:$A,'Base CF'!$B382,DRE!BU:BU)</f>
        <v>0</v>
      </c>
      <c r="BW382" s="46">
        <f>SUMIF(DRE!$A:$A,'Base CF'!$B382,DRE!BV:BV)</f>
        <v>0</v>
      </c>
      <c r="BX382" s="46">
        <f>SUMIF(DRE!$A:$A,'Base CF'!$B382,DRE!BW:BW)</f>
        <v>0</v>
      </c>
      <c r="BY382" s="46">
        <f>SUMIF(DRE!$A:$A,'Base CF'!$B382,DRE!BX:BX)</f>
        <v>0</v>
      </c>
      <c r="BZ382" s="46">
        <f>SUMIF(DRE!$A:$A,'Base CF'!$B382,DRE!BY:BY)</f>
        <v>0</v>
      </c>
      <c r="CA382" s="46">
        <f>SUMIF(DRE!$A:$A,'Base CF'!$B382,DRE!BZ:BZ)</f>
        <v>0</v>
      </c>
      <c r="CB382" s="46">
        <f>SUMIF(DRE!$A:$A,'Base CF'!$B382,DRE!CA:CA)</f>
        <v>0</v>
      </c>
      <c r="CC382" s="46">
        <f>SUMIF(DRE!$A:$A,'Base CF'!$B382,DRE!CB:CB)</f>
        <v>0</v>
      </c>
      <c r="CD382" s="46">
        <f>SUMIF(DRE!$A:$A,'Base CF'!$B382,DRE!CC:CC)</f>
        <v>0</v>
      </c>
      <c r="CE382" s="46">
        <f>SUMIF(DRE!$A:$A,'Base CF'!$B382,DRE!CD:CD)</f>
        <v>0</v>
      </c>
      <c r="CF382" s="46">
        <f>SUMIF(DRE!$A:$A,'Base CF'!$B382,DRE!CE:CE)</f>
        <v>0</v>
      </c>
      <c r="CG382" s="46">
        <f>SUMIF(DRE!$A:$A,'Base CF'!$B382,DRE!CF:CF)</f>
        <v>0</v>
      </c>
      <c r="CH382" s="46">
        <f>SUMIF(DRE!$A:$A,'Base CF'!$B382,DRE!CG:CG)</f>
        <v>0</v>
      </c>
      <c r="CI382" s="46">
        <f>SUMIF(DRE!$A:$A,'Base CF'!$B382,DRE!CH:CH)</f>
        <v>0</v>
      </c>
      <c r="CJ382" s="46">
        <f>SUMIF(DRE!$A:$A,'Base CF'!$B382,DRE!CI:CI)</f>
        <v>0</v>
      </c>
      <c r="CK382" s="46">
        <f>SUMIF(DRE!$A:$A,'Base CF'!$B382,DRE!CJ:CJ)</f>
        <v>0</v>
      </c>
      <c r="CL382" s="46">
        <f>SUMIF(DRE!$A:$A,'Base CF'!$B382,DRE!CK:CK)</f>
        <v>0</v>
      </c>
      <c r="CM382" s="46">
        <f>SUMIF(DRE!$A:$A,'Base CF'!$B382,DRE!CL:CL)</f>
        <v>0</v>
      </c>
      <c r="CN382" s="46">
        <f>SUMIF(DRE!$A:$A,'Base CF'!$B382,DRE!CM:CM)</f>
        <v>0</v>
      </c>
      <c r="CO382" s="46">
        <f>SUMIF(DRE!$A:$A,'Base CF'!$B382,DRE!CN:CN)</f>
        <v>0</v>
      </c>
      <c r="CP382" s="46">
        <f>SUMIF(DRE!$A:$A,'Base CF'!$B382,DRE!CO:CO)</f>
        <v>0</v>
      </c>
      <c r="CQ382" s="46">
        <f>SUMIF(DRE!$A:$A,'Base CF'!$B382,DRE!CP:CP)</f>
        <v>0</v>
      </c>
      <c r="CR382" s="46">
        <f>SUMIF(DRE!$A:$A,'Base CF'!$B382,DRE!CQ:CQ)</f>
        <v>0</v>
      </c>
      <c r="CS382" s="46">
        <f>SUMIF(DRE!$A:$A,'Base CF'!$B382,DRE!CR:CR)</f>
        <v>0</v>
      </c>
      <c r="CT382" s="46">
        <f>SUMIF(DRE!$A:$A,'Base CF'!$B382,DRE!CS:CS)</f>
        <v>0</v>
      </c>
      <c r="CU382" s="46">
        <f>SUMIF(DRE!$A:$A,'Base CF'!$B382,DRE!CT:CT)</f>
        <v>0</v>
      </c>
      <c r="CV382" s="46">
        <f>SUMIF(DRE!$A:$A,'Base CF'!$B382,DRE!CU:CU)</f>
        <v>0</v>
      </c>
      <c r="CW382" s="46">
        <f>SUMIF(DRE!$A:$A,'Base CF'!$B382,DRE!CV:CV)</f>
        <v>0</v>
      </c>
      <c r="CX382" s="46">
        <f>SUMIF(DRE!$A:$A,'Base CF'!$B382,DRE!CW:CW)</f>
        <v>0</v>
      </c>
      <c r="CY382" s="46">
        <f>SUMIF(DRE!$A:$A,'Base CF'!$B382,DRE!CX:CX)</f>
        <v>0</v>
      </c>
      <c r="CZ382" s="46">
        <f>SUMIF(DRE!$A:$A,'Base CF'!$B382,DRE!CY:CY)</f>
        <v>0</v>
      </c>
      <c r="DA382" s="46">
        <f>SUMIF(DRE!$A:$A,'Base CF'!$B382,DRE!CZ:CZ)</f>
        <v>0</v>
      </c>
      <c r="DB382" s="46">
        <f>SUMIF(DRE!$A:$A,'Base CF'!$B382,DRE!DA:DA)</f>
        <v>0</v>
      </c>
      <c r="DC382" s="46">
        <f>SUMIF(DRE!$A:$A,'Base CF'!$B382,DRE!DB:DB)</f>
        <v>0</v>
      </c>
      <c r="DD382" s="46">
        <f>SUMIF(DRE!$A:$A,'Base CF'!$B382,DRE!DC:DC)</f>
        <v>0</v>
      </c>
      <c r="DE382" s="46">
        <f>SUMIF(DRE!$A:$A,'Base CF'!$B382,DRE!DD:DD)</f>
        <v>0</v>
      </c>
      <c r="DF382" s="46">
        <f>SUMIF(DRE!$A:$A,'Base CF'!$B382,DRE!DE:DE)</f>
        <v>0</v>
      </c>
    </row>
    <row r="383" spans="2:110" outlineLevel="1">
      <c r="B383" s="37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  <c r="AB383" s="46"/>
      <c r="AC383" s="46"/>
      <c r="AD383" s="46"/>
      <c r="AE383" s="46"/>
      <c r="AF383" s="46"/>
      <c r="AG383" s="46"/>
      <c r="AH383" s="46"/>
      <c r="AI383" s="46"/>
      <c r="AJ383" s="46"/>
      <c r="AK383" s="46"/>
      <c r="AL383" s="46"/>
      <c r="AM383" s="46"/>
      <c r="AN383" s="46"/>
      <c r="AO383" s="46"/>
      <c r="AP383" s="46"/>
      <c r="AQ383" s="46"/>
      <c r="AR383" s="46"/>
      <c r="AS383" s="46"/>
      <c r="AT383" s="46"/>
      <c r="AU383" s="46"/>
      <c r="AV383" s="46"/>
      <c r="AW383" s="46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  <c r="BH383" s="46"/>
      <c r="BI383" s="46"/>
      <c r="BJ383" s="46"/>
      <c r="BK383" s="46"/>
      <c r="BL383" s="46"/>
      <c r="BM383" s="46"/>
      <c r="BN383" s="46"/>
      <c r="BO383" s="46"/>
      <c r="BP383" s="46"/>
      <c r="BQ383" s="46"/>
      <c r="BR383" s="46"/>
      <c r="BS383" s="46"/>
      <c r="BT383" s="46"/>
      <c r="BU383" s="46"/>
      <c r="BV383" s="46"/>
      <c r="BW383" s="46"/>
      <c r="BX383" s="46"/>
      <c r="BY383" s="46"/>
      <c r="BZ383" s="46"/>
      <c r="CA383" s="46"/>
      <c r="CB383" s="46"/>
      <c r="CC383" s="46"/>
      <c r="CD383" s="46"/>
      <c r="CE383" s="46"/>
      <c r="CF383" s="46"/>
      <c r="CG383" s="46"/>
      <c r="CH383" s="46"/>
      <c r="CI383" s="46"/>
      <c r="CJ383" s="46"/>
      <c r="CK383" s="46"/>
      <c r="CL383" s="46"/>
      <c r="CM383" s="46"/>
      <c r="CN383" s="46"/>
      <c r="CO383" s="46"/>
      <c r="CP383" s="46"/>
      <c r="CQ383" s="46"/>
      <c r="CR383" s="46"/>
      <c r="CS383" s="46"/>
      <c r="CT383" s="46"/>
      <c r="CU383" s="46"/>
      <c r="CV383" s="46"/>
      <c r="CW383" s="46"/>
      <c r="CX383" s="46"/>
      <c r="CY383" s="46"/>
      <c r="CZ383" s="46"/>
      <c r="DA383" s="46"/>
      <c r="DB383" s="46"/>
      <c r="DC383" s="46"/>
      <c r="DD383" s="46"/>
      <c r="DE383" s="46"/>
      <c r="DF383" s="46"/>
    </row>
    <row r="384" spans="2:110" outlineLevel="1">
      <c r="B384" s="37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  <c r="AD384" s="46"/>
      <c r="AE384" s="46"/>
      <c r="AF384" s="46"/>
      <c r="AG384" s="46"/>
      <c r="AH384" s="46"/>
      <c r="AI384" s="46"/>
      <c r="AJ384" s="46"/>
      <c r="AK384" s="46"/>
      <c r="AL384" s="46"/>
      <c r="AM384" s="46"/>
      <c r="AN384" s="46"/>
      <c r="AO384" s="46"/>
      <c r="AP384" s="46"/>
      <c r="AQ384" s="46"/>
      <c r="AR384" s="46"/>
      <c r="AS384" s="46"/>
      <c r="AT384" s="46"/>
      <c r="AU384" s="46"/>
      <c r="AV384" s="46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6"/>
      <c r="BI384" s="46"/>
      <c r="BJ384" s="46"/>
      <c r="BK384" s="46"/>
      <c r="BL384" s="46"/>
      <c r="BM384" s="46"/>
      <c r="BN384" s="46"/>
      <c r="BO384" s="46"/>
      <c r="BP384" s="46"/>
      <c r="BQ384" s="46"/>
      <c r="BR384" s="46"/>
      <c r="BS384" s="46"/>
      <c r="BT384" s="46"/>
      <c r="BU384" s="46"/>
      <c r="BV384" s="46"/>
      <c r="BW384" s="46"/>
      <c r="BX384" s="46"/>
      <c r="BY384" s="46"/>
      <c r="BZ384" s="46"/>
      <c r="CA384" s="46"/>
      <c r="CB384" s="46"/>
      <c r="CC384" s="46"/>
      <c r="CD384" s="46"/>
      <c r="CE384" s="46"/>
      <c r="CF384" s="46"/>
      <c r="CG384" s="46"/>
      <c r="CH384" s="46"/>
      <c r="CI384" s="46"/>
      <c r="CJ384" s="46"/>
      <c r="CK384" s="46"/>
      <c r="CL384" s="46"/>
      <c r="CM384" s="46"/>
      <c r="CN384" s="46"/>
      <c r="CO384" s="46"/>
      <c r="CP384" s="46"/>
      <c r="CQ384" s="46"/>
      <c r="CR384" s="46"/>
      <c r="CS384" s="46"/>
      <c r="CT384" s="46"/>
      <c r="CU384" s="46"/>
      <c r="CV384" s="46"/>
      <c r="CW384" s="46"/>
      <c r="CX384" s="46"/>
      <c r="CY384" s="46"/>
      <c r="CZ384" s="46"/>
      <c r="DA384" s="46"/>
      <c r="DB384" s="46"/>
      <c r="DC384" s="46"/>
      <c r="DD384" s="46"/>
      <c r="DE384" s="46"/>
      <c r="DF384" s="46"/>
    </row>
    <row r="385" spans="1:110" outlineLevel="1">
      <c r="B385" s="37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  <c r="AB385" s="46"/>
      <c r="AC385" s="46"/>
      <c r="AD385" s="46"/>
      <c r="AE385" s="46"/>
      <c r="AF385" s="46"/>
      <c r="AG385" s="46"/>
      <c r="AH385" s="46"/>
      <c r="AI385" s="46"/>
      <c r="AJ385" s="46"/>
      <c r="AK385" s="46"/>
      <c r="AL385" s="46"/>
      <c r="AM385" s="46"/>
      <c r="AN385" s="46"/>
      <c r="AO385" s="46"/>
      <c r="AP385" s="46"/>
      <c r="AQ385" s="46"/>
      <c r="AR385" s="46"/>
      <c r="AS385" s="46"/>
      <c r="AT385" s="46"/>
      <c r="AU385" s="46"/>
      <c r="AV385" s="46"/>
      <c r="AW385" s="46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  <c r="BH385" s="46"/>
      <c r="BI385" s="46"/>
      <c r="BJ385" s="46"/>
      <c r="BK385" s="46"/>
      <c r="BL385" s="46"/>
      <c r="BM385" s="46"/>
      <c r="BN385" s="46"/>
      <c r="BO385" s="46"/>
      <c r="BP385" s="46"/>
      <c r="BQ385" s="46"/>
      <c r="BR385" s="46"/>
      <c r="BS385" s="46"/>
      <c r="BT385" s="46"/>
      <c r="BU385" s="46"/>
      <c r="BV385" s="46"/>
      <c r="BW385" s="46"/>
      <c r="BX385" s="46"/>
      <c r="BY385" s="46"/>
      <c r="BZ385" s="46"/>
      <c r="CA385" s="46"/>
      <c r="CB385" s="46"/>
      <c r="CC385" s="46"/>
      <c r="CD385" s="46"/>
      <c r="CE385" s="46"/>
      <c r="CF385" s="46"/>
      <c r="CG385" s="46"/>
      <c r="CH385" s="46"/>
      <c r="CI385" s="46"/>
      <c r="CJ385" s="46"/>
      <c r="CK385" s="46"/>
      <c r="CL385" s="46"/>
      <c r="CM385" s="46"/>
      <c r="CN385" s="46"/>
      <c r="CO385" s="46"/>
      <c r="CP385" s="46"/>
      <c r="CQ385" s="46"/>
      <c r="CR385" s="46"/>
      <c r="CS385" s="46"/>
      <c r="CT385" s="46"/>
      <c r="CU385" s="46"/>
      <c r="CV385" s="46"/>
      <c r="CW385" s="46"/>
      <c r="CX385" s="46"/>
      <c r="CY385" s="46"/>
      <c r="CZ385" s="46"/>
      <c r="DA385" s="46"/>
      <c r="DB385" s="46"/>
      <c r="DC385" s="46"/>
      <c r="DD385" s="46"/>
      <c r="DE385" s="46"/>
      <c r="DF385" s="46"/>
    </row>
    <row r="386" spans="1:110">
      <c r="B386" s="37"/>
    </row>
    <row r="387" spans="1:110" s="199" customFormat="1" ht="15.5">
      <c r="A387" s="199" t="s">
        <v>659</v>
      </c>
      <c r="B387" s="200" t="str">
        <f>'RP (apres)'!B40</f>
        <v>Admin Center Cost Sharing</v>
      </c>
      <c r="C387" s="201">
        <f>SUM(C388:C389)</f>
        <v>4025592.3</v>
      </c>
      <c r="D387" s="201">
        <f t="shared" ref="D387:N387" si="330">SUM(D388:D389)</f>
        <v>1691081.18</v>
      </c>
      <c r="E387" s="201">
        <f t="shared" si="330"/>
        <v>2415233.56</v>
      </c>
      <c r="F387" s="201">
        <f t="shared" si="330"/>
        <v>2595708.04</v>
      </c>
      <c r="G387" s="201">
        <f t="shared" si="330"/>
        <v>2542732.39</v>
      </c>
      <c r="H387" s="201">
        <f t="shared" si="330"/>
        <v>3201025.64</v>
      </c>
      <c r="I387" s="201">
        <f t="shared" si="330"/>
        <v>2604751.2200000002</v>
      </c>
      <c r="J387" s="201">
        <f t="shared" si="330"/>
        <v>2693064.14</v>
      </c>
      <c r="K387" s="201">
        <f t="shared" si="330"/>
        <v>3850489.01</v>
      </c>
      <c r="L387" s="201">
        <f t="shared" si="330"/>
        <v>3089065.61</v>
      </c>
      <c r="M387" s="201">
        <f t="shared" si="330"/>
        <v>4007898.64</v>
      </c>
      <c r="N387" s="201">
        <f t="shared" si="330"/>
        <v>3007594.06</v>
      </c>
      <c r="O387" s="201">
        <f>SUM(O388:O389)</f>
        <v>3854309.75</v>
      </c>
      <c r="P387" s="201">
        <f t="shared" ref="P387:Z387" si="331">SUM(P388:P389)</f>
        <v>2202103.2799999998</v>
      </c>
      <c r="Q387" s="201">
        <f t="shared" si="331"/>
        <v>3388245.12</v>
      </c>
      <c r="R387" s="201">
        <f t="shared" si="331"/>
        <v>3361161.56</v>
      </c>
      <c r="S387" s="201">
        <f t="shared" si="331"/>
        <v>3739898.3</v>
      </c>
      <c r="T387" s="201">
        <f t="shared" si="331"/>
        <v>3814115.47</v>
      </c>
      <c r="U387" s="201">
        <f t="shared" si="331"/>
        <v>3268551.83</v>
      </c>
      <c r="V387" s="201">
        <f t="shared" si="331"/>
        <v>3019735.96</v>
      </c>
      <c r="W387" s="201">
        <f t="shared" si="331"/>
        <v>3756528.88</v>
      </c>
      <c r="X387" s="201">
        <f t="shared" si="331"/>
        <v>3618080.84</v>
      </c>
      <c r="Y387" s="201">
        <f t="shared" si="331"/>
        <v>4034655.5</v>
      </c>
      <c r="Z387" s="201">
        <f t="shared" si="331"/>
        <v>3781029.34</v>
      </c>
      <c r="AA387" s="201">
        <f>SUM(AA388:AA389)</f>
        <v>5167452.62</v>
      </c>
      <c r="AB387" s="201">
        <f t="shared" ref="AB387:AL387" si="332">SUM(AB388:AB389)</f>
        <v>2931324.76</v>
      </c>
      <c r="AC387" s="201">
        <f t="shared" si="332"/>
        <v>3334392.62</v>
      </c>
      <c r="AD387" s="201">
        <f t="shared" si="332"/>
        <v>3825021.56</v>
      </c>
      <c r="AE387" s="201">
        <f t="shared" si="332"/>
        <v>4302154.03</v>
      </c>
      <c r="AF387" s="201">
        <f t="shared" si="332"/>
        <v>3813369.55</v>
      </c>
      <c r="AG387" s="201">
        <f t="shared" si="332"/>
        <v>3331897.87</v>
      </c>
      <c r="AH387" s="201">
        <f t="shared" si="332"/>
        <v>3511483.33</v>
      </c>
      <c r="AI387" s="201">
        <f t="shared" si="332"/>
        <v>3517124.02</v>
      </c>
      <c r="AJ387" s="201">
        <f t="shared" si="332"/>
        <v>3594972.62</v>
      </c>
      <c r="AK387" s="201">
        <f t="shared" si="332"/>
        <v>4183018.54</v>
      </c>
      <c r="AL387" s="201">
        <f t="shared" si="332"/>
        <v>4067672.74</v>
      </c>
      <c r="AM387" s="201">
        <f>SUM(AM388:AM389)</f>
        <v>3607074.56</v>
      </c>
      <c r="AN387" s="201">
        <f t="shared" ref="AN387:AX387" si="333">SUM(AN388:AN389)</f>
        <v>2962311.83</v>
      </c>
      <c r="AO387" s="201">
        <f t="shared" si="333"/>
        <v>3072206.26</v>
      </c>
      <c r="AP387" s="201">
        <f t="shared" si="333"/>
        <v>3192730.96</v>
      </c>
      <c r="AQ387" s="201">
        <f t="shared" si="333"/>
        <v>3199494.52</v>
      </c>
      <c r="AR387" s="201">
        <f t="shared" si="333"/>
        <v>3267606.69</v>
      </c>
      <c r="AS387" s="201">
        <f t="shared" si="333"/>
        <v>3369190.87</v>
      </c>
      <c r="AT387" s="201">
        <f t="shared" si="333"/>
        <v>3024957.54</v>
      </c>
      <c r="AU387" s="201">
        <f t="shared" si="333"/>
        <v>3556807.87</v>
      </c>
      <c r="AV387" s="201">
        <f t="shared" si="333"/>
        <v>3524974.04</v>
      </c>
      <c r="AW387" s="201">
        <f t="shared" si="333"/>
        <v>4306032.09</v>
      </c>
      <c r="AX387" s="201">
        <f t="shared" si="333"/>
        <v>5463214.0999999996</v>
      </c>
      <c r="AY387" s="201">
        <f>SUM(AY388:AY389)</f>
        <v>4412241.8600000003</v>
      </c>
      <c r="AZ387" s="201">
        <f t="shared" ref="AZ387:BJ387" si="334">SUM(AZ388:AZ389)</f>
        <v>3859660.6</v>
      </c>
      <c r="BA387" s="201">
        <f t="shared" si="334"/>
        <v>3808826.65</v>
      </c>
      <c r="BB387" s="201">
        <f t="shared" si="334"/>
        <v>4110849.48</v>
      </c>
      <c r="BC387" s="201">
        <f t="shared" si="334"/>
        <v>4173876.5</v>
      </c>
      <c r="BD387" s="201">
        <f t="shared" si="334"/>
        <v>3879917.23</v>
      </c>
      <c r="BE387" s="201">
        <f t="shared" si="334"/>
        <v>4515279.38</v>
      </c>
      <c r="BF387" s="201">
        <f t="shared" si="334"/>
        <v>4671884.2</v>
      </c>
      <c r="BG387" s="201">
        <f t="shared" si="334"/>
        <v>8274047.1096134</v>
      </c>
      <c r="BH387" s="201">
        <f t="shared" si="334"/>
        <v>6264809.5415984998</v>
      </c>
      <c r="BI387" s="201">
        <f t="shared" si="334"/>
        <v>6092165.8416192001</v>
      </c>
      <c r="BJ387" s="201">
        <f t="shared" si="334"/>
        <v>9573280.5699618999</v>
      </c>
      <c r="BK387" s="201">
        <f>SUM(BK388:BK389)</f>
        <v>5417141.4627211001</v>
      </c>
      <c r="BL387" s="201">
        <f t="shared" ref="BL387:BV387" si="335">SUM(BL388:BL389)</f>
        <v>5952992.6547897998</v>
      </c>
      <c r="BM387" s="201">
        <f t="shared" si="335"/>
        <v>6190574.1365545997</v>
      </c>
      <c r="BN387" s="201">
        <f t="shared" si="335"/>
        <v>6582002.1837951997</v>
      </c>
      <c r="BO387" s="201">
        <f t="shared" si="335"/>
        <v>6237449.5325042</v>
      </c>
      <c r="BP387" s="201">
        <f t="shared" si="335"/>
        <v>7271469.1481293999</v>
      </c>
      <c r="BQ387" s="201">
        <f t="shared" si="335"/>
        <v>5976854.8433307</v>
      </c>
      <c r="BR387" s="201">
        <f t="shared" si="335"/>
        <v>6826166.6627813997</v>
      </c>
      <c r="BS387" s="201">
        <f t="shared" si="335"/>
        <v>6810712.7635813002</v>
      </c>
      <c r="BT387" s="201">
        <f t="shared" si="335"/>
        <v>6746871.7869320996</v>
      </c>
      <c r="BU387" s="201">
        <f t="shared" si="335"/>
        <v>6228138.1390557997</v>
      </c>
      <c r="BV387" s="201">
        <f t="shared" si="335"/>
        <v>7310804.9983719001</v>
      </c>
      <c r="BW387" s="201">
        <f>SUM(BW388:BW389)</f>
        <v>5798713.7965788003</v>
      </c>
      <c r="BX387" s="201">
        <f t="shared" ref="BX387:CH387" si="336">SUM(BX388:BX389)</f>
        <v>6372355.2673030999</v>
      </c>
      <c r="BY387" s="201">
        <f t="shared" si="336"/>
        <v>6358062.2827008003</v>
      </c>
      <c r="BZ387" s="201">
        <f t="shared" si="336"/>
        <v>6932959.7501871996</v>
      </c>
      <c r="CA387" s="201">
        <f t="shared" si="336"/>
        <v>6394485.6418025997</v>
      </c>
      <c r="CB387" s="201">
        <f t="shared" si="336"/>
        <v>6491432.7382035004</v>
      </c>
      <c r="CC387" s="201">
        <f t="shared" si="336"/>
        <v>6185513.1486077998</v>
      </c>
      <c r="CD387" s="201">
        <f t="shared" si="336"/>
        <v>6842141.6534139998</v>
      </c>
      <c r="CE387" s="201">
        <f t="shared" si="336"/>
        <v>6774236.5355623998</v>
      </c>
      <c r="CF387" s="201">
        <f t="shared" si="336"/>
        <v>6718584.2882818002</v>
      </c>
      <c r="CG387" s="201">
        <f t="shared" si="336"/>
        <v>6401432.6793803005</v>
      </c>
      <c r="CH387" s="201">
        <f t="shared" si="336"/>
        <v>6653862.6431278996</v>
      </c>
      <c r="CI387" s="201">
        <f>SUM(CI388:CI389)</f>
        <v>6031495.0418304997</v>
      </c>
      <c r="CJ387" s="201">
        <f t="shared" ref="CJ387:CT387" si="337">SUM(CJ388:CJ389)</f>
        <v>6608919.7042850005</v>
      </c>
      <c r="CK387" s="201">
        <f t="shared" si="337"/>
        <v>6597610.1275306996</v>
      </c>
      <c r="CL387" s="201">
        <f t="shared" si="337"/>
        <v>7171887.2213882003</v>
      </c>
      <c r="CM387" s="201">
        <f t="shared" si="337"/>
        <v>6634626.5723318998</v>
      </c>
      <c r="CN387" s="201">
        <f t="shared" si="337"/>
        <v>6727369.5632627001</v>
      </c>
      <c r="CO387" s="201">
        <f t="shared" si="337"/>
        <v>6425954.5581764998</v>
      </c>
      <c r="CP387" s="201">
        <f t="shared" si="337"/>
        <v>7070179.6134283002</v>
      </c>
      <c r="CQ387" s="201">
        <f t="shared" si="337"/>
        <v>7169083.7152671004</v>
      </c>
      <c r="CR387" s="201">
        <f t="shared" si="337"/>
        <v>6961232.6826879997</v>
      </c>
      <c r="CS387" s="201">
        <f t="shared" si="337"/>
        <v>6634977.0000711</v>
      </c>
      <c r="CT387" s="201">
        <f t="shared" si="337"/>
        <v>6899246.1737150997</v>
      </c>
      <c r="CU387" s="201">
        <f>SUM(CU388:CU389)</f>
        <v>6274418.6823768998</v>
      </c>
      <c r="CV387" s="201">
        <f t="shared" ref="CV387:DF387" si="338">SUM(CV388:CV389)</f>
        <v>6865371.2433268996</v>
      </c>
      <c r="CW387" s="201">
        <f t="shared" si="338"/>
        <v>6830732.4930386003</v>
      </c>
      <c r="CX387" s="201">
        <f t="shared" si="338"/>
        <v>7435218.8535211999</v>
      </c>
      <c r="CY387" s="201">
        <f t="shared" si="338"/>
        <v>6896286.2501748996</v>
      </c>
      <c r="CZ387" s="201">
        <f t="shared" si="338"/>
        <v>7009350.9900172995</v>
      </c>
      <c r="DA387" s="201">
        <f t="shared" si="338"/>
        <v>6662870.9690493997</v>
      </c>
      <c r="DB387" s="201">
        <f t="shared" si="338"/>
        <v>7329525.9192642998</v>
      </c>
      <c r="DC387" s="201">
        <f t="shared" si="338"/>
        <v>7415439.6867837003</v>
      </c>
      <c r="DD387" s="201">
        <f t="shared" si="338"/>
        <v>7203029.7973712999</v>
      </c>
      <c r="DE387" s="201">
        <f t="shared" si="338"/>
        <v>6878278.9151045</v>
      </c>
      <c r="DF387" s="201">
        <f t="shared" si="338"/>
        <v>7173435.8818771997</v>
      </c>
    </row>
    <row r="388" spans="1:110" outlineLevel="1">
      <c r="B388" s="37" t="s">
        <v>408</v>
      </c>
      <c r="C388" s="46">
        <f>SUMIF(DRE!$A:$A,'Base CF'!$B388,DRE!B:B)</f>
        <v>4025592.3</v>
      </c>
      <c r="D388" s="46">
        <f>SUMIF(DRE!$A:$A,'Base CF'!$B388,DRE!C:C)</f>
        <v>1691081.18</v>
      </c>
      <c r="E388" s="46">
        <f>SUMIF(DRE!$A:$A,'Base CF'!$B388,DRE!D:D)</f>
        <v>2415233.56</v>
      </c>
      <c r="F388" s="46">
        <f>SUMIF(DRE!$A:$A,'Base CF'!$B388,DRE!E:E)</f>
        <v>2595708.04</v>
      </c>
      <c r="G388" s="46">
        <f>SUMIF(DRE!$A:$A,'Base CF'!$B388,DRE!F:F)</f>
        <v>2542732.39</v>
      </c>
      <c r="H388" s="46">
        <f>SUMIF(DRE!$A:$A,'Base CF'!$B388,DRE!G:G)</f>
        <v>3201025.64</v>
      </c>
      <c r="I388" s="46">
        <f>SUMIF(DRE!$A:$A,'Base CF'!$B388,DRE!H:H)</f>
        <v>2604751.2200000002</v>
      </c>
      <c r="J388" s="46">
        <f>SUMIF(DRE!$A:$A,'Base CF'!$B388,DRE!I:I)</f>
        <v>2693064.14</v>
      </c>
      <c r="K388" s="46">
        <f>SUMIF(DRE!$A:$A,'Base CF'!$B388,DRE!J:J)</f>
        <v>3850489.01</v>
      </c>
      <c r="L388" s="46">
        <f>SUMIF(DRE!$A:$A,'Base CF'!$B388,DRE!K:K)</f>
        <v>3089065.61</v>
      </c>
      <c r="M388" s="46">
        <f>SUMIF(DRE!$A:$A,'Base CF'!$B388,DRE!L:L)</f>
        <v>4007898.64</v>
      </c>
      <c r="N388" s="46">
        <f>SUMIF(DRE!$A:$A,'Base CF'!$B388,DRE!M:M)</f>
        <v>3007594.06</v>
      </c>
      <c r="O388" s="46">
        <f>SUMIF(DRE!$A:$A,'Base CF'!$B388,DRE!N:N)</f>
        <v>3854309.75</v>
      </c>
      <c r="P388" s="46">
        <f>SUMIF(DRE!$A:$A,'Base CF'!$B388,DRE!O:O)</f>
        <v>2202103.2799999998</v>
      </c>
      <c r="Q388" s="46">
        <f>SUMIF(DRE!$A:$A,'Base CF'!$B388,DRE!P:P)</f>
        <v>3388245.12</v>
      </c>
      <c r="R388" s="46">
        <f>SUMIF(DRE!$A:$A,'Base CF'!$B388,DRE!Q:Q)</f>
        <v>3361161.56</v>
      </c>
      <c r="S388" s="46">
        <f>SUMIF(DRE!$A:$A,'Base CF'!$B388,DRE!R:R)</f>
        <v>3739898.3</v>
      </c>
      <c r="T388" s="46">
        <f>SUMIF(DRE!$A:$A,'Base CF'!$B388,DRE!S:S)</f>
        <v>3814115.47</v>
      </c>
      <c r="U388" s="46">
        <f>SUMIF(DRE!$A:$A,'Base CF'!$B388,DRE!T:T)</f>
        <v>3268551.83</v>
      </c>
      <c r="V388" s="46">
        <f>SUMIF(DRE!$A:$A,'Base CF'!$B388,DRE!U:U)</f>
        <v>3019735.96</v>
      </c>
      <c r="W388" s="46">
        <f>SUMIF(DRE!$A:$A,'Base CF'!$B388,DRE!V:V)</f>
        <v>3756528.88</v>
      </c>
      <c r="X388" s="46">
        <f>SUMIF(DRE!$A:$A,'Base CF'!$B388,DRE!W:W)</f>
        <v>3618080.84</v>
      </c>
      <c r="Y388" s="46">
        <f>SUMIF(DRE!$A:$A,'Base CF'!$B388,DRE!X:X)</f>
        <v>4034655.5</v>
      </c>
      <c r="Z388" s="46">
        <f>SUMIF(DRE!$A:$A,'Base CF'!$B388,DRE!Y:Y)</f>
        <v>3781029.34</v>
      </c>
      <c r="AA388" s="46">
        <f>SUMIF(DRE!$A:$A,'Base CF'!$B388,DRE!Z:Z)</f>
        <v>5167452.62</v>
      </c>
      <c r="AB388" s="46">
        <f>SUMIF(DRE!$A:$A,'Base CF'!$B388,DRE!AA:AA)</f>
        <v>2931324.76</v>
      </c>
      <c r="AC388" s="46">
        <f>SUMIF(DRE!$A:$A,'Base CF'!$B388,DRE!AB:AB)</f>
        <v>3334392.62</v>
      </c>
      <c r="AD388" s="46">
        <f>SUMIF(DRE!$A:$A,'Base CF'!$B388,DRE!AC:AC)</f>
        <v>3825021.56</v>
      </c>
      <c r="AE388" s="46">
        <f>SUMIF(DRE!$A:$A,'Base CF'!$B388,DRE!AD:AD)</f>
        <v>4302154.03</v>
      </c>
      <c r="AF388" s="46">
        <f>SUMIF(DRE!$A:$A,'Base CF'!$B388,DRE!AE:AE)</f>
        <v>3813369.55</v>
      </c>
      <c r="AG388" s="46">
        <f>SUMIF(DRE!$A:$A,'Base CF'!$B388,DRE!AF:AF)</f>
        <v>3331897.87</v>
      </c>
      <c r="AH388" s="46">
        <f>SUMIF(DRE!$A:$A,'Base CF'!$B388,DRE!AG:AG)</f>
        <v>3511483.33</v>
      </c>
      <c r="AI388" s="46">
        <f>SUMIF(DRE!$A:$A,'Base CF'!$B388,DRE!AH:AH)</f>
        <v>3517124.02</v>
      </c>
      <c r="AJ388" s="46">
        <f>SUMIF(DRE!$A:$A,'Base CF'!$B388,DRE!AI:AI)</f>
        <v>3594972.62</v>
      </c>
      <c r="AK388" s="46">
        <f>SUMIF(DRE!$A:$A,'Base CF'!$B388,DRE!AJ:AJ)</f>
        <v>4183018.54</v>
      </c>
      <c r="AL388" s="46">
        <f>SUMIF(DRE!$A:$A,'Base CF'!$B388,DRE!AK:AK)</f>
        <v>4067672.74</v>
      </c>
      <c r="AM388" s="46">
        <f>SUMIF(DRE!$A:$A,'Base CF'!$B388,DRE!AL:AL)</f>
        <v>3607074.56</v>
      </c>
      <c r="AN388" s="46">
        <f>SUMIF(DRE!$A:$A,'Base CF'!$B388,DRE!AM:AM)</f>
        <v>2962311.83</v>
      </c>
      <c r="AO388" s="46">
        <f>SUMIF(DRE!$A:$A,'Base CF'!$B388,DRE!AN:AN)</f>
        <v>3072206.26</v>
      </c>
      <c r="AP388" s="46">
        <f>SUMIF(DRE!$A:$A,'Base CF'!$B388,DRE!AO:AO)</f>
        <v>3192730.96</v>
      </c>
      <c r="AQ388" s="46">
        <f>SUMIF(DRE!$A:$A,'Base CF'!$B388,DRE!AP:AP)</f>
        <v>3199494.52</v>
      </c>
      <c r="AR388" s="46">
        <f>SUMIF(DRE!$A:$A,'Base CF'!$B388,DRE!AQ:AQ)</f>
        <v>3267606.69</v>
      </c>
      <c r="AS388" s="46">
        <f>SUMIF(DRE!$A:$A,'Base CF'!$B388,DRE!AR:AR)</f>
        <v>3369190.87</v>
      </c>
      <c r="AT388" s="46">
        <f>SUMIF(DRE!$A:$A,'Base CF'!$B388,DRE!AS:AS)</f>
        <v>3024957.54</v>
      </c>
      <c r="AU388" s="46">
        <f>SUMIF(DRE!$A:$A,'Base CF'!$B388,DRE!AT:AT)</f>
        <v>3556807.87</v>
      </c>
      <c r="AV388" s="46">
        <f>SUMIF(DRE!$A:$A,'Base CF'!$B388,DRE!AU:AU)</f>
        <v>3524974.04</v>
      </c>
      <c r="AW388" s="46">
        <f>SUMIF(DRE!$A:$A,'Base CF'!$B388,DRE!AV:AV)</f>
        <v>4306032.09</v>
      </c>
      <c r="AX388" s="46">
        <f>SUMIF(DRE!$A:$A,'Base CF'!$B388,DRE!AW:AW)</f>
        <v>5463214.0999999996</v>
      </c>
      <c r="AY388" s="46">
        <f>SUMIF(DRE!$A:$A,'Base CF'!$B388,DRE!AX:AX)</f>
        <v>4412241.8600000003</v>
      </c>
      <c r="AZ388" s="46">
        <f>SUMIF(DRE!$A:$A,'Base CF'!$B388,DRE!AY:AY)</f>
        <v>3859660.6</v>
      </c>
      <c r="BA388" s="46">
        <f>SUMIF(DRE!$A:$A,'Base CF'!$B388,DRE!AZ:AZ)</f>
        <v>3808826.65</v>
      </c>
      <c r="BB388" s="46">
        <f>SUMIF(DRE!$A:$A,'Base CF'!$B388,DRE!BA:BA)</f>
        <v>4110849.48</v>
      </c>
      <c r="BC388" s="46">
        <f>SUMIF(DRE!$A:$A,'Base CF'!$B388,DRE!BB:BB)</f>
        <v>4173876.5</v>
      </c>
      <c r="BD388" s="46">
        <f>SUMIF(DRE!$A:$A,'Base CF'!$B388,DRE!BC:BC)</f>
        <v>3879917.23</v>
      </c>
      <c r="BE388" s="46">
        <f>SUMIF(DRE!$A:$A,'Base CF'!$B388,DRE!BD:BD)</f>
        <v>4515279.38</v>
      </c>
      <c r="BF388" s="46">
        <f>SUMIF(DRE!$A:$A,'Base CF'!$B388,DRE!BE:BE)</f>
        <v>4671884.2</v>
      </c>
      <c r="BG388" s="46">
        <f>SUMIF(DRE!$A:$A,'Base CF'!$B388,DRE!BF:BF)</f>
        <v>8274047.1096134</v>
      </c>
      <c r="BH388" s="46">
        <f>SUMIF(DRE!$A:$A,'Base CF'!$B388,DRE!BG:BG)</f>
        <v>6264809.5415984998</v>
      </c>
      <c r="BI388" s="46">
        <f>SUMIF(DRE!$A:$A,'Base CF'!$B388,DRE!BH:BH)</f>
        <v>6092165.8416192001</v>
      </c>
      <c r="BJ388" s="46">
        <f>SUMIF(DRE!$A:$A,'Base CF'!$B388,DRE!BI:BI)</f>
        <v>9573280.5699618999</v>
      </c>
      <c r="BK388" s="46">
        <f>SUMIF(DRE!$A:$A,'Base CF'!$B388,DRE!BJ:BJ)</f>
        <v>5417141.4627211001</v>
      </c>
      <c r="BL388" s="46">
        <f>SUMIF(DRE!$A:$A,'Base CF'!$B388,DRE!BK:BK)</f>
        <v>5952992.6547897998</v>
      </c>
      <c r="BM388" s="46">
        <f>SUMIF(DRE!$A:$A,'Base CF'!$B388,DRE!BL:BL)</f>
        <v>6190574.1365545997</v>
      </c>
      <c r="BN388" s="46">
        <f>SUMIF(DRE!$A:$A,'Base CF'!$B388,DRE!BM:BM)</f>
        <v>6582002.1837951997</v>
      </c>
      <c r="BO388" s="46">
        <f>SUMIF(DRE!$A:$A,'Base CF'!$B388,DRE!BN:BN)</f>
        <v>6237449.5325042</v>
      </c>
      <c r="BP388" s="46">
        <f>SUMIF(DRE!$A:$A,'Base CF'!$B388,DRE!BO:BO)</f>
        <v>7271469.1481293999</v>
      </c>
      <c r="BQ388" s="46">
        <f>SUMIF(DRE!$A:$A,'Base CF'!$B388,DRE!BP:BP)</f>
        <v>5976854.8433307</v>
      </c>
      <c r="BR388" s="46">
        <f>SUMIF(DRE!$A:$A,'Base CF'!$B388,DRE!BQ:BQ)</f>
        <v>6826166.6627813997</v>
      </c>
      <c r="BS388" s="46">
        <f>SUMIF(DRE!$A:$A,'Base CF'!$B388,DRE!BR:BR)</f>
        <v>6810712.7635813002</v>
      </c>
      <c r="BT388" s="46">
        <f>SUMIF(DRE!$A:$A,'Base CF'!$B388,DRE!BS:BS)</f>
        <v>6746871.7869320996</v>
      </c>
      <c r="BU388" s="46">
        <f>SUMIF(DRE!$A:$A,'Base CF'!$B388,DRE!BT:BT)</f>
        <v>6228138.1390557997</v>
      </c>
      <c r="BV388" s="46">
        <f>SUMIF(DRE!$A:$A,'Base CF'!$B388,DRE!BU:BU)</f>
        <v>7310804.9983719001</v>
      </c>
      <c r="BW388" s="46">
        <f>SUMIF(DRE!$A:$A,'Base CF'!$B388,DRE!BV:BV)</f>
        <v>5798713.7965788003</v>
      </c>
      <c r="BX388" s="46">
        <f>SUMIF(DRE!$A:$A,'Base CF'!$B388,DRE!BW:BW)</f>
        <v>6372355.2673030999</v>
      </c>
      <c r="BY388" s="46">
        <f>SUMIF(DRE!$A:$A,'Base CF'!$B388,DRE!BX:BX)</f>
        <v>6358062.2827008003</v>
      </c>
      <c r="BZ388" s="46">
        <f>SUMIF(DRE!$A:$A,'Base CF'!$B388,DRE!BY:BY)</f>
        <v>6932959.7501871996</v>
      </c>
      <c r="CA388" s="46">
        <f>SUMIF(DRE!$A:$A,'Base CF'!$B388,DRE!BZ:BZ)</f>
        <v>6394485.6418025997</v>
      </c>
      <c r="CB388" s="46">
        <f>SUMIF(DRE!$A:$A,'Base CF'!$B388,DRE!CA:CA)</f>
        <v>6491432.7382035004</v>
      </c>
      <c r="CC388" s="46">
        <f>SUMIF(DRE!$A:$A,'Base CF'!$B388,DRE!CB:CB)</f>
        <v>6185513.1486077998</v>
      </c>
      <c r="CD388" s="46">
        <f>SUMIF(DRE!$A:$A,'Base CF'!$B388,DRE!CC:CC)</f>
        <v>6842141.6534139998</v>
      </c>
      <c r="CE388" s="46">
        <f>SUMIF(DRE!$A:$A,'Base CF'!$B388,DRE!CD:CD)</f>
        <v>6774236.5355623998</v>
      </c>
      <c r="CF388" s="46">
        <f>SUMIF(DRE!$A:$A,'Base CF'!$B388,DRE!CE:CE)</f>
        <v>6718584.2882818002</v>
      </c>
      <c r="CG388" s="46">
        <f>SUMIF(DRE!$A:$A,'Base CF'!$B388,DRE!CF:CF)</f>
        <v>6401432.6793803005</v>
      </c>
      <c r="CH388" s="46">
        <f>SUMIF(DRE!$A:$A,'Base CF'!$B388,DRE!CG:CG)</f>
        <v>6653862.6431278996</v>
      </c>
      <c r="CI388" s="46">
        <f>SUMIF(DRE!$A:$A,'Base CF'!$B388,DRE!CH:CH)</f>
        <v>6031495.0418304997</v>
      </c>
      <c r="CJ388" s="46">
        <f>SUMIF(DRE!$A:$A,'Base CF'!$B388,DRE!CI:CI)</f>
        <v>6608919.7042850005</v>
      </c>
      <c r="CK388" s="46">
        <f>SUMIF(DRE!$A:$A,'Base CF'!$B388,DRE!CJ:CJ)</f>
        <v>6597610.1275306996</v>
      </c>
      <c r="CL388" s="46">
        <f>SUMIF(DRE!$A:$A,'Base CF'!$B388,DRE!CK:CK)</f>
        <v>7171887.2213882003</v>
      </c>
      <c r="CM388" s="46">
        <f>SUMIF(DRE!$A:$A,'Base CF'!$B388,DRE!CL:CL)</f>
        <v>6634626.5723318998</v>
      </c>
      <c r="CN388" s="46">
        <f>SUMIF(DRE!$A:$A,'Base CF'!$B388,DRE!CM:CM)</f>
        <v>6727369.5632627001</v>
      </c>
      <c r="CO388" s="46">
        <f>SUMIF(DRE!$A:$A,'Base CF'!$B388,DRE!CN:CN)</f>
        <v>6425954.5581764998</v>
      </c>
      <c r="CP388" s="46">
        <f>SUMIF(DRE!$A:$A,'Base CF'!$B388,DRE!CO:CO)</f>
        <v>7070179.6134283002</v>
      </c>
      <c r="CQ388" s="46">
        <f>SUMIF(DRE!$A:$A,'Base CF'!$B388,DRE!CP:CP)</f>
        <v>7169083.7152671004</v>
      </c>
      <c r="CR388" s="46">
        <f>SUMIF(DRE!$A:$A,'Base CF'!$B388,DRE!CQ:CQ)</f>
        <v>6961232.6826879997</v>
      </c>
      <c r="CS388" s="46">
        <f>SUMIF(DRE!$A:$A,'Base CF'!$B388,DRE!CR:CR)</f>
        <v>6634977.0000711</v>
      </c>
      <c r="CT388" s="46">
        <f>SUMIF(DRE!$A:$A,'Base CF'!$B388,DRE!CS:CS)</f>
        <v>6899246.1737150997</v>
      </c>
      <c r="CU388" s="46">
        <f>SUMIF(DRE!$A:$A,'Base CF'!$B388,DRE!CT:CT)</f>
        <v>6274418.6823768998</v>
      </c>
      <c r="CV388" s="46">
        <f>SUMIF(DRE!$A:$A,'Base CF'!$B388,DRE!CU:CU)</f>
        <v>6865371.2433268996</v>
      </c>
      <c r="CW388" s="46">
        <f>SUMIF(DRE!$A:$A,'Base CF'!$B388,DRE!CV:CV)</f>
        <v>6830732.4930386003</v>
      </c>
      <c r="CX388" s="46">
        <f>SUMIF(DRE!$A:$A,'Base CF'!$B388,DRE!CW:CW)</f>
        <v>7435218.8535211999</v>
      </c>
      <c r="CY388" s="46">
        <f>SUMIF(DRE!$A:$A,'Base CF'!$B388,DRE!CX:CX)</f>
        <v>6896286.2501748996</v>
      </c>
      <c r="CZ388" s="46">
        <f>SUMIF(DRE!$A:$A,'Base CF'!$B388,DRE!CY:CY)</f>
        <v>7009350.9900172995</v>
      </c>
      <c r="DA388" s="46">
        <f>SUMIF(DRE!$A:$A,'Base CF'!$B388,DRE!CZ:CZ)</f>
        <v>6662870.9690493997</v>
      </c>
      <c r="DB388" s="46">
        <f>SUMIF(DRE!$A:$A,'Base CF'!$B388,DRE!DA:DA)</f>
        <v>7329525.9192642998</v>
      </c>
      <c r="DC388" s="46">
        <f>SUMIF(DRE!$A:$A,'Base CF'!$B388,DRE!DB:DB)</f>
        <v>7415439.6867837003</v>
      </c>
      <c r="DD388" s="46">
        <f>SUMIF(DRE!$A:$A,'Base CF'!$B388,DRE!DC:DC)</f>
        <v>7203029.7973712999</v>
      </c>
      <c r="DE388" s="46">
        <f>SUMIF(DRE!$A:$A,'Base CF'!$B388,DRE!DD:DD)</f>
        <v>6878278.9151045</v>
      </c>
      <c r="DF388" s="46">
        <f>SUMIF(DRE!$A:$A,'Base CF'!$B388,DRE!DE:DE)</f>
        <v>7173435.8818771997</v>
      </c>
    </row>
    <row r="389" spans="1:110" outlineLevel="1">
      <c r="B389" s="37" t="s">
        <v>417</v>
      </c>
      <c r="C389" s="46">
        <f>SUMIF(DRE!$A:$A,'Base CF'!$B389,DRE!B:B)</f>
        <v>0</v>
      </c>
      <c r="D389" s="46">
        <f>SUMIF(DRE!$A:$A,'Base CF'!$B389,DRE!C:C)</f>
        <v>0</v>
      </c>
      <c r="E389" s="46">
        <f>SUMIF(DRE!$A:$A,'Base CF'!$B389,DRE!D:D)</f>
        <v>0</v>
      </c>
      <c r="F389" s="46">
        <f>SUMIF(DRE!$A:$A,'Base CF'!$B389,DRE!E:E)</f>
        <v>0</v>
      </c>
      <c r="G389" s="46">
        <f>SUMIF(DRE!$A:$A,'Base CF'!$B389,DRE!F:F)</f>
        <v>0</v>
      </c>
      <c r="H389" s="46">
        <f>SUMIF(DRE!$A:$A,'Base CF'!$B389,DRE!G:G)</f>
        <v>0</v>
      </c>
      <c r="I389" s="46">
        <f>SUMIF(DRE!$A:$A,'Base CF'!$B389,DRE!H:H)</f>
        <v>0</v>
      </c>
      <c r="J389" s="46">
        <f>SUMIF(DRE!$A:$A,'Base CF'!$B389,DRE!I:I)</f>
        <v>0</v>
      </c>
      <c r="K389" s="46">
        <f>SUMIF(DRE!$A:$A,'Base CF'!$B389,DRE!J:J)</f>
        <v>0</v>
      </c>
      <c r="L389" s="46">
        <f>SUMIF(DRE!$A:$A,'Base CF'!$B389,DRE!K:K)</f>
        <v>0</v>
      </c>
      <c r="M389" s="46">
        <f>SUMIF(DRE!$A:$A,'Base CF'!$B389,DRE!L:L)</f>
        <v>0</v>
      </c>
      <c r="N389" s="46">
        <f>SUMIF(DRE!$A:$A,'Base CF'!$B389,DRE!M:M)</f>
        <v>0</v>
      </c>
      <c r="O389" s="46">
        <f>SUMIF(DRE!$A:$A,'Base CF'!$B389,DRE!N:N)</f>
        <v>0</v>
      </c>
      <c r="P389" s="46">
        <f>SUMIF(DRE!$A:$A,'Base CF'!$B389,DRE!O:O)</f>
        <v>0</v>
      </c>
      <c r="Q389" s="46">
        <f>SUMIF(DRE!$A:$A,'Base CF'!$B389,DRE!P:P)</f>
        <v>0</v>
      </c>
      <c r="R389" s="46">
        <f>SUMIF(DRE!$A:$A,'Base CF'!$B389,DRE!Q:Q)</f>
        <v>0</v>
      </c>
      <c r="S389" s="46">
        <f>SUMIF(DRE!$A:$A,'Base CF'!$B389,DRE!R:R)</f>
        <v>0</v>
      </c>
      <c r="T389" s="46">
        <f>SUMIF(DRE!$A:$A,'Base CF'!$B389,DRE!S:S)</f>
        <v>0</v>
      </c>
      <c r="U389" s="46">
        <f>SUMIF(DRE!$A:$A,'Base CF'!$B389,DRE!T:T)</f>
        <v>0</v>
      </c>
      <c r="V389" s="46">
        <f>SUMIF(DRE!$A:$A,'Base CF'!$B389,DRE!U:U)</f>
        <v>0</v>
      </c>
      <c r="W389" s="46">
        <f>SUMIF(DRE!$A:$A,'Base CF'!$B389,DRE!V:V)</f>
        <v>0</v>
      </c>
      <c r="X389" s="46">
        <f>SUMIF(DRE!$A:$A,'Base CF'!$B389,DRE!W:W)</f>
        <v>0</v>
      </c>
      <c r="Y389" s="46">
        <f>SUMIF(DRE!$A:$A,'Base CF'!$B389,DRE!X:X)</f>
        <v>0</v>
      </c>
      <c r="Z389" s="46">
        <f>SUMIF(DRE!$A:$A,'Base CF'!$B389,DRE!Y:Y)</f>
        <v>0</v>
      </c>
      <c r="AA389" s="46">
        <f>SUMIF(DRE!$A:$A,'Base CF'!$B389,DRE!Z:Z)</f>
        <v>0</v>
      </c>
      <c r="AB389" s="46">
        <f>SUMIF(DRE!$A:$A,'Base CF'!$B389,DRE!AA:AA)</f>
        <v>0</v>
      </c>
      <c r="AC389" s="46">
        <f>SUMIF(DRE!$A:$A,'Base CF'!$B389,DRE!AB:AB)</f>
        <v>0</v>
      </c>
      <c r="AD389" s="46">
        <f>SUMIF(DRE!$A:$A,'Base CF'!$B389,DRE!AC:AC)</f>
        <v>0</v>
      </c>
      <c r="AE389" s="46">
        <f>SUMIF(DRE!$A:$A,'Base CF'!$B389,DRE!AD:AD)</f>
        <v>0</v>
      </c>
      <c r="AF389" s="46">
        <f>SUMIF(DRE!$A:$A,'Base CF'!$B389,DRE!AE:AE)</f>
        <v>0</v>
      </c>
      <c r="AG389" s="46">
        <f>SUMIF(DRE!$A:$A,'Base CF'!$B389,DRE!AF:AF)</f>
        <v>0</v>
      </c>
      <c r="AH389" s="46">
        <f>SUMIF(DRE!$A:$A,'Base CF'!$B389,DRE!AG:AG)</f>
        <v>0</v>
      </c>
      <c r="AI389" s="46">
        <f>SUMIF(DRE!$A:$A,'Base CF'!$B389,DRE!AH:AH)</f>
        <v>0</v>
      </c>
      <c r="AJ389" s="46">
        <f>SUMIF(DRE!$A:$A,'Base CF'!$B389,DRE!AI:AI)</f>
        <v>0</v>
      </c>
      <c r="AK389" s="46">
        <f>SUMIF(DRE!$A:$A,'Base CF'!$B389,DRE!AJ:AJ)</f>
        <v>0</v>
      </c>
      <c r="AL389" s="46">
        <f>SUMIF(DRE!$A:$A,'Base CF'!$B389,DRE!AK:AK)</f>
        <v>0</v>
      </c>
      <c r="AM389" s="46">
        <f>SUMIF(DRE!$A:$A,'Base CF'!$B389,DRE!AL:AL)</f>
        <v>0</v>
      </c>
      <c r="AN389" s="46">
        <f>SUMIF(DRE!$A:$A,'Base CF'!$B389,DRE!AM:AM)</f>
        <v>0</v>
      </c>
      <c r="AO389" s="46">
        <f>SUMIF(DRE!$A:$A,'Base CF'!$B389,DRE!AN:AN)</f>
        <v>0</v>
      </c>
      <c r="AP389" s="46">
        <f>SUMIF(DRE!$A:$A,'Base CF'!$B389,DRE!AO:AO)</f>
        <v>0</v>
      </c>
      <c r="AQ389" s="46">
        <f>SUMIF(DRE!$A:$A,'Base CF'!$B389,DRE!AP:AP)</f>
        <v>0</v>
      </c>
      <c r="AR389" s="46">
        <f>SUMIF(DRE!$A:$A,'Base CF'!$B389,DRE!AQ:AQ)</f>
        <v>0</v>
      </c>
      <c r="AS389" s="46">
        <f>SUMIF(DRE!$A:$A,'Base CF'!$B389,DRE!AR:AR)</f>
        <v>0</v>
      </c>
      <c r="AT389" s="46">
        <f>SUMIF(DRE!$A:$A,'Base CF'!$B389,DRE!AS:AS)</f>
        <v>0</v>
      </c>
      <c r="AU389" s="46">
        <f>SUMIF(DRE!$A:$A,'Base CF'!$B389,DRE!AT:AT)</f>
        <v>0</v>
      </c>
      <c r="AV389" s="46">
        <f>SUMIF(DRE!$A:$A,'Base CF'!$B389,DRE!AU:AU)</f>
        <v>0</v>
      </c>
      <c r="AW389" s="46">
        <f>SUMIF(DRE!$A:$A,'Base CF'!$B389,DRE!AV:AV)</f>
        <v>0</v>
      </c>
      <c r="AX389" s="46">
        <f>SUMIF(DRE!$A:$A,'Base CF'!$B389,DRE!AW:AW)</f>
        <v>0</v>
      </c>
      <c r="AY389" s="46">
        <f>SUMIF(DRE!$A:$A,'Base CF'!$B389,DRE!AX:AX)</f>
        <v>0</v>
      </c>
      <c r="AZ389" s="46">
        <f>SUMIF(DRE!$A:$A,'Base CF'!$B389,DRE!AY:AY)</f>
        <v>0</v>
      </c>
      <c r="BA389" s="46">
        <f>SUMIF(DRE!$A:$A,'Base CF'!$B389,DRE!AZ:AZ)</f>
        <v>0</v>
      </c>
      <c r="BB389" s="46">
        <f>SUMIF(DRE!$A:$A,'Base CF'!$B389,DRE!BA:BA)</f>
        <v>0</v>
      </c>
      <c r="BC389" s="46">
        <f>SUMIF(DRE!$A:$A,'Base CF'!$B389,DRE!BB:BB)</f>
        <v>0</v>
      </c>
      <c r="BD389" s="46">
        <f>SUMIF(DRE!$A:$A,'Base CF'!$B389,DRE!BC:BC)</f>
        <v>0</v>
      </c>
      <c r="BE389" s="46">
        <f>SUMIF(DRE!$A:$A,'Base CF'!$B389,DRE!BD:BD)</f>
        <v>0</v>
      </c>
      <c r="BF389" s="46">
        <f>SUMIF(DRE!$A:$A,'Base CF'!$B389,DRE!BE:BE)</f>
        <v>0</v>
      </c>
      <c r="BG389" s="46">
        <f>SUMIF(DRE!$A:$A,'Base CF'!$B389,DRE!BF:BF)</f>
        <v>0</v>
      </c>
      <c r="BH389" s="46">
        <f>SUMIF(DRE!$A:$A,'Base CF'!$B389,DRE!BG:BG)</f>
        <v>0</v>
      </c>
      <c r="BI389" s="46">
        <f>SUMIF(DRE!$A:$A,'Base CF'!$B389,DRE!BH:BH)</f>
        <v>0</v>
      </c>
      <c r="BJ389" s="46">
        <f>SUMIF(DRE!$A:$A,'Base CF'!$B389,DRE!BI:BI)</f>
        <v>0</v>
      </c>
      <c r="BK389" s="46">
        <f>SUMIF(DRE!$A:$A,'Base CF'!$B389,DRE!BJ:BJ)</f>
        <v>0</v>
      </c>
      <c r="BL389" s="46">
        <f>SUMIF(DRE!$A:$A,'Base CF'!$B389,DRE!BK:BK)</f>
        <v>0</v>
      </c>
      <c r="BM389" s="46">
        <f>SUMIF(DRE!$A:$A,'Base CF'!$B389,DRE!BL:BL)</f>
        <v>0</v>
      </c>
      <c r="BN389" s="46">
        <f>SUMIF(DRE!$A:$A,'Base CF'!$B389,DRE!BM:BM)</f>
        <v>0</v>
      </c>
      <c r="BO389" s="46">
        <f>SUMIF(DRE!$A:$A,'Base CF'!$B389,DRE!BN:BN)</f>
        <v>0</v>
      </c>
      <c r="BP389" s="46">
        <f>SUMIF(DRE!$A:$A,'Base CF'!$B389,DRE!BO:BO)</f>
        <v>0</v>
      </c>
      <c r="BQ389" s="46">
        <f>SUMIF(DRE!$A:$A,'Base CF'!$B389,DRE!BP:BP)</f>
        <v>0</v>
      </c>
      <c r="BR389" s="46">
        <f>SUMIF(DRE!$A:$A,'Base CF'!$B389,DRE!BQ:BQ)</f>
        <v>0</v>
      </c>
      <c r="BS389" s="46">
        <f>SUMIF(DRE!$A:$A,'Base CF'!$B389,DRE!BR:BR)</f>
        <v>0</v>
      </c>
      <c r="BT389" s="46">
        <f>SUMIF(DRE!$A:$A,'Base CF'!$B389,DRE!BS:BS)</f>
        <v>0</v>
      </c>
      <c r="BU389" s="46">
        <f>SUMIF(DRE!$A:$A,'Base CF'!$B389,DRE!BT:BT)</f>
        <v>0</v>
      </c>
      <c r="BV389" s="46">
        <f>SUMIF(DRE!$A:$A,'Base CF'!$B389,DRE!BU:BU)</f>
        <v>0</v>
      </c>
      <c r="BW389" s="46">
        <f>SUMIF(DRE!$A:$A,'Base CF'!$B389,DRE!BV:BV)</f>
        <v>0</v>
      </c>
      <c r="BX389" s="46">
        <f>SUMIF(DRE!$A:$A,'Base CF'!$B389,DRE!BW:BW)</f>
        <v>0</v>
      </c>
      <c r="BY389" s="46">
        <f>SUMIF(DRE!$A:$A,'Base CF'!$B389,DRE!BX:BX)</f>
        <v>0</v>
      </c>
      <c r="BZ389" s="46">
        <f>SUMIF(DRE!$A:$A,'Base CF'!$B389,DRE!BY:BY)</f>
        <v>0</v>
      </c>
      <c r="CA389" s="46">
        <f>SUMIF(DRE!$A:$A,'Base CF'!$B389,DRE!BZ:BZ)</f>
        <v>0</v>
      </c>
      <c r="CB389" s="46">
        <f>SUMIF(DRE!$A:$A,'Base CF'!$B389,DRE!CA:CA)</f>
        <v>0</v>
      </c>
      <c r="CC389" s="46">
        <f>SUMIF(DRE!$A:$A,'Base CF'!$B389,DRE!CB:CB)</f>
        <v>0</v>
      </c>
      <c r="CD389" s="46">
        <f>SUMIF(DRE!$A:$A,'Base CF'!$B389,DRE!CC:CC)</f>
        <v>0</v>
      </c>
      <c r="CE389" s="46">
        <f>SUMIF(DRE!$A:$A,'Base CF'!$B389,DRE!CD:CD)</f>
        <v>0</v>
      </c>
      <c r="CF389" s="46">
        <f>SUMIF(DRE!$A:$A,'Base CF'!$B389,DRE!CE:CE)</f>
        <v>0</v>
      </c>
      <c r="CG389" s="46">
        <f>SUMIF(DRE!$A:$A,'Base CF'!$B389,DRE!CF:CF)</f>
        <v>0</v>
      </c>
      <c r="CH389" s="46">
        <f>SUMIF(DRE!$A:$A,'Base CF'!$B389,DRE!CG:CG)</f>
        <v>0</v>
      </c>
      <c r="CI389" s="46">
        <f>SUMIF(DRE!$A:$A,'Base CF'!$B389,DRE!CH:CH)</f>
        <v>0</v>
      </c>
      <c r="CJ389" s="46">
        <f>SUMIF(DRE!$A:$A,'Base CF'!$B389,DRE!CI:CI)</f>
        <v>0</v>
      </c>
      <c r="CK389" s="46">
        <f>SUMIF(DRE!$A:$A,'Base CF'!$B389,DRE!CJ:CJ)</f>
        <v>0</v>
      </c>
      <c r="CL389" s="46">
        <f>SUMIF(DRE!$A:$A,'Base CF'!$B389,DRE!CK:CK)</f>
        <v>0</v>
      </c>
      <c r="CM389" s="46">
        <f>SUMIF(DRE!$A:$A,'Base CF'!$B389,DRE!CL:CL)</f>
        <v>0</v>
      </c>
      <c r="CN389" s="46">
        <f>SUMIF(DRE!$A:$A,'Base CF'!$B389,DRE!CM:CM)</f>
        <v>0</v>
      </c>
      <c r="CO389" s="46">
        <f>SUMIF(DRE!$A:$A,'Base CF'!$B389,DRE!CN:CN)</f>
        <v>0</v>
      </c>
      <c r="CP389" s="46">
        <f>SUMIF(DRE!$A:$A,'Base CF'!$B389,DRE!CO:CO)</f>
        <v>0</v>
      </c>
      <c r="CQ389" s="46">
        <f>SUMIF(DRE!$A:$A,'Base CF'!$B389,DRE!CP:CP)</f>
        <v>0</v>
      </c>
      <c r="CR389" s="46">
        <f>SUMIF(DRE!$A:$A,'Base CF'!$B389,DRE!CQ:CQ)</f>
        <v>0</v>
      </c>
      <c r="CS389" s="46">
        <f>SUMIF(DRE!$A:$A,'Base CF'!$B389,DRE!CR:CR)</f>
        <v>0</v>
      </c>
      <c r="CT389" s="46">
        <f>SUMIF(DRE!$A:$A,'Base CF'!$B389,DRE!CS:CS)</f>
        <v>0</v>
      </c>
      <c r="CU389" s="46">
        <f>SUMIF(DRE!$A:$A,'Base CF'!$B389,DRE!CT:CT)</f>
        <v>0</v>
      </c>
      <c r="CV389" s="46">
        <f>SUMIF(DRE!$A:$A,'Base CF'!$B389,DRE!CU:CU)</f>
        <v>0</v>
      </c>
      <c r="CW389" s="46">
        <f>SUMIF(DRE!$A:$A,'Base CF'!$B389,DRE!CV:CV)</f>
        <v>0</v>
      </c>
      <c r="CX389" s="46">
        <f>SUMIF(DRE!$A:$A,'Base CF'!$B389,DRE!CW:CW)</f>
        <v>0</v>
      </c>
      <c r="CY389" s="46">
        <f>SUMIF(DRE!$A:$A,'Base CF'!$B389,DRE!CX:CX)</f>
        <v>0</v>
      </c>
      <c r="CZ389" s="46">
        <f>SUMIF(DRE!$A:$A,'Base CF'!$B389,DRE!CY:CY)</f>
        <v>0</v>
      </c>
      <c r="DA389" s="46">
        <f>SUMIF(DRE!$A:$A,'Base CF'!$B389,DRE!CZ:CZ)</f>
        <v>0</v>
      </c>
      <c r="DB389" s="46">
        <f>SUMIF(DRE!$A:$A,'Base CF'!$B389,DRE!DA:DA)</f>
        <v>0</v>
      </c>
      <c r="DC389" s="46">
        <f>SUMIF(DRE!$A:$A,'Base CF'!$B389,DRE!DB:DB)</f>
        <v>0</v>
      </c>
      <c r="DD389" s="46">
        <f>SUMIF(DRE!$A:$A,'Base CF'!$B389,DRE!DC:DC)</f>
        <v>0</v>
      </c>
      <c r="DE389" s="46">
        <f>SUMIF(DRE!$A:$A,'Base CF'!$B389,DRE!DD:DD)</f>
        <v>0</v>
      </c>
      <c r="DF389" s="46">
        <f>SUMIF(DRE!$A:$A,'Base CF'!$B389,DRE!DE:DE)</f>
        <v>0</v>
      </c>
    </row>
    <row r="391" spans="1:110" s="40" customFormat="1" ht="15.5">
      <c r="B391" s="39" t="str">
        <f>'RP (apres)'!B41</f>
        <v>Total Legal Contingencies</v>
      </c>
      <c r="C391" s="44">
        <f>SUM(C392:C397)</f>
        <v>0</v>
      </c>
      <c r="D391" s="44">
        <f t="shared" ref="D391:N391" si="339">SUM(D392:D397)</f>
        <v>0</v>
      </c>
      <c r="E391" s="44">
        <f t="shared" si="339"/>
        <v>0</v>
      </c>
      <c r="F391" s="44">
        <f t="shared" si="339"/>
        <v>9797.8799999999992</v>
      </c>
      <c r="G391" s="44">
        <f t="shared" si="339"/>
        <v>0</v>
      </c>
      <c r="H391" s="44">
        <f t="shared" si="339"/>
        <v>0</v>
      </c>
      <c r="I391" s="44">
        <f t="shared" si="339"/>
        <v>0</v>
      </c>
      <c r="J391" s="44">
        <f t="shared" si="339"/>
        <v>3218.25</v>
      </c>
      <c r="K391" s="44">
        <f t="shared" si="339"/>
        <v>39965.199999999997</v>
      </c>
      <c r="L391" s="44">
        <f t="shared" si="339"/>
        <v>14387.72</v>
      </c>
      <c r="M391" s="44">
        <f t="shared" si="339"/>
        <v>33298.32</v>
      </c>
      <c r="N391" s="44">
        <f t="shared" si="339"/>
        <v>0</v>
      </c>
      <c r="O391" s="44">
        <f>SUM(O392:O397)</f>
        <v>0</v>
      </c>
      <c r="P391" s="44">
        <f t="shared" ref="P391:Z391" si="340">SUM(P392:P397)</f>
        <v>14388.22</v>
      </c>
      <c r="Q391" s="44">
        <f t="shared" si="340"/>
        <v>83924.58</v>
      </c>
      <c r="R391" s="44">
        <f t="shared" si="340"/>
        <v>128341.54999999999</v>
      </c>
      <c r="S391" s="44">
        <f t="shared" si="340"/>
        <v>184669.59</v>
      </c>
      <c r="T391" s="44">
        <f t="shared" si="340"/>
        <v>0</v>
      </c>
      <c r="U391" s="44">
        <f t="shared" si="340"/>
        <v>6187.85</v>
      </c>
      <c r="V391" s="44">
        <f t="shared" si="340"/>
        <v>21080.79</v>
      </c>
      <c r="W391" s="44">
        <f t="shared" si="340"/>
        <v>15119.52</v>
      </c>
      <c r="X391" s="44">
        <f t="shared" si="340"/>
        <v>29317.879999999997</v>
      </c>
      <c r="Y391" s="44">
        <f t="shared" si="340"/>
        <v>572.03</v>
      </c>
      <c r="Z391" s="44">
        <f t="shared" si="340"/>
        <v>164082.37</v>
      </c>
      <c r="AA391" s="44">
        <f>SUM(AA392:AA397)</f>
        <v>0</v>
      </c>
      <c r="AB391" s="44">
        <f t="shared" ref="AB391:AL391" si="341">SUM(AB392:AB397)</f>
        <v>28278.9</v>
      </c>
      <c r="AC391" s="44">
        <f t="shared" si="341"/>
        <v>320966.68999999994</v>
      </c>
      <c r="AD391" s="44">
        <f t="shared" si="341"/>
        <v>0</v>
      </c>
      <c r="AE391" s="44">
        <f t="shared" si="341"/>
        <v>0</v>
      </c>
      <c r="AF391" s="44">
        <f t="shared" si="341"/>
        <v>7817</v>
      </c>
      <c r="AG391" s="44">
        <f t="shared" si="341"/>
        <v>0</v>
      </c>
      <c r="AH391" s="44">
        <f t="shared" si="341"/>
        <v>138740.60999999999</v>
      </c>
      <c r="AI391" s="44">
        <f t="shared" si="341"/>
        <v>0</v>
      </c>
      <c r="AJ391" s="44">
        <f t="shared" si="341"/>
        <v>-5392.6300000000228</v>
      </c>
      <c r="AK391" s="44">
        <f t="shared" si="341"/>
        <v>36896.380000000005</v>
      </c>
      <c r="AL391" s="44">
        <f t="shared" si="341"/>
        <v>2566.67</v>
      </c>
      <c r="AM391" s="44">
        <f>SUM(AM392:AM397)</f>
        <v>74155.839999999997</v>
      </c>
      <c r="AN391" s="44">
        <f t="shared" ref="AN391:AX391" si="342">SUM(AN392:AN397)</f>
        <v>113655.35</v>
      </c>
      <c r="AO391" s="44">
        <f t="shared" si="342"/>
        <v>6066.67</v>
      </c>
      <c r="AP391" s="44">
        <f t="shared" si="342"/>
        <v>0</v>
      </c>
      <c r="AQ391" s="44">
        <f t="shared" si="342"/>
        <v>13559.15</v>
      </c>
      <c r="AR391" s="44">
        <f t="shared" si="342"/>
        <v>-10059.15</v>
      </c>
      <c r="AS391" s="44">
        <f t="shared" si="342"/>
        <v>21637.97</v>
      </c>
      <c r="AT391" s="44">
        <f t="shared" si="342"/>
        <v>16429.080000000002</v>
      </c>
      <c r="AU391" s="44">
        <f t="shared" si="342"/>
        <v>573.30999999999995</v>
      </c>
      <c r="AV391" s="44">
        <f t="shared" si="342"/>
        <v>19769.78</v>
      </c>
      <c r="AW391" s="44">
        <f t="shared" si="342"/>
        <v>8218.69</v>
      </c>
      <c r="AX391" s="44">
        <f t="shared" si="342"/>
        <v>1146.6199999999999</v>
      </c>
      <c r="AY391" s="44">
        <f>SUM(AY392:AY397)</f>
        <v>15996.32</v>
      </c>
      <c r="AZ391" s="44">
        <f t="shared" ref="AZ391:BJ391" si="343">SUM(AZ392:AZ397)</f>
        <v>0</v>
      </c>
      <c r="BA391" s="44">
        <f t="shared" si="343"/>
        <v>55508.52</v>
      </c>
      <c r="BB391" s="44">
        <f t="shared" si="343"/>
        <v>39308.01</v>
      </c>
      <c r="BC391" s="44">
        <f t="shared" si="343"/>
        <v>84951.28</v>
      </c>
      <c r="BD391" s="44">
        <f t="shared" si="343"/>
        <v>28316.35</v>
      </c>
      <c r="BE391" s="44">
        <f t="shared" si="343"/>
        <v>267.06</v>
      </c>
      <c r="BF391" s="44">
        <f t="shared" si="343"/>
        <v>46993.05</v>
      </c>
      <c r="BG391" s="44">
        <f t="shared" si="343"/>
        <v>0</v>
      </c>
      <c r="BH391" s="44">
        <f t="shared" si="343"/>
        <v>0</v>
      </c>
      <c r="BI391" s="44">
        <f t="shared" si="343"/>
        <v>0</v>
      </c>
      <c r="BJ391" s="44">
        <f t="shared" si="343"/>
        <v>0</v>
      </c>
      <c r="BK391" s="44">
        <f>SUM(BK392:BK397)</f>
        <v>0</v>
      </c>
      <c r="BL391" s="44">
        <f t="shared" ref="BL391:BV391" si="344">SUM(BL392:BL397)</f>
        <v>0</v>
      </c>
      <c r="BM391" s="44">
        <f t="shared" si="344"/>
        <v>0</v>
      </c>
      <c r="BN391" s="44">
        <f t="shared" si="344"/>
        <v>0</v>
      </c>
      <c r="BO391" s="44">
        <f t="shared" si="344"/>
        <v>0</v>
      </c>
      <c r="BP391" s="44">
        <f t="shared" si="344"/>
        <v>0</v>
      </c>
      <c r="BQ391" s="44">
        <f t="shared" si="344"/>
        <v>0</v>
      </c>
      <c r="BR391" s="44">
        <f t="shared" si="344"/>
        <v>0</v>
      </c>
      <c r="BS391" s="44">
        <f t="shared" si="344"/>
        <v>0</v>
      </c>
      <c r="BT391" s="44">
        <f t="shared" si="344"/>
        <v>0</v>
      </c>
      <c r="BU391" s="44">
        <f t="shared" si="344"/>
        <v>0</v>
      </c>
      <c r="BV391" s="44">
        <f t="shared" si="344"/>
        <v>0</v>
      </c>
      <c r="BW391" s="44">
        <f>SUM(BW392:BW397)</f>
        <v>0</v>
      </c>
      <c r="BX391" s="44">
        <f t="shared" ref="BX391:CH391" si="345">SUM(BX392:BX397)</f>
        <v>0</v>
      </c>
      <c r="BY391" s="44">
        <f t="shared" si="345"/>
        <v>0</v>
      </c>
      <c r="BZ391" s="44">
        <f t="shared" si="345"/>
        <v>0</v>
      </c>
      <c r="CA391" s="44">
        <f t="shared" si="345"/>
        <v>0</v>
      </c>
      <c r="CB391" s="44">
        <f t="shared" si="345"/>
        <v>0</v>
      </c>
      <c r="CC391" s="44">
        <f t="shared" si="345"/>
        <v>0</v>
      </c>
      <c r="CD391" s="44">
        <f t="shared" si="345"/>
        <v>0</v>
      </c>
      <c r="CE391" s="44">
        <f t="shared" si="345"/>
        <v>0</v>
      </c>
      <c r="CF391" s="44">
        <f t="shared" si="345"/>
        <v>0</v>
      </c>
      <c r="CG391" s="44">
        <f t="shared" si="345"/>
        <v>0</v>
      </c>
      <c r="CH391" s="44">
        <f t="shared" si="345"/>
        <v>0</v>
      </c>
      <c r="CI391" s="44">
        <f>SUM(CI392:CI397)</f>
        <v>0</v>
      </c>
      <c r="CJ391" s="44">
        <f t="shared" ref="CJ391:CT391" si="346">SUM(CJ392:CJ397)</f>
        <v>0</v>
      </c>
      <c r="CK391" s="44">
        <f t="shared" si="346"/>
        <v>0</v>
      </c>
      <c r="CL391" s="44">
        <f t="shared" si="346"/>
        <v>0</v>
      </c>
      <c r="CM391" s="44">
        <f t="shared" si="346"/>
        <v>0</v>
      </c>
      <c r="CN391" s="44">
        <f t="shared" si="346"/>
        <v>0</v>
      </c>
      <c r="CO391" s="44">
        <f t="shared" si="346"/>
        <v>0</v>
      </c>
      <c r="CP391" s="44">
        <f t="shared" si="346"/>
        <v>0</v>
      </c>
      <c r="CQ391" s="44">
        <f t="shared" si="346"/>
        <v>0</v>
      </c>
      <c r="CR391" s="44">
        <f t="shared" si="346"/>
        <v>0</v>
      </c>
      <c r="CS391" s="44">
        <f t="shared" si="346"/>
        <v>0</v>
      </c>
      <c r="CT391" s="44">
        <f t="shared" si="346"/>
        <v>0</v>
      </c>
      <c r="CU391" s="44">
        <f>SUM(CU392:CU397)</f>
        <v>0</v>
      </c>
      <c r="CV391" s="44">
        <f t="shared" ref="CV391:DF391" si="347">SUM(CV392:CV397)</f>
        <v>0</v>
      </c>
      <c r="CW391" s="44">
        <f t="shared" si="347"/>
        <v>0</v>
      </c>
      <c r="CX391" s="44">
        <f t="shared" si="347"/>
        <v>0</v>
      </c>
      <c r="CY391" s="44">
        <f t="shared" si="347"/>
        <v>0</v>
      </c>
      <c r="CZ391" s="44">
        <f t="shared" si="347"/>
        <v>0</v>
      </c>
      <c r="DA391" s="44">
        <f t="shared" si="347"/>
        <v>0</v>
      </c>
      <c r="DB391" s="44">
        <f t="shared" si="347"/>
        <v>0</v>
      </c>
      <c r="DC391" s="44">
        <f t="shared" si="347"/>
        <v>0</v>
      </c>
      <c r="DD391" s="44">
        <f t="shared" si="347"/>
        <v>0</v>
      </c>
      <c r="DE391" s="44">
        <f t="shared" si="347"/>
        <v>0</v>
      </c>
      <c r="DF391" s="44">
        <f t="shared" si="347"/>
        <v>0</v>
      </c>
    </row>
    <row r="392" spans="1:110" outlineLevel="1">
      <c r="B392" s="37" t="s">
        <v>156</v>
      </c>
      <c r="C392" s="46">
        <f>SUMIF(DRE!$A:$A,'Base CF'!$B392,DRE!B:B)</f>
        <v>0</v>
      </c>
      <c r="D392" s="46">
        <f>SUMIF(DRE!$A:$A,'Base CF'!$B392,DRE!C:C)</f>
        <v>0</v>
      </c>
      <c r="E392" s="46">
        <f>SUMIF(DRE!$A:$A,'Base CF'!$B392,DRE!D:D)</f>
        <v>0</v>
      </c>
      <c r="F392" s="46">
        <f>SUMIF(DRE!$A:$A,'Base CF'!$B392,DRE!E:E)</f>
        <v>9797.8799999999992</v>
      </c>
      <c r="G392" s="46">
        <f>SUMIF(DRE!$A:$A,'Base CF'!$B392,DRE!F:F)</f>
        <v>0</v>
      </c>
      <c r="H392" s="46">
        <f>SUMIF(DRE!$A:$A,'Base CF'!$B392,DRE!G:G)</f>
        <v>0</v>
      </c>
      <c r="I392" s="46">
        <f>SUMIF(DRE!$A:$A,'Base CF'!$B392,DRE!H:H)</f>
        <v>0</v>
      </c>
      <c r="J392" s="46">
        <f>SUMIF(DRE!$A:$A,'Base CF'!$B392,DRE!I:I)</f>
        <v>3218.25</v>
      </c>
      <c r="K392" s="46">
        <f>SUMIF(DRE!$A:$A,'Base CF'!$B392,DRE!J:J)</f>
        <v>39965.199999999997</v>
      </c>
      <c r="L392" s="46">
        <f>SUMIF(DRE!$A:$A,'Base CF'!$B392,DRE!K:K)</f>
        <v>14387.72</v>
      </c>
      <c r="M392" s="46">
        <f>SUMIF(DRE!$A:$A,'Base CF'!$B392,DRE!L:L)</f>
        <v>33298.32</v>
      </c>
      <c r="N392" s="46">
        <f>SUMIF(DRE!$A:$A,'Base CF'!$B392,DRE!M:M)</f>
        <v>0</v>
      </c>
      <c r="O392" s="46">
        <f>SUMIF(DRE!$A:$A,'Base CF'!$B392,DRE!N:N)</f>
        <v>0</v>
      </c>
      <c r="P392" s="46">
        <f>SUMIF(DRE!$A:$A,'Base CF'!$B392,DRE!O:O)</f>
        <v>14388.22</v>
      </c>
      <c r="Q392" s="46">
        <f>SUMIF(DRE!$A:$A,'Base CF'!$B392,DRE!P:P)</f>
        <v>83924.58</v>
      </c>
      <c r="R392" s="46">
        <f>SUMIF(DRE!$A:$A,'Base CF'!$B392,DRE!Q:Q)</f>
        <v>128341.54999999999</v>
      </c>
      <c r="S392" s="46">
        <f>SUMIF(DRE!$A:$A,'Base CF'!$B392,DRE!R:R)</f>
        <v>184669.59</v>
      </c>
      <c r="T392" s="46">
        <f>SUMIF(DRE!$A:$A,'Base CF'!$B392,DRE!S:S)</f>
        <v>0</v>
      </c>
      <c r="U392" s="46">
        <f>SUMIF(DRE!$A:$A,'Base CF'!$B392,DRE!T:T)</f>
        <v>6187.85</v>
      </c>
      <c r="V392" s="46">
        <f>SUMIF(DRE!$A:$A,'Base CF'!$B392,DRE!U:U)</f>
        <v>21080.79</v>
      </c>
      <c r="W392" s="46">
        <f>SUMIF(DRE!$A:$A,'Base CF'!$B392,DRE!V:V)</f>
        <v>15119.52</v>
      </c>
      <c r="X392" s="46">
        <f>SUMIF(DRE!$A:$A,'Base CF'!$B392,DRE!W:W)</f>
        <v>29317.879999999997</v>
      </c>
      <c r="Y392" s="46">
        <f>SUMIF(DRE!$A:$A,'Base CF'!$B392,DRE!X:X)</f>
        <v>572.03</v>
      </c>
      <c r="Z392" s="46">
        <f>SUMIF(DRE!$A:$A,'Base CF'!$B392,DRE!Y:Y)</f>
        <v>164082.37</v>
      </c>
      <c r="AA392" s="46">
        <f>SUMIF(DRE!$A:$A,'Base CF'!$B392,DRE!Z:Z)</f>
        <v>0</v>
      </c>
      <c r="AB392" s="46">
        <f>SUMIF(DRE!$A:$A,'Base CF'!$B392,DRE!AA:AA)</f>
        <v>28278.9</v>
      </c>
      <c r="AC392" s="46">
        <f>SUMIF(DRE!$A:$A,'Base CF'!$B392,DRE!AB:AB)</f>
        <v>320966.68999999994</v>
      </c>
      <c r="AD392" s="46">
        <f>SUMIF(DRE!$A:$A,'Base CF'!$B392,DRE!AC:AC)</f>
        <v>0</v>
      </c>
      <c r="AE392" s="46">
        <f>SUMIF(DRE!$A:$A,'Base CF'!$B392,DRE!AD:AD)</f>
        <v>0</v>
      </c>
      <c r="AF392" s="46">
        <f>SUMIF(DRE!$A:$A,'Base CF'!$B392,DRE!AE:AE)</f>
        <v>7817</v>
      </c>
      <c r="AG392" s="46">
        <f>SUMIF(DRE!$A:$A,'Base CF'!$B392,DRE!AF:AF)</f>
        <v>0</v>
      </c>
      <c r="AH392" s="46">
        <f>SUMIF(DRE!$A:$A,'Base CF'!$B392,DRE!AG:AG)</f>
        <v>138740.60999999999</v>
      </c>
      <c r="AI392" s="46">
        <f>SUMIF(DRE!$A:$A,'Base CF'!$B392,DRE!AH:AH)</f>
        <v>0</v>
      </c>
      <c r="AJ392" s="46">
        <f>SUMIF(DRE!$A:$A,'Base CF'!$B392,DRE!AI:AI)</f>
        <v>-5392.6300000000228</v>
      </c>
      <c r="AK392" s="46">
        <f>SUMIF(DRE!$A:$A,'Base CF'!$B392,DRE!AJ:AJ)</f>
        <v>36896.380000000005</v>
      </c>
      <c r="AL392" s="46">
        <f>SUMIF(DRE!$A:$A,'Base CF'!$B392,DRE!AK:AK)</f>
        <v>2566.67</v>
      </c>
      <c r="AM392" s="46">
        <f>SUMIF(DRE!$A:$A,'Base CF'!$B392,DRE!AL:AL)</f>
        <v>74155.839999999997</v>
      </c>
      <c r="AN392" s="46">
        <f>SUMIF(DRE!$A:$A,'Base CF'!$B392,DRE!AM:AM)</f>
        <v>113655.35</v>
      </c>
      <c r="AO392" s="46">
        <f>SUMIF(DRE!$A:$A,'Base CF'!$B392,DRE!AN:AN)</f>
        <v>6066.67</v>
      </c>
      <c r="AP392" s="46">
        <f>SUMIF(DRE!$A:$A,'Base CF'!$B392,DRE!AO:AO)</f>
        <v>0</v>
      </c>
      <c r="AQ392" s="46">
        <f>SUMIF(DRE!$A:$A,'Base CF'!$B392,DRE!AP:AP)</f>
        <v>3500</v>
      </c>
      <c r="AR392" s="46">
        <f>SUMIF(DRE!$A:$A,'Base CF'!$B392,DRE!AQ:AQ)</f>
        <v>0</v>
      </c>
      <c r="AS392" s="46">
        <f>SUMIF(DRE!$A:$A,'Base CF'!$B392,DRE!AR:AR)</f>
        <v>21637.97</v>
      </c>
      <c r="AT392" s="46">
        <f>SUMIF(DRE!$A:$A,'Base CF'!$B392,DRE!AS:AS)</f>
        <v>16429.080000000002</v>
      </c>
      <c r="AU392" s="46">
        <f>SUMIF(DRE!$A:$A,'Base CF'!$B392,DRE!AT:AT)</f>
        <v>573.30999999999995</v>
      </c>
      <c r="AV392" s="46">
        <f>SUMIF(DRE!$A:$A,'Base CF'!$B392,DRE!AU:AU)</f>
        <v>19769.78</v>
      </c>
      <c r="AW392" s="46">
        <f>SUMIF(DRE!$A:$A,'Base CF'!$B392,DRE!AV:AV)</f>
        <v>8218.69</v>
      </c>
      <c r="AX392" s="46">
        <f>SUMIF(DRE!$A:$A,'Base CF'!$B392,DRE!AW:AW)</f>
        <v>1146.6199999999999</v>
      </c>
      <c r="AY392" s="46">
        <f>SUMIF(DRE!$A:$A,'Base CF'!$B392,DRE!AX:AX)</f>
        <v>15996.32</v>
      </c>
      <c r="AZ392" s="46">
        <f>SUMIF(DRE!$A:$A,'Base CF'!$B392,DRE!AY:AY)</f>
        <v>0</v>
      </c>
      <c r="BA392" s="46">
        <f>SUMIF(DRE!$A:$A,'Base CF'!$B392,DRE!AZ:AZ)</f>
        <v>55508.52</v>
      </c>
      <c r="BB392" s="46">
        <f>SUMIF(DRE!$A:$A,'Base CF'!$B392,DRE!BA:BA)</f>
        <v>39308.01</v>
      </c>
      <c r="BC392" s="46">
        <f>SUMIF(DRE!$A:$A,'Base CF'!$B392,DRE!BB:BB)</f>
        <v>84951.28</v>
      </c>
      <c r="BD392" s="46">
        <f>SUMIF(DRE!$A:$A,'Base CF'!$B392,DRE!BC:BC)</f>
        <v>28316.35</v>
      </c>
      <c r="BE392" s="46">
        <f>SUMIF(DRE!$A:$A,'Base CF'!$B392,DRE!BD:BD)</f>
        <v>267.06</v>
      </c>
      <c r="BF392" s="46">
        <f>SUMIF(DRE!$A:$A,'Base CF'!$B392,DRE!BE:BE)</f>
        <v>46993.05</v>
      </c>
      <c r="BG392" s="46">
        <f>SUMIF(DRE!$A:$A,'Base CF'!$B392,DRE!BF:BF)</f>
        <v>0</v>
      </c>
      <c r="BH392" s="46">
        <f>SUMIF(DRE!$A:$A,'Base CF'!$B392,DRE!BG:BG)</f>
        <v>0</v>
      </c>
      <c r="BI392" s="46">
        <f>SUMIF(DRE!$A:$A,'Base CF'!$B392,DRE!BH:BH)</f>
        <v>0</v>
      </c>
      <c r="BJ392" s="46">
        <f>SUMIF(DRE!$A:$A,'Base CF'!$B392,DRE!BI:BI)</f>
        <v>0</v>
      </c>
      <c r="BK392" s="46">
        <f>SUMIF(DRE!$A:$A,'Base CF'!$B392,DRE!BJ:BJ)</f>
        <v>0</v>
      </c>
      <c r="BL392" s="46">
        <f>SUMIF(DRE!$A:$A,'Base CF'!$B392,DRE!BK:BK)</f>
        <v>0</v>
      </c>
      <c r="BM392" s="46">
        <f>SUMIF(DRE!$A:$A,'Base CF'!$B392,DRE!BL:BL)</f>
        <v>0</v>
      </c>
      <c r="BN392" s="46">
        <f>SUMIF(DRE!$A:$A,'Base CF'!$B392,DRE!BM:BM)</f>
        <v>0</v>
      </c>
      <c r="BO392" s="46">
        <f>SUMIF(DRE!$A:$A,'Base CF'!$B392,DRE!BN:BN)</f>
        <v>0</v>
      </c>
      <c r="BP392" s="46">
        <f>SUMIF(DRE!$A:$A,'Base CF'!$B392,DRE!BO:BO)</f>
        <v>0</v>
      </c>
      <c r="BQ392" s="46">
        <f>SUMIF(DRE!$A:$A,'Base CF'!$B392,DRE!BP:BP)</f>
        <v>0</v>
      </c>
      <c r="BR392" s="46">
        <f>SUMIF(DRE!$A:$A,'Base CF'!$B392,DRE!BQ:BQ)</f>
        <v>0</v>
      </c>
      <c r="BS392" s="46">
        <f>SUMIF(DRE!$A:$A,'Base CF'!$B392,DRE!BR:BR)</f>
        <v>0</v>
      </c>
      <c r="BT392" s="46">
        <f>SUMIF(DRE!$A:$A,'Base CF'!$B392,DRE!BS:BS)</f>
        <v>0</v>
      </c>
      <c r="BU392" s="46">
        <f>SUMIF(DRE!$A:$A,'Base CF'!$B392,DRE!BT:BT)</f>
        <v>0</v>
      </c>
      <c r="BV392" s="46">
        <f>SUMIF(DRE!$A:$A,'Base CF'!$B392,DRE!BU:BU)</f>
        <v>0</v>
      </c>
      <c r="BW392" s="46">
        <f>SUMIF(DRE!$A:$A,'Base CF'!$B392,DRE!BV:BV)</f>
        <v>0</v>
      </c>
      <c r="BX392" s="46">
        <f>SUMIF(DRE!$A:$A,'Base CF'!$B392,DRE!BW:BW)</f>
        <v>0</v>
      </c>
      <c r="BY392" s="46">
        <f>SUMIF(DRE!$A:$A,'Base CF'!$B392,DRE!BX:BX)</f>
        <v>0</v>
      </c>
      <c r="BZ392" s="46">
        <f>SUMIF(DRE!$A:$A,'Base CF'!$B392,DRE!BY:BY)</f>
        <v>0</v>
      </c>
      <c r="CA392" s="46">
        <f>SUMIF(DRE!$A:$A,'Base CF'!$B392,DRE!BZ:BZ)</f>
        <v>0</v>
      </c>
      <c r="CB392" s="46">
        <f>SUMIF(DRE!$A:$A,'Base CF'!$B392,DRE!CA:CA)</f>
        <v>0</v>
      </c>
      <c r="CC392" s="46">
        <f>SUMIF(DRE!$A:$A,'Base CF'!$B392,DRE!CB:CB)</f>
        <v>0</v>
      </c>
      <c r="CD392" s="46">
        <f>SUMIF(DRE!$A:$A,'Base CF'!$B392,DRE!CC:CC)</f>
        <v>0</v>
      </c>
      <c r="CE392" s="46">
        <f>SUMIF(DRE!$A:$A,'Base CF'!$B392,DRE!CD:CD)</f>
        <v>0</v>
      </c>
      <c r="CF392" s="46">
        <f>SUMIF(DRE!$A:$A,'Base CF'!$B392,DRE!CE:CE)</f>
        <v>0</v>
      </c>
      <c r="CG392" s="46">
        <f>SUMIF(DRE!$A:$A,'Base CF'!$B392,DRE!CF:CF)</f>
        <v>0</v>
      </c>
      <c r="CH392" s="46">
        <f>SUMIF(DRE!$A:$A,'Base CF'!$B392,DRE!CG:CG)</f>
        <v>0</v>
      </c>
      <c r="CI392" s="46">
        <f>SUMIF(DRE!$A:$A,'Base CF'!$B392,DRE!CH:CH)</f>
        <v>0</v>
      </c>
      <c r="CJ392" s="46">
        <f>SUMIF(DRE!$A:$A,'Base CF'!$B392,DRE!CI:CI)</f>
        <v>0</v>
      </c>
      <c r="CK392" s="46">
        <f>SUMIF(DRE!$A:$A,'Base CF'!$B392,DRE!CJ:CJ)</f>
        <v>0</v>
      </c>
      <c r="CL392" s="46">
        <f>SUMIF(DRE!$A:$A,'Base CF'!$B392,DRE!CK:CK)</f>
        <v>0</v>
      </c>
      <c r="CM392" s="46">
        <f>SUMIF(DRE!$A:$A,'Base CF'!$B392,DRE!CL:CL)</f>
        <v>0</v>
      </c>
      <c r="CN392" s="46">
        <f>SUMIF(DRE!$A:$A,'Base CF'!$B392,DRE!CM:CM)</f>
        <v>0</v>
      </c>
      <c r="CO392" s="46">
        <f>SUMIF(DRE!$A:$A,'Base CF'!$B392,DRE!CN:CN)</f>
        <v>0</v>
      </c>
      <c r="CP392" s="46">
        <f>SUMIF(DRE!$A:$A,'Base CF'!$B392,DRE!CO:CO)</f>
        <v>0</v>
      </c>
      <c r="CQ392" s="46">
        <f>SUMIF(DRE!$A:$A,'Base CF'!$B392,DRE!CP:CP)</f>
        <v>0</v>
      </c>
      <c r="CR392" s="46">
        <f>SUMIF(DRE!$A:$A,'Base CF'!$B392,DRE!CQ:CQ)</f>
        <v>0</v>
      </c>
      <c r="CS392" s="46">
        <f>SUMIF(DRE!$A:$A,'Base CF'!$B392,DRE!CR:CR)</f>
        <v>0</v>
      </c>
      <c r="CT392" s="46">
        <f>SUMIF(DRE!$A:$A,'Base CF'!$B392,DRE!CS:CS)</f>
        <v>0</v>
      </c>
      <c r="CU392" s="46">
        <f>SUMIF(DRE!$A:$A,'Base CF'!$B392,DRE!CT:CT)</f>
        <v>0</v>
      </c>
      <c r="CV392" s="46">
        <f>SUMIF(DRE!$A:$A,'Base CF'!$B392,DRE!CU:CU)</f>
        <v>0</v>
      </c>
      <c r="CW392" s="46">
        <f>SUMIF(DRE!$A:$A,'Base CF'!$B392,DRE!CV:CV)</f>
        <v>0</v>
      </c>
      <c r="CX392" s="46">
        <f>SUMIF(DRE!$A:$A,'Base CF'!$B392,DRE!CW:CW)</f>
        <v>0</v>
      </c>
      <c r="CY392" s="46">
        <f>SUMIF(DRE!$A:$A,'Base CF'!$B392,DRE!CX:CX)</f>
        <v>0</v>
      </c>
      <c r="CZ392" s="46">
        <f>SUMIF(DRE!$A:$A,'Base CF'!$B392,DRE!CY:CY)</f>
        <v>0</v>
      </c>
      <c r="DA392" s="46">
        <f>SUMIF(DRE!$A:$A,'Base CF'!$B392,DRE!CZ:CZ)</f>
        <v>0</v>
      </c>
      <c r="DB392" s="46">
        <f>SUMIF(DRE!$A:$A,'Base CF'!$B392,DRE!DA:DA)</f>
        <v>0</v>
      </c>
      <c r="DC392" s="46">
        <f>SUMIF(DRE!$A:$A,'Base CF'!$B392,DRE!DB:DB)</f>
        <v>0</v>
      </c>
      <c r="DD392" s="46">
        <f>SUMIF(DRE!$A:$A,'Base CF'!$B392,DRE!DC:DC)</f>
        <v>0</v>
      </c>
      <c r="DE392" s="46">
        <f>SUMIF(DRE!$A:$A,'Base CF'!$B392,DRE!DD:DD)</f>
        <v>0</v>
      </c>
      <c r="DF392" s="46">
        <f>SUMIF(DRE!$A:$A,'Base CF'!$B392,DRE!DE:DE)</f>
        <v>0</v>
      </c>
    </row>
    <row r="393" spans="1:110" outlineLevel="1">
      <c r="B393" s="37" t="s">
        <v>148</v>
      </c>
      <c r="C393" s="46">
        <f>SUMIF(DRE!$A:$A,'Base CF'!$B393,DRE!B:B)</f>
        <v>0</v>
      </c>
      <c r="D393" s="46">
        <f>SUMIF(DRE!$A:$A,'Base CF'!$B393,DRE!C:C)</f>
        <v>0</v>
      </c>
      <c r="E393" s="46">
        <f>SUMIF(DRE!$A:$A,'Base CF'!$B393,DRE!D:D)</f>
        <v>0</v>
      </c>
      <c r="F393" s="46">
        <f>SUMIF(DRE!$A:$A,'Base CF'!$B393,DRE!E:E)</f>
        <v>0</v>
      </c>
      <c r="G393" s="46">
        <f>SUMIF(DRE!$A:$A,'Base CF'!$B393,DRE!F:F)</f>
        <v>0</v>
      </c>
      <c r="H393" s="46">
        <f>SUMIF(DRE!$A:$A,'Base CF'!$B393,DRE!G:G)</f>
        <v>0</v>
      </c>
      <c r="I393" s="46">
        <f>SUMIF(DRE!$A:$A,'Base CF'!$B393,DRE!H:H)</f>
        <v>0</v>
      </c>
      <c r="J393" s="46">
        <f>SUMIF(DRE!$A:$A,'Base CF'!$B393,DRE!I:I)</f>
        <v>0</v>
      </c>
      <c r="K393" s="46">
        <f>SUMIF(DRE!$A:$A,'Base CF'!$B393,DRE!J:J)</f>
        <v>0</v>
      </c>
      <c r="L393" s="46">
        <f>SUMIF(DRE!$A:$A,'Base CF'!$B393,DRE!K:K)</f>
        <v>0</v>
      </c>
      <c r="M393" s="46">
        <f>SUMIF(DRE!$A:$A,'Base CF'!$B393,DRE!L:L)</f>
        <v>0</v>
      </c>
      <c r="N393" s="46">
        <f>SUMIF(DRE!$A:$A,'Base CF'!$B393,DRE!M:M)</f>
        <v>0</v>
      </c>
      <c r="O393" s="46">
        <f>SUMIF(DRE!$A:$A,'Base CF'!$B393,DRE!N:N)</f>
        <v>0</v>
      </c>
      <c r="P393" s="46">
        <f>SUMIF(DRE!$A:$A,'Base CF'!$B393,DRE!O:O)</f>
        <v>0</v>
      </c>
      <c r="Q393" s="46">
        <f>SUMIF(DRE!$A:$A,'Base CF'!$B393,DRE!P:P)</f>
        <v>0</v>
      </c>
      <c r="R393" s="46">
        <f>SUMIF(DRE!$A:$A,'Base CF'!$B393,DRE!Q:Q)</f>
        <v>0</v>
      </c>
      <c r="S393" s="46">
        <f>SUMIF(DRE!$A:$A,'Base CF'!$B393,DRE!R:R)</f>
        <v>0</v>
      </c>
      <c r="T393" s="46">
        <f>SUMIF(DRE!$A:$A,'Base CF'!$B393,DRE!S:S)</f>
        <v>0</v>
      </c>
      <c r="U393" s="46">
        <f>SUMIF(DRE!$A:$A,'Base CF'!$B393,DRE!T:T)</f>
        <v>0</v>
      </c>
      <c r="V393" s="46">
        <f>SUMIF(DRE!$A:$A,'Base CF'!$B393,DRE!U:U)</f>
        <v>0</v>
      </c>
      <c r="W393" s="46">
        <f>SUMIF(DRE!$A:$A,'Base CF'!$B393,DRE!V:V)</f>
        <v>0</v>
      </c>
      <c r="X393" s="46">
        <f>SUMIF(DRE!$A:$A,'Base CF'!$B393,DRE!W:W)</f>
        <v>0</v>
      </c>
      <c r="Y393" s="46">
        <f>SUMIF(DRE!$A:$A,'Base CF'!$B393,DRE!X:X)</f>
        <v>0</v>
      </c>
      <c r="Z393" s="46">
        <f>SUMIF(DRE!$A:$A,'Base CF'!$B393,DRE!Y:Y)</f>
        <v>0</v>
      </c>
      <c r="AA393" s="46">
        <f>SUMIF(DRE!$A:$A,'Base CF'!$B393,DRE!Z:Z)</f>
        <v>0</v>
      </c>
      <c r="AB393" s="46">
        <f>SUMIF(DRE!$A:$A,'Base CF'!$B393,DRE!AA:AA)</f>
        <v>0</v>
      </c>
      <c r="AC393" s="46">
        <f>SUMIF(DRE!$A:$A,'Base CF'!$B393,DRE!AB:AB)</f>
        <v>0</v>
      </c>
      <c r="AD393" s="46">
        <f>SUMIF(DRE!$A:$A,'Base CF'!$B393,DRE!AC:AC)</f>
        <v>0</v>
      </c>
      <c r="AE393" s="46">
        <f>SUMIF(DRE!$A:$A,'Base CF'!$B393,DRE!AD:AD)</f>
        <v>0</v>
      </c>
      <c r="AF393" s="46">
        <f>SUMIF(DRE!$A:$A,'Base CF'!$B393,DRE!AE:AE)</f>
        <v>0</v>
      </c>
      <c r="AG393" s="46">
        <f>SUMIF(DRE!$A:$A,'Base CF'!$B393,DRE!AF:AF)</f>
        <v>0</v>
      </c>
      <c r="AH393" s="46">
        <f>SUMIF(DRE!$A:$A,'Base CF'!$B393,DRE!AG:AG)</f>
        <v>0</v>
      </c>
      <c r="AI393" s="46">
        <f>SUMIF(DRE!$A:$A,'Base CF'!$B393,DRE!AH:AH)</f>
        <v>0</v>
      </c>
      <c r="AJ393" s="46">
        <f>SUMIF(DRE!$A:$A,'Base CF'!$B393,DRE!AI:AI)</f>
        <v>0</v>
      </c>
      <c r="AK393" s="46">
        <f>SUMIF(DRE!$A:$A,'Base CF'!$B393,DRE!AJ:AJ)</f>
        <v>0</v>
      </c>
      <c r="AL393" s="46">
        <f>SUMIF(DRE!$A:$A,'Base CF'!$B393,DRE!AK:AK)</f>
        <v>0</v>
      </c>
      <c r="AM393" s="46">
        <f>SUMIF(DRE!$A:$A,'Base CF'!$B393,DRE!AL:AL)</f>
        <v>0</v>
      </c>
      <c r="AN393" s="46">
        <f>SUMIF(DRE!$A:$A,'Base CF'!$B393,DRE!AM:AM)</f>
        <v>0</v>
      </c>
      <c r="AO393" s="46">
        <f>SUMIF(DRE!$A:$A,'Base CF'!$B393,DRE!AN:AN)</f>
        <v>0</v>
      </c>
      <c r="AP393" s="46">
        <f>SUMIF(DRE!$A:$A,'Base CF'!$B393,DRE!AO:AO)</f>
        <v>0</v>
      </c>
      <c r="AQ393" s="46">
        <f>SUMIF(DRE!$A:$A,'Base CF'!$B393,DRE!AP:AP)</f>
        <v>0</v>
      </c>
      <c r="AR393" s="46">
        <f>SUMIF(DRE!$A:$A,'Base CF'!$B393,DRE!AQ:AQ)</f>
        <v>0</v>
      </c>
      <c r="AS393" s="46">
        <f>SUMIF(DRE!$A:$A,'Base CF'!$B393,DRE!AR:AR)</f>
        <v>0</v>
      </c>
      <c r="AT393" s="46">
        <f>SUMIF(DRE!$A:$A,'Base CF'!$B393,DRE!AS:AS)</f>
        <v>0</v>
      </c>
      <c r="AU393" s="46">
        <f>SUMIF(DRE!$A:$A,'Base CF'!$B393,DRE!AT:AT)</f>
        <v>0</v>
      </c>
      <c r="AV393" s="46">
        <f>SUMIF(DRE!$A:$A,'Base CF'!$B393,DRE!AU:AU)</f>
        <v>0</v>
      </c>
      <c r="AW393" s="46">
        <f>SUMIF(DRE!$A:$A,'Base CF'!$B393,DRE!AV:AV)</f>
        <v>0</v>
      </c>
      <c r="AX393" s="46">
        <f>SUMIF(DRE!$A:$A,'Base CF'!$B393,DRE!AW:AW)</f>
        <v>0</v>
      </c>
      <c r="AY393" s="46">
        <f>SUMIF(DRE!$A:$A,'Base CF'!$B393,DRE!AX:AX)</f>
        <v>0</v>
      </c>
      <c r="AZ393" s="46">
        <f>SUMIF(DRE!$A:$A,'Base CF'!$B393,DRE!AY:AY)</f>
        <v>0</v>
      </c>
      <c r="BA393" s="46">
        <f>SUMIF(DRE!$A:$A,'Base CF'!$B393,DRE!AZ:AZ)</f>
        <v>0</v>
      </c>
      <c r="BB393" s="46">
        <f>SUMIF(DRE!$A:$A,'Base CF'!$B393,DRE!BA:BA)</f>
        <v>0</v>
      </c>
      <c r="BC393" s="46">
        <f>SUMIF(DRE!$A:$A,'Base CF'!$B393,DRE!BB:BB)</f>
        <v>0</v>
      </c>
      <c r="BD393" s="46">
        <f>SUMIF(DRE!$A:$A,'Base CF'!$B393,DRE!BC:BC)</f>
        <v>0</v>
      </c>
      <c r="BE393" s="46">
        <f>SUMIF(DRE!$A:$A,'Base CF'!$B393,DRE!BD:BD)</f>
        <v>0</v>
      </c>
      <c r="BF393" s="46">
        <f>SUMIF(DRE!$A:$A,'Base CF'!$B393,DRE!BE:BE)</f>
        <v>0</v>
      </c>
      <c r="BG393" s="46">
        <f>SUMIF(DRE!$A:$A,'Base CF'!$B393,DRE!BF:BF)</f>
        <v>0</v>
      </c>
      <c r="BH393" s="46">
        <f>SUMIF(DRE!$A:$A,'Base CF'!$B393,DRE!BG:BG)</f>
        <v>0</v>
      </c>
      <c r="BI393" s="46">
        <f>SUMIF(DRE!$A:$A,'Base CF'!$B393,DRE!BH:BH)</f>
        <v>0</v>
      </c>
      <c r="BJ393" s="46">
        <f>SUMIF(DRE!$A:$A,'Base CF'!$B393,DRE!BI:BI)</f>
        <v>0</v>
      </c>
      <c r="BK393" s="46">
        <f>SUMIF(DRE!$A:$A,'Base CF'!$B393,DRE!BJ:BJ)</f>
        <v>0</v>
      </c>
      <c r="BL393" s="46">
        <f>SUMIF(DRE!$A:$A,'Base CF'!$B393,DRE!BK:BK)</f>
        <v>0</v>
      </c>
      <c r="BM393" s="46">
        <f>SUMIF(DRE!$A:$A,'Base CF'!$B393,DRE!BL:BL)</f>
        <v>0</v>
      </c>
      <c r="BN393" s="46">
        <f>SUMIF(DRE!$A:$A,'Base CF'!$B393,DRE!BM:BM)</f>
        <v>0</v>
      </c>
      <c r="BO393" s="46">
        <f>SUMIF(DRE!$A:$A,'Base CF'!$B393,DRE!BN:BN)</f>
        <v>0</v>
      </c>
      <c r="BP393" s="46">
        <f>SUMIF(DRE!$A:$A,'Base CF'!$B393,DRE!BO:BO)</f>
        <v>0</v>
      </c>
      <c r="BQ393" s="46">
        <f>SUMIF(DRE!$A:$A,'Base CF'!$B393,DRE!BP:BP)</f>
        <v>0</v>
      </c>
      <c r="BR393" s="46">
        <f>SUMIF(DRE!$A:$A,'Base CF'!$B393,DRE!BQ:BQ)</f>
        <v>0</v>
      </c>
      <c r="BS393" s="46">
        <f>SUMIF(DRE!$A:$A,'Base CF'!$B393,DRE!BR:BR)</f>
        <v>0</v>
      </c>
      <c r="BT393" s="46">
        <f>SUMIF(DRE!$A:$A,'Base CF'!$B393,DRE!BS:BS)</f>
        <v>0</v>
      </c>
      <c r="BU393" s="46">
        <f>SUMIF(DRE!$A:$A,'Base CF'!$B393,DRE!BT:BT)</f>
        <v>0</v>
      </c>
      <c r="BV393" s="46">
        <f>SUMIF(DRE!$A:$A,'Base CF'!$B393,DRE!BU:BU)</f>
        <v>0</v>
      </c>
      <c r="BW393" s="46">
        <f>SUMIF(DRE!$A:$A,'Base CF'!$B393,DRE!BV:BV)</f>
        <v>0</v>
      </c>
      <c r="BX393" s="46">
        <f>SUMIF(DRE!$A:$A,'Base CF'!$B393,DRE!BW:BW)</f>
        <v>0</v>
      </c>
      <c r="BY393" s="46">
        <f>SUMIF(DRE!$A:$A,'Base CF'!$B393,DRE!BX:BX)</f>
        <v>0</v>
      </c>
      <c r="BZ393" s="46">
        <f>SUMIF(DRE!$A:$A,'Base CF'!$B393,DRE!BY:BY)</f>
        <v>0</v>
      </c>
      <c r="CA393" s="46">
        <f>SUMIF(DRE!$A:$A,'Base CF'!$B393,DRE!BZ:BZ)</f>
        <v>0</v>
      </c>
      <c r="CB393" s="46">
        <f>SUMIF(DRE!$A:$A,'Base CF'!$B393,DRE!CA:CA)</f>
        <v>0</v>
      </c>
      <c r="CC393" s="46">
        <f>SUMIF(DRE!$A:$A,'Base CF'!$B393,DRE!CB:CB)</f>
        <v>0</v>
      </c>
      <c r="CD393" s="46">
        <f>SUMIF(DRE!$A:$A,'Base CF'!$B393,DRE!CC:CC)</f>
        <v>0</v>
      </c>
      <c r="CE393" s="46">
        <f>SUMIF(DRE!$A:$A,'Base CF'!$B393,DRE!CD:CD)</f>
        <v>0</v>
      </c>
      <c r="CF393" s="46">
        <f>SUMIF(DRE!$A:$A,'Base CF'!$B393,DRE!CE:CE)</f>
        <v>0</v>
      </c>
      <c r="CG393" s="46">
        <f>SUMIF(DRE!$A:$A,'Base CF'!$B393,DRE!CF:CF)</f>
        <v>0</v>
      </c>
      <c r="CH393" s="46">
        <f>SUMIF(DRE!$A:$A,'Base CF'!$B393,DRE!CG:CG)</f>
        <v>0</v>
      </c>
      <c r="CI393" s="46">
        <f>SUMIF(DRE!$A:$A,'Base CF'!$B393,DRE!CH:CH)</f>
        <v>0</v>
      </c>
      <c r="CJ393" s="46">
        <f>SUMIF(DRE!$A:$A,'Base CF'!$B393,DRE!CI:CI)</f>
        <v>0</v>
      </c>
      <c r="CK393" s="46">
        <f>SUMIF(DRE!$A:$A,'Base CF'!$B393,DRE!CJ:CJ)</f>
        <v>0</v>
      </c>
      <c r="CL393" s="46">
        <f>SUMIF(DRE!$A:$A,'Base CF'!$B393,DRE!CK:CK)</f>
        <v>0</v>
      </c>
      <c r="CM393" s="46">
        <f>SUMIF(DRE!$A:$A,'Base CF'!$B393,DRE!CL:CL)</f>
        <v>0</v>
      </c>
      <c r="CN393" s="46">
        <f>SUMIF(DRE!$A:$A,'Base CF'!$B393,DRE!CM:CM)</f>
        <v>0</v>
      </c>
      <c r="CO393" s="46">
        <f>SUMIF(DRE!$A:$A,'Base CF'!$B393,DRE!CN:CN)</f>
        <v>0</v>
      </c>
      <c r="CP393" s="46">
        <f>SUMIF(DRE!$A:$A,'Base CF'!$B393,DRE!CO:CO)</f>
        <v>0</v>
      </c>
      <c r="CQ393" s="46">
        <f>SUMIF(DRE!$A:$A,'Base CF'!$B393,DRE!CP:CP)</f>
        <v>0</v>
      </c>
      <c r="CR393" s="46">
        <f>SUMIF(DRE!$A:$A,'Base CF'!$B393,DRE!CQ:CQ)</f>
        <v>0</v>
      </c>
      <c r="CS393" s="46">
        <f>SUMIF(DRE!$A:$A,'Base CF'!$B393,DRE!CR:CR)</f>
        <v>0</v>
      </c>
      <c r="CT393" s="46">
        <f>SUMIF(DRE!$A:$A,'Base CF'!$B393,DRE!CS:CS)</f>
        <v>0</v>
      </c>
      <c r="CU393" s="46">
        <f>SUMIF(DRE!$A:$A,'Base CF'!$B393,DRE!CT:CT)</f>
        <v>0</v>
      </c>
      <c r="CV393" s="46">
        <f>SUMIF(DRE!$A:$A,'Base CF'!$B393,DRE!CU:CU)</f>
        <v>0</v>
      </c>
      <c r="CW393" s="46">
        <f>SUMIF(DRE!$A:$A,'Base CF'!$B393,DRE!CV:CV)</f>
        <v>0</v>
      </c>
      <c r="CX393" s="46">
        <f>SUMIF(DRE!$A:$A,'Base CF'!$B393,DRE!CW:CW)</f>
        <v>0</v>
      </c>
      <c r="CY393" s="46">
        <f>SUMIF(DRE!$A:$A,'Base CF'!$B393,DRE!CX:CX)</f>
        <v>0</v>
      </c>
      <c r="CZ393" s="46">
        <f>SUMIF(DRE!$A:$A,'Base CF'!$B393,DRE!CY:CY)</f>
        <v>0</v>
      </c>
      <c r="DA393" s="46">
        <f>SUMIF(DRE!$A:$A,'Base CF'!$B393,DRE!CZ:CZ)</f>
        <v>0</v>
      </c>
      <c r="DB393" s="46">
        <f>SUMIF(DRE!$A:$A,'Base CF'!$B393,DRE!DA:DA)</f>
        <v>0</v>
      </c>
      <c r="DC393" s="46">
        <f>SUMIF(DRE!$A:$A,'Base CF'!$B393,DRE!DB:DB)</f>
        <v>0</v>
      </c>
      <c r="DD393" s="46">
        <f>SUMIF(DRE!$A:$A,'Base CF'!$B393,DRE!DC:DC)</f>
        <v>0</v>
      </c>
      <c r="DE393" s="46">
        <f>SUMIF(DRE!$A:$A,'Base CF'!$B393,DRE!DD:DD)</f>
        <v>0</v>
      </c>
      <c r="DF393" s="46">
        <f>SUMIF(DRE!$A:$A,'Base CF'!$B393,DRE!DE:DE)</f>
        <v>0</v>
      </c>
    </row>
    <row r="394" spans="1:110" outlineLevel="1">
      <c r="B394" s="37" t="s">
        <v>292</v>
      </c>
      <c r="C394" s="46">
        <f>SUMIF(DRE!$A:$A,'Base CF'!$B394,DRE!B:B)</f>
        <v>0</v>
      </c>
      <c r="D394" s="46">
        <f>SUMIF(DRE!$A:$A,'Base CF'!$B394,DRE!C:C)</f>
        <v>0</v>
      </c>
      <c r="E394" s="46">
        <f>SUMIF(DRE!$A:$A,'Base CF'!$B394,DRE!D:D)</f>
        <v>0</v>
      </c>
      <c r="F394" s="46">
        <f>SUMIF(DRE!$A:$A,'Base CF'!$B394,DRE!E:E)</f>
        <v>0</v>
      </c>
      <c r="G394" s="46">
        <f>SUMIF(DRE!$A:$A,'Base CF'!$B394,DRE!F:F)</f>
        <v>0</v>
      </c>
      <c r="H394" s="46">
        <f>SUMIF(DRE!$A:$A,'Base CF'!$B394,DRE!G:G)</f>
        <v>0</v>
      </c>
      <c r="I394" s="46">
        <f>SUMIF(DRE!$A:$A,'Base CF'!$B394,DRE!H:H)</f>
        <v>0</v>
      </c>
      <c r="J394" s="46">
        <f>SUMIF(DRE!$A:$A,'Base CF'!$B394,DRE!I:I)</f>
        <v>0</v>
      </c>
      <c r="K394" s="46">
        <f>SUMIF(DRE!$A:$A,'Base CF'!$B394,DRE!J:J)</f>
        <v>0</v>
      </c>
      <c r="L394" s="46">
        <f>SUMIF(DRE!$A:$A,'Base CF'!$B394,DRE!K:K)</f>
        <v>0</v>
      </c>
      <c r="M394" s="46">
        <f>SUMIF(DRE!$A:$A,'Base CF'!$B394,DRE!L:L)</f>
        <v>0</v>
      </c>
      <c r="N394" s="46">
        <f>SUMIF(DRE!$A:$A,'Base CF'!$B394,DRE!M:M)</f>
        <v>0</v>
      </c>
      <c r="O394" s="46">
        <f>SUMIF(DRE!$A:$A,'Base CF'!$B394,DRE!N:N)</f>
        <v>0</v>
      </c>
      <c r="P394" s="46">
        <f>SUMIF(DRE!$A:$A,'Base CF'!$B394,DRE!O:O)</f>
        <v>0</v>
      </c>
      <c r="Q394" s="46">
        <f>SUMIF(DRE!$A:$A,'Base CF'!$B394,DRE!P:P)</f>
        <v>0</v>
      </c>
      <c r="R394" s="46">
        <f>SUMIF(DRE!$A:$A,'Base CF'!$B394,DRE!Q:Q)</f>
        <v>0</v>
      </c>
      <c r="S394" s="46">
        <f>SUMIF(DRE!$A:$A,'Base CF'!$B394,DRE!R:R)</f>
        <v>0</v>
      </c>
      <c r="T394" s="46">
        <f>SUMIF(DRE!$A:$A,'Base CF'!$B394,DRE!S:S)</f>
        <v>0</v>
      </c>
      <c r="U394" s="46">
        <f>SUMIF(DRE!$A:$A,'Base CF'!$B394,DRE!T:T)</f>
        <v>0</v>
      </c>
      <c r="V394" s="46">
        <f>SUMIF(DRE!$A:$A,'Base CF'!$B394,DRE!U:U)</f>
        <v>0</v>
      </c>
      <c r="W394" s="46">
        <f>SUMIF(DRE!$A:$A,'Base CF'!$B394,DRE!V:V)</f>
        <v>0</v>
      </c>
      <c r="X394" s="46">
        <f>SUMIF(DRE!$A:$A,'Base CF'!$B394,DRE!W:W)</f>
        <v>0</v>
      </c>
      <c r="Y394" s="46">
        <f>SUMIF(DRE!$A:$A,'Base CF'!$B394,DRE!X:X)</f>
        <v>0</v>
      </c>
      <c r="Z394" s="46">
        <f>SUMIF(DRE!$A:$A,'Base CF'!$B394,DRE!Y:Y)</f>
        <v>0</v>
      </c>
      <c r="AA394" s="46">
        <f>SUMIF(DRE!$A:$A,'Base CF'!$B394,DRE!Z:Z)</f>
        <v>0</v>
      </c>
      <c r="AB394" s="46">
        <f>SUMIF(DRE!$A:$A,'Base CF'!$B394,DRE!AA:AA)</f>
        <v>0</v>
      </c>
      <c r="AC394" s="46">
        <f>SUMIF(DRE!$A:$A,'Base CF'!$B394,DRE!AB:AB)</f>
        <v>0</v>
      </c>
      <c r="AD394" s="46">
        <f>SUMIF(DRE!$A:$A,'Base CF'!$B394,DRE!AC:AC)</f>
        <v>0</v>
      </c>
      <c r="AE394" s="46">
        <f>SUMIF(DRE!$A:$A,'Base CF'!$B394,DRE!AD:AD)</f>
        <v>0</v>
      </c>
      <c r="AF394" s="46">
        <f>SUMIF(DRE!$A:$A,'Base CF'!$B394,DRE!AE:AE)</f>
        <v>0</v>
      </c>
      <c r="AG394" s="46">
        <f>SUMIF(DRE!$A:$A,'Base CF'!$B394,DRE!AF:AF)</f>
        <v>0</v>
      </c>
      <c r="AH394" s="46">
        <f>SUMIF(DRE!$A:$A,'Base CF'!$B394,DRE!AG:AG)</f>
        <v>0</v>
      </c>
      <c r="AI394" s="46">
        <f>SUMIF(DRE!$A:$A,'Base CF'!$B394,DRE!AH:AH)</f>
        <v>0</v>
      </c>
      <c r="AJ394" s="46">
        <f>SUMIF(DRE!$A:$A,'Base CF'!$B394,DRE!AI:AI)</f>
        <v>0</v>
      </c>
      <c r="AK394" s="46">
        <f>SUMIF(DRE!$A:$A,'Base CF'!$B394,DRE!AJ:AJ)</f>
        <v>0</v>
      </c>
      <c r="AL394" s="46">
        <f>SUMIF(DRE!$A:$A,'Base CF'!$B394,DRE!AK:AK)</f>
        <v>0</v>
      </c>
      <c r="AM394" s="46">
        <f>SUMIF(DRE!$A:$A,'Base CF'!$B394,DRE!AL:AL)</f>
        <v>0</v>
      </c>
      <c r="AN394" s="46">
        <f>SUMIF(DRE!$A:$A,'Base CF'!$B394,DRE!AM:AM)</f>
        <v>0</v>
      </c>
      <c r="AO394" s="46">
        <f>SUMIF(DRE!$A:$A,'Base CF'!$B394,DRE!AN:AN)</f>
        <v>0</v>
      </c>
      <c r="AP394" s="46">
        <f>SUMIF(DRE!$A:$A,'Base CF'!$B394,DRE!AO:AO)</f>
        <v>0</v>
      </c>
      <c r="AQ394" s="46">
        <f>SUMIF(DRE!$A:$A,'Base CF'!$B394,DRE!AP:AP)</f>
        <v>10059.15</v>
      </c>
      <c r="AR394" s="46">
        <f>SUMIF(DRE!$A:$A,'Base CF'!$B394,DRE!AQ:AQ)</f>
        <v>-10059.15</v>
      </c>
      <c r="AS394" s="46">
        <f>SUMIF(DRE!$A:$A,'Base CF'!$B394,DRE!AR:AR)</f>
        <v>0</v>
      </c>
      <c r="AT394" s="46">
        <f>SUMIF(DRE!$A:$A,'Base CF'!$B394,DRE!AS:AS)</f>
        <v>0</v>
      </c>
      <c r="AU394" s="46">
        <f>SUMIF(DRE!$A:$A,'Base CF'!$B394,DRE!AT:AT)</f>
        <v>0</v>
      </c>
      <c r="AV394" s="46">
        <f>SUMIF(DRE!$A:$A,'Base CF'!$B394,DRE!AU:AU)</f>
        <v>0</v>
      </c>
      <c r="AW394" s="46">
        <f>SUMIF(DRE!$A:$A,'Base CF'!$B394,DRE!AV:AV)</f>
        <v>0</v>
      </c>
      <c r="AX394" s="46">
        <f>SUMIF(DRE!$A:$A,'Base CF'!$B394,DRE!AW:AW)</f>
        <v>0</v>
      </c>
      <c r="AY394" s="46">
        <f>SUMIF(DRE!$A:$A,'Base CF'!$B394,DRE!AX:AX)</f>
        <v>0</v>
      </c>
      <c r="AZ394" s="46">
        <f>SUMIF(DRE!$A:$A,'Base CF'!$B394,DRE!AY:AY)</f>
        <v>0</v>
      </c>
      <c r="BA394" s="46">
        <f>SUMIF(DRE!$A:$A,'Base CF'!$B394,DRE!AZ:AZ)</f>
        <v>0</v>
      </c>
      <c r="BB394" s="46">
        <f>SUMIF(DRE!$A:$A,'Base CF'!$B394,DRE!BA:BA)</f>
        <v>0</v>
      </c>
      <c r="BC394" s="46">
        <f>SUMIF(DRE!$A:$A,'Base CF'!$B394,DRE!BB:BB)</f>
        <v>0</v>
      </c>
      <c r="BD394" s="46">
        <f>SUMIF(DRE!$A:$A,'Base CF'!$B394,DRE!BC:BC)</f>
        <v>0</v>
      </c>
      <c r="BE394" s="46">
        <f>SUMIF(DRE!$A:$A,'Base CF'!$B394,DRE!BD:BD)</f>
        <v>0</v>
      </c>
      <c r="BF394" s="46">
        <f>SUMIF(DRE!$A:$A,'Base CF'!$B394,DRE!BE:BE)</f>
        <v>0</v>
      </c>
      <c r="BG394" s="46">
        <f>SUMIF(DRE!$A:$A,'Base CF'!$B394,DRE!BF:BF)</f>
        <v>0</v>
      </c>
      <c r="BH394" s="46">
        <f>SUMIF(DRE!$A:$A,'Base CF'!$B394,DRE!BG:BG)</f>
        <v>0</v>
      </c>
      <c r="BI394" s="46">
        <f>SUMIF(DRE!$A:$A,'Base CF'!$B394,DRE!BH:BH)</f>
        <v>0</v>
      </c>
      <c r="BJ394" s="46">
        <f>SUMIF(DRE!$A:$A,'Base CF'!$B394,DRE!BI:BI)</f>
        <v>0</v>
      </c>
      <c r="BK394" s="46">
        <f>SUMIF(DRE!$A:$A,'Base CF'!$B394,DRE!BJ:BJ)</f>
        <v>0</v>
      </c>
      <c r="BL394" s="46">
        <f>SUMIF(DRE!$A:$A,'Base CF'!$B394,DRE!BK:BK)</f>
        <v>0</v>
      </c>
      <c r="BM394" s="46">
        <f>SUMIF(DRE!$A:$A,'Base CF'!$B394,DRE!BL:BL)</f>
        <v>0</v>
      </c>
      <c r="BN394" s="46">
        <f>SUMIF(DRE!$A:$A,'Base CF'!$B394,DRE!BM:BM)</f>
        <v>0</v>
      </c>
      <c r="BO394" s="46">
        <f>SUMIF(DRE!$A:$A,'Base CF'!$B394,DRE!BN:BN)</f>
        <v>0</v>
      </c>
      <c r="BP394" s="46">
        <f>SUMIF(DRE!$A:$A,'Base CF'!$B394,DRE!BO:BO)</f>
        <v>0</v>
      </c>
      <c r="BQ394" s="46">
        <f>SUMIF(DRE!$A:$A,'Base CF'!$B394,DRE!BP:BP)</f>
        <v>0</v>
      </c>
      <c r="BR394" s="46">
        <f>SUMIF(DRE!$A:$A,'Base CF'!$B394,DRE!BQ:BQ)</f>
        <v>0</v>
      </c>
      <c r="BS394" s="46">
        <f>SUMIF(DRE!$A:$A,'Base CF'!$B394,DRE!BR:BR)</f>
        <v>0</v>
      </c>
      <c r="BT394" s="46">
        <f>SUMIF(DRE!$A:$A,'Base CF'!$B394,DRE!BS:BS)</f>
        <v>0</v>
      </c>
      <c r="BU394" s="46">
        <f>SUMIF(DRE!$A:$A,'Base CF'!$B394,DRE!BT:BT)</f>
        <v>0</v>
      </c>
      <c r="BV394" s="46">
        <f>SUMIF(DRE!$A:$A,'Base CF'!$B394,DRE!BU:BU)</f>
        <v>0</v>
      </c>
      <c r="BW394" s="46">
        <f>SUMIF(DRE!$A:$A,'Base CF'!$B394,DRE!BV:BV)</f>
        <v>0</v>
      </c>
      <c r="BX394" s="46">
        <f>SUMIF(DRE!$A:$A,'Base CF'!$B394,DRE!BW:BW)</f>
        <v>0</v>
      </c>
      <c r="BY394" s="46">
        <f>SUMIF(DRE!$A:$A,'Base CF'!$B394,DRE!BX:BX)</f>
        <v>0</v>
      </c>
      <c r="BZ394" s="46">
        <f>SUMIF(DRE!$A:$A,'Base CF'!$B394,DRE!BY:BY)</f>
        <v>0</v>
      </c>
      <c r="CA394" s="46">
        <f>SUMIF(DRE!$A:$A,'Base CF'!$B394,DRE!BZ:BZ)</f>
        <v>0</v>
      </c>
      <c r="CB394" s="46">
        <f>SUMIF(DRE!$A:$A,'Base CF'!$B394,DRE!CA:CA)</f>
        <v>0</v>
      </c>
      <c r="CC394" s="46">
        <f>SUMIF(DRE!$A:$A,'Base CF'!$B394,DRE!CB:CB)</f>
        <v>0</v>
      </c>
      <c r="CD394" s="46">
        <f>SUMIF(DRE!$A:$A,'Base CF'!$B394,DRE!CC:CC)</f>
        <v>0</v>
      </c>
      <c r="CE394" s="46">
        <f>SUMIF(DRE!$A:$A,'Base CF'!$B394,DRE!CD:CD)</f>
        <v>0</v>
      </c>
      <c r="CF394" s="46">
        <f>SUMIF(DRE!$A:$A,'Base CF'!$B394,DRE!CE:CE)</f>
        <v>0</v>
      </c>
      <c r="CG394" s="46">
        <f>SUMIF(DRE!$A:$A,'Base CF'!$B394,DRE!CF:CF)</f>
        <v>0</v>
      </c>
      <c r="CH394" s="46">
        <f>SUMIF(DRE!$A:$A,'Base CF'!$B394,DRE!CG:CG)</f>
        <v>0</v>
      </c>
      <c r="CI394" s="46">
        <f>SUMIF(DRE!$A:$A,'Base CF'!$B394,DRE!CH:CH)</f>
        <v>0</v>
      </c>
      <c r="CJ394" s="46">
        <f>SUMIF(DRE!$A:$A,'Base CF'!$B394,DRE!CI:CI)</f>
        <v>0</v>
      </c>
      <c r="CK394" s="46">
        <f>SUMIF(DRE!$A:$A,'Base CF'!$B394,DRE!CJ:CJ)</f>
        <v>0</v>
      </c>
      <c r="CL394" s="46">
        <f>SUMIF(DRE!$A:$A,'Base CF'!$B394,DRE!CK:CK)</f>
        <v>0</v>
      </c>
      <c r="CM394" s="46">
        <f>SUMIF(DRE!$A:$A,'Base CF'!$B394,DRE!CL:CL)</f>
        <v>0</v>
      </c>
      <c r="CN394" s="46">
        <f>SUMIF(DRE!$A:$A,'Base CF'!$B394,DRE!CM:CM)</f>
        <v>0</v>
      </c>
      <c r="CO394" s="46">
        <f>SUMIF(DRE!$A:$A,'Base CF'!$B394,DRE!CN:CN)</f>
        <v>0</v>
      </c>
      <c r="CP394" s="46">
        <f>SUMIF(DRE!$A:$A,'Base CF'!$B394,DRE!CO:CO)</f>
        <v>0</v>
      </c>
      <c r="CQ394" s="46">
        <f>SUMIF(DRE!$A:$A,'Base CF'!$B394,DRE!CP:CP)</f>
        <v>0</v>
      </c>
      <c r="CR394" s="46">
        <f>SUMIF(DRE!$A:$A,'Base CF'!$B394,DRE!CQ:CQ)</f>
        <v>0</v>
      </c>
      <c r="CS394" s="46">
        <f>SUMIF(DRE!$A:$A,'Base CF'!$B394,DRE!CR:CR)</f>
        <v>0</v>
      </c>
      <c r="CT394" s="46">
        <f>SUMIF(DRE!$A:$A,'Base CF'!$B394,DRE!CS:CS)</f>
        <v>0</v>
      </c>
      <c r="CU394" s="46">
        <f>SUMIF(DRE!$A:$A,'Base CF'!$B394,DRE!CT:CT)</f>
        <v>0</v>
      </c>
      <c r="CV394" s="46">
        <f>SUMIF(DRE!$A:$A,'Base CF'!$B394,DRE!CU:CU)</f>
        <v>0</v>
      </c>
      <c r="CW394" s="46">
        <f>SUMIF(DRE!$A:$A,'Base CF'!$B394,DRE!CV:CV)</f>
        <v>0</v>
      </c>
      <c r="CX394" s="46">
        <f>SUMIF(DRE!$A:$A,'Base CF'!$B394,DRE!CW:CW)</f>
        <v>0</v>
      </c>
      <c r="CY394" s="46">
        <f>SUMIF(DRE!$A:$A,'Base CF'!$B394,DRE!CX:CX)</f>
        <v>0</v>
      </c>
      <c r="CZ394" s="46">
        <f>SUMIF(DRE!$A:$A,'Base CF'!$B394,DRE!CY:CY)</f>
        <v>0</v>
      </c>
      <c r="DA394" s="46">
        <f>SUMIF(DRE!$A:$A,'Base CF'!$B394,DRE!CZ:CZ)</f>
        <v>0</v>
      </c>
      <c r="DB394" s="46">
        <f>SUMIF(DRE!$A:$A,'Base CF'!$B394,DRE!DA:DA)</f>
        <v>0</v>
      </c>
      <c r="DC394" s="46">
        <f>SUMIF(DRE!$A:$A,'Base CF'!$B394,DRE!DB:DB)</f>
        <v>0</v>
      </c>
      <c r="DD394" s="46">
        <f>SUMIF(DRE!$A:$A,'Base CF'!$B394,DRE!DC:DC)</f>
        <v>0</v>
      </c>
      <c r="DE394" s="46">
        <f>SUMIF(DRE!$A:$A,'Base CF'!$B394,DRE!DD:DD)</f>
        <v>0</v>
      </c>
      <c r="DF394" s="46">
        <f>SUMIF(DRE!$A:$A,'Base CF'!$B394,DRE!DE:DE)</f>
        <v>0</v>
      </c>
    </row>
    <row r="395" spans="1:110">
      <c r="B395" s="49" t="s">
        <v>656</v>
      </c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  <c r="AY395" s="50"/>
      <c r="AZ395" s="50"/>
      <c r="BA395" s="50"/>
      <c r="BB395" s="50"/>
      <c r="BC395" s="50"/>
      <c r="BD395" s="50"/>
      <c r="BE395" s="50"/>
      <c r="BF395" s="50"/>
      <c r="BG395" s="50"/>
      <c r="BH395" s="50"/>
      <c r="BI395" s="50"/>
      <c r="BJ395" s="50"/>
      <c r="BK395" s="50"/>
      <c r="BL395" s="50"/>
      <c r="BM395" s="50"/>
      <c r="BN395" s="50"/>
      <c r="BO395" s="50"/>
      <c r="BP395" s="50"/>
      <c r="BQ395" s="50"/>
      <c r="BR395" s="50"/>
      <c r="BS395" s="50"/>
      <c r="BT395" s="50"/>
      <c r="BU395" s="50"/>
      <c r="BV395" s="50"/>
      <c r="BW395" s="50"/>
      <c r="BX395" s="50"/>
      <c r="BY395" s="50"/>
      <c r="BZ395" s="50"/>
      <c r="CA395" s="50"/>
      <c r="CB395" s="50"/>
      <c r="CC395" s="50"/>
      <c r="CD395" s="50"/>
      <c r="CE395" s="50"/>
      <c r="CF395" s="50"/>
      <c r="CG395" s="50"/>
      <c r="CH395" s="50"/>
      <c r="CI395" s="50"/>
      <c r="CJ395" s="50"/>
      <c r="CK395" s="50"/>
      <c r="CL395" s="50"/>
      <c r="CM395" s="50"/>
      <c r="CN395" s="50"/>
      <c r="CO395" s="50"/>
      <c r="CP395" s="50"/>
      <c r="CQ395" s="50"/>
      <c r="CR395" s="50"/>
      <c r="CS395" s="50"/>
      <c r="CT395" s="50"/>
      <c r="CU395" s="50"/>
      <c r="CV395" s="50"/>
      <c r="CW395" s="50"/>
      <c r="CX395" s="50"/>
      <c r="CY395" s="50"/>
      <c r="CZ395" s="50"/>
      <c r="DA395" s="50"/>
      <c r="DB395" s="50"/>
      <c r="DC395" s="50"/>
      <c r="DD395" s="50"/>
      <c r="DE395" s="50"/>
      <c r="DF395" s="50"/>
    </row>
    <row r="396" spans="1:110">
      <c r="B396" s="49" t="s">
        <v>657</v>
      </c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  <c r="AG396" s="50"/>
      <c r="AH396" s="50"/>
      <c r="AI396" s="50"/>
      <c r="AJ396" s="50"/>
      <c r="AK396" s="50"/>
      <c r="AL396" s="50"/>
      <c r="AM396" s="50"/>
      <c r="AN396" s="50"/>
      <c r="AO396" s="50"/>
      <c r="AP396" s="50"/>
      <c r="AQ396" s="50"/>
      <c r="AR396" s="50"/>
      <c r="AS396" s="50"/>
      <c r="AT396" s="50"/>
      <c r="AU396" s="50"/>
      <c r="AV396" s="50"/>
      <c r="AW396" s="50"/>
      <c r="AX396" s="50"/>
      <c r="AY396" s="50"/>
      <c r="AZ396" s="50"/>
      <c r="BA396" s="50"/>
      <c r="BB396" s="50"/>
      <c r="BC396" s="50"/>
      <c r="BD396" s="50"/>
      <c r="BE396" s="50"/>
      <c r="BF396" s="50"/>
      <c r="BG396" s="50"/>
      <c r="BH396" s="50"/>
      <c r="BI396" s="50"/>
      <c r="BJ396" s="50"/>
      <c r="BK396" s="50"/>
      <c r="BL396" s="50"/>
      <c r="BM396" s="50"/>
      <c r="BN396" s="50"/>
      <c r="BO396" s="50"/>
      <c r="BP396" s="50"/>
      <c r="BQ396" s="50"/>
      <c r="BR396" s="50"/>
      <c r="BS396" s="50"/>
      <c r="BT396" s="50"/>
      <c r="BU396" s="50"/>
      <c r="BV396" s="50"/>
      <c r="BW396" s="50"/>
      <c r="BX396" s="50"/>
      <c r="BY396" s="50"/>
      <c r="BZ396" s="50"/>
      <c r="CA396" s="50"/>
      <c r="CB396" s="50"/>
      <c r="CC396" s="50"/>
      <c r="CD396" s="50"/>
      <c r="CE396" s="50"/>
      <c r="CF396" s="50"/>
      <c r="CG396" s="50"/>
      <c r="CH396" s="50"/>
      <c r="CI396" s="50"/>
      <c r="CJ396" s="50"/>
      <c r="CK396" s="50"/>
      <c r="CL396" s="50"/>
      <c r="CM396" s="50"/>
      <c r="CN396" s="50"/>
      <c r="CO396" s="50"/>
      <c r="CP396" s="50"/>
      <c r="CQ396" s="50"/>
      <c r="CR396" s="50"/>
      <c r="CS396" s="50"/>
      <c r="CT396" s="50"/>
      <c r="CU396" s="50"/>
      <c r="CV396" s="50"/>
      <c r="CW396" s="50"/>
      <c r="CX396" s="50"/>
      <c r="CY396" s="50"/>
      <c r="CZ396" s="50"/>
      <c r="DA396" s="50"/>
      <c r="DB396" s="50"/>
      <c r="DC396" s="50"/>
      <c r="DD396" s="50"/>
      <c r="DE396" s="50"/>
      <c r="DF396" s="50"/>
    </row>
    <row r="397" spans="1:110">
      <c r="B397" s="49" t="s">
        <v>658</v>
      </c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  <c r="AT397" s="50"/>
      <c r="AU397" s="50"/>
      <c r="AV397" s="50"/>
      <c r="AW397" s="50"/>
      <c r="AX397" s="50"/>
      <c r="AY397" s="50"/>
      <c r="AZ397" s="50"/>
      <c r="BA397" s="50"/>
      <c r="BB397" s="50"/>
      <c r="BC397" s="50"/>
      <c r="BD397" s="50"/>
      <c r="BE397" s="50"/>
      <c r="BF397" s="50"/>
      <c r="BG397" s="50"/>
      <c r="BH397" s="50"/>
      <c r="BI397" s="50"/>
      <c r="BJ397" s="50"/>
      <c r="BK397" s="50"/>
      <c r="BL397" s="50"/>
      <c r="BM397" s="50"/>
      <c r="BN397" s="50"/>
      <c r="BO397" s="50"/>
      <c r="BP397" s="50"/>
      <c r="BQ397" s="50"/>
      <c r="BR397" s="50"/>
      <c r="BS397" s="50"/>
      <c r="BT397" s="50"/>
      <c r="BU397" s="50"/>
      <c r="BV397" s="50"/>
      <c r="BW397" s="50"/>
      <c r="BX397" s="50"/>
      <c r="BY397" s="50"/>
      <c r="BZ397" s="50"/>
      <c r="CA397" s="50"/>
      <c r="CB397" s="50"/>
      <c r="CC397" s="50"/>
      <c r="CD397" s="50"/>
      <c r="CE397" s="50"/>
      <c r="CF397" s="50"/>
      <c r="CG397" s="50"/>
      <c r="CH397" s="50"/>
      <c r="CI397" s="50"/>
      <c r="CJ397" s="50"/>
      <c r="CK397" s="50"/>
      <c r="CL397" s="50"/>
      <c r="CM397" s="50"/>
      <c r="CN397" s="50"/>
      <c r="CO397" s="50"/>
      <c r="CP397" s="50"/>
      <c r="CQ397" s="50"/>
      <c r="CR397" s="50"/>
      <c r="CS397" s="50"/>
      <c r="CT397" s="50"/>
      <c r="CU397" s="50"/>
      <c r="CV397" s="50"/>
      <c r="CW397" s="50"/>
      <c r="CX397" s="50"/>
      <c r="CY397" s="50"/>
      <c r="CZ397" s="50"/>
      <c r="DA397" s="50"/>
      <c r="DB397" s="50"/>
      <c r="DC397" s="50"/>
      <c r="DD397" s="50"/>
      <c r="DE397" s="50"/>
      <c r="DF397" s="50"/>
    </row>
    <row r="399" spans="1:110" s="40" customFormat="1" ht="15.5">
      <c r="B399" s="39" t="str">
        <f>'RP (apres)'!B42</f>
        <v>Total Taxes</v>
      </c>
      <c r="C399" s="44">
        <f t="shared" ref="C399:N399" si="348">(C400+C402+C414+C416)</f>
        <v>48383394.019999996</v>
      </c>
      <c r="D399" s="44">
        <f t="shared" si="348"/>
        <v>56334123.57</v>
      </c>
      <c r="E399" s="44">
        <f t="shared" si="348"/>
        <v>66243978.270000003</v>
      </c>
      <c r="F399" s="44">
        <f t="shared" si="348"/>
        <v>61314916.609999999</v>
      </c>
      <c r="G399" s="44">
        <f t="shared" si="348"/>
        <v>50937131.469999999</v>
      </c>
      <c r="H399" s="44">
        <f t="shared" si="348"/>
        <v>56161631.269999996</v>
      </c>
      <c r="I399" s="44">
        <f t="shared" si="348"/>
        <v>49363289.850000001</v>
      </c>
      <c r="J399" s="44">
        <f t="shared" si="348"/>
        <v>52334053.57</v>
      </c>
      <c r="K399" s="44">
        <f t="shared" si="348"/>
        <v>56656427.75</v>
      </c>
      <c r="L399" s="44">
        <f t="shared" si="348"/>
        <v>66965854.700000003</v>
      </c>
      <c r="M399" s="44">
        <f t="shared" si="348"/>
        <v>59722510.010000005</v>
      </c>
      <c r="N399" s="44">
        <f t="shared" si="348"/>
        <v>-139463619.88</v>
      </c>
      <c r="O399" s="44">
        <f t="shared" ref="O399:Z399" si="349">(O400+O402+O414+O416)</f>
        <v>75315037.689999998</v>
      </c>
      <c r="P399" s="44">
        <f t="shared" si="349"/>
        <v>78794635.00999999</v>
      </c>
      <c r="Q399" s="44">
        <f t="shared" si="349"/>
        <v>59683552.069999993</v>
      </c>
      <c r="R399" s="44">
        <f t="shared" si="349"/>
        <v>65711916.239999995</v>
      </c>
      <c r="S399" s="44">
        <f t="shared" si="349"/>
        <v>60834393.640000001</v>
      </c>
      <c r="T399" s="44">
        <f t="shared" si="349"/>
        <v>56163724.799999997</v>
      </c>
      <c r="U399" s="44">
        <f t="shared" si="349"/>
        <v>58567135.709999993</v>
      </c>
      <c r="V399" s="44">
        <f t="shared" si="349"/>
        <v>52403426.499999985</v>
      </c>
      <c r="W399" s="44">
        <f t="shared" si="349"/>
        <v>57936673.589999989</v>
      </c>
      <c r="X399" s="44">
        <f t="shared" si="349"/>
        <v>60136471.989999995</v>
      </c>
      <c r="Y399" s="44">
        <f t="shared" si="349"/>
        <v>50180735.200000003</v>
      </c>
      <c r="Z399" s="44">
        <f t="shared" si="349"/>
        <v>-112376499.08</v>
      </c>
      <c r="AA399" s="44">
        <f t="shared" ref="AA399:BJ399" si="350">(AA400+AA402+AA414+AA416)</f>
        <v>88473018.769999996</v>
      </c>
      <c r="AB399" s="44">
        <f t="shared" si="350"/>
        <v>74525283.700000003</v>
      </c>
      <c r="AC399" s="44">
        <f t="shared" si="350"/>
        <v>64053422.460000001</v>
      </c>
      <c r="AD399" s="44">
        <f t="shared" si="350"/>
        <v>67388602.150000006</v>
      </c>
      <c r="AE399" s="44">
        <f t="shared" si="350"/>
        <v>65421220.579999998</v>
      </c>
      <c r="AF399" s="44">
        <f t="shared" si="350"/>
        <v>72537482.709999993</v>
      </c>
      <c r="AG399" s="44">
        <f t="shared" si="350"/>
        <v>85004491.390000001</v>
      </c>
      <c r="AH399" s="44">
        <f t="shared" si="350"/>
        <v>69632438.969999999</v>
      </c>
      <c r="AI399" s="44">
        <f t="shared" si="350"/>
        <v>26937759.219999999</v>
      </c>
      <c r="AJ399" s="44">
        <f t="shared" si="350"/>
        <v>72376458.5</v>
      </c>
      <c r="AK399" s="44">
        <f t="shared" si="350"/>
        <v>35590053.590000004</v>
      </c>
      <c r="AL399" s="44">
        <f t="shared" si="350"/>
        <v>-56050800.74000001</v>
      </c>
      <c r="AM399" s="44">
        <f t="shared" si="350"/>
        <v>79649748.819999993</v>
      </c>
      <c r="AN399" s="44">
        <f t="shared" si="350"/>
        <v>71117447.980000004</v>
      </c>
      <c r="AO399" s="44">
        <f t="shared" si="350"/>
        <v>86595206.74000001</v>
      </c>
      <c r="AP399" s="44">
        <f t="shared" si="350"/>
        <v>78917497</v>
      </c>
      <c r="AQ399" s="44">
        <f t="shared" si="350"/>
        <v>51169709.579999998</v>
      </c>
      <c r="AR399" s="44">
        <f t="shared" si="350"/>
        <v>73941981.539999992</v>
      </c>
      <c r="AS399" s="44">
        <f t="shared" si="350"/>
        <v>69880415.003063411</v>
      </c>
      <c r="AT399" s="44">
        <f t="shared" si="350"/>
        <v>70858878.542470142</v>
      </c>
      <c r="AU399" s="44">
        <f t="shared" si="350"/>
        <v>76061056.368743122</v>
      </c>
      <c r="AV399" s="44">
        <f t="shared" si="350"/>
        <v>71726322.000018433</v>
      </c>
      <c r="AW399" s="44">
        <f t="shared" si="350"/>
        <v>55621304.926497012</v>
      </c>
      <c r="AX399" s="44">
        <f t="shared" si="350"/>
        <v>-48485375.123356819</v>
      </c>
      <c r="AY399" s="44">
        <f t="shared" si="350"/>
        <v>86120747.942750081</v>
      </c>
      <c r="AZ399" s="44">
        <f t="shared" si="350"/>
        <v>84419496.402987182</v>
      </c>
      <c r="BA399" s="44">
        <f t="shared" si="350"/>
        <v>88961970.124867573</v>
      </c>
      <c r="BB399" s="44">
        <f t="shared" si="350"/>
        <v>85425631.796036243</v>
      </c>
      <c r="BC399" s="44">
        <f t="shared" si="350"/>
        <v>61278314.315995947</v>
      </c>
      <c r="BD399" s="44">
        <f t="shared" si="350"/>
        <v>80267697.695086688</v>
      </c>
      <c r="BE399" s="44">
        <f t="shared" si="350"/>
        <v>85700150.094525725</v>
      </c>
      <c r="BF399" s="44">
        <f t="shared" si="350"/>
        <v>85212715.663761452</v>
      </c>
      <c r="BG399" s="44">
        <f t="shared" si="350"/>
        <v>84948357.275456131</v>
      </c>
      <c r="BH399" s="44">
        <f t="shared" si="350"/>
        <v>88791584.414949223</v>
      </c>
      <c r="BI399" s="44">
        <f t="shared" si="350"/>
        <v>68607583.06197907</v>
      </c>
      <c r="BJ399" s="44">
        <f t="shared" si="350"/>
        <v>-59181832.899208166</v>
      </c>
      <c r="BK399" s="44">
        <f t="shared" ref="BK399:BV399" si="351">(BK400+BK402+BK414+BK416)</f>
        <v>95659604.863159046</v>
      </c>
      <c r="BL399" s="44">
        <f t="shared" si="351"/>
        <v>90419086.824202716</v>
      </c>
      <c r="BM399" s="44">
        <f t="shared" si="351"/>
        <v>96756393.580990255</v>
      </c>
      <c r="BN399" s="44">
        <f t="shared" si="351"/>
        <v>91603586.956301093</v>
      </c>
      <c r="BO399" s="44">
        <f t="shared" si="351"/>
        <v>68085146.947307184</v>
      </c>
      <c r="BP399" s="44">
        <f t="shared" si="351"/>
        <v>85151943.268203363</v>
      </c>
      <c r="BQ399" s="44">
        <f t="shared" si="351"/>
        <v>89804619.335533917</v>
      </c>
      <c r="BR399" s="44">
        <f t="shared" si="351"/>
        <v>88762216.303131223</v>
      </c>
      <c r="BS399" s="44">
        <f t="shared" si="351"/>
        <v>88920474.252642184</v>
      </c>
      <c r="BT399" s="44">
        <f t="shared" si="351"/>
        <v>92650618.189174205</v>
      </c>
      <c r="BU399" s="44">
        <f t="shared" si="351"/>
        <v>73440800.017142117</v>
      </c>
      <c r="BV399" s="44">
        <f t="shared" si="351"/>
        <v>-64110855.472978786</v>
      </c>
      <c r="BW399" s="44">
        <f t="shared" ref="BW399:CH399" si="352">(BW400+BW402+BW414+BW416)</f>
        <v>100035033.83351958</v>
      </c>
      <c r="BX399" s="44">
        <f t="shared" si="352"/>
        <v>97789668.929870546</v>
      </c>
      <c r="BY399" s="44">
        <f t="shared" si="352"/>
        <v>101316002.37961626</v>
      </c>
      <c r="BZ399" s="44">
        <f t="shared" si="352"/>
        <v>96138223.49926506</v>
      </c>
      <c r="CA399" s="44">
        <f t="shared" si="352"/>
        <v>80096684.355883956</v>
      </c>
      <c r="CB399" s="44">
        <f t="shared" si="352"/>
        <v>90523992.418195888</v>
      </c>
      <c r="CC399" s="44">
        <f t="shared" si="352"/>
        <v>92800660.60192892</v>
      </c>
      <c r="CD399" s="44">
        <f t="shared" si="352"/>
        <v>92558867.836895645</v>
      </c>
      <c r="CE399" s="44">
        <f t="shared" si="352"/>
        <v>92943449.939250335</v>
      </c>
      <c r="CF399" s="44">
        <f t="shared" si="352"/>
        <v>96292459.080551267</v>
      </c>
      <c r="CG399" s="44">
        <f t="shared" si="352"/>
        <v>88379532.289608493</v>
      </c>
      <c r="CH399" s="44">
        <f t="shared" si="352"/>
        <v>-76403852.955215961</v>
      </c>
      <c r="CI399" s="44">
        <f t="shared" ref="CI399:CT399" si="353">(CI400+CI402+CI414+CI416)</f>
        <v>104185114.17154643</v>
      </c>
      <c r="CJ399" s="44">
        <f t="shared" si="353"/>
        <v>100780251.51267946</v>
      </c>
      <c r="CK399" s="44">
        <f t="shared" si="353"/>
        <v>106714345.84686241</v>
      </c>
      <c r="CL399" s="44">
        <f t="shared" si="353"/>
        <v>102227872.90874138</v>
      </c>
      <c r="CM399" s="44">
        <f t="shared" si="353"/>
        <v>94711369.764857173</v>
      </c>
      <c r="CN399" s="44">
        <f t="shared" si="353"/>
        <v>95362660.886233777</v>
      </c>
      <c r="CO399" s="44">
        <f t="shared" si="353"/>
        <v>97888935.962437093</v>
      </c>
      <c r="CP399" s="44">
        <f t="shared" si="353"/>
        <v>98030422.089489311</v>
      </c>
      <c r="CQ399" s="44">
        <f t="shared" si="353"/>
        <v>97900299.240585655</v>
      </c>
      <c r="CR399" s="44">
        <f t="shared" si="353"/>
        <v>101924312.97723603</v>
      </c>
      <c r="CS399" s="44">
        <f t="shared" si="353"/>
        <v>100427323.95540249</v>
      </c>
      <c r="CT399" s="44">
        <f t="shared" si="353"/>
        <v>-61422124.423948668</v>
      </c>
      <c r="CU399" s="44">
        <f t="shared" ref="CU399:DF399" si="354">(CU400+CU402+CU414+CU416)</f>
        <v>38553742.180387199</v>
      </c>
      <c r="CV399" s="44">
        <f t="shared" si="354"/>
        <v>37377079.196389496</v>
      </c>
      <c r="CW399" s="44">
        <f t="shared" si="354"/>
        <v>37760681.0101761</v>
      </c>
      <c r="CX399" s="44">
        <f t="shared" si="354"/>
        <v>36547940.546834104</v>
      </c>
      <c r="CY399" s="44">
        <f t="shared" si="354"/>
        <v>36074619.8811763</v>
      </c>
      <c r="CZ399" s="44">
        <f t="shared" si="354"/>
        <v>35271248.468891598</v>
      </c>
      <c r="DA399" s="44">
        <f t="shared" si="354"/>
        <v>36411837.1441551</v>
      </c>
      <c r="DB399" s="44">
        <f t="shared" si="354"/>
        <v>36434454.192924395</v>
      </c>
      <c r="DC399" s="44">
        <f t="shared" si="354"/>
        <v>36306555.808074899</v>
      </c>
      <c r="DD399" s="44">
        <f t="shared" si="354"/>
        <v>37685980.0526869</v>
      </c>
      <c r="DE399" s="44">
        <f t="shared" si="354"/>
        <v>37506127.9518843</v>
      </c>
      <c r="DF399" s="44">
        <f t="shared" si="354"/>
        <v>38306401.378491499</v>
      </c>
    </row>
    <row r="400" spans="1:110">
      <c r="B400" s="41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  <c r="BJ400" s="45"/>
      <c r="BK400" s="45"/>
      <c r="BL400" s="45"/>
      <c r="BM400" s="45"/>
      <c r="BN400" s="45"/>
      <c r="BO400" s="45"/>
      <c r="BP400" s="45"/>
      <c r="BQ400" s="45"/>
      <c r="BR400" s="45"/>
      <c r="BS400" s="45"/>
      <c r="BT400" s="45"/>
      <c r="BU400" s="45"/>
      <c r="BV400" s="45"/>
      <c r="BW400" s="45"/>
      <c r="BX400" s="45"/>
      <c r="BY400" s="45"/>
      <c r="BZ400" s="45"/>
      <c r="CA400" s="45"/>
      <c r="CB400" s="45"/>
      <c r="CC400" s="45"/>
      <c r="CD400" s="45"/>
      <c r="CE400" s="45"/>
      <c r="CF400" s="45"/>
      <c r="CG400" s="45"/>
      <c r="CH400" s="45"/>
      <c r="CI400" s="45"/>
      <c r="CJ400" s="45"/>
      <c r="CK400" s="45"/>
      <c r="CL400" s="45"/>
      <c r="CM400" s="45"/>
      <c r="CN400" s="45"/>
      <c r="CO400" s="45"/>
      <c r="CP400" s="45"/>
      <c r="CQ400" s="45"/>
      <c r="CR400" s="45"/>
      <c r="CS400" s="45"/>
      <c r="CT400" s="45"/>
      <c r="CU400" s="45"/>
      <c r="CV400" s="45"/>
      <c r="CW400" s="45"/>
      <c r="CX400" s="45"/>
      <c r="CY400" s="45"/>
      <c r="CZ400" s="45"/>
      <c r="DA400" s="45"/>
      <c r="DB400" s="45"/>
      <c r="DC400" s="45"/>
      <c r="DD400" s="45"/>
      <c r="DE400" s="45"/>
      <c r="DF400" s="45"/>
    </row>
    <row r="402" spans="1:110" s="196" customFormat="1" ht="15.5">
      <c r="A402" s="199" t="s">
        <v>659</v>
      </c>
      <c r="B402" s="205" t="str">
        <f>'RP (apres)'!B43</f>
        <v>Taxes from Revenue</v>
      </c>
      <c r="C402" s="206">
        <f>SUM(C403:C408)</f>
        <v>26025472.539999999</v>
      </c>
      <c r="D402" s="206">
        <f t="shared" ref="D402:L402" si="355">SUM(D403:D408)</f>
        <v>25126445.380000003</v>
      </c>
      <c r="E402" s="206">
        <f t="shared" si="355"/>
        <v>27041933.960000001</v>
      </c>
      <c r="F402" s="206">
        <f t="shared" si="355"/>
        <v>25764154.290000003</v>
      </c>
      <c r="G402" s="206">
        <f t="shared" si="355"/>
        <v>26456443.540000003</v>
      </c>
      <c r="H402" s="206">
        <f t="shared" si="355"/>
        <v>25959066.41</v>
      </c>
      <c r="I402" s="206">
        <f t="shared" si="355"/>
        <v>27399275.600000001</v>
      </c>
      <c r="J402" s="206">
        <f t="shared" si="355"/>
        <v>27339862.810000002</v>
      </c>
      <c r="K402" s="206">
        <f t="shared" si="355"/>
        <v>27449891.82</v>
      </c>
      <c r="L402" s="206">
        <f t="shared" si="355"/>
        <v>27376095.179999996</v>
      </c>
      <c r="M402" s="206">
        <f>SUM(M403:M412)</f>
        <v>26153100.309999999</v>
      </c>
      <c r="N402" s="206">
        <f t="shared" ref="N402:BV402" si="356">SUM(N403:N412)</f>
        <v>25469396.07</v>
      </c>
      <c r="O402" s="206">
        <f t="shared" si="356"/>
        <v>29218532.009999998</v>
      </c>
      <c r="P402" s="206">
        <f t="shared" si="356"/>
        <v>28998924.459999997</v>
      </c>
      <c r="Q402" s="206">
        <f t="shared" si="356"/>
        <v>25862316.080000002</v>
      </c>
      <c r="R402" s="206">
        <f t="shared" si="356"/>
        <v>26954533.919999994</v>
      </c>
      <c r="S402" s="206">
        <f t="shared" si="356"/>
        <v>25698150.890000001</v>
      </c>
      <c r="T402" s="206">
        <f t="shared" si="356"/>
        <v>25232741.16</v>
      </c>
      <c r="U402" s="206">
        <f t="shared" si="356"/>
        <v>26074725.559999999</v>
      </c>
      <c r="V402" s="206">
        <f t="shared" si="356"/>
        <v>23536750.399999991</v>
      </c>
      <c r="W402" s="206">
        <f t="shared" si="356"/>
        <v>23649206.909999993</v>
      </c>
      <c r="X402" s="206">
        <f t="shared" si="356"/>
        <v>24070591.429999996</v>
      </c>
      <c r="Y402" s="206">
        <f t="shared" si="356"/>
        <v>23914858.390000004</v>
      </c>
      <c r="Z402" s="206">
        <f t="shared" si="356"/>
        <v>22566624.320000004</v>
      </c>
      <c r="AA402" s="206">
        <f t="shared" si="356"/>
        <v>27674296.659999996</v>
      </c>
      <c r="AB402" s="206">
        <f t="shared" si="356"/>
        <v>27625903.780000005</v>
      </c>
      <c r="AC402" s="206">
        <f t="shared" si="356"/>
        <v>28153458.289999999</v>
      </c>
      <c r="AD402" s="206">
        <f t="shared" si="356"/>
        <v>26586256.979999997</v>
      </c>
      <c r="AE402" s="206">
        <f t="shared" si="356"/>
        <v>26954108.310000002</v>
      </c>
      <c r="AF402" s="206">
        <f t="shared" si="356"/>
        <v>25654742.860000003</v>
      </c>
      <c r="AG402" s="206">
        <f t="shared" si="356"/>
        <v>28972968.830000002</v>
      </c>
      <c r="AH402" s="206">
        <f t="shared" si="356"/>
        <v>28896858.469999999</v>
      </c>
      <c r="AI402" s="206">
        <f t="shared" si="356"/>
        <v>28240816.59</v>
      </c>
      <c r="AJ402" s="206">
        <f t="shared" si="356"/>
        <v>28847381.640000001</v>
      </c>
      <c r="AK402" s="206">
        <f t="shared" si="356"/>
        <v>27120672.880000003</v>
      </c>
      <c r="AL402" s="206">
        <f t="shared" si="356"/>
        <v>25257752.629999995</v>
      </c>
      <c r="AM402" s="206">
        <f t="shared" si="356"/>
        <v>29153152.799999997</v>
      </c>
      <c r="AN402" s="206">
        <f t="shared" si="356"/>
        <v>25368612.370000001</v>
      </c>
      <c r="AO402" s="206">
        <f t="shared" si="356"/>
        <v>30710567.259999998</v>
      </c>
      <c r="AP402" s="206">
        <f t="shared" si="356"/>
        <v>27708790.700000003</v>
      </c>
      <c r="AQ402" s="206">
        <f t="shared" si="356"/>
        <v>27663460.689999998</v>
      </c>
      <c r="AR402" s="206">
        <f t="shared" si="356"/>
        <v>27188932.969999999</v>
      </c>
      <c r="AS402" s="206">
        <f t="shared" si="356"/>
        <v>29695830.757560976</v>
      </c>
      <c r="AT402" s="206">
        <f t="shared" si="356"/>
        <v>29280210.187560976</v>
      </c>
      <c r="AU402" s="206">
        <f t="shared" si="356"/>
        <v>33751735.547317073</v>
      </c>
      <c r="AV402" s="206">
        <f t="shared" si="356"/>
        <v>20557193.567560978</v>
      </c>
      <c r="AW402" s="206">
        <f t="shared" si="356"/>
        <v>25293424.32731707</v>
      </c>
      <c r="AX402" s="206">
        <f t="shared" si="356"/>
        <v>28824217.21756098</v>
      </c>
      <c r="AY402" s="206">
        <f t="shared" si="356"/>
        <v>30131603.917317066</v>
      </c>
      <c r="AZ402" s="206">
        <f t="shared" si="356"/>
        <v>29939357.569512192</v>
      </c>
      <c r="BA402" s="206">
        <f t="shared" si="356"/>
        <v>30472457.927317072</v>
      </c>
      <c r="BB402" s="206">
        <f t="shared" si="356"/>
        <v>29698894.908048779</v>
      </c>
      <c r="BC402" s="206">
        <f t="shared" si="356"/>
        <v>29721361.887317076</v>
      </c>
      <c r="BD402" s="206">
        <f t="shared" si="356"/>
        <v>29051856.588048778</v>
      </c>
      <c r="BE402" s="206">
        <f t="shared" si="356"/>
        <v>32356449.707317069</v>
      </c>
      <c r="BF402" s="206">
        <f t="shared" si="356"/>
        <v>32314721.577317078</v>
      </c>
      <c r="BG402" s="206">
        <f t="shared" si="356"/>
        <v>32122252.734174781</v>
      </c>
      <c r="BH402" s="206">
        <f t="shared" si="356"/>
        <v>33176463.574614074</v>
      </c>
      <c r="BI402" s="206">
        <f t="shared" si="356"/>
        <v>33236744.929138079</v>
      </c>
      <c r="BJ402" s="206">
        <f t="shared" si="356"/>
        <v>33860275.333280571</v>
      </c>
      <c r="BK402" s="206">
        <f t="shared" si="356"/>
        <v>34942991.745179698</v>
      </c>
      <c r="BL402" s="206">
        <f t="shared" si="356"/>
        <v>33812015.0351597</v>
      </c>
      <c r="BM402" s="206">
        <f t="shared" si="356"/>
        <v>35022075.848703794</v>
      </c>
      <c r="BN402" s="206">
        <f t="shared" si="356"/>
        <v>33187434.532032404</v>
      </c>
      <c r="BO402" s="206">
        <f t="shared" si="356"/>
        <v>33302811.065099601</v>
      </c>
      <c r="BP402" s="206">
        <f t="shared" si="356"/>
        <v>32169407.457396399</v>
      </c>
      <c r="BQ402" s="206">
        <f t="shared" si="356"/>
        <v>33313478.895332597</v>
      </c>
      <c r="BR402" s="206">
        <f t="shared" si="356"/>
        <v>32843224.5365122</v>
      </c>
      <c r="BS402" s="206">
        <f t="shared" si="356"/>
        <v>32683522.210160196</v>
      </c>
      <c r="BT402" s="206">
        <f t="shared" si="356"/>
        <v>34079524.275309399</v>
      </c>
      <c r="BU402" s="206">
        <f t="shared" si="356"/>
        <v>33794978.301067993</v>
      </c>
      <c r="BV402" s="206">
        <f t="shared" si="356"/>
        <v>34727098.487988994</v>
      </c>
      <c r="BW402" s="206">
        <f t="shared" ref="BW402:CH402" si="357">SUM(BW403:BW412)</f>
        <v>36700043.255181603</v>
      </c>
      <c r="BX402" s="206">
        <f t="shared" si="357"/>
        <v>36111268.716277197</v>
      </c>
      <c r="BY402" s="206">
        <f t="shared" si="357"/>
        <v>36363999.290295504</v>
      </c>
      <c r="BZ402" s="206">
        <f t="shared" si="357"/>
        <v>34607347.717385791</v>
      </c>
      <c r="CA402" s="206">
        <f t="shared" si="357"/>
        <v>34156955.0477053</v>
      </c>
      <c r="CB402" s="206">
        <f t="shared" si="357"/>
        <v>33184792.192143101</v>
      </c>
      <c r="CC402" s="206">
        <f t="shared" si="357"/>
        <v>34212422.811035097</v>
      </c>
      <c r="CD402" s="206">
        <f t="shared" si="357"/>
        <v>34277999.1348738</v>
      </c>
      <c r="CE402" s="206">
        <f t="shared" si="357"/>
        <v>34160593.975905299</v>
      </c>
      <c r="CF402" s="206">
        <f t="shared" si="357"/>
        <v>35117267.764356203</v>
      </c>
      <c r="CG402" s="206">
        <f t="shared" si="357"/>
        <v>34840995.733351097</v>
      </c>
      <c r="CH402" s="206">
        <f t="shared" si="357"/>
        <v>35658061.701258406</v>
      </c>
      <c r="CI402" s="206">
        <f t="shared" ref="CI402:CT402" si="358">SUM(CI403:CI412)</f>
        <v>37460872.606170401</v>
      </c>
      <c r="CJ402" s="206">
        <f t="shared" si="358"/>
        <v>36288836.7606875</v>
      </c>
      <c r="CK402" s="206">
        <f t="shared" si="358"/>
        <v>37111294.262047805</v>
      </c>
      <c r="CL402" s="206">
        <f t="shared" si="358"/>
        <v>36187135.856860496</v>
      </c>
      <c r="CM402" s="206">
        <f t="shared" si="358"/>
        <v>35246681.252043001</v>
      </c>
      <c r="CN402" s="206">
        <f t="shared" si="358"/>
        <v>34246885.558738194</v>
      </c>
      <c r="CO402" s="206">
        <f t="shared" si="358"/>
        <v>34782185.137604102</v>
      </c>
      <c r="CP402" s="206">
        <f t="shared" si="358"/>
        <v>34730884.556313403</v>
      </c>
      <c r="CQ402" s="206">
        <f t="shared" si="358"/>
        <v>34761050.079908103</v>
      </c>
      <c r="CR402" s="206">
        <f t="shared" si="358"/>
        <v>36037227.177716605</v>
      </c>
      <c r="CS402" s="206">
        <f t="shared" si="358"/>
        <v>35953496.040483497</v>
      </c>
      <c r="CT402" s="206">
        <f t="shared" si="358"/>
        <v>36835856.556617104</v>
      </c>
      <c r="CU402" s="206">
        <f t="shared" ref="CU402:DF402" si="359">SUM(CU403:CU412)</f>
        <v>38553742.180387199</v>
      </c>
      <c r="CV402" s="206">
        <f t="shared" si="359"/>
        <v>37377079.196389496</v>
      </c>
      <c r="CW402" s="206">
        <f t="shared" si="359"/>
        <v>37760681.0101761</v>
      </c>
      <c r="CX402" s="206">
        <f t="shared" si="359"/>
        <v>36547940.546834104</v>
      </c>
      <c r="CY402" s="206">
        <f t="shared" si="359"/>
        <v>36074619.8811763</v>
      </c>
      <c r="CZ402" s="206">
        <f t="shared" si="359"/>
        <v>35271248.468891598</v>
      </c>
      <c r="DA402" s="206">
        <f t="shared" si="359"/>
        <v>36411837.1441551</v>
      </c>
      <c r="DB402" s="206">
        <f t="shared" si="359"/>
        <v>36434454.192924395</v>
      </c>
      <c r="DC402" s="206">
        <f t="shared" si="359"/>
        <v>36306555.808074899</v>
      </c>
      <c r="DD402" s="206">
        <f t="shared" si="359"/>
        <v>37685980.0526869</v>
      </c>
      <c r="DE402" s="206">
        <f t="shared" si="359"/>
        <v>37506127.9518843</v>
      </c>
      <c r="DF402" s="206">
        <f t="shared" si="359"/>
        <v>38306401.378491499</v>
      </c>
    </row>
    <row r="403" spans="1:110" outlineLevel="1">
      <c r="B403" s="37" t="s">
        <v>83</v>
      </c>
      <c r="C403" s="46">
        <f>SUMIF(DRE!$A:$A,'Base CF'!$B403,DRE!B:B)</f>
        <v>0</v>
      </c>
      <c r="D403" s="46">
        <f>SUMIF(DRE!$A:$A,'Base CF'!$B403,DRE!C:C)</f>
        <v>0</v>
      </c>
      <c r="E403" s="46">
        <f>SUMIF(DRE!$A:$A,'Base CF'!$B403,DRE!D:D)</f>
        <v>0</v>
      </c>
      <c r="F403" s="46">
        <f>SUMIF(DRE!$A:$A,'Base CF'!$B403,DRE!E:E)</f>
        <v>0</v>
      </c>
      <c r="G403" s="46">
        <f>SUMIF(DRE!$A:$A,'Base CF'!$B403,DRE!F:F)</f>
        <v>0</v>
      </c>
      <c r="H403" s="46">
        <f>SUMIF(DRE!$A:$A,'Base CF'!$B403,DRE!G:G)</f>
        <v>0</v>
      </c>
      <c r="I403" s="46">
        <f>SUMIF(DRE!$A:$A,'Base CF'!$B403,DRE!H:H)</f>
        <v>0</v>
      </c>
      <c r="J403" s="46">
        <f>SUMIF(DRE!$A:$A,'Base CF'!$B403,DRE!I:I)</f>
        <v>0</v>
      </c>
      <c r="K403" s="46">
        <f>SUMIF(DRE!$A:$A,'Base CF'!$B403,DRE!J:J)</f>
        <v>0</v>
      </c>
      <c r="L403" s="46">
        <f>SUMIF(DRE!$A:$A,'Base CF'!$B403,DRE!K:K)</f>
        <v>0</v>
      </c>
      <c r="M403" s="46">
        <f>SUMIF(DRE!$A:$A,'Base CF'!$B403,DRE!L:L)</f>
        <v>0</v>
      </c>
      <c r="N403" s="46">
        <f>SUMIF(DRE!$A:$A,'Base CF'!$B403,DRE!M:M)</f>
        <v>0</v>
      </c>
      <c r="O403" s="46">
        <f>SUMIF(DRE!$A:$A,'Base CF'!$B403,DRE!N:N)</f>
        <v>0</v>
      </c>
      <c r="P403" s="46">
        <f>SUMIF(DRE!$A:$A,'Base CF'!$B403,DRE!O:O)</f>
        <v>0</v>
      </c>
      <c r="Q403" s="46">
        <f>SUMIF(DRE!$A:$A,'Base CF'!$B403,DRE!P:P)</f>
        <v>0</v>
      </c>
      <c r="R403" s="46">
        <f>SUMIF(DRE!$A:$A,'Base CF'!$B403,DRE!Q:Q)</f>
        <v>0</v>
      </c>
      <c r="S403" s="46">
        <f>SUMIF(DRE!$A:$A,'Base CF'!$B403,DRE!R:R)</f>
        <v>0</v>
      </c>
      <c r="T403" s="46">
        <f>SUMIF(DRE!$A:$A,'Base CF'!$B403,DRE!S:S)</f>
        <v>0</v>
      </c>
      <c r="U403" s="46">
        <f>SUMIF(DRE!$A:$A,'Base CF'!$B403,DRE!T:T)</f>
        <v>0</v>
      </c>
      <c r="V403" s="46">
        <f>SUMIF(DRE!$A:$A,'Base CF'!$B403,DRE!U:U)</f>
        <v>0</v>
      </c>
      <c r="W403" s="46">
        <f>SUMIF(DRE!$A:$A,'Base CF'!$B403,DRE!V:V)</f>
        <v>0</v>
      </c>
      <c r="X403" s="46">
        <f>SUMIF(DRE!$A:$A,'Base CF'!$B403,DRE!W:W)</f>
        <v>0</v>
      </c>
      <c r="Y403" s="46">
        <f>SUMIF(DRE!$A:$A,'Base CF'!$B403,DRE!X:X)</f>
        <v>0</v>
      </c>
      <c r="Z403" s="46">
        <f>SUMIF(DRE!$A:$A,'Base CF'!$B403,DRE!Y:Y)</f>
        <v>0</v>
      </c>
      <c r="AA403" s="46">
        <f>SUMIF(DRE!$A:$A,'Base CF'!$B403,DRE!Z:Z)</f>
        <v>0</v>
      </c>
      <c r="AB403" s="46">
        <f>SUMIF(DRE!$A:$A,'Base CF'!$B403,DRE!AA:AA)</f>
        <v>0</v>
      </c>
      <c r="AC403" s="46">
        <f>SUMIF(DRE!$A:$A,'Base CF'!$B403,DRE!AB:AB)</f>
        <v>0</v>
      </c>
      <c r="AD403" s="46">
        <f>SUMIF(DRE!$A:$A,'Base CF'!$B403,DRE!AC:AC)</f>
        <v>0</v>
      </c>
      <c r="AE403" s="46">
        <f>SUMIF(DRE!$A:$A,'Base CF'!$B403,DRE!AD:AD)</f>
        <v>0</v>
      </c>
      <c r="AF403" s="46">
        <f>SUMIF(DRE!$A:$A,'Base CF'!$B403,DRE!AE:AE)</f>
        <v>0</v>
      </c>
      <c r="AG403" s="46">
        <f>SUMIF(DRE!$A:$A,'Base CF'!$B403,DRE!AF:AF)</f>
        <v>0</v>
      </c>
      <c r="AH403" s="46">
        <f>SUMIF(DRE!$A:$A,'Base CF'!$B403,DRE!AG:AG)</f>
        <v>0</v>
      </c>
      <c r="AI403" s="46">
        <f>SUMIF(DRE!$A:$A,'Base CF'!$B403,DRE!AH:AH)</f>
        <v>0</v>
      </c>
      <c r="AJ403" s="46">
        <f>SUMIF(DRE!$A:$A,'Base CF'!$B403,DRE!AI:AI)</f>
        <v>0</v>
      </c>
      <c r="AK403" s="46">
        <f>SUMIF(DRE!$A:$A,'Base CF'!$B403,DRE!AJ:AJ)</f>
        <v>0</v>
      </c>
      <c r="AL403" s="46">
        <f>SUMIF(DRE!$A:$A,'Base CF'!$B403,DRE!AK:AK)</f>
        <v>0</v>
      </c>
      <c r="AM403" s="46">
        <f>SUMIF(DRE!$A:$A,'Base CF'!$B403,DRE!AL:AL)</f>
        <v>0</v>
      </c>
      <c r="AN403" s="46">
        <f>SUMIF(DRE!$A:$A,'Base CF'!$B403,DRE!AM:AM)</f>
        <v>0</v>
      </c>
      <c r="AO403" s="46">
        <f>SUMIF(DRE!$A:$A,'Base CF'!$B403,DRE!AN:AN)</f>
        <v>0</v>
      </c>
      <c r="AP403" s="46">
        <f>SUMIF(DRE!$A:$A,'Base CF'!$B403,DRE!AO:AO)</f>
        <v>0</v>
      </c>
      <c r="AQ403" s="46">
        <f>SUMIF(DRE!$A:$A,'Base CF'!$B403,DRE!AP:AP)</f>
        <v>0</v>
      </c>
      <c r="AR403" s="46">
        <f>SUMIF(DRE!$A:$A,'Base CF'!$B403,DRE!AQ:AQ)</f>
        <v>0</v>
      </c>
      <c r="AS403" s="46">
        <f>SUMIF(DRE!$A:$A,'Base CF'!$B403,DRE!AR:AR)</f>
        <v>0</v>
      </c>
      <c r="AT403" s="46">
        <f>SUMIF(DRE!$A:$A,'Base CF'!$B403,DRE!AS:AS)</f>
        <v>0</v>
      </c>
      <c r="AU403" s="46">
        <f>SUMIF(DRE!$A:$A,'Base CF'!$B403,DRE!AT:AT)</f>
        <v>0</v>
      </c>
      <c r="AV403" s="46">
        <f>SUMIF(DRE!$A:$A,'Base CF'!$B403,DRE!AU:AU)</f>
        <v>0</v>
      </c>
      <c r="AW403" s="46">
        <f>SUMIF(DRE!$A:$A,'Base CF'!$B403,DRE!AV:AV)</f>
        <v>0</v>
      </c>
      <c r="AX403" s="46">
        <f>SUMIF(DRE!$A:$A,'Base CF'!$B403,DRE!AW:AW)</f>
        <v>0</v>
      </c>
      <c r="AY403" s="46">
        <f>SUMIF(DRE!$A:$A,'Base CF'!$B403,DRE!AX:AX)</f>
        <v>0</v>
      </c>
      <c r="AZ403" s="46">
        <f>SUMIF(DRE!$A:$A,'Base CF'!$B403,DRE!AY:AY)</f>
        <v>0</v>
      </c>
      <c r="BA403" s="46">
        <f>SUMIF(DRE!$A:$A,'Base CF'!$B403,DRE!AZ:AZ)</f>
        <v>0</v>
      </c>
      <c r="BB403" s="46">
        <f>SUMIF(DRE!$A:$A,'Base CF'!$B403,DRE!BA:BA)</f>
        <v>0</v>
      </c>
      <c r="BC403" s="46">
        <f>SUMIF(DRE!$A:$A,'Base CF'!$B403,DRE!BB:BB)</f>
        <v>0</v>
      </c>
      <c r="BD403" s="46">
        <f>SUMIF(DRE!$A:$A,'Base CF'!$B403,DRE!BC:BC)</f>
        <v>0</v>
      </c>
      <c r="BE403" s="46">
        <f>SUMIF(DRE!$A:$A,'Base CF'!$B403,DRE!BD:BD)</f>
        <v>0</v>
      </c>
      <c r="BF403" s="46">
        <f>SUMIF(DRE!$A:$A,'Base CF'!$B403,DRE!BE:BE)</f>
        <v>0</v>
      </c>
      <c r="BG403" s="46">
        <f>SUMIF(DRE!$A:$A,'Base CF'!$B403,DRE!BF:BF)</f>
        <v>0</v>
      </c>
      <c r="BH403" s="46">
        <f>SUMIF(DRE!$A:$A,'Base CF'!$B403,DRE!BG:BG)</f>
        <v>0</v>
      </c>
      <c r="BI403" s="46">
        <f>SUMIF(DRE!$A:$A,'Base CF'!$B403,DRE!BH:BH)</f>
        <v>0</v>
      </c>
      <c r="BJ403" s="46">
        <f>SUMIF(DRE!$A:$A,'Base CF'!$B403,DRE!BI:BI)</f>
        <v>0</v>
      </c>
      <c r="BK403" s="46">
        <f>SUMIF(DRE!$A:$A,'Base CF'!$B403,DRE!BJ:BJ)</f>
        <v>0</v>
      </c>
      <c r="BL403" s="46">
        <f>SUMIF(DRE!$A:$A,'Base CF'!$B403,DRE!BK:BK)</f>
        <v>0</v>
      </c>
      <c r="BM403" s="46">
        <f>SUMIF(DRE!$A:$A,'Base CF'!$B403,DRE!BL:BL)</f>
        <v>0</v>
      </c>
      <c r="BN403" s="46">
        <f>SUMIF(DRE!$A:$A,'Base CF'!$B403,DRE!BM:BM)</f>
        <v>0</v>
      </c>
      <c r="BO403" s="46">
        <f>SUMIF(DRE!$A:$A,'Base CF'!$B403,DRE!BN:BN)</f>
        <v>0</v>
      </c>
      <c r="BP403" s="46">
        <f>SUMIF(DRE!$A:$A,'Base CF'!$B403,DRE!BO:BO)</f>
        <v>0</v>
      </c>
      <c r="BQ403" s="46">
        <f>SUMIF(DRE!$A:$A,'Base CF'!$B403,DRE!BP:BP)</f>
        <v>0</v>
      </c>
      <c r="BR403" s="46">
        <f>SUMIF(DRE!$A:$A,'Base CF'!$B403,DRE!BQ:BQ)</f>
        <v>0</v>
      </c>
      <c r="BS403" s="46">
        <f>SUMIF(DRE!$A:$A,'Base CF'!$B403,DRE!BR:BR)</f>
        <v>0</v>
      </c>
      <c r="BT403" s="46">
        <f>SUMIF(DRE!$A:$A,'Base CF'!$B403,DRE!BS:BS)</f>
        <v>0</v>
      </c>
      <c r="BU403" s="46">
        <f>SUMIF(DRE!$A:$A,'Base CF'!$B403,DRE!BT:BT)</f>
        <v>0</v>
      </c>
      <c r="BV403" s="46">
        <f>SUMIF(DRE!$A:$A,'Base CF'!$B403,DRE!BU:BU)</f>
        <v>0</v>
      </c>
      <c r="BW403" s="46">
        <f>SUMIF(DRE!$A:$A,'Base CF'!$B403,DRE!BV:BV)</f>
        <v>0</v>
      </c>
      <c r="BX403" s="46">
        <f>SUMIF(DRE!$A:$A,'Base CF'!$B403,DRE!BW:BW)</f>
        <v>0</v>
      </c>
      <c r="BY403" s="46">
        <f>SUMIF(DRE!$A:$A,'Base CF'!$B403,DRE!BX:BX)</f>
        <v>0</v>
      </c>
      <c r="BZ403" s="46">
        <f>SUMIF(DRE!$A:$A,'Base CF'!$B403,DRE!BY:BY)</f>
        <v>0</v>
      </c>
      <c r="CA403" s="46">
        <f>SUMIF(DRE!$A:$A,'Base CF'!$B403,DRE!BZ:BZ)</f>
        <v>0</v>
      </c>
      <c r="CB403" s="46">
        <f>SUMIF(DRE!$A:$A,'Base CF'!$B403,DRE!CA:CA)</f>
        <v>0</v>
      </c>
      <c r="CC403" s="46">
        <f>SUMIF(DRE!$A:$A,'Base CF'!$B403,DRE!CB:CB)</f>
        <v>0</v>
      </c>
      <c r="CD403" s="46">
        <f>SUMIF(DRE!$A:$A,'Base CF'!$B403,DRE!CC:CC)</f>
        <v>0</v>
      </c>
      <c r="CE403" s="46">
        <f>SUMIF(DRE!$A:$A,'Base CF'!$B403,DRE!CD:CD)</f>
        <v>0</v>
      </c>
      <c r="CF403" s="46">
        <f>SUMIF(DRE!$A:$A,'Base CF'!$B403,DRE!CE:CE)</f>
        <v>0</v>
      </c>
      <c r="CG403" s="46">
        <f>SUMIF(DRE!$A:$A,'Base CF'!$B403,DRE!CF:CF)</f>
        <v>0</v>
      </c>
      <c r="CH403" s="46">
        <f>SUMIF(DRE!$A:$A,'Base CF'!$B403,DRE!CG:CG)</f>
        <v>0</v>
      </c>
      <c r="CI403" s="46">
        <f>SUMIF(DRE!$A:$A,'Base CF'!$B403,DRE!CH:CH)</f>
        <v>0</v>
      </c>
      <c r="CJ403" s="46">
        <f>SUMIF(DRE!$A:$A,'Base CF'!$B403,DRE!CI:CI)</f>
        <v>0</v>
      </c>
      <c r="CK403" s="46">
        <f>SUMIF(DRE!$A:$A,'Base CF'!$B403,DRE!CJ:CJ)</f>
        <v>0</v>
      </c>
      <c r="CL403" s="46">
        <f>SUMIF(DRE!$A:$A,'Base CF'!$B403,DRE!CK:CK)</f>
        <v>0</v>
      </c>
      <c r="CM403" s="46">
        <f>SUMIF(DRE!$A:$A,'Base CF'!$B403,DRE!CL:CL)</f>
        <v>0</v>
      </c>
      <c r="CN403" s="46">
        <f>SUMIF(DRE!$A:$A,'Base CF'!$B403,DRE!CM:CM)</f>
        <v>0</v>
      </c>
      <c r="CO403" s="46">
        <f>SUMIF(DRE!$A:$A,'Base CF'!$B403,DRE!CN:CN)</f>
        <v>0</v>
      </c>
      <c r="CP403" s="46">
        <f>SUMIF(DRE!$A:$A,'Base CF'!$B403,DRE!CO:CO)</f>
        <v>0</v>
      </c>
      <c r="CQ403" s="46">
        <f>SUMIF(DRE!$A:$A,'Base CF'!$B403,DRE!CP:CP)</f>
        <v>0</v>
      </c>
      <c r="CR403" s="46">
        <f>SUMIF(DRE!$A:$A,'Base CF'!$B403,DRE!CQ:CQ)</f>
        <v>0</v>
      </c>
      <c r="CS403" s="46">
        <f>SUMIF(DRE!$A:$A,'Base CF'!$B403,DRE!CR:CR)</f>
        <v>0</v>
      </c>
      <c r="CT403" s="46">
        <f>SUMIF(DRE!$A:$A,'Base CF'!$B403,DRE!CS:CS)</f>
        <v>0</v>
      </c>
      <c r="CU403" s="46">
        <f>SUMIF(DRE!$A:$A,'Base CF'!$B403,DRE!CT:CT)</f>
        <v>0</v>
      </c>
      <c r="CV403" s="46">
        <f>SUMIF(DRE!$A:$A,'Base CF'!$B403,DRE!CU:CU)</f>
        <v>0</v>
      </c>
      <c r="CW403" s="46">
        <f>SUMIF(DRE!$A:$A,'Base CF'!$B403,DRE!CV:CV)</f>
        <v>0</v>
      </c>
      <c r="CX403" s="46">
        <f>SUMIF(DRE!$A:$A,'Base CF'!$B403,DRE!CW:CW)</f>
        <v>0</v>
      </c>
      <c r="CY403" s="46">
        <f>SUMIF(DRE!$A:$A,'Base CF'!$B403,DRE!CX:CX)</f>
        <v>0</v>
      </c>
      <c r="CZ403" s="46">
        <f>SUMIF(DRE!$A:$A,'Base CF'!$B403,DRE!CY:CY)</f>
        <v>0</v>
      </c>
      <c r="DA403" s="46">
        <f>SUMIF(DRE!$A:$A,'Base CF'!$B403,DRE!CZ:CZ)</f>
        <v>0</v>
      </c>
      <c r="DB403" s="46">
        <f>SUMIF(DRE!$A:$A,'Base CF'!$B403,DRE!DA:DA)</f>
        <v>0</v>
      </c>
      <c r="DC403" s="46">
        <f>SUMIF(DRE!$A:$A,'Base CF'!$B403,DRE!DB:DB)</f>
        <v>0</v>
      </c>
      <c r="DD403" s="46">
        <f>SUMIF(DRE!$A:$A,'Base CF'!$B403,DRE!DC:DC)</f>
        <v>0</v>
      </c>
      <c r="DE403" s="46">
        <f>SUMIF(DRE!$A:$A,'Base CF'!$B403,DRE!DD:DD)</f>
        <v>0</v>
      </c>
      <c r="DF403" s="46">
        <f>SUMIF(DRE!$A:$A,'Base CF'!$B403,DRE!DE:DE)</f>
        <v>0</v>
      </c>
    </row>
    <row r="404" spans="1:110" outlineLevel="1">
      <c r="B404" s="37" t="s">
        <v>84</v>
      </c>
      <c r="C404" s="46">
        <f>SUMIF(DRE!$A:$A,'Base CF'!$B404,DRE!B:B)</f>
        <v>4476467.2300000004</v>
      </c>
      <c r="D404" s="46">
        <f>SUMIF(DRE!$A:$A,'Base CF'!$B404,DRE!C:C)</f>
        <v>4348725.5000000009</v>
      </c>
      <c r="E404" s="46">
        <f>SUMIF(DRE!$A:$A,'Base CF'!$B404,DRE!D:D)</f>
        <v>4676345.53</v>
      </c>
      <c r="F404" s="46">
        <f>SUMIF(DRE!$A:$A,'Base CF'!$B404,DRE!E:E)</f>
        <v>4453170.53</v>
      </c>
      <c r="G404" s="46">
        <f>SUMIF(DRE!$A:$A,'Base CF'!$B404,DRE!F:F)</f>
        <v>4571906.71</v>
      </c>
      <c r="H404" s="46">
        <f>SUMIF(DRE!$A:$A,'Base CF'!$B404,DRE!G:G)</f>
        <v>4487938.6400000006</v>
      </c>
      <c r="I404" s="46">
        <f>SUMIF(DRE!$A:$A,'Base CF'!$B404,DRE!H:H)</f>
        <v>4684021.49</v>
      </c>
      <c r="J404" s="46">
        <f>SUMIF(DRE!$A:$A,'Base CF'!$B404,DRE!I:I)</f>
        <v>4729489.6100000003</v>
      </c>
      <c r="K404" s="46">
        <f>SUMIF(DRE!$A:$A,'Base CF'!$B404,DRE!J:J)</f>
        <v>4753869.66</v>
      </c>
      <c r="L404" s="46">
        <f>SUMIF(DRE!$A:$A,'Base CF'!$B404,DRE!K:K)</f>
        <v>4722562.5999999996</v>
      </c>
      <c r="M404" s="46">
        <f>SUMIF(DRE!$A:$A,'Base CF'!$B404,DRE!L:L)</f>
        <v>4759880.58</v>
      </c>
      <c r="N404" s="46">
        <f>SUMIF(DRE!$A:$A,'Base CF'!$B404,DRE!M:M)</f>
        <v>4780900.21</v>
      </c>
      <c r="O404" s="46">
        <f>SUMIF(DRE!$A:$A,'Base CF'!$B404,DRE!N:N)</f>
        <v>5275684.04</v>
      </c>
      <c r="P404" s="46">
        <f>SUMIF(DRE!$A:$A,'Base CF'!$B404,DRE!O:O)</f>
        <v>5300263.1900000004</v>
      </c>
      <c r="Q404" s="46">
        <f>SUMIF(DRE!$A:$A,'Base CF'!$B404,DRE!P:P)</f>
        <v>4688708.1400000006</v>
      </c>
      <c r="R404" s="46">
        <f>SUMIF(DRE!$A:$A,'Base CF'!$B404,DRE!Q:Q)</f>
        <v>4889703.8</v>
      </c>
      <c r="S404" s="46">
        <f>SUMIF(DRE!$A:$A,'Base CF'!$B404,DRE!R:R)</f>
        <v>4673697.99</v>
      </c>
      <c r="T404" s="46">
        <f>SUMIF(DRE!$A:$A,'Base CF'!$B404,DRE!S:S)</f>
        <v>4593935.2300000004</v>
      </c>
      <c r="U404" s="46">
        <f>SUMIF(DRE!$A:$A,'Base CF'!$B404,DRE!T:T)</f>
        <v>4965900.78</v>
      </c>
      <c r="V404" s="46">
        <f>SUMIF(DRE!$A:$A,'Base CF'!$B404,DRE!U:U)</f>
        <v>4896441.13</v>
      </c>
      <c r="W404" s="46">
        <f>SUMIF(DRE!$A:$A,'Base CF'!$B404,DRE!V:V)</f>
        <v>5037801.34</v>
      </c>
      <c r="X404" s="46">
        <f>SUMIF(DRE!$A:$A,'Base CF'!$B404,DRE!W:W)</f>
        <v>5046749.29</v>
      </c>
      <c r="Y404" s="46">
        <f>SUMIF(DRE!$A:$A,'Base CF'!$B404,DRE!X:X)</f>
        <v>4857177.24</v>
      </c>
      <c r="Z404" s="46">
        <f>SUMIF(DRE!$A:$A,'Base CF'!$B404,DRE!Y:Y)</f>
        <v>4880629.0599999996</v>
      </c>
      <c r="AA404" s="46">
        <f>SUMIF(DRE!$A:$A,'Base CF'!$B404,DRE!Z:Z)</f>
        <v>5730849.2599999998</v>
      </c>
      <c r="AB404" s="46">
        <f>SUMIF(DRE!$A:$A,'Base CF'!$B404,DRE!AA:AA)</f>
        <v>4967092.2600000007</v>
      </c>
      <c r="AC404" s="46">
        <f>SUMIF(DRE!$A:$A,'Base CF'!$B404,DRE!AB:AB)</f>
        <v>5032177.71</v>
      </c>
      <c r="AD404" s="46">
        <f>SUMIF(DRE!$A:$A,'Base CF'!$B404,DRE!AC:AC)</f>
        <v>4750052.7</v>
      </c>
      <c r="AE404" s="46">
        <f>SUMIF(DRE!$A:$A,'Base CF'!$B404,DRE!AD:AD)</f>
        <v>4805556.4400000004</v>
      </c>
      <c r="AF404" s="46">
        <f>SUMIF(DRE!$A:$A,'Base CF'!$B404,DRE!AE:AE)</f>
        <v>4877830.75</v>
      </c>
      <c r="AG404" s="46">
        <f>SUMIF(DRE!$A:$A,'Base CF'!$B404,DRE!AF:AF)</f>
        <v>5186232.03</v>
      </c>
      <c r="AH404" s="46">
        <f>SUMIF(DRE!$A:$A,'Base CF'!$B404,DRE!AG:AG)</f>
        <v>5189065.71</v>
      </c>
      <c r="AI404" s="46">
        <f>SUMIF(DRE!$A:$A,'Base CF'!$B404,DRE!AH:AH)</f>
        <v>5170880.67</v>
      </c>
      <c r="AJ404" s="46">
        <f>SUMIF(DRE!$A:$A,'Base CF'!$B404,DRE!AI:AI)</f>
        <v>5269476.6100000003</v>
      </c>
      <c r="AK404" s="46">
        <f>SUMIF(DRE!$A:$A,'Base CF'!$B404,DRE!AJ:AJ)</f>
        <v>5243603</v>
      </c>
      <c r="AL404" s="46">
        <f>SUMIF(DRE!$A:$A,'Base CF'!$B404,DRE!AK:AK)</f>
        <v>5109085.8999999994</v>
      </c>
      <c r="AM404" s="46">
        <f>SUMIF(DRE!$A:$A,'Base CF'!$B404,DRE!AL:AL)</f>
        <v>5274253.95</v>
      </c>
      <c r="AN404" s="46">
        <f>SUMIF(DRE!$A:$A,'Base CF'!$B404,DRE!AM:AM)</f>
        <v>5051839.82</v>
      </c>
      <c r="AO404" s="46">
        <f>SUMIF(DRE!$A:$A,'Base CF'!$B404,DRE!AN:AN)</f>
        <v>5467940.4699999997</v>
      </c>
      <c r="AP404" s="46">
        <f>SUMIF(DRE!$A:$A,'Base CF'!$B404,DRE!AO:AO)</f>
        <v>4943639.21</v>
      </c>
      <c r="AQ404" s="46">
        <f>SUMIF(DRE!$A:$A,'Base CF'!$B404,DRE!AP:AP)</f>
        <v>4912471.2699999996</v>
      </c>
      <c r="AR404" s="46">
        <f>SUMIF(DRE!$A:$A,'Base CF'!$B404,DRE!AQ:AQ)</f>
        <v>4822589.3600000003</v>
      </c>
      <c r="AS404" s="46">
        <f>SUMIF(DRE!$A:$A,'Base CF'!$B404,DRE!AR:AR)</f>
        <v>5277446.1500000004</v>
      </c>
      <c r="AT404" s="46">
        <f>SUMIF(DRE!$A:$A,'Base CF'!$B404,DRE!AS:AS)</f>
        <v>5316684.45</v>
      </c>
      <c r="AU404" s="46">
        <f>SUMIF(DRE!$A:$A,'Base CF'!$B404,DRE!AT:AT)</f>
        <v>6619013.04</v>
      </c>
      <c r="AV404" s="46">
        <f>SUMIF(DRE!$A:$A,'Base CF'!$B404,DRE!AU:AU)</f>
        <v>5472663.0099999998</v>
      </c>
      <c r="AW404" s="46">
        <f>SUMIF(DRE!$A:$A,'Base CF'!$B404,DRE!AV:AV)</f>
        <v>5098927.9800000004</v>
      </c>
      <c r="AX404" s="46">
        <f>SUMIF(DRE!$A:$A,'Base CF'!$B404,DRE!AW:AW)</f>
        <v>5363715.55</v>
      </c>
      <c r="AY404" s="46">
        <f>SUMIF(DRE!$A:$A,'Base CF'!$B404,DRE!AX:AX)</f>
        <v>5350802.13</v>
      </c>
      <c r="AZ404" s="46">
        <f>SUMIF(DRE!$A:$A,'Base CF'!$B404,DRE!AY:AY)</f>
        <v>5326652.43</v>
      </c>
      <c r="BA404" s="46">
        <f>SUMIF(DRE!$A:$A,'Base CF'!$B404,DRE!AZ:AZ)</f>
        <v>5473081.29</v>
      </c>
      <c r="BB404" s="46">
        <f>SUMIF(DRE!$A:$A,'Base CF'!$B404,DRE!BA:BA)</f>
        <v>5303937.09</v>
      </c>
      <c r="BC404" s="46">
        <f>SUMIF(DRE!$A:$A,'Base CF'!$B404,DRE!BB:BB)</f>
        <v>5283770.9800000004</v>
      </c>
      <c r="BD404" s="46">
        <f>SUMIF(DRE!$A:$A,'Base CF'!$B404,DRE!BC:BC)</f>
        <v>5184500.18</v>
      </c>
      <c r="BE404" s="46">
        <f>SUMIF(DRE!$A:$A,'Base CF'!$B404,DRE!BD:BD)</f>
        <v>5760749.54</v>
      </c>
      <c r="BF404" s="46">
        <f>SUMIF(DRE!$A:$A,'Base CF'!$B404,DRE!BE:BE)</f>
        <v>5756187.4800000004</v>
      </c>
      <c r="BG404" s="46">
        <f>SUMIF(DRE!$A:$A,'Base CF'!$B404,DRE!BF:BF)</f>
        <v>5699091.8042847002</v>
      </c>
      <c r="BH404" s="46">
        <f>SUMIF(DRE!$A:$A,'Base CF'!$B404,DRE!BG:BG)</f>
        <v>5877197.3787166998</v>
      </c>
      <c r="BI404" s="46">
        <f>SUMIF(DRE!$A:$A,'Base CF'!$B404,DRE!BH:BH)</f>
        <v>5889265.3139527002</v>
      </c>
      <c r="BJ404" s="46">
        <f>SUMIF(DRE!$A:$A,'Base CF'!$B404,DRE!BI:BI)</f>
        <v>5999174.6113438001</v>
      </c>
      <c r="BK404" s="46">
        <f>SUMIF(DRE!$A:$A,'Base CF'!$B404,DRE!BJ:BJ)</f>
        <v>6247119.1134142</v>
      </c>
      <c r="BL404" s="46">
        <f>SUMIF(DRE!$A:$A,'Base CF'!$B404,DRE!BK:BK)</f>
        <v>6060071.7773847003</v>
      </c>
      <c r="BM404" s="46">
        <f>SUMIF(DRE!$A:$A,'Base CF'!$B404,DRE!BL:BL)</f>
        <v>6293176.5414394997</v>
      </c>
      <c r="BN404" s="46">
        <f>SUMIF(DRE!$A:$A,'Base CF'!$B404,DRE!BM:BM)</f>
        <v>5934664.9356664</v>
      </c>
      <c r="BO404" s="46">
        <f>SUMIF(DRE!$A:$A,'Base CF'!$B404,DRE!BN:BN)</f>
        <v>5955680.7800014997</v>
      </c>
      <c r="BP404" s="46">
        <f>SUMIF(DRE!$A:$A,'Base CF'!$B404,DRE!BO:BO)</f>
        <v>5751918.5842436999</v>
      </c>
      <c r="BQ404" s="46">
        <f>SUMIF(DRE!$A:$A,'Base CF'!$B404,DRE!BP:BP)</f>
        <v>6061046.2979119001</v>
      </c>
      <c r="BR404" s="46">
        <f>SUMIF(DRE!$A:$A,'Base CF'!$B404,DRE!BQ:BQ)</f>
        <v>6067444.3397375001</v>
      </c>
      <c r="BS404" s="46">
        <f>SUMIF(DRE!$A:$A,'Base CF'!$B404,DRE!BR:BR)</f>
        <v>5992375.7231283998</v>
      </c>
      <c r="BT404" s="46">
        <f>SUMIF(DRE!$A:$A,'Base CF'!$B404,DRE!BS:BS)</f>
        <v>6093095.1863564001</v>
      </c>
      <c r="BU404" s="46">
        <f>SUMIF(DRE!$A:$A,'Base CF'!$B404,DRE!BT:BT)</f>
        <v>6042920.8774913996</v>
      </c>
      <c r="BV404" s="46">
        <f>SUMIF(DRE!$A:$A,'Base CF'!$B404,DRE!BU:BU)</f>
        <v>6208608.4242938999</v>
      </c>
      <c r="BW404" s="46">
        <f>SUMIF(DRE!$A:$A,'Base CF'!$B404,DRE!BV:BV)</f>
        <v>6553087.6418757001</v>
      </c>
      <c r="BX404" s="46">
        <f>SUMIF(DRE!$A:$A,'Base CF'!$B404,DRE!BW:BW)</f>
        <v>6447637.6111954004</v>
      </c>
      <c r="BY404" s="46">
        <f>SUMIF(DRE!$A:$A,'Base CF'!$B404,DRE!BX:BX)</f>
        <v>6504883.6538931997</v>
      </c>
      <c r="BZ404" s="46">
        <f>SUMIF(DRE!$A:$A,'Base CF'!$B404,DRE!BY:BY)</f>
        <v>6179583.3138039</v>
      </c>
      <c r="CA404" s="46">
        <f>SUMIF(DRE!$A:$A,'Base CF'!$B404,DRE!BZ:BZ)</f>
        <v>6099455.6913527995</v>
      </c>
      <c r="CB404" s="46">
        <f>SUMIF(DRE!$A:$A,'Base CF'!$B404,DRE!CA:CA)</f>
        <v>5925830.1660578996</v>
      </c>
      <c r="CC404" s="46">
        <f>SUMIF(DRE!$A:$A,'Base CF'!$B404,DRE!CB:CB)</f>
        <v>6171426.4719398003</v>
      </c>
      <c r="CD404" s="46">
        <f>SUMIF(DRE!$A:$A,'Base CF'!$B404,DRE!CC:CC)</f>
        <v>6186773.2963816999</v>
      </c>
      <c r="CE404" s="46">
        <f>SUMIF(DRE!$A:$A,'Base CF'!$B404,DRE!CD:CD)</f>
        <v>6134625.4242642</v>
      </c>
      <c r="CF404" s="46">
        <f>SUMIF(DRE!$A:$A,'Base CF'!$B404,DRE!CE:CE)</f>
        <v>6270754.7164852004</v>
      </c>
      <c r="CG404" s="46">
        <f>SUMIF(DRE!$A:$A,'Base CF'!$B404,DRE!CF:CF)</f>
        <v>6227181.1177524999</v>
      </c>
      <c r="CH404" s="46">
        <f>SUMIF(DRE!$A:$A,'Base CF'!$B404,DRE!CG:CG)</f>
        <v>6367220.6619867003</v>
      </c>
      <c r="CI404" s="46">
        <f>SUMIF(DRE!$A:$A,'Base CF'!$B404,DRE!CH:CH)</f>
        <v>6689042.5297277002</v>
      </c>
      <c r="CJ404" s="46">
        <f>SUMIF(DRE!$A:$A,'Base CF'!$B404,DRE!CI:CI)</f>
        <v>6483047.7844826998</v>
      </c>
      <c r="CK404" s="46">
        <f>SUMIF(DRE!$A:$A,'Base CF'!$B404,DRE!CJ:CJ)</f>
        <v>6626685.3115868997</v>
      </c>
      <c r="CL404" s="46">
        <f>SUMIF(DRE!$A:$A,'Base CF'!$B404,DRE!CK:CK)</f>
        <v>6461615.0203050002</v>
      </c>
      <c r="CM404" s="46">
        <f>SUMIF(DRE!$A:$A,'Base CF'!$B404,DRE!CL:CL)</f>
        <v>6297261.0018212004</v>
      </c>
      <c r="CN404" s="46">
        <f>SUMIF(DRE!$A:$A,'Base CF'!$B404,DRE!CM:CM)</f>
        <v>6115516.3184777005</v>
      </c>
      <c r="CO404" s="46">
        <f>SUMIF(DRE!$A:$A,'Base CF'!$B404,DRE!CN:CN)</f>
        <v>6253441.2053474002</v>
      </c>
      <c r="CP404" s="46">
        <f>SUMIF(DRE!$A:$A,'Base CF'!$B404,DRE!CO:CO)</f>
        <v>6264106.7715034997</v>
      </c>
      <c r="CQ404" s="46">
        <f>SUMIF(DRE!$A:$A,'Base CF'!$B404,DRE!CP:CP)</f>
        <v>6230264.5019837003</v>
      </c>
      <c r="CR404" s="46">
        <f>SUMIF(DRE!$A:$A,'Base CF'!$B404,DRE!CQ:CQ)</f>
        <v>6435094.9668143997</v>
      </c>
      <c r="CS404" s="46">
        <f>SUMIF(DRE!$A:$A,'Base CF'!$B404,DRE!CR:CR)</f>
        <v>6419938.7287349002</v>
      </c>
      <c r="CT404" s="46">
        <f>SUMIF(DRE!$A:$A,'Base CF'!$B404,DRE!CS:CS)</f>
        <v>6577553.1803478999</v>
      </c>
      <c r="CU404" s="46">
        <f>SUMIF(DRE!$A:$A,'Base CF'!$B404,DRE!CT:CT)</f>
        <v>6884255.3696555998</v>
      </c>
      <c r="CV404" s="46">
        <f>SUMIF(DRE!$A:$A,'Base CF'!$B404,DRE!CU:CU)</f>
        <v>6673676.9063721998</v>
      </c>
      <c r="CW404" s="46">
        <f>SUMIF(DRE!$A:$A,'Base CF'!$B404,DRE!CV:CV)</f>
        <v>6759824.3561792998</v>
      </c>
      <c r="CX404" s="46">
        <f>SUMIF(DRE!$A:$A,'Base CF'!$B404,DRE!CW:CW)</f>
        <v>6537218.4091076003</v>
      </c>
      <c r="CY404" s="46">
        <f>SUMIF(DRE!$A:$A,'Base CF'!$B404,DRE!CX:CX)</f>
        <v>6448782.9100944996</v>
      </c>
      <c r="CZ404" s="46">
        <f>SUMIF(DRE!$A:$A,'Base CF'!$B404,DRE!CY:CY)</f>
        <v>6298500.3882617</v>
      </c>
      <c r="DA404" s="46">
        <f>SUMIF(DRE!$A:$A,'Base CF'!$B404,DRE!CZ:CZ)</f>
        <v>6502185.822652</v>
      </c>
      <c r="DB404" s="46">
        <f>SUMIF(DRE!$A:$A,'Base CF'!$B404,DRE!DA:DA)</f>
        <v>6506220.2151351999</v>
      </c>
      <c r="DC404" s="46">
        <f>SUMIF(DRE!$A:$A,'Base CF'!$B404,DRE!DB:DB)</f>
        <v>6483176.8325485</v>
      </c>
      <c r="DD404" s="46">
        <f>SUMIF(DRE!$A:$A,'Base CF'!$B404,DRE!DC:DC)</f>
        <v>6729465.3684983002</v>
      </c>
      <c r="DE404" s="46">
        <f>SUMIF(DRE!$A:$A,'Base CF'!$B404,DRE!DD:DD)</f>
        <v>6697154.5663091</v>
      </c>
      <c r="DF404" s="46">
        <f>SUMIF(DRE!$A:$A,'Base CF'!$B404,DRE!DE:DE)</f>
        <v>6840135.1185068004</v>
      </c>
    </row>
    <row r="405" spans="1:110" outlineLevel="1">
      <c r="B405" s="37" t="s">
        <v>85</v>
      </c>
      <c r="C405" s="46">
        <f>SUMIF(DRE!$A:$A,'Base CF'!$B405,DRE!B:B)</f>
        <v>20618879.059999999</v>
      </c>
      <c r="D405" s="46">
        <f>SUMIF(DRE!$A:$A,'Base CF'!$B405,DRE!C:C)</f>
        <v>20030493.210000001</v>
      </c>
      <c r="E405" s="46">
        <f>SUMIF(DRE!$A:$A,'Base CF'!$B405,DRE!D:D)</f>
        <v>21539531</v>
      </c>
      <c r="F405" s="46">
        <f>SUMIF(DRE!$A:$A,'Base CF'!$B405,DRE!E:E)</f>
        <v>20511573.350000001</v>
      </c>
      <c r="G405" s="46">
        <f>SUMIF(DRE!$A:$A,'Base CF'!$B405,DRE!F:F)</f>
        <v>21058479.41</v>
      </c>
      <c r="H405" s="46">
        <f>SUMIF(DRE!$A:$A,'Base CF'!$B405,DRE!G:G)</f>
        <v>20671717.359999999</v>
      </c>
      <c r="I405" s="46">
        <f>SUMIF(DRE!$A:$A,'Base CF'!$B405,DRE!H:H)</f>
        <v>21574886.870000001</v>
      </c>
      <c r="J405" s="46">
        <f>SUMIF(DRE!$A:$A,'Base CF'!$B405,DRE!I:I)</f>
        <v>21784315.780000001</v>
      </c>
      <c r="K405" s="46">
        <f>SUMIF(DRE!$A:$A,'Base CF'!$B405,DRE!J:J)</f>
        <v>21896611.75</v>
      </c>
      <c r="L405" s="46">
        <f>SUMIF(DRE!$A:$A,'Base CF'!$B405,DRE!K:K)</f>
        <v>21752409.559999999</v>
      </c>
      <c r="M405" s="46">
        <f>SUMIF(DRE!$A:$A,'Base CF'!$B405,DRE!L:L)</f>
        <v>21924298.5</v>
      </c>
      <c r="N405" s="46">
        <f>SUMIF(DRE!$A:$A,'Base CF'!$B405,DRE!M:M)</f>
        <v>22021116.109999999</v>
      </c>
      <c r="O405" s="46">
        <f>SUMIF(DRE!$A:$A,'Base CF'!$B405,DRE!N:N)</f>
        <v>24300120.419999998</v>
      </c>
      <c r="P405" s="46">
        <f>SUMIF(DRE!$A:$A,'Base CF'!$B405,DRE!O:O)</f>
        <v>24413333.469999999</v>
      </c>
      <c r="Q405" s="46">
        <f>SUMIF(DRE!$A:$A,'Base CF'!$B405,DRE!P:P)</f>
        <v>21596473.870000001</v>
      </c>
      <c r="R405" s="46">
        <f>SUMIF(DRE!$A:$A,'Base CF'!$B405,DRE!Q:Q)</f>
        <v>22522272.039999999</v>
      </c>
      <c r="S405" s="46">
        <f>SUMIF(DRE!$A:$A,'Base CF'!$B405,DRE!R:R)</f>
        <v>21527336.199999999</v>
      </c>
      <c r="T405" s="46">
        <f>SUMIF(DRE!$A:$A,'Base CF'!$B405,DRE!S:S)</f>
        <v>21159944.079999998</v>
      </c>
      <c r="U405" s="46">
        <f>SUMIF(DRE!$A:$A,'Base CF'!$B405,DRE!T:T)</f>
        <v>22873239.949999999</v>
      </c>
      <c r="V405" s="46">
        <f>SUMIF(DRE!$A:$A,'Base CF'!$B405,DRE!U:U)</f>
        <v>22553304.639999997</v>
      </c>
      <c r="W405" s="46">
        <f>SUMIF(DRE!$A:$A,'Base CF'!$B405,DRE!V:V)</f>
        <v>23204418.279999997</v>
      </c>
      <c r="X405" s="46">
        <f>SUMIF(DRE!$A:$A,'Base CF'!$B405,DRE!W:W)</f>
        <v>23245633.07</v>
      </c>
      <c r="Y405" s="46">
        <f>SUMIF(DRE!$A:$A,'Base CF'!$B405,DRE!X:X)</f>
        <v>22372452.740000002</v>
      </c>
      <c r="Z405" s="46">
        <f>SUMIF(DRE!$A:$A,'Base CF'!$B405,DRE!Y:Y)</f>
        <v>22480473.210000001</v>
      </c>
      <c r="AA405" s="46">
        <f>SUMIF(DRE!$A:$A,'Base CF'!$B405,DRE!Z:Z)</f>
        <v>26396638.959999997</v>
      </c>
      <c r="AB405" s="46">
        <f>SUMIF(DRE!$A:$A,'Base CF'!$B405,DRE!AA:AA)</f>
        <v>22878727.870000001</v>
      </c>
      <c r="AC405" s="46">
        <f>SUMIF(DRE!$A:$A,'Base CF'!$B405,DRE!AB:AB)</f>
        <v>23178515.529999997</v>
      </c>
      <c r="AD405" s="46">
        <f>SUMIF(DRE!$A:$A,'Base CF'!$B405,DRE!AC:AC)</f>
        <v>21879030.600000001</v>
      </c>
      <c r="AE405" s="46">
        <f>SUMIF(DRE!$A:$A,'Base CF'!$B405,DRE!AD:AD)</f>
        <v>22134684.129999999</v>
      </c>
      <c r="AF405" s="46">
        <f>SUMIF(DRE!$A:$A,'Base CF'!$B405,DRE!AE:AE)</f>
        <v>22467584.050000001</v>
      </c>
      <c r="AG405" s="46">
        <f>SUMIF(DRE!$A:$A,'Base CF'!$B405,DRE!AF:AF)</f>
        <v>23888099.059999999</v>
      </c>
      <c r="AH405" s="46">
        <f>SUMIF(DRE!$A:$A,'Base CF'!$B405,DRE!AG:AG)</f>
        <v>23901151.099999998</v>
      </c>
      <c r="AI405" s="46">
        <f>SUMIF(DRE!$A:$A,'Base CF'!$B405,DRE!AH:AH)</f>
        <v>23817389.760000002</v>
      </c>
      <c r="AJ405" s="46">
        <f>SUMIF(DRE!$A:$A,'Base CF'!$B405,DRE!AI:AI)</f>
        <v>24271528.66</v>
      </c>
      <c r="AK405" s="46">
        <f>SUMIF(DRE!$A:$A,'Base CF'!$B405,DRE!AJ:AJ)</f>
        <v>24152353.220000003</v>
      </c>
      <c r="AL405" s="46">
        <f>SUMIF(DRE!$A:$A,'Base CF'!$B405,DRE!AK:AK)</f>
        <v>23532759.289999999</v>
      </c>
      <c r="AM405" s="46">
        <f>SUMIF(DRE!$A:$A,'Base CF'!$B405,DRE!AL:AL)</f>
        <v>24293533.379999999</v>
      </c>
      <c r="AN405" s="46">
        <f>SUMIF(DRE!$A:$A,'Base CF'!$B405,DRE!AM:AM)</f>
        <v>23269080.440000001</v>
      </c>
      <c r="AO405" s="46">
        <f>SUMIF(DRE!$A:$A,'Base CF'!$B405,DRE!AN:AN)</f>
        <v>25185665.16</v>
      </c>
      <c r="AP405" s="46">
        <f>SUMIF(DRE!$A:$A,'Base CF'!$B405,DRE!AO:AO)</f>
        <v>22770701.850000001</v>
      </c>
      <c r="AQ405" s="46">
        <f>SUMIF(DRE!$A:$A,'Base CF'!$B405,DRE!AP:AP)</f>
        <v>22627140.43</v>
      </c>
      <c r="AR405" s="46">
        <f>SUMIF(DRE!$A:$A,'Base CF'!$B405,DRE!AQ:AQ)</f>
        <v>22213138.899999999</v>
      </c>
      <c r="AS405" s="46">
        <f>SUMIF(DRE!$A:$A,'Base CF'!$B405,DRE!AR:AR)</f>
        <v>24308236.82</v>
      </c>
      <c r="AT405" s="46">
        <f>SUMIF(DRE!$A:$A,'Base CF'!$B405,DRE!AS:AS)</f>
        <v>24488970.739999998</v>
      </c>
      <c r="AU405" s="46">
        <f>SUMIF(DRE!$A:$A,'Base CF'!$B405,DRE!AT:AT)</f>
        <v>30487575.25</v>
      </c>
      <c r="AV405" s="46">
        <f>SUMIF(DRE!$A:$A,'Base CF'!$B405,DRE!AU:AU)</f>
        <v>25207417.559999999</v>
      </c>
      <c r="AW405" s="46">
        <f>SUMIF(DRE!$A:$A,'Base CF'!$B405,DRE!AV:AV)</f>
        <v>23485971.289999999</v>
      </c>
      <c r="AX405" s="46">
        <f>SUMIF(DRE!$A:$A,'Base CF'!$B405,DRE!AW:AW)</f>
        <v>24705598.920000002</v>
      </c>
      <c r="AY405" s="46">
        <f>SUMIF(DRE!$A:$A,'Base CF'!$B405,DRE!AX:AX)</f>
        <v>24646118.899999999</v>
      </c>
      <c r="AZ405" s="46">
        <f>SUMIF(DRE!$A:$A,'Base CF'!$B405,DRE!AY:AY)</f>
        <v>24534883.960000001</v>
      </c>
      <c r="BA405" s="46">
        <f>SUMIF(DRE!$A:$A,'Base CF'!$B405,DRE!AZ:AZ)</f>
        <v>25209344.140000001</v>
      </c>
      <c r="BB405" s="46">
        <f>SUMIF(DRE!$A:$A,'Base CF'!$B405,DRE!BA:BA)</f>
        <v>24430255.73</v>
      </c>
      <c r="BC405" s="46">
        <f>SUMIF(DRE!$A:$A,'Base CF'!$B405,DRE!BB:BB)</f>
        <v>24337369.300000001</v>
      </c>
      <c r="BD405" s="46">
        <f>SUMIF(DRE!$A:$A,'Base CF'!$B405,DRE!BC:BC)</f>
        <v>23880122.09</v>
      </c>
      <c r="BE405" s="46">
        <f>SUMIF(DRE!$A:$A,'Base CF'!$B405,DRE!BD:BD)</f>
        <v>26534361.52</v>
      </c>
      <c r="BF405" s="46">
        <f>SUMIF(DRE!$A:$A,'Base CF'!$B405,DRE!BE:BE)</f>
        <v>26513348.41</v>
      </c>
      <c r="BG405" s="46">
        <f>SUMIF(DRE!$A:$A,'Base CF'!$B405,DRE!BF:BF)</f>
        <v>26250362.250039201</v>
      </c>
      <c r="BH405" s="46">
        <f>SUMIF(DRE!$A:$A,'Base CF'!$B405,DRE!BG:BG)</f>
        <v>27070727.320150301</v>
      </c>
      <c r="BI405" s="46">
        <f>SUMIF(DRE!$A:$A,'Base CF'!$B405,DRE!BH:BH)</f>
        <v>27126312.9612367</v>
      </c>
      <c r="BJ405" s="46">
        <f>SUMIF(DRE!$A:$A,'Base CF'!$B405,DRE!BI:BI)</f>
        <v>27632561.8461897</v>
      </c>
      <c r="BK405" s="46">
        <f>SUMIF(DRE!$A:$A,'Base CF'!$B405,DRE!BJ:BJ)</f>
        <v>28774609.249665599</v>
      </c>
      <c r="BL405" s="46">
        <f>SUMIF(DRE!$A:$A,'Base CF'!$B405,DRE!BK:BK)</f>
        <v>27913057.883711301</v>
      </c>
      <c r="BM405" s="46">
        <f>SUMIF(DRE!$A:$A,'Base CF'!$B405,DRE!BL:BL)</f>
        <v>28986752.5545091</v>
      </c>
      <c r="BN405" s="46">
        <f>SUMIF(DRE!$A:$A,'Base CF'!$B405,DRE!BM:BM)</f>
        <v>27335426.370342601</v>
      </c>
      <c r="BO405" s="46">
        <f>SUMIF(DRE!$A:$A,'Base CF'!$B405,DRE!BN:BN)</f>
        <v>27432226.623037301</v>
      </c>
      <c r="BP405" s="46">
        <f>SUMIF(DRE!$A:$A,'Base CF'!$B405,DRE!BO:BO)</f>
        <v>26493685.600152701</v>
      </c>
      <c r="BQ405" s="46">
        <f>SUMIF(DRE!$A:$A,'Base CF'!$B405,DRE!BP:BP)</f>
        <v>27917546.584320799</v>
      </c>
      <c r="BR405" s="46">
        <f>SUMIF(DRE!$A:$A,'Base CF'!$B405,DRE!BQ:BQ)</f>
        <v>27947016.352729902</v>
      </c>
      <c r="BS405" s="46">
        <f>SUMIF(DRE!$A:$A,'Base CF'!$B405,DRE!BR:BR)</f>
        <v>27601245.755015399</v>
      </c>
      <c r="BT405" s="46">
        <f>SUMIF(DRE!$A:$A,'Base CF'!$B405,DRE!BS:BS)</f>
        <v>28065165.706853099</v>
      </c>
      <c r="BU405" s="46">
        <f>SUMIF(DRE!$A:$A,'Base CF'!$B405,DRE!BT:BT)</f>
        <v>27834059.799354199</v>
      </c>
      <c r="BV405" s="46">
        <f>SUMIF(DRE!$A:$A,'Base CF'!$B405,DRE!BU:BU)</f>
        <v>28597226.681595199</v>
      </c>
      <c r="BW405" s="46">
        <f>SUMIF(DRE!$A:$A,'Base CF'!$B405,DRE!BV:BV)</f>
        <v>30183918.835305899</v>
      </c>
      <c r="BX405" s="46">
        <f>SUMIF(DRE!$A:$A,'Base CF'!$B405,DRE!BW:BW)</f>
        <v>29698209.6030818</v>
      </c>
      <c r="BY405" s="46">
        <f>SUMIF(DRE!$A:$A,'Base CF'!$B405,DRE!BX:BX)</f>
        <v>29961888.345205002</v>
      </c>
      <c r="BZ405" s="46">
        <f>SUMIF(DRE!$A:$A,'Base CF'!$B405,DRE!BY:BY)</f>
        <v>28463535.263581902</v>
      </c>
      <c r="CA405" s="46">
        <f>SUMIF(DRE!$A:$A,'Base CF'!$B405,DRE!BZ:BZ)</f>
        <v>28094462.5783525</v>
      </c>
      <c r="CB405" s="46">
        <f>SUMIF(DRE!$A:$A,'Base CF'!$B405,DRE!CA:CA)</f>
        <v>27294732.886085201</v>
      </c>
      <c r="CC405" s="46">
        <f>SUMIF(DRE!$A:$A,'Base CF'!$B405,DRE!CB:CB)</f>
        <v>28425964.355601098</v>
      </c>
      <c r="CD405" s="46">
        <f>SUMIF(DRE!$A:$A,'Base CF'!$B405,DRE!CC:CC)</f>
        <v>28496652.759091899</v>
      </c>
      <c r="CE405" s="46">
        <f>SUMIF(DRE!$A:$A,'Base CF'!$B405,DRE!CD:CD)</f>
        <v>28256456.499641102</v>
      </c>
      <c r="CF405" s="46">
        <f>SUMIF(DRE!$A:$A,'Base CF'!$B405,DRE!CE:CE)</f>
        <v>28883476.269871</v>
      </c>
      <c r="CG405" s="46">
        <f>SUMIF(DRE!$A:$A,'Base CF'!$B405,DRE!CF:CF)</f>
        <v>28682773.633284699</v>
      </c>
      <c r="CH405" s="46">
        <f>SUMIF(DRE!$A:$A,'Base CF'!$B405,DRE!CG:CG)</f>
        <v>29327804.2612717</v>
      </c>
      <c r="CI405" s="46">
        <f>SUMIF(DRE!$A:$A,'Base CF'!$B405,DRE!CH:CH)</f>
        <v>30810135.288442701</v>
      </c>
      <c r="CJ405" s="46">
        <f>SUMIF(DRE!$A:$A,'Base CF'!$B405,DRE!CI:CI)</f>
        <v>29861311.007314201</v>
      </c>
      <c r="CK405" s="46">
        <f>SUMIF(DRE!$A:$A,'Base CF'!$B405,DRE!CJ:CJ)</f>
        <v>30522914.162460901</v>
      </c>
      <c r="CL405" s="46">
        <f>SUMIF(DRE!$A:$A,'Base CF'!$B405,DRE!CK:CK)</f>
        <v>29762590.396555498</v>
      </c>
      <c r="CM405" s="46">
        <f>SUMIF(DRE!$A:$A,'Base CF'!$B405,DRE!CL:CL)</f>
        <v>29005565.82657</v>
      </c>
      <c r="CN405" s="46">
        <f>SUMIF(DRE!$A:$A,'Base CF'!$B405,DRE!CM:CM)</f>
        <v>28168438.800260499</v>
      </c>
      <c r="CO405" s="46">
        <f>SUMIF(DRE!$A:$A,'Base CF'!$B405,DRE!CN:CN)</f>
        <v>28803729.188266601</v>
      </c>
      <c r="CP405" s="46">
        <f>SUMIF(DRE!$A:$A,'Base CF'!$B405,DRE!CO:CO)</f>
        <v>28852855.432379901</v>
      </c>
      <c r="CQ405" s="46">
        <f>SUMIF(DRE!$A:$A,'Base CF'!$B405,DRE!CP:CP)</f>
        <v>28696975.8879245</v>
      </c>
      <c r="CR405" s="46">
        <f>SUMIF(DRE!$A:$A,'Base CF'!$B405,DRE!CQ:CQ)</f>
        <v>29640437.4229022</v>
      </c>
      <c r="CS405" s="46">
        <f>SUMIF(DRE!$A:$A,'Base CF'!$B405,DRE!CR:CR)</f>
        <v>29570626.8717486</v>
      </c>
      <c r="CT405" s="46">
        <f>SUMIF(DRE!$A:$A,'Base CF'!$B405,DRE!CS:CS)</f>
        <v>30296608.5882692</v>
      </c>
      <c r="CU405" s="46">
        <f>SUMIF(DRE!$A:$A,'Base CF'!$B405,DRE!CT:CT)</f>
        <v>31709297.460231699</v>
      </c>
      <c r="CV405" s="46">
        <f>SUMIF(DRE!$A:$A,'Base CF'!$B405,DRE!CU:CU)</f>
        <v>30739360.2960173</v>
      </c>
      <c r="CW405" s="46">
        <f>SUMIF(DRE!$A:$A,'Base CF'!$B405,DRE!CV:CV)</f>
        <v>31136160.670885999</v>
      </c>
      <c r="CX405" s="46">
        <f>SUMIF(DRE!$A:$A,'Base CF'!$B405,DRE!CW:CW)</f>
        <v>30110824.187404498</v>
      </c>
      <c r="CY405" s="46">
        <f>SUMIF(DRE!$A:$A,'Base CF'!$B405,DRE!CX:CX)</f>
        <v>29703484.919222601</v>
      </c>
      <c r="CZ405" s="46">
        <f>SUMIF(DRE!$A:$A,'Base CF'!$B405,DRE!CY:CY)</f>
        <v>29011274.515629899</v>
      </c>
      <c r="DA405" s="46">
        <f>SUMIF(DRE!$A:$A,'Base CF'!$B405,DRE!CZ:CZ)</f>
        <v>29949461.971003201</v>
      </c>
      <c r="DB405" s="46">
        <f>SUMIF(DRE!$A:$A,'Base CF'!$B405,DRE!DA:DA)</f>
        <v>29968044.627289299</v>
      </c>
      <c r="DC405" s="46">
        <f>SUMIF(DRE!$A:$A,'Base CF'!$B405,DRE!DB:DB)</f>
        <v>29861905.410526399</v>
      </c>
      <c r="DD405" s="46">
        <f>SUMIF(DRE!$A:$A,'Base CF'!$B405,DRE!DC:DC)</f>
        <v>30996325.333688699</v>
      </c>
      <c r="DE405" s="46">
        <f>SUMIF(DRE!$A:$A,'Base CF'!$B405,DRE!DD:DD)</f>
        <v>30847499.8205752</v>
      </c>
      <c r="DF405" s="46">
        <f>SUMIF(DRE!$A:$A,'Base CF'!$B405,DRE!DE:DE)</f>
        <v>31506076.9094848</v>
      </c>
    </row>
    <row r="406" spans="1:110" outlineLevel="1">
      <c r="B406" s="37" t="s">
        <v>86</v>
      </c>
      <c r="C406" s="46">
        <f>SUMIF(DRE!$A:$A,'Base CF'!$B406,DRE!B:B)</f>
        <v>930126.25</v>
      </c>
      <c r="D406" s="46">
        <f>SUMIF(DRE!$A:$A,'Base CF'!$B406,DRE!C:C)</f>
        <v>747226.66999999993</v>
      </c>
      <c r="E406" s="46">
        <f>SUMIF(DRE!$A:$A,'Base CF'!$B406,DRE!D:D)</f>
        <v>826057.42999999993</v>
      </c>
      <c r="F406" s="46">
        <f>SUMIF(DRE!$A:$A,'Base CF'!$B406,DRE!E:E)</f>
        <v>799410.41</v>
      </c>
      <c r="G406" s="46">
        <f>SUMIF(DRE!$A:$A,'Base CF'!$B406,DRE!F:F)</f>
        <v>826057.42</v>
      </c>
      <c r="H406" s="46">
        <f>SUMIF(DRE!$A:$A,'Base CF'!$B406,DRE!G:G)</f>
        <v>799410.40999999968</v>
      </c>
      <c r="I406" s="46">
        <f>SUMIF(DRE!$A:$A,'Base CF'!$B406,DRE!H:H)</f>
        <v>826133.64</v>
      </c>
      <c r="J406" s="46">
        <f>SUMIF(DRE!$A:$A,'Base CF'!$B406,DRE!I:I)</f>
        <v>826057.42</v>
      </c>
      <c r="K406" s="46">
        <f>SUMIF(DRE!$A:$A,'Base CF'!$B406,DRE!J:J)</f>
        <v>799410.41</v>
      </c>
      <c r="L406" s="46">
        <f>SUMIF(DRE!$A:$A,'Base CF'!$B406,DRE!K:K)</f>
        <v>826057.42</v>
      </c>
      <c r="M406" s="46">
        <f>SUMIF(DRE!$A:$A,'Base CF'!$B406,DRE!L:L)</f>
        <v>798300.10999999987</v>
      </c>
      <c r="N406" s="46">
        <f>SUMIF(DRE!$A:$A,'Base CF'!$B406,DRE!M:M)</f>
        <v>826057.42999999993</v>
      </c>
      <c r="O406" s="46">
        <f>SUMIF(DRE!$A:$A,'Base CF'!$B406,DRE!N:N)</f>
        <v>856996.53</v>
      </c>
      <c r="P406" s="46">
        <f>SUMIF(DRE!$A:$A,'Base CF'!$B406,DRE!O:O)</f>
        <v>856996.54</v>
      </c>
      <c r="Q406" s="46">
        <f>SUMIF(DRE!$A:$A,'Base CF'!$B406,DRE!P:P)</f>
        <v>775213.27</v>
      </c>
      <c r="R406" s="46">
        <f>SUMIF(DRE!$A:$A,'Base CF'!$B406,DRE!Q:Q)</f>
        <v>829351.49</v>
      </c>
      <c r="S406" s="46">
        <f>SUMIF(DRE!$A:$A,'Base CF'!$B406,DRE!R:R)</f>
        <v>856996.55</v>
      </c>
      <c r="T406" s="46">
        <f>SUMIF(DRE!$A:$A,'Base CF'!$B406,DRE!S:S)</f>
        <v>829351.5</v>
      </c>
      <c r="U406" s="46">
        <f>SUMIF(DRE!$A:$A,'Base CF'!$B406,DRE!T:T)</f>
        <v>856996.54</v>
      </c>
      <c r="V406" s="46">
        <f>SUMIF(DRE!$A:$A,'Base CF'!$B406,DRE!U:U)</f>
        <v>856996.54</v>
      </c>
      <c r="W406" s="46">
        <f>SUMIF(DRE!$A:$A,'Base CF'!$B406,DRE!V:V)</f>
        <v>829351.49</v>
      </c>
      <c r="X406" s="46">
        <f>SUMIF(DRE!$A:$A,'Base CF'!$B406,DRE!W:W)</f>
        <v>856996.54</v>
      </c>
      <c r="Y406" s="46">
        <f>SUMIF(DRE!$A:$A,'Base CF'!$B406,DRE!X:X)</f>
        <v>829351.5</v>
      </c>
      <c r="Z406" s="46">
        <f>SUMIF(DRE!$A:$A,'Base CF'!$B406,DRE!Y:Y)</f>
        <v>856996.53000000014</v>
      </c>
      <c r="AA406" s="46">
        <f>SUMIF(DRE!$A:$A,'Base CF'!$B406,DRE!Z:Z)</f>
        <v>249819.59</v>
      </c>
      <c r="AB406" s="46">
        <f>SUMIF(DRE!$A:$A,'Base CF'!$B406,DRE!AA:AA)</f>
        <v>233702.2</v>
      </c>
      <c r="AC406" s="46">
        <f>SUMIF(DRE!$A:$A,'Base CF'!$B406,DRE!AB:AB)</f>
        <v>249819.60000000003</v>
      </c>
      <c r="AD406" s="46">
        <f>SUMIF(DRE!$A:$A,'Base CF'!$B406,DRE!AC:AC)</f>
        <v>241760.90000000002</v>
      </c>
      <c r="AE406" s="46">
        <f>SUMIF(DRE!$A:$A,'Base CF'!$B406,DRE!AD:AD)</f>
        <v>249819.60000000003</v>
      </c>
      <c r="AF406" s="46">
        <f>SUMIF(DRE!$A:$A,'Base CF'!$B406,DRE!AE:AE)</f>
        <v>197804.37</v>
      </c>
      <c r="AG406" s="46">
        <f>SUMIF(DRE!$A:$A,'Base CF'!$B406,DRE!AF:AF)</f>
        <v>204397.85000000003</v>
      </c>
      <c r="AH406" s="46">
        <f>SUMIF(DRE!$A:$A,'Base CF'!$B406,DRE!AG:AG)</f>
        <v>204397.84999999998</v>
      </c>
      <c r="AI406" s="46">
        <f>SUMIF(DRE!$A:$A,'Base CF'!$B406,DRE!AH:AH)</f>
        <v>485370.32999999996</v>
      </c>
      <c r="AJ406" s="46">
        <f>SUMIF(DRE!$A:$A,'Base CF'!$B406,DRE!AI:AI)</f>
        <v>389373.67</v>
      </c>
      <c r="AK406" s="46">
        <f>SUMIF(DRE!$A:$A,'Base CF'!$B406,DRE!AJ:AJ)</f>
        <v>385966.76</v>
      </c>
      <c r="AL406" s="46">
        <f>SUMIF(DRE!$A:$A,'Base CF'!$B406,DRE!AK:AK)</f>
        <v>1158984.3399999999</v>
      </c>
      <c r="AM406" s="46">
        <f>SUMIF(DRE!$A:$A,'Base CF'!$B406,DRE!AL:AL)</f>
        <v>405307.39999999991</v>
      </c>
      <c r="AN406" s="46">
        <f>SUMIF(DRE!$A:$A,'Base CF'!$B406,DRE!AM:AM)</f>
        <v>235833.65</v>
      </c>
      <c r="AO406" s="46">
        <f>SUMIF(DRE!$A:$A,'Base CF'!$B406,DRE!AN:AN)</f>
        <v>285568.7</v>
      </c>
      <c r="AP406" s="46">
        <f>SUMIF(DRE!$A:$A,'Base CF'!$B406,DRE!AO:AO)</f>
        <v>266703.73</v>
      </c>
      <c r="AQ406" s="46">
        <f>SUMIF(DRE!$A:$A,'Base CF'!$B406,DRE!AP:AP)</f>
        <v>276534.93000000005</v>
      </c>
      <c r="AR406" s="46">
        <f>SUMIF(DRE!$A:$A,'Base CF'!$B406,DRE!AQ:AQ)</f>
        <v>270327.67000000004</v>
      </c>
      <c r="AS406" s="46">
        <f>SUMIF(DRE!$A:$A,'Base CF'!$B406,DRE!AR:AR)</f>
        <v>261101.53756097553</v>
      </c>
      <c r="AT406" s="46">
        <f>SUMIF(DRE!$A:$A,'Base CF'!$B406,DRE!AS:AS)</f>
        <v>261101.53756097553</v>
      </c>
      <c r="AU406" s="46">
        <f>SUMIF(DRE!$A:$A,'Base CF'!$B406,DRE!AT:AT)</f>
        <v>252678.90731707303</v>
      </c>
      <c r="AV406" s="46">
        <f>SUMIF(DRE!$A:$A,'Base CF'!$B406,DRE!AU:AU)</f>
        <v>261101.53756097553</v>
      </c>
      <c r="AW406" s="46">
        <f>SUMIF(DRE!$A:$A,'Base CF'!$B406,DRE!AV:AV)</f>
        <v>252678.90731707303</v>
      </c>
      <c r="AX406" s="46">
        <f>SUMIF(DRE!$A:$A,'Base CF'!$B406,DRE!AW:AW)</f>
        <v>261101.53756097553</v>
      </c>
      <c r="AY406" s="46">
        <f>SUMIF(DRE!$A:$A,'Base CF'!$B406,DRE!AX:AX)</f>
        <v>277341.78731707297</v>
      </c>
      <c r="AZ406" s="46">
        <f>SUMIF(DRE!$A:$A,'Base CF'!$B406,DRE!AY:AY)</f>
        <v>250502.25951219501</v>
      </c>
      <c r="BA406" s="46">
        <f>SUMIF(DRE!$A:$A,'Base CF'!$B406,DRE!AZ:AZ)</f>
        <v>277341.78731707297</v>
      </c>
      <c r="BB406" s="46">
        <f>SUMIF(DRE!$A:$A,'Base CF'!$B406,DRE!BA:BA)</f>
        <v>268395.27804878034</v>
      </c>
      <c r="BC406" s="46">
        <f>SUMIF(DRE!$A:$A,'Base CF'!$B406,DRE!BB:BB)</f>
        <v>277341.78731707297</v>
      </c>
      <c r="BD406" s="46">
        <f>SUMIF(DRE!$A:$A,'Base CF'!$B406,DRE!BC:BC)</f>
        <v>268395.27804878034</v>
      </c>
      <c r="BE406" s="46">
        <f>SUMIF(DRE!$A:$A,'Base CF'!$B406,DRE!BD:BD)</f>
        <v>277341.78731707297</v>
      </c>
      <c r="BF406" s="46">
        <f>SUMIF(DRE!$A:$A,'Base CF'!$B406,DRE!BE:BE)</f>
        <v>277341.78731707297</v>
      </c>
      <c r="BG406" s="46">
        <f>SUMIF(DRE!$A:$A,'Base CF'!$B406,DRE!BF:BF)</f>
        <v>268395.27804878034</v>
      </c>
      <c r="BH406" s="46">
        <f>SUMIF(DRE!$A:$A,'Base CF'!$B406,DRE!BG:BG)</f>
        <v>277341.78731707297</v>
      </c>
      <c r="BI406" s="46">
        <f>SUMIF(DRE!$A:$A,'Base CF'!$B406,DRE!BH:BH)</f>
        <v>268395.27804878034</v>
      </c>
      <c r="BJ406" s="46">
        <f>SUMIF(DRE!$A:$A,'Base CF'!$B406,DRE!BI:BI)</f>
        <v>277341.78731707297</v>
      </c>
      <c r="BK406" s="46">
        <f>SUMIF(DRE!$A:$A,'Base CF'!$B406,DRE!BJ:BJ)</f>
        <v>0</v>
      </c>
      <c r="BL406" s="46">
        <f>SUMIF(DRE!$A:$A,'Base CF'!$B406,DRE!BK:BK)</f>
        <v>0</v>
      </c>
      <c r="BM406" s="46">
        <f>SUMIF(DRE!$A:$A,'Base CF'!$B406,DRE!BL:BL)</f>
        <v>0</v>
      </c>
      <c r="BN406" s="46">
        <f>SUMIF(DRE!$A:$A,'Base CF'!$B406,DRE!BM:BM)</f>
        <v>0</v>
      </c>
      <c r="BO406" s="46">
        <f>SUMIF(DRE!$A:$A,'Base CF'!$B406,DRE!BN:BN)</f>
        <v>0</v>
      </c>
      <c r="BP406" s="46">
        <f>SUMIF(DRE!$A:$A,'Base CF'!$B406,DRE!BO:BO)</f>
        <v>0</v>
      </c>
      <c r="BQ406" s="46">
        <f>SUMIF(DRE!$A:$A,'Base CF'!$B406,DRE!BP:BP)</f>
        <v>0</v>
      </c>
      <c r="BR406" s="46">
        <f>SUMIF(DRE!$A:$A,'Base CF'!$B406,DRE!BQ:BQ)</f>
        <v>0</v>
      </c>
      <c r="BS406" s="46">
        <f>SUMIF(DRE!$A:$A,'Base CF'!$B406,DRE!BR:BR)</f>
        <v>0</v>
      </c>
      <c r="BT406" s="46">
        <f>SUMIF(DRE!$A:$A,'Base CF'!$B406,DRE!BS:BS)</f>
        <v>0</v>
      </c>
      <c r="BU406" s="46">
        <f>SUMIF(DRE!$A:$A,'Base CF'!$B406,DRE!BT:BT)</f>
        <v>0</v>
      </c>
      <c r="BV406" s="46">
        <f>SUMIF(DRE!$A:$A,'Base CF'!$B406,DRE!BU:BU)</f>
        <v>0</v>
      </c>
      <c r="BW406" s="46">
        <f>SUMIF(DRE!$A:$A,'Base CF'!$B406,DRE!BV:BV)</f>
        <v>0</v>
      </c>
      <c r="BX406" s="46">
        <f>SUMIF(DRE!$A:$A,'Base CF'!$B406,DRE!BW:BW)</f>
        <v>0</v>
      </c>
      <c r="BY406" s="46">
        <f>SUMIF(DRE!$A:$A,'Base CF'!$B406,DRE!BX:BX)</f>
        <v>0</v>
      </c>
      <c r="BZ406" s="46">
        <f>SUMIF(DRE!$A:$A,'Base CF'!$B406,DRE!BY:BY)</f>
        <v>0</v>
      </c>
      <c r="CA406" s="46">
        <f>SUMIF(DRE!$A:$A,'Base CF'!$B406,DRE!BZ:BZ)</f>
        <v>0</v>
      </c>
      <c r="CB406" s="46">
        <f>SUMIF(DRE!$A:$A,'Base CF'!$B406,DRE!CA:CA)</f>
        <v>0</v>
      </c>
      <c r="CC406" s="46">
        <f>SUMIF(DRE!$A:$A,'Base CF'!$B406,DRE!CB:CB)</f>
        <v>0</v>
      </c>
      <c r="CD406" s="46">
        <f>SUMIF(DRE!$A:$A,'Base CF'!$B406,DRE!CC:CC)</f>
        <v>0</v>
      </c>
      <c r="CE406" s="46">
        <f>SUMIF(DRE!$A:$A,'Base CF'!$B406,DRE!CD:CD)</f>
        <v>0</v>
      </c>
      <c r="CF406" s="46">
        <f>SUMIF(DRE!$A:$A,'Base CF'!$B406,DRE!CE:CE)</f>
        <v>0</v>
      </c>
      <c r="CG406" s="46">
        <f>SUMIF(DRE!$A:$A,'Base CF'!$B406,DRE!CF:CF)</f>
        <v>0</v>
      </c>
      <c r="CH406" s="46">
        <f>SUMIF(DRE!$A:$A,'Base CF'!$B406,DRE!CG:CG)</f>
        <v>0</v>
      </c>
      <c r="CI406" s="46">
        <f>SUMIF(DRE!$A:$A,'Base CF'!$B406,DRE!CH:CH)</f>
        <v>0</v>
      </c>
      <c r="CJ406" s="46">
        <f>SUMIF(DRE!$A:$A,'Base CF'!$B406,DRE!CI:CI)</f>
        <v>0</v>
      </c>
      <c r="CK406" s="46">
        <f>SUMIF(DRE!$A:$A,'Base CF'!$B406,DRE!CJ:CJ)</f>
        <v>0</v>
      </c>
      <c r="CL406" s="46">
        <f>SUMIF(DRE!$A:$A,'Base CF'!$B406,DRE!CK:CK)</f>
        <v>0</v>
      </c>
      <c r="CM406" s="46">
        <f>SUMIF(DRE!$A:$A,'Base CF'!$B406,DRE!CL:CL)</f>
        <v>0</v>
      </c>
      <c r="CN406" s="46">
        <f>SUMIF(DRE!$A:$A,'Base CF'!$B406,DRE!CM:CM)</f>
        <v>0</v>
      </c>
      <c r="CO406" s="46">
        <f>SUMIF(DRE!$A:$A,'Base CF'!$B406,DRE!CN:CN)</f>
        <v>0</v>
      </c>
      <c r="CP406" s="46">
        <f>SUMIF(DRE!$A:$A,'Base CF'!$B406,DRE!CO:CO)</f>
        <v>0</v>
      </c>
      <c r="CQ406" s="46">
        <f>SUMIF(DRE!$A:$A,'Base CF'!$B406,DRE!CP:CP)</f>
        <v>0</v>
      </c>
      <c r="CR406" s="46">
        <f>SUMIF(DRE!$A:$A,'Base CF'!$B406,DRE!CQ:CQ)</f>
        <v>0</v>
      </c>
      <c r="CS406" s="46">
        <f>SUMIF(DRE!$A:$A,'Base CF'!$B406,DRE!CR:CR)</f>
        <v>0</v>
      </c>
      <c r="CT406" s="46">
        <f>SUMIF(DRE!$A:$A,'Base CF'!$B406,DRE!CS:CS)</f>
        <v>0</v>
      </c>
      <c r="CU406" s="46">
        <f>SUMIF(DRE!$A:$A,'Base CF'!$B406,DRE!CT:CT)</f>
        <v>0</v>
      </c>
      <c r="CV406" s="46">
        <f>SUMIF(DRE!$A:$A,'Base CF'!$B406,DRE!CU:CU)</f>
        <v>0</v>
      </c>
      <c r="CW406" s="46">
        <f>SUMIF(DRE!$A:$A,'Base CF'!$B406,DRE!CV:CV)</f>
        <v>0</v>
      </c>
      <c r="CX406" s="46">
        <f>SUMIF(DRE!$A:$A,'Base CF'!$B406,DRE!CW:CW)</f>
        <v>0</v>
      </c>
      <c r="CY406" s="46">
        <f>SUMIF(DRE!$A:$A,'Base CF'!$B406,DRE!CX:CX)</f>
        <v>0</v>
      </c>
      <c r="CZ406" s="46">
        <f>SUMIF(DRE!$A:$A,'Base CF'!$B406,DRE!CY:CY)</f>
        <v>0</v>
      </c>
      <c r="DA406" s="46">
        <f>SUMIF(DRE!$A:$A,'Base CF'!$B406,DRE!CZ:CZ)</f>
        <v>0</v>
      </c>
      <c r="DB406" s="46">
        <f>SUMIF(DRE!$A:$A,'Base CF'!$B406,DRE!DA:DA)</f>
        <v>0</v>
      </c>
      <c r="DC406" s="46">
        <f>SUMIF(DRE!$A:$A,'Base CF'!$B406,DRE!DB:DB)</f>
        <v>0</v>
      </c>
      <c r="DD406" s="46">
        <f>SUMIF(DRE!$A:$A,'Base CF'!$B406,DRE!DC:DC)</f>
        <v>0</v>
      </c>
      <c r="DE406" s="46">
        <f>SUMIF(DRE!$A:$A,'Base CF'!$B406,DRE!DD:DD)</f>
        <v>0</v>
      </c>
      <c r="DF406" s="46">
        <f>SUMIF(DRE!$A:$A,'Base CF'!$B406,DRE!DE:DE)</f>
        <v>0</v>
      </c>
    </row>
    <row r="407" spans="1:110" outlineLevel="1">
      <c r="B407" s="37" t="s">
        <v>87</v>
      </c>
      <c r="C407" s="46">
        <f>SUMIF(DRE!$A:$A,'Base CF'!$B407,DRE!B:B)</f>
        <v>0</v>
      </c>
      <c r="D407" s="46">
        <f>SUMIF(DRE!$A:$A,'Base CF'!$B407,DRE!C:C)</f>
        <v>0</v>
      </c>
      <c r="E407" s="46">
        <f>SUMIF(DRE!$A:$A,'Base CF'!$B407,DRE!D:D)</f>
        <v>0</v>
      </c>
      <c r="F407" s="46">
        <f>SUMIF(DRE!$A:$A,'Base CF'!$B407,DRE!E:E)</f>
        <v>0</v>
      </c>
      <c r="G407" s="46">
        <f>SUMIF(DRE!$A:$A,'Base CF'!$B407,DRE!F:F)</f>
        <v>0</v>
      </c>
      <c r="H407" s="46">
        <f>SUMIF(DRE!$A:$A,'Base CF'!$B407,DRE!G:G)</f>
        <v>0</v>
      </c>
      <c r="I407" s="46">
        <f>SUMIF(DRE!$A:$A,'Base CF'!$B407,DRE!H:H)</f>
        <v>56052.480000000003</v>
      </c>
      <c r="J407" s="46">
        <f>SUMIF(DRE!$A:$A,'Base CF'!$B407,DRE!I:I)</f>
        <v>0</v>
      </c>
      <c r="K407" s="46">
        <f>SUMIF(DRE!$A:$A,'Base CF'!$B407,DRE!J:J)</f>
        <v>0</v>
      </c>
      <c r="L407" s="46">
        <f>SUMIF(DRE!$A:$A,'Base CF'!$B407,DRE!K:K)</f>
        <v>13390.08</v>
      </c>
      <c r="M407" s="46">
        <f>SUMIF(DRE!$A:$A,'Base CF'!$B407,DRE!L:L)</f>
        <v>6673.92</v>
      </c>
      <c r="N407" s="46">
        <f>SUMIF(DRE!$A:$A,'Base CF'!$B407,DRE!M:M)</f>
        <v>6758.4</v>
      </c>
      <c r="O407" s="46">
        <f>SUMIF(DRE!$A:$A,'Base CF'!$B407,DRE!N:N)</f>
        <v>9299.59</v>
      </c>
      <c r="P407" s="46">
        <f>SUMIF(DRE!$A:$A,'Base CF'!$B407,DRE!O:O)</f>
        <v>8412.1299999999992</v>
      </c>
      <c r="Q407" s="46">
        <f>SUMIF(DRE!$A:$A,'Base CF'!$B407,DRE!P:P)</f>
        <v>9299.59</v>
      </c>
      <c r="R407" s="46">
        <f>SUMIF(DRE!$A:$A,'Base CF'!$B407,DRE!Q:Q)</f>
        <v>9001.25</v>
      </c>
      <c r="S407" s="46">
        <f>SUMIF(DRE!$A:$A,'Base CF'!$B407,DRE!R:R)</f>
        <v>9297.94</v>
      </c>
      <c r="T407" s="46">
        <f>SUMIF(DRE!$A:$A,'Base CF'!$B407,DRE!S:S)</f>
        <v>8999.6</v>
      </c>
      <c r="U407" s="46">
        <f>SUMIF(DRE!$A:$A,'Base CF'!$B407,DRE!T:T)</f>
        <v>9299.59</v>
      </c>
      <c r="V407" s="46">
        <f>SUMIF(DRE!$A:$A,'Base CF'!$B407,DRE!U:U)</f>
        <v>9299.59</v>
      </c>
      <c r="W407" s="46">
        <f>SUMIF(DRE!$A:$A,'Base CF'!$B407,DRE!V:V)</f>
        <v>8999.6</v>
      </c>
      <c r="X407" s="46">
        <f>SUMIF(DRE!$A:$A,'Base CF'!$B407,DRE!W:W)</f>
        <v>9299.59</v>
      </c>
      <c r="Y407" s="46">
        <f>SUMIF(DRE!$A:$A,'Base CF'!$B407,DRE!X:X)</f>
        <v>8999.6</v>
      </c>
      <c r="Z407" s="46">
        <f>SUMIF(DRE!$A:$A,'Base CF'!$B407,DRE!Y:Y)</f>
        <v>0</v>
      </c>
      <c r="AA407" s="46">
        <f>SUMIF(DRE!$A:$A,'Base CF'!$B407,DRE!Z:Z)</f>
        <v>0</v>
      </c>
      <c r="AB407" s="46">
        <f>SUMIF(DRE!$A:$A,'Base CF'!$B407,DRE!AA:AA)</f>
        <v>0</v>
      </c>
      <c r="AC407" s="46">
        <f>SUMIF(DRE!$A:$A,'Base CF'!$B407,DRE!AB:AB)</f>
        <v>0</v>
      </c>
      <c r="AD407" s="46">
        <f>SUMIF(DRE!$A:$A,'Base CF'!$B407,DRE!AC:AC)</f>
        <v>0</v>
      </c>
      <c r="AE407" s="46">
        <f>SUMIF(DRE!$A:$A,'Base CF'!$B407,DRE!AD:AD)</f>
        <v>0</v>
      </c>
      <c r="AF407" s="46">
        <f>SUMIF(DRE!$A:$A,'Base CF'!$B407,DRE!AE:AE)</f>
        <v>0</v>
      </c>
      <c r="AG407" s="46">
        <f>SUMIF(DRE!$A:$A,'Base CF'!$B407,DRE!AF:AF)</f>
        <v>0</v>
      </c>
      <c r="AH407" s="46">
        <f>SUMIF(DRE!$A:$A,'Base CF'!$B407,DRE!AG:AG)</f>
        <v>0</v>
      </c>
      <c r="AI407" s="46">
        <f>SUMIF(DRE!$A:$A,'Base CF'!$B407,DRE!AH:AH)</f>
        <v>0</v>
      </c>
      <c r="AJ407" s="46">
        <f>SUMIF(DRE!$A:$A,'Base CF'!$B407,DRE!AI:AI)</f>
        <v>0</v>
      </c>
      <c r="AK407" s="46">
        <f>SUMIF(DRE!$A:$A,'Base CF'!$B407,DRE!AJ:AJ)</f>
        <v>0</v>
      </c>
      <c r="AL407" s="46">
        <f>SUMIF(DRE!$A:$A,'Base CF'!$B407,DRE!AK:AK)</f>
        <v>0</v>
      </c>
      <c r="AM407" s="46">
        <f>SUMIF(DRE!$A:$A,'Base CF'!$B407,DRE!AL:AL)</f>
        <v>0</v>
      </c>
      <c r="AN407" s="46">
        <f>SUMIF(DRE!$A:$A,'Base CF'!$B407,DRE!AM:AM)</f>
        <v>0</v>
      </c>
      <c r="AO407" s="46">
        <f>SUMIF(DRE!$A:$A,'Base CF'!$B407,DRE!AN:AN)</f>
        <v>0</v>
      </c>
      <c r="AP407" s="46">
        <f>SUMIF(DRE!$A:$A,'Base CF'!$B407,DRE!AO:AO)</f>
        <v>0</v>
      </c>
      <c r="AQ407" s="46">
        <f>SUMIF(DRE!$A:$A,'Base CF'!$B407,DRE!AP:AP)</f>
        <v>0</v>
      </c>
      <c r="AR407" s="46">
        <f>SUMIF(DRE!$A:$A,'Base CF'!$B407,DRE!AQ:AQ)</f>
        <v>0</v>
      </c>
      <c r="AS407" s="46">
        <f>SUMIF(DRE!$A:$A,'Base CF'!$B407,DRE!AR:AR)</f>
        <v>0</v>
      </c>
      <c r="AT407" s="46">
        <f>SUMIF(DRE!$A:$A,'Base CF'!$B407,DRE!AS:AS)</f>
        <v>0</v>
      </c>
      <c r="AU407" s="46">
        <f>SUMIF(DRE!$A:$A,'Base CF'!$B407,DRE!AT:AT)</f>
        <v>0</v>
      </c>
      <c r="AV407" s="46">
        <f>SUMIF(DRE!$A:$A,'Base CF'!$B407,DRE!AU:AU)</f>
        <v>0</v>
      </c>
      <c r="AW407" s="46">
        <f>SUMIF(DRE!$A:$A,'Base CF'!$B407,DRE!AV:AV)</f>
        <v>0</v>
      </c>
      <c r="AX407" s="46">
        <f>SUMIF(DRE!$A:$A,'Base CF'!$B407,DRE!AW:AW)</f>
        <v>0</v>
      </c>
      <c r="AY407" s="46">
        <f>SUMIF(DRE!$A:$A,'Base CF'!$B407,DRE!AX:AX)</f>
        <v>0</v>
      </c>
      <c r="AZ407" s="46">
        <f>SUMIF(DRE!$A:$A,'Base CF'!$B407,DRE!AY:AY)</f>
        <v>0</v>
      </c>
      <c r="BA407" s="46">
        <f>SUMIF(DRE!$A:$A,'Base CF'!$B407,DRE!AZ:AZ)</f>
        <v>0</v>
      </c>
      <c r="BB407" s="46">
        <f>SUMIF(DRE!$A:$A,'Base CF'!$B407,DRE!BA:BA)</f>
        <v>0</v>
      </c>
      <c r="BC407" s="46">
        <f>SUMIF(DRE!$A:$A,'Base CF'!$B407,DRE!BB:BB)</f>
        <v>0</v>
      </c>
      <c r="BD407" s="46">
        <f>SUMIF(DRE!$A:$A,'Base CF'!$B407,DRE!BC:BC)</f>
        <v>0</v>
      </c>
      <c r="BE407" s="46">
        <f>SUMIF(DRE!$A:$A,'Base CF'!$B407,DRE!BD:BD)</f>
        <v>0</v>
      </c>
      <c r="BF407" s="46">
        <f>SUMIF(DRE!$A:$A,'Base CF'!$B407,DRE!BE:BE)</f>
        <v>0</v>
      </c>
      <c r="BG407" s="46">
        <f>SUMIF(DRE!$A:$A,'Base CF'!$B407,DRE!BF:BF)</f>
        <v>0</v>
      </c>
      <c r="BH407" s="46">
        <f>SUMIF(DRE!$A:$A,'Base CF'!$B407,DRE!BG:BG)</f>
        <v>0</v>
      </c>
      <c r="BI407" s="46">
        <f>SUMIF(DRE!$A:$A,'Base CF'!$B407,DRE!BH:BH)</f>
        <v>0</v>
      </c>
      <c r="BJ407" s="46">
        <f>SUMIF(DRE!$A:$A,'Base CF'!$B407,DRE!BI:BI)</f>
        <v>0</v>
      </c>
      <c r="BK407" s="46">
        <f>SUMIF(DRE!$A:$A,'Base CF'!$B407,DRE!BJ:BJ)</f>
        <v>0</v>
      </c>
      <c r="BL407" s="46">
        <f>SUMIF(DRE!$A:$A,'Base CF'!$B407,DRE!BK:BK)</f>
        <v>0</v>
      </c>
      <c r="BM407" s="46">
        <f>SUMIF(DRE!$A:$A,'Base CF'!$B407,DRE!BL:BL)</f>
        <v>0</v>
      </c>
      <c r="BN407" s="46">
        <f>SUMIF(DRE!$A:$A,'Base CF'!$B407,DRE!BM:BM)</f>
        <v>0</v>
      </c>
      <c r="BO407" s="46">
        <f>SUMIF(DRE!$A:$A,'Base CF'!$B407,DRE!BN:BN)</f>
        <v>0</v>
      </c>
      <c r="BP407" s="46">
        <f>SUMIF(DRE!$A:$A,'Base CF'!$B407,DRE!BO:BO)</f>
        <v>0</v>
      </c>
      <c r="BQ407" s="46">
        <f>SUMIF(DRE!$A:$A,'Base CF'!$B407,DRE!BP:BP)</f>
        <v>0</v>
      </c>
      <c r="BR407" s="46">
        <f>SUMIF(DRE!$A:$A,'Base CF'!$B407,DRE!BQ:BQ)</f>
        <v>0</v>
      </c>
      <c r="BS407" s="46">
        <f>SUMIF(DRE!$A:$A,'Base CF'!$B407,DRE!BR:BR)</f>
        <v>0</v>
      </c>
      <c r="BT407" s="46">
        <f>SUMIF(DRE!$A:$A,'Base CF'!$B407,DRE!BS:BS)</f>
        <v>0</v>
      </c>
      <c r="BU407" s="46">
        <f>SUMIF(DRE!$A:$A,'Base CF'!$B407,DRE!BT:BT)</f>
        <v>0</v>
      </c>
      <c r="BV407" s="46">
        <f>SUMIF(DRE!$A:$A,'Base CF'!$B407,DRE!BU:BU)</f>
        <v>0</v>
      </c>
      <c r="BW407" s="46">
        <f>SUMIF(DRE!$A:$A,'Base CF'!$B407,DRE!BV:BV)</f>
        <v>0</v>
      </c>
      <c r="BX407" s="46">
        <f>SUMIF(DRE!$A:$A,'Base CF'!$B407,DRE!BW:BW)</f>
        <v>0</v>
      </c>
      <c r="BY407" s="46">
        <f>SUMIF(DRE!$A:$A,'Base CF'!$B407,DRE!BX:BX)</f>
        <v>0</v>
      </c>
      <c r="BZ407" s="46">
        <f>SUMIF(DRE!$A:$A,'Base CF'!$B407,DRE!BY:BY)</f>
        <v>0</v>
      </c>
      <c r="CA407" s="46">
        <f>SUMIF(DRE!$A:$A,'Base CF'!$B407,DRE!BZ:BZ)</f>
        <v>0</v>
      </c>
      <c r="CB407" s="46">
        <f>SUMIF(DRE!$A:$A,'Base CF'!$B407,DRE!CA:CA)</f>
        <v>0</v>
      </c>
      <c r="CC407" s="46">
        <f>SUMIF(DRE!$A:$A,'Base CF'!$B407,DRE!CB:CB)</f>
        <v>0</v>
      </c>
      <c r="CD407" s="46">
        <f>SUMIF(DRE!$A:$A,'Base CF'!$B407,DRE!CC:CC)</f>
        <v>0</v>
      </c>
      <c r="CE407" s="46">
        <f>SUMIF(DRE!$A:$A,'Base CF'!$B407,DRE!CD:CD)</f>
        <v>0</v>
      </c>
      <c r="CF407" s="46">
        <f>SUMIF(DRE!$A:$A,'Base CF'!$B407,DRE!CE:CE)</f>
        <v>0</v>
      </c>
      <c r="CG407" s="46">
        <f>SUMIF(DRE!$A:$A,'Base CF'!$B407,DRE!CF:CF)</f>
        <v>0</v>
      </c>
      <c r="CH407" s="46">
        <f>SUMIF(DRE!$A:$A,'Base CF'!$B407,DRE!CG:CG)</f>
        <v>0</v>
      </c>
      <c r="CI407" s="46">
        <f>SUMIF(DRE!$A:$A,'Base CF'!$B407,DRE!CH:CH)</f>
        <v>0</v>
      </c>
      <c r="CJ407" s="46">
        <f>SUMIF(DRE!$A:$A,'Base CF'!$B407,DRE!CI:CI)</f>
        <v>0</v>
      </c>
      <c r="CK407" s="46">
        <f>SUMIF(DRE!$A:$A,'Base CF'!$B407,DRE!CJ:CJ)</f>
        <v>0</v>
      </c>
      <c r="CL407" s="46">
        <f>SUMIF(DRE!$A:$A,'Base CF'!$B407,DRE!CK:CK)</f>
        <v>0</v>
      </c>
      <c r="CM407" s="46">
        <f>SUMIF(DRE!$A:$A,'Base CF'!$B407,DRE!CL:CL)</f>
        <v>0</v>
      </c>
      <c r="CN407" s="46">
        <f>SUMIF(DRE!$A:$A,'Base CF'!$B407,DRE!CM:CM)</f>
        <v>0</v>
      </c>
      <c r="CO407" s="46">
        <f>SUMIF(DRE!$A:$A,'Base CF'!$B407,DRE!CN:CN)</f>
        <v>0</v>
      </c>
      <c r="CP407" s="46">
        <f>SUMIF(DRE!$A:$A,'Base CF'!$B407,DRE!CO:CO)</f>
        <v>0</v>
      </c>
      <c r="CQ407" s="46">
        <f>SUMIF(DRE!$A:$A,'Base CF'!$B407,DRE!CP:CP)</f>
        <v>0</v>
      </c>
      <c r="CR407" s="46">
        <f>SUMIF(DRE!$A:$A,'Base CF'!$B407,DRE!CQ:CQ)</f>
        <v>0</v>
      </c>
      <c r="CS407" s="46">
        <f>SUMIF(DRE!$A:$A,'Base CF'!$B407,DRE!CR:CR)</f>
        <v>0</v>
      </c>
      <c r="CT407" s="46">
        <f>SUMIF(DRE!$A:$A,'Base CF'!$B407,DRE!CS:CS)</f>
        <v>0</v>
      </c>
      <c r="CU407" s="46">
        <f>SUMIF(DRE!$A:$A,'Base CF'!$B407,DRE!CT:CT)</f>
        <v>0</v>
      </c>
      <c r="CV407" s="46">
        <f>SUMIF(DRE!$A:$A,'Base CF'!$B407,DRE!CU:CU)</f>
        <v>0</v>
      </c>
      <c r="CW407" s="46">
        <f>SUMIF(DRE!$A:$A,'Base CF'!$B407,DRE!CV:CV)</f>
        <v>0</v>
      </c>
      <c r="CX407" s="46">
        <f>SUMIF(DRE!$A:$A,'Base CF'!$B407,DRE!CW:CW)</f>
        <v>0</v>
      </c>
      <c r="CY407" s="46">
        <f>SUMIF(DRE!$A:$A,'Base CF'!$B407,DRE!CX:CX)</f>
        <v>0</v>
      </c>
      <c r="CZ407" s="46">
        <f>SUMIF(DRE!$A:$A,'Base CF'!$B407,DRE!CY:CY)</f>
        <v>0</v>
      </c>
      <c r="DA407" s="46">
        <f>SUMIF(DRE!$A:$A,'Base CF'!$B407,DRE!CZ:CZ)</f>
        <v>0</v>
      </c>
      <c r="DB407" s="46">
        <f>SUMIF(DRE!$A:$A,'Base CF'!$B407,DRE!DA:DA)</f>
        <v>0</v>
      </c>
      <c r="DC407" s="46">
        <f>SUMIF(DRE!$A:$A,'Base CF'!$B407,DRE!DB:DB)</f>
        <v>0</v>
      </c>
      <c r="DD407" s="46">
        <f>SUMIF(DRE!$A:$A,'Base CF'!$B407,DRE!DC:DC)</f>
        <v>0</v>
      </c>
      <c r="DE407" s="46">
        <f>SUMIF(DRE!$A:$A,'Base CF'!$B407,DRE!DD:DD)</f>
        <v>0</v>
      </c>
      <c r="DF407" s="46">
        <f>SUMIF(DRE!$A:$A,'Base CF'!$B407,DRE!DE:DE)</f>
        <v>0</v>
      </c>
    </row>
    <row r="408" spans="1:110" outlineLevel="1">
      <c r="B408" s="37" t="s">
        <v>88</v>
      </c>
      <c r="C408" s="46">
        <f>SUMIF(DRE!$A:$A,'Base CF'!$B408,DRE!B:B)</f>
        <v>0</v>
      </c>
      <c r="D408" s="46">
        <f>SUMIF(DRE!$A:$A,'Base CF'!$B408,DRE!C:C)</f>
        <v>0</v>
      </c>
      <c r="E408" s="46">
        <f>SUMIF(DRE!$A:$A,'Base CF'!$B408,DRE!D:D)</f>
        <v>0</v>
      </c>
      <c r="F408" s="46">
        <f>SUMIF(DRE!$A:$A,'Base CF'!$B408,DRE!E:E)</f>
        <v>0</v>
      </c>
      <c r="G408" s="46">
        <f>SUMIF(DRE!$A:$A,'Base CF'!$B408,DRE!F:F)</f>
        <v>0</v>
      </c>
      <c r="H408" s="46">
        <f>SUMIF(DRE!$A:$A,'Base CF'!$B408,DRE!G:G)</f>
        <v>0</v>
      </c>
      <c r="I408" s="46">
        <f>SUMIF(DRE!$A:$A,'Base CF'!$B408,DRE!H:H)</f>
        <v>258181.12</v>
      </c>
      <c r="J408" s="46">
        <f>SUMIF(DRE!$A:$A,'Base CF'!$B408,DRE!I:I)</f>
        <v>0</v>
      </c>
      <c r="K408" s="46">
        <f>SUMIF(DRE!$A:$A,'Base CF'!$B408,DRE!J:J)</f>
        <v>0</v>
      </c>
      <c r="L408" s="46">
        <f>SUMIF(DRE!$A:$A,'Base CF'!$B408,DRE!K:K)</f>
        <v>61675.519999999997</v>
      </c>
      <c r="M408" s="46">
        <f>SUMIF(DRE!$A:$A,'Base CF'!$B408,DRE!L:L)</f>
        <v>30740.48</v>
      </c>
      <c r="N408" s="46">
        <f>SUMIF(DRE!$A:$A,'Base CF'!$B408,DRE!M:M)</f>
        <v>31129.599999999999</v>
      </c>
      <c r="O408" s="46">
        <f>SUMIF(DRE!$A:$A,'Base CF'!$B408,DRE!N:N)</f>
        <v>42834.47</v>
      </c>
      <c r="P408" s="46">
        <f>SUMIF(DRE!$A:$A,'Base CF'!$B408,DRE!O:O)</f>
        <v>38746.769999999997</v>
      </c>
      <c r="Q408" s="46">
        <f>SUMIF(DRE!$A:$A,'Base CF'!$B408,DRE!P:P)</f>
        <v>42834.47</v>
      </c>
      <c r="R408" s="46">
        <f>SUMIF(DRE!$A:$A,'Base CF'!$B408,DRE!Q:Q)</f>
        <v>41460.31</v>
      </c>
      <c r="S408" s="46">
        <f>SUMIF(DRE!$A:$A,'Base CF'!$B408,DRE!R:R)</f>
        <v>42826.87</v>
      </c>
      <c r="T408" s="46">
        <f>SUMIF(DRE!$A:$A,'Base CF'!$B408,DRE!S:S)</f>
        <v>41452.71</v>
      </c>
      <c r="U408" s="46">
        <f>SUMIF(DRE!$A:$A,'Base CF'!$B408,DRE!T:T)</f>
        <v>42834.47</v>
      </c>
      <c r="V408" s="46">
        <f>SUMIF(DRE!$A:$A,'Base CF'!$B408,DRE!U:U)</f>
        <v>42834.47</v>
      </c>
      <c r="W408" s="46">
        <f>SUMIF(DRE!$A:$A,'Base CF'!$B408,DRE!V:V)</f>
        <v>41452.71</v>
      </c>
      <c r="X408" s="46">
        <f>SUMIF(DRE!$A:$A,'Base CF'!$B408,DRE!W:W)</f>
        <v>42834.47</v>
      </c>
      <c r="Y408" s="46">
        <f>SUMIF(DRE!$A:$A,'Base CF'!$B408,DRE!X:X)</f>
        <v>41452.71</v>
      </c>
      <c r="Z408" s="46">
        <f>SUMIF(DRE!$A:$A,'Base CF'!$B408,DRE!Y:Y)</f>
        <v>0</v>
      </c>
      <c r="AA408" s="46">
        <f>SUMIF(DRE!$A:$A,'Base CF'!$B408,DRE!Z:Z)</f>
        <v>0</v>
      </c>
      <c r="AB408" s="46">
        <f>SUMIF(DRE!$A:$A,'Base CF'!$B408,DRE!AA:AA)</f>
        <v>0</v>
      </c>
      <c r="AC408" s="46">
        <f>SUMIF(DRE!$A:$A,'Base CF'!$B408,DRE!AB:AB)</f>
        <v>0</v>
      </c>
      <c r="AD408" s="46">
        <f>SUMIF(DRE!$A:$A,'Base CF'!$B408,DRE!AC:AC)</f>
        <v>0</v>
      </c>
      <c r="AE408" s="46">
        <f>SUMIF(DRE!$A:$A,'Base CF'!$B408,DRE!AD:AD)</f>
        <v>0</v>
      </c>
      <c r="AF408" s="46">
        <f>SUMIF(DRE!$A:$A,'Base CF'!$B408,DRE!AE:AE)</f>
        <v>0</v>
      </c>
      <c r="AG408" s="46">
        <f>SUMIF(DRE!$A:$A,'Base CF'!$B408,DRE!AF:AF)</f>
        <v>0</v>
      </c>
      <c r="AH408" s="46">
        <f>SUMIF(DRE!$A:$A,'Base CF'!$B408,DRE!AG:AG)</f>
        <v>0</v>
      </c>
      <c r="AI408" s="46">
        <f>SUMIF(DRE!$A:$A,'Base CF'!$B408,DRE!AH:AH)</f>
        <v>0</v>
      </c>
      <c r="AJ408" s="46">
        <f>SUMIF(DRE!$A:$A,'Base CF'!$B408,DRE!AI:AI)</f>
        <v>0</v>
      </c>
      <c r="AK408" s="46">
        <f>SUMIF(DRE!$A:$A,'Base CF'!$B408,DRE!AJ:AJ)</f>
        <v>0</v>
      </c>
      <c r="AL408" s="46">
        <f>SUMIF(DRE!$A:$A,'Base CF'!$B408,DRE!AK:AK)</f>
        <v>0</v>
      </c>
      <c r="AM408" s="46">
        <f>SUMIF(DRE!$A:$A,'Base CF'!$B408,DRE!AL:AL)</f>
        <v>0</v>
      </c>
      <c r="AN408" s="46">
        <f>SUMIF(DRE!$A:$A,'Base CF'!$B408,DRE!AM:AM)</f>
        <v>0</v>
      </c>
      <c r="AO408" s="46">
        <f>SUMIF(DRE!$A:$A,'Base CF'!$B408,DRE!AN:AN)</f>
        <v>0</v>
      </c>
      <c r="AP408" s="46">
        <f>SUMIF(DRE!$A:$A,'Base CF'!$B408,DRE!AO:AO)</f>
        <v>0</v>
      </c>
      <c r="AQ408" s="46">
        <f>SUMIF(DRE!$A:$A,'Base CF'!$B408,DRE!AP:AP)</f>
        <v>0</v>
      </c>
      <c r="AR408" s="46">
        <f>SUMIF(DRE!$A:$A,'Base CF'!$B408,DRE!AQ:AQ)</f>
        <v>0</v>
      </c>
      <c r="AS408" s="46">
        <f>SUMIF(DRE!$A:$A,'Base CF'!$B408,DRE!AR:AR)</f>
        <v>0</v>
      </c>
      <c r="AT408" s="46">
        <f>SUMIF(DRE!$A:$A,'Base CF'!$B408,DRE!AS:AS)</f>
        <v>0</v>
      </c>
      <c r="AU408" s="46">
        <f>SUMIF(DRE!$A:$A,'Base CF'!$B408,DRE!AT:AT)</f>
        <v>0</v>
      </c>
      <c r="AV408" s="46">
        <f>SUMIF(DRE!$A:$A,'Base CF'!$B408,DRE!AU:AU)</f>
        <v>0</v>
      </c>
      <c r="AW408" s="46">
        <f>SUMIF(DRE!$A:$A,'Base CF'!$B408,DRE!AV:AV)</f>
        <v>0</v>
      </c>
      <c r="AX408" s="46">
        <f>SUMIF(DRE!$A:$A,'Base CF'!$B408,DRE!AW:AW)</f>
        <v>0</v>
      </c>
      <c r="AY408" s="46">
        <f>SUMIF(DRE!$A:$A,'Base CF'!$B408,DRE!AX:AX)</f>
        <v>0</v>
      </c>
      <c r="AZ408" s="46">
        <f>SUMIF(DRE!$A:$A,'Base CF'!$B408,DRE!AY:AY)</f>
        <v>0</v>
      </c>
      <c r="BA408" s="46">
        <f>SUMIF(DRE!$A:$A,'Base CF'!$B408,DRE!AZ:AZ)</f>
        <v>0</v>
      </c>
      <c r="BB408" s="46">
        <f>SUMIF(DRE!$A:$A,'Base CF'!$B408,DRE!BA:BA)</f>
        <v>0</v>
      </c>
      <c r="BC408" s="46">
        <f>SUMIF(DRE!$A:$A,'Base CF'!$B408,DRE!BB:BB)</f>
        <v>0</v>
      </c>
      <c r="BD408" s="46">
        <f>SUMIF(DRE!$A:$A,'Base CF'!$B408,DRE!BC:BC)</f>
        <v>0</v>
      </c>
      <c r="BE408" s="46">
        <f>SUMIF(DRE!$A:$A,'Base CF'!$B408,DRE!BD:BD)</f>
        <v>0</v>
      </c>
      <c r="BF408" s="46">
        <f>SUMIF(DRE!$A:$A,'Base CF'!$B408,DRE!BE:BE)</f>
        <v>0</v>
      </c>
      <c r="BG408" s="46">
        <f>SUMIF(DRE!$A:$A,'Base CF'!$B408,DRE!BF:BF)</f>
        <v>0</v>
      </c>
      <c r="BH408" s="46">
        <f>SUMIF(DRE!$A:$A,'Base CF'!$B408,DRE!BG:BG)</f>
        <v>0</v>
      </c>
      <c r="BI408" s="46">
        <f>SUMIF(DRE!$A:$A,'Base CF'!$B408,DRE!BH:BH)</f>
        <v>0</v>
      </c>
      <c r="BJ408" s="46">
        <f>SUMIF(DRE!$A:$A,'Base CF'!$B408,DRE!BI:BI)</f>
        <v>0</v>
      </c>
      <c r="BK408" s="46">
        <f>SUMIF(DRE!$A:$A,'Base CF'!$B408,DRE!BJ:BJ)</f>
        <v>0</v>
      </c>
      <c r="BL408" s="46">
        <f>SUMIF(DRE!$A:$A,'Base CF'!$B408,DRE!BK:BK)</f>
        <v>0</v>
      </c>
      <c r="BM408" s="46">
        <f>SUMIF(DRE!$A:$A,'Base CF'!$B408,DRE!BL:BL)</f>
        <v>0</v>
      </c>
      <c r="BN408" s="46">
        <f>SUMIF(DRE!$A:$A,'Base CF'!$B408,DRE!BM:BM)</f>
        <v>0</v>
      </c>
      <c r="BO408" s="46">
        <f>SUMIF(DRE!$A:$A,'Base CF'!$B408,DRE!BN:BN)</f>
        <v>0</v>
      </c>
      <c r="BP408" s="46">
        <f>SUMIF(DRE!$A:$A,'Base CF'!$B408,DRE!BO:BO)</f>
        <v>0</v>
      </c>
      <c r="BQ408" s="46">
        <f>SUMIF(DRE!$A:$A,'Base CF'!$B408,DRE!BP:BP)</f>
        <v>0</v>
      </c>
      <c r="BR408" s="46">
        <f>SUMIF(DRE!$A:$A,'Base CF'!$B408,DRE!BQ:BQ)</f>
        <v>0</v>
      </c>
      <c r="BS408" s="46">
        <f>SUMIF(DRE!$A:$A,'Base CF'!$B408,DRE!BR:BR)</f>
        <v>0</v>
      </c>
      <c r="BT408" s="46">
        <f>SUMIF(DRE!$A:$A,'Base CF'!$B408,DRE!BS:BS)</f>
        <v>0</v>
      </c>
      <c r="BU408" s="46">
        <f>SUMIF(DRE!$A:$A,'Base CF'!$B408,DRE!BT:BT)</f>
        <v>0</v>
      </c>
      <c r="BV408" s="46">
        <f>SUMIF(DRE!$A:$A,'Base CF'!$B408,DRE!BU:BU)</f>
        <v>0</v>
      </c>
      <c r="BW408" s="46">
        <f>SUMIF(DRE!$A:$A,'Base CF'!$B408,DRE!BV:BV)</f>
        <v>0</v>
      </c>
      <c r="BX408" s="46">
        <f>SUMIF(DRE!$A:$A,'Base CF'!$B408,DRE!BW:BW)</f>
        <v>0</v>
      </c>
      <c r="BY408" s="46">
        <f>SUMIF(DRE!$A:$A,'Base CF'!$B408,DRE!BX:BX)</f>
        <v>0</v>
      </c>
      <c r="BZ408" s="46">
        <f>SUMIF(DRE!$A:$A,'Base CF'!$B408,DRE!BY:BY)</f>
        <v>0</v>
      </c>
      <c r="CA408" s="46">
        <f>SUMIF(DRE!$A:$A,'Base CF'!$B408,DRE!BZ:BZ)</f>
        <v>0</v>
      </c>
      <c r="CB408" s="46">
        <f>SUMIF(DRE!$A:$A,'Base CF'!$B408,DRE!CA:CA)</f>
        <v>0</v>
      </c>
      <c r="CC408" s="46">
        <f>SUMIF(DRE!$A:$A,'Base CF'!$B408,DRE!CB:CB)</f>
        <v>0</v>
      </c>
      <c r="CD408" s="46">
        <f>SUMIF(DRE!$A:$A,'Base CF'!$B408,DRE!CC:CC)</f>
        <v>0</v>
      </c>
      <c r="CE408" s="46">
        <f>SUMIF(DRE!$A:$A,'Base CF'!$B408,DRE!CD:CD)</f>
        <v>0</v>
      </c>
      <c r="CF408" s="46">
        <f>SUMIF(DRE!$A:$A,'Base CF'!$B408,DRE!CE:CE)</f>
        <v>0</v>
      </c>
      <c r="CG408" s="46">
        <f>SUMIF(DRE!$A:$A,'Base CF'!$B408,DRE!CF:CF)</f>
        <v>0</v>
      </c>
      <c r="CH408" s="46">
        <f>SUMIF(DRE!$A:$A,'Base CF'!$B408,DRE!CG:CG)</f>
        <v>0</v>
      </c>
      <c r="CI408" s="46">
        <f>SUMIF(DRE!$A:$A,'Base CF'!$B408,DRE!CH:CH)</f>
        <v>0</v>
      </c>
      <c r="CJ408" s="46">
        <f>SUMIF(DRE!$A:$A,'Base CF'!$B408,DRE!CI:CI)</f>
        <v>0</v>
      </c>
      <c r="CK408" s="46">
        <f>SUMIF(DRE!$A:$A,'Base CF'!$B408,DRE!CJ:CJ)</f>
        <v>0</v>
      </c>
      <c r="CL408" s="46">
        <f>SUMIF(DRE!$A:$A,'Base CF'!$B408,DRE!CK:CK)</f>
        <v>0</v>
      </c>
      <c r="CM408" s="46">
        <f>SUMIF(DRE!$A:$A,'Base CF'!$B408,DRE!CL:CL)</f>
        <v>0</v>
      </c>
      <c r="CN408" s="46">
        <f>SUMIF(DRE!$A:$A,'Base CF'!$B408,DRE!CM:CM)</f>
        <v>0</v>
      </c>
      <c r="CO408" s="46">
        <f>SUMIF(DRE!$A:$A,'Base CF'!$B408,DRE!CN:CN)</f>
        <v>0</v>
      </c>
      <c r="CP408" s="46">
        <f>SUMIF(DRE!$A:$A,'Base CF'!$B408,DRE!CO:CO)</f>
        <v>0</v>
      </c>
      <c r="CQ408" s="46">
        <f>SUMIF(DRE!$A:$A,'Base CF'!$B408,DRE!CP:CP)</f>
        <v>0</v>
      </c>
      <c r="CR408" s="46">
        <f>SUMIF(DRE!$A:$A,'Base CF'!$B408,DRE!CQ:CQ)</f>
        <v>0</v>
      </c>
      <c r="CS408" s="46">
        <f>SUMIF(DRE!$A:$A,'Base CF'!$B408,DRE!CR:CR)</f>
        <v>0</v>
      </c>
      <c r="CT408" s="46">
        <f>SUMIF(DRE!$A:$A,'Base CF'!$B408,DRE!CS:CS)</f>
        <v>0</v>
      </c>
      <c r="CU408" s="46">
        <f>SUMIF(DRE!$A:$A,'Base CF'!$B408,DRE!CT:CT)</f>
        <v>0</v>
      </c>
      <c r="CV408" s="46">
        <f>SUMIF(DRE!$A:$A,'Base CF'!$B408,DRE!CU:CU)</f>
        <v>0</v>
      </c>
      <c r="CW408" s="46">
        <f>SUMIF(DRE!$A:$A,'Base CF'!$B408,DRE!CV:CV)</f>
        <v>0</v>
      </c>
      <c r="CX408" s="46">
        <f>SUMIF(DRE!$A:$A,'Base CF'!$B408,DRE!CW:CW)</f>
        <v>0</v>
      </c>
      <c r="CY408" s="46">
        <f>SUMIF(DRE!$A:$A,'Base CF'!$B408,DRE!CX:CX)</f>
        <v>0</v>
      </c>
      <c r="CZ408" s="46">
        <f>SUMIF(DRE!$A:$A,'Base CF'!$B408,DRE!CY:CY)</f>
        <v>0</v>
      </c>
      <c r="DA408" s="46">
        <f>SUMIF(DRE!$A:$A,'Base CF'!$B408,DRE!CZ:CZ)</f>
        <v>0</v>
      </c>
      <c r="DB408" s="46">
        <f>SUMIF(DRE!$A:$A,'Base CF'!$B408,DRE!DA:DA)</f>
        <v>0</v>
      </c>
      <c r="DC408" s="46">
        <f>SUMIF(DRE!$A:$A,'Base CF'!$B408,DRE!DB:DB)</f>
        <v>0</v>
      </c>
      <c r="DD408" s="46">
        <f>SUMIF(DRE!$A:$A,'Base CF'!$B408,DRE!DC:DC)</f>
        <v>0</v>
      </c>
      <c r="DE408" s="46">
        <f>SUMIF(DRE!$A:$A,'Base CF'!$B408,DRE!DD:DD)</f>
        <v>0</v>
      </c>
      <c r="DF408" s="46">
        <f>SUMIF(DRE!$A:$A,'Base CF'!$B408,DRE!DE:DE)</f>
        <v>0</v>
      </c>
    </row>
    <row r="409" spans="1:110" outlineLevel="1">
      <c r="B409" s="37" t="s">
        <v>113</v>
      </c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>
        <f>SUMIF(DRE!$A:$A,'Base CF'!$B409,DRE!L:L)</f>
        <v>-243806.37</v>
      </c>
      <c r="N409" s="46">
        <f>SUMIF(DRE!$A:$A,'Base CF'!$B409,DRE!M:M)</f>
        <v>-391819.82</v>
      </c>
      <c r="O409" s="46">
        <f>SUMIF(DRE!$A:$A,'Base CF'!$B409,DRE!N:N)</f>
        <v>-219325.32</v>
      </c>
      <c r="P409" s="46">
        <f>SUMIF(DRE!$A:$A,'Base CF'!$B409,DRE!O:O)</f>
        <v>-279677.32</v>
      </c>
      <c r="Q409" s="46">
        <f>SUMIF(DRE!$A:$A,'Base CF'!$B409,DRE!P:P)</f>
        <v>-214791.61</v>
      </c>
      <c r="R409" s="46">
        <f>SUMIF(DRE!$A:$A,'Base CF'!$B409,DRE!Q:Q)</f>
        <v>-229450.84</v>
      </c>
      <c r="S409" s="46">
        <f>SUMIF(DRE!$A:$A,'Base CF'!$B409,DRE!R:R)</f>
        <v>-243077.68</v>
      </c>
      <c r="T409" s="46">
        <f>SUMIF(DRE!$A:$A,'Base CF'!$B409,DRE!S:S)</f>
        <v>-240811.22</v>
      </c>
      <c r="U409" s="46">
        <f>SUMIF(DRE!$A:$A,'Base CF'!$B409,DRE!T:T)</f>
        <v>-468109.34</v>
      </c>
      <c r="V409" s="46">
        <f>SUMIF(DRE!$A:$A,'Base CF'!$B409,DRE!U:U)</f>
        <v>-851076.48</v>
      </c>
      <c r="W409" s="46">
        <f>SUMIF(DRE!$A:$A,'Base CF'!$B409,DRE!V:V)</f>
        <v>-967145.6</v>
      </c>
      <c r="X409" s="46">
        <f>SUMIF(DRE!$A:$A,'Base CF'!$B409,DRE!W:W)</f>
        <v>-906452.04</v>
      </c>
      <c r="Y409" s="46">
        <f>SUMIF(DRE!$A:$A,'Base CF'!$B409,DRE!X:X)</f>
        <v>-739135.03</v>
      </c>
      <c r="Z409" s="46">
        <f>SUMIF(DRE!$A:$A,'Base CF'!$B409,DRE!Y:Y)</f>
        <v>-999319.65</v>
      </c>
      <c r="AA409" s="46">
        <f>SUMIF(DRE!$A:$A,'Base CF'!$B409,DRE!Z:Z)</f>
        <v>-829828.97</v>
      </c>
      <c r="AB409" s="46">
        <f>SUMIF(DRE!$A:$A,'Base CF'!$B409,DRE!AA:AA)</f>
        <v>-80915.740000000005</v>
      </c>
      <c r="AC409" s="46">
        <f>SUMIF(DRE!$A:$A,'Base CF'!$B409,DRE!AB:AB)</f>
        <v>-54771.89</v>
      </c>
      <c r="AD409" s="46">
        <f>SUMIF(DRE!$A:$A,'Base CF'!$B409,DRE!AC:AC)</f>
        <v>-50764.21</v>
      </c>
      <c r="AE409" s="46">
        <f>SUMIF(DRE!$A:$A,'Base CF'!$B409,DRE!AD:AD)</f>
        <v>-42088.71</v>
      </c>
      <c r="AF409" s="46">
        <f>SUMIF(DRE!$A:$A,'Base CF'!$B409,DRE!AE:AE)</f>
        <v>-336863.34</v>
      </c>
      <c r="AG409" s="46">
        <f>SUMIF(DRE!$A:$A,'Base CF'!$B409,DRE!AF:AF)</f>
        <v>-54540.99</v>
      </c>
      <c r="AH409" s="46">
        <f>SUMIF(DRE!$A:$A,'Base CF'!$B409,DRE!AG:AG)</f>
        <v>-70951.100000000006</v>
      </c>
      <c r="AI409" s="46">
        <f>SUMIF(DRE!$A:$A,'Base CF'!$B409,DRE!AH:AH)</f>
        <v>-219909.18</v>
      </c>
      <c r="AJ409" s="46">
        <f>SUMIF(DRE!$A:$A,'Base CF'!$B409,DRE!AI:AI)</f>
        <v>-193183.3</v>
      </c>
      <c r="AK409" s="46">
        <f>SUMIF(DRE!$A:$A,'Base CF'!$B409,DRE!AJ:AJ)</f>
        <v>-474709.48</v>
      </c>
      <c r="AL409" s="46">
        <f>SUMIF(DRE!$A:$A,'Base CF'!$B409,DRE!AK:AK)</f>
        <v>-810386.69</v>
      </c>
      <c r="AM409" s="46">
        <f>SUMIF(DRE!$A:$A,'Base CF'!$B409,DRE!AL:AL)</f>
        <v>-146259.91</v>
      </c>
      <c r="AN409" s="46">
        <f>SUMIF(DRE!$A:$A,'Base CF'!$B409,DRE!AM:AM)</f>
        <v>-568695.52</v>
      </c>
      <c r="AO409" s="46">
        <f>SUMIF(DRE!$A:$A,'Base CF'!$B409,DRE!AN:AN)</f>
        <v>-40778.559999999998</v>
      </c>
      <c r="AP409" s="46">
        <f>SUMIF(DRE!$A:$A,'Base CF'!$B409,DRE!AO:AO)</f>
        <v>-48564.24</v>
      </c>
      <c r="AQ409" s="46">
        <f>SUMIF(DRE!$A:$A,'Base CF'!$B409,DRE!AP:AP)</f>
        <v>-27235.87</v>
      </c>
      <c r="AR409" s="46">
        <f>SUMIF(DRE!$A:$A,'Base CF'!$B409,DRE!AQ:AQ)</f>
        <v>-20892.2</v>
      </c>
      <c r="AS409" s="46">
        <f>SUMIF(DRE!$A:$A,'Base CF'!$B409,DRE!AR:AR)</f>
        <v>-26926.880000000001</v>
      </c>
      <c r="AT409" s="46">
        <f>SUMIF(DRE!$A:$A,'Base CF'!$B409,DRE!AS:AS)</f>
        <v>-140302.9</v>
      </c>
      <c r="AU409" s="46">
        <f>SUMIF(DRE!$A:$A,'Base CF'!$B409,DRE!AT:AT)</f>
        <v>-643505.65</v>
      </c>
      <c r="AV409" s="46">
        <f>SUMIF(DRE!$A:$A,'Base CF'!$B409,DRE!AU:AU)</f>
        <v>-1852279.04</v>
      </c>
      <c r="AW409" s="46">
        <f>SUMIF(DRE!$A:$A,'Base CF'!$B409,DRE!AV:AV)</f>
        <v>-632200.42000000004</v>
      </c>
      <c r="AX409" s="46">
        <f>SUMIF(DRE!$A:$A,'Base CF'!$B409,DRE!AW:AW)</f>
        <v>-268673.3</v>
      </c>
      <c r="AY409" s="46">
        <f>SUMIF(DRE!$A:$A,'Base CF'!$B409,DRE!AX:AX)</f>
        <v>-25447.26</v>
      </c>
      <c r="AZ409" s="46">
        <f>SUMIF(DRE!$A:$A,'Base CF'!$B409,DRE!AY:AY)</f>
        <v>-30802.57</v>
      </c>
      <c r="BA409" s="46">
        <f>SUMIF(DRE!$A:$A,'Base CF'!$B409,DRE!AZ:AZ)</f>
        <v>-86925.440000000002</v>
      </c>
      <c r="BB409" s="46">
        <f>SUMIF(DRE!$A:$A,'Base CF'!$B409,DRE!BA:BA)</f>
        <v>-54172.3</v>
      </c>
      <c r="BC409" s="46">
        <f>SUMIF(DRE!$A:$A,'Base CF'!$B409,DRE!BB:BB)</f>
        <v>-31594.41</v>
      </c>
      <c r="BD409" s="46">
        <f>SUMIF(DRE!$A:$A,'Base CF'!$B409,DRE!BC:BC)</f>
        <v>-50153.04</v>
      </c>
      <c r="BE409" s="46">
        <f>SUMIF(DRE!$A:$A,'Base CF'!$B409,DRE!BD:BD)</f>
        <v>-38530.29</v>
      </c>
      <c r="BF409" s="46">
        <f>SUMIF(DRE!$A:$A,'Base CF'!$B409,DRE!BE:BE)</f>
        <v>-41411.629999999997</v>
      </c>
      <c r="BG409" s="46">
        <f>SUMIF(DRE!$A:$A,'Base CF'!$B409,DRE!BF:BF)</f>
        <v>-17052.3661651</v>
      </c>
      <c r="BH409" s="46">
        <f>SUMIF(DRE!$A:$A,'Base CF'!$B409,DRE!BG:BG)</f>
        <v>-8705.3842260000001</v>
      </c>
      <c r="BI409" s="46">
        <f>SUMIF(DRE!$A:$A,'Base CF'!$B409,DRE!BH:BH)</f>
        <v>-8424.5653801000008</v>
      </c>
      <c r="BJ409" s="46">
        <f>SUMIF(DRE!$A:$A,'Base CF'!$B409,DRE!BI:BI)</f>
        <v>-8705.3842260000001</v>
      </c>
      <c r="BK409" s="46">
        <f>SUMIF(DRE!$A:$A,'Base CF'!$B409,DRE!BJ:BJ)</f>
        <v>-14044.910220100001</v>
      </c>
      <c r="BL409" s="46">
        <f>SUMIF(DRE!$A:$A,'Base CF'!$B409,DRE!BK:BK)</f>
        <v>-28739.365707600002</v>
      </c>
      <c r="BM409" s="46">
        <f>SUMIF(DRE!$A:$A,'Base CF'!$B409,DRE!BL:BL)</f>
        <v>-45995.444103200003</v>
      </c>
      <c r="BN409" s="46">
        <f>SUMIF(DRE!$A:$A,'Base CF'!$B409,DRE!BM:BM)</f>
        <v>-14744.181303900001</v>
      </c>
      <c r="BO409" s="46">
        <f>SUMIF(DRE!$A:$A,'Base CF'!$B409,DRE!BN:BN)</f>
        <v>-15179.3467676</v>
      </c>
      <c r="BP409" s="46">
        <f>SUMIF(DRE!$A:$A,'Base CF'!$B409,DRE!BO:BO)</f>
        <v>-13591.848599999999</v>
      </c>
      <c r="BQ409" s="46">
        <f>SUMIF(DRE!$A:$A,'Base CF'!$B409,DRE!BP:BP)</f>
        <v>-118641.9544201</v>
      </c>
      <c r="BR409" s="46">
        <f>SUMIF(DRE!$A:$A,'Base CF'!$B409,DRE!BQ:BQ)</f>
        <v>-208923.2061975</v>
      </c>
      <c r="BS409" s="46">
        <f>SUMIF(DRE!$A:$A,'Base CF'!$B409,DRE!BR:BR)</f>
        <v>-162342.0315862</v>
      </c>
      <c r="BT409" s="46">
        <f>SUMIF(DRE!$A:$A,'Base CF'!$B409,DRE!BS:BS)</f>
        <v>-14044.910220100001</v>
      </c>
      <c r="BU409" s="46">
        <f>SUMIF(DRE!$A:$A,'Base CF'!$B409,DRE!BT:BT)</f>
        <v>-14627.450814399999</v>
      </c>
      <c r="BV409" s="46">
        <f>SUMIF(DRE!$A:$A,'Base CF'!$B409,DRE!BU:BU)</f>
        <v>-14044.910220100001</v>
      </c>
      <c r="BW409" s="46">
        <f>SUMIF(DRE!$A:$A,'Base CF'!$B409,DRE!BV:BV)</f>
        <v>-6593.4395999999997</v>
      </c>
      <c r="BX409" s="46">
        <f>SUMIF(DRE!$A:$A,'Base CF'!$B409,DRE!BW:BW)</f>
        <v>-6168.0564000000004</v>
      </c>
      <c r="BY409" s="46">
        <f>SUMIF(DRE!$A:$A,'Base CF'!$B409,DRE!BX:BX)</f>
        <v>-18332.429137800002</v>
      </c>
      <c r="BZ409" s="46">
        <f>SUMIF(DRE!$A:$A,'Base CF'!$B409,DRE!BY:BY)</f>
        <v>-6380.7479999999996</v>
      </c>
      <c r="CA409" s="46">
        <f>SUMIF(DRE!$A:$A,'Base CF'!$B409,DRE!BZ:BZ)</f>
        <v>-6593.4395999999997</v>
      </c>
      <c r="CB409" s="46">
        <f>SUMIF(DRE!$A:$A,'Base CF'!$B409,DRE!CA:CA)</f>
        <v>-6380.7479999999996</v>
      </c>
      <c r="CC409" s="46">
        <f>SUMIF(DRE!$A:$A,'Base CF'!$B409,DRE!CB:CB)</f>
        <v>-68669.970511899999</v>
      </c>
      <c r="CD409" s="46">
        <f>SUMIF(DRE!$A:$A,'Base CF'!$B409,DRE!CC:CC)</f>
        <v>-72319.396647500005</v>
      </c>
      <c r="CE409" s="46">
        <f>SUMIF(DRE!$A:$A,'Base CF'!$B409,DRE!CD:CD)</f>
        <v>-41114.066400000003</v>
      </c>
      <c r="CF409" s="46">
        <f>SUMIF(DRE!$A:$A,'Base CF'!$B409,DRE!CE:CE)</f>
        <v>-6593.4395999999997</v>
      </c>
      <c r="CG409" s="46">
        <f>SUMIF(DRE!$A:$A,'Base CF'!$B409,DRE!CF:CF)</f>
        <v>-12300.797749400001</v>
      </c>
      <c r="CH409" s="46">
        <f>SUMIF(DRE!$A:$A,'Base CF'!$B409,DRE!CG:CG)</f>
        <v>-6593.4395999999997</v>
      </c>
      <c r="CI409" s="46">
        <f>SUMIF(DRE!$A:$A,'Base CF'!$B409,DRE!CH:CH)</f>
        <v>-6832.8216000000002</v>
      </c>
      <c r="CJ409" s="46">
        <f>SUMIF(DRE!$A:$A,'Base CF'!$B409,DRE!CI:CI)</f>
        <v>-9903.9298736000001</v>
      </c>
      <c r="CK409" s="46">
        <f>SUMIF(DRE!$A:$A,'Base CF'!$B409,DRE!CJ:CJ)</f>
        <v>-6832.8216000000002</v>
      </c>
      <c r="CL409" s="46">
        <f>SUMIF(DRE!$A:$A,'Base CF'!$B409,DRE!CK:CK)</f>
        <v>-6612.4080000000004</v>
      </c>
      <c r="CM409" s="46">
        <f>SUMIF(DRE!$A:$A,'Base CF'!$B409,DRE!CL:CL)</f>
        <v>-10015.156862100001</v>
      </c>
      <c r="CN409" s="46">
        <f>SUMIF(DRE!$A:$A,'Base CF'!$B409,DRE!CM:CM)</f>
        <v>-6612.4080000000004</v>
      </c>
      <c r="CO409" s="46">
        <f>SUMIF(DRE!$A:$A,'Base CF'!$B409,DRE!CN:CN)</f>
        <v>-49051.424045</v>
      </c>
      <c r="CP409" s="46">
        <f>SUMIF(DRE!$A:$A,'Base CF'!$B409,DRE!CO:CO)</f>
        <v>-68867.904701799998</v>
      </c>
      <c r="CQ409" s="46">
        <f>SUMIF(DRE!$A:$A,'Base CF'!$B409,DRE!CP:CP)</f>
        <v>-29644.758000099999</v>
      </c>
      <c r="CR409" s="46">
        <f>SUMIF(DRE!$A:$A,'Base CF'!$B409,DRE!CQ:CQ)</f>
        <v>-6832.8216000000002</v>
      </c>
      <c r="CS409" s="46">
        <f>SUMIF(DRE!$A:$A,'Base CF'!$B409,DRE!CR:CR)</f>
        <v>-6612.4080000000004</v>
      </c>
      <c r="CT409" s="46">
        <f>SUMIF(DRE!$A:$A,'Base CF'!$B409,DRE!CS:CS)</f>
        <v>-6832.8216000000002</v>
      </c>
      <c r="CU409" s="46">
        <f>SUMIF(DRE!$A:$A,'Base CF'!$B409,DRE!CT:CT)</f>
        <v>-7101.3591001000004</v>
      </c>
      <c r="CV409" s="46">
        <f>SUMIF(DRE!$A:$A,'Base CF'!$B409,DRE!CU:CU)</f>
        <v>-6414.1307999999999</v>
      </c>
      <c r="CW409" s="46">
        <f>SUMIF(DRE!$A:$A,'Base CF'!$B409,DRE!CV:CV)</f>
        <v>-24135.311120800001</v>
      </c>
      <c r="CX409" s="46">
        <f>SUMIF(DRE!$A:$A,'Base CF'!$B409,DRE!CW:CW)</f>
        <v>-17856.041293900002</v>
      </c>
      <c r="CY409" s="46">
        <f>SUMIF(DRE!$A:$A,'Base CF'!$B409,DRE!CX:CX)</f>
        <v>-13850.715073900001</v>
      </c>
      <c r="CZ409" s="46">
        <f>SUMIF(DRE!$A:$A,'Base CF'!$B409,DRE!CY:CY)</f>
        <v>-6872.2830000000004</v>
      </c>
      <c r="DA409" s="46">
        <f>SUMIF(DRE!$A:$A,'Base CF'!$B409,DRE!CZ:CZ)</f>
        <v>-7101.3591001000004</v>
      </c>
      <c r="DB409" s="46">
        <f>SUMIF(DRE!$A:$A,'Base CF'!$B409,DRE!DA:DA)</f>
        <v>-7101.3591001000004</v>
      </c>
      <c r="DC409" s="46">
        <f>SUMIF(DRE!$A:$A,'Base CF'!$B409,DRE!DB:DB)</f>
        <v>-6872.2830000000004</v>
      </c>
      <c r="DD409" s="46">
        <f>SUMIF(DRE!$A:$A,'Base CF'!$B409,DRE!DC:DC)</f>
        <v>-7101.3591001000004</v>
      </c>
      <c r="DE409" s="46">
        <f>SUMIF(DRE!$A:$A,'Base CF'!$B409,DRE!DD:DD)</f>
        <v>-6872.2830000000004</v>
      </c>
      <c r="DF409" s="46">
        <f>SUMIF(DRE!$A:$A,'Base CF'!$B409,DRE!DE:DE)</f>
        <v>-7101.3591001000004</v>
      </c>
    </row>
    <row r="410" spans="1:110" outlineLevel="1">
      <c r="B410" s="37" t="s">
        <v>114</v>
      </c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>
        <f>SUMIF(DRE!$A:$A,'Base CF'!$B410,DRE!L:L)</f>
        <v>-1122986.9099999999</v>
      </c>
      <c r="N410" s="46">
        <f>SUMIF(DRE!$A:$A,'Base CF'!$B410,DRE!M:M)</f>
        <v>-1804745.86</v>
      </c>
      <c r="O410" s="46">
        <f>SUMIF(DRE!$A:$A,'Base CF'!$B410,DRE!N:N)</f>
        <v>-1010225.72</v>
      </c>
      <c r="P410" s="46">
        <f>SUMIF(DRE!$A:$A,'Base CF'!$B410,DRE!O:O)</f>
        <v>-1288210.67</v>
      </c>
      <c r="Q410" s="46">
        <f>SUMIF(DRE!$A:$A,'Base CF'!$B410,DRE!P:P)</f>
        <v>-989343.18</v>
      </c>
      <c r="R410" s="46">
        <f>SUMIF(DRE!$A:$A,'Base CF'!$B410,DRE!Q:Q)</f>
        <v>-1056864.48</v>
      </c>
      <c r="S410" s="46">
        <f>SUMIF(DRE!$A:$A,'Base CF'!$B410,DRE!R:R)</f>
        <v>-1119630.54</v>
      </c>
      <c r="T410" s="46">
        <f>SUMIF(DRE!$A:$A,'Base CF'!$B410,DRE!S:S)</f>
        <v>-1109191.0900000001</v>
      </c>
      <c r="U410" s="46">
        <f>SUMIF(DRE!$A:$A,'Base CF'!$B410,DRE!T:T)</f>
        <v>-2156139.9900000002</v>
      </c>
      <c r="V410" s="46">
        <f>SUMIF(DRE!$A:$A,'Base CF'!$B410,DRE!U:U)</f>
        <v>-3920109.84</v>
      </c>
      <c r="W410" s="46">
        <f>SUMIF(DRE!$A:$A,'Base CF'!$B410,DRE!V:V)</f>
        <v>-4454731.26</v>
      </c>
      <c r="X410" s="46">
        <f>SUMIF(DRE!$A:$A,'Base CF'!$B410,DRE!W:W)</f>
        <v>-4175173.05</v>
      </c>
      <c r="Y410" s="46">
        <f>SUMIF(DRE!$A:$A,'Base CF'!$B410,DRE!X:X)</f>
        <v>-3404500.72</v>
      </c>
      <c r="Z410" s="46">
        <f>SUMIF(DRE!$A:$A,'Base CF'!$B410,DRE!Y:Y)</f>
        <v>-4602926.8499999996</v>
      </c>
      <c r="AA410" s="46">
        <f>SUMIF(DRE!$A:$A,'Base CF'!$B410,DRE!Z:Z)</f>
        <v>-3822242.53</v>
      </c>
      <c r="AB410" s="46">
        <f>SUMIF(DRE!$A:$A,'Base CF'!$B410,DRE!AA:AA)</f>
        <v>-372702.81</v>
      </c>
      <c r="AC410" s="46">
        <f>SUMIF(DRE!$A:$A,'Base CF'!$B410,DRE!AB:AB)</f>
        <v>-252282.66</v>
      </c>
      <c r="AD410" s="46">
        <f>SUMIF(DRE!$A:$A,'Base CF'!$B410,DRE!AC:AC)</f>
        <v>-233823.01</v>
      </c>
      <c r="AE410" s="46">
        <f>SUMIF(DRE!$A:$A,'Base CF'!$B410,DRE!AD:AD)</f>
        <v>-193863.15</v>
      </c>
      <c r="AF410" s="46">
        <f>SUMIF(DRE!$A:$A,'Base CF'!$B410,DRE!AE:AE)</f>
        <v>-1551612.97</v>
      </c>
      <c r="AG410" s="46">
        <f>SUMIF(DRE!$A:$A,'Base CF'!$B410,DRE!AF:AF)</f>
        <v>-251219.12</v>
      </c>
      <c r="AH410" s="46">
        <f>SUMIF(DRE!$A:$A,'Base CF'!$B410,DRE!AG:AG)</f>
        <v>-326805.09000000003</v>
      </c>
      <c r="AI410" s="46">
        <f>SUMIF(DRE!$A:$A,'Base CF'!$B410,DRE!AH:AH)</f>
        <v>-1012914.99</v>
      </c>
      <c r="AJ410" s="46">
        <f>SUMIF(DRE!$A:$A,'Base CF'!$B410,DRE!AI:AI)</f>
        <v>-889814</v>
      </c>
      <c r="AK410" s="46">
        <f>SUMIF(DRE!$A:$A,'Base CF'!$B410,DRE!AJ:AJ)</f>
        <v>-2186540.62</v>
      </c>
      <c r="AL410" s="46">
        <f>SUMIF(DRE!$A:$A,'Base CF'!$B410,DRE!AK:AK)</f>
        <v>-3732690.21</v>
      </c>
      <c r="AM410" s="46">
        <f>SUMIF(DRE!$A:$A,'Base CF'!$B410,DRE!AL:AL)</f>
        <v>-673682.02</v>
      </c>
      <c r="AN410" s="46">
        <f>SUMIF(DRE!$A:$A,'Base CF'!$B410,DRE!AM:AM)</f>
        <v>-2619446.02</v>
      </c>
      <c r="AO410" s="46">
        <f>SUMIF(DRE!$A:$A,'Base CF'!$B410,DRE!AN:AN)</f>
        <v>-187828.51</v>
      </c>
      <c r="AP410" s="46">
        <f>SUMIF(DRE!$A:$A,'Base CF'!$B410,DRE!AO:AO)</f>
        <v>-223689.85</v>
      </c>
      <c r="AQ410" s="46">
        <f>SUMIF(DRE!$A:$A,'Base CF'!$B410,DRE!AP:AP)</f>
        <v>-125450.07</v>
      </c>
      <c r="AR410" s="46">
        <f>SUMIF(DRE!$A:$A,'Base CF'!$B410,DRE!AQ:AQ)</f>
        <v>-96230.76</v>
      </c>
      <c r="AS410" s="46">
        <f>SUMIF(DRE!$A:$A,'Base CF'!$B410,DRE!AR:AR)</f>
        <v>-124026.87</v>
      </c>
      <c r="AT410" s="46">
        <f>SUMIF(DRE!$A:$A,'Base CF'!$B410,DRE!AS:AS)</f>
        <v>-646243.64</v>
      </c>
      <c r="AU410" s="46">
        <f>SUMIF(DRE!$A:$A,'Base CF'!$B410,DRE!AT:AT)</f>
        <v>-2964026</v>
      </c>
      <c r="AV410" s="46">
        <f>SUMIF(DRE!$A:$A,'Base CF'!$B410,DRE!AU:AU)</f>
        <v>-8531709.5</v>
      </c>
      <c r="AW410" s="46">
        <f>SUMIF(DRE!$A:$A,'Base CF'!$B410,DRE!AV:AV)</f>
        <v>-2911953.43</v>
      </c>
      <c r="AX410" s="46">
        <f>SUMIF(DRE!$A:$A,'Base CF'!$B410,DRE!AW:AW)</f>
        <v>-1237525.49</v>
      </c>
      <c r="AY410" s="46">
        <f>SUMIF(DRE!$A:$A,'Base CF'!$B410,DRE!AX:AX)</f>
        <v>-117211.64</v>
      </c>
      <c r="AZ410" s="46">
        <f>SUMIF(DRE!$A:$A,'Base CF'!$B410,DRE!AY:AY)</f>
        <v>-141878.51</v>
      </c>
      <c r="BA410" s="46">
        <f>SUMIF(DRE!$A:$A,'Base CF'!$B410,DRE!AZ:AZ)</f>
        <v>-400383.85</v>
      </c>
      <c r="BB410" s="46">
        <f>SUMIF(DRE!$A:$A,'Base CF'!$B410,DRE!BA:BA)</f>
        <v>-249520.89</v>
      </c>
      <c r="BC410" s="46">
        <f>SUMIF(DRE!$A:$A,'Base CF'!$B410,DRE!BB:BB)</f>
        <v>-145525.76999999999</v>
      </c>
      <c r="BD410" s="46">
        <f>SUMIF(DRE!$A:$A,'Base CF'!$B410,DRE!BC:BC)</f>
        <v>-231007.92</v>
      </c>
      <c r="BE410" s="46">
        <f>SUMIF(DRE!$A:$A,'Base CF'!$B410,DRE!BD:BD)</f>
        <v>-177472.85</v>
      </c>
      <c r="BF410" s="46">
        <f>SUMIF(DRE!$A:$A,'Base CF'!$B410,DRE!BE:BE)</f>
        <v>-190744.47</v>
      </c>
      <c r="BG410" s="46">
        <f>SUMIF(DRE!$A:$A,'Base CF'!$B410,DRE!BF:BF)</f>
        <v>-78544.232032800006</v>
      </c>
      <c r="BH410" s="46">
        <f>SUMIF(DRE!$A:$A,'Base CF'!$B410,DRE!BG:BG)</f>
        <v>-40097.527344000002</v>
      </c>
      <c r="BI410" s="46">
        <f>SUMIF(DRE!$A:$A,'Base CF'!$B410,DRE!BH:BH)</f>
        <v>-38804.058720000001</v>
      </c>
      <c r="BJ410" s="46">
        <f>SUMIF(DRE!$A:$A,'Base CF'!$B410,DRE!BI:BI)</f>
        <v>-40097.527344000002</v>
      </c>
      <c r="BK410" s="46">
        <f>SUMIF(DRE!$A:$A,'Base CF'!$B410,DRE!BJ:BJ)</f>
        <v>-64691.70768</v>
      </c>
      <c r="BL410" s="46">
        <f>SUMIF(DRE!$A:$A,'Base CF'!$B410,DRE!BK:BK)</f>
        <v>-132375.2602287</v>
      </c>
      <c r="BM410" s="46">
        <f>SUMIF(DRE!$A:$A,'Base CF'!$B410,DRE!BL:BL)</f>
        <v>-211857.80314159999</v>
      </c>
      <c r="BN410" s="46">
        <f>SUMIF(DRE!$A:$A,'Base CF'!$B410,DRE!BM:BM)</f>
        <v>-67912.592672700004</v>
      </c>
      <c r="BO410" s="46">
        <f>SUMIF(DRE!$A:$A,'Base CF'!$B410,DRE!BN:BN)</f>
        <v>-69916.991171600006</v>
      </c>
      <c r="BP410" s="46">
        <f>SUMIF(DRE!$A:$A,'Base CF'!$B410,DRE!BO:BO)</f>
        <v>-62604.878400000001</v>
      </c>
      <c r="BQ410" s="46">
        <f>SUMIF(DRE!$A:$A,'Base CF'!$B410,DRE!BP:BP)</f>
        <v>-546472.03248000005</v>
      </c>
      <c r="BR410" s="46">
        <f>SUMIF(DRE!$A:$A,'Base CF'!$B410,DRE!BQ:BQ)</f>
        <v>-962312.94975769997</v>
      </c>
      <c r="BS410" s="46">
        <f>SUMIF(DRE!$A:$A,'Base CF'!$B410,DRE!BR:BR)</f>
        <v>-747757.23639740003</v>
      </c>
      <c r="BT410" s="46">
        <f>SUMIF(DRE!$A:$A,'Base CF'!$B410,DRE!BS:BS)</f>
        <v>-64691.70768</v>
      </c>
      <c r="BU410" s="46">
        <f>SUMIF(DRE!$A:$A,'Base CF'!$B410,DRE!BT:BT)</f>
        <v>-67374.924963199999</v>
      </c>
      <c r="BV410" s="46">
        <f>SUMIF(DRE!$A:$A,'Base CF'!$B410,DRE!BU:BU)</f>
        <v>-64691.70768</v>
      </c>
      <c r="BW410" s="46">
        <f>SUMIF(DRE!$A:$A,'Base CF'!$B410,DRE!BV:BV)</f>
        <v>-30369.7824</v>
      </c>
      <c r="BX410" s="46">
        <f>SUMIF(DRE!$A:$A,'Base CF'!$B410,DRE!BW:BW)</f>
        <v>-28410.441599999998</v>
      </c>
      <c r="BY410" s="46">
        <f>SUMIF(DRE!$A:$A,'Base CF'!$B410,DRE!BX:BX)</f>
        <v>-84440.279664899994</v>
      </c>
      <c r="BZ410" s="46">
        <f>SUMIF(DRE!$A:$A,'Base CF'!$B410,DRE!BY:BY)</f>
        <v>-29390.112000000001</v>
      </c>
      <c r="CA410" s="46">
        <f>SUMIF(DRE!$A:$A,'Base CF'!$B410,DRE!BZ:BZ)</f>
        <v>-30369.7824</v>
      </c>
      <c r="CB410" s="46">
        <f>SUMIF(DRE!$A:$A,'Base CF'!$B410,DRE!CA:CA)</f>
        <v>-29390.112000000001</v>
      </c>
      <c r="CC410" s="46">
        <f>SUMIF(DRE!$A:$A,'Base CF'!$B410,DRE!CB:CB)</f>
        <v>-316298.04599389998</v>
      </c>
      <c r="CD410" s="46">
        <f>SUMIF(DRE!$A:$A,'Base CF'!$B410,DRE!CC:CC)</f>
        <v>-333107.52395230002</v>
      </c>
      <c r="CE410" s="46">
        <f>SUMIF(DRE!$A:$A,'Base CF'!$B410,DRE!CD:CD)</f>
        <v>-189373.88159999999</v>
      </c>
      <c r="CF410" s="46">
        <f>SUMIF(DRE!$A:$A,'Base CF'!$B410,DRE!CE:CE)</f>
        <v>-30369.7824</v>
      </c>
      <c r="CG410" s="46">
        <f>SUMIF(DRE!$A:$A,'Base CF'!$B410,DRE!CF:CF)</f>
        <v>-56658.219936699999</v>
      </c>
      <c r="CH410" s="46">
        <f>SUMIF(DRE!$A:$A,'Base CF'!$B410,DRE!CG:CG)</f>
        <v>-30369.7824</v>
      </c>
      <c r="CI410" s="46">
        <f>SUMIF(DRE!$A:$A,'Base CF'!$B410,DRE!CH:CH)</f>
        <v>-31472.3904</v>
      </c>
      <c r="CJ410" s="46">
        <f>SUMIF(DRE!$A:$A,'Base CF'!$B410,DRE!CI:CI)</f>
        <v>-45618.101235800001</v>
      </c>
      <c r="CK410" s="46">
        <f>SUMIF(DRE!$A:$A,'Base CF'!$B410,DRE!CJ:CJ)</f>
        <v>-31472.3904</v>
      </c>
      <c r="CL410" s="46">
        <f>SUMIF(DRE!$A:$A,'Base CF'!$B410,DRE!CK:CK)</f>
        <v>-30457.151999999998</v>
      </c>
      <c r="CM410" s="46">
        <f>SUMIF(DRE!$A:$A,'Base CF'!$B410,DRE!CL:CL)</f>
        <v>-46130.4194861</v>
      </c>
      <c r="CN410" s="46">
        <f>SUMIF(DRE!$A:$A,'Base CF'!$B410,DRE!CM:CM)</f>
        <v>-30457.151999999998</v>
      </c>
      <c r="CO410" s="46">
        <f>SUMIF(DRE!$A:$A,'Base CF'!$B410,DRE!CN:CN)</f>
        <v>-225933.83196489999</v>
      </c>
      <c r="CP410" s="46">
        <f>SUMIF(DRE!$A:$A,'Base CF'!$B410,DRE!CO:CO)</f>
        <v>-317209.7428682</v>
      </c>
      <c r="CQ410" s="46">
        <f>SUMIF(DRE!$A:$A,'Base CF'!$B410,DRE!CP:CP)</f>
        <v>-136545.552</v>
      </c>
      <c r="CR410" s="46">
        <f>SUMIF(DRE!$A:$A,'Base CF'!$B410,DRE!CQ:CQ)</f>
        <v>-31472.3904</v>
      </c>
      <c r="CS410" s="46">
        <f>SUMIF(DRE!$A:$A,'Base CF'!$B410,DRE!CR:CR)</f>
        <v>-30457.151999999998</v>
      </c>
      <c r="CT410" s="46">
        <f>SUMIF(DRE!$A:$A,'Base CF'!$B410,DRE!CS:CS)</f>
        <v>-31472.3904</v>
      </c>
      <c r="CU410" s="46">
        <f>SUMIF(DRE!$A:$A,'Base CF'!$B410,DRE!CT:CT)</f>
        <v>-32709.290400000002</v>
      </c>
      <c r="CV410" s="46">
        <f>SUMIF(DRE!$A:$A,'Base CF'!$B410,DRE!CU:CU)</f>
        <v>-29543.875199999999</v>
      </c>
      <c r="CW410" s="46">
        <f>SUMIF(DRE!$A:$A,'Base CF'!$B410,DRE!CV:CV)</f>
        <v>-111168.7057684</v>
      </c>
      <c r="CX410" s="46">
        <f>SUMIF(DRE!$A:$A,'Base CF'!$B410,DRE!CW:CW)</f>
        <v>-82246.008384100001</v>
      </c>
      <c r="CY410" s="46">
        <f>SUMIF(DRE!$A:$A,'Base CF'!$B410,DRE!CX:CX)</f>
        <v>-63797.2330669</v>
      </c>
      <c r="CZ410" s="46">
        <f>SUMIF(DRE!$A:$A,'Base CF'!$B410,DRE!CY:CY)</f>
        <v>-31654.151999999998</v>
      </c>
      <c r="DA410" s="46">
        <f>SUMIF(DRE!$A:$A,'Base CF'!$B410,DRE!CZ:CZ)</f>
        <v>-32709.290400000002</v>
      </c>
      <c r="DB410" s="46">
        <f>SUMIF(DRE!$A:$A,'Base CF'!$B410,DRE!DA:DA)</f>
        <v>-32709.290400000002</v>
      </c>
      <c r="DC410" s="46">
        <f>SUMIF(DRE!$A:$A,'Base CF'!$B410,DRE!DB:DB)</f>
        <v>-31654.151999999998</v>
      </c>
      <c r="DD410" s="46">
        <f>SUMIF(DRE!$A:$A,'Base CF'!$B410,DRE!DC:DC)</f>
        <v>-32709.290400000002</v>
      </c>
      <c r="DE410" s="46">
        <f>SUMIF(DRE!$A:$A,'Base CF'!$B410,DRE!DD:DD)</f>
        <v>-31654.151999999998</v>
      </c>
      <c r="DF410" s="46">
        <f>SUMIF(DRE!$A:$A,'Base CF'!$B410,DRE!DE:DE)</f>
        <v>-32709.290400000002</v>
      </c>
    </row>
    <row r="411" spans="1:110" outlineLevel="1">
      <c r="B411" s="37" t="s">
        <v>115</v>
      </c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>
        <f>SUMIF(DRE!$A:$A,'Base CF'!$B411,DRE!L:L)</f>
        <v>0</v>
      </c>
      <c r="N411" s="46">
        <f>SUMIF(DRE!$A:$A,'Base CF'!$B411,DRE!M:M)</f>
        <v>0</v>
      </c>
      <c r="O411" s="46">
        <f>SUMIF(DRE!$A:$A,'Base CF'!$B411,DRE!N:N)</f>
        <v>-6573.6</v>
      </c>
      <c r="P411" s="46">
        <f>SUMIF(DRE!$A:$A,'Base CF'!$B411,DRE!O:O)</f>
        <v>-9086.5300000000007</v>
      </c>
      <c r="Q411" s="46">
        <f>SUMIF(DRE!$A:$A,'Base CF'!$B411,DRE!P:P)</f>
        <v>-8219.4</v>
      </c>
      <c r="R411" s="46">
        <f>SUMIF(DRE!$A:$A,'Base CF'!$B411,DRE!Q:Q)</f>
        <v>-9086.5299999999988</v>
      </c>
      <c r="S411" s="46">
        <f>SUMIF(DRE!$A:$A,'Base CF'!$B411,DRE!R:R)</f>
        <v>-8793.42</v>
      </c>
      <c r="T411" s="46">
        <f>SUMIF(DRE!$A:$A,'Base CF'!$B411,DRE!S:S)</f>
        <v>-9086.5300000000007</v>
      </c>
      <c r="U411" s="46">
        <f>SUMIF(DRE!$A:$A,'Base CF'!$B411,DRE!T:T)</f>
        <v>-8793.42</v>
      </c>
      <c r="V411" s="46">
        <f>SUMIF(DRE!$A:$A,'Base CF'!$B411,DRE!U:U)</f>
        <v>-9086.5300000000007</v>
      </c>
      <c r="W411" s="46">
        <f>SUMIF(DRE!$A:$A,'Base CF'!$B411,DRE!V:V)</f>
        <v>-9086.5300000000007</v>
      </c>
      <c r="X411" s="46">
        <f>SUMIF(DRE!$A:$A,'Base CF'!$B411,DRE!W:W)</f>
        <v>-8793.42</v>
      </c>
      <c r="Y411" s="46">
        <f>SUMIF(DRE!$A:$A,'Base CF'!$B411,DRE!X:X)</f>
        <v>-9086.5300000000007</v>
      </c>
      <c r="Z411" s="46">
        <f>SUMIF(DRE!$A:$A,'Base CF'!$B411,DRE!Y:Y)</f>
        <v>-8781.2099999999991</v>
      </c>
      <c r="AA411" s="46">
        <f>SUMIF(DRE!$A:$A,'Base CF'!$B411,DRE!Z:Z)</f>
        <v>-9086.5300000000007</v>
      </c>
      <c r="AB411" s="46">
        <f>SUMIF(DRE!$A:$A,'Base CF'!$B411,DRE!AA:AA)</f>
        <v>0</v>
      </c>
      <c r="AC411" s="46">
        <f>SUMIF(DRE!$A:$A,'Base CF'!$B411,DRE!AB:AB)</f>
        <v>0</v>
      </c>
      <c r="AD411" s="46">
        <f>SUMIF(DRE!$A:$A,'Base CF'!$B411,DRE!AC:AC)</f>
        <v>0</v>
      </c>
      <c r="AE411" s="46">
        <f>SUMIF(DRE!$A:$A,'Base CF'!$B411,DRE!AD:AD)</f>
        <v>0</v>
      </c>
      <c r="AF411" s="46">
        <f>SUMIF(DRE!$A:$A,'Base CF'!$B411,DRE!AE:AE)</f>
        <v>0</v>
      </c>
      <c r="AG411" s="46">
        <f>SUMIF(DRE!$A:$A,'Base CF'!$B411,DRE!AF:AF)</f>
        <v>0</v>
      </c>
      <c r="AH411" s="46">
        <f>SUMIF(DRE!$A:$A,'Base CF'!$B411,DRE!AG:AG)</f>
        <v>0</v>
      </c>
      <c r="AI411" s="46">
        <f>SUMIF(DRE!$A:$A,'Base CF'!$B411,DRE!AH:AH)</f>
        <v>0</v>
      </c>
      <c r="AJ411" s="46">
        <f>SUMIF(DRE!$A:$A,'Base CF'!$B411,DRE!AI:AI)</f>
        <v>0</v>
      </c>
      <c r="AK411" s="46">
        <f>SUMIF(DRE!$A:$A,'Base CF'!$B411,DRE!AJ:AJ)</f>
        <v>0</v>
      </c>
      <c r="AL411" s="46">
        <f>SUMIF(DRE!$A:$A,'Base CF'!$B411,DRE!AK:AK)</f>
        <v>0</v>
      </c>
      <c r="AM411" s="46">
        <f>SUMIF(DRE!$A:$A,'Base CF'!$B411,DRE!AL:AL)</f>
        <v>0</v>
      </c>
      <c r="AN411" s="46">
        <f>SUMIF(DRE!$A:$A,'Base CF'!$B411,DRE!AM:AM)</f>
        <v>0</v>
      </c>
      <c r="AO411" s="46">
        <f>SUMIF(DRE!$A:$A,'Base CF'!$B411,DRE!AN:AN)</f>
        <v>0</v>
      </c>
      <c r="AP411" s="46">
        <f>SUMIF(DRE!$A:$A,'Base CF'!$B411,DRE!AO:AO)</f>
        <v>0</v>
      </c>
      <c r="AQ411" s="46">
        <f>SUMIF(DRE!$A:$A,'Base CF'!$B411,DRE!AP:AP)</f>
        <v>0</v>
      </c>
      <c r="AR411" s="46">
        <f>SUMIF(DRE!$A:$A,'Base CF'!$B411,DRE!AQ:AQ)</f>
        <v>0</v>
      </c>
      <c r="AS411" s="46">
        <f>SUMIF(DRE!$A:$A,'Base CF'!$B411,DRE!AR:AR)</f>
        <v>0</v>
      </c>
      <c r="AT411" s="46">
        <f>SUMIF(DRE!$A:$A,'Base CF'!$B411,DRE!AS:AS)</f>
        <v>0</v>
      </c>
      <c r="AU411" s="46">
        <f>SUMIF(DRE!$A:$A,'Base CF'!$B411,DRE!AT:AT)</f>
        <v>0</v>
      </c>
      <c r="AV411" s="46">
        <f>SUMIF(DRE!$A:$A,'Base CF'!$B411,DRE!AU:AU)</f>
        <v>0</v>
      </c>
      <c r="AW411" s="46">
        <f>SUMIF(DRE!$A:$A,'Base CF'!$B411,DRE!AV:AV)</f>
        <v>0</v>
      </c>
      <c r="AX411" s="46">
        <f>SUMIF(DRE!$A:$A,'Base CF'!$B411,DRE!AW:AW)</f>
        <v>0</v>
      </c>
      <c r="AY411" s="46">
        <f>SUMIF(DRE!$A:$A,'Base CF'!$B411,DRE!AX:AX)</f>
        <v>0</v>
      </c>
      <c r="AZ411" s="46">
        <f>SUMIF(DRE!$A:$A,'Base CF'!$B411,DRE!AY:AY)</f>
        <v>0</v>
      </c>
      <c r="BA411" s="46">
        <f>SUMIF(DRE!$A:$A,'Base CF'!$B411,DRE!AZ:AZ)</f>
        <v>0</v>
      </c>
      <c r="BB411" s="46">
        <f>SUMIF(DRE!$A:$A,'Base CF'!$B411,DRE!BA:BA)</f>
        <v>0</v>
      </c>
      <c r="BC411" s="46">
        <f>SUMIF(DRE!$A:$A,'Base CF'!$B411,DRE!BB:BB)</f>
        <v>0</v>
      </c>
      <c r="BD411" s="46">
        <f>SUMIF(DRE!$A:$A,'Base CF'!$B411,DRE!BC:BC)</f>
        <v>0</v>
      </c>
      <c r="BE411" s="46">
        <f>SUMIF(DRE!$A:$A,'Base CF'!$B411,DRE!BD:BD)</f>
        <v>0</v>
      </c>
      <c r="BF411" s="46">
        <f>SUMIF(DRE!$A:$A,'Base CF'!$B411,DRE!BE:BE)</f>
        <v>0</v>
      </c>
      <c r="BG411" s="46">
        <f>SUMIF(DRE!$A:$A,'Base CF'!$B411,DRE!BF:BF)</f>
        <v>0</v>
      </c>
      <c r="BH411" s="46">
        <f>SUMIF(DRE!$A:$A,'Base CF'!$B411,DRE!BG:BG)</f>
        <v>0</v>
      </c>
      <c r="BI411" s="46">
        <f>SUMIF(DRE!$A:$A,'Base CF'!$B411,DRE!BH:BH)</f>
        <v>0</v>
      </c>
      <c r="BJ411" s="46">
        <f>SUMIF(DRE!$A:$A,'Base CF'!$B411,DRE!BI:BI)</f>
        <v>0</v>
      </c>
      <c r="BK411" s="46">
        <f>SUMIF(DRE!$A:$A,'Base CF'!$B411,DRE!BJ:BJ)</f>
        <v>0</v>
      </c>
      <c r="BL411" s="46">
        <f>SUMIF(DRE!$A:$A,'Base CF'!$B411,DRE!BK:BK)</f>
        <v>0</v>
      </c>
      <c r="BM411" s="46">
        <f>SUMIF(DRE!$A:$A,'Base CF'!$B411,DRE!BL:BL)</f>
        <v>0</v>
      </c>
      <c r="BN411" s="46">
        <f>SUMIF(DRE!$A:$A,'Base CF'!$B411,DRE!BM:BM)</f>
        <v>0</v>
      </c>
      <c r="BO411" s="46">
        <f>SUMIF(DRE!$A:$A,'Base CF'!$B411,DRE!BN:BN)</f>
        <v>0</v>
      </c>
      <c r="BP411" s="46">
        <f>SUMIF(DRE!$A:$A,'Base CF'!$B411,DRE!BO:BO)</f>
        <v>0</v>
      </c>
      <c r="BQ411" s="46">
        <f>SUMIF(DRE!$A:$A,'Base CF'!$B411,DRE!BP:BP)</f>
        <v>0</v>
      </c>
      <c r="BR411" s="46">
        <f>SUMIF(DRE!$A:$A,'Base CF'!$B411,DRE!BQ:BQ)</f>
        <v>0</v>
      </c>
      <c r="BS411" s="46">
        <f>SUMIF(DRE!$A:$A,'Base CF'!$B411,DRE!BR:BR)</f>
        <v>0</v>
      </c>
      <c r="BT411" s="46">
        <f>SUMIF(DRE!$A:$A,'Base CF'!$B411,DRE!BS:BS)</f>
        <v>0</v>
      </c>
      <c r="BU411" s="46">
        <f>SUMIF(DRE!$A:$A,'Base CF'!$B411,DRE!BT:BT)</f>
        <v>0</v>
      </c>
      <c r="BV411" s="46">
        <f>SUMIF(DRE!$A:$A,'Base CF'!$B411,DRE!BU:BU)</f>
        <v>0</v>
      </c>
      <c r="BW411" s="46">
        <f>SUMIF(DRE!$A:$A,'Base CF'!$B411,DRE!BV:BV)</f>
        <v>0</v>
      </c>
      <c r="BX411" s="46">
        <f>SUMIF(DRE!$A:$A,'Base CF'!$B411,DRE!BW:BW)</f>
        <v>0</v>
      </c>
      <c r="BY411" s="46">
        <f>SUMIF(DRE!$A:$A,'Base CF'!$B411,DRE!BX:BX)</f>
        <v>0</v>
      </c>
      <c r="BZ411" s="46">
        <f>SUMIF(DRE!$A:$A,'Base CF'!$B411,DRE!BY:BY)</f>
        <v>0</v>
      </c>
      <c r="CA411" s="46">
        <f>SUMIF(DRE!$A:$A,'Base CF'!$B411,DRE!BZ:BZ)</f>
        <v>0</v>
      </c>
      <c r="CB411" s="46">
        <f>SUMIF(DRE!$A:$A,'Base CF'!$B411,DRE!CA:CA)</f>
        <v>0</v>
      </c>
      <c r="CC411" s="46">
        <f>SUMIF(DRE!$A:$A,'Base CF'!$B411,DRE!CB:CB)</f>
        <v>0</v>
      </c>
      <c r="CD411" s="46">
        <f>SUMIF(DRE!$A:$A,'Base CF'!$B411,DRE!CC:CC)</f>
        <v>0</v>
      </c>
      <c r="CE411" s="46">
        <f>SUMIF(DRE!$A:$A,'Base CF'!$B411,DRE!CD:CD)</f>
        <v>0</v>
      </c>
      <c r="CF411" s="46">
        <f>SUMIF(DRE!$A:$A,'Base CF'!$B411,DRE!CE:CE)</f>
        <v>0</v>
      </c>
      <c r="CG411" s="46">
        <f>SUMIF(DRE!$A:$A,'Base CF'!$B411,DRE!CF:CF)</f>
        <v>0</v>
      </c>
      <c r="CH411" s="46">
        <f>SUMIF(DRE!$A:$A,'Base CF'!$B411,DRE!CG:CG)</f>
        <v>0</v>
      </c>
      <c r="CI411" s="46">
        <f>SUMIF(DRE!$A:$A,'Base CF'!$B411,DRE!CH:CH)</f>
        <v>0</v>
      </c>
      <c r="CJ411" s="46">
        <f>SUMIF(DRE!$A:$A,'Base CF'!$B411,DRE!CI:CI)</f>
        <v>0</v>
      </c>
      <c r="CK411" s="46">
        <f>SUMIF(DRE!$A:$A,'Base CF'!$B411,DRE!CJ:CJ)</f>
        <v>0</v>
      </c>
      <c r="CL411" s="46">
        <f>SUMIF(DRE!$A:$A,'Base CF'!$B411,DRE!CK:CK)</f>
        <v>0</v>
      </c>
      <c r="CM411" s="46">
        <f>SUMIF(DRE!$A:$A,'Base CF'!$B411,DRE!CL:CL)</f>
        <v>0</v>
      </c>
      <c r="CN411" s="46">
        <f>SUMIF(DRE!$A:$A,'Base CF'!$B411,DRE!CM:CM)</f>
        <v>0</v>
      </c>
      <c r="CO411" s="46">
        <f>SUMIF(DRE!$A:$A,'Base CF'!$B411,DRE!CN:CN)</f>
        <v>0</v>
      </c>
      <c r="CP411" s="46">
        <f>SUMIF(DRE!$A:$A,'Base CF'!$B411,DRE!CO:CO)</f>
        <v>0</v>
      </c>
      <c r="CQ411" s="46">
        <f>SUMIF(DRE!$A:$A,'Base CF'!$B411,DRE!CP:CP)</f>
        <v>0</v>
      </c>
      <c r="CR411" s="46">
        <f>SUMIF(DRE!$A:$A,'Base CF'!$B411,DRE!CQ:CQ)</f>
        <v>0</v>
      </c>
      <c r="CS411" s="46">
        <f>SUMIF(DRE!$A:$A,'Base CF'!$B411,DRE!CR:CR)</f>
        <v>0</v>
      </c>
      <c r="CT411" s="46">
        <f>SUMIF(DRE!$A:$A,'Base CF'!$B411,DRE!CS:CS)</f>
        <v>0</v>
      </c>
      <c r="CU411" s="46">
        <f>SUMIF(DRE!$A:$A,'Base CF'!$B411,DRE!CT:CT)</f>
        <v>0</v>
      </c>
      <c r="CV411" s="46">
        <f>SUMIF(DRE!$A:$A,'Base CF'!$B411,DRE!CU:CU)</f>
        <v>0</v>
      </c>
      <c r="CW411" s="46">
        <f>SUMIF(DRE!$A:$A,'Base CF'!$B411,DRE!CV:CV)</f>
        <v>0</v>
      </c>
      <c r="CX411" s="46">
        <f>SUMIF(DRE!$A:$A,'Base CF'!$B411,DRE!CW:CW)</f>
        <v>0</v>
      </c>
      <c r="CY411" s="46">
        <f>SUMIF(DRE!$A:$A,'Base CF'!$B411,DRE!CX:CX)</f>
        <v>0</v>
      </c>
      <c r="CZ411" s="46">
        <f>SUMIF(DRE!$A:$A,'Base CF'!$B411,DRE!CY:CY)</f>
        <v>0</v>
      </c>
      <c r="DA411" s="46">
        <f>SUMIF(DRE!$A:$A,'Base CF'!$B411,DRE!CZ:CZ)</f>
        <v>0</v>
      </c>
      <c r="DB411" s="46">
        <f>SUMIF(DRE!$A:$A,'Base CF'!$B411,DRE!DA:DA)</f>
        <v>0</v>
      </c>
      <c r="DC411" s="46">
        <f>SUMIF(DRE!$A:$A,'Base CF'!$B411,DRE!DB:DB)</f>
        <v>0</v>
      </c>
      <c r="DD411" s="46">
        <f>SUMIF(DRE!$A:$A,'Base CF'!$B411,DRE!DC:DC)</f>
        <v>0</v>
      </c>
      <c r="DE411" s="46">
        <f>SUMIF(DRE!$A:$A,'Base CF'!$B411,DRE!DD:DD)</f>
        <v>0</v>
      </c>
      <c r="DF411" s="46">
        <f>SUMIF(DRE!$A:$A,'Base CF'!$B411,DRE!DE:DE)</f>
        <v>0</v>
      </c>
    </row>
    <row r="412" spans="1:110" outlineLevel="1">
      <c r="B412" s="37" t="s">
        <v>116</v>
      </c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>
        <f>SUMIF(DRE!$A:$A,'Base CF'!$B412,DRE!L:L)</f>
        <v>0</v>
      </c>
      <c r="N412" s="46">
        <f>SUMIF(DRE!$A:$A,'Base CF'!$B412,DRE!M:M)</f>
        <v>0</v>
      </c>
      <c r="O412" s="46">
        <f>SUMIF(DRE!$A:$A,'Base CF'!$B412,DRE!N:N)</f>
        <v>-30278.400000000001</v>
      </c>
      <c r="P412" s="46">
        <f>SUMIF(DRE!$A:$A,'Base CF'!$B412,DRE!O:O)</f>
        <v>-41853.120000000003</v>
      </c>
      <c r="Q412" s="46">
        <f>SUMIF(DRE!$A:$A,'Base CF'!$B412,DRE!P:P)</f>
        <v>-37859.07</v>
      </c>
      <c r="R412" s="46">
        <f>SUMIF(DRE!$A:$A,'Base CF'!$B412,DRE!Q:Q)</f>
        <v>-41853.120000000003</v>
      </c>
      <c r="S412" s="46">
        <f>SUMIF(DRE!$A:$A,'Base CF'!$B412,DRE!R:R)</f>
        <v>-40503.019999999997</v>
      </c>
      <c r="T412" s="46">
        <f>SUMIF(DRE!$A:$A,'Base CF'!$B412,DRE!S:S)</f>
        <v>-41853.120000000003</v>
      </c>
      <c r="U412" s="46">
        <f>SUMIF(DRE!$A:$A,'Base CF'!$B412,DRE!T:T)</f>
        <v>-40503.019999999997</v>
      </c>
      <c r="V412" s="46">
        <f>SUMIF(DRE!$A:$A,'Base CF'!$B412,DRE!U:U)</f>
        <v>-41853.120000000003</v>
      </c>
      <c r="W412" s="46">
        <f>SUMIF(DRE!$A:$A,'Base CF'!$B412,DRE!V:V)</f>
        <v>-41853.120000000003</v>
      </c>
      <c r="X412" s="46">
        <f>SUMIF(DRE!$A:$A,'Base CF'!$B412,DRE!W:W)</f>
        <v>-40503.019999999997</v>
      </c>
      <c r="Y412" s="46">
        <f>SUMIF(DRE!$A:$A,'Base CF'!$B412,DRE!X:X)</f>
        <v>-41853.120000000003</v>
      </c>
      <c r="Z412" s="46">
        <f>SUMIF(DRE!$A:$A,'Base CF'!$B412,DRE!Y:Y)</f>
        <v>-40446.769999999997</v>
      </c>
      <c r="AA412" s="46">
        <f>SUMIF(DRE!$A:$A,'Base CF'!$B412,DRE!Z:Z)</f>
        <v>-41853.120000000003</v>
      </c>
      <c r="AB412" s="46">
        <f>SUMIF(DRE!$A:$A,'Base CF'!$B412,DRE!AA:AA)</f>
        <v>0</v>
      </c>
      <c r="AC412" s="46">
        <f>SUMIF(DRE!$A:$A,'Base CF'!$B412,DRE!AB:AB)</f>
        <v>0</v>
      </c>
      <c r="AD412" s="46">
        <f>SUMIF(DRE!$A:$A,'Base CF'!$B412,DRE!AC:AC)</f>
        <v>0</v>
      </c>
      <c r="AE412" s="46">
        <f>SUMIF(DRE!$A:$A,'Base CF'!$B412,DRE!AD:AD)</f>
        <v>0</v>
      </c>
      <c r="AF412" s="46">
        <f>SUMIF(DRE!$A:$A,'Base CF'!$B412,DRE!AE:AE)</f>
        <v>0</v>
      </c>
      <c r="AG412" s="46">
        <f>SUMIF(DRE!$A:$A,'Base CF'!$B412,DRE!AF:AF)</f>
        <v>0</v>
      </c>
      <c r="AH412" s="46">
        <f>SUMIF(DRE!$A:$A,'Base CF'!$B412,DRE!AG:AG)</f>
        <v>0</v>
      </c>
      <c r="AI412" s="46">
        <f>SUMIF(DRE!$A:$A,'Base CF'!$B412,DRE!AH:AH)</f>
        <v>0</v>
      </c>
      <c r="AJ412" s="46">
        <f>SUMIF(DRE!$A:$A,'Base CF'!$B412,DRE!AI:AI)</f>
        <v>0</v>
      </c>
      <c r="AK412" s="46">
        <f>SUMIF(DRE!$A:$A,'Base CF'!$B412,DRE!AJ:AJ)</f>
        <v>0</v>
      </c>
      <c r="AL412" s="46">
        <f>SUMIF(DRE!$A:$A,'Base CF'!$B412,DRE!AK:AK)</f>
        <v>0</v>
      </c>
      <c r="AM412" s="46">
        <f>SUMIF(DRE!$A:$A,'Base CF'!$B412,DRE!AL:AL)</f>
        <v>0</v>
      </c>
      <c r="AN412" s="46">
        <f>SUMIF(DRE!$A:$A,'Base CF'!$B412,DRE!AM:AM)</f>
        <v>0</v>
      </c>
      <c r="AO412" s="46">
        <f>SUMIF(DRE!$A:$A,'Base CF'!$B412,DRE!AN:AN)</f>
        <v>0</v>
      </c>
      <c r="AP412" s="46">
        <f>SUMIF(DRE!$A:$A,'Base CF'!$B412,DRE!AO:AO)</f>
        <v>0</v>
      </c>
      <c r="AQ412" s="46">
        <f>SUMIF(DRE!$A:$A,'Base CF'!$B412,DRE!AP:AP)</f>
        <v>0</v>
      </c>
      <c r="AR412" s="46">
        <f>SUMIF(DRE!$A:$A,'Base CF'!$B412,DRE!AQ:AQ)</f>
        <v>0</v>
      </c>
      <c r="AS412" s="46">
        <f>SUMIF(DRE!$A:$A,'Base CF'!$B412,DRE!AR:AR)</f>
        <v>0</v>
      </c>
      <c r="AT412" s="46">
        <f>SUMIF(DRE!$A:$A,'Base CF'!$B412,DRE!AS:AS)</f>
        <v>0</v>
      </c>
      <c r="AU412" s="46">
        <f>SUMIF(DRE!$A:$A,'Base CF'!$B412,DRE!AT:AT)</f>
        <v>0</v>
      </c>
      <c r="AV412" s="46">
        <f>SUMIF(DRE!$A:$A,'Base CF'!$B412,DRE!AU:AU)</f>
        <v>0</v>
      </c>
      <c r="AW412" s="46">
        <f>SUMIF(DRE!$A:$A,'Base CF'!$B412,DRE!AV:AV)</f>
        <v>0</v>
      </c>
      <c r="AX412" s="46">
        <f>SUMIF(DRE!$A:$A,'Base CF'!$B412,DRE!AW:AW)</f>
        <v>0</v>
      </c>
      <c r="AY412" s="46">
        <f>SUMIF(DRE!$A:$A,'Base CF'!$B412,DRE!AX:AX)</f>
        <v>0</v>
      </c>
      <c r="AZ412" s="46">
        <f>SUMIF(DRE!$A:$A,'Base CF'!$B412,DRE!AY:AY)</f>
        <v>0</v>
      </c>
      <c r="BA412" s="46">
        <f>SUMIF(DRE!$A:$A,'Base CF'!$B412,DRE!AZ:AZ)</f>
        <v>0</v>
      </c>
      <c r="BB412" s="46">
        <f>SUMIF(DRE!$A:$A,'Base CF'!$B412,DRE!BA:BA)</f>
        <v>0</v>
      </c>
      <c r="BC412" s="46">
        <f>SUMIF(DRE!$A:$A,'Base CF'!$B412,DRE!BB:BB)</f>
        <v>0</v>
      </c>
      <c r="BD412" s="46">
        <f>SUMIF(DRE!$A:$A,'Base CF'!$B412,DRE!BC:BC)</f>
        <v>0</v>
      </c>
      <c r="BE412" s="46">
        <f>SUMIF(DRE!$A:$A,'Base CF'!$B412,DRE!BD:BD)</f>
        <v>0</v>
      </c>
      <c r="BF412" s="46">
        <f>SUMIF(DRE!$A:$A,'Base CF'!$B412,DRE!BE:BE)</f>
        <v>0</v>
      </c>
      <c r="BG412" s="46">
        <f>SUMIF(DRE!$A:$A,'Base CF'!$B412,DRE!BF:BF)</f>
        <v>0</v>
      </c>
      <c r="BH412" s="46">
        <f>SUMIF(DRE!$A:$A,'Base CF'!$B412,DRE!BG:BG)</f>
        <v>0</v>
      </c>
      <c r="BI412" s="46">
        <f>SUMIF(DRE!$A:$A,'Base CF'!$B412,DRE!BH:BH)</f>
        <v>0</v>
      </c>
      <c r="BJ412" s="46">
        <f>SUMIF(DRE!$A:$A,'Base CF'!$B412,DRE!BI:BI)</f>
        <v>0</v>
      </c>
      <c r="BK412" s="46">
        <f>SUMIF(DRE!$A:$A,'Base CF'!$B412,DRE!BJ:BJ)</f>
        <v>0</v>
      </c>
      <c r="BL412" s="46">
        <f>SUMIF(DRE!$A:$A,'Base CF'!$B412,DRE!BK:BK)</f>
        <v>0</v>
      </c>
      <c r="BM412" s="46">
        <f>SUMIF(DRE!$A:$A,'Base CF'!$B412,DRE!BL:BL)</f>
        <v>0</v>
      </c>
      <c r="BN412" s="46">
        <f>SUMIF(DRE!$A:$A,'Base CF'!$B412,DRE!BM:BM)</f>
        <v>0</v>
      </c>
      <c r="BO412" s="46">
        <f>SUMIF(DRE!$A:$A,'Base CF'!$B412,DRE!BN:BN)</f>
        <v>0</v>
      </c>
      <c r="BP412" s="46">
        <f>SUMIF(DRE!$A:$A,'Base CF'!$B412,DRE!BO:BO)</f>
        <v>0</v>
      </c>
      <c r="BQ412" s="46">
        <f>SUMIF(DRE!$A:$A,'Base CF'!$B412,DRE!BP:BP)</f>
        <v>0</v>
      </c>
      <c r="BR412" s="46">
        <f>SUMIF(DRE!$A:$A,'Base CF'!$B412,DRE!BQ:BQ)</f>
        <v>0</v>
      </c>
      <c r="BS412" s="46">
        <f>SUMIF(DRE!$A:$A,'Base CF'!$B412,DRE!BR:BR)</f>
        <v>0</v>
      </c>
      <c r="BT412" s="46">
        <f>SUMIF(DRE!$A:$A,'Base CF'!$B412,DRE!BS:BS)</f>
        <v>0</v>
      </c>
      <c r="BU412" s="46">
        <f>SUMIF(DRE!$A:$A,'Base CF'!$B412,DRE!BT:BT)</f>
        <v>0</v>
      </c>
      <c r="BV412" s="46">
        <f>SUMIF(DRE!$A:$A,'Base CF'!$B412,DRE!BU:BU)</f>
        <v>0</v>
      </c>
      <c r="BW412" s="46">
        <f>SUMIF(DRE!$A:$A,'Base CF'!$B412,DRE!BV:BV)</f>
        <v>0</v>
      </c>
      <c r="BX412" s="46">
        <f>SUMIF(DRE!$A:$A,'Base CF'!$B412,DRE!BW:BW)</f>
        <v>0</v>
      </c>
      <c r="BY412" s="46">
        <f>SUMIF(DRE!$A:$A,'Base CF'!$B412,DRE!BX:BX)</f>
        <v>0</v>
      </c>
      <c r="BZ412" s="46">
        <f>SUMIF(DRE!$A:$A,'Base CF'!$B412,DRE!BY:BY)</f>
        <v>0</v>
      </c>
      <c r="CA412" s="46">
        <f>SUMIF(DRE!$A:$A,'Base CF'!$B412,DRE!BZ:BZ)</f>
        <v>0</v>
      </c>
      <c r="CB412" s="46">
        <f>SUMIF(DRE!$A:$A,'Base CF'!$B412,DRE!CA:CA)</f>
        <v>0</v>
      </c>
      <c r="CC412" s="46">
        <f>SUMIF(DRE!$A:$A,'Base CF'!$B412,DRE!CB:CB)</f>
        <v>0</v>
      </c>
      <c r="CD412" s="46">
        <f>SUMIF(DRE!$A:$A,'Base CF'!$B412,DRE!CC:CC)</f>
        <v>0</v>
      </c>
      <c r="CE412" s="46">
        <f>SUMIF(DRE!$A:$A,'Base CF'!$B412,DRE!CD:CD)</f>
        <v>0</v>
      </c>
      <c r="CF412" s="46">
        <f>SUMIF(DRE!$A:$A,'Base CF'!$B412,DRE!CE:CE)</f>
        <v>0</v>
      </c>
      <c r="CG412" s="46">
        <f>SUMIF(DRE!$A:$A,'Base CF'!$B412,DRE!CF:CF)</f>
        <v>0</v>
      </c>
      <c r="CH412" s="46">
        <f>SUMIF(DRE!$A:$A,'Base CF'!$B412,DRE!CG:CG)</f>
        <v>0</v>
      </c>
      <c r="CI412" s="46">
        <f>SUMIF(DRE!$A:$A,'Base CF'!$B412,DRE!CH:CH)</f>
        <v>0</v>
      </c>
      <c r="CJ412" s="46">
        <f>SUMIF(DRE!$A:$A,'Base CF'!$B412,DRE!CI:CI)</f>
        <v>0</v>
      </c>
      <c r="CK412" s="46">
        <f>SUMIF(DRE!$A:$A,'Base CF'!$B412,DRE!CJ:CJ)</f>
        <v>0</v>
      </c>
      <c r="CL412" s="46">
        <f>SUMIF(DRE!$A:$A,'Base CF'!$B412,DRE!CK:CK)</f>
        <v>0</v>
      </c>
      <c r="CM412" s="46">
        <f>SUMIF(DRE!$A:$A,'Base CF'!$B412,DRE!CL:CL)</f>
        <v>0</v>
      </c>
      <c r="CN412" s="46">
        <f>SUMIF(DRE!$A:$A,'Base CF'!$B412,DRE!CM:CM)</f>
        <v>0</v>
      </c>
      <c r="CO412" s="46">
        <f>SUMIF(DRE!$A:$A,'Base CF'!$B412,DRE!CN:CN)</f>
        <v>0</v>
      </c>
      <c r="CP412" s="46">
        <f>SUMIF(DRE!$A:$A,'Base CF'!$B412,DRE!CO:CO)</f>
        <v>0</v>
      </c>
      <c r="CQ412" s="46">
        <f>SUMIF(DRE!$A:$A,'Base CF'!$B412,DRE!CP:CP)</f>
        <v>0</v>
      </c>
      <c r="CR412" s="46">
        <f>SUMIF(DRE!$A:$A,'Base CF'!$B412,DRE!CQ:CQ)</f>
        <v>0</v>
      </c>
      <c r="CS412" s="46">
        <f>SUMIF(DRE!$A:$A,'Base CF'!$B412,DRE!CR:CR)</f>
        <v>0</v>
      </c>
      <c r="CT412" s="46">
        <f>SUMIF(DRE!$A:$A,'Base CF'!$B412,DRE!CS:CS)</f>
        <v>0</v>
      </c>
      <c r="CU412" s="46">
        <f>SUMIF(DRE!$A:$A,'Base CF'!$B412,DRE!CT:CT)</f>
        <v>0</v>
      </c>
      <c r="CV412" s="46">
        <f>SUMIF(DRE!$A:$A,'Base CF'!$B412,DRE!CU:CU)</f>
        <v>0</v>
      </c>
      <c r="CW412" s="46">
        <f>SUMIF(DRE!$A:$A,'Base CF'!$B412,DRE!CV:CV)</f>
        <v>0</v>
      </c>
      <c r="CX412" s="46">
        <f>SUMIF(DRE!$A:$A,'Base CF'!$B412,DRE!CW:CW)</f>
        <v>0</v>
      </c>
      <c r="CY412" s="46">
        <f>SUMIF(DRE!$A:$A,'Base CF'!$B412,DRE!CX:CX)</f>
        <v>0</v>
      </c>
      <c r="CZ412" s="46">
        <f>SUMIF(DRE!$A:$A,'Base CF'!$B412,DRE!CY:CY)</f>
        <v>0</v>
      </c>
      <c r="DA412" s="46">
        <f>SUMIF(DRE!$A:$A,'Base CF'!$B412,DRE!CZ:CZ)</f>
        <v>0</v>
      </c>
      <c r="DB412" s="46">
        <f>SUMIF(DRE!$A:$A,'Base CF'!$B412,DRE!DA:DA)</f>
        <v>0</v>
      </c>
      <c r="DC412" s="46">
        <f>SUMIF(DRE!$A:$A,'Base CF'!$B412,DRE!DB:DB)</f>
        <v>0</v>
      </c>
      <c r="DD412" s="46">
        <f>SUMIF(DRE!$A:$A,'Base CF'!$B412,DRE!DC:DC)</f>
        <v>0</v>
      </c>
      <c r="DE412" s="46">
        <f>SUMIF(DRE!$A:$A,'Base CF'!$B412,DRE!DD:DD)</f>
        <v>0</v>
      </c>
      <c r="DF412" s="46">
        <f>SUMIF(DRE!$A:$A,'Base CF'!$B412,DRE!DE:DE)</f>
        <v>0</v>
      </c>
    </row>
    <row r="414" spans="1:110">
      <c r="B414" s="41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  <c r="BJ414" s="45"/>
      <c r="BK414" s="45"/>
      <c r="BL414" s="45"/>
      <c r="BM414" s="45"/>
      <c r="BN414" s="45"/>
      <c r="BO414" s="45"/>
      <c r="BP414" s="45"/>
      <c r="BQ414" s="45"/>
      <c r="BR414" s="45"/>
      <c r="BS414" s="45"/>
      <c r="BT414" s="45"/>
      <c r="BU414" s="45"/>
      <c r="BV414" s="45"/>
      <c r="BW414" s="45"/>
      <c r="BX414" s="45"/>
      <c r="BY414" s="45"/>
      <c r="BZ414" s="45"/>
      <c r="CA414" s="45"/>
      <c r="CB414" s="45"/>
      <c r="CC414" s="45"/>
      <c r="CD414" s="45"/>
      <c r="CE414" s="45"/>
      <c r="CF414" s="45"/>
      <c r="CG414" s="45"/>
      <c r="CH414" s="45"/>
      <c r="CI414" s="45"/>
      <c r="CJ414" s="45"/>
      <c r="CK414" s="45"/>
      <c r="CL414" s="45"/>
      <c r="CM414" s="45"/>
      <c r="CN414" s="45"/>
      <c r="CO414" s="45"/>
      <c r="CP414" s="45"/>
      <c r="CQ414" s="45"/>
      <c r="CR414" s="45"/>
      <c r="CS414" s="45"/>
      <c r="CT414" s="45"/>
      <c r="CU414" s="45"/>
      <c r="CV414" s="45"/>
      <c r="CW414" s="45"/>
      <c r="CX414" s="45"/>
      <c r="CY414" s="45"/>
      <c r="CZ414" s="45"/>
      <c r="DA414" s="45"/>
      <c r="DB414" s="45"/>
      <c r="DC414" s="45"/>
      <c r="DD414" s="45"/>
      <c r="DE414" s="45"/>
      <c r="DF414" s="45"/>
    </row>
    <row r="416" spans="1:110">
      <c r="B416" s="41" t="str">
        <f>'RP (apres)'!B44</f>
        <v>Income and Social Contribution (I'RC'J/CSLL)</v>
      </c>
      <c r="C416" s="45">
        <f>SUM(C417:C420)</f>
        <v>22357921.48</v>
      </c>
      <c r="D416" s="45">
        <f t="shared" ref="D416:N416" si="360">SUM(D417:D420)</f>
        <v>31207678.189999998</v>
      </c>
      <c r="E416" s="45">
        <f t="shared" si="360"/>
        <v>39202044.310000002</v>
      </c>
      <c r="F416" s="45">
        <f t="shared" si="360"/>
        <v>35550762.32</v>
      </c>
      <c r="G416" s="45">
        <f t="shared" si="360"/>
        <v>24480687.93</v>
      </c>
      <c r="H416" s="45">
        <f t="shared" si="360"/>
        <v>30202564.859999999</v>
      </c>
      <c r="I416" s="45">
        <f t="shared" si="360"/>
        <v>21964014.25</v>
      </c>
      <c r="J416" s="45">
        <f t="shared" si="360"/>
        <v>24994190.759999998</v>
      </c>
      <c r="K416" s="45">
        <f t="shared" si="360"/>
        <v>29206535.93</v>
      </c>
      <c r="L416" s="45">
        <f t="shared" si="360"/>
        <v>39589759.520000003</v>
      </c>
      <c r="M416" s="45">
        <f t="shared" si="360"/>
        <v>33569409.700000003</v>
      </c>
      <c r="N416" s="45">
        <f t="shared" si="360"/>
        <v>-164933015.94999999</v>
      </c>
      <c r="O416" s="45">
        <f>SUM(O417:O420)</f>
        <v>46096505.68</v>
      </c>
      <c r="P416" s="45">
        <f t="shared" ref="P416:Z416" si="361">SUM(P417:P420)</f>
        <v>49795710.549999997</v>
      </c>
      <c r="Q416" s="45">
        <f t="shared" si="361"/>
        <v>33821235.989999995</v>
      </c>
      <c r="R416" s="45">
        <f t="shared" si="361"/>
        <v>38757382.32</v>
      </c>
      <c r="S416" s="45">
        <f t="shared" si="361"/>
        <v>35136242.75</v>
      </c>
      <c r="T416" s="45">
        <f t="shared" si="361"/>
        <v>30930983.640000001</v>
      </c>
      <c r="U416" s="45">
        <f t="shared" si="361"/>
        <v>32492410.149999999</v>
      </c>
      <c r="V416" s="45">
        <f t="shared" si="361"/>
        <v>28866676.099999998</v>
      </c>
      <c r="W416" s="45">
        <f t="shared" si="361"/>
        <v>34287466.68</v>
      </c>
      <c r="X416" s="45">
        <f t="shared" si="361"/>
        <v>36065880.560000002</v>
      </c>
      <c r="Y416" s="45">
        <f t="shared" si="361"/>
        <v>26265876.809999999</v>
      </c>
      <c r="Z416" s="45">
        <f t="shared" si="361"/>
        <v>-134943123.40000001</v>
      </c>
      <c r="AA416" s="45">
        <f>SUM(AA417:AA420)</f>
        <v>60798722.109999999</v>
      </c>
      <c r="AB416" s="45">
        <f t="shared" ref="AB416:AL416" si="362">SUM(AB417:AB420)</f>
        <v>46899379.920000002</v>
      </c>
      <c r="AC416" s="45">
        <f t="shared" si="362"/>
        <v>35899964.170000002</v>
      </c>
      <c r="AD416" s="45">
        <f t="shared" si="362"/>
        <v>40802345.170000002</v>
      </c>
      <c r="AE416" s="45">
        <f t="shared" si="362"/>
        <v>38467112.269999996</v>
      </c>
      <c r="AF416" s="45">
        <f t="shared" si="362"/>
        <v>46882739.849999994</v>
      </c>
      <c r="AG416" s="45">
        <f t="shared" si="362"/>
        <v>56031522.560000002</v>
      </c>
      <c r="AH416" s="45">
        <f t="shared" si="362"/>
        <v>40735580.5</v>
      </c>
      <c r="AI416" s="45">
        <f t="shared" si="362"/>
        <v>-1303057.3699999999</v>
      </c>
      <c r="AJ416" s="45">
        <f t="shared" si="362"/>
        <v>43529076.859999999</v>
      </c>
      <c r="AK416" s="45">
        <f t="shared" si="362"/>
        <v>8469380.7100000009</v>
      </c>
      <c r="AL416" s="45">
        <f t="shared" si="362"/>
        <v>-81308553.370000005</v>
      </c>
      <c r="AM416" s="45">
        <f>SUM(AM417:AM420)</f>
        <v>50496596.020000003</v>
      </c>
      <c r="AN416" s="45">
        <f t="shared" ref="AN416:AX416" si="363">SUM(AN417:AN420)</f>
        <v>45748835.609999999</v>
      </c>
      <c r="AO416" s="45">
        <f t="shared" si="363"/>
        <v>55884639.480000004</v>
      </c>
      <c r="AP416" s="45">
        <f t="shared" si="363"/>
        <v>51208706.299999997</v>
      </c>
      <c r="AQ416" s="45">
        <f t="shared" si="363"/>
        <v>23506248.890000001</v>
      </c>
      <c r="AR416" s="45">
        <f t="shared" si="363"/>
        <v>46753048.569999993</v>
      </c>
      <c r="AS416" s="45">
        <f t="shared" si="363"/>
        <v>40184584.245502427</v>
      </c>
      <c r="AT416" s="45">
        <f t="shared" si="363"/>
        <v>41578668.354909167</v>
      </c>
      <c r="AU416" s="45">
        <f t="shared" si="363"/>
        <v>42309320.821426049</v>
      </c>
      <c r="AV416" s="45">
        <f t="shared" si="363"/>
        <v>51169128.432457455</v>
      </c>
      <c r="AW416" s="45">
        <f t="shared" si="363"/>
        <v>30327880.599179946</v>
      </c>
      <c r="AX416" s="45">
        <f t="shared" si="363"/>
        <v>-77309592.340917796</v>
      </c>
      <c r="AY416" s="45">
        <f>SUM(AY417:AY420)</f>
        <v>55989144.025433011</v>
      </c>
      <c r="AZ416" s="45">
        <f t="shared" ref="AZ416:BJ416" si="364">SUM(AZ417:AZ420)</f>
        <v>54480138.833474994</v>
      </c>
      <c r="BA416" s="45">
        <f t="shared" si="364"/>
        <v>58489512.197550505</v>
      </c>
      <c r="BB416" s="45">
        <f t="shared" si="364"/>
        <v>55726736.887987472</v>
      </c>
      <c r="BC416" s="45">
        <f t="shared" si="364"/>
        <v>31556952.428678866</v>
      </c>
      <c r="BD416" s="45">
        <f t="shared" si="364"/>
        <v>51215841.107037909</v>
      </c>
      <c r="BE416" s="45">
        <f t="shared" si="364"/>
        <v>53343700.387208663</v>
      </c>
      <c r="BF416" s="45">
        <f t="shared" si="364"/>
        <v>52897994.086444378</v>
      </c>
      <c r="BG416" s="45">
        <f t="shared" si="364"/>
        <v>52826104.541281357</v>
      </c>
      <c r="BH416" s="45">
        <f t="shared" si="364"/>
        <v>55615120.840335146</v>
      </c>
      <c r="BI416" s="45">
        <f t="shared" si="364"/>
        <v>35370838.132840991</v>
      </c>
      <c r="BJ416" s="45">
        <f t="shared" si="364"/>
        <v>-93042108.232488737</v>
      </c>
      <c r="BK416" s="45">
        <f>SUM(BK417:BK420)</f>
        <v>60716613.117979348</v>
      </c>
      <c r="BL416" s="45">
        <f t="shared" ref="BL416:BV416" si="365">SUM(BL417:BL420)</f>
        <v>56607071.789043009</v>
      </c>
      <c r="BM416" s="45">
        <f t="shared" si="365"/>
        <v>61734317.732286453</v>
      </c>
      <c r="BN416" s="45">
        <f t="shared" si="365"/>
        <v>58416152.424268685</v>
      </c>
      <c r="BO416" s="45">
        <f t="shared" si="365"/>
        <v>34782335.88220758</v>
      </c>
      <c r="BP416" s="45">
        <f t="shared" si="365"/>
        <v>52982535.81080696</v>
      </c>
      <c r="BQ416" s="45">
        <f t="shared" si="365"/>
        <v>56491140.440201327</v>
      </c>
      <c r="BR416" s="45">
        <f t="shared" si="365"/>
        <v>55918991.766619027</v>
      </c>
      <c r="BS416" s="45">
        <f t="shared" si="365"/>
        <v>56236952.042481981</v>
      </c>
      <c r="BT416" s="45">
        <f t="shared" si="365"/>
        <v>58571093.913864806</v>
      </c>
      <c r="BU416" s="45">
        <f t="shared" si="365"/>
        <v>39645821.716074131</v>
      </c>
      <c r="BV416" s="45">
        <f t="shared" si="365"/>
        <v>-98837953.960967779</v>
      </c>
      <c r="BW416" s="45">
        <f>SUM(BW417:BW420)</f>
        <v>63334990.578337967</v>
      </c>
      <c r="BX416" s="45">
        <f t="shared" ref="BX416:CH416" si="366">SUM(BX417:BX420)</f>
        <v>61678400.213593341</v>
      </c>
      <c r="BY416" s="45">
        <f t="shared" si="366"/>
        <v>64952003.089320756</v>
      </c>
      <c r="BZ416" s="45">
        <f t="shared" si="366"/>
        <v>61530875.781879269</v>
      </c>
      <c r="CA416" s="45">
        <f t="shared" si="366"/>
        <v>45939729.308178648</v>
      </c>
      <c r="CB416" s="45">
        <f t="shared" si="366"/>
        <v>57339200.226052783</v>
      </c>
      <c r="CC416" s="45">
        <f t="shared" si="366"/>
        <v>58588237.790893823</v>
      </c>
      <c r="CD416" s="45">
        <f t="shared" si="366"/>
        <v>58280868.702021837</v>
      </c>
      <c r="CE416" s="45">
        <f t="shared" si="366"/>
        <v>58782855.963345036</v>
      </c>
      <c r="CF416" s="45">
        <f t="shared" si="366"/>
        <v>61175191.316195063</v>
      </c>
      <c r="CG416" s="45">
        <f t="shared" si="366"/>
        <v>53538536.556257397</v>
      </c>
      <c r="CH416" s="45">
        <f t="shared" si="366"/>
        <v>-112061914.65647437</v>
      </c>
      <c r="CI416" s="45">
        <f>SUM(CI417:CI420)</f>
        <v>66724241.565376028</v>
      </c>
      <c r="CJ416" s="45">
        <f t="shared" ref="CJ416:CT416" si="367">SUM(CJ417:CJ420)</f>
        <v>64491414.75199195</v>
      </c>
      <c r="CK416" s="45">
        <f t="shared" si="367"/>
        <v>69603051.584814593</v>
      </c>
      <c r="CL416" s="45">
        <f t="shared" si="367"/>
        <v>66040737.051880889</v>
      </c>
      <c r="CM416" s="45">
        <f t="shared" si="367"/>
        <v>59464688.512814172</v>
      </c>
      <c r="CN416" s="45">
        <f t="shared" si="367"/>
        <v>61115775.32749559</v>
      </c>
      <c r="CO416" s="45">
        <f t="shared" si="367"/>
        <v>63106750.824832998</v>
      </c>
      <c r="CP416" s="45">
        <f t="shared" si="367"/>
        <v>63299537.533175901</v>
      </c>
      <c r="CQ416" s="45">
        <f t="shared" si="367"/>
        <v>63139249.160677545</v>
      </c>
      <c r="CR416" s="45">
        <f t="shared" si="367"/>
        <v>65887085.799519435</v>
      </c>
      <c r="CS416" s="45">
        <f t="shared" si="367"/>
        <v>64473827.914919004</v>
      </c>
      <c r="CT416" s="45">
        <f t="shared" si="367"/>
        <v>-98257980.980565771</v>
      </c>
      <c r="CU416" s="45">
        <f>SUM(CU417:CU420)</f>
        <v>0</v>
      </c>
      <c r="CV416" s="45">
        <f t="shared" ref="CV416:DF416" si="368">SUM(CV417:CV420)</f>
        <v>0</v>
      </c>
      <c r="CW416" s="45">
        <f t="shared" si="368"/>
        <v>0</v>
      </c>
      <c r="CX416" s="45">
        <f t="shared" si="368"/>
        <v>0</v>
      </c>
      <c r="CY416" s="45">
        <f t="shared" si="368"/>
        <v>0</v>
      </c>
      <c r="CZ416" s="45">
        <f t="shared" si="368"/>
        <v>0</v>
      </c>
      <c r="DA416" s="45">
        <f t="shared" si="368"/>
        <v>0</v>
      </c>
      <c r="DB416" s="45">
        <f t="shared" si="368"/>
        <v>0</v>
      </c>
      <c r="DC416" s="45">
        <f t="shared" si="368"/>
        <v>0</v>
      </c>
      <c r="DD416" s="45">
        <f t="shared" si="368"/>
        <v>0</v>
      </c>
      <c r="DE416" s="45">
        <f t="shared" si="368"/>
        <v>0</v>
      </c>
      <c r="DF416" s="45">
        <f t="shared" si="368"/>
        <v>0</v>
      </c>
    </row>
    <row r="417" spans="1:110" outlineLevel="1">
      <c r="B417" s="37" t="s">
        <v>625</v>
      </c>
      <c r="C417" s="46">
        <f>SUMIF(DRE!$A:$A,'Base CF'!$B417,DRE!B:B)</f>
        <v>5932573.8300000001</v>
      </c>
      <c r="D417" s="46">
        <f>SUMIF(DRE!$A:$A,'Base CF'!$B417,DRE!C:C)</f>
        <v>8261385.4000000004</v>
      </c>
      <c r="E417" s="46">
        <f>SUMIF(DRE!$A:$A,'Base CF'!$B417,DRE!D:D)</f>
        <v>10377541.15</v>
      </c>
      <c r="F417" s="46">
        <f>SUMIF(DRE!$A:$A,'Base CF'!$B417,DRE!E:E)</f>
        <v>9411025.3200000003</v>
      </c>
      <c r="G417" s="46">
        <f>SUMIF(DRE!$A:$A,'Base CF'!$B417,DRE!F:F)</f>
        <v>6481775.9199999999</v>
      </c>
      <c r="H417" s="46">
        <f>SUMIF(DRE!$A:$A,'Base CF'!$B417,DRE!G:G)</f>
        <v>8010533.0700000003</v>
      </c>
      <c r="I417" s="46">
        <f>SUMIF(DRE!$A:$A,'Base CF'!$B417,DRE!H:H)</f>
        <v>5828424.54</v>
      </c>
      <c r="J417" s="46">
        <f>SUMIF(DRE!$A:$A,'Base CF'!$B417,DRE!I:I)</f>
        <v>6636035.7599999998</v>
      </c>
      <c r="K417" s="46">
        <f>SUMIF(DRE!$A:$A,'Base CF'!$B417,DRE!J:J)</f>
        <v>7750457.75</v>
      </c>
      <c r="L417" s="46">
        <f>SUMIF(DRE!$A:$A,'Base CF'!$B417,DRE!K:K)</f>
        <v>10496492.24</v>
      </c>
      <c r="M417" s="46">
        <f>SUMIF(DRE!$A:$A,'Base CF'!$B417,DRE!L:L)</f>
        <v>8906276.5500000007</v>
      </c>
      <c r="N417" s="46">
        <f>SUMIF(DRE!$A:$A,'Base CF'!$B417,DRE!M:M)</f>
        <v>-42524080.460000001</v>
      </c>
      <c r="O417" s="46">
        <f>SUMIF(DRE!$A:$A,'Base CF'!$B417,DRE!N:N)</f>
        <v>12202545.619999999</v>
      </c>
      <c r="P417" s="46">
        <f>SUMIF(DRE!$A:$A,'Base CF'!$B417,DRE!O:O)</f>
        <v>13199137.4</v>
      </c>
      <c r="Q417" s="46">
        <f>SUMIF(DRE!$A:$A,'Base CF'!$B417,DRE!P:P)</f>
        <v>8970549.9499999993</v>
      </c>
      <c r="R417" s="46">
        <f>SUMIF(DRE!$A:$A,'Base CF'!$B417,DRE!Q:Q)</f>
        <v>10276890.689999999</v>
      </c>
      <c r="S417" s="46">
        <f>SUMIF(DRE!$A:$A,'Base CF'!$B417,DRE!R:R)</f>
        <v>9318031.1799999997</v>
      </c>
      <c r="T417" s="46">
        <f>SUMIF(DRE!$A:$A,'Base CF'!$B417,DRE!S:S)</f>
        <v>8205935.4100000001</v>
      </c>
      <c r="U417" s="46">
        <f>SUMIF(DRE!$A:$A,'Base CF'!$B417,DRE!T:T)</f>
        <v>8619293.5800000001</v>
      </c>
      <c r="V417" s="46">
        <f>SUMIF(DRE!$A:$A,'Base CF'!$B417,DRE!U:U)</f>
        <v>7659331.5199999996</v>
      </c>
      <c r="W417" s="46">
        <f>SUMIF(DRE!$A:$A,'Base CF'!$B417,DRE!V:V)</f>
        <v>9094107.5800000001</v>
      </c>
      <c r="X417" s="46">
        <f>SUMIF(DRE!$A:$A,'Base CF'!$B417,DRE!W:W)</f>
        <v>9565515.0199999996</v>
      </c>
      <c r="Y417" s="46">
        <f>SUMIF(DRE!$A:$A,'Base CF'!$B417,DRE!X:X)</f>
        <v>6976088.7699999996</v>
      </c>
      <c r="Z417" s="46">
        <f>SUMIF(DRE!$A:$A,'Base CF'!$B417,DRE!Y:Y)</f>
        <v>-33659394.460000001</v>
      </c>
      <c r="AA417" s="46">
        <f>SUMIF(DRE!$A:$A,'Base CF'!$B417,DRE!Z:Z)</f>
        <v>16113032.02</v>
      </c>
      <c r="AB417" s="46">
        <f>SUMIF(DRE!$A:$A,'Base CF'!$B417,DRE!AA:AA)</f>
        <v>12434452.050000001</v>
      </c>
      <c r="AC417" s="46">
        <f>SUMIF(DRE!$A:$A,'Base CF'!$B417,DRE!AB:AB)</f>
        <v>9522922.5899999999</v>
      </c>
      <c r="AD417" s="46">
        <f>SUMIF(DRE!$A:$A,'Base CF'!$B417,DRE!AC:AC)</f>
        <v>10820884.369999999</v>
      </c>
      <c r="AE417" s="46">
        <f>SUMIF(DRE!$A:$A,'Base CF'!$B417,DRE!AD:AD)</f>
        <v>10203050.82</v>
      </c>
      <c r="AF417" s="46">
        <f>SUMIF(DRE!$A:$A,'Base CF'!$B417,DRE!AE:AE)</f>
        <v>12430473.939999999</v>
      </c>
      <c r="AG417" s="46">
        <f>SUMIF(DRE!$A:$A,'Base CF'!$B417,DRE!AF:AF)</f>
        <v>14852141</v>
      </c>
      <c r="AH417" s="46">
        <f>SUMIF(DRE!$A:$A,'Base CF'!$B417,DRE!AG:AG)</f>
        <v>10804483.390000001</v>
      </c>
      <c r="AI417" s="46">
        <f>SUMIF(DRE!$A:$A,'Base CF'!$B417,DRE!AH:AH)</f>
        <v>-323066.18</v>
      </c>
      <c r="AJ417" s="46">
        <f>SUMIF(DRE!$A:$A,'Base CF'!$B417,DRE!AI:AI)</f>
        <v>11543203.859999999</v>
      </c>
      <c r="AK417" s="46">
        <f>SUMIF(DRE!$A:$A,'Base CF'!$B417,DRE!AJ:AJ)</f>
        <v>2265822.4700000002</v>
      </c>
      <c r="AL417" s="46">
        <f>SUMIF(DRE!$A:$A,'Base CF'!$B417,DRE!AK:AK)</f>
        <v>-19076772.559999999</v>
      </c>
      <c r="AM417" s="46">
        <f>SUMIF(DRE!$A:$A,'Base CF'!$B417,DRE!AL:AL)</f>
        <v>13385916</v>
      </c>
      <c r="AN417" s="46">
        <f>SUMIF(DRE!$A:$A,'Base CF'!$B417,DRE!AM:AM)</f>
        <v>12130668.800000001</v>
      </c>
      <c r="AO417" s="46">
        <f>SUMIF(DRE!$A:$A,'Base CF'!$B417,DRE!AN:AN)</f>
        <v>14812657.890000001</v>
      </c>
      <c r="AP417" s="46">
        <f>SUMIF(DRE!$A:$A,'Base CF'!$B417,DRE!AO:AO)</f>
        <v>13574660.41</v>
      </c>
      <c r="AQ417" s="46">
        <f>SUMIF(DRE!$A:$A,'Base CF'!$B417,DRE!AP:AP)</f>
        <v>6241846.9699999997</v>
      </c>
      <c r="AR417" s="46">
        <f>SUMIF(DRE!$A:$A,'Base CF'!$B417,DRE!AQ:AQ)</f>
        <v>12395460.59</v>
      </c>
      <c r="AS417" s="46">
        <f>SUMIF(DRE!$A:$A,'Base CF'!$B417,DRE!AR:AR)</f>
        <v>40184584.245502427</v>
      </c>
      <c r="AT417" s="46">
        <f>SUMIF(DRE!$A:$A,'Base CF'!$B417,DRE!AS:AS)</f>
        <v>41578668.354909167</v>
      </c>
      <c r="AU417" s="46">
        <f>SUMIF(DRE!$A:$A,'Base CF'!$B417,DRE!AT:AT)</f>
        <v>42309320.821426049</v>
      </c>
      <c r="AV417" s="46">
        <f>SUMIF(DRE!$A:$A,'Base CF'!$B417,DRE!AU:AU)</f>
        <v>51169128.432457455</v>
      </c>
      <c r="AW417" s="46">
        <f>SUMIF(DRE!$A:$A,'Base CF'!$B417,DRE!AV:AV)</f>
        <v>30327880.599179946</v>
      </c>
      <c r="AX417" s="46">
        <f>SUMIF(DRE!$A:$A,'Base CF'!$B417,DRE!AW:AW)</f>
        <v>-77309592.340917796</v>
      </c>
      <c r="AY417" s="46">
        <f>SUMIF(DRE!$A:$A,'Base CF'!$B417,DRE!AX:AX)</f>
        <v>55989144.025433011</v>
      </c>
      <c r="AZ417" s="46">
        <f>SUMIF(DRE!$A:$A,'Base CF'!$B417,DRE!AY:AY)</f>
        <v>54480138.833474994</v>
      </c>
      <c r="BA417" s="46">
        <f>SUMIF(DRE!$A:$A,'Base CF'!$B417,DRE!AZ:AZ)</f>
        <v>58489512.197550505</v>
      </c>
      <c r="BB417" s="46">
        <f>SUMIF(DRE!$A:$A,'Base CF'!$B417,DRE!BA:BA)</f>
        <v>55726736.887987472</v>
      </c>
      <c r="BC417" s="46">
        <f>SUMIF(DRE!$A:$A,'Base CF'!$B417,DRE!BB:BB)</f>
        <v>31556952.428678866</v>
      </c>
      <c r="BD417" s="46">
        <f>SUMIF(DRE!$A:$A,'Base CF'!$B417,DRE!BC:BC)</f>
        <v>51215841.107037909</v>
      </c>
      <c r="BE417" s="46">
        <f>SUMIF(DRE!$A:$A,'Base CF'!$B417,DRE!BD:BD)</f>
        <v>53343700.387208663</v>
      </c>
      <c r="BF417" s="46">
        <f>SUMIF(DRE!$A:$A,'Base CF'!$B417,DRE!BE:BE)</f>
        <v>52897994.086444378</v>
      </c>
      <c r="BG417" s="46">
        <f>SUMIF(DRE!$A:$A,'Base CF'!$B417,DRE!BF:BF)</f>
        <v>52826104.541281357</v>
      </c>
      <c r="BH417" s="46">
        <f>SUMIF(DRE!$A:$A,'Base CF'!$B417,DRE!BG:BG)</f>
        <v>55615120.840335146</v>
      </c>
      <c r="BI417" s="46">
        <f>SUMIF(DRE!$A:$A,'Base CF'!$B417,DRE!BH:BH)</f>
        <v>35370838.132840991</v>
      </c>
      <c r="BJ417" s="46">
        <f>SUMIF(DRE!$A:$A,'Base CF'!$B417,DRE!BI:BI)</f>
        <v>-93042108.232488737</v>
      </c>
      <c r="BK417" s="46">
        <f>SUMIF(DRE!$A:$A,'Base CF'!$B417,DRE!BJ:BJ)</f>
        <v>60716613.117979348</v>
      </c>
      <c r="BL417" s="46">
        <f>SUMIF(DRE!$A:$A,'Base CF'!$B417,DRE!BK:BK)</f>
        <v>56607071.789043009</v>
      </c>
      <c r="BM417" s="46">
        <f>SUMIF(DRE!$A:$A,'Base CF'!$B417,DRE!BL:BL)</f>
        <v>61734317.732286453</v>
      </c>
      <c r="BN417" s="46">
        <f>SUMIF(DRE!$A:$A,'Base CF'!$B417,DRE!BM:BM)</f>
        <v>58416152.424268685</v>
      </c>
      <c r="BO417" s="46">
        <f>SUMIF(DRE!$A:$A,'Base CF'!$B417,DRE!BN:BN)</f>
        <v>34782335.88220758</v>
      </c>
      <c r="BP417" s="46">
        <f>SUMIF(DRE!$A:$A,'Base CF'!$B417,DRE!BO:BO)</f>
        <v>52982535.81080696</v>
      </c>
      <c r="BQ417" s="46">
        <f>SUMIF(DRE!$A:$A,'Base CF'!$B417,DRE!BP:BP)</f>
        <v>56491140.440201327</v>
      </c>
      <c r="BR417" s="46">
        <f>SUMIF(DRE!$A:$A,'Base CF'!$B417,DRE!BQ:BQ)</f>
        <v>55918991.766619027</v>
      </c>
      <c r="BS417" s="46">
        <f>SUMIF(DRE!$A:$A,'Base CF'!$B417,DRE!BR:BR)</f>
        <v>56236952.042481981</v>
      </c>
      <c r="BT417" s="46">
        <f>SUMIF(DRE!$A:$A,'Base CF'!$B417,DRE!BS:BS)</f>
        <v>58571093.913864806</v>
      </c>
      <c r="BU417" s="46">
        <f>SUMIF(DRE!$A:$A,'Base CF'!$B417,DRE!BT:BT)</f>
        <v>39645821.716074131</v>
      </c>
      <c r="BV417" s="46">
        <f>SUMIF(DRE!$A:$A,'Base CF'!$B417,DRE!BU:BU)</f>
        <v>-98837953.960967779</v>
      </c>
      <c r="BW417" s="46">
        <f>SUMIF(DRE!$A:$A,'Base CF'!$B417,DRE!BV:BV)</f>
        <v>63334990.578337967</v>
      </c>
      <c r="BX417" s="46">
        <f>SUMIF(DRE!$A:$A,'Base CF'!$B417,DRE!BW:BW)</f>
        <v>61678400.213593341</v>
      </c>
      <c r="BY417" s="46">
        <f>SUMIF(DRE!$A:$A,'Base CF'!$B417,DRE!BX:BX)</f>
        <v>64952003.089320756</v>
      </c>
      <c r="BZ417" s="46">
        <f>SUMIF(DRE!$A:$A,'Base CF'!$B417,DRE!BY:BY)</f>
        <v>61530875.781879269</v>
      </c>
      <c r="CA417" s="46">
        <f>SUMIF(DRE!$A:$A,'Base CF'!$B417,DRE!BZ:BZ)</f>
        <v>45939729.308178648</v>
      </c>
      <c r="CB417" s="46">
        <f>SUMIF(DRE!$A:$A,'Base CF'!$B417,DRE!CA:CA)</f>
        <v>57339200.226052783</v>
      </c>
      <c r="CC417" s="46">
        <f>SUMIF(DRE!$A:$A,'Base CF'!$B417,DRE!CB:CB)</f>
        <v>58588237.790893823</v>
      </c>
      <c r="CD417" s="46">
        <f>SUMIF(DRE!$A:$A,'Base CF'!$B417,DRE!CC:CC)</f>
        <v>58280868.702021837</v>
      </c>
      <c r="CE417" s="46">
        <f>SUMIF(DRE!$A:$A,'Base CF'!$B417,DRE!CD:CD)</f>
        <v>58782855.963345036</v>
      </c>
      <c r="CF417" s="46">
        <f>SUMIF(DRE!$A:$A,'Base CF'!$B417,DRE!CE:CE)</f>
        <v>61175191.316195063</v>
      </c>
      <c r="CG417" s="46">
        <f>SUMIF(DRE!$A:$A,'Base CF'!$B417,DRE!CF:CF)</f>
        <v>53538536.556257397</v>
      </c>
      <c r="CH417" s="46">
        <f>SUMIF(DRE!$A:$A,'Base CF'!$B417,DRE!CG:CG)</f>
        <v>-112061914.65647437</v>
      </c>
      <c r="CI417" s="46">
        <f>SUMIF(DRE!$A:$A,'Base CF'!$B417,DRE!CH:CH)</f>
        <v>66724241.565376028</v>
      </c>
      <c r="CJ417" s="46">
        <f>SUMIF(DRE!$A:$A,'Base CF'!$B417,DRE!CI:CI)</f>
        <v>64491414.75199195</v>
      </c>
      <c r="CK417" s="46">
        <f>SUMIF(DRE!$A:$A,'Base CF'!$B417,DRE!CJ:CJ)</f>
        <v>69603051.584814593</v>
      </c>
      <c r="CL417" s="46">
        <f>SUMIF(DRE!$A:$A,'Base CF'!$B417,DRE!CK:CK)</f>
        <v>66040737.051880889</v>
      </c>
      <c r="CM417" s="46">
        <f>SUMIF(DRE!$A:$A,'Base CF'!$B417,DRE!CL:CL)</f>
        <v>59464688.512814172</v>
      </c>
      <c r="CN417" s="46">
        <f>SUMIF(DRE!$A:$A,'Base CF'!$B417,DRE!CM:CM)</f>
        <v>61115775.32749559</v>
      </c>
      <c r="CO417" s="46">
        <f>SUMIF(DRE!$A:$A,'Base CF'!$B417,DRE!CN:CN)</f>
        <v>63106750.824832998</v>
      </c>
      <c r="CP417" s="46">
        <f>SUMIF(DRE!$A:$A,'Base CF'!$B417,DRE!CO:CO)</f>
        <v>63299537.533175901</v>
      </c>
      <c r="CQ417" s="46">
        <f>SUMIF(DRE!$A:$A,'Base CF'!$B417,DRE!CP:CP)</f>
        <v>63139249.160677545</v>
      </c>
      <c r="CR417" s="46">
        <f>SUMIF(DRE!$A:$A,'Base CF'!$B417,DRE!CQ:CQ)</f>
        <v>65887085.799519435</v>
      </c>
      <c r="CS417" s="46">
        <f>SUMIF(DRE!$A:$A,'Base CF'!$B417,DRE!CR:CR)</f>
        <v>64473827.914919004</v>
      </c>
      <c r="CT417" s="46">
        <f>SUMIF(DRE!$A:$A,'Base CF'!$B417,DRE!CS:CS)</f>
        <v>-98257980.980565771</v>
      </c>
      <c r="CU417" s="46">
        <f>SUMIF(DRE!$A:$A,'Base CF'!$B417,DRE!CT:CT)</f>
        <v>0</v>
      </c>
      <c r="CV417" s="46">
        <f>SUMIF(DRE!$A:$A,'Base CF'!$B417,DRE!CU:CU)</f>
        <v>0</v>
      </c>
      <c r="CW417" s="46">
        <f>SUMIF(DRE!$A:$A,'Base CF'!$B417,DRE!CV:CV)</f>
        <v>0</v>
      </c>
      <c r="CX417" s="46">
        <f>SUMIF(DRE!$A:$A,'Base CF'!$B417,DRE!CW:CW)</f>
        <v>0</v>
      </c>
      <c r="CY417" s="46">
        <f>SUMIF(DRE!$A:$A,'Base CF'!$B417,DRE!CX:CX)</f>
        <v>0</v>
      </c>
      <c r="CZ417" s="46">
        <f>SUMIF(DRE!$A:$A,'Base CF'!$B417,DRE!CY:CY)</f>
        <v>0</v>
      </c>
      <c r="DA417" s="46">
        <f>SUMIF(DRE!$A:$A,'Base CF'!$B417,DRE!CZ:CZ)</f>
        <v>0</v>
      </c>
      <c r="DB417" s="46">
        <f>SUMIF(DRE!$A:$A,'Base CF'!$B417,DRE!DA:DA)</f>
        <v>0</v>
      </c>
      <c r="DC417" s="46">
        <f>SUMIF(DRE!$A:$A,'Base CF'!$B417,DRE!DB:DB)</f>
        <v>0</v>
      </c>
      <c r="DD417" s="46">
        <f>SUMIF(DRE!$A:$A,'Base CF'!$B417,DRE!DC:DC)</f>
        <v>0</v>
      </c>
      <c r="DE417" s="46">
        <f>SUMIF(DRE!$A:$A,'Base CF'!$B417,DRE!DD:DD)</f>
        <v>0</v>
      </c>
      <c r="DF417" s="46">
        <f>SUMIF(DRE!$A:$A,'Base CF'!$B417,DRE!DE:DE)</f>
        <v>0</v>
      </c>
    </row>
    <row r="418" spans="1:110" outlineLevel="1">
      <c r="B418" s="37" t="s">
        <v>626</v>
      </c>
      <c r="C418" s="46">
        <f>SUMIF(DRE!$A:$A,'Base CF'!$B418,DRE!B:B)</f>
        <v>16425347.65</v>
      </c>
      <c r="D418" s="46">
        <f>SUMIF(DRE!$A:$A,'Base CF'!$B418,DRE!C:C)</f>
        <v>22946292.789999999</v>
      </c>
      <c r="E418" s="46">
        <f>SUMIF(DRE!$A:$A,'Base CF'!$B418,DRE!D:D)</f>
        <v>28824503.16</v>
      </c>
      <c r="F418" s="46">
        <f>SUMIF(DRE!$A:$A,'Base CF'!$B418,DRE!E:E)</f>
        <v>26139737</v>
      </c>
      <c r="G418" s="46">
        <f>SUMIF(DRE!$A:$A,'Base CF'!$B418,DRE!F:F)</f>
        <v>17998912.010000002</v>
      </c>
      <c r="H418" s="46">
        <f>SUMIF(DRE!$A:$A,'Base CF'!$B418,DRE!G:G)</f>
        <v>22192031.789999999</v>
      </c>
      <c r="I418" s="46">
        <f>SUMIF(DRE!$A:$A,'Base CF'!$B418,DRE!H:H)</f>
        <v>16135589.710000001</v>
      </c>
      <c r="J418" s="46">
        <f>SUMIF(DRE!$A:$A,'Base CF'!$B418,DRE!I:I)</f>
        <v>18358155</v>
      </c>
      <c r="K418" s="46">
        <f>SUMIF(DRE!$A:$A,'Base CF'!$B418,DRE!J:J)</f>
        <v>21456078.18</v>
      </c>
      <c r="L418" s="46">
        <f>SUMIF(DRE!$A:$A,'Base CF'!$B418,DRE!K:K)</f>
        <v>29093267.280000001</v>
      </c>
      <c r="M418" s="46">
        <f>SUMIF(DRE!$A:$A,'Base CF'!$B418,DRE!L:L)</f>
        <v>24663133.149999999</v>
      </c>
      <c r="N418" s="46">
        <f>SUMIF(DRE!$A:$A,'Base CF'!$B418,DRE!M:M)</f>
        <v>-122408935.48999999</v>
      </c>
      <c r="O418" s="46">
        <f>SUMIF(DRE!$A:$A,'Base CF'!$B418,DRE!N:N)</f>
        <v>33893960.060000002</v>
      </c>
      <c r="P418" s="46">
        <f>SUMIF(DRE!$A:$A,'Base CF'!$B418,DRE!O:O)</f>
        <v>36596573.149999999</v>
      </c>
      <c r="Q418" s="46">
        <f>SUMIF(DRE!$A:$A,'Base CF'!$B418,DRE!P:P)</f>
        <v>24850686.039999999</v>
      </c>
      <c r="R418" s="46">
        <f>SUMIF(DRE!$A:$A,'Base CF'!$B418,DRE!Q:Q)</f>
        <v>28480491.629999999</v>
      </c>
      <c r="S418" s="46">
        <f>SUMIF(DRE!$A:$A,'Base CF'!$B418,DRE!R:R)</f>
        <v>25818211.57</v>
      </c>
      <c r="T418" s="46">
        <f>SUMIF(DRE!$A:$A,'Base CF'!$B418,DRE!S:S)</f>
        <v>22725048.23</v>
      </c>
      <c r="U418" s="46">
        <f>SUMIF(DRE!$A:$A,'Base CF'!$B418,DRE!T:T)</f>
        <v>23873116.57</v>
      </c>
      <c r="V418" s="46">
        <f>SUMIF(DRE!$A:$A,'Base CF'!$B418,DRE!U:U)</f>
        <v>21207344.579999998</v>
      </c>
      <c r="W418" s="46">
        <f>SUMIF(DRE!$A:$A,'Base CF'!$B418,DRE!V:V)</f>
        <v>25193359.100000001</v>
      </c>
      <c r="X418" s="46">
        <f>SUMIF(DRE!$A:$A,'Base CF'!$B418,DRE!W:W)</f>
        <v>26500365.539999999</v>
      </c>
      <c r="Y418" s="46">
        <f>SUMIF(DRE!$A:$A,'Base CF'!$B418,DRE!X:X)</f>
        <v>19289788.039999999</v>
      </c>
      <c r="Z418" s="46">
        <f>SUMIF(DRE!$A:$A,'Base CF'!$B418,DRE!Y:Y)</f>
        <v>-101283728.94</v>
      </c>
      <c r="AA418" s="46">
        <f>SUMIF(DRE!$A:$A,'Base CF'!$B418,DRE!Z:Z)</f>
        <v>44685690.090000004</v>
      </c>
      <c r="AB418" s="46">
        <f>SUMIF(DRE!$A:$A,'Base CF'!$B418,DRE!AA:AA)</f>
        <v>34464927.869999997</v>
      </c>
      <c r="AC418" s="46">
        <f>SUMIF(DRE!$A:$A,'Base CF'!$B418,DRE!AB:AB)</f>
        <v>26377041.579999998</v>
      </c>
      <c r="AD418" s="46">
        <f>SUMIF(DRE!$A:$A,'Base CF'!$B418,DRE!AC:AC)</f>
        <v>29981460.800000001</v>
      </c>
      <c r="AE418" s="46">
        <f>SUMIF(DRE!$A:$A,'Base CF'!$B418,DRE!AD:AD)</f>
        <v>28264061.449999999</v>
      </c>
      <c r="AF418" s="46">
        <f>SUMIF(DRE!$A:$A,'Base CF'!$B418,DRE!AE:AE)</f>
        <v>34452265.909999996</v>
      </c>
      <c r="AG418" s="46">
        <f>SUMIF(DRE!$A:$A,'Base CF'!$B418,DRE!AF:AF)</f>
        <v>41179381.560000002</v>
      </c>
      <c r="AH418" s="46">
        <f>SUMIF(DRE!$A:$A,'Base CF'!$B418,DRE!AG:AG)</f>
        <v>29931097.109999999</v>
      </c>
      <c r="AI418" s="46">
        <f>SUMIF(DRE!$A:$A,'Base CF'!$B418,DRE!AH:AH)</f>
        <v>-979991.19</v>
      </c>
      <c r="AJ418" s="46">
        <f>SUMIF(DRE!$A:$A,'Base CF'!$B418,DRE!AI:AI)</f>
        <v>31985873</v>
      </c>
      <c r="AK418" s="46">
        <f>SUMIF(DRE!$A:$A,'Base CF'!$B418,DRE!AJ:AJ)</f>
        <v>6203558.2400000002</v>
      </c>
      <c r="AL418" s="46">
        <f>SUMIF(DRE!$A:$A,'Base CF'!$B418,DRE!AK:AK)</f>
        <v>-62231780.810000002</v>
      </c>
      <c r="AM418" s="46">
        <f>SUMIF(DRE!$A:$A,'Base CF'!$B418,DRE!AL:AL)</f>
        <v>37110680.020000003</v>
      </c>
      <c r="AN418" s="46">
        <f>SUMIF(DRE!$A:$A,'Base CF'!$B418,DRE!AM:AM)</f>
        <v>33618166.810000002</v>
      </c>
      <c r="AO418" s="46">
        <f>SUMIF(DRE!$A:$A,'Base CF'!$B418,DRE!AN:AN)</f>
        <v>41071981.590000004</v>
      </c>
      <c r="AP418" s="46">
        <f>SUMIF(DRE!$A:$A,'Base CF'!$B418,DRE!AO:AO)</f>
        <v>37634045.890000001</v>
      </c>
      <c r="AQ418" s="46">
        <f>SUMIF(DRE!$A:$A,'Base CF'!$B418,DRE!AP:AP)</f>
        <v>17264401.920000002</v>
      </c>
      <c r="AR418" s="46">
        <f>SUMIF(DRE!$A:$A,'Base CF'!$B418,DRE!AQ:AQ)</f>
        <v>34357587.979999997</v>
      </c>
      <c r="AS418" s="46">
        <f>SUMIF(DRE!$A:$A,'Base CF'!$B418,DRE!AR:AR)</f>
        <v>0</v>
      </c>
      <c r="AT418" s="46">
        <f>SUMIF(DRE!$A:$A,'Base CF'!$B418,DRE!AS:AS)</f>
        <v>0</v>
      </c>
      <c r="AU418" s="46">
        <f>SUMIF(DRE!$A:$A,'Base CF'!$B418,DRE!AT:AT)</f>
        <v>0</v>
      </c>
      <c r="AV418" s="46">
        <f>SUMIF(DRE!$A:$A,'Base CF'!$B418,DRE!AU:AU)</f>
        <v>0</v>
      </c>
      <c r="AW418" s="46">
        <f>SUMIF(DRE!$A:$A,'Base CF'!$B418,DRE!AV:AV)</f>
        <v>0</v>
      </c>
      <c r="AX418" s="46">
        <f>SUMIF(DRE!$A:$A,'Base CF'!$B418,DRE!AW:AW)</f>
        <v>0</v>
      </c>
      <c r="AY418" s="46">
        <f>SUMIF(DRE!$A:$A,'Base CF'!$B418,DRE!AX:AX)</f>
        <v>0</v>
      </c>
      <c r="AZ418" s="46">
        <f>SUMIF(DRE!$A:$A,'Base CF'!$B418,DRE!AY:AY)</f>
        <v>0</v>
      </c>
      <c r="BA418" s="46">
        <f>SUMIF(DRE!$A:$A,'Base CF'!$B418,DRE!AZ:AZ)</f>
        <v>0</v>
      </c>
      <c r="BB418" s="46">
        <f>SUMIF(DRE!$A:$A,'Base CF'!$B418,DRE!BA:BA)</f>
        <v>0</v>
      </c>
      <c r="BC418" s="46">
        <f>SUMIF(DRE!$A:$A,'Base CF'!$B418,DRE!BB:BB)</f>
        <v>0</v>
      </c>
      <c r="BD418" s="46">
        <f>SUMIF(DRE!$A:$A,'Base CF'!$B418,DRE!BC:BC)</f>
        <v>0</v>
      </c>
      <c r="BE418" s="46">
        <f>SUMIF(DRE!$A:$A,'Base CF'!$B418,DRE!BD:BD)</f>
        <v>0</v>
      </c>
      <c r="BF418" s="46">
        <f>SUMIF(DRE!$A:$A,'Base CF'!$B418,DRE!BE:BE)</f>
        <v>0</v>
      </c>
      <c r="BG418" s="46">
        <f>SUMIF(DRE!$A:$A,'Base CF'!$B418,DRE!BF:BF)</f>
        <v>0</v>
      </c>
      <c r="BH418" s="46">
        <f>SUMIF(DRE!$A:$A,'Base CF'!$B418,DRE!BG:BG)</f>
        <v>0</v>
      </c>
      <c r="BI418" s="46">
        <f>SUMIF(DRE!$A:$A,'Base CF'!$B418,DRE!BH:BH)</f>
        <v>0</v>
      </c>
      <c r="BJ418" s="46">
        <f>SUMIF(DRE!$A:$A,'Base CF'!$B418,DRE!BI:BI)</f>
        <v>0</v>
      </c>
      <c r="BK418" s="46">
        <f>SUMIF(DRE!$A:$A,'Base CF'!$B418,DRE!BJ:BJ)</f>
        <v>0</v>
      </c>
      <c r="BL418" s="46">
        <f>SUMIF(DRE!$A:$A,'Base CF'!$B418,DRE!BK:BK)</f>
        <v>0</v>
      </c>
      <c r="BM418" s="46">
        <f>SUMIF(DRE!$A:$A,'Base CF'!$B418,DRE!BL:BL)</f>
        <v>0</v>
      </c>
      <c r="BN418" s="46">
        <f>SUMIF(DRE!$A:$A,'Base CF'!$B418,DRE!BM:BM)</f>
        <v>0</v>
      </c>
      <c r="BO418" s="46">
        <f>SUMIF(DRE!$A:$A,'Base CF'!$B418,DRE!BN:BN)</f>
        <v>0</v>
      </c>
      <c r="BP418" s="46">
        <f>SUMIF(DRE!$A:$A,'Base CF'!$B418,DRE!BO:BO)</f>
        <v>0</v>
      </c>
      <c r="BQ418" s="46">
        <f>SUMIF(DRE!$A:$A,'Base CF'!$B418,DRE!BP:BP)</f>
        <v>0</v>
      </c>
      <c r="BR418" s="46">
        <f>SUMIF(DRE!$A:$A,'Base CF'!$B418,DRE!BQ:BQ)</f>
        <v>0</v>
      </c>
      <c r="BS418" s="46">
        <f>SUMIF(DRE!$A:$A,'Base CF'!$B418,DRE!BR:BR)</f>
        <v>0</v>
      </c>
      <c r="BT418" s="46">
        <f>SUMIF(DRE!$A:$A,'Base CF'!$B418,DRE!BS:BS)</f>
        <v>0</v>
      </c>
      <c r="BU418" s="46">
        <f>SUMIF(DRE!$A:$A,'Base CF'!$B418,DRE!BT:BT)</f>
        <v>0</v>
      </c>
      <c r="BV418" s="46">
        <f>SUMIF(DRE!$A:$A,'Base CF'!$B418,DRE!BU:BU)</f>
        <v>0</v>
      </c>
      <c r="BW418" s="46">
        <f>SUMIF(DRE!$A:$A,'Base CF'!$B418,DRE!BV:BV)</f>
        <v>0</v>
      </c>
      <c r="BX418" s="46">
        <f>SUMIF(DRE!$A:$A,'Base CF'!$B418,DRE!BW:BW)</f>
        <v>0</v>
      </c>
      <c r="BY418" s="46">
        <f>SUMIF(DRE!$A:$A,'Base CF'!$B418,DRE!BX:BX)</f>
        <v>0</v>
      </c>
      <c r="BZ418" s="46">
        <f>SUMIF(DRE!$A:$A,'Base CF'!$B418,DRE!BY:BY)</f>
        <v>0</v>
      </c>
      <c r="CA418" s="46">
        <f>SUMIF(DRE!$A:$A,'Base CF'!$B418,DRE!BZ:BZ)</f>
        <v>0</v>
      </c>
      <c r="CB418" s="46">
        <f>SUMIF(DRE!$A:$A,'Base CF'!$B418,DRE!CA:CA)</f>
        <v>0</v>
      </c>
      <c r="CC418" s="46">
        <f>SUMIF(DRE!$A:$A,'Base CF'!$B418,DRE!CB:CB)</f>
        <v>0</v>
      </c>
      <c r="CD418" s="46">
        <f>SUMIF(DRE!$A:$A,'Base CF'!$B418,DRE!CC:CC)</f>
        <v>0</v>
      </c>
      <c r="CE418" s="46">
        <f>SUMIF(DRE!$A:$A,'Base CF'!$B418,DRE!CD:CD)</f>
        <v>0</v>
      </c>
      <c r="CF418" s="46">
        <f>SUMIF(DRE!$A:$A,'Base CF'!$B418,DRE!CE:CE)</f>
        <v>0</v>
      </c>
      <c r="CG418" s="46">
        <f>SUMIF(DRE!$A:$A,'Base CF'!$B418,DRE!CF:CF)</f>
        <v>0</v>
      </c>
      <c r="CH418" s="46">
        <f>SUMIF(DRE!$A:$A,'Base CF'!$B418,DRE!CG:CG)</f>
        <v>0</v>
      </c>
      <c r="CI418" s="46">
        <f>SUMIF(DRE!$A:$A,'Base CF'!$B418,DRE!CH:CH)</f>
        <v>0</v>
      </c>
      <c r="CJ418" s="46">
        <f>SUMIF(DRE!$A:$A,'Base CF'!$B418,DRE!CI:CI)</f>
        <v>0</v>
      </c>
      <c r="CK418" s="46">
        <f>SUMIF(DRE!$A:$A,'Base CF'!$B418,DRE!CJ:CJ)</f>
        <v>0</v>
      </c>
      <c r="CL418" s="46">
        <f>SUMIF(DRE!$A:$A,'Base CF'!$B418,DRE!CK:CK)</f>
        <v>0</v>
      </c>
      <c r="CM418" s="46">
        <f>SUMIF(DRE!$A:$A,'Base CF'!$B418,DRE!CL:CL)</f>
        <v>0</v>
      </c>
      <c r="CN418" s="46">
        <f>SUMIF(DRE!$A:$A,'Base CF'!$B418,DRE!CM:CM)</f>
        <v>0</v>
      </c>
      <c r="CO418" s="46">
        <f>SUMIF(DRE!$A:$A,'Base CF'!$B418,DRE!CN:CN)</f>
        <v>0</v>
      </c>
      <c r="CP418" s="46">
        <f>SUMIF(DRE!$A:$A,'Base CF'!$B418,DRE!CO:CO)</f>
        <v>0</v>
      </c>
      <c r="CQ418" s="46">
        <f>SUMIF(DRE!$A:$A,'Base CF'!$B418,DRE!CP:CP)</f>
        <v>0</v>
      </c>
      <c r="CR418" s="46">
        <f>SUMIF(DRE!$A:$A,'Base CF'!$B418,DRE!CQ:CQ)</f>
        <v>0</v>
      </c>
      <c r="CS418" s="46">
        <f>SUMIF(DRE!$A:$A,'Base CF'!$B418,DRE!CR:CR)</f>
        <v>0</v>
      </c>
      <c r="CT418" s="46">
        <f>SUMIF(DRE!$A:$A,'Base CF'!$B418,DRE!CS:CS)</f>
        <v>0</v>
      </c>
      <c r="CU418" s="46">
        <f>SUMIF(DRE!$A:$A,'Base CF'!$B418,DRE!CT:CT)</f>
        <v>0</v>
      </c>
      <c r="CV418" s="46">
        <f>SUMIF(DRE!$A:$A,'Base CF'!$B418,DRE!CU:CU)</f>
        <v>0</v>
      </c>
      <c r="CW418" s="46">
        <f>SUMIF(DRE!$A:$A,'Base CF'!$B418,DRE!CV:CV)</f>
        <v>0</v>
      </c>
      <c r="CX418" s="46">
        <f>SUMIF(DRE!$A:$A,'Base CF'!$B418,DRE!CW:CW)</f>
        <v>0</v>
      </c>
      <c r="CY418" s="46">
        <f>SUMIF(DRE!$A:$A,'Base CF'!$B418,DRE!CX:CX)</f>
        <v>0</v>
      </c>
      <c r="CZ418" s="46">
        <f>SUMIF(DRE!$A:$A,'Base CF'!$B418,DRE!CY:CY)</f>
        <v>0</v>
      </c>
      <c r="DA418" s="46">
        <f>SUMIF(DRE!$A:$A,'Base CF'!$B418,DRE!CZ:CZ)</f>
        <v>0</v>
      </c>
      <c r="DB418" s="46">
        <f>SUMIF(DRE!$A:$A,'Base CF'!$B418,DRE!DA:DA)</f>
        <v>0</v>
      </c>
      <c r="DC418" s="46">
        <f>SUMIF(DRE!$A:$A,'Base CF'!$B418,DRE!DB:DB)</f>
        <v>0</v>
      </c>
      <c r="DD418" s="46">
        <f>SUMIF(DRE!$A:$A,'Base CF'!$B418,DRE!DC:DC)</f>
        <v>0</v>
      </c>
      <c r="DE418" s="46">
        <f>SUMIF(DRE!$A:$A,'Base CF'!$B418,DRE!DD:DD)</f>
        <v>0</v>
      </c>
      <c r="DF418" s="46">
        <f>SUMIF(DRE!$A:$A,'Base CF'!$B418,DRE!DE:DE)</f>
        <v>0</v>
      </c>
    </row>
    <row r="419" spans="1:110" outlineLevel="1">
      <c r="B419" s="37" t="s">
        <v>627</v>
      </c>
      <c r="C419" s="46">
        <f>SUMIF(DRE!$A:$A,'Base CF'!$B419,DRE!B:B)</f>
        <v>0</v>
      </c>
      <c r="D419" s="46">
        <f>SUMIF(DRE!$A:$A,'Base CF'!$B419,DRE!C:C)</f>
        <v>0</v>
      </c>
      <c r="E419" s="46">
        <f>SUMIF(DRE!$A:$A,'Base CF'!$B419,DRE!D:D)</f>
        <v>0</v>
      </c>
      <c r="F419" s="46">
        <f>SUMIF(DRE!$A:$A,'Base CF'!$B419,DRE!E:E)</f>
        <v>0</v>
      </c>
      <c r="G419" s="46">
        <f>SUMIF(DRE!$A:$A,'Base CF'!$B419,DRE!F:F)</f>
        <v>0</v>
      </c>
      <c r="H419" s="46">
        <f>SUMIF(DRE!$A:$A,'Base CF'!$B419,DRE!G:G)</f>
        <v>0</v>
      </c>
      <c r="I419" s="46">
        <f>SUMIF(DRE!$A:$A,'Base CF'!$B419,DRE!H:H)</f>
        <v>0</v>
      </c>
      <c r="J419" s="46">
        <f>SUMIF(DRE!$A:$A,'Base CF'!$B419,DRE!I:I)</f>
        <v>0</v>
      </c>
      <c r="K419" s="46">
        <f>SUMIF(DRE!$A:$A,'Base CF'!$B419,DRE!J:J)</f>
        <v>0</v>
      </c>
      <c r="L419" s="46">
        <f>SUMIF(DRE!$A:$A,'Base CF'!$B419,DRE!K:K)</f>
        <v>0</v>
      </c>
      <c r="M419" s="46">
        <f>SUMIF(DRE!$A:$A,'Base CF'!$B419,DRE!L:L)</f>
        <v>0</v>
      </c>
      <c r="N419" s="46">
        <f>SUMIF(DRE!$A:$A,'Base CF'!$B419,DRE!M:M)</f>
        <v>0</v>
      </c>
      <c r="O419" s="46">
        <f>SUMIF(DRE!$A:$A,'Base CF'!$B419,DRE!N:N)</f>
        <v>0</v>
      </c>
      <c r="P419" s="46">
        <f>SUMIF(DRE!$A:$A,'Base CF'!$B419,DRE!O:O)</f>
        <v>0</v>
      </c>
      <c r="Q419" s="46">
        <f>SUMIF(DRE!$A:$A,'Base CF'!$B419,DRE!P:P)</f>
        <v>0</v>
      </c>
      <c r="R419" s="46">
        <f>SUMIF(DRE!$A:$A,'Base CF'!$B419,DRE!Q:Q)</f>
        <v>0</v>
      </c>
      <c r="S419" s="46">
        <f>SUMIF(DRE!$A:$A,'Base CF'!$B419,DRE!R:R)</f>
        <v>0</v>
      </c>
      <c r="T419" s="46">
        <f>SUMIF(DRE!$A:$A,'Base CF'!$B419,DRE!S:S)</f>
        <v>0</v>
      </c>
      <c r="U419" s="46">
        <f>SUMIF(DRE!$A:$A,'Base CF'!$B419,DRE!T:T)</f>
        <v>0</v>
      </c>
      <c r="V419" s="46">
        <f>SUMIF(DRE!$A:$A,'Base CF'!$B419,DRE!U:U)</f>
        <v>0</v>
      </c>
      <c r="W419" s="46">
        <f>SUMIF(DRE!$A:$A,'Base CF'!$B419,DRE!V:V)</f>
        <v>0</v>
      </c>
      <c r="X419" s="46">
        <f>SUMIF(DRE!$A:$A,'Base CF'!$B419,DRE!W:W)</f>
        <v>0</v>
      </c>
      <c r="Y419" s="46">
        <f>SUMIF(DRE!$A:$A,'Base CF'!$B419,DRE!X:X)</f>
        <v>0</v>
      </c>
      <c r="Z419" s="46">
        <f>SUMIF(DRE!$A:$A,'Base CF'!$B419,DRE!Y:Y)</f>
        <v>0</v>
      </c>
      <c r="AA419" s="46">
        <f>SUMIF(DRE!$A:$A,'Base CF'!$B419,DRE!Z:Z)</f>
        <v>0</v>
      </c>
      <c r="AB419" s="46">
        <f>SUMIF(DRE!$A:$A,'Base CF'!$B419,DRE!AA:AA)</f>
        <v>0</v>
      </c>
      <c r="AC419" s="46">
        <f>SUMIF(DRE!$A:$A,'Base CF'!$B419,DRE!AB:AB)</f>
        <v>0</v>
      </c>
      <c r="AD419" s="46">
        <f>SUMIF(DRE!$A:$A,'Base CF'!$B419,DRE!AC:AC)</f>
        <v>0</v>
      </c>
      <c r="AE419" s="46">
        <f>SUMIF(DRE!$A:$A,'Base CF'!$B419,DRE!AD:AD)</f>
        <v>0</v>
      </c>
      <c r="AF419" s="46">
        <f>SUMIF(DRE!$A:$A,'Base CF'!$B419,DRE!AE:AE)</f>
        <v>0</v>
      </c>
      <c r="AG419" s="46">
        <f>SUMIF(DRE!$A:$A,'Base CF'!$B419,DRE!AF:AF)</f>
        <v>0</v>
      </c>
      <c r="AH419" s="46">
        <f>SUMIF(DRE!$A:$A,'Base CF'!$B419,DRE!AG:AG)</f>
        <v>0</v>
      </c>
      <c r="AI419" s="46">
        <f>SUMIF(DRE!$A:$A,'Base CF'!$B419,DRE!AH:AH)</f>
        <v>0</v>
      </c>
      <c r="AJ419" s="46">
        <f>SUMIF(DRE!$A:$A,'Base CF'!$B419,DRE!AI:AI)</f>
        <v>0</v>
      </c>
      <c r="AK419" s="46">
        <f>SUMIF(DRE!$A:$A,'Base CF'!$B419,DRE!AJ:AJ)</f>
        <v>0</v>
      </c>
      <c r="AL419" s="46">
        <f>SUMIF(DRE!$A:$A,'Base CF'!$B419,DRE!AK:AK)</f>
        <v>0</v>
      </c>
      <c r="AM419" s="46">
        <f>SUMIF(DRE!$A:$A,'Base CF'!$B419,DRE!AL:AL)</f>
        <v>0</v>
      </c>
      <c r="AN419" s="46">
        <f>SUMIF(DRE!$A:$A,'Base CF'!$B419,DRE!AM:AM)</f>
        <v>0</v>
      </c>
      <c r="AO419" s="46">
        <f>SUMIF(DRE!$A:$A,'Base CF'!$B419,DRE!AN:AN)</f>
        <v>0</v>
      </c>
      <c r="AP419" s="46">
        <f>SUMIF(DRE!$A:$A,'Base CF'!$B419,DRE!AO:AO)</f>
        <v>0</v>
      </c>
      <c r="AQ419" s="46">
        <f>SUMIF(DRE!$A:$A,'Base CF'!$B419,DRE!AP:AP)</f>
        <v>0</v>
      </c>
      <c r="AR419" s="46">
        <f>SUMIF(DRE!$A:$A,'Base CF'!$B419,DRE!AQ:AQ)</f>
        <v>0</v>
      </c>
      <c r="AS419" s="46">
        <f>SUMIF(DRE!$A:$A,'Base CF'!$B419,DRE!AR:AR)</f>
        <v>0</v>
      </c>
      <c r="AT419" s="46">
        <f>SUMIF(DRE!$A:$A,'Base CF'!$B419,DRE!AS:AS)</f>
        <v>0</v>
      </c>
      <c r="AU419" s="46">
        <f>SUMIF(DRE!$A:$A,'Base CF'!$B419,DRE!AT:AT)</f>
        <v>0</v>
      </c>
      <c r="AV419" s="46">
        <f>SUMIF(DRE!$A:$A,'Base CF'!$B419,DRE!AU:AU)</f>
        <v>0</v>
      </c>
      <c r="AW419" s="46">
        <f>SUMIF(DRE!$A:$A,'Base CF'!$B419,DRE!AV:AV)</f>
        <v>0</v>
      </c>
      <c r="AX419" s="46">
        <f>SUMIF(DRE!$A:$A,'Base CF'!$B419,DRE!AW:AW)</f>
        <v>0</v>
      </c>
      <c r="AY419" s="46">
        <f>SUMIF(DRE!$A:$A,'Base CF'!$B419,DRE!AX:AX)</f>
        <v>0</v>
      </c>
      <c r="AZ419" s="46">
        <f>SUMIF(DRE!$A:$A,'Base CF'!$B419,DRE!AY:AY)</f>
        <v>0</v>
      </c>
      <c r="BA419" s="46">
        <f>SUMIF(DRE!$A:$A,'Base CF'!$B419,DRE!AZ:AZ)</f>
        <v>0</v>
      </c>
      <c r="BB419" s="46">
        <f>SUMIF(DRE!$A:$A,'Base CF'!$B419,DRE!BA:BA)</f>
        <v>0</v>
      </c>
      <c r="BC419" s="46">
        <f>SUMIF(DRE!$A:$A,'Base CF'!$B419,DRE!BB:BB)</f>
        <v>0</v>
      </c>
      <c r="BD419" s="46">
        <f>SUMIF(DRE!$A:$A,'Base CF'!$B419,DRE!BC:BC)</f>
        <v>0</v>
      </c>
      <c r="BE419" s="46">
        <f>SUMIF(DRE!$A:$A,'Base CF'!$B419,DRE!BD:BD)</f>
        <v>0</v>
      </c>
      <c r="BF419" s="46">
        <f>SUMIF(DRE!$A:$A,'Base CF'!$B419,DRE!BE:BE)</f>
        <v>0</v>
      </c>
      <c r="BG419" s="46">
        <f>SUMIF(DRE!$A:$A,'Base CF'!$B419,DRE!BF:BF)</f>
        <v>0</v>
      </c>
      <c r="BH419" s="46">
        <f>SUMIF(DRE!$A:$A,'Base CF'!$B419,DRE!BG:BG)</f>
        <v>0</v>
      </c>
      <c r="BI419" s="46">
        <f>SUMIF(DRE!$A:$A,'Base CF'!$B419,DRE!BH:BH)</f>
        <v>0</v>
      </c>
      <c r="BJ419" s="46">
        <f>SUMIF(DRE!$A:$A,'Base CF'!$B419,DRE!BI:BI)</f>
        <v>0</v>
      </c>
      <c r="BK419" s="46">
        <f>SUMIF(DRE!$A:$A,'Base CF'!$B419,DRE!BJ:BJ)</f>
        <v>0</v>
      </c>
      <c r="BL419" s="46">
        <f>SUMIF(DRE!$A:$A,'Base CF'!$B419,DRE!BK:BK)</f>
        <v>0</v>
      </c>
      <c r="BM419" s="46">
        <f>SUMIF(DRE!$A:$A,'Base CF'!$B419,DRE!BL:BL)</f>
        <v>0</v>
      </c>
      <c r="BN419" s="46">
        <f>SUMIF(DRE!$A:$A,'Base CF'!$B419,DRE!BM:BM)</f>
        <v>0</v>
      </c>
      <c r="BO419" s="46">
        <f>SUMIF(DRE!$A:$A,'Base CF'!$B419,DRE!BN:BN)</f>
        <v>0</v>
      </c>
      <c r="BP419" s="46">
        <f>SUMIF(DRE!$A:$A,'Base CF'!$B419,DRE!BO:BO)</f>
        <v>0</v>
      </c>
      <c r="BQ419" s="46">
        <f>SUMIF(DRE!$A:$A,'Base CF'!$B419,DRE!BP:BP)</f>
        <v>0</v>
      </c>
      <c r="BR419" s="46">
        <f>SUMIF(DRE!$A:$A,'Base CF'!$B419,DRE!BQ:BQ)</f>
        <v>0</v>
      </c>
      <c r="BS419" s="46">
        <f>SUMIF(DRE!$A:$A,'Base CF'!$B419,DRE!BR:BR)</f>
        <v>0</v>
      </c>
      <c r="BT419" s="46">
        <f>SUMIF(DRE!$A:$A,'Base CF'!$B419,DRE!BS:BS)</f>
        <v>0</v>
      </c>
      <c r="BU419" s="46">
        <f>SUMIF(DRE!$A:$A,'Base CF'!$B419,DRE!BT:BT)</f>
        <v>0</v>
      </c>
      <c r="BV419" s="46">
        <f>SUMIF(DRE!$A:$A,'Base CF'!$B419,DRE!BU:BU)</f>
        <v>0</v>
      </c>
      <c r="BW419" s="46">
        <f>SUMIF(DRE!$A:$A,'Base CF'!$B419,DRE!BV:BV)</f>
        <v>0</v>
      </c>
      <c r="BX419" s="46">
        <f>SUMIF(DRE!$A:$A,'Base CF'!$B419,DRE!BW:BW)</f>
        <v>0</v>
      </c>
      <c r="BY419" s="46">
        <f>SUMIF(DRE!$A:$A,'Base CF'!$B419,DRE!BX:BX)</f>
        <v>0</v>
      </c>
      <c r="BZ419" s="46">
        <f>SUMIF(DRE!$A:$A,'Base CF'!$B419,DRE!BY:BY)</f>
        <v>0</v>
      </c>
      <c r="CA419" s="46">
        <f>SUMIF(DRE!$A:$A,'Base CF'!$B419,DRE!BZ:BZ)</f>
        <v>0</v>
      </c>
      <c r="CB419" s="46">
        <f>SUMIF(DRE!$A:$A,'Base CF'!$B419,DRE!CA:CA)</f>
        <v>0</v>
      </c>
      <c r="CC419" s="46">
        <f>SUMIF(DRE!$A:$A,'Base CF'!$B419,DRE!CB:CB)</f>
        <v>0</v>
      </c>
      <c r="CD419" s="46">
        <f>SUMIF(DRE!$A:$A,'Base CF'!$B419,DRE!CC:CC)</f>
        <v>0</v>
      </c>
      <c r="CE419" s="46">
        <f>SUMIF(DRE!$A:$A,'Base CF'!$B419,DRE!CD:CD)</f>
        <v>0</v>
      </c>
      <c r="CF419" s="46">
        <f>SUMIF(DRE!$A:$A,'Base CF'!$B419,DRE!CE:CE)</f>
        <v>0</v>
      </c>
      <c r="CG419" s="46">
        <f>SUMIF(DRE!$A:$A,'Base CF'!$B419,DRE!CF:CF)</f>
        <v>0</v>
      </c>
      <c r="CH419" s="46">
        <f>SUMIF(DRE!$A:$A,'Base CF'!$B419,DRE!CG:CG)</f>
        <v>0</v>
      </c>
      <c r="CI419" s="46">
        <f>SUMIF(DRE!$A:$A,'Base CF'!$B419,DRE!CH:CH)</f>
        <v>0</v>
      </c>
      <c r="CJ419" s="46">
        <f>SUMIF(DRE!$A:$A,'Base CF'!$B419,DRE!CI:CI)</f>
        <v>0</v>
      </c>
      <c r="CK419" s="46">
        <f>SUMIF(DRE!$A:$A,'Base CF'!$B419,DRE!CJ:CJ)</f>
        <v>0</v>
      </c>
      <c r="CL419" s="46">
        <f>SUMIF(DRE!$A:$A,'Base CF'!$B419,DRE!CK:CK)</f>
        <v>0</v>
      </c>
      <c r="CM419" s="46">
        <f>SUMIF(DRE!$A:$A,'Base CF'!$B419,DRE!CL:CL)</f>
        <v>0</v>
      </c>
      <c r="CN419" s="46">
        <f>SUMIF(DRE!$A:$A,'Base CF'!$B419,DRE!CM:CM)</f>
        <v>0</v>
      </c>
      <c r="CO419" s="46">
        <f>SUMIF(DRE!$A:$A,'Base CF'!$B419,DRE!CN:CN)</f>
        <v>0</v>
      </c>
      <c r="CP419" s="46">
        <f>SUMIF(DRE!$A:$A,'Base CF'!$B419,DRE!CO:CO)</f>
        <v>0</v>
      </c>
      <c r="CQ419" s="46">
        <f>SUMIF(DRE!$A:$A,'Base CF'!$B419,DRE!CP:CP)</f>
        <v>0</v>
      </c>
      <c r="CR419" s="46">
        <f>SUMIF(DRE!$A:$A,'Base CF'!$B419,DRE!CQ:CQ)</f>
        <v>0</v>
      </c>
      <c r="CS419" s="46">
        <f>SUMIF(DRE!$A:$A,'Base CF'!$B419,DRE!CR:CR)</f>
        <v>0</v>
      </c>
      <c r="CT419" s="46">
        <f>SUMIF(DRE!$A:$A,'Base CF'!$B419,DRE!CS:CS)</f>
        <v>0</v>
      </c>
      <c r="CU419" s="46">
        <f>SUMIF(DRE!$A:$A,'Base CF'!$B419,DRE!CT:CT)</f>
        <v>0</v>
      </c>
      <c r="CV419" s="46">
        <f>SUMIF(DRE!$A:$A,'Base CF'!$B419,DRE!CU:CU)</f>
        <v>0</v>
      </c>
      <c r="CW419" s="46">
        <f>SUMIF(DRE!$A:$A,'Base CF'!$B419,DRE!CV:CV)</f>
        <v>0</v>
      </c>
      <c r="CX419" s="46">
        <f>SUMIF(DRE!$A:$A,'Base CF'!$B419,DRE!CW:CW)</f>
        <v>0</v>
      </c>
      <c r="CY419" s="46">
        <f>SUMIF(DRE!$A:$A,'Base CF'!$B419,DRE!CX:CX)</f>
        <v>0</v>
      </c>
      <c r="CZ419" s="46">
        <f>SUMIF(DRE!$A:$A,'Base CF'!$B419,DRE!CY:CY)</f>
        <v>0</v>
      </c>
      <c r="DA419" s="46">
        <f>SUMIF(DRE!$A:$A,'Base CF'!$B419,DRE!CZ:CZ)</f>
        <v>0</v>
      </c>
      <c r="DB419" s="46">
        <f>SUMIF(DRE!$A:$A,'Base CF'!$B419,DRE!DA:DA)</f>
        <v>0</v>
      </c>
      <c r="DC419" s="46">
        <f>SUMIF(DRE!$A:$A,'Base CF'!$B419,DRE!DB:DB)</f>
        <v>0</v>
      </c>
      <c r="DD419" s="46">
        <f>SUMIF(DRE!$A:$A,'Base CF'!$B419,DRE!DC:DC)</f>
        <v>0</v>
      </c>
      <c r="DE419" s="46">
        <f>SUMIF(DRE!$A:$A,'Base CF'!$B419,DRE!DD:DD)</f>
        <v>0</v>
      </c>
      <c r="DF419" s="46">
        <f>SUMIF(DRE!$A:$A,'Base CF'!$B419,DRE!DE:DE)</f>
        <v>0</v>
      </c>
    </row>
    <row r="420" spans="1:110" outlineLevel="1">
      <c r="B420" s="37" t="s">
        <v>628</v>
      </c>
      <c r="C420" s="46">
        <f>SUMIF(DRE!$A:$A,'Base CF'!$B420,DRE!B:B)</f>
        <v>0</v>
      </c>
      <c r="D420" s="46">
        <f>SUMIF(DRE!$A:$A,'Base CF'!$B420,DRE!C:C)</f>
        <v>0</v>
      </c>
      <c r="E420" s="46">
        <f>SUMIF(DRE!$A:$A,'Base CF'!$B420,DRE!D:D)</f>
        <v>0</v>
      </c>
      <c r="F420" s="46">
        <f>SUMIF(DRE!$A:$A,'Base CF'!$B420,DRE!E:E)</f>
        <v>0</v>
      </c>
      <c r="G420" s="46">
        <f>SUMIF(DRE!$A:$A,'Base CF'!$B420,DRE!F:F)</f>
        <v>0</v>
      </c>
      <c r="H420" s="46">
        <f>SUMIF(DRE!$A:$A,'Base CF'!$B420,DRE!G:G)</f>
        <v>0</v>
      </c>
      <c r="I420" s="46">
        <f>SUMIF(DRE!$A:$A,'Base CF'!$B420,DRE!H:H)</f>
        <v>0</v>
      </c>
      <c r="J420" s="46">
        <f>SUMIF(DRE!$A:$A,'Base CF'!$B420,DRE!I:I)</f>
        <v>0</v>
      </c>
      <c r="K420" s="46">
        <f>SUMIF(DRE!$A:$A,'Base CF'!$B420,DRE!J:J)</f>
        <v>0</v>
      </c>
      <c r="L420" s="46">
        <f>SUMIF(DRE!$A:$A,'Base CF'!$B420,DRE!K:K)</f>
        <v>0</v>
      </c>
      <c r="M420" s="46">
        <f>SUMIF(DRE!$A:$A,'Base CF'!$B420,DRE!L:L)</f>
        <v>0</v>
      </c>
      <c r="N420" s="46">
        <f>SUMIF(DRE!$A:$A,'Base CF'!$B420,DRE!M:M)</f>
        <v>0</v>
      </c>
      <c r="O420" s="46">
        <f>SUMIF(DRE!$A:$A,'Base CF'!$B420,DRE!N:N)</f>
        <v>0</v>
      </c>
      <c r="P420" s="46">
        <f>SUMIF(DRE!$A:$A,'Base CF'!$B420,DRE!O:O)</f>
        <v>0</v>
      </c>
      <c r="Q420" s="46">
        <f>SUMIF(DRE!$A:$A,'Base CF'!$B420,DRE!P:P)</f>
        <v>0</v>
      </c>
      <c r="R420" s="46">
        <f>SUMIF(DRE!$A:$A,'Base CF'!$B420,DRE!Q:Q)</f>
        <v>0</v>
      </c>
      <c r="S420" s="46">
        <f>SUMIF(DRE!$A:$A,'Base CF'!$B420,DRE!R:R)</f>
        <v>0</v>
      </c>
      <c r="T420" s="46">
        <f>SUMIF(DRE!$A:$A,'Base CF'!$B420,DRE!S:S)</f>
        <v>0</v>
      </c>
      <c r="U420" s="46">
        <f>SUMIF(DRE!$A:$A,'Base CF'!$B420,DRE!T:T)</f>
        <v>0</v>
      </c>
      <c r="V420" s="46">
        <f>SUMIF(DRE!$A:$A,'Base CF'!$B420,DRE!U:U)</f>
        <v>0</v>
      </c>
      <c r="W420" s="46">
        <f>SUMIF(DRE!$A:$A,'Base CF'!$B420,DRE!V:V)</f>
        <v>0</v>
      </c>
      <c r="X420" s="46">
        <f>SUMIF(DRE!$A:$A,'Base CF'!$B420,DRE!W:W)</f>
        <v>0</v>
      </c>
      <c r="Y420" s="46">
        <f>SUMIF(DRE!$A:$A,'Base CF'!$B420,DRE!X:X)</f>
        <v>0</v>
      </c>
      <c r="Z420" s="46">
        <f>SUMIF(DRE!$A:$A,'Base CF'!$B420,DRE!Y:Y)</f>
        <v>0</v>
      </c>
      <c r="AA420" s="46">
        <f>SUMIF(DRE!$A:$A,'Base CF'!$B420,DRE!Z:Z)</f>
        <v>0</v>
      </c>
      <c r="AB420" s="46">
        <f>SUMIF(DRE!$A:$A,'Base CF'!$B420,DRE!AA:AA)</f>
        <v>0</v>
      </c>
      <c r="AC420" s="46">
        <f>SUMIF(DRE!$A:$A,'Base CF'!$B420,DRE!AB:AB)</f>
        <v>0</v>
      </c>
      <c r="AD420" s="46">
        <f>SUMIF(DRE!$A:$A,'Base CF'!$B420,DRE!AC:AC)</f>
        <v>0</v>
      </c>
      <c r="AE420" s="46">
        <f>SUMIF(DRE!$A:$A,'Base CF'!$B420,DRE!AD:AD)</f>
        <v>0</v>
      </c>
      <c r="AF420" s="46">
        <f>SUMIF(DRE!$A:$A,'Base CF'!$B420,DRE!AE:AE)</f>
        <v>0</v>
      </c>
      <c r="AG420" s="46">
        <f>SUMIF(DRE!$A:$A,'Base CF'!$B420,DRE!AF:AF)</f>
        <v>0</v>
      </c>
      <c r="AH420" s="46">
        <f>SUMIF(DRE!$A:$A,'Base CF'!$B420,DRE!AG:AG)</f>
        <v>0</v>
      </c>
      <c r="AI420" s="46">
        <f>SUMIF(DRE!$A:$A,'Base CF'!$B420,DRE!AH:AH)</f>
        <v>0</v>
      </c>
      <c r="AJ420" s="46">
        <f>SUMIF(DRE!$A:$A,'Base CF'!$B420,DRE!AI:AI)</f>
        <v>0</v>
      </c>
      <c r="AK420" s="46">
        <f>SUMIF(DRE!$A:$A,'Base CF'!$B420,DRE!AJ:AJ)</f>
        <v>0</v>
      </c>
      <c r="AL420" s="46">
        <f>SUMIF(DRE!$A:$A,'Base CF'!$B420,DRE!AK:AK)</f>
        <v>0</v>
      </c>
      <c r="AM420" s="46">
        <f>SUMIF(DRE!$A:$A,'Base CF'!$B420,DRE!AL:AL)</f>
        <v>0</v>
      </c>
      <c r="AN420" s="46">
        <f>SUMIF(DRE!$A:$A,'Base CF'!$B420,DRE!AM:AM)</f>
        <v>0</v>
      </c>
      <c r="AO420" s="46">
        <f>SUMIF(DRE!$A:$A,'Base CF'!$B420,DRE!AN:AN)</f>
        <v>0</v>
      </c>
      <c r="AP420" s="46">
        <f>SUMIF(DRE!$A:$A,'Base CF'!$B420,DRE!AO:AO)</f>
        <v>0</v>
      </c>
      <c r="AQ420" s="46">
        <f>SUMIF(DRE!$A:$A,'Base CF'!$B420,DRE!AP:AP)</f>
        <v>0</v>
      </c>
      <c r="AR420" s="46">
        <f>SUMIF(DRE!$A:$A,'Base CF'!$B420,DRE!AQ:AQ)</f>
        <v>0</v>
      </c>
      <c r="AS420" s="46">
        <f>SUMIF(DRE!$A:$A,'Base CF'!$B420,DRE!AR:AR)</f>
        <v>0</v>
      </c>
      <c r="AT420" s="46">
        <f>SUMIF(DRE!$A:$A,'Base CF'!$B420,DRE!AS:AS)</f>
        <v>0</v>
      </c>
      <c r="AU420" s="46">
        <f>SUMIF(DRE!$A:$A,'Base CF'!$B420,DRE!AT:AT)</f>
        <v>0</v>
      </c>
      <c r="AV420" s="46">
        <f>SUMIF(DRE!$A:$A,'Base CF'!$B420,DRE!AU:AU)</f>
        <v>0</v>
      </c>
      <c r="AW420" s="46">
        <f>SUMIF(DRE!$A:$A,'Base CF'!$B420,DRE!AV:AV)</f>
        <v>0</v>
      </c>
      <c r="AX420" s="46">
        <f>SUMIF(DRE!$A:$A,'Base CF'!$B420,DRE!AW:AW)</f>
        <v>0</v>
      </c>
      <c r="AY420" s="46">
        <f>SUMIF(DRE!$A:$A,'Base CF'!$B420,DRE!AX:AX)</f>
        <v>0</v>
      </c>
      <c r="AZ420" s="46">
        <f>SUMIF(DRE!$A:$A,'Base CF'!$B420,DRE!AY:AY)</f>
        <v>0</v>
      </c>
      <c r="BA420" s="46">
        <f>SUMIF(DRE!$A:$A,'Base CF'!$B420,DRE!AZ:AZ)</f>
        <v>0</v>
      </c>
      <c r="BB420" s="46">
        <f>SUMIF(DRE!$A:$A,'Base CF'!$B420,DRE!BA:BA)</f>
        <v>0</v>
      </c>
      <c r="BC420" s="46">
        <f>SUMIF(DRE!$A:$A,'Base CF'!$B420,DRE!BB:BB)</f>
        <v>0</v>
      </c>
      <c r="BD420" s="46">
        <f>SUMIF(DRE!$A:$A,'Base CF'!$B420,DRE!BC:BC)</f>
        <v>0</v>
      </c>
      <c r="BE420" s="46">
        <f>SUMIF(DRE!$A:$A,'Base CF'!$B420,DRE!BD:BD)</f>
        <v>0</v>
      </c>
      <c r="BF420" s="46">
        <f>SUMIF(DRE!$A:$A,'Base CF'!$B420,DRE!BE:BE)</f>
        <v>0</v>
      </c>
      <c r="BG420" s="46">
        <f>SUMIF(DRE!$A:$A,'Base CF'!$B420,DRE!BF:BF)</f>
        <v>0</v>
      </c>
      <c r="BH420" s="46">
        <f>SUMIF(DRE!$A:$A,'Base CF'!$B420,DRE!BG:BG)</f>
        <v>0</v>
      </c>
      <c r="BI420" s="46">
        <f>SUMIF(DRE!$A:$A,'Base CF'!$B420,DRE!BH:BH)</f>
        <v>0</v>
      </c>
      <c r="BJ420" s="46">
        <f>SUMIF(DRE!$A:$A,'Base CF'!$B420,DRE!BI:BI)</f>
        <v>0</v>
      </c>
      <c r="BK420" s="46">
        <f>SUMIF(DRE!$A:$A,'Base CF'!$B420,DRE!BJ:BJ)</f>
        <v>0</v>
      </c>
      <c r="BL420" s="46">
        <f>SUMIF(DRE!$A:$A,'Base CF'!$B420,DRE!BK:BK)</f>
        <v>0</v>
      </c>
      <c r="BM420" s="46">
        <f>SUMIF(DRE!$A:$A,'Base CF'!$B420,DRE!BL:BL)</f>
        <v>0</v>
      </c>
      <c r="BN420" s="46">
        <f>SUMIF(DRE!$A:$A,'Base CF'!$B420,DRE!BM:BM)</f>
        <v>0</v>
      </c>
      <c r="BO420" s="46">
        <f>SUMIF(DRE!$A:$A,'Base CF'!$B420,DRE!BN:BN)</f>
        <v>0</v>
      </c>
      <c r="BP420" s="46">
        <f>SUMIF(DRE!$A:$A,'Base CF'!$B420,DRE!BO:BO)</f>
        <v>0</v>
      </c>
      <c r="BQ420" s="46">
        <f>SUMIF(DRE!$A:$A,'Base CF'!$B420,DRE!BP:BP)</f>
        <v>0</v>
      </c>
      <c r="BR420" s="46">
        <f>SUMIF(DRE!$A:$A,'Base CF'!$B420,DRE!BQ:BQ)</f>
        <v>0</v>
      </c>
      <c r="BS420" s="46">
        <f>SUMIF(DRE!$A:$A,'Base CF'!$B420,DRE!BR:BR)</f>
        <v>0</v>
      </c>
      <c r="BT420" s="46">
        <f>SUMIF(DRE!$A:$A,'Base CF'!$B420,DRE!BS:BS)</f>
        <v>0</v>
      </c>
      <c r="BU420" s="46">
        <f>SUMIF(DRE!$A:$A,'Base CF'!$B420,DRE!BT:BT)</f>
        <v>0</v>
      </c>
      <c r="BV420" s="46">
        <f>SUMIF(DRE!$A:$A,'Base CF'!$B420,DRE!BU:BU)</f>
        <v>0</v>
      </c>
      <c r="BW420" s="46">
        <f>SUMIF(DRE!$A:$A,'Base CF'!$B420,DRE!BV:BV)</f>
        <v>0</v>
      </c>
      <c r="BX420" s="46">
        <f>SUMIF(DRE!$A:$A,'Base CF'!$B420,DRE!BW:BW)</f>
        <v>0</v>
      </c>
      <c r="BY420" s="46">
        <f>SUMIF(DRE!$A:$A,'Base CF'!$B420,DRE!BX:BX)</f>
        <v>0</v>
      </c>
      <c r="BZ420" s="46">
        <f>SUMIF(DRE!$A:$A,'Base CF'!$B420,DRE!BY:BY)</f>
        <v>0</v>
      </c>
      <c r="CA420" s="46">
        <f>SUMIF(DRE!$A:$A,'Base CF'!$B420,DRE!BZ:BZ)</f>
        <v>0</v>
      </c>
      <c r="CB420" s="46">
        <f>SUMIF(DRE!$A:$A,'Base CF'!$B420,DRE!CA:CA)</f>
        <v>0</v>
      </c>
      <c r="CC420" s="46">
        <f>SUMIF(DRE!$A:$A,'Base CF'!$B420,DRE!CB:CB)</f>
        <v>0</v>
      </c>
      <c r="CD420" s="46">
        <f>SUMIF(DRE!$A:$A,'Base CF'!$B420,DRE!CC:CC)</f>
        <v>0</v>
      </c>
      <c r="CE420" s="46">
        <f>SUMIF(DRE!$A:$A,'Base CF'!$B420,DRE!CD:CD)</f>
        <v>0</v>
      </c>
      <c r="CF420" s="46">
        <f>SUMIF(DRE!$A:$A,'Base CF'!$B420,DRE!CE:CE)</f>
        <v>0</v>
      </c>
      <c r="CG420" s="46">
        <f>SUMIF(DRE!$A:$A,'Base CF'!$B420,DRE!CF:CF)</f>
        <v>0</v>
      </c>
      <c r="CH420" s="46">
        <f>SUMIF(DRE!$A:$A,'Base CF'!$B420,DRE!CG:CG)</f>
        <v>0</v>
      </c>
      <c r="CI420" s="46">
        <f>SUMIF(DRE!$A:$A,'Base CF'!$B420,DRE!CH:CH)</f>
        <v>0</v>
      </c>
      <c r="CJ420" s="46">
        <f>SUMIF(DRE!$A:$A,'Base CF'!$B420,DRE!CI:CI)</f>
        <v>0</v>
      </c>
      <c r="CK420" s="46">
        <f>SUMIF(DRE!$A:$A,'Base CF'!$B420,DRE!CJ:CJ)</f>
        <v>0</v>
      </c>
      <c r="CL420" s="46">
        <f>SUMIF(DRE!$A:$A,'Base CF'!$B420,DRE!CK:CK)</f>
        <v>0</v>
      </c>
      <c r="CM420" s="46">
        <f>SUMIF(DRE!$A:$A,'Base CF'!$B420,DRE!CL:CL)</f>
        <v>0</v>
      </c>
      <c r="CN420" s="46">
        <f>SUMIF(DRE!$A:$A,'Base CF'!$B420,DRE!CM:CM)</f>
        <v>0</v>
      </c>
      <c r="CO420" s="46">
        <f>SUMIF(DRE!$A:$A,'Base CF'!$B420,DRE!CN:CN)</f>
        <v>0</v>
      </c>
      <c r="CP420" s="46">
        <f>SUMIF(DRE!$A:$A,'Base CF'!$B420,DRE!CO:CO)</f>
        <v>0</v>
      </c>
      <c r="CQ420" s="46">
        <f>SUMIF(DRE!$A:$A,'Base CF'!$B420,DRE!CP:CP)</f>
        <v>0</v>
      </c>
      <c r="CR420" s="46">
        <f>SUMIF(DRE!$A:$A,'Base CF'!$B420,DRE!CQ:CQ)</f>
        <v>0</v>
      </c>
      <c r="CS420" s="46">
        <f>SUMIF(DRE!$A:$A,'Base CF'!$B420,DRE!CR:CR)</f>
        <v>0</v>
      </c>
      <c r="CT420" s="46">
        <f>SUMIF(DRE!$A:$A,'Base CF'!$B420,DRE!CS:CS)</f>
        <v>0</v>
      </c>
      <c r="CU420" s="46">
        <f>SUMIF(DRE!$A:$A,'Base CF'!$B420,DRE!CT:CT)</f>
        <v>0</v>
      </c>
      <c r="CV420" s="46">
        <f>SUMIF(DRE!$A:$A,'Base CF'!$B420,DRE!CU:CU)</f>
        <v>0</v>
      </c>
      <c r="CW420" s="46">
        <f>SUMIF(DRE!$A:$A,'Base CF'!$B420,DRE!CV:CV)</f>
        <v>0</v>
      </c>
      <c r="CX420" s="46">
        <f>SUMIF(DRE!$A:$A,'Base CF'!$B420,DRE!CW:CW)</f>
        <v>0</v>
      </c>
      <c r="CY420" s="46">
        <f>SUMIF(DRE!$A:$A,'Base CF'!$B420,DRE!CX:CX)</f>
        <v>0</v>
      </c>
      <c r="CZ420" s="46">
        <f>SUMIF(DRE!$A:$A,'Base CF'!$B420,DRE!CY:CY)</f>
        <v>0</v>
      </c>
      <c r="DA420" s="46">
        <f>SUMIF(DRE!$A:$A,'Base CF'!$B420,DRE!CZ:CZ)</f>
        <v>0</v>
      </c>
      <c r="DB420" s="46">
        <f>SUMIF(DRE!$A:$A,'Base CF'!$B420,DRE!DA:DA)</f>
        <v>0</v>
      </c>
      <c r="DC420" s="46">
        <f>SUMIF(DRE!$A:$A,'Base CF'!$B420,DRE!DB:DB)</f>
        <v>0</v>
      </c>
      <c r="DD420" s="46">
        <f>SUMIF(DRE!$A:$A,'Base CF'!$B420,DRE!DC:DC)</f>
        <v>0</v>
      </c>
      <c r="DE420" s="46">
        <f>SUMIF(DRE!$A:$A,'Base CF'!$B420,DRE!DD:DD)</f>
        <v>0</v>
      </c>
      <c r="DF420" s="46">
        <f>SUMIF(DRE!$A:$A,'Base CF'!$B420,DRE!DE:DE)</f>
        <v>0</v>
      </c>
    </row>
    <row r="421" spans="1:110">
      <c r="B421" s="37"/>
    </row>
    <row r="422" spans="1:110" s="40" customFormat="1" ht="15.5">
      <c r="A422" s="40" t="s">
        <v>660</v>
      </c>
      <c r="B422" s="39" t="s">
        <v>47</v>
      </c>
      <c r="C422" s="44" t="e">
        <f>C423</f>
        <v>#REF!</v>
      </c>
      <c r="D422" s="44" t="e">
        <f t="shared" ref="D422:BO422" si="369">D423</f>
        <v>#REF!</v>
      </c>
      <c r="E422" s="44" t="e">
        <f t="shared" si="369"/>
        <v>#REF!</v>
      </c>
      <c r="F422" s="44" t="e">
        <f t="shared" si="369"/>
        <v>#REF!</v>
      </c>
      <c r="G422" s="44" t="e">
        <f t="shared" si="369"/>
        <v>#REF!</v>
      </c>
      <c r="H422" s="44" t="e">
        <f t="shared" si="369"/>
        <v>#REF!</v>
      </c>
      <c r="I422" s="44" t="e">
        <f t="shared" si="369"/>
        <v>#REF!</v>
      </c>
      <c r="J422" s="44" t="e">
        <f t="shared" si="369"/>
        <v>#REF!</v>
      </c>
      <c r="K422" s="44" t="e">
        <f t="shared" si="369"/>
        <v>#REF!</v>
      </c>
      <c r="L422" s="44" t="e">
        <f t="shared" si="369"/>
        <v>#REF!</v>
      </c>
      <c r="M422" s="44" t="e">
        <f t="shared" si="369"/>
        <v>#REF!</v>
      </c>
      <c r="N422" s="44" t="e">
        <f t="shared" si="369"/>
        <v>#REF!</v>
      </c>
      <c r="O422" s="44" t="e">
        <f>O423</f>
        <v>#REF!</v>
      </c>
      <c r="P422" s="44" t="e">
        <f t="shared" si="369"/>
        <v>#REF!</v>
      </c>
      <c r="Q422" s="44" t="e">
        <f t="shared" si="369"/>
        <v>#REF!</v>
      </c>
      <c r="R422" s="44" t="e">
        <f t="shared" si="369"/>
        <v>#REF!</v>
      </c>
      <c r="S422" s="44" t="e">
        <f t="shared" si="369"/>
        <v>#REF!</v>
      </c>
      <c r="T422" s="44" t="e">
        <f t="shared" si="369"/>
        <v>#REF!</v>
      </c>
      <c r="U422" s="44" t="e">
        <f t="shared" si="369"/>
        <v>#REF!</v>
      </c>
      <c r="V422" s="44" t="e">
        <f t="shared" si="369"/>
        <v>#REF!</v>
      </c>
      <c r="W422" s="44" t="e">
        <f t="shared" si="369"/>
        <v>#REF!</v>
      </c>
      <c r="X422" s="44" t="e">
        <f t="shared" si="369"/>
        <v>#REF!</v>
      </c>
      <c r="Y422" s="44" t="e">
        <f t="shared" si="369"/>
        <v>#REF!</v>
      </c>
      <c r="Z422" s="44" t="e">
        <f t="shared" si="369"/>
        <v>#REF!</v>
      </c>
      <c r="AA422" s="44" t="e">
        <f>AA423</f>
        <v>#REF!</v>
      </c>
      <c r="AB422" s="44" t="e">
        <f t="shared" si="369"/>
        <v>#REF!</v>
      </c>
      <c r="AC422" s="44" t="e">
        <f t="shared" si="369"/>
        <v>#REF!</v>
      </c>
      <c r="AD422" s="44" t="e">
        <f t="shared" si="369"/>
        <v>#REF!</v>
      </c>
      <c r="AE422" s="44" t="e">
        <f t="shared" si="369"/>
        <v>#REF!</v>
      </c>
      <c r="AF422" s="44" t="e">
        <f t="shared" si="369"/>
        <v>#REF!</v>
      </c>
      <c r="AG422" s="44" t="e">
        <f t="shared" si="369"/>
        <v>#REF!</v>
      </c>
      <c r="AH422" s="44" t="e">
        <f t="shared" si="369"/>
        <v>#REF!</v>
      </c>
      <c r="AI422" s="44" t="e">
        <f t="shared" si="369"/>
        <v>#REF!</v>
      </c>
      <c r="AJ422" s="44" t="e">
        <f t="shared" si="369"/>
        <v>#REF!</v>
      </c>
      <c r="AK422" s="44" t="e">
        <f t="shared" si="369"/>
        <v>#REF!</v>
      </c>
      <c r="AL422" s="44" t="e">
        <f t="shared" si="369"/>
        <v>#REF!</v>
      </c>
      <c r="AM422" s="44" t="e">
        <f>AM423</f>
        <v>#REF!</v>
      </c>
      <c r="AN422" s="44" t="e">
        <f t="shared" si="369"/>
        <v>#REF!</v>
      </c>
      <c r="AO422" s="44" t="e">
        <f t="shared" si="369"/>
        <v>#REF!</v>
      </c>
      <c r="AP422" s="44" t="e">
        <f t="shared" si="369"/>
        <v>#REF!</v>
      </c>
      <c r="AQ422" s="44" t="e">
        <f t="shared" si="369"/>
        <v>#REF!</v>
      </c>
      <c r="AR422" s="44" t="e">
        <f t="shared" si="369"/>
        <v>#REF!</v>
      </c>
      <c r="AS422" s="44" t="e">
        <f t="shared" si="369"/>
        <v>#REF!</v>
      </c>
      <c r="AT422" s="44" t="e">
        <f t="shared" si="369"/>
        <v>#REF!</v>
      </c>
      <c r="AU422" s="44" t="e">
        <f t="shared" si="369"/>
        <v>#REF!</v>
      </c>
      <c r="AV422" s="44" t="e">
        <f t="shared" si="369"/>
        <v>#REF!</v>
      </c>
      <c r="AW422" s="44" t="e">
        <f t="shared" si="369"/>
        <v>#REF!</v>
      </c>
      <c r="AX422" s="44" t="e">
        <f t="shared" si="369"/>
        <v>#REF!</v>
      </c>
      <c r="AY422" s="44" t="e">
        <f>AY423</f>
        <v>#REF!</v>
      </c>
      <c r="AZ422" s="44" t="e">
        <f t="shared" si="369"/>
        <v>#REF!</v>
      </c>
      <c r="BA422" s="44" t="e">
        <f t="shared" si="369"/>
        <v>#REF!</v>
      </c>
      <c r="BB422" s="44" t="e">
        <f t="shared" si="369"/>
        <v>#REF!</v>
      </c>
      <c r="BC422" s="44" t="e">
        <f t="shared" si="369"/>
        <v>#REF!</v>
      </c>
      <c r="BD422" s="44" t="e">
        <f t="shared" si="369"/>
        <v>#REF!</v>
      </c>
      <c r="BE422" s="44" t="e">
        <f t="shared" si="369"/>
        <v>#REF!</v>
      </c>
      <c r="BF422" s="44" t="e">
        <f t="shared" si="369"/>
        <v>#REF!</v>
      </c>
      <c r="BG422" s="44" t="e">
        <f t="shared" si="369"/>
        <v>#REF!</v>
      </c>
      <c r="BH422" s="44" t="e">
        <f t="shared" si="369"/>
        <v>#REF!</v>
      </c>
      <c r="BI422" s="44" t="e">
        <f t="shared" si="369"/>
        <v>#REF!</v>
      </c>
      <c r="BJ422" s="44" t="e">
        <f t="shared" si="369"/>
        <v>#REF!</v>
      </c>
      <c r="BK422" s="44" t="e">
        <f>BK423</f>
        <v>#REF!</v>
      </c>
      <c r="BL422" s="44" t="e">
        <f t="shared" si="369"/>
        <v>#REF!</v>
      </c>
      <c r="BM422" s="44" t="e">
        <f t="shared" si="369"/>
        <v>#REF!</v>
      </c>
      <c r="BN422" s="44" t="e">
        <f t="shared" si="369"/>
        <v>#REF!</v>
      </c>
      <c r="BO422" s="44" t="e">
        <f t="shared" si="369"/>
        <v>#REF!</v>
      </c>
      <c r="BP422" s="44" t="e">
        <f t="shared" ref="BP422:BV422" si="370">BP423</f>
        <v>#REF!</v>
      </c>
      <c r="BQ422" s="44" t="e">
        <f t="shared" si="370"/>
        <v>#REF!</v>
      </c>
      <c r="BR422" s="44" t="e">
        <f t="shared" si="370"/>
        <v>#REF!</v>
      </c>
      <c r="BS422" s="44" t="e">
        <f t="shared" si="370"/>
        <v>#REF!</v>
      </c>
      <c r="BT422" s="44" t="e">
        <f t="shared" si="370"/>
        <v>#REF!</v>
      </c>
      <c r="BU422" s="44" t="e">
        <f t="shared" si="370"/>
        <v>#REF!</v>
      </c>
      <c r="BV422" s="44" t="e">
        <f t="shared" si="370"/>
        <v>#REF!</v>
      </c>
      <c r="BW422" s="44" t="e">
        <f>BW423</f>
        <v>#REF!</v>
      </c>
      <c r="BX422" s="44" t="e">
        <f t="shared" ref="BX422:DF422" si="371">BX423</f>
        <v>#REF!</v>
      </c>
      <c r="BY422" s="44" t="e">
        <f t="shared" si="371"/>
        <v>#REF!</v>
      </c>
      <c r="BZ422" s="44" t="e">
        <f t="shared" si="371"/>
        <v>#REF!</v>
      </c>
      <c r="CA422" s="44" t="e">
        <f t="shared" si="371"/>
        <v>#REF!</v>
      </c>
      <c r="CB422" s="44" t="e">
        <f t="shared" si="371"/>
        <v>#REF!</v>
      </c>
      <c r="CC422" s="44" t="e">
        <f t="shared" si="371"/>
        <v>#REF!</v>
      </c>
      <c r="CD422" s="44" t="e">
        <f t="shared" si="371"/>
        <v>#REF!</v>
      </c>
      <c r="CE422" s="44" t="e">
        <f t="shared" si="371"/>
        <v>#REF!</v>
      </c>
      <c r="CF422" s="44" t="e">
        <f t="shared" si="371"/>
        <v>#REF!</v>
      </c>
      <c r="CG422" s="44" t="e">
        <f t="shared" si="371"/>
        <v>#REF!</v>
      </c>
      <c r="CH422" s="44" t="e">
        <f t="shared" si="371"/>
        <v>#REF!</v>
      </c>
      <c r="CI422" s="44" t="e">
        <f>CI423</f>
        <v>#REF!</v>
      </c>
      <c r="CJ422" s="44" t="e">
        <f t="shared" si="371"/>
        <v>#REF!</v>
      </c>
      <c r="CK422" s="44" t="e">
        <f t="shared" si="371"/>
        <v>#REF!</v>
      </c>
      <c r="CL422" s="44" t="e">
        <f t="shared" si="371"/>
        <v>#REF!</v>
      </c>
      <c r="CM422" s="44" t="e">
        <f t="shared" si="371"/>
        <v>#REF!</v>
      </c>
      <c r="CN422" s="44" t="e">
        <f t="shared" si="371"/>
        <v>#REF!</v>
      </c>
      <c r="CO422" s="44" t="e">
        <f t="shared" si="371"/>
        <v>#REF!</v>
      </c>
      <c r="CP422" s="44" t="e">
        <f t="shared" si="371"/>
        <v>#REF!</v>
      </c>
      <c r="CQ422" s="44" t="e">
        <f t="shared" si="371"/>
        <v>#REF!</v>
      </c>
      <c r="CR422" s="44" t="e">
        <f t="shared" si="371"/>
        <v>#REF!</v>
      </c>
      <c r="CS422" s="44" t="e">
        <f t="shared" si="371"/>
        <v>#REF!</v>
      </c>
      <c r="CT422" s="44" t="e">
        <f t="shared" si="371"/>
        <v>#REF!</v>
      </c>
      <c r="CU422" s="44" t="e">
        <f>CU423</f>
        <v>#REF!</v>
      </c>
      <c r="CV422" s="44" t="e">
        <f t="shared" si="371"/>
        <v>#REF!</v>
      </c>
      <c r="CW422" s="44" t="e">
        <f t="shared" si="371"/>
        <v>#REF!</v>
      </c>
      <c r="CX422" s="44" t="e">
        <f t="shared" si="371"/>
        <v>#REF!</v>
      </c>
      <c r="CY422" s="44" t="e">
        <f t="shared" si="371"/>
        <v>#REF!</v>
      </c>
      <c r="CZ422" s="44" t="e">
        <f t="shared" si="371"/>
        <v>#REF!</v>
      </c>
      <c r="DA422" s="44" t="e">
        <f t="shared" si="371"/>
        <v>#REF!</v>
      </c>
      <c r="DB422" s="44" t="e">
        <f t="shared" si="371"/>
        <v>#REF!</v>
      </c>
      <c r="DC422" s="44" t="e">
        <f t="shared" si="371"/>
        <v>#REF!</v>
      </c>
      <c r="DD422" s="44" t="e">
        <f t="shared" si="371"/>
        <v>#REF!</v>
      </c>
      <c r="DE422" s="44" t="e">
        <f t="shared" si="371"/>
        <v>#REF!</v>
      </c>
      <c r="DF422" s="44" t="e">
        <f t="shared" si="371"/>
        <v>#REF!</v>
      </c>
    </row>
    <row r="423" spans="1:110">
      <c r="B423" s="58" t="s">
        <v>663</v>
      </c>
      <c r="C423" s="59" t="e">
        <f>#REF!</f>
        <v>#REF!</v>
      </c>
      <c r="D423" s="59" t="e">
        <f>#REF!</f>
        <v>#REF!</v>
      </c>
      <c r="E423" s="59" t="e">
        <f>#REF!</f>
        <v>#REF!</v>
      </c>
      <c r="F423" s="59" t="e">
        <f>#REF!</f>
        <v>#REF!</v>
      </c>
      <c r="G423" s="59" t="e">
        <f>#REF!</f>
        <v>#REF!</v>
      </c>
      <c r="H423" s="59" t="e">
        <f>#REF!</f>
        <v>#REF!</v>
      </c>
      <c r="I423" s="59" t="e">
        <f>#REF!</f>
        <v>#REF!</v>
      </c>
      <c r="J423" s="59" t="e">
        <f>#REF!</f>
        <v>#REF!</v>
      </c>
      <c r="K423" s="59" t="e">
        <f>#REF!</f>
        <v>#REF!</v>
      </c>
      <c r="L423" s="59" t="e">
        <f>#REF!</f>
        <v>#REF!</v>
      </c>
      <c r="M423" s="59" t="e">
        <f>#REF!</f>
        <v>#REF!</v>
      </c>
      <c r="N423" s="59" t="e">
        <f>#REF!</f>
        <v>#REF!</v>
      </c>
      <c r="O423" s="59" t="e">
        <f>#REF!</f>
        <v>#REF!</v>
      </c>
      <c r="P423" s="59" t="e">
        <f>#REF!</f>
        <v>#REF!</v>
      </c>
      <c r="Q423" s="59" t="e">
        <f>#REF!</f>
        <v>#REF!</v>
      </c>
      <c r="R423" s="59" t="e">
        <f>#REF!</f>
        <v>#REF!</v>
      </c>
      <c r="S423" s="59" t="e">
        <f>#REF!</f>
        <v>#REF!</v>
      </c>
      <c r="T423" s="59" t="e">
        <f>#REF!</f>
        <v>#REF!</v>
      </c>
      <c r="U423" s="59" t="e">
        <f>#REF!</f>
        <v>#REF!</v>
      </c>
      <c r="V423" s="59" t="e">
        <f>#REF!</f>
        <v>#REF!</v>
      </c>
      <c r="W423" s="59" t="e">
        <f>#REF!</f>
        <v>#REF!</v>
      </c>
      <c r="X423" s="59" t="e">
        <f>#REF!</f>
        <v>#REF!</v>
      </c>
      <c r="Y423" s="59" t="e">
        <f>#REF!</f>
        <v>#REF!</v>
      </c>
      <c r="Z423" s="59" t="e">
        <f>#REF!</f>
        <v>#REF!</v>
      </c>
      <c r="AA423" s="59" t="e">
        <f>#REF!</f>
        <v>#REF!</v>
      </c>
      <c r="AB423" s="59" t="e">
        <f>#REF!</f>
        <v>#REF!</v>
      </c>
      <c r="AC423" s="59" t="e">
        <f>#REF!</f>
        <v>#REF!</v>
      </c>
      <c r="AD423" s="59" t="e">
        <f>#REF!</f>
        <v>#REF!</v>
      </c>
      <c r="AE423" s="59" t="e">
        <f>#REF!</f>
        <v>#REF!</v>
      </c>
      <c r="AF423" s="59" t="e">
        <f>#REF!</f>
        <v>#REF!</v>
      </c>
      <c r="AG423" s="59" t="e">
        <f>#REF!</f>
        <v>#REF!</v>
      </c>
      <c r="AH423" s="59" t="e">
        <f>#REF!</f>
        <v>#REF!</v>
      </c>
      <c r="AI423" s="59" t="e">
        <f>#REF!</f>
        <v>#REF!</v>
      </c>
      <c r="AJ423" s="59" t="e">
        <f>#REF!</f>
        <v>#REF!</v>
      </c>
      <c r="AK423" s="59" t="e">
        <f>#REF!</f>
        <v>#REF!</v>
      </c>
      <c r="AL423" s="59" t="e">
        <f>#REF!</f>
        <v>#REF!</v>
      </c>
      <c r="AM423" s="59" t="e">
        <f>#REF!</f>
        <v>#REF!</v>
      </c>
      <c r="AN423" s="59" t="e">
        <f>#REF!</f>
        <v>#REF!</v>
      </c>
      <c r="AO423" s="59" t="e">
        <f>#REF!</f>
        <v>#REF!</v>
      </c>
      <c r="AP423" s="59" t="e">
        <f>#REF!</f>
        <v>#REF!</v>
      </c>
      <c r="AQ423" s="59" t="e">
        <f>#REF!</f>
        <v>#REF!</v>
      </c>
      <c r="AR423" s="59" t="e">
        <f>#REF!</f>
        <v>#REF!</v>
      </c>
      <c r="AS423" s="59" t="e">
        <f>#REF!</f>
        <v>#REF!</v>
      </c>
      <c r="AT423" s="59" t="e">
        <f>#REF!</f>
        <v>#REF!</v>
      </c>
      <c r="AU423" s="59" t="e">
        <f>#REF!</f>
        <v>#REF!</v>
      </c>
      <c r="AV423" s="59" t="e">
        <f>#REF!</f>
        <v>#REF!</v>
      </c>
      <c r="AW423" s="59" t="e">
        <f>#REF!</f>
        <v>#REF!</v>
      </c>
      <c r="AX423" s="59" t="e">
        <f>#REF!</f>
        <v>#REF!</v>
      </c>
      <c r="AY423" s="59" t="e">
        <f>#REF!</f>
        <v>#REF!</v>
      </c>
      <c r="AZ423" s="59" t="e">
        <f>#REF!</f>
        <v>#REF!</v>
      </c>
      <c r="BA423" s="59" t="e">
        <f>#REF!</f>
        <v>#REF!</v>
      </c>
      <c r="BB423" s="59" t="e">
        <f>#REF!</f>
        <v>#REF!</v>
      </c>
      <c r="BC423" s="59" t="e">
        <f>#REF!</f>
        <v>#REF!</v>
      </c>
      <c r="BD423" s="59" t="e">
        <f>#REF!</f>
        <v>#REF!</v>
      </c>
      <c r="BE423" s="59" t="e">
        <f>#REF!</f>
        <v>#REF!</v>
      </c>
      <c r="BF423" s="59" t="e">
        <f>#REF!</f>
        <v>#REF!</v>
      </c>
      <c r="BG423" s="59" t="e">
        <f>#REF!</f>
        <v>#REF!</v>
      </c>
      <c r="BH423" s="59" t="e">
        <f>#REF!</f>
        <v>#REF!</v>
      </c>
      <c r="BI423" s="59" t="e">
        <f>#REF!</f>
        <v>#REF!</v>
      </c>
      <c r="BJ423" s="59" t="e">
        <f>#REF!</f>
        <v>#REF!</v>
      </c>
      <c r="BK423" s="59" t="e">
        <f>#REF!</f>
        <v>#REF!</v>
      </c>
      <c r="BL423" s="59" t="e">
        <f>#REF!</f>
        <v>#REF!</v>
      </c>
      <c r="BM423" s="59" t="e">
        <f>#REF!</f>
        <v>#REF!</v>
      </c>
      <c r="BN423" s="59" t="e">
        <f>#REF!</f>
        <v>#REF!</v>
      </c>
      <c r="BO423" s="59" t="e">
        <f>#REF!</f>
        <v>#REF!</v>
      </c>
      <c r="BP423" s="59" t="e">
        <f>#REF!</f>
        <v>#REF!</v>
      </c>
      <c r="BQ423" s="59" t="e">
        <f>#REF!</f>
        <v>#REF!</v>
      </c>
      <c r="BR423" s="59" t="e">
        <f>#REF!</f>
        <v>#REF!</v>
      </c>
      <c r="BS423" s="59" t="e">
        <f>#REF!</f>
        <v>#REF!</v>
      </c>
      <c r="BT423" s="59" t="e">
        <f>#REF!</f>
        <v>#REF!</v>
      </c>
      <c r="BU423" s="59" t="e">
        <f>#REF!</f>
        <v>#REF!</v>
      </c>
      <c r="BV423" s="59" t="e">
        <f>#REF!</f>
        <v>#REF!</v>
      </c>
      <c r="BW423" s="59" t="e">
        <f>#REF!</f>
        <v>#REF!</v>
      </c>
      <c r="BX423" s="59" t="e">
        <f>#REF!</f>
        <v>#REF!</v>
      </c>
      <c r="BY423" s="59" t="e">
        <f>#REF!</f>
        <v>#REF!</v>
      </c>
      <c r="BZ423" s="59" t="e">
        <f>#REF!</f>
        <v>#REF!</v>
      </c>
      <c r="CA423" s="59" t="e">
        <f>#REF!</f>
        <v>#REF!</v>
      </c>
      <c r="CB423" s="59" t="e">
        <f>#REF!</f>
        <v>#REF!</v>
      </c>
      <c r="CC423" s="59" t="e">
        <f>#REF!</f>
        <v>#REF!</v>
      </c>
      <c r="CD423" s="59" t="e">
        <f>#REF!</f>
        <v>#REF!</v>
      </c>
      <c r="CE423" s="59" t="e">
        <f>#REF!</f>
        <v>#REF!</v>
      </c>
      <c r="CF423" s="59" t="e">
        <f>#REF!</f>
        <v>#REF!</v>
      </c>
      <c r="CG423" s="59" t="e">
        <f>#REF!</f>
        <v>#REF!</v>
      </c>
      <c r="CH423" s="59" t="e">
        <f>#REF!</f>
        <v>#REF!</v>
      </c>
      <c r="CI423" s="59" t="e">
        <f>#REF!</f>
        <v>#REF!</v>
      </c>
      <c r="CJ423" s="59" t="e">
        <f>#REF!</f>
        <v>#REF!</v>
      </c>
      <c r="CK423" s="59" t="e">
        <f>#REF!</f>
        <v>#REF!</v>
      </c>
      <c r="CL423" s="59" t="e">
        <f>#REF!</f>
        <v>#REF!</v>
      </c>
      <c r="CM423" s="59" t="e">
        <f>#REF!</f>
        <v>#REF!</v>
      </c>
      <c r="CN423" s="59" t="e">
        <f>#REF!</f>
        <v>#REF!</v>
      </c>
      <c r="CO423" s="59" t="e">
        <f>#REF!</f>
        <v>#REF!</v>
      </c>
      <c r="CP423" s="59" t="e">
        <f>#REF!</f>
        <v>#REF!</v>
      </c>
      <c r="CQ423" s="59" t="e">
        <f>#REF!</f>
        <v>#REF!</v>
      </c>
      <c r="CR423" s="59" t="e">
        <f>#REF!</f>
        <v>#REF!</v>
      </c>
      <c r="CS423" s="59" t="e">
        <f>#REF!</f>
        <v>#REF!</v>
      </c>
      <c r="CT423" s="59" t="e">
        <f>#REF!</f>
        <v>#REF!</v>
      </c>
      <c r="CU423" s="59" t="e">
        <f>#REF!</f>
        <v>#REF!</v>
      </c>
      <c r="CV423" s="59" t="e">
        <f>#REF!</f>
        <v>#REF!</v>
      </c>
      <c r="CW423" s="59" t="e">
        <f>#REF!</f>
        <v>#REF!</v>
      </c>
      <c r="CX423" s="59" t="e">
        <f>#REF!</f>
        <v>#REF!</v>
      </c>
      <c r="CY423" s="59" t="e">
        <f>#REF!</f>
        <v>#REF!</v>
      </c>
      <c r="CZ423" s="59" t="e">
        <f>#REF!</f>
        <v>#REF!</v>
      </c>
      <c r="DA423" s="59" t="e">
        <f>#REF!</f>
        <v>#REF!</v>
      </c>
      <c r="DB423" s="59" t="e">
        <f>#REF!</f>
        <v>#REF!</v>
      </c>
      <c r="DC423" s="59" t="e">
        <f>#REF!</f>
        <v>#REF!</v>
      </c>
      <c r="DD423" s="59" t="e">
        <f>#REF!</f>
        <v>#REF!</v>
      </c>
      <c r="DE423" s="59" t="e">
        <f>#REF!</f>
        <v>#REF!</v>
      </c>
      <c r="DF423" s="59" t="e">
        <f>#REF!</f>
        <v>#REF!</v>
      </c>
    </row>
    <row r="425" spans="1:110" s="40" customFormat="1" ht="15.5">
      <c r="B425" s="39" t="s">
        <v>41</v>
      </c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>
        <f>AM426</f>
        <v>228041.24</v>
      </c>
      <c r="AN425" s="44">
        <f t="shared" ref="AN425:CY425" si="372">AN426</f>
        <v>218341.52999999997</v>
      </c>
      <c r="AO425" s="44">
        <f t="shared" si="372"/>
        <v>251577.02</v>
      </c>
      <c r="AP425" s="44">
        <f t="shared" si="372"/>
        <v>231099.83000000002</v>
      </c>
      <c r="AQ425" s="44">
        <f t="shared" si="372"/>
        <v>162401.38</v>
      </c>
      <c r="AR425" s="44">
        <f t="shared" si="372"/>
        <v>233384.45</v>
      </c>
      <c r="AS425" s="44">
        <f t="shared" si="372"/>
        <v>85699.412115692467</v>
      </c>
      <c r="AT425" s="44">
        <f t="shared" si="372"/>
        <v>127808.92571553713</v>
      </c>
      <c r="AU425" s="44">
        <f t="shared" si="372"/>
        <v>174194.67867994675</v>
      </c>
      <c r="AV425" s="44">
        <f t="shared" si="372"/>
        <v>214369.05977093917</v>
      </c>
      <c r="AW425" s="44">
        <f t="shared" si="372"/>
        <v>242640.82887946081</v>
      </c>
      <c r="AX425" s="44">
        <f t="shared" si="372"/>
        <v>199747.86822807978</v>
      </c>
      <c r="AY425" s="44">
        <f t="shared" si="372"/>
        <v>103908.36726186455</v>
      </c>
      <c r="AZ425" s="44">
        <f t="shared" si="372"/>
        <v>74804.008553221298</v>
      </c>
      <c r="BA425" s="44">
        <f t="shared" si="372"/>
        <v>118889.60462316666</v>
      </c>
      <c r="BB425" s="44">
        <f t="shared" si="372"/>
        <v>156952.22086650637</v>
      </c>
      <c r="BC425" s="44">
        <f t="shared" si="372"/>
        <v>201496.0309133415</v>
      </c>
      <c r="BD425" s="44">
        <f t="shared" si="372"/>
        <v>161676.96754589898</v>
      </c>
      <c r="BE425" s="44">
        <f t="shared" si="372"/>
        <v>96900.249506655469</v>
      </c>
      <c r="BF425" s="44">
        <f t="shared" si="372"/>
        <v>137572.73792181443</v>
      </c>
      <c r="BG425" s="44">
        <f t="shared" si="372"/>
        <v>182013.58523181209</v>
      </c>
      <c r="BH425" s="44">
        <f t="shared" si="372"/>
        <v>221957.07828506129</v>
      </c>
      <c r="BI425" s="44">
        <f t="shared" si="372"/>
        <v>261738.11356492899</v>
      </c>
      <c r="BJ425" s="44">
        <f t="shared" si="372"/>
        <v>219722.89640265005</v>
      </c>
      <c r="BK425" s="44">
        <f t="shared" si="372"/>
        <v>96897.030188080636</v>
      </c>
      <c r="BL425" s="44">
        <f t="shared" si="372"/>
        <v>62795.702384619653</v>
      </c>
      <c r="BM425" s="44">
        <f t="shared" si="372"/>
        <v>110645.78680365786</v>
      </c>
      <c r="BN425" s="44">
        <f t="shared" si="372"/>
        <v>151795.16328739919</v>
      </c>
      <c r="BO425" s="44">
        <f t="shared" si="372"/>
        <v>198515.41324105876</v>
      </c>
      <c r="BP425" s="44">
        <f t="shared" si="372"/>
        <v>146970.69725722194</v>
      </c>
      <c r="BQ425" s="44">
        <f t="shared" si="372"/>
        <v>134695.50298799988</v>
      </c>
      <c r="BR425" s="44">
        <f t="shared" si="372"/>
        <v>178371.62757905462</v>
      </c>
      <c r="BS425" s="44">
        <f t="shared" si="372"/>
        <v>225428.94376725316</v>
      </c>
      <c r="BT425" s="44">
        <f t="shared" si="372"/>
        <v>271946.3438075275</v>
      </c>
      <c r="BU425" s="44">
        <f t="shared" si="372"/>
        <v>314968.82447003806</v>
      </c>
      <c r="BV425" s="44">
        <f t="shared" si="372"/>
        <v>262510.62754103646</v>
      </c>
      <c r="BW425" s="44">
        <f t="shared" si="372"/>
        <v>75108.422836187689</v>
      </c>
      <c r="BX425" s="44">
        <f t="shared" si="372"/>
        <v>40140.033602882584</v>
      </c>
      <c r="BY425" s="44">
        <f t="shared" si="372"/>
        <v>90015.076291398844</v>
      </c>
      <c r="BZ425" s="44">
        <f t="shared" si="372"/>
        <v>138586.85971067831</v>
      </c>
      <c r="CA425" s="44">
        <f t="shared" si="372"/>
        <v>187706.57982841315</v>
      </c>
      <c r="CB425" s="44">
        <f t="shared" si="372"/>
        <v>149672.9216838654</v>
      </c>
      <c r="CC425" s="44">
        <f t="shared" si="372"/>
        <v>54065.769027238377</v>
      </c>
      <c r="CD425" s="44">
        <f t="shared" si="372"/>
        <v>100881.54731262535</v>
      </c>
      <c r="CE425" s="44">
        <f t="shared" si="372"/>
        <v>150049.53579056953</v>
      </c>
      <c r="CF425" s="44">
        <f t="shared" si="372"/>
        <v>198709.31090709782</v>
      </c>
      <c r="CG425" s="44">
        <f t="shared" si="372"/>
        <v>243180.33890855813</v>
      </c>
      <c r="CH425" s="44">
        <f t="shared" si="372"/>
        <v>206865.47164051048</v>
      </c>
      <c r="CI425" s="44">
        <f t="shared" si="372"/>
        <v>78957.199005767761</v>
      </c>
      <c r="CJ425" s="44">
        <f t="shared" si="372"/>
        <v>37670.334080023356</v>
      </c>
      <c r="CK425" s="44">
        <f t="shared" si="372"/>
        <v>87234.823400212976</v>
      </c>
      <c r="CL425" s="44">
        <f t="shared" si="372"/>
        <v>138670.48910725937</v>
      </c>
      <c r="CM425" s="44">
        <f t="shared" si="372"/>
        <v>190354.14659128903</v>
      </c>
      <c r="CN425" s="44">
        <f t="shared" si="372"/>
        <v>166357.78948780545</v>
      </c>
      <c r="CO425" s="44">
        <f t="shared" si="372"/>
        <v>74652.800326610726</v>
      </c>
      <c r="CP425" s="44">
        <f t="shared" si="372"/>
        <v>123578.52288491403</v>
      </c>
      <c r="CQ425" s="44">
        <f t="shared" si="372"/>
        <v>175009.93678417764</v>
      </c>
      <c r="CR425" s="44">
        <f t="shared" si="372"/>
        <v>226691.42865839068</v>
      </c>
      <c r="CS425" s="44">
        <f t="shared" si="372"/>
        <v>276531.17113908741</v>
      </c>
      <c r="CT425" s="44">
        <f t="shared" si="372"/>
        <v>247164.68700642817</v>
      </c>
      <c r="CU425" s="44">
        <f t="shared" si="372"/>
        <v>0</v>
      </c>
      <c r="CV425" s="44">
        <f t="shared" si="372"/>
        <v>0</v>
      </c>
      <c r="CW425" s="44">
        <f t="shared" si="372"/>
        <v>0</v>
      </c>
      <c r="CX425" s="44">
        <f t="shared" si="372"/>
        <v>0</v>
      </c>
      <c r="CY425" s="44">
        <f t="shared" si="372"/>
        <v>0</v>
      </c>
      <c r="CZ425" s="44">
        <f t="shared" ref="CZ425:DF425" si="373">CZ426</f>
        <v>0</v>
      </c>
      <c r="DA425" s="44">
        <f t="shared" si="373"/>
        <v>0</v>
      </c>
      <c r="DB425" s="44">
        <f t="shared" si="373"/>
        <v>0</v>
      </c>
      <c r="DC425" s="44">
        <f t="shared" si="373"/>
        <v>0</v>
      </c>
      <c r="DD425" s="44">
        <f t="shared" si="373"/>
        <v>0</v>
      </c>
      <c r="DE425" s="44">
        <f t="shared" si="373"/>
        <v>0</v>
      </c>
      <c r="DF425" s="44">
        <f t="shared" si="373"/>
        <v>0</v>
      </c>
    </row>
    <row r="426" spans="1:110">
      <c r="B426" s="41" t="s">
        <v>44</v>
      </c>
      <c r="C426" s="45">
        <f>SUM(C427:C448)</f>
        <v>13138296.140000001</v>
      </c>
      <c r="D426" s="45">
        <f t="shared" ref="D426:K426" si="374">SUM(D427:D448)</f>
        <v>-12239195.1</v>
      </c>
      <c r="E426" s="45">
        <f t="shared" si="374"/>
        <v>1500968.73</v>
      </c>
      <c r="F426" s="45">
        <f t="shared" si="374"/>
        <v>347927.77999999997</v>
      </c>
      <c r="G426" s="45">
        <f t="shared" si="374"/>
        <v>14060856.119999999</v>
      </c>
      <c r="H426" s="45">
        <f t="shared" si="374"/>
        <v>188350.87</v>
      </c>
      <c r="I426" s="45">
        <f t="shared" si="374"/>
        <v>308249.24</v>
      </c>
      <c r="J426" s="45">
        <f t="shared" si="374"/>
        <v>360121.51000000007</v>
      </c>
      <c r="K426" s="45">
        <f t="shared" si="374"/>
        <v>376171.62999999995</v>
      </c>
      <c r="L426" s="45">
        <f>SUM(L427:L447)</f>
        <v>366208.88999999996</v>
      </c>
      <c r="M426" s="45">
        <f t="shared" ref="M426:Z426" si="375">SUM(M427:M447)</f>
        <v>356870.62000000005</v>
      </c>
      <c r="N426" s="45">
        <f t="shared" si="375"/>
        <v>460228.9599999999</v>
      </c>
      <c r="O426" s="45">
        <f t="shared" si="375"/>
        <v>263616.12000000011</v>
      </c>
      <c r="P426" s="45">
        <f t="shared" si="375"/>
        <v>254714.13</v>
      </c>
      <c r="Q426" s="45">
        <f t="shared" si="375"/>
        <v>374510.36000000004</v>
      </c>
      <c r="R426" s="45">
        <f t="shared" si="375"/>
        <v>343059.79</v>
      </c>
      <c r="S426" s="45">
        <f t="shared" si="375"/>
        <v>416536.95</v>
      </c>
      <c r="T426" s="45">
        <f t="shared" si="375"/>
        <v>309359.01</v>
      </c>
      <c r="U426" s="45">
        <f t="shared" si="375"/>
        <v>278303.14</v>
      </c>
      <c r="V426" s="45">
        <f t="shared" si="375"/>
        <v>270833.84000000003</v>
      </c>
      <c r="W426" s="45">
        <f t="shared" si="375"/>
        <v>287011.66000000003</v>
      </c>
      <c r="X426" s="45">
        <f t="shared" si="375"/>
        <v>313605.41000000003</v>
      </c>
      <c r="Y426" s="45">
        <f t="shared" si="375"/>
        <v>1148921.76</v>
      </c>
      <c r="Z426" s="45">
        <f t="shared" si="375"/>
        <v>413506.23</v>
      </c>
      <c r="AA426" s="45">
        <f>SUM(AA427:AA447)</f>
        <v>313233.90000000002</v>
      </c>
      <c r="AB426" s="45">
        <f t="shared" ref="AB426:CH426" si="376">SUM(AB427:AB447)</f>
        <v>301222.55000000005</v>
      </c>
      <c r="AC426" s="45">
        <f t="shared" si="376"/>
        <v>239476.21</v>
      </c>
      <c r="AD426" s="45">
        <f t="shared" si="376"/>
        <v>297690.95</v>
      </c>
      <c r="AE426" s="45">
        <f t="shared" si="376"/>
        <v>262690.95</v>
      </c>
      <c r="AF426" s="45">
        <f t="shared" si="376"/>
        <v>228757.03000000003</v>
      </c>
      <c r="AG426" s="45">
        <f t="shared" si="376"/>
        <v>129535.32999999999</v>
      </c>
      <c r="AH426" s="45">
        <f t="shared" si="376"/>
        <v>85279.489999999991</v>
      </c>
      <c r="AI426" s="45">
        <f t="shared" si="376"/>
        <v>82830.83</v>
      </c>
      <c r="AJ426" s="45">
        <f t="shared" si="376"/>
        <v>113857.75000000001</v>
      </c>
      <c r="AK426" s="45">
        <f t="shared" si="376"/>
        <v>1591528.28</v>
      </c>
      <c r="AL426" s="45">
        <f t="shared" si="376"/>
        <v>32587.9</v>
      </c>
      <c r="AM426" s="45">
        <f t="shared" si="376"/>
        <v>228041.24</v>
      </c>
      <c r="AN426" s="45">
        <f t="shared" si="376"/>
        <v>218341.52999999997</v>
      </c>
      <c r="AO426" s="45">
        <f t="shared" si="376"/>
        <v>251577.02</v>
      </c>
      <c r="AP426" s="45">
        <f t="shared" si="376"/>
        <v>231099.83000000002</v>
      </c>
      <c r="AQ426" s="45">
        <f t="shared" si="376"/>
        <v>162401.38</v>
      </c>
      <c r="AR426" s="45">
        <f t="shared" si="376"/>
        <v>233384.45</v>
      </c>
      <c r="AS426" s="45">
        <f t="shared" si="376"/>
        <v>85699.412115692467</v>
      </c>
      <c r="AT426" s="45">
        <f t="shared" si="376"/>
        <v>127808.92571553713</v>
      </c>
      <c r="AU426" s="45">
        <f t="shared" si="376"/>
        <v>174194.67867994675</v>
      </c>
      <c r="AV426" s="45">
        <f t="shared" si="376"/>
        <v>214369.05977093917</v>
      </c>
      <c r="AW426" s="45">
        <f t="shared" si="376"/>
        <v>242640.82887946081</v>
      </c>
      <c r="AX426" s="45">
        <f t="shared" si="376"/>
        <v>199747.86822807978</v>
      </c>
      <c r="AY426" s="45">
        <f t="shared" si="376"/>
        <v>103908.36726186455</v>
      </c>
      <c r="AZ426" s="45">
        <f t="shared" si="376"/>
        <v>74804.008553221298</v>
      </c>
      <c r="BA426" s="45">
        <f t="shared" si="376"/>
        <v>118889.60462316666</v>
      </c>
      <c r="BB426" s="45">
        <f t="shared" si="376"/>
        <v>156952.22086650637</v>
      </c>
      <c r="BC426" s="45">
        <f t="shared" si="376"/>
        <v>201496.0309133415</v>
      </c>
      <c r="BD426" s="45">
        <f t="shared" si="376"/>
        <v>161676.96754589898</v>
      </c>
      <c r="BE426" s="45">
        <f t="shared" si="376"/>
        <v>96900.249506655469</v>
      </c>
      <c r="BF426" s="45">
        <f t="shared" si="376"/>
        <v>137572.73792181443</v>
      </c>
      <c r="BG426" s="45">
        <f t="shared" si="376"/>
        <v>182013.58523181209</v>
      </c>
      <c r="BH426" s="45">
        <f t="shared" si="376"/>
        <v>221957.07828506129</v>
      </c>
      <c r="BI426" s="45">
        <f t="shared" si="376"/>
        <v>261738.11356492899</v>
      </c>
      <c r="BJ426" s="45">
        <f t="shared" si="376"/>
        <v>219722.89640265005</v>
      </c>
      <c r="BK426" s="45">
        <f t="shared" si="376"/>
        <v>96897.030188080636</v>
      </c>
      <c r="BL426" s="45">
        <f t="shared" si="376"/>
        <v>62795.702384619653</v>
      </c>
      <c r="BM426" s="45">
        <f t="shared" si="376"/>
        <v>110645.78680365786</v>
      </c>
      <c r="BN426" s="45">
        <f t="shared" si="376"/>
        <v>151795.16328739919</v>
      </c>
      <c r="BO426" s="45">
        <f t="shared" si="376"/>
        <v>198515.41324105876</v>
      </c>
      <c r="BP426" s="45">
        <f t="shared" si="376"/>
        <v>146970.69725722194</v>
      </c>
      <c r="BQ426" s="45">
        <f t="shared" si="376"/>
        <v>134695.50298799988</v>
      </c>
      <c r="BR426" s="45">
        <f t="shared" si="376"/>
        <v>178371.62757905462</v>
      </c>
      <c r="BS426" s="45">
        <f t="shared" si="376"/>
        <v>225428.94376725316</v>
      </c>
      <c r="BT426" s="45">
        <f t="shared" si="376"/>
        <v>271946.3438075275</v>
      </c>
      <c r="BU426" s="45">
        <f t="shared" si="376"/>
        <v>314968.82447003806</v>
      </c>
      <c r="BV426" s="45">
        <f t="shared" si="376"/>
        <v>262510.62754103646</v>
      </c>
      <c r="BW426" s="45">
        <f t="shared" si="376"/>
        <v>75108.422836187689</v>
      </c>
      <c r="BX426" s="45">
        <f t="shared" si="376"/>
        <v>40140.033602882584</v>
      </c>
      <c r="BY426" s="45">
        <f t="shared" si="376"/>
        <v>90015.076291398844</v>
      </c>
      <c r="BZ426" s="45">
        <f t="shared" si="376"/>
        <v>138586.85971067831</v>
      </c>
      <c r="CA426" s="45">
        <f t="shared" si="376"/>
        <v>187706.57982841315</v>
      </c>
      <c r="CB426" s="45">
        <f t="shared" si="376"/>
        <v>149672.9216838654</v>
      </c>
      <c r="CC426" s="45">
        <f t="shared" si="376"/>
        <v>54065.769027238377</v>
      </c>
      <c r="CD426" s="45">
        <f t="shared" si="376"/>
        <v>100881.54731262535</v>
      </c>
      <c r="CE426" s="45">
        <f t="shared" si="376"/>
        <v>150049.53579056953</v>
      </c>
      <c r="CF426" s="45">
        <f t="shared" si="376"/>
        <v>198709.31090709782</v>
      </c>
      <c r="CG426" s="45">
        <f t="shared" si="376"/>
        <v>243180.33890855813</v>
      </c>
      <c r="CH426" s="45">
        <f t="shared" si="376"/>
        <v>206865.47164051048</v>
      </c>
      <c r="CI426" s="45">
        <f t="shared" ref="CI426:CT426" si="377">SUM(CI427:CI447)</f>
        <v>78957.199005767761</v>
      </c>
      <c r="CJ426" s="45">
        <f t="shared" si="377"/>
        <v>37670.334080023356</v>
      </c>
      <c r="CK426" s="45">
        <f t="shared" si="377"/>
        <v>87234.823400212976</v>
      </c>
      <c r="CL426" s="45">
        <f t="shared" si="377"/>
        <v>138670.48910725937</v>
      </c>
      <c r="CM426" s="45">
        <f t="shared" si="377"/>
        <v>190354.14659128903</v>
      </c>
      <c r="CN426" s="45">
        <f t="shared" si="377"/>
        <v>166357.78948780545</v>
      </c>
      <c r="CO426" s="45">
        <f t="shared" si="377"/>
        <v>74652.800326610726</v>
      </c>
      <c r="CP426" s="45">
        <f t="shared" si="377"/>
        <v>123578.52288491403</v>
      </c>
      <c r="CQ426" s="45">
        <f t="shared" si="377"/>
        <v>175009.93678417764</v>
      </c>
      <c r="CR426" s="45">
        <f t="shared" si="377"/>
        <v>226691.42865839068</v>
      </c>
      <c r="CS426" s="45">
        <f t="shared" si="377"/>
        <v>276531.17113908741</v>
      </c>
      <c r="CT426" s="45">
        <f t="shared" si="377"/>
        <v>247164.68700642817</v>
      </c>
      <c r="CU426" s="45">
        <f t="shared" ref="CU426:DF426" si="378">SUM(CU427:CU447)</f>
        <v>0</v>
      </c>
      <c r="CV426" s="45">
        <f t="shared" si="378"/>
        <v>0</v>
      </c>
      <c r="CW426" s="45">
        <f t="shared" si="378"/>
        <v>0</v>
      </c>
      <c r="CX426" s="45">
        <f t="shared" si="378"/>
        <v>0</v>
      </c>
      <c r="CY426" s="45">
        <f t="shared" si="378"/>
        <v>0</v>
      </c>
      <c r="CZ426" s="45">
        <f t="shared" si="378"/>
        <v>0</v>
      </c>
      <c r="DA426" s="45">
        <f t="shared" si="378"/>
        <v>0</v>
      </c>
      <c r="DB426" s="45">
        <f t="shared" si="378"/>
        <v>0</v>
      </c>
      <c r="DC426" s="45">
        <f t="shared" si="378"/>
        <v>0</v>
      </c>
      <c r="DD426" s="45">
        <f t="shared" si="378"/>
        <v>0</v>
      </c>
      <c r="DE426" s="45">
        <f t="shared" si="378"/>
        <v>0</v>
      </c>
      <c r="DF426" s="45">
        <f t="shared" si="378"/>
        <v>0</v>
      </c>
    </row>
    <row r="427" spans="1:110">
      <c r="B427" s="37" t="s">
        <v>535</v>
      </c>
      <c r="C427" s="46">
        <f>SUMIF(DRE!$A:$A,'Base CF'!$B427,DRE!B:B)</f>
        <v>2003.05</v>
      </c>
      <c r="D427" s="46">
        <f>SUMIF(DRE!$A:$A,'Base CF'!$B427,DRE!C:C)</f>
        <v>1515.29</v>
      </c>
      <c r="E427" s="46">
        <f>SUMIF(DRE!$A:$A,'Base CF'!$B427,DRE!D:D)</f>
        <v>1295.19</v>
      </c>
      <c r="F427" s="46">
        <f>SUMIF(DRE!$A:$A,'Base CF'!$B427,DRE!E:E)</f>
        <v>1273.25</v>
      </c>
      <c r="G427" s="46">
        <f>SUMIF(DRE!$A:$A,'Base CF'!$B427,DRE!F:F)</f>
        <v>1463.48</v>
      </c>
      <c r="H427" s="46">
        <f>SUMIF(DRE!$A:$A,'Base CF'!$B427,DRE!G:G)</f>
        <v>1025.42</v>
      </c>
      <c r="I427" s="46">
        <f>SUMIF(DRE!$A:$A,'Base CF'!$B427,DRE!H:H)</f>
        <v>1392.76</v>
      </c>
      <c r="J427" s="46">
        <f>SUMIF(DRE!$A:$A,'Base CF'!$B427,DRE!I:I)</f>
        <v>1848.74</v>
      </c>
      <c r="K427" s="46">
        <f>SUMIF(DRE!$A:$A,'Base CF'!$B427,DRE!J:J)</f>
        <v>1361.93</v>
      </c>
      <c r="L427" s="46">
        <f>SUMIF(DRE!$A:$A,'Base CF'!$B427,DRE!K:K)</f>
        <v>1637.91</v>
      </c>
      <c r="M427" s="46">
        <f>SUMIF(DRE!$A:$A,'Base CF'!$B427,DRE!L:L)</f>
        <v>1537.38</v>
      </c>
      <c r="N427" s="46">
        <f>SUMIF(DRE!$A:$A,'Base CF'!$B427,DRE!M:M)</f>
        <v>1511.5</v>
      </c>
      <c r="O427" s="46">
        <f>SUMIF(DRE!$A:$A,'Base CF'!$B427,DRE!N:N)</f>
        <v>1620.27</v>
      </c>
      <c r="P427" s="46">
        <f>SUMIF(DRE!$A:$A,'Base CF'!$B427,DRE!O:O)</f>
        <v>1378.66</v>
      </c>
      <c r="Q427" s="46">
        <f>SUMIF(DRE!$A:$A,'Base CF'!$B427,DRE!P:P)</f>
        <v>1249.32</v>
      </c>
      <c r="R427" s="46">
        <f>SUMIF(DRE!$A:$A,'Base CF'!$B427,DRE!Q:Q)</f>
        <v>1433.32</v>
      </c>
      <c r="S427" s="46">
        <f>SUMIF(DRE!$A:$A,'Base CF'!$B427,DRE!R:R)</f>
        <v>1742.82</v>
      </c>
      <c r="T427" s="46">
        <f>SUMIF(DRE!$A:$A,'Base CF'!$B427,DRE!S:S)</f>
        <v>1541.07</v>
      </c>
      <c r="U427" s="46">
        <f>SUMIF(DRE!$A:$A,'Base CF'!$B427,DRE!T:T)</f>
        <v>1531.77</v>
      </c>
      <c r="V427" s="46">
        <f>SUMIF(DRE!$A:$A,'Base CF'!$B427,DRE!U:U)</f>
        <v>1596.59</v>
      </c>
      <c r="W427" s="46">
        <f>SUMIF(DRE!$A:$A,'Base CF'!$B427,DRE!V:V)</f>
        <v>1604.04</v>
      </c>
      <c r="X427" s="46">
        <f>SUMIF(DRE!$A:$A,'Base CF'!$B427,DRE!W:W)</f>
        <v>1552.28</v>
      </c>
      <c r="Y427" s="46">
        <f>SUMIF(DRE!$A:$A,'Base CF'!$B427,DRE!X:X)</f>
        <v>1780.64</v>
      </c>
      <c r="Z427" s="46">
        <f>SUMIF(DRE!$A:$A,'Base CF'!$B427,DRE!Y:Y)</f>
        <v>1587.31</v>
      </c>
      <c r="AA427" s="46">
        <f>SUMIF(DRE!$A:$A,'Base CF'!$B427,DRE!Z:Z)</f>
        <v>2094.7400000000011</v>
      </c>
      <c r="AB427" s="46">
        <f>SUMIF(DRE!$A:$A,'Base CF'!$B427,DRE!AA:AA)</f>
        <v>1582.45</v>
      </c>
      <c r="AC427" s="46">
        <f>SUMIF(DRE!$A:$A,'Base CF'!$B427,DRE!AB:AB)</f>
        <v>1627.66</v>
      </c>
      <c r="AD427" s="46">
        <f>SUMIF(DRE!$A:$A,'Base CF'!$B427,DRE!AC:AC)</f>
        <v>1770.14</v>
      </c>
      <c r="AE427" s="46">
        <f>SUMIF(DRE!$A:$A,'Base CF'!$B427,DRE!AD:AD)</f>
        <v>1319.22</v>
      </c>
      <c r="AF427" s="46">
        <f>SUMIF(DRE!$A:$A,'Base CF'!$B427,DRE!AE:AE)</f>
        <v>1532.31</v>
      </c>
      <c r="AG427" s="46">
        <f>SUMIF(DRE!$A:$A,'Base CF'!$B427,DRE!AF:AF)</f>
        <v>2602.0800000000008</v>
      </c>
      <c r="AH427" s="46">
        <f>SUMIF(DRE!$A:$A,'Base CF'!$B427,DRE!AG:AG)</f>
        <v>1571.140000000001</v>
      </c>
      <c r="AI427" s="46">
        <f>SUMIF(DRE!$A:$A,'Base CF'!$B427,DRE!AH:AH)</f>
        <v>557.97</v>
      </c>
      <c r="AJ427" s="46">
        <f>SUMIF(DRE!$A:$A,'Base CF'!$B427,DRE!AI:AI)</f>
        <v>1874.1</v>
      </c>
      <c r="AK427" s="46">
        <f>SUMIF(DRE!$A:$A,'Base CF'!$B427,DRE!AJ:AJ)</f>
        <v>1651.4</v>
      </c>
      <c r="AL427" s="46">
        <f>SUMIF(DRE!$A:$A,'Base CF'!$B427,DRE!AK:AK)</f>
        <v>1648.45</v>
      </c>
      <c r="AM427" s="46">
        <f>SUMIF(DRE!$A:$A,'Base CF'!$B427,DRE!AL:AL)</f>
        <v>2260.25</v>
      </c>
      <c r="AN427" s="46">
        <f>SUMIF(DRE!$A:$A,'Base CF'!$B427,DRE!AM:AM)</f>
        <v>1742</v>
      </c>
      <c r="AO427" s="46">
        <f>SUMIF(DRE!$A:$A,'Base CF'!$B427,DRE!AN:AN)</f>
        <v>1580.64</v>
      </c>
      <c r="AP427" s="46">
        <f>SUMIF(DRE!$A:$A,'Base CF'!$B427,DRE!AO:AO)</f>
        <v>1724.2</v>
      </c>
      <c r="AQ427" s="46">
        <f>SUMIF(DRE!$A:$A,'Base CF'!$B427,DRE!AP:AP)</f>
        <v>1467.53</v>
      </c>
      <c r="AR427" s="46">
        <f>SUMIF(DRE!$A:$A,'Base CF'!$B427,DRE!AQ:AQ)</f>
        <v>1785.78</v>
      </c>
      <c r="AS427" s="46">
        <f>SUMIF(DRE!$A:$A,'Base CF'!$B427,DRE!AR:AR)</f>
        <v>4033.7538770881838</v>
      </c>
      <c r="AT427" s="46">
        <f>SUMIF(DRE!$A:$A,'Base CF'!$B427,DRE!AS:AS)</f>
        <v>4033.7538770881838</v>
      </c>
      <c r="AU427" s="46">
        <f>SUMIF(DRE!$A:$A,'Base CF'!$B427,DRE!AT:AT)</f>
        <v>4033.7538770881838</v>
      </c>
      <c r="AV427" s="46">
        <f>SUMIF(DRE!$A:$A,'Base CF'!$B427,DRE!AU:AU)</f>
        <v>4033.7538770881838</v>
      </c>
      <c r="AW427" s="46">
        <f>SUMIF(DRE!$A:$A,'Base CF'!$B427,DRE!AV:AV)</f>
        <v>4033.7538770881838</v>
      </c>
      <c r="AX427" s="46">
        <f>SUMIF(DRE!$A:$A,'Base CF'!$B427,DRE!AW:AW)</f>
        <v>4033.7538770881838</v>
      </c>
      <c r="AY427" s="46">
        <f>SUMIF(DRE!$A:$A,'Base CF'!$B427,DRE!AX:AX)</f>
        <v>4033.7538770881838</v>
      </c>
      <c r="AZ427" s="46">
        <f>SUMIF(DRE!$A:$A,'Base CF'!$B427,DRE!AY:AY)</f>
        <v>4033.7538770881838</v>
      </c>
      <c r="BA427" s="46">
        <f>SUMIF(DRE!$A:$A,'Base CF'!$B427,DRE!AZ:AZ)</f>
        <v>4033.7538770881838</v>
      </c>
      <c r="BB427" s="46">
        <f>SUMIF(DRE!$A:$A,'Base CF'!$B427,DRE!BA:BA)</f>
        <v>4033.7538770881838</v>
      </c>
      <c r="BC427" s="46">
        <f>SUMIF(DRE!$A:$A,'Base CF'!$B427,DRE!BB:BB)</f>
        <v>4033.7538770881838</v>
      </c>
      <c r="BD427" s="46">
        <f>SUMIF(DRE!$A:$A,'Base CF'!$B427,DRE!BC:BC)</f>
        <v>4033.7538770881838</v>
      </c>
      <c r="BE427" s="46">
        <f>SUMIF(DRE!$A:$A,'Base CF'!$B427,DRE!BD:BD)</f>
        <v>4033.7538770881838</v>
      </c>
      <c r="BF427" s="46">
        <f>SUMIF(DRE!$A:$A,'Base CF'!$B427,DRE!BE:BE)</f>
        <v>4033.7538770881838</v>
      </c>
      <c r="BG427" s="46">
        <f>SUMIF(DRE!$A:$A,'Base CF'!$B427,DRE!BF:BF)</f>
        <v>4033.7538770881838</v>
      </c>
      <c r="BH427" s="46">
        <f>SUMIF(DRE!$A:$A,'Base CF'!$B427,DRE!BG:BG)</f>
        <v>4033.7538770881838</v>
      </c>
      <c r="BI427" s="46">
        <f>SUMIF(DRE!$A:$A,'Base CF'!$B427,DRE!BH:BH)</f>
        <v>4033.7538770881838</v>
      </c>
      <c r="BJ427" s="46">
        <f>SUMIF(DRE!$A:$A,'Base CF'!$B427,DRE!BI:BI)</f>
        <v>4033.7538770881838</v>
      </c>
      <c r="BK427" s="46">
        <f>SUMIF(DRE!$A:$A,'Base CF'!$B427,DRE!BJ:BJ)</f>
        <v>4033.7538770881838</v>
      </c>
      <c r="BL427" s="46">
        <f>SUMIF(DRE!$A:$A,'Base CF'!$B427,DRE!BK:BK)</f>
        <v>4033.7538770881838</v>
      </c>
      <c r="BM427" s="46">
        <f>SUMIF(DRE!$A:$A,'Base CF'!$B427,DRE!BL:BL)</f>
        <v>4033.7538770881838</v>
      </c>
      <c r="BN427" s="46">
        <f>SUMIF(DRE!$A:$A,'Base CF'!$B427,DRE!BM:BM)</f>
        <v>4033.7538770881838</v>
      </c>
      <c r="BO427" s="46">
        <f>SUMIF(DRE!$A:$A,'Base CF'!$B427,DRE!BN:BN)</f>
        <v>4033.7538770881838</v>
      </c>
      <c r="BP427" s="46">
        <f>SUMIF(DRE!$A:$A,'Base CF'!$B427,DRE!BO:BO)</f>
        <v>4033.7538770881838</v>
      </c>
      <c r="BQ427" s="46">
        <f>SUMIF(DRE!$A:$A,'Base CF'!$B427,DRE!BP:BP)</f>
        <v>4033.7538770881838</v>
      </c>
      <c r="BR427" s="46">
        <f>SUMIF(DRE!$A:$A,'Base CF'!$B427,DRE!BQ:BQ)</f>
        <v>4033.7538770881838</v>
      </c>
      <c r="BS427" s="46">
        <f>SUMIF(DRE!$A:$A,'Base CF'!$B427,DRE!BR:BR)</f>
        <v>4033.7538770881838</v>
      </c>
      <c r="BT427" s="46">
        <f>SUMIF(DRE!$A:$A,'Base CF'!$B427,DRE!BS:BS)</f>
        <v>4033.7538770881838</v>
      </c>
      <c r="BU427" s="46">
        <f>SUMIF(DRE!$A:$A,'Base CF'!$B427,DRE!BT:BT)</f>
        <v>4033.7538770881838</v>
      </c>
      <c r="BV427" s="46">
        <f>SUMIF(DRE!$A:$A,'Base CF'!$B427,DRE!BU:BU)</f>
        <v>4033.7538770881838</v>
      </c>
      <c r="BW427" s="46">
        <f>SUMIF(DRE!$A:$A,'Base CF'!$B427,DRE!BV:BV)</f>
        <v>4033.7538770881838</v>
      </c>
      <c r="BX427" s="46">
        <f>SUMIF(DRE!$A:$A,'Base CF'!$B427,DRE!BW:BW)</f>
        <v>4033.7538770881838</v>
      </c>
      <c r="BY427" s="46">
        <f>SUMIF(DRE!$A:$A,'Base CF'!$B427,DRE!BX:BX)</f>
        <v>4033.7538770881838</v>
      </c>
      <c r="BZ427" s="46">
        <f>SUMIF(DRE!$A:$A,'Base CF'!$B427,DRE!BY:BY)</f>
        <v>4033.7538770881838</v>
      </c>
      <c r="CA427" s="46">
        <f>SUMIF(DRE!$A:$A,'Base CF'!$B427,DRE!BZ:BZ)</f>
        <v>4033.7538770881838</v>
      </c>
      <c r="CB427" s="46">
        <f>SUMIF(DRE!$A:$A,'Base CF'!$B427,DRE!CA:CA)</f>
        <v>4033.7538770881838</v>
      </c>
      <c r="CC427" s="46">
        <f>SUMIF(DRE!$A:$A,'Base CF'!$B427,DRE!CB:CB)</f>
        <v>4033.7538770881838</v>
      </c>
      <c r="CD427" s="46">
        <f>SUMIF(DRE!$A:$A,'Base CF'!$B427,DRE!CC:CC)</f>
        <v>4033.7538770881838</v>
      </c>
      <c r="CE427" s="46">
        <f>SUMIF(DRE!$A:$A,'Base CF'!$B427,DRE!CD:CD)</f>
        <v>4033.7538770881838</v>
      </c>
      <c r="CF427" s="46">
        <f>SUMIF(DRE!$A:$A,'Base CF'!$B427,DRE!CE:CE)</f>
        <v>4033.7538770881838</v>
      </c>
      <c r="CG427" s="46">
        <f>SUMIF(DRE!$A:$A,'Base CF'!$B427,DRE!CF:CF)</f>
        <v>4033.7538770881838</v>
      </c>
      <c r="CH427" s="46">
        <f>SUMIF(DRE!$A:$A,'Base CF'!$B427,DRE!CG:CG)</f>
        <v>4033.7538770881838</v>
      </c>
      <c r="CI427" s="46">
        <f>SUMIF(DRE!$A:$A,'Base CF'!$B427,DRE!CH:CH)</f>
        <v>0</v>
      </c>
      <c r="CJ427" s="46">
        <f>SUMIF(DRE!$A:$A,'Base CF'!$B427,DRE!CI:CI)</f>
        <v>0</v>
      </c>
      <c r="CK427" s="46">
        <f>SUMIF(DRE!$A:$A,'Base CF'!$B427,DRE!CJ:CJ)</f>
        <v>0</v>
      </c>
      <c r="CL427" s="46">
        <f>SUMIF(DRE!$A:$A,'Base CF'!$B427,DRE!CK:CK)</f>
        <v>0</v>
      </c>
      <c r="CM427" s="46">
        <f>SUMIF(DRE!$A:$A,'Base CF'!$B427,DRE!CL:CL)</f>
        <v>0</v>
      </c>
      <c r="CN427" s="46">
        <f>SUMIF(DRE!$A:$A,'Base CF'!$B427,DRE!CM:CM)</f>
        <v>0</v>
      </c>
      <c r="CO427" s="46">
        <f>SUMIF(DRE!$A:$A,'Base CF'!$B427,DRE!CN:CN)</f>
        <v>0</v>
      </c>
      <c r="CP427" s="46">
        <f>SUMIF(DRE!$A:$A,'Base CF'!$B427,DRE!CO:CO)</f>
        <v>0</v>
      </c>
      <c r="CQ427" s="46">
        <f>SUMIF(DRE!$A:$A,'Base CF'!$B427,DRE!CP:CP)</f>
        <v>0</v>
      </c>
      <c r="CR427" s="46">
        <f>SUMIF(DRE!$A:$A,'Base CF'!$B427,DRE!CQ:CQ)</f>
        <v>0</v>
      </c>
      <c r="CS427" s="46">
        <f>SUMIF(DRE!$A:$A,'Base CF'!$B427,DRE!CR:CR)</f>
        <v>0</v>
      </c>
      <c r="CT427" s="46">
        <f>SUMIF(DRE!$A:$A,'Base CF'!$B427,DRE!CS:CS)</f>
        <v>0</v>
      </c>
      <c r="CU427" s="46">
        <f>SUMIF(DRE!$A:$A,'Base CF'!$B427,DRE!CT:CT)</f>
        <v>0</v>
      </c>
      <c r="CV427" s="46">
        <f>SUMIF(DRE!$A:$A,'Base CF'!$B427,DRE!CU:CU)</f>
        <v>0</v>
      </c>
      <c r="CW427" s="46">
        <f>SUMIF(DRE!$A:$A,'Base CF'!$B427,DRE!CV:CV)</f>
        <v>0</v>
      </c>
      <c r="CX427" s="46">
        <f>SUMIF(DRE!$A:$A,'Base CF'!$B427,DRE!CW:CW)</f>
        <v>0</v>
      </c>
      <c r="CY427" s="46">
        <f>SUMIF(DRE!$A:$A,'Base CF'!$B427,DRE!CX:CX)</f>
        <v>0</v>
      </c>
      <c r="CZ427" s="46">
        <f>SUMIF(DRE!$A:$A,'Base CF'!$B427,DRE!CY:CY)</f>
        <v>0</v>
      </c>
      <c r="DA427" s="46">
        <f>SUMIF(DRE!$A:$A,'Base CF'!$B427,DRE!CZ:CZ)</f>
        <v>0</v>
      </c>
      <c r="DB427" s="46">
        <f>SUMIF(DRE!$A:$A,'Base CF'!$B427,DRE!DA:DA)</f>
        <v>0</v>
      </c>
      <c r="DC427" s="46">
        <f>SUMIF(DRE!$A:$A,'Base CF'!$B427,DRE!DB:DB)</f>
        <v>0</v>
      </c>
      <c r="DD427" s="46">
        <f>SUMIF(DRE!$A:$A,'Base CF'!$B427,DRE!DC:DC)</f>
        <v>0</v>
      </c>
      <c r="DE427" s="46">
        <f>SUMIF(DRE!$A:$A,'Base CF'!$B427,DRE!DD:DD)</f>
        <v>0</v>
      </c>
      <c r="DF427" s="46">
        <f>SUMIF(DRE!$A:$A,'Base CF'!$B427,DRE!DE:DE)</f>
        <v>0</v>
      </c>
    </row>
    <row r="428" spans="1:110">
      <c r="B428" s="37" t="s">
        <v>536</v>
      </c>
      <c r="C428" s="46">
        <f>SUMIF(DRE!$A:$A,'Base CF'!$B428,DRE!B:B)</f>
        <v>0</v>
      </c>
      <c r="D428" s="46">
        <f>SUMIF(DRE!$A:$A,'Base CF'!$B428,DRE!C:C)</f>
        <v>0</v>
      </c>
      <c r="E428" s="46">
        <f>SUMIF(DRE!$A:$A,'Base CF'!$B428,DRE!D:D)</f>
        <v>0</v>
      </c>
      <c r="F428" s="46">
        <f>SUMIF(DRE!$A:$A,'Base CF'!$B428,DRE!E:E)</f>
        <v>0</v>
      </c>
      <c r="G428" s="46">
        <f>SUMIF(DRE!$A:$A,'Base CF'!$B428,DRE!F:F)</f>
        <v>0</v>
      </c>
      <c r="H428" s="46">
        <f>SUMIF(DRE!$A:$A,'Base CF'!$B428,DRE!G:G)</f>
        <v>0</v>
      </c>
      <c r="I428" s="46">
        <f>SUMIF(DRE!$A:$A,'Base CF'!$B428,DRE!H:H)</f>
        <v>0</v>
      </c>
      <c r="J428" s="46">
        <f>SUMIF(DRE!$A:$A,'Base CF'!$B428,DRE!I:I)</f>
        <v>0</v>
      </c>
      <c r="K428" s="46">
        <f>SUMIF(DRE!$A:$A,'Base CF'!$B428,DRE!J:J)</f>
        <v>0</v>
      </c>
      <c r="L428" s="46">
        <f>SUMIF(DRE!$A:$A,'Base CF'!$B428,DRE!K:K)</f>
        <v>0</v>
      </c>
      <c r="M428" s="46">
        <f>SUMIF(DRE!$A:$A,'Base CF'!$B428,DRE!L:L)</f>
        <v>0</v>
      </c>
      <c r="N428" s="46">
        <f>SUMIF(DRE!$A:$A,'Base CF'!$B428,DRE!M:M)</f>
        <v>0</v>
      </c>
      <c r="O428" s="46">
        <f>SUMIF(DRE!$A:$A,'Base CF'!$B428,DRE!N:N)</f>
        <v>0</v>
      </c>
      <c r="P428" s="46">
        <f>SUMIF(DRE!$A:$A,'Base CF'!$B428,DRE!O:O)</f>
        <v>0</v>
      </c>
      <c r="Q428" s="46">
        <f>SUMIF(DRE!$A:$A,'Base CF'!$B428,DRE!P:P)</f>
        <v>0</v>
      </c>
      <c r="R428" s="46">
        <f>SUMIF(DRE!$A:$A,'Base CF'!$B428,DRE!Q:Q)</f>
        <v>0</v>
      </c>
      <c r="S428" s="46">
        <f>SUMIF(DRE!$A:$A,'Base CF'!$B428,DRE!R:R)</f>
        <v>0</v>
      </c>
      <c r="T428" s="46">
        <f>SUMIF(DRE!$A:$A,'Base CF'!$B428,DRE!S:S)</f>
        <v>0</v>
      </c>
      <c r="U428" s="46">
        <f>SUMIF(DRE!$A:$A,'Base CF'!$B428,DRE!T:T)</f>
        <v>0</v>
      </c>
      <c r="V428" s="46">
        <f>SUMIF(DRE!$A:$A,'Base CF'!$B428,DRE!U:U)</f>
        <v>0</v>
      </c>
      <c r="W428" s="46">
        <f>SUMIF(DRE!$A:$A,'Base CF'!$B428,DRE!V:V)</f>
        <v>0</v>
      </c>
      <c r="X428" s="46">
        <f>SUMIF(DRE!$A:$A,'Base CF'!$B428,DRE!W:W)</f>
        <v>0</v>
      </c>
      <c r="Y428" s="46">
        <f>SUMIF(DRE!$A:$A,'Base CF'!$B428,DRE!X:X)</f>
        <v>0</v>
      </c>
      <c r="Z428" s="46">
        <f>SUMIF(DRE!$A:$A,'Base CF'!$B428,DRE!Y:Y)</f>
        <v>0</v>
      </c>
      <c r="AA428" s="46">
        <f>SUMIF(DRE!$A:$A,'Base CF'!$B428,DRE!Z:Z)</f>
        <v>0</v>
      </c>
      <c r="AB428" s="46">
        <f>SUMIF(DRE!$A:$A,'Base CF'!$B428,DRE!AA:AA)</f>
        <v>0</v>
      </c>
      <c r="AC428" s="46">
        <f>SUMIF(DRE!$A:$A,'Base CF'!$B428,DRE!AB:AB)</f>
        <v>0</v>
      </c>
      <c r="AD428" s="46">
        <f>SUMIF(DRE!$A:$A,'Base CF'!$B428,DRE!AC:AC)</f>
        <v>0</v>
      </c>
      <c r="AE428" s="46">
        <f>SUMIF(DRE!$A:$A,'Base CF'!$B428,DRE!AD:AD)</f>
        <v>0</v>
      </c>
      <c r="AF428" s="46">
        <f>SUMIF(DRE!$A:$A,'Base CF'!$B428,DRE!AE:AE)</f>
        <v>0</v>
      </c>
      <c r="AG428" s="46">
        <f>SUMIF(DRE!$A:$A,'Base CF'!$B428,DRE!AF:AF)</f>
        <v>0</v>
      </c>
      <c r="AH428" s="46">
        <f>SUMIF(DRE!$A:$A,'Base CF'!$B428,DRE!AG:AG)</f>
        <v>0</v>
      </c>
      <c r="AI428" s="46">
        <f>SUMIF(DRE!$A:$A,'Base CF'!$B428,DRE!AH:AH)</f>
        <v>0</v>
      </c>
      <c r="AJ428" s="46">
        <f>SUMIF(DRE!$A:$A,'Base CF'!$B428,DRE!AI:AI)</f>
        <v>0</v>
      </c>
      <c r="AK428" s="46">
        <f>SUMIF(DRE!$A:$A,'Base CF'!$B428,DRE!AJ:AJ)</f>
        <v>0</v>
      </c>
      <c r="AL428" s="46">
        <f>SUMIF(DRE!$A:$A,'Base CF'!$B428,DRE!AK:AK)</f>
        <v>0</v>
      </c>
      <c r="AM428" s="46">
        <f>SUMIF(DRE!$A:$A,'Base CF'!$B428,DRE!AL:AL)</f>
        <v>0</v>
      </c>
      <c r="AN428" s="46">
        <f>SUMIF(DRE!$A:$A,'Base CF'!$B428,DRE!AM:AM)</f>
        <v>0</v>
      </c>
      <c r="AO428" s="46">
        <f>SUMIF(DRE!$A:$A,'Base CF'!$B428,DRE!AN:AN)</f>
        <v>0</v>
      </c>
      <c r="AP428" s="46">
        <f>SUMIF(DRE!$A:$A,'Base CF'!$B428,DRE!AO:AO)</f>
        <v>0</v>
      </c>
      <c r="AQ428" s="46">
        <f>SUMIF(DRE!$A:$A,'Base CF'!$B428,DRE!AP:AP)</f>
        <v>0</v>
      </c>
      <c r="AR428" s="46">
        <f>SUMIF(DRE!$A:$A,'Base CF'!$B428,DRE!AQ:AQ)</f>
        <v>0</v>
      </c>
      <c r="AS428" s="46">
        <f>SUMIF(DRE!$A:$A,'Base CF'!$B428,DRE!AR:AR)</f>
        <v>0</v>
      </c>
      <c r="AT428" s="46">
        <f>SUMIF(DRE!$A:$A,'Base CF'!$B428,DRE!AS:AS)</f>
        <v>0</v>
      </c>
      <c r="AU428" s="46">
        <f>SUMIF(DRE!$A:$A,'Base CF'!$B428,DRE!AT:AT)</f>
        <v>0</v>
      </c>
      <c r="AV428" s="46">
        <f>SUMIF(DRE!$A:$A,'Base CF'!$B428,DRE!AU:AU)</f>
        <v>0</v>
      </c>
      <c r="AW428" s="46">
        <f>SUMIF(DRE!$A:$A,'Base CF'!$B428,DRE!AV:AV)</f>
        <v>0</v>
      </c>
      <c r="AX428" s="46">
        <f>SUMIF(DRE!$A:$A,'Base CF'!$B428,DRE!AW:AW)</f>
        <v>0</v>
      </c>
      <c r="AY428" s="46">
        <f>SUMIF(DRE!$A:$A,'Base CF'!$B428,DRE!AX:AX)</f>
        <v>0</v>
      </c>
      <c r="AZ428" s="46">
        <f>SUMIF(DRE!$A:$A,'Base CF'!$B428,DRE!AY:AY)</f>
        <v>0</v>
      </c>
      <c r="BA428" s="46">
        <f>SUMIF(DRE!$A:$A,'Base CF'!$B428,DRE!AZ:AZ)</f>
        <v>0</v>
      </c>
      <c r="BB428" s="46">
        <f>SUMIF(DRE!$A:$A,'Base CF'!$B428,DRE!BA:BA)</f>
        <v>0</v>
      </c>
      <c r="BC428" s="46">
        <f>SUMIF(DRE!$A:$A,'Base CF'!$B428,DRE!BB:BB)</f>
        <v>0</v>
      </c>
      <c r="BD428" s="46">
        <f>SUMIF(DRE!$A:$A,'Base CF'!$B428,DRE!BC:BC)</f>
        <v>0</v>
      </c>
      <c r="BE428" s="46">
        <f>SUMIF(DRE!$A:$A,'Base CF'!$B428,DRE!BD:BD)</f>
        <v>0</v>
      </c>
      <c r="BF428" s="46">
        <f>SUMIF(DRE!$A:$A,'Base CF'!$B428,DRE!BE:BE)</f>
        <v>0</v>
      </c>
      <c r="BG428" s="46">
        <f>SUMIF(DRE!$A:$A,'Base CF'!$B428,DRE!BF:BF)</f>
        <v>0</v>
      </c>
      <c r="BH428" s="46">
        <f>SUMIF(DRE!$A:$A,'Base CF'!$B428,DRE!BG:BG)</f>
        <v>0</v>
      </c>
      <c r="BI428" s="46">
        <f>SUMIF(DRE!$A:$A,'Base CF'!$B428,DRE!BH:BH)</f>
        <v>0</v>
      </c>
      <c r="BJ428" s="46">
        <f>SUMIF(DRE!$A:$A,'Base CF'!$B428,DRE!BI:BI)</f>
        <v>0</v>
      </c>
      <c r="BK428" s="46">
        <f>SUMIF(DRE!$A:$A,'Base CF'!$B428,DRE!BJ:BJ)</f>
        <v>0</v>
      </c>
      <c r="BL428" s="46">
        <f>SUMIF(DRE!$A:$A,'Base CF'!$B428,DRE!BK:BK)</f>
        <v>0</v>
      </c>
      <c r="BM428" s="46">
        <f>SUMIF(DRE!$A:$A,'Base CF'!$B428,DRE!BL:BL)</f>
        <v>0</v>
      </c>
      <c r="BN428" s="46">
        <f>SUMIF(DRE!$A:$A,'Base CF'!$B428,DRE!BM:BM)</f>
        <v>0</v>
      </c>
      <c r="BO428" s="46">
        <f>SUMIF(DRE!$A:$A,'Base CF'!$B428,DRE!BN:BN)</f>
        <v>0</v>
      </c>
      <c r="BP428" s="46">
        <f>SUMIF(DRE!$A:$A,'Base CF'!$B428,DRE!BO:BO)</f>
        <v>0</v>
      </c>
      <c r="BQ428" s="46">
        <f>SUMIF(DRE!$A:$A,'Base CF'!$B428,DRE!BP:BP)</f>
        <v>0</v>
      </c>
      <c r="BR428" s="46">
        <f>SUMIF(DRE!$A:$A,'Base CF'!$B428,DRE!BQ:BQ)</f>
        <v>0</v>
      </c>
      <c r="BS428" s="46">
        <f>SUMIF(DRE!$A:$A,'Base CF'!$B428,DRE!BR:BR)</f>
        <v>0</v>
      </c>
      <c r="BT428" s="46">
        <f>SUMIF(DRE!$A:$A,'Base CF'!$B428,DRE!BS:BS)</f>
        <v>0</v>
      </c>
      <c r="BU428" s="46">
        <f>SUMIF(DRE!$A:$A,'Base CF'!$B428,DRE!BT:BT)</f>
        <v>0</v>
      </c>
      <c r="BV428" s="46">
        <f>SUMIF(DRE!$A:$A,'Base CF'!$B428,DRE!BU:BU)</f>
        <v>0</v>
      </c>
      <c r="BW428" s="46">
        <f>SUMIF(DRE!$A:$A,'Base CF'!$B428,DRE!BV:BV)</f>
        <v>0</v>
      </c>
      <c r="BX428" s="46">
        <f>SUMIF(DRE!$A:$A,'Base CF'!$B428,DRE!BW:BW)</f>
        <v>0</v>
      </c>
      <c r="BY428" s="46">
        <f>SUMIF(DRE!$A:$A,'Base CF'!$B428,DRE!BX:BX)</f>
        <v>0</v>
      </c>
      <c r="BZ428" s="46">
        <f>SUMIF(DRE!$A:$A,'Base CF'!$B428,DRE!BY:BY)</f>
        <v>0</v>
      </c>
      <c r="CA428" s="46">
        <f>SUMIF(DRE!$A:$A,'Base CF'!$B428,DRE!BZ:BZ)</f>
        <v>0</v>
      </c>
      <c r="CB428" s="46">
        <f>SUMIF(DRE!$A:$A,'Base CF'!$B428,DRE!CA:CA)</f>
        <v>0</v>
      </c>
      <c r="CC428" s="46">
        <f>SUMIF(DRE!$A:$A,'Base CF'!$B428,DRE!CB:CB)</f>
        <v>0</v>
      </c>
      <c r="CD428" s="46">
        <f>SUMIF(DRE!$A:$A,'Base CF'!$B428,DRE!CC:CC)</f>
        <v>0</v>
      </c>
      <c r="CE428" s="46">
        <f>SUMIF(DRE!$A:$A,'Base CF'!$B428,DRE!CD:CD)</f>
        <v>0</v>
      </c>
      <c r="CF428" s="46">
        <f>SUMIF(DRE!$A:$A,'Base CF'!$B428,DRE!CE:CE)</f>
        <v>0</v>
      </c>
      <c r="CG428" s="46">
        <f>SUMIF(DRE!$A:$A,'Base CF'!$B428,DRE!CF:CF)</f>
        <v>0</v>
      </c>
      <c r="CH428" s="46">
        <f>SUMIF(DRE!$A:$A,'Base CF'!$B428,DRE!CG:CG)</f>
        <v>0</v>
      </c>
      <c r="CI428" s="46">
        <f>SUMIF(DRE!$A:$A,'Base CF'!$B428,DRE!CH:CH)</f>
        <v>0</v>
      </c>
      <c r="CJ428" s="46">
        <f>SUMIF(DRE!$A:$A,'Base CF'!$B428,DRE!CI:CI)</f>
        <v>0</v>
      </c>
      <c r="CK428" s="46">
        <f>SUMIF(DRE!$A:$A,'Base CF'!$B428,DRE!CJ:CJ)</f>
        <v>0</v>
      </c>
      <c r="CL428" s="46">
        <f>SUMIF(DRE!$A:$A,'Base CF'!$B428,DRE!CK:CK)</f>
        <v>0</v>
      </c>
      <c r="CM428" s="46">
        <f>SUMIF(DRE!$A:$A,'Base CF'!$B428,DRE!CL:CL)</f>
        <v>0</v>
      </c>
      <c r="CN428" s="46">
        <f>SUMIF(DRE!$A:$A,'Base CF'!$B428,DRE!CM:CM)</f>
        <v>0</v>
      </c>
      <c r="CO428" s="46">
        <f>SUMIF(DRE!$A:$A,'Base CF'!$B428,DRE!CN:CN)</f>
        <v>0</v>
      </c>
      <c r="CP428" s="46">
        <f>SUMIF(DRE!$A:$A,'Base CF'!$B428,DRE!CO:CO)</f>
        <v>0</v>
      </c>
      <c r="CQ428" s="46">
        <f>SUMIF(DRE!$A:$A,'Base CF'!$B428,DRE!CP:CP)</f>
        <v>0</v>
      </c>
      <c r="CR428" s="46">
        <f>SUMIF(DRE!$A:$A,'Base CF'!$B428,DRE!CQ:CQ)</f>
        <v>0</v>
      </c>
      <c r="CS428" s="46">
        <f>SUMIF(DRE!$A:$A,'Base CF'!$B428,DRE!CR:CR)</f>
        <v>0</v>
      </c>
      <c r="CT428" s="46">
        <f>SUMIF(DRE!$A:$A,'Base CF'!$B428,DRE!CS:CS)</f>
        <v>0</v>
      </c>
      <c r="CU428" s="46">
        <f>SUMIF(DRE!$A:$A,'Base CF'!$B428,DRE!CT:CT)</f>
        <v>0</v>
      </c>
      <c r="CV428" s="46">
        <f>SUMIF(DRE!$A:$A,'Base CF'!$B428,DRE!CU:CU)</f>
        <v>0</v>
      </c>
      <c r="CW428" s="46">
        <f>SUMIF(DRE!$A:$A,'Base CF'!$B428,DRE!CV:CV)</f>
        <v>0</v>
      </c>
      <c r="CX428" s="46">
        <f>SUMIF(DRE!$A:$A,'Base CF'!$B428,DRE!CW:CW)</f>
        <v>0</v>
      </c>
      <c r="CY428" s="46">
        <f>SUMIF(DRE!$A:$A,'Base CF'!$B428,DRE!CX:CX)</f>
        <v>0</v>
      </c>
      <c r="CZ428" s="46">
        <f>SUMIF(DRE!$A:$A,'Base CF'!$B428,DRE!CY:CY)</f>
        <v>0</v>
      </c>
      <c r="DA428" s="46">
        <f>SUMIF(DRE!$A:$A,'Base CF'!$B428,DRE!CZ:CZ)</f>
        <v>0</v>
      </c>
      <c r="DB428" s="46">
        <f>SUMIF(DRE!$A:$A,'Base CF'!$B428,DRE!DA:DA)</f>
        <v>0</v>
      </c>
      <c r="DC428" s="46">
        <f>SUMIF(DRE!$A:$A,'Base CF'!$B428,DRE!DB:DB)</f>
        <v>0</v>
      </c>
      <c r="DD428" s="46">
        <f>SUMIF(DRE!$A:$A,'Base CF'!$B428,DRE!DC:DC)</f>
        <v>0</v>
      </c>
      <c r="DE428" s="46">
        <f>SUMIF(DRE!$A:$A,'Base CF'!$B428,DRE!DD:DD)</f>
        <v>0</v>
      </c>
      <c r="DF428" s="46">
        <f>SUMIF(DRE!$A:$A,'Base CF'!$B428,DRE!DE:DE)</f>
        <v>0</v>
      </c>
    </row>
    <row r="429" spans="1:110">
      <c r="B429" s="37" t="s">
        <v>90</v>
      </c>
      <c r="C429" s="46">
        <f>SUMIF(DRE!$A:$A,'Base CF'!$B429,DRE!B:B)</f>
        <v>0</v>
      </c>
      <c r="D429" s="46">
        <f>SUMIF(DRE!$A:$A,'Base CF'!$B429,DRE!C:C)</f>
        <v>0</v>
      </c>
      <c r="E429" s="46">
        <f>SUMIF(DRE!$A:$A,'Base CF'!$B429,DRE!D:D)</f>
        <v>0</v>
      </c>
      <c r="F429" s="46">
        <f>SUMIF(DRE!$A:$A,'Base CF'!$B429,DRE!E:E)</f>
        <v>0</v>
      </c>
      <c r="G429" s="46">
        <f>SUMIF(DRE!$A:$A,'Base CF'!$B429,DRE!F:F)</f>
        <v>0</v>
      </c>
      <c r="H429" s="46">
        <f>SUMIF(DRE!$A:$A,'Base CF'!$B429,DRE!G:G)</f>
        <v>0</v>
      </c>
      <c r="I429" s="46">
        <f>SUMIF(DRE!$A:$A,'Base CF'!$B429,DRE!H:H)</f>
        <v>0</v>
      </c>
      <c r="J429" s="46">
        <f>SUMIF(DRE!$A:$A,'Base CF'!$B429,DRE!I:I)</f>
        <v>0</v>
      </c>
      <c r="K429" s="46">
        <f>SUMIF(DRE!$A:$A,'Base CF'!$B429,DRE!J:J)</f>
        <v>0</v>
      </c>
      <c r="L429" s="46">
        <f>SUMIF(DRE!$A:$A,'Base CF'!$B429,DRE!K:K)</f>
        <v>0</v>
      </c>
      <c r="M429" s="46">
        <f>SUMIF(DRE!$A:$A,'Base CF'!$B429,DRE!L:L)</f>
        <v>0</v>
      </c>
      <c r="N429" s="46">
        <f>SUMIF(DRE!$A:$A,'Base CF'!$B429,DRE!M:M)</f>
        <v>0</v>
      </c>
      <c r="O429" s="46">
        <f>SUMIF(DRE!$A:$A,'Base CF'!$B429,DRE!N:N)</f>
        <v>0</v>
      </c>
      <c r="P429" s="46">
        <f>SUMIF(DRE!$A:$A,'Base CF'!$B429,DRE!O:O)</f>
        <v>0</v>
      </c>
      <c r="Q429" s="46">
        <f>SUMIF(DRE!$A:$A,'Base CF'!$B429,DRE!P:P)</f>
        <v>0</v>
      </c>
      <c r="R429" s="46">
        <f>SUMIF(DRE!$A:$A,'Base CF'!$B429,DRE!Q:Q)</f>
        <v>0</v>
      </c>
      <c r="S429" s="46">
        <f>SUMIF(DRE!$A:$A,'Base CF'!$B429,DRE!R:R)</f>
        <v>0</v>
      </c>
      <c r="T429" s="46">
        <f>SUMIF(DRE!$A:$A,'Base CF'!$B429,DRE!S:S)</f>
        <v>0</v>
      </c>
      <c r="U429" s="46">
        <f>SUMIF(DRE!$A:$A,'Base CF'!$B429,DRE!T:T)</f>
        <v>0</v>
      </c>
      <c r="V429" s="46">
        <f>SUMIF(DRE!$A:$A,'Base CF'!$B429,DRE!U:U)</f>
        <v>0</v>
      </c>
      <c r="W429" s="46">
        <f>SUMIF(DRE!$A:$A,'Base CF'!$B429,DRE!V:V)</f>
        <v>0</v>
      </c>
      <c r="X429" s="46">
        <f>SUMIF(DRE!$A:$A,'Base CF'!$B429,DRE!W:W)</f>
        <v>0</v>
      </c>
      <c r="Y429" s="46">
        <f>SUMIF(DRE!$A:$A,'Base CF'!$B429,DRE!X:X)</f>
        <v>0</v>
      </c>
      <c r="Z429" s="46">
        <f>SUMIF(DRE!$A:$A,'Base CF'!$B429,DRE!Y:Y)</f>
        <v>0</v>
      </c>
      <c r="AA429" s="46">
        <f>SUMIF(DRE!$A:$A,'Base CF'!$B429,DRE!Z:Z)</f>
        <v>0</v>
      </c>
      <c r="AB429" s="46">
        <f>SUMIF(DRE!$A:$A,'Base CF'!$B429,DRE!AA:AA)</f>
        <v>0</v>
      </c>
      <c r="AC429" s="46">
        <f>SUMIF(DRE!$A:$A,'Base CF'!$B429,DRE!AB:AB)</f>
        <v>0</v>
      </c>
      <c r="AD429" s="46">
        <f>SUMIF(DRE!$A:$A,'Base CF'!$B429,DRE!AC:AC)</f>
        <v>0</v>
      </c>
      <c r="AE429" s="46">
        <f>SUMIF(DRE!$A:$A,'Base CF'!$B429,DRE!AD:AD)</f>
        <v>0</v>
      </c>
      <c r="AF429" s="46">
        <f>SUMIF(DRE!$A:$A,'Base CF'!$B429,DRE!AE:AE)</f>
        <v>0</v>
      </c>
      <c r="AG429" s="46">
        <f>SUMIF(DRE!$A:$A,'Base CF'!$B429,DRE!AF:AF)</f>
        <v>0</v>
      </c>
      <c r="AH429" s="46">
        <f>SUMIF(DRE!$A:$A,'Base CF'!$B429,DRE!AG:AG)</f>
        <v>0</v>
      </c>
      <c r="AI429" s="46">
        <f>SUMIF(DRE!$A:$A,'Base CF'!$B429,DRE!AH:AH)</f>
        <v>0</v>
      </c>
      <c r="AJ429" s="46">
        <f>SUMIF(DRE!$A:$A,'Base CF'!$B429,DRE!AI:AI)</f>
        <v>0</v>
      </c>
      <c r="AK429" s="46">
        <f>SUMIF(DRE!$A:$A,'Base CF'!$B429,DRE!AJ:AJ)</f>
        <v>0</v>
      </c>
      <c r="AL429" s="46">
        <f>SUMIF(DRE!$A:$A,'Base CF'!$B429,DRE!AK:AK)</f>
        <v>0</v>
      </c>
      <c r="AM429" s="46">
        <f>SUMIF(DRE!$A:$A,'Base CF'!$B429,DRE!AL:AL)</f>
        <v>0</v>
      </c>
      <c r="AN429" s="46">
        <f>SUMIF(DRE!$A:$A,'Base CF'!$B429,DRE!AM:AM)</f>
        <v>0</v>
      </c>
      <c r="AO429" s="46">
        <f>SUMIF(DRE!$A:$A,'Base CF'!$B429,DRE!AN:AN)</f>
        <v>0</v>
      </c>
      <c r="AP429" s="46">
        <f>SUMIF(DRE!$A:$A,'Base CF'!$B429,DRE!AO:AO)</f>
        <v>0</v>
      </c>
      <c r="AQ429" s="46">
        <f>SUMIF(DRE!$A:$A,'Base CF'!$B429,DRE!AP:AP)</f>
        <v>0</v>
      </c>
      <c r="AR429" s="46">
        <f>SUMIF(DRE!$A:$A,'Base CF'!$B429,DRE!AQ:AQ)</f>
        <v>0</v>
      </c>
      <c r="AS429" s="46">
        <f>SUMIF(DRE!$A:$A,'Base CF'!$B429,DRE!AR:AR)</f>
        <v>0</v>
      </c>
      <c r="AT429" s="46">
        <f>SUMIF(DRE!$A:$A,'Base CF'!$B429,DRE!AS:AS)</f>
        <v>0</v>
      </c>
      <c r="AU429" s="46">
        <f>SUMIF(DRE!$A:$A,'Base CF'!$B429,DRE!AT:AT)</f>
        <v>0</v>
      </c>
      <c r="AV429" s="46">
        <f>SUMIF(DRE!$A:$A,'Base CF'!$B429,DRE!AU:AU)</f>
        <v>0</v>
      </c>
      <c r="AW429" s="46">
        <f>SUMIF(DRE!$A:$A,'Base CF'!$B429,DRE!AV:AV)</f>
        <v>0</v>
      </c>
      <c r="AX429" s="46">
        <f>SUMIF(DRE!$A:$A,'Base CF'!$B429,DRE!AW:AW)</f>
        <v>0</v>
      </c>
      <c r="AY429" s="46">
        <f>SUMIF(DRE!$A:$A,'Base CF'!$B429,DRE!AX:AX)</f>
        <v>0</v>
      </c>
      <c r="AZ429" s="46">
        <f>SUMIF(DRE!$A:$A,'Base CF'!$B429,DRE!AY:AY)</f>
        <v>0</v>
      </c>
      <c r="BA429" s="46">
        <f>SUMIF(DRE!$A:$A,'Base CF'!$B429,DRE!AZ:AZ)</f>
        <v>0</v>
      </c>
      <c r="BB429" s="46">
        <f>SUMIF(DRE!$A:$A,'Base CF'!$B429,DRE!BA:BA)</f>
        <v>0</v>
      </c>
      <c r="BC429" s="46">
        <f>SUMIF(DRE!$A:$A,'Base CF'!$B429,DRE!BB:BB)</f>
        <v>0</v>
      </c>
      <c r="BD429" s="46">
        <f>SUMIF(DRE!$A:$A,'Base CF'!$B429,DRE!BC:BC)</f>
        <v>0</v>
      </c>
      <c r="BE429" s="46">
        <f>SUMIF(DRE!$A:$A,'Base CF'!$B429,DRE!BD:BD)</f>
        <v>0</v>
      </c>
      <c r="BF429" s="46">
        <f>SUMIF(DRE!$A:$A,'Base CF'!$B429,DRE!BE:BE)</f>
        <v>0</v>
      </c>
      <c r="BG429" s="46">
        <f>SUMIF(DRE!$A:$A,'Base CF'!$B429,DRE!BF:BF)</f>
        <v>0</v>
      </c>
      <c r="BH429" s="46">
        <f>SUMIF(DRE!$A:$A,'Base CF'!$B429,DRE!BG:BG)</f>
        <v>0</v>
      </c>
      <c r="BI429" s="46">
        <f>SUMIF(DRE!$A:$A,'Base CF'!$B429,DRE!BH:BH)</f>
        <v>0</v>
      </c>
      <c r="BJ429" s="46">
        <f>SUMIF(DRE!$A:$A,'Base CF'!$B429,DRE!BI:BI)</f>
        <v>0</v>
      </c>
      <c r="BK429" s="46">
        <f>SUMIF(DRE!$A:$A,'Base CF'!$B429,DRE!BJ:BJ)</f>
        <v>0</v>
      </c>
      <c r="BL429" s="46">
        <f>SUMIF(DRE!$A:$A,'Base CF'!$B429,DRE!BK:BK)</f>
        <v>0</v>
      </c>
      <c r="BM429" s="46">
        <f>SUMIF(DRE!$A:$A,'Base CF'!$B429,DRE!BL:BL)</f>
        <v>0</v>
      </c>
      <c r="BN429" s="46">
        <f>SUMIF(DRE!$A:$A,'Base CF'!$B429,DRE!BM:BM)</f>
        <v>0</v>
      </c>
      <c r="BO429" s="46">
        <f>SUMIF(DRE!$A:$A,'Base CF'!$B429,DRE!BN:BN)</f>
        <v>0</v>
      </c>
      <c r="BP429" s="46">
        <f>SUMIF(DRE!$A:$A,'Base CF'!$B429,DRE!BO:BO)</f>
        <v>0</v>
      </c>
      <c r="BQ429" s="46">
        <f>SUMIF(DRE!$A:$A,'Base CF'!$B429,DRE!BP:BP)</f>
        <v>0</v>
      </c>
      <c r="BR429" s="46">
        <f>SUMIF(DRE!$A:$A,'Base CF'!$B429,DRE!BQ:BQ)</f>
        <v>0</v>
      </c>
      <c r="BS429" s="46">
        <f>SUMIF(DRE!$A:$A,'Base CF'!$B429,DRE!BR:BR)</f>
        <v>0</v>
      </c>
      <c r="BT429" s="46">
        <f>SUMIF(DRE!$A:$A,'Base CF'!$B429,DRE!BS:BS)</f>
        <v>0</v>
      </c>
      <c r="BU429" s="46">
        <f>SUMIF(DRE!$A:$A,'Base CF'!$B429,DRE!BT:BT)</f>
        <v>0</v>
      </c>
      <c r="BV429" s="46">
        <f>SUMIF(DRE!$A:$A,'Base CF'!$B429,DRE!BU:BU)</f>
        <v>0</v>
      </c>
      <c r="BW429" s="46">
        <f>SUMIF(DRE!$A:$A,'Base CF'!$B429,DRE!BV:BV)</f>
        <v>0</v>
      </c>
      <c r="BX429" s="46">
        <f>SUMIF(DRE!$A:$A,'Base CF'!$B429,DRE!BW:BW)</f>
        <v>0</v>
      </c>
      <c r="BY429" s="46">
        <f>SUMIF(DRE!$A:$A,'Base CF'!$B429,DRE!BX:BX)</f>
        <v>0</v>
      </c>
      <c r="BZ429" s="46">
        <f>SUMIF(DRE!$A:$A,'Base CF'!$B429,DRE!BY:BY)</f>
        <v>0</v>
      </c>
      <c r="CA429" s="46">
        <f>SUMIF(DRE!$A:$A,'Base CF'!$B429,DRE!BZ:BZ)</f>
        <v>0</v>
      </c>
      <c r="CB429" s="46">
        <f>SUMIF(DRE!$A:$A,'Base CF'!$B429,DRE!CA:CA)</f>
        <v>0</v>
      </c>
      <c r="CC429" s="46">
        <f>SUMIF(DRE!$A:$A,'Base CF'!$B429,DRE!CB:CB)</f>
        <v>0</v>
      </c>
      <c r="CD429" s="46">
        <f>SUMIF(DRE!$A:$A,'Base CF'!$B429,DRE!CC:CC)</f>
        <v>0</v>
      </c>
      <c r="CE429" s="46">
        <f>SUMIF(DRE!$A:$A,'Base CF'!$B429,DRE!CD:CD)</f>
        <v>0</v>
      </c>
      <c r="CF429" s="46">
        <f>SUMIF(DRE!$A:$A,'Base CF'!$B429,DRE!CE:CE)</f>
        <v>0</v>
      </c>
      <c r="CG429" s="46">
        <f>SUMIF(DRE!$A:$A,'Base CF'!$B429,DRE!CF:CF)</f>
        <v>0</v>
      </c>
      <c r="CH429" s="46">
        <f>SUMIF(DRE!$A:$A,'Base CF'!$B429,DRE!CG:CG)</f>
        <v>0</v>
      </c>
      <c r="CI429" s="46">
        <f>SUMIF(DRE!$A:$A,'Base CF'!$B429,DRE!CH:CH)</f>
        <v>0</v>
      </c>
      <c r="CJ429" s="46">
        <f>SUMIF(DRE!$A:$A,'Base CF'!$B429,DRE!CI:CI)</f>
        <v>0</v>
      </c>
      <c r="CK429" s="46">
        <f>SUMIF(DRE!$A:$A,'Base CF'!$B429,DRE!CJ:CJ)</f>
        <v>0</v>
      </c>
      <c r="CL429" s="46">
        <f>SUMIF(DRE!$A:$A,'Base CF'!$B429,DRE!CK:CK)</f>
        <v>0</v>
      </c>
      <c r="CM429" s="46">
        <f>SUMIF(DRE!$A:$A,'Base CF'!$B429,DRE!CL:CL)</f>
        <v>0</v>
      </c>
      <c r="CN429" s="46">
        <f>SUMIF(DRE!$A:$A,'Base CF'!$B429,DRE!CM:CM)</f>
        <v>0</v>
      </c>
      <c r="CO429" s="46">
        <f>SUMIF(DRE!$A:$A,'Base CF'!$B429,DRE!CN:CN)</f>
        <v>0</v>
      </c>
      <c r="CP429" s="46">
        <f>SUMIF(DRE!$A:$A,'Base CF'!$B429,DRE!CO:CO)</f>
        <v>0</v>
      </c>
      <c r="CQ429" s="46">
        <f>SUMIF(DRE!$A:$A,'Base CF'!$B429,DRE!CP:CP)</f>
        <v>0</v>
      </c>
      <c r="CR429" s="46">
        <f>SUMIF(DRE!$A:$A,'Base CF'!$B429,DRE!CQ:CQ)</f>
        <v>0</v>
      </c>
      <c r="CS429" s="46">
        <f>SUMIF(DRE!$A:$A,'Base CF'!$B429,DRE!CR:CR)</f>
        <v>0</v>
      </c>
      <c r="CT429" s="46">
        <f>SUMIF(DRE!$A:$A,'Base CF'!$B429,DRE!CS:CS)</f>
        <v>0</v>
      </c>
      <c r="CU429" s="46">
        <f>SUMIF(DRE!$A:$A,'Base CF'!$B429,DRE!CT:CT)</f>
        <v>0</v>
      </c>
      <c r="CV429" s="46">
        <f>SUMIF(DRE!$A:$A,'Base CF'!$B429,DRE!CU:CU)</f>
        <v>0</v>
      </c>
      <c r="CW429" s="46">
        <f>SUMIF(DRE!$A:$A,'Base CF'!$B429,DRE!CV:CV)</f>
        <v>0</v>
      </c>
      <c r="CX429" s="46">
        <f>SUMIF(DRE!$A:$A,'Base CF'!$B429,DRE!CW:CW)</f>
        <v>0</v>
      </c>
      <c r="CY429" s="46">
        <f>SUMIF(DRE!$A:$A,'Base CF'!$B429,DRE!CX:CX)</f>
        <v>0</v>
      </c>
      <c r="CZ429" s="46">
        <f>SUMIF(DRE!$A:$A,'Base CF'!$B429,DRE!CY:CY)</f>
        <v>0</v>
      </c>
      <c r="DA429" s="46">
        <f>SUMIF(DRE!$A:$A,'Base CF'!$B429,DRE!CZ:CZ)</f>
        <v>0</v>
      </c>
      <c r="DB429" s="46">
        <f>SUMIF(DRE!$A:$A,'Base CF'!$B429,DRE!DA:DA)</f>
        <v>0</v>
      </c>
      <c r="DC429" s="46">
        <f>SUMIF(DRE!$A:$A,'Base CF'!$B429,DRE!DB:DB)</f>
        <v>0</v>
      </c>
      <c r="DD429" s="46">
        <f>SUMIF(DRE!$A:$A,'Base CF'!$B429,DRE!DC:DC)</f>
        <v>0</v>
      </c>
      <c r="DE429" s="46">
        <f>SUMIF(DRE!$A:$A,'Base CF'!$B429,DRE!DD:DD)</f>
        <v>0</v>
      </c>
      <c r="DF429" s="46">
        <f>SUMIF(DRE!$A:$A,'Base CF'!$B429,DRE!DE:DE)</f>
        <v>0</v>
      </c>
    </row>
    <row r="430" spans="1:110">
      <c r="B430" s="37" t="s">
        <v>538</v>
      </c>
      <c r="C430" s="46">
        <f>SUMIF(DRE!$A:$A,'Base CF'!$B430,DRE!B:B)</f>
        <v>0</v>
      </c>
      <c r="D430" s="46">
        <f>SUMIF(DRE!$A:$A,'Base CF'!$B430,DRE!C:C)</f>
        <v>0</v>
      </c>
      <c r="E430" s="46">
        <f>SUMIF(DRE!$A:$A,'Base CF'!$B430,DRE!D:D)</f>
        <v>0</v>
      </c>
      <c r="F430" s="46">
        <f>SUMIF(DRE!$A:$A,'Base CF'!$B430,DRE!E:E)</f>
        <v>0</v>
      </c>
      <c r="G430" s="46">
        <f>SUMIF(DRE!$A:$A,'Base CF'!$B430,DRE!F:F)</f>
        <v>0</v>
      </c>
      <c r="H430" s="46">
        <f>SUMIF(DRE!$A:$A,'Base CF'!$B430,DRE!G:G)</f>
        <v>0</v>
      </c>
      <c r="I430" s="46">
        <f>SUMIF(DRE!$A:$A,'Base CF'!$B430,DRE!H:H)</f>
        <v>0</v>
      </c>
      <c r="J430" s="46">
        <f>SUMIF(DRE!$A:$A,'Base CF'!$B430,DRE!I:I)</f>
        <v>0</v>
      </c>
      <c r="K430" s="46">
        <f>SUMIF(DRE!$A:$A,'Base CF'!$B430,DRE!J:J)</f>
        <v>0</v>
      </c>
      <c r="L430" s="46">
        <f>SUMIF(DRE!$A:$A,'Base CF'!$B430,DRE!K:K)</f>
        <v>0</v>
      </c>
      <c r="M430" s="46">
        <f>SUMIF(DRE!$A:$A,'Base CF'!$B430,DRE!L:L)</f>
        <v>0</v>
      </c>
      <c r="N430" s="46">
        <f>SUMIF(DRE!$A:$A,'Base CF'!$B430,DRE!M:M)</f>
        <v>0</v>
      </c>
      <c r="O430" s="46">
        <f>SUMIF(DRE!$A:$A,'Base CF'!$B430,DRE!N:N)</f>
        <v>0</v>
      </c>
      <c r="P430" s="46">
        <f>SUMIF(DRE!$A:$A,'Base CF'!$B430,DRE!O:O)</f>
        <v>0</v>
      </c>
      <c r="Q430" s="46">
        <f>SUMIF(DRE!$A:$A,'Base CF'!$B430,DRE!P:P)</f>
        <v>0</v>
      </c>
      <c r="R430" s="46">
        <f>SUMIF(DRE!$A:$A,'Base CF'!$B430,DRE!Q:Q)</f>
        <v>0</v>
      </c>
      <c r="S430" s="46">
        <f>SUMIF(DRE!$A:$A,'Base CF'!$B430,DRE!R:R)</f>
        <v>0</v>
      </c>
      <c r="T430" s="46">
        <f>SUMIF(DRE!$A:$A,'Base CF'!$B430,DRE!S:S)</f>
        <v>0</v>
      </c>
      <c r="U430" s="46">
        <f>SUMIF(DRE!$A:$A,'Base CF'!$B430,DRE!T:T)</f>
        <v>0</v>
      </c>
      <c r="V430" s="46">
        <f>SUMIF(DRE!$A:$A,'Base CF'!$B430,DRE!U:U)</f>
        <v>0</v>
      </c>
      <c r="W430" s="46">
        <f>SUMIF(DRE!$A:$A,'Base CF'!$B430,DRE!V:V)</f>
        <v>0</v>
      </c>
      <c r="X430" s="46">
        <f>SUMIF(DRE!$A:$A,'Base CF'!$B430,DRE!W:W)</f>
        <v>0</v>
      </c>
      <c r="Y430" s="46">
        <f>SUMIF(DRE!$A:$A,'Base CF'!$B430,DRE!X:X)</f>
        <v>0</v>
      </c>
      <c r="Z430" s="46">
        <f>SUMIF(DRE!$A:$A,'Base CF'!$B430,DRE!Y:Y)</f>
        <v>0</v>
      </c>
      <c r="AA430" s="46">
        <f>SUMIF(DRE!$A:$A,'Base CF'!$B430,DRE!Z:Z)</f>
        <v>0</v>
      </c>
      <c r="AB430" s="46">
        <f>SUMIF(DRE!$A:$A,'Base CF'!$B430,DRE!AA:AA)</f>
        <v>0</v>
      </c>
      <c r="AC430" s="46">
        <f>SUMIF(DRE!$A:$A,'Base CF'!$B430,DRE!AB:AB)</f>
        <v>0</v>
      </c>
      <c r="AD430" s="46">
        <f>SUMIF(DRE!$A:$A,'Base CF'!$B430,DRE!AC:AC)</f>
        <v>0</v>
      </c>
      <c r="AE430" s="46">
        <f>SUMIF(DRE!$A:$A,'Base CF'!$B430,DRE!AD:AD)</f>
        <v>0</v>
      </c>
      <c r="AF430" s="46">
        <f>SUMIF(DRE!$A:$A,'Base CF'!$B430,DRE!AE:AE)</f>
        <v>0</v>
      </c>
      <c r="AG430" s="46">
        <f>SUMIF(DRE!$A:$A,'Base CF'!$B430,DRE!AF:AF)</f>
        <v>0</v>
      </c>
      <c r="AH430" s="46">
        <f>SUMIF(DRE!$A:$A,'Base CF'!$B430,DRE!AG:AG)</f>
        <v>0</v>
      </c>
      <c r="AI430" s="46">
        <f>SUMIF(DRE!$A:$A,'Base CF'!$B430,DRE!AH:AH)</f>
        <v>0</v>
      </c>
      <c r="AJ430" s="46">
        <f>SUMIF(DRE!$A:$A,'Base CF'!$B430,DRE!AI:AI)</f>
        <v>0</v>
      </c>
      <c r="AK430" s="46">
        <f>SUMIF(DRE!$A:$A,'Base CF'!$B430,DRE!AJ:AJ)</f>
        <v>0</v>
      </c>
      <c r="AL430" s="46">
        <f>SUMIF(DRE!$A:$A,'Base CF'!$B430,DRE!AK:AK)</f>
        <v>0</v>
      </c>
      <c r="AM430" s="46">
        <f>SUMIF(DRE!$A:$A,'Base CF'!$B430,DRE!AL:AL)</f>
        <v>0</v>
      </c>
      <c r="AN430" s="46">
        <f>SUMIF(DRE!$A:$A,'Base CF'!$B430,DRE!AM:AM)</f>
        <v>0</v>
      </c>
      <c r="AO430" s="46">
        <f>SUMIF(DRE!$A:$A,'Base CF'!$B430,DRE!AN:AN)</f>
        <v>0</v>
      </c>
      <c r="AP430" s="46">
        <f>SUMIF(DRE!$A:$A,'Base CF'!$B430,DRE!AO:AO)</f>
        <v>0</v>
      </c>
      <c r="AQ430" s="46">
        <f>SUMIF(DRE!$A:$A,'Base CF'!$B430,DRE!AP:AP)</f>
        <v>0</v>
      </c>
      <c r="AR430" s="46">
        <f>SUMIF(DRE!$A:$A,'Base CF'!$B430,DRE!AQ:AQ)</f>
        <v>0</v>
      </c>
      <c r="AS430" s="46">
        <f>SUMIF(DRE!$A:$A,'Base CF'!$B430,DRE!AR:AR)</f>
        <v>0</v>
      </c>
      <c r="AT430" s="46">
        <f>SUMIF(DRE!$A:$A,'Base CF'!$B430,DRE!AS:AS)</f>
        <v>0</v>
      </c>
      <c r="AU430" s="46">
        <f>SUMIF(DRE!$A:$A,'Base CF'!$B430,DRE!AT:AT)</f>
        <v>0</v>
      </c>
      <c r="AV430" s="46">
        <f>SUMIF(DRE!$A:$A,'Base CF'!$B430,DRE!AU:AU)</f>
        <v>0</v>
      </c>
      <c r="AW430" s="46">
        <f>SUMIF(DRE!$A:$A,'Base CF'!$B430,DRE!AV:AV)</f>
        <v>0</v>
      </c>
      <c r="AX430" s="46">
        <f>SUMIF(DRE!$A:$A,'Base CF'!$B430,DRE!AW:AW)</f>
        <v>0</v>
      </c>
      <c r="AY430" s="46">
        <f>SUMIF(DRE!$A:$A,'Base CF'!$B430,DRE!AX:AX)</f>
        <v>0</v>
      </c>
      <c r="AZ430" s="46">
        <f>SUMIF(DRE!$A:$A,'Base CF'!$B430,DRE!AY:AY)</f>
        <v>0</v>
      </c>
      <c r="BA430" s="46">
        <f>SUMIF(DRE!$A:$A,'Base CF'!$B430,DRE!AZ:AZ)</f>
        <v>0</v>
      </c>
      <c r="BB430" s="46">
        <f>SUMIF(DRE!$A:$A,'Base CF'!$B430,DRE!BA:BA)</f>
        <v>0</v>
      </c>
      <c r="BC430" s="46">
        <f>SUMIF(DRE!$A:$A,'Base CF'!$B430,DRE!BB:BB)</f>
        <v>0</v>
      </c>
      <c r="BD430" s="46">
        <f>SUMIF(DRE!$A:$A,'Base CF'!$B430,DRE!BC:BC)</f>
        <v>0</v>
      </c>
      <c r="BE430" s="46">
        <f>SUMIF(DRE!$A:$A,'Base CF'!$B430,DRE!BD:BD)</f>
        <v>0</v>
      </c>
      <c r="BF430" s="46">
        <f>SUMIF(DRE!$A:$A,'Base CF'!$B430,DRE!BE:BE)</f>
        <v>0</v>
      </c>
      <c r="BG430" s="46">
        <f>SUMIF(DRE!$A:$A,'Base CF'!$B430,DRE!BF:BF)</f>
        <v>0</v>
      </c>
      <c r="BH430" s="46">
        <f>SUMIF(DRE!$A:$A,'Base CF'!$B430,DRE!BG:BG)</f>
        <v>0</v>
      </c>
      <c r="BI430" s="46">
        <f>SUMIF(DRE!$A:$A,'Base CF'!$B430,DRE!BH:BH)</f>
        <v>0</v>
      </c>
      <c r="BJ430" s="46">
        <f>SUMIF(DRE!$A:$A,'Base CF'!$B430,DRE!BI:BI)</f>
        <v>0</v>
      </c>
      <c r="BK430" s="46">
        <f>SUMIF(DRE!$A:$A,'Base CF'!$B430,DRE!BJ:BJ)</f>
        <v>0</v>
      </c>
      <c r="BL430" s="46">
        <f>SUMIF(DRE!$A:$A,'Base CF'!$B430,DRE!BK:BK)</f>
        <v>0</v>
      </c>
      <c r="BM430" s="46">
        <f>SUMIF(DRE!$A:$A,'Base CF'!$B430,DRE!BL:BL)</f>
        <v>0</v>
      </c>
      <c r="BN430" s="46">
        <f>SUMIF(DRE!$A:$A,'Base CF'!$B430,DRE!BM:BM)</f>
        <v>0</v>
      </c>
      <c r="BO430" s="46">
        <f>SUMIF(DRE!$A:$A,'Base CF'!$B430,DRE!BN:BN)</f>
        <v>0</v>
      </c>
      <c r="BP430" s="46">
        <f>SUMIF(DRE!$A:$A,'Base CF'!$B430,DRE!BO:BO)</f>
        <v>0</v>
      </c>
      <c r="BQ430" s="46">
        <f>SUMIF(DRE!$A:$A,'Base CF'!$B430,DRE!BP:BP)</f>
        <v>0</v>
      </c>
      <c r="BR430" s="46">
        <f>SUMIF(DRE!$A:$A,'Base CF'!$B430,DRE!BQ:BQ)</f>
        <v>0</v>
      </c>
      <c r="BS430" s="46">
        <f>SUMIF(DRE!$A:$A,'Base CF'!$B430,DRE!BR:BR)</f>
        <v>0</v>
      </c>
      <c r="BT430" s="46">
        <f>SUMIF(DRE!$A:$A,'Base CF'!$B430,DRE!BS:BS)</f>
        <v>0</v>
      </c>
      <c r="BU430" s="46">
        <f>SUMIF(DRE!$A:$A,'Base CF'!$B430,DRE!BT:BT)</f>
        <v>0</v>
      </c>
      <c r="BV430" s="46">
        <f>SUMIF(DRE!$A:$A,'Base CF'!$B430,DRE!BU:BU)</f>
        <v>0</v>
      </c>
      <c r="BW430" s="46">
        <f>SUMIF(DRE!$A:$A,'Base CF'!$B430,DRE!BV:BV)</f>
        <v>0</v>
      </c>
      <c r="BX430" s="46">
        <f>SUMIF(DRE!$A:$A,'Base CF'!$B430,DRE!BW:BW)</f>
        <v>0</v>
      </c>
      <c r="BY430" s="46">
        <f>SUMIF(DRE!$A:$A,'Base CF'!$B430,DRE!BX:BX)</f>
        <v>0</v>
      </c>
      <c r="BZ430" s="46">
        <f>SUMIF(DRE!$A:$A,'Base CF'!$B430,DRE!BY:BY)</f>
        <v>0</v>
      </c>
      <c r="CA430" s="46">
        <f>SUMIF(DRE!$A:$A,'Base CF'!$B430,DRE!BZ:BZ)</f>
        <v>0</v>
      </c>
      <c r="CB430" s="46">
        <f>SUMIF(DRE!$A:$A,'Base CF'!$B430,DRE!CA:CA)</f>
        <v>0</v>
      </c>
      <c r="CC430" s="46">
        <f>SUMIF(DRE!$A:$A,'Base CF'!$B430,DRE!CB:CB)</f>
        <v>0</v>
      </c>
      <c r="CD430" s="46">
        <f>SUMIF(DRE!$A:$A,'Base CF'!$B430,DRE!CC:CC)</f>
        <v>0</v>
      </c>
      <c r="CE430" s="46">
        <f>SUMIF(DRE!$A:$A,'Base CF'!$B430,DRE!CD:CD)</f>
        <v>0</v>
      </c>
      <c r="CF430" s="46">
        <f>SUMIF(DRE!$A:$A,'Base CF'!$B430,DRE!CE:CE)</f>
        <v>0</v>
      </c>
      <c r="CG430" s="46">
        <f>SUMIF(DRE!$A:$A,'Base CF'!$B430,DRE!CF:CF)</f>
        <v>0</v>
      </c>
      <c r="CH430" s="46">
        <f>SUMIF(DRE!$A:$A,'Base CF'!$B430,DRE!CG:CG)</f>
        <v>0</v>
      </c>
      <c r="CI430" s="46">
        <f>SUMIF(DRE!$A:$A,'Base CF'!$B430,DRE!CH:CH)</f>
        <v>0</v>
      </c>
      <c r="CJ430" s="46">
        <f>SUMIF(DRE!$A:$A,'Base CF'!$B430,DRE!CI:CI)</f>
        <v>0</v>
      </c>
      <c r="CK430" s="46">
        <f>SUMIF(DRE!$A:$A,'Base CF'!$B430,DRE!CJ:CJ)</f>
        <v>0</v>
      </c>
      <c r="CL430" s="46">
        <f>SUMIF(DRE!$A:$A,'Base CF'!$B430,DRE!CK:CK)</f>
        <v>0</v>
      </c>
      <c r="CM430" s="46">
        <f>SUMIF(DRE!$A:$A,'Base CF'!$B430,DRE!CL:CL)</f>
        <v>0</v>
      </c>
      <c r="CN430" s="46">
        <f>SUMIF(DRE!$A:$A,'Base CF'!$B430,DRE!CM:CM)</f>
        <v>0</v>
      </c>
      <c r="CO430" s="46">
        <f>SUMIF(DRE!$A:$A,'Base CF'!$B430,DRE!CN:CN)</f>
        <v>0</v>
      </c>
      <c r="CP430" s="46">
        <f>SUMIF(DRE!$A:$A,'Base CF'!$B430,DRE!CO:CO)</f>
        <v>0</v>
      </c>
      <c r="CQ430" s="46">
        <f>SUMIF(DRE!$A:$A,'Base CF'!$B430,DRE!CP:CP)</f>
        <v>0</v>
      </c>
      <c r="CR430" s="46">
        <f>SUMIF(DRE!$A:$A,'Base CF'!$B430,DRE!CQ:CQ)</f>
        <v>0</v>
      </c>
      <c r="CS430" s="46">
        <f>SUMIF(DRE!$A:$A,'Base CF'!$B430,DRE!CR:CR)</f>
        <v>0</v>
      </c>
      <c r="CT430" s="46">
        <f>SUMIF(DRE!$A:$A,'Base CF'!$B430,DRE!CS:CS)</f>
        <v>0</v>
      </c>
      <c r="CU430" s="46">
        <f>SUMIF(DRE!$A:$A,'Base CF'!$B430,DRE!CT:CT)</f>
        <v>0</v>
      </c>
      <c r="CV430" s="46">
        <f>SUMIF(DRE!$A:$A,'Base CF'!$B430,DRE!CU:CU)</f>
        <v>0</v>
      </c>
      <c r="CW430" s="46">
        <f>SUMIF(DRE!$A:$A,'Base CF'!$B430,DRE!CV:CV)</f>
        <v>0</v>
      </c>
      <c r="CX430" s="46">
        <f>SUMIF(DRE!$A:$A,'Base CF'!$B430,DRE!CW:CW)</f>
        <v>0</v>
      </c>
      <c r="CY430" s="46">
        <f>SUMIF(DRE!$A:$A,'Base CF'!$B430,DRE!CX:CX)</f>
        <v>0</v>
      </c>
      <c r="CZ430" s="46">
        <f>SUMIF(DRE!$A:$A,'Base CF'!$B430,DRE!CY:CY)</f>
        <v>0</v>
      </c>
      <c r="DA430" s="46">
        <f>SUMIF(DRE!$A:$A,'Base CF'!$B430,DRE!CZ:CZ)</f>
        <v>0</v>
      </c>
      <c r="DB430" s="46">
        <f>SUMIF(DRE!$A:$A,'Base CF'!$B430,DRE!DA:DA)</f>
        <v>0</v>
      </c>
      <c r="DC430" s="46">
        <f>SUMIF(DRE!$A:$A,'Base CF'!$B430,DRE!DB:DB)</f>
        <v>0</v>
      </c>
      <c r="DD430" s="46">
        <f>SUMIF(DRE!$A:$A,'Base CF'!$B430,DRE!DC:DC)</f>
        <v>0</v>
      </c>
      <c r="DE430" s="46">
        <f>SUMIF(DRE!$A:$A,'Base CF'!$B430,DRE!DD:DD)</f>
        <v>0</v>
      </c>
      <c r="DF430" s="46">
        <f>SUMIF(DRE!$A:$A,'Base CF'!$B430,DRE!DE:DE)</f>
        <v>0</v>
      </c>
    </row>
    <row r="431" spans="1:110">
      <c r="B431" s="37" t="s">
        <v>539</v>
      </c>
      <c r="C431" s="46">
        <f>SUMIF(DRE!$A:$A,'Base CF'!$B431,DRE!B:B)</f>
        <v>0</v>
      </c>
      <c r="D431" s="46">
        <f>SUMIF(DRE!$A:$A,'Base CF'!$B431,DRE!C:C)</f>
        <v>0</v>
      </c>
      <c r="E431" s="46">
        <f>SUMIF(DRE!$A:$A,'Base CF'!$B431,DRE!D:D)</f>
        <v>0</v>
      </c>
      <c r="F431" s="46">
        <f>SUMIF(DRE!$A:$A,'Base CF'!$B431,DRE!E:E)</f>
        <v>0</v>
      </c>
      <c r="G431" s="46">
        <f>SUMIF(DRE!$A:$A,'Base CF'!$B431,DRE!F:F)</f>
        <v>0</v>
      </c>
      <c r="H431" s="46">
        <f>SUMIF(DRE!$A:$A,'Base CF'!$B431,DRE!G:G)</f>
        <v>0</v>
      </c>
      <c r="I431" s="46">
        <f>SUMIF(DRE!$A:$A,'Base CF'!$B431,DRE!H:H)</f>
        <v>0</v>
      </c>
      <c r="J431" s="46">
        <f>SUMIF(DRE!$A:$A,'Base CF'!$B431,DRE!I:I)</f>
        <v>0</v>
      </c>
      <c r="K431" s="46">
        <f>SUMIF(DRE!$A:$A,'Base CF'!$B431,DRE!J:J)</f>
        <v>0</v>
      </c>
      <c r="L431" s="46">
        <f>SUMIF(DRE!$A:$A,'Base CF'!$B431,DRE!K:K)</f>
        <v>0</v>
      </c>
      <c r="M431" s="46">
        <f>SUMIF(DRE!$A:$A,'Base CF'!$B431,DRE!L:L)</f>
        <v>0</v>
      </c>
      <c r="N431" s="46">
        <f>SUMIF(DRE!$A:$A,'Base CF'!$B431,DRE!M:M)</f>
        <v>0</v>
      </c>
      <c r="O431" s="46">
        <f>SUMIF(DRE!$A:$A,'Base CF'!$B431,DRE!N:N)</f>
        <v>0</v>
      </c>
      <c r="P431" s="46">
        <f>SUMIF(DRE!$A:$A,'Base CF'!$B431,DRE!O:O)</f>
        <v>0</v>
      </c>
      <c r="Q431" s="46">
        <f>SUMIF(DRE!$A:$A,'Base CF'!$B431,DRE!P:P)</f>
        <v>0</v>
      </c>
      <c r="R431" s="46">
        <f>SUMIF(DRE!$A:$A,'Base CF'!$B431,DRE!Q:Q)</f>
        <v>0</v>
      </c>
      <c r="S431" s="46">
        <f>SUMIF(DRE!$A:$A,'Base CF'!$B431,DRE!R:R)</f>
        <v>0</v>
      </c>
      <c r="T431" s="46">
        <f>SUMIF(DRE!$A:$A,'Base CF'!$B431,DRE!S:S)</f>
        <v>0</v>
      </c>
      <c r="U431" s="46">
        <f>SUMIF(DRE!$A:$A,'Base CF'!$B431,DRE!T:T)</f>
        <v>0</v>
      </c>
      <c r="V431" s="46">
        <f>SUMIF(DRE!$A:$A,'Base CF'!$B431,DRE!U:U)</f>
        <v>0</v>
      </c>
      <c r="W431" s="46">
        <f>SUMIF(DRE!$A:$A,'Base CF'!$B431,DRE!V:V)</f>
        <v>0</v>
      </c>
      <c r="X431" s="46">
        <f>SUMIF(DRE!$A:$A,'Base CF'!$B431,DRE!W:W)</f>
        <v>0</v>
      </c>
      <c r="Y431" s="46">
        <f>SUMIF(DRE!$A:$A,'Base CF'!$B431,DRE!X:X)</f>
        <v>0</v>
      </c>
      <c r="Z431" s="46">
        <f>SUMIF(DRE!$A:$A,'Base CF'!$B431,DRE!Y:Y)</f>
        <v>0</v>
      </c>
      <c r="AA431" s="46">
        <f>SUMIF(DRE!$A:$A,'Base CF'!$B431,DRE!Z:Z)</f>
        <v>0</v>
      </c>
      <c r="AB431" s="46">
        <f>SUMIF(DRE!$A:$A,'Base CF'!$B431,DRE!AA:AA)</f>
        <v>0</v>
      </c>
      <c r="AC431" s="46">
        <f>SUMIF(DRE!$A:$A,'Base CF'!$B431,DRE!AB:AB)</f>
        <v>0.04</v>
      </c>
      <c r="AD431" s="46">
        <f>SUMIF(DRE!$A:$A,'Base CF'!$B431,DRE!AC:AC)</f>
        <v>0</v>
      </c>
      <c r="AE431" s="46">
        <f>SUMIF(DRE!$A:$A,'Base CF'!$B431,DRE!AD:AD)</f>
        <v>0</v>
      </c>
      <c r="AF431" s="46">
        <f>SUMIF(DRE!$A:$A,'Base CF'!$B431,DRE!AE:AE)</f>
        <v>0</v>
      </c>
      <c r="AG431" s="46">
        <f>SUMIF(DRE!$A:$A,'Base CF'!$B431,DRE!AF:AF)</f>
        <v>0</v>
      </c>
      <c r="AH431" s="46">
        <f>SUMIF(DRE!$A:$A,'Base CF'!$B431,DRE!AG:AG)</f>
        <v>0</v>
      </c>
      <c r="AI431" s="46">
        <f>SUMIF(DRE!$A:$A,'Base CF'!$B431,DRE!AH:AH)</f>
        <v>0</v>
      </c>
      <c r="AJ431" s="46">
        <f>SUMIF(DRE!$A:$A,'Base CF'!$B431,DRE!AI:AI)</f>
        <v>-0.01</v>
      </c>
      <c r="AK431" s="46">
        <f>SUMIF(DRE!$A:$A,'Base CF'!$B431,DRE!AJ:AJ)</f>
        <v>0</v>
      </c>
      <c r="AL431" s="46">
        <f>SUMIF(DRE!$A:$A,'Base CF'!$B431,DRE!AK:AK)</f>
        <v>0</v>
      </c>
      <c r="AM431" s="46">
        <f>SUMIF(DRE!$A:$A,'Base CF'!$B431,DRE!AL:AL)</f>
        <v>0</v>
      </c>
      <c r="AN431" s="46">
        <f>SUMIF(DRE!$A:$A,'Base CF'!$B431,DRE!AM:AM)</f>
        <v>0</v>
      </c>
      <c r="AO431" s="46">
        <f>SUMIF(DRE!$A:$A,'Base CF'!$B431,DRE!AN:AN)</f>
        <v>0</v>
      </c>
      <c r="AP431" s="46">
        <f>SUMIF(DRE!$A:$A,'Base CF'!$B431,DRE!AO:AO)</f>
        <v>0</v>
      </c>
      <c r="AQ431" s="46">
        <f>SUMIF(DRE!$A:$A,'Base CF'!$B431,DRE!AP:AP)</f>
        <v>0</v>
      </c>
      <c r="AR431" s="46">
        <f>SUMIF(DRE!$A:$A,'Base CF'!$B431,DRE!AQ:AQ)</f>
        <v>0</v>
      </c>
      <c r="AS431" s="46">
        <f>SUMIF(DRE!$A:$A,'Base CF'!$B431,DRE!AR:AR)</f>
        <v>0</v>
      </c>
      <c r="AT431" s="46">
        <f>SUMIF(DRE!$A:$A,'Base CF'!$B431,DRE!AS:AS)</f>
        <v>0</v>
      </c>
      <c r="AU431" s="46">
        <f>SUMIF(DRE!$A:$A,'Base CF'!$B431,DRE!AT:AT)</f>
        <v>0</v>
      </c>
      <c r="AV431" s="46">
        <f>SUMIF(DRE!$A:$A,'Base CF'!$B431,DRE!AU:AU)</f>
        <v>0</v>
      </c>
      <c r="AW431" s="46">
        <f>SUMIF(DRE!$A:$A,'Base CF'!$B431,DRE!AV:AV)</f>
        <v>0</v>
      </c>
      <c r="AX431" s="46">
        <f>SUMIF(DRE!$A:$A,'Base CF'!$B431,DRE!AW:AW)</f>
        <v>0</v>
      </c>
      <c r="AY431" s="46">
        <f>SUMIF(DRE!$A:$A,'Base CF'!$B431,DRE!AX:AX)</f>
        <v>0</v>
      </c>
      <c r="AZ431" s="46">
        <f>SUMIF(DRE!$A:$A,'Base CF'!$B431,DRE!AY:AY)</f>
        <v>0</v>
      </c>
      <c r="BA431" s="46">
        <f>SUMIF(DRE!$A:$A,'Base CF'!$B431,DRE!AZ:AZ)</f>
        <v>0</v>
      </c>
      <c r="BB431" s="46">
        <f>SUMIF(DRE!$A:$A,'Base CF'!$B431,DRE!BA:BA)</f>
        <v>0</v>
      </c>
      <c r="BC431" s="46">
        <f>SUMIF(DRE!$A:$A,'Base CF'!$B431,DRE!BB:BB)</f>
        <v>0</v>
      </c>
      <c r="BD431" s="46">
        <f>SUMIF(DRE!$A:$A,'Base CF'!$B431,DRE!BC:BC)</f>
        <v>0</v>
      </c>
      <c r="BE431" s="46">
        <f>SUMIF(DRE!$A:$A,'Base CF'!$B431,DRE!BD:BD)</f>
        <v>0</v>
      </c>
      <c r="BF431" s="46">
        <f>SUMIF(DRE!$A:$A,'Base CF'!$B431,DRE!BE:BE)</f>
        <v>0</v>
      </c>
      <c r="BG431" s="46">
        <f>SUMIF(DRE!$A:$A,'Base CF'!$B431,DRE!BF:BF)</f>
        <v>0</v>
      </c>
      <c r="BH431" s="46">
        <f>SUMIF(DRE!$A:$A,'Base CF'!$B431,DRE!BG:BG)</f>
        <v>0</v>
      </c>
      <c r="BI431" s="46">
        <f>SUMIF(DRE!$A:$A,'Base CF'!$B431,DRE!BH:BH)</f>
        <v>0</v>
      </c>
      <c r="BJ431" s="46">
        <f>SUMIF(DRE!$A:$A,'Base CF'!$B431,DRE!BI:BI)</f>
        <v>0</v>
      </c>
      <c r="BK431" s="46">
        <f>SUMIF(DRE!$A:$A,'Base CF'!$B431,DRE!BJ:BJ)</f>
        <v>0</v>
      </c>
      <c r="BL431" s="46">
        <f>SUMIF(DRE!$A:$A,'Base CF'!$B431,DRE!BK:BK)</f>
        <v>0</v>
      </c>
      <c r="BM431" s="46">
        <f>SUMIF(DRE!$A:$A,'Base CF'!$B431,DRE!BL:BL)</f>
        <v>0</v>
      </c>
      <c r="BN431" s="46">
        <f>SUMIF(DRE!$A:$A,'Base CF'!$B431,DRE!BM:BM)</f>
        <v>0</v>
      </c>
      <c r="BO431" s="46">
        <f>SUMIF(DRE!$A:$A,'Base CF'!$B431,DRE!BN:BN)</f>
        <v>0</v>
      </c>
      <c r="BP431" s="46">
        <f>SUMIF(DRE!$A:$A,'Base CF'!$B431,DRE!BO:BO)</f>
        <v>0</v>
      </c>
      <c r="BQ431" s="46">
        <f>SUMIF(DRE!$A:$A,'Base CF'!$B431,DRE!BP:BP)</f>
        <v>0</v>
      </c>
      <c r="BR431" s="46">
        <f>SUMIF(DRE!$A:$A,'Base CF'!$B431,DRE!BQ:BQ)</f>
        <v>0</v>
      </c>
      <c r="BS431" s="46">
        <f>SUMIF(DRE!$A:$A,'Base CF'!$B431,DRE!BR:BR)</f>
        <v>0</v>
      </c>
      <c r="BT431" s="46">
        <f>SUMIF(DRE!$A:$A,'Base CF'!$B431,DRE!BS:BS)</f>
        <v>0</v>
      </c>
      <c r="BU431" s="46">
        <f>SUMIF(DRE!$A:$A,'Base CF'!$B431,DRE!BT:BT)</f>
        <v>0</v>
      </c>
      <c r="BV431" s="46">
        <f>SUMIF(DRE!$A:$A,'Base CF'!$B431,DRE!BU:BU)</f>
        <v>0</v>
      </c>
      <c r="BW431" s="46">
        <f>SUMIF(DRE!$A:$A,'Base CF'!$B431,DRE!BV:BV)</f>
        <v>0</v>
      </c>
      <c r="BX431" s="46">
        <f>SUMIF(DRE!$A:$A,'Base CF'!$B431,DRE!BW:BW)</f>
        <v>0</v>
      </c>
      <c r="BY431" s="46">
        <f>SUMIF(DRE!$A:$A,'Base CF'!$B431,DRE!BX:BX)</f>
        <v>0</v>
      </c>
      <c r="BZ431" s="46">
        <f>SUMIF(DRE!$A:$A,'Base CF'!$B431,DRE!BY:BY)</f>
        <v>0</v>
      </c>
      <c r="CA431" s="46">
        <f>SUMIF(DRE!$A:$A,'Base CF'!$B431,DRE!BZ:BZ)</f>
        <v>0</v>
      </c>
      <c r="CB431" s="46">
        <f>SUMIF(DRE!$A:$A,'Base CF'!$B431,DRE!CA:CA)</f>
        <v>0</v>
      </c>
      <c r="CC431" s="46">
        <f>SUMIF(DRE!$A:$A,'Base CF'!$B431,DRE!CB:CB)</f>
        <v>0</v>
      </c>
      <c r="CD431" s="46">
        <f>SUMIF(DRE!$A:$A,'Base CF'!$B431,DRE!CC:CC)</f>
        <v>0</v>
      </c>
      <c r="CE431" s="46">
        <f>SUMIF(DRE!$A:$A,'Base CF'!$B431,DRE!CD:CD)</f>
        <v>0</v>
      </c>
      <c r="CF431" s="46">
        <f>SUMIF(DRE!$A:$A,'Base CF'!$B431,DRE!CE:CE)</f>
        <v>0</v>
      </c>
      <c r="CG431" s="46">
        <f>SUMIF(DRE!$A:$A,'Base CF'!$B431,DRE!CF:CF)</f>
        <v>0</v>
      </c>
      <c r="CH431" s="46">
        <f>SUMIF(DRE!$A:$A,'Base CF'!$B431,DRE!CG:CG)</f>
        <v>0</v>
      </c>
      <c r="CI431" s="46">
        <f>SUMIF(DRE!$A:$A,'Base CF'!$B431,DRE!CH:CH)</f>
        <v>0</v>
      </c>
      <c r="CJ431" s="46">
        <f>SUMIF(DRE!$A:$A,'Base CF'!$B431,DRE!CI:CI)</f>
        <v>0</v>
      </c>
      <c r="CK431" s="46">
        <f>SUMIF(DRE!$A:$A,'Base CF'!$B431,DRE!CJ:CJ)</f>
        <v>0</v>
      </c>
      <c r="CL431" s="46">
        <f>SUMIF(DRE!$A:$A,'Base CF'!$B431,DRE!CK:CK)</f>
        <v>0</v>
      </c>
      <c r="CM431" s="46">
        <f>SUMIF(DRE!$A:$A,'Base CF'!$B431,DRE!CL:CL)</f>
        <v>0</v>
      </c>
      <c r="CN431" s="46">
        <f>SUMIF(DRE!$A:$A,'Base CF'!$B431,DRE!CM:CM)</f>
        <v>0</v>
      </c>
      <c r="CO431" s="46">
        <f>SUMIF(DRE!$A:$A,'Base CF'!$B431,DRE!CN:CN)</f>
        <v>0</v>
      </c>
      <c r="CP431" s="46">
        <f>SUMIF(DRE!$A:$A,'Base CF'!$B431,DRE!CO:CO)</f>
        <v>0</v>
      </c>
      <c r="CQ431" s="46">
        <f>SUMIF(DRE!$A:$A,'Base CF'!$B431,DRE!CP:CP)</f>
        <v>0</v>
      </c>
      <c r="CR431" s="46">
        <f>SUMIF(DRE!$A:$A,'Base CF'!$B431,DRE!CQ:CQ)</f>
        <v>0</v>
      </c>
      <c r="CS431" s="46">
        <f>SUMIF(DRE!$A:$A,'Base CF'!$B431,DRE!CR:CR)</f>
        <v>0</v>
      </c>
      <c r="CT431" s="46">
        <f>SUMIF(DRE!$A:$A,'Base CF'!$B431,DRE!CS:CS)</f>
        <v>0</v>
      </c>
      <c r="CU431" s="46">
        <f>SUMIF(DRE!$A:$A,'Base CF'!$B431,DRE!CT:CT)</f>
        <v>0</v>
      </c>
      <c r="CV431" s="46">
        <f>SUMIF(DRE!$A:$A,'Base CF'!$B431,DRE!CU:CU)</f>
        <v>0</v>
      </c>
      <c r="CW431" s="46">
        <f>SUMIF(DRE!$A:$A,'Base CF'!$B431,DRE!CV:CV)</f>
        <v>0</v>
      </c>
      <c r="CX431" s="46">
        <f>SUMIF(DRE!$A:$A,'Base CF'!$B431,DRE!CW:CW)</f>
        <v>0</v>
      </c>
      <c r="CY431" s="46">
        <f>SUMIF(DRE!$A:$A,'Base CF'!$B431,DRE!CX:CX)</f>
        <v>0</v>
      </c>
      <c r="CZ431" s="46">
        <f>SUMIF(DRE!$A:$A,'Base CF'!$B431,DRE!CY:CY)</f>
        <v>0</v>
      </c>
      <c r="DA431" s="46">
        <f>SUMIF(DRE!$A:$A,'Base CF'!$B431,DRE!CZ:CZ)</f>
        <v>0</v>
      </c>
      <c r="DB431" s="46">
        <f>SUMIF(DRE!$A:$A,'Base CF'!$B431,DRE!DA:DA)</f>
        <v>0</v>
      </c>
      <c r="DC431" s="46">
        <f>SUMIF(DRE!$A:$A,'Base CF'!$B431,DRE!DB:DB)</f>
        <v>0</v>
      </c>
      <c r="DD431" s="46">
        <f>SUMIF(DRE!$A:$A,'Base CF'!$B431,DRE!DC:DC)</f>
        <v>0</v>
      </c>
      <c r="DE431" s="46">
        <f>SUMIF(DRE!$A:$A,'Base CF'!$B431,DRE!DD:DD)</f>
        <v>0</v>
      </c>
      <c r="DF431" s="46">
        <f>SUMIF(DRE!$A:$A,'Base CF'!$B431,DRE!DE:DE)</f>
        <v>0</v>
      </c>
    </row>
    <row r="432" spans="1:110">
      <c r="B432" s="37" t="s">
        <v>574</v>
      </c>
      <c r="C432" s="46">
        <f>SUMIF(DRE!$A:$A,'Base CF'!$B432,DRE!B:B)</f>
        <v>21811.24</v>
      </c>
      <c r="D432" s="46">
        <f>SUMIF(DRE!$A:$A,'Base CF'!$B432,DRE!C:C)</f>
        <v>10767.75</v>
      </c>
      <c r="E432" s="46">
        <f>SUMIF(DRE!$A:$A,'Base CF'!$B432,DRE!D:D)</f>
        <v>62283.360000000001</v>
      </c>
      <c r="F432" s="46">
        <f>SUMIF(DRE!$A:$A,'Base CF'!$B432,DRE!E:E)</f>
        <v>17250.07</v>
      </c>
      <c r="G432" s="46">
        <f>SUMIF(DRE!$A:$A,'Base CF'!$B432,DRE!F:F)</f>
        <v>21476.28</v>
      </c>
      <c r="H432" s="46">
        <f>SUMIF(DRE!$A:$A,'Base CF'!$B432,DRE!G:G)</f>
        <v>66975.990000000005</v>
      </c>
      <c r="I432" s="46">
        <f>SUMIF(DRE!$A:$A,'Base CF'!$B432,DRE!H:H)</f>
        <v>42893.54</v>
      </c>
      <c r="J432" s="46">
        <f>SUMIF(DRE!$A:$A,'Base CF'!$B432,DRE!I:I)</f>
        <v>47645.16</v>
      </c>
      <c r="K432" s="46">
        <f>SUMIF(DRE!$A:$A,'Base CF'!$B432,DRE!J:J)</f>
        <v>43270.29</v>
      </c>
      <c r="L432" s="46">
        <f>SUMIF(DRE!$A:$A,'Base CF'!$B432,DRE!K:K)</f>
        <v>50954.07</v>
      </c>
      <c r="M432" s="46">
        <f>SUMIF(DRE!$A:$A,'Base CF'!$B432,DRE!L:L)</f>
        <v>48114.51</v>
      </c>
      <c r="N432" s="46">
        <f>SUMIF(DRE!$A:$A,'Base CF'!$B432,DRE!M:M)</f>
        <v>59231.09</v>
      </c>
      <c r="O432" s="46">
        <f>SUMIF(DRE!$A:$A,'Base CF'!$B432,DRE!N:N)</f>
        <v>36239.360000000001</v>
      </c>
      <c r="P432" s="46">
        <f>SUMIF(DRE!$A:$A,'Base CF'!$B432,DRE!O:O)</f>
        <v>35412.480000000003</v>
      </c>
      <c r="Q432" s="46">
        <f>SUMIF(DRE!$A:$A,'Base CF'!$B432,DRE!P:P)</f>
        <v>51958.19</v>
      </c>
      <c r="R432" s="46">
        <f>SUMIF(DRE!$A:$A,'Base CF'!$B432,DRE!Q:Q)</f>
        <v>46964.43</v>
      </c>
      <c r="S432" s="46">
        <f>SUMIF(DRE!$A:$A,'Base CF'!$B432,DRE!R:R)</f>
        <v>55053.37</v>
      </c>
      <c r="T432" s="46">
        <f>SUMIF(DRE!$A:$A,'Base CF'!$B432,DRE!S:S)</f>
        <v>42602.69</v>
      </c>
      <c r="U432" s="46">
        <f>SUMIF(DRE!$A:$A,'Base CF'!$B432,DRE!T:T)</f>
        <v>38638.07</v>
      </c>
      <c r="V432" s="46">
        <f>SUMIF(DRE!$A:$A,'Base CF'!$B432,DRE!U:U)</f>
        <v>39013.25</v>
      </c>
      <c r="W432" s="46">
        <f>SUMIF(DRE!$A:$A,'Base CF'!$B432,DRE!V:V)</f>
        <v>39868.620000000003</v>
      </c>
      <c r="X432" s="46">
        <f>SUMIF(DRE!$A:$A,'Base CF'!$B432,DRE!W:W)</f>
        <v>43603.72</v>
      </c>
      <c r="Y432" s="46">
        <f>SUMIF(DRE!$A:$A,'Base CF'!$B432,DRE!X:X)</f>
        <v>37159.160000000003</v>
      </c>
      <c r="Z432" s="46">
        <f>SUMIF(DRE!$A:$A,'Base CF'!$B432,DRE!Y:Y)</f>
        <v>36319.42</v>
      </c>
      <c r="AA432" s="46">
        <f>SUMIF(DRE!$A:$A,'Base CF'!$B432,DRE!Z:Z)</f>
        <v>28639.38</v>
      </c>
      <c r="AB432" s="46">
        <f>SUMIF(DRE!$A:$A,'Base CF'!$B432,DRE!AA:AA)</f>
        <v>22375.06</v>
      </c>
      <c r="AC432" s="46">
        <f>SUMIF(DRE!$A:$A,'Base CF'!$B432,DRE!AB:AB)</f>
        <v>31132.7</v>
      </c>
      <c r="AD432" s="46">
        <f>SUMIF(DRE!$A:$A,'Base CF'!$B432,DRE!AC:AC)</f>
        <v>27675.72</v>
      </c>
      <c r="AE432" s="46">
        <f>SUMIF(DRE!$A:$A,'Base CF'!$B432,DRE!AD:AD)</f>
        <v>28520.11</v>
      </c>
      <c r="AF432" s="46">
        <f>SUMIF(DRE!$A:$A,'Base CF'!$B432,DRE!AE:AE)</f>
        <v>25105.17</v>
      </c>
      <c r="AG432" s="46">
        <f>SUMIF(DRE!$A:$A,'Base CF'!$B432,DRE!AF:AF)</f>
        <v>13053.23</v>
      </c>
      <c r="AH432" s="46">
        <f>SUMIF(DRE!$A:$A,'Base CF'!$B432,DRE!AG:AG)</f>
        <v>10844.44</v>
      </c>
      <c r="AI432" s="46">
        <f>SUMIF(DRE!$A:$A,'Base CF'!$B432,DRE!AH:AH)</f>
        <v>6894.1</v>
      </c>
      <c r="AJ432" s="46">
        <f>SUMIF(DRE!$A:$A,'Base CF'!$B432,DRE!AI:AI)</f>
        <v>7177.93</v>
      </c>
      <c r="AK432" s="46">
        <f>SUMIF(DRE!$A:$A,'Base CF'!$B432,DRE!AJ:AJ)</f>
        <v>6308.91</v>
      </c>
      <c r="AL432" s="46">
        <f>SUMIF(DRE!$A:$A,'Base CF'!$B432,DRE!AK:AK)</f>
        <v>4307.2700000000004</v>
      </c>
      <c r="AM432" s="46">
        <f>SUMIF(DRE!$A:$A,'Base CF'!$B432,DRE!AL:AL)</f>
        <v>12474.64</v>
      </c>
      <c r="AN432" s="46">
        <f>SUMIF(DRE!$A:$A,'Base CF'!$B432,DRE!AM:AM)</f>
        <v>23070.15</v>
      </c>
      <c r="AO432" s="46">
        <f>SUMIF(DRE!$A:$A,'Base CF'!$B432,DRE!AN:AN)</f>
        <v>20849.560000000001</v>
      </c>
      <c r="AP432" s="46">
        <f>SUMIF(DRE!$A:$A,'Base CF'!$B432,DRE!AO:AO)</f>
        <v>26682.47</v>
      </c>
      <c r="AQ432" s="46">
        <f>SUMIF(DRE!$A:$A,'Base CF'!$B432,DRE!AP:AP)</f>
        <v>17393.68</v>
      </c>
      <c r="AR432" s="46">
        <f>SUMIF(DRE!$A:$A,'Base CF'!$B432,DRE!AQ:AQ)</f>
        <v>31094.32</v>
      </c>
      <c r="AS432" s="46">
        <f>SUMIF(DRE!$A:$A,'Base CF'!$B432,DRE!AR:AR)</f>
        <v>18450.624434605608</v>
      </c>
      <c r="AT432" s="46">
        <f>SUMIF(DRE!$A:$A,'Base CF'!$B432,DRE!AS:AS)</f>
        <v>33392.709905518233</v>
      </c>
      <c r="AU432" s="46">
        <f>SUMIF(DRE!$A:$A,'Base CF'!$B432,DRE!AT:AT)</f>
        <v>49852.170634824877</v>
      </c>
      <c r="AV432" s="46">
        <f>SUMIF(DRE!$A:$A,'Base CF'!$B432,DRE!AU:AU)</f>
        <v>64107.596183241541</v>
      </c>
      <c r="AW432" s="46">
        <f>SUMIF(DRE!$A:$A,'Base CF'!$B432,DRE!AV:AV)</f>
        <v>74139.514254007285</v>
      </c>
      <c r="AX432" s="46">
        <f>SUMIF(DRE!$A:$A,'Base CF'!$B432,DRE!AW:AW)</f>
        <v>58919.431442226916</v>
      </c>
      <c r="AY432" s="46">
        <f>SUMIF(DRE!$A:$A,'Base CF'!$B432,DRE!AX:AX)</f>
        <v>24911.866583247316</v>
      </c>
      <c r="AZ432" s="46">
        <f>SUMIF(DRE!$A:$A,'Base CF'!$B432,DRE!AY:AY)</f>
        <v>14584.513493083583</v>
      </c>
      <c r="BA432" s="46">
        <f>SUMIF(DRE!$A:$A,'Base CF'!$B432,DRE!AZ:AZ)</f>
        <v>30227.789517902904</v>
      </c>
      <c r="BB432" s="46">
        <f>SUMIF(DRE!$A:$A,'Base CF'!$B432,DRE!BA:BA)</f>
        <v>43733.879152636342</v>
      </c>
      <c r="BC432" s="46">
        <f>SUMIF(DRE!$A:$A,'Base CF'!$B432,DRE!BB:BB)</f>
        <v>59539.747233771399</v>
      </c>
      <c r="BD432" s="46">
        <f>SUMIF(DRE!$A:$A,'Base CF'!$B432,DRE!BC:BC)</f>
        <v>45410.4021679047</v>
      </c>
      <c r="BE432" s="46">
        <f>SUMIF(DRE!$A:$A,'Base CF'!$B432,DRE!BD:BD)</f>
        <v>22425.115121721512</v>
      </c>
      <c r="BF432" s="46">
        <f>SUMIF(DRE!$A:$A,'Base CF'!$B432,DRE!BE:BE)</f>
        <v>36857.288430326305</v>
      </c>
      <c r="BG432" s="46">
        <f>SUMIF(DRE!$A:$A,'Base CF'!$B432,DRE!BF:BF)</f>
        <v>52626.621346777094</v>
      </c>
      <c r="BH432" s="46">
        <f>SUMIF(DRE!$A:$A,'Base CF'!$B432,DRE!BG:BG)</f>
        <v>66800.118881800998</v>
      </c>
      <c r="BI432" s="46">
        <f>SUMIF(DRE!$A:$A,'Base CF'!$B432,DRE!BH:BH)</f>
        <v>80915.970110141148</v>
      </c>
      <c r="BJ432" s="46">
        <f>SUMIF(DRE!$A:$A,'Base CF'!$B432,DRE!BI:BI)</f>
        <v>66007.344665461525</v>
      </c>
      <c r="BK432" s="46">
        <f>SUMIF(DRE!$A:$A,'Base CF'!$B432,DRE!BJ:BJ)</f>
        <v>22423.972782872377</v>
      </c>
      <c r="BL432" s="46">
        <f>SUMIF(DRE!$A:$A,'Base CF'!$B432,DRE!BK:BK)</f>
        <v>10323.501626805575</v>
      </c>
      <c r="BM432" s="46">
        <f>SUMIF(DRE!$A:$A,'Base CF'!$B432,DRE!BL:BL)</f>
        <v>27302.563840012688</v>
      </c>
      <c r="BN432" s="46">
        <f>SUMIF(DRE!$A:$A,'Base CF'!$B432,DRE!BM:BM)</f>
        <v>41903.955495533803</v>
      </c>
      <c r="BO432" s="46">
        <f>SUMIF(DRE!$A:$A,'Base CF'!$B432,DRE!BN:BN)</f>
        <v>58482.108704896869</v>
      </c>
      <c r="BP432" s="46">
        <f>SUMIF(DRE!$A:$A,'Base CF'!$B432,DRE!BO:BO)</f>
        <v>40192.048194503157</v>
      </c>
      <c r="BQ432" s="46">
        <f>SUMIF(DRE!$A:$A,'Base CF'!$B432,DRE!BP:BP)</f>
        <v>35836.334098972759</v>
      </c>
      <c r="BR432" s="46">
        <f>SUMIF(DRE!$A:$A,'Base CF'!$B432,DRE!BQ:BQ)</f>
        <v>51334.313792572822</v>
      </c>
      <c r="BS432" s="46">
        <f>SUMIF(DRE!$A:$A,'Base CF'!$B432,DRE!BR:BR)</f>
        <v>68032.071149675539</v>
      </c>
      <c r="BT432" s="46">
        <f>SUMIF(DRE!$A:$A,'Base CF'!$B432,DRE!BS:BS)</f>
        <v>84538.24535751481</v>
      </c>
      <c r="BU432" s="46">
        <f>SUMIF(DRE!$A:$A,'Base CF'!$B432,DRE!BT:BT)</f>
        <v>99804.286882921791</v>
      </c>
      <c r="BV432" s="46">
        <f>SUMIF(DRE!$A:$A,'Base CF'!$B432,DRE!BU:BU)</f>
        <v>81190.087972630907</v>
      </c>
      <c r="BW432" s="46">
        <f>SUMIF(DRE!$A:$A,'Base CF'!$B432,DRE!BV:BV)</f>
        <v>14692.531464458754</v>
      </c>
      <c r="BX432" s="46">
        <f>SUMIF(DRE!$A:$A,'Base CF'!$B432,DRE!BW:BW)</f>
        <v>2284.3933494150042</v>
      </c>
      <c r="BY432" s="46">
        <f>SUMIF(DRE!$A:$A,'Base CF'!$B432,DRE!BX:BX)</f>
        <v>19981.989142114322</v>
      </c>
      <c r="BZ432" s="46">
        <f>SUMIF(DRE!$A:$A,'Base CF'!$B432,DRE!BY:BY)</f>
        <v>37217.138097342518</v>
      </c>
      <c r="CA432" s="46">
        <f>SUMIF(DRE!$A:$A,'Base CF'!$B432,DRE!BZ:BZ)</f>
        <v>54646.716203635522</v>
      </c>
      <c r="CB432" s="46">
        <f>SUMIF(DRE!$A:$A,'Base CF'!$B432,DRE!CA:CA)</f>
        <v>41150.902023312134</v>
      </c>
      <c r="CC432" s="46">
        <f>SUMIF(DRE!$A:$A,'Base CF'!$B432,DRE!CB:CB)</f>
        <v>7225.7833387025412</v>
      </c>
      <c r="CD432" s="46">
        <f>SUMIF(DRE!$A:$A,'Base CF'!$B432,DRE!CC:CC)</f>
        <v>23837.833698033406</v>
      </c>
      <c r="CE432" s="46">
        <f>SUMIF(DRE!$A:$A,'Base CF'!$B432,DRE!CD:CD)</f>
        <v>41284.539286981337</v>
      </c>
      <c r="CF432" s="46">
        <f>SUMIF(DRE!$A:$A,'Base CF'!$B432,DRE!CE:CE)</f>
        <v>58550.911102523642</v>
      </c>
      <c r="CG432" s="46">
        <f>SUMIF(DRE!$A:$A,'Base CF'!$B432,DRE!CF:CF)</f>
        <v>74330.953296590204</v>
      </c>
      <c r="CH432" s="46">
        <f>SUMIF(DRE!$A:$A,'Base CF'!$B432,DRE!CG:CG)</f>
        <v>61445.032653089424</v>
      </c>
      <c r="CI432" s="46">
        <f>SUMIF(DRE!$A:$A,'Base CF'!$B432,DRE!CH:CH)</f>
        <v>28017.070614949855</v>
      </c>
      <c r="CJ432" s="46">
        <f>SUMIF(DRE!$A:$A,'Base CF'!$B432,DRE!CI:CI)</f>
        <v>13366.892738072806</v>
      </c>
      <c r="CK432" s="46">
        <f>SUMIF(DRE!$A:$A,'Base CF'!$B432,DRE!CJ:CJ)</f>
        <v>30954.292174269121</v>
      </c>
      <c r="CL432" s="46">
        <f>SUMIF(DRE!$A:$A,'Base CF'!$B432,DRE!CK:CK)</f>
        <v>49205.657425156554</v>
      </c>
      <c r="CM432" s="46">
        <f>SUMIF(DRE!$A:$A,'Base CF'!$B432,DRE!CL:CL)</f>
        <v>67545.019758199327</v>
      </c>
      <c r="CN432" s="46">
        <f>SUMIF(DRE!$A:$A,'Base CF'!$B432,DRE!CM:CM)</f>
        <v>59030.183366640653</v>
      </c>
      <c r="CO432" s="46">
        <f>SUMIF(DRE!$A:$A,'Base CF'!$B432,DRE!CN:CN)</f>
        <v>26489.703341700584</v>
      </c>
      <c r="CP432" s="46">
        <f>SUMIF(DRE!$A:$A,'Base CF'!$B432,DRE!CO:CO)</f>
        <v>43850.443604324333</v>
      </c>
      <c r="CQ432" s="46">
        <f>SUMIF(DRE!$A:$A,'Base CF'!$B432,DRE!CP:CP)</f>
        <v>62100.300149224327</v>
      </c>
      <c r="CR432" s="46">
        <f>SUMIF(DRE!$A:$A,'Base CF'!$B432,DRE!CQ:CQ)</f>
        <v>80438.894040074112</v>
      </c>
      <c r="CS432" s="46">
        <f>SUMIF(DRE!$A:$A,'Base CF'!$B432,DRE!CR:CR)</f>
        <v>98123.963952579405</v>
      </c>
      <c r="CT432" s="46">
        <f>SUMIF(DRE!$A:$A,'Base CF'!$B432,DRE!CS:CS)</f>
        <v>87703.598615184193</v>
      </c>
      <c r="CU432" s="46">
        <f>SUMIF(DRE!$A:$A,'Base CF'!$B432,DRE!CT:CT)</f>
        <v>0</v>
      </c>
      <c r="CV432" s="46">
        <f>SUMIF(DRE!$A:$A,'Base CF'!$B432,DRE!CU:CU)</f>
        <v>0</v>
      </c>
      <c r="CW432" s="46">
        <f>SUMIF(DRE!$A:$A,'Base CF'!$B432,DRE!CV:CV)</f>
        <v>0</v>
      </c>
      <c r="CX432" s="46">
        <f>SUMIF(DRE!$A:$A,'Base CF'!$B432,DRE!CW:CW)</f>
        <v>0</v>
      </c>
      <c r="CY432" s="46">
        <f>SUMIF(DRE!$A:$A,'Base CF'!$B432,DRE!CX:CX)</f>
        <v>0</v>
      </c>
      <c r="CZ432" s="46">
        <f>SUMIF(DRE!$A:$A,'Base CF'!$B432,DRE!CY:CY)</f>
        <v>0</v>
      </c>
      <c r="DA432" s="46">
        <f>SUMIF(DRE!$A:$A,'Base CF'!$B432,DRE!CZ:CZ)</f>
        <v>0</v>
      </c>
      <c r="DB432" s="46">
        <f>SUMIF(DRE!$A:$A,'Base CF'!$B432,DRE!DA:DA)</f>
        <v>0</v>
      </c>
      <c r="DC432" s="46">
        <f>SUMIF(DRE!$A:$A,'Base CF'!$B432,DRE!DB:DB)</f>
        <v>0</v>
      </c>
      <c r="DD432" s="46">
        <f>SUMIF(DRE!$A:$A,'Base CF'!$B432,DRE!DC:DC)</f>
        <v>0</v>
      </c>
      <c r="DE432" s="46">
        <f>SUMIF(DRE!$A:$A,'Base CF'!$B432,DRE!DD:DD)</f>
        <v>0</v>
      </c>
      <c r="DF432" s="46">
        <f>SUMIF(DRE!$A:$A,'Base CF'!$B432,DRE!DE:DE)</f>
        <v>0</v>
      </c>
    </row>
    <row r="433" spans="2:110">
      <c r="B433" s="37" t="s">
        <v>575</v>
      </c>
      <c r="C433" s="46">
        <f>SUMIF(DRE!$A:$A,'Base CF'!$B433,DRE!B:B)</f>
        <v>134223.01999999999</v>
      </c>
      <c r="D433" s="46">
        <f>SUMIF(DRE!$A:$A,'Base CF'!$B433,DRE!C:C)</f>
        <v>66263.070000000007</v>
      </c>
      <c r="E433" s="46">
        <f>SUMIF(DRE!$A:$A,'Base CF'!$B433,DRE!D:D)</f>
        <v>383282.19</v>
      </c>
      <c r="F433" s="46">
        <f>SUMIF(DRE!$A:$A,'Base CF'!$B433,DRE!E:E)</f>
        <v>106154.29</v>
      </c>
      <c r="G433" s="46">
        <f>SUMIF(DRE!$A:$A,'Base CF'!$B433,DRE!F:F)</f>
        <v>132161.70000000001</v>
      </c>
      <c r="H433" s="46">
        <f>SUMIF(DRE!$A:$A,'Base CF'!$B433,DRE!G:G)</f>
        <v>412159.93</v>
      </c>
      <c r="I433" s="46">
        <f>SUMIF(DRE!$A:$A,'Base CF'!$B433,DRE!H:H)</f>
        <v>263960.26</v>
      </c>
      <c r="J433" s="46">
        <f>SUMIF(DRE!$A:$A,'Base CF'!$B433,DRE!I:I)</f>
        <v>293201.02</v>
      </c>
      <c r="K433" s="46">
        <f>SUMIF(DRE!$A:$A,'Base CF'!$B433,DRE!J:J)</f>
        <v>266278.74</v>
      </c>
      <c r="L433" s="46">
        <f>SUMIF(DRE!$A:$A,'Base CF'!$B433,DRE!K:K)</f>
        <v>313563.49</v>
      </c>
      <c r="M433" s="46">
        <f>SUMIF(DRE!$A:$A,'Base CF'!$B433,DRE!L:L)</f>
        <v>296089.32</v>
      </c>
      <c r="N433" s="46">
        <f>SUMIF(DRE!$A:$A,'Base CF'!$B433,DRE!M:M)</f>
        <v>364498.98</v>
      </c>
      <c r="O433" s="46">
        <f>SUMIF(DRE!$A:$A,'Base CF'!$B433,DRE!N:N)</f>
        <v>223011.43</v>
      </c>
      <c r="P433" s="46">
        <f>SUMIF(DRE!$A:$A,'Base CF'!$B433,DRE!O:O)</f>
        <v>217922.97</v>
      </c>
      <c r="Q433" s="46">
        <f>SUMIF(DRE!$A:$A,'Base CF'!$B433,DRE!P:P)</f>
        <v>319742.7</v>
      </c>
      <c r="R433" s="46">
        <f>SUMIF(DRE!$A:$A,'Base CF'!$B433,DRE!Q:Q)</f>
        <v>289011.88</v>
      </c>
      <c r="S433" s="46">
        <f>SUMIF(DRE!$A:$A,'Base CF'!$B433,DRE!R:R)</f>
        <v>338789.99</v>
      </c>
      <c r="T433" s="46">
        <f>SUMIF(DRE!$A:$A,'Base CF'!$B433,DRE!S:S)</f>
        <v>262170.43</v>
      </c>
      <c r="U433" s="46">
        <f>SUMIF(DRE!$A:$A,'Base CF'!$B433,DRE!T:T)</f>
        <v>237772.71</v>
      </c>
      <c r="V433" s="46">
        <f>SUMIF(DRE!$A:$A,'Base CF'!$B433,DRE!U:U)</f>
        <v>240081.55</v>
      </c>
      <c r="W433" s="46">
        <f>SUMIF(DRE!$A:$A,'Base CF'!$B433,DRE!V:V)</f>
        <v>245345.37</v>
      </c>
      <c r="X433" s="46">
        <f>SUMIF(DRE!$A:$A,'Base CF'!$B433,DRE!W:W)</f>
        <v>268330.65000000002</v>
      </c>
      <c r="Y433" s="46">
        <f>SUMIF(DRE!$A:$A,'Base CF'!$B433,DRE!X:X)</f>
        <v>228671.79</v>
      </c>
      <c r="Z433" s="46">
        <f>SUMIF(DRE!$A:$A,'Base CF'!$B433,DRE!Y:Y)</f>
        <v>223504.08</v>
      </c>
      <c r="AA433" s="46">
        <f>SUMIF(DRE!$A:$A,'Base CF'!$B433,DRE!Z:Z)</f>
        <v>176242.32</v>
      </c>
      <c r="AB433" s="46">
        <f>SUMIF(DRE!$A:$A,'Base CF'!$B433,DRE!AA:AA)</f>
        <v>137692.67000000001</v>
      </c>
      <c r="AC433" s="46">
        <f>SUMIF(DRE!$A:$A,'Base CF'!$B433,DRE!AB:AB)</f>
        <v>191585.82</v>
      </c>
      <c r="AD433" s="46">
        <f>SUMIF(DRE!$A:$A,'Base CF'!$B433,DRE!AC:AC)</f>
        <v>170312.16</v>
      </c>
      <c r="AE433" s="46">
        <f>SUMIF(DRE!$A:$A,'Base CF'!$B433,DRE!AD:AD)</f>
        <v>175508.37</v>
      </c>
      <c r="AF433" s="46">
        <f>SUMIF(DRE!$A:$A,'Base CF'!$B433,DRE!AE:AE)</f>
        <v>154493.34</v>
      </c>
      <c r="AG433" s="46">
        <f>SUMIF(DRE!$A:$A,'Base CF'!$B433,DRE!AF:AF)</f>
        <v>80327.78</v>
      </c>
      <c r="AH433" s="46">
        <f>SUMIF(DRE!$A:$A,'Base CF'!$B433,DRE!AG:AG)</f>
        <v>66735.039999999994</v>
      </c>
      <c r="AI433" s="46">
        <f>SUMIF(DRE!$A:$A,'Base CF'!$B433,DRE!AH:AH)</f>
        <v>42425.23</v>
      </c>
      <c r="AJ433" s="46">
        <f>SUMIF(DRE!$A:$A,'Base CF'!$B433,DRE!AI:AI)</f>
        <v>44171.89</v>
      </c>
      <c r="AK433" s="46">
        <f>SUMIF(DRE!$A:$A,'Base CF'!$B433,DRE!AJ:AJ)</f>
        <v>38824.050000000003</v>
      </c>
      <c r="AL433" s="46">
        <f>SUMIF(DRE!$A:$A,'Base CF'!$B433,DRE!AK:AK)</f>
        <v>26506.34</v>
      </c>
      <c r="AM433" s="46">
        <f>SUMIF(DRE!$A:$A,'Base CF'!$B433,DRE!AL:AL)</f>
        <v>76767.05</v>
      </c>
      <c r="AN433" s="46">
        <f>SUMIF(DRE!$A:$A,'Base CF'!$B433,DRE!AM:AM)</f>
        <v>141970.19</v>
      </c>
      <c r="AO433" s="46">
        <f>SUMIF(DRE!$A:$A,'Base CF'!$B433,DRE!AN:AN)</f>
        <v>128304.98</v>
      </c>
      <c r="AP433" s="46">
        <f>SUMIF(DRE!$A:$A,'Base CF'!$B433,DRE!AO:AO)</f>
        <v>164199.79</v>
      </c>
      <c r="AQ433" s="46">
        <f>SUMIF(DRE!$A:$A,'Base CF'!$B433,DRE!AP:AP)</f>
        <v>107038.04</v>
      </c>
      <c r="AR433" s="46">
        <f>SUMIF(DRE!$A:$A,'Base CF'!$B433,DRE!AQ:AQ)</f>
        <v>191349.6</v>
      </c>
      <c r="AS433" s="46">
        <f>SUMIF(DRE!$A:$A,'Base CF'!$B433,DRE!AR:AR)</f>
        <v>33546.589881101107</v>
      </c>
      <c r="AT433" s="46">
        <f>SUMIF(DRE!$A:$A,'Base CF'!$B433,DRE!AS:AS)</f>
        <v>60714.018010033149</v>
      </c>
      <c r="AU433" s="46">
        <f>SUMIF(DRE!$A:$A,'Base CF'!$B433,DRE!AT:AT)</f>
        <v>90640.310245136119</v>
      </c>
      <c r="AV433" s="46">
        <f>SUMIF(DRE!$A:$A,'Base CF'!$B433,DRE!AU:AU)</f>
        <v>116559.26578771189</v>
      </c>
      <c r="AW433" s="46">
        <f>SUMIF(DRE!$A:$A,'Base CF'!$B433,DRE!AV:AV)</f>
        <v>134799.11682546776</v>
      </c>
      <c r="AX433" s="46">
        <f>SUMIF(DRE!$A:$A,'Base CF'!$B433,DRE!AW:AW)</f>
        <v>107126.23898586711</v>
      </c>
      <c r="AY433" s="46">
        <f>SUMIF(DRE!$A:$A,'Base CF'!$B433,DRE!AX:AX)</f>
        <v>45294.302878631483</v>
      </c>
      <c r="AZ433" s="46">
        <f>SUMIF(DRE!$A:$A,'Base CF'!$B433,DRE!AY:AY)</f>
        <v>26517.297260151969</v>
      </c>
      <c r="BA433" s="46">
        <f>SUMIF(DRE!$A:$A,'Base CF'!$B433,DRE!AZ:AZ)</f>
        <v>54959.617305278</v>
      </c>
      <c r="BB433" s="46">
        <f>SUMIF(DRE!$A:$A,'Base CF'!$B433,DRE!BA:BA)</f>
        <v>79516.143913884254</v>
      </c>
      <c r="BC433" s="46">
        <f>SUMIF(DRE!$A:$A,'Base CF'!$B433,DRE!BB:BB)</f>
        <v>108254.08587958435</v>
      </c>
      <c r="BD433" s="46">
        <f>SUMIF(DRE!$A:$A,'Base CF'!$B433,DRE!BC:BC)</f>
        <v>82564.367578008547</v>
      </c>
      <c r="BE433" s="46">
        <f>SUMIF(DRE!$A:$A,'Base CF'!$B433,DRE!BD:BD)</f>
        <v>40772.936584948198</v>
      </c>
      <c r="BF433" s="46">
        <f>SUMIF(DRE!$A:$A,'Base CF'!$B433,DRE!BE:BE)</f>
        <v>67013.251691502373</v>
      </c>
      <c r="BG433" s="46">
        <f>SUMIF(DRE!$A:$A,'Base CF'!$B433,DRE!BF:BF)</f>
        <v>95684.766085049254</v>
      </c>
      <c r="BH433" s="46">
        <f>SUMIF(DRE!$A:$A,'Base CF'!$B433,DRE!BG:BG)</f>
        <v>121454.76160327454</v>
      </c>
      <c r="BI433" s="46">
        <f>SUMIF(DRE!$A:$A,'Base CF'!$B433,DRE!BH:BH)</f>
        <v>147119.94565480208</v>
      </c>
      <c r="BJ433" s="46">
        <f>SUMIF(DRE!$A:$A,'Base CF'!$B433,DRE!BI:BI)</f>
        <v>120013.35393720277</v>
      </c>
      <c r="BK433" s="46">
        <f>SUMIF(DRE!$A:$A,'Base CF'!$B433,DRE!BJ:BJ)</f>
        <v>40770.859605222504</v>
      </c>
      <c r="BL433" s="46">
        <f>SUMIF(DRE!$A:$A,'Base CF'!$B433,DRE!BK:BK)</f>
        <v>18770.002957828317</v>
      </c>
      <c r="BM433" s="46">
        <f>SUMIF(DRE!$A:$A,'Base CF'!$B433,DRE!BL:BL)</f>
        <v>49641.025163659426</v>
      </c>
      <c r="BN433" s="46">
        <f>SUMIF(DRE!$A:$A,'Base CF'!$B433,DRE!BM:BM)</f>
        <v>76189.009991879633</v>
      </c>
      <c r="BO433" s="46">
        <f>SUMIF(DRE!$A:$A,'Base CF'!$B433,DRE!BN:BN)</f>
        <v>106331.10673617612</v>
      </c>
      <c r="BP433" s="46">
        <f>SUMIF(DRE!$A:$A,'Base CF'!$B433,DRE!BO:BO)</f>
        <v>73076.451262733011</v>
      </c>
      <c r="BQ433" s="46">
        <f>SUMIF(DRE!$A:$A,'Base CF'!$B433,DRE!BP:BP)</f>
        <v>65156.97108904137</v>
      </c>
      <c r="BR433" s="46">
        <f>SUMIF(DRE!$A:$A,'Base CF'!$B433,DRE!BQ:BQ)</f>
        <v>93335.115986496035</v>
      </c>
      <c r="BS433" s="46">
        <f>SUMIF(DRE!$A:$A,'Base CF'!$B433,DRE!BR:BR)</f>
        <v>123694.67481759188</v>
      </c>
      <c r="BT433" s="46">
        <f>SUMIF(DRE!$A:$A,'Base CF'!$B433,DRE!BS:BS)</f>
        <v>153705.90065002692</v>
      </c>
      <c r="BU433" s="46">
        <f>SUMIF(DRE!$A:$A,'Base CF'!$B433,DRE!BT:BT)</f>
        <v>181462.33978713051</v>
      </c>
      <c r="BV433" s="46">
        <f>SUMIF(DRE!$A:$A,'Base CF'!$B433,DRE!BU:BU)</f>
        <v>147618.34176841981</v>
      </c>
      <c r="BW433" s="46">
        <f>SUMIF(DRE!$A:$A,'Base CF'!$B433,DRE!BV:BV)</f>
        <v>26713.693571743188</v>
      </c>
      <c r="BX433" s="46">
        <f>SUMIF(DRE!$A:$A,'Base CF'!$B433,DRE!BW:BW)</f>
        <v>4153.4424534818254</v>
      </c>
      <c r="BY433" s="46">
        <f>SUMIF(DRE!$A:$A,'Base CF'!$B433,DRE!BX:BX)</f>
        <v>36330.889349298763</v>
      </c>
      <c r="BZ433" s="46">
        <f>SUMIF(DRE!$A:$A,'Base CF'!$B433,DRE!BY:BY)</f>
        <v>67667.523813350024</v>
      </c>
      <c r="CA433" s="46">
        <f>SUMIF(DRE!$A:$A,'Base CF'!$B433,DRE!BZ:BZ)</f>
        <v>99357.665824791853</v>
      </c>
      <c r="CB433" s="46">
        <f>SUMIF(DRE!$A:$A,'Base CF'!$B433,DRE!CA:CA)</f>
        <v>74819.821860567507</v>
      </c>
      <c r="CC433" s="46">
        <f>SUMIF(DRE!$A:$A,'Base CF'!$B433,DRE!CB:CB)</f>
        <v>13137.787888550074</v>
      </c>
      <c r="CD433" s="46">
        <f>SUMIF(DRE!$A:$A,'Base CF'!$B433,DRE!CC:CC)</f>
        <v>43341.515814606195</v>
      </c>
      <c r="CE433" s="46">
        <f>SUMIF(DRE!$A:$A,'Base CF'!$B433,DRE!CD:CD)</f>
        <v>75062.798703602428</v>
      </c>
      <c r="CF433" s="46">
        <f>SUMIF(DRE!$A:$A,'Base CF'!$B433,DRE!CE:CE)</f>
        <v>106456.20200458843</v>
      </c>
      <c r="CG433" s="46">
        <f>SUMIF(DRE!$A:$A,'Base CF'!$B433,DRE!CF:CF)</f>
        <v>135147.18781198218</v>
      </c>
      <c r="CH433" s="46">
        <f>SUMIF(DRE!$A:$A,'Base CF'!$B433,DRE!CG:CG)</f>
        <v>111718.2411874353</v>
      </c>
      <c r="CI433" s="46">
        <f>SUMIF(DRE!$A:$A,'Base CF'!$B433,DRE!CH:CH)</f>
        <v>50940.12839081791</v>
      </c>
      <c r="CJ433" s="46">
        <f>SUMIF(DRE!$A:$A,'Base CF'!$B433,DRE!CI:CI)</f>
        <v>24303.441341950554</v>
      </c>
      <c r="CK433" s="46">
        <f>SUMIF(DRE!$A:$A,'Base CF'!$B433,DRE!CJ:CJ)</f>
        <v>56280.531225943851</v>
      </c>
      <c r="CL433" s="46">
        <f>SUMIF(DRE!$A:$A,'Base CF'!$B433,DRE!CK:CK)</f>
        <v>89464.831682102813</v>
      </c>
      <c r="CM433" s="46">
        <f>SUMIF(DRE!$A:$A,'Base CF'!$B433,DRE!CL:CL)</f>
        <v>122809.12683308969</v>
      </c>
      <c r="CN433" s="46">
        <f>SUMIF(DRE!$A:$A,'Base CF'!$B433,DRE!CM:CM)</f>
        <v>107327.6061211648</v>
      </c>
      <c r="CO433" s="46">
        <f>SUMIF(DRE!$A:$A,'Base CF'!$B433,DRE!CN:CN)</f>
        <v>48163.096984910146</v>
      </c>
      <c r="CP433" s="46">
        <f>SUMIF(DRE!$A:$A,'Base CF'!$B433,DRE!CO:CO)</f>
        <v>79728.079280589693</v>
      </c>
      <c r="CQ433" s="46">
        <f>SUMIF(DRE!$A:$A,'Base CF'!$B433,DRE!CP:CP)</f>
        <v>112909.63663495331</v>
      </c>
      <c r="CR433" s="46">
        <f>SUMIF(DRE!$A:$A,'Base CF'!$B433,DRE!CQ:CQ)</f>
        <v>146252.53461831657</v>
      </c>
      <c r="CS433" s="46">
        <f>SUMIF(DRE!$A:$A,'Base CF'!$B433,DRE!CR:CR)</f>
        <v>178407.20718650799</v>
      </c>
      <c r="CT433" s="46">
        <f>SUMIF(DRE!$A:$A,'Base CF'!$B433,DRE!CS:CS)</f>
        <v>159461.08839124397</v>
      </c>
      <c r="CU433" s="46">
        <f>SUMIF(DRE!$A:$A,'Base CF'!$B433,DRE!CT:CT)</f>
        <v>0</v>
      </c>
      <c r="CV433" s="46">
        <f>SUMIF(DRE!$A:$A,'Base CF'!$B433,DRE!CU:CU)</f>
        <v>0</v>
      </c>
      <c r="CW433" s="46">
        <f>SUMIF(DRE!$A:$A,'Base CF'!$B433,DRE!CV:CV)</f>
        <v>0</v>
      </c>
      <c r="CX433" s="46">
        <f>SUMIF(DRE!$A:$A,'Base CF'!$B433,DRE!CW:CW)</f>
        <v>0</v>
      </c>
      <c r="CY433" s="46">
        <f>SUMIF(DRE!$A:$A,'Base CF'!$B433,DRE!CX:CX)</f>
        <v>0</v>
      </c>
      <c r="CZ433" s="46">
        <f>SUMIF(DRE!$A:$A,'Base CF'!$B433,DRE!CY:CY)</f>
        <v>0</v>
      </c>
      <c r="DA433" s="46">
        <f>SUMIF(DRE!$A:$A,'Base CF'!$B433,DRE!CZ:CZ)</f>
        <v>0</v>
      </c>
      <c r="DB433" s="46">
        <f>SUMIF(DRE!$A:$A,'Base CF'!$B433,DRE!DA:DA)</f>
        <v>0</v>
      </c>
      <c r="DC433" s="46">
        <f>SUMIF(DRE!$A:$A,'Base CF'!$B433,DRE!DB:DB)</f>
        <v>0</v>
      </c>
      <c r="DD433" s="46">
        <f>SUMIF(DRE!$A:$A,'Base CF'!$B433,DRE!DC:DC)</f>
        <v>0</v>
      </c>
      <c r="DE433" s="46">
        <f>SUMIF(DRE!$A:$A,'Base CF'!$B433,DRE!DD:DD)</f>
        <v>0</v>
      </c>
      <c r="DF433" s="46">
        <f>SUMIF(DRE!$A:$A,'Base CF'!$B433,DRE!DE:DE)</f>
        <v>0</v>
      </c>
    </row>
    <row r="434" spans="2:110">
      <c r="B434" s="37" t="s">
        <v>540</v>
      </c>
      <c r="C434" s="46">
        <f>SUMIF(DRE!$A:$A,'Base CF'!$B434,DRE!B:B)</f>
        <v>0</v>
      </c>
      <c r="D434" s="46">
        <f>SUMIF(DRE!$A:$A,'Base CF'!$B434,DRE!C:C)</f>
        <v>0</v>
      </c>
      <c r="E434" s="46">
        <f>SUMIF(DRE!$A:$A,'Base CF'!$B434,DRE!D:D)</f>
        <v>0</v>
      </c>
      <c r="F434" s="46">
        <f>SUMIF(DRE!$A:$A,'Base CF'!$B434,DRE!E:E)</f>
        <v>0</v>
      </c>
      <c r="G434" s="46">
        <f>SUMIF(DRE!$A:$A,'Base CF'!$B434,DRE!F:F)</f>
        <v>0</v>
      </c>
      <c r="H434" s="46">
        <f>SUMIF(DRE!$A:$A,'Base CF'!$B434,DRE!G:G)</f>
        <v>0</v>
      </c>
      <c r="I434" s="46">
        <f>SUMIF(DRE!$A:$A,'Base CF'!$B434,DRE!H:H)</f>
        <v>0</v>
      </c>
      <c r="J434" s="46">
        <f>SUMIF(DRE!$A:$A,'Base CF'!$B434,DRE!I:I)</f>
        <v>0</v>
      </c>
      <c r="K434" s="46">
        <f>SUMIF(DRE!$A:$A,'Base CF'!$B434,DRE!J:J)</f>
        <v>0</v>
      </c>
      <c r="L434" s="46">
        <f>SUMIF(DRE!$A:$A,'Base CF'!$B434,DRE!K:K)</f>
        <v>0</v>
      </c>
      <c r="M434" s="46">
        <f>SUMIF(DRE!$A:$A,'Base CF'!$B434,DRE!L:L)</f>
        <v>0</v>
      </c>
      <c r="N434" s="46">
        <f>SUMIF(DRE!$A:$A,'Base CF'!$B434,DRE!M:M)</f>
        <v>0</v>
      </c>
      <c r="O434" s="46">
        <f>SUMIF(DRE!$A:$A,'Base CF'!$B434,DRE!N:N)</f>
        <v>0</v>
      </c>
      <c r="P434" s="46">
        <f>SUMIF(DRE!$A:$A,'Base CF'!$B434,DRE!O:O)</f>
        <v>0</v>
      </c>
      <c r="Q434" s="46">
        <f>SUMIF(DRE!$A:$A,'Base CF'!$B434,DRE!P:P)</f>
        <v>0</v>
      </c>
      <c r="R434" s="46">
        <f>SUMIF(DRE!$A:$A,'Base CF'!$B434,DRE!Q:Q)</f>
        <v>0</v>
      </c>
      <c r="S434" s="46">
        <f>SUMIF(DRE!$A:$A,'Base CF'!$B434,DRE!R:R)</f>
        <v>0</v>
      </c>
      <c r="T434" s="46">
        <f>SUMIF(DRE!$A:$A,'Base CF'!$B434,DRE!S:S)</f>
        <v>0</v>
      </c>
      <c r="U434" s="46">
        <f>SUMIF(DRE!$A:$A,'Base CF'!$B434,DRE!T:T)</f>
        <v>0</v>
      </c>
      <c r="V434" s="46">
        <f>SUMIF(DRE!$A:$A,'Base CF'!$B434,DRE!U:U)</f>
        <v>0</v>
      </c>
      <c r="W434" s="46">
        <f>SUMIF(DRE!$A:$A,'Base CF'!$B434,DRE!V:V)</f>
        <v>0</v>
      </c>
      <c r="X434" s="46">
        <f>SUMIF(DRE!$A:$A,'Base CF'!$B434,DRE!W:W)</f>
        <v>0</v>
      </c>
      <c r="Y434" s="46">
        <f>SUMIF(DRE!$A:$A,'Base CF'!$B434,DRE!X:X)</f>
        <v>0</v>
      </c>
      <c r="Z434" s="46">
        <f>SUMIF(DRE!$A:$A,'Base CF'!$B434,DRE!Y:Y)</f>
        <v>0</v>
      </c>
      <c r="AA434" s="46">
        <f>SUMIF(DRE!$A:$A,'Base CF'!$B434,DRE!Z:Z)</f>
        <v>0</v>
      </c>
      <c r="AB434" s="46">
        <f>SUMIF(DRE!$A:$A,'Base CF'!$B434,DRE!AA:AA)</f>
        <v>0</v>
      </c>
      <c r="AC434" s="46">
        <f>SUMIF(DRE!$A:$A,'Base CF'!$B434,DRE!AB:AB)</f>
        <v>0</v>
      </c>
      <c r="AD434" s="46">
        <f>SUMIF(DRE!$A:$A,'Base CF'!$B434,DRE!AC:AC)</f>
        <v>0</v>
      </c>
      <c r="AE434" s="46">
        <f>SUMIF(DRE!$A:$A,'Base CF'!$B434,DRE!AD:AD)</f>
        <v>0</v>
      </c>
      <c r="AF434" s="46">
        <f>SUMIF(DRE!$A:$A,'Base CF'!$B434,DRE!AE:AE)</f>
        <v>0</v>
      </c>
      <c r="AG434" s="46">
        <f>SUMIF(DRE!$A:$A,'Base CF'!$B434,DRE!AF:AF)</f>
        <v>0</v>
      </c>
      <c r="AH434" s="46">
        <f>SUMIF(DRE!$A:$A,'Base CF'!$B434,DRE!AG:AG)</f>
        <v>0</v>
      </c>
      <c r="AI434" s="46">
        <f>SUMIF(DRE!$A:$A,'Base CF'!$B434,DRE!AH:AH)</f>
        <v>0</v>
      </c>
      <c r="AJ434" s="46">
        <f>SUMIF(DRE!$A:$A,'Base CF'!$B434,DRE!AI:AI)</f>
        <v>0</v>
      </c>
      <c r="AK434" s="46">
        <f>SUMIF(DRE!$A:$A,'Base CF'!$B434,DRE!AJ:AJ)</f>
        <v>0</v>
      </c>
      <c r="AL434" s="46">
        <f>SUMIF(DRE!$A:$A,'Base CF'!$B434,DRE!AK:AK)</f>
        <v>0</v>
      </c>
      <c r="AM434" s="46">
        <f>SUMIF(DRE!$A:$A,'Base CF'!$B434,DRE!AL:AL)</f>
        <v>0</v>
      </c>
      <c r="AN434" s="46">
        <f>SUMIF(DRE!$A:$A,'Base CF'!$B434,DRE!AM:AM)</f>
        <v>0</v>
      </c>
      <c r="AO434" s="46">
        <f>SUMIF(DRE!$A:$A,'Base CF'!$B434,DRE!AN:AN)</f>
        <v>0</v>
      </c>
      <c r="AP434" s="46">
        <f>SUMIF(DRE!$A:$A,'Base CF'!$B434,DRE!AO:AO)</f>
        <v>0</v>
      </c>
      <c r="AQ434" s="46">
        <f>SUMIF(DRE!$A:$A,'Base CF'!$B434,DRE!AP:AP)</f>
        <v>0</v>
      </c>
      <c r="AR434" s="46">
        <f>SUMIF(DRE!$A:$A,'Base CF'!$B434,DRE!AQ:AQ)</f>
        <v>0</v>
      </c>
      <c r="AS434" s="46">
        <f>SUMIF(DRE!$A:$A,'Base CF'!$B434,DRE!AR:AR)</f>
        <v>0</v>
      </c>
      <c r="AT434" s="46">
        <f>SUMIF(DRE!$A:$A,'Base CF'!$B434,DRE!AS:AS)</f>
        <v>0</v>
      </c>
      <c r="AU434" s="46">
        <f>SUMIF(DRE!$A:$A,'Base CF'!$B434,DRE!AT:AT)</f>
        <v>0</v>
      </c>
      <c r="AV434" s="46">
        <f>SUMIF(DRE!$A:$A,'Base CF'!$B434,DRE!AU:AU)</f>
        <v>0</v>
      </c>
      <c r="AW434" s="46">
        <f>SUMIF(DRE!$A:$A,'Base CF'!$B434,DRE!AV:AV)</f>
        <v>0</v>
      </c>
      <c r="AX434" s="46">
        <f>SUMIF(DRE!$A:$A,'Base CF'!$B434,DRE!AW:AW)</f>
        <v>0</v>
      </c>
      <c r="AY434" s="46">
        <f>SUMIF(DRE!$A:$A,'Base CF'!$B434,DRE!AX:AX)</f>
        <v>0</v>
      </c>
      <c r="AZ434" s="46">
        <f>SUMIF(DRE!$A:$A,'Base CF'!$B434,DRE!AY:AY)</f>
        <v>0</v>
      </c>
      <c r="BA434" s="46">
        <f>SUMIF(DRE!$A:$A,'Base CF'!$B434,DRE!AZ:AZ)</f>
        <v>0</v>
      </c>
      <c r="BB434" s="46">
        <f>SUMIF(DRE!$A:$A,'Base CF'!$B434,DRE!BA:BA)</f>
        <v>0</v>
      </c>
      <c r="BC434" s="46">
        <f>SUMIF(DRE!$A:$A,'Base CF'!$B434,DRE!BB:BB)</f>
        <v>0</v>
      </c>
      <c r="BD434" s="46">
        <f>SUMIF(DRE!$A:$A,'Base CF'!$B434,DRE!BC:BC)</f>
        <v>0</v>
      </c>
      <c r="BE434" s="46">
        <f>SUMIF(DRE!$A:$A,'Base CF'!$B434,DRE!BD:BD)</f>
        <v>0</v>
      </c>
      <c r="BF434" s="46">
        <f>SUMIF(DRE!$A:$A,'Base CF'!$B434,DRE!BE:BE)</f>
        <v>0</v>
      </c>
      <c r="BG434" s="46">
        <f>SUMIF(DRE!$A:$A,'Base CF'!$B434,DRE!BF:BF)</f>
        <v>0</v>
      </c>
      <c r="BH434" s="46">
        <f>SUMIF(DRE!$A:$A,'Base CF'!$B434,DRE!BG:BG)</f>
        <v>0</v>
      </c>
      <c r="BI434" s="46">
        <f>SUMIF(DRE!$A:$A,'Base CF'!$B434,DRE!BH:BH)</f>
        <v>0</v>
      </c>
      <c r="BJ434" s="46">
        <f>SUMIF(DRE!$A:$A,'Base CF'!$B434,DRE!BI:BI)</f>
        <v>0</v>
      </c>
      <c r="BK434" s="46">
        <f>SUMIF(DRE!$A:$A,'Base CF'!$B434,DRE!BJ:BJ)</f>
        <v>0</v>
      </c>
      <c r="BL434" s="46">
        <f>SUMIF(DRE!$A:$A,'Base CF'!$B434,DRE!BK:BK)</f>
        <v>0</v>
      </c>
      <c r="BM434" s="46">
        <f>SUMIF(DRE!$A:$A,'Base CF'!$B434,DRE!BL:BL)</f>
        <v>0</v>
      </c>
      <c r="BN434" s="46">
        <f>SUMIF(DRE!$A:$A,'Base CF'!$B434,DRE!BM:BM)</f>
        <v>0</v>
      </c>
      <c r="BO434" s="46">
        <f>SUMIF(DRE!$A:$A,'Base CF'!$B434,DRE!BN:BN)</f>
        <v>0</v>
      </c>
      <c r="BP434" s="46">
        <f>SUMIF(DRE!$A:$A,'Base CF'!$B434,DRE!BO:BO)</f>
        <v>0</v>
      </c>
      <c r="BQ434" s="46">
        <f>SUMIF(DRE!$A:$A,'Base CF'!$B434,DRE!BP:BP)</f>
        <v>0</v>
      </c>
      <c r="BR434" s="46">
        <f>SUMIF(DRE!$A:$A,'Base CF'!$B434,DRE!BQ:BQ)</f>
        <v>0</v>
      </c>
      <c r="BS434" s="46">
        <f>SUMIF(DRE!$A:$A,'Base CF'!$B434,DRE!BR:BR)</f>
        <v>0</v>
      </c>
      <c r="BT434" s="46">
        <f>SUMIF(DRE!$A:$A,'Base CF'!$B434,DRE!BS:BS)</f>
        <v>0</v>
      </c>
      <c r="BU434" s="46">
        <f>SUMIF(DRE!$A:$A,'Base CF'!$B434,DRE!BT:BT)</f>
        <v>0</v>
      </c>
      <c r="BV434" s="46">
        <f>SUMIF(DRE!$A:$A,'Base CF'!$B434,DRE!BU:BU)</f>
        <v>0</v>
      </c>
      <c r="BW434" s="46">
        <f>SUMIF(DRE!$A:$A,'Base CF'!$B434,DRE!BV:BV)</f>
        <v>0</v>
      </c>
      <c r="BX434" s="46">
        <f>SUMIF(DRE!$A:$A,'Base CF'!$B434,DRE!BW:BW)</f>
        <v>0</v>
      </c>
      <c r="BY434" s="46">
        <f>SUMIF(DRE!$A:$A,'Base CF'!$B434,DRE!BX:BX)</f>
        <v>0</v>
      </c>
      <c r="BZ434" s="46">
        <f>SUMIF(DRE!$A:$A,'Base CF'!$B434,DRE!BY:BY)</f>
        <v>0</v>
      </c>
      <c r="CA434" s="46">
        <f>SUMIF(DRE!$A:$A,'Base CF'!$B434,DRE!BZ:BZ)</f>
        <v>0</v>
      </c>
      <c r="CB434" s="46">
        <f>SUMIF(DRE!$A:$A,'Base CF'!$B434,DRE!CA:CA)</f>
        <v>0</v>
      </c>
      <c r="CC434" s="46">
        <f>SUMIF(DRE!$A:$A,'Base CF'!$B434,DRE!CB:CB)</f>
        <v>0</v>
      </c>
      <c r="CD434" s="46">
        <f>SUMIF(DRE!$A:$A,'Base CF'!$B434,DRE!CC:CC)</f>
        <v>0</v>
      </c>
      <c r="CE434" s="46">
        <f>SUMIF(DRE!$A:$A,'Base CF'!$B434,DRE!CD:CD)</f>
        <v>0</v>
      </c>
      <c r="CF434" s="46">
        <f>SUMIF(DRE!$A:$A,'Base CF'!$B434,DRE!CE:CE)</f>
        <v>0</v>
      </c>
      <c r="CG434" s="46">
        <f>SUMIF(DRE!$A:$A,'Base CF'!$B434,DRE!CF:CF)</f>
        <v>0</v>
      </c>
      <c r="CH434" s="46">
        <f>SUMIF(DRE!$A:$A,'Base CF'!$B434,DRE!CG:CG)</f>
        <v>0</v>
      </c>
      <c r="CI434" s="46">
        <f>SUMIF(DRE!$A:$A,'Base CF'!$B434,DRE!CH:CH)</f>
        <v>0</v>
      </c>
      <c r="CJ434" s="46">
        <f>SUMIF(DRE!$A:$A,'Base CF'!$B434,DRE!CI:CI)</f>
        <v>0</v>
      </c>
      <c r="CK434" s="46">
        <f>SUMIF(DRE!$A:$A,'Base CF'!$B434,DRE!CJ:CJ)</f>
        <v>0</v>
      </c>
      <c r="CL434" s="46">
        <f>SUMIF(DRE!$A:$A,'Base CF'!$B434,DRE!CK:CK)</f>
        <v>0</v>
      </c>
      <c r="CM434" s="46">
        <f>SUMIF(DRE!$A:$A,'Base CF'!$B434,DRE!CL:CL)</f>
        <v>0</v>
      </c>
      <c r="CN434" s="46">
        <f>SUMIF(DRE!$A:$A,'Base CF'!$B434,DRE!CM:CM)</f>
        <v>0</v>
      </c>
      <c r="CO434" s="46">
        <f>SUMIF(DRE!$A:$A,'Base CF'!$B434,DRE!CN:CN)</f>
        <v>0</v>
      </c>
      <c r="CP434" s="46">
        <f>SUMIF(DRE!$A:$A,'Base CF'!$B434,DRE!CO:CO)</f>
        <v>0</v>
      </c>
      <c r="CQ434" s="46">
        <f>SUMIF(DRE!$A:$A,'Base CF'!$B434,DRE!CP:CP)</f>
        <v>0</v>
      </c>
      <c r="CR434" s="46">
        <f>SUMIF(DRE!$A:$A,'Base CF'!$B434,DRE!CQ:CQ)</f>
        <v>0</v>
      </c>
      <c r="CS434" s="46">
        <f>SUMIF(DRE!$A:$A,'Base CF'!$B434,DRE!CR:CR)</f>
        <v>0</v>
      </c>
      <c r="CT434" s="46">
        <f>SUMIF(DRE!$A:$A,'Base CF'!$B434,DRE!CS:CS)</f>
        <v>0</v>
      </c>
      <c r="CU434" s="46">
        <f>SUMIF(DRE!$A:$A,'Base CF'!$B434,DRE!CT:CT)</f>
        <v>0</v>
      </c>
      <c r="CV434" s="46">
        <f>SUMIF(DRE!$A:$A,'Base CF'!$B434,DRE!CU:CU)</f>
        <v>0</v>
      </c>
      <c r="CW434" s="46">
        <f>SUMIF(DRE!$A:$A,'Base CF'!$B434,DRE!CV:CV)</f>
        <v>0</v>
      </c>
      <c r="CX434" s="46">
        <f>SUMIF(DRE!$A:$A,'Base CF'!$B434,DRE!CW:CW)</f>
        <v>0</v>
      </c>
      <c r="CY434" s="46">
        <f>SUMIF(DRE!$A:$A,'Base CF'!$B434,DRE!CX:CX)</f>
        <v>0</v>
      </c>
      <c r="CZ434" s="46">
        <f>SUMIF(DRE!$A:$A,'Base CF'!$B434,DRE!CY:CY)</f>
        <v>0</v>
      </c>
      <c r="DA434" s="46">
        <f>SUMIF(DRE!$A:$A,'Base CF'!$B434,DRE!CZ:CZ)</f>
        <v>0</v>
      </c>
      <c r="DB434" s="46">
        <f>SUMIF(DRE!$A:$A,'Base CF'!$B434,DRE!DA:DA)</f>
        <v>0</v>
      </c>
      <c r="DC434" s="46">
        <f>SUMIF(DRE!$A:$A,'Base CF'!$B434,DRE!DB:DB)</f>
        <v>0</v>
      </c>
      <c r="DD434" s="46">
        <f>SUMIF(DRE!$A:$A,'Base CF'!$B434,DRE!DC:DC)</f>
        <v>0</v>
      </c>
      <c r="DE434" s="46">
        <f>SUMIF(DRE!$A:$A,'Base CF'!$B434,DRE!DD:DD)</f>
        <v>0</v>
      </c>
      <c r="DF434" s="46">
        <f>SUMIF(DRE!$A:$A,'Base CF'!$B434,DRE!DE:DE)</f>
        <v>0</v>
      </c>
    </row>
    <row r="435" spans="2:110">
      <c r="B435" s="37" t="s">
        <v>541</v>
      </c>
      <c r="C435" s="46">
        <f>SUMIF(DRE!$A:$A,'Base CF'!$B435,DRE!B:B)</f>
        <v>0</v>
      </c>
      <c r="D435" s="46">
        <f>SUMIF(DRE!$A:$A,'Base CF'!$B435,DRE!C:C)</f>
        <v>0</v>
      </c>
      <c r="E435" s="46">
        <f>SUMIF(DRE!$A:$A,'Base CF'!$B435,DRE!D:D)</f>
        <v>1516.84</v>
      </c>
      <c r="F435" s="46">
        <f>SUMIF(DRE!$A:$A,'Base CF'!$B435,DRE!E:E)</f>
        <v>0</v>
      </c>
      <c r="G435" s="46">
        <f>SUMIF(DRE!$A:$A,'Base CF'!$B435,DRE!F:F)</f>
        <v>0</v>
      </c>
      <c r="H435" s="46">
        <f>SUMIF(DRE!$A:$A,'Base CF'!$B435,DRE!G:G)</f>
        <v>0</v>
      </c>
      <c r="I435" s="46">
        <f>SUMIF(DRE!$A:$A,'Base CF'!$B435,DRE!H:H)</f>
        <v>0</v>
      </c>
      <c r="J435" s="46">
        <f>SUMIF(DRE!$A:$A,'Base CF'!$B435,DRE!I:I)</f>
        <v>0</v>
      </c>
      <c r="K435" s="46">
        <f>SUMIF(DRE!$A:$A,'Base CF'!$B435,DRE!J:J)</f>
        <v>54.8900000000001</v>
      </c>
      <c r="L435" s="46">
        <f>SUMIF(DRE!$A:$A,'Base CF'!$B435,DRE!K:K)</f>
        <v>0</v>
      </c>
      <c r="M435" s="46">
        <f>SUMIF(DRE!$A:$A,'Base CF'!$B435,DRE!L:L)</f>
        <v>0</v>
      </c>
      <c r="N435" s="46">
        <f>SUMIF(DRE!$A:$A,'Base CF'!$B435,DRE!M:M)</f>
        <v>0</v>
      </c>
      <c r="O435" s="46">
        <f>SUMIF(DRE!$A:$A,'Base CF'!$B435,DRE!N:N)</f>
        <v>0</v>
      </c>
      <c r="P435" s="46">
        <f>SUMIF(DRE!$A:$A,'Base CF'!$B435,DRE!O:O)</f>
        <v>0</v>
      </c>
      <c r="Q435" s="46">
        <f>SUMIF(DRE!$A:$A,'Base CF'!$B435,DRE!P:P)</f>
        <v>0</v>
      </c>
      <c r="R435" s="46">
        <f>SUMIF(DRE!$A:$A,'Base CF'!$B435,DRE!Q:Q)</f>
        <v>0</v>
      </c>
      <c r="S435" s="46">
        <f>SUMIF(DRE!$A:$A,'Base CF'!$B435,DRE!R:R)</f>
        <v>0</v>
      </c>
      <c r="T435" s="46">
        <f>SUMIF(DRE!$A:$A,'Base CF'!$B435,DRE!S:S)</f>
        <v>0</v>
      </c>
      <c r="U435" s="46">
        <f>SUMIF(DRE!$A:$A,'Base CF'!$B435,DRE!T:T)</f>
        <v>0</v>
      </c>
      <c r="V435" s="46">
        <f>SUMIF(DRE!$A:$A,'Base CF'!$B435,DRE!U:U)</f>
        <v>0</v>
      </c>
      <c r="W435" s="46">
        <f>SUMIF(DRE!$A:$A,'Base CF'!$B435,DRE!V:V)</f>
        <v>44</v>
      </c>
      <c r="X435" s="46">
        <f>SUMIF(DRE!$A:$A,'Base CF'!$B435,DRE!W:W)</f>
        <v>0</v>
      </c>
      <c r="Y435" s="46">
        <f>SUMIF(DRE!$A:$A,'Base CF'!$B435,DRE!X:X)</f>
        <v>0</v>
      </c>
      <c r="Z435" s="46">
        <f>SUMIF(DRE!$A:$A,'Base CF'!$B435,DRE!Y:Y)</f>
        <v>0</v>
      </c>
      <c r="AA435" s="46">
        <f>SUMIF(DRE!$A:$A,'Base CF'!$B435,DRE!Z:Z)</f>
        <v>0</v>
      </c>
      <c r="AB435" s="46">
        <f>SUMIF(DRE!$A:$A,'Base CF'!$B435,DRE!AA:AA)</f>
        <v>0</v>
      </c>
      <c r="AC435" s="46">
        <f>SUMIF(DRE!$A:$A,'Base CF'!$B435,DRE!AB:AB)</f>
        <v>0</v>
      </c>
      <c r="AD435" s="46">
        <f>SUMIF(DRE!$A:$A,'Base CF'!$B435,DRE!AC:AC)</f>
        <v>0</v>
      </c>
      <c r="AE435" s="46">
        <f>SUMIF(DRE!$A:$A,'Base CF'!$B435,DRE!AD:AD)</f>
        <v>0</v>
      </c>
      <c r="AF435" s="46">
        <f>SUMIF(DRE!$A:$A,'Base CF'!$B435,DRE!AE:AE)</f>
        <v>0</v>
      </c>
      <c r="AG435" s="46">
        <f>SUMIF(DRE!$A:$A,'Base CF'!$B435,DRE!AF:AF)</f>
        <v>0</v>
      </c>
      <c r="AH435" s="46">
        <f>SUMIF(DRE!$A:$A,'Base CF'!$B435,DRE!AG:AG)</f>
        <v>0</v>
      </c>
      <c r="AI435" s="46">
        <f>SUMIF(DRE!$A:$A,'Base CF'!$B435,DRE!AH:AH)</f>
        <v>0</v>
      </c>
      <c r="AJ435" s="46">
        <f>SUMIF(DRE!$A:$A,'Base CF'!$B435,DRE!AI:AI)</f>
        <v>0</v>
      </c>
      <c r="AK435" s="46">
        <f>SUMIF(DRE!$A:$A,'Base CF'!$B435,DRE!AJ:AJ)</f>
        <v>0</v>
      </c>
      <c r="AL435" s="46">
        <f>SUMIF(DRE!$A:$A,'Base CF'!$B435,DRE!AK:AK)</f>
        <v>0</v>
      </c>
      <c r="AM435" s="46">
        <f>SUMIF(DRE!$A:$A,'Base CF'!$B435,DRE!AL:AL)</f>
        <v>0</v>
      </c>
      <c r="AN435" s="46">
        <f>SUMIF(DRE!$A:$A,'Base CF'!$B435,DRE!AM:AM)</f>
        <v>0</v>
      </c>
      <c r="AO435" s="46">
        <f>SUMIF(DRE!$A:$A,'Base CF'!$B435,DRE!AN:AN)</f>
        <v>0</v>
      </c>
      <c r="AP435" s="46">
        <f>SUMIF(DRE!$A:$A,'Base CF'!$B435,DRE!AO:AO)</f>
        <v>0</v>
      </c>
      <c r="AQ435" s="46">
        <f>SUMIF(DRE!$A:$A,'Base CF'!$B435,DRE!AP:AP)</f>
        <v>0</v>
      </c>
      <c r="AR435" s="46">
        <f>SUMIF(DRE!$A:$A,'Base CF'!$B435,DRE!AQ:AQ)</f>
        <v>0</v>
      </c>
      <c r="AS435" s="46">
        <f>SUMIF(DRE!$A:$A,'Base CF'!$B435,DRE!AR:AR)</f>
        <v>0</v>
      </c>
      <c r="AT435" s="46">
        <f>SUMIF(DRE!$A:$A,'Base CF'!$B435,DRE!AS:AS)</f>
        <v>0</v>
      </c>
      <c r="AU435" s="46">
        <f>SUMIF(DRE!$A:$A,'Base CF'!$B435,DRE!AT:AT)</f>
        <v>0</v>
      </c>
      <c r="AV435" s="46">
        <f>SUMIF(DRE!$A:$A,'Base CF'!$B435,DRE!AU:AU)</f>
        <v>0</v>
      </c>
      <c r="AW435" s="46">
        <f>SUMIF(DRE!$A:$A,'Base CF'!$B435,DRE!AV:AV)</f>
        <v>0</v>
      </c>
      <c r="AX435" s="46">
        <f>SUMIF(DRE!$A:$A,'Base CF'!$B435,DRE!AW:AW)</f>
        <v>0</v>
      </c>
      <c r="AY435" s="46">
        <f>SUMIF(DRE!$A:$A,'Base CF'!$B435,DRE!AX:AX)</f>
        <v>0</v>
      </c>
      <c r="AZ435" s="46">
        <f>SUMIF(DRE!$A:$A,'Base CF'!$B435,DRE!AY:AY)</f>
        <v>0</v>
      </c>
      <c r="BA435" s="46">
        <f>SUMIF(DRE!$A:$A,'Base CF'!$B435,DRE!AZ:AZ)</f>
        <v>0</v>
      </c>
      <c r="BB435" s="46">
        <f>SUMIF(DRE!$A:$A,'Base CF'!$B435,DRE!BA:BA)</f>
        <v>0</v>
      </c>
      <c r="BC435" s="46">
        <f>SUMIF(DRE!$A:$A,'Base CF'!$B435,DRE!BB:BB)</f>
        <v>0</v>
      </c>
      <c r="BD435" s="46">
        <f>SUMIF(DRE!$A:$A,'Base CF'!$B435,DRE!BC:BC)</f>
        <v>0</v>
      </c>
      <c r="BE435" s="46">
        <f>SUMIF(DRE!$A:$A,'Base CF'!$B435,DRE!BD:BD)</f>
        <v>0</v>
      </c>
      <c r="BF435" s="46">
        <f>SUMIF(DRE!$A:$A,'Base CF'!$B435,DRE!BE:BE)</f>
        <v>0</v>
      </c>
      <c r="BG435" s="46">
        <f>SUMIF(DRE!$A:$A,'Base CF'!$B435,DRE!BF:BF)</f>
        <v>0</v>
      </c>
      <c r="BH435" s="46">
        <f>SUMIF(DRE!$A:$A,'Base CF'!$B435,DRE!BG:BG)</f>
        <v>0</v>
      </c>
      <c r="BI435" s="46">
        <f>SUMIF(DRE!$A:$A,'Base CF'!$B435,DRE!BH:BH)</f>
        <v>0</v>
      </c>
      <c r="BJ435" s="46">
        <f>SUMIF(DRE!$A:$A,'Base CF'!$B435,DRE!BI:BI)</f>
        <v>0</v>
      </c>
      <c r="BK435" s="46">
        <f>SUMIF(DRE!$A:$A,'Base CF'!$B435,DRE!BJ:BJ)</f>
        <v>0</v>
      </c>
      <c r="BL435" s="46">
        <f>SUMIF(DRE!$A:$A,'Base CF'!$B435,DRE!BK:BK)</f>
        <v>0</v>
      </c>
      <c r="BM435" s="46">
        <f>SUMIF(DRE!$A:$A,'Base CF'!$B435,DRE!BL:BL)</f>
        <v>0</v>
      </c>
      <c r="BN435" s="46">
        <f>SUMIF(DRE!$A:$A,'Base CF'!$B435,DRE!BM:BM)</f>
        <v>0</v>
      </c>
      <c r="BO435" s="46">
        <f>SUMIF(DRE!$A:$A,'Base CF'!$B435,DRE!BN:BN)</f>
        <v>0</v>
      </c>
      <c r="BP435" s="46">
        <f>SUMIF(DRE!$A:$A,'Base CF'!$B435,DRE!BO:BO)</f>
        <v>0</v>
      </c>
      <c r="BQ435" s="46">
        <f>SUMIF(DRE!$A:$A,'Base CF'!$B435,DRE!BP:BP)</f>
        <v>0</v>
      </c>
      <c r="BR435" s="46">
        <f>SUMIF(DRE!$A:$A,'Base CF'!$B435,DRE!BQ:BQ)</f>
        <v>0</v>
      </c>
      <c r="BS435" s="46">
        <f>SUMIF(DRE!$A:$A,'Base CF'!$B435,DRE!BR:BR)</f>
        <v>0</v>
      </c>
      <c r="BT435" s="46">
        <f>SUMIF(DRE!$A:$A,'Base CF'!$B435,DRE!BS:BS)</f>
        <v>0</v>
      </c>
      <c r="BU435" s="46">
        <f>SUMIF(DRE!$A:$A,'Base CF'!$B435,DRE!BT:BT)</f>
        <v>0</v>
      </c>
      <c r="BV435" s="46">
        <f>SUMIF(DRE!$A:$A,'Base CF'!$B435,DRE!BU:BU)</f>
        <v>0</v>
      </c>
      <c r="BW435" s="46">
        <f>SUMIF(DRE!$A:$A,'Base CF'!$B435,DRE!BV:BV)</f>
        <v>0</v>
      </c>
      <c r="BX435" s="46">
        <f>SUMIF(DRE!$A:$A,'Base CF'!$B435,DRE!BW:BW)</f>
        <v>0</v>
      </c>
      <c r="BY435" s="46">
        <f>SUMIF(DRE!$A:$A,'Base CF'!$B435,DRE!BX:BX)</f>
        <v>0</v>
      </c>
      <c r="BZ435" s="46">
        <f>SUMIF(DRE!$A:$A,'Base CF'!$B435,DRE!BY:BY)</f>
        <v>0</v>
      </c>
      <c r="CA435" s="46">
        <f>SUMIF(DRE!$A:$A,'Base CF'!$B435,DRE!BZ:BZ)</f>
        <v>0</v>
      </c>
      <c r="CB435" s="46">
        <f>SUMIF(DRE!$A:$A,'Base CF'!$B435,DRE!CA:CA)</f>
        <v>0</v>
      </c>
      <c r="CC435" s="46">
        <f>SUMIF(DRE!$A:$A,'Base CF'!$B435,DRE!CB:CB)</f>
        <v>0</v>
      </c>
      <c r="CD435" s="46">
        <f>SUMIF(DRE!$A:$A,'Base CF'!$B435,DRE!CC:CC)</f>
        <v>0</v>
      </c>
      <c r="CE435" s="46">
        <f>SUMIF(DRE!$A:$A,'Base CF'!$B435,DRE!CD:CD)</f>
        <v>0</v>
      </c>
      <c r="CF435" s="46">
        <f>SUMIF(DRE!$A:$A,'Base CF'!$B435,DRE!CE:CE)</f>
        <v>0</v>
      </c>
      <c r="CG435" s="46">
        <f>SUMIF(DRE!$A:$A,'Base CF'!$B435,DRE!CF:CF)</f>
        <v>0</v>
      </c>
      <c r="CH435" s="46">
        <f>SUMIF(DRE!$A:$A,'Base CF'!$B435,DRE!CG:CG)</f>
        <v>0</v>
      </c>
      <c r="CI435" s="46">
        <f>SUMIF(DRE!$A:$A,'Base CF'!$B435,DRE!CH:CH)</f>
        <v>0</v>
      </c>
      <c r="CJ435" s="46">
        <f>SUMIF(DRE!$A:$A,'Base CF'!$B435,DRE!CI:CI)</f>
        <v>0</v>
      </c>
      <c r="CK435" s="46">
        <f>SUMIF(DRE!$A:$A,'Base CF'!$B435,DRE!CJ:CJ)</f>
        <v>0</v>
      </c>
      <c r="CL435" s="46">
        <f>SUMIF(DRE!$A:$A,'Base CF'!$B435,DRE!CK:CK)</f>
        <v>0</v>
      </c>
      <c r="CM435" s="46">
        <f>SUMIF(DRE!$A:$A,'Base CF'!$B435,DRE!CL:CL)</f>
        <v>0</v>
      </c>
      <c r="CN435" s="46">
        <f>SUMIF(DRE!$A:$A,'Base CF'!$B435,DRE!CM:CM)</f>
        <v>0</v>
      </c>
      <c r="CO435" s="46">
        <f>SUMIF(DRE!$A:$A,'Base CF'!$B435,DRE!CN:CN)</f>
        <v>0</v>
      </c>
      <c r="CP435" s="46">
        <f>SUMIF(DRE!$A:$A,'Base CF'!$B435,DRE!CO:CO)</f>
        <v>0</v>
      </c>
      <c r="CQ435" s="46">
        <f>SUMIF(DRE!$A:$A,'Base CF'!$B435,DRE!CP:CP)</f>
        <v>0</v>
      </c>
      <c r="CR435" s="46">
        <f>SUMIF(DRE!$A:$A,'Base CF'!$B435,DRE!CQ:CQ)</f>
        <v>0</v>
      </c>
      <c r="CS435" s="46">
        <f>SUMIF(DRE!$A:$A,'Base CF'!$B435,DRE!CR:CR)</f>
        <v>0</v>
      </c>
      <c r="CT435" s="46">
        <f>SUMIF(DRE!$A:$A,'Base CF'!$B435,DRE!CS:CS)</f>
        <v>0</v>
      </c>
      <c r="CU435" s="46">
        <f>SUMIF(DRE!$A:$A,'Base CF'!$B435,DRE!CT:CT)</f>
        <v>0</v>
      </c>
      <c r="CV435" s="46">
        <f>SUMIF(DRE!$A:$A,'Base CF'!$B435,DRE!CU:CU)</f>
        <v>0</v>
      </c>
      <c r="CW435" s="46">
        <f>SUMIF(DRE!$A:$A,'Base CF'!$B435,DRE!CV:CV)</f>
        <v>0</v>
      </c>
      <c r="CX435" s="46">
        <f>SUMIF(DRE!$A:$A,'Base CF'!$B435,DRE!CW:CW)</f>
        <v>0</v>
      </c>
      <c r="CY435" s="46">
        <f>SUMIF(DRE!$A:$A,'Base CF'!$B435,DRE!CX:CX)</f>
        <v>0</v>
      </c>
      <c r="CZ435" s="46">
        <f>SUMIF(DRE!$A:$A,'Base CF'!$B435,DRE!CY:CY)</f>
        <v>0</v>
      </c>
      <c r="DA435" s="46">
        <f>SUMIF(DRE!$A:$A,'Base CF'!$B435,DRE!CZ:CZ)</f>
        <v>0</v>
      </c>
      <c r="DB435" s="46">
        <f>SUMIF(DRE!$A:$A,'Base CF'!$B435,DRE!DA:DA)</f>
        <v>0</v>
      </c>
      <c r="DC435" s="46">
        <f>SUMIF(DRE!$A:$A,'Base CF'!$B435,DRE!DB:DB)</f>
        <v>0</v>
      </c>
      <c r="DD435" s="46">
        <f>SUMIF(DRE!$A:$A,'Base CF'!$B435,DRE!DC:DC)</f>
        <v>0</v>
      </c>
      <c r="DE435" s="46">
        <f>SUMIF(DRE!$A:$A,'Base CF'!$B435,DRE!DD:DD)</f>
        <v>0</v>
      </c>
      <c r="DF435" s="46">
        <f>SUMIF(DRE!$A:$A,'Base CF'!$B435,DRE!DE:DE)</f>
        <v>0</v>
      </c>
    </row>
    <row r="436" spans="2:110">
      <c r="B436" s="37" t="s">
        <v>542</v>
      </c>
      <c r="C436" s="46">
        <f>SUMIF(DRE!$A:$A,'Base CF'!$B436,DRE!B:B)</f>
        <v>0</v>
      </c>
      <c r="D436" s="46">
        <f>SUMIF(DRE!$A:$A,'Base CF'!$B436,DRE!C:C)</f>
        <v>316352</v>
      </c>
      <c r="E436" s="46">
        <f>SUMIF(DRE!$A:$A,'Base CF'!$B436,DRE!D:D)</f>
        <v>0</v>
      </c>
      <c r="F436" s="46">
        <f>SUMIF(DRE!$A:$A,'Base CF'!$B436,DRE!E:E)</f>
        <v>0</v>
      </c>
      <c r="G436" s="46">
        <f>SUMIF(DRE!$A:$A,'Base CF'!$B436,DRE!F:F)</f>
        <v>0</v>
      </c>
      <c r="H436" s="46">
        <f>SUMIF(DRE!$A:$A,'Base CF'!$B436,DRE!G:G)</f>
        <v>0</v>
      </c>
      <c r="I436" s="46">
        <f>SUMIF(DRE!$A:$A,'Base CF'!$B436,DRE!H:H)</f>
        <v>0</v>
      </c>
      <c r="J436" s="46">
        <f>SUMIF(DRE!$A:$A,'Base CF'!$B436,DRE!I:I)</f>
        <v>0</v>
      </c>
      <c r="K436" s="46">
        <f>SUMIF(DRE!$A:$A,'Base CF'!$B436,DRE!J:J)</f>
        <v>0</v>
      </c>
      <c r="L436" s="46">
        <f>SUMIF(DRE!$A:$A,'Base CF'!$B436,DRE!K:K)</f>
        <v>0</v>
      </c>
      <c r="M436" s="46">
        <f>SUMIF(DRE!$A:$A,'Base CF'!$B436,DRE!L:L)</f>
        <v>0</v>
      </c>
      <c r="N436" s="46">
        <f>SUMIF(DRE!$A:$A,'Base CF'!$B436,DRE!M:M)</f>
        <v>0</v>
      </c>
      <c r="O436" s="46">
        <f>SUMIF(DRE!$A:$A,'Base CF'!$B436,DRE!N:N)</f>
        <v>0</v>
      </c>
      <c r="P436" s="46">
        <f>SUMIF(DRE!$A:$A,'Base CF'!$B436,DRE!O:O)</f>
        <v>0</v>
      </c>
      <c r="Q436" s="46">
        <f>SUMIF(DRE!$A:$A,'Base CF'!$B436,DRE!P:P)</f>
        <v>0</v>
      </c>
      <c r="R436" s="46">
        <f>SUMIF(DRE!$A:$A,'Base CF'!$B436,DRE!Q:Q)</f>
        <v>0</v>
      </c>
      <c r="S436" s="46">
        <f>SUMIF(DRE!$A:$A,'Base CF'!$B436,DRE!R:R)</f>
        <v>0</v>
      </c>
      <c r="T436" s="46">
        <f>SUMIF(DRE!$A:$A,'Base CF'!$B436,DRE!S:S)</f>
        <v>0</v>
      </c>
      <c r="U436" s="46">
        <f>SUMIF(DRE!$A:$A,'Base CF'!$B436,DRE!T:T)</f>
        <v>0</v>
      </c>
      <c r="V436" s="46">
        <f>SUMIF(DRE!$A:$A,'Base CF'!$B436,DRE!U:U)</f>
        <v>0</v>
      </c>
      <c r="W436" s="46">
        <f>SUMIF(DRE!$A:$A,'Base CF'!$B436,DRE!V:V)</f>
        <v>0</v>
      </c>
      <c r="X436" s="46">
        <f>SUMIF(DRE!$A:$A,'Base CF'!$B436,DRE!W:W)</f>
        <v>0</v>
      </c>
      <c r="Y436" s="46">
        <f>SUMIF(DRE!$A:$A,'Base CF'!$B436,DRE!X:X)</f>
        <v>0</v>
      </c>
      <c r="Z436" s="46">
        <f>SUMIF(DRE!$A:$A,'Base CF'!$B436,DRE!Y:Y)</f>
        <v>0</v>
      </c>
      <c r="AA436" s="46">
        <f>SUMIF(DRE!$A:$A,'Base CF'!$B436,DRE!Z:Z)</f>
        <v>0</v>
      </c>
      <c r="AB436" s="46">
        <f>SUMIF(DRE!$A:$A,'Base CF'!$B436,DRE!AA:AA)</f>
        <v>0</v>
      </c>
      <c r="AC436" s="46">
        <f>SUMIF(DRE!$A:$A,'Base CF'!$B436,DRE!AB:AB)</f>
        <v>0</v>
      </c>
      <c r="AD436" s="46">
        <f>SUMIF(DRE!$A:$A,'Base CF'!$B436,DRE!AC:AC)</f>
        <v>0</v>
      </c>
      <c r="AE436" s="46">
        <f>SUMIF(DRE!$A:$A,'Base CF'!$B436,DRE!AD:AD)</f>
        <v>0</v>
      </c>
      <c r="AF436" s="46">
        <f>SUMIF(DRE!$A:$A,'Base CF'!$B436,DRE!AE:AE)</f>
        <v>0</v>
      </c>
      <c r="AG436" s="46">
        <f>SUMIF(DRE!$A:$A,'Base CF'!$B436,DRE!AF:AF)</f>
        <v>0</v>
      </c>
      <c r="AH436" s="46">
        <f>SUMIF(DRE!$A:$A,'Base CF'!$B436,DRE!AG:AG)</f>
        <v>0</v>
      </c>
      <c r="AI436" s="46">
        <f>SUMIF(DRE!$A:$A,'Base CF'!$B436,DRE!AH:AH)</f>
        <v>0</v>
      </c>
      <c r="AJ436" s="46">
        <f>SUMIF(DRE!$A:$A,'Base CF'!$B436,DRE!AI:AI)</f>
        <v>0</v>
      </c>
      <c r="AK436" s="46">
        <f>SUMIF(DRE!$A:$A,'Base CF'!$B436,DRE!AJ:AJ)</f>
        <v>0</v>
      </c>
      <c r="AL436" s="46">
        <f>SUMIF(DRE!$A:$A,'Base CF'!$B436,DRE!AK:AK)</f>
        <v>0</v>
      </c>
      <c r="AM436" s="46">
        <f>SUMIF(DRE!$A:$A,'Base CF'!$B436,DRE!AL:AL)</f>
        <v>0</v>
      </c>
      <c r="AN436" s="46">
        <f>SUMIF(DRE!$A:$A,'Base CF'!$B436,DRE!AM:AM)</f>
        <v>0</v>
      </c>
      <c r="AO436" s="46">
        <f>SUMIF(DRE!$A:$A,'Base CF'!$B436,DRE!AN:AN)</f>
        <v>0</v>
      </c>
      <c r="AP436" s="46">
        <f>SUMIF(DRE!$A:$A,'Base CF'!$B436,DRE!AO:AO)</f>
        <v>0</v>
      </c>
      <c r="AQ436" s="46">
        <f>SUMIF(DRE!$A:$A,'Base CF'!$B436,DRE!AP:AP)</f>
        <v>0</v>
      </c>
      <c r="AR436" s="46">
        <f>SUMIF(DRE!$A:$A,'Base CF'!$B436,DRE!AQ:AQ)</f>
        <v>0</v>
      </c>
      <c r="AS436" s="46">
        <f>SUMIF(DRE!$A:$A,'Base CF'!$B436,DRE!AR:AR)</f>
        <v>0</v>
      </c>
      <c r="AT436" s="46">
        <f>SUMIF(DRE!$A:$A,'Base CF'!$B436,DRE!AS:AS)</f>
        <v>0</v>
      </c>
      <c r="AU436" s="46">
        <f>SUMIF(DRE!$A:$A,'Base CF'!$B436,DRE!AT:AT)</f>
        <v>0</v>
      </c>
      <c r="AV436" s="46">
        <f>SUMIF(DRE!$A:$A,'Base CF'!$B436,DRE!AU:AU)</f>
        <v>0</v>
      </c>
      <c r="AW436" s="46">
        <f>SUMIF(DRE!$A:$A,'Base CF'!$B436,DRE!AV:AV)</f>
        <v>0</v>
      </c>
      <c r="AX436" s="46">
        <f>SUMIF(DRE!$A:$A,'Base CF'!$B436,DRE!AW:AW)</f>
        <v>0</v>
      </c>
      <c r="AY436" s="46">
        <f>SUMIF(DRE!$A:$A,'Base CF'!$B436,DRE!AX:AX)</f>
        <v>0</v>
      </c>
      <c r="AZ436" s="46">
        <f>SUMIF(DRE!$A:$A,'Base CF'!$B436,DRE!AY:AY)</f>
        <v>0</v>
      </c>
      <c r="BA436" s="46">
        <f>SUMIF(DRE!$A:$A,'Base CF'!$B436,DRE!AZ:AZ)</f>
        <v>0</v>
      </c>
      <c r="BB436" s="46">
        <f>SUMIF(DRE!$A:$A,'Base CF'!$B436,DRE!BA:BA)</f>
        <v>0</v>
      </c>
      <c r="BC436" s="46">
        <f>SUMIF(DRE!$A:$A,'Base CF'!$B436,DRE!BB:BB)</f>
        <v>0</v>
      </c>
      <c r="BD436" s="46">
        <f>SUMIF(DRE!$A:$A,'Base CF'!$B436,DRE!BC:BC)</f>
        <v>0</v>
      </c>
      <c r="BE436" s="46">
        <f>SUMIF(DRE!$A:$A,'Base CF'!$B436,DRE!BD:BD)</f>
        <v>0</v>
      </c>
      <c r="BF436" s="46">
        <f>SUMIF(DRE!$A:$A,'Base CF'!$B436,DRE!BE:BE)</f>
        <v>0</v>
      </c>
      <c r="BG436" s="46">
        <f>SUMIF(DRE!$A:$A,'Base CF'!$B436,DRE!BF:BF)</f>
        <v>0</v>
      </c>
      <c r="BH436" s="46">
        <f>SUMIF(DRE!$A:$A,'Base CF'!$B436,DRE!BG:BG)</f>
        <v>0</v>
      </c>
      <c r="BI436" s="46">
        <f>SUMIF(DRE!$A:$A,'Base CF'!$B436,DRE!BH:BH)</f>
        <v>0</v>
      </c>
      <c r="BJ436" s="46">
        <f>SUMIF(DRE!$A:$A,'Base CF'!$B436,DRE!BI:BI)</f>
        <v>0</v>
      </c>
      <c r="BK436" s="46">
        <f>SUMIF(DRE!$A:$A,'Base CF'!$B436,DRE!BJ:BJ)</f>
        <v>0</v>
      </c>
      <c r="BL436" s="46">
        <f>SUMIF(DRE!$A:$A,'Base CF'!$B436,DRE!BK:BK)</f>
        <v>0</v>
      </c>
      <c r="BM436" s="46">
        <f>SUMIF(DRE!$A:$A,'Base CF'!$B436,DRE!BL:BL)</f>
        <v>0</v>
      </c>
      <c r="BN436" s="46">
        <f>SUMIF(DRE!$A:$A,'Base CF'!$B436,DRE!BM:BM)</f>
        <v>0</v>
      </c>
      <c r="BO436" s="46">
        <f>SUMIF(DRE!$A:$A,'Base CF'!$B436,DRE!BN:BN)</f>
        <v>0</v>
      </c>
      <c r="BP436" s="46">
        <f>SUMIF(DRE!$A:$A,'Base CF'!$B436,DRE!BO:BO)</f>
        <v>0</v>
      </c>
      <c r="BQ436" s="46">
        <f>SUMIF(DRE!$A:$A,'Base CF'!$B436,DRE!BP:BP)</f>
        <v>0</v>
      </c>
      <c r="BR436" s="46">
        <f>SUMIF(DRE!$A:$A,'Base CF'!$B436,DRE!BQ:BQ)</f>
        <v>0</v>
      </c>
      <c r="BS436" s="46">
        <f>SUMIF(DRE!$A:$A,'Base CF'!$B436,DRE!BR:BR)</f>
        <v>0</v>
      </c>
      <c r="BT436" s="46">
        <f>SUMIF(DRE!$A:$A,'Base CF'!$B436,DRE!BS:BS)</f>
        <v>0</v>
      </c>
      <c r="BU436" s="46">
        <f>SUMIF(DRE!$A:$A,'Base CF'!$B436,DRE!BT:BT)</f>
        <v>0</v>
      </c>
      <c r="BV436" s="46">
        <f>SUMIF(DRE!$A:$A,'Base CF'!$B436,DRE!BU:BU)</f>
        <v>0</v>
      </c>
      <c r="BW436" s="46">
        <f>SUMIF(DRE!$A:$A,'Base CF'!$B436,DRE!BV:BV)</f>
        <v>0</v>
      </c>
      <c r="BX436" s="46">
        <f>SUMIF(DRE!$A:$A,'Base CF'!$B436,DRE!BW:BW)</f>
        <v>0</v>
      </c>
      <c r="BY436" s="46">
        <f>SUMIF(DRE!$A:$A,'Base CF'!$B436,DRE!BX:BX)</f>
        <v>0</v>
      </c>
      <c r="BZ436" s="46">
        <f>SUMIF(DRE!$A:$A,'Base CF'!$B436,DRE!BY:BY)</f>
        <v>0</v>
      </c>
      <c r="CA436" s="46">
        <f>SUMIF(DRE!$A:$A,'Base CF'!$B436,DRE!BZ:BZ)</f>
        <v>0</v>
      </c>
      <c r="CB436" s="46">
        <f>SUMIF(DRE!$A:$A,'Base CF'!$B436,DRE!CA:CA)</f>
        <v>0</v>
      </c>
      <c r="CC436" s="46">
        <f>SUMIF(DRE!$A:$A,'Base CF'!$B436,DRE!CB:CB)</f>
        <v>0</v>
      </c>
      <c r="CD436" s="46">
        <f>SUMIF(DRE!$A:$A,'Base CF'!$B436,DRE!CC:CC)</f>
        <v>0</v>
      </c>
      <c r="CE436" s="46">
        <f>SUMIF(DRE!$A:$A,'Base CF'!$B436,DRE!CD:CD)</f>
        <v>0</v>
      </c>
      <c r="CF436" s="46">
        <f>SUMIF(DRE!$A:$A,'Base CF'!$B436,DRE!CE:CE)</f>
        <v>0</v>
      </c>
      <c r="CG436" s="46">
        <f>SUMIF(DRE!$A:$A,'Base CF'!$B436,DRE!CF:CF)</f>
        <v>0</v>
      </c>
      <c r="CH436" s="46">
        <f>SUMIF(DRE!$A:$A,'Base CF'!$B436,DRE!CG:CG)</f>
        <v>0</v>
      </c>
      <c r="CI436" s="46">
        <f>SUMIF(DRE!$A:$A,'Base CF'!$B436,DRE!CH:CH)</f>
        <v>0</v>
      </c>
      <c r="CJ436" s="46">
        <f>SUMIF(DRE!$A:$A,'Base CF'!$B436,DRE!CI:CI)</f>
        <v>0</v>
      </c>
      <c r="CK436" s="46">
        <f>SUMIF(DRE!$A:$A,'Base CF'!$B436,DRE!CJ:CJ)</f>
        <v>0</v>
      </c>
      <c r="CL436" s="46">
        <f>SUMIF(DRE!$A:$A,'Base CF'!$B436,DRE!CK:CK)</f>
        <v>0</v>
      </c>
      <c r="CM436" s="46">
        <f>SUMIF(DRE!$A:$A,'Base CF'!$B436,DRE!CL:CL)</f>
        <v>0</v>
      </c>
      <c r="CN436" s="46">
        <f>SUMIF(DRE!$A:$A,'Base CF'!$B436,DRE!CM:CM)</f>
        <v>0</v>
      </c>
      <c r="CO436" s="46">
        <f>SUMIF(DRE!$A:$A,'Base CF'!$B436,DRE!CN:CN)</f>
        <v>0</v>
      </c>
      <c r="CP436" s="46">
        <f>SUMIF(DRE!$A:$A,'Base CF'!$B436,DRE!CO:CO)</f>
        <v>0</v>
      </c>
      <c r="CQ436" s="46">
        <f>SUMIF(DRE!$A:$A,'Base CF'!$B436,DRE!CP:CP)</f>
        <v>0</v>
      </c>
      <c r="CR436" s="46">
        <f>SUMIF(DRE!$A:$A,'Base CF'!$B436,DRE!CQ:CQ)</f>
        <v>0</v>
      </c>
      <c r="CS436" s="46">
        <f>SUMIF(DRE!$A:$A,'Base CF'!$B436,DRE!CR:CR)</f>
        <v>0</v>
      </c>
      <c r="CT436" s="46">
        <f>SUMIF(DRE!$A:$A,'Base CF'!$B436,DRE!CS:CS)</f>
        <v>0</v>
      </c>
      <c r="CU436" s="46">
        <f>SUMIF(DRE!$A:$A,'Base CF'!$B436,DRE!CT:CT)</f>
        <v>0</v>
      </c>
      <c r="CV436" s="46">
        <f>SUMIF(DRE!$A:$A,'Base CF'!$B436,DRE!CU:CU)</f>
        <v>0</v>
      </c>
      <c r="CW436" s="46">
        <f>SUMIF(DRE!$A:$A,'Base CF'!$B436,DRE!CV:CV)</f>
        <v>0</v>
      </c>
      <c r="CX436" s="46">
        <f>SUMIF(DRE!$A:$A,'Base CF'!$B436,DRE!CW:CW)</f>
        <v>0</v>
      </c>
      <c r="CY436" s="46">
        <f>SUMIF(DRE!$A:$A,'Base CF'!$B436,DRE!CX:CX)</f>
        <v>0</v>
      </c>
      <c r="CZ436" s="46">
        <f>SUMIF(DRE!$A:$A,'Base CF'!$B436,DRE!CY:CY)</f>
        <v>0</v>
      </c>
      <c r="DA436" s="46">
        <f>SUMIF(DRE!$A:$A,'Base CF'!$B436,DRE!CZ:CZ)</f>
        <v>0</v>
      </c>
      <c r="DB436" s="46">
        <f>SUMIF(DRE!$A:$A,'Base CF'!$B436,DRE!DA:DA)</f>
        <v>0</v>
      </c>
      <c r="DC436" s="46">
        <f>SUMIF(DRE!$A:$A,'Base CF'!$B436,DRE!DB:DB)</f>
        <v>0</v>
      </c>
      <c r="DD436" s="46">
        <f>SUMIF(DRE!$A:$A,'Base CF'!$B436,DRE!DC:DC)</f>
        <v>0</v>
      </c>
      <c r="DE436" s="46">
        <f>SUMIF(DRE!$A:$A,'Base CF'!$B436,DRE!DD:DD)</f>
        <v>0</v>
      </c>
      <c r="DF436" s="46">
        <f>SUMIF(DRE!$A:$A,'Base CF'!$B436,DRE!DE:DE)</f>
        <v>0</v>
      </c>
    </row>
    <row r="437" spans="2:110">
      <c r="B437" s="37" t="s">
        <v>543</v>
      </c>
      <c r="C437" s="46">
        <f>SUMIF(DRE!$A:$A,'Base CF'!$B437,DRE!B:B)</f>
        <v>0</v>
      </c>
      <c r="D437" s="46">
        <f>SUMIF(DRE!$A:$A,'Base CF'!$B437,DRE!C:C)</f>
        <v>0</v>
      </c>
      <c r="E437" s="46">
        <f>SUMIF(DRE!$A:$A,'Base CF'!$B437,DRE!D:D)</f>
        <v>0</v>
      </c>
      <c r="F437" s="46">
        <f>SUMIF(DRE!$A:$A,'Base CF'!$B437,DRE!E:E)</f>
        <v>0</v>
      </c>
      <c r="G437" s="46">
        <f>SUMIF(DRE!$A:$A,'Base CF'!$B437,DRE!F:F)</f>
        <v>0</v>
      </c>
      <c r="H437" s="46">
        <f>SUMIF(DRE!$A:$A,'Base CF'!$B437,DRE!G:G)</f>
        <v>1098.6500000000001</v>
      </c>
      <c r="I437" s="46">
        <f>SUMIF(DRE!$A:$A,'Base CF'!$B437,DRE!H:H)</f>
        <v>0</v>
      </c>
      <c r="J437" s="46">
        <f>SUMIF(DRE!$A:$A,'Base CF'!$B437,DRE!I:I)</f>
        <v>0</v>
      </c>
      <c r="K437" s="46">
        <f>SUMIF(DRE!$A:$A,'Base CF'!$B437,DRE!J:J)</f>
        <v>0</v>
      </c>
      <c r="L437" s="46">
        <f>SUMIF(DRE!$A:$A,'Base CF'!$B437,DRE!K:K)</f>
        <v>0</v>
      </c>
      <c r="M437" s="46">
        <f>SUMIF(DRE!$A:$A,'Base CF'!$B437,DRE!L:L)</f>
        <v>0</v>
      </c>
      <c r="N437" s="46">
        <f>SUMIF(DRE!$A:$A,'Base CF'!$B437,DRE!M:M)</f>
        <v>0</v>
      </c>
      <c r="O437" s="46">
        <f>SUMIF(DRE!$A:$A,'Base CF'!$B437,DRE!N:N)</f>
        <v>0</v>
      </c>
      <c r="P437" s="46">
        <f>SUMIF(DRE!$A:$A,'Base CF'!$B437,DRE!O:O)</f>
        <v>0</v>
      </c>
      <c r="Q437" s="46">
        <f>SUMIF(DRE!$A:$A,'Base CF'!$B437,DRE!P:P)</f>
        <v>0</v>
      </c>
      <c r="R437" s="46">
        <f>SUMIF(DRE!$A:$A,'Base CF'!$B437,DRE!Q:Q)</f>
        <v>0</v>
      </c>
      <c r="S437" s="46">
        <f>SUMIF(DRE!$A:$A,'Base CF'!$B437,DRE!R:R)</f>
        <v>0</v>
      </c>
      <c r="T437" s="46">
        <f>SUMIF(DRE!$A:$A,'Base CF'!$B437,DRE!S:S)</f>
        <v>0</v>
      </c>
      <c r="U437" s="46">
        <f>SUMIF(DRE!$A:$A,'Base CF'!$B437,DRE!T:T)</f>
        <v>0</v>
      </c>
      <c r="V437" s="46">
        <f>SUMIF(DRE!$A:$A,'Base CF'!$B437,DRE!U:U)</f>
        <v>0</v>
      </c>
      <c r="W437" s="46">
        <f>SUMIF(DRE!$A:$A,'Base CF'!$B437,DRE!V:V)</f>
        <v>0</v>
      </c>
      <c r="X437" s="46">
        <f>SUMIF(DRE!$A:$A,'Base CF'!$B437,DRE!W:W)</f>
        <v>0</v>
      </c>
      <c r="Y437" s="46">
        <f>SUMIF(DRE!$A:$A,'Base CF'!$B437,DRE!X:X)</f>
        <v>0</v>
      </c>
      <c r="Z437" s="46">
        <f>SUMIF(DRE!$A:$A,'Base CF'!$B437,DRE!Y:Y)</f>
        <v>0</v>
      </c>
      <c r="AA437" s="46">
        <f>SUMIF(DRE!$A:$A,'Base CF'!$B437,DRE!Z:Z)</f>
        <v>0</v>
      </c>
      <c r="AB437" s="46">
        <f>SUMIF(DRE!$A:$A,'Base CF'!$B437,DRE!AA:AA)</f>
        <v>0</v>
      </c>
      <c r="AC437" s="46">
        <f>SUMIF(DRE!$A:$A,'Base CF'!$B437,DRE!AB:AB)</f>
        <v>0</v>
      </c>
      <c r="AD437" s="46">
        <f>SUMIF(DRE!$A:$A,'Base CF'!$B437,DRE!AC:AC)</f>
        <v>0</v>
      </c>
      <c r="AE437" s="46">
        <f>SUMIF(DRE!$A:$A,'Base CF'!$B437,DRE!AD:AD)</f>
        <v>0</v>
      </c>
      <c r="AF437" s="46">
        <f>SUMIF(DRE!$A:$A,'Base CF'!$B437,DRE!AE:AE)</f>
        <v>0</v>
      </c>
      <c r="AG437" s="46">
        <f>SUMIF(DRE!$A:$A,'Base CF'!$B437,DRE!AF:AF)</f>
        <v>0</v>
      </c>
      <c r="AH437" s="46">
        <f>SUMIF(DRE!$A:$A,'Base CF'!$B437,DRE!AG:AG)</f>
        <v>0</v>
      </c>
      <c r="AI437" s="46">
        <f>SUMIF(DRE!$A:$A,'Base CF'!$B437,DRE!AH:AH)</f>
        <v>0</v>
      </c>
      <c r="AJ437" s="46">
        <f>SUMIF(DRE!$A:$A,'Base CF'!$B437,DRE!AI:AI)</f>
        <v>0</v>
      </c>
      <c r="AK437" s="46">
        <f>SUMIF(DRE!$A:$A,'Base CF'!$B437,DRE!AJ:AJ)</f>
        <v>0</v>
      </c>
      <c r="AL437" s="46">
        <f>SUMIF(DRE!$A:$A,'Base CF'!$B437,DRE!AK:AK)</f>
        <v>0</v>
      </c>
      <c r="AM437" s="46">
        <f>SUMIF(DRE!$A:$A,'Base CF'!$B437,DRE!AL:AL)</f>
        <v>0</v>
      </c>
      <c r="AN437" s="46">
        <f>SUMIF(DRE!$A:$A,'Base CF'!$B437,DRE!AM:AM)</f>
        <v>0</v>
      </c>
      <c r="AO437" s="46">
        <f>SUMIF(DRE!$A:$A,'Base CF'!$B437,DRE!AN:AN)</f>
        <v>0</v>
      </c>
      <c r="AP437" s="46">
        <f>SUMIF(DRE!$A:$A,'Base CF'!$B437,DRE!AO:AO)</f>
        <v>0</v>
      </c>
      <c r="AQ437" s="46">
        <f>SUMIF(DRE!$A:$A,'Base CF'!$B437,DRE!AP:AP)</f>
        <v>0</v>
      </c>
      <c r="AR437" s="46">
        <f>SUMIF(DRE!$A:$A,'Base CF'!$B437,DRE!AQ:AQ)</f>
        <v>0</v>
      </c>
      <c r="AS437" s="46">
        <f>SUMIF(DRE!$A:$A,'Base CF'!$B437,DRE!AR:AR)</f>
        <v>0</v>
      </c>
      <c r="AT437" s="46">
        <f>SUMIF(DRE!$A:$A,'Base CF'!$B437,DRE!AS:AS)</f>
        <v>0</v>
      </c>
      <c r="AU437" s="46">
        <f>SUMIF(DRE!$A:$A,'Base CF'!$B437,DRE!AT:AT)</f>
        <v>0</v>
      </c>
      <c r="AV437" s="46">
        <f>SUMIF(DRE!$A:$A,'Base CF'!$B437,DRE!AU:AU)</f>
        <v>0</v>
      </c>
      <c r="AW437" s="46">
        <f>SUMIF(DRE!$A:$A,'Base CF'!$B437,DRE!AV:AV)</f>
        <v>0</v>
      </c>
      <c r="AX437" s="46">
        <f>SUMIF(DRE!$A:$A,'Base CF'!$B437,DRE!AW:AW)</f>
        <v>0</v>
      </c>
      <c r="AY437" s="46">
        <f>SUMIF(DRE!$A:$A,'Base CF'!$B437,DRE!AX:AX)</f>
        <v>0</v>
      </c>
      <c r="AZ437" s="46">
        <f>SUMIF(DRE!$A:$A,'Base CF'!$B437,DRE!AY:AY)</f>
        <v>0</v>
      </c>
      <c r="BA437" s="46">
        <f>SUMIF(DRE!$A:$A,'Base CF'!$B437,DRE!AZ:AZ)</f>
        <v>0</v>
      </c>
      <c r="BB437" s="46">
        <f>SUMIF(DRE!$A:$A,'Base CF'!$B437,DRE!BA:BA)</f>
        <v>0</v>
      </c>
      <c r="BC437" s="46">
        <f>SUMIF(DRE!$A:$A,'Base CF'!$B437,DRE!BB:BB)</f>
        <v>0</v>
      </c>
      <c r="BD437" s="46">
        <f>SUMIF(DRE!$A:$A,'Base CF'!$B437,DRE!BC:BC)</f>
        <v>0</v>
      </c>
      <c r="BE437" s="46">
        <f>SUMIF(DRE!$A:$A,'Base CF'!$B437,DRE!BD:BD)</f>
        <v>0</v>
      </c>
      <c r="BF437" s="46">
        <f>SUMIF(DRE!$A:$A,'Base CF'!$B437,DRE!BE:BE)</f>
        <v>0</v>
      </c>
      <c r="BG437" s="46">
        <f>SUMIF(DRE!$A:$A,'Base CF'!$B437,DRE!BF:BF)</f>
        <v>0</v>
      </c>
      <c r="BH437" s="46">
        <f>SUMIF(DRE!$A:$A,'Base CF'!$B437,DRE!BG:BG)</f>
        <v>0</v>
      </c>
      <c r="BI437" s="46">
        <f>SUMIF(DRE!$A:$A,'Base CF'!$B437,DRE!BH:BH)</f>
        <v>0</v>
      </c>
      <c r="BJ437" s="46">
        <f>SUMIF(DRE!$A:$A,'Base CF'!$B437,DRE!BI:BI)</f>
        <v>0</v>
      </c>
      <c r="BK437" s="46">
        <f>SUMIF(DRE!$A:$A,'Base CF'!$B437,DRE!BJ:BJ)</f>
        <v>0</v>
      </c>
      <c r="BL437" s="46">
        <f>SUMIF(DRE!$A:$A,'Base CF'!$B437,DRE!BK:BK)</f>
        <v>0</v>
      </c>
      <c r="BM437" s="46">
        <f>SUMIF(DRE!$A:$A,'Base CF'!$B437,DRE!BL:BL)</f>
        <v>0</v>
      </c>
      <c r="BN437" s="46">
        <f>SUMIF(DRE!$A:$A,'Base CF'!$B437,DRE!BM:BM)</f>
        <v>0</v>
      </c>
      <c r="BO437" s="46">
        <f>SUMIF(DRE!$A:$A,'Base CF'!$B437,DRE!BN:BN)</f>
        <v>0</v>
      </c>
      <c r="BP437" s="46">
        <f>SUMIF(DRE!$A:$A,'Base CF'!$B437,DRE!BO:BO)</f>
        <v>0</v>
      </c>
      <c r="BQ437" s="46">
        <f>SUMIF(DRE!$A:$A,'Base CF'!$B437,DRE!BP:BP)</f>
        <v>0</v>
      </c>
      <c r="BR437" s="46">
        <f>SUMIF(DRE!$A:$A,'Base CF'!$B437,DRE!BQ:BQ)</f>
        <v>0</v>
      </c>
      <c r="BS437" s="46">
        <f>SUMIF(DRE!$A:$A,'Base CF'!$B437,DRE!BR:BR)</f>
        <v>0</v>
      </c>
      <c r="BT437" s="46">
        <f>SUMIF(DRE!$A:$A,'Base CF'!$B437,DRE!BS:BS)</f>
        <v>0</v>
      </c>
      <c r="BU437" s="46">
        <f>SUMIF(DRE!$A:$A,'Base CF'!$B437,DRE!BT:BT)</f>
        <v>0</v>
      </c>
      <c r="BV437" s="46">
        <f>SUMIF(DRE!$A:$A,'Base CF'!$B437,DRE!BU:BU)</f>
        <v>0</v>
      </c>
      <c r="BW437" s="46">
        <f>SUMIF(DRE!$A:$A,'Base CF'!$B437,DRE!BV:BV)</f>
        <v>0</v>
      </c>
      <c r="BX437" s="46">
        <f>SUMIF(DRE!$A:$A,'Base CF'!$B437,DRE!BW:BW)</f>
        <v>0</v>
      </c>
      <c r="BY437" s="46">
        <f>SUMIF(DRE!$A:$A,'Base CF'!$B437,DRE!BX:BX)</f>
        <v>0</v>
      </c>
      <c r="BZ437" s="46">
        <f>SUMIF(DRE!$A:$A,'Base CF'!$B437,DRE!BY:BY)</f>
        <v>0</v>
      </c>
      <c r="CA437" s="46">
        <f>SUMIF(DRE!$A:$A,'Base CF'!$B437,DRE!BZ:BZ)</f>
        <v>0</v>
      </c>
      <c r="CB437" s="46">
        <f>SUMIF(DRE!$A:$A,'Base CF'!$B437,DRE!CA:CA)</f>
        <v>0</v>
      </c>
      <c r="CC437" s="46">
        <f>SUMIF(DRE!$A:$A,'Base CF'!$B437,DRE!CB:CB)</f>
        <v>0</v>
      </c>
      <c r="CD437" s="46">
        <f>SUMIF(DRE!$A:$A,'Base CF'!$B437,DRE!CC:CC)</f>
        <v>0</v>
      </c>
      <c r="CE437" s="46">
        <f>SUMIF(DRE!$A:$A,'Base CF'!$B437,DRE!CD:CD)</f>
        <v>0</v>
      </c>
      <c r="CF437" s="46">
        <f>SUMIF(DRE!$A:$A,'Base CF'!$B437,DRE!CE:CE)</f>
        <v>0</v>
      </c>
      <c r="CG437" s="46">
        <f>SUMIF(DRE!$A:$A,'Base CF'!$B437,DRE!CF:CF)</f>
        <v>0</v>
      </c>
      <c r="CH437" s="46">
        <f>SUMIF(DRE!$A:$A,'Base CF'!$B437,DRE!CG:CG)</f>
        <v>0</v>
      </c>
      <c r="CI437" s="46">
        <f>SUMIF(DRE!$A:$A,'Base CF'!$B437,DRE!CH:CH)</f>
        <v>0</v>
      </c>
      <c r="CJ437" s="46">
        <f>SUMIF(DRE!$A:$A,'Base CF'!$B437,DRE!CI:CI)</f>
        <v>0</v>
      </c>
      <c r="CK437" s="46">
        <f>SUMIF(DRE!$A:$A,'Base CF'!$B437,DRE!CJ:CJ)</f>
        <v>0</v>
      </c>
      <c r="CL437" s="46">
        <f>SUMIF(DRE!$A:$A,'Base CF'!$B437,DRE!CK:CK)</f>
        <v>0</v>
      </c>
      <c r="CM437" s="46">
        <f>SUMIF(DRE!$A:$A,'Base CF'!$B437,DRE!CL:CL)</f>
        <v>0</v>
      </c>
      <c r="CN437" s="46">
        <f>SUMIF(DRE!$A:$A,'Base CF'!$B437,DRE!CM:CM)</f>
        <v>0</v>
      </c>
      <c r="CO437" s="46">
        <f>SUMIF(DRE!$A:$A,'Base CF'!$B437,DRE!CN:CN)</f>
        <v>0</v>
      </c>
      <c r="CP437" s="46">
        <f>SUMIF(DRE!$A:$A,'Base CF'!$B437,DRE!CO:CO)</f>
        <v>0</v>
      </c>
      <c r="CQ437" s="46">
        <f>SUMIF(DRE!$A:$A,'Base CF'!$B437,DRE!CP:CP)</f>
        <v>0</v>
      </c>
      <c r="CR437" s="46">
        <f>SUMIF(DRE!$A:$A,'Base CF'!$B437,DRE!CQ:CQ)</f>
        <v>0</v>
      </c>
      <c r="CS437" s="46">
        <f>SUMIF(DRE!$A:$A,'Base CF'!$B437,DRE!CR:CR)</f>
        <v>0</v>
      </c>
      <c r="CT437" s="46">
        <f>SUMIF(DRE!$A:$A,'Base CF'!$B437,DRE!CS:CS)</f>
        <v>0</v>
      </c>
      <c r="CU437" s="46">
        <f>SUMIF(DRE!$A:$A,'Base CF'!$B437,DRE!CT:CT)</f>
        <v>0</v>
      </c>
      <c r="CV437" s="46">
        <f>SUMIF(DRE!$A:$A,'Base CF'!$B437,DRE!CU:CU)</f>
        <v>0</v>
      </c>
      <c r="CW437" s="46">
        <f>SUMIF(DRE!$A:$A,'Base CF'!$B437,DRE!CV:CV)</f>
        <v>0</v>
      </c>
      <c r="CX437" s="46">
        <f>SUMIF(DRE!$A:$A,'Base CF'!$B437,DRE!CW:CW)</f>
        <v>0</v>
      </c>
      <c r="CY437" s="46">
        <f>SUMIF(DRE!$A:$A,'Base CF'!$B437,DRE!CX:CX)</f>
        <v>0</v>
      </c>
      <c r="CZ437" s="46">
        <f>SUMIF(DRE!$A:$A,'Base CF'!$B437,DRE!CY:CY)</f>
        <v>0</v>
      </c>
      <c r="DA437" s="46">
        <f>SUMIF(DRE!$A:$A,'Base CF'!$B437,DRE!CZ:CZ)</f>
        <v>0</v>
      </c>
      <c r="DB437" s="46">
        <f>SUMIF(DRE!$A:$A,'Base CF'!$B437,DRE!DA:DA)</f>
        <v>0</v>
      </c>
      <c r="DC437" s="46">
        <f>SUMIF(DRE!$A:$A,'Base CF'!$B437,DRE!DB:DB)</f>
        <v>0</v>
      </c>
      <c r="DD437" s="46">
        <f>SUMIF(DRE!$A:$A,'Base CF'!$B437,DRE!DC:DC)</f>
        <v>0</v>
      </c>
      <c r="DE437" s="46">
        <f>SUMIF(DRE!$A:$A,'Base CF'!$B437,DRE!DD:DD)</f>
        <v>0</v>
      </c>
      <c r="DF437" s="46">
        <f>SUMIF(DRE!$A:$A,'Base CF'!$B437,DRE!DE:DE)</f>
        <v>0</v>
      </c>
    </row>
    <row r="438" spans="2:110">
      <c r="B438" s="37" t="s">
        <v>550</v>
      </c>
      <c r="C438" s="46">
        <f>SUMIF(DRE!$A:$A,'Base CF'!$B438,DRE!B:B)</f>
        <v>12861975.380000001</v>
      </c>
      <c r="D438" s="46">
        <f>SUMIF(DRE!$A:$A,'Base CF'!$B438,DRE!C:C)</f>
        <v>-12857561.66</v>
      </c>
      <c r="E438" s="46">
        <f>SUMIF(DRE!$A:$A,'Base CF'!$B438,DRE!D:D)</f>
        <v>730886.76</v>
      </c>
      <c r="F438" s="46">
        <f>SUMIF(DRE!$A:$A,'Base CF'!$B438,DRE!E:E)</f>
        <v>554.19000000000005</v>
      </c>
      <c r="G438" s="46">
        <f>SUMIF(DRE!$A:$A,'Base CF'!$B438,DRE!F:F)</f>
        <v>15253.38</v>
      </c>
      <c r="H438" s="46">
        <f>SUMIF(DRE!$A:$A,'Base CF'!$B438,DRE!G:G)</f>
        <v>4.9999999930150807E-2</v>
      </c>
      <c r="I438" s="46">
        <f>SUMIF(DRE!$A:$A,'Base CF'!$B438,DRE!H:H)</f>
        <v>2.68</v>
      </c>
      <c r="J438" s="46">
        <f>SUMIF(DRE!$A:$A,'Base CF'!$B438,DRE!I:I)</f>
        <v>96.76</v>
      </c>
      <c r="K438" s="46">
        <f>SUMIF(DRE!$A:$A,'Base CF'!$B438,DRE!J:J)</f>
        <v>306.07999999995809</v>
      </c>
      <c r="L438" s="46">
        <f>SUMIF(DRE!$A:$A,'Base CF'!$B438,DRE!K:K)</f>
        <v>53.42</v>
      </c>
      <c r="M438" s="46">
        <f>SUMIF(DRE!$A:$A,'Base CF'!$B438,DRE!L:L)</f>
        <v>43.58</v>
      </c>
      <c r="N438" s="46">
        <f>SUMIF(DRE!$A:$A,'Base CF'!$B438,DRE!M:M)</f>
        <v>23151.079999999962</v>
      </c>
      <c r="O438" s="46">
        <f>SUMIF(DRE!$A:$A,'Base CF'!$B438,DRE!N:N)</f>
        <v>1684.8500000000929</v>
      </c>
      <c r="P438" s="46">
        <f>SUMIF(DRE!$A:$A,'Base CF'!$B438,DRE!O:O)</f>
        <v>0.02</v>
      </c>
      <c r="Q438" s="46">
        <f>SUMIF(DRE!$A:$A,'Base CF'!$B438,DRE!P:P)</f>
        <v>1560.15</v>
      </c>
      <c r="R438" s="46">
        <f>SUMIF(DRE!$A:$A,'Base CF'!$B438,DRE!Q:Q)</f>
        <v>5289.06</v>
      </c>
      <c r="S438" s="46">
        <f>SUMIF(DRE!$A:$A,'Base CF'!$B438,DRE!R:R)</f>
        <v>20950.77</v>
      </c>
      <c r="T438" s="46">
        <f>SUMIF(DRE!$A:$A,'Base CF'!$B438,DRE!S:S)</f>
        <v>1087.869999999999</v>
      </c>
      <c r="U438" s="46">
        <f>SUMIF(DRE!$A:$A,'Base CF'!$B438,DRE!T:T)</f>
        <v>360.59</v>
      </c>
      <c r="V438" s="46">
        <f>SUMIF(DRE!$A:$A,'Base CF'!$B438,DRE!U:U)</f>
        <v>1965.68</v>
      </c>
      <c r="W438" s="46">
        <f>SUMIF(DRE!$A:$A,'Base CF'!$B438,DRE!V:V)</f>
        <v>149.63</v>
      </c>
      <c r="X438" s="46">
        <f>SUMIF(DRE!$A:$A,'Base CF'!$B438,DRE!W:W)</f>
        <v>118.76</v>
      </c>
      <c r="Y438" s="46">
        <f>SUMIF(DRE!$A:$A,'Base CF'!$B438,DRE!X:X)</f>
        <v>877596.47</v>
      </c>
      <c r="Z438" s="46">
        <f>SUMIF(DRE!$A:$A,'Base CF'!$B438,DRE!Y:Y)</f>
        <v>152095.42000000001</v>
      </c>
      <c r="AA438" s="46">
        <f>SUMIF(DRE!$A:$A,'Base CF'!$B438,DRE!Z:Z)</f>
        <v>106257.46</v>
      </c>
      <c r="AB438" s="46">
        <f>SUMIF(DRE!$A:$A,'Base CF'!$B438,DRE!AA:AA)</f>
        <v>139572.37</v>
      </c>
      <c r="AC438" s="46">
        <f>SUMIF(DRE!$A:$A,'Base CF'!$B438,DRE!AB:AB)</f>
        <v>15129.99</v>
      </c>
      <c r="AD438" s="46">
        <f>SUMIF(DRE!$A:$A,'Base CF'!$B438,DRE!AC:AC)</f>
        <v>97932.93</v>
      </c>
      <c r="AE438" s="46">
        <f>SUMIF(DRE!$A:$A,'Base CF'!$B438,DRE!AD:AD)</f>
        <v>57343.25</v>
      </c>
      <c r="AF438" s="46">
        <f>SUMIF(DRE!$A:$A,'Base CF'!$B438,DRE!AE:AE)</f>
        <v>47626.210000000006</v>
      </c>
      <c r="AG438" s="46">
        <f>SUMIF(DRE!$A:$A,'Base CF'!$B438,DRE!AF:AF)</f>
        <v>33539.769999999997</v>
      </c>
      <c r="AH438" s="46">
        <f>SUMIF(DRE!$A:$A,'Base CF'!$B438,DRE!AG:AG)</f>
        <v>6128.869999999999</v>
      </c>
      <c r="AI438" s="46">
        <f>SUMIF(DRE!$A:$A,'Base CF'!$B438,DRE!AH:AH)</f>
        <v>2981.48</v>
      </c>
      <c r="AJ438" s="46">
        <f>SUMIF(DRE!$A:$A,'Base CF'!$B438,DRE!AI:AI)</f>
        <v>60633.170000000013</v>
      </c>
      <c r="AK438" s="46">
        <f>SUMIF(DRE!$A:$A,'Base CF'!$B438,DRE!AJ:AJ)</f>
        <v>1544743.92</v>
      </c>
      <c r="AL438" s="46">
        <f>SUMIF(DRE!$A:$A,'Base CF'!$B438,DRE!AK:AK)</f>
        <v>17.190000000000001</v>
      </c>
      <c r="AM438" s="46">
        <f>SUMIF(DRE!$A:$A,'Base CF'!$B438,DRE!AL:AL)</f>
        <v>77211.61</v>
      </c>
      <c r="AN438" s="46">
        <f>SUMIF(DRE!$A:$A,'Base CF'!$B438,DRE!AM:AM)</f>
        <v>47097.569999999992</v>
      </c>
      <c r="AO438" s="46">
        <f>SUMIF(DRE!$A:$A,'Base CF'!$B438,DRE!AN:AN)</f>
        <v>100841.84</v>
      </c>
      <c r="AP438" s="46">
        <f>SUMIF(DRE!$A:$A,'Base CF'!$B438,DRE!AO:AO)</f>
        <v>38475.019999999997</v>
      </c>
      <c r="AQ438" s="46">
        <f>SUMIF(DRE!$A:$A,'Base CF'!$B438,DRE!AP:AP)</f>
        <v>33062.04</v>
      </c>
      <c r="AR438" s="46">
        <f>SUMIF(DRE!$A:$A,'Base CF'!$B438,DRE!AQ:AQ)</f>
        <v>9154.75</v>
      </c>
      <c r="AS438" s="46">
        <f>SUMIF(DRE!$A:$A,'Base CF'!$B438,DRE!AR:AR)</f>
        <v>0</v>
      </c>
      <c r="AT438" s="46">
        <f>SUMIF(DRE!$A:$A,'Base CF'!$B438,DRE!AS:AS)</f>
        <v>0</v>
      </c>
      <c r="AU438" s="46">
        <f>SUMIF(DRE!$A:$A,'Base CF'!$B438,DRE!AT:AT)</f>
        <v>0</v>
      </c>
      <c r="AV438" s="46">
        <f>SUMIF(DRE!$A:$A,'Base CF'!$B438,DRE!AU:AU)</f>
        <v>0</v>
      </c>
      <c r="AW438" s="46">
        <f>SUMIF(DRE!$A:$A,'Base CF'!$B438,DRE!AV:AV)</f>
        <v>0</v>
      </c>
      <c r="AX438" s="46">
        <f>SUMIF(DRE!$A:$A,'Base CF'!$B438,DRE!AW:AW)</f>
        <v>0</v>
      </c>
      <c r="AY438" s="46">
        <f>SUMIF(DRE!$A:$A,'Base CF'!$B438,DRE!AX:AX)</f>
        <v>0</v>
      </c>
      <c r="AZ438" s="46">
        <f>SUMIF(DRE!$A:$A,'Base CF'!$B438,DRE!AY:AY)</f>
        <v>0</v>
      </c>
      <c r="BA438" s="46">
        <f>SUMIF(DRE!$A:$A,'Base CF'!$B438,DRE!AZ:AZ)</f>
        <v>0</v>
      </c>
      <c r="BB438" s="46">
        <f>SUMIF(DRE!$A:$A,'Base CF'!$B438,DRE!BA:BA)</f>
        <v>0</v>
      </c>
      <c r="BC438" s="46">
        <f>SUMIF(DRE!$A:$A,'Base CF'!$B438,DRE!BB:BB)</f>
        <v>0</v>
      </c>
      <c r="BD438" s="46">
        <f>SUMIF(DRE!$A:$A,'Base CF'!$B438,DRE!BC:BC)</f>
        <v>0</v>
      </c>
      <c r="BE438" s="46">
        <f>SUMIF(DRE!$A:$A,'Base CF'!$B438,DRE!BD:BD)</f>
        <v>0</v>
      </c>
      <c r="BF438" s="46">
        <f>SUMIF(DRE!$A:$A,'Base CF'!$B438,DRE!BE:BE)</f>
        <v>0</v>
      </c>
      <c r="BG438" s="46">
        <f>SUMIF(DRE!$A:$A,'Base CF'!$B438,DRE!BF:BF)</f>
        <v>0</v>
      </c>
      <c r="BH438" s="46">
        <f>SUMIF(DRE!$A:$A,'Base CF'!$B438,DRE!BG:BG)</f>
        <v>0</v>
      </c>
      <c r="BI438" s="46">
        <f>SUMIF(DRE!$A:$A,'Base CF'!$B438,DRE!BH:BH)</f>
        <v>0</v>
      </c>
      <c r="BJ438" s="46">
        <f>SUMIF(DRE!$A:$A,'Base CF'!$B438,DRE!BI:BI)</f>
        <v>0</v>
      </c>
      <c r="BK438" s="46">
        <f>SUMIF(DRE!$A:$A,'Base CF'!$B438,DRE!BJ:BJ)</f>
        <v>0</v>
      </c>
      <c r="BL438" s="46">
        <f>SUMIF(DRE!$A:$A,'Base CF'!$B438,DRE!BK:BK)</f>
        <v>0</v>
      </c>
      <c r="BM438" s="46">
        <f>SUMIF(DRE!$A:$A,'Base CF'!$B438,DRE!BL:BL)</f>
        <v>0</v>
      </c>
      <c r="BN438" s="46">
        <f>SUMIF(DRE!$A:$A,'Base CF'!$B438,DRE!BM:BM)</f>
        <v>0</v>
      </c>
      <c r="BO438" s="46">
        <f>SUMIF(DRE!$A:$A,'Base CF'!$B438,DRE!BN:BN)</f>
        <v>0</v>
      </c>
      <c r="BP438" s="46">
        <f>SUMIF(DRE!$A:$A,'Base CF'!$B438,DRE!BO:BO)</f>
        <v>0</v>
      </c>
      <c r="BQ438" s="46">
        <f>SUMIF(DRE!$A:$A,'Base CF'!$B438,DRE!BP:BP)</f>
        <v>0</v>
      </c>
      <c r="BR438" s="46">
        <f>SUMIF(DRE!$A:$A,'Base CF'!$B438,DRE!BQ:BQ)</f>
        <v>0</v>
      </c>
      <c r="BS438" s="46">
        <f>SUMIF(DRE!$A:$A,'Base CF'!$B438,DRE!BR:BR)</f>
        <v>0</v>
      </c>
      <c r="BT438" s="46">
        <f>SUMIF(DRE!$A:$A,'Base CF'!$B438,DRE!BS:BS)</f>
        <v>0</v>
      </c>
      <c r="BU438" s="46">
        <f>SUMIF(DRE!$A:$A,'Base CF'!$B438,DRE!BT:BT)</f>
        <v>0</v>
      </c>
      <c r="BV438" s="46">
        <f>SUMIF(DRE!$A:$A,'Base CF'!$B438,DRE!BU:BU)</f>
        <v>0</v>
      </c>
      <c r="BW438" s="46">
        <f>SUMIF(DRE!$A:$A,'Base CF'!$B438,DRE!BV:BV)</f>
        <v>0</v>
      </c>
      <c r="BX438" s="46">
        <f>SUMIF(DRE!$A:$A,'Base CF'!$B438,DRE!BW:BW)</f>
        <v>0</v>
      </c>
      <c r="BY438" s="46">
        <f>SUMIF(DRE!$A:$A,'Base CF'!$B438,DRE!BX:BX)</f>
        <v>0</v>
      </c>
      <c r="BZ438" s="46">
        <f>SUMIF(DRE!$A:$A,'Base CF'!$B438,DRE!BY:BY)</f>
        <v>0</v>
      </c>
      <c r="CA438" s="46">
        <f>SUMIF(DRE!$A:$A,'Base CF'!$B438,DRE!BZ:BZ)</f>
        <v>0</v>
      </c>
      <c r="CB438" s="46">
        <f>SUMIF(DRE!$A:$A,'Base CF'!$B438,DRE!CA:CA)</f>
        <v>0</v>
      </c>
      <c r="CC438" s="46">
        <f>SUMIF(DRE!$A:$A,'Base CF'!$B438,DRE!CB:CB)</f>
        <v>0</v>
      </c>
      <c r="CD438" s="46">
        <f>SUMIF(DRE!$A:$A,'Base CF'!$B438,DRE!CC:CC)</f>
        <v>0</v>
      </c>
      <c r="CE438" s="46">
        <f>SUMIF(DRE!$A:$A,'Base CF'!$B438,DRE!CD:CD)</f>
        <v>0</v>
      </c>
      <c r="CF438" s="46">
        <f>SUMIF(DRE!$A:$A,'Base CF'!$B438,DRE!CE:CE)</f>
        <v>0</v>
      </c>
      <c r="CG438" s="46">
        <f>SUMIF(DRE!$A:$A,'Base CF'!$B438,DRE!CF:CF)</f>
        <v>0</v>
      </c>
      <c r="CH438" s="46">
        <f>SUMIF(DRE!$A:$A,'Base CF'!$B438,DRE!CG:CG)</f>
        <v>0</v>
      </c>
      <c r="CI438" s="46">
        <f>SUMIF(DRE!$A:$A,'Base CF'!$B438,DRE!CH:CH)</f>
        <v>0</v>
      </c>
      <c r="CJ438" s="46">
        <f>SUMIF(DRE!$A:$A,'Base CF'!$B438,DRE!CI:CI)</f>
        <v>0</v>
      </c>
      <c r="CK438" s="46">
        <f>SUMIF(DRE!$A:$A,'Base CF'!$B438,DRE!CJ:CJ)</f>
        <v>0</v>
      </c>
      <c r="CL438" s="46">
        <f>SUMIF(DRE!$A:$A,'Base CF'!$B438,DRE!CK:CK)</f>
        <v>0</v>
      </c>
      <c r="CM438" s="46">
        <f>SUMIF(DRE!$A:$A,'Base CF'!$B438,DRE!CL:CL)</f>
        <v>0</v>
      </c>
      <c r="CN438" s="46">
        <f>SUMIF(DRE!$A:$A,'Base CF'!$B438,DRE!CM:CM)</f>
        <v>0</v>
      </c>
      <c r="CO438" s="46">
        <f>SUMIF(DRE!$A:$A,'Base CF'!$B438,DRE!CN:CN)</f>
        <v>0</v>
      </c>
      <c r="CP438" s="46">
        <f>SUMIF(DRE!$A:$A,'Base CF'!$B438,DRE!CO:CO)</f>
        <v>0</v>
      </c>
      <c r="CQ438" s="46">
        <f>SUMIF(DRE!$A:$A,'Base CF'!$B438,DRE!CP:CP)</f>
        <v>0</v>
      </c>
      <c r="CR438" s="46">
        <f>SUMIF(DRE!$A:$A,'Base CF'!$B438,DRE!CQ:CQ)</f>
        <v>0</v>
      </c>
      <c r="CS438" s="46">
        <f>SUMIF(DRE!$A:$A,'Base CF'!$B438,DRE!CR:CR)</f>
        <v>0</v>
      </c>
      <c r="CT438" s="46">
        <f>SUMIF(DRE!$A:$A,'Base CF'!$B438,DRE!CS:CS)</f>
        <v>0</v>
      </c>
      <c r="CU438" s="46">
        <f>SUMIF(DRE!$A:$A,'Base CF'!$B438,DRE!CT:CT)</f>
        <v>0</v>
      </c>
      <c r="CV438" s="46">
        <f>SUMIF(DRE!$A:$A,'Base CF'!$B438,DRE!CU:CU)</f>
        <v>0</v>
      </c>
      <c r="CW438" s="46">
        <f>SUMIF(DRE!$A:$A,'Base CF'!$B438,DRE!CV:CV)</f>
        <v>0</v>
      </c>
      <c r="CX438" s="46">
        <f>SUMIF(DRE!$A:$A,'Base CF'!$B438,DRE!CW:CW)</f>
        <v>0</v>
      </c>
      <c r="CY438" s="46">
        <f>SUMIF(DRE!$A:$A,'Base CF'!$B438,DRE!CX:CX)</f>
        <v>0</v>
      </c>
      <c r="CZ438" s="46">
        <f>SUMIF(DRE!$A:$A,'Base CF'!$B438,DRE!CY:CY)</f>
        <v>0</v>
      </c>
      <c r="DA438" s="46">
        <f>SUMIF(DRE!$A:$A,'Base CF'!$B438,DRE!CZ:CZ)</f>
        <v>0</v>
      </c>
      <c r="DB438" s="46">
        <f>SUMIF(DRE!$A:$A,'Base CF'!$B438,DRE!DA:DA)</f>
        <v>0</v>
      </c>
      <c r="DC438" s="46">
        <f>SUMIF(DRE!$A:$A,'Base CF'!$B438,DRE!DB:DB)</f>
        <v>0</v>
      </c>
      <c r="DD438" s="46">
        <f>SUMIF(DRE!$A:$A,'Base CF'!$B438,DRE!DC:DC)</f>
        <v>0</v>
      </c>
      <c r="DE438" s="46">
        <f>SUMIF(DRE!$A:$A,'Base CF'!$B438,DRE!DD:DD)</f>
        <v>0</v>
      </c>
      <c r="DF438" s="46">
        <f>SUMIF(DRE!$A:$A,'Base CF'!$B438,DRE!DE:DE)</f>
        <v>0</v>
      </c>
    </row>
    <row r="439" spans="2:110">
      <c r="B439" s="37" t="s">
        <v>551</v>
      </c>
      <c r="C439" s="46">
        <f>SUMIF(DRE!$A:$A,'Base CF'!$B439,DRE!B:B)</f>
        <v>0</v>
      </c>
      <c r="D439" s="46">
        <f>SUMIF(DRE!$A:$A,'Base CF'!$B439,DRE!C:C)</f>
        <v>0</v>
      </c>
      <c r="E439" s="46">
        <f>SUMIF(DRE!$A:$A,'Base CF'!$B439,DRE!D:D)</f>
        <v>0</v>
      </c>
      <c r="F439" s="46">
        <f>SUMIF(DRE!$A:$A,'Base CF'!$B439,DRE!E:E)</f>
        <v>244035.69</v>
      </c>
      <c r="G439" s="46">
        <f>SUMIF(DRE!$A:$A,'Base CF'!$B439,DRE!F:F)</f>
        <v>0</v>
      </c>
      <c r="H439" s="46">
        <f>SUMIF(DRE!$A:$A,'Base CF'!$B439,DRE!G:G)</f>
        <v>0</v>
      </c>
      <c r="I439" s="46">
        <f>SUMIF(DRE!$A:$A,'Base CF'!$B439,DRE!H:H)</f>
        <v>0</v>
      </c>
      <c r="J439" s="46">
        <f>SUMIF(DRE!$A:$A,'Base CF'!$B439,DRE!I:I)</f>
        <v>0</v>
      </c>
      <c r="K439" s="46">
        <f>SUMIF(DRE!$A:$A,'Base CF'!$B439,DRE!J:J)</f>
        <v>0</v>
      </c>
      <c r="L439" s="46">
        <f>SUMIF(DRE!$A:$A,'Base CF'!$B439,DRE!K:K)</f>
        <v>0</v>
      </c>
      <c r="M439" s="46">
        <f>SUMIF(DRE!$A:$A,'Base CF'!$B439,DRE!L:L)</f>
        <v>0</v>
      </c>
      <c r="N439" s="46">
        <f>SUMIF(DRE!$A:$A,'Base CF'!$B439,DRE!M:M)</f>
        <v>0</v>
      </c>
      <c r="O439" s="46">
        <f>SUMIF(DRE!$A:$A,'Base CF'!$B439,DRE!N:N)</f>
        <v>0</v>
      </c>
      <c r="P439" s="46">
        <f>SUMIF(DRE!$A:$A,'Base CF'!$B439,DRE!O:O)</f>
        <v>0</v>
      </c>
      <c r="Q439" s="46">
        <f>SUMIF(DRE!$A:$A,'Base CF'!$B439,DRE!P:P)</f>
        <v>0</v>
      </c>
      <c r="R439" s="46">
        <f>SUMIF(DRE!$A:$A,'Base CF'!$B439,DRE!Q:Q)</f>
        <v>0</v>
      </c>
      <c r="S439" s="46">
        <f>SUMIF(DRE!$A:$A,'Base CF'!$B439,DRE!R:R)</f>
        <v>0</v>
      </c>
      <c r="T439" s="46">
        <f>SUMIF(DRE!$A:$A,'Base CF'!$B439,DRE!S:S)</f>
        <v>0</v>
      </c>
      <c r="U439" s="46">
        <f>SUMIF(DRE!$A:$A,'Base CF'!$B439,DRE!T:T)</f>
        <v>0</v>
      </c>
      <c r="V439" s="46">
        <f>SUMIF(DRE!$A:$A,'Base CF'!$B439,DRE!U:U)</f>
        <v>0</v>
      </c>
      <c r="W439" s="46">
        <f>SUMIF(DRE!$A:$A,'Base CF'!$B439,DRE!V:V)</f>
        <v>0</v>
      </c>
      <c r="X439" s="46">
        <f>SUMIF(DRE!$A:$A,'Base CF'!$B439,DRE!W:W)</f>
        <v>0</v>
      </c>
      <c r="Y439" s="46">
        <f>SUMIF(DRE!$A:$A,'Base CF'!$B439,DRE!X:X)</f>
        <v>0</v>
      </c>
      <c r="Z439" s="46">
        <f>SUMIF(DRE!$A:$A,'Base CF'!$B439,DRE!Y:Y)</f>
        <v>0</v>
      </c>
      <c r="AA439" s="46">
        <f>SUMIF(DRE!$A:$A,'Base CF'!$B439,DRE!Z:Z)</f>
        <v>0</v>
      </c>
      <c r="AB439" s="46">
        <f>SUMIF(DRE!$A:$A,'Base CF'!$B439,DRE!AA:AA)</f>
        <v>0</v>
      </c>
      <c r="AC439" s="46">
        <f>SUMIF(DRE!$A:$A,'Base CF'!$B439,DRE!AB:AB)</f>
        <v>0</v>
      </c>
      <c r="AD439" s="46">
        <f>SUMIF(DRE!$A:$A,'Base CF'!$B439,DRE!AC:AC)</f>
        <v>0</v>
      </c>
      <c r="AE439" s="46">
        <f>SUMIF(DRE!$A:$A,'Base CF'!$B439,DRE!AD:AD)</f>
        <v>0</v>
      </c>
      <c r="AF439" s="46">
        <f>SUMIF(DRE!$A:$A,'Base CF'!$B439,DRE!AE:AE)</f>
        <v>0</v>
      </c>
      <c r="AG439" s="46">
        <f>SUMIF(DRE!$A:$A,'Base CF'!$B439,DRE!AF:AF)</f>
        <v>0</v>
      </c>
      <c r="AH439" s="46">
        <f>SUMIF(DRE!$A:$A,'Base CF'!$B439,DRE!AG:AG)</f>
        <v>0</v>
      </c>
      <c r="AI439" s="46">
        <f>SUMIF(DRE!$A:$A,'Base CF'!$B439,DRE!AH:AH)</f>
        <v>0</v>
      </c>
      <c r="AJ439" s="46">
        <f>SUMIF(DRE!$A:$A,'Base CF'!$B439,DRE!AI:AI)</f>
        <v>0</v>
      </c>
      <c r="AK439" s="46">
        <f>SUMIF(DRE!$A:$A,'Base CF'!$B439,DRE!AJ:AJ)</f>
        <v>0</v>
      </c>
      <c r="AL439" s="46">
        <f>SUMIF(DRE!$A:$A,'Base CF'!$B439,DRE!AK:AK)</f>
        <v>0</v>
      </c>
      <c r="AM439" s="46">
        <f>SUMIF(DRE!$A:$A,'Base CF'!$B439,DRE!AL:AL)</f>
        <v>0</v>
      </c>
      <c r="AN439" s="46">
        <f>SUMIF(DRE!$A:$A,'Base CF'!$B439,DRE!AM:AM)</f>
        <v>0</v>
      </c>
      <c r="AO439" s="46">
        <f>SUMIF(DRE!$A:$A,'Base CF'!$B439,DRE!AN:AN)</f>
        <v>0</v>
      </c>
      <c r="AP439" s="46">
        <f>SUMIF(DRE!$A:$A,'Base CF'!$B439,DRE!AO:AO)</f>
        <v>0</v>
      </c>
      <c r="AQ439" s="46">
        <f>SUMIF(DRE!$A:$A,'Base CF'!$B439,DRE!AP:AP)</f>
        <v>0</v>
      </c>
      <c r="AR439" s="46">
        <f>SUMIF(DRE!$A:$A,'Base CF'!$B439,DRE!AQ:AQ)</f>
        <v>0</v>
      </c>
      <c r="AS439" s="46">
        <f>SUMIF(DRE!$A:$A,'Base CF'!$B439,DRE!AR:AR)</f>
        <v>0</v>
      </c>
      <c r="AT439" s="46">
        <f>SUMIF(DRE!$A:$A,'Base CF'!$B439,DRE!AS:AS)</f>
        <v>0</v>
      </c>
      <c r="AU439" s="46">
        <f>SUMIF(DRE!$A:$A,'Base CF'!$B439,DRE!AT:AT)</f>
        <v>0</v>
      </c>
      <c r="AV439" s="46">
        <f>SUMIF(DRE!$A:$A,'Base CF'!$B439,DRE!AU:AU)</f>
        <v>0</v>
      </c>
      <c r="AW439" s="46">
        <f>SUMIF(DRE!$A:$A,'Base CF'!$B439,DRE!AV:AV)</f>
        <v>0</v>
      </c>
      <c r="AX439" s="46">
        <f>SUMIF(DRE!$A:$A,'Base CF'!$B439,DRE!AW:AW)</f>
        <v>0</v>
      </c>
      <c r="AY439" s="46">
        <f>SUMIF(DRE!$A:$A,'Base CF'!$B439,DRE!AX:AX)</f>
        <v>0</v>
      </c>
      <c r="AZ439" s="46">
        <f>SUMIF(DRE!$A:$A,'Base CF'!$B439,DRE!AY:AY)</f>
        <v>0</v>
      </c>
      <c r="BA439" s="46">
        <f>SUMIF(DRE!$A:$A,'Base CF'!$B439,DRE!AZ:AZ)</f>
        <v>0</v>
      </c>
      <c r="BB439" s="46">
        <f>SUMIF(DRE!$A:$A,'Base CF'!$B439,DRE!BA:BA)</f>
        <v>0</v>
      </c>
      <c r="BC439" s="46">
        <f>SUMIF(DRE!$A:$A,'Base CF'!$B439,DRE!BB:BB)</f>
        <v>0</v>
      </c>
      <c r="BD439" s="46">
        <f>SUMIF(DRE!$A:$A,'Base CF'!$B439,DRE!BC:BC)</f>
        <v>0</v>
      </c>
      <c r="BE439" s="46">
        <f>SUMIF(DRE!$A:$A,'Base CF'!$B439,DRE!BD:BD)</f>
        <v>0</v>
      </c>
      <c r="BF439" s="46">
        <f>SUMIF(DRE!$A:$A,'Base CF'!$B439,DRE!BE:BE)</f>
        <v>0</v>
      </c>
      <c r="BG439" s="46">
        <f>SUMIF(DRE!$A:$A,'Base CF'!$B439,DRE!BF:BF)</f>
        <v>0</v>
      </c>
      <c r="BH439" s="46">
        <f>SUMIF(DRE!$A:$A,'Base CF'!$B439,DRE!BG:BG)</f>
        <v>0</v>
      </c>
      <c r="BI439" s="46">
        <f>SUMIF(DRE!$A:$A,'Base CF'!$B439,DRE!BH:BH)</f>
        <v>0</v>
      </c>
      <c r="BJ439" s="46">
        <f>SUMIF(DRE!$A:$A,'Base CF'!$B439,DRE!BI:BI)</f>
        <v>0</v>
      </c>
      <c r="BK439" s="46">
        <f>SUMIF(DRE!$A:$A,'Base CF'!$B439,DRE!BJ:BJ)</f>
        <v>0</v>
      </c>
      <c r="BL439" s="46">
        <f>SUMIF(DRE!$A:$A,'Base CF'!$B439,DRE!BK:BK)</f>
        <v>0</v>
      </c>
      <c r="BM439" s="46">
        <f>SUMIF(DRE!$A:$A,'Base CF'!$B439,DRE!BL:BL)</f>
        <v>0</v>
      </c>
      <c r="BN439" s="46">
        <f>SUMIF(DRE!$A:$A,'Base CF'!$B439,DRE!BM:BM)</f>
        <v>0</v>
      </c>
      <c r="BO439" s="46">
        <f>SUMIF(DRE!$A:$A,'Base CF'!$B439,DRE!BN:BN)</f>
        <v>0</v>
      </c>
      <c r="BP439" s="46">
        <f>SUMIF(DRE!$A:$A,'Base CF'!$B439,DRE!BO:BO)</f>
        <v>0</v>
      </c>
      <c r="BQ439" s="46">
        <f>SUMIF(DRE!$A:$A,'Base CF'!$B439,DRE!BP:BP)</f>
        <v>0</v>
      </c>
      <c r="BR439" s="46">
        <f>SUMIF(DRE!$A:$A,'Base CF'!$B439,DRE!BQ:BQ)</f>
        <v>0</v>
      </c>
      <c r="BS439" s="46">
        <f>SUMIF(DRE!$A:$A,'Base CF'!$B439,DRE!BR:BR)</f>
        <v>0</v>
      </c>
      <c r="BT439" s="46">
        <f>SUMIF(DRE!$A:$A,'Base CF'!$B439,DRE!BS:BS)</f>
        <v>0</v>
      </c>
      <c r="BU439" s="46">
        <f>SUMIF(DRE!$A:$A,'Base CF'!$B439,DRE!BT:BT)</f>
        <v>0</v>
      </c>
      <c r="BV439" s="46">
        <f>SUMIF(DRE!$A:$A,'Base CF'!$B439,DRE!BU:BU)</f>
        <v>0</v>
      </c>
      <c r="BW439" s="46">
        <f>SUMIF(DRE!$A:$A,'Base CF'!$B439,DRE!BV:BV)</f>
        <v>0</v>
      </c>
      <c r="BX439" s="46">
        <f>SUMIF(DRE!$A:$A,'Base CF'!$B439,DRE!BW:BW)</f>
        <v>0</v>
      </c>
      <c r="BY439" s="46">
        <f>SUMIF(DRE!$A:$A,'Base CF'!$B439,DRE!BX:BX)</f>
        <v>0</v>
      </c>
      <c r="BZ439" s="46">
        <f>SUMIF(DRE!$A:$A,'Base CF'!$B439,DRE!BY:BY)</f>
        <v>0</v>
      </c>
      <c r="CA439" s="46">
        <f>SUMIF(DRE!$A:$A,'Base CF'!$B439,DRE!BZ:BZ)</f>
        <v>0</v>
      </c>
      <c r="CB439" s="46">
        <f>SUMIF(DRE!$A:$A,'Base CF'!$B439,DRE!CA:CA)</f>
        <v>0</v>
      </c>
      <c r="CC439" s="46">
        <f>SUMIF(DRE!$A:$A,'Base CF'!$B439,DRE!CB:CB)</f>
        <v>0</v>
      </c>
      <c r="CD439" s="46">
        <f>SUMIF(DRE!$A:$A,'Base CF'!$B439,DRE!CC:CC)</f>
        <v>0</v>
      </c>
      <c r="CE439" s="46">
        <f>SUMIF(DRE!$A:$A,'Base CF'!$B439,DRE!CD:CD)</f>
        <v>0</v>
      </c>
      <c r="CF439" s="46">
        <f>SUMIF(DRE!$A:$A,'Base CF'!$B439,DRE!CE:CE)</f>
        <v>0</v>
      </c>
      <c r="CG439" s="46">
        <f>SUMIF(DRE!$A:$A,'Base CF'!$B439,DRE!CF:CF)</f>
        <v>0</v>
      </c>
      <c r="CH439" s="46">
        <f>SUMIF(DRE!$A:$A,'Base CF'!$B439,DRE!CG:CG)</f>
        <v>0</v>
      </c>
      <c r="CI439" s="46">
        <f>SUMIF(DRE!$A:$A,'Base CF'!$B439,DRE!CH:CH)</f>
        <v>0</v>
      </c>
      <c r="CJ439" s="46">
        <f>SUMIF(DRE!$A:$A,'Base CF'!$B439,DRE!CI:CI)</f>
        <v>0</v>
      </c>
      <c r="CK439" s="46">
        <f>SUMIF(DRE!$A:$A,'Base CF'!$B439,DRE!CJ:CJ)</f>
        <v>0</v>
      </c>
      <c r="CL439" s="46">
        <f>SUMIF(DRE!$A:$A,'Base CF'!$B439,DRE!CK:CK)</f>
        <v>0</v>
      </c>
      <c r="CM439" s="46">
        <f>SUMIF(DRE!$A:$A,'Base CF'!$B439,DRE!CL:CL)</f>
        <v>0</v>
      </c>
      <c r="CN439" s="46">
        <f>SUMIF(DRE!$A:$A,'Base CF'!$B439,DRE!CM:CM)</f>
        <v>0</v>
      </c>
      <c r="CO439" s="46">
        <f>SUMIF(DRE!$A:$A,'Base CF'!$B439,DRE!CN:CN)</f>
        <v>0</v>
      </c>
      <c r="CP439" s="46">
        <f>SUMIF(DRE!$A:$A,'Base CF'!$B439,DRE!CO:CO)</f>
        <v>0</v>
      </c>
      <c r="CQ439" s="46">
        <f>SUMIF(DRE!$A:$A,'Base CF'!$B439,DRE!CP:CP)</f>
        <v>0</v>
      </c>
      <c r="CR439" s="46">
        <f>SUMIF(DRE!$A:$A,'Base CF'!$B439,DRE!CQ:CQ)</f>
        <v>0</v>
      </c>
      <c r="CS439" s="46">
        <f>SUMIF(DRE!$A:$A,'Base CF'!$B439,DRE!CR:CR)</f>
        <v>0</v>
      </c>
      <c r="CT439" s="46">
        <f>SUMIF(DRE!$A:$A,'Base CF'!$B439,DRE!CS:CS)</f>
        <v>0</v>
      </c>
      <c r="CU439" s="46">
        <f>SUMIF(DRE!$A:$A,'Base CF'!$B439,DRE!CT:CT)</f>
        <v>0</v>
      </c>
      <c r="CV439" s="46">
        <f>SUMIF(DRE!$A:$A,'Base CF'!$B439,DRE!CU:CU)</f>
        <v>0</v>
      </c>
      <c r="CW439" s="46">
        <f>SUMIF(DRE!$A:$A,'Base CF'!$B439,DRE!CV:CV)</f>
        <v>0</v>
      </c>
      <c r="CX439" s="46">
        <f>SUMIF(DRE!$A:$A,'Base CF'!$B439,DRE!CW:CW)</f>
        <v>0</v>
      </c>
      <c r="CY439" s="46">
        <f>SUMIF(DRE!$A:$A,'Base CF'!$B439,DRE!CX:CX)</f>
        <v>0</v>
      </c>
      <c r="CZ439" s="46">
        <f>SUMIF(DRE!$A:$A,'Base CF'!$B439,DRE!CY:CY)</f>
        <v>0</v>
      </c>
      <c r="DA439" s="46">
        <f>SUMIF(DRE!$A:$A,'Base CF'!$B439,DRE!CZ:CZ)</f>
        <v>0</v>
      </c>
      <c r="DB439" s="46">
        <f>SUMIF(DRE!$A:$A,'Base CF'!$B439,DRE!DA:DA)</f>
        <v>0</v>
      </c>
      <c r="DC439" s="46">
        <f>SUMIF(DRE!$A:$A,'Base CF'!$B439,DRE!DB:DB)</f>
        <v>0</v>
      </c>
      <c r="DD439" s="46">
        <f>SUMIF(DRE!$A:$A,'Base CF'!$B439,DRE!DC:DC)</f>
        <v>0</v>
      </c>
      <c r="DE439" s="46">
        <f>SUMIF(DRE!$A:$A,'Base CF'!$B439,DRE!DD:DD)</f>
        <v>0</v>
      </c>
      <c r="DF439" s="46">
        <f>SUMIF(DRE!$A:$A,'Base CF'!$B439,DRE!DE:DE)</f>
        <v>0</v>
      </c>
    </row>
    <row r="440" spans="2:110">
      <c r="B440" s="37" t="s">
        <v>552</v>
      </c>
      <c r="C440" s="46">
        <f>SUMIF(DRE!$A:$A,'Base CF'!$B440,DRE!B:B)</f>
        <v>0</v>
      </c>
      <c r="D440" s="46">
        <f>SUMIF(DRE!$A:$A,'Base CF'!$B440,DRE!C:C)</f>
        <v>0</v>
      </c>
      <c r="E440" s="46">
        <f>SUMIF(DRE!$A:$A,'Base CF'!$B440,DRE!D:D)</f>
        <v>0</v>
      </c>
      <c r="F440" s="46">
        <f>SUMIF(DRE!$A:$A,'Base CF'!$B440,DRE!E:E)</f>
        <v>0</v>
      </c>
      <c r="G440" s="46">
        <f>SUMIF(DRE!$A:$A,'Base CF'!$B440,DRE!F:F)</f>
        <v>0</v>
      </c>
      <c r="H440" s="46">
        <f>SUMIF(DRE!$A:$A,'Base CF'!$B440,DRE!G:G)</f>
        <v>0</v>
      </c>
      <c r="I440" s="46">
        <f>SUMIF(DRE!$A:$A,'Base CF'!$B440,DRE!H:H)</f>
        <v>0</v>
      </c>
      <c r="J440" s="46">
        <f>SUMIF(DRE!$A:$A,'Base CF'!$B440,DRE!I:I)</f>
        <v>0</v>
      </c>
      <c r="K440" s="46">
        <f>SUMIF(DRE!$A:$A,'Base CF'!$B440,DRE!J:J)</f>
        <v>0</v>
      </c>
      <c r="L440" s="46">
        <f>SUMIF(DRE!$A:$A,'Base CF'!$B440,DRE!K:K)</f>
        <v>0</v>
      </c>
      <c r="M440" s="46">
        <f>SUMIF(DRE!$A:$A,'Base CF'!$B440,DRE!L:L)</f>
        <v>0</v>
      </c>
      <c r="N440" s="46">
        <f>SUMIF(DRE!$A:$A,'Base CF'!$B440,DRE!M:M)</f>
        <v>0</v>
      </c>
      <c r="O440" s="46">
        <f>SUMIF(DRE!$A:$A,'Base CF'!$B440,DRE!N:N)</f>
        <v>0</v>
      </c>
      <c r="P440" s="46">
        <f>SUMIF(DRE!$A:$A,'Base CF'!$B440,DRE!O:O)</f>
        <v>0</v>
      </c>
      <c r="Q440" s="46">
        <f>SUMIF(DRE!$A:$A,'Base CF'!$B440,DRE!P:P)</f>
        <v>0</v>
      </c>
      <c r="R440" s="46">
        <f>SUMIF(DRE!$A:$A,'Base CF'!$B440,DRE!Q:Q)</f>
        <v>0</v>
      </c>
      <c r="S440" s="46">
        <f>SUMIF(DRE!$A:$A,'Base CF'!$B440,DRE!R:R)</f>
        <v>0</v>
      </c>
      <c r="T440" s="46">
        <f>SUMIF(DRE!$A:$A,'Base CF'!$B440,DRE!S:S)</f>
        <v>0</v>
      </c>
      <c r="U440" s="46">
        <f>SUMIF(DRE!$A:$A,'Base CF'!$B440,DRE!T:T)</f>
        <v>0</v>
      </c>
      <c r="V440" s="46">
        <f>SUMIF(DRE!$A:$A,'Base CF'!$B440,DRE!U:U)</f>
        <v>0</v>
      </c>
      <c r="W440" s="46">
        <f>SUMIF(DRE!$A:$A,'Base CF'!$B440,DRE!V:V)</f>
        <v>0</v>
      </c>
      <c r="X440" s="46">
        <f>SUMIF(DRE!$A:$A,'Base CF'!$B440,DRE!W:W)</f>
        <v>0</v>
      </c>
      <c r="Y440" s="46">
        <f>SUMIF(DRE!$A:$A,'Base CF'!$B440,DRE!X:X)</f>
        <v>0</v>
      </c>
      <c r="Z440" s="46">
        <f>SUMIF(DRE!$A:$A,'Base CF'!$B440,DRE!Y:Y)</f>
        <v>0</v>
      </c>
      <c r="AA440" s="46">
        <f>SUMIF(DRE!$A:$A,'Base CF'!$B440,DRE!Z:Z)</f>
        <v>0</v>
      </c>
      <c r="AB440" s="46">
        <f>SUMIF(DRE!$A:$A,'Base CF'!$B440,DRE!AA:AA)</f>
        <v>0</v>
      </c>
      <c r="AC440" s="46">
        <f>SUMIF(DRE!$A:$A,'Base CF'!$B440,DRE!AB:AB)</f>
        <v>0</v>
      </c>
      <c r="AD440" s="46">
        <f>SUMIF(DRE!$A:$A,'Base CF'!$B440,DRE!AC:AC)</f>
        <v>0</v>
      </c>
      <c r="AE440" s="46">
        <f>SUMIF(DRE!$A:$A,'Base CF'!$B440,DRE!AD:AD)</f>
        <v>0</v>
      </c>
      <c r="AF440" s="46">
        <f>SUMIF(DRE!$A:$A,'Base CF'!$B440,DRE!AE:AE)</f>
        <v>0</v>
      </c>
      <c r="AG440" s="46">
        <f>SUMIF(DRE!$A:$A,'Base CF'!$B440,DRE!AF:AF)</f>
        <v>0</v>
      </c>
      <c r="AH440" s="46">
        <f>SUMIF(DRE!$A:$A,'Base CF'!$B440,DRE!AG:AG)</f>
        <v>0</v>
      </c>
      <c r="AI440" s="46">
        <f>SUMIF(DRE!$A:$A,'Base CF'!$B440,DRE!AH:AH)</f>
        <v>0</v>
      </c>
      <c r="AJ440" s="46">
        <f>SUMIF(DRE!$A:$A,'Base CF'!$B440,DRE!AI:AI)</f>
        <v>0</v>
      </c>
      <c r="AK440" s="46">
        <f>SUMIF(DRE!$A:$A,'Base CF'!$B440,DRE!AJ:AJ)</f>
        <v>0</v>
      </c>
      <c r="AL440" s="46">
        <f>SUMIF(DRE!$A:$A,'Base CF'!$B440,DRE!AK:AK)</f>
        <v>0</v>
      </c>
      <c r="AM440" s="46">
        <f>SUMIF(DRE!$A:$A,'Base CF'!$B440,DRE!AL:AL)</f>
        <v>0</v>
      </c>
      <c r="AN440" s="46">
        <f>SUMIF(DRE!$A:$A,'Base CF'!$B440,DRE!AM:AM)</f>
        <v>0</v>
      </c>
      <c r="AO440" s="46">
        <f>SUMIF(DRE!$A:$A,'Base CF'!$B440,DRE!AN:AN)</f>
        <v>0</v>
      </c>
      <c r="AP440" s="46">
        <f>SUMIF(DRE!$A:$A,'Base CF'!$B440,DRE!AO:AO)</f>
        <v>0</v>
      </c>
      <c r="AQ440" s="46">
        <f>SUMIF(DRE!$A:$A,'Base CF'!$B440,DRE!AP:AP)</f>
        <v>0</v>
      </c>
      <c r="AR440" s="46">
        <f>SUMIF(DRE!$A:$A,'Base CF'!$B440,DRE!AQ:AQ)</f>
        <v>0</v>
      </c>
      <c r="AS440" s="46">
        <f>SUMIF(DRE!$A:$A,'Base CF'!$B440,DRE!AR:AR)</f>
        <v>0</v>
      </c>
      <c r="AT440" s="46">
        <f>SUMIF(DRE!$A:$A,'Base CF'!$B440,DRE!AS:AS)</f>
        <v>0</v>
      </c>
      <c r="AU440" s="46">
        <f>SUMIF(DRE!$A:$A,'Base CF'!$B440,DRE!AT:AT)</f>
        <v>0</v>
      </c>
      <c r="AV440" s="46">
        <f>SUMIF(DRE!$A:$A,'Base CF'!$B440,DRE!AU:AU)</f>
        <v>0</v>
      </c>
      <c r="AW440" s="46">
        <f>SUMIF(DRE!$A:$A,'Base CF'!$B440,DRE!AV:AV)</f>
        <v>0</v>
      </c>
      <c r="AX440" s="46">
        <f>SUMIF(DRE!$A:$A,'Base CF'!$B440,DRE!AW:AW)</f>
        <v>0</v>
      </c>
      <c r="AY440" s="46">
        <f>SUMIF(DRE!$A:$A,'Base CF'!$B440,DRE!AX:AX)</f>
        <v>0</v>
      </c>
      <c r="AZ440" s="46">
        <f>SUMIF(DRE!$A:$A,'Base CF'!$B440,DRE!AY:AY)</f>
        <v>0</v>
      </c>
      <c r="BA440" s="46">
        <f>SUMIF(DRE!$A:$A,'Base CF'!$B440,DRE!AZ:AZ)</f>
        <v>0</v>
      </c>
      <c r="BB440" s="46">
        <f>SUMIF(DRE!$A:$A,'Base CF'!$B440,DRE!BA:BA)</f>
        <v>0</v>
      </c>
      <c r="BC440" s="46">
        <f>SUMIF(DRE!$A:$A,'Base CF'!$B440,DRE!BB:BB)</f>
        <v>0</v>
      </c>
      <c r="BD440" s="46">
        <f>SUMIF(DRE!$A:$A,'Base CF'!$B440,DRE!BC:BC)</f>
        <v>0</v>
      </c>
      <c r="BE440" s="46">
        <f>SUMIF(DRE!$A:$A,'Base CF'!$B440,DRE!BD:BD)</f>
        <v>0</v>
      </c>
      <c r="BF440" s="46">
        <f>SUMIF(DRE!$A:$A,'Base CF'!$B440,DRE!BE:BE)</f>
        <v>0</v>
      </c>
      <c r="BG440" s="46">
        <f>SUMIF(DRE!$A:$A,'Base CF'!$B440,DRE!BF:BF)</f>
        <v>0</v>
      </c>
      <c r="BH440" s="46">
        <f>SUMIF(DRE!$A:$A,'Base CF'!$B440,DRE!BG:BG)</f>
        <v>0</v>
      </c>
      <c r="BI440" s="46">
        <f>SUMIF(DRE!$A:$A,'Base CF'!$B440,DRE!BH:BH)</f>
        <v>0</v>
      </c>
      <c r="BJ440" s="46">
        <f>SUMIF(DRE!$A:$A,'Base CF'!$B440,DRE!BI:BI)</f>
        <v>0</v>
      </c>
      <c r="BK440" s="46">
        <f>SUMIF(DRE!$A:$A,'Base CF'!$B440,DRE!BJ:BJ)</f>
        <v>0</v>
      </c>
      <c r="BL440" s="46">
        <f>SUMIF(DRE!$A:$A,'Base CF'!$B440,DRE!BK:BK)</f>
        <v>0</v>
      </c>
      <c r="BM440" s="46">
        <f>SUMIF(DRE!$A:$A,'Base CF'!$B440,DRE!BL:BL)</f>
        <v>0</v>
      </c>
      <c r="BN440" s="46">
        <f>SUMIF(DRE!$A:$A,'Base CF'!$B440,DRE!BM:BM)</f>
        <v>0</v>
      </c>
      <c r="BO440" s="46">
        <f>SUMIF(DRE!$A:$A,'Base CF'!$B440,DRE!BN:BN)</f>
        <v>0</v>
      </c>
      <c r="BP440" s="46">
        <f>SUMIF(DRE!$A:$A,'Base CF'!$B440,DRE!BO:BO)</f>
        <v>0</v>
      </c>
      <c r="BQ440" s="46">
        <f>SUMIF(DRE!$A:$A,'Base CF'!$B440,DRE!BP:BP)</f>
        <v>0</v>
      </c>
      <c r="BR440" s="46">
        <f>SUMIF(DRE!$A:$A,'Base CF'!$B440,DRE!BQ:BQ)</f>
        <v>0</v>
      </c>
      <c r="BS440" s="46">
        <f>SUMIF(DRE!$A:$A,'Base CF'!$B440,DRE!BR:BR)</f>
        <v>0</v>
      </c>
      <c r="BT440" s="46">
        <f>SUMIF(DRE!$A:$A,'Base CF'!$B440,DRE!BS:BS)</f>
        <v>0</v>
      </c>
      <c r="BU440" s="46">
        <f>SUMIF(DRE!$A:$A,'Base CF'!$B440,DRE!BT:BT)</f>
        <v>0</v>
      </c>
      <c r="BV440" s="46">
        <f>SUMIF(DRE!$A:$A,'Base CF'!$B440,DRE!BU:BU)</f>
        <v>0</v>
      </c>
      <c r="BW440" s="46">
        <f>SUMIF(DRE!$A:$A,'Base CF'!$B440,DRE!BV:BV)</f>
        <v>0</v>
      </c>
      <c r="BX440" s="46">
        <f>SUMIF(DRE!$A:$A,'Base CF'!$B440,DRE!BW:BW)</f>
        <v>0</v>
      </c>
      <c r="BY440" s="46">
        <f>SUMIF(DRE!$A:$A,'Base CF'!$B440,DRE!BX:BX)</f>
        <v>0</v>
      </c>
      <c r="BZ440" s="46">
        <f>SUMIF(DRE!$A:$A,'Base CF'!$B440,DRE!BY:BY)</f>
        <v>0</v>
      </c>
      <c r="CA440" s="46">
        <f>SUMIF(DRE!$A:$A,'Base CF'!$B440,DRE!BZ:BZ)</f>
        <v>0</v>
      </c>
      <c r="CB440" s="46">
        <f>SUMIF(DRE!$A:$A,'Base CF'!$B440,DRE!CA:CA)</f>
        <v>0</v>
      </c>
      <c r="CC440" s="46">
        <f>SUMIF(DRE!$A:$A,'Base CF'!$B440,DRE!CB:CB)</f>
        <v>0</v>
      </c>
      <c r="CD440" s="46">
        <f>SUMIF(DRE!$A:$A,'Base CF'!$B440,DRE!CC:CC)</f>
        <v>0</v>
      </c>
      <c r="CE440" s="46">
        <f>SUMIF(DRE!$A:$A,'Base CF'!$B440,DRE!CD:CD)</f>
        <v>0</v>
      </c>
      <c r="CF440" s="46">
        <f>SUMIF(DRE!$A:$A,'Base CF'!$B440,DRE!CE:CE)</f>
        <v>0</v>
      </c>
      <c r="CG440" s="46">
        <f>SUMIF(DRE!$A:$A,'Base CF'!$B440,DRE!CF:CF)</f>
        <v>0</v>
      </c>
      <c r="CH440" s="46">
        <f>SUMIF(DRE!$A:$A,'Base CF'!$B440,DRE!CG:CG)</f>
        <v>0</v>
      </c>
      <c r="CI440" s="46">
        <f>SUMIF(DRE!$A:$A,'Base CF'!$B440,DRE!CH:CH)</f>
        <v>0</v>
      </c>
      <c r="CJ440" s="46">
        <f>SUMIF(DRE!$A:$A,'Base CF'!$B440,DRE!CI:CI)</f>
        <v>0</v>
      </c>
      <c r="CK440" s="46">
        <f>SUMIF(DRE!$A:$A,'Base CF'!$B440,DRE!CJ:CJ)</f>
        <v>0</v>
      </c>
      <c r="CL440" s="46">
        <f>SUMIF(DRE!$A:$A,'Base CF'!$B440,DRE!CK:CK)</f>
        <v>0</v>
      </c>
      <c r="CM440" s="46">
        <f>SUMIF(DRE!$A:$A,'Base CF'!$B440,DRE!CL:CL)</f>
        <v>0</v>
      </c>
      <c r="CN440" s="46">
        <f>SUMIF(DRE!$A:$A,'Base CF'!$B440,DRE!CM:CM)</f>
        <v>0</v>
      </c>
      <c r="CO440" s="46">
        <f>SUMIF(DRE!$A:$A,'Base CF'!$B440,DRE!CN:CN)</f>
        <v>0</v>
      </c>
      <c r="CP440" s="46">
        <f>SUMIF(DRE!$A:$A,'Base CF'!$B440,DRE!CO:CO)</f>
        <v>0</v>
      </c>
      <c r="CQ440" s="46">
        <f>SUMIF(DRE!$A:$A,'Base CF'!$B440,DRE!CP:CP)</f>
        <v>0</v>
      </c>
      <c r="CR440" s="46">
        <f>SUMIF(DRE!$A:$A,'Base CF'!$B440,DRE!CQ:CQ)</f>
        <v>0</v>
      </c>
      <c r="CS440" s="46">
        <f>SUMIF(DRE!$A:$A,'Base CF'!$B440,DRE!CR:CR)</f>
        <v>0</v>
      </c>
      <c r="CT440" s="46">
        <f>SUMIF(DRE!$A:$A,'Base CF'!$B440,DRE!CS:CS)</f>
        <v>0</v>
      </c>
      <c r="CU440" s="46">
        <f>SUMIF(DRE!$A:$A,'Base CF'!$B440,DRE!CT:CT)</f>
        <v>0</v>
      </c>
      <c r="CV440" s="46">
        <f>SUMIF(DRE!$A:$A,'Base CF'!$B440,DRE!CU:CU)</f>
        <v>0</v>
      </c>
      <c r="CW440" s="46">
        <f>SUMIF(DRE!$A:$A,'Base CF'!$B440,DRE!CV:CV)</f>
        <v>0</v>
      </c>
      <c r="CX440" s="46">
        <f>SUMIF(DRE!$A:$A,'Base CF'!$B440,DRE!CW:CW)</f>
        <v>0</v>
      </c>
      <c r="CY440" s="46">
        <f>SUMIF(DRE!$A:$A,'Base CF'!$B440,DRE!CX:CX)</f>
        <v>0</v>
      </c>
      <c r="CZ440" s="46">
        <f>SUMIF(DRE!$A:$A,'Base CF'!$B440,DRE!CY:CY)</f>
        <v>0</v>
      </c>
      <c r="DA440" s="46">
        <f>SUMIF(DRE!$A:$A,'Base CF'!$B440,DRE!CZ:CZ)</f>
        <v>0</v>
      </c>
      <c r="DB440" s="46">
        <f>SUMIF(DRE!$A:$A,'Base CF'!$B440,DRE!DA:DA)</f>
        <v>0</v>
      </c>
      <c r="DC440" s="46">
        <f>SUMIF(DRE!$A:$A,'Base CF'!$B440,DRE!DB:DB)</f>
        <v>0</v>
      </c>
      <c r="DD440" s="46">
        <f>SUMIF(DRE!$A:$A,'Base CF'!$B440,DRE!DC:DC)</f>
        <v>0</v>
      </c>
      <c r="DE440" s="46">
        <f>SUMIF(DRE!$A:$A,'Base CF'!$B440,DRE!DD:DD)</f>
        <v>0</v>
      </c>
      <c r="DF440" s="46">
        <f>SUMIF(DRE!$A:$A,'Base CF'!$B440,DRE!DE:DE)</f>
        <v>0</v>
      </c>
    </row>
    <row r="441" spans="2:110">
      <c r="B441" s="37" t="s">
        <v>553</v>
      </c>
      <c r="C441" s="46">
        <f>SUMIF(DRE!$A:$A,'Base CF'!$B441,DRE!B:B)</f>
        <v>0</v>
      </c>
      <c r="D441" s="46">
        <f>SUMIF(DRE!$A:$A,'Base CF'!$B441,DRE!C:C)</f>
        <v>0</v>
      </c>
      <c r="E441" s="46">
        <f>SUMIF(DRE!$A:$A,'Base CF'!$B441,DRE!D:D)</f>
        <v>0</v>
      </c>
      <c r="F441" s="46">
        <f>SUMIF(DRE!$A:$A,'Base CF'!$B441,DRE!E:E)</f>
        <v>0</v>
      </c>
      <c r="G441" s="46">
        <f>SUMIF(DRE!$A:$A,'Base CF'!$B441,DRE!F:F)</f>
        <v>0</v>
      </c>
      <c r="H441" s="46">
        <f>SUMIF(DRE!$A:$A,'Base CF'!$B441,DRE!G:G)</f>
        <v>0</v>
      </c>
      <c r="I441" s="46">
        <f>SUMIF(DRE!$A:$A,'Base CF'!$B441,DRE!H:H)</f>
        <v>0</v>
      </c>
      <c r="J441" s="46">
        <f>SUMIF(DRE!$A:$A,'Base CF'!$B441,DRE!I:I)</f>
        <v>0</v>
      </c>
      <c r="K441" s="46">
        <f>SUMIF(DRE!$A:$A,'Base CF'!$B441,DRE!J:J)</f>
        <v>0</v>
      </c>
      <c r="L441" s="46">
        <f>SUMIF(DRE!$A:$A,'Base CF'!$B441,DRE!K:K)</f>
        <v>0</v>
      </c>
      <c r="M441" s="46">
        <f>SUMIF(DRE!$A:$A,'Base CF'!$B441,DRE!L:L)</f>
        <v>0</v>
      </c>
      <c r="N441" s="46">
        <f>SUMIF(DRE!$A:$A,'Base CF'!$B441,DRE!M:M)</f>
        <v>0</v>
      </c>
      <c r="O441" s="46">
        <f>SUMIF(DRE!$A:$A,'Base CF'!$B441,DRE!N:N)</f>
        <v>0</v>
      </c>
      <c r="P441" s="46">
        <f>SUMIF(DRE!$A:$A,'Base CF'!$B441,DRE!O:O)</f>
        <v>0</v>
      </c>
      <c r="Q441" s="46">
        <f>SUMIF(DRE!$A:$A,'Base CF'!$B441,DRE!P:P)</f>
        <v>0</v>
      </c>
      <c r="R441" s="46">
        <f>SUMIF(DRE!$A:$A,'Base CF'!$B441,DRE!Q:Q)</f>
        <v>0</v>
      </c>
      <c r="S441" s="46">
        <f>SUMIF(DRE!$A:$A,'Base CF'!$B441,DRE!R:R)</f>
        <v>0</v>
      </c>
      <c r="T441" s="46">
        <f>SUMIF(DRE!$A:$A,'Base CF'!$B441,DRE!S:S)</f>
        <v>0</v>
      </c>
      <c r="U441" s="46">
        <f>SUMIF(DRE!$A:$A,'Base CF'!$B441,DRE!T:T)</f>
        <v>0</v>
      </c>
      <c r="V441" s="46">
        <f>SUMIF(DRE!$A:$A,'Base CF'!$B441,DRE!U:U)</f>
        <v>0</v>
      </c>
      <c r="W441" s="46">
        <f>SUMIF(DRE!$A:$A,'Base CF'!$B441,DRE!V:V)</f>
        <v>0</v>
      </c>
      <c r="X441" s="46">
        <f>SUMIF(DRE!$A:$A,'Base CF'!$B441,DRE!W:W)</f>
        <v>0</v>
      </c>
      <c r="Y441" s="46">
        <f>SUMIF(DRE!$A:$A,'Base CF'!$B441,DRE!X:X)</f>
        <v>0</v>
      </c>
      <c r="Z441" s="46">
        <f>SUMIF(DRE!$A:$A,'Base CF'!$B441,DRE!Y:Y)</f>
        <v>0</v>
      </c>
      <c r="AA441" s="46">
        <f>SUMIF(DRE!$A:$A,'Base CF'!$B441,DRE!Z:Z)</f>
        <v>0</v>
      </c>
      <c r="AB441" s="46">
        <f>SUMIF(DRE!$A:$A,'Base CF'!$B441,DRE!AA:AA)</f>
        <v>0</v>
      </c>
      <c r="AC441" s="46">
        <f>SUMIF(DRE!$A:$A,'Base CF'!$B441,DRE!AB:AB)</f>
        <v>0</v>
      </c>
      <c r="AD441" s="46">
        <f>SUMIF(DRE!$A:$A,'Base CF'!$B441,DRE!AC:AC)</f>
        <v>0</v>
      </c>
      <c r="AE441" s="46">
        <f>SUMIF(DRE!$A:$A,'Base CF'!$B441,DRE!AD:AD)</f>
        <v>0</v>
      </c>
      <c r="AF441" s="46">
        <f>SUMIF(DRE!$A:$A,'Base CF'!$B441,DRE!AE:AE)</f>
        <v>0</v>
      </c>
      <c r="AG441" s="46">
        <f>SUMIF(DRE!$A:$A,'Base CF'!$B441,DRE!AF:AF)</f>
        <v>0</v>
      </c>
      <c r="AH441" s="46">
        <f>SUMIF(DRE!$A:$A,'Base CF'!$B441,DRE!AG:AG)</f>
        <v>0</v>
      </c>
      <c r="AI441" s="46">
        <f>SUMIF(DRE!$A:$A,'Base CF'!$B441,DRE!AH:AH)</f>
        <v>0</v>
      </c>
      <c r="AJ441" s="46">
        <f>SUMIF(DRE!$A:$A,'Base CF'!$B441,DRE!AI:AI)</f>
        <v>0</v>
      </c>
      <c r="AK441" s="46">
        <f>SUMIF(DRE!$A:$A,'Base CF'!$B441,DRE!AJ:AJ)</f>
        <v>0</v>
      </c>
      <c r="AL441" s="46">
        <f>SUMIF(DRE!$A:$A,'Base CF'!$B441,DRE!AK:AK)</f>
        <v>0</v>
      </c>
      <c r="AM441" s="46">
        <f>SUMIF(DRE!$A:$A,'Base CF'!$B441,DRE!AL:AL)</f>
        <v>0</v>
      </c>
      <c r="AN441" s="46">
        <f>SUMIF(DRE!$A:$A,'Base CF'!$B441,DRE!AM:AM)</f>
        <v>0</v>
      </c>
      <c r="AO441" s="46">
        <f>SUMIF(DRE!$A:$A,'Base CF'!$B441,DRE!AN:AN)</f>
        <v>0</v>
      </c>
      <c r="AP441" s="46">
        <f>SUMIF(DRE!$A:$A,'Base CF'!$B441,DRE!AO:AO)</f>
        <v>0</v>
      </c>
      <c r="AQ441" s="46">
        <f>SUMIF(DRE!$A:$A,'Base CF'!$B441,DRE!AP:AP)</f>
        <v>0</v>
      </c>
      <c r="AR441" s="46">
        <f>SUMIF(DRE!$A:$A,'Base CF'!$B441,DRE!AQ:AQ)</f>
        <v>0</v>
      </c>
      <c r="AS441" s="46">
        <f>SUMIF(DRE!$A:$A,'Base CF'!$B441,DRE!AR:AR)</f>
        <v>0</v>
      </c>
      <c r="AT441" s="46">
        <f>SUMIF(DRE!$A:$A,'Base CF'!$B441,DRE!AS:AS)</f>
        <v>0</v>
      </c>
      <c r="AU441" s="46">
        <f>SUMIF(DRE!$A:$A,'Base CF'!$B441,DRE!AT:AT)</f>
        <v>0</v>
      </c>
      <c r="AV441" s="46">
        <f>SUMIF(DRE!$A:$A,'Base CF'!$B441,DRE!AU:AU)</f>
        <v>0</v>
      </c>
      <c r="AW441" s="46">
        <f>SUMIF(DRE!$A:$A,'Base CF'!$B441,DRE!AV:AV)</f>
        <v>0</v>
      </c>
      <c r="AX441" s="46">
        <f>SUMIF(DRE!$A:$A,'Base CF'!$B441,DRE!AW:AW)</f>
        <v>0</v>
      </c>
      <c r="AY441" s="46">
        <f>SUMIF(DRE!$A:$A,'Base CF'!$B441,DRE!AX:AX)</f>
        <v>0</v>
      </c>
      <c r="AZ441" s="46">
        <f>SUMIF(DRE!$A:$A,'Base CF'!$B441,DRE!AY:AY)</f>
        <v>0</v>
      </c>
      <c r="BA441" s="46">
        <f>SUMIF(DRE!$A:$A,'Base CF'!$B441,DRE!AZ:AZ)</f>
        <v>0</v>
      </c>
      <c r="BB441" s="46">
        <f>SUMIF(DRE!$A:$A,'Base CF'!$B441,DRE!BA:BA)</f>
        <v>0</v>
      </c>
      <c r="BC441" s="46">
        <f>SUMIF(DRE!$A:$A,'Base CF'!$B441,DRE!BB:BB)</f>
        <v>0</v>
      </c>
      <c r="BD441" s="46">
        <f>SUMIF(DRE!$A:$A,'Base CF'!$B441,DRE!BC:BC)</f>
        <v>0</v>
      </c>
      <c r="BE441" s="46">
        <f>SUMIF(DRE!$A:$A,'Base CF'!$B441,DRE!BD:BD)</f>
        <v>0</v>
      </c>
      <c r="BF441" s="46">
        <f>SUMIF(DRE!$A:$A,'Base CF'!$B441,DRE!BE:BE)</f>
        <v>0</v>
      </c>
      <c r="BG441" s="46">
        <f>SUMIF(DRE!$A:$A,'Base CF'!$B441,DRE!BF:BF)</f>
        <v>0</v>
      </c>
      <c r="BH441" s="46">
        <f>SUMIF(DRE!$A:$A,'Base CF'!$B441,DRE!BG:BG)</f>
        <v>0</v>
      </c>
      <c r="BI441" s="46">
        <f>SUMIF(DRE!$A:$A,'Base CF'!$B441,DRE!BH:BH)</f>
        <v>0</v>
      </c>
      <c r="BJ441" s="46">
        <f>SUMIF(DRE!$A:$A,'Base CF'!$B441,DRE!BI:BI)</f>
        <v>0</v>
      </c>
      <c r="BK441" s="46">
        <f>SUMIF(DRE!$A:$A,'Base CF'!$B441,DRE!BJ:BJ)</f>
        <v>0</v>
      </c>
      <c r="BL441" s="46">
        <f>SUMIF(DRE!$A:$A,'Base CF'!$B441,DRE!BK:BK)</f>
        <v>0</v>
      </c>
      <c r="BM441" s="46">
        <f>SUMIF(DRE!$A:$A,'Base CF'!$B441,DRE!BL:BL)</f>
        <v>0</v>
      </c>
      <c r="BN441" s="46">
        <f>SUMIF(DRE!$A:$A,'Base CF'!$B441,DRE!BM:BM)</f>
        <v>0</v>
      </c>
      <c r="BO441" s="46">
        <f>SUMIF(DRE!$A:$A,'Base CF'!$B441,DRE!BN:BN)</f>
        <v>0</v>
      </c>
      <c r="BP441" s="46">
        <f>SUMIF(DRE!$A:$A,'Base CF'!$B441,DRE!BO:BO)</f>
        <v>0</v>
      </c>
      <c r="BQ441" s="46">
        <f>SUMIF(DRE!$A:$A,'Base CF'!$B441,DRE!BP:BP)</f>
        <v>0</v>
      </c>
      <c r="BR441" s="46">
        <f>SUMIF(DRE!$A:$A,'Base CF'!$B441,DRE!BQ:BQ)</f>
        <v>0</v>
      </c>
      <c r="BS441" s="46">
        <f>SUMIF(DRE!$A:$A,'Base CF'!$B441,DRE!BR:BR)</f>
        <v>0</v>
      </c>
      <c r="BT441" s="46">
        <f>SUMIF(DRE!$A:$A,'Base CF'!$B441,DRE!BS:BS)</f>
        <v>0</v>
      </c>
      <c r="BU441" s="46">
        <f>SUMIF(DRE!$A:$A,'Base CF'!$B441,DRE!BT:BT)</f>
        <v>0</v>
      </c>
      <c r="BV441" s="46">
        <f>SUMIF(DRE!$A:$A,'Base CF'!$B441,DRE!BU:BU)</f>
        <v>0</v>
      </c>
      <c r="BW441" s="46">
        <f>SUMIF(DRE!$A:$A,'Base CF'!$B441,DRE!BV:BV)</f>
        <v>0</v>
      </c>
      <c r="BX441" s="46">
        <f>SUMIF(DRE!$A:$A,'Base CF'!$B441,DRE!BW:BW)</f>
        <v>0</v>
      </c>
      <c r="BY441" s="46">
        <f>SUMIF(DRE!$A:$A,'Base CF'!$B441,DRE!BX:BX)</f>
        <v>0</v>
      </c>
      <c r="BZ441" s="46">
        <f>SUMIF(DRE!$A:$A,'Base CF'!$B441,DRE!BY:BY)</f>
        <v>0</v>
      </c>
      <c r="CA441" s="46">
        <f>SUMIF(DRE!$A:$A,'Base CF'!$B441,DRE!BZ:BZ)</f>
        <v>0</v>
      </c>
      <c r="CB441" s="46">
        <f>SUMIF(DRE!$A:$A,'Base CF'!$B441,DRE!CA:CA)</f>
        <v>0</v>
      </c>
      <c r="CC441" s="46">
        <f>SUMIF(DRE!$A:$A,'Base CF'!$B441,DRE!CB:CB)</f>
        <v>0</v>
      </c>
      <c r="CD441" s="46">
        <f>SUMIF(DRE!$A:$A,'Base CF'!$B441,DRE!CC:CC)</f>
        <v>0</v>
      </c>
      <c r="CE441" s="46">
        <f>SUMIF(DRE!$A:$A,'Base CF'!$B441,DRE!CD:CD)</f>
        <v>0</v>
      </c>
      <c r="CF441" s="46">
        <f>SUMIF(DRE!$A:$A,'Base CF'!$B441,DRE!CE:CE)</f>
        <v>0</v>
      </c>
      <c r="CG441" s="46">
        <f>SUMIF(DRE!$A:$A,'Base CF'!$B441,DRE!CF:CF)</f>
        <v>0</v>
      </c>
      <c r="CH441" s="46">
        <f>SUMIF(DRE!$A:$A,'Base CF'!$B441,DRE!CG:CG)</f>
        <v>0</v>
      </c>
      <c r="CI441" s="46">
        <f>SUMIF(DRE!$A:$A,'Base CF'!$B441,DRE!CH:CH)</f>
        <v>0</v>
      </c>
      <c r="CJ441" s="46">
        <f>SUMIF(DRE!$A:$A,'Base CF'!$B441,DRE!CI:CI)</f>
        <v>0</v>
      </c>
      <c r="CK441" s="46">
        <f>SUMIF(DRE!$A:$A,'Base CF'!$B441,DRE!CJ:CJ)</f>
        <v>0</v>
      </c>
      <c r="CL441" s="46">
        <f>SUMIF(DRE!$A:$A,'Base CF'!$B441,DRE!CK:CK)</f>
        <v>0</v>
      </c>
      <c r="CM441" s="46">
        <f>SUMIF(DRE!$A:$A,'Base CF'!$B441,DRE!CL:CL)</f>
        <v>0</v>
      </c>
      <c r="CN441" s="46">
        <f>SUMIF(DRE!$A:$A,'Base CF'!$B441,DRE!CM:CM)</f>
        <v>0</v>
      </c>
      <c r="CO441" s="46">
        <f>SUMIF(DRE!$A:$A,'Base CF'!$B441,DRE!CN:CN)</f>
        <v>0</v>
      </c>
      <c r="CP441" s="46">
        <f>SUMIF(DRE!$A:$A,'Base CF'!$B441,DRE!CO:CO)</f>
        <v>0</v>
      </c>
      <c r="CQ441" s="46">
        <f>SUMIF(DRE!$A:$A,'Base CF'!$B441,DRE!CP:CP)</f>
        <v>0</v>
      </c>
      <c r="CR441" s="46">
        <f>SUMIF(DRE!$A:$A,'Base CF'!$B441,DRE!CQ:CQ)</f>
        <v>0</v>
      </c>
      <c r="CS441" s="46">
        <f>SUMIF(DRE!$A:$A,'Base CF'!$B441,DRE!CR:CR)</f>
        <v>0</v>
      </c>
      <c r="CT441" s="46">
        <f>SUMIF(DRE!$A:$A,'Base CF'!$B441,DRE!CS:CS)</f>
        <v>0</v>
      </c>
      <c r="CU441" s="46">
        <f>SUMIF(DRE!$A:$A,'Base CF'!$B441,DRE!CT:CT)</f>
        <v>0</v>
      </c>
      <c r="CV441" s="46">
        <f>SUMIF(DRE!$A:$A,'Base CF'!$B441,DRE!CU:CU)</f>
        <v>0</v>
      </c>
      <c r="CW441" s="46">
        <f>SUMIF(DRE!$A:$A,'Base CF'!$B441,DRE!CV:CV)</f>
        <v>0</v>
      </c>
      <c r="CX441" s="46">
        <f>SUMIF(DRE!$A:$A,'Base CF'!$B441,DRE!CW:CW)</f>
        <v>0</v>
      </c>
      <c r="CY441" s="46">
        <f>SUMIF(DRE!$A:$A,'Base CF'!$B441,DRE!CX:CX)</f>
        <v>0</v>
      </c>
      <c r="CZ441" s="46">
        <f>SUMIF(DRE!$A:$A,'Base CF'!$B441,DRE!CY:CY)</f>
        <v>0</v>
      </c>
      <c r="DA441" s="46">
        <f>SUMIF(DRE!$A:$A,'Base CF'!$B441,DRE!CZ:CZ)</f>
        <v>0</v>
      </c>
      <c r="DB441" s="46">
        <f>SUMIF(DRE!$A:$A,'Base CF'!$B441,DRE!DA:DA)</f>
        <v>0</v>
      </c>
      <c r="DC441" s="46">
        <f>SUMIF(DRE!$A:$A,'Base CF'!$B441,DRE!DB:DB)</f>
        <v>0</v>
      </c>
      <c r="DD441" s="46">
        <f>SUMIF(DRE!$A:$A,'Base CF'!$B441,DRE!DC:DC)</f>
        <v>0</v>
      </c>
      <c r="DE441" s="46">
        <f>SUMIF(DRE!$A:$A,'Base CF'!$B441,DRE!DD:DD)</f>
        <v>0</v>
      </c>
      <c r="DF441" s="46">
        <f>SUMIF(DRE!$A:$A,'Base CF'!$B441,DRE!DE:DE)</f>
        <v>0</v>
      </c>
    </row>
    <row r="442" spans="2:110">
      <c r="B442" s="37" t="s">
        <v>554</v>
      </c>
      <c r="C442" s="46">
        <f>SUMIF(DRE!$A:$A,'Base CF'!$B442,DRE!B:B)</f>
        <v>0</v>
      </c>
      <c r="D442" s="46">
        <f>SUMIF(DRE!$A:$A,'Base CF'!$B442,DRE!C:C)</f>
        <v>0</v>
      </c>
      <c r="E442" s="46">
        <f>SUMIF(DRE!$A:$A,'Base CF'!$B442,DRE!D:D)</f>
        <v>0</v>
      </c>
      <c r="F442" s="46">
        <f>SUMIF(DRE!$A:$A,'Base CF'!$B442,DRE!E:E)</f>
        <v>0</v>
      </c>
      <c r="G442" s="46">
        <f>SUMIF(DRE!$A:$A,'Base CF'!$B442,DRE!F:F)</f>
        <v>0</v>
      </c>
      <c r="H442" s="46">
        <f>SUMIF(DRE!$A:$A,'Base CF'!$B442,DRE!G:G)</f>
        <v>0</v>
      </c>
      <c r="I442" s="46">
        <f>SUMIF(DRE!$A:$A,'Base CF'!$B442,DRE!H:H)</f>
        <v>0</v>
      </c>
      <c r="J442" s="46">
        <f>SUMIF(DRE!$A:$A,'Base CF'!$B442,DRE!I:I)</f>
        <v>0</v>
      </c>
      <c r="K442" s="46">
        <f>SUMIF(DRE!$A:$A,'Base CF'!$B442,DRE!J:J)</f>
        <v>0</v>
      </c>
      <c r="L442" s="46">
        <f>SUMIF(DRE!$A:$A,'Base CF'!$B442,DRE!K:K)</f>
        <v>0</v>
      </c>
      <c r="M442" s="46">
        <f>SUMIF(DRE!$A:$A,'Base CF'!$B442,DRE!L:L)</f>
        <v>0</v>
      </c>
      <c r="N442" s="46">
        <f>SUMIF(DRE!$A:$A,'Base CF'!$B442,DRE!M:M)</f>
        <v>0</v>
      </c>
      <c r="O442" s="46">
        <f>SUMIF(DRE!$A:$A,'Base CF'!$B442,DRE!N:N)</f>
        <v>0</v>
      </c>
      <c r="P442" s="46">
        <f>SUMIF(DRE!$A:$A,'Base CF'!$B442,DRE!O:O)</f>
        <v>0</v>
      </c>
      <c r="Q442" s="46">
        <f>SUMIF(DRE!$A:$A,'Base CF'!$B442,DRE!P:P)</f>
        <v>0</v>
      </c>
      <c r="R442" s="46">
        <f>SUMIF(DRE!$A:$A,'Base CF'!$B442,DRE!Q:Q)</f>
        <v>0</v>
      </c>
      <c r="S442" s="46">
        <f>SUMIF(DRE!$A:$A,'Base CF'!$B442,DRE!R:R)</f>
        <v>0</v>
      </c>
      <c r="T442" s="46">
        <f>SUMIF(DRE!$A:$A,'Base CF'!$B442,DRE!S:S)</f>
        <v>0</v>
      </c>
      <c r="U442" s="46">
        <f>SUMIF(DRE!$A:$A,'Base CF'!$B442,DRE!T:T)</f>
        <v>0</v>
      </c>
      <c r="V442" s="46">
        <f>SUMIF(DRE!$A:$A,'Base CF'!$B442,DRE!U:U)</f>
        <v>0</v>
      </c>
      <c r="W442" s="46">
        <f>SUMIF(DRE!$A:$A,'Base CF'!$B442,DRE!V:V)</f>
        <v>0</v>
      </c>
      <c r="X442" s="46">
        <f>SUMIF(DRE!$A:$A,'Base CF'!$B442,DRE!W:W)</f>
        <v>0</v>
      </c>
      <c r="Y442" s="46">
        <f>SUMIF(DRE!$A:$A,'Base CF'!$B442,DRE!X:X)</f>
        <v>0</v>
      </c>
      <c r="Z442" s="46">
        <f>SUMIF(DRE!$A:$A,'Base CF'!$B442,DRE!Y:Y)</f>
        <v>0</v>
      </c>
      <c r="AA442" s="46">
        <f>SUMIF(DRE!$A:$A,'Base CF'!$B442,DRE!Z:Z)</f>
        <v>0</v>
      </c>
      <c r="AB442" s="46">
        <f>SUMIF(DRE!$A:$A,'Base CF'!$B442,DRE!AA:AA)</f>
        <v>0</v>
      </c>
      <c r="AC442" s="46">
        <f>SUMIF(DRE!$A:$A,'Base CF'!$B442,DRE!AB:AB)</f>
        <v>0</v>
      </c>
      <c r="AD442" s="46">
        <f>SUMIF(DRE!$A:$A,'Base CF'!$B442,DRE!AC:AC)</f>
        <v>0</v>
      </c>
      <c r="AE442" s="46">
        <f>SUMIF(DRE!$A:$A,'Base CF'!$B442,DRE!AD:AD)</f>
        <v>0</v>
      </c>
      <c r="AF442" s="46">
        <f>SUMIF(DRE!$A:$A,'Base CF'!$B442,DRE!AE:AE)</f>
        <v>0</v>
      </c>
      <c r="AG442" s="46">
        <f>SUMIF(DRE!$A:$A,'Base CF'!$B442,DRE!AF:AF)</f>
        <v>0</v>
      </c>
      <c r="AH442" s="46">
        <f>SUMIF(DRE!$A:$A,'Base CF'!$B442,DRE!AG:AG)</f>
        <v>0</v>
      </c>
      <c r="AI442" s="46">
        <f>SUMIF(DRE!$A:$A,'Base CF'!$B442,DRE!AH:AH)</f>
        <v>0</v>
      </c>
      <c r="AJ442" s="46">
        <f>SUMIF(DRE!$A:$A,'Base CF'!$B442,DRE!AI:AI)</f>
        <v>0</v>
      </c>
      <c r="AK442" s="46">
        <f>SUMIF(DRE!$A:$A,'Base CF'!$B442,DRE!AJ:AJ)</f>
        <v>0</v>
      </c>
      <c r="AL442" s="46">
        <f>SUMIF(DRE!$A:$A,'Base CF'!$B442,DRE!AK:AK)</f>
        <v>0</v>
      </c>
      <c r="AM442" s="46">
        <f>SUMIF(DRE!$A:$A,'Base CF'!$B442,DRE!AL:AL)</f>
        <v>0</v>
      </c>
      <c r="AN442" s="46">
        <f>SUMIF(DRE!$A:$A,'Base CF'!$B442,DRE!AM:AM)</f>
        <v>0</v>
      </c>
      <c r="AO442" s="46">
        <f>SUMIF(DRE!$A:$A,'Base CF'!$B442,DRE!AN:AN)</f>
        <v>0</v>
      </c>
      <c r="AP442" s="46">
        <f>SUMIF(DRE!$A:$A,'Base CF'!$B442,DRE!AO:AO)</f>
        <v>0</v>
      </c>
      <c r="AQ442" s="46">
        <f>SUMIF(DRE!$A:$A,'Base CF'!$B442,DRE!AP:AP)</f>
        <v>0</v>
      </c>
      <c r="AR442" s="46">
        <f>SUMIF(DRE!$A:$A,'Base CF'!$B442,DRE!AQ:AQ)</f>
        <v>0</v>
      </c>
      <c r="AS442" s="46">
        <f>SUMIF(DRE!$A:$A,'Base CF'!$B442,DRE!AR:AR)</f>
        <v>0</v>
      </c>
      <c r="AT442" s="46">
        <f>SUMIF(DRE!$A:$A,'Base CF'!$B442,DRE!AS:AS)</f>
        <v>0</v>
      </c>
      <c r="AU442" s="46">
        <f>SUMIF(DRE!$A:$A,'Base CF'!$B442,DRE!AT:AT)</f>
        <v>0</v>
      </c>
      <c r="AV442" s="46">
        <f>SUMIF(DRE!$A:$A,'Base CF'!$B442,DRE!AU:AU)</f>
        <v>0</v>
      </c>
      <c r="AW442" s="46">
        <f>SUMIF(DRE!$A:$A,'Base CF'!$B442,DRE!AV:AV)</f>
        <v>0</v>
      </c>
      <c r="AX442" s="46">
        <f>SUMIF(DRE!$A:$A,'Base CF'!$B442,DRE!AW:AW)</f>
        <v>0</v>
      </c>
      <c r="AY442" s="46">
        <f>SUMIF(DRE!$A:$A,'Base CF'!$B442,DRE!AX:AX)</f>
        <v>0</v>
      </c>
      <c r="AZ442" s="46">
        <f>SUMIF(DRE!$A:$A,'Base CF'!$B442,DRE!AY:AY)</f>
        <v>0</v>
      </c>
      <c r="BA442" s="46">
        <f>SUMIF(DRE!$A:$A,'Base CF'!$B442,DRE!AZ:AZ)</f>
        <v>0</v>
      </c>
      <c r="BB442" s="46">
        <f>SUMIF(DRE!$A:$A,'Base CF'!$B442,DRE!BA:BA)</f>
        <v>0</v>
      </c>
      <c r="BC442" s="46">
        <f>SUMIF(DRE!$A:$A,'Base CF'!$B442,DRE!BB:BB)</f>
        <v>0</v>
      </c>
      <c r="BD442" s="46">
        <f>SUMIF(DRE!$A:$A,'Base CF'!$B442,DRE!BC:BC)</f>
        <v>0</v>
      </c>
      <c r="BE442" s="46">
        <f>SUMIF(DRE!$A:$A,'Base CF'!$B442,DRE!BD:BD)</f>
        <v>0</v>
      </c>
      <c r="BF442" s="46">
        <f>SUMIF(DRE!$A:$A,'Base CF'!$B442,DRE!BE:BE)</f>
        <v>0</v>
      </c>
      <c r="BG442" s="46">
        <f>SUMIF(DRE!$A:$A,'Base CF'!$B442,DRE!BF:BF)</f>
        <v>0</v>
      </c>
      <c r="BH442" s="46">
        <f>SUMIF(DRE!$A:$A,'Base CF'!$B442,DRE!BG:BG)</f>
        <v>0</v>
      </c>
      <c r="BI442" s="46">
        <f>SUMIF(DRE!$A:$A,'Base CF'!$B442,DRE!BH:BH)</f>
        <v>0</v>
      </c>
      <c r="BJ442" s="46">
        <f>SUMIF(DRE!$A:$A,'Base CF'!$B442,DRE!BI:BI)</f>
        <v>0</v>
      </c>
      <c r="BK442" s="46">
        <f>SUMIF(DRE!$A:$A,'Base CF'!$B442,DRE!BJ:BJ)</f>
        <v>0</v>
      </c>
      <c r="BL442" s="46">
        <f>SUMIF(DRE!$A:$A,'Base CF'!$B442,DRE!BK:BK)</f>
        <v>0</v>
      </c>
      <c r="BM442" s="46">
        <f>SUMIF(DRE!$A:$A,'Base CF'!$B442,DRE!BL:BL)</f>
        <v>0</v>
      </c>
      <c r="BN442" s="46">
        <f>SUMIF(DRE!$A:$A,'Base CF'!$B442,DRE!BM:BM)</f>
        <v>0</v>
      </c>
      <c r="BO442" s="46">
        <f>SUMIF(DRE!$A:$A,'Base CF'!$B442,DRE!BN:BN)</f>
        <v>0</v>
      </c>
      <c r="BP442" s="46">
        <f>SUMIF(DRE!$A:$A,'Base CF'!$B442,DRE!BO:BO)</f>
        <v>0</v>
      </c>
      <c r="BQ442" s="46">
        <f>SUMIF(DRE!$A:$A,'Base CF'!$B442,DRE!BP:BP)</f>
        <v>0</v>
      </c>
      <c r="BR442" s="46">
        <f>SUMIF(DRE!$A:$A,'Base CF'!$B442,DRE!BQ:BQ)</f>
        <v>0</v>
      </c>
      <c r="BS442" s="46">
        <f>SUMIF(DRE!$A:$A,'Base CF'!$B442,DRE!BR:BR)</f>
        <v>0</v>
      </c>
      <c r="BT442" s="46">
        <f>SUMIF(DRE!$A:$A,'Base CF'!$B442,DRE!BS:BS)</f>
        <v>0</v>
      </c>
      <c r="BU442" s="46">
        <f>SUMIF(DRE!$A:$A,'Base CF'!$B442,DRE!BT:BT)</f>
        <v>0</v>
      </c>
      <c r="BV442" s="46">
        <f>SUMIF(DRE!$A:$A,'Base CF'!$B442,DRE!BU:BU)</f>
        <v>0</v>
      </c>
      <c r="BW442" s="46">
        <f>SUMIF(DRE!$A:$A,'Base CF'!$B442,DRE!BV:BV)</f>
        <v>0</v>
      </c>
      <c r="BX442" s="46">
        <f>SUMIF(DRE!$A:$A,'Base CF'!$B442,DRE!BW:BW)</f>
        <v>0</v>
      </c>
      <c r="BY442" s="46">
        <f>SUMIF(DRE!$A:$A,'Base CF'!$B442,DRE!BX:BX)</f>
        <v>0</v>
      </c>
      <c r="BZ442" s="46">
        <f>SUMIF(DRE!$A:$A,'Base CF'!$B442,DRE!BY:BY)</f>
        <v>0</v>
      </c>
      <c r="CA442" s="46">
        <f>SUMIF(DRE!$A:$A,'Base CF'!$B442,DRE!BZ:BZ)</f>
        <v>0</v>
      </c>
      <c r="CB442" s="46">
        <f>SUMIF(DRE!$A:$A,'Base CF'!$B442,DRE!CA:CA)</f>
        <v>0</v>
      </c>
      <c r="CC442" s="46">
        <f>SUMIF(DRE!$A:$A,'Base CF'!$B442,DRE!CB:CB)</f>
        <v>0</v>
      </c>
      <c r="CD442" s="46">
        <f>SUMIF(DRE!$A:$A,'Base CF'!$B442,DRE!CC:CC)</f>
        <v>0</v>
      </c>
      <c r="CE442" s="46">
        <f>SUMIF(DRE!$A:$A,'Base CF'!$B442,DRE!CD:CD)</f>
        <v>0</v>
      </c>
      <c r="CF442" s="46">
        <f>SUMIF(DRE!$A:$A,'Base CF'!$B442,DRE!CE:CE)</f>
        <v>0</v>
      </c>
      <c r="CG442" s="46">
        <f>SUMIF(DRE!$A:$A,'Base CF'!$B442,DRE!CF:CF)</f>
        <v>0</v>
      </c>
      <c r="CH442" s="46">
        <f>SUMIF(DRE!$A:$A,'Base CF'!$B442,DRE!CG:CG)</f>
        <v>0</v>
      </c>
      <c r="CI442" s="46">
        <f>SUMIF(DRE!$A:$A,'Base CF'!$B442,DRE!CH:CH)</f>
        <v>0</v>
      </c>
      <c r="CJ442" s="46">
        <f>SUMIF(DRE!$A:$A,'Base CF'!$B442,DRE!CI:CI)</f>
        <v>0</v>
      </c>
      <c r="CK442" s="46">
        <f>SUMIF(DRE!$A:$A,'Base CF'!$B442,DRE!CJ:CJ)</f>
        <v>0</v>
      </c>
      <c r="CL442" s="46">
        <f>SUMIF(DRE!$A:$A,'Base CF'!$B442,DRE!CK:CK)</f>
        <v>0</v>
      </c>
      <c r="CM442" s="46">
        <f>SUMIF(DRE!$A:$A,'Base CF'!$B442,DRE!CL:CL)</f>
        <v>0</v>
      </c>
      <c r="CN442" s="46">
        <f>SUMIF(DRE!$A:$A,'Base CF'!$B442,DRE!CM:CM)</f>
        <v>0</v>
      </c>
      <c r="CO442" s="46">
        <f>SUMIF(DRE!$A:$A,'Base CF'!$B442,DRE!CN:CN)</f>
        <v>0</v>
      </c>
      <c r="CP442" s="46">
        <f>SUMIF(DRE!$A:$A,'Base CF'!$B442,DRE!CO:CO)</f>
        <v>0</v>
      </c>
      <c r="CQ442" s="46">
        <f>SUMIF(DRE!$A:$A,'Base CF'!$B442,DRE!CP:CP)</f>
        <v>0</v>
      </c>
      <c r="CR442" s="46">
        <f>SUMIF(DRE!$A:$A,'Base CF'!$B442,DRE!CQ:CQ)</f>
        <v>0</v>
      </c>
      <c r="CS442" s="46">
        <f>SUMIF(DRE!$A:$A,'Base CF'!$B442,DRE!CR:CR)</f>
        <v>0</v>
      </c>
      <c r="CT442" s="46">
        <f>SUMIF(DRE!$A:$A,'Base CF'!$B442,DRE!CS:CS)</f>
        <v>0</v>
      </c>
      <c r="CU442" s="46">
        <f>SUMIF(DRE!$A:$A,'Base CF'!$B442,DRE!CT:CT)</f>
        <v>0</v>
      </c>
      <c r="CV442" s="46">
        <f>SUMIF(DRE!$A:$A,'Base CF'!$B442,DRE!CU:CU)</f>
        <v>0</v>
      </c>
      <c r="CW442" s="46">
        <f>SUMIF(DRE!$A:$A,'Base CF'!$B442,DRE!CV:CV)</f>
        <v>0</v>
      </c>
      <c r="CX442" s="46">
        <f>SUMIF(DRE!$A:$A,'Base CF'!$B442,DRE!CW:CW)</f>
        <v>0</v>
      </c>
      <c r="CY442" s="46">
        <f>SUMIF(DRE!$A:$A,'Base CF'!$B442,DRE!CX:CX)</f>
        <v>0</v>
      </c>
      <c r="CZ442" s="46">
        <f>SUMIF(DRE!$A:$A,'Base CF'!$B442,DRE!CY:CY)</f>
        <v>0</v>
      </c>
      <c r="DA442" s="46">
        <f>SUMIF(DRE!$A:$A,'Base CF'!$B442,DRE!CZ:CZ)</f>
        <v>0</v>
      </c>
      <c r="DB442" s="46">
        <f>SUMIF(DRE!$A:$A,'Base CF'!$B442,DRE!DA:DA)</f>
        <v>0</v>
      </c>
      <c r="DC442" s="46">
        <f>SUMIF(DRE!$A:$A,'Base CF'!$B442,DRE!DB:DB)</f>
        <v>0</v>
      </c>
      <c r="DD442" s="46">
        <f>SUMIF(DRE!$A:$A,'Base CF'!$B442,DRE!DC:DC)</f>
        <v>0</v>
      </c>
      <c r="DE442" s="46">
        <f>SUMIF(DRE!$A:$A,'Base CF'!$B442,DRE!DD:DD)</f>
        <v>0</v>
      </c>
      <c r="DF442" s="46">
        <f>SUMIF(DRE!$A:$A,'Base CF'!$B442,DRE!DE:DE)</f>
        <v>0</v>
      </c>
    </row>
    <row r="443" spans="2:110">
      <c r="B443" s="37" t="s">
        <v>555</v>
      </c>
      <c r="C443" s="46">
        <f>SUMIF(DRE!$A:$A,'Base CF'!$B443,DRE!B:B)</f>
        <v>0</v>
      </c>
      <c r="D443" s="46">
        <f>SUMIF(DRE!$A:$A,'Base CF'!$B443,DRE!C:C)</f>
        <v>0</v>
      </c>
      <c r="E443" s="46">
        <f>SUMIF(DRE!$A:$A,'Base CF'!$B443,DRE!D:D)</f>
        <v>0</v>
      </c>
      <c r="F443" s="46">
        <f>SUMIF(DRE!$A:$A,'Base CF'!$B443,DRE!E:E)</f>
        <v>0</v>
      </c>
      <c r="G443" s="46">
        <f>SUMIF(DRE!$A:$A,'Base CF'!$B443,DRE!F:F)</f>
        <v>0</v>
      </c>
      <c r="H443" s="46">
        <f>SUMIF(DRE!$A:$A,'Base CF'!$B443,DRE!G:G)</f>
        <v>0</v>
      </c>
      <c r="I443" s="46">
        <f>SUMIF(DRE!$A:$A,'Base CF'!$B443,DRE!H:H)</f>
        <v>0</v>
      </c>
      <c r="J443" s="46">
        <f>SUMIF(DRE!$A:$A,'Base CF'!$B443,DRE!I:I)</f>
        <v>0</v>
      </c>
      <c r="K443" s="46">
        <f>SUMIF(DRE!$A:$A,'Base CF'!$B443,DRE!J:J)</f>
        <v>0</v>
      </c>
      <c r="L443" s="46">
        <f>SUMIF(DRE!$A:$A,'Base CF'!$B443,DRE!K:K)</f>
        <v>0</v>
      </c>
      <c r="M443" s="46">
        <f>SUMIF(DRE!$A:$A,'Base CF'!$B443,DRE!L:L)</f>
        <v>0</v>
      </c>
      <c r="N443" s="46">
        <f>SUMIF(DRE!$A:$A,'Base CF'!$B443,DRE!M:M)</f>
        <v>0</v>
      </c>
      <c r="O443" s="46">
        <f>SUMIF(DRE!$A:$A,'Base CF'!$B443,DRE!N:N)</f>
        <v>0</v>
      </c>
      <c r="P443" s="46">
        <f>SUMIF(DRE!$A:$A,'Base CF'!$B443,DRE!O:O)</f>
        <v>0</v>
      </c>
      <c r="Q443" s="46">
        <f>SUMIF(DRE!$A:$A,'Base CF'!$B443,DRE!P:P)</f>
        <v>0</v>
      </c>
      <c r="R443" s="46">
        <f>SUMIF(DRE!$A:$A,'Base CF'!$B443,DRE!Q:Q)</f>
        <v>0</v>
      </c>
      <c r="S443" s="46">
        <f>SUMIF(DRE!$A:$A,'Base CF'!$B443,DRE!R:R)</f>
        <v>0</v>
      </c>
      <c r="T443" s="46">
        <f>SUMIF(DRE!$A:$A,'Base CF'!$B443,DRE!S:S)</f>
        <v>0</v>
      </c>
      <c r="U443" s="46">
        <f>SUMIF(DRE!$A:$A,'Base CF'!$B443,DRE!T:T)</f>
        <v>0</v>
      </c>
      <c r="V443" s="46">
        <f>SUMIF(DRE!$A:$A,'Base CF'!$B443,DRE!U:U)</f>
        <v>0</v>
      </c>
      <c r="W443" s="46">
        <f>SUMIF(DRE!$A:$A,'Base CF'!$B443,DRE!V:V)</f>
        <v>0</v>
      </c>
      <c r="X443" s="46">
        <f>SUMIF(DRE!$A:$A,'Base CF'!$B443,DRE!W:W)</f>
        <v>0</v>
      </c>
      <c r="Y443" s="46">
        <f>SUMIF(DRE!$A:$A,'Base CF'!$B443,DRE!X:X)</f>
        <v>0</v>
      </c>
      <c r="Z443" s="46">
        <f>SUMIF(DRE!$A:$A,'Base CF'!$B443,DRE!Y:Y)</f>
        <v>0</v>
      </c>
      <c r="AA443" s="46">
        <f>SUMIF(DRE!$A:$A,'Base CF'!$B443,DRE!Z:Z)</f>
        <v>0</v>
      </c>
      <c r="AB443" s="46">
        <f>SUMIF(DRE!$A:$A,'Base CF'!$B443,DRE!AA:AA)</f>
        <v>0</v>
      </c>
      <c r="AC443" s="46">
        <f>SUMIF(DRE!$A:$A,'Base CF'!$B443,DRE!AB:AB)</f>
        <v>0</v>
      </c>
      <c r="AD443" s="46">
        <f>SUMIF(DRE!$A:$A,'Base CF'!$B443,DRE!AC:AC)</f>
        <v>0</v>
      </c>
      <c r="AE443" s="46">
        <f>SUMIF(DRE!$A:$A,'Base CF'!$B443,DRE!AD:AD)</f>
        <v>0</v>
      </c>
      <c r="AF443" s="46">
        <f>SUMIF(DRE!$A:$A,'Base CF'!$B443,DRE!AE:AE)</f>
        <v>0</v>
      </c>
      <c r="AG443" s="46">
        <f>SUMIF(DRE!$A:$A,'Base CF'!$B443,DRE!AF:AF)</f>
        <v>0</v>
      </c>
      <c r="AH443" s="46">
        <f>SUMIF(DRE!$A:$A,'Base CF'!$B443,DRE!AG:AG)</f>
        <v>0</v>
      </c>
      <c r="AI443" s="46">
        <f>SUMIF(DRE!$A:$A,'Base CF'!$B443,DRE!AH:AH)</f>
        <v>0</v>
      </c>
      <c r="AJ443" s="46">
        <f>SUMIF(DRE!$A:$A,'Base CF'!$B443,DRE!AI:AI)</f>
        <v>0</v>
      </c>
      <c r="AK443" s="46">
        <f>SUMIF(DRE!$A:$A,'Base CF'!$B443,DRE!AJ:AJ)</f>
        <v>0</v>
      </c>
      <c r="AL443" s="46">
        <f>SUMIF(DRE!$A:$A,'Base CF'!$B443,DRE!AK:AK)</f>
        <v>0</v>
      </c>
      <c r="AM443" s="46">
        <f>SUMIF(DRE!$A:$A,'Base CF'!$B443,DRE!AL:AL)</f>
        <v>0</v>
      </c>
      <c r="AN443" s="46">
        <f>SUMIF(DRE!$A:$A,'Base CF'!$B443,DRE!AM:AM)</f>
        <v>0</v>
      </c>
      <c r="AO443" s="46">
        <f>SUMIF(DRE!$A:$A,'Base CF'!$B443,DRE!AN:AN)</f>
        <v>0</v>
      </c>
      <c r="AP443" s="46">
        <f>SUMIF(DRE!$A:$A,'Base CF'!$B443,DRE!AO:AO)</f>
        <v>0</v>
      </c>
      <c r="AQ443" s="46">
        <f>SUMIF(DRE!$A:$A,'Base CF'!$B443,DRE!AP:AP)</f>
        <v>0</v>
      </c>
      <c r="AR443" s="46">
        <f>SUMIF(DRE!$A:$A,'Base CF'!$B443,DRE!AQ:AQ)</f>
        <v>0</v>
      </c>
      <c r="AS443" s="46">
        <f>SUMIF(DRE!$A:$A,'Base CF'!$B443,DRE!AR:AR)</f>
        <v>0</v>
      </c>
      <c r="AT443" s="46">
        <f>SUMIF(DRE!$A:$A,'Base CF'!$B443,DRE!AS:AS)</f>
        <v>0</v>
      </c>
      <c r="AU443" s="46">
        <f>SUMIF(DRE!$A:$A,'Base CF'!$B443,DRE!AT:AT)</f>
        <v>0</v>
      </c>
      <c r="AV443" s="46">
        <f>SUMIF(DRE!$A:$A,'Base CF'!$B443,DRE!AU:AU)</f>
        <v>0</v>
      </c>
      <c r="AW443" s="46">
        <f>SUMIF(DRE!$A:$A,'Base CF'!$B443,DRE!AV:AV)</f>
        <v>0</v>
      </c>
      <c r="AX443" s="46">
        <f>SUMIF(DRE!$A:$A,'Base CF'!$B443,DRE!AW:AW)</f>
        <v>0</v>
      </c>
      <c r="AY443" s="46">
        <f>SUMIF(DRE!$A:$A,'Base CF'!$B443,DRE!AX:AX)</f>
        <v>0</v>
      </c>
      <c r="AZ443" s="46">
        <f>SUMIF(DRE!$A:$A,'Base CF'!$B443,DRE!AY:AY)</f>
        <v>0</v>
      </c>
      <c r="BA443" s="46">
        <f>SUMIF(DRE!$A:$A,'Base CF'!$B443,DRE!AZ:AZ)</f>
        <v>0</v>
      </c>
      <c r="BB443" s="46">
        <f>SUMIF(DRE!$A:$A,'Base CF'!$B443,DRE!BA:BA)</f>
        <v>0</v>
      </c>
      <c r="BC443" s="46">
        <f>SUMIF(DRE!$A:$A,'Base CF'!$B443,DRE!BB:BB)</f>
        <v>0</v>
      </c>
      <c r="BD443" s="46">
        <f>SUMIF(DRE!$A:$A,'Base CF'!$B443,DRE!BC:BC)</f>
        <v>0</v>
      </c>
      <c r="BE443" s="46">
        <f>SUMIF(DRE!$A:$A,'Base CF'!$B443,DRE!BD:BD)</f>
        <v>0</v>
      </c>
      <c r="BF443" s="46">
        <f>SUMIF(DRE!$A:$A,'Base CF'!$B443,DRE!BE:BE)</f>
        <v>0</v>
      </c>
      <c r="BG443" s="46">
        <f>SUMIF(DRE!$A:$A,'Base CF'!$B443,DRE!BF:BF)</f>
        <v>0</v>
      </c>
      <c r="BH443" s="46">
        <f>SUMIF(DRE!$A:$A,'Base CF'!$B443,DRE!BG:BG)</f>
        <v>0</v>
      </c>
      <c r="BI443" s="46">
        <f>SUMIF(DRE!$A:$A,'Base CF'!$B443,DRE!BH:BH)</f>
        <v>0</v>
      </c>
      <c r="BJ443" s="46">
        <f>SUMIF(DRE!$A:$A,'Base CF'!$B443,DRE!BI:BI)</f>
        <v>0</v>
      </c>
      <c r="BK443" s="46">
        <f>SUMIF(DRE!$A:$A,'Base CF'!$B443,DRE!BJ:BJ)</f>
        <v>0</v>
      </c>
      <c r="BL443" s="46">
        <f>SUMIF(DRE!$A:$A,'Base CF'!$B443,DRE!BK:BK)</f>
        <v>0</v>
      </c>
      <c r="BM443" s="46">
        <f>SUMIF(DRE!$A:$A,'Base CF'!$B443,DRE!BL:BL)</f>
        <v>0</v>
      </c>
      <c r="BN443" s="46">
        <f>SUMIF(DRE!$A:$A,'Base CF'!$B443,DRE!BM:BM)</f>
        <v>0</v>
      </c>
      <c r="BO443" s="46">
        <f>SUMIF(DRE!$A:$A,'Base CF'!$B443,DRE!BN:BN)</f>
        <v>0</v>
      </c>
      <c r="BP443" s="46">
        <f>SUMIF(DRE!$A:$A,'Base CF'!$B443,DRE!BO:BO)</f>
        <v>0</v>
      </c>
      <c r="BQ443" s="46">
        <f>SUMIF(DRE!$A:$A,'Base CF'!$B443,DRE!BP:BP)</f>
        <v>0</v>
      </c>
      <c r="BR443" s="46">
        <f>SUMIF(DRE!$A:$A,'Base CF'!$B443,DRE!BQ:BQ)</f>
        <v>0</v>
      </c>
      <c r="BS443" s="46">
        <f>SUMIF(DRE!$A:$A,'Base CF'!$B443,DRE!BR:BR)</f>
        <v>0</v>
      </c>
      <c r="BT443" s="46">
        <f>SUMIF(DRE!$A:$A,'Base CF'!$B443,DRE!BS:BS)</f>
        <v>0</v>
      </c>
      <c r="BU443" s="46">
        <f>SUMIF(DRE!$A:$A,'Base CF'!$B443,DRE!BT:BT)</f>
        <v>0</v>
      </c>
      <c r="BV443" s="46">
        <f>SUMIF(DRE!$A:$A,'Base CF'!$B443,DRE!BU:BU)</f>
        <v>0</v>
      </c>
      <c r="BW443" s="46">
        <f>SUMIF(DRE!$A:$A,'Base CF'!$B443,DRE!BV:BV)</f>
        <v>0</v>
      </c>
      <c r="BX443" s="46">
        <f>SUMIF(DRE!$A:$A,'Base CF'!$B443,DRE!BW:BW)</f>
        <v>0</v>
      </c>
      <c r="BY443" s="46">
        <f>SUMIF(DRE!$A:$A,'Base CF'!$B443,DRE!BX:BX)</f>
        <v>0</v>
      </c>
      <c r="BZ443" s="46">
        <f>SUMIF(DRE!$A:$A,'Base CF'!$B443,DRE!BY:BY)</f>
        <v>0</v>
      </c>
      <c r="CA443" s="46">
        <f>SUMIF(DRE!$A:$A,'Base CF'!$B443,DRE!BZ:BZ)</f>
        <v>0</v>
      </c>
      <c r="CB443" s="46">
        <f>SUMIF(DRE!$A:$A,'Base CF'!$B443,DRE!CA:CA)</f>
        <v>0</v>
      </c>
      <c r="CC443" s="46">
        <f>SUMIF(DRE!$A:$A,'Base CF'!$B443,DRE!CB:CB)</f>
        <v>0</v>
      </c>
      <c r="CD443" s="46">
        <f>SUMIF(DRE!$A:$A,'Base CF'!$B443,DRE!CC:CC)</f>
        <v>0</v>
      </c>
      <c r="CE443" s="46">
        <f>SUMIF(DRE!$A:$A,'Base CF'!$B443,DRE!CD:CD)</f>
        <v>0</v>
      </c>
      <c r="CF443" s="46">
        <f>SUMIF(DRE!$A:$A,'Base CF'!$B443,DRE!CE:CE)</f>
        <v>0</v>
      </c>
      <c r="CG443" s="46">
        <f>SUMIF(DRE!$A:$A,'Base CF'!$B443,DRE!CF:CF)</f>
        <v>0</v>
      </c>
      <c r="CH443" s="46">
        <f>SUMIF(DRE!$A:$A,'Base CF'!$B443,DRE!CG:CG)</f>
        <v>0</v>
      </c>
      <c r="CI443" s="46">
        <f>SUMIF(DRE!$A:$A,'Base CF'!$B443,DRE!CH:CH)</f>
        <v>0</v>
      </c>
      <c r="CJ443" s="46">
        <f>SUMIF(DRE!$A:$A,'Base CF'!$B443,DRE!CI:CI)</f>
        <v>0</v>
      </c>
      <c r="CK443" s="46">
        <f>SUMIF(DRE!$A:$A,'Base CF'!$B443,DRE!CJ:CJ)</f>
        <v>0</v>
      </c>
      <c r="CL443" s="46">
        <f>SUMIF(DRE!$A:$A,'Base CF'!$B443,DRE!CK:CK)</f>
        <v>0</v>
      </c>
      <c r="CM443" s="46">
        <f>SUMIF(DRE!$A:$A,'Base CF'!$B443,DRE!CL:CL)</f>
        <v>0</v>
      </c>
      <c r="CN443" s="46">
        <f>SUMIF(DRE!$A:$A,'Base CF'!$B443,DRE!CM:CM)</f>
        <v>0</v>
      </c>
      <c r="CO443" s="46">
        <f>SUMIF(DRE!$A:$A,'Base CF'!$B443,DRE!CN:CN)</f>
        <v>0</v>
      </c>
      <c r="CP443" s="46">
        <f>SUMIF(DRE!$A:$A,'Base CF'!$B443,DRE!CO:CO)</f>
        <v>0</v>
      </c>
      <c r="CQ443" s="46">
        <f>SUMIF(DRE!$A:$A,'Base CF'!$B443,DRE!CP:CP)</f>
        <v>0</v>
      </c>
      <c r="CR443" s="46">
        <f>SUMIF(DRE!$A:$A,'Base CF'!$B443,DRE!CQ:CQ)</f>
        <v>0</v>
      </c>
      <c r="CS443" s="46">
        <f>SUMIF(DRE!$A:$A,'Base CF'!$B443,DRE!CR:CR)</f>
        <v>0</v>
      </c>
      <c r="CT443" s="46">
        <f>SUMIF(DRE!$A:$A,'Base CF'!$B443,DRE!CS:CS)</f>
        <v>0</v>
      </c>
      <c r="CU443" s="46">
        <f>SUMIF(DRE!$A:$A,'Base CF'!$B443,DRE!CT:CT)</f>
        <v>0</v>
      </c>
      <c r="CV443" s="46">
        <f>SUMIF(DRE!$A:$A,'Base CF'!$B443,DRE!CU:CU)</f>
        <v>0</v>
      </c>
      <c r="CW443" s="46">
        <f>SUMIF(DRE!$A:$A,'Base CF'!$B443,DRE!CV:CV)</f>
        <v>0</v>
      </c>
      <c r="CX443" s="46">
        <f>SUMIF(DRE!$A:$A,'Base CF'!$B443,DRE!CW:CW)</f>
        <v>0</v>
      </c>
      <c r="CY443" s="46">
        <f>SUMIF(DRE!$A:$A,'Base CF'!$B443,DRE!CX:CX)</f>
        <v>0</v>
      </c>
      <c r="CZ443" s="46">
        <f>SUMIF(DRE!$A:$A,'Base CF'!$B443,DRE!CY:CY)</f>
        <v>0</v>
      </c>
      <c r="DA443" s="46">
        <f>SUMIF(DRE!$A:$A,'Base CF'!$B443,DRE!CZ:CZ)</f>
        <v>0</v>
      </c>
      <c r="DB443" s="46">
        <f>SUMIF(DRE!$A:$A,'Base CF'!$B443,DRE!DA:DA)</f>
        <v>0</v>
      </c>
      <c r="DC443" s="46">
        <f>SUMIF(DRE!$A:$A,'Base CF'!$B443,DRE!DB:DB)</f>
        <v>0</v>
      </c>
      <c r="DD443" s="46">
        <f>SUMIF(DRE!$A:$A,'Base CF'!$B443,DRE!DC:DC)</f>
        <v>0</v>
      </c>
      <c r="DE443" s="46">
        <f>SUMIF(DRE!$A:$A,'Base CF'!$B443,DRE!DD:DD)</f>
        <v>0</v>
      </c>
      <c r="DF443" s="46">
        <f>SUMIF(DRE!$A:$A,'Base CF'!$B443,DRE!DE:DE)</f>
        <v>0</v>
      </c>
    </row>
    <row r="444" spans="2:110">
      <c r="B444" s="37" t="s">
        <v>556</v>
      </c>
      <c r="C444" s="46">
        <f>SUMIF(DRE!$A:$A,'Base CF'!$B444,DRE!B:B)</f>
        <v>118283.45</v>
      </c>
      <c r="D444" s="46">
        <f>SUMIF(DRE!$A:$A,'Base CF'!$B444,DRE!C:C)</f>
        <v>70525.23</v>
      </c>
      <c r="E444" s="46">
        <f>SUMIF(DRE!$A:$A,'Base CF'!$B444,DRE!D:D)</f>
        <v>321704.39</v>
      </c>
      <c r="F444" s="46">
        <f>SUMIF(DRE!$A:$A,'Base CF'!$B444,DRE!E:E)</f>
        <v>-21339.71</v>
      </c>
      <c r="G444" s="46">
        <f>SUMIF(DRE!$A:$A,'Base CF'!$B444,DRE!F:F)</f>
        <v>13737587.93</v>
      </c>
      <c r="H444" s="46">
        <f>SUMIF(DRE!$A:$A,'Base CF'!$B444,DRE!G:G)</f>
        <v>-292909.16999999993</v>
      </c>
      <c r="I444" s="46">
        <f>SUMIF(DRE!$A:$A,'Base CF'!$B444,DRE!H:H)</f>
        <v>0</v>
      </c>
      <c r="J444" s="46">
        <f>SUMIF(DRE!$A:$A,'Base CF'!$B444,DRE!I:I)</f>
        <v>0</v>
      </c>
      <c r="K444" s="46">
        <f>SUMIF(DRE!$A:$A,'Base CF'!$B444,DRE!J:J)</f>
        <v>0</v>
      </c>
      <c r="L444" s="46">
        <f>SUMIF(DRE!$A:$A,'Base CF'!$B444,DRE!K:K)</f>
        <v>0</v>
      </c>
      <c r="M444" s="46">
        <f>SUMIF(DRE!$A:$A,'Base CF'!$B444,DRE!L:L)</f>
        <v>0</v>
      </c>
      <c r="N444" s="46">
        <f>SUMIF(DRE!$A:$A,'Base CF'!$B444,DRE!M:M)</f>
        <v>13.07</v>
      </c>
      <c r="O444" s="46">
        <f>SUMIF(DRE!$A:$A,'Base CF'!$B444,DRE!N:N)</f>
        <v>1060.21</v>
      </c>
      <c r="P444" s="46">
        <f>SUMIF(DRE!$A:$A,'Base CF'!$B444,DRE!O:O)</f>
        <v>0</v>
      </c>
      <c r="Q444" s="46">
        <f>SUMIF(DRE!$A:$A,'Base CF'!$B444,DRE!P:P)</f>
        <v>0</v>
      </c>
      <c r="R444" s="46">
        <f>SUMIF(DRE!$A:$A,'Base CF'!$B444,DRE!Q:Q)</f>
        <v>0</v>
      </c>
      <c r="S444" s="46">
        <f>SUMIF(DRE!$A:$A,'Base CF'!$B444,DRE!R:R)</f>
        <v>0</v>
      </c>
      <c r="T444" s="46">
        <f>SUMIF(DRE!$A:$A,'Base CF'!$B444,DRE!S:S)</f>
        <v>1956.95</v>
      </c>
      <c r="U444" s="46">
        <f>SUMIF(DRE!$A:$A,'Base CF'!$B444,DRE!T:T)</f>
        <v>0</v>
      </c>
      <c r="V444" s="46">
        <f>SUMIF(DRE!$A:$A,'Base CF'!$B444,DRE!U:U)</f>
        <v>0</v>
      </c>
      <c r="W444" s="46">
        <f>SUMIF(DRE!$A:$A,'Base CF'!$B444,DRE!V:V)</f>
        <v>0</v>
      </c>
      <c r="X444" s="46">
        <f>SUMIF(DRE!$A:$A,'Base CF'!$B444,DRE!W:W)</f>
        <v>0</v>
      </c>
      <c r="Y444" s="46">
        <f>SUMIF(DRE!$A:$A,'Base CF'!$B444,DRE!X:X)</f>
        <v>3713.7</v>
      </c>
      <c r="Z444" s="46">
        <f>SUMIF(DRE!$A:$A,'Base CF'!$B444,DRE!Y:Y)</f>
        <v>0</v>
      </c>
      <c r="AA444" s="46">
        <f>SUMIF(DRE!$A:$A,'Base CF'!$B444,DRE!Z:Z)</f>
        <v>0</v>
      </c>
      <c r="AB444" s="46">
        <f>SUMIF(DRE!$A:$A,'Base CF'!$B444,DRE!AA:AA)</f>
        <v>0</v>
      </c>
      <c r="AC444" s="46">
        <f>SUMIF(DRE!$A:$A,'Base CF'!$B444,DRE!AB:AB)</f>
        <v>0</v>
      </c>
      <c r="AD444" s="46">
        <f>SUMIF(DRE!$A:$A,'Base CF'!$B444,DRE!AC:AC)</f>
        <v>0</v>
      </c>
      <c r="AE444" s="46">
        <f>SUMIF(DRE!$A:$A,'Base CF'!$B444,DRE!AD:AD)</f>
        <v>0</v>
      </c>
      <c r="AF444" s="46">
        <f>SUMIF(DRE!$A:$A,'Base CF'!$B444,DRE!AE:AE)</f>
        <v>0</v>
      </c>
      <c r="AG444" s="46">
        <f>SUMIF(DRE!$A:$A,'Base CF'!$B444,DRE!AF:AF)</f>
        <v>0</v>
      </c>
      <c r="AH444" s="46">
        <f>SUMIF(DRE!$A:$A,'Base CF'!$B444,DRE!AG:AG)</f>
        <v>0</v>
      </c>
      <c r="AI444" s="46">
        <f>SUMIF(DRE!$A:$A,'Base CF'!$B444,DRE!AH:AH)</f>
        <v>29972.05</v>
      </c>
      <c r="AJ444" s="46">
        <f>SUMIF(DRE!$A:$A,'Base CF'!$B444,DRE!AI:AI)</f>
        <v>0.67</v>
      </c>
      <c r="AK444" s="46">
        <f>SUMIF(DRE!$A:$A,'Base CF'!$B444,DRE!AJ:AJ)</f>
        <v>0</v>
      </c>
      <c r="AL444" s="46">
        <f>SUMIF(DRE!$A:$A,'Base CF'!$B444,DRE!AK:AK)</f>
        <v>108.65</v>
      </c>
      <c r="AM444" s="46">
        <f>SUMIF(DRE!$A:$A,'Base CF'!$B444,DRE!AL:AL)</f>
        <v>59327.69</v>
      </c>
      <c r="AN444" s="46">
        <f>SUMIF(DRE!$A:$A,'Base CF'!$B444,DRE!AM:AM)</f>
        <v>4461.62</v>
      </c>
      <c r="AO444" s="46">
        <f>SUMIF(DRE!$A:$A,'Base CF'!$B444,DRE!AN:AN)</f>
        <v>0</v>
      </c>
      <c r="AP444" s="46">
        <f>SUMIF(DRE!$A:$A,'Base CF'!$B444,DRE!AO:AO)</f>
        <v>18.350000000000001</v>
      </c>
      <c r="AQ444" s="46">
        <f>SUMIF(DRE!$A:$A,'Base CF'!$B444,DRE!AP:AP)</f>
        <v>3440.09</v>
      </c>
      <c r="AR444" s="46">
        <f>SUMIF(DRE!$A:$A,'Base CF'!$B444,DRE!AQ:AQ)</f>
        <v>0</v>
      </c>
      <c r="AS444" s="46">
        <f>SUMIF(DRE!$A:$A,'Base CF'!$B444,DRE!AR:AR)</f>
        <v>29668.443922897572</v>
      </c>
      <c r="AT444" s="46">
        <f>SUMIF(DRE!$A:$A,'Base CF'!$B444,DRE!AS:AS)</f>
        <v>29668.443922897572</v>
      </c>
      <c r="AU444" s="46">
        <f>SUMIF(DRE!$A:$A,'Base CF'!$B444,DRE!AT:AT)</f>
        <v>29668.443922897572</v>
      </c>
      <c r="AV444" s="46">
        <f>SUMIF(DRE!$A:$A,'Base CF'!$B444,DRE!AU:AU)</f>
        <v>29668.443922897572</v>
      </c>
      <c r="AW444" s="46">
        <f>SUMIF(DRE!$A:$A,'Base CF'!$B444,DRE!AV:AV)</f>
        <v>29668.443922897572</v>
      </c>
      <c r="AX444" s="46">
        <f>SUMIF(DRE!$A:$A,'Base CF'!$B444,DRE!AW:AW)</f>
        <v>29668.443922897572</v>
      </c>
      <c r="AY444" s="46">
        <f>SUMIF(DRE!$A:$A,'Base CF'!$B444,DRE!AX:AX)</f>
        <v>29668.443922897572</v>
      </c>
      <c r="AZ444" s="46">
        <f>SUMIF(DRE!$A:$A,'Base CF'!$B444,DRE!AY:AY)</f>
        <v>29668.443922897572</v>
      </c>
      <c r="BA444" s="46">
        <f>SUMIF(DRE!$A:$A,'Base CF'!$B444,DRE!AZ:AZ)</f>
        <v>29668.443922897572</v>
      </c>
      <c r="BB444" s="46">
        <f>SUMIF(DRE!$A:$A,'Base CF'!$B444,DRE!BA:BA)</f>
        <v>29668.443922897572</v>
      </c>
      <c r="BC444" s="46">
        <f>SUMIF(DRE!$A:$A,'Base CF'!$B444,DRE!BB:BB)</f>
        <v>29668.443922897572</v>
      </c>
      <c r="BD444" s="46">
        <f>SUMIF(DRE!$A:$A,'Base CF'!$B444,DRE!BC:BC)</f>
        <v>29668.443922897572</v>
      </c>
      <c r="BE444" s="46">
        <f>SUMIF(DRE!$A:$A,'Base CF'!$B444,DRE!BD:BD)</f>
        <v>29668.443922897572</v>
      </c>
      <c r="BF444" s="46">
        <f>SUMIF(DRE!$A:$A,'Base CF'!$B444,DRE!BE:BE)</f>
        <v>29668.443922897572</v>
      </c>
      <c r="BG444" s="46">
        <f>SUMIF(DRE!$A:$A,'Base CF'!$B444,DRE!BF:BF)</f>
        <v>29668.443922897572</v>
      </c>
      <c r="BH444" s="46">
        <f>SUMIF(DRE!$A:$A,'Base CF'!$B444,DRE!BG:BG)</f>
        <v>29668.443922897572</v>
      </c>
      <c r="BI444" s="46">
        <f>SUMIF(DRE!$A:$A,'Base CF'!$B444,DRE!BH:BH)</f>
        <v>29668.443922897572</v>
      </c>
      <c r="BJ444" s="46">
        <f>SUMIF(DRE!$A:$A,'Base CF'!$B444,DRE!BI:BI)</f>
        <v>29668.443922897572</v>
      </c>
      <c r="BK444" s="46">
        <f>SUMIF(DRE!$A:$A,'Base CF'!$B444,DRE!BJ:BJ)</f>
        <v>29668.443922897572</v>
      </c>
      <c r="BL444" s="46">
        <f>SUMIF(DRE!$A:$A,'Base CF'!$B444,DRE!BK:BK)</f>
        <v>29668.443922897572</v>
      </c>
      <c r="BM444" s="46">
        <f>SUMIF(DRE!$A:$A,'Base CF'!$B444,DRE!BL:BL)</f>
        <v>29668.443922897572</v>
      </c>
      <c r="BN444" s="46">
        <f>SUMIF(DRE!$A:$A,'Base CF'!$B444,DRE!BM:BM)</f>
        <v>29668.443922897572</v>
      </c>
      <c r="BO444" s="46">
        <f>SUMIF(DRE!$A:$A,'Base CF'!$B444,DRE!BN:BN)</f>
        <v>29668.443922897572</v>
      </c>
      <c r="BP444" s="46">
        <f>SUMIF(DRE!$A:$A,'Base CF'!$B444,DRE!BO:BO)</f>
        <v>29668.443922897572</v>
      </c>
      <c r="BQ444" s="46">
        <f>SUMIF(DRE!$A:$A,'Base CF'!$B444,DRE!BP:BP)</f>
        <v>29668.443922897572</v>
      </c>
      <c r="BR444" s="46">
        <f>SUMIF(DRE!$A:$A,'Base CF'!$B444,DRE!BQ:BQ)</f>
        <v>29668.443922897572</v>
      </c>
      <c r="BS444" s="46">
        <f>SUMIF(DRE!$A:$A,'Base CF'!$B444,DRE!BR:BR)</f>
        <v>29668.443922897572</v>
      </c>
      <c r="BT444" s="46">
        <f>SUMIF(DRE!$A:$A,'Base CF'!$B444,DRE!BS:BS)</f>
        <v>29668.443922897572</v>
      </c>
      <c r="BU444" s="46">
        <f>SUMIF(DRE!$A:$A,'Base CF'!$B444,DRE!BT:BT)</f>
        <v>29668.443922897572</v>
      </c>
      <c r="BV444" s="46">
        <f>SUMIF(DRE!$A:$A,'Base CF'!$B444,DRE!BU:BU)</f>
        <v>29668.443922897572</v>
      </c>
      <c r="BW444" s="46">
        <f>SUMIF(DRE!$A:$A,'Base CF'!$B444,DRE!BV:BV)</f>
        <v>29668.443922897572</v>
      </c>
      <c r="BX444" s="46">
        <f>SUMIF(DRE!$A:$A,'Base CF'!$B444,DRE!BW:BW)</f>
        <v>29668.443922897572</v>
      </c>
      <c r="BY444" s="46">
        <f>SUMIF(DRE!$A:$A,'Base CF'!$B444,DRE!BX:BX)</f>
        <v>29668.443922897572</v>
      </c>
      <c r="BZ444" s="46">
        <f>SUMIF(DRE!$A:$A,'Base CF'!$B444,DRE!BY:BY)</f>
        <v>29668.443922897572</v>
      </c>
      <c r="CA444" s="46">
        <f>SUMIF(DRE!$A:$A,'Base CF'!$B444,DRE!BZ:BZ)</f>
        <v>29668.443922897572</v>
      </c>
      <c r="CB444" s="46">
        <f>SUMIF(DRE!$A:$A,'Base CF'!$B444,DRE!CA:CA)</f>
        <v>29668.443922897572</v>
      </c>
      <c r="CC444" s="46">
        <f>SUMIF(DRE!$A:$A,'Base CF'!$B444,DRE!CB:CB)</f>
        <v>29668.443922897572</v>
      </c>
      <c r="CD444" s="46">
        <f>SUMIF(DRE!$A:$A,'Base CF'!$B444,DRE!CC:CC)</f>
        <v>29668.443922897572</v>
      </c>
      <c r="CE444" s="46">
        <f>SUMIF(DRE!$A:$A,'Base CF'!$B444,DRE!CD:CD)</f>
        <v>29668.443922897572</v>
      </c>
      <c r="CF444" s="46">
        <f>SUMIF(DRE!$A:$A,'Base CF'!$B444,DRE!CE:CE)</f>
        <v>29668.443922897572</v>
      </c>
      <c r="CG444" s="46">
        <f>SUMIF(DRE!$A:$A,'Base CF'!$B444,DRE!CF:CF)</f>
        <v>29668.443922897572</v>
      </c>
      <c r="CH444" s="46">
        <f>SUMIF(DRE!$A:$A,'Base CF'!$B444,DRE!CG:CG)</f>
        <v>29668.443922897572</v>
      </c>
      <c r="CI444" s="46">
        <f>SUMIF(DRE!$A:$A,'Base CF'!$B444,DRE!CH:CH)</f>
        <v>0</v>
      </c>
      <c r="CJ444" s="46">
        <f>SUMIF(DRE!$A:$A,'Base CF'!$B444,DRE!CI:CI)</f>
        <v>0</v>
      </c>
      <c r="CK444" s="46">
        <f>SUMIF(DRE!$A:$A,'Base CF'!$B444,DRE!CJ:CJ)</f>
        <v>0</v>
      </c>
      <c r="CL444" s="46">
        <f>SUMIF(DRE!$A:$A,'Base CF'!$B444,DRE!CK:CK)</f>
        <v>0</v>
      </c>
      <c r="CM444" s="46">
        <f>SUMIF(DRE!$A:$A,'Base CF'!$B444,DRE!CL:CL)</f>
        <v>0</v>
      </c>
      <c r="CN444" s="46">
        <f>SUMIF(DRE!$A:$A,'Base CF'!$B444,DRE!CM:CM)</f>
        <v>0</v>
      </c>
      <c r="CO444" s="46">
        <f>SUMIF(DRE!$A:$A,'Base CF'!$B444,DRE!CN:CN)</f>
        <v>0</v>
      </c>
      <c r="CP444" s="46">
        <f>SUMIF(DRE!$A:$A,'Base CF'!$B444,DRE!CO:CO)</f>
        <v>0</v>
      </c>
      <c r="CQ444" s="46">
        <f>SUMIF(DRE!$A:$A,'Base CF'!$B444,DRE!CP:CP)</f>
        <v>0</v>
      </c>
      <c r="CR444" s="46">
        <f>SUMIF(DRE!$A:$A,'Base CF'!$B444,DRE!CQ:CQ)</f>
        <v>0</v>
      </c>
      <c r="CS444" s="46">
        <f>SUMIF(DRE!$A:$A,'Base CF'!$B444,DRE!CR:CR)</f>
        <v>0</v>
      </c>
      <c r="CT444" s="46">
        <f>SUMIF(DRE!$A:$A,'Base CF'!$B444,DRE!CS:CS)</f>
        <v>0</v>
      </c>
      <c r="CU444" s="46">
        <f>SUMIF(DRE!$A:$A,'Base CF'!$B444,DRE!CT:CT)</f>
        <v>0</v>
      </c>
      <c r="CV444" s="46">
        <f>SUMIF(DRE!$A:$A,'Base CF'!$B444,DRE!CU:CU)</f>
        <v>0</v>
      </c>
      <c r="CW444" s="46">
        <f>SUMIF(DRE!$A:$A,'Base CF'!$B444,DRE!CV:CV)</f>
        <v>0</v>
      </c>
      <c r="CX444" s="46">
        <f>SUMIF(DRE!$A:$A,'Base CF'!$B444,DRE!CW:CW)</f>
        <v>0</v>
      </c>
      <c r="CY444" s="46">
        <f>SUMIF(DRE!$A:$A,'Base CF'!$B444,DRE!CX:CX)</f>
        <v>0</v>
      </c>
      <c r="CZ444" s="46">
        <f>SUMIF(DRE!$A:$A,'Base CF'!$B444,DRE!CY:CY)</f>
        <v>0</v>
      </c>
      <c r="DA444" s="46">
        <f>SUMIF(DRE!$A:$A,'Base CF'!$B444,DRE!CZ:CZ)</f>
        <v>0</v>
      </c>
      <c r="DB444" s="46">
        <f>SUMIF(DRE!$A:$A,'Base CF'!$B444,DRE!DA:DA)</f>
        <v>0</v>
      </c>
      <c r="DC444" s="46">
        <f>SUMIF(DRE!$A:$A,'Base CF'!$B444,DRE!DB:DB)</f>
        <v>0</v>
      </c>
      <c r="DD444" s="46">
        <f>SUMIF(DRE!$A:$A,'Base CF'!$B444,DRE!DC:DC)</f>
        <v>0</v>
      </c>
      <c r="DE444" s="46">
        <f>SUMIF(DRE!$A:$A,'Base CF'!$B444,DRE!DD:DD)</f>
        <v>0</v>
      </c>
      <c r="DF444" s="46">
        <f>SUMIF(DRE!$A:$A,'Base CF'!$B444,DRE!DE:DE)</f>
        <v>0</v>
      </c>
    </row>
    <row r="445" spans="2:110" s="56" customFormat="1">
      <c r="B445" s="55"/>
      <c r="C445" s="89">
        <f>SUMIF(DRE!$A:$A,'Base CF'!$B445,DRE!B:B)</f>
        <v>0</v>
      </c>
      <c r="D445" s="89">
        <f>SUMIF(DRE!$A:$A,'Base CF'!$B445,DRE!C:C)</f>
        <v>0</v>
      </c>
      <c r="E445" s="89">
        <f>SUMIF(DRE!$A:$A,'Base CF'!$B445,DRE!D:D)</f>
        <v>0</v>
      </c>
      <c r="F445" s="89">
        <f>SUMIF(DRE!$A:$A,'Base CF'!$B445,DRE!E:E)</f>
        <v>0</v>
      </c>
      <c r="G445" s="89">
        <f>SUMIF(DRE!$A:$A,'Base CF'!$B445,DRE!F:F)</f>
        <v>0</v>
      </c>
      <c r="H445" s="89">
        <f>SUMIF(DRE!$A:$A,'Base CF'!$B445,DRE!G:G)</f>
        <v>0</v>
      </c>
      <c r="I445" s="89">
        <f>SUMIF(DRE!$A:$A,'Base CF'!$B445,DRE!H:H)</f>
        <v>0</v>
      </c>
      <c r="J445" s="89">
        <f>SUMIF(DRE!$A:$A,'Base CF'!$B445,DRE!I:I)</f>
        <v>0</v>
      </c>
      <c r="K445" s="89">
        <f>SUMIF(DRE!$A:$A,'Base CF'!$B445,DRE!J:J)</f>
        <v>0</v>
      </c>
      <c r="L445" s="89">
        <f>SUMIF(DRE!$A:$A,'Base CF'!$B445,DRE!K:K)</f>
        <v>0</v>
      </c>
      <c r="M445" s="89">
        <f>SUMIF(DRE!$A:$A,'Base CF'!$B445,DRE!L:L)</f>
        <v>0</v>
      </c>
      <c r="N445" s="89">
        <f>SUMIF(DRE!$A:$A,'Base CF'!$B445,DRE!M:M)</f>
        <v>0</v>
      </c>
      <c r="O445" s="89">
        <f>SUMIF(DRE!$A:$A,'Base CF'!$B445,DRE!N:N)</f>
        <v>0</v>
      </c>
      <c r="P445" s="89">
        <f>SUMIF(DRE!$A:$A,'Base CF'!$B445,DRE!O:O)</f>
        <v>0</v>
      </c>
      <c r="Q445" s="89">
        <f>SUMIF(DRE!$A:$A,'Base CF'!$B445,DRE!P:P)</f>
        <v>0</v>
      </c>
      <c r="R445" s="89">
        <f>SUMIF(DRE!$A:$A,'Base CF'!$B445,DRE!Q:Q)</f>
        <v>0</v>
      </c>
      <c r="S445" s="89">
        <f>SUMIF(DRE!$A:$A,'Base CF'!$B445,DRE!R:R)</f>
        <v>0</v>
      </c>
      <c r="T445" s="89">
        <f>SUMIF(DRE!$A:$A,'Base CF'!$B445,DRE!S:S)</f>
        <v>0</v>
      </c>
      <c r="U445" s="89">
        <f>SUMIF(DRE!$A:$A,'Base CF'!$B445,DRE!T:T)</f>
        <v>0</v>
      </c>
      <c r="V445" s="89">
        <f>SUMIF(DRE!$A:$A,'Base CF'!$B445,DRE!U:U)</f>
        <v>0</v>
      </c>
      <c r="W445" s="89">
        <f>SUMIF(DRE!$A:$A,'Base CF'!$B445,DRE!V:V)</f>
        <v>0</v>
      </c>
      <c r="X445" s="89">
        <f>SUMIF(DRE!$A:$A,'Base CF'!$B445,DRE!W:W)</f>
        <v>0</v>
      </c>
      <c r="Y445" s="89">
        <f>SUMIF(DRE!$A:$A,'Base CF'!$B445,DRE!X:X)</f>
        <v>0</v>
      </c>
      <c r="Z445" s="89">
        <f>SUMIF(DRE!$A:$A,'Base CF'!$B445,DRE!Y:Y)</f>
        <v>0</v>
      </c>
      <c r="AA445" s="89">
        <f>SUMIF(DRE!$A:$A,'Base CF'!$B445,DRE!Z:Z)</f>
        <v>0</v>
      </c>
      <c r="AB445" s="89">
        <f>SUMIF(DRE!$A:$A,'Base CF'!$B445,DRE!AA:AA)</f>
        <v>0</v>
      </c>
      <c r="AC445" s="89">
        <f>SUMIF(DRE!$A:$A,'Base CF'!$B445,DRE!AB:AB)</f>
        <v>0</v>
      </c>
      <c r="AD445" s="89">
        <f>SUMIF(DRE!$A:$A,'Base CF'!$B445,DRE!AC:AC)</f>
        <v>0</v>
      </c>
      <c r="AE445" s="89">
        <f>SUMIF(DRE!$A:$A,'Base CF'!$B445,DRE!AD:AD)</f>
        <v>0</v>
      </c>
      <c r="AF445" s="89">
        <f>SUMIF(DRE!$A:$A,'Base CF'!$B445,DRE!AE:AE)</f>
        <v>0</v>
      </c>
      <c r="AG445" s="89">
        <f>SUMIF(DRE!$A:$A,'Base CF'!$B445,DRE!AF:AF)</f>
        <v>0</v>
      </c>
      <c r="AH445" s="89">
        <f>SUMIF(DRE!$A:$A,'Base CF'!$B445,DRE!AG:AG)</f>
        <v>0</v>
      </c>
      <c r="AI445" s="89">
        <f>SUMIF(DRE!$A:$A,'Base CF'!$B445,DRE!AH:AH)</f>
        <v>0</v>
      </c>
      <c r="AJ445" s="89">
        <f>SUMIF(DRE!$A:$A,'Base CF'!$B445,DRE!AI:AI)</f>
        <v>0</v>
      </c>
      <c r="AK445" s="89">
        <f>SUMIF(DRE!$A:$A,'Base CF'!$B445,DRE!AJ:AJ)</f>
        <v>0</v>
      </c>
      <c r="AL445" s="89">
        <f>SUMIF(DRE!$A:$A,'Base CF'!$B445,DRE!AK:AK)</f>
        <v>0</v>
      </c>
      <c r="AM445" s="89">
        <f>SUMIF(DRE!$A:$A,'Base CF'!$B445,DRE!AL:AL)</f>
        <v>0</v>
      </c>
      <c r="AN445" s="89">
        <f>SUMIF(DRE!$A:$A,'Base CF'!$B445,DRE!AM:AM)</f>
        <v>0</v>
      </c>
      <c r="AO445" s="89">
        <f>SUMIF(DRE!$A:$A,'Base CF'!$B445,DRE!AN:AN)</f>
        <v>0</v>
      </c>
      <c r="AP445" s="89">
        <f>SUMIF(DRE!$A:$A,'Base CF'!$B445,DRE!AO:AO)</f>
        <v>0</v>
      </c>
      <c r="AQ445" s="89">
        <f>SUMIF(DRE!$A:$A,'Base CF'!$B445,DRE!AP:AP)</f>
        <v>0</v>
      </c>
      <c r="AR445" s="89">
        <f>SUMIF(DRE!$A:$A,'Base CF'!$B445,DRE!AQ:AQ)</f>
        <v>0</v>
      </c>
      <c r="AS445" s="89">
        <f>SUMIF(DRE!$A:$A,'Base CF'!$B445,DRE!AR:AR)</f>
        <v>0</v>
      </c>
      <c r="AT445" s="89">
        <f>SUMIF(DRE!$A:$A,'Base CF'!$B445,DRE!AS:AS)</f>
        <v>0</v>
      </c>
      <c r="AU445" s="89">
        <f>SUMIF(DRE!$A:$A,'Base CF'!$B445,DRE!AT:AT)</f>
        <v>0</v>
      </c>
      <c r="AV445" s="89">
        <f>SUMIF(DRE!$A:$A,'Base CF'!$B445,DRE!AU:AU)</f>
        <v>0</v>
      </c>
      <c r="AW445" s="89">
        <f>SUMIF(DRE!$A:$A,'Base CF'!$B445,DRE!AV:AV)</f>
        <v>0</v>
      </c>
      <c r="AX445" s="89">
        <f>SUMIF(DRE!$A:$A,'Base CF'!$B445,DRE!AW:AW)</f>
        <v>0</v>
      </c>
      <c r="AY445" s="89">
        <f>SUMIF(DRE!$A:$A,'Base CF'!$B445,DRE!AX:AX)</f>
        <v>0</v>
      </c>
      <c r="AZ445" s="89">
        <f>SUMIF(DRE!$A:$A,'Base CF'!$B445,DRE!AY:AY)</f>
        <v>0</v>
      </c>
      <c r="BA445" s="89">
        <f>SUMIF(DRE!$A:$A,'Base CF'!$B445,DRE!AZ:AZ)</f>
        <v>0</v>
      </c>
      <c r="BB445" s="89">
        <f>SUMIF(DRE!$A:$A,'Base CF'!$B445,DRE!BA:BA)</f>
        <v>0</v>
      </c>
      <c r="BC445" s="89">
        <f>SUMIF(DRE!$A:$A,'Base CF'!$B445,DRE!BB:BB)</f>
        <v>0</v>
      </c>
      <c r="BD445" s="89">
        <f>SUMIF(DRE!$A:$A,'Base CF'!$B445,DRE!BC:BC)</f>
        <v>0</v>
      </c>
      <c r="BE445" s="89">
        <f>SUMIF(DRE!$A:$A,'Base CF'!$B445,DRE!BD:BD)</f>
        <v>0</v>
      </c>
      <c r="BF445" s="89">
        <f>SUMIF(DRE!$A:$A,'Base CF'!$B445,DRE!BE:BE)</f>
        <v>0</v>
      </c>
      <c r="BG445" s="89">
        <f>SUMIF(DRE!$A:$A,'Base CF'!$B445,DRE!BF:BF)</f>
        <v>0</v>
      </c>
      <c r="BH445" s="89">
        <f>SUMIF(DRE!$A:$A,'Base CF'!$B445,DRE!BG:BG)</f>
        <v>0</v>
      </c>
      <c r="BI445" s="89">
        <f>SUMIF(DRE!$A:$A,'Base CF'!$B445,DRE!BH:BH)</f>
        <v>0</v>
      </c>
      <c r="BJ445" s="89">
        <f>SUMIF(DRE!$A:$A,'Base CF'!$B445,DRE!BI:BI)</f>
        <v>0</v>
      </c>
      <c r="BK445" s="89">
        <f>SUMIF(DRE!$A:$A,'Base CF'!$B445,DRE!BJ:BJ)</f>
        <v>0</v>
      </c>
      <c r="BL445" s="89">
        <f>SUMIF(DRE!$A:$A,'Base CF'!$B445,DRE!BK:BK)</f>
        <v>0</v>
      </c>
      <c r="BM445" s="89">
        <f>SUMIF(DRE!$A:$A,'Base CF'!$B445,DRE!BL:BL)</f>
        <v>0</v>
      </c>
      <c r="BN445" s="89">
        <f>SUMIF(DRE!$A:$A,'Base CF'!$B445,DRE!BM:BM)</f>
        <v>0</v>
      </c>
      <c r="BO445" s="89">
        <f>SUMIF(DRE!$A:$A,'Base CF'!$B445,DRE!BN:BN)</f>
        <v>0</v>
      </c>
      <c r="BP445" s="89">
        <f>SUMIF(DRE!$A:$A,'Base CF'!$B445,DRE!BO:BO)</f>
        <v>0</v>
      </c>
      <c r="BQ445" s="89">
        <f>SUMIF(DRE!$A:$A,'Base CF'!$B445,DRE!BP:BP)</f>
        <v>0</v>
      </c>
      <c r="BR445" s="89">
        <f>SUMIF(DRE!$A:$A,'Base CF'!$B445,DRE!BQ:BQ)</f>
        <v>0</v>
      </c>
      <c r="BS445" s="89">
        <f>SUMIF(DRE!$A:$A,'Base CF'!$B445,DRE!BR:BR)</f>
        <v>0</v>
      </c>
      <c r="BT445" s="89">
        <f>SUMIF(DRE!$A:$A,'Base CF'!$B445,DRE!BS:BS)</f>
        <v>0</v>
      </c>
      <c r="BU445" s="89">
        <f>SUMIF(DRE!$A:$A,'Base CF'!$B445,DRE!BT:BT)</f>
        <v>0</v>
      </c>
      <c r="BV445" s="89">
        <f>SUMIF(DRE!$A:$A,'Base CF'!$B445,DRE!BU:BU)</f>
        <v>0</v>
      </c>
      <c r="BW445" s="89">
        <f>SUMIF(DRE!$A:$A,'Base CF'!$B445,DRE!BV:BV)</f>
        <v>0</v>
      </c>
      <c r="BX445" s="89">
        <f>SUMIF(DRE!$A:$A,'Base CF'!$B445,DRE!BW:BW)</f>
        <v>0</v>
      </c>
      <c r="BY445" s="89">
        <f>SUMIF(DRE!$A:$A,'Base CF'!$B445,DRE!BX:BX)</f>
        <v>0</v>
      </c>
      <c r="BZ445" s="89">
        <f>SUMIF(DRE!$A:$A,'Base CF'!$B445,DRE!BY:BY)</f>
        <v>0</v>
      </c>
      <c r="CA445" s="89">
        <f>SUMIF(DRE!$A:$A,'Base CF'!$B445,DRE!BZ:BZ)</f>
        <v>0</v>
      </c>
      <c r="CB445" s="89">
        <f>SUMIF(DRE!$A:$A,'Base CF'!$B445,DRE!CA:CA)</f>
        <v>0</v>
      </c>
      <c r="CC445" s="89">
        <f>SUMIF(DRE!$A:$A,'Base CF'!$B445,DRE!CB:CB)</f>
        <v>0</v>
      </c>
      <c r="CD445" s="89">
        <f>SUMIF(DRE!$A:$A,'Base CF'!$B445,DRE!CC:CC)</f>
        <v>0</v>
      </c>
      <c r="CE445" s="89">
        <f>SUMIF(DRE!$A:$A,'Base CF'!$B445,DRE!CD:CD)</f>
        <v>0</v>
      </c>
      <c r="CF445" s="89">
        <f>SUMIF(DRE!$A:$A,'Base CF'!$B445,DRE!CE:CE)</f>
        <v>0</v>
      </c>
      <c r="CG445" s="89">
        <f>SUMIF(DRE!$A:$A,'Base CF'!$B445,DRE!CF:CF)</f>
        <v>0</v>
      </c>
      <c r="CH445" s="89">
        <f>SUMIF(DRE!$A:$A,'Base CF'!$B445,DRE!CG:CG)</f>
        <v>0</v>
      </c>
      <c r="CI445" s="89">
        <f>SUMIF(DRE!$A:$A,'Base CF'!$B445,DRE!CH:CH)</f>
        <v>0</v>
      </c>
      <c r="CJ445" s="89">
        <f>SUMIF(DRE!$A:$A,'Base CF'!$B445,DRE!CI:CI)</f>
        <v>0</v>
      </c>
      <c r="CK445" s="89">
        <f>SUMIF(DRE!$A:$A,'Base CF'!$B445,DRE!CJ:CJ)</f>
        <v>0</v>
      </c>
      <c r="CL445" s="89">
        <f>SUMIF(DRE!$A:$A,'Base CF'!$B445,DRE!CK:CK)</f>
        <v>0</v>
      </c>
      <c r="CM445" s="89">
        <f>SUMIF(DRE!$A:$A,'Base CF'!$B445,DRE!CL:CL)</f>
        <v>0</v>
      </c>
      <c r="CN445" s="89">
        <f>SUMIF(DRE!$A:$A,'Base CF'!$B445,DRE!CM:CM)</f>
        <v>0</v>
      </c>
      <c r="CO445" s="89">
        <f>SUMIF(DRE!$A:$A,'Base CF'!$B445,DRE!CN:CN)</f>
        <v>0</v>
      </c>
      <c r="CP445" s="89">
        <f>SUMIF(DRE!$A:$A,'Base CF'!$B445,DRE!CO:CO)</f>
        <v>0</v>
      </c>
      <c r="CQ445" s="89">
        <f>SUMIF(DRE!$A:$A,'Base CF'!$B445,DRE!CP:CP)</f>
        <v>0</v>
      </c>
      <c r="CR445" s="89">
        <f>SUMIF(DRE!$A:$A,'Base CF'!$B445,DRE!CQ:CQ)</f>
        <v>0</v>
      </c>
      <c r="CS445" s="89">
        <f>SUMIF(DRE!$A:$A,'Base CF'!$B445,DRE!CR:CR)</f>
        <v>0</v>
      </c>
      <c r="CT445" s="89">
        <f>SUMIF(DRE!$A:$A,'Base CF'!$B445,DRE!CS:CS)</f>
        <v>0</v>
      </c>
      <c r="CU445" s="89">
        <f>SUMIF(DRE!$A:$A,'Base CF'!$B445,DRE!CT:CT)</f>
        <v>0</v>
      </c>
      <c r="CV445" s="89">
        <f>SUMIF(DRE!$A:$A,'Base CF'!$B445,DRE!CU:CU)</f>
        <v>0</v>
      </c>
      <c r="CW445" s="89">
        <f>SUMIF(DRE!$A:$A,'Base CF'!$B445,DRE!CV:CV)</f>
        <v>0</v>
      </c>
      <c r="CX445" s="89">
        <f>SUMIF(DRE!$A:$A,'Base CF'!$B445,DRE!CW:CW)</f>
        <v>0</v>
      </c>
      <c r="CY445" s="89">
        <f>SUMIF(DRE!$A:$A,'Base CF'!$B445,DRE!CX:CX)</f>
        <v>0</v>
      </c>
      <c r="CZ445" s="89">
        <f>SUMIF(DRE!$A:$A,'Base CF'!$B445,DRE!CY:CY)</f>
        <v>0</v>
      </c>
      <c r="DA445" s="89">
        <f>SUMIF(DRE!$A:$A,'Base CF'!$B445,DRE!CZ:CZ)</f>
        <v>0</v>
      </c>
      <c r="DB445" s="89">
        <f>SUMIF(DRE!$A:$A,'Base CF'!$B445,DRE!DA:DA)</f>
        <v>0</v>
      </c>
      <c r="DC445" s="89">
        <f>SUMIF(DRE!$A:$A,'Base CF'!$B445,DRE!DB:DB)</f>
        <v>0</v>
      </c>
      <c r="DD445" s="89">
        <f>SUMIF(DRE!$A:$A,'Base CF'!$B445,DRE!DC:DC)</f>
        <v>0</v>
      </c>
      <c r="DE445" s="89">
        <f>SUMIF(DRE!$A:$A,'Base CF'!$B445,DRE!DD:DD)</f>
        <v>0</v>
      </c>
      <c r="DF445" s="89">
        <f>SUMIF(DRE!$A:$A,'Base CF'!$B445,DRE!DE:DE)</f>
        <v>0</v>
      </c>
    </row>
    <row r="446" spans="2:110">
      <c r="B446" s="37" t="s">
        <v>561</v>
      </c>
      <c r="C446" s="46">
        <f>SUMIF(DRE!$A:$A,'Base CF'!$B446,DRE!B:B)</f>
        <v>0</v>
      </c>
      <c r="D446" s="46">
        <f>SUMIF(DRE!$A:$A,'Base CF'!$B446,DRE!C:C)</f>
        <v>0</v>
      </c>
      <c r="E446" s="46">
        <f>SUMIF(DRE!$A:$A,'Base CF'!$B446,DRE!D:D)</f>
        <v>0</v>
      </c>
      <c r="F446" s="46">
        <f>SUMIF(DRE!$A:$A,'Base CF'!$B446,DRE!E:E)</f>
        <v>0</v>
      </c>
      <c r="G446" s="46">
        <f>SUMIF(DRE!$A:$A,'Base CF'!$B446,DRE!F:F)</f>
        <v>0</v>
      </c>
      <c r="H446" s="46">
        <f>SUMIF(DRE!$A:$A,'Base CF'!$B446,DRE!G:G)</f>
        <v>0</v>
      </c>
      <c r="I446" s="46">
        <f>SUMIF(DRE!$A:$A,'Base CF'!$B446,DRE!H:H)</f>
        <v>0</v>
      </c>
      <c r="J446" s="46">
        <f>SUMIF(DRE!$A:$A,'Base CF'!$B446,DRE!I:I)</f>
        <v>0</v>
      </c>
      <c r="K446" s="46">
        <f>SUMIF(DRE!$A:$A,'Base CF'!$B446,DRE!J:J)</f>
        <v>0</v>
      </c>
      <c r="L446" s="46">
        <f>SUMIF(DRE!$A:$A,'Base CF'!$B446,DRE!K:K)</f>
        <v>0</v>
      </c>
      <c r="M446" s="46">
        <f>SUMIF(DRE!$A:$A,'Base CF'!$B446,DRE!L:L)</f>
        <v>11085.83</v>
      </c>
      <c r="N446" s="46">
        <f>SUMIF(DRE!$A:$A,'Base CF'!$B446,DRE!M:M)</f>
        <v>0.01</v>
      </c>
      <c r="O446" s="46">
        <f>SUMIF(DRE!$A:$A,'Base CF'!$B446,DRE!N:N)</f>
        <v>0</v>
      </c>
      <c r="P446" s="46">
        <f>SUMIF(DRE!$A:$A,'Base CF'!$B446,DRE!O:O)</f>
        <v>0</v>
      </c>
      <c r="Q446" s="46">
        <f>SUMIF(DRE!$A:$A,'Base CF'!$B446,DRE!P:P)</f>
        <v>0</v>
      </c>
      <c r="R446" s="46">
        <f>SUMIF(DRE!$A:$A,'Base CF'!$B446,DRE!Q:Q)</f>
        <v>0</v>
      </c>
      <c r="S446" s="46">
        <f>SUMIF(DRE!$A:$A,'Base CF'!$B446,DRE!R:R)</f>
        <v>0</v>
      </c>
      <c r="T446" s="46">
        <f>SUMIF(DRE!$A:$A,'Base CF'!$B446,DRE!S:S)</f>
        <v>0</v>
      </c>
      <c r="U446" s="46">
        <f>SUMIF(DRE!$A:$A,'Base CF'!$B446,DRE!T:T)</f>
        <v>0</v>
      </c>
      <c r="V446" s="46">
        <f>SUMIF(DRE!$A:$A,'Base CF'!$B446,DRE!U:U)</f>
        <v>0</v>
      </c>
      <c r="W446" s="46">
        <f>SUMIF(DRE!$A:$A,'Base CF'!$B446,DRE!V:V)</f>
        <v>0</v>
      </c>
      <c r="X446" s="46">
        <f>SUMIF(DRE!$A:$A,'Base CF'!$B446,DRE!W:W)</f>
        <v>0</v>
      </c>
      <c r="Y446" s="46">
        <f>SUMIF(DRE!$A:$A,'Base CF'!$B446,DRE!X:X)</f>
        <v>0</v>
      </c>
      <c r="Z446" s="46">
        <f>SUMIF(DRE!$A:$A,'Base CF'!$B446,DRE!Y:Y)</f>
        <v>0</v>
      </c>
      <c r="AA446" s="46">
        <f>SUMIF(DRE!$A:$A,'Base CF'!$B446,DRE!Z:Z)</f>
        <v>0</v>
      </c>
      <c r="AB446" s="46">
        <f>SUMIF(DRE!$A:$A,'Base CF'!$B446,DRE!AA:AA)</f>
        <v>0</v>
      </c>
      <c r="AC446" s="46">
        <f>SUMIF(DRE!$A:$A,'Base CF'!$B446,DRE!AB:AB)</f>
        <v>0</v>
      </c>
      <c r="AD446" s="46">
        <f>SUMIF(DRE!$A:$A,'Base CF'!$B446,DRE!AC:AC)</f>
        <v>0</v>
      </c>
      <c r="AE446" s="46">
        <f>SUMIF(DRE!$A:$A,'Base CF'!$B446,DRE!AD:AD)</f>
        <v>0</v>
      </c>
      <c r="AF446" s="46">
        <f>SUMIF(DRE!$A:$A,'Base CF'!$B446,DRE!AE:AE)</f>
        <v>0</v>
      </c>
      <c r="AG446" s="46">
        <f>SUMIF(DRE!$A:$A,'Base CF'!$B446,DRE!AF:AF)</f>
        <v>0</v>
      </c>
      <c r="AH446" s="46">
        <f>SUMIF(DRE!$A:$A,'Base CF'!$B446,DRE!AG:AG)</f>
        <v>0</v>
      </c>
      <c r="AI446" s="46">
        <f>SUMIF(DRE!$A:$A,'Base CF'!$B446,DRE!AH:AH)</f>
        <v>0</v>
      </c>
      <c r="AJ446" s="46">
        <f>SUMIF(DRE!$A:$A,'Base CF'!$B446,DRE!AI:AI)</f>
        <v>0</v>
      </c>
      <c r="AK446" s="46">
        <f>SUMIF(DRE!$A:$A,'Base CF'!$B446,DRE!AJ:AJ)</f>
        <v>0</v>
      </c>
      <c r="AL446" s="46">
        <f>SUMIF(DRE!$A:$A,'Base CF'!$B446,DRE!AK:AK)</f>
        <v>0</v>
      </c>
      <c r="AM446" s="46">
        <f>SUMIF(DRE!$A:$A,'Base CF'!$B446,DRE!AL:AL)</f>
        <v>0</v>
      </c>
      <c r="AN446" s="46">
        <f>SUMIF(DRE!$A:$A,'Base CF'!$B446,DRE!AM:AM)</f>
        <v>0</v>
      </c>
      <c r="AO446" s="46">
        <f>SUMIF(DRE!$A:$A,'Base CF'!$B446,DRE!AN:AN)</f>
        <v>0</v>
      </c>
      <c r="AP446" s="46">
        <f>SUMIF(DRE!$A:$A,'Base CF'!$B446,DRE!AO:AO)</f>
        <v>0</v>
      </c>
      <c r="AQ446" s="46">
        <f>SUMIF(DRE!$A:$A,'Base CF'!$B446,DRE!AP:AP)</f>
        <v>0</v>
      </c>
      <c r="AR446" s="46">
        <f>SUMIF(DRE!$A:$A,'Base CF'!$B446,DRE!AQ:AQ)</f>
        <v>0</v>
      </c>
      <c r="AS446" s="46">
        <f>SUMIF(DRE!$A:$A,'Base CF'!$B446,DRE!AR:AR)</f>
        <v>0</v>
      </c>
      <c r="AT446" s="46">
        <f>SUMIF(DRE!$A:$A,'Base CF'!$B446,DRE!AS:AS)</f>
        <v>0</v>
      </c>
      <c r="AU446" s="46">
        <f>SUMIF(DRE!$A:$A,'Base CF'!$B446,DRE!AT:AT)</f>
        <v>0</v>
      </c>
      <c r="AV446" s="46">
        <f>SUMIF(DRE!$A:$A,'Base CF'!$B446,DRE!AU:AU)</f>
        <v>0</v>
      </c>
      <c r="AW446" s="46">
        <f>SUMIF(DRE!$A:$A,'Base CF'!$B446,DRE!AV:AV)</f>
        <v>0</v>
      </c>
      <c r="AX446" s="46">
        <f>SUMIF(DRE!$A:$A,'Base CF'!$B446,DRE!AW:AW)</f>
        <v>0</v>
      </c>
      <c r="AY446" s="46">
        <f>SUMIF(DRE!$A:$A,'Base CF'!$B446,DRE!AX:AX)</f>
        <v>0</v>
      </c>
      <c r="AZ446" s="46">
        <f>SUMIF(DRE!$A:$A,'Base CF'!$B446,DRE!AY:AY)</f>
        <v>0</v>
      </c>
      <c r="BA446" s="46">
        <f>SUMIF(DRE!$A:$A,'Base CF'!$B446,DRE!AZ:AZ)</f>
        <v>0</v>
      </c>
      <c r="BB446" s="46">
        <f>SUMIF(DRE!$A:$A,'Base CF'!$B446,DRE!BA:BA)</f>
        <v>0</v>
      </c>
      <c r="BC446" s="46">
        <f>SUMIF(DRE!$A:$A,'Base CF'!$B446,DRE!BB:BB)</f>
        <v>0</v>
      </c>
      <c r="BD446" s="46">
        <f>SUMIF(DRE!$A:$A,'Base CF'!$B446,DRE!BC:BC)</f>
        <v>0</v>
      </c>
      <c r="BE446" s="46">
        <f>SUMIF(DRE!$A:$A,'Base CF'!$B446,DRE!BD:BD)</f>
        <v>0</v>
      </c>
      <c r="BF446" s="46">
        <f>SUMIF(DRE!$A:$A,'Base CF'!$B446,DRE!BE:BE)</f>
        <v>0</v>
      </c>
      <c r="BG446" s="46">
        <f>SUMIF(DRE!$A:$A,'Base CF'!$B446,DRE!BF:BF)</f>
        <v>0</v>
      </c>
      <c r="BH446" s="46">
        <f>SUMIF(DRE!$A:$A,'Base CF'!$B446,DRE!BG:BG)</f>
        <v>0</v>
      </c>
      <c r="BI446" s="46">
        <f>SUMIF(DRE!$A:$A,'Base CF'!$B446,DRE!BH:BH)</f>
        <v>0</v>
      </c>
      <c r="BJ446" s="46">
        <f>SUMIF(DRE!$A:$A,'Base CF'!$B446,DRE!BI:BI)</f>
        <v>0</v>
      </c>
      <c r="BK446" s="46">
        <f>SUMIF(DRE!$A:$A,'Base CF'!$B446,DRE!BJ:BJ)</f>
        <v>0</v>
      </c>
      <c r="BL446" s="46">
        <f>SUMIF(DRE!$A:$A,'Base CF'!$B446,DRE!BK:BK)</f>
        <v>0</v>
      </c>
      <c r="BM446" s="46">
        <f>SUMIF(DRE!$A:$A,'Base CF'!$B446,DRE!BL:BL)</f>
        <v>0</v>
      </c>
      <c r="BN446" s="46">
        <f>SUMIF(DRE!$A:$A,'Base CF'!$B446,DRE!BM:BM)</f>
        <v>0</v>
      </c>
      <c r="BO446" s="46">
        <f>SUMIF(DRE!$A:$A,'Base CF'!$B446,DRE!BN:BN)</f>
        <v>0</v>
      </c>
      <c r="BP446" s="46">
        <f>SUMIF(DRE!$A:$A,'Base CF'!$B446,DRE!BO:BO)</f>
        <v>0</v>
      </c>
      <c r="BQ446" s="46">
        <f>SUMIF(DRE!$A:$A,'Base CF'!$B446,DRE!BP:BP)</f>
        <v>0</v>
      </c>
      <c r="BR446" s="46">
        <f>SUMIF(DRE!$A:$A,'Base CF'!$B446,DRE!BQ:BQ)</f>
        <v>0</v>
      </c>
      <c r="BS446" s="46">
        <f>SUMIF(DRE!$A:$A,'Base CF'!$B446,DRE!BR:BR)</f>
        <v>0</v>
      </c>
      <c r="BT446" s="46">
        <f>SUMIF(DRE!$A:$A,'Base CF'!$B446,DRE!BS:BS)</f>
        <v>0</v>
      </c>
      <c r="BU446" s="46">
        <f>SUMIF(DRE!$A:$A,'Base CF'!$B446,DRE!BT:BT)</f>
        <v>0</v>
      </c>
      <c r="BV446" s="46">
        <f>SUMIF(DRE!$A:$A,'Base CF'!$B446,DRE!BU:BU)</f>
        <v>0</v>
      </c>
      <c r="BW446" s="46">
        <f>SUMIF(DRE!$A:$A,'Base CF'!$B446,DRE!BV:BV)</f>
        <v>0</v>
      </c>
      <c r="BX446" s="46">
        <f>SUMIF(DRE!$A:$A,'Base CF'!$B446,DRE!BW:BW)</f>
        <v>0</v>
      </c>
      <c r="BY446" s="46">
        <f>SUMIF(DRE!$A:$A,'Base CF'!$B446,DRE!BX:BX)</f>
        <v>0</v>
      </c>
      <c r="BZ446" s="46">
        <f>SUMIF(DRE!$A:$A,'Base CF'!$B446,DRE!BY:BY)</f>
        <v>0</v>
      </c>
      <c r="CA446" s="46">
        <f>SUMIF(DRE!$A:$A,'Base CF'!$B446,DRE!BZ:BZ)</f>
        <v>0</v>
      </c>
      <c r="CB446" s="46">
        <f>SUMIF(DRE!$A:$A,'Base CF'!$B446,DRE!CA:CA)</f>
        <v>0</v>
      </c>
      <c r="CC446" s="46">
        <f>SUMIF(DRE!$A:$A,'Base CF'!$B446,DRE!CB:CB)</f>
        <v>0</v>
      </c>
      <c r="CD446" s="46">
        <f>SUMIF(DRE!$A:$A,'Base CF'!$B446,DRE!CC:CC)</f>
        <v>0</v>
      </c>
      <c r="CE446" s="46">
        <f>SUMIF(DRE!$A:$A,'Base CF'!$B446,DRE!CD:CD)</f>
        <v>0</v>
      </c>
      <c r="CF446" s="46">
        <f>SUMIF(DRE!$A:$A,'Base CF'!$B446,DRE!CE:CE)</f>
        <v>0</v>
      </c>
      <c r="CG446" s="46">
        <f>SUMIF(DRE!$A:$A,'Base CF'!$B446,DRE!CF:CF)</f>
        <v>0</v>
      </c>
      <c r="CH446" s="46">
        <f>SUMIF(DRE!$A:$A,'Base CF'!$B446,DRE!CG:CG)</f>
        <v>0</v>
      </c>
      <c r="CI446" s="46">
        <f>SUMIF(DRE!$A:$A,'Base CF'!$B446,DRE!CH:CH)</f>
        <v>0</v>
      </c>
      <c r="CJ446" s="46">
        <f>SUMIF(DRE!$A:$A,'Base CF'!$B446,DRE!CI:CI)</f>
        <v>0</v>
      </c>
      <c r="CK446" s="46">
        <f>SUMIF(DRE!$A:$A,'Base CF'!$B446,DRE!CJ:CJ)</f>
        <v>0</v>
      </c>
      <c r="CL446" s="46">
        <f>SUMIF(DRE!$A:$A,'Base CF'!$B446,DRE!CK:CK)</f>
        <v>0</v>
      </c>
      <c r="CM446" s="46">
        <f>SUMIF(DRE!$A:$A,'Base CF'!$B446,DRE!CL:CL)</f>
        <v>0</v>
      </c>
      <c r="CN446" s="46">
        <f>SUMIF(DRE!$A:$A,'Base CF'!$B446,DRE!CM:CM)</f>
        <v>0</v>
      </c>
      <c r="CO446" s="46">
        <f>SUMIF(DRE!$A:$A,'Base CF'!$B446,DRE!CN:CN)</f>
        <v>0</v>
      </c>
      <c r="CP446" s="46">
        <f>SUMIF(DRE!$A:$A,'Base CF'!$B446,DRE!CO:CO)</f>
        <v>0</v>
      </c>
      <c r="CQ446" s="46">
        <f>SUMIF(DRE!$A:$A,'Base CF'!$B446,DRE!CP:CP)</f>
        <v>0</v>
      </c>
      <c r="CR446" s="46">
        <f>SUMIF(DRE!$A:$A,'Base CF'!$B446,DRE!CQ:CQ)</f>
        <v>0</v>
      </c>
      <c r="CS446" s="46">
        <f>SUMIF(DRE!$A:$A,'Base CF'!$B446,DRE!CR:CR)</f>
        <v>0</v>
      </c>
      <c r="CT446" s="46">
        <f>SUMIF(DRE!$A:$A,'Base CF'!$B446,DRE!CS:CS)</f>
        <v>0</v>
      </c>
      <c r="CU446" s="46">
        <f>SUMIF(DRE!$A:$A,'Base CF'!$B446,DRE!CT:CT)</f>
        <v>0</v>
      </c>
      <c r="CV446" s="46">
        <f>SUMIF(DRE!$A:$A,'Base CF'!$B446,DRE!CU:CU)</f>
        <v>0</v>
      </c>
      <c r="CW446" s="46">
        <f>SUMIF(DRE!$A:$A,'Base CF'!$B446,DRE!CV:CV)</f>
        <v>0</v>
      </c>
      <c r="CX446" s="46">
        <f>SUMIF(DRE!$A:$A,'Base CF'!$B446,DRE!CW:CW)</f>
        <v>0</v>
      </c>
      <c r="CY446" s="46">
        <f>SUMIF(DRE!$A:$A,'Base CF'!$B446,DRE!CX:CX)</f>
        <v>0</v>
      </c>
      <c r="CZ446" s="46">
        <f>SUMIF(DRE!$A:$A,'Base CF'!$B446,DRE!CY:CY)</f>
        <v>0</v>
      </c>
      <c r="DA446" s="46">
        <f>SUMIF(DRE!$A:$A,'Base CF'!$B446,DRE!CZ:CZ)</f>
        <v>0</v>
      </c>
      <c r="DB446" s="46">
        <f>SUMIF(DRE!$A:$A,'Base CF'!$B446,DRE!DA:DA)</f>
        <v>0</v>
      </c>
      <c r="DC446" s="46">
        <f>SUMIF(DRE!$A:$A,'Base CF'!$B446,DRE!DB:DB)</f>
        <v>0</v>
      </c>
      <c r="DD446" s="46">
        <f>SUMIF(DRE!$A:$A,'Base CF'!$B446,DRE!DC:DC)</f>
        <v>0</v>
      </c>
      <c r="DE446" s="46">
        <f>SUMIF(DRE!$A:$A,'Base CF'!$B446,DRE!DD:DD)</f>
        <v>0</v>
      </c>
      <c r="DF446" s="46">
        <f>SUMIF(DRE!$A:$A,'Base CF'!$B446,DRE!DE:DE)</f>
        <v>0</v>
      </c>
    </row>
    <row r="447" spans="2:110">
      <c r="B447" s="37" t="s">
        <v>562</v>
      </c>
      <c r="C447" s="46">
        <f>SUMIF(DRE!$A:$A,'Base CF'!$B447,DRE!B:B)</f>
        <v>0</v>
      </c>
      <c r="D447" s="46">
        <f>SUMIF(DRE!$A:$A,'Base CF'!$B447,DRE!C:C)</f>
        <v>0</v>
      </c>
      <c r="E447" s="46">
        <f>SUMIF(DRE!$A:$A,'Base CF'!$B447,DRE!D:D)</f>
        <v>0</v>
      </c>
      <c r="F447" s="46">
        <f>SUMIF(DRE!$A:$A,'Base CF'!$B447,DRE!E:E)</f>
        <v>0</v>
      </c>
      <c r="G447" s="46">
        <f>SUMIF(DRE!$A:$A,'Base CF'!$B447,DRE!F:F)</f>
        <v>0</v>
      </c>
      <c r="H447" s="46">
        <f>SUMIF(DRE!$A:$A,'Base CF'!$B447,DRE!G:G)</f>
        <v>0</v>
      </c>
      <c r="I447" s="46">
        <f>SUMIF(DRE!$A:$A,'Base CF'!$B447,DRE!H:H)</f>
        <v>0</v>
      </c>
      <c r="J447" s="46">
        <f>SUMIF(DRE!$A:$A,'Base CF'!$B447,DRE!I:I)</f>
        <v>0</v>
      </c>
      <c r="K447" s="46">
        <f>SUMIF(DRE!$A:$A,'Base CF'!$B447,DRE!J:J)</f>
        <v>0</v>
      </c>
      <c r="L447" s="46">
        <f>SUMIF(DRE!$A:$A,'Base CF'!$B447,DRE!K:K)</f>
        <v>0</v>
      </c>
      <c r="M447" s="46">
        <f>SUMIF(DRE!$A:$A,'Base CF'!$B447,DRE!L:L)</f>
        <v>0</v>
      </c>
      <c r="N447" s="46">
        <f>SUMIF(DRE!$A:$A,'Base CF'!$B447,DRE!M:M)</f>
        <v>11823.23</v>
      </c>
      <c r="O447" s="46">
        <f>SUMIF(DRE!$A:$A,'Base CF'!$B447,DRE!N:N)</f>
        <v>0</v>
      </c>
      <c r="P447" s="46">
        <f>SUMIF(DRE!$A:$A,'Base CF'!$B447,DRE!O:O)</f>
        <v>0</v>
      </c>
      <c r="Q447" s="46">
        <f>SUMIF(DRE!$A:$A,'Base CF'!$B447,DRE!P:P)</f>
        <v>0</v>
      </c>
      <c r="R447" s="46">
        <f>SUMIF(DRE!$A:$A,'Base CF'!$B447,DRE!Q:Q)</f>
        <v>361.1</v>
      </c>
      <c r="S447" s="46">
        <f>SUMIF(DRE!$A:$A,'Base CF'!$B447,DRE!R:R)</f>
        <v>0</v>
      </c>
      <c r="T447" s="46">
        <f>SUMIF(DRE!$A:$A,'Base CF'!$B447,DRE!S:S)</f>
        <v>0</v>
      </c>
      <c r="U447" s="46">
        <f>SUMIF(DRE!$A:$A,'Base CF'!$B447,DRE!T:T)</f>
        <v>0</v>
      </c>
      <c r="V447" s="46">
        <f>SUMIF(DRE!$A:$A,'Base CF'!$B447,DRE!U:U)</f>
        <v>-11823.23</v>
      </c>
      <c r="W447" s="46">
        <f>SUMIF(DRE!$A:$A,'Base CF'!$B447,DRE!V:V)</f>
        <v>0</v>
      </c>
      <c r="X447" s="46">
        <f>SUMIF(DRE!$A:$A,'Base CF'!$B447,DRE!W:W)</f>
        <v>0</v>
      </c>
      <c r="Y447" s="46">
        <f>SUMIF(DRE!$A:$A,'Base CF'!$B447,DRE!X:X)</f>
        <v>0</v>
      </c>
      <c r="Z447" s="46">
        <f>SUMIF(DRE!$A:$A,'Base CF'!$B447,DRE!Y:Y)</f>
        <v>0</v>
      </c>
      <c r="AA447" s="46">
        <f>SUMIF(DRE!$A:$A,'Base CF'!$B447,DRE!Z:Z)</f>
        <v>0</v>
      </c>
      <c r="AB447" s="46">
        <f>SUMIF(DRE!$A:$A,'Base CF'!$B447,DRE!AA:AA)</f>
        <v>0</v>
      </c>
      <c r="AC447" s="46">
        <f>SUMIF(DRE!$A:$A,'Base CF'!$B447,DRE!AB:AB)</f>
        <v>0</v>
      </c>
      <c r="AD447" s="46">
        <f>SUMIF(DRE!$A:$A,'Base CF'!$B447,DRE!AC:AC)</f>
        <v>0</v>
      </c>
      <c r="AE447" s="46">
        <f>SUMIF(DRE!$A:$A,'Base CF'!$B447,DRE!AD:AD)</f>
        <v>0</v>
      </c>
      <c r="AF447" s="46">
        <f>SUMIF(DRE!$A:$A,'Base CF'!$B447,DRE!AE:AE)</f>
        <v>0</v>
      </c>
      <c r="AG447" s="46">
        <f>SUMIF(DRE!$A:$A,'Base CF'!$B447,DRE!AF:AF)</f>
        <v>12.47</v>
      </c>
      <c r="AH447" s="46">
        <f>SUMIF(DRE!$A:$A,'Base CF'!$B447,DRE!AG:AG)</f>
        <v>0</v>
      </c>
      <c r="AI447" s="46">
        <f>SUMIF(DRE!$A:$A,'Base CF'!$B447,DRE!AH:AH)</f>
        <v>0</v>
      </c>
      <c r="AJ447" s="46">
        <f>SUMIF(DRE!$A:$A,'Base CF'!$B447,DRE!AI:AI)</f>
        <v>0</v>
      </c>
      <c r="AK447" s="46">
        <f>SUMIF(DRE!$A:$A,'Base CF'!$B447,DRE!AJ:AJ)</f>
        <v>0</v>
      </c>
      <c r="AL447" s="46">
        <f>SUMIF(DRE!$A:$A,'Base CF'!$B447,DRE!AK:AK)</f>
        <v>0</v>
      </c>
      <c r="AM447" s="46">
        <f>SUMIF(DRE!$A:$A,'Base CF'!$B447,DRE!AL:AL)</f>
        <v>0</v>
      </c>
      <c r="AN447" s="46">
        <f>SUMIF(DRE!$A:$A,'Base CF'!$B447,DRE!AM:AM)</f>
        <v>0</v>
      </c>
      <c r="AO447" s="46">
        <f>SUMIF(DRE!$A:$A,'Base CF'!$B447,DRE!AN:AN)</f>
        <v>0</v>
      </c>
      <c r="AP447" s="46">
        <f>SUMIF(DRE!$A:$A,'Base CF'!$B447,DRE!AO:AO)</f>
        <v>0</v>
      </c>
      <c r="AQ447" s="46">
        <f>SUMIF(DRE!$A:$A,'Base CF'!$B447,DRE!AP:AP)</f>
        <v>0</v>
      </c>
      <c r="AR447" s="46">
        <f>SUMIF(DRE!$A:$A,'Base CF'!$B447,DRE!AQ:AQ)</f>
        <v>0</v>
      </c>
      <c r="AS447" s="46">
        <f>SUMIF(DRE!$A:$A,'Base CF'!$B447,DRE!AR:AR)</f>
        <v>0</v>
      </c>
      <c r="AT447" s="46">
        <f>SUMIF(DRE!$A:$A,'Base CF'!$B447,DRE!AS:AS)</f>
        <v>0</v>
      </c>
      <c r="AU447" s="46">
        <f>SUMIF(DRE!$A:$A,'Base CF'!$B447,DRE!AT:AT)</f>
        <v>0</v>
      </c>
      <c r="AV447" s="46">
        <f>SUMIF(DRE!$A:$A,'Base CF'!$B447,DRE!AU:AU)</f>
        <v>0</v>
      </c>
      <c r="AW447" s="46">
        <f>SUMIF(DRE!$A:$A,'Base CF'!$B447,DRE!AV:AV)</f>
        <v>0</v>
      </c>
      <c r="AX447" s="46">
        <f>SUMIF(DRE!$A:$A,'Base CF'!$B447,DRE!AW:AW)</f>
        <v>0</v>
      </c>
      <c r="AY447" s="46">
        <f>SUMIF(DRE!$A:$A,'Base CF'!$B447,DRE!AX:AX)</f>
        <v>0</v>
      </c>
      <c r="AZ447" s="46">
        <f>SUMIF(DRE!$A:$A,'Base CF'!$B447,DRE!AY:AY)</f>
        <v>0</v>
      </c>
      <c r="BA447" s="46">
        <f>SUMIF(DRE!$A:$A,'Base CF'!$B447,DRE!AZ:AZ)</f>
        <v>0</v>
      </c>
      <c r="BB447" s="46">
        <f>SUMIF(DRE!$A:$A,'Base CF'!$B447,DRE!BA:BA)</f>
        <v>0</v>
      </c>
      <c r="BC447" s="46">
        <f>SUMIF(DRE!$A:$A,'Base CF'!$B447,DRE!BB:BB)</f>
        <v>0</v>
      </c>
      <c r="BD447" s="46">
        <f>SUMIF(DRE!$A:$A,'Base CF'!$B447,DRE!BC:BC)</f>
        <v>0</v>
      </c>
      <c r="BE447" s="46">
        <f>SUMIF(DRE!$A:$A,'Base CF'!$B447,DRE!BD:BD)</f>
        <v>0</v>
      </c>
      <c r="BF447" s="46">
        <f>SUMIF(DRE!$A:$A,'Base CF'!$B447,DRE!BE:BE)</f>
        <v>0</v>
      </c>
      <c r="BG447" s="46">
        <f>SUMIF(DRE!$A:$A,'Base CF'!$B447,DRE!BF:BF)</f>
        <v>0</v>
      </c>
      <c r="BH447" s="46">
        <f>SUMIF(DRE!$A:$A,'Base CF'!$B447,DRE!BG:BG)</f>
        <v>0</v>
      </c>
      <c r="BI447" s="46">
        <f>SUMIF(DRE!$A:$A,'Base CF'!$B447,DRE!BH:BH)</f>
        <v>0</v>
      </c>
      <c r="BJ447" s="46">
        <f>SUMIF(DRE!$A:$A,'Base CF'!$B447,DRE!BI:BI)</f>
        <v>0</v>
      </c>
      <c r="BK447" s="46">
        <f>SUMIF(DRE!$A:$A,'Base CF'!$B447,DRE!BJ:BJ)</f>
        <v>0</v>
      </c>
      <c r="BL447" s="46">
        <f>SUMIF(DRE!$A:$A,'Base CF'!$B447,DRE!BK:BK)</f>
        <v>0</v>
      </c>
      <c r="BM447" s="46">
        <f>SUMIF(DRE!$A:$A,'Base CF'!$B447,DRE!BL:BL)</f>
        <v>0</v>
      </c>
      <c r="BN447" s="46">
        <f>SUMIF(DRE!$A:$A,'Base CF'!$B447,DRE!BM:BM)</f>
        <v>0</v>
      </c>
      <c r="BO447" s="46">
        <f>SUMIF(DRE!$A:$A,'Base CF'!$B447,DRE!BN:BN)</f>
        <v>0</v>
      </c>
      <c r="BP447" s="46">
        <f>SUMIF(DRE!$A:$A,'Base CF'!$B447,DRE!BO:BO)</f>
        <v>0</v>
      </c>
      <c r="BQ447" s="46">
        <f>SUMIF(DRE!$A:$A,'Base CF'!$B447,DRE!BP:BP)</f>
        <v>0</v>
      </c>
      <c r="BR447" s="46">
        <f>SUMIF(DRE!$A:$A,'Base CF'!$B447,DRE!BQ:BQ)</f>
        <v>0</v>
      </c>
      <c r="BS447" s="46">
        <f>SUMIF(DRE!$A:$A,'Base CF'!$B447,DRE!BR:BR)</f>
        <v>0</v>
      </c>
      <c r="BT447" s="46">
        <f>SUMIF(DRE!$A:$A,'Base CF'!$B447,DRE!BS:BS)</f>
        <v>0</v>
      </c>
      <c r="BU447" s="46">
        <f>SUMIF(DRE!$A:$A,'Base CF'!$B447,DRE!BT:BT)</f>
        <v>0</v>
      </c>
      <c r="BV447" s="46">
        <f>SUMIF(DRE!$A:$A,'Base CF'!$B447,DRE!BU:BU)</f>
        <v>0</v>
      </c>
      <c r="BW447" s="46">
        <f>SUMIF(DRE!$A:$A,'Base CF'!$B447,DRE!BV:BV)</f>
        <v>0</v>
      </c>
      <c r="BX447" s="46">
        <f>SUMIF(DRE!$A:$A,'Base CF'!$B447,DRE!BW:BW)</f>
        <v>0</v>
      </c>
      <c r="BY447" s="46">
        <f>SUMIF(DRE!$A:$A,'Base CF'!$B447,DRE!BX:BX)</f>
        <v>0</v>
      </c>
      <c r="BZ447" s="46">
        <f>SUMIF(DRE!$A:$A,'Base CF'!$B447,DRE!BY:BY)</f>
        <v>0</v>
      </c>
      <c r="CA447" s="46">
        <f>SUMIF(DRE!$A:$A,'Base CF'!$B447,DRE!BZ:BZ)</f>
        <v>0</v>
      </c>
      <c r="CB447" s="46">
        <f>SUMIF(DRE!$A:$A,'Base CF'!$B447,DRE!CA:CA)</f>
        <v>0</v>
      </c>
      <c r="CC447" s="46">
        <f>SUMIF(DRE!$A:$A,'Base CF'!$B447,DRE!CB:CB)</f>
        <v>0</v>
      </c>
      <c r="CD447" s="46">
        <f>SUMIF(DRE!$A:$A,'Base CF'!$B447,DRE!CC:CC)</f>
        <v>0</v>
      </c>
      <c r="CE447" s="46">
        <f>SUMIF(DRE!$A:$A,'Base CF'!$B447,DRE!CD:CD)</f>
        <v>0</v>
      </c>
      <c r="CF447" s="46">
        <f>SUMIF(DRE!$A:$A,'Base CF'!$B447,DRE!CE:CE)</f>
        <v>0</v>
      </c>
      <c r="CG447" s="46">
        <f>SUMIF(DRE!$A:$A,'Base CF'!$B447,DRE!CF:CF)</f>
        <v>0</v>
      </c>
      <c r="CH447" s="46">
        <f>SUMIF(DRE!$A:$A,'Base CF'!$B447,DRE!CG:CG)</f>
        <v>0</v>
      </c>
      <c r="CI447" s="46">
        <f>SUMIF(DRE!$A:$A,'Base CF'!$B447,DRE!CH:CH)</f>
        <v>0</v>
      </c>
      <c r="CJ447" s="46">
        <f>SUMIF(DRE!$A:$A,'Base CF'!$B447,DRE!CI:CI)</f>
        <v>0</v>
      </c>
      <c r="CK447" s="46">
        <f>SUMIF(DRE!$A:$A,'Base CF'!$B447,DRE!CJ:CJ)</f>
        <v>0</v>
      </c>
      <c r="CL447" s="46">
        <f>SUMIF(DRE!$A:$A,'Base CF'!$B447,DRE!CK:CK)</f>
        <v>0</v>
      </c>
      <c r="CM447" s="46">
        <f>SUMIF(DRE!$A:$A,'Base CF'!$B447,DRE!CL:CL)</f>
        <v>0</v>
      </c>
      <c r="CN447" s="46">
        <f>SUMIF(DRE!$A:$A,'Base CF'!$B447,DRE!CM:CM)</f>
        <v>0</v>
      </c>
      <c r="CO447" s="46">
        <f>SUMIF(DRE!$A:$A,'Base CF'!$B447,DRE!CN:CN)</f>
        <v>0</v>
      </c>
      <c r="CP447" s="46">
        <f>SUMIF(DRE!$A:$A,'Base CF'!$B447,DRE!CO:CO)</f>
        <v>0</v>
      </c>
      <c r="CQ447" s="46">
        <f>SUMIF(DRE!$A:$A,'Base CF'!$B447,DRE!CP:CP)</f>
        <v>0</v>
      </c>
      <c r="CR447" s="46">
        <f>SUMIF(DRE!$A:$A,'Base CF'!$B447,DRE!CQ:CQ)</f>
        <v>0</v>
      </c>
      <c r="CS447" s="46">
        <f>SUMIF(DRE!$A:$A,'Base CF'!$B447,DRE!CR:CR)</f>
        <v>0</v>
      </c>
      <c r="CT447" s="46">
        <f>SUMIF(DRE!$A:$A,'Base CF'!$B447,DRE!CS:CS)</f>
        <v>0</v>
      </c>
      <c r="CU447" s="46">
        <f>SUMIF(DRE!$A:$A,'Base CF'!$B447,DRE!CT:CT)</f>
        <v>0</v>
      </c>
      <c r="CV447" s="46">
        <f>SUMIF(DRE!$A:$A,'Base CF'!$B447,DRE!CU:CU)</f>
        <v>0</v>
      </c>
      <c r="CW447" s="46">
        <f>SUMIF(DRE!$A:$A,'Base CF'!$B447,DRE!CV:CV)</f>
        <v>0</v>
      </c>
      <c r="CX447" s="46">
        <f>SUMIF(DRE!$A:$A,'Base CF'!$B447,DRE!CW:CW)</f>
        <v>0</v>
      </c>
      <c r="CY447" s="46">
        <f>SUMIF(DRE!$A:$A,'Base CF'!$B447,DRE!CX:CX)</f>
        <v>0</v>
      </c>
      <c r="CZ447" s="46">
        <f>SUMIF(DRE!$A:$A,'Base CF'!$B447,DRE!CY:CY)</f>
        <v>0</v>
      </c>
      <c r="DA447" s="46">
        <f>SUMIF(DRE!$A:$A,'Base CF'!$B447,DRE!CZ:CZ)</f>
        <v>0</v>
      </c>
      <c r="DB447" s="46">
        <f>SUMIF(DRE!$A:$A,'Base CF'!$B447,DRE!DA:DA)</f>
        <v>0</v>
      </c>
      <c r="DC447" s="46">
        <f>SUMIF(DRE!$A:$A,'Base CF'!$B447,DRE!DB:DB)</f>
        <v>0</v>
      </c>
      <c r="DD447" s="46">
        <f>SUMIF(DRE!$A:$A,'Base CF'!$B447,DRE!DC:DC)</f>
        <v>0</v>
      </c>
      <c r="DE447" s="46">
        <f>SUMIF(DRE!$A:$A,'Base CF'!$B447,DRE!DD:DD)</f>
        <v>0</v>
      </c>
      <c r="DF447" s="46">
        <f>SUMIF(DRE!$A:$A,'Base CF'!$B447,DRE!DE:DE)</f>
        <v>0</v>
      </c>
    </row>
    <row r="448" spans="2:110">
      <c r="B448" s="37" t="s">
        <v>565</v>
      </c>
      <c r="C448" s="46">
        <f>SUMIF(DRE!$A:$A,'Base CF'!$B448,DRE!B:B)</f>
        <v>0</v>
      </c>
      <c r="D448" s="46">
        <f>SUMIF(DRE!$A:$A,'Base CF'!$B448,DRE!C:C)</f>
        <v>152943.22</v>
      </c>
      <c r="E448" s="46">
        <f>SUMIF(DRE!$A:$A,'Base CF'!$B448,DRE!D:D)</f>
        <v>0</v>
      </c>
      <c r="F448" s="46">
        <f>SUMIF(DRE!$A:$A,'Base CF'!$B448,DRE!E:E)</f>
        <v>0</v>
      </c>
      <c r="G448" s="46">
        <f>SUMIF(DRE!$A:$A,'Base CF'!$B448,DRE!F:F)</f>
        <v>152913.35</v>
      </c>
      <c r="H448" s="46">
        <f>SUMIF(DRE!$A:$A,'Base CF'!$B448,DRE!G:G)</f>
        <v>0</v>
      </c>
      <c r="I448" s="46">
        <f>SUMIF(DRE!$A:$A,'Base CF'!$B448,DRE!H:H)</f>
        <v>0</v>
      </c>
      <c r="J448" s="46">
        <f>SUMIF(DRE!$A:$A,'Base CF'!$B448,DRE!I:I)</f>
        <v>17329.830000000002</v>
      </c>
      <c r="K448" s="46">
        <f>SUMIF(DRE!$A:$A,'Base CF'!$B448,DRE!J:J)</f>
        <v>64899.7</v>
      </c>
      <c r="L448" s="46">
        <f>SUMIF(DRE!$A:$A,'Base CF'!$B448,DRE!K:K)</f>
        <v>32981.839999999997</v>
      </c>
      <c r="M448" s="46">
        <f>SUMIF(DRE!$A:$A,'Base CF'!$B448,DRE!L:L)</f>
        <v>32981.839999999997</v>
      </c>
      <c r="N448" s="46">
        <f>SUMIF(DRE!$A:$A,'Base CF'!$B448,DRE!M:M)</f>
        <v>31917.91</v>
      </c>
      <c r="O448" s="46">
        <f>SUMIF(DRE!$A:$A,'Base CF'!$B448,DRE!N:N)</f>
        <v>30853.98</v>
      </c>
      <c r="P448" s="46">
        <f>SUMIF(DRE!$A:$A,'Base CF'!$B448,DRE!O:O)</f>
        <v>34045.769999999997</v>
      </c>
      <c r="Q448" s="46">
        <f>SUMIF(DRE!$A:$A,'Base CF'!$B448,DRE!P:P)</f>
        <v>30853.98</v>
      </c>
      <c r="R448" s="46">
        <f>SUMIF(DRE!$A:$A,'Base CF'!$B448,DRE!Q:Q)</f>
        <v>31917.91</v>
      </c>
      <c r="S448" s="46">
        <f>SUMIF(DRE!$A:$A,'Base CF'!$B448,DRE!R:R)</f>
        <v>34045.769999999997</v>
      </c>
      <c r="T448" s="46">
        <f>SUMIF(DRE!$A:$A,'Base CF'!$B448,DRE!S:S)</f>
        <v>30853.98</v>
      </c>
      <c r="U448" s="46">
        <f>SUMIF(DRE!$A:$A,'Base CF'!$B448,DRE!T:T)</f>
        <v>32981.839999999997</v>
      </c>
      <c r="V448" s="46">
        <f>SUMIF(DRE!$A:$A,'Base CF'!$B448,DRE!U:U)</f>
        <v>0</v>
      </c>
      <c r="W448" s="46">
        <f>SUMIF(DRE!$A:$A,'Base CF'!$B448,DRE!V:V)</f>
        <v>0</v>
      </c>
      <c r="X448" s="46">
        <f>SUMIF(DRE!$A:$A,'Base CF'!$B448,DRE!W:W)</f>
        <v>0</v>
      </c>
      <c r="Y448" s="46">
        <f>SUMIF(DRE!$A:$A,'Base CF'!$B448,DRE!X:X)</f>
        <v>22.48</v>
      </c>
      <c r="Z448" s="46">
        <f>SUMIF(DRE!$A:$A,'Base CF'!$B448,DRE!Y:Y)</f>
        <v>0</v>
      </c>
      <c r="AA448" s="46">
        <f>SUMIF(DRE!$A:$A,'Base CF'!$B448,DRE!Z:Z)</f>
        <v>0</v>
      </c>
      <c r="AB448" s="46">
        <f>SUMIF(DRE!$A:$A,'Base CF'!$B448,DRE!AA:AA)</f>
        <v>0</v>
      </c>
      <c r="AC448" s="46">
        <f>SUMIF(DRE!$A:$A,'Base CF'!$B448,DRE!AB:AB)</f>
        <v>0</v>
      </c>
      <c r="AD448" s="46">
        <f>SUMIF(DRE!$A:$A,'Base CF'!$B448,DRE!AC:AC)</f>
        <v>0</v>
      </c>
      <c r="AE448" s="46">
        <f>SUMIF(DRE!$A:$A,'Base CF'!$B448,DRE!AD:AD)</f>
        <v>64109.81</v>
      </c>
      <c r="AF448" s="46">
        <f>SUMIF(DRE!$A:$A,'Base CF'!$B448,DRE!AE:AE)</f>
        <v>0</v>
      </c>
      <c r="AG448" s="46">
        <f>SUMIF(DRE!$A:$A,'Base CF'!$B448,DRE!AF:AF)</f>
        <v>0</v>
      </c>
      <c r="AH448" s="46">
        <f>SUMIF(DRE!$A:$A,'Base CF'!$B448,DRE!AG:AG)</f>
        <v>64109.81</v>
      </c>
      <c r="AI448" s="46">
        <f>SUMIF(DRE!$A:$A,'Base CF'!$B448,DRE!AH:AH)</f>
        <v>22.48</v>
      </c>
      <c r="AJ448" s="46">
        <f>SUMIF(DRE!$A:$A,'Base CF'!$B448,DRE!AI:AI)</f>
        <v>0</v>
      </c>
      <c r="AK448" s="46">
        <f>SUMIF(DRE!$A:$A,'Base CF'!$B448,DRE!AJ:AJ)</f>
        <v>0</v>
      </c>
      <c r="AL448" s="46">
        <f>SUMIF(DRE!$A:$A,'Base CF'!$B448,DRE!AK:AK)</f>
        <v>0</v>
      </c>
      <c r="AM448" s="46">
        <f>SUMIF(DRE!$A:$A,'Base CF'!$B448,DRE!AL:AL)</f>
        <v>0</v>
      </c>
      <c r="AN448" s="46">
        <f>SUMIF(DRE!$A:$A,'Base CF'!$B448,DRE!AM:AM)</f>
        <v>0</v>
      </c>
      <c r="AO448" s="46">
        <f>SUMIF(DRE!$A:$A,'Base CF'!$B448,DRE!AN:AN)</f>
        <v>0</v>
      </c>
      <c r="AP448" s="46">
        <f>SUMIF(DRE!$A:$A,'Base CF'!$B448,DRE!AO:AO)</f>
        <v>0</v>
      </c>
      <c r="AQ448" s="46">
        <f>SUMIF(DRE!$A:$A,'Base CF'!$B448,DRE!AP:AP)</f>
        <v>0</v>
      </c>
      <c r="AR448" s="46">
        <f>SUMIF(DRE!$A:$A,'Base CF'!$B448,DRE!AQ:AQ)</f>
        <v>0</v>
      </c>
      <c r="AS448" s="46">
        <f>SUMIF(DRE!$A:$A,'Base CF'!$B448,DRE!AR:AR)</f>
        <v>31945.010803708341</v>
      </c>
      <c r="AT448" s="46">
        <f>SUMIF(DRE!$A:$A,'Base CF'!$B448,DRE!AS:AS)</f>
        <v>31945.010803708341</v>
      </c>
      <c r="AU448" s="46">
        <f>SUMIF(DRE!$A:$A,'Base CF'!$B448,DRE!AT:AT)</f>
        <v>31945.010803708341</v>
      </c>
      <c r="AV448" s="46">
        <f>SUMIF(DRE!$A:$A,'Base CF'!$B448,DRE!AU:AU)</f>
        <v>31945.010803708341</v>
      </c>
      <c r="AW448" s="46">
        <f>SUMIF(DRE!$A:$A,'Base CF'!$B448,DRE!AV:AV)</f>
        <v>31945.010803708341</v>
      </c>
      <c r="AX448" s="46">
        <f>SUMIF(DRE!$A:$A,'Base CF'!$B448,DRE!AW:AW)</f>
        <v>31945.010803708341</v>
      </c>
      <c r="AY448" s="46">
        <f>SUMIF(DRE!$A:$A,'Base CF'!$B448,DRE!AX:AX)</f>
        <v>31945.010803708341</v>
      </c>
      <c r="AZ448" s="46">
        <f>SUMIF(DRE!$A:$A,'Base CF'!$B448,DRE!AY:AY)</f>
        <v>31945.010803708341</v>
      </c>
      <c r="BA448" s="46">
        <f>SUMIF(DRE!$A:$A,'Base CF'!$B448,DRE!AZ:AZ)</f>
        <v>31945.010803708341</v>
      </c>
      <c r="BB448" s="46">
        <f>SUMIF(DRE!$A:$A,'Base CF'!$B448,DRE!BA:BA)</f>
        <v>31945.010803708341</v>
      </c>
      <c r="BC448" s="46">
        <f>SUMIF(DRE!$A:$A,'Base CF'!$B448,DRE!BB:BB)</f>
        <v>31945.010803708341</v>
      </c>
      <c r="BD448" s="46">
        <f>SUMIF(DRE!$A:$A,'Base CF'!$B448,DRE!BC:BC)</f>
        <v>31945.010803708341</v>
      </c>
      <c r="BE448" s="46">
        <f>SUMIF(DRE!$A:$A,'Base CF'!$B448,DRE!BD:BD)</f>
        <v>31945.010803708341</v>
      </c>
      <c r="BF448" s="46">
        <f>SUMIF(DRE!$A:$A,'Base CF'!$B448,DRE!BE:BE)</f>
        <v>31945.010803708341</v>
      </c>
      <c r="BG448" s="46">
        <f>SUMIF(DRE!$A:$A,'Base CF'!$B448,DRE!BF:BF)</f>
        <v>31945.010803708341</v>
      </c>
      <c r="BH448" s="46">
        <f>SUMIF(DRE!$A:$A,'Base CF'!$B448,DRE!BG:BG)</f>
        <v>31945.010803708341</v>
      </c>
      <c r="BI448" s="46">
        <f>SUMIF(DRE!$A:$A,'Base CF'!$B448,DRE!BH:BH)</f>
        <v>31945.010803708341</v>
      </c>
      <c r="BJ448" s="46">
        <f>SUMIF(DRE!$A:$A,'Base CF'!$B448,DRE!BI:BI)</f>
        <v>31945.010803708341</v>
      </c>
      <c r="BK448" s="46">
        <f>SUMIF(DRE!$A:$A,'Base CF'!$B448,DRE!BJ:BJ)</f>
        <v>31945.010803708341</v>
      </c>
      <c r="BL448" s="46">
        <f>SUMIF(DRE!$A:$A,'Base CF'!$B448,DRE!BK:BK)</f>
        <v>31945.010803708341</v>
      </c>
      <c r="BM448" s="46">
        <f>SUMIF(DRE!$A:$A,'Base CF'!$B448,DRE!BL:BL)</f>
        <v>31945.010803708341</v>
      </c>
      <c r="BN448" s="46">
        <f>SUMIF(DRE!$A:$A,'Base CF'!$B448,DRE!BM:BM)</f>
        <v>31945.010803708341</v>
      </c>
      <c r="BO448" s="46">
        <f>SUMIF(DRE!$A:$A,'Base CF'!$B448,DRE!BN:BN)</f>
        <v>31945.010803708341</v>
      </c>
      <c r="BP448" s="46">
        <f>SUMIF(DRE!$A:$A,'Base CF'!$B448,DRE!BO:BO)</f>
        <v>31945.010803708341</v>
      </c>
      <c r="BQ448" s="46">
        <f>SUMIF(DRE!$A:$A,'Base CF'!$B448,DRE!BP:BP)</f>
        <v>31945.010803708341</v>
      </c>
      <c r="BR448" s="46">
        <f>SUMIF(DRE!$A:$A,'Base CF'!$B448,DRE!BQ:BQ)</f>
        <v>31945.010803708341</v>
      </c>
      <c r="BS448" s="46">
        <f>SUMIF(DRE!$A:$A,'Base CF'!$B448,DRE!BR:BR)</f>
        <v>31945.010803708341</v>
      </c>
      <c r="BT448" s="46">
        <f>SUMIF(DRE!$A:$A,'Base CF'!$B448,DRE!BS:BS)</f>
        <v>31945.010803708341</v>
      </c>
      <c r="BU448" s="46">
        <f>SUMIF(DRE!$A:$A,'Base CF'!$B448,DRE!BT:BT)</f>
        <v>31945.010803708341</v>
      </c>
      <c r="BV448" s="46">
        <f>SUMIF(DRE!$A:$A,'Base CF'!$B448,DRE!BU:BU)</f>
        <v>31945.010803708341</v>
      </c>
      <c r="BW448" s="46">
        <f>SUMIF(DRE!$A:$A,'Base CF'!$B448,DRE!BV:BV)</f>
        <v>31945.010803708341</v>
      </c>
      <c r="BX448" s="46">
        <f>SUMIF(DRE!$A:$A,'Base CF'!$B448,DRE!BW:BW)</f>
        <v>31945.010803708341</v>
      </c>
      <c r="BY448" s="46">
        <f>SUMIF(DRE!$A:$A,'Base CF'!$B448,DRE!BX:BX)</f>
        <v>31945.010803708341</v>
      </c>
      <c r="BZ448" s="46">
        <f>SUMIF(DRE!$A:$A,'Base CF'!$B448,DRE!BY:BY)</f>
        <v>31945.010803708341</v>
      </c>
      <c r="CA448" s="46">
        <f>SUMIF(DRE!$A:$A,'Base CF'!$B448,DRE!BZ:BZ)</f>
        <v>31945.010803708341</v>
      </c>
      <c r="CB448" s="46">
        <f>SUMIF(DRE!$A:$A,'Base CF'!$B448,DRE!CA:CA)</f>
        <v>31945.010803708341</v>
      </c>
      <c r="CC448" s="46">
        <f>SUMIF(DRE!$A:$A,'Base CF'!$B448,DRE!CB:CB)</f>
        <v>31945.010803708341</v>
      </c>
      <c r="CD448" s="46">
        <f>SUMIF(DRE!$A:$A,'Base CF'!$B448,DRE!CC:CC)</f>
        <v>31945.010803708341</v>
      </c>
      <c r="CE448" s="46">
        <f>SUMIF(DRE!$A:$A,'Base CF'!$B448,DRE!CD:CD)</f>
        <v>31945.010803708341</v>
      </c>
      <c r="CF448" s="46">
        <f>SUMIF(DRE!$A:$A,'Base CF'!$B448,DRE!CE:CE)</f>
        <v>31945.010803708341</v>
      </c>
      <c r="CG448" s="46">
        <f>SUMIF(DRE!$A:$A,'Base CF'!$B448,DRE!CF:CF)</f>
        <v>31945.010803708341</v>
      </c>
      <c r="CH448" s="46">
        <f>SUMIF(DRE!$A:$A,'Base CF'!$B448,DRE!CG:CG)</f>
        <v>31945.010803708341</v>
      </c>
      <c r="CI448" s="46">
        <f>SUMIF(DRE!$A:$A,'Base CF'!$B448,DRE!CH:CH)</f>
        <v>31945.010803708341</v>
      </c>
      <c r="CJ448" s="46">
        <f>SUMIF(DRE!$A:$A,'Base CF'!$B448,DRE!CI:CI)</f>
        <v>31945.010803708341</v>
      </c>
      <c r="CK448" s="46">
        <f>SUMIF(DRE!$A:$A,'Base CF'!$B448,DRE!CJ:CJ)</f>
        <v>31945.010803708341</v>
      </c>
      <c r="CL448" s="46">
        <f>SUMIF(DRE!$A:$A,'Base CF'!$B448,DRE!CK:CK)</f>
        <v>31945.010803708341</v>
      </c>
      <c r="CM448" s="46">
        <f>SUMIF(DRE!$A:$A,'Base CF'!$B448,DRE!CL:CL)</f>
        <v>31945.010803708341</v>
      </c>
      <c r="CN448" s="46">
        <f>SUMIF(DRE!$A:$A,'Base CF'!$B448,DRE!CM:CM)</f>
        <v>31945.010803708341</v>
      </c>
      <c r="CO448" s="46">
        <f>SUMIF(DRE!$A:$A,'Base CF'!$B448,DRE!CN:CN)</f>
        <v>31945.010803708341</v>
      </c>
      <c r="CP448" s="46">
        <f>SUMIF(DRE!$A:$A,'Base CF'!$B448,DRE!CO:CO)</f>
        <v>31945.010803708341</v>
      </c>
      <c r="CQ448" s="46">
        <f>SUMIF(DRE!$A:$A,'Base CF'!$B448,DRE!CP:CP)</f>
        <v>31945.010803708341</v>
      </c>
      <c r="CR448" s="46">
        <f>SUMIF(DRE!$A:$A,'Base CF'!$B448,DRE!CQ:CQ)</f>
        <v>31945.010803708341</v>
      </c>
      <c r="CS448" s="46">
        <f>SUMIF(DRE!$A:$A,'Base CF'!$B448,DRE!CR:CR)</f>
        <v>31945.010803708341</v>
      </c>
      <c r="CT448" s="46">
        <f>SUMIF(DRE!$A:$A,'Base CF'!$B448,DRE!CS:CS)</f>
        <v>31945.010803708341</v>
      </c>
      <c r="CU448" s="46">
        <f>SUMIF(DRE!$A:$A,'Base CF'!$B448,DRE!CT:CT)</f>
        <v>0</v>
      </c>
      <c r="CV448" s="46">
        <f>SUMIF(DRE!$A:$A,'Base CF'!$B448,DRE!CU:CU)</f>
        <v>0</v>
      </c>
      <c r="CW448" s="46">
        <f>SUMIF(DRE!$A:$A,'Base CF'!$B448,DRE!CV:CV)</f>
        <v>0</v>
      </c>
      <c r="CX448" s="46">
        <f>SUMIF(DRE!$A:$A,'Base CF'!$B448,DRE!CW:CW)</f>
        <v>0</v>
      </c>
      <c r="CY448" s="46">
        <f>SUMIF(DRE!$A:$A,'Base CF'!$B448,DRE!CX:CX)</f>
        <v>0</v>
      </c>
      <c r="CZ448" s="46">
        <f>SUMIF(DRE!$A:$A,'Base CF'!$B448,DRE!CY:CY)</f>
        <v>0</v>
      </c>
      <c r="DA448" s="46">
        <f>SUMIF(DRE!$A:$A,'Base CF'!$B448,DRE!CZ:CZ)</f>
        <v>0</v>
      </c>
      <c r="DB448" s="46">
        <f>SUMIF(DRE!$A:$A,'Base CF'!$B448,DRE!DA:DA)</f>
        <v>0</v>
      </c>
      <c r="DC448" s="46">
        <f>SUMIF(DRE!$A:$A,'Base CF'!$B448,DRE!DB:DB)</f>
        <v>0</v>
      </c>
      <c r="DD448" s="46">
        <f>SUMIF(DRE!$A:$A,'Base CF'!$B448,DRE!DC:DC)</f>
        <v>0</v>
      </c>
      <c r="DE448" s="46">
        <f>SUMIF(DRE!$A:$A,'Base CF'!$B448,DRE!DD:DD)</f>
        <v>0</v>
      </c>
      <c r="DF448" s="46">
        <f>SUMIF(DRE!$A:$A,'Base CF'!$B448,DRE!DE:DE)</f>
        <v>0</v>
      </c>
    </row>
    <row r="449" spans="102:102">
      <c r="CX449">
        <f t="shared" ref="CX449:CX474" si="379">B449</f>
        <v>0</v>
      </c>
    </row>
    <row r="450" spans="102:102">
      <c r="CX450">
        <f t="shared" si="379"/>
        <v>0</v>
      </c>
    </row>
    <row r="451" spans="102:102">
      <c r="CX451">
        <f t="shared" si="379"/>
        <v>0</v>
      </c>
    </row>
    <row r="452" spans="102:102">
      <c r="CX452">
        <f t="shared" si="379"/>
        <v>0</v>
      </c>
    </row>
    <row r="453" spans="102:102">
      <c r="CX453">
        <f t="shared" si="379"/>
        <v>0</v>
      </c>
    </row>
    <row r="454" spans="102:102">
      <c r="CX454">
        <f t="shared" si="379"/>
        <v>0</v>
      </c>
    </row>
    <row r="455" spans="102:102">
      <c r="CX455">
        <f t="shared" si="379"/>
        <v>0</v>
      </c>
    </row>
    <row r="456" spans="102:102">
      <c r="CX456">
        <f t="shared" si="379"/>
        <v>0</v>
      </c>
    </row>
    <row r="457" spans="102:102">
      <c r="CX457">
        <f t="shared" si="379"/>
        <v>0</v>
      </c>
    </row>
    <row r="458" spans="102:102">
      <c r="CX458">
        <f t="shared" si="379"/>
        <v>0</v>
      </c>
    </row>
    <row r="459" spans="102:102">
      <c r="CX459">
        <f t="shared" si="379"/>
        <v>0</v>
      </c>
    </row>
    <row r="460" spans="102:102">
      <c r="CX460">
        <f t="shared" si="379"/>
        <v>0</v>
      </c>
    </row>
    <row r="461" spans="102:102">
      <c r="CX461">
        <f t="shared" si="379"/>
        <v>0</v>
      </c>
    </row>
    <row r="462" spans="102:102">
      <c r="CX462">
        <f t="shared" si="379"/>
        <v>0</v>
      </c>
    </row>
    <row r="463" spans="102:102">
      <c r="CX463">
        <f t="shared" si="379"/>
        <v>0</v>
      </c>
    </row>
    <row r="464" spans="102:102">
      <c r="CX464">
        <f t="shared" si="379"/>
        <v>0</v>
      </c>
    </row>
    <row r="465" spans="102:102">
      <c r="CX465">
        <f t="shared" si="379"/>
        <v>0</v>
      </c>
    </row>
    <row r="466" spans="102:102">
      <c r="CX466">
        <f t="shared" si="379"/>
        <v>0</v>
      </c>
    </row>
    <row r="467" spans="102:102">
      <c r="CX467">
        <f t="shared" si="379"/>
        <v>0</v>
      </c>
    </row>
    <row r="468" spans="102:102">
      <c r="CX468">
        <f t="shared" si="379"/>
        <v>0</v>
      </c>
    </row>
    <row r="469" spans="102:102">
      <c r="CX469">
        <f t="shared" si="379"/>
        <v>0</v>
      </c>
    </row>
    <row r="470" spans="102:102">
      <c r="CX470">
        <f t="shared" si="379"/>
        <v>0</v>
      </c>
    </row>
    <row r="471" spans="102:102">
      <c r="CX471">
        <f t="shared" si="379"/>
        <v>0</v>
      </c>
    </row>
    <row r="472" spans="102:102">
      <c r="CX472">
        <f t="shared" si="379"/>
        <v>0</v>
      </c>
    </row>
    <row r="473" spans="102:102">
      <c r="CX473">
        <f t="shared" si="379"/>
        <v>0</v>
      </c>
    </row>
    <row r="474" spans="102:102">
      <c r="CX474">
        <f t="shared" si="379"/>
        <v>0</v>
      </c>
    </row>
  </sheetData>
  <mergeCells count="9">
    <mergeCell ref="CU2:DF2"/>
    <mergeCell ref="CI2:CT2"/>
    <mergeCell ref="BW2:CH2"/>
    <mergeCell ref="BK2:BV2"/>
    <mergeCell ref="C2:N2"/>
    <mergeCell ref="O2:Z2"/>
    <mergeCell ref="AA2:AL2"/>
    <mergeCell ref="AM2:AX2"/>
    <mergeCell ref="AY2:BJ2"/>
  </mergeCells>
  <pageMargins left="0.511811024" right="0.511811024" top="0.78740157499999996" bottom="0.78740157499999996" header="0.31496062000000002" footer="0.31496062000000002"/>
  <pageSetup paperSize="9" orientation="portrait" r:id="rId1"/>
  <customProperties>
    <customPr name="EpmWorksheetKeyString_GUID" r:id="rId2"/>
  </customProperties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00B050"/>
  </sheetPr>
  <dimension ref="A1:DE832"/>
  <sheetViews>
    <sheetView showGridLines="0" zoomScale="80" zoomScaleNormal="80" workbookViewId="0">
      <pane xSplit="1" ySplit="4" topLeftCell="AP18" activePane="bottomRight" state="frozen"/>
      <selection activeCell="AL25" sqref="AL25"/>
      <selection pane="topRight" activeCell="AL25" sqref="AL25"/>
      <selection pane="bottomLeft" activeCell="AL25" sqref="AL25"/>
      <selection pane="bottomRight" activeCell="AT40" sqref="AT40:AT41"/>
    </sheetView>
  </sheetViews>
  <sheetFormatPr defaultRowHeight="14.5" outlineLevelRow="1"/>
  <cols>
    <col min="1" max="1" width="69.54296875" customWidth="1"/>
    <col min="2" max="2" width="12.7265625" hidden="1" customWidth="1"/>
    <col min="3" max="3" width="16.7265625" hidden="1" customWidth="1"/>
    <col min="4" max="4" width="16.26953125" hidden="1" customWidth="1"/>
    <col min="5" max="5" width="22.81640625" hidden="1" customWidth="1"/>
    <col min="6" max="6" width="13.7265625" hidden="1" customWidth="1"/>
    <col min="7" max="7" width="22.7265625" hidden="1" customWidth="1"/>
    <col min="8" max="12" width="12.7265625" hidden="1" customWidth="1"/>
    <col min="13" max="13" width="13.453125" hidden="1" customWidth="1"/>
    <col min="14" max="24" width="12.7265625" hidden="1" customWidth="1"/>
    <col min="25" max="25" width="13.453125" hidden="1" customWidth="1"/>
    <col min="26" max="36" width="12.7265625" hidden="1" customWidth="1"/>
    <col min="37" max="37" width="13.453125" hidden="1" customWidth="1"/>
    <col min="38" max="48" width="12.7265625" bestFit="1" customWidth="1"/>
    <col min="49" max="49" width="13.453125" customWidth="1"/>
    <col min="50" max="60" width="12.7265625" bestFit="1" customWidth="1"/>
    <col min="61" max="61" width="13.453125" bestFit="1" customWidth="1"/>
    <col min="62" max="73" width="12.7265625" bestFit="1" customWidth="1"/>
    <col min="74" max="74" width="13.453125" bestFit="1" customWidth="1"/>
    <col min="86" max="86" width="11.26953125" bestFit="1" customWidth="1"/>
  </cols>
  <sheetData>
    <row r="1" spans="1:109" ht="16">
      <c r="A1" s="34"/>
      <c r="B1" s="37" t="s">
        <v>59</v>
      </c>
      <c r="C1" s="37" t="s">
        <v>60</v>
      </c>
      <c r="D1" s="37" t="s">
        <v>61</v>
      </c>
      <c r="E1" s="138" t="s">
        <v>1317</v>
      </c>
      <c r="F1" s="37" t="s">
        <v>62</v>
      </c>
      <c r="G1" s="35" t="s">
        <v>706</v>
      </c>
      <c r="H1" s="57"/>
      <c r="I1" s="34"/>
      <c r="J1" s="34"/>
      <c r="K1" s="34"/>
      <c r="L1" s="34"/>
      <c r="M1" s="34"/>
      <c r="N1" s="102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102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</row>
    <row r="2" spans="1:109">
      <c r="A2" s="34"/>
      <c r="B2" s="36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</row>
    <row r="3" spans="1:109">
      <c r="A3" s="34"/>
      <c r="B3" s="37" t="s">
        <v>63</v>
      </c>
      <c r="C3" s="37" t="s">
        <v>63</v>
      </c>
      <c r="D3" s="37" t="s">
        <v>63</v>
      </c>
      <c r="E3" s="37" t="s">
        <v>63</v>
      </c>
      <c r="F3" s="37" t="s">
        <v>63</v>
      </c>
      <c r="G3" s="37" t="s">
        <v>63</v>
      </c>
      <c r="H3" s="37" t="s">
        <v>63</v>
      </c>
      <c r="I3" s="37" t="s">
        <v>63</v>
      </c>
      <c r="J3" s="37" t="s">
        <v>63</v>
      </c>
      <c r="K3" s="37" t="s">
        <v>63</v>
      </c>
      <c r="L3" s="37" t="s">
        <v>63</v>
      </c>
      <c r="M3" s="37" t="s">
        <v>63</v>
      </c>
      <c r="N3" s="37" t="s">
        <v>661</v>
      </c>
      <c r="O3" s="37" t="s">
        <v>661</v>
      </c>
      <c r="P3" s="37" t="s">
        <v>661</v>
      </c>
      <c r="Q3" s="37" t="s">
        <v>661</v>
      </c>
      <c r="R3" s="37" t="s">
        <v>661</v>
      </c>
      <c r="S3" s="37" t="s">
        <v>661</v>
      </c>
      <c r="T3" s="37" t="s">
        <v>661</v>
      </c>
      <c r="U3" s="37" t="s">
        <v>661</v>
      </c>
      <c r="V3" s="37" t="s">
        <v>661</v>
      </c>
      <c r="W3" s="37" t="s">
        <v>661</v>
      </c>
      <c r="X3" s="37" t="s">
        <v>661</v>
      </c>
      <c r="Y3" s="37" t="s">
        <v>661</v>
      </c>
      <c r="Z3" s="37" t="s">
        <v>692</v>
      </c>
      <c r="AA3" s="37" t="s">
        <v>692</v>
      </c>
      <c r="AB3" s="37" t="s">
        <v>692</v>
      </c>
      <c r="AC3" s="37" t="s">
        <v>692</v>
      </c>
      <c r="AD3" s="37" t="s">
        <v>692</v>
      </c>
      <c r="AE3" s="37" t="s">
        <v>692</v>
      </c>
      <c r="AF3" s="37" t="s">
        <v>692</v>
      </c>
      <c r="AG3" s="37" t="s">
        <v>692</v>
      </c>
      <c r="AH3" s="37" t="s">
        <v>692</v>
      </c>
      <c r="AI3" s="37" t="s">
        <v>692</v>
      </c>
      <c r="AJ3" s="37" t="s">
        <v>692</v>
      </c>
      <c r="AK3" s="37" t="s">
        <v>692</v>
      </c>
      <c r="AL3" s="37" t="s">
        <v>693</v>
      </c>
      <c r="AM3" s="37" t="s">
        <v>693</v>
      </c>
      <c r="AN3" s="37" t="s">
        <v>693</v>
      </c>
      <c r="AO3" s="37" t="s">
        <v>693</v>
      </c>
      <c r="AP3" s="37" t="s">
        <v>693</v>
      </c>
      <c r="AQ3" s="37" t="s">
        <v>693</v>
      </c>
      <c r="AR3" s="37" t="s">
        <v>693</v>
      </c>
      <c r="AS3" s="37" t="s">
        <v>693</v>
      </c>
      <c r="AT3" s="37" t="s">
        <v>693</v>
      </c>
      <c r="AU3" s="37" t="s">
        <v>693</v>
      </c>
      <c r="AV3" s="37" t="s">
        <v>693</v>
      </c>
      <c r="AW3" s="37" t="s">
        <v>693</v>
      </c>
      <c r="AX3" s="37" t="s">
        <v>694</v>
      </c>
      <c r="AY3" s="37" t="s">
        <v>694</v>
      </c>
      <c r="AZ3" s="37" t="s">
        <v>694</v>
      </c>
      <c r="BA3" s="37" t="s">
        <v>694</v>
      </c>
      <c r="BB3" s="37" t="s">
        <v>694</v>
      </c>
      <c r="BC3" s="37" t="s">
        <v>694</v>
      </c>
      <c r="BD3" s="37" t="s">
        <v>694</v>
      </c>
      <c r="BE3" s="37" t="s">
        <v>694</v>
      </c>
      <c r="BF3" s="37" t="s">
        <v>694</v>
      </c>
      <c r="BG3" s="37" t="s">
        <v>694</v>
      </c>
      <c r="BH3" s="37" t="s">
        <v>694</v>
      </c>
      <c r="BI3" s="37" t="s">
        <v>694</v>
      </c>
      <c r="BJ3" s="37" t="s">
        <v>695</v>
      </c>
      <c r="BK3" s="37" t="s">
        <v>695</v>
      </c>
      <c r="BL3" s="37" t="s">
        <v>695</v>
      </c>
      <c r="BM3" s="37" t="s">
        <v>695</v>
      </c>
      <c r="BN3" s="37" t="s">
        <v>695</v>
      </c>
      <c r="BO3" s="37" t="s">
        <v>695</v>
      </c>
      <c r="BP3" s="37" t="s">
        <v>695</v>
      </c>
      <c r="BQ3" s="37" t="s">
        <v>695</v>
      </c>
      <c r="BR3" s="37" t="s">
        <v>695</v>
      </c>
      <c r="BS3" s="37" t="s">
        <v>695</v>
      </c>
      <c r="BT3" s="37" t="s">
        <v>695</v>
      </c>
      <c r="BU3" s="37" t="s">
        <v>695</v>
      </c>
      <c r="BV3" s="37" t="s">
        <v>1064</v>
      </c>
      <c r="BW3" s="37" t="s">
        <v>1064</v>
      </c>
      <c r="BX3" s="37" t="s">
        <v>1064</v>
      </c>
      <c r="BY3" s="37" t="s">
        <v>1064</v>
      </c>
      <c r="BZ3" s="37" t="s">
        <v>1064</v>
      </c>
      <c r="CA3" s="37" t="s">
        <v>1064</v>
      </c>
      <c r="CB3" s="37" t="s">
        <v>1064</v>
      </c>
      <c r="CC3" s="37" t="s">
        <v>1064</v>
      </c>
      <c r="CD3" s="37" t="s">
        <v>1064</v>
      </c>
      <c r="CE3" s="37" t="s">
        <v>1064</v>
      </c>
      <c r="CF3" s="37" t="s">
        <v>1064</v>
      </c>
      <c r="CG3" s="37" t="s">
        <v>1064</v>
      </c>
      <c r="CH3" s="37" t="s">
        <v>1226</v>
      </c>
      <c r="CI3" s="37" t="s">
        <v>1226</v>
      </c>
      <c r="CJ3" s="37" t="s">
        <v>1226</v>
      </c>
      <c r="CK3" s="37" t="s">
        <v>1226</v>
      </c>
      <c r="CL3" s="37" t="s">
        <v>1226</v>
      </c>
      <c r="CM3" s="37" t="s">
        <v>1226</v>
      </c>
      <c r="CN3" s="37" t="s">
        <v>1226</v>
      </c>
      <c r="CO3" s="37" t="s">
        <v>1226</v>
      </c>
      <c r="CP3" s="37" t="s">
        <v>1226</v>
      </c>
      <c r="CQ3" s="37" t="s">
        <v>1226</v>
      </c>
      <c r="CR3" s="37" t="s">
        <v>1226</v>
      </c>
      <c r="CS3" s="37" t="s">
        <v>1226</v>
      </c>
      <c r="CT3" s="37" t="s">
        <v>1378</v>
      </c>
      <c r="CU3" s="37" t="s">
        <v>1378</v>
      </c>
      <c r="CV3" s="37" t="s">
        <v>1378</v>
      </c>
      <c r="CW3" s="37" t="s">
        <v>1378</v>
      </c>
      <c r="CX3" s="37" t="s">
        <v>1378</v>
      </c>
      <c r="CY3" s="37" t="s">
        <v>1378</v>
      </c>
      <c r="CZ3" s="37" t="s">
        <v>1378</v>
      </c>
      <c r="DA3" s="37" t="s">
        <v>1378</v>
      </c>
      <c r="DB3" s="37" t="s">
        <v>1378</v>
      </c>
      <c r="DC3" s="37" t="s">
        <v>1378</v>
      </c>
      <c r="DD3" s="37" t="s">
        <v>1378</v>
      </c>
      <c r="DE3" s="37" t="s">
        <v>1378</v>
      </c>
    </row>
    <row r="4" spans="1:109">
      <c r="A4" s="34"/>
      <c r="B4" s="37" t="s">
        <v>64</v>
      </c>
      <c r="C4" s="37" t="s">
        <v>65</v>
      </c>
      <c r="D4" s="37" t="s">
        <v>66</v>
      </c>
      <c r="E4" s="37" t="s">
        <v>67</v>
      </c>
      <c r="F4" s="37" t="s">
        <v>68</v>
      </c>
      <c r="G4" s="37" t="s">
        <v>69</v>
      </c>
      <c r="H4" s="37" t="s">
        <v>70</v>
      </c>
      <c r="I4" s="37" t="s">
        <v>71</v>
      </c>
      <c r="J4" s="37" t="s">
        <v>72</v>
      </c>
      <c r="K4" s="37" t="s">
        <v>73</v>
      </c>
      <c r="L4" s="37" t="s">
        <v>74</v>
      </c>
      <c r="M4" s="37" t="s">
        <v>75</v>
      </c>
      <c r="N4" s="37" t="s">
        <v>64</v>
      </c>
      <c r="O4" s="37" t="s">
        <v>65</v>
      </c>
      <c r="P4" s="37" t="s">
        <v>66</v>
      </c>
      <c r="Q4" s="37" t="s">
        <v>67</v>
      </c>
      <c r="R4" s="37" t="s">
        <v>68</v>
      </c>
      <c r="S4" s="37" t="s">
        <v>69</v>
      </c>
      <c r="T4" s="37" t="s">
        <v>70</v>
      </c>
      <c r="U4" s="37" t="s">
        <v>71</v>
      </c>
      <c r="V4" s="37" t="s">
        <v>72</v>
      </c>
      <c r="W4" s="37" t="s">
        <v>73</v>
      </c>
      <c r="X4" s="37" t="s">
        <v>74</v>
      </c>
      <c r="Y4" s="37" t="s">
        <v>75</v>
      </c>
      <c r="Z4" s="37" t="s">
        <v>64</v>
      </c>
      <c r="AA4" s="37" t="s">
        <v>65</v>
      </c>
      <c r="AB4" s="37" t="s">
        <v>66</v>
      </c>
      <c r="AC4" s="37" t="s">
        <v>67</v>
      </c>
      <c r="AD4" s="37" t="s">
        <v>68</v>
      </c>
      <c r="AE4" s="37" t="s">
        <v>69</v>
      </c>
      <c r="AF4" s="37" t="s">
        <v>70</v>
      </c>
      <c r="AG4" s="37" t="s">
        <v>71</v>
      </c>
      <c r="AH4" s="37" t="s">
        <v>72</v>
      </c>
      <c r="AI4" s="37" t="s">
        <v>73</v>
      </c>
      <c r="AJ4" s="37" t="s">
        <v>74</v>
      </c>
      <c r="AK4" s="37" t="s">
        <v>75</v>
      </c>
      <c r="AL4" s="37" t="s">
        <v>64</v>
      </c>
      <c r="AM4" s="37" t="s">
        <v>65</v>
      </c>
      <c r="AN4" s="37" t="s">
        <v>66</v>
      </c>
      <c r="AO4" s="37" t="s">
        <v>67</v>
      </c>
      <c r="AP4" s="37" t="s">
        <v>68</v>
      </c>
      <c r="AQ4" s="37" t="s">
        <v>69</v>
      </c>
      <c r="AR4" s="37" t="s">
        <v>70</v>
      </c>
      <c r="AS4" s="37" t="s">
        <v>71</v>
      </c>
      <c r="AT4" s="37" t="s">
        <v>72</v>
      </c>
      <c r="AU4" s="37" t="s">
        <v>73</v>
      </c>
      <c r="AV4" s="37" t="s">
        <v>74</v>
      </c>
      <c r="AW4" s="37" t="s">
        <v>75</v>
      </c>
      <c r="AX4" s="37" t="s">
        <v>64</v>
      </c>
      <c r="AY4" s="37" t="s">
        <v>65</v>
      </c>
      <c r="AZ4" s="37" t="s">
        <v>66</v>
      </c>
      <c r="BA4" s="37" t="s">
        <v>67</v>
      </c>
      <c r="BB4" s="37" t="s">
        <v>68</v>
      </c>
      <c r="BC4" s="37" t="s">
        <v>69</v>
      </c>
      <c r="BD4" s="37" t="s">
        <v>70</v>
      </c>
      <c r="BE4" s="37" t="s">
        <v>71</v>
      </c>
      <c r="BF4" s="37" t="s">
        <v>72</v>
      </c>
      <c r="BG4" s="37" t="s">
        <v>73</v>
      </c>
      <c r="BH4" s="37" t="s">
        <v>74</v>
      </c>
      <c r="BI4" s="37" t="s">
        <v>75</v>
      </c>
      <c r="BJ4" s="37" t="s">
        <v>64</v>
      </c>
      <c r="BK4" s="37" t="s">
        <v>65</v>
      </c>
      <c r="BL4" s="37" t="s">
        <v>66</v>
      </c>
      <c r="BM4" s="37" t="s">
        <v>67</v>
      </c>
      <c r="BN4" s="37" t="s">
        <v>68</v>
      </c>
      <c r="BO4" s="37" t="s">
        <v>69</v>
      </c>
      <c r="BP4" s="37" t="s">
        <v>70</v>
      </c>
      <c r="BQ4" s="37" t="s">
        <v>71</v>
      </c>
      <c r="BR4" s="37" t="s">
        <v>72</v>
      </c>
      <c r="BS4" s="37" t="s">
        <v>73</v>
      </c>
      <c r="BT4" s="37" t="s">
        <v>74</v>
      </c>
      <c r="BU4" s="37" t="s">
        <v>75</v>
      </c>
      <c r="BV4" s="37" t="s">
        <v>64</v>
      </c>
      <c r="BW4" s="37" t="s">
        <v>65</v>
      </c>
      <c r="BX4" s="37" t="s">
        <v>66</v>
      </c>
      <c r="BY4" s="37" t="s">
        <v>67</v>
      </c>
      <c r="BZ4" s="37" t="s">
        <v>68</v>
      </c>
      <c r="CA4" s="37" t="s">
        <v>69</v>
      </c>
      <c r="CB4" s="37" t="s">
        <v>70</v>
      </c>
      <c r="CC4" s="37" t="s">
        <v>71</v>
      </c>
      <c r="CD4" s="37" t="s">
        <v>72</v>
      </c>
      <c r="CE4" s="37" t="s">
        <v>73</v>
      </c>
      <c r="CF4" s="37" t="s">
        <v>74</v>
      </c>
      <c r="CG4" s="37" t="s">
        <v>75</v>
      </c>
      <c r="CH4" s="37" t="s">
        <v>64</v>
      </c>
      <c r="CI4" s="37" t="s">
        <v>65</v>
      </c>
      <c r="CJ4" s="37" t="s">
        <v>66</v>
      </c>
      <c r="CK4" s="37" t="s">
        <v>67</v>
      </c>
      <c r="CL4" s="37" t="s">
        <v>68</v>
      </c>
      <c r="CM4" s="37" t="s">
        <v>69</v>
      </c>
      <c r="CN4" s="37" t="s">
        <v>70</v>
      </c>
      <c r="CO4" s="37" t="s">
        <v>71</v>
      </c>
      <c r="CP4" s="37" t="s">
        <v>72</v>
      </c>
      <c r="CQ4" s="37" t="s">
        <v>73</v>
      </c>
      <c r="CR4" s="37" t="s">
        <v>74</v>
      </c>
      <c r="CS4" s="37" t="s">
        <v>75</v>
      </c>
      <c r="CT4" s="37" t="s">
        <v>64</v>
      </c>
      <c r="CU4" s="37" t="s">
        <v>65</v>
      </c>
      <c r="CV4" s="37" t="s">
        <v>66</v>
      </c>
      <c r="CW4" s="37" t="s">
        <v>67</v>
      </c>
      <c r="CX4" s="37" t="s">
        <v>68</v>
      </c>
      <c r="CY4" s="37" t="s">
        <v>69</v>
      </c>
      <c r="CZ4" s="37" t="s">
        <v>70</v>
      </c>
      <c r="DA4" s="37" t="s">
        <v>71</v>
      </c>
      <c r="DB4" s="37" t="s">
        <v>72</v>
      </c>
      <c r="DC4" s="37" t="s">
        <v>73</v>
      </c>
      <c r="DD4" s="37" t="s">
        <v>74</v>
      </c>
      <c r="DE4" s="37" t="s">
        <v>75</v>
      </c>
    </row>
    <row r="5" spans="1:109" ht="16">
      <c r="A5" s="35" t="s">
        <v>77</v>
      </c>
      <c r="B5" s="84">
        <v>66517406.899999999</v>
      </c>
      <c r="C5" s="84">
        <v>62043723.340000004</v>
      </c>
      <c r="D5" s="84">
        <v>66817415.630000003</v>
      </c>
      <c r="E5" s="84">
        <v>59720612.219999999</v>
      </c>
      <c r="F5" s="84">
        <v>71227996.439999998</v>
      </c>
      <c r="G5" s="84">
        <v>68734249.790000007</v>
      </c>
      <c r="H5" s="84">
        <v>75647973.439999998</v>
      </c>
      <c r="I5" s="84">
        <v>73284241.390000001</v>
      </c>
      <c r="J5" s="84">
        <v>72104657.870000005</v>
      </c>
      <c r="K5" s="84">
        <v>75034031.849999994</v>
      </c>
      <c r="L5" s="84">
        <v>63209104.909999996</v>
      </c>
      <c r="M5" s="84">
        <v>65242176.25</v>
      </c>
      <c r="N5" s="84">
        <v>97532184.019999996</v>
      </c>
      <c r="O5" s="84">
        <v>98766782.629999995</v>
      </c>
      <c r="P5" s="84">
        <v>70119020.150000006</v>
      </c>
      <c r="Q5" s="84">
        <v>68727186.570000008</v>
      </c>
      <c r="R5" s="84">
        <v>68588213.839999989</v>
      </c>
      <c r="S5" s="84">
        <v>62245355.609999992</v>
      </c>
      <c r="T5" s="84">
        <v>82265394.49000001</v>
      </c>
      <c r="U5" s="84">
        <v>81536509.909999996</v>
      </c>
      <c r="V5" s="84">
        <v>81428497.579999998</v>
      </c>
      <c r="W5" s="84">
        <v>84288215.659999996</v>
      </c>
      <c r="X5" s="84">
        <v>73610756.010000005</v>
      </c>
      <c r="Y5" s="84">
        <v>74256904.800000012</v>
      </c>
      <c r="Z5" s="84">
        <v>79596246.129999995</v>
      </c>
      <c r="AA5" s="84">
        <v>76529039.670000017</v>
      </c>
      <c r="AB5" s="84">
        <v>74541981.079999998</v>
      </c>
      <c r="AC5" s="84">
        <v>65926452.079999991</v>
      </c>
      <c r="AD5" s="84">
        <v>67346014.229999989</v>
      </c>
      <c r="AE5" s="84">
        <v>69215937.030000001</v>
      </c>
      <c r="AF5" s="84">
        <v>80402116.61999999</v>
      </c>
      <c r="AG5" s="84">
        <v>79335816.909999996</v>
      </c>
      <c r="AH5" s="84">
        <v>77359402.250000015</v>
      </c>
      <c r="AI5" s="84">
        <v>79816380.940000013</v>
      </c>
      <c r="AJ5" s="84">
        <v>79987870.020000011</v>
      </c>
      <c r="AK5" s="84">
        <v>64000854.890000001</v>
      </c>
      <c r="AL5" s="84">
        <v>89157492.780000001</v>
      </c>
      <c r="AM5" s="84">
        <v>79573591.020000011</v>
      </c>
      <c r="AN5" s="84">
        <v>83374545.600000009</v>
      </c>
      <c r="AO5" s="84">
        <v>68587158.829999998</v>
      </c>
      <c r="AP5" s="84">
        <v>72269526.160000011</v>
      </c>
      <c r="AQ5" s="84">
        <v>66107309.189999998</v>
      </c>
      <c r="AR5" s="84">
        <v>67667823.707760975</v>
      </c>
      <c r="AS5" s="84">
        <v>69354411.55606097</v>
      </c>
      <c r="AT5" s="84">
        <v>67631253.842317075</v>
      </c>
      <c r="AU5" s="84">
        <v>69812212.228660971</v>
      </c>
      <c r="AV5" s="84">
        <v>64472534.643717065</v>
      </c>
      <c r="AW5" s="84">
        <v>72763257.038360968</v>
      </c>
      <c r="AX5" s="84">
        <v>67102544.851517096</v>
      </c>
      <c r="AY5" s="84">
        <v>66196900.443912201</v>
      </c>
      <c r="AZ5" s="84">
        <v>73289424.039517105</v>
      </c>
      <c r="BA5" s="84">
        <v>70925249.507648796</v>
      </c>
      <c r="BB5" s="84">
        <v>73289424.039517105</v>
      </c>
      <c r="BC5" s="84">
        <v>65388137.507648781</v>
      </c>
      <c r="BD5" s="84">
        <v>67567741.639517099</v>
      </c>
      <c r="BE5" s="84">
        <v>67567741.639517099</v>
      </c>
      <c r="BF5" s="84">
        <v>65388137.507648781</v>
      </c>
      <c r="BG5" s="84">
        <v>67567741.639517099</v>
      </c>
      <c r="BH5" s="84">
        <v>65388137.507648781</v>
      </c>
      <c r="BI5" s="84">
        <v>67102544.851517096</v>
      </c>
      <c r="BJ5" s="84">
        <v>49500505.143600002</v>
      </c>
      <c r="BK5" s="84">
        <v>44710134.876799993</v>
      </c>
      <c r="BL5" s="84">
        <v>49500505.143600002</v>
      </c>
      <c r="BM5" s="84">
        <v>47903713.816</v>
      </c>
      <c r="BN5" s="84">
        <v>49500505.143600002</v>
      </c>
      <c r="BO5" s="84">
        <v>47903713.816</v>
      </c>
      <c r="BP5" s="84">
        <v>49500505.143600002</v>
      </c>
      <c r="BQ5" s="84">
        <v>49500505.143600002</v>
      </c>
      <c r="BR5" s="84">
        <v>47903713.816</v>
      </c>
      <c r="BS5" s="84">
        <v>49500505.143600002</v>
      </c>
      <c r="BT5" s="84">
        <v>47903713.816</v>
      </c>
      <c r="BU5" s="84">
        <v>49500505.143600002</v>
      </c>
      <c r="BV5" s="59">
        <v>26067699.719999999</v>
      </c>
      <c r="BW5" s="59">
        <v>24385910.7456</v>
      </c>
      <c r="BX5" s="59">
        <v>26067699.719999999</v>
      </c>
      <c r="BY5" s="59">
        <v>25226805.232799999</v>
      </c>
      <c r="BZ5" s="59">
        <v>26067699.719999999</v>
      </c>
      <c r="CA5" s="59">
        <v>25226805.232799999</v>
      </c>
      <c r="CB5" s="59">
        <v>26067699.719999999</v>
      </c>
      <c r="CC5" s="59">
        <v>26067699.719999999</v>
      </c>
      <c r="CD5" s="59">
        <v>25226805.232799999</v>
      </c>
      <c r="CE5" s="59">
        <v>26067699.719999999</v>
      </c>
      <c r="CF5" s="59">
        <v>25226805.232799999</v>
      </c>
      <c r="CG5">
        <v>26067699.719999999</v>
      </c>
      <c r="CH5">
        <v>12242482.800000001</v>
      </c>
      <c r="CI5">
        <v>11057726.4</v>
      </c>
      <c r="CJ5">
        <v>12242482.800000001</v>
      </c>
      <c r="CK5">
        <v>11847564</v>
      </c>
      <c r="CL5">
        <v>12242482.800000001</v>
      </c>
      <c r="CM5">
        <v>11847564</v>
      </c>
      <c r="CN5">
        <v>12242482.800000001</v>
      </c>
      <c r="CO5">
        <v>12242482.800000001</v>
      </c>
      <c r="CP5">
        <v>11847564</v>
      </c>
      <c r="CQ5">
        <v>12242482.800000001</v>
      </c>
      <c r="CR5">
        <v>11847564</v>
      </c>
      <c r="CS5">
        <v>12242482.800000001</v>
      </c>
    </row>
    <row r="6" spans="1:109" ht="16">
      <c r="A6" s="35" t="s">
        <v>707</v>
      </c>
      <c r="B6" s="8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>
        <v>0</v>
      </c>
      <c r="AS6" s="84">
        <v>0</v>
      </c>
      <c r="AT6" s="84">
        <v>0</v>
      </c>
      <c r="AU6" s="84">
        <v>0</v>
      </c>
      <c r="AV6" s="84">
        <v>0</v>
      </c>
      <c r="AW6" s="84">
        <v>0</v>
      </c>
      <c r="AX6" s="84">
        <v>5100280.2911999999</v>
      </c>
      <c r="AY6" s="84">
        <v>3750805.5515000001</v>
      </c>
      <c r="AZ6" s="84">
        <v>4152677.9848000002</v>
      </c>
      <c r="BA6" s="84">
        <v>4018719.4139</v>
      </c>
      <c r="BB6" s="84">
        <v>4152677.9848000002</v>
      </c>
      <c r="BC6" s="84">
        <v>4862240.1231000004</v>
      </c>
      <c r="BD6" s="84">
        <v>5024314.6299000001</v>
      </c>
      <c r="BE6" s="84">
        <v>5024314.6299000001</v>
      </c>
      <c r="BF6" s="84">
        <v>4862240.1231000004</v>
      </c>
      <c r="BG6" s="84">
        <v>5024314.6299000001</v>
      </c>
      <c r="BH6" s="84">
        <v>4862240.1231000004</v>
      </c>
      <c r="BI6" s="84">
        <v>5100280.2911999999</v>
      </c>
      <c r="BJ6" s="84">
        <v>23691914.846599996</v>
      </c>
      <c r="BK6" s="84">
        <v>21399148.070299998</v>
      </c>
      <c r="BL6" s="84">
        <v>23691914.846599996</v>
      </c>
      <c r="BM6" s="84">
        <v>22927659.254500002</v>
      </c>
      <c r="BN6" s="84">
        <v>23691914.846599996</v>
      </c>
      <c r="BO6" s="84">
        <v>22927659.254500002</v>
      </c>
      <c r="BP6" s="84">
        <v>23691914.846599996</v>
      </c>
      <c r="BQ6" s="84">
        <v>23691914.846599996</v>
      </c>
      <c r="BR6" s="84">
        <v>22927659.254500002</v>
      </c>
      <c r="BS6" s="84">
        <v>23691914.846599996</v>
      </c>
      <c r="BT6" s="84">
        <v>22927659.254500002</v>
      </c>
      <c r="BU6" s="84">
        <v>23691914.846599996</v>
      </c>
      <c r="BV6" s="59">
        <v>46109095.481399998</v>
      </c>
      <c r="BW6" s="59">
        <v>43134313.599299997</v>
      </c>
      <c r="BX6" s="59">
        <v>46109095.481399998</v>
      </c>
      <c r="BY6" s="59">
        <v>44621703.662900001</v>
      </c>
      <c r="BZ6" s="59">
        <v>46109095.481399998</v>
      </c>
      <c r="CA6" s="59">
        <v>44621703.662900001</v>
      </c>
      <c r="CB6" s="59">
        <v>46109095.481399998</v>
      </c>
      <c r="CC6" s="59">
        <v>46109095.481399998</v>
      </c>
      <c r="CD6" s="59">
        <v>44621703.662900001</v>
      </c>
      <c r="CE6" s="59">
        <v>46109095.481399998</v>
      </c>
      <c r="CF6" s="59">
        <v>44621703.662900001</v>
      </c>
      <c r="CG6">
        <v>46109095.481399998</v>
      </c>
      <c r="CH6">
        <v>62294522.721600011</v>
      </c>
      <c r="CI6">
        <v>56266019.472000003</v>
      </c>
      <c r="CJ6">
        <v>62294522.721600011</v>
      </c>
      <c r="CK6">
        <v>60285021.638400003</v>
      </c>
      <c r="CL6">
        <v>62294522.721600011</v>
      </c>
      <c r="CM6">
        <v>60285021.638400003</v>
      </c>
      <c r="CN6">
        <v>62294522.721600011</v>
      </c>
      <c r="CO6">
        <v>62294522.721600011</v>
      </c>
      <c r="CP6">
        <v>60285021.638400003</v>
      </c>
      <c r="CQ6">
        <v>62294522.721600011</v>
      </c>
      <c r="CR6">
        <v>60285021.638400003</v>
      </c>
      <c r="CS6">
        <v>62294522.721600011</v>
      </c>
    </row>
    <row r="7" spans="1:109" ht="16">
      <c r="A7" s="35" t="s">
        <v>78</v>
      </c>
      <c r="B7" s="84">
        <v>203820117.93000001</v>
      </c>
      <c r="C7" s="84">
        <v>195708549.06999999</v>
      </c>
      <c r="D7" s="84">
        <v>207067543.74000001</v>
      </c>
      <c r="E7" s="84">
        <v>203047351.21000001</v>
      </c>
      <c r="F7" s="84">
        <v>203434345.90000001</v>
      </c>
      <c r="G7" s="84">
        <v>201885522.25999999</v>
      </c>
      <c r="H7" s="84">
        <v>211641718.37</v>
      </c>
      <c r="I7" s="84">
        <v>211793942.05000001</v>
      </c>
      <c r="J7" s="84">
        <v>212057378.52000001</v>
      </c>
      <c r="K7" s="84">
        <v>211371168.96000001</v>
      </c>
      <c r="L7" s="84">
        <v>211147253.5</v>
      </c>
      <c r="M7" s="84">
        <v>212902370.97</v>
      </c>
      <c r="N7" s="84">
        <v>212812971.44</v>
      </c>
      <c r="O7" s="84">
        <v>209830103.11000001</v>
      </c>
      <c r="P7" s="84">
        <v>212273579.00999999</v>
      </c>
      <c r="Q7" s="84">
        <v>211311415.30999997</v>
      </c>
      <c r="R7" s="84">
        <v>212739514.41</v>
      </c>
      <c r="S7" s="84">
        <v>210837698.33000001</v>
      </c>
      <c r="T7" s="84">
        <v>219417546.11999997</v>
      </c>
      <c r="U7" s="84">
        <v>219843704.16</v>
      </c>
      <c r="V7" s="84">
        <v>219087850.45000002</v>
      </c>
      <c r="W7" s="84">
        <v>221302898.97</v>
      </c>
      <c r="X7" s="84">
        <v>219874985.58999994</v>
      </c>
      <c r="Y7" s="84">
        <v>220052832.59999999</v>
      </c>
      <c r="Z7" s="84">
        <v>221186718.20000014</v>
      </c>
      <c r="AA7" s="84">
        <v>218819365.29999998</v>
      </c>
      <c r="AB7" s="84">
        <v>220771873.79000008</v>
      </c>
      <c r="AC7" s="84">
        <v>219526359.11000001</v>
      </c>
      <c r="AD7" s="84">
        <v>220708054.03</v>
      </c>
      <c r="AE7" s="84">
        <v>218983771.06999996</v>
      </c>
      <c r="AF7" s="84">
        <v>226769626.05999991</v>
      </c>
      <c r="AG7" s="84">
        <v>227283055.61000001</v>
      </c>
      <c r="AH7" s="84">
        <v>226026502.25</v>
      </c>
      <c r="AI7" s="84">
        <v>228406563.59999999</v>
      </c>
      <c r="AJ7" s="84">
        <v>227540166.13000003</v>
      </c>
      <c r="AK7" s="84">
        <v>227738331.04000002</v>
      </c>
      <c r="AL7" s="84">
        <v>226931289.26999998</v>
      </c>
      <c r="AM7" s="84">
        <v>221825077.63999999</v>
      </c>
      <c r="AN7" s="84">
        <v>225604118.80000001</v>
      </c>
      <c r="AO7" s="84">
        <v>224302875.60000002</v>
      </c>
      <c r="AP7" s="84">
        <v>225916281.57999998</v>
      </c>
      <c r="AQ7" s="84">
        <v>224332975.78000003</v>
      </c>
      <c r="AR7" s="84">
        <v>244144505.69467026</v>
      </c>
      <c r="AS7" s="84">
        <v>243246204.45087329</v>
      </c>
      <c r="AT7" s="84">
        <v>241913194.09301752</v>
      </c>
      <c r="AU7" s="84">
        <v>243256153.80243081</v>
      </c>
      <c r="AV7" s="84">
        <v>242066052.57539138</v>
      </c>
      <c r="AW7" s="84">
        <v>245604937.12785548</v>
      </c>
      <c r="AX7" s="84">
        <v>246046237.50673491</v>
      </c>
      <c r="AY7" s="84">
        <v>244286348.75530154</v>
      </c>
      <c r="AZ7" s="84">
        <v>248957730.93223387</v>
      </c>
      <c r="BA7" s="84">
        <v>247765383.21243858</v>
      </c>
      <c r="BB7" s="84">
        <v>246890973.32343638</v>
      </c>
      <c r="BC7" s="84">
        <v>248948963.92188647</v>
      </c>
      <c r="BD7" s="84">
        <v>257796824.31998616</v>
      </c>
      <c r="BE7" s="84">
        <v>256157410.50239563</v>
      </c>
      <c r="BF7" s="84">
        <v>255086485.68372804</v>
      </c>
      <c r="BG7" s="84">
        <v>258197031.36932141</v>
      </c>
      <c r="BH7" s="84">
        <v>257765125.83434558</v>
      </c>
      <c r="BI7" s="84">
        <v>257101485.97011849</v>
      </c>
      <c r="BJ7" s="84">
        <v>261985158.08535206</v>
      </c>
      <c r="BK7" s="84">
        <v>252940094.26133192</v>
      </c>
      <c r="BL7" s="84">
        <v>261818017.3066045</v>
      </c>
      <c r="BM7" s="84">
        <v>259334435.93174696</v>
      </c>
      <c r="BN7" s="84">
        <v>257033531.68549138</v>
      </c>
      <c r="BO7" s="84">
        <v>255077359.40126109</v>
      </c>
      <c r="BP7" s="84">
        <v>266399419.15199989</v>
      </c>
      <c r="BQ7" s="84">
        <v>265055335.49636209</v>
      </c>
      <c r="BR7" s="84">
        <v>263279485.40357018</v>
      </c>
      <c r="BS7" s="84">
        <v>265704503.05582297</v>
      </c>
      <c r="BT7" s="84">
        <v>264735450.31195879</v>
      </c>
      <c r="BU7" s="84">
        <v>268101185.49966297</v>
      </c>
      <c r="BV7" s="59">
        <v>271623705.9314639</v>
      </c>
      <c r="BW7" s="59">
        <v>266999732.60054788</v>
      </c>
      <c r="BX7" s="59">
        <v>270224358.84397423</v>
      </c>
      <c r="BY7" s="59">
        <v>267456278.06130332</v>
      </c>
      <c r="BZ7" s="59">
        <v>264908969.72693264</v>
      </c>
      <c r="CA7" s="59">
        <v>263978614.83427584</v>
      </c>
      <c r="CB7" s="59">
        <v>273444964.32709467</v>
      </c>
      <c r="CC7" s="59">
        <v>273210463.02582824</v>
      </c>
      <c r="CD7" s="59">
        <v>271088149.13167489</v>
      </c>
      <c r="CE7" s="59">
        <v>274214248.94347686</v>
      </c>
      <c r="CF7" s="59">
        <v>273043138.25386286</v>
      </c>
      <c r="CG7">
        <v>276873746.20166278</v>
      </c>
      <c r="CH7">
        <v>274181289.48017192</v>
      </c>
      <c r="CI7">
        <v>273617069.9091928</v>
      </c>
      <c r="CJ7">
        <v>278184164.1911515</v>
      </c>
      <c r="CK7">
        <v>275773941.75837106</v>
      </c>
      <c r="CL7">
        <v>273150382.22554713</v>
      </c>
      <c r="CM7">
        <v>272187767.88417852</v>
      </c>
      <c r="CN7">
        <v>281835388.35151869</v>
      </c>
      <c r="CO7">
        <v>281593570.10024869</v>
      </c>
      <c r="CP7">
        <v>279407604.94596779</v>
      </c>
      <c r="CQ7">
        <v>282628676.31903881</v>
      </c>
      <c r="CR7">
        <v>281401831.5626111</v>
      </c>
      <c r="CS7">
        <v>285371155.66887093</v>
      </c>
    </row>
    <row r="8" spans="1:109" ht="16">
      <c r="A8" s="35" t="s">
        <v>79</v>
      </c>
      <c r="B8" s="84">
        <v>-3089210.22</v>
      </c>
      <c r="C8" s="84">
        <v>5133972.29</v>
      </c>
      <c r="D8" s="84">
        <v>8081585.2600000007</v>
      </c>
      <c r="E8" s="84">
        <v>7129814.8300000001</v>
      </c>
      <c r="F8" s="84">
        <v>2491382.46</v>
      </c>
      <c r="G8" s="84">
        <v>-258967.53000000029</v>
      </c>
      <c r="H8" s="84">
        <v>148518.67000000001</v>
      </c>
      <c r="I8" s="84">
        <v>-148518.67000000001</v>
      </c>
      <c r="J8" s="84">
        <v>5558881.0499999998</v>
      </c>
      <c r="K8" s="84">
        <v>814000.58000000007</v>
      </c>
      <c r="L8" s="84">
        <v>15405847.949999999</v>
      </c>
      <c r="M8" s="84">
        <v>12842638.060000001</v>
      </c>
      <c r="N8" s="84">
        <v>10813879.140000001</v>
      </c>
      <c r="O8" s="84">
        <v>13998008.74</v>
      </c>
      <c r="P8" s="84">
        <v>3110355.51</v>
      </c>
      <c r="Q8" s="84">
        <v>17681964.789999999</v>
      </c>
      <c r="R8" s="84">
        <v>3347203.4800000004</v>
      </c>
      <c r="S8" s="84">
        <v>6712044.7599999998</v>
      </c>
      <c r="T8" s="84">
        <v>147659.46999999974</v>
      </c>
      <c r="U8" s="84">
        <v>2730.67</v>
      </c>
      <c r="V8" s="84">
        <v>4100201.0999999996</v>
      </c>
      <c r="W8" s="84">
        <v>3192.71</v>
      </c>
      <c r="X8" s="84">
        <v>4975819.0500000007</v>
      </c>
      <c r="Y8" s="84">
        <v>266302.18</v>
      </c>
      <c r="Z8" s="84">
        <v>46837262.049999997</v>
      </c>
      <c r="AA8" s="84">
        <v>5921190.3599999994</v>
      </c>
      <c r="AB8" s="84">
        <v>9892860.339999998</v>
      </c>
      <c r="AC8" s="84">
        <v>1489857.4100000015</v>
      </c>
      <c r="AD8" s="84">
        <v>1804236.83</v>
      </c>
      <c r="AE8" s="84">
        <v>7469076.5200000005</v>
      </c>
      <c r="AF8" s="84">
        <v>7477028.8399999989</v>
      </c>
      <c r="AG8" s="84">
        <v>6878291.4400000004</v>
      </c>
      <c r="AH8" s="84">
        <v>8616079.3900000006</v>
      </c>
      <c r="AI8" s="84">
        <v>8621456.3200000003</v>
      </c>
      <c r="AJ8" s="84">
        <v>8283567.3100000005</v>
      </c>
      <c r="AK8" s="84">
        <v>17840575.010000002</v>
      </c>
      <c r="AL8" s="84">
        <v>3958374.62</v>
      </c>
      <c r="AM8" s="84">
        <v>5009276</v>
      </c>
      <c r="AN8" s="84">
        <v>22697235.329999998</v>
      </c>
      <c r="AO8" s="84">
        <v>6991167.4300000006</v>
      </c>
      <c r="AP8" s="84">
        <v>-183740.90999999963</v>
      </c>
      <c r="AQ8" s="84">
        <v>2108186.02</v>
      </c>
      <c r="AR8" s="84"/>
      <c r="AS8" s="84"/>
      <c r="AT8" s="84"/>
      <c r="AU8" s="84"/>
      <c r="AV8" s="84"/>
      <c r="AW8" s="84">
        <v>1044507.5340019817</v>
      </c>
      <c r="AX8" s="84">
        <v>13145905.007274628</v>
      </c>
      <c r="AY8" s="84">
        <v>13496737.808477782</v>
      </c>
      <c r="AZ8" s="84">
        <v>17434268.666101545</v>
      </c>
      <c r="BA8" s="84">
        <v>7853306.7771987785</v>
      </c>
      <c r="BB8" s="84">
        <v>2422558.4962706231</v>
      </c>
      <c r="BC8" s="84">
        <v>420076.51052673231</v>
      </c>
      <c r="BD8" s="84"/>
      <c r="BE8" s="84"/>
      <c r="BF8" s="84"/>
      <c r="BG8" s="84">
        <v>2513019.0290587852</v>
      </c>
      <c r="BH8" s="84">
        <v>5043929.0004171813</v>
      </c>
      <c r="BI8" s="84">
        <v>9656633.7798668854</v>
      </c>
      <c r="BJ8" s="84">
        <v>15192775.697539076</v>
      </c>
      <c r="BK8" s="84">
        <v>19688283.751291312</v>
      </c>
      <c r="BL8" s="84">
        <v>25216887.136495754</v>
      </c>
      <c r="BM8" s="84">
        <v>11852244.067376511</v>
      </c>
      <c r="BN8" s="84">
        <v>5850623.8626545593</v>
      </c>
      <c r="BO8" s="84">
        <v>1222790.37548425</v>
      </c>
      <c r="BP8" s="84"/>
      <c r="BQ8" s="84"/>
      <c r="BR8" s="84"/>
      <c r="BS8" s="84">
        <v>1101171.0468006548</v>
      </c>
      <c r="BT8" s="84">
        <v>4957318.7960441727</v>
      </c>
      <c r="BU8" s="84">
        <v>10431133.386104923</v>
      </c>
      <c r="BV8" s="59">
        <v>16656307.240703536</v>
      </c>
      <c r="BW8" s="59">
        <v>21402567.981550485</v>
      </c>
      <c r="BX8" s="59">
        <v>26356208.068676941</v>
      </c>
      <c r="BY8" s="59">
        <v>15280279.998709202</v>
      </c>
      <c r="BZ8" s="59">
        <v>8250231.9245720636</v>
      </c>
      <c r="CA8" s="59">
        <v>3605739.660333734</v>
      </c>
      <c r="CB8" s="59"/>
      <c r="CC8" s="59"/>
      <c r="CD8" s="59">
        <v>1674545.1490270649</v>
      </c>
      <c r="CE8" s="59">
        <v>5411601.4557257267</v>
      </c>
      <c r="CF8" s="59">
        <v>7106785.2854381036</v>
      </c>
      <c r="CG8">
        <v>13136378.936538223</v>
      </c>
      <c r="CH8">
        <v>23258219.952041473</v>
      </c>
      <c r="CI8">
        <v>24945588.373890854</v>
      </c>
      <c r="CJ8">
        <v>30706931.641076896</v>
      </c>
      <c r="CK8">
        <v>19444345.396615997</v>
      </c>
      <c r="CL8">
        <v>11849438.142769825</v>
      </c>
      <c r="CM8">
        <v>6438108.7442935593</v>
      </c>
      <c r="CN8">
        <v>5668134.8878357429</v>
      </c>
      <c r="CO8">
        <v>6067184.6510799434</v>
      </c>
      <c r="CP8">
        <v>7100951.7221114235</v>
      </c>
      <c r="CQ8">
        <v>10461615.96736907</v>
      </c>
      <c r="CR8">
        <v>11467798.083130801</v>
      </c>
      <c r="CS8">
        <v>14437236.672101289</v>
      </c>
    </row>
    <row r="9" spans="1:109" ht="16">
      <c r="A9" s="35" t="s">
        <v>80</v>
      </c>
      <c r="B9" s="84">
        <v>4052725.53</v>
      </c>
      <c r="C9" s="84">
        <v>672876.49</v>
      </c>
      <c r="D9" s="84">
        <v>1448336.99</v>
      </c>
      <c r="E9" s="84">
        <v>-8655.2399999997579</v>
      </c>
      <c r="F9" s="84">
        <v>-68469.39</v>
      </c>
      <c r="G9" s="84">
        <v>1635476.56</v>
      </c>
      <c r="H9" s="84">
        <v>-161000.1400000001</v>
      </c>
      <c r="I9" s="84">
        <v>1706069.19</v>
      </c>
      <c r="J9" s="84">
        <v>17863.010000000009</v>
      </c>
      <c r="K9" s="84">
        <v>596447.33000000007</v>
      </c>
      <c r="L9" s="84">
        <v>-43970.41</v>
      </c>
      <c r="M9" s="84"/>
      <c r="N9" s="84"/>
      <c r="O9" s="84"/>
      <c r="P9" s="84"/>
      <c r="Q9" s="84"/>
      <c r="R9" s="84"/>
      <c r="S9" s="84"/>
      <c r="T9" s="84">
        <v>553691.29</v>
      </c>
      <c r="U9" s="84">
        <v>1550183.1600000001</v>
      </c>
      <c r="V9" s="84">
        <v>2079526.09</v>
      </c>
      <c r="W9" s="84">
        <v>1689893.5600000003</v>
      </c>
      <c r="X9" s="84">
        <v>1909333.96</v>
      </c>
      <c r="Y9" s="84">
        <v>2640268.46</v>
      </c>
      <c r="Z9" s="84">
        <v>-46209.769999999553</v>
      </c>
      <c r="AA9" s="84">
        <v>0</v>
      </c>
      <c r="AB9" s="84">
        <v>23572.15</v>
      </c>
      <c r="AC9" s="84">
        <v>1181073.96</v>
      </c>
      <c r="AD9" s="84">
        <v>1637358.43</v>
      </c>
      <c r="AE9" s="84">
        <v>155125.87000000011</v>
      </c>
      <c r="AF9" s="84">
        <v>-127280.83000000007</v>
      </c>
      <c r="AG9" s="84">
        <v>1196064.23</v>
      </c>
      <c r="AH9" s="84">
        <v>1870093.64</v>
      </c>
      <c r="AI9" s="84">
        <v>2907192.06</v>
      </c>
      <c r="AJ9" s="84">
        <v>2368484.41</v>
      </c>
      <c r="AK9" s="84">
        <v>1220792.8900000001</v>
      </c>
      <c r="AL9" s="84">
        <v>9905.6699999999255</v>
      </c>
      <c r="AM9" s="84"/>
      <c r="AN9" s="84"/>
      <c r="AO9" s="84"/>
      <c r="AP9" s="84"/>
      <c r="AQ9" s="84"/>
      <c r="AR9" s="84"/>
      <c r="AS9" s="84"/>
      <c r="AT9" s="84"/>
      <c r="AU9" s="84"/>
      <c r="AV9" s="84">
        <v>861317.73925477313</v>
      </c>
      <c r="AW9" s="84">
        <v>605221.20595902856</v>
      </c>
      <c r="AX9" s="84">
        <v>1011156.0163850235</v>
      </c>
      <c r="AY9" s="84">
        <v>1503739.9216562342</v>
      </c>
      <c r="AZ9" s="84">
        <v>895954.06654091377</v>
      </c>
      <c r="BA9" s="84"/>
      <c r="BB9" s="84">
        <v>3383924.160376993</v>
      </c>
      <c r="BC9" s="84">
        <v>2119302.4238653453</v>
      </c>
      <c r="BD9" s="84">
        <v>584526.18127915845</v>
      </c>
      <c r="BE9" s="84">
        <v>1102564.8920936915</v>
      </c>
      <c r="BF9" s="84">
        <v>2618856.2262466131</v>
      </c>
      <c r="BG9" s="84">
        <v>3171130.7457162389</v>
      </c>
      <c r="BH9" s="84">
        <v>1093379.6180897448</v>
      </c>
      <c r="BI9" s="84">
        <v>4702109.4464221653</v>
      </c>
      <c r="BJ9" s="84">
        <v>173171.49837174729</v>
      </c>
      <c r="BK9" s="84">
        <v>4220765.5235533798</v>
      </c>
      <c r="BL9" s="84">
        <v>2391188.0780166765</v>
      </c>
      <c r="BM9" s="84">
        <v>115233.28822762704</v>
      </c>
      <c r="BN9" s="84">
        <v>161149.21953410108</v>
      </c>
      <c r="BO9" s="84">
        <v>2101647.7152489647</v>
      </c>
      <c r="BP9" s="84">
        <v>929905.83774338162</v>
      </c>
      <c r="BQ9" s="84">
        <v>795071.39142958657</v>
      </c>
      <c r="BR9" s="84">
        <v>1601661.0700006066</v>
      </c>
      <c r="BS9" s="84">
        <v>1900677.2370816008</v>
      </c>
      <c r="BT9" s="84">
        <v>3308445.0085553448</v>
      </c>
      <c r="BU9" s="84">
        <v>5622338.4354063626</v>
      </c>
      <c r="BV9" s="59">
        <v>3863853.2769001429</v>
      </c>
      <c r="BW9" s="59">
        <v>3848878.512396249</v>
      </c>
      <c r="BX9" s="59">
        <v>1963345.5855954196</v>
      </c>
      <c r="BY9" s="59"/>
      <c r="BZ9" s="59">
        <v>218363.68766551156</v>
      </c>
      <c r="CA9" s="59">
        <v>731596.69909508177</v>
      </c>
      <c r="CB9" s="59">
        <v>777080.82532836881</v>
      </c>
      <c r="CC9" s="59">
        <v>338587.47389800957</v>
      </c>
      <c r="CD9" s="59">
        <v>1623378.2364482058</v>
      </c>
      <c r="CE9" s="59">
        <v>1524458.3698989539</v>
      </c>
      <c r="CF9" s="59">
        <v>3463614.6477757329</v>
      </c>
      <c r="CG9">
        <v>84081.364501242104</v>
      </c>
      <c r="CH9">
        <v>3778065.7237379318</v>
      </c>
      <c r="CI9">
        <v>3653994.8575057671</v>
      </c>
      <c r="CJ9">
        <v>1735592.5117329</v>
      </c>
      <c r="CM9">
        <v>465261.00158525043</v>
      </c>
      <c r="CN9">
        <v>201247.65638347596</v>
      </c>
      <c r="CP9">
        <v>1090777.2146395568</v>
      </c>
      <c r="CQ9">
        <v>971151.72023476334</v>
      </c>
      <c r="CR9">
        <v>2984028.2721296661</v>
      </c>
    </row>
    <row r="10" spans="1:109" ht="16">
      <c r="A10" s="35" t="s">
        <v>81</v>
      </c>
      <c r="B10" s="84"/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4"/>
      <c r="BI10" s="84"/>
      <c r="BJ10" s="84"/>
      <c r="BK10" s="84"/>
      <c r="BL10" s="84"/>
      <c r="BM10" s="84"/>
      <c r="BN10" s="84"/>
      <c r="BO10" s="84"/>
      <c r="BP10" s="84"/>
      <c r="BQ10" s="84"/>
      <c r="BR10" s="84"/>
      <c r="BS10" s="84"/>
      <c r="BT10" s="84"/>
      <c r="BU10" s="84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</row>
    <row r="11" spans="1:109" ht="15" customHeight="1">
      <c r="A11" s="35" t="s">
        <v>82</v>
      </c>
      <c r="B11" s="84">
        <v>271301040.13999999</v>
      </c>
      <c r="C11" s="84">
        <v>263559121.19</v>
      </c>
      <c r="D11" s="84">
        <v>283414881.62</v>
      </c>
      <c r="E11" s="84">
        <v>269889123.01999998</v>
      </c>
      <c r="F11" s="84">
        <v>277085255.41000003</v>
      </c>
      <c r="G11" s="84">
        <v>271996281.07999998</v>
      </c>
      <c r="H11" s="84">
        <v>287277210.33999997</v>
      </c>
      <c r="I11" s="84">
        <v>286635733.95999998</v>
      </c>
      <c r="J11" s="84">
        <v>289738780.44999999</v>
      </c>
      <c r="K11" s="84">
        <v>287815648.71999991</v>
      </c>
      <c r="L11" s="84">
        <v>289718235.94999993</v>
      </c>
      <c r="M11" s="84">
        <v>290987185.27999997</v>
      </c>
      <c r="N11" s="84">
        <v>321159034.59999996</v>
      </c>
      <c r="O11" s="84">
        <v>322594894.48000002</v>
      </c>
      <c r="P11" s="84">
        <v>285502954.66999996</v>
      </c>
      <c r="Q11" s="84">
        <v>297720566.67000002</v>
      </c>
      <c r="R11" s="84">
        <v>284674931.73000002</v>
      </c>
      <c r="S11" s="84">
        <v>279795098.69999999</v>
      </c>
      <c r="T11" s="84">
        <v>302384291.37000006</v>
      </c>
      <c r="U11" s="84">
        <v>302933127.90000004</v>
      </c>
      <c r="V11" s="84">
        <v>306696075.22000003</v>
      </c>
      <c r="W11" s="84">
        <v>307284200.89999998</v>
      </c>
      <c r="X11" s="84">
        <v>300370894.60999995</v>
      </c>
      <c r="Y11" s="84">
        <v>297216308.03999996</v>
      </c>
      <c r="Z11" s="84">
        <v>347574016.61000019</v>
      </c>
      <c r="AA11" s="84">
        <v>301269595.33000004</v>
      </c>
      <c r="AB11" s="84">
        <v>305230287.36000001</v>
      </c>
      <c r="AC11" s="84">
        <v>288123742.56</v>
      </c>
      <c r="AD11" s="84">
        <v>291495663.51999998</v>
      </c>
      <c r="AE11" s="84">
        <v>295823910.48999995</v>
      </c>
      <c r="AF11" s="84">
        <v>314521490.68999988</v>
      </c>
      <c r="AG11" s="84">
        <v>314693228.19</v>
      </c>
      <c r="AH11" s="84">
        <v>313872077.52999997</v>
      </c>
      <c r="AI11" s="84">
        <v>319751592.92000002</v>
      </c>
      <c r="AJ11" s="84">
        <v>318180087.87000006</v>
      </c>
      <c r="AK11" s="84">
        <v>310800553.82999998</v>
      </c>
      <c r="AL11" s="84">
        <v>320057062.33999997</v>
      </c>
      <c r="AM11" s="84">
        <v>306407944.65999997</v>
      </c>
      <c r="AN11" s="84">
        <v>331675899.73000002</v>
      </c>
      <c r="AO11" s="84">
        <v>299881201.86000001</v>
      </c>
      <c r="AP11" s="84">
        <v>298002066.82999998</v>
      </c>
      <c r="AQ11" s="84">
        <v>292548470.99000001</v>
      </c>
      <c r="AR11" s="84">
        <v>311812329.40243125</v>
      </c>
      <c r="AS11" s="84">
        <v>312600616.00693429</v>
      </c>
      <c r="AT11" s="84">
        <v>309544447.93533456</v>
      </c>
      <c r="AU11" s="84">
        <v>313068366.03109181</v>
      </c>
      <c r="AV11" s="84">
        <v>307399904.95836323</v>
      </c>
      <c r="AW11" s="84">
        <v>320017922.90617746</v>
      </c>
      <c r="AX11" s="84">
        <v>332406123.67311162</v>
      </c>
      <c r="AY11" s="84">
        <v>329234532.48084772</v>
      </c>
      <c r="AZ11" s="84">
        <v>344730055.68919343</v>
      </c>
      <c r="BA11" s="84">
        <v>330562658.91118616</v>
      </c>
      <c r="BB11" s="84">
        <v>330139558.00440103</v>
      </c>
      <c r="BC11" s="84">
        <v>321738720.48702729</v>
      </c>
      <c r="BD11" s="84">
        <v>330973406.77068245</v>
      </c>
      <c r="BE11" s="84">
        <v>329852031.66390646</v>
      </c>
      <c r="BF11" s="84">
        <v>327955719.54072344</v>
      </c>
      <c r="BG11" s="84">
        <v>336473237.41351354</v>
      </c>
      <c r="BH11" s="84">
        <v>334152812.08360124</v>
      </c>
      <c r="BI11" s="84">
        <v>343663054.33912462</v>
      </c>
      <c r="BJ11" s="84">
        <v>350543525.27146286</v>
      </c>
      <c r="BK11" s="84">
        <v>342958426.48327661</v>
      </c>
      <c r="BL11" s="84">
        <v>362618512.51131696</v>
      </c>
      <c r="BM11" s="84">
        <v>342133286.35785109</v>
      </c>
      <c r="BN11" s="84">
        <v>336237724.75788003</v>
      </c>
      <c r="BO11" s="84">
        <v>329233170.56249428</v>
      </c>
      <c r="BP11" s="84">
        <v>340521744.97994328</v>
      </c>
      <c r="BQ11" s="84">
        <v>339042826.87799168</v>
      </c>
      <c r="BR11" s="84">
        <v>335712519.54407078</v>
      </c>
      <c r="BS11" s="84">
        <v>341898771.32990521</v>
      </c>
      <c r="BT11" s="84">
        <v>343832587.18705833</v>
      </c>
      <c r="BU11" s="84">
        <v>357347077.31137431</v>
      </c>
      <c r="BV11" s="59">
        <v>364320661.65046757</v>
      </c>
      <c r="BW11" s="59">
        <v>359771403.43939465</v>
      </c>
      <c r="BX11" s="59">
        <v>370720707.69964659</v>
      </c>
      <c r="BY11" s="59">
        <v>352585066.95571256</v>
      </c>
      <c r="BZ11" s="59">
        <v>345554360.5405702</v>
      </c>
      <c r="CA11" s="59">
        <v>338164460.08940464</v>
      </c>
      <c r="CB11" s="59">
        <v>346398840.35382301</v>
      </c>
      <c r="CC11" s="59">
        <v>345725845.70112622</v>
      </c>
      <c r="CD11" s="59">
        <v>344234581.41285014</v>
      </c>
      <c r="CE11" s="59">
        <v>353327103.97050154</v>
      </c>
      <c r="CF11" s="59">
        <v>353462047.08277667</v>
      </c>
      <c r="CG11">
        <v>362271001.70410222</v>
      </c>
      <c r="CH11">
        <v>375754580.67755133</v>
      </c>
      <c r="CI11">
        <v>369540399.0125894</v>
      </c>
      <c r="CJ11">
        <v>385163693.86556131</v>
      </c>
      <c r="CK11">
        <v>367350872.79338706</v>
      </c>
      <c r="CL11">
        <v>359536825.88991696</v>
      </c>
      <c r="CM11">
        <v>351223723.26845735</v>
      </c>
      <c r="CN11">
        <v>362241776.41733789</v>
      </c>
      <c r="CO11">
        <v>362197760.27292866</v>
      </c>
      <c r="CP11">
        <v>359731919.52111876</v>
      </c>
      <c r="CQ11">
        <v>368598449.52824265</v>
      </c>
      <c r="CR11">
        <v>367986243.55627155</v>
      </c>
      <c r="CS11">
        <v>374345397.86257219</v>
      </c>
    </row>
    <row r="12" spans="1:109" ht="15" customHeight="1" outlineLevel="1">
      <c r="A12" s="37" t="s">
        <v>83</v>
      </c>
      <c r="B12" s="84"/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  <c r="AX12" s="84"/>
      <c r="AY12" s="84"/>
      <c r="AZ12" s="84"/>
      <c r="BA12" s="84"/>
      <c r="BB12" s="84"/>
      <c r="BC12" s="84"/>
      <c r="BD12" s="84"/>
      <c r="BE12" s="84"/>
      <c r="BF12" s="84"/>
      <c r="BG12" s="84"/>
      <c r="BH12" s="84"/>
      <c r="BI12" s="84"/>
      <c r="BJ12" s="84"/>
      <c r="BK12" s="84"/>
      <c r="BL12" s="84"/>
      <c r="BM12" s="84"/>
      <c r="BN12" s="84"/>
      <c r="BO12" s="84"/>
      <c r="BP12" s="84"/>
      <c r="BQ12" s="84"/>
      <c r="BR12" s="84"/>
      <c r="BS12" s="84"/>
      <c r="BT12" s="84"/>
      <c r="BU12" s="84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</row>
    <row r="13" spans="1:109" ht="15" customHeight="1" outlineLevel="1">
      <c r="A13" s="37" t="s">
        <v>84</v>
      </c>
      <c r="B13" s="84">
        <v>4476467.2300000004</v>
      </c>
      <c r="C13" s="84">
        <v>4348725.5000000009</v>
      </c>
      <c r="D13" s="84">
        <v>4676345.53</v>
      </c>
      <c r="E13" s="84">
        <v>4453170.53</v>
      </c>
      <c r="F13" s="84">
        <v>4571906.71</v>
      </c>
      <c r="G13" s="84">
        <v>4487938.6400000006</v>
      </c>
      <c r="H13" s="84">
        <v>4684021.49</v>
      </c>
      <c r="I13" s="84">
        <v>4729489.6100000003</v>
      </c>
      <c r="J13" s="84">
        <v>4753869.66</v>
      </c>
      <c r="K13" s="84">
        <v>4722562.5999999996</v>
      </c>
      <c r="L13" s="84">
        <v>4759880.58</v>
      </c>
      <c r="M13" s="84">
        <v>4780900.21</v>
      </c>
      <c r="N13" s="84">
        <v>5275684.04</v>
      </c>
      <c r="O13" s="84">
        <v>5300263.1900000004</v>
      </c>
      <c r="P13" s="84">
        <v>4688708.1400000006</v>
      </c>
      <c r="Q13" s="84">
        <v>4889703.8</v>
      </c>
      <c r="R13" s="84">
        <v>4673697.99</v>
      </c>
      <c r="S13" s="84">
        <v>4593935.2300000004</v>
      </c>
      <c r="T13" s="84">
        <v>4965900.78</v>
      </c>
      <c r="U13" s="84">
        <v>4896441.13</v>
      </c>
      <c r="V13" s="84">
        <v>5037801.34</v>
      </c>
      <c r="W13" s="84">
        <v>5046749.29</v>
      </c>
      <c r="X13" s="84">
        <v>4857177.24</v>
      </c>
      <c r="Y13" s="84">
        <v>4880629.0599999996</v>
      </c>
      <c r="Z13" s="84">
        <v>5730849.2599999998</v>
      </c>
      <c r="AA13" s="84">
        <v>4967092.2600000007</v>
      </c>
      <c r="AB13" s="84">
        <v>5032177.71</v>
      </c>
      <c r="AC13" s="84">
        <v>4750052.7</v>
      </c>
      <c r="AD13" s="84">
        <v>4805556.4400000004</v>
      </c>
      <c r="AE13" s="84">
        <v>4877830.75</v>
      </c>
      <c r="AF13" s="84">
        <v>5186232.03</v>
      </c>
      <c r="AG13" s="84">
        <v>5189065.71</v>
      </c>
      <c r="AH13" s="84">
        <v>5170880.67</v>
      </c>
      <c r="AI13" s="84">
        <v>5269476.6100000003</v>
      </c>
      <c r="AJ13" s="84">
        <v>5243603</v>
      </c>
      <c r="AK13" s="84">
        <v>5109085.8999999994</v>
      </c>
      <c r="AL13" s="203">
        <f>'[122]RP per monthly'!B49*-1</f>
        <v>5274253.95</v>
      </c>
      <c r="AM13" s="203">
        <f>'[122]RP per monthly'!C49*-1</f>
        <v>5051839.82</v>
      </c>
      <c r="AN13" s="203">
        <f>'[122]RP per monthly'!D49*-1</f>
        <v>5467940.4699999997</v>
      </c>
      <c r="AO13" s="203">
        <f>'[122]RP per monthly'!E49*-1</f>
        <v>4943639.21</v>
      </c>
      <c r="AP13" s="203">
        <f>'[122]RP per monthly'!F49*-1</f>
        <v>4912471.2699999996</v>
      </c>
      <c r="AQ13" s="203">
        <f>'[122]RP per monthly'!G49*-1</f>
        <v>4822589.3600000003</v>
      </c>
      <c r="AR13" s="203">
        <f>'[122]RP per monthly'!H49*-1</f>
        <v>5277446.1500000004</v>
      </c>
      <c r="AS13" s="203">
        <f>'[122]RP per monthly'!I49*-1</f>
        <v>5316684.45</v>
      </c>
      <c r="AT13" s="203">
        <f>'[122]RP per monthly'!J49*-1</f>
        <v>6619013.04</v>
      </c>
      <c r="AU13" s="203">
        <f>'[122]RP per monthly'!K49*-1</f>
        <v>5472663.0099999998</v>
      </c>
      <c r="AV13" s="203">
        <f>'[122]RP per monthly'!L49*-1</f>
        <v>5098927.9800000004</v>
      </c>
      <c r="AW13" s="203">
        <f>'[122]RP per monthly'!M49*-1</f>
        <v>5363715.55</v>
      </c>
      <c r="AX13" s="203">
        <f>'[122]RP per monthly'!P49*-1</f>
        <v>5350802.13</v>
      </c>
      <c r="AY13" s="203">
        <f>'[122]RP per monthly'!Q49*-1</f>
        <v>5326652.43</v>
      </c>
      <c r="AZ13" s="203">
        <f>'[122]RP per monthly'!R49*-1</f>
        <v>5473081.29</v>
      </c>
      <c r="BA13" s="203">
        <f>'[122]RP per monthly'!S49*-1</f>
        <v>5303937.09</v>
      </c>
      <c r="BB13" s="203">
        <f>'[122]RP per monthly'!T49*-1</f>
        <v>5283770.9800000004</v>
      </c>
      <c r="BC13" s="203">
        <f>'[122]RP per monthly'!U49*-1</f>
        <v>5184500.18</v>
      </c>
      <c r="BD13" s="203">
        <f>'[122]RP per monthly'!V49*-1</f>
        <v>5760749.54</v>
      </c>
      <c r="BE13" s="203">
        <f>'[122]RP per monthly'!W49*-1</f>
        <v>5756187.4800000004</v>
      </c>
      <c r="BF13" s="203">
        <f>'[122]RP per monthly'!X49*-1</f>
        <v>5699091.8042847002</v>
      </c>
      <c r="BG13" s="203">
        <f>'[122]RP per monthly'!Y49*-1</f>
        <v>5877197.3787166998</v>
      </c>
      <c r="BH13" s="203">
        <f>'[122]RP per monthly'!Z49*-1</f>
        <v>5889265.3139527002</v>
      </c>
      <c r="BI13" s="203">
        <f>'[122]RP per monthly'!AA49*-1</f>
        <v>5999174.6113438001</v>
      </c>
      <c r="BJ13" s="203">
        <f>'[122]RP per monthly'!AD49*-1</f>
        <v>6247119.1134142</v>
      </c>
      <c r="BK13" s="203">
        <f>'[122]RP per monthly'!AE49*-1</f>
        <v>6060071.7773847003</v>
      </c>
      <c r="BL13" s="203">
        <f>'[122]RP per monthly'!AF49*-1</f>
        <v>6293176.5414394997</v>
      </c>
      <c r="BM13" s="203">
        <f>'[122]RP per monthly'!AG49*-1</f>
        <v>5934664.9356664</v>
      </c>
      <c r="BN13" s="203">
        <f>'[122]RP per monthly'!AH49*-1</f>
        <v>5955680.7800014997</v>
      </c>
      <c r="BO13" s="203">
        <f>'[122]RP per monthly'!AI49*-1</f>
        <v>5751918.5842436999</v>
      </c>
      <c r="BP13" s="203">
        <f>'[122]RP per monthly'!AJ49*-1</f>
        <v>6061046.2979119001</v>
      </c>
      <c r="BQ13" s="203">
        <f>'[122]RP per monthly'!AK49*-1</f>
        <v>6067444.3397375001</v>
      </c>
      <c r="BR13" s="203">
        <f>'[122]RP per monthly'!AL49*-1</f>
        <v>5992375.7231283998</v>
      </c>
      <c r="BS13" s="203">
        <f>'[122]RP per monthly'!AM49*-1</f>
        <v>6093095.1863564001</v>
      </c>
      <c r="BT13" s="203">
        <f>'[122]RP per monthly'!AN49*-1</f>
        <v>6042920.8774913996</v>
      </c>
      <c r="BU13" s="203">
        <f>'[122]RP per monthly'!AO49*-1</f>
        <v>6208608.4242938999</v>
      </c>
      <c r="BV13" s="195">
        <f>'[122]RP per monthly'!AR49*-1</f>
        <v>6553087.6418757001</v>
      </c>
      <c r="BW13" s="195">
        <f>'[122]RP per monthly'!AS49*-1</f>
        <v>6447637.6111954004</v>
      </c>
      <c r="BX13" s="195">
        <f>'[122]RP per monthly'!AT49*-1</f>
        <v>6504883.6538931997</v>
      </c>
      <c r="BY13" s="195">
        <f>'[122]RP per monthly'!AU49*-1</f>
        <v>6179583.3138039</v>
      </c>
      <c r="BZ13" s="195">
        <f>'[122]RP per monthly'!AV49*-1</f>
        <v>6099455.6913527995</v>
      </c>
      <c r="CA13" s="195">
        <f>'[122]RP per monthly'!AW49*-1</f>
        <v>5925830.1660578996</v>
      </c>
      <c r="CB13" s="195">
        <f>'[122]RP per monthly'!AX49*-1</f>
        <v>6171426.4719398003</v>
      </c>
      <c r="CC13" s="195">
        <f>'[122]RP per monthly'!AY49*-1</f>
        <v>6186773.2963816999</v>
      </c>
      <c r="CD13" s="195">
        <f>'[122]RP per monthly'!AZ49*-1</f>
        <v>6134625.4242642</v>
      </c>
      <c r="CE13" s="195">
        <f>'[122]RP per monthly'!BA49*-1</f>
        <v>6270754.7164852004</v>
      </c>
      <c r="CF13" s="195">
        <f>'[122]RP per monthly'!BB49*-1</f>
        <v>6227181.1177524999</v>
      </c>
      <c r="CG13" s="195">
        <f>'[122]RP per monthly'!BC49*-1</f>
        <v>6367220.6619867003</v>
      </c>
      <c r="CH13" s="195">
        <f>'[122]RP per monthly'!BF49*-1</f>
        <v>6689042.5297277002</v>
      </c>
      <c r="CI13" s="195">
        <f>'[122]RP per monthly'!BG49*-1</f>
        <v>6483047.7844826998</v>
      </c>
      <c r="CJ13" s="195">
        <f>'[122]RP per monthly'!BH49*-1</f>
        <v>6626685.3115868997</v>
      </c>
      <c r="CK13" s="195">
        <f>'[122]RP per monthly'!BI49*-1</f>
        <v>6461615.0203050002</v>
      </c>
      <c r="CL13" s="195">
        <f>'[122]RP per monthly'!BJ49*-1</f>
        <v>6297261.0018212004</v>
      </c>
      <c r="CM13" s="195">
        <f>'[122]RP per monthly'!BK49*-1</f>
        <v>6115516.3184777005</v>
      </c>
      <c r="CN13" s="195">
        <f>'[122]RP per monthly'!BL49*-1</f>
        <v>6253441.2053474002</v>
      </c>
      <c r="CO13" s="195">
        <f>'[122]RP per monthly'!BM49*-1</f>
        <v>6264106.7715034997</v>
      </c>
      <c r="CP13" s="195">
        <f>'[122]RP per monthly'!BN49*-1</f>
        <v>6230264.5019837003</v>
      </c>
      <c r="CQ13" s="195">
        <f>'[122]RP per monthly'!BO49*-1</f>
        <v>6435094.9668143997</v>
      </c>
      <c r="CR13" s="195">
        <f>'[122]RP per monthly'!BP49*-1</f>
        <v>6419938.7287349002</v>
      </c>
      <c r="CS13" s="195">
        <f>'[122]RP per monthly'!BQ49*-1</f>
        <v>6577553.1803478999</v>
      </c>
      <c r="CT13" s="195">
        <f>'[122]RP per monthly'!BT49*-1</f>
        <v>6884255.3696555998</v>
      </c>
      <c r="CU13" s="195">
        <f>'[122]RP per monthly'!BU49*-1</f>
        <v>6673676.9063721998</v>
      </c>
      <c r="CV13" s="195">
        <f>'[122]RP per monthly'!BV49*-1</f>
        <v>6759824.3561792998</v>
      </c>
      <c r="CW13" s="195">
        <f>'[122]RP per monthly'!BW49*-1</f>
        <v>6537218.4091076003</v>
      </c>
      <c r="CX13" s="195">
        <f>'[122]RP per monthly'!BX49*-1</f>
        <v>6448782.9100944996</v>
      </c>
      <c r="CY13" s="195">
        <f>'[122]RP per monthly'!BY49*-1</f>
        <v>6298500.3882617</v>
      </c>
      <c r="CZ13" s="195">
        <f>'[122]RP per monthly'!BZ49*-1</f>
        <v>6502185.822652</v>
      </c>
      <c r="DA13" s="195">
        <f>'[122]RP per monthly'!CA49*-1</f>
        <v>6506220.2151351999</v>
      </c>
      <c r="DB13" s="195">
        <f>'[122]RP per monthly'!CB49*-1</f>
        <v>6483176.8325485</v>
      </c>
      <c r="DC13" s="195">
        <f>'[122]RP per monthly'!CC49*-1</f>
        <v>6729465.3684983002</v>
      </c>
      <c r="DD13" s="195">
        <f>'[122]RP per monthly'!CD49*-1</f>
        <v>6697154.5663091</v>
      </c>
      <c r="DE13" s="195">
        <f>'[122]RP per monthly'!CE49*-1</f>
        <v>6840135.1185068004</v>
      </c>
    </row>
    <row r="14" spans="1:109" ht="15" customHeight="1" outlineLevel="1">
      <c r="A14" s="37" t="s">
        <v>85</v>
      </c>
      <c r="B14" s="84">
        <v>20618879.059999999</v>
      </c>
      <c r="C14" s="84">
        <v>20030493.210000001</v>
      </c>
      <c r="D14" s="84">
        <v>21539531</v>
      </c>
      <c r="E14" s="84">
        <v>20511573.350000001</v>
      </c>
      <c r="F14" s="84">
        <v>21058479.41</v>
      </c>
      <c r="G14" s="84">
        <v>20671717.359999999</v>
      </c>
      <c r="H14" s="84">
        <v>21574886.870000001</v>
      </c>
      <c r="I14" s="84">
        <v>21784315.780000001</v>
      </c>
      <c r="J14" s="84">
        <v>21896611.75</v>
      </c>
      <c r="K14" s="84">
        <v>21752409.559999999</v>
      </c>
      <c r="L14" s="84">
        <v>21924298.5</v>
      </c>
      <c r="M14" s="84">
        <v>22021116.109999999</v>
      </c>
      <c r="N14" s="84">
        <v>24300120.419999998</v>
      </c>
      <c r="O14" s="84">
        <v>24413333.469999999</v>
      </c>
      <c r="P14" s="84">
        <v>21596473.870000001</v>
      </c>
      <c r="Q14" s="84">
        <v>22522272.039999999</v>
      </c>
      <c r="R14" s="84">
        <v>21527336.199999999</v>
      </c>
      <c r="S14" s="84">
        <v>21159944.079999998</v>
      </c>
      <c r="T14" s="84">
        <v>22873239.949999999</v>
      </c>
      <c r="U14" s="84">
        <v>22553304.639999997</v>
      </c>
      <c r="V14" s="84">
        <v>23204418.279999997</v>
      </c>
      <c r="W14" s="84">
        <v>23245633.07</v>
      </c>
      <c r="X14" s="84">
        <v>22372452.740000002</v>
      </c>
      <c r="Y14" s="84">
        <v>22480473.210000001</v>
      </c>
      <c r="Z14" s="84">
        <v>26396638.959999997</v>
      </c>
      <c r="AA14" s="84">
        <v>22878727.870000001</v>
      </c>
      <c r="AB14" s="84">
        <v>23178515.529999997</v>
      </c>
      <c r="AC14" s="84">
        <v>21879030.600000001</v>
      </c>
      <c r="AD14" s="84">
        <v>22134684.129999999</v>
      </c>
      <c r="AE14" s="84">
        <v>22467584.050000001</v>
      </c>
      <c r="AF14" s="84">
        <v>23888099.059999999</v>
      </c>
      <c r="AG14" s="84">
        <v>23901151.099999998</v>
      </c>
      <c r="AH14" s="84">
        <v>23817389.760000002</v>
      </c>
      <c r="AI14" s="84">
        <v>24271528.66</v>
      </c>
      <c r="AJ14" s="84">
        <v>24152353.220000003</v>
      </c>
      <c r="AK14" s="84">
        <v>23532759.289999999</v>
      </c>
      <c r="AL14" s="203">
        <f>'[122]RP per monthly'!B50*-1</f>
        <v>24293533.379999999</v>
      </c>
      <c r="AM14" s="203">
        <f>'[122]RP per monthly'!C50*-1</f>
        <v>23269080.440000001</v>
      </c>
      <c r="AN14" s="203">
        <f>'[122]RP per monthly'!D50*-1</f>
        <v>25185665.16</v>
      </c>
      <c r="AO14" s="203">
        <f>'[122]RP per monthly'!E50*-1</f>
        <v>22770701.850000001</v>
      </c>
      <c r="AP14" s="203">
        <f>'[122]RP per monthly'!F50*-1</f>
        <v>22627140.43</v>
      </c>
      <c r="AQ14" s="203">
        <f>'[122]RP per monthly'!G50*-1</f>
        <v>22213138.899999999</v>
      </c>
      <c r="AR14" s="203">
        <f>'[122]RP per monthly'!H50*-1</f>
        <v>24308236.82</v>
      </c>
      <c r="AS14" s="203">
        <f>'[122]RP per monthly'!I50*-1</f>
        <v>24488970.739999998</v>
      </c>
      <c r="AT14" s="203">
        <f>'[122]RP per monthly'!J50*-1</f>
        <v>30487575.25</v>
      </c>
      <c r="AU14" s="203">
        <f>'[122]RP per monthly'!K50*-1</f>
        <v>25207417.559999999</v>
      </c>
      <c r="AV14" s="203">
        <f>'[122]RP per monthly'!L50*-1</f>
        <v>23485971.289999999</v>
      </c>
      <c r="AW14" s="203">
        <f>'[122]RP per monthly'!M50*-1</f>
        <v>24705598.920000002</v>
      </c>
      <c r="AX14" s="203">
        <f>'[122]RP per monthly'!P50*-1</f>
        <v>24646118.899999999</v>
      </c>
      <c r="AY14" s="203">
        <f>'[122]RP per monthly'!Q50*-1</f>
        <v>24534883.960000001</v>
      </c>
      <c r="AZ14" s="203">
        <f>'[122]RP per monthly'!R50*-1</f>
        <v>25209344.140000001</v>
      </c>
      <c r="BA14" s="203">
        <f>'[122]RP per monthly'!S50*-1</f>
        <v>24430255.73</v>
      </c>
      <c r="BB14" s="203">
        <f>'[122]RP per monthly'!T50*-1</f>
        <v>24337369.300000001</v>
      </c>
      <c r="BC14" s="203">
        <f>'[122]RP per monthly'!U50*-1</f>
        <v>23880122.09</v>
      </c>
      <c r="BD14" s="203">
        <f>'[122]RP per monthly'!V50*-1</f>
        <v>26534361.52</v>
      </c>
      <c r="BE14" s="203">
        <f>'[122]RP per monthly'!W50*-1</f>
        <v>26513348.41</v>
      </c>
      <c r="BF14" s="203">
        <f>'[122]RP per monthly'!X50*-1</f>
        <v>26250362.250039201</v>
      </c>
      <c r="BG14" s="203">
        <f>'[122]RP per monthly'!Y50*-1</f>
        <v>27070727.320150301</v>
      </c>
      <c r="BH14" s="203">
        <f>'[122]RP per monthly'!Z50*-1</f>
        <v>27126312.9612367</v>
      </c>
      <c r="BI14" s="203">
        <f>'[122]RP per monthly'!AA50*-1</f>
        <v>27632561.8461897</v>
      </c>
      <c r="BJ14" s="203">
        <f>'[122]RP per monthly'!AD50*-1</f>
        <v>28774609.249665599</v>
      </c>
      <c r="BK14" s="203">
        <f>'[122]RP per monthly'!AE50*-1</f>
        <v>27913057.883711301</v>
      </c>
      <c r="BL14" s="203">
        <f>'[122]RP per monthly'!AF50*-1</f>
        <v>28986752.5545091</v>
      </c>
      <c r="BM14" s="203">
        <f>'[122]RP per monthly'!AG50*-1</f>
        <v>27335426.370342601</v>
      </c>
      <c r="BN14" s="203">
        <f>'[122]RP per monthly'!AH50*-1</f>
        <v>27432226.623037301</v>
      </c>
      <c r="BO14" s="203">
        <f>'[122]RP per monthly'!AI50*-1</f>
        <v>26493685.600152701</v>
      </c>
      <c r="BP14" s="203">
        <f>'[122]RP per monthly'!AJ50*-1</f>
        <v>27917546.584320799</v>
      </c>
      <c r="BQ14" s="203">
        <f>'[122]RP per monthly'!AK50*-1</f>
        <v>27947016.352729902</v>
      </c>
      <c r="BR14" s="203">
        <f>'[122]RP per monthly'!AL50*-1</f>
        <v>27601245.755015399</v>
      </c>
      <c r="BS14" s="203">
        <f>'[122]RP per monthly'!AM50*-1</f>
        <v>28065165.706853099</v>
      </c>
      <c r="BT14" s="203">
        <f>'[122]RP per monthly'!AN50*-1</f>
        <v>27834059.799354199</v>
      </c>
      <c r="BU14" s="203">
        <f>'[122]RP per monthly'!AO50*-1</f>
        <v>28597226.681595199</v>
      </c>
      <c r="BV14" s="195">
        <f>'[122]RP per monthly'!AR50*-1</f>
        <v>30183918.835305899</v>
      </c>
      <c r="BW14" s="195">
        <f>'[122]RP per monthly'!AS50*-1</f>
        <v>29698209.6030818</v>
      </c>
      <c r="BX14" s="195">
        <f>'[122]RP per monthly'!AT50*-1</f>
        <v>29961888.345205002</v>
      </c>
      <c r="BY14" s="195">
        <f>'[122]RP per monthly'!AU50*-1</f>
        <v>28463535.263581902</v>
      </c>
      <c r="BZ14" s="195">
        <f>'[122]RP per monthly'!AV50*-1</f>
        <v>28094462.5783525</v>
      </c>
      <c r="CA14" s="195">
        <f>'[122]RP per monthly'!AW50*-1</f>
        <v>27294732.886085201</v>
      </c>
      <c r="CB14" s="195">
        <f>'[122]RP per monthly'!AX50*-1</f>
        <v>28425964.355601098</v>
      </c>
      <c r="CC14" s="195">
        <f>'[122]RP per monthly'!AY50*-1</f>
        <v>28496652.759091899</v>
      </c>
      <c r="CD14" s="195">
        <f>'[122]RP per monthly'!AZ50*-1</f>
        <v>28256456.499641102</v>
      </c>
      <c r="CE14" s="195">
        <f>'[122]RP per monthly'!BA50*-1</f>
        <v>28883476.269871</v>
      </c>
      <c r="CF14" s="195">
        <f>'[122]RP per monthly'!BB50*-1</f>
        <v>28682773.633284699</v>
      </c>
      <c r="CG14" s="195">
        <f>'[122]RP per monthly'!BC50*-1</f>
        <v>29327804.2612717</v>
      </c>
      <c r="CH14" s="195">
        <f>'[122]RP per monthly'!BF50*-1</f>
        <v>30810135.288442701</v>
      </c>
      <c r="CI14" s="195">
        <f>'[122]RP per monthly'!BG50*-1</f>
        <v>29861311.007314201</v>
      </c>
      <c r="CJ14" s="195">
        <f>'[122]RP per monthly'!BH50*-1</f>
        <v>30522914.162460901</v>
      </c>
      <c r="CK14" s="195">
        <f>'[122]RP per monthly'!BI50*-1</f>
        <v>29762590.396555498</v>
      </c>
      <c r="CL14" s="195">
        <f>'[122]RP per monthly'!BJ50*-1</f>
        <v>29005565.82657</v>
      </c>
      <c r="CM14" s="195">
        <f>'[122]RP per monthly'!BK50*-1</f>
        <v>28168438.800260499</v>
      </c>
      <c r="CN14" s="195">
        <f>'[122]RP per monthly'!BL50*-1</f>
        <v>28803729.188266601</v>
      </c>
      <c r="CO14" s="195">
        <f>'[122]RP per monthly'!BM50*-1</f>
        <v>28852855.432379901</v>
      </c>
      <c r="CP14" s="195">
        <f>'[122]RP per monthly'!BN50*-1</f>
        <v>28696975.8879245</v>
      </c>
      <c r="CQ14" s="195">
        <f>'[122]RP per monthly'!BO50*-1</f>
        <v>29640437.4229022</v>
      </c>
      <c r="CR14" s="195">
        <f>'[122]RP per monthly'!BP50*-1</f>
        <v>29570626.8717486</v>
      </c>
      <c r="CS14" s="195">
        <f>'[122]RP per monthly'!BQ50*-1</f>
        <v>30296608.5882692</v>
      </c>
      <c r="CT14" s="195">
        <f>'[122]RP per monthly'!BT50*-1</f>
        <v>31709297.460231699</v>
      </c>
      <c r="CU14" s="195">
        <f>'[122]RP per monthly'!BU50*-1</f>
        <v>30739360.2960173</v>
      </c>
      <c r="CV14" s="195">
        <f>'[122]RP per monthly'!BV50*-1</f>
        <v>31136160.670885999</v>
      </c>
      <c r="CW14" s="195">
        <f>'[122]RP per monthly'!BW50*-1</f>
        <v>30110824.187404498</v>
      </c>
      <c r="CX14" s="195">
        <f>'[122]RP per monthly'!BX50*-1</f>
        <v>29703484.919222601</v>
      </c>
      <c r="CY14" s="195">
        <f>'[122]RP per monthly'!BY50*-1</f>
        <v>29011274.515629899</v>
      </c>
      <c r="CZ14" s="195">
        <f>'[122]RP per monthly'!BZ50*-1</f>
        <v>29949461.971003201</v>
      </c>
      <c r="DA14" s="195">
        <f>'[122]RP per monthly'!CA50*-1</f>
        <v>29968044.627289299</v>
      </c>
      <c r="DB14" s="195">
        <f>'[122]RP per monthly'!CB50*-1</f>
        <v>29861905.410526399</v>
      </c>
      <c r="DC14" s="195">
        <f>'[122]RP per monthly'!CC50*-1</f>
        <v>30996325.333688699</v>
      </c>
      <c r="DD14" s="195">
        <f>'[122]RP per monthly'!CD50*-1</f>
        <v>30847499.8205752</v>
      </c>
      <c r="DE14" s="195">
        <f>'[122]RP per monthly'!CE50*-1</f>
        <v>31506076.9094848</v>
      </c>
    </row>
    <row r="15" spans="1:109" ht="15" customHeight="1" outlineLevel="1">
      <c r="A15" s="37" t="s">
        <v>86</v>
      </c>
      <c r="B15" s="84">
        <v>930126.25</v>
      </c>
      <c r="C15" s="84">
        <v>747226.66999999993</v>
      </c>
      <c r="D15" s="84">
        <v>826057.42999999993</v>
      </c>
      <c r="E15" s="84">
        <v>799410.41</v>
      </c>
      <c r="F15" s="84">
        <v>826057.42</v>
      </c>
      <c r="G15" s="84">
        <v>799410.40999999968</v>
      </c>
      <c r="H15" s="84">
        <v>826133.64</v>
      </c>
      <c r="I15" s="84">
        <v>826057.42</v>
      </c>
      <c r="J15" s="84">
        <v>799410.41</v>
      </c>
      <c r="K15" s="84">
        <v>826057.42</v>
      </c>
      <c r="L15" s="84">
        <v>798300.10999999987</v>
      </c>
      <c r="M15" s="84">
        <v>826057.42999999993</v>
      </c>
      <c r="N15" s="84">
        <v>856996.53</v>
      </c>
      <c r="O15" s="84">
        <v>856996.54</v>
      </c>
      <c r="P15" s="84">
        <v>775213.27</v>
      </c>
      <c r="Q15" s="84">
        <v>829351.49</v>
      </c>
      <c r="R15" s="84">
        <v>856996.55</v>
      </c>
      <c r="S15" s="84">
        <v>829351.5</v>
      </c>
      <c r="T15" s="84">
        <v>856996.54</v>
      </c>
      <c r="U15" s="84">
        <v>856996.54</v>
      </c>
      <c r="V15" s="84">
        <v>829351.49</v>
      </c>
      <c r="W15" s="84">
        <v>856996.54</v>
      </c>
      <c r="X15" s="84">
        <v>829351.5</v>
      </c>
      <c r="Y15" s="84">
        <v>856996.53000000014</v>
      </c>
      <c r="Z15" s="84">
        <v>249819.59</v>
      </c>
      <c r="AA15" s="84">
        <v>233702.2</v>
      </c>
      <c r="AB15" s="84">
        <v>249819.60000000003</v>
      </c>
      <c r="AC15" s="84">
        <v>241760.90000000002</v>
      </c>
      <c r="AD15" s="84">
        <v>249819.60000000003</v>
      </c>
      <c r="AE15" s="84">
        <v>197804.37</v>
      </c>
      <c r="AF15" s="84">
        <v>204397.85000000003</v>
      </c>
      <c r="AG15" s="84">
        <v>204397.84999999998</v>
      </c>
      <c r="AH15" s="84">
        <v>485370.32999999996</v>
      </c>
      <c r="AI15" s="84">
        <v>389373.67</v>
      </c>
      <c r="AJ15" s="84">
        <v>385966.76</v>
      </c>
      <c r="AK15" s="84">
        <v>1158984.3399999999</v>
      </c>
      <c r="AL15" s="84">
        <v>405307.39999999991</v>
      </c>
      <c r="AM15" s="84">
        <v>235833.65</v>
      </c>
      <c r="AN15" s="84">
        <v>285568.7</v>
      </c>
      <c r="AO15" s="84">
        <v>266703.73</v>
      </c>
      <c r="AP15" s="84">
        <v>276534.93000000005</v>
      </c>
      <c r="AQ15" s="84">
        <v>270327.67000000004</v>
      </c>
      <c r="AR15" s="84">
        <v>261101.53756097553</v>
      </c>
      <c r="AS15" s="84">
        <v>261101.53756097553</v>
      </c>
      <c r="AT15" s="84">
        <v>252678.90731707303</v>
      </c>
      <c r="AU15" s="84">
        <v>261101.53756097553</v>
      </c>
      <c r="AV15" s="84">
        <v>252678.90731707303</v>
      </c>
      <c r="AW15" s="84">
        <v>261101.53756097553</v>
      </c>
      <c r="AX15" s="84">
        <v>277341.78731707297</v>
      </c>
      <c r="AY15" s="84">
        <v>250502.25951219501</v>
      </c>
      <c r="AZ15" s="84">
        <v>277341.78731707297</v>
      </c>
      <c r="BA15" s="84">
        <v>268395.27804878034</v>
      </c>
      <c r="BB15" s="84">
        <v>277341.78731707297</v>
      </c>
      <c r="BC15" s="84">
        <v>268395.27804878034</v>
      </c>
      <c r="BD15" s="84">
        <v>277341.78731707297</v>
      </c>
      <c r="BE15" s="84">
        <v>277341.78731707297</v>
      </c>
      <c r="BF15" s="84">
        <v>268395.27804878034</v>
      </c>
      <c r="BG15" s="84">
        <v>277341.78731707297</v>
      </c>
      <c r="BH15" s="84">
        <v>268395.27804878034</v>
      </c>
      <c r="BI15" s="84">
        <v>277341.78731707297</v>
      </c>
      <c r="BJ15" s="84">
        <v>0</v>
      </c>
      <c r="BK15" s="84">
        <v>0</v>
      </c>
      <c r="BL15" s="84">
        <v>0</v>
      </c>
      <c r="BM15" s="84">
        <v>0</v>
      </c>
      <c r="BN15" s="84">
        <v>0</v>
      </c>
      <c r="BO15" s="84">
        <v>0</v>
      </c>
      <c r="BP15" s="84">
        <v>0</v>
      </c>
      <c r="BQ15" s="84">
        <v>0</v>
      </c>
      <c r="BR15" s="84">
        <v>0</v>
      </c>
      <c r="BS15" s="84">
        <v>0</v>
      </c>
      <c r="BT15" s="84">
        <v>0</v>
      </c>
      <c r="BU15" s="84">
        <v>0</v>
      </c>
      <c r="BV15" s="59">
        <v>0</v>
      </c>
      <c r="BW15" s="59">
        <v>0</v>
      </c>
      <c r="BX15" s="59">
        <v>0</v>
      </c>
      <c r="BY15" s="59">
        <v>0</v>
      </c>
      <c r="BZ15" s="59">
        <v>0</v>
      </c>
      <c r="CA15" s="59">
        <v>0</v>
      </c>
      <c r="CB15" s="59">
        <v>0</v>
      </c>
      <c r="CC15" s="59">
        <v>0</v>
      </c>
      <c r="CD15" s="59">
        <v>0</v>
      </c>
      <c r="CE15" s="59">
        <v>0</v>
      </c>
      <c r="CF15" s="59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</row>
    <row r="16" spans="1:109" ht="17.25" customHeight="1" outlineLevel="1">
      <c r="A16" s="37" t="s">
        <v>87</v>
      </c>
      <c r="B16" s="84"/>
      <c r="C16" s="84"/>
      <c r="D16" s="84"/>
      <c r="E16" s="84"/>
      <c r="F16" s="84"/>
      <c r="G16" s="84"/>
      <c r="H16" s="84">
        <v>56052.480000000003</v>
      </c>
      <c r="I16" s="84"/>
      <c r="J16" s="84"/>
      <c r="K16" s="84">
        <v>13390.08</v>
      </c>
      <c r="L16" s="84">
        <v>6673.92</v>
      </c>
      <c r="M16" s="84">
        <v>6758.4</v>
      </c>
      <c r="N16" s="84">
        <v>9299.59</v>
      </c>
      <c r="O16" s="84">
        <v>8412.1299999999992</v>
      </c>
      <c r="P16" s="84">
        <v>9299.59</v>
      </c>
      <c r="Q16" s="84">
        <v>9001.25</v>
      </c>
      <c r="R16" s="84">
        <v>9297.94</v>
      </c>
      <c r="S16" s="84">
        <v>8999.6</v>
      </c>
      <c r="T16" s="84">
        <v>9299.59</v>
      </c>
      <c r="U16" s="84">
        <v>9299.59</v>
      </c>
      <c r="V16" s="84">
        <v>8999.6</v>
      </c>
      <c r="W16" s="84">
        <v>9299.59</v>
      </c>
      <c r="X16" s="84">
        <v>8999.6</v>
      </c>
      <c r="Y16" s="84"/>
      <c r="Z16" s="84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/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4"/>
      <c r="BI16" s="84"/>
      <c r="BJ16" s="84"/>
      <c r="BK16" s="84"/>
      <c r="BL16" s="84"/>
      <c r="BM16" s="84"/>
      <c r="BN16" s="84"/>
      <c r="BO16" s="84"/>
      <c r="BP16" s="84"/>
      <c r="BQ16" s="84"/>
      <c r="BR16" s="84"/>
      <c r="BS16" s="84"/>
      <c r="BT16" s="84"/>
      <c r="BU16" s="84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</row>
    <row r="17" spans="1:97" s="38" customFormat="1" outlineLevel="1">
      <c r="A17" s="37" t="s">
        <v>88</v>
      </c>
      <c r="B17" s="84"/>
      <c r="C17" s="84"/>
      <c r="D17" s="84"/>
      <c r="E17" s="84"/>
      <c r="F17" s="84"/>
      <c r="G17" s="84"/>
      <c r="H17" s="84">
        <v>258181.12</v>
      </c>
      <c r="I17" s="84"/>
      <c r="J17" s="84"/>
      <c r="K17" s="84">
        <v>61675.519999999997</v>
      </c>
      <c r="L17" s="84">
        <v>30740.48</v>
      </c>
      <c r="M17" s="84">
        <v>31129.599999999999</v>
      </c>
      <c r="N17" s="84">
        <v>42834.47</v>
      </c>
      <c r="O17" s="84">
        <v>38746.769999999997</v>
      </c>
      <c r="P17" s="84">
        <v>42834.47</v>
      </c>
      <c r="Q17" s="84">
        <v>41460.31</v>
      </c>
      <c r="R17" s="84">
        <v>42826.87</v>
      </c>
      <c r="S17" s="84">
        <v>41452.71</v>
      </c>
      <c r="T17" s="84">
        <v>42834.47</v>
      </c>
      <c r="U17" s="84">
        <v>42834.47</v>
      </c>
      <c r="V17" s="84">
        <v>41452.71</v>
      </c>
      <c r="W17" s="84">
        <v>42834.47</v>
      </c>
      <c r="X17" s="84">
        <v>41452.71</v>
      </c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4"/>
      <c r="AX17" s="84"/>
      <c r="AY17" s="84"/>
      <c r="AZ17" s="84"/>
      <c r="BA17" s="84"/>
      <c r="BB17" s="84"/>
      <c r="BC17" s="84"/>
      <c r="BD17" s="84"/>
      <c r="BE17" s="84"/>
      <c r="BF17" s="84"/>
      <c r="BG17" s="84"/>
      <c r="BH17" s="84"/>
      <c r="BI17" s="84"/>
      <c r="BJ17" s="84"/>
      <c r="BK17" s="84"/>
      <c r="BL17" s="84"/>
      <c r="BM17" s="84"/>
      <c r="BN17" s="84"/>
      <c r="BO17" s="84"/>
      <c r="BP17" s="84"/>
      <c r="BQ17" s="84"/>
      <c r="BR17" s="84"/>
      <c r="BS17" s="84"/>
      <c r="BT17" s="84"/>
      <c r="BU17" s="84"/>
      <c r="BV17" s="83"/>
      <c r="BW17" s="83"/>
      <c r="BX17" s="83"/>
      <c r="BY17" s="83"/>
      <c r="BZ17" s="83"/>
      <c r="CA17" s="83"/>
      <c r="CB17" s="83"/>
      <c r="CC17" s="83"/>
      <c r="CD17" s="83"/>
      <c r="CE17" s="83"/>
      <c r="CF17" s="83"/>
    </row>
    <row r="18" spans="1:97" ht="15" customHeight="1">
      <c r="A18" s="35" t="s">
        <v>89</v>
      </c>
      <c r="B18" s="84">
        <v>26025472.539999999</v>
      </c>
      <c r="C18" s="84">
        <v>25126445.379999999</v>
      </c>
      <c r="D18" s="84">
        <v>27041933.960000008</v>
      </c>
      <c r="E18" s="84">
        <v>25764154.289999999</v>
      </c>
      <c r="F18" s="84">
        <v>26456443.539999999</v>
      </c>
      <c r="G18" s="84">
        <v>25959066.41</v>
      </c>
      <c r="H18" s="84">
        <v>27399275.600000001</v>
      </c>
      <c r="I18" s="84">
        <v>27339862.809999999</v>
      </c>
      <c r="J18" s="84">
        <v>27449891.82</v>
      </c>
      <c r="K18" s="84">
        <v>27376095.18</v>
      </c>
      <c r="L18" s="84">
        <v>27538953.84</v>
      </c>
      <c r="M18" s="84">
        <v>27710827.969999999</v>
      </c>
      <c r="N18" s="84">
        <v>30506210.059999999</v>
      </c>
      <c r="O18" s="84">
        <v>30642727.109999999</v>
      </c>
      <c r="P18" s="84">
        <v>27119929.34</v>
      </c>
      <c r="Q18" s="84">
        <v>28337901.639999997</v>
      </c>
      <c r="R18" s="84">
        <v>27147637.489999998</v>
      </c>
      <c r="S18" s="84">
        <v>26647957.82</v>
      </c>
      <c r="T18" s="84">
        <v>28787535.489999998</v>
      </c>
      <c r="U18" s="84">
        <v>28447348.109999992</v>
      </c>
      <c r="V18" s="84">
        <v>29197837.329999998</v>
      </c>
      <c r="W18" s="84">
        <v>29267360.049999997</v>
      </c>
      <c r="X18" s="84">
        <v>28173658.130000006</v>
      </c>
      <c r="Y18" s="84">
        <v>28275283.460000001</v>
      </c>
      <c r="Z18" s="84">
        <v>32387662.429999996</v>
      </c>
      <c r="AA18" s="84">
        <v>28550056.760000002</v>
      </c>
      <c r="AB18" s="84">
        <v>27979623.789999999</v>
      </c>
      <c r="AC18" s="84">
        <v>26870844.199999999</v>
      </c>
      <c r="AD18" s="84">
        <v>27190060.170000002</v>
      </c>
      <c r="AE18" s="84">
        <v>27543219.170000002</v>
      </c>
      <c r="AF18" s="84">
        <v>29278728.940000001</v>
      </c>
      <c r="AG18" s="84">
        <v>29294614.66</v>
      </c>
      <c r="AH18" s="84">
        <v>29473640.759999998</v>
      </c>
      <c r="AI18" s="84">
        <v>29930378.940000001</v>
      </c>
      <c r="AJ18" s="84">
        <v>29781922.980000004</v>
      </c>
      <c r="AK18" s="84">
        <v>29800829.529999997</v>
      </c>
      <c r="AL18" s="84">
        <v>29973094.729999997</v>
      </c>
      <c r="AM18" s="84">
        <v>28556753.909999996</v>
      </c>
      <c r="AN18" s="84">
        <v>30939174.330000002</v>
      </c>
      <c r="AO18" s="84">
        <v>27981044.789999999</v>
      </c>
      <c r="AP18" s="84">
        <v>27816146.629999999</v>
      </c>
      <c r="AQ18" s="84">
        <v>27306055.930000003</v>
      </c>
      <c r="AR18" s="84">
        <v>29103742.007285863</v>
      </c>
      <c r="AS18" s="84">
        <v>29176658.518202394</v>
      </c>
      <c r="AT18" s="84">
        <v>28885540.34133552</v>
      </c>
      <c r="AU18" s="84">
        <v>29219925.395436965</v>
      </c>
      <c r="AV18" s="84">
        <v>28687170.115965672</v>
      </c>
      <c r="AW18" s="84">
        <v>29862759.406382389</v>
      </c>
      <c r="AX18" s="84">
        <v>31024908.227079898</v>
      </c>
      <c r="AY18" s="84">
        <v>30704696.513990611</v>
      </c>
      <c r="AZ18" s="84">
        <v>32164871.938567467</v>
      </c>
      <c r="BA18" s="84">
        <v>30845441.227333497</v>
      </c>
      <c r="BB18" s="84">
        <v>30815250.902724169</v>
      </c>
      <c r="BC18" s="84">
        <v>30029226.923098806</v>
      </c>
      <c r="BD18" s="84">
        <v>30892381.913605198</v>
      </c>
      <c r="BE18" s="84">
        <v>30788654.716228418</v>
      </c>
      <c r="BF18" s="84">
        <v>30604299.335565697</v>
      </c>
      <c r="BG18" s="84">
        <v>31401116.248067074</v>
      </c>
      <c r="BH18" s="84">
        <v>31177530.395781901</v>
      </c>
      <c r="BI18" s="84">
        <v>32066174.313686103</v>
      </c>
      <c r="BJ18" s="84">
        <v>32425276.087610319</v>
      </c>
      <c r="BK18" s="84">
        <v>31723654.44970309</v>
      </c>
      <c r="BL18" s="84">
        <v>33542212.407296814</v>
      </c>
      <c r="BM18" s="84">
        <v>31647328.988101229</v>
      </c>
      <c r="BN18" s="84">
        <v>31101989.540103897</v>
      </c>
      <c r="BO18" s="84">
        <v>30454068.277030729</v>
      </c>
      <c r="BP18" s="84">
        <v>31498261.410644755</v>
      </c>
      <c r="BQ18" s="84">
        <v>31361461.486214228</v>
      </c>
      <c r="BR18" s="84">
        <v>31053408.057826549</v>
      </c>
      <c r="BS18" s="84">
        <v>31625636.348016236</v>
      </c>
      <c r="BT18" s="84">
        <v>31804514.314802896</v>
      </c>
      <c r="BU18" s="84">
        <v>33054604.651302118</v>
      </c>
      <c r="BV18" s="59">
        <v>33699661.20266825</v>
      </c>
      <c r="BW18" s="59">
        <v>33278854.818144005</v>
      </c>
      <c r="BX18" s="59">
        <v>34291665.462217309</v>
      </c>
      <c r="BY18" s="59">
        <v>32614118.693403404</v>
      </c>
      <c r="BZ18" s="59">
        <v>31963778.350002743</v>
      </c>
      <c r="CA18" s="59">
        <v>31280212.558269929</v>
      </c>
      <c r="CB18" s="59">
        <v>32041892.73272863</v>
      </c>
      <c r="CC18" s="59">
        <v>31979640.727354173</v>
      </c>
      <c r="CD18" s="59">
        <v>31841698.780688643</v>
      </c>
      <c r="CE18" s="59">
        <v>32682757.117271394</v>
      </c>
      <c r="CF18" s="59">
        <v>32695239.355156846</v>
      </c>
      <c r="CG18">
        <v>33510067.65762946</v>
      </c>
      <c r="CH18">
        <v>34757298.7126735</v>
      </c>
      <c r="CI18">
        <v>34182486.908664525</v>
      </c>
      <c r="CJ18">
        <v>35627641.682564415</v>
      </c>
      <c r="CK18">
        <v>33979955.733388305</v>
      </c>
      <c r="CL18">
        <v>33257156.394817322</v>
      </c>
      <c r="CM18">
        <v>32488194.402332298</v>
      </c>
      <c r="CN18">
        <v>33507364.318603761</v>
      </c>
      <c r="CO18">
        <v>33503292.825245898</v>
      </c>
      <c r="CP18">
        <v>33275202.555703484</v>
      </c>
      <c r="CQ18">
        <v>34095356.581362449</v>
      </c>
      <c r="CR18">
        <v>34038727.528955117</v>
      </c>
      <c r="CS18">
        <v>34626949.302287929</v>
      </c>
    </row>
    <row r="19" spans="1:97" outlineLevel="1">
      <c r="A19" s="37" t="s">
        <v>90</v>
      </c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4"/>
      <c r="BI19" s="84"/>
      <c r="BJ19" s="84"/>
      <c r="BK19" s="84"/>
      <c r="BL19" s="84"/>
      <c r="BM19" s="84"/>
      <c r="BN19" s="84"/>
      <c r="BO19" s="84"/>
      <c r="BP19" s="84"/>
      <c r="BQ19" s="84"/>
      <c r="BR19" s="84"/>
      <c r="BS19" s="84"/>
      <c r="BT19" s="84"/>
      <c r="BU19" s="84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</row>
    <row r="20" spans="1:97" ht="15" customHeight="1">
      <c r="A20" s="35" t="s">
        <v>91</v>
      </c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4"/>
      <c r="BI20" s="84"/>
      <c r="BJ20" s="84"/>
      <c r="BK20" s="84"/>
      <c r="BL20" s="84"/>
      <c r="BM20" s="84"/>
      <c r="BN20" s="84"/>
      <c r="BO20" s="84"/>
      <c r="BP20" s="84"/>
      <c r="BQ20" s="84"/>
      <c r="BR20" s="84"/>
      <c r="BS20" s="84"/>
      <c r="BT20" s="84"/>
      <c r="BU20" s="84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</row>
    <row r="21" spans="1:97" outlineLevel="1">
      <c r="A21" s="37" t="s">
        <v>92</v>
      </c>
      <c r="B21" s="84">
        <v>2344717.91</v>
      </c>
      <c r="C21" s="84">
        <v>2267564.5099999998</v>
      </c>
      <c r="D21" s="84">
        <v>2432882.4700000002</v>
      </c>
      <c r="E21" s="84">
        <v>2330278.69</v>
      </c>
      <c r="F21" s="84">
        <v>2394476.94</v>
      </c>
      <c r="G21" s="84">
        <v>2326800.59</v>
      </c>
      <c r="H21" s="84">
        <v>2481684.6</v>
      </c>
      <c r="I21" s="84">
        <v>2460010.41</v>
      </c>
      <c r="J21" s="84">
        <v>2511123.48</v>
      </c>
      <c r="K21" s="84">
        <v>2481720.0299999998</v>
      </c>
      <c r="L21" s="84">
        <v>2488418.75</v>
      </c>
      <c r="M21" s="84">
        <v>2495802.4500000002</v>
      </c>
      <c r="N21" s="84">
        <v>2771918.64</v>
      </c>
      <c r="O21" s="84">
        <v>2794627.67</v>
      </c>
      <c r="P21" s="84">
        <v>2454511.7799999998</v>
      </c>
      <c r="Q21" s="84">
        <v>2564793.1100000003</v>
      </c>
      <c r="R21" s="84">
        <v>2453959.44</v>
      </c>
      <c r="S21" s="84">
        <v>2417253.37</v>
      </c>
      <c r="T21" s="84">
        <v>2614238.75</v>
      </c>
      <c r="U21" s="84">
        <v>2615262.4500000002</v>
      </c>
      <c r="V21" s="84">
        <v>2634434.9300000002</v>
      </c>
      <c r="W21" s="84">
        <v>2640129.5499999998</v>
      </c>
      <c r="X21" s="84">
        <v>2597880.7999999998</v>
      </c>
      <c r="Y21" s="84">
        <v>2550331.1</v>
      </c>
      <c r="Z21" s="84">
        <v>3011659.75</v>
      </c>
      <c r="AA21" s="84">
        <v>2599776.41</v>
      </c>
      <c r="AB21" s="84">
        <v>2594274.8499999996</v>
      </c>
      <c r="AC21" s="84">
        <v>2485375.52</v>
      </c>
      <c r="AD21" s="84">
        <v>2520220.2199999997</v>
      </c>
      <c r="AE21" s="84">
        <v>2555794.83</v>
      </c>
      <c r="AF21" s="84">
        <v>2724710.65</v>
      </c>
      <c r="AG21" s="84">
        <v>2718427.37</v>
      </c>
      <c r="AH21" s="84">
        <v>2698556.24</v>
      </c>
      <c r="AI21" s="84">
        <v>2753990.11</v>
      </c>
      <c r="AJ21" s="84">
        <v>2740705.43</v>
      </c>
      <c r="AK21" s="84">
        <v>2682495.2799999998</v>
      </c>
      <c r="AL21" s="84">
        <v>2784919.69</v>
      </c>
      <c r="AM21" s="84">
        <v>2669675.0599999996</v>
      </c>
      <c r="AN21" s="84">
        <v>2894675.88</v>
      </c>
      <c r="AO21" s="84">
        <v>2606738.4699999997</v>
      </c>
      <c r="AP21" s="84">
        <v>2592262.88</v>
      </c>
      <c r="AQ21" s="84">
        <v>2561454.33</v>
      </c>
      <c r="AR21" s="84">
        <v>2827085.8739514542</v>
      </c>
      <c r="AS21" s="84">
        <v>2834239.5748873185</v>
      </c>
      <c r="AT21" s="84">
        <v>2806589.0759399901</v>
      </c>
      <c r="AU21" s="84">
        <v>2838484.4063565489</v>
      </c>
      <c r="AV21" s="84">
        <v>2787127.348423976</v>
      </c>
      <c r="AW21" s="84">
        <v>2901551.6349979509</v>
      </c>
      <c r="AX21" s="84">
        <v>3013812.154460317</v>
      </c>
      <c r="AY21" s="84">
        <v>2985298.359668571</v>
      </c>
      <c r="AZ21" s="84">
        <v>3125651.8375062598</v>
      </c>
      <c r="BA21" s="84">
        <v>2997172.176838527</v>
      </c>
      <c r="BB21" s="84">
        <v>2993243.0710167689</v>
      </c>
      <c r="BC21" s="84">
        <v>2917094.935639285</v>
      </c>
      <c r="BD21" s="84">
        <v>3000810.2485707724</v>
      </c>
      <c r="BE21" s="84">
        <v>2990633.7694767802</v>
      </c>
      <c r="BF21" s="84">
        <v>2973514.2020515776</v>
      </c>
      <c r="BG21" s="84">
        <v>3050721.2116544647</v>
      </c>
      <c r="BH21" s="84">
        <v>3029752.8168781935</v>
      </c>
      <c r="BI21" s="84">
        <v>3115968.8002543855</v>
      </c>
      <c r="BJ21" s="84">
        <v>3181182.4918385255</v>
      </c>
      <c r="BK21" s="84">
        <v>3112347.720335735</v>
      </c>
      <c r="BL21" s="84">
        <v>3290763.0010402012</v>
      </c>
      <c r="BM21" s="84">
        <v>3104859.5736974985</v>
      </c>
      <c r="BN21" s="84">
        <v>3051357.352177761</v>
      </c>
      <c r="BO21" s="84">
        <v>2987791.022854636</v>
      </c>
      <c r="BP21" s="84">
        <v>3090234.835692985</v>
      </c>
      <c r="BQ21" s="84">
        <v>3076813.6539177746</v>
      </c>
      <c r="BR21" s="84">
        <v>3046591.114862442</v>
      </c>
      <c r="BS21" s="84">
        <v>3102731.3498188895</v>
      </c>
      <c r="BT21" s="84">
        <v>3120280.7287225546</v>
      </c>
      <c r="BU21" s="84">
        <v>3242924.7266007219</v>
      </c>
      <c r="BV21" s="59">
        <v>3306210.0044779931</v>
      </c>
      <c r="BW21" s="59">
        <v>3264925.4862125064</v>
      </c>
      <c r="BX21" s="59">
        <v>3364290.4223742927</v>
      </c>
      <c r="BY21" s="59">
        <v>3199709.4826230914</v>
      </c>
      <c r="BZ21" s="59">
        <v>3135905.8219056744</v>
      </c>
      <c r="CA21" s="59">
        <v>3068842.4753113473</v>
      </c>
      <c r="CB21" s="59">
        <v>3143569.4762109434</v>
      </c>
      <c r="CC21" s="59">
        <v>3137462.0497377208</v>
      </c>
      <c r="CD21" s="59">
        <v>3123928.8263216149</v>
      </c>
      <c r="CE21" s="59">
        <v>3206443.4685323015</v>
      </c>
      <c r="CF21" s="59">
        <v>3207668.0772761982</v>
      </c>
      <c r="CG21">
        <v>3287609.340464728</v>
      </c>
      <c r="CH21">
        <v>3409972.8196487785</v>
      </c>
      <c r="CI21">
        <v>3353579.121039249</v>
      </c>
      <c r="CJ21">
        <v>3495360.5218299688</v>
      </c>
      <c r="CK21">
        <v>3333709.1705999877</v>
      </c>
      <c r="CL21">
        <v>3262796.6949509969</v>
      </c>
      <c r="CM21">
        <v>3187355.2886612504</v>
      </c>
      <c r="CN21">
        <v>3287344.1209873413</v>
      </c>
      <c r="CO21">
        <v>3286944.6744768275</v>
      </c>
      <c r="CP21">
        <v>3264567.1696541533</v>
      </c>
      <c r="CQ21">
        <v>3345030.9294688022</v>
      </c>
      <c r="CR21">
        <v>3339475.1602731645</v>
      </c>
      <c r="CS21">
        <v>3397184.4856028426</v>
      </c>
    </row>
    <row r="22" spans="1:97" ht="16">
      <c r="A22" s="35" t="s">
        <v>93</v>
      </c>
      <c r="B22" s="84">
        <v>2344717.91</v>
      </c>
      <c r="C22" s="84">
        <v>2267564.5099999998</v>
      </c>
      <c r="D22" s="84">
        <v>2432882.4700000002</v>
      </c>
      <c r="E22" s="84">
        <v>2330278.69</v>
      </c>
      <c r="F22" s="84">
        <v>2394476.94</v>
      </c>
      <c r="G22" s="84">
        <v>2326800.59</v>
      </c>
      <c r="H22" s="84">
        <v>2481684.6</v>
      </c>
      <c r="I22" s="84">
        <v>2460010.41</v>
      </c>
      <c r="J22" s="84">
        <v>2511123.48</v>
      </c>
      <c r="K22" s="84">
        <v>2481720.0299999998</v>
      </c>
      <c r="L22" s="84">
        <v>2488418.75</v>
      </c>
      <c r="M22" s="84">
        <v>2495802.4500000002</v>
      </c>
      <c r="N22" s="84">
        <v>2771918.64</v>
      </c>
      <c r="O22" s="84">
        <v>2794627.67</v>
      </c>
      <c r="P22" s="84">
        <v>2454511.7799999998</v>
      </c>
      <c r="Q22" s="84">
        <v>2564793.1100000003</v>
      </c>
      <c r="R22" s="84">
        <v>2453959.44</v>
      </c>
      <c r="S22" s="84">
        <v>2417253.37</v>
      </c>
      <c r="T22" s="84">
        <v>2614238.75</v>
      </c>
      <c r="U22" s="84">
        <v>2615262.4500000002</v>
      </c>
      <c r="V22" s="84">
        <v>2634434.9300000002</v>
      </c>
      <c r="W22" s="84">
        <v>2640129.5499999998</v>
      </c>
      <c r="X22" s="84">
        <v>2597880.7999999998</v>
      </c>
      <c r="Y22" s="84">
        <v>2550331.1</v>
      </c>
      <c r="Z22" s="84">
        <v>3011659.75</v>
      </c>
      <c r="AA22" s="84">
        <v>2599776.41</v>
      </c>
      <c r="AB22" s="84">
        <v>2594274.8499999996</v>
      </c>
      <c r="AC22" s="84">
        <v>2485375.52</v>
      </c>
      <c r="AD22" s="84">
        <v>2520220.2199999997</v>
      </c>
      <c r="AE22" s="84">
        <v>2555794.83</v>
      </c>
      <c r="AF22" s="84">
        <v>2724710.65</v>
      </c>
      <c r="AG22" s="84">
        <v>2718427.37</v>
      </c>
      <c r="AH22" s="84">
        <v>2698556.24</v>
      </c>
      <c r="AI22" s="84">
        <v>2753990.11</v>
      </c>
      <c r="AJ22" s="84">
        <v>2740705.43</v>
      </c>
      <c r="AK22" s="84">
        <v>2682495.2799999998</v>
      </c>
      <c r="AL22" s="84">
        <v>2784919.69</v>
      </c>
      <c r="AM22" s="84">
        <v>2669675.0599999996</v>
      </c>
      <c r="AN22" s="84">
        <v>2894675.88</v>
      </c>
      <c r="AO22" s="84">
        <v>2606738.4699999997</v>
      </c>
      <c r="AP22" s="84">
        <v>2592262.88</v>
      </c>
      <c r="AQ22" s="84">
        <v>2561454.33</v>
      </c>
      <c r="AR22" s="84">
        <v>2827085.8739514542</v>
      </c>
      <c r="AS22" s="84">
        <v>2834239.5748873185</v>
      </c>
      <c r="AT22" s="84">
        <v>2806589.0759399901</v>
      </c>
      <c r="AU22" s="84">
        <v>2838484.4063565489</v>
      </c>
      <c r="AV22" s="84">
        <v>2787127.348423976</v>
      </c>
      <c r="AW22" s="84">
        <v>2901551.6349979509</v>
      </c>
      <c r="AX22" s="84">
        <v>3013812.154460317</v>
      </c>
      <c r="AY22" s="84">
        <v>2985298.359668571</v>
      </c>
      <c r="AZ22" s="84">
        <v>3125651.8375062598</v>
      </c>
      <c r="BA22" s="84">
        <v>2997172.176838527</v>
      </c>
      <c r="BB22" s="84">
        <v>2993243.0710167689</v>
      </c>
      <c r="BC22" s="84">
        <v>2917094.935639285</v>
      </c>
      <c r="BD22" s="84">
        <v>3000810.2485707724</v>
      </c>
      <c r="BE22" s="84">
        <v>2990633.7694767802</v>
      </c>
      <c r="BF22" s="84">
        <v>2973514.2020515776</v>
      </c>
      <c r="BG22" s="84">
        <v>3050721.2116544647</v>
      </c>
      <c r="BH22" s="84">
        <v>3029752.8168781935</v>
      </c>
      <c r="BI22" s="84">
        <v>3115968.8002543855</v>
      </c>
      <c r="BJ22" s="84">
        <v>3181182.4918385255</v>
      </c>
      <c r="BK22" s="84">
        <v>3112347.720335735</v>
      </c>
      <c r="BL22" s="84">
        <v>3290763.0010402012</v>
      </c>
      <c r="BM22" s="84">
        <v>3104859.5736974985</v>
      </c>
      <c r="BN22" s="84">
        <v>3051357.352177761</v>
      </c>
      <c r="BO22" s="84">
        <v>2987791.022854636</v>
      </c>
      <c r="BP22" s="84">
        <v>3090234.835692985</v>
      </c>
      <c r="BQ22" s="84">
        <v>3076813.6539177746</v>
      </c>
      <c r="BR22" s="84">
        <v>3046591.114862442</v>
      </c>
      <c r="BS22" s="84">
        <v>3102731.3498188895</v>
      </c>
      <c r="BT22" s="84">
        <v>3120280.7287225546</v>
      </c>
      <c r="BU22" s="84">
        <v>3242924.7266007219</v>
      </c>
      <c r="BV22" s="59">
        <v>3306210.0044779931</v>
      </c>
      <c r="BW22" s="59">
        <v>3264925.4862125064</v>
      </c>
      <c r="BX22" s="59">
        <v>3364290.4223742927</v>
      </c>
      <c r="BY22" s="59">
        <v>3199709.4826230914</v>
      </c>
      <c r="BZ22" s="59">
        <v>3135905.8219056744</v>
      </c>
      <c r="CA22" s="59">
        <v>3068842.4753113473</v>
      </c>
      <c r="CB22" s="59">
        <v>3143569.4762109434</v>
      </c>
      <c r="CC22" s="59">
        <v>3137462.0497377208</v>
      </c>
      <c r="CD22" s="59">
        <v>3123928.8263216149</v>
      </c>
      <c r="CE22" s="59">
        <v>3206443.4685323015</v>
      </c>
      <c r="CF22" s="59">
        <v>3207668.0772761982</v>
      </c>
      <c r="CG22">
        <v>3287609.340464728</v>
      </c>
      <c r="CH22">
        <v>3409972.8196487785</v>
      </c>
      <c r="CI22">
        <v>3353579.121039249</v>
      </c>
      <c r="CJ22">
        <v>3495360.5218299688</v>
      </c>
      <c r="CK22">
        <v>3333709.1705999877</v>
      </c>
      <c r="CL22">
        <v>3262796.6949509969</v>
      </c>
      <c r="CM22">
        <v>3187355.2886612504</v>
      </c>
      <c r="CN22">
        <v>3287344.1209873413</v>
      </c>
      <c r="CO22">
        <v>3286944.6744768275</v>
      </c>
      <c r="CP22">
        <v>3264567.1696541533</v>
      </c>
      <c r="CQ22">
        <v>3345030.9294688022</v>
      </c>
      <c r="CR22">
        <v>3339475.1602731645</v>
      </c>
      <c r="CS22">
        <v>3397184.4856028426</v>
      </c>
    </row>
    <row r="23" spans="1:97" ht="16">
      <c r="A23" s="35" t="s">
        <v>94</v>
      </c>
      <c r="B23" s="84">
        <v>28370190.449999999</v>
      </c>
      <c r="C23" s="84">
        <v>27394009.889999989</v>
      </c>
      <c r="D23" s="84">
        <v>29474816.43</v>
      </c>
      <c r="E23" s="84">
        <v>28094432.98</v>
      </c>
      <c r="F23" s="84">
        <v>28850920.48</v>
      </c>
      <c r="G23" s="84">
        <v>28285867</v>
      </c>
      <c r="H23" s="84">
        <v>29880960.199999999</v>
      </c>
      <c r="I23" s="84">
        <v>29799873.219999999</v>
      </c>
      <c r="J23" s="84">
        <v>29961015.300000001</v>
      </c>
      <c r="K23" s="84">
        <v>29857815.210000001</v>
      </c>
      <c r="L23" s="84">
        <v>30027372.59</v>
      </c>
      <c r="M23" s="84">
        <v>30206630.420000002</v>
      </c>
      <c r="N23" s="84">
        <v>33278128.699999999</v>
      </c>
      <c r="O23" s="84">
        <v>33437354.780000001</v>
      </c>
      <c r="P23" s="84">
        <v>29574441.120000001</v>
      </c>
      <c r="Q23" s="84">
        <v>30902694.749999996</v>
      </c>
      <c r="R23" s="84">
        <v>29601596.93</v>
      </c>
      <c r="S23" s="84">
        <v>29065211.190000001</v>
      </c>
      <c r="T23" s="84">
        <v>31401774.239999998</v>
      </c>
      <c r="U23" s="84">
        <v>31062610.559999991</v>
      </c>
      <c r="V23" s="84">
        <v>31832272.259999998</v>
      </c>
      <c r="W23" s="84">
        <v>31907489.599999998</v>
      </c>
      <c r="X23" s="84">
        <v>30771538.930000007</v>
      </c>
      <c r="Y23" s="84">
        <v>30825614.560000002</v>
      </c>
      <c r="Z23" s="84">
        <v>35399322.179999992</v>
      </c>
      <c r="AA23" s="84">
        <v>31149833.170000002</v>
      </c>
      <c r="AB23" s="84">
        <v>30573898.640000001</v>
      </c>
      <c r="AC23" s="84">
        <v>29356219.719999999</v>
      </c>
      <c r="AD23" s="84">
        <v>29710280.390000001</v>
      </c>
      <c r="AE23" s="84">
        <v>30099014</v>
      </c>
      <c r="AF23" s="84">
        <v>32003439.59</v>
      </c>
      <c r="AG23" s="84">
        <v>32013042.030000001</v>
      </c>
      <c r="AH23" s="84">
        <v>32172197</v>
      </c>
      <c r="AI23" s="84">
        <v>32684369.050000001</v>
      </c>
      <c r="AJ23" s="84">
        <v>32522628.410000004</v>
      </c>
      <c r="AK23" s="84">
        <v>32483324.809999999</v>
      </c>
      <c r="AL23" s="84">
        <v>32758014.419999998</v>
      </c>
      <c r="AM23" s="84">
        <v>31226428.969999995</v>
      </c>
      <c r="AN23" s="84">
        <v>33833850.210000001</v>
      </c>
      <c r="AO23" s="84">
        <v>30587783.259999998</v>
      </c>
      <c r="AP23" s="84">
        <v>30408409.509999998</v>
      </c>
      <c r="AQ23" s="84">
        <v>29867510.260000005</v>
      </c>
      <c r="AR23" s="84">
        <v>31930827.881237317</v>
      </c>
      <c r="AS23" s="84">
        <v>32010898.093089715</v>
      </c>
      <c r="AT23" s="84">
        <v>31692129.417275511</v>
      </c>
      <c r="AU23" s="84">
        <v>32058409.801793516</v>
      </c>
      <c r="AV23" s="84">
        <v>31474297.464389648</v>
      </c>
      <c r="AW23" s="84">
        <v>32764311.041380338</v>
      </c>
      <c r="AX23" s="84">
        <v>34038720.381540217</v>
      </c>
      <c r="AY23" s="84">
        <v>33689994.873659179</v>
      </c>
      <c r="AZ23" s="84">
        <v>35290523.776073724</v>
      </c>
      <c r="BA23" s="84">
        <v>33842613.404172026</v>
      </c>
      <c r="BB23" s="84">
        <v>33808493.973740935</v>
      </c>
      <c r="BC23" s="84">
        <v>32946321.858738091</v>
      </c>
      <c r="BD23" s="84">
        <v>33893192.162175968</v>
      </c>
      <c r="BE23" s="84">
        <v>33779288.485705197</v>
      </c>
      <c r="BF23" s="84">
        <v>33577813.537617274</v>
      </c>
      <c r="BG23" s="84">
        <v>34451837.459721535</v>
      </c>
      <c r="BH23" s="84">
        <v>34207283.212660097</v>
      </c>
      <c r="BI23" s="84">
        <v>35182143.113940485</v>
      </c>
      <c r="BJ23" s="84">
        <v>35606458.579448842</v>
      </c>
      <c r="BK23" s="84">
        <v>34836002.170038827</v>
      </c>
      <c r="BL23" s="84">
        <v>36832975.408337012</v>
      </c>
      <c r="BM23" s="84">
        <v>34752188.561798729</v>
      </c>
      <c r="BN23" s="84">
        <v>34153346.892281659</v>
      </c>
      <c r="BO23" s="84">
        <v>33441859.299885366</v>
      </c>
      <c r="BP23" s="84">
        <v>34588496.246337742</v>
      </c>
      <c r="BQ23" s="84">
        <v>34438275.140132003</v>
      </c>
      <c r="BR23" s="84">
        <v>34099999.172688991</v>
      </c>
      <c r="BS23" s="84">
        <v>34728367.697835125</v>
      </c>
      <c r="BT23" s="84">
        <v>34924795.04352545</v>
      </c>
      <c r="BU23" s="84">
        <v>36297529.377902843</v>
      </c>
      <c r="BV23" s="59">
        <v>37005871.207146242</v>
      </c>
      <c r="BW23" s="59">
        <v>36543780.304356508</v>
      </c>
      <c r="BX23" s="59">
        <v>37655955.884591602</v>
      </c>
      <c r="BY23" s="59">
        <v>35813828.176026493</v>
      </c>
      <c r="BZ23" s="59">
        <v>35099684.171908416</v>
      </c>
      <c r="CA23" s="59">
        <v>34349055.033581279</v>
      </c>
      <c r="CB23" s="59">
        <v>35185462.208939575</v>
      </c>
      <c r="CC23" s="59">
        <v>35117102.777091891</v>
      </c>
      <c r="CD23" s="59">
        <v>34965627.60701026</v>
      </c>
      <c r="CE23" s="59">
        <v>35889200.585803695</v>
      </c>
      <c r="CF23" s="59">
        <v>35902907.432433046</v>
      </c>
      <c r="CG23">
        <v>36797676.998094186</v>
      </c>
      <c r="CH23">
        <v>38167271.53232228</v>
      </c>
      <c r="CI23">
        <v>37536066.029703774</v>
      </c>
      <c r="CJ23">
        <v>39123002.204394385</v>
      </c>
      <c r="CK23">
        <v>37313664.903988294</v>
      </c>
      <c r="CL23">
        <v>36519953.08976832</v>
      </c>
      <c r="CM23">
        <v>35675549.690993547</v>
      </c>
      <c r="CN23">
        <v>36794708.439591102</v>
      </c>
      <c r="CO23">
        <v>36790237.499722727</v>
      </c>
      <c r="CP23">
        <v>36539769.725357637</v>
      </c>
      <c r="CQ23">
        <v>37440387.510831252</v>
      </c>
      <c r="CR23">
        <v>37378202.689228281</v>
      </c>
      <c r="CS23">
        <v>38024133.78789077</v>
      </c>
    </row>
    <row r="24" spans="1:97" ht="15" customHeight="1">
      <c r="A24" s="35" t="s">
        <v>95</v>
      </c>
      <c r="B24" s="84">
        <v>242930849.69</v>
      </c>
      <c r="C24" s="84">
        <v>236165111.30000001</v>
      </c>
      <c r="D24" s="84">
        <v>253940065.19</v>
      </c>
      <c r="E24" s="84">
        <v>241794690.03999999</v>
      </c>
      <c r="F24" s="84">
        <v>248234334.93000001</v>
      </c>
      <c r="G24" s="84">
        <v>243710414.08000001</v>
      </c>
      <c r="H24" s="84">
        <v>257396250.1400001</v>
      </c>
      <c r="I24" s="84">
        <v>256835860.74000001</v>
      </c>
      <c r="J24" s="84">
        <v>259777765.15000001</v>
      </c>
      <c r="K24" s="84">
        <v>257957833.5099999</v>
      </c>
      <c r="L24" s="84">
        <v>259690863.3599999</v>
      </c>
      <c r="M24" s="84">
        <v>260780554.86000001</v>
      </c>
      <c r="N24" s="84">
        <v>287880905.89999998</v>
      </c>
      <c r="O24" s="84">
        <v>289157539.70000005</v>
      </c>
      <c r="P24" s="84">
        <v>255928513.54999995</v>
      </c>
      <c r="Q24" s="84">
        <v>266817871.92000002</v>
      </c>
      <c r="R24" s="84">
        <v>255073334.80000001</v>
      </c>
      <c r="S24" s="84">
        <v>250729887.50999999</v>
      </c>
      <c r="T24" s="84">
        <v>270982517.13000005</v>
      </c>
      <c r="U24" s="84">
        <v>271870517.34000003</v>
      </c>
      <c r="V24" s="84">
        <v>274863802.96000004</v>
      </c>
      <c r="W24" s="84">
        <v>275376711.29999995</v>
      </c>
      <c r="X24" s="84">
        <v>269599355.67999995</v>
      </c>
      <c r="Y24" s="84">
        <v>266390693.47999996</v>
      </c>
      <c r="Z24" s="84">
        <v>312174694.43000019</v>
      </c>
      <c r="AA24" s="84">
        <v>270119762.16000003</v>
      </c>
      <c r="AB24" s="84">
        <v>274656388.72000003</v>
      </c>
      <c r="AC24" s="84">
        <v>258767522.84</v>
      </c>
      <c r="AD24" s="84">
        <v>261785383.13</v>
      </c>
      <c r="AE24" s="84">
        <v>265724896.48999995</v>
      </c>
      <c r="AF24" s="84">
        <v>282518051.0999999</v>
      </c>
      <c r="AG24" s="84">
        <v>282680186.15999997</v>
      </c>
      <c r="AH24" s="84">
        <v>281699880.52999997</v>
      </c>
      <c r="AI24" s="84">
        <v>287067223.87</v>
      </c>
      <c r="AJ24" s="84">
        <v>285657459.46000004</v>
      </c>
      <c r="AK24" s="84">
        <v>278317229.01999998</v>
      </c>
      <c r="AL24" s="84">
        <v>287299047.91999996</v>
      </c>
      <c r="AM24" s="84">
        <v>275181515.69</v>
      </c>
      <c r="AN24" s="84">
        <v>297842049.52000004</v>
      </c>
      <c r="AO24" s="84">
        <v>269293418.60000002</v>
      </c>
      <c r="AP24" s="84">
        <v>267593657.31999999</v>
      </c>
      <c r="AQ24" s="84">
        <v>262680960.73000002</v>
      </c>
      <c r="AR24" s="84">
        <v>279881501.52119392</v>
      </c>
      <c r="AS24" s="84">
        <v>280589717.91384459</v>
      </c>
      <c r="AT24" s="84">
        <v>277852318.51805907</v>
      </c>
      <c r="AU24" s="84">
        <v>281009956.22929829</v>
      </c>
      <c r="AV24" s="84">
        <v>275925607.49397361</v>
      </c>
      <c r="AW24" s="84">
        <v>287253611.86479712</v>
      </c>
      <c r="AX24" s="84">
        <v>298367403.29157138</v>
      </c>
      <c r="AY24" s="84">
        <v>295544537.60718852</v>
      </c>
      <c r="AZ24" s="84">
        <v>309439531.91311967</v>
      </c>
      <c r="BA24" s="84">
        <v>296720045.50701416</v>
      </c>
      <c r="BB24" s="84">
        <v>296331064.03066009</v>
      </c>
      <c r="BC24" s="84">
        <v>288792398.62828922</v>
      </c>
      <c r="BD24" s="84">
        <v>297080214.6085065</v>
      </c>
      <c r="BE24" s="84">
        <v>296072743.17820126</v>
      </c>
      <c r="BF24" s="84">
        <v>294377906.00310618</v>
      </c>
      <c r="BG24" s="84">
        <v>302021399.95379198</v>
      </c>
      <c r="BH24" s="84">
        <v>299945528.87094116</v>
      </c>
      <c r="BI24" s="84">
        <v>308480911.22518414</v>
      </c>
      <c r="BJ24" s="84">
        <v>314937066.69201404</v>
      </c>
      <c r="BK24" s="84">
        <v>308122424.31323779</v>
      </c>
      <c r="BL24" s="84">
        <v>325785537.10297996</v>
      </c>
      <c r="BM24" s="84">
        <v>307381097.79605234</v>
      </c>
      <c r="BN24" s="84">
        <v>302084377.86559838</v>
      </c>
      <c r="BO24" s="84">
        <v>295791311.26260889</v>
      </c>
      <c r="BP24" s="84">
        <v>305933248.7336055</v>
      </c>
      <c r="BQ24" s="84">
        <v>304604551.73785967</v>
      </c>
      <c r="BR24" s="84">
        <v>301612520.37138176</v>
      </c>
      <c r="BS24" s="84">
        <v>307170403.63207006</v>
      </c>
      <c r="BT24" s="84">
        <v>308907792.14353287</v>
      </c>
      <c r="BU24" s="84">
        <v>321049547.93347144</v>
      </c>
      <c r="BV24" s="59">
        <v>327314790.44332135</v>
      </c>
      <c r="BW24" s="59">
        <v>323227623.13503814</v>
      </c>
      <c r="BX24" s="59">
        <v>333064751.81505501</v>
      </c>
      <c r="BY24" s="59">
        <v>316771238.77968609</v>
      </c>
      <c r="BZ24" s="59">
        <v>310454676.36866176</v>
      </c>
      <c r="CA24" s="59">
        <v>303815405.05582339</v>
      </c>
      <c r="CB24" s="59">
        <v>311213378.14488345</v>
      </c>
      <c r="CC24" s="59">
        <v>310608742.92403436</v>
      </c>
      <c r="CD24" s="59">
        <v>309268953.8058399</v>
      </c>
      <c r="CE24" s="59">
        <v>317437903.38469785</v>
      </c>
      <c r="CF24" s="59">
        <v>317559139.6503436</v>
      </c>
      <c r="CG24">
        <v>325473324.70600802</v>
      </c>
      <c r="CH24">
        <v>337587309.14522904</v>
      </c>
      <c r="CI24">
        <v>332004332.9828856</v>
      </c>
      <c r="CJ24">
        <v>346040691.66116691</v>
      </c>
      <c r="CK24">
        <v>330037207.88939875</v>
      </c>
      <c r="CL24">
        <v>323016872.80014861</v>
      </c>
      <c r="CM24">
        <v>315548173.57746381</v>
      </c>
      <c r="CN24">
        <v>325447067.97774678</v>
      </c>
      <c r="CO24">
        <v>325407522.77320594</v>
      </c>
      <c r="CP24">
        <v>323192149.79576111</v>
      </c>
      <c r="CQ24">
        <v>331158062.01741141</v>
      </c>
      <c r="CR24">
        <v>330608040.86704326</v>
      </c>
      <c r="CS24">
        <v>336321264.0746814</v>
      </c>
    </row>
    <row r="25" spans="1:97" ht="15" customHeight="1" outlineLevel="1">
      <c r="A25" s="37" t="s">
        <v>96</v>
      </c>
      <c r="B25" s="84">
        <v>35003202.359999999</v>
      </c>
      <c r="C25" s="84">
        <v>20117157.82</v>
      </c>
      <c r="D25" s="84">
        <v>22239473.789999999</v>
      </c>
      <c r="E25" s="84">
        <v>4398479.38</v>
      </c>
      <c r="F25" s="84">
        <v>8686432.5500000007</v>
      </c>
      <c r="G25" s="84">
        <v>33949630.539999999</v>
      </c>
      <c r="H25" s="84">
        <v>58651683.630000003</v>
      </c>
      <c r="I25" s="85">
        <v>39729213.120000012</v>
      </c>
      <c r="J25" s="85">
        <v>40083393.600000001</v>
      </c>
      <c r="K25" s="85">
        <v>14380255.199999999</v>
      </c>
      <c r="L25" s="85">
        <v>11959320.99</v>
      </c>
      <c r="M25" s="85">
        <v>12375132.699999999</v>
      </c>
      <c r="N25" s="85"/>
      <c r="O25" s="85">
        <v>9721888.9199999999</v>
      </c>
      <c r="P25" s="85">
        <v>8807235.2599999998</v>
      </c>
      <c r="Q25" s="85">
        <v>9868866.120000001</v>
      </c>
      <c r="R25" s="85">
        <v>9826503.120000001</v>
      </c>
      <c r="S25" s="85">
        <v>10327556.41</v>
      </c>
      <c r="T25" s="85">
        <v>24368808.310000002</v>
      </c>
      <c r="U25" s="85">
        <v>46164076.5</v>
      </c>
      <c r="V25" s="85">
        <v>54906723.789999999</v>
      </c>
      <c r="W25" s="85">
        <v>46942912.560000002</v>
      </c>
      <c r="X25" s="85">
        <v>37246637.260000005</v>
      </c>
      <c r="Y25" s="85">
        <v>55968026.980000004</v>
      </c>
      <c r="Z25" s="85">
        <v>45531094.339999996</v>
      </c>
      <c r="AA25" s="85">
        <v>426312</v>
      </c>
      <c r="AB25" s="85">
        <v>398808</v>
      </c>
      <c r="AC25" s="85">
        <v>426312</v>
      </c>
      <c r="AD25" s="85">
        <v>412560</v>
      </c>
      <c r="AE25" s="85">
        <v>18265456.829999998</v>
      </c>
      <c r="AF25" s="85">
        <v>412560</v>
      </c>
      <c r="AG25" s="85">
        <v>426312</v>
      </c>
      <c r="AH25" s="85">
        <v>10528195.209999999</v>
      </c>
      <c r="AI25" s="85">
        <v>9569808.0099999998</v>
      </c>
      <c r="AJ25" s="85">
        <v>6165825.6099999994</v>
      </c>
      <c r="AK25" s="85">
        <v>46976074.020000003</v>
      </c>
      <c r="AL25" s="85">
        <v>6916257.4299999997</v>
      </c>
      <c r="AM25" s="85">
        <v>1266194.1599999999</v>
      </c>
      <c r="AN25" s="85">
        <v>1143659.3599999999</v>
      </c>
      <c r="AO25" s="85">
        <v>1266194.1599999999</v>
      </c>
      <c r="AP25" s="85">
        <v>1225349.29</v>
      </c>
      <c r="AQ25" s="85">
        <v>1266194.1599999999</v>
      </c>
      <c r="AR25" s="85">
        <v>1266194.1600000001</v>
      </c>
      <c r="AS25" s="85">
        <v>1266194.1600000001</v>
      </c>
      <c r="AT25" s="85">
        <v>1225348</v>
      </c>
      <c r="AU25" s="85">
        <v>1266194.1600000001</v>
      </c>
      <c r="AV25" s="85">
        <v>1225348</v>
      </c>
      <c r="AW25" s="85">
        <v>1266194.1600000001</v>
      </c>
      <c r="AX25" s="85">
        <v>0</v>
      </c>
      <c r="AY25" s="85">
        <v>0</v>
      </c>
      <c r="AZ25" s="85">
        <v>0</v>
      </c>
      <c r="BA25" s="85">
        <v>0</v>
      </c>
      <c r="BB25" s="85">
        <v>0</v>
      </c>
      <c r="BC25" s="85">
        <v>0</v>
      </c>
      <c r="BD25" s="85">
        <v>0</v>
      </c>
      <c r="BE25" s="85">
        <v>0</v>
      </c>
      <c r="BF25" s="85">
        <v>0</v>
      </c>
      <c r="BG25" s="85">
        <v>0</v>
      </c>
      <c r="BH25" s="85">
        <v>0</v>
      </c>
      <c r="BI25" s="85">
        <v>0</v>
      </c>
      <c r="BJ25" s="85">
        <v>0</v>
      </c>
      <c r="BK25" s="85">
        <v>0</v>
      </c>
      <c r="BL25" s="85">
        <v>0</v>
      </c>
      <c r="BM25" s="85">
        <v>0</v>
      </c>
      <c r="BN25" s="85">
        <v>0</v>
      </c>
      <c r="BO25" s="85">
        <v>0</v>
      </c>
      <c r="BP25" s="85">
        <v>0</v>
      </c>
      <c r="BQ25" s="85">
        <v>0</v>
      </c>
      <c r="BR25" s="85">
        <v>0</v>
      </c>
      <c r="BS25" s="85">
        <v>0</v>
      </c>
      <c r="BT25" s="85">
        <v>0</v>
      </c>
      <c r="BU25" s="85">
        <v>0</v>
      </c>
      <c r="BV25" s="59">
        <v>0</v>
      </c>
      <c r="BW25" s="59">
        <v>0</v>
      </c>
      <c r="BX25" s="59">
        <v>0</v>
      </c>
      <c r="BY25" s="59">
        <v>0</v>
      </c>
      <c r="BZ25" s="59">
        <v>0</v>
      </c>
      <c r="CA25" s="59">
        <v>0</v>
      </c>
      <c r="CB25" s="59">
        <v>0</v>
      </c>
      <c r="CC25" s="59">
        <v>0</v>
      </c>
      <c r="CD25" s="59">
        <v>0</v>
      </c>
      <c r="CE25" s="59">
        <v>0</v>
      </c>
      <c r="CF25" s="59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</row>
    <row r="26" spans="1:97" ht="15" customHeight="1" outlineLevel="1">
      <c r="A26" s="37" t="s">
        <v>708</v>
      </c>
      <c r="B26" s="84">
        <v>225692.4</v>
      </c>
      <c r="C26" s="84">
        <v>125413.5497</v>
      </c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>
        <v>6881.49</v>
      </c>
      <c r="AS26" s="84">
        <v>6881.49</v>
      </c>
      <c r="AT26" s="84">
        <v>6659.5</v>
      </c>
      <c r="AU26" s="84">
        <v>6881.49</v>
      </c>
      <c r="AV26" s="84">
        <v>6659.5</v>
      </c>
      <c r="AW26" s="84">
        <v>6881.49</v>
      </c>
      <c r="AX26" s="84">
        <v>0</v>
      </c>
      <c r="AY26" s="84">
        <v>0</v>
      </c>
      <c r="AZ26" s="84">
        <v>0</v>
      </c>
      <c r="BA26" s="84">
        <v>0</v>
      </c>
      <c r="BB26" s="84">
        <v>0</v>
      </c>
      <c r="BC26" s="84">
        <v>0</v>
      </c>
      <c r="BD26" s="84">
        <v>0</v>
      </c>
      <c r="BE26" s="84">
        <v>0</v>
      </c>
      <c r="BF26" s="84">
        <v>0</v>
      </c>
      <c r="BG26" s="84">
        <v>0</v>
      </c>
      <c r="BH26" s="84">
        <v>0</v>
      </c>
      <c r="BI26" s="84">
        <v>0</v>
      </c>
      <c r="BJ26" s="84">
        <v>0</v>
      </c>
      <c r="BK26" s="84">
        <v>0</v>
      </c>
      <c r="BL26" s="84">
        <v>0</v>
      </c>
      <c r="BM26" s="84">
        <v>0</v>
      </c>
      <c r="BN26" s="84">
        <v>0</v>
      </c>
      <c r="BO26" s="84">
        <v>0</v>
      </c>
      <c r="BP26" s="84">
        <v>0</v>
      </c>
      <c r="BQ26" s="84">
        <v>0</v>
      </c>
      <c r="BR26" s="84">
        <v>0</v>
      </c>
      <c r="BS26" s="84">
        <v>0</v>
      </c>
      <c r="BT26" s="84">
        <v>0</v>
      </c>
      <c r="BU26" s="84">
        <v>0</v>
      </c>
      <c r="BV26" s="59">
        <v>0</v>
      </c>
      <c r="BW26" s="59">
        <v>0</v>
      </c>
      <c r="BX26" s="59">
        <v>0</v>
      </c>
      <c r="BY26" s="59">
        <v>0</v>
      </c>
      <c r="BZ26" s="59">
        <v>0</v>
      </c>
      <c r="CA26" s="59">
        <v>0</v>
      </c>
      <c r="CB26" s="59">
        <v>0</v>
      </c>
      <c r="CC26" s="59">
        <v>0</v>
      </c>
      <c r="CD26" s="59">
        <v>0</v>
      </c>
      <c r="CE26" s="59">
        <v>0</v>
      </c>
      <c r="CF26" s="59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</row>
    <row r="27" spans="1:97" ht="15" customHeight="1" outlineLevel="1">
      <c r="A27" s="37" t="s">
        <v>97</v>
      </c>
      <c r="B27" s="84"/>
      <c r="C27" s="84"/>
      <c r="D27" s="84">
        <v>399645</v>
      </c>
      <c r="E27" s="84">
        <v>393420</v>
      </c>
      <c r="F27" s="84">
        <v>841620</v>
      </c>
      <c r="G27" s="84">
        <v>827925</v>
      </c>
      <c r="H27" s="84">
        <v>841620</v>
      </c>
      <c r="I27" s="84">
        <v>0</v>
      </c>
      <c r="J27" s="84">
        <v>393420</v>
      </c>
      <c r="K27" s="84">
        <v>395910.04</v>
      </c>
      <c r="L27" s="84">
        <v>393420.05</v>
      </c>
      <c r="M27" s="84">
        <v>398399.91</v>
      </c>
      <c r="N27" s="84"/>
      <c r="O27" s="84">
        <v>550698.98</v>
      </c>
      <c r="P27" s="84">
        <v>498145.72</v>
      </c>
      <c r="Q27" s="84">
        <v>550698.98</v>
      </c>
      <c r="R27" s="84">
        <v>532934.5</v>
      </c>
      <c r="S27" s="84">
        <v>550698.98</v>
      </c>
      <c r="T27" s="84">
        <v>532934.5</v>
      </c>
      <c r="U27" s="84">
        <v>550698.98</v>
      </c>
      <c r="V27" s="84">
        <v>550698.98</v>
      </c>
      <c r="W27" s="84">
        <v>532934.5</v>
      </c>
      <c r="X27" s="84">
        <v>550698.98</v>
      </c>
      <c r="Y27" s="84">
        <v>532194.31000000006</v>
      </c>
      <c r="Z27" s="84">
        <v>550698.98</v>
      </c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  <c r="AO27" s="84"/>
      <c r="AP27" s="84"/>
      <c r="AQ27" s="84"/>
      <c r="AR27" s="84"/>
      <c r="AS27" s="84"/>
      <c r="AT27" s="84"/>
      <c r="AU27" s="84"/>
      <c r="AV27" s="84"/>
      <c r="AW27" s="84"/>
      <c r="AX27" s="84"/>
      <c r="AY27" s="84"/>
      <c r="AZ27" s="84"/>
      <c r="BA27" s="84"/>
      <c r="BB27" s="84"/>
      <c r="BC27" s="84"/>
      <c r="BD27" s="84"/>
      <c r="BE27" s="84"/>
      <c r="BF27" s="84"/>
      <c r="BG27" s="84"/>
      <c r="BH27" s="84"/>
      <c r="BI27" s="84"/>
      <c r="BJ27" s="84"/>
      <c r="BK27" s="84"/>
      <c r="BL27" s="84"/>
      <c r="BM27" s="84"/>
      <c r="BN27" s="84"/>
      <c r="BO27" s="84"/>
      <c r="BP27" s="84"/>
      <c r="BQ27" s="84"/>
      <c r="BR27" s="84"/>
      <c r="BS27" s="84"/>
      <c r="BT27" s="84"/>
      <c r="BU27" s="84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</row>
    <row r="28" spans="1:97" ht="15" customHeight="1" outlineLevel="1">
      <c r="A28" s="37" t="s">
        <v>709</v>
      </c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  <c r="AP28" s="84"/>
      <c r="AQ28" s="84"/>
      <c r="AR28" s="84"/>
      <c r="AS28" s="84"/>
      <c r="AT28" s="84"/>
      <c r="AU28" s="84"/>
      <c r="AV28" s="84"/>
      <c r="AW28" s="84"/>
      <c r="AX28" s="84"/>
      <c r="AY28" s="84"/>
      <c r="AZ28" s="84"/>
      <c r="BA28" s="84"/>
      <c r="BB28" s="84"/>
      <c r="BC28" s="84"/>
      <c r="BD28" s="84"/>
      <c r="BE28" s="84"/>
      <c r="BF28" s="84"/>
      <c r="BG28" s="84"/>
      <c r="BH28" s="84"/>
      <c r="BI28" s="84"/>
      <c r="BJ28" s="84"/>
      <c r="BK28" s="84"/>
      <c r="BL28" s="84"/>
      <c r="BM28" s="84"/>
      <c r="BN28" s="84"/>
      <c r="BO28" s="84"/>
      <c r="BP28" s="84"/>
      <c r="BQ28" s="84"/>
      <c r="BR28" s="84"/>
      <c r="BS28" s="84"/>
      <c r="BT28" s="84"/>
      <c r="BU28" s="84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</row>
    <row r="29" spans="1:97" ht="15" customHeight="1" outlineLevel="1">
      <c r="A29" s="37" t="s">
        <v>98</v>
      </c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>
        <v>16564800</v>
      </c>
      <c r="AN29" s="84"/>
      <c r="AO29" s="84"/>
      <c r="AP29" s="84"/>
      <c r="AQ29" s="84"/>
      <c r="AR29" s="84"/>
      <c r="AS29" s="84"/>
      <c r="AT29" s="84"/>
      <c r="AU29" s="84"/>
      <c r="AV29" s="84"/>
      <c r="AW29" s="84"/>
      <c r="AX29" s="84"/>
      <c r="AY29" s="84"/>
      <c r="AZ29" s="84"/>
      <c r="BA29" s="84"/>
      <c r="BB29" s="84"/>
      <c r="BC29" s="84"/>
      <c r="BD29" s="84"/>
      <c r="BE29" s="84"/>
      <c r="BF29" s="84"/>
      <c r="BG29" s="84"/>
      <c r="BH29" s="84"/>
      <c r="BI29" s="84"/>
      <c r="BJ29" s="84"/>
      <c r="BK29" s="84"/>
      <c r="BL29" s="84"/>
      <c r="BM29" s="84"/>
      <c r="BN29" s="84"/>
      <c r="BO29" s="84"/>
      <c r="BP29" s="84"/>
      <c r="BQ29" s="84"/>
      <c r="BR29" s="84"/>
      <c r="BS29" s="84"/>
      <c r="BT29" s="84"/>
      <c r="BU29" s="84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</row>
    <row r="30" spans="1:97" ht="15" customHeight="1" outlineLevel="1">
      <c r="A30" s="37" t="s">
        <v>710</v>
      </c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84"/>
      <c r="AV30" s="84"/>
      <c r="AW30" s="84"/>
      <c r="AX30" s="84"/>
      <c r="AY30" s="84"/>
      <c r="AZ30" s="84"/>
      <c r="BA30" s="84"/>
      <c r="BB30" s="84"/>
      <c r="BC30" s="84"/>
      <c r="BD30" s="84"/>
      <c r="BE30" s="84"/>
      <c r="BF30" s="84"/>
      <c r="BG30" s="84"/>
      <c r="BH30" s="84"/>
      <c r="BI30" s="84"/>
      <c r="BJ30" s="84"/>
      <c r="BK30" s="84"/>
      <c r="BL30" s="84"/>
      <c r="BM30" s="84"/>
      <c r="BN30" s="84"/>
      <c r="BO30" s="84"/>
      <c r="BP30" s="84"/>
      <c r="BQ30" s="84"/>
      <c r="BR30" s="84"/>
      <c r="BS30" s="84"/>
      <c r="BT30" s="84"/>
      <c r="BU30" s="84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</row>
    <row r="31" spans="1:97" ht="15" customHeight="1" outlineLevel="1">
      <c r="A31" s="37" t="s">
        <v>99</v>
      </c>
      <c r="B31" s="84"/>
      <c r="C31" s="84"/>
      <c r="D31" s="84"/>
      <c r="E31" s="84"/>
      <c r="F31" s="84">
        <v>4141336.55</v>
      </c>
      <c r="G31" s="84">
        <v>3984119.95</v>
      </c>
      <c r="H31" s="84">
        <v>4116924</v>
      </c>
      <c r="I31" s="84">
        <v>5569956.0099999998</v>
      </c>
      <c r="J31" s="84">
        <v>5390279.9900000002</v>
      </c>
      <c r="K31" s="84">
        <v>9061241.4000000004</v>
      </c>
      <c r="L31" s="84">
        <v>5382793.5</v>
      </c>
      <c r="M31" s="84">
        <v>5718937.6799999997</v>
      </c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4"/>
      <c r="AH31" s="84"/>
      <c r="AI31" s="84"/>
      <c r="AJ31" s="84"/>
      <c r="AK31" s="84"/>
      <c r="AL31" s="84"/>
      <c r="AM31" s="84"/>
      <c r="AN31" s="84"/>
      <c r="AO31" s="84"/>
      <c r="AP31" s="84"/>
      <c r="AQ31" s="84"/>
      <c r="AR31" s="84"/>
      <c r="AS31" s="84"/>
      <c r="AT31" s="84"/>
      <c r="AU31" s="84"/>
      <c r="AV31" s="84"/>
      <c r="AW31" s="84"/>
      <c r="AX31" s="84"/>
      <c r="AY31" s="84"/>
      <c r="AZ31" s="84"/>
      <c r="BA31" s="84"/>
      <c r="BB31" s="84"/>
      <c r="BC31" s="84"/>
      <c r="BD31" s="84"/>
      <c r="BE31" s="84"/>
      <c r="BF31" s="84"/>
      <c r="BG31" s="84"/>
      <c r="BH31" s="84"/>
      <c r="BI31" s="84"/>
      <c r="BJ31" s="84"/>
      <c r="BK31" s="84"/>
      <c r="BL31" s="84"/>
      <c r="BM31" s="84"/>
      <c r="BN31" s="84"/>
      <c r="BO31" s="84"/>
      <c r="BP31" s="84"/>
      <c r="BQ31" s="84"/>
      <c r="BR31" s="84"/>
      <c r="BS31" s="84"/>
      <c r="BT31" s="84"/>
      <c r="BU31" s="84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</row>
    <row r="32" spans="1:97" ht="15" customHeight="1" outlineLevel="1">
      <c r="A32" s="37" t="s">
        <v>711</v>
      </c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  <c r="AI32" s="84"/>
      <c r="AJ32" s="84"/>
      <c r="AK32" s="84"/>
      <c r="AL32" s="84"/>
      <c r="AM32" s="84"/>
      <c r="AN32" s="84"/>
      <c r="AO32" s="84"/>
      <c r="AP32" s="84"/>
      <c r="AQ32" s="84"/>
      <c r="AR32" s="84"/>
      <c r="AS32" s="84"/>
      <c r="AT32" s="84"/>
      <c r="AU32" s="84"/>
      <c r="AV32" s="84"/>
      <c r="AW32" s="84"/>
      <c r="AX32" s="84"/>
      <c r="AY32" s="84"/>
      <c r="AZ32" s="84"/>
      <c r="BA32" s="84"/>
      <c r="BB32" s="84"/>
      <c r="BC32" s="84"/>
      <c r="BD32" s="84"/>
      <c r="BE32" s="84"/>
      <c r="BF32" s="84"/>
      <c r="BG32" s="84"/>
      <c r="BH32" s="84"/>
      <c r="BI32" s="84"/>
      <c r="BJ32" s="84"/>
      <c r="BK32" s="84"/>
      <c r="BL32" s="84"/>
      <c r="BM32" s="84"/>
      <c r="BN32" s="84"/>
      <c r="BO32" s="84"/>
      <c r="BP32" s="84"/>
      <c r="BQ32" s="84"/>
      <c r="BR32" s="84"/>
      <c r="BS32" s="84"/>
      <c r="BT32" s="84"/>
      <c r="BU32" s="84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</row>
    <row r="33" spans="1:109" ht="15" customHeight="1" outlineLevel="1">
      <c r="A33" s="37" t="s">
        <v>100</v>
      </c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>
        <v>5405571.5999999996</v>
      </c>
      <c r="P33" s="84">
        <v>2838211.2</v>
      </c>
      <c r="Q33" s="84">
        <v>2746656.01</v>
      </c>
      <c r="R33" s="84">
        <v>3831766.51</v>
      </c>
      <c r="S33" s="84">
        <v>3708161.18</v>
      </c>
      <c r="T33" s="84">
        <v>3831766.51</v>
      </c>
      <c r="U33" s="84">
        <v>3831766.51</v>
      </c>
      <c r="V33" s="84">
        <v>3708161.1900000004</v>
      </c>
      <c r="W33" s="84">
        <v>3831766.51</v>
      </c>
      <c r="X33" s="84">
        <v>2742841.2</v>
      </c>
      <c r="Y33" s="84">
        <v>2842699.2</v>
      </c>
      <c r="Z33" s="84">
        <v>2892954.7199999997</v>
      </c>
      <c r="AA33" s="84">
        <v>2706312.48</v>
      </c>
      <c r="AB33" s="84">
        <v>2892954.7199999997</v>
      </c>
      <c r="AC33" s="84">
        <v>2069294.4</v>
      </c>
      <c r="AD33" s="84">
        <v>2138270.88</v>
      </c>
      <c r="AE33" s="84">
        <v>2069294.4</v>
      </c>
      <c r="AF33" s="84">
        <v>2892954.7199999997</v>
      </c>
      <c r="AG33" s="84">
        <v>2892954.7199999997</v>
      </c>
      <c r="AH33" s="84">
        <v>2799633.6</v>
      </c>
      <c r="AI33" s="84">
        <v>2138270.88</v>
      </c>
      <c r="AJ33" s="84">
        <v>2069294.4</v>
      </c>
      <c r="AK33" s="84">
        <v>2138270.88</v>
      </c>
      <c r="AL33" s="84"/>
      <c r="AM33" s="84"/>
      <c r="AN33" s="84"/>
      <c r="AO33" s="84"/>
      <c r="AP33" s="84"/>
      <c r="AQ33" s="84"/>
      <c r="AR33" s="84"/>
      <c r="AS33" s="84"/>
      <c r="AT33" s="84"/>
      <c r="AU33" s="84"/>
      <c r="AV33" s="84"/>
      <c r="AW33" s="84"/>
      <c r="AX33" s="84"/>
      <c r="AY33" s="84"/>
      <c r="AZ33" s="84"/>
      <c r="BA33" s="84"/>
      <c r="BB33" s="84"/>
      <c r="BC33" s="84"/>
      <c r="BD33" s="84"/>
      <c r="BE33" s="84"/>
      <c r="BF33" s="84"/>
      <c r="BG33" s="84"/>
      <c r="BH33" s="84"/>
      <c r="BI33" s="84"/>
      <c r="BJ33" s="84"/>
      <c r="BK33" s="84"/>
      <c r="BL33" s="84"/>
      <c r="BM33" s="84"/>
      <c r="BN33" s="84"/>
      <c r="BO33" s="84"/>
      <c r="BP33" s="84"/>
      <c r="BQ33" s="84"/>
      <c r="BR33" s="84"/>
      <c r="BS33" s="84"/>
      <c r="BT33" s="84"/>
      <c r="BU33" s="84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</row>
    <row r="34" spans="1:109" ht="15" customHeight="1" outlineLevel="1">
      <c r="A34" s="37" t="s">
        <v>712</v>
      </c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4"/>
      <c r="AK34" s="84"/>
      <c r="AL34" s="84"/>
      <c r="AM34" s="84"/>
      <c r="AN34" s="84"/>
      <c r="AO34" s="84"/>
      <c r="AP34" s="84"/>
      <c r="AQ34" s="84"/>
      <c r="AR34" s="84"/>
      <c r="AS34" s="84"/>
      <c r="AT34" s="84"/>
      <c r="AU34" s="84"/>
      <c r="AV34" s="84"/>
      <c r="AW34" s="84"/>
      <c r="AX34" s="84"/>
      <c r="AY34" s="84"/>
      <c r="AZ34" s="84"/>
      <c r="BA34" s="84"/>
      <c r="BB34" s="84"/>
      <c r="BC34" s="84"/>
      <c r="BD34" s="84"/>
      <c r="BE34" s="84"/>
      <c r="BF34" s="84"/>
      <c r="BG34" s="84"/>
      <c r="BH34" s="84"/>
      <c r="BI34" s="84"/>
      <c r="BJ34" s="84"/>
      <c r="BK34" s="84"/>
      <c r="BL34" s="84"/>
      <c r="BM34" s="84"/>
      <c r="BN34" s="84"/>
      <c r="BO34" s="84"/>
      <c r="BP34" s="84"/>
      <c r="BQ34" s="84"/>
      <c r="BR34" s="84"/>
      <c r="BS34" s="84"/>
      <c r="BT34" s="84"/>
      <c r="BU34" s="84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</row>
    <row r="35" spans="1:109" ht="15" customHeight="1" outlineLevel="1">
      <c r="A35" s="37" t="s">
        <v>101</v>
      </c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4"/>
      <c r="AK35" s="84"/>
      <c r="AL35" s="84"/>
      <c r="AM35" s="84"/>
      <c r="AN35" s="84"/>
      <c r="AO35" s="84"/>
      <c r="AP35" s="84"/>
      <c r="AQ35" s="84"/>
      <c r="AR35" s="84"/>
      <c r="AS35" s="84"/>
      <c r="AT35" s="84"/>
      <c r="AU35" s="84"/>
      <c r="AV35" s="84"/>
      <c r="AW35" s="84"/>
      <c r="AX35" s="84"/>
      <c r="AY35" s="84"/>
      <c r="AZ35" s="84"/>
      <c r="BA35" s="84"/>
      <c r="BB35" s="84"/>
      <c r="BC35" s="84"/>
      <c r="BD35" s="84"/>
      <c r="BE35" s="84"/>
      <c r="BF35" s="84"/>
      <c r="BG35" s="84"/>
      <c r="BH35" s="84"/>
      <c r="BI35" s="84"/>
      <c r="BJ35" s="84"/>
      <c r="BK35" s="84"/>
      <c r="BL35" s="84"/>
      <c r="BM35" s="84"/>
      <c r="BN35" s="84"/>
      <c r="BO35" s="84"/>
      <c r="BP35" s="84"/>
      <c r="BQ35" s="84"/>
      <c r="BR35" s="84"/>
      <c r="BS35" s="84"/>
      <c r="BT35" s="84"/>
      <c r="BU35" s="84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</row>
    <row r="36" spans="1:109" ht="15" customHeight="1" outlineLevel="1">
      <c r="A36" s="37" t="s">
        <v>713</v>
      </c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  <c r="AT36" s="84"/>
      <c r="AU36" s="84"/>
      <c r="AV36" s="84"/>
      <c r="AW36" s="84"/>
      <c r="AX36" s="84"/>
      <c r="AY36" s="84"/>
      <c r="AZ36" s="84"/>
      <c r="BA36" s="84"/>
      <c r="BB36" s="84"/>
      <c r="BC36" s="84"/>
      <c r="BD36" s="84"/>
      <c r="BE36" s="84"/>
      <c r="BF36" s="84"/>
      <c r="BG36" s="84"/>
      <c r="BH36" s="84"/>
      <c r="BI36" s="84"/>
      <c r="BJ36" s="84"/>
      <c r="BK36" s="84"/>
      <c r="BL36" s="84"/>
      <c r="BM36" s="84"/>
      <c r="BN36" s="84"/>
      <c r="BO36" s="84"/>
      <c r="BP36" s="84"/>
      <c r="BQ36" s="84"/>
      <c r="BR36" s="84"/>
      <c r="BS36" s="84"/>
      <c r="BT36" s="84"/>
      <c r="BU36" s="84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</row>
    <row r="37" spans="1:109" ht="15" customHeight="1" outlineLevel="1">
      <c r="A37" s="37" t="s">
        <v>102</v>
      </c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84"/>
      <c r="AS37" s="84"/>
      <c r="AT37" s="84"/>
      <c r="AU37" s="84"/>
      <c r="AV37" s="84"/>
      <c r="AW37" s="84"/>
      <c r="AX37" s="84"/>
      <c r="AY37" s="84"/>
      <c r="AZ37" s="84"/>
      <c r="BA37" s="84"/>
      <c r="BB37" s="84"/>
      <c r="BC37" s="84"/>
      <c r="BD37" s="84"/>
      <c r="BE37" s="84"/>
      <c r="BF37" s="84"/>
      <c r="BG37" s="84"/>
      <c r="BH37" s="84"/>
      <c r="BI37" s="84"/>
      <c r="BJ37" s="84"/>
      <c r="BK37" s="84"/>
      <c r="BL37" s="84"/>
      <c r="BM37" s="84"/>
      <c r="BN37" s="84"/>
      <c r="BO37" s="84"/>
      <c r="BP37" s="84"/>
      <c r="BQ37" s="84"/>
      <c r="BR37" s="84"/>
      <c r="BS37" s="84"/>
      <c r="BT37" s="84"/>
      <c r="BU37" s="84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</row>
    <row r="38" spans="1:109" ht="15" customHeight="1" outlineLevel="1">
      <c r="A38" s="37" t="s">
        <v>714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4"/>
      <c r="AU38" s="84"/>
      <c r="AV38" s="84"/>
      <c r="AW38" s="84"/>
      <c r="AX38" s="84"/>
      <c r="AY38" s="84"/>
      <c r="AZ38" s="84"/>
      <c r="BA38" s="84"/>
      <c r="BB38" s="84"/>
      <c r="BC38" s="84"/>
      <c r="BD38" s="84"/>
      <c r="BE38" s="84"/>
      <c r="BF38" s="84"/>
      <c r="BG38" s="84"/>
      <c r="BH38" s="84"/>
      <c r="BI38" s="84"/>
      <c r="BJ38" s="84"/>
      <c r="BK38" s="84"/>
      <c r="BL38" s="84"/>
      <c r="BM38" s="84"/>
      <c r="BN38" s="84"/>
      <c r="BO38" s="84"/>
      <c r="BP38" s="84"/>
      <c r="BQ38" s="84"/>
      <c r="BR38" s="84"/>
      <c r="BS38" s="84"/>
      <c r="BT38" s="84"/>
      <c r="BU38" s="84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</row>
    <row r="39" spans="1:109" outlineLevel="1">
      <c r="A39" s="37" t="s">
        <v>103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84"/>
      <c r="AS39" s="84"/>
      <c r="AT39" s="84"/>
      <c r="AU39" s="84"/>
      <c r="AV39" s="84"/>
      <c r="AW39" s="84"/>
      <c r="AX39" s="84"/>
      <c r="AY39" s="84"/>
      <c r="AZ39" s="84"/>
      <c r="BA39" s="84"/>
      <c r="BB39" s="84"/>
      <c r="BC39" s="84"/>
      <c r="BD39" s="84"/>
      <c r="BE39" s="84"/>
      <c r="BF39" s="84"/>
      <c r="BG39" s="84"/>
      <c r="BH39" s="84"/>
      <c r="BI39" s="84"/>
      <c r="BJ39" s="84"/>
      <c r="BK39" s="84"/>
      <c r="BL39" s="84"/>
      <c r="BM39" s="84"/>
      <c r="BN39" s="84"/>
      <c r="BO39" s="84"/>
      <c r="BP39" s="84"/>
      <c r="BQ39" s="84"/>
      <c r="BR39" s="84"/>
      <c r="BS39" s="84"/>
      <c r="BT39" s="84"/>
      <c r="BU39" s="84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</row>
    <row r="40" spans="1:109" s="196" customFormat="1" ht="15" customHeight="1">
      <c r="A40" s="193" t="s">
        <v>104</v>
      </c>
      <c r="B40" s="203">
        <v>35003202.359999999</v>
      </c>
      <c r="C40" s="203">
        <v>20117157.82</v>
      </c>
      <c r="D40" s="203">
        <v>22639118.789999999</v>
      </c>
      <c r="E40" s="203">
        <v>4791899.38</v>
      </c>
      <c r="F40" s="203">
        <v>13669389.1</v>
      </c>
      <c r="G40" s="203">
        <v>38761675.490000002</v>
      </c>
      <c r="H40" s="203">
        <v>63610227.630000003</v>
      </c>
      <c r="I40" s="203">
        <v>45299169.130000003</v>
      </c>
      <c r="J40" s="203">
        <v>45867093.590000004</v>
      </c>
      <c r="K40" s="203">
        <v>23837406.640000001</v>
      </c>
      <c r="L40" s="203">
        <v>17735534.539999999</v>
      </c>
      <c r="M40" s="203">
        <v>18492470.289999999</v>
      </c>
      <c r="N40" s="203">
        <v>13097183.899999999</v>
      </c>
      <c r="O40" s="203">
        <v>11879474.59</v>
      </c>
      <c r="P40" s="203">
        <v>13264658.289999999</v>
      </c>
      <c r="Q40" s="203">
        <v>13110837.850000001</v>
      </c>
      <c r="R40" s="203">
        <v>15029685.4</v>
      </c>
      <c r="S40" s="203">
        <v>28285496.079999998</v>
      </c>
      <c r="T40" s="203">
        <v>50551444.340000004</v>
      </c>
      <c r="U40" s="203">
        <v>59284286.909999996</v>
      </c>
      <c r="V40" s="203">
        <v>51184008.649999999</v>
      </c>
      <c r="W40" s="203">
        <v>41629102.339999996</v>
      </c>
      <c r="X40" s="203">
        <v>59241829.030000001</v>
      </c>
      <c r="Y40" s="203">
        <v>48925726.250000007</v>
      </c>
      <c r="Z40" s="203">
        <v>3319266.6699999953</v>
      </c>
      <c r="AA40" s="203">
        <v>3105120.48</v>
      </c>
      <c r="AB40" s="203">
        <v>3319266.7199999997</v>
      </c>
      <c r="AC40" s="203">
        <v>2481854.4</v>
      </c>
      <c r="AD40" s="203">
        <v>20403727.710000001</v>
      </c>
      <c r="AE40" s="203">
        <v>2481854.3999999962</v>
      </c>
      <c r="AF40" s="203">
        <v>3319266.7199999997</v>
      </c>
      <c r="AG40" s="203">
        <v>13421149.899999999</v>
      </c>
      <c r="AH40" s="203">
        <v>12369441.439999999</v>
      </c>
      <c r="AI40" s="203">
        <v>8304096.4699999997</v>
      </c>
      <c r="AJ40" s="203">
        <v>39031173.880000003</v>
      </c>
      <c r="AK40" s="203">
        <v>16514388.84</v>
      </c>
      <c r="AL40" s="203">
        <f>'[122]RP per monthly'!B72*-1</f>
        <v>3820528.39</v>
      </c>
      <c r="AM40" s="203">
        <f>'[122]RP per monthly'!C72*-1</f>
        <v>17708459.359999999</v>
      </c>
      <c r="AN40" s="203">
        <f>'[122]RP per monthly'!D72*-1</f>
        <v>1266194.1599999999</v>
      </c>
      <c r="AO40" s="203">
        <f>'[122]RP per monthly'!E72*-1</f>
        <v>1225349.29</v>
      </c>
      <c r="AP40" s="203">
        <f>'[122]RP per monthly'!F72*-1</f>
        <v>1266194.1599999999</v>
      </c>
      <c r="AQ40" s="203">
        <f>'[122]RP per monthly'!G72*-1</f>
        <v>1225349.29</v>
      </c>
      <c r="AR40" s="203">
        <f>'[122]RP per monthly'!H72*-1</f>
        <v>365838.94</v>
      </c>
      <c r="AS40" s="203">
        <f>'[122]RP per monthly'!I72*-1</f>
        <v>272693</v>
      </c>
      <c r="AT40" s="203">
        <f>'[122]RP per monthly'!J72*-1</f>
        <v>60315402.020000003</v>
      </c>
      <c r="AU40" s="203">
        <f>'[122]RP per monthly'!K72*-1</f>
        <v>785082.94</v>
      </c>
      <c r="AV40" s="203">
        <f>'[122]RP per monthly'!L72*-1</f>
        <v>280237.68</v>
      </c>
      <c r="AW40" s="203">
        <f>'[122]RP per monthly'!M72*-1</f>
        <v>726678.94</v>
      </c>
      <c r="AX40" s="203">
        <f>'[122]RP per monthly'!P72*-1</f>
        <v>527599.04</v>
      </c>
      <c r="AY40" s="203">
        <f>'[122]RP per monthly'!Q72*-1</f>
        <v>476541.07</v>
      </c>
      <c r="AZ40" s="203">
        <f>'[122]RP per monthly'!R72*-1</f>
        <v>527599.04</v>
      </c>
      <c r="BA40" s="203">
        <f>'[122]RP per monthly'!S72*-1</f>
        <v>510579.72</v>
      </c>
      <c r="BB40" s="203">
        <f>'[122]RP per monthly'!T72*-1</f>
        <v>527599.04</v>
      </c>
      <c r="BC40" s="203">
        <f>'[122]RP per monthly'!U72*-1</f>
        <v>510579.72</v>
      </c>
      <c r="BD40" s="203">
        <f>'[122]RP per monthly'!V72*-1</f>
        <v>527599.04</v>
      </c>
      <c r="BE40" s="203">
        <f>'[122]RP per monthly'!W72*-1</f>
        <v>527599.04</v>
      </c>
      <c r="BF40" s="203">
        <f>'[122]RP per monthly'!X72*-1</f>
        <v>510579.72</v>
      </c>
      <c r="BG40" s="203">
        <f>'[122]RP per monthly'!Y72*-1</f>
        <v>527599.04399999999</v>
      </c>
      <c r="BH40" s="203">
        <f>'[122]RP per monthly'!Z72*-1</f>
        <v>510579.72</v>
      </c>
      <c r="BI40" s="203">
        <f>'[122]RP per monthly'!AA72*-1</f>
        <v>527599.04399999999</v>
      </c>
      <c r="BJ40" s="203">
        <f>'[122]RP per monthly'!AD72*-1</f>
        <v>851206.68</v>
      </c>
      <c r="BK40" s="203">
        <f>'[122]RP per monthly'!AE72*-1</f>
        <v>768831.84</v>
      </c>
      <c r="BL40" s="203">
        <f>'[122]RP per monthly'!AF72*-1</f>
        <v>851206.68</v>
      </c>
      <c r="BM40" s="203">
        <f>'[122]RP per monthly'!AG72*-1</f>
        <v>823748.4</v>
      </c>
      <c r="BN40" s="203">
        <f>'[122]RP per monthly'!AH72*-1</f>
        <v>851206.68</v>
      </c>
      <c r="BO40" s="203">
        <f>'[122]RP per monthly'!AI72*-1</f>
        <v>823748.4</v>
      </c>
      <c r="BP40" s="203">
        <f>'[122]RP per monthly'!AJ72*-1</f>
        <v>7190421.4800000004</v>
      </c>
      <c r="BQ40" s="203">
        <f>'[122]RP per monthly'!AK72*-1</f>
        <v>7840179</v>
      </c>
      <c r="BR40" s="203">
        <f>'[122]RP per monthly'!AL72*-1</f>
        <v>7541449.2000000002</v>
      </c>
      <c r="BS40" s="203">
        <f>'[122]RP per monthly'!AM72*-1</f>
        <v>851206.68</v>
      </c>
      <c r="BT40" s="203">
        <f>'[122]RP per monthly'!AN72*-1</f>
        <v>823748.4</v>
      </c>
      <c r="BU40" s="203">
        <f>'[122]RP per monthly'!AO72*-1</f>
        <v>851206.68</v>
      </c>
      <c r="BV40" s="195">
        <f>'[122]RP per monthly'!AR72*-1</f>
        <v>399602.4</v>
      </c>
      <c r="BW40" s="195">
        <f>'[122]RP per monthly'!AS72*-1</f>
        <v>373821.6</v>
      </c>
      <c r="BX40" s="195">
        <f>'[122]RP per monthly'!AT72*-1</f>
        <v>399602.4</v>
      </c>
      <c r="BY40" s="195">
        <f>'[122]RP per monthly'!AU72*-1</f>
        <v>386712</v>
      </c>
      <c r="BZ40" s="195">
        <f>'[122]RP per monthly'!AV72*-1</f>
        <v>399602.4</v>
      </c>
      <c r="CA40" s="195">
        <f>'[122]RP per monthly'!AW72*-1</f>
        <v>386712</v>
      </c>
      <c r="CB40" s="195">
        <f>'[122]RP per monthly'!AX72*-1</f>
        <v>2696955.36</v>
      </c>
      <c r="CC40" s="195">
        <f>'[122]RP per monthly'!AY72*-1</f>
        <v>2654577.12</v>
      </c>
      <c r="CD40" s="195">
        <f>'[122]RP per monthly'!AZ72*-1</f>
        <v>2491761.6</v>
      </c>
      <c r="CE40" s="195">
        <f>'[122]RP per monthly'!BA72*-1</f>
        <v>399602.4</v>
      </c>
      <c r="CF40" s="195">
        <f>'[122]RP per monthly'!BB72*-1</f>
        <v>386712</v>
      </c>
      <c r="CG40" s="195">
        <f>'[122]RP per monthly'!BC72*-1</f>
        <v>399602.4</v>
      </c>
      <c r="CH40" s="195">
        <f>'[122]RP per monthly'!BF72*-1</f>
        <v>414110.4</v>
      </c>
      <c r="CI40" s="195">
        <f>'[122]RP per monthly'!BG72*-1</f>
        <v>374035.20000000001</v>
      </c>
      <c r="CJ40" s="195">
        <f>'[122]RP per monthly'!BH72*-1</f>
        <v>414110.4</v>
      </c>
      <c r="CK40" s="195">
        <f>'[122]RP per monthly'!BI72*-1</f>
        <v>400752</v>
      </c>
      <c r="CL40" s="195">
        <f>'[122]RP per monthly'!BJ72*-1</f>
        <v>414110.4</v>
      </c>
      <c r="CM40" s="195">
        <f>'[122]RP per monthly'!BK72*-1</f>
        <v>400752</v>
      </c>
      <c r="CN40" s="195">
        <f>'[122]RP per monthly'!BL72*-1</f>
        <v>1902780</v>
      </c>
      <c r="CO40" s="195">
        <f>'[122]RP per monthly'!BM72*-1</f>
        <v>1879455.6</v>
      </c>
      <c r="CP40" s="195">
        <f>'[122]RP per monthly'!BN72*-1</f>
        <v>1796652</v>
      </c>
      <c r="CQ40" s="195">
        <f>'[122]RP per monthly'!BO72*-1</f>
        <v>414110.4</v>
      </c>
      <c r="CR40" s="195">
        <f>'[122]RP per monthly'!BP72*-1</f>
        <v>400752</v>
      </c>
      <c r="CS40" s="195">
        <f>'[122]RP per monthly'!BQ72*-1</f>
        <v>414110.4</v>
      </c>
      <c r="CT40" s="195">
        <f>'[122]RP per monthly'!BT72*-1</f>
        <v>430385.4</v>
      </c>
      <c r="CU40" s="195">
        <f>'[122]RP per monthly'!BU72*-1</f>
        <v>388735.2</v>
      </c>
      <c r="CV40" s="195">
        <f>'[122]RP per monthly'!BV72*-1</f>
        <v>430385.4</v>
      </c>
      <c r="CW40" s="195">
        <f>'[122]RP per monthly'!BW72*-1</f>
        <v>416502</v>
      </c>
      <c r="CX40" s="195">
        <f>'[122]RP per monthly'!BX72*-1</f>
        <v>430385.4</v>
      </c>
      <c r="CY40" s="195">
        <f>'[122]RP per monthly'!BY72*-1</f>
        <v>416502</v>
      </c>
      <c r="CZ40" s="195">
        <f>'[122]RP per monthly'!BZ72*-1</f>
        <v>430385.4</v>
      </c>
      <c r="DA40" s="195">
        <f>'[122]RP per monthly'!CA72*-1</f>
        <v>430385.4</v>
      </c>
      <c r="DB40" s="195">
        <f>'[122]RP per monthly'!CB72*-1</f>
        <v>416502</v>
      </c>
      <c r="DC40" s="195">
        <f>'[122]RP per monthly'!CC72*-1</f>
        <v>430385.4</v>
      </c>
      <c r="DD40" s="195">
        <f>'[122]RP per monthly'!CD72*-1</f>
        <v>416502</v>
      </c>
      <c r="DE40" s="195">
        <f>'[122]RP per monthly'!CE72*-1</f>
        <v>430385.4</v>
      </c>
    </row>
    <row r="41" spans="1:109" s="196" customFormat="1" ht="15" customHeight="1" outlineLevel="1">
      <c r="A41" s="198" t="s">
        <v>105</v>
      </c>
      <c r="B41" s="203">
        <v>94336.33</v>
      </c>
      <c r="C41" s="203"/>
      <c r="D41" s="203"/>
      <c r="E41" s="203"/>
      <c r="F41" s="203"/>
      <c r="G41" s="203"/>
      <c r="H41" s="203">
        <v>1034646.6</v>
      </c>
      <c r="I41" s="204">
        <v>344654.99</v>
      </c>
      <c r="J41" s="204">
        <v>188772.18</v>
      </c>
      <c r="K41" s="204">
        <v>4075391.55</v>
      </c>
      <c r="L41" s="204"/>
      <c r="M41" s="204"/>
      <c r="N41" s="204"/>
      <c r="O41" s="204"/>
      <c r="P41" s="204"/>
      <c r="Q41" s="204"/>
      <c r="R41" s="204"/>
      <c r="S41" s="204"/>
      <c r="T41" s="204"/>
      <c r="U41" s="204">
        <v>1584549.65</v>
      </c>
      <c r="V41" s="204"/>
      <c r="W41" s="204">
        <v>4161808.4399999995</v>
      </c>
      <c r="X41" s="204">
        <v>9093003.3800000008</v>
      </c>
      <c r="Y41" s="204">
        <v>1754100.81</v>
      </c>
      <c r="Z41" s="204">
        <v>1868615.83</v>
      </c>
      <c r="AA41" s="204"/>
      <c r="AB41" s="204"/>
      <c r="AC41" s="204"/>
      <c r="AD41" s="204"/>
      <c r="AE41" s="204"/>
      <c r="AF41" s="204"/>
      <c r="AG41" s="204"/>
      <c r="AH41" s="204"/>
      <c r="AI41" s="204"/>
      <c r="AJ41" s="204">
        <v>20535151.300000001</v>
      </c>
      <c r="AK41" s="204"/>
      <c r="AL41" s="203">
        <f>'[122]RP per monthly'!B73*-1</f>
        <v>1947979.65</v>
      </c>
      <c r="AM41" s="203">
        <f>'[122]RP per monthly'!C73*-1</f>
        <v>15964970.5</v>
      </c>
      <c r="AN41" s="203">
        <f>'[122]RP per monthly'!D73*-1</f>
        <v>0</v>
      </c>
      <c r="AO41" s="203">
        <f>'[122]RP per monthly'!E73*-1</f>
        <v>0</v>
      </c>
      <c r="AP41" s="203">
        <f>'[122]RP per monthly'!F73*-1</f>
        <v>26.03</v>
      </c>
      <c r="AQ41" s="203">
        <f>'[122]RP per monthly'!G73*-1</f>
        <v>0.01</v>
      </c>
      <c r="AR41" s="203">
        <f>'[122]RP per monthly'!H73*-1</f>
        <v>7480430.1500000004</v>
      </c>
      <c r="AS41" s="203">
        <f>'[122]RP per monthly'!I73*-1</f>
        <v>37697645.619999997</v>
      </c>
      <c r="AT41" s="203">
        <f>'[122]RP per monthly'!J73*-1</f>
        <v>51960819.450000003</v>
      </c>
      <c r="AU41" s="203">
        <f>'[122]RP per monthly'!K73*-1</f>
        <v>37530093.810000002</v>
      </c>
      <c r="AV41" s="203">
        <f>'[122]RP per monthly'!L73*-1</f>
        <v>14201952.49</v>
      </c>
      <c r="AW41" s="203">
        <f>'[122]RP per monthly'!M73*-1</f>
        <v>0</v>
      </c>
      <c r="AX41" s="203">
        <f>'[122]RP per monthly'!P73*-1</f>
        <v>0</v>
      </c>
      <c r="AY41" s="203">
        <f>'[122]RP per monthly'!Q73*-1</f>
        <v>2379049.06</v>
      </c>
      <c r="AZ41" s="203">
        <f>'[122]RP per monthly'!R73*-1</f>
        <v>0</v>
      </c>
      <c r="BA41" s="203">
        <f>'[122]RP per monthly'!S73*-1</f>
        <v>0</v>
      </c>
      <c r="BB41" s="203">
        <f>'[122]RP per monthly'!T73*-1</f>
        <v>157570.13</v>
      </c>
      <c r="BC41" s="203">
        <f>'[122]RP per monthly'!U73*-1</f>
        <v>0</v>
      </c>
      <c r="BD41" s="203">
        <f>'[122]RP per monthly'!V73*-1</f>
        <v>0.16</v>
      </c>
      <c r="BE41" s="203">
        <f>'[122]RP per monthly'!W73*-1</f>
        <v>0</v>
      </c>
      <c r="BF41" s="203">
        <f>'[122]RP per monthly'!X73*-1</f>
        <v>0</v>
      </c>
      <c r="BG41" s="203">
        <f>'[122]RP per monthly'!Y73*-1</f>
        <v>0</v>
      </c>
      <c r="BH41" s="203">
        <f>'[122]RP per monthly'!Z73*-1</f>
        <v>0</v>
      </c>
      <c r="BI41" s="203">
        <f>'[122]RP per monthly'!AA73*-1</f>
        <v>0</v>
      </c>
      <c r="BJ41" s="203">
        <f>'[122]RP per monthly'!AD73*-1</f>
        <v>0</v>
      </c>
      <c r="BK41" s="203">
        <f>'[122]RP per monthly'!AE73*-1</f>
        <v>0</v>
      </c>
      <c r="BL41" s="203">
        <f>'[122]RP per monthly'!AF73*-1</f>
        <v>0</v>
      </c>
      <c r="BM41" s="203">
        <f>'[122]RP per monthly'!AG73*-1</f>
        <v>0</v>
      </c>
      <c r="BN41" s="203">
        <f>'[122]RP per monthly'!AH73*-1</f>
        <v>0</v>
      </c>
      <c r="BO41" s="203">
        <f>'[122]RP per monthly'!AI73*-1</f>
        <v>0</v>
      </c>
      <c r="BP41" s="203">
        <f>'[122]RP per monthly'!AJ73*-1</f>
        <v>0</v>
      </c>
      <c r="BQ41" s="203">
        <f>'[122]RP per monthly'!AK73*-1</f>
        <v>4821833.4968112996</v>
      </c>
      <c r="BR41" s="203">
        <f>'[122]RP per monthly'!AL73*-1</f>
        <v>2297461.8052292001</v>
      </c>
      <c r="BS41" s="203">
        <f>'[122]RP per monthly'!AM73*-1</f>
        <v>0</v>
      </c>
      <c r="BT41" s="203">
        <f>'[122]RP per monthly'!AN73*-1</f>
        <v>0</v>
      </c>
      <c r="BU41" s="203">
        <f>'[122]RP per monthly'!AO73*-1</f>
        <v>0</v>
      </c>
      <c r="BV41" s="195">
        <f>'[122]RP per monthly'!AR73*-1</f>
        <v>0</v>
      </c>
      <c r="BW41" s="195">
        <f>'[122]RP per monthly'!AS73*-1</f>
        <v>0</v>
      </c>
      <c r="BX41" s="195">
        <f>'[122]RP per monthly'!AT73*-1</f>
        <v>0</v>
      </c>
      <c r="BY41" s="195">
        <f>'[122]RP per monthly'!AU73*-1</f>
        <v>0</v>
      </c>
      <c r="BZ41" s="195">
        <f>'[122]RP per monthly'!AV73*-1</f>
        <v>0</v>
      </c>
      <c r="CA41" s="195">
        <f>'[122]RP per monthly'!AW73*-1</f>
        <v>0</v>
      </c>
      <c r="CB41" s="195">
        <f>'[122]RP per monthly'!AX73*-1</f>
        <v>1464861.0346566001</v>
      </c>
      <c r="CC41" s="195">
        <f>'[122]RP per monthly'!AY73*-1</f>
        <v>1728416.6162145999</v>
      </c>
      <c r="CD41" s="195">
        <f>'[122]RP per monthly'!AZ73*-1</f>
        <v>0</v>
      </c>
      <c r="CE41" s="195">
        <f>'[122]RP per monthly'!BA73*-1</f>
        <v>0</v>
      </c>
      <c r="CF41" s="195">
        <f>'[122]RP per monthly'!BB73*-1</f>
        <v>0</v>
      </c>
      <c r="CG41" s="195">
        <f>'[122]RP per monthly'!BC73*-1</f>
        <v>0</v>
      </c>
      <c r="CH41" s="195">
        <f>'[122]RP per monthly'!BF73*-1</f>
        <v>0</v>
      </c>
      <c r="CI41" s="195">
        <f>'[122]RP per monthly'!BG73*-1</f>
        <v>0</v>
      </c>
      <c r="CJ41" s="195">
        <f>'[122]RP per monthly'!BH73*-1</f>
        <v>0</v>
      </c>
      <c r="CK41" s="195">
        <f>'[122]RP per monthly'!BI73*-1</f>
        <v>0</v>
      </c>
      <c r="CL41" s="195">
        <f>'[122]RP per monthly'!BJ73*-1</f>
        <v>0</v>
      </c>
      <c r="CM41" s="195">
        <f>'[122]RP per monthly'!BK73*-1</f>
        <v>0</v>
      </c>
      <c r="CN41" s="195">
        <f>'[122]RP per monthly'!BL73*-1</f>
        <v>1070033.5784845999</v>
      </c>
      <c r="CO41" s="195">
        <f>'[122]RP per monthly'!BM73*-1</f>
        <v>2294356.8061608998</v>
      </c>
      <c r="CP41" s="195">
        <f>'[122]RP per monthly'!BN73*-1</f>
        <v>0</v>
      </c>
      <c r="CQ41" s="195">
        <f>'[122]RP per monthly'!BO73*-1</f>
        <v>0</v>
      </c>
      <c r="CR41" s="195">
        <f>'[122]RP per monthly'!BP73*-1</f>
        <v>0</v>
      </c>
      <c r="CS41" s="195">
        <f>'[122]RP per monthly'!BQ73*-1</f>
        <v>0</v>
      </c>
      <c r="CT41" s="195">
        <f>'[122]RP per monthly'!BT73*-1</f>
        <v>0</v>
      </c>
      <c r="CU41" s="195">
        <f>'[122]RP per monthly'!BU73*-1</f>
        <v>0</v>
      </c>
      <c r="CV41" s="195">
        <f>'[122]RP per monthly'!BV73*-1</f>
        <v>0</v>
      </c>
      <c r="CW41" s="195">
        <f>'[122]RP per monthly'!BW73*-1</f>
        <v>0</v>
      </c>
      <c r="CX41" s="195">
        <f>'[122]RP per monthly'!BX73*-1</f>
        <v>0</v>
      </c>
      <c r="CY41" s="195">
        <f>'[122]RP per monthly'!BY73*-1</f>
        <v>0</v>
      </c>
      <c r="CZ41" s="195">
        <f>'[122]RP per monthly'!BZ73*-1</f>
        <v>0</v>
      </c>
      <c r="DA41" s="195">
        <f>'[122]RP per monthly'!CA73*-1</f>
        <v>0</v>
      </c>
      <c r="DB41" s="195">
        <f>'[122]RP per monthly'!CB73*-1</f>
        <v>0</v>
      </c>
      <c r="DC41" s="195">
        <f>'[122]RP per monthly'!CC73*-1</f>
        <v>0</v>
      </c>
      <c r="DD41" s="195">
        <f>'[122]RP per monthly'!CD73*-1</f>
        <v>0</v>
      </c>
      <c r="DE41" s="195">
        <f>'[122]RP per monthly'!CE73*-1</f>
        <v>0</v>
      </c>
    </row>
    <row r="42" spans="1:109" s="196" customFormat="1" ht="15" customHeight="1" outlineLevel="1">
      <c r="A42" s="198" t="s">
        <v>1196</v>
      </c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3"/>
      <c r="O42" s="203"/>
      <c r="P42" s="203"/>
      <c r="Q42" s="203"/>
      <c r="R42" s="203"/>
      <c r="S42" s="203"/>
      <c r="T42" s="203"/>
      <c r="U42" s="203"/>
      <c r="V42" s="203"/>
      <c r="W42" s="203"/>
      <c r="X42" s="203">
        <v>335314.8</v>
      </c>
      <c r="Y42" s="203"/>
      <c r="Z42" s="203"/>
      <c r="AA42" s="203">
        <v>372981.91000000003</v>
      </c>
      <c r="AB42" s="203">
        <v>27587.299999999996</v>
      </c>
      <c r="AC42" s="203"/>
      <c r="AD42" s="203"/>
      <c r="AE42" s="203">
        <v>81208.930000000008</v>
      </c>
      <c r="AF42" s="203"/>
      <c r="AG42" s="203"/>
      <c r="AH42" s="203"/>
      <c r="AI42" s="203"/>
      <c r="AJ42" s="203"/>
      <c r="AK42" s="203"/>
      <c r="AL42" s="203">
        <f>'[122]RP per monthly'!B75*-1</f>
        <v>0</v>
      </c>
      <c r="AM42" s="203">
        <f>'[122]RP per monthly'!C75*-1</f>
        <v>0</v>
      </c>
      <c r="AN42" s="203">
        <f>'[122]RP per monthly'!D75*-1</f>
        <v>0</v>
      </c>
      <c r="AO42" s="203">
        <f>'[122]RP per monthly'!E75*-1</f>
        <v>0</v>
      </c>
      <c r="AP42" s="203">
        <f>'[122]RP per monthly'!F75*-1</f>
        <v>0</v>
      </c>
      <c r="AQ42" s="203">
        <f>'[122]RP per monthly'!G75*-1</f>
        <v>0</v>
      </c>
      <c r="AR42" s="203">
        <f>'[122]RP per monthly'!H75*-1</f>
        <v>0</v>
      </c>
      <c r="AS42" s="203">
        <f>'[122]RP per monthly'!I75*-1</f>
        <v>0</v>
      </c>
      <c r="AT42" s="203">
        <f>'[122]RP per monthly'!J75*-1</f>
        <v>0</v>
      </c>
      <c r="AU42" s="203">
        <f>'[122]RP per monthly'!K75*-1</f>
        <v>0</v>
      </c>
      <c r="AV42" s="203">
        <f>'[122]RP per monthly'!L75*-1</f>
        <v>0</v>
      </c>
      <c r="AW42" s="203">
        <f>'[122]RP per monthly'!M75*-1</f>
        <v>0</v>
      </c>
      <c r="AX42" s="203">
        <f>'[122]RP per monthly'!P75*-1</f>
        <v>0</v>
      </c>
      <c r="AY42" s="203">
        <f>'[122]RP per monthly'!Q75*-1</f>
        <v>28109.93</v>
      </c>
      <c r="AZ42" s="203">
        <f>'[122]RP per monthly'!R75*-1</f>
        <v>0</v>
      </c>
      <c r="BA42" s="203">
        <f>'[122]RP per monthly'!S75*-1</f>
        <v>0</v>
      </c>
      <c r="BB42" s="203">
        <f>'[122]RP per monthly'!T75*-1</f>
        <v>0</v>
      </c>
      <c r="BC42" s="203">
        <f>'[122]RP per monthly'!U75*-1</f>
        <v>0</v>
      </c>
      <c r="BD42" s="203">
        <f>'[122]RP per monthly'!V75*-1</f>
        <v>0</v>
      </c>
      <c r="BE42" s="203">
        <f>'[122]RP per monthly'!W75*-1</f>
        <v>0</v>
      </c>
      <c r="BF42" s="203">
        <f>'[122]RP per monthly'!X75*-1</f>
        <v>0</v>
      </c>
      <c r="BG42" s="203">
        <f>'[122]RP per monthly'!Y75*-1</f>
        <v>0</v>
      </c>
      <c r="BH42" s="203">
        <f>'[122]RP per monthly'!Z75*-1</f>
        <v>0</v>
      </c>
      <c r="BI42" s="203">
        <f>'[122]RP per monthly'!AA75*-1</f>
        <v>0</v>
      </c>
      <c r="BJ42" s="203">
        <f>'[122]RP per monthly'!AD75*-1</f>
        <v>0</v>
      </c>
      <c r="BK42" s="203">
        <f>'[122]RP per monthly'!AE75*-1</f>
        <v>0</v>
      </c>
      <c r="BL42" s="203">
        <f>'[122]RP per monthly'!AF75*-1</f>
        <v>0</v>
      </c>
      <c r="BM42" s="203">
        <f>'[122]RP per monthly'!AG75*-1</f>
        <v>0</v>
      </c>
      <c r="BN42" s="203">
        <f>'[122]RP per monthly'!AH75*-1</f>
        <v>0</v>
      </c>
      <c r="BO42" s="203">
        <f>'[122]RP per monthly'!AI75*-1</f>
        <v>0</v>
      </c>
      <c r="BP42" s="203">
        <f>'[122]RP per monthly'!AJ75*-1</f>
        <v>0</v>
      </c>
      <c r="BQ42" s="203">
        <f>'[122]RP per monthly'!AK75*-1</f>
        <v>0</v>
      </c>
      <c r="BR42" s="203">
        <f>'[122]RP per monthly'!AL75*-1</f>
        <v>0</v>
      </c>
      <c r="BS42" s="203">
        <f>'[122]RP per monthly'!AM75*-1</f>
        <v>0</v>
      </c>
      <c r="BT42" s="203">
        <f>'[122]RP per monthly'!AN75*-1</f>
        <v>0</v>
      </c>
      <c r="BU42" s="203">
        <f>'[122]RP per monthly'!AO75*-1</f>
        <v>0</v>
      </c>
      <c r="BV42" s="195">
        <f>'[122]RP per monthly'!AR75*-1</f>
        <v>0</v>
      </c>
      <c r="BW42" s="195">
        <f>'[122]RP per monthly'!AS75*-1</f>
        <v>0</v>
      </c>
      <c r="BX42" s="195">
        <f>'[122]RP per monthly'!AT75*-1</f>
        <v>0</v>
      </c>
      <c r="BY42" s="195">
        <f>'[122]RP per monthly'!AU75*-1</f>
        <v>0</v>
      </c>
      <c r="BZ42" s="195">
        <f>'[122]RP per monthly'!AV75*-1</f>
        <v>0</v>
      </c>
      <c r="CA42" s="195">
        <f>'[122]RP per monthly'!AW75*-1</f>
        <v>0</v>
      </c>
      <c r="CB42" s="195">
        <f>'[122]RP per monthly'!AX75*-1</f>
        <v>0</v>
      </c>
      <c r="CC42" s="195">
        <f>'[122]RP per monthly'!AY75*-1</f>
        <v>0</v>
      </c>
      <c r="CD42" s="195">
        <f>'[122]RP per monthly'!AZ75*-1</f>
        <v>0</v>
      </c>
      <c r="CE42" s="195">
        <f>'[122]RP per monthly'!BA75*-1</f>
        <v>0</v>
      </c>
      <c r="CF42" s="195">
        <f>'[122]RP per monthly'!BB75*-1</f>
        <v>0</v>
      </c>
      <c r="CG42" s="195">
        <f>'[122]RP per monthly'!BC75*-1</f>
        <v>0</v>
      </c>
      <c r="CH42" s="195">
        <f>'[122]RP per monthly'!BF75*-1</f>
        <v>0</v>
      </c>
      <c r="CI42" s="195">
        <f>'[122]RP per monthly'!BG75*-1</f>
        <v>0</v>
      </c>
      <c r="CJ42" s="195">
        <f>'[122]RP per monthly'!BH75*-1</f>
        <v>0</v>
      </c>
      <c r="CK42" s="195">
        <f>'[122]RP per monthly'!BI75*-1</f>
        <v>0</v>
      </c>
      <c r="CL42" s="195">
        <f>'[122]RP per monthly'!BJ75*-1</f>
        <v>0</v>
      </c>
      <c r="CM42" s="195">
        <f>'[122]RP per monthly'!BK75*-1</f>
        <v>0</v>
      </c>
      <c r="CN42" s="195">
        <f>'[122]RP per monthly'!BL75*-1</f>
        <v>0</v>
      </c>
      <c r="CO42" s="195">
        <f>'[122]RP per monthly'!BM75*-1</f>
        <v>0</v>
      </c>
      <c r="CP42" s="195">
        <f>'[122]RP per monthly'!BN75*-1</f>
        <v>0</v>
      </c>
      <c r="CQ42" s="195">
        <f>'[122]RP per monthly'!BO75*-1</f>
        <v>0</v>
      </c>
      <c r="CR42" s="195">
        <f>'[122]RP per monthly'!BP75*-1</f>
        <v>0</v>
      </c>
      <c r="CS42" s="195">
        <f>'[122]RP per monthly'!BQ75*-1</f>
        <v>0</v>
      </c>
      <c r="CT42" s="195">
        <f>'[122]RP per monthly'!BT75*-1</f>
        <v>0</v>
      </c>
      <c r="CU42" s="195">
        <f>'[122]RP per monthly'!BU75*-1</f>
        <v>0</v>
      </c>
      <c r="CV42" s="195">
        <f>'[122]RP per monthly'!BV75*-1</f>
        <v>0</v>
      </c>
      <c r="CW42" s="195">
        <f>'[122]RP per monthly'!BW75*-1</f>
        <v>0</v>
      </c>
      <c r="CX42" s="195">
        <f>'[122]RP per monthly'!BX75*-1</f>
        <v>0</v>
      </c>
      <c r="CY42" s="195">
        <f>'[122]RP per monthly'!BY75*-1</f>
        <v>0</v>
      </c>
      <c r="CZ42" s="195">
        <f>'[122]RP per monthly'!BZ75*-1</f>
        <v>0</v>
      </c>
      <c r="DA42" s="195">
        <f>'[122]RP per monthly'!CA75*-1</f>
        <v>0</v>
      </c>
      <c r="DB42" s="195">
        <f>'[122]RP per monthly'!CB75*-1</f>
        <v>0</v>
      </c>
      <c r="DC42" s="195">
        <f>'[122]RP per monthly'!CC75*-1</f>
        <v>0</v>
      </c>
      <c r="DD42" s="195">
        <f>'[122]RP per monthly'!CD75*-1</f>
        <v>0</v>
      </c>
      <c r="DE42" s="195">
        <f>'[122]RP per monthly'!CE75*-1</f>
        <v>0</v>
      </c>
    </row>
    <row r="43" spans="1:109" outlineLevel="1">
      <c r="A43" s="37" t="s">
        <v>106</v>
      </c>
      <c r="B43" s="84">
        <v>1047460.03</v>
      </c>
      <c r="C43" s="84"/>
      <c r="D43" s="84">
        <v>-1047460.03</v>
      </c>
      <c r="E43" s="84"/>
      <c r="F43" s="84"/>
      <c r="G43" s="84">
        <v>1296430.25</v>
      </c>
      <c r="H43" s="84">
        <v>-1296430.25</v>
      </c>
      <c r="I43" s="84">
        <v>1453841.93</v>
      </c>
      <c r="J43" s="84">
        <v>-1453947.59</v>
      </c>
      <c r="K43" s="84"/>
      <c r="L43" s="84"/>
      <c r="M43" s="84"/>
      <c r="N43" s="84"/>
      <c r="O43" s="84"/>
      <c r="P43" s="84"/>
      <c r="Q43" s="84"/>
      <c r="R43" s="84"/>
      <c r="S43" s="84"/>
      <c r="T43" s="84">
        <v>2643715.16</v>
      </c>
      <c r="U43" s="84">
        <v>-1513859.9</v>
      </c>
      <c r="V43" s="84">
        <v>1516347.51</v>
      </c>
      <c r="W43" s="84">
        <v>1449958.94</v>
      </c>
      <c r="X43" s="84">
        <v>-2142885.29</v>
      </c>
      <c r="Y43" s="84">
        <v>287941.07000000007</v>
      </c>
      <c r="Z43" s="84">
        <v>-2241217.4900000002</v>
      </c>
      <c r="AA43" s="84"/>
      <c r="AB43" s="84"/>
      <c r="AC43" s="84"/>
      <c r="AD43" s="84"/>
      <c r="AE43" s="84"/>
      <c r="AF43" s="84"/>
      <c r="AG43" s="84"/>
      <c r="AH43" s="84"/>
      <c r="AI43" s="84">
        <v>19356568.98</v>
      </c>
      <c r="AJ43" s="84">
        <v>8775189.8800000027</v>
      </c>
      <c r="AK43" s="84">
        <v>-24967263.079999998</v>
      </c>
      <c r="AL43" s="84">
        <v>11274353.49</v>
      </c>
      <c r="AM43" s="84">
        <v>-13665053.32</v>
      </c>
      <c r="AN43" s="84">
        <v>-773795.95</v>
      </c>
      <c r="AO43" s="84"/>
      <c r="AP43" s="84"/>
      <c r="AQ43" s="84">
        <v>7580880.6399999997</v>
      </c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  <c r="BF43" s="84"/>
      <c r="BG43" s="84"/>
      <c r="BH43" s="84"/>
      <c r="BI43" s="84"/>
      <c r="BJ43" s="84"/>
      <c r="BK43" s="84"/>
      <c r="BL43" s="84"/>
      <c r="BM43" s="84"/>
      <c r="BN43" s="84"/>
      <c r="BO43" s="84"/>
      <c r="BP43" s="84"/>
      <c r="BQ43" s="84"/>
      <c r="BR43" s="84"/>
      <c r="BS43" s="84"/>
      <c r="BT43" s="84"/>
      <c r="BU43" s="84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</row>
    <row r="44" spans="1:109" outlineLevel="1">
      <c r="A44" s="37" t="s">
        <v>107</v>
      </c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84"/>
      <c r="AF44" s="84"/>
      <c r="AG44" s="84"/>
      <c r="AH44" s="84"/>
      <c r="AI44" s="84"/>
      <c r="AJ44" s="84"/>
      <c r="AK44" s="84"/>
      <c r="AL44" s="84"/>
      <c r="AM44" s="84"/>
      <c r="AN44" s="84"/>
      <c r="AO44" s="84"/>
      <c r="AP44" s="84"/>
      <c r="AQ44" s="84"/>
      <c r="AR44" s="84"/>
      <c r="AS44" s="84"/>
      <c r="AT44" s="84"/>
      <c r="AU44" s="84"/>
      <c r="AV44" s="84"/>
      <c r="AW44" s="84"/>
      <c r="AX44" s="84"/>
      <c r="AY44" s="84"/>
      <c r="AZ44" s="84"/>
      <c r="BA44" s="84"/>
      <c r="BB44" s="84"/>
      <c r="BC44" s="84"/>
      <c r="BD44" s="84"/>
      <c r="BE44" s="84"/>
      <c r="BF44" s="84"/>
      <c r="BG44" s="84"/>
      <c r="BH44" s="84"/>
      <c r="BI44" s="84"/>
      <c r="BJ44" s="84"/>
      <c r="BK44" s="84"/>
      <c r="BL44" s="84"/>
      <c r="BM44" s="84"/>
      <c r="BN44" s="84"/>
      <c r="BO44" s="84"/>
      <c r="BP44" s="84"/>
      <c r="BQ44" s="84"/>
      <c r="BR44" s="84"/>
      <c r="BS44" s="84"/>
      <c r="BT44" s="84"/>
      <c r="BU44" s="84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</row>
    <row r="45" spans="1:109" ht="15" customHeight="1">
      <c r="A45" s="35" t="s">
        <v>108</v>
      </c>
      <c r="B45" s="84">
        <v>1141796.3600000001</v>
      </c>
      <c r="C45" s="84"/>
      <c r="D45" s="84">
        <v>-1047460.03</v>
      </c>
      <c r="E45" s="84"/>
      <c r="F45" s="84"/>
      <c r="G45" s="84">
        <v>1296430.25</v>
      </c>
      <c r="H45" s="84">
        <v>-261783.65</v>
      </c>
      <c r="I45" s="84">
        <v>1798496.92</v>
      </c>
      <c r="J45" s="84">
        <v>-1265175.4099999999</v>
      </c>
      <c r="K45" s="84">
        <v>4075391.55</v>
      </c>
      <c r="L45" s="84"/>
      <c r="M45" s="84"/>
      <c r="N45" s="84"/>
      <c r="O45" s="84"/>
      <c r="P45" s="84"/>
      <c r="Q45" s="84"/>
      <c r="R45" s="84"/>
      <c r="S45" s="84"/>
      <c r="T45" s="84">
        <v>2643715.16</v>
      </c>
      <c r="U45" s="84">
        <v>70689.75</v>
      </c>
      <c r="V45" s="84">
        <v>1516347.51</v>
      </c>
      <c r="W45" s="84">
        <v>5611767.379999999</v>
      </c>
      <c r="X45" s="84">
        <v>7285432.8900000006</v>
      </c>
      <c r="Y45" s="84">
        <v>2042041.8800000001</v>
      </c>
      <c r="Z45" s="84">
        <v>-372601.66000000015</v>
      </c>
      <c r="AA45" s="84">
        <v>372981.91000000003</v>
      </c>
      <c r="AB45" s="84">
        <v>27587.299999999996</v>
      </c>
      <c r="AC45" s="84"/>
      <c r="AD45" s="84"/>
      <c r="AE45" s="84">
        <v>81208.930000000008</v>
      </c>
      <c r="AF45" s="84"/>
      <c r="AG45" s="84"/>
      <c r="AH45" s="84"/>
      <c r="AI45" s="84">
        <v>19356568.98</v>
      </c>
      <c r="AJ45" s="84">
        <v>29310341.180000003</v>
      </c>
      <c r="AK45" s="84">
        <v>-24967263.079999998</v>
      </c>
      <c r="AL45" s="84">
        <v>13222333.140000001</v>
      </c>
      <c r="AM45" s="84">
        <v>2299917.1799999997</v>
      </c>
      <c r="AN45" s="84">
        <v>-773795.95</v>
      </c>
      <c r="AO45" s="84"/>
      <c r="AP45" s="84">
        <v>26.03</v>
      </c>
      <c r="AQ45" s="84">
        <v>7580880.6499999994</v>
      </c>
      <c r="AR45" s="84">
        <v>-105492705.45846546</v>
      </c>
      <c r="AS45" s="84">
        <v>52550378.071973808</v>
      </c>
      <c r="AT45" s="84">
        <v>32399440.41973836</v>
      </c>
      <c r="AU45" s="84">
        <v>15971380.18743578</v>
      </c>
      <c r="AV45" s="84">
        <v>3835042.1545815179</v>
      </c>
      <c r="AW45" s="84"/>
      <c r="AX45" s="84"/>
      <c r="AY45" s="84"/>
      <c r="AZ45" s="84"/>
      <c r="BA45" s="84"/>
      <c r="BB45" s="84"/>
      <c r="BC45" s="84"/>
      <c r="BD45" s="84">
        <v>1100855.0239947408</v>
      </c>
      <c r="BE45" s="84">
        <v>1838936.1615361618</v>
      </c>
      <c r="BF45" s="84">
        <v>1157565.1091937979</v>
      </c>
      <c r="BG45" s="84"/>
      <c r="BH45" s="84"/>
      <c r="BI45" s="84"/>
      <c r="BJ45" s="84"/>
      <c r="BK45" s="84"/>
      <c r="BL45" s="84"/>
      <c r="BM45" s="84"/>
      <c r="BN45" s="84"/>
      <c r="BO45" s="84"/>
      <c r="BP45" s="84">
        <v>1384172.6588330078</v>
      </c>
      <c r="BQ45" s="84">
        <v>1404802.1282953471</v>
      </c>
      <c r="BR45" s="84">
        <v>165053.19300403696</v>
      </c>
      <c r="BS45" s="84"/>
      <c r="BT45" s="84"/>
      <c r="BU45" s="84"/>
      <c r="BV45" s="59"/>
      <c r="BW45" s="59"/>
      <c r="BX45" s="59"/>
      <c r="BY45" s="59"/>
      <c r="BZ45" s="59"/>
      <c r="CA45" s="59"/>
      <c r="CB45" s="59">
        <v>1098085.3170611558</v>
      </c>
      <c r="CC45" s="59">
        <v>661537.07288578944</v>
      </c>
      <c r="CD45" s="59"/>
      <c r="CE45" s="59"/>
      <c r="CF45" s="59"/>
    </row>
    <row r="46" spans="1:109" s="196" customFormat="1" ht="15" customHeight="1" outlineLevel="1">
      <c r="A46" s="198" t="s">
        <v>109</v>
      </c>
      <c r="B46" s="203"/>
      <c r="C46" s="203"/>
      <c r="D46" s="203"/>
      <c r="E46" s="203"/>
      <c r="F46" s="203">
        <v>682049.5</v>
      </c>
      <c r="G46" s="203">
        <v>1037294.91</v>
      </c>
      <c r="H46" s="203"/>
      <c r="I46" s="204"/>
      <c r="J46" s="204"/>
      <c r="K46" s="204"/>
      <c r="L46" s="204"/>
      <c r="M46" s="204">
        <v>292182.96000000002</v>
      </c>
      <c r="N46" s="204">
        <v>917290.23</v>
      </c>
      <c r="O46" s="204">
        <v>1822679.85</v>
      </c>
      <c r="P46" s="204">
        <v>1372227.01</v>
      </c>
      <c r="Q46" s="204">
        <v>1290589.4300000002</v>
      </c>
      <c r="R46" s="204">
        <v>1073711.22</v>
      </c>
      <c r="S46" s="204">
        <v>558901.94999999995</v>
      </c>
      <c r="T46" s="204">
        <v>169688.16999999998</v>
      </c>
      <c r="U46" s="204"/>
      <c r="V46" s="204"/>
      <c r="W46" s="204"/>
      <c r="X46" s="204"/>
      <c r="Y46" s="204"/>
      <c r="Z46" s="204"/>
      <c r="AA46" s="204">
        <v>1398378</v>
      </c>
      <c r="AB46" s="204">
        <v>158.65000000002334</v>
      </c>
      <c r="AC46" s="204">
        <v>581012.09</v>
      </c>
      <c r="AD46" s="204"/>
      <c r="AE46" s="204">
        <v>0</v>
      </c>
      <c r="AF46" s="204"/>
      <c r="AG46" s="204">
        <v>980800.24</v>
      </c>
      <c r="AH46" s="204"/>
      <c r="AI46" s="204"/>
      <c r="AJ46" s="204"/>
      <c r="AK46" s="204"/>
      <c r="AL46" s="203">
        <f>'[122]RP per monthly'!B82*-1</f>
        <v>0</v>
      </c>
      <c r="AM46" s="203">
        <f>'[122]RP per monthly'!C82*-1</f>
        <v>670430.31000000006</v>
      </c>
      <c r="AN46" s="203">
        <f>'[122]RP per monthly'!D82*-1</f>
        <v>1327768.45</v>
      </c>
      <c r="AO46" s="203">
        <f>'[122]RP per monthly'!E82*-1</f>
        <v>1677093.32</v>
      </c>
      <c r="AP46" s="203">
        <f>'[122]RP per monthly'!F82*-1</f>
        <v>425309.53</v>
      </c>
      <c r="AQ46" s="203">
        <f>'[122]RP per monthly'!G82*-1</f>
        <v>0</v>
      </c>
      <c r="AR46" s="203">
        <f>'[122]RP per monthly'!H82*-1</f>
        <v>656936.62</v>
      </c>
      <c r="AS46" s="203">
        <f>'[122]RP per monthly'!I82*-1</f>
        <v>1013117.6</v>
      </c>
      <c r="AT46" s="203">
        <f>'[122]RP per monthly'!J82*-1</f>
        <v>0</v>
      </c>
      <c r="AU46" s="203">
        <f>'[122]RP per monthly'!K82*-1</f>
        <v>0</v>
      </c>
      <c r="AV46" s="203">
        <f>'[122]RP per monthly'!L82*-1</f>
        <v>1801039.98</v>
      </c>
      <c r="AW46" s="203">
        <f>'[122]RP per monthly'!M82*-1</f>
        <v>815579.51</v>
      </c>
      <c r="AX46" s="203">
        <f>'[122]RP per monthly'!P82*-1</f>
        <v>1339223.44</v>
      </c>
      <c r="AY46" s="203">
        <f>'[122]RP per monthly'!Q82*-1</f>
        <v>2384508.5</v>
      </c>
      <c r="AZ46" s="203">
        <f>'[122]RP per monthly'!R82*-1</f>
        <v>2755570.52</v>
      </c>
      <c r="BA46" s="203">
        <f>'[122]RP per monthly'!S82*-1</f>
        <v>1404233.02</v>
      </c>
      <c r="BB46" s="203">
        <f>'[122]RP per monthly'!T82*-1</f>
        <v>2354408.58</v>
      </c>
      <c r="BC46" s="203">
        <f>'[122]RP per monthly'!U82*-1</f>
        <v>1824589.3</v>
      </c>
      <c r="BD46" s="203">
        <f>'[122]RP per monthly'!V82*-1</f>
        <v>1981489.22</v>
      </c>
      <c r="BE46" s="203">
        <f>'[122]RP per monthly'!W82*-1</f>
        <v>1582777.83</v>
      </c>
      <c r="BF46" s="203">
        <f>'[122]RP per monthly'!X82*-1</f>
        <v>522897.01727369998</v>
      </c>
      <c r="BG46" s="203">
        <f>'[122]RP per monthly'!Y82*-1</f>
        <v>0</v>
      </c>
      <c r="BH46" s="203">
        <f>'[122]RP per monthly'!Z82*-1</f>
        <v>0</v>
      </c>
      <c r="BI46" s="203">
        <f>'[122]RP per monthly'!AA82*-1</f>
        <v>0</v>
      </c>
      <c r="BJ46" s="203">
        <f>'[122]RP per monthly'!AD82*-1</f>
        <v>0</v>
      </c>
      <c r="BK46" s="203">
        <f>'[122]RP per monthly'!AE82*-1</f>
        <v>972947.89985150006</v>
      </c>
      <c r="BL46" s="203">
        <f>'[122]RP per monthly'!AF82*-1</f>
        <v>1936395.9929158001</v>
      </c>
      <c r="BM46" s="203">
        <f>'[122]RP per monthly'!AG82*-1</f>
        <v>69838.3456936</v>
      </c>
      <c r="BN46" s="203">
        <f>'[122]RP per monthly'!AH82*-1</f>
        <v>68753.730152400007</v>
      </c>
      <c r="BO46" s="203">
        <f>'[122]RP per monthly'!AI82*-1</f>
        <v>0</v>
      </c>
      <c r="BP46" s="203">
        <f>'[122]RP per monthly'!AJ82*-1</f>
        <v>0</v>
      </c>
      <c r="BQ46" s="203">
        <f>'[122]RP per monthly'!AK82*-1</f>
        <v>0</v>
      </c>
      <c r="BR46" s="203">
        <f>'[122]RP per monthly'!AL82*-1</f>
        <v>0</v>
      </c>
      <c r="BS46" s="203">
        <f>'[122]RP per monthly'!AM82*-1</f>
        <v>0</v>
      </c>
      <c r="BT46" s="203">
        <f>'[122]RP per monthly'!AN82*-1</f>
        <v>62763.770569</v>
      </c>
      <c r="BU46" s="203">
        <f>'[122]RP per monthly'!AO82*-1</f>
        <v>0</v>
      </c>
      <c r="BV46" s="195">
        <f>'[122]RP per monthly'!AR82*-1</f>
        <v>0</v>
      </c>
      <c r="BW46" s="195">
        <f>'[122]RP per monthly'!AS82*-1</f>
        <v>0</v>
      </c>
      <c r="BX46" s="195">
        <f>'[122]RP per monthly'!AT82*-1</f>
        <v>711453.91138079995</v>
      </c>
      <c r="BY46" s="195">
        <f>'[122]RP per monthly'!AU82*-1</f>
        <v>0</v>
      </c>
      <c r="BZ46" s="195">
        <f>'[122]RP per monthly'!AV82*-1</f>
        <v>0</v>
      </c>
      <c r="CA46" s="195">
        <f>'[122]RP per monthly'!AW82*-1</f>
        <v>0</v>
      </c>
      <c r="CB46" s="195">
        <f>'[122]RP per monthly'!AX82*-1</f>
        <v>0</v>
      </c>
      <c r="CC46" s="195">
        <f>'[122]RP per monthly'!AY82*-1</f>
        <v>0</v>
      </c>
      <c r="CD46" s="195">
        <f>'[122]RP per monthly'!AZ82*-1</f>
        <v>0</v>
      </c>
      <c r="CE46" s="195">
        <f>'[122]RP per monthly'!BA82*-1</f>
        <v>0</v>
      </c>
      <c r="CF46" s="195">
        <f>'[122]RP per monthly'!BB82*-1</f>
        <v>358790.8939045</v>
      </c>
      <c r="CG46" s="195">
        <f>'[122]RP per monthly'!BC82*-1</f>
        <v>0</v>
      </c>
      <c r="CH46" s="195">
        <f>'[122]RP per monthly'!BF82*-1</f>
        <v>0</v>
      </c>
      <c r="CI46" s="195">
        <f>'[122]RP per monthly'!BG82*-1</f>
        <v>226202.9741551</v>
      </c>
      <c r="CJ46" s="195">
        <f>'[122]RP per monthly'!BH82*-1</f>
        <v>0</v>
      </c>
      <c r="CK46" s="195">
        <f>'[122]RP per monthly'!BI82*-1</f>
        <v>0</v>
      </c>
      <c r="CL46" s="195">
        <f>'[122]RP per monthly'!BJ82*-1</f>
        <v>192868.80376479999</v>
      </c>
      <c r="CM46" s="195">
        <f>'[122]RP per monthly'!BK82*-1</f>
        <v>0</v>
      </c>
      <c r="CN46" s="195">
        <f>'[122]RP per monthly'!BL82*-1</f>
        <v>0</v>
      </c>
      <c r="CO46" s="195">
        <f>'[122]RP per monthly'!BM82*-1</f>
        <v>0</v>
      </c>
      <c r="CP46" s="195">
        <f>'[122]RP per monthly'!BN82*-1</f>
        <v>0</v>
      </c>
      <c r="CQ46" s="195">
        <f>'[122]RP per monthly'!BO82*-1</f>
        <v>0</v>
      </c>
      <c r="CR46" s="195">
        <f>'[122]RP per monthly'!BP82*-1</f>
        <v>0</v>
      </c>
      <c r="CS46" s="195">
        <f>'[122]RP per monthly'!BQ82*-1</f>
        <v>0</v>
      </c>
      <c r="CT46" s="195">
        <f>'[122]RP per monthly'!BT82*-1</f>
        <v>0</v>
      </c>
      <c r="CU46" s="195">
        <f>'[122]RP per monthly'!BU82*-1</f>
        <v>0</v>
      </c>
      <c r="CV46" s="195">
        <f>'[122]RP per monthly'!BV82*-1</f>
        <v>1032360.728532</v>
      </c>
      <c r="CW46" s="195">
        <f>'[122]RP per monthly'!BW82*-1</f>
        <v>665682.32084409997</v>
      </c>
      <c r="CX46" s="195">
        <f>'[122]RP per monthly'!BX82*-1</f>
        <v>409051.87719660002</v>
      </c>
      <c r="CY46" s="195">
        <f>'[122]RP per monthly'!BY82*-1</f>
        <v>0</v>
      </c>
      <c r="CZ46" s="195">
        <f>'[122]RP per monthly'!BZ82*-1</f>
        <v>0</v>
      </c>
      <c r="DA46" s="195">
        <f>'[122]RP per monthly'!CA82*-1</f>
        <v>0</v>
      </c>
      <c r="DB46" s="195">
        <f>'[122]RP per monthly'!CB82*-1</f>
        <v>0</v>
      </c>
      <c r="DC46" s="195">
        <f>'[122]RP per monthly'!CC82*-1</f>
        <v>0</v>
      </c>
      <c r="DD46" s="195">
        <f>'[122]RP per monthly'!CD82*-1</f>
        <v>0</v>
      </c>
      <c r="DE46" s="195">
        <f>'[122]RP per monthly'!CE82*-1</f>
        <v>0</v>
      </c>
    </row>
    <row r="47" spans="1:109" ht="15" customHeight="1" outlineLevel="1">
      <c r="A47" s="57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84"/>
      <c r="AI47" s="84"/>
      <c r="AJ47" s="84"/>
      <c r="AK47" s="84"/>
      <c r="AL47" s="84"/>
      <c r="AM47" s="84"/>
      <c r="AN47" s="84"/>
      <c r="AO47" s="84"/>
      <c r="AP47" s="84"/>
      <c r="AQ47" s="84"/>
      <c r="AR47" s="84"/>
      <c r="AS47" s="84"/>
      <c r="AT47" s="84"/>
      <c r="AU47" s="84"/>
      <c r="AV47" s="84"/>
      <c r="AW47" s="84"/>
      <c r="AX47" s="84"/>
      <c r="AY47" s="84"/>
      <c r="AZ47" s="84"/>
      <c r="BA47" s="84"/>
      <c r="BB47" s="84"/>
      <c r="BC47" s="84"/>
      <c r="BD47" s="84"/>
      <c r="BE47" s="84"/>
      <c r="BF47" s="84"/>
      <c r="BG47" s="84"/>
      <c r="BH47" s="84"/>
      <c r="BI47" s="84"/>
      <c r="BJ47" s="84"/>
      <c r="BK47" s="84"/>
      <c r="BL47" s="84"/>
      <c r="BM47" s="84"/>
      <c r="BN47" s="84"/>
      <c r="BO47" s="84"/>
      <c r="BP47" s="84"/>
      <c r="BQ47" s="84"/>
      <c r="BR47" s="84"/>
      <c r="BS47" s="84"/>
      <c r="BT47" s="84"/>
      <c r="BU47" s="84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</row>
    <row r="48" spans="1:109" s="196" customFormat="1" ht="15" customHeight="1" outlineLevel="1">
      <c r="A48" s="198" t="s">
        <v>110</v>
      </c>
      <c r="B48" s="203"/>
      <c r="C48" s="203"/>
      <c r="D48" s="203"/>
      <c r="E48" s="203"/>
      <c r="F48" s="203"/>
      <c r="G48" s="203"/>
      <c r="H48" s="203"/>
      <c r="I48" s="203"/>
      <c r="J48" s="203"/>
      <c r="K48" s="203"/>
      <c r="L48" s="203"/>
      <c r="M48" s="203"/>
      <c r="N48" s="203"/>
      <c r="O48" s="203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3"/>
      <c r="AB48" s="203"/>
      <c r="AC48" s="203"/>
      <c r="AD48" s="203"/>
      <c r="AE48" s="203"/>
      <c r="AF48" s="203"/>
      <c r="AG48" s="203"/>
      <c r="AH48" s="203"/>
      <c r="AI48" s="203"/>
      <c r="AJ48" s="203"/>
      <c r="AK48" s="203"/>
      <c r="AL48" s="203">
        <f>'[122]RP per monthly'!B83*-1</f>
        <v>0</v>
      </c>
      <c r="AM48" s="203">
        <f>'[122]RP per monthly'!C83*-1</f>
        <v>0</v>
      </c>
      <c r="AN48" s="203">
        <f>'[122]RP per monthly'!D83*-1</f>
        <v>0</v>
      </c>
      <c r="AO48" s="203">
        <f>'[122]RP per monthly'!E83*-1</f>
        <v>0</v>
      </c>
      <c r="AP48" s="203">
        <f>'[122]RP per monthly'!F83*-1</f>
        <v>0</v>
      </c>
      <c r="AQ48" s="203">
        <f>'[122]RP per monthly'!G83*-1</f>
        <v>0</v>
      </c>
      <c r="AR48" s="203">
        <f>'[122]RP per monthly'!H83*-1</f>
        <v>0</v>
      </c>
      <c r="AS48" s="203">
        <f>'[122]RP per monthly'!I83*-1</f>
        <v>0</v>
      </c>
      <c r="AT48" s="203">
        <f>'[122]RP per monthly'!J83*-1</f>
        <v>0</v>
      </c>
      <c r="AU48" s="203">
        <f>'[122]RP per monthly'!K83*-1</f>
        <v>0</v>
      </c>
      <c r="AV48" s="203">
        <f>'[122]RP per monthly'!L83*-1</f>
        <v>0</v>
      </c>
      <c r="AW48" s="203">
        <f>'[122]RP per monthly'!M83*-1</f>
        <v>0</v>
      </c>
      <c r="AX48" s="203">
        <f>'[122]RP per monthly'!P83*-1</f>
        <v>0</v>
      </c>
      <c r="AY48" s="203">
        <f>'[122]RP per monthly'!Q83*-1</f>
        <v>0</v>
      </c>
      <c r="AZ48" s="203">
        <f>'[122]RP per monthly'!R83*-1</f>
        <v>0</v>
      </c>
      <c r="BA48" s="203">
        <f>'[122]RP per monthly'!S83*-1</f>
        <v>0</v>
      </c>
      <c r="BB48" s="203">
        <f>'[122]RP per monthly'!T83*-1</f>
        <v>0</v>
      </c>
      <c r="BC48" s="203">
        <f>'[122]RP per monthly'!U83*-1</f>
        <v>0</v>
      </c>
      <c r="BD48" s="203">
        <f>'[122]RP per monthly'!V83*-1</f>
        <v>0</v>
      </c>
      <c r="BE48" s="203">
        <f>'[122]RP per monthly'!W83*-1</f>
        <v>0</v>
      </c>
      <c r="BF48" s="203">
        <f>'[122]RP per monthly'!X83*-1</f>
        <v>0</v>
      </c>
      <c r="BG48" s="203">
        <f>'[122]RP per monthly'!Y83*-1</f>
        <v>0</v>
      </c>
      <c r="BH48" s="203">
        <f>'[122]RP per monthly'!Z83*-1</f>
        <v>0</v>
      </c>
      <c r="BI48" s="203">
        <f>'[122]RP per monthly'!AA83*-1</f>
        <v>0</v>
      </c>
      <c r="BJ48" s="203">
        <f>'[122]RP per monthly'!AD83*-1</f>
        <v>0</v>
      </c>
      <c r="BK48" s="203">
        <f>'[122]RP per monthly'!AE83*-1</f>
        <v>0</v>
      </c>
      <c r="BL48" s="203">
        <f>'[122]RP per monthly'!AF83*-1</f>
        <v>0</v>
      </c>
      <c r="BM48" s="203">
        <f>'[122]RP per monthly'!AG83*-1</f>
        <v>0</v>
      </c>
      <c r="BN48" s="203">
        <f>'[122]RP per monthly'!AH83*-1</f>
        <v>0</v>
      </c>
      <c r="BO48" s="203">
        <f>'[122]RP per monthly'!AI83*-1</f>
        <v>0</v>
      </c>
      <c r="BP48" s="203">
        <f>'[122]RP per monthly'!AJ83*-1</f>
        <v>0</v>
      </c>
      <c r="BQ48" s="203">
        <f>'[122]RP per monthly'!AK83*-1</f>
        <v>0</v>
      </c>
      <c r="BR48" s="203">
        <f>'[122]RP per monthly'!AL83*-1</f>
        <v>0</v>
      </c>
      <c r="BS48" s="203">
        <f>'[122]RP per monthly'!AM83*-1</f>
        <v>0</v>
      </c>
      <c r="BT48" s="203">
        <f>'[122]RP per monthly'!AN83*-1</f>
        <v>0</v>
      </c>
      <c r="BU48" s="203">
        <f>'[122]RP per monthly'!AO83*-1</f>
        <v>0</v>
      </c>
      <c r="BV48" s="195">
        <f>'[122]RP per monthly'!AR83*-1</f>
        <v>0</v>
      </c>
      <c r="BW48" s="195">
        <f>'[122]RP per monthly'!AS83*-1</f>
        <v>0</v>
      </c>
      <c r="BX48" s="195">
        <f>'[122]RP per monthly'!AT83*-1</f>
        <v>0</v>
      </c>
      <c r="BY48" s="195">
        <f>'[122]RP per monthly'!AU83*-1</f>
        <v>0</v>
      </c>
      <c r="BZ48" s="195">
        <f>'[122]RP per monthly'!AV83*-1</f>
        <v>0</v>
      </c>
      <c r="CA48" s="195">
        <f>'[122]RP per monthly'!AW83*-1</f>
        <v>0</v>
      </c>
      <c r="CB48" s="195">
        <f>'[122]RP per monthly'!AX83*-1</f>
        <v>0</v>
      </c>
      <c r="CC48" s="195">
        <f>'[122]RP per monthly'!AY83*-1</f>
        <v>0</v>
      </c>
      <c r="CD48" s="195">
        <f>'[122]RP per monthly'!AZ83*-1</f>
        <v>0</v>
      </c>
      <c r="CE48" s="195">
        <f>'[122]RP per monthly'!BA83*-1</f>
        <v>0</v>
      </c>
      <c r="CF48" s="195">
        <f>'[122]RP per monthly'!BB83*-1</f>
        <v>0</v>
      </c>
      <c r="CG48" s="195">
        <f>'[122]RP per monthly'!BC83*-1</f>
        <v>0</v>
      </c>
      <c r="CH48" s="195">
        <f>'[122]RP per monthly'!BF83*-1</f>
        <v>0</v>
      </c>
      <c r="CI48" s="195">
        <f>'[122]RP per monthly'!BG83*-1</f>
        <v>0</v>
      </c>
      <c r="CJ48" s="195">
        <f>'[122]RP per monthly'!BH83*-1</f>
        <v>0</v>
      </c>
      <c r="CK48" s="195">
        <f>'[122]RP per monthly'!BI83*-1</f>
        <v>0</v>
      </c>
      <c r="CL48" s="195">
        <f>'[122]RP per monthly'!BJ83*-1</f>
        <v>0</v>
      </c>
      <c r="CM48" s="195">
        <f>'[122]RP per monthly'!BK83*-1</f>
        <v>0</v>
      </c>
      <c r="CN48" s="195">
        <f>'[122]RP per monthly'!BL83*-1</f>
        <v>0</v>
      </c>
      <c r="CO48" s="195">
        <f>'[122]RP per monthly'!BM83*-1</f>
        <v>0</v>
      </c>
      <c r="CP48" s="195">
        <f>'[122]RP per monthly'!BN83*-1</f>
        <v>0</v>
      </c>
      <c r="CQ48" s="195">
        <f>'[122]RP per monthly'!BO83*-1</f>
        <v>0</v>
      </c>
      <c r="CR48" s="195">
        <f>'[122]RP per monthly'!BP83*-1</f>
        <v>0</v>
      </c>
      <c r="CS48" s="195">
        <f>'[122]RP per monthly'!BQ83*-1</f>
        <v>0</v>
      </c>
      <c r="CT48" s="195">
        <f>'[122]RP per monthly'!BT83*-1</f>
        <v>0</v>
      </c>
      <c r="CU48" s="195">
        <f>'[122]RP per monthly'!BU83*-1</f>
        <v>0</v>
      </c>
      <c r="CV48" s="195">
        <f>'[122]RP per monthly'!BV83*-1</f>
        <v>0</v>
      </c>
      <c r="CW48" s="195">
        <f>'[122]RP per monthly'!BW83*-1</f>
        <v>0</v>
      </c>
      <c r="CX48" s="195">
        <f>'[122]RP per monthly'!BX83*-1</f>
        <v>0</v>
      </c>
      <c r="CY48" s="195">
        <f>'[122]RP per monthly'!BY83*-1</f>
        <v>0</v>
      </c>
      <c r="CZ48" s="195">
        <f>'[122]RP per monthly'!BZ83*-1</f>
        <v>0</v>
      </c>
      <c r="DA48" s="195">
        <f>'[122]RP per monthly'!CA83*-1</f>
        <v>0</v>
      </c>
      <c r="DB48" s="195">
        <f>'[122]RP per monthly'!CB83*-1</f>
        <v>0</v>
      </c>
      <c r="DC48" s="195">
        <f>'[122]RP per monthly'!CC83*-1</f>
        <v>0</v>
      </c>
      <c r="DD48" s="195">
        <f>'[122]RP per monthly'!CD83*-1</f>
        <v>0</v>
      </c>
      <c r="DE48" s="195">
        <f>'[122]RP per monthly'!CE83*-1</f>
        <v>0</v>
      </c>
    </row>
    <row r="49" spans="1:109" ht="15" customHeight="1" outlineLevel="1">
      <c r="A49" s="57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/>
      <c r="AK49" s="84"/>
      <c r="AL49" s="84"/>
      <c r="AM49" s="84"/>
      <c r="AN49" s="84"/>
      <c r="AO49" s="84"/>
      <c r="AP49" s="84"/>
      <c r="AQ49" s="84"/>
      <c r="AR49" s="84"/>
      <c r="AS49" s="84"/>
      <c r="AT49" s="84"/>
      <c r="AU49" s="84"/>
      <c r="AV49" s="84"/>
      <c r="AW49" s="84"/>
      <c r="AX49" s="84"/>
      <c r="AY49" s="84"/>
      <c r="AZ49" s="84"/>
      <c r="BA49" s="84"/>
      <c r="BB49" s="84"/>
      <c r="BC49" s="84"/>
      <c r="BD49" s="84"/>
      <c r="BE49" s="84"/>
      <c r="BF49" s="84"/>
      <c r="BG49" s="84"/>
      <c r="BH49" s="84"/>
      <c r="BI49" s="84"/>
      <c r="BJ49" s="84"/>
      <c r="BK49" s="84"/>
      <c r="BL49" s="84"/>
      <c r="BM49" s="84"/>
      <c r="BN49" s="84"/>
      <c r="BO49" s="84"/>
      <c r="BP49" s="84"/>
      <c r="BQ49" s="84"/>
      <c r="BR49" s="84"/>
      <c r="BS49" s="84"/>
      <c r="BT49" s="84"/>
      <c r="BU49" s="84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</row>
    <row r="50" spans="1:109" outlineLevel="1">
      <c r="A50" s="37" t="s">
        <v>111</v>
      </c>
      <c r="B50" s="84"/>
      <c r="C50" s="84"/>
      <c r="D50" s="84"/>
      <c r="E50" s="84">
        <v>1297680.3700000001</v>
      </c>
      <c r="F50" s="84">
        <v>678081.85</v>
      </c>
      <c r="G50" s="84">
        <v>-1975762.22</v>
      </c>
      <c r="H50" s="84"/>
      <c r="I50" s="84"/>
      <c r="J50" s="84">
        <v>10219494.83</v>
      </c>
      <c r="K50" s="84">
        <v>-10219494.83</v>
      </c>
      <c r="L50" s="84">
        <v>294698.5</v>
      </c>
      <c r="M50" s="84">
        <v>1302674.03</v>
      </c>
      <c r="N50" s="84">
        <v>2332458.4300000002</v>
      </c>
      <c r="O50" s="84">
        <v>-463310.7</v>
      </c>
      <c r="P50" s="84">
        <v>-615774.75</v>
      </c>
      <c r="Q50" s="84">
        <v>-206686.21000000002</v>
      </c>
      <c r="R50" s="84">
        <v>-1223202.7</v>
      </c>
      <c r="S50" s="84">
        <v>-935740.39999999991</v>
      </c>
      <c r="T50" s="84">
        <v>-485116.19999999995</v>
      </c>
      <c r="U50" s="84"/>
      <c r="V50" s="84"/>
      <c r="W50" s="84"/>
      <c r="X50" s="84"/>
      <c r="Y50" s="84"/>
      <c r="Z50" s="84">
        <v>2463656.7000000002</v>
      </c>
      <c r="AA50" s="84">
        <v>-2404967.64</v>
      </c>
      <c r="AB50" s="84">
        <v>1607892.83</v>
      </c>
      <c r="AC50" s="84">
        <v>-1666581.89</v>
      </c>
      <c r="AD50" s="84"/>
      <c r="AE50" s="84">
        <v>0</v>
      </c>
      <c r="AF50" s="84">
        <v>2188729.13</v>
      </c>
      <c r="AG50" s="84">
        <v>-2188729.13</v>
      </c>
      <c r="AH50" s="84"/>
      <c r="AI50" s="84"/>
      <c r="AJ50" s="84"/>
      <c r="AK50" s="84"/>
      <c r="AL50" s="84">
        <v>206177.74</v>
      </c>
      <c r="AM50" s="84">
        <v>515237.37</v>
      </c>
      <c r="AN50" s="84">
        <v>857646.75</v>
      </c>
      <c r="AO50" s="84">
        <v>-1206255.48</v>
      </c>
      <c r="AP50" s="84">
        <v>-194796.97</v>
      </c>
      <c r="AQ50" s="84">
        <v>666667.80999999994</v>
      </c>
      <c r="AR50" s="84"/>
      <c r="AS50" s="84"/>
      <c r="AT50" s="84"/>
      <c r="AU50" s="84"/>
      <c r="AV50" s="84"/>
      <c r="AW50" s="84"/>
      <c r="AX50" s="84"/>
      <c r="AY50" s="84"/>
      <c r="AZ50" s="84"/>
      <c r="BA50" s="84"/>
      <c r="BB50" s="84"/>
      <c r="BC50" s="84"/>
      <c r="BD50" s="84"/>
      <c r="BE50" s="84"/>
      <c r="BF50" s="84"/>
      <c r="BG50" s="84"/>
      <c r="BH50" s="84"/>
      <c r="BI50" s="84"/>
      <c r="BJ50" s="84"/>
      <c r="BK50" s="84"/>
      <c r="BL50" s="84"/>
      <c r="BM50" s="84"/>
      <c r="BN50" s="84"/>
      <c r="BO50" s="84"/>
      <c r="BP50" s="84"/>
      <c r="BQ50" s="84"/>
      <c r="BR50" s="84"/>
      <c r="BS50" s="84"/>
      <c r="BT50" s="84"/>
      <c r="BU50" s="84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</row>
    <row r="51" spans="1:109" ht="15" customHeight="1">
      <c r="A51" s="35" t="s">
        <v>112</v>
      </c>
      <c r="B51" s="84"/>
      <c r="C51" s="84"/>
      <c r="D51" s="84"/>
      <c r="E51" s="84">
        <v>1297680.3700000001</v>
      </c>
      <c r="F51" s="84">
        <v>1360131.35</v>
      </c>
      <c r="G51" s="84">
        <v>-938467.31</v>
      </c>
      <c r="H51" s="84"/>
      <c r="I51" s="84"/>
      <c r="J51" s="84">
        <v>10219494.83</v>
      </c>
      <c r="K51" s="84">
        <v>-10219494.83</v>
      </c>
      <c r="L51" s="84">
        <v>294698.5</v>
      </c>
      <c r="M51" s="84">
        <v>1594856.99</v>
      </c>
      <c r="N51" s="84">
        <v>3249748.66</v>
      </c>
      <c r="O51" s="84">
        <v>1359369.1500000001</v>
      </c>
      <c r="P51" s="84">
        <v>756452.26</v>
      </c>
      <c r="Q51" s="84">
        <v>1083903.2200000002</v>
      </c>
      <c r="R51" s="84">
        <v>-149491.47999999998</v>
      </c>
      <c r="S51" s="84">
        <v>-376838.44999999995</v>
      </c>
      <c r="T51" s="84">
        <v>-315428.02999999997</v>
      </c>
      <c r="U51" s="84"/>
      <c r="V51" s="84"/>
      <c r="W51" s="84"/>
      <c r="X51" s="84"/>
      <c r="Y51" s="84"/>
      <c r="Z51" s="84">
        <v>2463656.7000000002</v>
      </c>
      <c r="AA51" s="84">
        <v>-1006589.6400000001</v>
      </c>
      <c r="AB51" s="84">
        <v>1608051.4800000002</v>
      </c>
      <c r="AC51" s="84">
        <v>-1085569.7999999998</v>
      </c>
      <c r="AD51" s="84"/>
      <c r="AE51" s="84">
        <v>0</v>
      </c>
      <c r="AF51" s="84">
        <v>2188729.13</v>
      </c>
      <c r="AG51" s="84">
        <v>-1207928.8899999999</v>
      </c>
      <c r="AH51" s="84"/>
      <c r="AI51" s="84"/>
      <c r="AJ51" s="84"/>
      <c r="AK51" s="84"/>
      <c r="AL51" s="84">
        <v>206177.74</v>
      </c>
      <c r="AM51" s="84">
        <v>1185667.6800000002</v>
      </c>
      <c r="AN51" s="84">
        <v>2185415.2000000002</v>
      </c>
      <c r="AO51" s="84">
        <v>470837.84000000008</v>
      </c>
      <c r="AP51" s="84">
        <v>230512.56000000003</v>
      </c>
      <c r="AQ51" s="84">
        <v>666667.80999999994</v>
      </c>
      <c r="AR51" s="84">
        <v>848609.76381926378</v>
      </c>
      <c r="AS51" s="84">
        <v>565185.97024242615</v>
      </c>
      <c r="AT51" s="84">
        <v>1029110.9517073112</v>
      </c>
      <c r="AU51" s="84">
        <v>1208051.5915362127</v>
      </c>
      <c r="AV51" s="84"/>
      <c r="AW51" s="84"/>
      <c r="AX51" s="84"/>
      <c r="AY51" s="84"/>
      <c r="AZ51" s="84"/>
      <c r="BA51" s="84">
        <v>246503.21390183488</v>
      </c>
      <c r="BB51" s="84"/>
      <c r="BC51" s="84"/>
      <c r="BD51" s="84"/>
      <c r="BE51" s="84"/>
      <c r="BF51" s="84"/>
      <c r="BG51" s="84"/>
      <c r="BH51" s="84"/>
      <c r="BI51" s="84"/>
      <c r="BJ51" s="84"/>
      <c r="BK51" s="84"/>
      <c r="BL51" s="84"/>
      <c r="BM51" s="84">
        <v>9960.375636817229</v>
      </c>
      <c r="BN51" s="84"/>
      <c r="BO51" s="84"/>
      <c r="BP51" s="84"/>
      <c r="BQ51" s="84"/>
      <c r="BR51" s="84"/>
      <c r="BS51" s="84"/>
      <c r="BT51" s="84"/>
      <c r="BU51" s="84"/>
      <c r="BV51" s="59"/>
      <c r="BW51" s="59"/>
      <c r="BX51" s="59"/>
      <c r="BY51" s="59">
        <v>857599.28439509473</v>
      </c>
      <c r="BZ51" s="59"/>
      <c r="CA51" s="59"/>
      <c r="CB51" s="59"/>
      <c r="CC51" s="59"/>
      <c r="CD51" s="59"/>
      <c r="CE51" s="59"/>
      <c r="CF51" s="59"/>
      <c r="CG51">
        <v>52339.362245344702</v>
      </c>
      <c r="CK51">
        <v>1231300.0146978933</v>
      </c>
      <c r="CL51">
        <v>112397.2660380032</v>
      </c>
      <c r="CN51">
        <v>73903.821560283293</v>
      </c>
      <c r="CO51">
        <v>331965.58602303878</v>
      </c>
      <c r="CS51">
        <v>314943.04776044027</v>
      </c>
    </row>
    <row r="52" spans="1:109" ht="15" customHeight="1" outlineLevel="1">
      <c r="A52" s="37" t="s">
        <v>113</v>
      </c>
      <c r="B52" s="84">
        <v>-392315.75</v>
      </c>
      <c r="C52" s="84">
        <v>-577552.84</v>
      </c>
      <c r="D52" s="84">
        <v>-331933.09999999998</v>
      </c>
      <c r="E52" s="84">
        <v>-373545.45</v>
      </c>
      <c r="F52" s="84">
        <v>-90320.17</v>
      </c>
      <c r="G52" s="84">
        <v>-174328.23</v>
      </c>
      <c r="H52" s="84">
        <v>-724971.71</v>
      </c>
      <c r="I52" s="84">
        <v>-1147159.49</v>
      </c>
      <c r="J52" s="84">
        <v>-747586.38</v>
      </c>
      <c r="K52" s="84">
        <v>-884621.86</v>
      </c>
      <c r="L52" s="84">
        <v>-243806.37</v>
      </c>
      <c r="M52" s="84">
        <v>-391819.82</v>
      </c>
      <c r="N52" s="84">
        <v>-219325.32</v>
      </c>
      <c r="O52" s="84">
        <v>-279677.32</v>
      </c>
      <c r="P52" s="84">
        <v>-214791.61</v>
      </c>
      <c r="Q52" s="84">
        <v>-229450.84</v>
      </c>
      <c r="R52" s="84">
        <v>-243077.68</v>
      </c>
      <c r="S52" s="84">
        <v>-240811.22</v>
      </c>
      <c r="T52" s="84">
        <v>-468109.34</v>
      </c>
      <c r="U52" s="84">
        <v>-851076.48</v>
      </c>
      <c r="V52" s="84">
        <v>-967145.6</v>
      </c>
      <c r="W52" s="84">
        <v>-906452.04</v>
      </c>
      <c r="X52" s="84">
        <v>-739135.03</v>
      </c>
      <c r="Y52" s="84">
        <v>-999319.65</v>
      </c>
      <c r="Z52" s="84">
        <v>-829828.97</v>
      </c>
      <c r="AA52" s="84">
        <v>-80915.740000000005</v>
      </c>
      <c r="AB52" s="84">
        <v>-54771.89</v>
      </c>
      <c r="AC52" s="84">
        <v>-50764.21</v>
      </c>
      <c r="AD52" s="84">
        <v>-42088.71</v>
      </c>
      <c r="AE52" s="84">
        <v>-336863.34</v>
      </c>
      <c r="AF52" s="84">
        <v>-54540.99</v>
      </c>
      <c r="AG52" s="84">
        <v>-70951.100000000006</v>
      </c>
      <c r="AH52" s="84">
        <v>-219909.18</v>
      </c>
      <c r="AI52" s="84">
        <v>-193183.3</v>
      </c>
      <c r="AJ52" s="84">
        <v>-474709.48</v>
      </c>
      <c r="AK52" s="84">
        <v>-810386.69</v>
      </c>
      <c r="AL52" s="203">
        <f>'[122]RP per monthly'!B86*-1</f>
        <v>-146259.91</v>
      </c>
      <c r="AM52" s="203">
        <f>'[122]RP per monthly'!C86*-1</f>
        <v>-568695.52</v>
      </c>
      <c r="AN52" s="203">
        <f>'[122]RP per monthly'!D86*-1</f>
        <v>-40778.559999999998</v>
      </c>
      <c r="AO52" s="203">
        <f>'[122]RP per monthly'!E86*-1</f>
        <v>-48564.24</v>
      </c>
      <c r="AP52" s="203">
        <f>'[122]RP per monthly'!F86*-1</f>
        <v>-27235.87</v>
      </c>
      <c r="AQ52" s="203">
        <f>'[122]RP per monthly'!G86*-1</f>
        <v>-20892.2</v>
      </c>
      <c r="AR52" s="203">
        <f>'[122]RP per monthly'!H86*-1</f>
        <v>-26926.880000000001</v>
      </c>
      <c r="AS52" s="203">
        <f>'[122]RP per monthly'!I86*-1</f>
        <v>-140302.9</v>
      </c>
      <c r="AT52" s="203">
        <f>'[122]RP per monthly'!J86*-1</f>
        <v>-643505.65</v>
      </c>
      <c r="AU52" s="203">
        <f>'[122]RP per monthly'!K86*-1</f>
        <v>-1852279.04</v>
      </c>
      <c r="AV52" s="203">
        <f>'[122]RP per monthly'!L86*-1</f>
        <v>-632200.42000000004</v>
      </c>
      <c r="AW52" s="203">
        <f>'[122]RP per monthly'!M86*-1</f>
        <v>-268673.3</v>
      </c>
      <c r="AX52" s="203">
        <f>'[122]RP per monthly'!P86*-1</f>
        <v>-25447.26</v>
      </c>
      <c r="AY52" s="203">
        <f>'[122]RP per monthly'!Q86*-1</f>
        <v>-30802.57</v>
      </c>
      <c r="AZ52" s="203">
        <f>'[122]RP per monthly'!R86*-1</f>
        <v>-86925.440000000002</v>
      </c>
      <c r="BA52" s="203">
        <f>'[122]RP per monthly'!S86*-1</f>
        <v>-54172.3</v>
      </c>
      <c r="BB52" s="203">
        <f>'[122]RP per monthly'!T86*-1</f>
        <v>-31594.41</v>
      </c>
      <c r="BC52" s="203">
        <f>'[122]RP per monthly'!U86*-1</f>
        <v>-50153.04</v>
      </c>
      <c r="BD52" s="203">
        <f>'[122]RP per monthly'!V86*-1</f>
        <v>-38530.29</v>
      </c>
      <c r="BE52" s="203">
        <f>'[122]RP per monthly'!W86*-1</f>
        <v>-41411.629999999997</v>
      </c>
      <c r="BF52" s="203">
        <f>'[122]RP per monthly'!X86*-1</f>
        <v>-17052.3661651</v>
      </c>
      <c r="BG52" s="203">
        <f>'[122]RP per monthly'!Y86*-1</f>
        <v>-8705.3842260000001</v>
      </c>
      <c r="BH52" s="203">
        <f>'[122]RP per monthly'!Z86*-1</f>
        <v>-8424.5653801000008</v>
      </c>
      <c r="BI52" s="203">
        <f>'[122]RP per monthly'!AA86*-1</f>
        <v>-8705.3842260000001</v>
      </c>
      <c r="BJ52" s="203">
        <f>'[122]RP per monthly'!AD86*-1</f>
        <v>-14044.910220100001</v>
      </c>
      <c r="BK52" s="203">
        <f>'[122]RP per monthly'!AE86*-1</f>
        <v>-28739.365707600002</v>
      </c>
      <c r="BL52" s="203">
        <f>'[122]RP per monthly'!AF86*-1</f>
        <v>-45995.444103200003</v>
      </c>
      <c r="BM52" s="203">
        <f>'[122]RP per monthly'!AG86*-1</f>
        <v>-14744.181303900001</v>
      </c>
      <c r="BN52" s="203">
        <f>'[122]RP per monthly'!AH86*-1</f>
        <v>-15179.3467676</v>
      </c>
      <c r="BO52" s="203">
        <f>'[122]RP per monthly'!AI86*-1</f>
        <v>-13591.848599999999</v>
      </c>
      <c r="BP52" s="203">
        <f>'[122]RP per monthly'!AJ86*-1</f>
        <v>-118641.9544201</v>
      </c>
      <c r="BQ52" s="203">
        <f>'[122]RP per monthly'!AK86*-1</f>
        <v>-208923.2061975</v>
      </c>
      <c r="BR52" s="203">
        <f>'[122]RP per monthly'!AL86*-1</f>
        <v>-162342.0315862</v>
      </c>
      <c r="BS52" s="203">
        <f>'[122]RP per monthly'!AM86*-1</f>
        <v>-14044.910220100001</v>
      </c>
      <c r="BT52" s="203">
        <f>'[122]RP per monthly'!AN86*-1</f>
        <v>-14627.450814399999</v>
      </c>
      <c r="BU52" s="203">
        <f>'[122]RP per monthly'!AO86*-1</f>
        <v>-14044.910220100001</v>
      </c>
      <c r="BV52" s="195">
        <f>'[122]RP per monthly'!AR86*-1</f>
        <v>-6593.4395999999997</v>
      </c>
      <c r="BW52" s="195">
        <f>'[122]RP per monthly'!AS86*-1</f>
        <v>-6168.0564000000004</v>
      </c>
      <c r="BX52" s="195">
        <f>'[122]RP per monthly'!AT86*-1</f>
        <v>-18332.429137800002</v>
      </c>
      <c r="BY52" s="195">
        <f>'[122]RP per monthly'!AU86*-1</f>
        <v>-6380.7479999999996</v>
      </c>
      <c r="BZ52" s="195">
        <f>'[122]RP per monthly'!AV86*-1</f>
        <v>-6593.4395999999997</v>
      </c>
      <c r="CA52" s="195">
        <f>'[122]RP per monthly'!AW86*-1</f>
        <v>-6380.7479999999996</v>
      </c>
      <c r="CB52" s="195">
        <f>'[122]RP per monthly'!AX86*-1</f>
        <v>-68669.970511899999</v>
      </c>
      <c r="CC52" s="195">
        <f>'[122]RP per monthly'!AY86*-1</f>
        <v>-72319.396647500005</v>
      </c>
      <c r="CD52" s="195">
        <f>'[122]RP per monthly'!AZ86*-1</f>
        <v>-41114.066400000003</v>
      </c>
      <c r="CE52" s="195">
        <f>'[122]RP per monthly'!BA86*-1</f>
        <v>-6593.4395999999997</v>
      </c>
      <c r="CF52" s="195">
        <f>'[122]RP per monthly'!BB86*-1</f>
        <v>-12300.797749400001</v>
      </c>
      <c r="CG52" s="195">
        <f>'[122]RP per monthly'!BC86*-1</f>
        <v>-6593.4395999999997</v>
      </c>
      <c r="CH52" s="195">
        <f>'[122]RP per monthly'!BF86*-1</f>
        <v>-6832.8216000000002</v>
      </c>
      <c r="CI52" s="195">
        <f>'[122]RP per monthly'!BG86*-1</f>
        <v>-9903.9298736000001</v>
      </c>
      <c r="CJ52" s="195">
        <f>'[122]RP per monthly'!BH86*-1</f>
        <v>-6832.8216000000002</v>
      </c>
      <c r="CK52" s="195">
        <f>'[122]RP per monthly'!BI86*-1</f>
        <v>-6612.4080000000004</v>
      </c>
      <c r="CL52" s="195">
        <f>'[122]RP per monthly'!BJ86*-1</f>
        <v>-10015.156862100001</v>
      </c>
      <c r="CM52" s="195">
        <f>'[122]RP per monthly'!BK86*-1</f>
        <v>-6612.4080000000004</v>
      </c>
      <c r="CN52" s="195">
        <f>'[122]RP per monthly'!BL86*-1</f>
        <v>-49051.424045</v>
      </c>
      <c r="CO52" s="195">
        <f>'[122]RP per monthly'!BM86*-1</f>
        <v>-68867.904701799998</v>
      </c>
      <c r="CP52" s="195">
        <f>'[122]RP per monthly'!BN86*-1</f>
        <v>-29644.758000099999</v>
      </c>
      <c r="CQ52" s="195">
        <f>'[122]RP per monthly'!BO86*-1</f>
        <v>-6832.8216000000002</v>
      </c>
      <c r="CR52" s="195">
        <f>'[122]RP per monthly'!BP86*-1</f>
        <v>-6612.4080000000004</v>
      </c>
      <c r="CS52" s="195">
        <f>'[122]RP per monthly'!BQ86*-1</f>
        <v>-6832.8216000000002</v>
      </c>
      <c r="CT52" s="195">
        <f>'[122]RP per monthly'!BT86*-1</f>
        <v>-7101.3591001000004</v>
      </c>
      <c r="CU52" s="195">
        <f>'[122]RP per monthly'!BU86*-1</f>
        <v>-6414.1307999999999</v>
      </c>
      <c r="CV52" s="195">
        <f>'[122]RP per monthly'!BV86*-1</f>
        <v>-24135.311120800001</v>
      </c>
      <c r="CW52" s="195">
        <f>'[122]RP per monthly'!BW86*-1</f>
        <v>-17856.041293900002</v>
      </c>
      <c r="CX52" s="195">
        <f>'[122]RP per monthly'!BX86*-1</f>
        <v>-13850.715073900001</v>
      </c>
      <c r="CY52" s="195">
        <f>'[122]RP per monthly'!BY86*-1</f>
        <v>-6872.2830000000004</v>
      </c>
      <c r="CZ52" s="195">
        <f>'[122]RP per monthly'!BZ86*-1</f>
        <v>-7101.3591001000004</v>
      </c>
      <c r="DA52" s="195">
        <f>'[122]RP per monthly'!CA86*-1</f>
        <v>-7101.3591001000004</v>
      </c>
      <c r="DB52" s="195">
        <f>'[122]RP per monthly'!CB86*-1</f>
        <v>-6872.2830000000004</v>
      </c>
      <c r="DC52" s="195">
        <f>'[122]RP per monthly'!CC86*-1</f>
        <v>-7101.3591001000004</v>
      </c>
      <c r="DD52" s="195">
        <f>'[122]RP per monthly'!CD86*-1</f>
        <v>-6872.2830000000004</v>
      </c>
      <c r="DE52" s="195">
        <f>'[122]RP per monthly'!CE86*-1</f>
        <v>-7101.3591001000004</v>
      </c>
    </row>
    <row r="53" spans="1:109" ht="15" customHeight="1" outlineLevel="1">
      <c r="A53" s="37" t="s">
        <v>114</v>
      </c>
      <c r="B53" s="84">
        <v>-1807030.11</v>
      </c>
      <c r="C53" s="84">
        <v>-2660243.38</v>
      </c>
      <c r="D53" s="84">
        <v>-1528904</v>
      </c>
      <c r="E53" s="84">
        <v>-1720572.98</v>
      </c>
      <c r="F53" s="84">
        <v>-416020.16</v>
      </c>
      <c r="G53" s="84">
        <v>-802966.4</v>
      </c>
      <c r="H53" s="84">
        <v>-3339263.65</v>
      </c>
      <c r="I53" s="84">
        <v>-5283886.1500000004</v>
      </c>
      <c r="J53" s="84">
        <v>-3443428.17</v>
      </c>
      <c r="K53" s="84">
        <v>-4074621.94</v>
      </c>
      <c r="L53" s="84">
        <v>-1122986.9099999999</v>
      </c>
      <c r="M53" s="84">
        <v>-1804745.86</v>
      </c>
      <c r="N53" s="84">
        <v>-1010225.72</v>
      </c>
      <c r="O53" s="84">
        <v>-1288210.67</v>
      </c>
      <c r="P53" s="84">
        <v>-989343.18</v>
      </c>
      <c r="Q53" s="84">
        <v>-1056864.48</v>
      </c>
      <c r="R53" s="84">
        <v>-1119630.54</v>
      </c>
      <c r="S53" s="84">
        <v>-1109191.0900000001</v>
      </c>
      <c r="T53" s="84">
        <v>-2156139.9900000002</v>
      </c>
      <c r="U53" s="84">
        <v>-3920109.84</v>
      </c>
      <c r="V53" s="84">
        <v>-4454731.26</v>
      </c>
      <c r="W53" s="84">
        <v>-4175173.05</v>
      </c>
      <c r="X53" s="84">
        <v>-3404500.72</v>
      </c>
      <c r="Y53" s="84">
        <v>-4602926.8499999996</v>
      </c>
      <c r="Z53" s="84">
        <v>-3822242.53</v>
      </c>
      <c r="AA53" s="84">
        <v>-372702.81</v>
      </c>
      <c r="AB53" s="84">
        <v>-252282.66</v>
      </c>
      <c r="AC53" s="84">
        <v>-233823.01</v>
      </c>
      <c r="AD53" s="84">
        <v>-193863.15</v>
      </c>
      <c r="AE53" s="84">
        <v>-1551612.97</v>
      </c>
      <c r="AF53" s="84">
        <v>-251219.12</v>
      </c>
      <c r="AG53" s="84">
        <v>-326805.09000000003</v>
      </c>
      <c r="AH53" s="84">
        <v>-1012914.99</v>
      </c>
      <c r="AI53" s="84">
        <v>-889814</v>
      </c>
      <c r="AJ53" s="84">
        <v>-2186540.62</v>
      </c>
      <c r="AK53" s="84">
        <v>-3732690.21</v>
      </c>
      <c r="AL53" s="203">
        <f>'[122]RP per monthly'!B87*-1</f>
        <v>-673682.02</v>
      </c>
      <c r="AM53" s="203">
        <f>'[122]RP per monthly'!C87*-1</f>
        <v>-2619446.02</v>
      </c>
      <c r="AN53" s="203">
        <f>'[122]RP per monthly'!D87*-1</f>
        <v>-187828.51</v>
      </c>
      <c r="AO53" s="203">
        <f>'[122]RP per monthly'!E87*-1</f>
        <v>-223689.85</v>
      </c>
      <c r="AP53" s="203">
        <f>'[122]RP per monthly'!F87*-1</f>
        <v>-125450.07</v>
      </c>
      <c r="AQ53" s="203">
        <f>'[122]RP per monthly'!G87*-1</f>
        <v>-96230.76</v>
      </c>
      <c r="AR53" s="203">
        <f>'[122]RP per monthly'!H87*-1</f>
        <v>-124026.87</v>
      </c>
      <c r="AS53" s="203">
        <f>'[122]RP per monthly'!I87*-1</f>
        <v>-646243.64</v>
      </c>
      <c r="AT53" s="203">
        <f>'[122]RP per monthly'!J87*-1</f>
        <v>-2964026</v>
      </c>
      <c r="AU53" s="203">
        <f>'[122]RP per monthly'!K87*-1</f>
        <v>-8531709.5</v>
      </c>
      <c r="AV53" s="203">
        <f>'[122]RP per monthly'!L87*-1</f>
        <v>-2911953.43</v>
      </c>
      <c r="AW53" s="203">
        <f>'[122]RP per monthly'!M87*-1</f>
        <v>-1237525.49</v>
      </c>
      <c r="AX53" s="203">
        <f>'[122]RP per monthly'!P87*-1</f>
        <v>-117211.64</v>
      </c>
      <c r="AY53" s="203">
        <f>'[122]RP per monthly'!Q87*-1</f>
        <v>-141878.51</v>
      </c>
      <c r="AZ53" s="203">
        <f>'[122]RP per monthly'!R87*-1</f>
        <v>-400383.85</v>
      </c>
      <c r="BA53" s="203">
        <f>'[122]RP per monthly'!S87*-1</f>
        <v>-249520.89</v>
      </c>
      <c r="BB53" s="203">
        <f>'[122]RP per monthly'!T87*-1</f>
        <v>-145525.76999999999</v>
      </c>
      <c r="BC53" s="203">
        <f>'[122]RP per monthly'!U87*-1</f>
        <v>-231007.92</v>
      </c>
      <c r="BD53" s="203">
        <f>'[122]RP per monthly'!V87*-1</f>
        <v>-177472.85</v>
      </c>
      <c r="BE53" s="203">
        <f>'[122]RP per monthly'!W87*-1</f>
        <v>-190744.47</v>
      </c>
      <c r="BF53" s="203">
        <f>'[122]RP per monthly'!X87*-1</f>
        <v>-78544.232032800006</v>
      </c>
      <c r="BG53" s="203">
        <f>'[122]RP per monthly'!Y87*-1</f>
        <v>-40097.527344000002</v>
      </c>
      <c r="BH53" s="203">
        <f>'[122]RP per monthly'!Z87*-1</f>
        <v>-38804.058720000001</v>
      </c>
      <c r="BI53" s="203">
        <f>'[122]RP per monthly'!AA87*-1</f>
        <v>-40097.527344000002</v>
      </c>
      <c r="BJ53" s="203">
        <f>'[122]RP per monthly'!AD87*-1</f>
        <v>-64691.70768</v>
      </c>
      <c r="BK53" s="203">
        <f>'[122]RP per monthly'!AE87*-1</f>
        <v>-132375.2602287</v>
      </c>
      <c r="BL53" s="203">
        <f>'[122]RP per monthly'!AF87*-1</f>
        <v>-211857.80314159999</v>
      </c>
      <c r="BM53" s="203">
        <f>'[122]RP per monthly'!AG87*-1</f>
        <v>-67912.592672700004</v>
      </c>
      <c r="BN53" s="203">
        <f>'[122]RP per monthly'!AH87*-1</f>
        <v>-69916.991171600006</v>
      </c>
      <c r="BO53" s="203">
        <f>'[122]RP per monthly'!AI87*-1</f>
        <v>-62604.878400000001</v>
      </c>
      <c r="BP53" s="203">
        <f>'[122]RP per monthly'!AJ87*-1</f>
        <v>-546472.03248000005</v>
      </c>
      <c r="BQ53" s="203">
        <f>'[122]RP per monthly'!AK87*-1</f>
        <v>-962312.94975769997</v>
      </c>
      <c r="BR53" s="203">
        <f>'[122]RP per monthly'!AL87*-1</f>
        <v>-747757.23639740003</v>
      </c>
      <c r="BS53" s="203">
        <f>'[122]RP per monthly'!AM87*-1</f>
        <v>-64691.70768</v>
      </c>
      <c r="BT53" s="203">
        <f>'[122]RP per monthly'!AN87*-1</f>
        <v>-67374.924963199999</v>
      </c>
      <c r="BU53" s="203">
        <f>'[122]RP per monthly'!AO87*-1</f>
        <v>-64691.70768</v>
      </c>
      <c r="BV53" s="195">
        <f>'[122]RP per monthly'!AR87*-1</f>
        <v>-30369.7824</v>
      </c>
      <c r="BW53" s="195">
        <f>'[122]RP per monthly'!AS87*-1</f>
        <v>-28410.441599999998</v>
      </c>
      <c r="BX53" s="195">
        <f>'[122]RP per monthly'!AT87*-1</f>
        <v>-84440.279664899994</v>
      </c>
      <c r="BY53" s="195">
        <f>'[122]RP per monthly'!AU87*-1</f>
        <v>-29390.112000000001</v>
      </c>
      <c r="BZ53" s="195">
        <f>'[122]RP per monthly'!AV87*-1</f>
        <v>-30369.7824</v>
      </c>
      <c r="CA53" s="195">
        <f>'[122]RP per monthly'!AW87*-1</f>
        <v>-29390.112000000001</v>
      </c>
      <c r="CB53" s="195">
        <f>'[122]RP per monthly'!AX87*-1</f>
        <v>-316298.04599389998</v>
      </c>
      <c r="CC53" s="195">
        <f>'[122]RP per monthly'!AY87*-1</f>
        <v>-333107.52395230002</v>
      </c>
      <c r="CD53" s="195">
        <f>'[122]RP per monthly'!AZ87*-1</f>
        <v>-189373.88159999999</v>
      </c>
      <c r="CE53" s="195">
        <f>'[122]RP per monthly'!BA87*-1</f>
        <v>-30369.7824</v>
      </c>
      <c r="CF53" s="195">
        <f>'[122]RP per monthly'!BB87*-1</f>
        <v>-56658.219936699999</v>
      </c>
      <c r="CG53" s="195">
        <f>'[122]RP per monthly'!BC87*-1</f>
        <v>-30369.7824</v>
      </c>
      <c r="CH53" s="195">
        <f>'[122]RP per monthly'!BF87*-1</f>
        <v>-31472.3904</v>
      </c>
      <c r="CI53" s="195">
        <f>'[122]RP per monthly'!BG87*-1</f>
        <v>-45618.101235800001</v>
      </c>
      <c r="CJ53" s="195">
        <f>'[122]RP per monthly'!BH87*-1</f>
        <v>-31472.3904</v>
      </c>
      <c r="CK53" s="195">
        <f>'[122]RP per monthly'!BI87*-1</f>
        <v>-30457.151999999998</v>
      </c>
      <c r="CL53" s="195">
        <f>'[122]RP per monthly'!BJ87*-1</f>
        <v>-46130.4194861</v>
      </c>
      <c r="CM53" s="195">
        <f>'[122]RP per monthly'!BK87*-1</f>
        <v>-30457.151999999998</v>
      </c>
      <c r="CN53" s="195">
        <f>'[122]RP per monthly'!BL87*-1</f>
        <v>-225933.83196489999</v>
      </c>
      <c r="CO53" s="195">
        <f>'[122]RP per monthly'!BM87*-1</f>
        <v>-317209.7428682</v>
      </c>
      <c r="CP53" s="195">
        <f>'[122]RP per monthly'!BN87*-1</f>
        <v>-136545.552</v>
      </c>
      <c r="CQ53" s="195">
        <f>'[122]RP per monthly'!BO87*-1</f>
        <v>-31472.3904</v>
      </c>
      <c r="CR53" s="195">
        <f>'[122]RP per monthly'!BP87*-1</f>
        <v>-30457.151999999998</v>
      </c>
      <c r="CS53" s="195">
        <f>'[122]RP per monthly'!BQ87*-1</f>
        <v>-31472.3904</v>
      </c>
      <c r="CT53" s="195">
        <f>'[122]RP per monthly'!BT87*-1</f>
        <v>-32709.290400000002</v>
      </c>
      <c r="CU53" s="195">
        <f>'[122]RP per monthly'!BU87*-1</f>
        <v>-29543.875199999999</v>
      </c>
      <c r="CV53" s="195">
        <f>'[122]RP per monthly'!BV87*-1</f>
        <v>-111168.7057684</v>
      </c>
      <c r="CW53" s="195">
        <f>'[122]RP per monthly'!BW87*-1</f>
        <v>-82246.008384100001</v>
      </c>
      <c r="CX53" s="195">
        <f>'[122]RP per monthly'!BX87*-1</f>
        <v>-63797.2330669</v>
      </c>
      <c r="CY53" s="195">
        <f>'[122]RP per monthly'!BY87*-1</f>
        <v>-31654.151999999998</v>
      </c>
      <c r="CZ53" s="195">
        <f>'[122]RP per monthly'!BZ87*-1</f>
        <v>-32709.290400000002</v>
      </c>
      <c r="DA53" s="195">
        <f>'[122]RP per monthly'!CA87*-1</f>
        <v>-32709.290400000002</v>
      </c>
      <c r="DB53" s="195">
        <f>'[122]RP per monthly'!CB87*-1</f>
        <v>-31654.151999999998</v>
      </c>
      <c r="DC53" s="195">
        <f>'[122]RP per monthly'!CC87*-1</f>
        <v>-32709.290400000002</v>
      </c>
      <c r="DD53" s="195">
        <f>'[122]RP per monthly'!CD87*-1</f>
        <v>-31654.151999999998</v>
      </c>
      <c r="DE53" s="195">
        <f>'[122]RP per monthly'!CE87*-1</f>
        <v>-32709.290400000002</v>
      </c>
    </row>
    <row r="54" spans="1:109" ht="15" customHeight="1" outlineLevel="1">
      <c r="A54" s="37" t="s">
        <v>115</v>
      </c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>
        <v>-6573.6</v>
      </c>
      <c r="O54" s="84">
        <v>-9086.5300000000007</v>
      </c>
      <c r="P54" s="84">
        <v>-8219.4</v>
      </c>
      <c r="Q54" s="84">
        <v>-9086.5299999999988</v>
      </c>
      <c r="R54" s="84">
        <v>-8793.42</v>
      </c>
      <c r="S54" s="84">
        <v>-9086.5300000000007</v>
      </c>
      <c r="T54" s="84">
        <v>-8793.42</v>
      </c>
      <c r="U54" s="84">
        <v>-9086.5300000000007</v>
      </c>
      <c r="V54" s="84">
        <v>-9086.5300000000007</v>
      </c>
      <c r="W54" s="84">
        <v>-8793.42</v>
      </c>
      <c r="X54" s="84">
        <v>-9086.5300000000007</v>
      </c>
      <c r="Y54" s="84">
        <v>-8781.2099999999991</v>
      </c>
      <c r="Z54" s="84">
        <v>-9086.5300000000007</v>
      </c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203">
        <f>'[122]RP per monthly'!B88*-1</f>
        <v>0</v>
      </c>
      <c r="AM54" s="203">
        <f>'[122]RP per monthly'!C88*-1</f>
        <v>0</v>
      </c>
      <c r="AN54" s="203">
        <f>'[122]RP per monthly'!D88*-1</f>
        <v>0</v>
      </c>
      <c r="AO54" s="203">
        <f>'[122]RP per monthly'!E88*-1</f>
        <v>0</v>
      </c>
      <c r="AP54" s="203">
        <f>'[122]RP per monthly'!F88*-1</f>
        <v>0</v>
      </c>
      <c r="AQ54" s="203">
        <f>'[122]RP per monthly'!G88*-1</f>
        <v>0</v>
      </c>
      <c r="AR54" s="203">
        <f>'[122]RP per monthly'!H88*-1</f>
        <v>0</v>
      </c>
      <c r="AS54" s="203">
        <f>'[122]RP per monthly'!I88*-1</f>
        <v>0</v>
      </c>
      <c r="AT54" s="203">
        <f>'[122]RP per monthly'!J88*-1</f>
        <v>0</v>
      </c>
      <c r="AU54" s="203">
        <f>'[122]RP per monthly'!K88*-1</f>
        <v>0</v>
      </c>
      <c r="AV54" s="203">
        <f>'[122]RP per monthly'!L88*-1</f>
        <v>0</v>
      </c>
      <c r="AW54" s="203">
        <f>'[122]RP per monthly'!M88*-1</f>
        <v>0</v>
      </c>
      <c r="AX54" s="203">
        <f>'[122]RP per monthly'!P88*-1</f>
        <v>0</v>
      </c>
      <c r="AY54" s="203">
        <f>'[122]RP per monthly'!Q88*-1</f>
        <v>0</v>
      </c>
      <c r="AZ54" s="203">
        <f>'[122]RP per monthly'!R88*-1</f>
        <v>0</v>
      </c>
      <c r="BA54" s="203">
        <f>'[122]RP per monthly'!S88*-1</f>
        <v>0</v>
      </c>
      <c r="BB54" s="203">
        <f>'[122]RP per monthly'!T88*-1</f>
        <v>0</v>
      </c>
      <c r="BC54" s="203">
        <f>'[122]RP per monthly'!U88*-1</f>
        <v>0</v>
      </c>
      <c r="BD54" s="203">
        <f>'[122]RP per monthly'!V88*-1</f>
        <v>0</v>
      </c>
      <c r="BE54" s="203">
        <f>'[122]RP per monthly'!W88*-1</f>
        <v>0</v>
      </c>
      <c r="BF54" s="203">
        <f>'[122]RP per monthly'!X88*-1</f>
        <v>0</v>
      </c>
      <c r="BG54" s="203">
        <f>'[122]RP per monthly'!Y88*-1</f>
        <v>0</v>
      </c>
      <c r="BH54" s="203">
        <f>'[122]RP per monthly'!Z88*-1</f>
        <v>0</v>
      </c>
      <c r="BI54" s="203">
        <f>'[122]RP per monthly'!AA88*-1</f>
        <v>0</v>
      </c>
      <c r="BJ54" s="203">
        <f>'[122]RP per monthly'!AD88*-1</f>
        <v>0</v>
      </c>
      <c r="BK54" s="203">
        <f>'[122]RP per monthly'!AE88*-1</f>
        <v>0</v>
      </c>
      <c r="BL54" s="203">
        <f>'[122]RP per monthly'!AF88*-1</f>
        <v>0</v>
      </c>
      <c r="BM54" s="203">
        <f>'[122]RP per monthly'!AG88*-1</f>
        <v>0</v>
      </c>
      <c r="BN54" s="203">
        <f>'[122]RP per monthly'!AH88*-1</f>
        <v>0</v>
      </c>
      <c r="BO54" s="203">
        <f>'[122]RP per monthly'!AI88*-1</f>
        <v>0</v>
      </c>
      <c r="BP54" s="203">
        <f>'[122]RP per monthly'!AJ88*-1</f>
        <v>0</v>
      </c>
      <c r="BQ54" s="203">
        <f>'[122]RP per monthly'!AK88*-1</f>
        <v>0</v>
      </c>
      <c r="BR54" s="203">
        <f>'[122]RP per monthly'!AL88*-1</f>
        <v>0</v>
      </c>
      <c r="BS54" s="203">
        <f>'[122]RP per monthly'!AM88*-1</f>
        <v>0</v>
      </c>
      <c r="BT54" s="203">
        <f>'[122]RP per monthly'!AN88*-1</f>
        <v>0</v>
      </c>
      <c r="BU54" s="203">
        <f>'[122]RP per monthly'!AO88*-1</f>
        <v>0</v>
      </c>
      <c r="BV54" s="195">
        <f>'[122]RP per monthly'!AR88*-1</f>
        <v>0</v>
      </c>
      <c r="BW54" s="195">
        <f>'[122]RP per monthly'!AS88*-1</f>
        <v>0</v>
      </c>
      <c r="BX54" s="195">
        <f>'[122]RP per monthly'!AT88*-1</f>
        <v>0</v>
      </c>
      <c r="BY54" s="195">
        <f>'[122]RP per monthly'!AU88*-1</f>
        <v>0</v>
      </c>
      <c r="BZ54" s="195">
        <f>'[122]RP per monthly'!AV88*-1</f>
        <v>0</v>
      </c>
      <c r="CA54" s="195">
        <f>'[122]RP per monthly'!AW88*-1</f>
        <v>0</v>
      </c>
      <c r="CB54" s="195">
        <f>'[122]RP per monthly'!AX88*-1</f>
        <v>0</v>
      </c>
      <c r="CC54" s="195">
        <f>'[122]RP per monthly'!AY88*-1</f>
        <v>0</v>
      </c>
      <c r="CD54" s="195">
        <f>'[122]RP per monthly'!AZ88*-1</f>
        <v>0</v>
      </c>
      <c r="CE54" s="195">
        <f>'[122]RP per monthly'!BA88*-1</f>
        <v>0</v>
      </c>
      <c r="CF54" s="195">
        <f>'[122]RP per monthly'!BB88*-1</f>
        <v>0</v>
      </c>
      <c r="CG54" s="195">
        <f>'[122]RP per monthly'!BC88*-1</f>
        <v>0</v>
      </c>
      <c r="CH54" s="195">
        <f>'[122]RP per monthly'!BF88*-1</f>
        <v>0</v>
      </c>
      <c r="CI54" s="195">
        <f>'[122]RP per monthly'!BG88*-1</f>
        <v>0</v>
      </c>
      <c r="CJ54" s="195">
        <f>'[122]RP per monthly'!BH88*-1</f>
        <v>0</v>
      </c>
      <c r="CK54" s="195">
        <f>'[122]RP per monthly'!BI88*-1</f>
        <v>0</v>
      </c>
      <c r="CL54" s="195">
        <f>'[122]RP per monthly'!BJ88*-1</f>
        <v>0</v>
      </c>
      <c r="CM54" s="195">
        <f>'[122]RP per monthly'!BK88*-1</f>
        <v>0</v>
      </c>
      <c r="CN54" s="195">
        <f>'[122]RP per monthly'!BL88*-1</f>
        <v>0</v>
      </c>
      <c r="CO54" s="195">
        <f>'[122]RP per monthly'!BM88*-1</f>
        <v>0</v>
      </c>
      <c r="CP54" s="195">
        <f>'[122]RP per monthly'!BN88*-1</f>
        <v>0</v>
      </c>
      <c r="CQ54" s="195">
        <f>'[122]RP per monthly'!BO88*-1</f>
        <v>0</v>
      </c>
      <c r="CR54" s="195">
        <f>'[122]RP per monthly'!BP88*-1</f>
        <v>0</v>
      </c>
      <c r="CS54" s="195">
        <f>'[122]RP per monthly'!BQ88*-1</f>
        <v>0</v>
      </c>
      <c r="CT54" s="195">
        <f>'[122]RP per monthly'!BT88*-1</f>
        <v>0</v>
      </c>
      <c r="CU54" s="195">
        <f>'[122]RP per monthly'!BU88*-1</f>
        <v>0</v>
      </c>
      <c r="CV54" s="195">
        <f>'[122]RP per monthly'!BV88*-1</f>
        <v>0</v>
      </c>
      <c r="CW54" s="195">
        <f>'[122]RP per monthly'!BW88*-1</f>
        <v>0</v>
      </c>
      <c r="CX54" s="195">
        <f>'[122]RP per monthly'!BX88*-1</f>
        <v>0</v>
      </c>
      <c r="CY54" s="195">
        <f>'[122]RP per monthly'!BY88*-1</f>
        <v>0</v>
      </c>
      <c r="CZ54" s="195">
        <f>'[122]RP per monthly'!BZ88*-1</f>
        <v>0</v>
      </c>
      <c r="DA54" s="195">
        <f>'[122]RP per monthly'!CA88*-1</f>
        <v>0</v>
      </c>
      <c r="DB54" s="195">
        <f>'[122]RP per monthly'!CB88*-1</f>
        <v>0</v>
      </c>
      <c r="DC54" s="195">
        <f>'[122]RP per monthly'!CC88*-1</f>
        <v>0</v>
      </c>
      <c r="DD54" s="195">
        <f>'[122]RP per monthly'!CD88*-1</f>
        <v>0</v>
      </c>
      <c r="DE54" s="195">
        <f>'[122]RP per monthly'!CE88*-1</f>
        <v>0</v>
      </c>
    </row>
    <row r="55" spans="1:109" outlineLevel="1">
      <c r="A55" s="37" t="s">
        <v>116</v>
      </c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>
        <v>-30278.400000000001</v>
      </c>
      <c r="O55" s="84">
        <v>-41853.120000000003</v>
      </c>
      <c r="P55" s="84">
        <v>-37859.07</v>
      </c>
      <c r="Q55" s="84">
        <v>-41853.120000000003</v>
      </c>
      <c r="R55" s="84">
        <v>-40503.019999999997</v>
      </c>
      <c r="S55" s="84">
        <v>-41853.120000000003</v>
      </c>
      <c r="T55" s="84">
        <v>-40503.019999999997</v>
      </c>
      <c r="U55" s="84">
        <v>-41853.120000000003</v>
      </c>
      <c r="V55" s="84">
        <v>-41853.120000000003</v>
      </c>
      <c r="W55" s="84">
        <v>-40503.019999999997</v>
      </c>
      <c r="X55" s="84">
        <v>-41853.120000000003</v>
      </c>
      <c r="Y55" s="84">
        <v>-40446.769999999997</v>
      </c>
      <c r="Z55" s="84">
        <v>-41853.120000000003</v>
      </c>
      <c r="AA55" s="84"/>
      <c r="AB55" s="84"/>
      <c r="AC55" s="84"/>
      <c r="AD55" s="84"/>
      <c r="AE55" s="84"/>
      <c r="AF55" s="84"/>
      <c r="AG55" s="84"/>
      <c r="AH55" s="84"/>
      <c r="AI55" s="84"/>
      <c r="AJ55" s="84"/>
      <c r="AK55" s="84"/>
      <c r="AL55" s="203">
        <f>'[122]RP per monthly'!B89*-1</f>
        <v>0</v>
      </c>
      <c r="AM55" s="203">
        <f>'[122]RP per monthly'!C89*-1</f>
        <v>0</v>
      </c>
      <c r="AN55" s="203">
        <f>'[122]RP per monthly'!D89*-1</f>
        <v>0</v>
      </c>
      <c r="AO55" s="203">
        <f>'[122]RP per monthly'!E89*-1</f>
        <v>0</v>
      </c>
      <c r="AP55" s="203">
        <f>'[122]RP per monthly'!F89*-1</f>
        <v>0</v>
      </c>
      <c r="AQ55" s="203">
        <f>'[122]RP per monthly'!G89*-1</f>
        <v>0</v>
      </c>
      <c r="AR55" s="203">
        <f>'[122]RP per monthly'!H89*-1</f>
        <v>0</v>
      </c>
      <c r="AS55" s="203">
        <f>'[122]RP per monthly'!I89*-1</f>
        <v>0</v>
      </c>
      <c r="AT55" s="203">
        <f>'[122]RP per monthly'!J89*-1</f>
        <v>0</v>
      </c>
      <c r="AU55" s="203">
        <f>'[122]RP per monthly'!K89*-1</f>
        <v>0</v>
      </c>
      <c r="AV55" s="203">
        <f>'[122]RP per monthly'!L89*-1</f>
        <v>0</v>
      </c>
      <c r="AW55" s="203">
        <f>'[122]RP per monthly'!M89*-1</f>
        <v>0</v>
      </c>
      <c r="AX55" s="203">
        <f>'[122]RP per monthly'!P89*-1</f>
        <v>0</v>
      </c>
      <c r="AY55" s="203">
        <f>'[122]RP per monthly'!Q89*-1</f>
        <v>0</v>
      </c>
      <c r="AZ55" s="203">
        <f>'[122]RP per monthly'!R89*-1</f>
        <v>0</v>
      </c>
      <c r="BA55" s="203">
        <f>'[122]RP per monthly'!S89*-1</f>
        <v>0</v>
      </c>
      <c r="BB55" s="203">
        <f>'[122]RP per monthly'!T89*-1</f>
        <v>0</v>
      </c>
      <c r="BC55" s="203">
        <f>'[122]RP per monthly'!U89*-1</f>
        <v>0</v>
      </c>
      <c r="BD55" s="203">
        <f>'[122]RP per monthly'!V89*-1</f>
        <v>0</v>
      </c>
      <c r="BE55" s="203">
        <f>'[122]RP per monthly'!W89*-1</f>
        <v>0</v>
      </c>
      <c r="BF55" s="203">
        <f>'[122]RP per monthly'!X89*-1</f>
        <v>0</v>
      </c>
      <c r="BG55" s="203">
        <f>'[122]RP per monthly'!Y89*-1</f>
        <v>0</v>
      </c>
      <c r="BH55" s="203">
        <f>'[122]RP per monthly'!Z89*-1</f>
        <v>0</v>
      </c>
      <c r="BI55" s="203">
        <f>'[122]RP per monthly'!AA89*-1</f>
        <v>0</v>
      </c>
      <c r="BJ55" s="203">
        <f>'[122]RP per monthly'!AD89*-1</f>
        <v>0</v>
      </c>
      <c r="BK55" s="203">
        <f>'[122]RP per monthly'!AE89*-1</f>
        <v>0</v>
      </c>
      <c r="BL55" s="203">
        <f>'[122]RP per monthly'!AF89*-1</f>
        <v>0</v>
      </c>
      <c r="BM55" s="203">
        <f>'[122]RP per monthly'!AG89*-1</f>
        <v>0</v>
      </c>
      <c r="BN55" s="203">
        <f>'[122]RP per monthly'!AH89*-1</f>
        <v>0</v>
      </c>
      <c r="BO55" s="203">
        <f>'[122]RP per monthly'!AI89*-1</f>
        <v>0</v>
      </c>
      <c r="BP55" s="203">
        <f>'[122]RP per monthly'!AJ89*-1</f>
        <v>0</v>
      </c>
      <c r="BQ55" s="203">
        <f>'[122]RP per monthly'!AK89*-1</f>
        <v>0</v>
      </c>
      <c r="BR55" s="203">
        <f>'[122]RP per monthly'!AL89*-1</f>
        <v>0</v>
      </c>
      <c r="BS55" s="203">
        <f>'[122]RP per monthly'!AM89*-1</f>
        <v>0</v>
      </c>
      <c r="BT55" s="203">
        <f>'[122]RP per monthly'!AN89*-1</f>
        <v>0</v>
      </c>
      <c r="BU55" s="203">
        <f>'[122]RP per monthly'!AO89*-1</f>
        <v>0</v>
      </c>
      <c r="BV55" s="195">
        <f>'[122]RP per monthly'!AR89*-1</f>
        <v>0</v>
      </c>
      <c r="BW55" s="195">
        <f>'[122]RP per monthly'!AS89*-1</f>
        <v>0</v>
      </c>
      <c r="BX55" s="195">
        <f>'[122]RP per monthly'!AT89*-1</f>
        <v>0</v>
      </c>
      <c r="BY55" s="195">
        <f>'[122]RP per monthly'!AU89*-1</f>
        <v>0</v>
      </c>
      <c r="BZ55" s="195">
        <f>'[122]RP per monthly'!AV89*-1</f>
        <v>0</v>
      </c>
      <c r="CA55" s="195">
        <f>'[122]RP per monthly'!AW89*-1</f>
        <v>0</v>
      </c>
      <c r="CB55" s="195">
        <f>'[122]RP per monthly'!AX89*-1</f>
        <v>0</v>
      </c>
      <c r="CC55" s="195">
        <f>'[122]RP per monthly'!AY89*-1</f>
        <v>0</v>
      </c>
      <c r="CD55" s="195">
        <f>'[122]RP per monthly'!AZ89*-1</f>
        <v>0</v>
      </c>
      <c r="CE55" s="195">
        <f>'[122]RP per monthly'!BA89*-1</f>
        <v>0</v>
      </c>
      <c r="CF55" s="195">
        <f>'[122]RP per monthly'!BB89*-1</f>
        <v>0</v>
      </c>
      <c r="CG55" s="195">
        <f>'[122]RP per monthly'!BC89*-1</f>
        <v>0</v>
      </c>
      <c r="CH55" s="195">
        <f>'[122]RP per monthly'!BF89*-1</f>
        <v>0</v>
      </c>
      <c r="CI55" s="195">
        <f>'[122]RP per monthly'!BG89*-1</f>
        <v>0</v>
      </c>
      <c r="CJ55" s="195">
        <f>'[122]RP per monthly'!BH89*-1</f>
        <v>0</v>
      </c>
      <c r="CK55" s="195">
        <f>'[122]RP per monthly'!BI89*-1</f>
        <v>0</v>
      </c>
      <c r="CL55" s="195">
        <f>'[122]RP per monthly'!BJ89*-1</f>
        <v>0</v>
      </c>
      <c r="CM55" s="195">
        <f>'[122]RP per monthly'!BK89*-1</f>
        <v>0</v>
      </c>
      <c r="CN55" s="195">
        <f>'[122]RP per monthly'!BL89*-1</f>
        <v>0</v>
      </c>
      <c r="CO55" s="195">
        <f>'[122]RP per monthly'!BM89*-1</f>
        <v>0</v>
      </c>
      <c r="CP55" s="195">
        <f>'[122]RP per monthly'!BN89*-1</f>
        <v>0</v>
      </c>
      <c r="CQ55" s="195">
        <f>'[122]RP per monthly'!BO89*-1</f>
        <v>0</v>
      </c>
      <c r="CR55" s="195">
        <f>'[122]RP per monthly'!BP89*-1</f>
        <v>0</v>
      </c>
      <c r="CS55" s="195">
        <f>'[122]RP per monthly'!BQ89*-1</f>
        <v>0</v>
      </c>
      <c r="CT55" s="195">
        <f>'[122]RP per monthly'!BT89*-1</f>
        <v>0</v>
      </c>
      <c r="CU55" s="195">
        <f>'[122]RP per monthly'!BU89*-1</f>
        <v>0</v>
      </c>
      <c r="CV55" s="195">
        <f>'[122]RP per monthly'!BV89*-1</f>
        <v>0</v>
      </c>
      <c r="CW55" s="195">
        <f>'[122]RP per monthly'!BW89*-1</f>
        <v>0</v>
      </c>
      <c r="CX55" s="195">
        <f>'[122]RP per monthly'!BX89*-1</f>
        <v>0</v>
      </c>
      <c r="CY55" s="195">
        <f>'[122]RP per monthly'!BY89*-1</f>
        <v>0</v>
      </c>
      <c r="CZ55" s="195">
        <f>'[122]RP per monthly'!BZ89*-1</f>
        <v>0</v>
      </c>
      <c r="DA55" s="195">
        <f>'[122]RP per monthly'!CA89*-1</f>
        <v>0</v>
      </c>
      <c r="DB55" s="195">
        <f>'[122]RP per monthly'!CB89*-1</f>
        <v>0</v>
      </c>
      <c r="DC55" s="195">
        <f>'[122]RP per monthly'!CC89*-1</f>
        <v>0</v>
      </c>
      <c r="DD55" s="195">
        <f>'[122]RP per monthly'!CD89*-1</f>
        <v>0</v>
      </c>
      <c r="DE55" s="195">
        <f>'[122]RP per monthly'!CE89*-1</f>
        <v>0</v>
      </c>
    </row>
    <row r="56" spans="1:109" ht="15" customHeight="1">
      <c r="A56" s="35" t="s">
        <v>117</v>
      </c>
      <c r="B56" s="84">
        <v>-2199345.86</v>
      </c>
      <c r="C56" s="84">
        <v>-3237796.22</v>
      </c>
      <c r="D56" s="84">
        <v>-1860837.1</v>
      </c>
      <c r="E56" s="84">
        <v>-2094118.43</v>
      </c>
      <c r="F56" s="84">
        <v>-506340.33</v>
      </c>
      <c r="G56" s="84">
        <v>-977294.63</v>
      </c>
      <c r="H56" s="84">
        <v>-4064235.36</v>
      </c>
      <c r="I56" s="84">
        <v>-6431045.6400000006</v>
      </c>
      <c r="J56" s="84">
        <v>-4191014.55</v>
      </c>
      <c r="K56" s="84">
        <v>-4959243.8</v>
      </c>
      <c r="L56" s="84">
        <v>-1366793.28</v>
      </c>
      <c r="M56" s="84">
        <v>-2196565.6800000002</v>
      </c>
      <c r="N56" s="84">
        <v>-1266403.04</v>
      </c>
      <c r="O56" s="84">
        <v>-1618827.6400000001</v>
      </c>
      <c r="P56" s="84">
        <v>-1250213.26</v>
      </c>
      <c r="Q56" s="84">
        <v>-1337254.9700000002</v>
      </c>
      <c r="R56" s="84">
        <v>-1412004.66</v>
      </c>
      <c r="S56" s="84">
        <v>-1400941.9600000002</v>
      </c>
      <c r="T56" s="84">
        <v>-2673545.77</v>
      </c>
      <c r="U56" s="84">
        <v>-4822125.9700000007</v>
      </c>
      <c r="V56" s="84">
        <v>-5472816.5099999998</v>
      </c>
      <c r="W56" s="84">
        <v>-5130921.5299999993</v>
      </c>
      <c r="X56" s="84">
        <v>-4194575.3999999994</v>
      </c>
      <c r="Y56" s="84">
        <v>-5651474.4799999995</v>
      </c>
      <c r="Z56" s="84">
        <v>-4703011.1500000004</v>
      </c>
      <c r="AA56" s="84">
        <v>-453618.55</v>
      </c>
      <c r="AB56" s="84">
        <v>-307054.55</v>
      </c>
      <c r="AC56" s="84">
        <v>-284587.22000000003</v>
      </c>
      <c r="AD56" s="84">
        <v>-235951.86</v>
      </c>
      <c r="AE56" s="84">
        <v>-1888476.31</v>
      </c>
      <c r="AF56" s="84">
        <v>-305760.11</v>
      </c>
      <c r="AG56" s="84">
        <v>-397756.19000000006</v>
      </c>
      <c r="AH56" s="84">
        <v>-1232824.17</v>
      </c>
      <c r="AI56" s="84">
        <v>-1082997.3</v>
      </c>
      <c r="AJ56" s="84">
        <v>-2661250.1</v>
      </c>
      <c r="AK56" s="84">
        <v>-4543076.9000000004</v>
      </c>
      <c r="AL56" s="84">
        <v>-819941.93</v>
      </c>
      <c r="AM56" s="84">
        <v>-3188141.54</v>
      </c>
      <c r="AN56" s="84">
        <v>-228607.07</v>
      </c>
      <c r="AO56" s="84">
        <v>-272254.09000000003</v>
      </c>
      <c r="AP56" s="84">
        <v>-152685.94</v>
      </c>
      <c r="AQ56" s="84">
        <v>-117122.95999999999</v>
      </c>
      <c r="AR56" s="84">
        <v>-4114801.6789702266</v>
      </c>
      <c r="AS56" s="84">
        <v>-5030312.6337050013</v>
      </c>
      <c r="AT56" s="84">
        <v>-3205485.6918587247</v>
      </c>
      <c r="AU56" s="84">
        <v>-1706220.3993549093</v>
      </c>
      <c r="AV56" s="84">
        <v>-468086.08929879032</v>
      </c>
      <c r="AW56" s="84">
        <v>-117122.95979999998</v>
      </c>
      <c r="AX56" s="84">
        <v>0</v>
      </c>
      <c r="AY56" s="84">
        <v>0</v>
      </c>
      <c r="AZ56" s="84">
        <v>0</v>
      </c>
      <c r="BA56" s="84">
        <v>-22801.547285919725</v>
      </c>
      <c r="BB56" s="84">
        <v>0</v>
      </c>
      <c r="BC56" s="84">
        <v>0</v>
      </c>
      <c r="BD56" s="84">
        <v>-101829.08971951352</v>
      </c>
      <c r="BE56" s="84">
        <v>-170101.59494209499</v>
      </c>
      <c r="BF56" s="84">
        <v>-107074.77260042631</v>
      </c>
      <c r="BG56" s="84">
        <v>0</v>
      </c>
      <c r="BH56" s="84">
        <v>0</v>
      </c>
      <c r="BI56" s="84">
        <v>0</v>
      </c>
      <c r="BJ56" s="84">
        <v>0</v>
      </c>
      <c r="BK56" s="84">
        <v>0</v>
      </c>
      <c r="BL56" s="84">
        <v>0</v>
      </c>
      <c r="BM56" s="84">
        <v>-921.33474640559371</v>
      </c>
      <c r="BN56" s="84">
        <v>0</v>
      </c>
      <c r="BO56" s="84">
        <v>0</v>
      </c>
      <c r="BP56" s="84">
        <v>-128035.97094205322</v>
      </c>
      <c r="BQ56" s="84">
        <v>-129944.1968673196</v>
      </c>
      <c r="BR56" s="84">
        <v>-15267.420352873418</v>
      </c>
      <c r="BS56" s="84">
        <v>0</v>
      </c>
      <c r="BT56" s="84">
        <v>0</v>
      </c>
      <c r="BU56" s="84">
        <v>0</v>
      </c>
      <c r="BV56" s="59">
        <v>0</v>
      </c>
      <c r="BW56" s="59">
        <v>0</v>
      </c>
      <c r="BX56" s="59">
        <v>0</v>
      </c>
      <c r="BY56" s="59">
        <v>-79327.933806546265</v>
      </c>
      <c r="BZ56" s="59">
        <v>0</v>
      </c>
      <c r="CA56" s="59">
        <v>0</v>
      </c>
      <c r="CB56" s="59">
        <v>-101572.89182815692</v>
      </c>
      <c r="CC56" s="59">
        <v>-61192.179241935526</v>
      </c>
      <c r="CD56" s="59">
        <v>0</v>
      </c>
      <c r="CE56" s="59">
        <v>0</v>
      </c>
      <c r="CF56" s="59">
        <v>0</v>
      </c>
      <c r="CG56">
        <v>-4841.3910076943848</v>
      </c>
      <c r="CH56">
        <v>0</v>
      </c>
      <c r="CI56">
        <v>0</v>
      </c>
      <c r="CJ56">
        <v>0</v>
      </c>
      <c r="CK56">
        <v>-113895.25135955514</v>
      </c>
      <c r="CL56">
        <v>-10396.747108515297</v>
      </c>
      <c r="CM56">
        <v>0</v>
      </c>
      <c r="CN56">
        <v>-6836.1034943262048</v>
      </c>
      <c r="CO56">
        <v>-30706.816707131085</v>
      </c>
      <c r="CP56">
        <v>0</v>
      </c>
      <c r="CQ56">
        <v>0</v>
      </c>
      <c r="CR56">
        <v>0</v>
      </c>
      <c r="CS56">
        <v>-29132.231917840723</v>
      </c>
    </row>
    <row r="57" spans="1:109" ht="15" customHeight="1" outlineLevel="1">
      <c r="A57" s="37" t="s">
        <v>120</v>
      </c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84"/>
      <c r="AI57" s="84"/>
      <c r="AJ57" s="84"/>
      <c r="AK57" s="84"/>
      <c r="AL57" s="84"/>
      <c r="AM57" s="84"/>
      <c r="AN57" s="84"/>
      <c r="AO57" s="84"/>
      <c r="AP57" s="84"/>
      <c r="AQ57" s="84"/>
      <c r="AR57" s="84"/>
      <c r="AS57" s="84"/>
      <c r="AT57" s="84"/>
      <c r="AU57" s="84"/>
      <c r="AV57" s="84"/>
      <c r="AW57" s="84"/>
      <c r="AX57" s="84"/>
      <c r="AY57" s="84"/>
      <c r="AZ57" s="84"/>
      <c r="BA57" s="84"/>
      <c r="BB57" s="84"/>
      <c r="BC57" s="84"/>
      <c r="BD57" s="84"/>
      <c r="BE57" s="84"/>
      <c r="BF57" s="84"/>
      <c r="BG57" s="84"/>
      <c r="BH57" s="84"/>
      <c r="BI57" s="84"/>
      <c r="BJ57" s="84"/>
      <c r="BK57" s="84"/>
      <c r="BL57" s="84"/>
      <c r="BM57" s="84"/>
      <c r="BN57" s="84"/>
      <c r="BO57" s="84"/>
      <c r="BP57" s="84"/>
      <c r="BQ57" s="84"/>
      <c r="BR57" s="84"/>
      <c r="BS57" s="84"/>
      <c r="BT57" s="84"/>
      <c r="BU57" s="84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</row>
    <row r="58" spans="1:109" ht="16">
      <c r="A58" s="35" t="s">
        <v>121</v>
      </c>
      <c r="B58" s="84">
        <v>33945652.859999999</v>
      </c>
      <c r="C58" s="84">
        <v>16879361.600000001</v>
      </c>
      <c r="D58" s="84">
        <v>19730821.66</v>
      </c>
      <c r="E58" s="84">
        <v>3995461.32</v>
      </c>
      <c r="F58" s="84">
        <v>14523180.119999999</v>
      </c>
      <c r="G58" s="84">
        <v>38142343.799999997</v>
      </c>
      <c r="H58" s="84">
        <v>59284208.619999997</v>
      </c>
      <c r="I58" s="84">
        <v>40666620.409999996</v>
      </c>
      <c r="J58" s="84">
        <v>50630398.460000008</v>
      </c>
      <c r="K58" s="84">
        <v>12734059.560000001</v>
      </c>
      <c r="L58" s="84">
        <v>16663439.76</v>
      </c>
      <c r="M58" s="84">
        <v>17890761.600000001</v>
      </c>
      <c r="N58" s="84">
        <v>15080529.52</v>
      </c>
      <c r="O58" s="84">
        <v>11620016.1</v>
      </c>
      <c r="P58" s="84">
        <v>12770897.289999999</v>
      </c>
      <c r="Q58" s="84">
        <v>12857486.100000001</v>
      </c>
      <c r="R58" s="84">
        <v>13468189.26</v>
      </c>
      <c r="S58" s="84">
        <v>26507715.669999998</v>
      </c>
      <c r="T58" s="84">
        <v>50206185.699999996</v>
      </c>
      <c r="U58" s="84">
        <v>54532850.689999998</v>
      </c>
      <c r="V58" s="84">
        <v>47227539.649999999</v>
      </c>
      <c r="W58" s="84">
        <v>42109948.189999998</v>
      </c>
      <c r="X58" s="84">
        <v>62332686.520000003</v>
      </c>
      <c r="Y58" s="84">
        <v>45316293.650000013</v>
      </c>
      <c r="Z58" s="84">
        <v>707310.55999999493</v>
      </c>
      <c r="AA58" s="84">
        <v>2017894.2</v>
      </c>
      <c r="AB58" s="84">
        <v>4647850.95</v>
      </c>
      <c r="AC58" s="84">
        <v>1111697.3800000001</v>
      </c>
      <c r="AD58" s="84">
        <v>20167775.850000001</v>
      </c>
      <c r="AE58" s="84">
        <v>674587.01999999629</v>
      </c>
      <c r="AF58" s="84">
        <v>5202235.7399999993</v>
      </c>
      <c r="AG58" s="84">
        <v>11815464.819999998</v>
      </c>
      <c r="AH58" s="84">
        <v>11136617.27</v>
      </c>
      <c r="AI58" s="84">
        <v>26577668.149999999</v>
      </c>
      <c r="AJ58" s="84">
        <v>65680264.960000001</v>
      </c>
      <c r="AK58" s="84">
        <v>-12995951.139999999</v>
      </c>
      <c r="AL58" s="84">
        <v>16429097.34</v>
      </c>
      <c r="AM58" s="84">
        <v>18005902.68</v>
      </c>
      <c r="AN58" s="84">
        <v>2449206.3400000003</v>
      </c>
      <c r="AO58" s="84">
        <v>1423933.04</v>
      </c>
      <c r="AP58" s="84">
        <v>1344046.8100000003</v>
      </c>
      <c r="AQ58" s="84">
        <v>9355774.7899999991</v>
      </c>
      <c r="AR58" s="84">
        <v>-107492703.21361643</v>
      </c>
      <c r="AS58" s="84">
        <v>49351445.568511233</v>
      </c>
      <c r="AT58" s="84">
        <v>31448413.679586947</v>
      </c>
      <c r="AU58" s="84">
        <v>16739405.539617084</v>
      </c>
      <c r="AV58" s="84">
        <v>4592304.0652827276</v>
      </c>
      <c r="AW58" s="84">
        <v>1149071.2002000001</v>
      </c>
      <c r="AX58" s="84">
        <v>0</v>
      </c>
      <c r="AY58" s="84">
        <v>0</v>
      </c>
      <c r="AZ58" s="84">
        <v>0</v>
      </c>
      <c r="BA58" s="84">
        <v>223701.66661591516</v>
      </c>
      <c r="BB58" s="84">
        <v>0</v>
      </c>
      <c r="BC58" s="84">
        <v>0</v>
      </c>
      <c r="BD58" s="84">
        <v>999025.93427522725</v>
      </c>
      <c r="BE58" s="84">
        <v>1668834.5665940668</v>
      </c>
      <c r="BF58" s="84">
        <v>1050490.3365933716</v>
      </c>
      <c r="BG58" s="84">
        <v>0</v>
      </c>
      <c r="BH58" s="84">
        <v>0</v>
      </c>
      <c r="BI58" s="84">
        <v>0</v>
      </c>
      <c r="BJ58" s="84">
        <v>0</v>
      </c>
      <c r="BK58" s="84">
        <v>0</v>
      </c>
      <c r="BL58" s="84">
        <v>0</v>
      </c>
      <c r="BM58" s="84">
        <v>9039.0408904116357</v>
      </c>
      <c r="BN58" s="84">
        <v>0</v>
      </c>
      <c r="BO58" s="84">
        <v>0</v>
      </c>
      <c r="BP58" s="84">
        <v>1256136.6878909545</v>
      </c>
      <c r="BQ58" s="84">
        <v>1274857.9314280276</v>
      </c>
      <c r="BR58" s="84">
        <v>149785.77265116354</v>
      </c>
      <c r="BS58" s="84">
        <v>0</v>
      </c>
      <c r="BT58" s="84">
        <v>0</v>
      </c>
      <c r="BU58" s="84">
        <v>0</v>
      </c>
      <c r="BV58" s="59">
        <v>0</v>
      </c>
      <c r="BW58" s="59">
        <v>0</v>
      </c>
      <c r="BX58" s="59">
        <v>0</v>
      </c>
      <c r="BY58" s="59">
        <v>778271.35058854846</v>
      </c>
      <c r="BZ58" s="59">
        <v>0</v>
      </c>
      <c r="CA58" s="59">
        <v>0</v>
      </c>
      <c r="CB58" s="59">
        <v>996512.42523299891</v>
      </c>
      <c r="CC58" s="59">
        <v>600344.89364385395</v>
      </c>
      <c r="CD58" s="59">
        <v>0</v>
      </c>
      <c r="CE58" s="59">
        <v>0</v>
      </c>
      <c r="CF58" s="59">
        <v>0</v>
      </c>
      <c r="CG58">
        <v>47497.971237650316</v>
      </c>
      <c r="CH58">
        <v>0</v>
      </c>
      <c r="CI58">
        <v>0</v>
      </c>
      <c r="CJ58">
        <v>0</v>
      </c>
      <c r="CK58">
        <v>1117404.7633383381</v>
      </c>
      <c r="CL58">
        <v>102000.51892948791</v>
      </c>
      <c r="CM58">
        <v>0</v>
      </c>
      <c r="CN58">
        <v>67067.718065957088</v>
      </c>
      <c r="CO58">
        <v>301258.76931590767</v>
      </c>
      <c r="CP58">
        <v>0</v>
      </c>
      <c r="CQ58">
        <v>0</v>
      </c>
      <c r="CR58">
        <v>0</v>
      </c>
      <c r="CS58">
        <v>285810.81584259955</v>
      </c>
    </row>
    <row r="59" spans="1:109" ht="16">
      <c r="A59" s="35" t="s">
        <v>122</v>
      </c>
      <c r="B59" s="84">
        <v>208985196.83000001</v>
      </c>
      <c r="C59" s="84">
        <v>219285749.69999999</v>
      </c>
      <c r="D59" s="84">
        <v>234209243.53</v>
      </c>
      <c r="E59" s="84">
        <v>237799228.72</v>
      </c>
      <c r="F59" s="84">
        <v>233711154.81</v>
      </c>
      <c r="G59" s="84">
        <v>205568070.28</v>
      </c>
      <c r="H59" s="84">
        <v>198112041.52000001</v>
      </c>
      <c r="I59" s="84">
        <v>216169240.33000001</v>
      </c>
      <c r="J59" s="84">
        <v>209147366.69</v>
      </c>
      <c r="K59" s="84">
        <v>245223773.9499999</v>
      </c>
      <c r="L59" s="84">
        <v>243027423.5999999</v>
      </c>
      <c r="M59" s="84">
        <v>242889793.25999999</v>
      </c>
      <c r="N59" s="84">
        <v>272800376.38</v>
      </c>
      <c r="O59" s="84">
        <v>277537523.60000002</v>
      </c>
      <c r="P59" s="84">
        <v>243157616.25999996</v>
      </c>
      <c r="Q59" s="84">
        <v>253960385.82000002</v>
      </c>
      <c r="R59" s="84">
        <v>241605145.54000002</v>
      </c>
      <c r="S59" s="84">
        <v>224222171.84</v>
      </c>
      <c r="T59" s="84">
        <v>220776331.43000007</v>
      </c>
      <c r="U59" s="84">
        <v>217337666.65000004</v>
      </c>
      <c r="V59" s="84">
        <v>227636263.31000003</v>
      </c>
      <c r="W59" s="84">
        <v>233266763.10999995</v>
      </c>
      <c r="X59" s="84">
        <v>207266669.15999994</v>
      </c>
      <c r="Y59" s="84">
        <v>221074399.82999995</v>
      </c>
      <c r="Z59" s="84">
        <v>311467383.87000018</v>
      </c>
      <c r="AA59" s="84">
        <v>268101867.96000004</v>
      </c>
      <c r="AB59" s="84">
        <v>270008537.77000004</v>
      </c>
      <c r="AC59" s="84">
        <v>257655825.46000001</v>
      </c>
      <c r="AD59" s="84">
        <v>241617607.28</v>
      </c>
      <c r="AE59" s="84">
        <v>265050309.46999994</v>
      </c>
      <c r="AF59" s="84">
        <v>277315815.3599999</v>
      </c>
      <c r="AG59" s="84">
        <v>270864721.33999997</v>
      </c>
      <c r="AH59" s="84">
        <v>270563263.25999999</v>
      </c>
      <c r="AI59" s="84">
        <v>260489555.72</v>
      </c>
      <c r="AJ59" s="84">
        <v>219977194.50000003</v>
      </c>
      <c r="AK59" s="84">
        <v>291313180.15999997</v>
      </c>
      <c r="AL59" s="84">
        <v>270869950.57999998</v>
      </c>
      <c r="AM59" s="84">
        <v>257175613.00999999</v>
      </c>
      <c r="AN59" s="84">
        <v>295392843.18000007</v>
      </c>
      <c r="AO59" s="84">
        <v>267869485.56000003</v>
      </c>
      <c r="AP59" s="84">
        <v>266249610.50999999</v>
      </c>
      <c r="AQ59" s="84">
        <v>253325185.94000003</v>
      </c>
      <c r="AR59" s="84">
        <v>387374204.73481035</v>
      </c>
      <c r="AS59" s="84">
        <v>231238272.34533334</v>
      </c>
      <c r="AT59" s="84">
        <v>246403904.83847213</v>
      </c>
      <c r="AU59" s="84">
        <v>264270550.6896812</v>
      </c>
      <c r="AV59" s="84">
        <v>271333303.42869091</v>
      </c>
      <c r="AW59" s="84">
        <v>286104540.66459709</v>
      </c>
      <c r="AX59" s="84">
        <v>298367403.29157138</v>
      </c>
      <c r="AY59" s="84">
        <v>295544537.60718852</v>
      </c>
      <c r="AZ59" s="84">
        <v>309439531.91311967</v>
      </c>
      <c r="BA59" s="84">
        <v>296496343.84039825</v>
      </c>
      <c r="BB59" s="84">
        <v>296331064.03066009</v>
      </c>
      <c r="BC59" s="84">
        <v>288792398.62828922</v>
      </c>
      <c r="BD59" s="84">
        <v>296081188.67423129</v>
      </c>
      <c r="BE59" s="84">
        <v>294403908.61160719</v>
      </c>
      <c r="BF59" s="84">
        <v>293327415.66651279</v>
      </c>
      <c r="BG59" s="84">
        <v>302021399.95379198</v>
      </c>
      <c r="BH59" s="84">
        <v>299945528.87094116</v>
      </c>
      <c r="BI59" s="84">
        <v>308480911.22518414</v>
      </c>
      <c r="BJ59" s="84">
        <v>314937066.69201404</v>
      </c>
      <c r="BK59" s="84">
        <v>308122424.31323779</v>
      </c>
      <c r="BL59" s="84">
        <v>325785537.10297996</v>
      </c>
      <c r="BM59" s="84">
        <v>307372058.75516194</v>
      </c>
      <c r="BN59" s="84">
        <v>302084377.86559838</v>
      </c>
      <c r="BO59" s="84">
        <v>295791311.26260889</v>
      </c>
      <c r="BP59" s="84">
        <v>304677112.04571456</v>
      </c>
      <c r="BQ59" s="84">
        <v>303329693.80643165</v>
      </c>
      <c r="BR59" s="84">
        <v>301462734.59873062</v>
      </c>
      <c r="BS59" s="84">
        <v>307170403.63207006</v>
      </c>
      <c r="BT59" s="84">
        <v>308907792.14353287</v>
      </c>
      <c r="BU59" s="84">
        <v>321049547.93347144</v>
      </c>
      <c r="BV59" s="59">
        <v>327314790.44332135</v>
      </c>
      <c r="BW59" s="59">
        <v>323227623.13503814</v>
      </c>
      <c r="BX59" s="59">
        <v>333064751.81505501</v>
      </c>
      <c r="BY59" s="59">
        <v>315992967.42909753</v>
      </c>
      <c r="BZ59" s="59">
        <v>310454676.36866176</v>
      </c>
      <c r="CA59" s="59">
        <v>303815405.05582339</v>
      </c>
      <c r="CB59" s="59">
        <v>310216865.71965045</v>
      </c>
      <c r="CC59" s="59">
        <v>310008398.0303905</v>
      </c>
      <c r="CD59" s="59">
        <v>309268953.8058399</v>
      </c>
      <c r="CE59" s="59">
        <v>317437903.38469785</v>
      </c>
      <c r="CF59" s="59">
        <v>317559139.6503436</v>
      </c>
      <c r="CG59">
        <v>325425826.73477036</v>
      </c>
      <c r="CH59">
        <v>337587309.14522904</v>
      </c>
      <c r="CI59">
        <v>332004332.9828856</v>
      </c>
      <c r="CJ59">
        <v>346040691.66116691</v>
      </c>
      <c r="CK59">
        <v>328919803.12606043</v>
      </c>
      <c r="CL59">
        <v>322914872.28121912</v>
      </c>
      <c r="CM59">
        <v>315548173.57746381</v>
      </c>
      <c r="CN59">
        <v>325380000.25968081</v>
      </c>
      <c r="CO59">
        <v>325106264.00389004</v>
      </c>
      <c r="CP59">
        <v>323192149.79576111</v>
      </c>
      <c r="CQ59">
        <v>331158062.01741141</v>
      </c>
      <c r="CR59">
        <v>330608040.86704326</v>
      </c>
      <c r="CS59">
        <v>336035453.25883877</v>
      </c>
    </row>
    <row r="60" spans="1:109" outlineLevel="1">
      <c r="A60" s="37" t="s">
        <v>1190</v>
      </c>
      <c r="B60" s="84">
        <v>8484686.870000001</v>
      </c>
      <c r="C60" s="84">
        <v>8161434.5</v>
      </c>
      <c r="D60" s="84">
        <v>9668145.1999999993</v>
      </c>
      <c r="E60" s="84">
        <v>8528895.9499999993</v>
      </c>
      <c r="F60" s="84">
        <v>8175842.2300000004</v>
      </c>
      <c r="G60" s="84">
        <v>8121910.5099999998</v>
      </c>
      <c r="H60" s="84">
        <v>7831748.8799999999</v>
      </c>
      <c r="I60" s="84">
        <v>10176562.060000001</v>
      </c>
      <c r="J60" s="84">
        <v>7513466.1999999993</v>
      </c>
      <c r="K60" s="84">
        <v>8709002.8599999994</v>
      </c>
      <c r="L60" s="84">
        <v>9862954.6199999992</v>
      </c>
      <c r="M60" s="84">
        <v>9412879.3100000005</v>
      </c>
      <c r="N60" s="84">
        <v>10617827.42</v>
      </c>
      <c r="O60" s="84">
        <v>8622552.7300000004</v>
      </c>
      <c r="P60" s="84">
        <v>9267023.2699999996</v>
      </c>
      <c r="Q60" s="84">
        <v>9326778.540000001</v>
      </c>
      <c r="R60" s="84">
        <v>8568956.9900000002</v>
      </c>
      <c r="S60" s="84">
        <v>7889319.29</v>
      </c>
      <c r="T60" s="84">
        <v>8451901.3399999999</v>
      </c>
      <c r="U60" s="84">
        <v>9240791.2599999998</v>
      </c>
      <c r="V60" s="84">
        <v>10343643.52</v>
      </c>
      <c r="W60" s="84">
        <v>10260623.57</v>
      </c>
      <c r="X60" s="84">
        <v>-62195686.149999999</v>
      </c>
      <c r="Y60" s="84">
        <v>47660534.420000002</v>
      </c>
      <c r="Z60" s="84">
        <v>3108471.73</v>
      </c>
      <c r="AA60" s="84">
        <v>2986546.2699999986</v>
      </c>
      <c r="AB60" s="84">
        <v>2942785.93</v>
      </c>
      <c r="AC60" s="84">
        <v>2871740.7500000009</v>
      </c>
      <c r="AD60" s="84">
        <v>2731757.9099999992</v>
      </c>
      <c r="AE60" s="84">
        <v>2703367.1099999994</v>
      </c>
      <c r="AF60" s="84">
        <v>2810996.5700000003</v>
      </c>
      <c r="AG60" s="84">
        <v>2911756.5</v>
      </c>
      <c r="AH60" s="84">
        <v>3293990.03</v>
      </c>
      <c r="AI60" s="84">
        <v>3500463.66</v>
      </c>
      <c r="AJ60" s="84">
        <v>3034095.2999999989</v>
      </c>
      <c r="AK60" s="84">
        <v>2741682.9299999997</v>
      </c>
      <c r="AL60" s="203">
        <f>'[122]RP per monthly'!B96*-1</f>
        <v>2364583.2200000002</v>
      </c>
      <c r="AM60" s="203">
        <f>'[122]RP per monthly'!C96*-1</f>
        <v>2132475.0699999998</v>
      </c>
      <c r="AN60" s="203">
        <f>'[122]RP per monthly'!D96*-1</f>
        <v>2241388.85</v>
      </c>
      <c r="AO60" s="203">
        <f>'[122]RP per monthly'!E96*-1</f>
        <v>2325448.2200000002</v>
      </c>
      <c r="AP60" s="203">
        <f>'[122]RP per monthly'!F96*-1</f>
        <v>2253095.6800000002</v>
      </c>
      <c r="AQ60" s="203">
        <f>'[122]RP per monthly'!G96*-1</f>
        <v>1715733.03</v>
      </c>
      <c r="AR60" s="203">
        <f>'[122]RP per monthly'!H96*-1</f>
        <v>1406259.7</v>
      </c>
      <c r="AS60" s="203">
        <f>'[122]RP per monthly'!I96*-1</f>
        <v>1844749.46</v>
      </c>
      <c r="AT60" s="203">
        <f>'[122]RP per monthly'!J96*-1</f>
        <v>2280697.2400000002</v>
      </c>
      <c r="AU60" s="203">
        <f>'[122]RP per monthly'!K96*-1</f>
        <v>1466506.79</v>
      </c>
      <c r="AV60" s="203">
        <f>'[122]RP per monthly'!L96*-1</f>
        <v>1829224.04</v>
      </c>
      <c r="AW60" s="203">
        <f>'[122]RP per monthly'!M96*-1</f>
        <v>1886020.21</v>
      </c>
      <c r="AX60" s="203">
        <f>'[122]RP per monthly'!P96*-1</f>
        <v>1977947.88</v>
      </c>
      <c r="AY60" s="203">
        <f>'[122]RP per monthly'!Q96*-1</f>
        <v>1724779.86</v>
      </c>
      <c r="AZ60" s="203">
        <f>'[122]RP per monthly'!R96*-1</f>
        <v>2686643.24</v>
      </c>
      <c r="BA60" s="203">
        <f>'[122]RP per monthly'!S96*-1</f>
        <v>12522407.41</v>
      </c>
      <c r="BB60" s="203">
        <f>'[122]RP per monthly'!T96*-1</f>
        <v>-8403975.9499999993</v>
      </c>
      <c r="BC60" s="203">
        <f>'[122]RP per monthly'!U96*-1</f>
        <v>1950297.19</v>
      </c>
      <c r="BD60" s="203">
        <f>'[122]RP per monthly'!V96*-1</f>
        <v>1962661.36</v>
      </c>
      <c r="BE60" s="203">
        <f>'[122]RP per monthly'!W96*-1</f>
        <v>2741795.2</v>
      </c>
      <c r="BF60" s="203">
        <f>'[122]RP per monthly'!X96*-1</f>
        <v>7532252.3871168997</v>
      </c>
      <c r="BG60" s="203">
        <f>'[122]RP per monthly'!Y96*-1</f>
        <v>11225123.3983154</v>
      </c>
      <c r="BH60" s="203">
        <f>'[122]RP per monthly'!Z96*-1</f>
        <v>12795963.9086251</v>
      </c>
      <c r="BI60" s="203">
        <f>'[122]RP per monthly'!AA96*-1</f>
        <v>12758222.540824199</v>
      </c>
      <c r="BJ60" s="203">
        <f>'[122]RP per monthly'!AD96*-1</f>
        <v>12954966.877919</v>
      </c>
      <c r="BK60" s="203">
        <f>'[122]RP per monthly'!AE96*-1</f>
        <v>9346551.8458209001</v>
      </c>
      <c r="BL60" s="203">
        <f>'[122]RP per monthly'!AF96*-1</f>
        <v>9155264.5147951003</v>
      </c>
      <c r="BM60" s="203">
        <f>'[122]RP per monthly'!AG96*-1</f>
        <v>10703993.1800691</v>
      </c>
      <c r="BN60" s="203">
        <f>'[122]RP per monthly'!AH96*-1</f>
        <v>9797522.4480073992</v>
      </c>
      <c r="BO60" s="203">
        <f>'[122]RP per monthly'!AI96*-1</f>
        <v>9660968.2417459004</v>
      </c>
      <c r="BP60" s="203">
        <f>'[122]RP per monthly'!AJ96*-1</f>
        <v>10001849.266604301</v>
      </c>
      <c r="BQ60" s="203">
        <f>'[122]RP per monthly'!AK96*-1</f>
        <v>9959208.2543672994</v>
      </c>
      <c r="BR60" s="203">
        <f>'[122]RP per monthly'!AL96*-1</f>
        <v>9600182.7101325002</v>
      </c>
      <c r="BS60" s="203">
        <f>'[122]RP per monthly'!AM96*-1</f>
        <v>9734621.2607949991</v>
      </c>
      <c r="BT60" s="203">
        <f>'[122]RP per monthly'!AN96*-1</f>
        <v>9336346.5348400008</v>
      </c>
      <c r="BU60" s="203">
        <f>'[122]RP per monthly'!AO96*-1</f>
        <v>16692178.321233399</v>
      </c>
      <c r="BV60" s="195">
        <f>'[122]RP per monthly'!AR96*-1</f>
        <v>19887089.9165079</v>
      </c>
      <c r="BW60" s="195">
        <f>'[122]RP per monthly'!AS96*-1</f>
        <v>14922343.608665099</v>
      </c>
      <c r="BX60" s="195">
        <f>'[122]RP per monthly'!AT96*-1</f>
        <v>11683473.620579399</v>
      </c>
      <c r="BY60" s="195">
        <f>'[122]RP per monthly'!AU96*-1</f>
        <v>11907810.486829599</v>
      </c>
      <c r="BZ60" s="195">
        <f>'[122]RP per monthly'!AV96*-1</f>
        <v>10595275.8708981</v>
      </c>
      <c r="CA60" s="195">
        <f>'[122]RP per monthly'!AW96*-1</f>
        <v>10381048.154757001</v>
      </c>
      <c r="CB60" s="195">
        <f>'[122]RP per monthly'!AX96*-1</f>
        <v>10741132.9936001</v>
      </c>
      <c r="CC60" s="195">
        <f>'[122]RP per monthly'!AY96*-1</f>
        <v>11637560.374804201</v>
      </c>
      <c r="CD60" s="195">
        <f>'[122]RP per monthly'!AZ96*-1</f>
        <v>10403758.4398624</v>
      </c>
      <c r="CE60" s="195">
        <f>'[122]RP per monthly'!BA96*-1</f>
        <v>11797579.6867634</v>
      </c>
      <c r="CF60" s="195">
        <f>'[122]RP per monthly'!BB96*-1</f>
        <v>9699452.6792601999</v>
      </c>
      <c r="CG60" s="195">
        <f>'[122]RP per monthly'!BC96*-1</f>
        <v>15975607.4282696</v>
      </c>
      <c r="CH60" s="195">
        <f>'[122]RP per monthly'!BF96*-1</f>
        <v>17086413.818131398</v>
      </c>
      <c r="CI60" s="195">
        <f>'[122]RP per monthly'!BG96*-1</f>
        <v>13487359.4463962</v>
      </c>
      <c r="CJ60" s="195">
        <f>'[122]RP per monthly'!BH96*-1</f>
        <v>19341127.960106201</v>
      </c>
      <c r="CK60" s="195">
        <f>'[122]RP per monthly'!BI96*-1</f>
        <v>13822216.864027999</v>
      </c>
      <c r="CL60" s="195">
        <f>'[122]RP per monthly'!BJ96*-1</f>
        <v>10799670.9532828</v>
      </c>
      <c r="CM60" s="195">
        <f>'[122]RP per monthly'!BK96*-1</f>
        <v>10543895.5129393</v>
      </c>
      <c r="CN60" s="195">
        <f>'[122]RP per monthly'!BL96*-1</f>
        <v>11068493.2498175</v>
      </c>
      <c r="CO60" s="195">
        <f>'[122]RP per monthly'!BM96*-1</f>
        <v>11248332.237776</v>
      </c>
      <c r="CP60" s="195">
        <f>'[122]RP per monthly'!BN96*-1</f>
        <v>12776257.1676533</v>
      </c>
      <c r="CQ60" s="195">
        <f>'[122]RP per monthly'!BO96*-1</f>
        <v>14213665.7627092</v>
      </c>
      <c r="CR60" s="195">
        <f>'[122]RP per monthly'!BP96*-1</f>
        <v>13082403.693561301</v>
      </c>
      <c r="CS60" s="195">
        <f>'[122]RP per monthly'!BQ96*-1</f>
        <v>15149217.417829599</v>
      </c>
      <c r="CT60" s="195">
        <f>'[122]RP per monthly'!BT96*-1</f>
        <v>20705592.987264302</v>
      </c>
      <c r="CU60" s="195">
        <f>'[122]RP per monthly'!BU96*-1</f>
        <v>14827185.9312608</v>
      </c>
      <c r="CV60" s="195">
        <f>'[122]RP per monthly'!BV96*-1</f>
        <v>13375258.3478173</v>
      </c>
      <c r="CW60" s="195">
        <f>'[122]RP per monthly'!BW96*-1</f>
        <v>12201880.338000599</v>
      </c>
      <c r="CX60" s="195">
        <f>'[122]RP per monthly'!BX96*-1</f>
        <v>11522746.3448634</v>
      </c>
      <c r="CY60" s="195">
        <f>'[122]RP per monthly'!BY96*-1</f>
        <v>11270684.9361606</v>
      </c>
      <c r="CZ60" s="195">
        <f>'[122]RP per monthly'!BZ96*-1</f>
        <v>13936047.629645299</v>
      </c>
      <c r="DA60" s="195">
        <f>'[122]RP per monthly'!CA96*-1</f>
        <v>11532007.8008755</v>
      </c>
      <c r="DB60" s="195">
        <f>'[122]RP per monthly'!CB96*-1</f>
        <v>14490470.081067599</v>
      </c>
      <c r="DC60" s="195">
        <f>'[122]RP per monthly'!CC96*-1</f>
        <v>16392303.9511353</v>
      </c>
      <c r="DD60" s="195">
        <f>'[122]RP per monthly'!CD96*-1</f>
        <v>14135482.533356899</v>
      </c>
      <c r="DE60" s="195">
        <f>'[122]RP per monthly'!CE96*-1</f>
        <v>16292304.181480501</v>
      </c>
    </row>
    <row r="61" spans="1:109" outlineLevel="1">
      <c r="A61" s="37" t="s">
        <v>1191</v>
      </c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>
        <v>70918707.590000004</v>
      </c>
      <c r="Y61" s="84">
        <v>-37466879.299999997</v>
      </c>
      <c r="Z61" s="84">
        <v>7253100.71</v>
      </c>
      <c r="AA61" s="84">
        <v>6968607.9300000006</v>
      </c>
      <c r="AB61" s="84">
        <v>6866500.5</v>
      </c>
      <c r="AC61" s="84">
        <v>6700728.4199999999</v>
      </c>
      <c r="AD61" s="84">
        <v>6374101.8000000007</v>
      </c>
      <c r="AE61" s="84">
        <v>6307856.5600000005</v>
      </c>
      <c r="AF61" s="84">
        <v>6558991.9699999997</v>
      </c>
      <c r="AG61" s="84">
        <v>6794098.4800000004</v>
      </c>
      <c r="AH61" s="84">
        <v>7685976.7300000004</v>
      </c>
      <c r="AI61" s="84">
        <v>8167748.5500000007</v>
      </c>
      <c r="AJ61" s="84">
        <v>7079555.7000000002</v>
      </c>
      <c r="AK61" s="84">
        <v>6397260.1699999999</v>
      </c>
      <c r="AL61" s="203">
        <f>'[122]RP per monthly'!B97*-1</f>
        <v>5517360.8300000001</v>
      </c>
      <c r="AM61" s="203">
        <f>'[122]RP per monthly'!C97*-1</f>
        <v>5142758.0999999996</v>
      </c>
      <c r="AN61" s="203">
        <f>'[122]RP per monthly'!D97*-1</f>
        <v>5229907.32</v>
      </c>
      <c r="AO61" s="203">
        <f>'[122]RP per monthly'!E97*-1</f>
        <v>5426045.8600000003</v>
      </c>
      <c r="AP61" s="203">
        <f>'[122]RP per monthly'!F97*-1</f>
        <v>5257223.25</v>
      </c>
      <c r="AQ61" s="203">
        <f>'[122]RP per monthly'!G97*-1</f>
        <v>4003377.07</v>
      </c>
      <c r="AR61" s="203">
        <f>'[122]RP per monthly'!H97*-1</f>
        <v>3268031.92</v>
      </c>
      <c r="AS61" s="203">
        <f>'[122]RP per monthly'!I97*-1</f>
        <v>4294407.01</v>
      </c>
      <c r="AT61" s="203">
        <f>'[122]RP per monthly'!J97*-1</f>
        <v>5313313.25</v>
      </c>
      <c r="AU61" s="203">
        <f>'[122]RP per monthly'!K97*-1</f>
        <v>3411057.71</v>
      </c>
      <c r="AV61" s="203">
        <f>'[122]RP per monthly'!L97*-1</f>
        <v>4254345.6100000003</v>
      </c>
      <c r="AW61" s="203">
        <f>'[122]RP per monthly'!M97*-1</f>
        <v>4392302.08</v>
      </c>
      <c r="AX61" s="203">
        <f>'[122]RP per monthly'!P97*-1</f>
        <v>4604380.8</v>
      </c>
      <c r="AY61" s="203">
        <f>'[122]RP per monthly'!Q97*-1</f>
        <v>4035317.19</v>
      </c>
      <c r="AZ61" s="203">
        <f>'[122]RP per monthly'!R97*-1</f>
        <v>6292940.0700000003</v>
      </c>
      <c r="BA61" s="203">
        <f>'[122]RP per monthly'!S97*-1</f>
        <v>0</v>
      </c>
      <c r="BB61" s="203">
        <f>'[122]RP per monthly'!T97*-1</f>
        <v>9650177.3599999994</v>
      </c>
      <c r="BC61" s="203">
        <f>'[122]RP per monthly'!U97*-1</f>
        <v>4550693.33</v>
      </c>
      <c r="BD61" s="203">
        <f>'[122]RP per monthly'!V97*-1</f>
        <v>4579543.0999999996</v>
      </c>
      <c r="BE61" s="203">
        <f>'[122]RP per monthly'!W97*-1</f>
        <v>6397522.04</v>
      </c>
      <c r="BF61" s="203">
        <f>'[122]RP per monthly'!X97*-1</f>
        <v>0</v>
      </c>
      <c r="BG61" s="203">
        <f>'[122]RP per monthly'!Y97*-1</f>
        <v>0</v>
      </c>
      <c r="BH61" s="203">
        <f>'[122]RP per monthly'!Z97*-1</f>
        <v>0</v>
      </c>
      <c r="BI61" s="203">
        <f>'[122]RP per monthly'!AA97*-1</f>
        <v>0</v>
      </c>
      <c r="BJ61" s="203">
        <f>'[122]RP per monthly'!AD97*-1</f>
        <v>0</v>
      </c>
      <c r="BK61" s="203">
        <f>'[122]RP per monthly'!AE97*-1</f>
        <v>0</v>
      </c>
      <c r="BL61" s="203">
        <f>'[122]RP per monthly'!AF97*-1</f>
        <v>0</v>
      </c>
      <c r="BM61" s="203">
        <f>'[122]RP per monthly'!AG97*-1</f>
        <v>0</v>
      </c>
      <c r="BN61" s="203">
        <f>'[122]RP per monthly'!AH97*-1</f>
        <v>0</v>
      </c>
      <c r="BO61" s="203">
        <f>'[122]RP per monthly'!AI97*-1</f>
        <v>0</v>
      </c>
      <c r="BP61" s="203">
        <f>'[122]RP per monthly'!AJ97*-1</f>
        <v>0</v>
      </c>
      <c r="BQ61" s="203">
        <f>'[122]RP per monthly'!AK97*-1</f>
        <v>0</v>
      </c>
      <c r="BR61" s="203">
        <f>'[122]RP per monthly'!AL97*-1</f>
        <v>0</v>
      </c>
      <c r="BS61" s="203">
        <f>'[122]RP per monthly'!AM97*-1</f>
        <v>0</v>
      </c>
      <c r="BT61" s="203">
        <f>'[122]RP per monthly'!AN97*-1</f>
        <v>0</v>
      </c>
      <c r="BU61" s="203">
        <f>'[122]RP per monthly'!AO97*-1</f>
        <v>0</v>
      </c>
      <c r="BV61" s="195">
        <f>'[122]RP per monthly'!AR97*-1</f>
        <v>0</v>
      </c>
      <c r="BW61" s="195">
        <f>'[122]RP per monthly'!AS97*-1</f>
        <v>0</v>
      </c>
      <c r="BX61" s="195">
        <f>'[122]RP per monthly'!AT97*-1</f>
        <v>0</v>
      </c>
      <c r="BY61" s="195">
        <f>'[122]RP per monthly'!AU97*-1</f>
        <v>0</v>
      </c>
      <c r="BZ61" s="195">
        <f>'[122]RP per monthly'!AV97*-1</f>
        <v>0</v>
      </c>
      <c r="CA61" s="195">
        <f>'[122]RP per monthly'!AW97*-1</f>
        <v>0</v>
      </c>
      <c r="CB61" s="195">
        <f>'[122]RP per monthly'!AX97*-1</f>
        <v>0</v>
      </c>
      <c r="CC61" s="195">
        <f>'[122]RP per monthly'!AY97*-1</f>
        <v>0</v>
      </c>
      <c r="CD61" s="195">
        <f>'[122]RP per monthly'!AZ97*-1</f>
        <v>0</v>
      </c>
      <c r="CE61" s="195">
        <f>'[122]RP per monthly'!BA97*-1</f>
        <v>0</v>
      </c>
      <c r="CF61" s="195">
        <f>'[122]RP per monthly'!BB97*-1</f>
        <v>0</v>
      </c>
      <c r="CG61" s="195">
        <f>'[122]RP per monthly'!BC97*-1</f>
        <v>0</v>
      </c>
      <c r="CH61" s="195">
        <f>'[122]RP per monthly'!BF97*-1</f>
        <v>0</v>
      </c>
      <c r="CI61" s="195">
        <f>'[122]RP per monthly'!BG97*-1</f>
        <v>0</v>
      </c>
      <c r="CJ61" s="195">
        <f>'[122]RP per monthly'!BH97*-1</f>
        <v>0</v>
      </c>
      <c r="CK61" s="195">
        <f>'[122]RP per monthly'!BI97*-1</f>
        <v>0</v>
      </c>
      <c r="CL61" s="195">
        <f>'[122]RP per monthly'!BJ97*-1</f>
        <v>0</v>
      </c>
      <c r="CM61" s="195">
        <f>'[122]RP per monthly'!BK97*-1</f>
        <v>0</v>
      </c>
      <c r="CN61" s="195">
        <f>'[122]RP per monthly'!BL97*-1</f>
        <v>0</v>
      </c>
      <c r="CO61" s="195">
        <f>'[122]RP per monthly'!BM97*-1</f>
        <v>0</v>
      </c>
      <c r="CP61" s="195">
        <f>'[122]RP per monthly'!BN97*-1</f>
        <v>0</v>
      </c>
      <c r="CQ61" s="195">
        <f>'[122]RP per monthly'!BO97*-1</f>
        <v>0</v>
      </c>
      <c r="CR61" s="195">
        <f>'[122]RP per monthly'!BP97*-1</f>
        <v>0</v>
      </c>
      <c r="CS61" s="195">
        <f>'[122]RP per monthly'!BQ97*-1</f>
        <v>0</v>
      </c>
      <c r="CT61" s="195">
        <f>'[122]RP per monthly'!BT97*-1</f>
        <v>0</v>
      </c>
      <c r="CU61" s="195">
        <f>'[122]RP per monthly'!BU97*-1</f>
        <v>0</v>
      </c>
      <c r="CV61" s="195">
        <f>'[122]RP per monthly'!BV97*-1</f>
        <v>0</v>
      </c>
      <c r="CW61" s="195">
        <f>'[122]RP per monthly'!BW97*-1</f>
        <v>0</v>
      </c>
      <c r="CX61" s="195">
        <f>'[122]RP per monthly'!BX97*-1</f>
        <v>0</v>
      </c>
      <c r="CY61" s="195">
        <f>'[122]RP per monthly'!BY97*-1</f>
        <v>0</v>
      </c>
      <c r="CZ61" s="195">
        <f>'[122]RP per monthly'!BZ97*-1</f>
        <v>0</v>
      </c>
      <c r="DA61" s="195">
        <f>'[122]RP per monthly'!CA97*-1</f>
        <v>0</v>
      </c>
      <c r="DB61" s="195">
        <f>'[122]RP per monthly'!CB97*-1</f>
        <v>0</v>
      </c>
      <c r="DC61" s="195">
        <f>'[122]RP per monthly'!CC97*-1</f>
        <v>0</v>
      </c>
      <c r="DD61" s="195">
        <f>'[122]RP per monthly'!CD97*-1</f>
        <v>0</v>
      </c>
      <c r="DE61" s="195">
        <f>'[122]RP per monthly'!CE97*-1</f>
        <v>0</v>
      </c>
    </row>
    <row r="62" spans="1:109" ht="15" customHeight="1">
      <c r="A62" s="35" t="s">
        <v>123</v>
      </c>
      <c r="B62" s="84">
        <v>8484686.870000001</v>
      </c>
      <c r="C62" s="84">
        <v>8161434.5</v>
      </c>
      <c r="D62" s="84">
        <v>9668145.1999999993</v>
      </c>
      <c r="E62" s="84">
        <v>8528895.9499999993</v>
      </c>
      <c r="F62" s="84">
        <v>8175842.2300000004</v>
      </c>
      <c r="G62" s="84">
        <v>8121910.5099999998</v>
      </c>
      <c r="H62" s="84">
        <v>7831748.8799999999</v>
      </c>
      <c r="I62" s="84">
        <v>10176562.060000001</v>
      </c>
      <c r="J62" s="84">
        <v>7513466.1999999993</v>
      </c>
      <c r="K62" s="84">
        <v>8709002.8599999994</v>
      </c>
      <c r="L62" s="84">
        <v>9862954.6199999992</v>
      </c>
      <c r="M62" s="84">
        <v>9412879.3100000005</v>
      </c>
      <c r="N62" s="84">
        <v>10617827.42</v>
      </c>
      <c r="O62" s="84">
        <v>8622552.7300000004</v>
      </c>
      <c r="P62" s="84">
        <v>9267023.2699999996</v>
      </c>
      <c r="Q62" s="84">
        <v>9326778.540000001</v>
      </c>
      <c r="R62" s="84">
        <v>8568956.9900000002</v>
      </c>
      <c r="S62" s="84">
        <v>7889319.29</v>
      </c>
      <c r="T62" s="84">
        <v>8451901.3399999999</v>
      </c>
      <c r="U62" s="84">
        <v>9240791.2599999998</v>
      </c>
      <c r="V62" s="84">
        <v>10343643.52</v>
      </c>
      <c r="W62" s="84">
        <v>10260623.57</v>
      </c>
      <c r="X62" s="84">
        <v>8723021.4400000051</v>
      </c>
      <c r="Y62" s="84">
        <v>10193655.120000005</v>
      </c>
      <c r="Z62" s="84">
        <v>10361572.439999999</v>
      </c>
      <c r="AA62" s="84">
        <v>9955154.1999999993</v>
      </c>
      <c r="AB62" s="84">
        <v>9809286.4299999997</v>
      </c>
      <c r="AC62" s="84">
        <v>9572469.1700000018</v>
      </c>
      <c r="AD62" s="84">
        <v>9105859.7100000009</v>
      </c>
      <c r="AE62" s="84">
        <v>9011223.6699999999</v>
      </c>
      <c r="AF62" s="84">
        <v>9369988.5399999991</v>
      </c>
      <c r="AG62" s="84">
        <v>9705854.9800000004</v>
      </c>
      <c r="AH62" s="84">
        <v>10979966.76</v>
      </c>
      <c r="AI62" s="84">
        <v>11668212.210000001</v>
      </c>
      <c r="AJ62" s="84">
        <v>10113651</v>
      </c>
      <c r="AK62" s="84">
        <v>9138943.0999999996</v>
      </c>
      <c r="AL62" s="84">
        <v>7881944.0500000007</v>
      </c>
      <c r="AM62" s="84">
        <v>7275233.1699999999</v>
      </c>
      <c r="AN62" s="84">
        <v>7471296.1699999999</v>
      </c>
      <c r="AO62" s="84">
        <v>7751494.0800000001</v>
      </c>
      <c r="AP62" s="84">
        <v>7510318.9299999997</v>
      </c>
      <c r="AQ62" s="84">
        <v>5719110.0999999996</v>
      </c>
      <c r="AR62" s="84">
        <v>4581741.6645917678</v>
      </c>
      <c r="AS62" s="84">
        <v>4818213.5591915213</v>
      </c>
      <c r="AT62" s="84">
        <v>4594640.2882181332</v>
      </c>
      <c r="AU62" s="84">
        <v>5016383.6631261948</v>
      </c>
      <c r="AV62" s="84">
        <v>7639670.0993937058</v>
      </c>
      <c r="AW62" s="84">
        <v>8211784.5191552481</v>
      </c>
      <c r="AX62" s="84">
        <v>11824088.284863735</v>
      </c>
      <c r="AY62" s="84">
        <v>11986327.781498525</v>
      </c>
      <c r="AZ62" s="84">
        <v>12405158.73901242</v>
      </c>
      <c r="BA62" s="84">
        <v>9306924.1672360506</v>
      </c>
      <c r="BB62" s="84">
        <v>13939586.587332316</v>
      </c>
      <c r="BC62" s="84">
        <v>11037851.29120787</v>
      </c>
      <c r="BD62" s="84">
        <v>8912468.3776887096</v>
      </c>
      <c r="BE62" s="84">
        <v>9569184.5200003758</v>
      </c>
      <c r="BF62" s="84">
        <v>11556691.14445322</v>
      </c>
      <c r="BG62" s="84">
        <v>13041850.143836718</v>
      </c>
      <c r="BH62" s="84">
        <v>10136394.787629437</v>
      </c>
      <c r="BI62" s="84">
        <v>16467726.851307198</v>
      </c>
      <c r="BJ62" s="84">
        <v>10876728.704705341</v>
      </c>
      <c r="BK62" s="84">
        <v>16251040.770288061</v>
      </c>
      <c r="BL62" s="84">
        <v>15076348.591539156</v>
      </c>
      <c r="BM62" s="84">
        <v>10048296.911487803</v>
      </c>
      <c r="BN62" s="84">
        <v>9557352.9466592781</v>
      </c>
      <c r="BO62" s="84">
        <v>11355066.304001771</v>
      </c>
      <c r="BP62" s="84">
        <v>9612557.8504427522</v>
      </c>
      <c r="BQ62" s="84">
        <v>9421915.8594180569</v>
      </c>
      <c r="BR62" s="84">
        <v>10454157.222172383</v>
      </c>
      <c r="BS62" s="84">
        <v>11309470.365650412</v>
      </c>
      <c r="BT62" s="84">
        <v>13561284.819007766</v>
      </c>
      <c r="BU62" s="84">
        <v>18127980.950235412</v>
      </c>
      <c r="BV62" s="59">
        <v>16356571.426201984</v>
      </c>
      <c r="BW62" s="59">
        <v>16313827.404668473</v>
      </c>
      <c r="BX62" s="59">
        <v>14836829.197836407</v>
      </c>
      <c r="BY62" s="59">
        <v>9422805.0850752424</v>
      </c>
      <c r="BZ62" s="59">
        <v>10328287.228511497</v>
      </c>
      <c r="CA62" s="59">
        <v>10042916.265251648</v>
      </c>
      <c r="CB62" s="59">
        <v>9738902.0782526508</v>
      </c>
      <c r="CC62" s="59">
        <v>9170969.7731761374</v>
      </c>
      <c r="CD62" s="59">
        <v>11040238.821489971</v>
      </c>
      <c r="CE62" s="59">
        <v>11705473.528012641</v>
      </c>
      <c r="CF62" s="59">
        <v>14488087.052638233</v>
      </c>
      <c r="CG62">
        <v>11053314.692152988</v>
      </c>
      <c r="CH62">
        <v>16866931.985863209</v>
      </c>
      <c r="CI62">
        <v>16242755.835315734</v>
      </c>
      <c r="CJ62">
        <v>15299770.498656692</v>
      </c>
      <c r="CK62">
        <v>9716817.0727644227</v>
      </c>
      <c r="CL62">
        <v>10650552.226042768</v>
      </c>
      <c r="CM62">
        <v>10356277.068821643</v>
      </c>
      <c r="CN62">
        <v>10042776.978782281</v>
      </c>
      <c r="CO62">
        <v>9457123.9520755466</v>
      </c>
      <c r="CP62">
        <v>11384718.255285196</v>
      </c>
      <c r="CQ62">
        <v>12070709.729731925</v>
      </c>
      <c r="CR62">
        <v>14940146.840960385</v>
      </c>
      <c r="CS62">
        <v>11398202.121517438</v>
      </c>
    </row>
    <row r="63" spans="1:109" outlineLevel="1">
      <c r="A63" s="37" t="s">
        <v>1186</v>
      </c>
      <c r="B63" s="84">
        <v>33726395.5</v>
      </c>
      <c r="C63" s="84">
        <v>34008059.990000002</v>
      </c>
      <c r="D63" s="84">
        <v>34198416.710000001</v>
      </c>
      <c r="E63" s="84">
        <v>34255150.100000001</v>
      </c>
      <c r="F63" s="84">
        <v>34199746.219999999</v>
      </c>
      <c r="G63" s="84">
        <v>34110808.759999998</v>
      </c>
      <c r="H63" s="84">
        <v>36634623.579999998</v>
      </c>
      <c r="I63" s="84">
        <v>36894664.590000004</v>
      </c>
      <c r="J63" s="84">
        <v>36941385.25</v>
      </c>
      <c r="K63" s="84">
        <v>36457333.5</v>
      </c>
      <c r="L63" s="84">
        <v>36320578.43</v>
      </c>
      <c r="M63" s="84">
        <v>36342485.439999998</v>
      </c>
      <c r="N63" s="84">
        <v>36127138.529999994</v>
      </c>
      <c r="O63" s="84">
        <v>36461466.900000006</v>
      </c>
      <c r="P63" s="84">
        <v>36347015.82</v>
      </c>
      <c r="Q63" s="84">
        <v>36669184.020000003</v>
      </c>
      <c r="R63" s="84">
        <v>36839486.780000001</v>
      </c>
      <c r="S63" s="84">
        <v>36410040.829999998</v>
      </c>
      <c r="T63" s="84">
        <v>38764818.780000001</v>
      </c>
      <c r="U63" s="84">
        <v>38809234.159999996</v>
      </c>
      <c r="V63" s="84">
        <v>39156345.089999996</v>
      </c>
      <c r="W63" s="84">
        <v>38548596.5</v>
      </c>
      <c r="X63" s="84">
        <v>-250302600.15999997</v>
      </c>
      <c r="Y63" s="84">
        <v>176274847.15000001</v>
      </c>
      <c r="Z63" s="84">
        <v>10647429.68</v>
      </c>
      <c r="AA63" s="84">
        <v>10820650.710000001</v>
      </c>
      <c r="AB63" s="84">
        <v>10817488.559999999</v>
      </c>
      <c r="AC63" s="84">
        <v>20876880.600000001</v>
      </c>
      <c r="AD63" s="84">
        <v>13216886.76</v>
      </c>
      <c r="AE63" s="84">
        <v>13004507.93</v>
      </c>
      <c r="AF63" s="84">
        <v>13903662.189999999</v>
      </c>
      <c r="AG63" s="84">
        <v>14048231.619999999</v>
      </c>
      <c r="AH63" s="84">
        <v>13898124.389999999</v>
      </c>
      <c r="AI63" s="84">
        <v>13836389.790000001</v>
      </c>
      <c r="AJ63" s="84">
        <v>13731043.359999999</v>
      </c>
      <c r="AK63" s="84">
        <v>13921706.4</v>
      </c>
      <c r="AL63" s="203">
        <f>'[122]RP per monthly'!B99*-1</f>
        <v>13792518.57</v>
      </c>
      <c r="AM63" s="203">
        <f>'[122]RP per monthly'!C99*-1</f>
        <v>13970338.060000001</v>
      </c>
      <c r="AN63" s="203">
        <f>'[122]RP per monthly'!D99*-1</f>
        <v>13612078.92</v>
      </c>
      <c r="AO63" s="203">
        <f>'[122]RP per monthly'!E99*-1</f>
        <v>13903133.939999999</v>
      </c>
      <c r="AP63" s="203">
        <f>'[122]RP per monthly'!F99*-1</f>
        <v>13930041.529999999</v>
      </c>
      <c r="AQ63" s="203">
        <f>'[122]RP per monthly'!G99*-1</f>
        <v>13854055.369999999</v>
      </c>
      <c r="AR63" s="203">
        <f>'[122]RP per monthly'!H99*-1</f>
        <v>15393567.26</v>
      </c>
      <c r="AS63" s="203">
        <f>'[122]RP per monthly'!I99*-1</f>
        <v>15412952.939999999</v>
      </c>
      <c r="AT63" s="203">
        <f>'[122]RP per monthly'!J99*-1</f>
        <v>15065767.25</v>
      </c>
      <c r="AU63" s="203">
        <f>'[122]RP per monthly'!K99*-1</f>
        <v>15189898.220000001</v>
      </c>
      <c r="AV63" s="203">
        <f>'[122]RP per monthly'!L99*-1</f>
        <v>15286558.050000001</v>
      </c>
      <c r="AW63" s="203">
        <f>'[122]RP per monthly'!M99*-1</f>
        <v>15404551.380000001</v>
      </c>
      <c r="AX63" s="203">
        <f>'[122]RP per monthly'!P99*-1</f>
        <v>15289676.539999999</v>
      </c>
      <c r="AY63" s="203">
        <f>'[122]RP per monthly'!Q99*-1</f>
        <v>15584336.390000001</v>
      </c>
      <c r="AZ63" s="203">
        <f>'[122]RP per monthly'!R99*-1</f>
        <v>15698417.619999999</v>
      </c>
      <c r="BA63" s="203">
        <f>'[122]RP per monthly'!S99*-1</f>
        <v>15602624.59</v>
      </c>
      <c r="BB63" s="203">
        <f>'[122]RP per monthly'!T99*-1</f>
        <v>15318508.189999999</v>
      </c>
      <c r="BC63" s="203">
        <f>'[122]RP per monthly'!U99*-1</f>
        <v>15394993.640000001</v>
      </c>
      <c r="BD63" s="203">
        <f>'[122]RP per monthly'!V99*-1</f>
        <v>17646683.800000001</v>
      </c>
      <c r="BE63" s="203">
        <f>'[122]RP per monthly'!W99*-1</f>
        <v>17327115.579999998</v>
      </c>
      <c r="BF63" s="203">
        <f>'[122]RP per monthly'!X99*-1</f>
        <v>51275255.815520003</v>
      </c>
      <c r="BG63" s="203">
        <f>'[122]RP per monthly'!Y99*-1</f>
        <v>51275255.815520003</v>
      </c>
      <c r="BH63" s="203">
        <f>'[122]RP per monthly'!Z99*-1</f>
        <v>51275255.815520003</v>
      </c>
      <c r="BI63" s="203">
        <f>'[122]RP per monthly'!AA99*-1</f>
        <v>51275255.815520003</v>
      </c>
      <c r="BJ63" s="203">
        <f>'[122]RP per monthly'!AD99*-1</f>
        <v>51275255.815520003</v>
      </c>
      <c r="BK63" s="203">
        <f>'[122]RP per monthly'!AE99*-1</f>
        <v>51275255.815520003</v>
      </c>
      <c r="BL63" s="203">
        <f>'[122]RP per monthly'!AF99*-1</f>
        <v>51275255.815520003</v>
      </c>
      <c r="BM63" s="203">
        <f>'[122]RP per monthly'!AG99*-1</f>
        <v>51275255.815520003</v>
      </c>
      <c r="BN63" s="203">
        <f>'[122]RP per monthly'!AH99*-1</f>
        <v>51275255.815520003</v>
      </c>
      <c r="BO63" s="203">
        <f>'[122]RP per monthly'!AI99*-1</f>
        <v>51275255.815520003</v>
      </c>
      <c r="BP63" s="203">
        <f>'[122]RP per monthly'!AJ99*-1</f>
        <v>53479209.265286602</v>
      </c>
      <c r="BQ63" s="203">
        <f>'[122]RP per monthly'!AK99*-1</f>
        <v>53479209.265286602</v>
      </c>
      <c r="BR63" s="203">
        <f>'[122]RP per monthly'!AL99*-1</f>
        <v>53479209.265286602</v>
      </c>
      <c r="BS63" s="203">
        <f>'[122]RP per monthly'!AM99*-1</f>
        <v>53479209.265286602</v>
      </c>
      <c r="BT63" s="203">
        <f>'[122]RP per monthly'!AN99*-1</f>
        <v>53479209.265286602</v>
      </c>
      <c r="BU63" s="203">
        <f>'[122]RP per monthly'!AO99*-1</f>
        <v>53479209.265286602</v>
      </c>
      <c r="BV63" s="195">
        <f>'[122]RP per monthly'!AR99*-1</f>
        <v>53479209.265286602</v>
      </c>
      <c r="BW63" s="195">
        <f>'[122]RP per monthly'!AS99*-1</f>
        <v>53479209.265286602</v>
      </c>
      <c r="BX63" s="195">
        <f>'[122]RP per monthly'!AT99*-1</f>
        <v>53479209.265286602</v>
      </c>
      <c r="BY63" s="195">
        <f>'[122]RP per monthly'!AU99*-1</f>
        <v>53479209.265286602</v>
      </c>
      <c r="BZ63" s="195">
        <f>'[122]RP per monthly'!AV99*-1</f>
        <v>53479209.265286602</v>
      </c>
      <c r="CA63" s="195">
        <f>'[122]RP per monthly'!AW99*-1</f>
        <v>53479209.265286602</v>
      </c>
      <c r="CB63" s="195">
        <f>'[122]RP per monthly'!AX99*-1</f>
        <v>55817015.115714602</v>
      </c>
      <c r="CC63" s="195">
        <f>'[122]RP per monthly'!AY99*-1</f>
        <v>55817015.115714602</v>
      </c>
      <c r="CD63" s="195">
        <f>'[122]RP per monthly'!AZ99*-1</f>
        <v>55817015.115714602</v>
      </c>
      <c r="CE63" s="195">
        <f>'[122]RP per monthly'!BA99*-1</f>
        <v>55817015.115714602</v>
      </c>
      <c r="CF63" s="195">
        <f>'[122]RP per monthly'!BB99*-1</f>
        <v>55817015.115714602</v>
      </c>
      <c r="CG63" s="195">
        <f>'[122]RP per monthly'!BC99*-1</f>
        <v>55817015.115714602</v>
      </c>
      <c r="CH63" s="195">
        <f>'[122]RP per monthly'!BF99*-1</f>
        <v>55817015.115714602</v>
      </c>
      <c r="CI63" s="195">
        <f>'[122]RP per monthly'!BG99*-1</f>
        <v>55817015.115714602</v>
      </c>
      <c r="CJ63" s="195">
        <f>'[122]RP per monthly'!BH99*-1</f>
        <v>55817015.115714602</v>
      </c>
      <c r="CK63" s="195">
        <f>'[122]RP per monthly'!BI99*-1</f>
        <v>55817015.115714602</v>
      </c>
      <c r="CL63" s="195">
        <f>'[122]RP per monthly'!BJ99*-1</f>
        <v>55817015.115714602</v>
      </c>
      <c r="CM63" s="195">
        <f>'[122]RP per monthly'!BK99*-1</f>
        <v>55817015.115714602</v>
      </c>
      <c r="CN63" s="195">
        <f>'[122]RP per monthly'!BL99*-1</f>
        <v>57933029.432805203</v>
      </c>
      <c r="CO63" s="195">
        <f>'[122]RP per monthly'!BM99*-1</f>
        <v>57933029.432805203</v>
      </c>
      <c r="CP63" s="195">
        <f>'[122]RP per monthly'!BN99*-1</f>
        <v>57933029.432805203</v>
      </c>
      <c r="CQ63" s="195">
        <f>'[122]RP per monthly'!BO99*-1</f>
        <v>57933029.432805203</v>
      </c>
      <c r="CR63" s="195">
        <f>'[122]RP per monthly'!BP99*-1</f>
        <v>57933029.432805203</v>
      </c>
      <c r="CS63" s="195">
        <f>'[122]RP per monthly'!BQ99*-1</f>
        <v>57933029.432805203</v>
      </c>
      <c r="CT63" s="195">
        <f>'[122]RP per monthly'!BT99*-1</f>
        <v>57933029.432805203</v>
      </c>
      <c r="CU63" s="195">
        <f>'[122]RP per monthly'!BU99*-1</f>
        <v>57933029.432805203</v>
      </c>
      <c r="CV63" s="195">
        <f>'[122]RP per monthly'!BV99*-1</f>
        <v>57933029.432805203</v>
      </c>
      <c r="CW63" s="195">
        <f>'[122]RP per monthly'!BW99*-1</f>
        <v>57933029.432805203</v>
      </c>
      <c r="CX63" s="195">
        <f>'[122]RP per monthly'!BX99*-1</f>
        <v>57933029.432805203</v>
      </c>
      <c r="CY63" s="195">
        <f>'[122]RP per monthly'!BY99*-1</f>
        <v>57933029.432805203</v>
      </c>
      <c r="CZ63" s="195">
        <f>'[122]RP per monthly'!BZ99*-1</f>
        <v>60137195.079092301</v>
      </c>
      <c r="DA63" s="195">
        <f>'[122]RP per monthly'!CA99*-1</f>
        <v>60137195.079092301</v>
      </c>
      <c r="DB63" s="195">
        <f>'[122]RP per monthly'!CB99*-1</f>
        <v>60137195.079092301</v>
      </c>
      <c r="DC63" s="195">
        <f>'[122]RP per monthly'!CC99*-1</f>
        <v>60137195.079092301</v>
      </c>
      <c r="DD63" s="195">
        <f>'[122]RP per monthly'!CD99*-1</f>
        <v>60137195.079092301</v>
      </c>
      <c r="DE63" s="195">
        <f>'[122]RP per monthly'!CE99*-1</f>
        <v>60137195.079092301</v>
      </c>
    </row>
    <row r="64" spans="1:109" outlineLevel="1">
      <c r="A64" s="37" t="s">
        <v>1187</v>
      </c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>
        <v>288938363.38999999</v>
      </c>
      <c r="Y64" s="84">
        <v>-137632145.56999999</v>
      </c>
      <c r="Z64" s="84">
        <v>27832619.780000001</v>
      </c>
      <c r="AA64" s="84">
        <v>28285423.43</v>
      </c>
      <c r="AB64" s="84">
        <v>28277157.490000002</v>
      </c>
      <c r="AC64" s="84">
        <v>18180488.18</v>
      </c>
      <c r="AD64" s="84">
        <v>25643922.219999999</v>
      </c>
      <c r="AE64" s="84">
        <v>25643922.220000003</v>
      </c>
      <c r="AF64" s="84">
        <v>26277846.420000002</v>
      </c>
      <c r="AG64" s="84">
        <v>26277846.420000002</v>
      </c>
      <c r="AH64" s="84">
        <v>26277846.420000002</v>
      </c>
      <c r="AI64" s="84">
        <v>26277846.420000002</v>
      </c>
      <c r="AJ64" s="84">
        <v>26277846.420000002</v>
      </c>
      <c r="AK64" s="84">
        <v>26277846.420000002</v>
      </c>
      <c r="AL64" s="203">
        <f>'[122]RP per monthly'!B104*-1</f>
        <v>26277846.420000002</v>
      </c>
      <c r="AM64" s="203">
        <f>'[122]RP per monthly'!C104*-1</f>
        <v>26277846.420000002</v>
      </c>
      <c r="AN64" s="203">
        <f>'[122]RP per monthly'!D104*-1</f>
        <v>26277846.420000002</v>
      </c>
      <c r="AO64" s="203">
        <f>'[122]RP per monthly'!E104*-1</f>
        <v>26277846.420000002</v>
      </c>
      <c r="AP64" s="203">
        <f>'[122]RP per monthly'!F104*-1</f>
        <v>26277846.420000002</v>
      </c>
      <c r="AQ64" s="203">
        <f>'[122]RP per monthly'!G104*-1</f>
        <v>26277846.420000002</v>
      </c>
      <c r="AR64" s="203">
        <f>'[122]RP per monthly'!H104*-1</f>
        <v>29788896.34</v>
      </c>
      <c r="AS64" s="203">
        <f>'[122]RP per monthly'!I104*-1</f>
        <v>29788896.34</v>
      </c>
      <c r="AT64" s="203">
        <f>'[122]RP per monthly'!J104*-1</f>
        <v>29788896.34</v>
      </c>
      <c r="AU64" s="203">
        <f>'[122]RP per monthly'!K104*-1</f>
        <v>29788896.34</v>
      </c>
      <c r="AV64" s="203">
        <f>'[122]RP per monthly'!L104*-1</f>
        <v>29788896.34</v>
      </c>
      <c r="AW64" s="203">
        <f>'[122]RP per monthly'!M104*-1</f>
        <v>29788896.34</v>
      </c>
      <c r="AX64" s="203">
        <f>'[122]RP per monthly'!P104*-1</f>
        <v>29788896.34</v>
      </c>
      <c r="AY64" s="203">
        <f>'[122]RP per monthly'!Q104*-1</f>
        <v>29788896.34</v>
      </c>
      <c r="AZ64" s="203">
        <f>'[122]RP per monthly'!R104*-1</f>
        <v>29788896.34</v>
      </c>
      <c r="BA64" s="203">
        <f>'[122]RP per monthly'!S104*-1</f>
        <v>29788896.34</v>
      </c>
      <c r="BB64" s="203">
        <f>'[122]RP per monthly'!T104*-1</f>
        <v>29788896.34</v>
      </c>
      <c r="BC64" s="203">
        <f>'[122]RP per monthly'!U104*-1</f>
        <v>29788896.34</v>
      </c>
      <c r="BD64" s="203">
        <f>'[122]RP per monthly'!V104*-1</f>
        <v>33240117.68</v>
      </c>
      <c r="BE64" s="203">
        <f>'[122]RP per monthly'!W104*-1</f>
        <v>33240117.68</v>
      </c>
      <c r="BF64" s="203">
        <f>'[122]RP per monthly'!X104*-1</f>
        <v>0</v>
      </c>
      <c r="BG64" s="203">
        <f>'[122]RP per monthly'!Y104*-1</f>
        <v>0</v>
      </c>
      <c r="BH64" s="203">
        <f>'[122]RP per monthly'!Z104*-1</f>
        <v>0</v>
      </c>
      <c r="BI64" s="203">
        <f>'[122]RP per monthly'!AA104*-1</f>
        <v>0</v>
      </c>
      <c r="BJ64" s="203">
        <f>'[122]RP per monthly'!AD104*-1</f>
        <v>0</v>
      </c>
      <c r="BK64" s="203">
        <f>'[122]RP per monthly'!AE104*-1</f>
        <v>0</v>
      </c>
      <c r="BL64" s="203">
        <f>'[122]RP per monthly'!AF104*-1</f>
        <v>0</v>
      </c>
      <c r="BM64" s="203">
        <f>'[122]RP per monthly'!AG104*-1</f>
        <v>0</v>
      </c>
      <c r="BN64" s="203">
        <f>'[122]RP per monthly'!AH104*-1</f>
        <v>0</v>
      </c>
      <c r="BO64" s="203">
        <f>'[122]RP per monthly'!AI104*-1</f>
        <v>0</v>
      </c>
      <c r="BP64" s="203">
        <f>'[122]RP per monthly'!AJ104*-1</f>
        <v>0</v>
      </c>
      <c r="BQ64" s="203">
        <f>'[122]RP per monthly'!AK104*-1</f>
        <v>0</v>
      </c>
      <c r="BR64" s="203">
        <f>'[122]RP per monthly'!AL104*-1</f>
        <v>0</v>
      </c>
      <c r="BS64" s="203">
        <f>'[122]RP per monthly'!AM104*-1</f>
        <v>0</v>
      </c>
      <c r="BT64" s="203">
        <f>'[122]RP per monthly'!AN104*-1</f>
        <v>0</v>
      </c>
      <c r="BU64" s="203">
        <f>'[122]RP per monthly'!AO104*-1</f>
        <v>0</v>
      </c>
      <c r="BV64" s="195">
        <f>'[122]RP per monthly'!AR104*-1</f>
        <v>0</v>
      </c>
      <c r="BW64" s="195">
        <f>'[122]RP per monthly'!AS104*-1</f>
        <v>0</v>
      </c>
      <c r="BX64" s="195">
        <f>'[122]RP per monthly'!AT104*-1</f>
        <v>0</v>
      </c>
      <c r="BY64" s="195">
        <f>'[122]RP per monthly'!AU104*-1</f>
        <v>0</v>
      </c>
      <c r="BZ64" s="195">
        <f>'[122]RP per monthly'!AV104*-1</f>
        <v>0</v>
      </c>
      <c r="CA64" s="195">
        <f>'[122]RP per monthly'!AW104*-1</f>
        <v>0</v>
      </c>
      <c r="CB64" s="195">
        <f>'[122]RP per monthly'!AX104*-1</f>
        <v>0</v>
      </c>
      <c r="CC64" s="195">
        <f>'[122]RP per monthly'!AY104*-1</f>
        <v>0</v>
      </c>
      <c r="CD64" s="195">
        <f>'[122]RP per monthly'!AZ104*-1</f>
        <v>0</v>
      </c>
      <c r="CE64" s="195">
        <f>'[122]RP per monthly'!BA104*-1</f>
        <v>0</v>
      </c>
      <c r="CF64" s="195">
        <f>'[122]RP per monthly'!BB104*-1</f>
        <v>0</v>
      </c>
      <c r="CG64" s="195">
        <f>'[122]RP per monthly'!BC104*-1</f>
        <v>0</v>
      </c>
      <c r="CH64" s="195">
        <f>'[122]RP per monthly'!BF104*-1</f>
        <v>0</v>
      </c>
      <c r="CI64" s="195">
        <f>'[122]RP per monthly'!BG104*-1</f>
        <v>0</v>
      </c>
      <c r="CJ64" s="195">
        <f>'[122]RP per monthly'!BH104*-1</f>
        <v>0</v>
      </c>
      <c r="CK64" s="195">
        <f>'[122]RP per monthly'!BI104*-1</f>
        <v>0</v>
      </c>
      <c r="CL64" s="195">
        <f>'[122]RP per monthly'!BJ104*-1</f>
        <v>0</v>
      </c>
      <c r="CM64" s="195">
        <f>'[122]RP per monthly'!BK104*-1</f>
        <v>0</v>
      </c>
      <c r="CN64" s="195">
        <f>'[122]RP per monthly'!BL104*-1</f>
        <v>0</v>
      </c>
      <c r="CO64" s="195">
        <f>'[122]RP per monthly'!BM104*-1</f>
        <v>0</v>
      </c>
      <c r="CP64" s="195">
        <f>'[122]RP per monthly'!BN104*-1</f>
        <v>0</v>
      </c>
      <c r="CQ64" s="195">
        <f>'[122]RP per monthly'!BO104*-1</f>
        <v>0</v>
      </c>
      <c r="CR64" s="195">
        <f>'[122]RP per monthly'!BP104*-1</f>
        <v>0</v>
      </c>
      <c r="CS64" s="195">
        <f>'[122]RP per monthly'!BQ104*-1</f>
        <v>0</v>
      </c>
      <c r="CT64" s="195">
        <f>'[122]RP per monthly'!BT104*-1</f>
        <v>0</v>
      </c>
      <c r="CU64" s="195">
        <f>'[122]RP per monthly'!BU104*-1</f>
        <v>0</v>
      </c>
      <c r="CV64" s="195">
        <f>'[122]RP per monthly'!BV104*-1</f>
        <v>0</v>
      </c>
      <c r="CW64" s="195">
        <f>'[122]RP per monthly'!BW104*-1</f>
        <v>0</v>
      </c>
      <c r="CX64" s="195">
        <f>'[122]RP per monthly'!BX104*-1</f>
        <v>0</v>
      </c>
      <c r="CY64" s="195">
        <f>'[122]RP per monthly'!BY104*-1</f>
        <v>0</v>
      </c>
      <c r="CZ64" s="195">
        <f>'[122]RP per monthly'!BZ104*-1</f>
        <v>0</v>
      </c>
      <c r="DA64" s="195">
        <f>'[122]RP per monthly'!CA104*-1</f>
        <v>0</v>
      </c>
      <c r="DB64" s="195">
        <f>'[122]RP per monthly'!CB104*-1</f>
        <v>0</v>
      </c>
      <c r="DC64" s="195">
        <f>'[122]RP per monthly'!CC104*-1</f>
        <v>0</v>
      </c>
      <c r="DD64" s="195">
        <f>'[122]RP per monthly'!CD104*-1</f>
        <v>0</v>
      </c>
      <c r="DE64" s="195">
        <f>'[122]RP per monthly'!CE104*-1</f>
        <v>0</v>
      </c>
    </row>
    <row r="65" spans="1:109" ht="15" customHeight="1" outlineLevel="1">
      <c r="A65" s="37" t="s">
        <v>1188</v>
      </c>
      <c r="B65" s="84">
        <v>539759.54</v>
      </c>
      <c r="C65" s="84">
        <v>536476.26</v>
      </c>
      <c r="D65" s="84">
        <v>531830.63</v>
      </c>
      <c r="E65" s="84">
        <v>536441.87</v>
      </c>
      <c r="F65" s="84">
        <v>532169.48</v>
      </c>
      <c r="G65" s="84">
        <v>527520</v>
      </c>
      <c r="H65" s="84">
        <v>528911.87</v>
      </c>
      <c r="I65" s="84">
        <v>505921.74</v>
      </c>
      <c r="J65" s="84">
        <v>512495.31</v>
      </c>
      <c r="K65" s="84">
        <v>552413.57999999996</v>
      </c>
      <c r="L65" s="84">
        <v>551011.21</v>
      </c>
      <c r="M65" s="84">
        <v>426531.23</v>
      </c>
      <c r="N65" s="84">
        <v>515028.23</v>
      </c>
      <c r="O65" s="84">
        <v>516292.97</v>
      </c>
      <c r="P65" s="84">
        <v>521583.43</v>
      </c>
      <c r="Q65" s="84">
        <v>503184.18</v>
      </c>
      <c r="R65" s="84">
        <v>503550.97</v>
      </c>
      <c r="S65" s="84">
        <v>509117.71</v>
      </c>
      <c r="T65" s="84">
        <v>509385.86</v>
      </c>
      <c r="U65" s="84">
        <v>547939.42000000004</v>
      </c>
      <c r="V65" s="84">
        <v>622548.46</v>
      </c>
      <c r="W65" s="84">
        <v>473629.27</v>
      </c>
      <c r="X65" s="84">
        <v>-3491528.34</v>
      </c>
      <c r="Y65" s="84">
        <v>2461952.9200000009</v>
      </c>
      <c r="Z65" s="84">
        <v>151217.19</v>
      </c>
      <c r="AA65" s="84">
        <v>151471.44</v>
      </c>
      <c r="AB65" s="84">
        <v>249177.11</v>
      </c>
      <c r="AC65" s="84">
        <v>188469.23</v>
      </c>
      <c r="AD65" s="84">
        <v>191302.71</v>
      </c>
      <c r="AE65" s="84">
        <v>175731.47</v>
      </c>
      <c r="AF65" s="84">
        <v>183521.85</v>
      </c>
      <c r="AG65" s="84">
        <v>339455.13</v>
      </c>
      <c r="AH65" s="84">
        <v>340409.56</v>
      </c>
      <c r="AI65" s="84">
        <v>340834.35</v>
      </c>
      <c r="AJ65" s="84">
        <v>345209.25</v>
      </c>
      <c r="AK65" s="84">
        <v>333347.67</v>
      </c>
      <c r="AL65" s="203">
        <f>'[122]RP per monthly'!B100*-1</f>
        <v>320741.52</v>
      </c>
      <c r="AM65" s="203">
        <f>'[122]RP per monthly'!C100*-1</f>
        <v>328556.65999999997</v>
      </c>
      <c r="AN65" s="203">
        <f>'[122]RP per monthly'!D100*-1</f>
        <v>334290.48</v>
      </c>
      <c r="AO65" s="203">
        <f>'[122]RP per monthly'!E100*-1</f>
        <v>332929.23</v>
      </c>
      <c r="AP65" s="203">
        <f>'[122]RP per monthly'!F100*-1</f>
        <v>346389.53</v>
      </c>
      <c r="AQ65" s="203">
        <f>'[122]RP per monthly'!G100*-1</f>
        <v>330113.86</v>
      </c>
      <c r="AR65" s="203">
        <f>'[122]RP per monthly'!H100*-1</f>
        <v>329802.03000000003</v>
      </c>
      <c r="AS65" s="203">
        <f>'[122]RP per monthly'!I100*-1</f>
        <v>335476.38</v>
      </c>
      <c r="AT65" s="203">
        <f>'[122]RP per monthly'!J100*-1</f>
        <v>333031.25</v>
      </c>
      <c r="AU65" s="203">
        <f>'[122]RP per monthly'!K100*-1</f>
        <v>317264.21000000002</v>
      </c>
      <c r="AV65" s="203">
        <f>'[122]RP per monthly'!L100*-1</f>
        <v>318190.31</v>
      </c>
      <c r="AW65" s="203">
        <f>'[122]RP per monthly'!M100*-1</f>
        <v>337291.18</v>
      </c>
      <c r="AX65" s="203">
        <f>'[122]RP per monthly'!P100*-1</f>
        <v>342126.3</v>
      </c>
      <c r="AY65" s="203">
        <f>'[122]RP per monthly'!Q100*-1</f>
        <v>347879.83</v>
      </c>
      <c r="AZ65" s="203">
        <f>'[122]RP per monthly'!R100*-1</f>
        <v>348753.88</v>
      </c>
      <c r="BA65" s="203">
        <f>'[122]RP per monthly'!S100*-1</f>
        <v>339649.34</v>
      </c>
      <c r="BB65" s="203">
        <f>'[122]RP per monthly'!T100*-1</f>
        <v>353256.61</v>
      </c>
      <c r="BC65" s="203">
        <f>'[122]RP per monthly'!U100*-1</f>
        <v>327860.84999999998</v>
      </c>
      <c r="BD65" s="203">
        <f>'[122]RP per monthly'!V100*-1</f>
        <v>108644.51</v>
      </c>
      <c r="BE65" s="203">
        <f>'[122]RP per monthly'!W100*-1</f>
        <v>463743.8</v>
      </c>
      <c r="BF65" s="203">
        <f>'[122]RP per monthly'!X100*-1</f>
        <v>1433585.0549999999</v>
      </c>
      <c r="BG65" s="203">
        <f>'[122]RP per monthly'!Y100*-1</f>
        <v>1433585.0549999999</v>
      </c>
      <c r="BH65" s="203">
        <f>'[122]RP per monthly'!Z100*-1</f>
        <v>1433585.0549999999</v>
      </c>
      <c r="BI65" s="203">
        <f>'[122]RP per monthly'!AA100*-1</f>
        <v>1433585.0549999999</v>
      </c>
      <c r="BJ65" s="203">
        <f>'[122]RP per monthly'!AD100*-1</f>
        <v>1433585.0549999999</v>
      </c>
      <c r="BK65" s="203">
        <f>'[122]RP per monthly'!AE100*-1</f>
        <v>1433585.0549999999</v>
      </c>
      <c r="BL65" s="203">
        <f>'[122]RP per monthly'!AF100*-1</f>
        <v>1433585.0549999999</v>
      </c>
      <c r="BM65" s="203">
        <f>'[122]RP per monthly'!AG100*-1</f>
        <v>1433585.0549999999</v>
      </c>
      <c r="BN65" s="203">
        <f>'[122]RP per monthly'!AH100*-1</f>
        <v>1433585.0549999999</v>
      </c>
      <c r="BO65" s="203">
        <f>'[122]RP per monthly'!AI100*-1</f>
        <v>1433585.0549999999</v>
      </c>
      <c r="BP65" s="203">
        <f>'[122]RP per monthly'!AJ100*-1</f>
        <v>1529637.655</v>
      </c>
      <c r="BQ65" s="203">
        <f>'[122]RP per monthly'!AK100*-1</f>
        <v>1529637.655</v>
      </c>
      <c r="BR65" s="203">
        <f>'[122]RP per monthly'!AL100*-1</f>
        <v>1529637.655</v>
      </c>
      <c r="BS65" s="203">
        <f>'[122]RP per monthly'!AM100*-1</f>
        <v>1529637.655</v>
      </c>
      <c r="BT65" s="203">
        <f>'[122]RP per monthly'!AN100*-1</f>
        <v>1529637.655</v>
      </c>
      <c r="BU65" s="203">
        <f>'[122]RP per monthly'!AO100*-1</f>
        <v>1529637.655</v>
      </c>
      <c r="BV65" s="195">
        <f>'[122]RP per monthly'!AR100*-1</f>
        <v>1529637.655</v>
      </c>
      <c r="BW65" s="195">
        <f>'[122]RP per monthly'!AS100*-1</f>
        <v>1529637.655</v>
      </c>
      <c r="BX65" s="195">
        <f>'[122]RP per monthly'!AT100*-1</f>
        <v>1529637.655</v>
      </c>
      <c r="BY65" s="195">
        <f>'[122]RP per monthly'!AU100*-1</f>
        <v>1529637.655</v>
      </c>
      <c r="BZ65" s="195">
        <f>'[122]RP per monthly'!AV100*-1</f>
        <v>1529637.655</v>
      </c>
      <c r="CA65" s="195">
        <f>'[122]RP per monthly'!AW100*-1</f>
        <v>1529637.655</v>
      </c>
      <c r="CB65" s="195">
        <f>'[122]RP per monthly'!AX100*-1</f>
        <v>1605125.4592031999</v>
      </c>
      <c r="CC65" s="195">
        <f>'[122]RP per monthly'!AY100*-1</f>
        <v>1605125.4592031999</v>
      </c>
      <c r="CD65" s="195">
        <f>'[122]RP per monthly'!AZ100*-1</f>
        <v>1605125.4592031999</v>
      </c>
      <c r="CE65" s="195">
        <f>'[122]RP per monthly'!BA100*-1</f>
        <v>1605125.4592031999</v>
      </c>
      <c r="CF65" s="195">
        <f>'[122]RP per monthly'!BB100*-1</f>
        <v>1605125.4592031999</v>
      </c>
      <c r="CG65" s="195">
        <f>'[122]RP per monthly'!BC100*-1</f>
        <v>1605125.4592031999</v>
      </c>
      <c r="CH65" s="195">
        <f>'[122]RP per monthly'!BF100*-1</f>
        <v>1605125.4592031999</v>
      </c>
      <c r="CI65" s="195">
        <f>'[122]RP per monthly'!BG100*-1</f>
        <v>1605125.4592031999</v>
      </c>
      <c r="CJ65" s="195">
        <f>'[122]RP per monthly'!BH100*-1</f>
        <v>1605125.4592031999</v>
      </c>
      <c r="CK65" s="195">
        <f>'[122]RP per monthly'!BI100*-1</f>
        <v>1605125.4592031999</v>
      </c>
      <c r="CL65" s="195">
        <f>'[122]RP per monthly'!BJ100*-1</f>
        <v>1605125.4592031999</v>
      </c>
      <c r="CM65" s="195">
        <f>'[122]RP per monthly'!BK100*-1</f>
        <v>1605125.4592031999</v>
      </c>
      <c r="CN65" s="195">
        <f>'[122]RP per monthly'!BL100*-1</f>
        <v>1668662.5660083999</v>
      </c>
      <c r="CO65" s="195">
        <f>'[122]RP per monthly'!BM100*-1</f>
        <v>1668662.5660083999</v>
      </c>
      <c r="CP65" s="195">
        <f>'[122]RP per monthly'!BN100*-1</f>
        <v>1668662.5660083999</v>
      </c>
      <c r="CQ65" s="195">
        <f>'[122]RP per monthly'!BO100*-1</f>
        <v>1668662.5660083999</v>
      </c>
      <c r="CR65" s="195">
        <f>'[122]RP per monthly'!BP100*-1</f>
        <v>1668662.5660083999</v>
      </c>
      <c r="CS65" s="195">
        <f>'[122]RP per monthly'!BQ100*-1</f>
        <v>1668662.5660083999</v>
      </c>
      <c r="CT65" s="195">
        <f>'[122]RP per monthly'!BT100*-1</f>
        <v>1668662.5660083999</v>
      </c>
      <c r="CU65" s="195">
        <f>'[122]RP per monthly'!BU100*-1</f>
        <v>1668662.5660083999</v>
      </c>
      <c r="CV65" s="195">
        <f>'[122]RP per monthly'!BV100*-1</f>
        <v>1668662.5660083999</v>
      </c>
      <c r="CW65" s="195">
        <f>'[122]RP per monthly'!BW100*-1</f>
        <v>1668662.5660083999</v>
      </c>
      <c r="CX65" s="195">
        <f>'[122]RP per monthly'!BX100*-1</f>
        <v>1668662.5660083999</v>
      </c>
      <c r="CY65" s="195">
        <f>'[122]RP per monthly'!BY100*-1</f>
        <v>1668662.5660083999</v>
      </c>
      <c r="CZ65" s="195">
        <f>'[122]RP per monthly'!BZ100*-1</f>
        <v>1729898.7687584001</v>
      </c>
      <c r="DA65" s="195">
        <f>'[122]RP per monthly'!CA100*-1</f>
        <v>1729898.7687584001</v>
      </c>
      <c r="DB65" s="195">
        <f>'[122]RP per monthly'!CB100*-1</f>
        <v>1729898.7687584001</v>
      </c>
      <c r="DC65" s="195">
        <f>'[122]RP per monthly'!CC100*-1</f>
        <v>1729898.7687584001</v>
      </c>
      <c r="DD65" s="195">
        <f>'[122]RP per monthly'!CD100*-1</f>
        <v>1729898.7687584001</v>
      </c>
      <c r="DE65" s="195">
        <f>'[122]RP per monthly'!CE100*-1</f>
        <v>1729898.7687584001</v>
      </c>
    </row>
    <row r="66" spans="1:109" ht="15" customHeight="1" outlineLevel="1">
      <c r="A66" s="37" t="s">
        <v>1189</v>
      </c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>
        <v>4038374.86</v>
      </c>
      <c r="Y66" s="84">
        <v>-1916366.4100000011</v>
      </c>
      <c r="Z66" s="84">
        <v>395285.12</v>
      </c>
      <c r="AA66" s="84">
        <v>395949.74</v>
      </c>
      <c r="AB66" s="84">
        <v>302709.74000000011</v>
      </c>
      <c r="AC66" s="84">
        <v>364648.2</v>
      </c>
      <c r="AD66" s="84">
        <v>364648.2</v>
      </c>
      <c r="AE66" s="84">
        <v>364648.2</v>
      </c>
      <c r="AF66" s="84">
        <v>364648.2</v>
      </c>
      <c r="AG66" s="84">
        <v>660059.4</v>
      </c>
      <c r="AH66" s="84">
        <v>660059.4</v>
      </c>
      <c r="AI66" s="84">
        <v>660059.4</v>
      </c>
      <c r="AJ66" s="84">
        <v>660059.4</v>
      </c>
      <c r="AK66" s="84">
        <v>660059.4</v>
      </c>
      <c r="AL66" s="203">
        <f>'[122]RP per monthly'!B105*-1</f>
        <v>660059.4</v>
      </c>
      <c r="AM66" s="203">
        <f>'[122]RP per monthly'!C105*-1</f>
        <v>660059.4</v>
      </c>
      <c r="AN66" s="203">
        <f>'[122]RP per monthly'!D105*-1</f>
        <v>660059.4</v>
      </c>
      <c r="AO66" s="203">
        <f>'[122]RP per monthly'!E105*-1</f>
        <v>660059.4</v>
      </c>
      <c r="AP66" s="203">
        <f>'[122]RP per monthly'!F105*-1</f>
        <v>660059.4</v>
      </c>
      <c r="AQ66" s="203">
        <f>'[122]RP per monthly'!G105*-1</f>
        <v>660059.4</v>
      </c>
      <c r="AR66" s="203">
        <f>'[122]RP per monthly'!H105*-1</f>
        <v>660059.4</v>
      </c>
      <c r="AS66" s="203">
        <f>'[122]RP per monthly'!I105*-1</f>
        <v>687754.2</v>
      </c>
      <c r="AT66" s="203">
        <f>'[122]RP per monthly'!J105*-1</f>
        <v>687754.2</v>
      </c>
      <c r="AU66" s="203">
        <f>'[122]RP per monthly'!K105*-1</f>
        <v>687754.2</v>
      </c>
      <c r="AV66" s="203">
        <f>'[122]RP per monthly'!L105*-1</f>
        <v>687754.2</v>
      </c>
      <c r="AW66" s="203">
        <f>'[122]RP per monthly'!M105*-1</f>
        <v>687754.2</v>
      </c>
      <c r="AX66" s="203">
        <f>'[122]RP per monthly'!P105*-1</f>
        <v>687754.2</v>
      </c>
      <c r="AY66" s="203">
        <f>'[122]RP per monthly'!Q105*-1</f>
        <v>687754.2</v>
      </c>
      <c r="AZ66" s="203">
        <f>'[122]RP per monthly'!R105*-1</f>
        <v>687754.2</v>
      </c>
      <c r="BA66" s="203">
        <f>'[122]RP per monthly'!S105*-1</f>
        <v>687754.2</v>
      </c>
      <c r="BB66" s="203">
        <f>'[122]RP per monthly'!T105*-1</f>
        <v>687754.2</v>
      </c>
      <c r="BC66" s="203">
        <f>'[122]RP per monthly'!U105*-1</f>
        <v>687754.2</v>
      </c>
      <c r="BD66" s="203">
        <f>'[122]RP per monthly'!V105*-1</f>
        <v>918544.2</v>
      </c>
      <c r="BE66" s="203">
        <f>'[122]RP per monthly'!W105*-1</f>
        <v>918544.2</v>
      </c>
      <c r="BF66" s="203">
        <f>'[122]RP per monthly'!X105*-1</f>
        <v>0</v>
      </c>
      <c r="BG66" s="203">
        <f>'[122]RP per monthly'!Y105*-1</f>
        <v>0</v>
      </c>
      <c r="BH66" s="203">
        <f>'[122]RP per monthly'!Z105*-1</f>
        <v>0</v>
      </c>
      <c r="BI66" s="203">
        <f>'[122]RP per monthly'!AA105*-1</f>
        <v>0</v>
      </c>
      <c r="BJ66" s="203">
        <f>'[122]RP per monthly'!AD105*-1</f>
        <v>0</v>
      </c>
      <c r="BK66" s="203">
        <f>'[122]RP per monthly'!AE105*-1</f>
        <v>0</v>
      </c>
      <c r="BL66" s="203">
        <f>'[122]RP per monthly'!AF105*-1</f>
        <v>0</v>
      </c>
      <c r="BM66" s="203">
        <f>'[122]RP per monthly'!AG105*-1</f>
        <v>0</v>
      </c>
      <c r="BN66" s="203">
        <f>'[122]RP per monthly'!AH105*-1</f>
        <v>0</v>
      </c>
      <c r="BO66" s="203">
        <f>'[122]RP per monthly'!AI105*-1</f>
        <v>0</v>
      </c>
      <c r="BP66" s="203">
        <f>'[122]RP per monthly'!AJ105*-1</f>
        <v>0</v>
      </c>
      <c r="BQ66" s="203">
        <f>'[122]RP per monthly'!AK105*-1</f>
        <v>0</v>
      </c>
      <c r="BR66" s="203">
        <f>'[122]RP per monthly'!AL105*-1</f>
        <v>0</v>
      </c>
      <c r="BS66" s="203">
        <f>'[122]RP per monthly'!AM105*-1</f>
        <v>0</v>
      </c>
      <c r="BT66" s="203">
        <f>'[122]RP per monthly'!AN105*-1</f>
        <v>0</v>
      </c>
      <c r="BU66" s="203">
        <f>'[122]RP per monthly'!AO105*-1</f>
        <v>0</v>
      </c>
      <c r="BV66" s="195">
        <f>'[122]RP per monthly'!AR105*-1</f>
        <v>0</v>
      </c>
      <c r="BW66" s="195">
        <f>'[122]RP per monthly'!AS105*-1</f>
        <v>0</v>
      </c>
      <c r="BX66" s="195">
        <f>'[122]RP per monthly'!AT105*-1</f>
        <v>0</v>
      </c>
      <c r="BY66" s="195">
        <f>'[122]RP per monthly'!AU105*-1</f>
        <v>0</v>
      </c>
      <c r="BZ66" s="195">
        <f>'[122]RP per monthly'!AV105*-1</f>
        <v>0</v>
      </c>
      <c r="CA66" s="195">
        <f>'[122]RP per monthly'!AW105*-1</f>
        <v>0</v>
      </c>
      <c r="CB66" s="195">
        <f>'[122]RP per monthly'!AX105*-1</f>
        <v>0</v>
      </c>
      <c r="CC66" s="195">
        <f>'[122]RP per monthly'!AY105*-1</f>
        <v>0</v>
      </c>
      <c r="CD66" s="195">
        <f>'[122]RP per monthly'!AZ105*-1</f>
        <v>0</v>
      </c>
      <c r="CE66" s="195">
        <f>'[122]RP per monthly'!BA105*-1</f>
        <v>0</v>
      </c>
      <c r="CF66" s="195">
        <f>'[122]RP per monthly'!BB105*-1</f>
        <v>0</v>
      </c>
      <c r="CG66" s="195">
        <f>'[122]RP per monthly'!BC105*-1</f>
        <v>0</v>
      </c>
      <c r="CH66" s="195">
        <f>'[122]RP per monthly'!BF105*-1</f>
        <v>0</v>
      </c>
      <c r="CI66" s="195">
        <f>'[122]RP per monthly'!BG105*-1</f>
        <v>0</v>
      </c>
      <c r="CJ66" s="195">
        <f>'[122]RP per monthly'!BH105*-1</f>
        <v>0</v>
      </c>
      <c r="CK66" s="195">
        <f>'[122]RP per monthly'!BI105*-1</f>
        <v>0</v>
      </c>
      <c r="CL66" s="195">
        <f>'[122]RP per monthly'!BJ105*-1</f>
        <v>0</v>
      </c>
      <c r="CM66" s="195">
        <f>'[122]RP per monthly'!BK105*-1</f>
        <v>0</v>
      </c>
      <c r="CN66" s="195">
        <f>'[122]RP per monthly'!BL105*-1</f>
        <v>0</v>
      </c>
      <c r="CO66" s="195">
        <f>'[122]RP per monthly'!BM105*-1</f>
        <v>0</v>
      </c>
      <c r="CP66" s="195">
        <f>'[122]RP per monthly'!BN105*-1</f>
        <v>0</v>
      </c>
      <c r="CQ66" s="195">
        <f>'[122]RP per monthly'!BO105*-1</f>
        <v>0</v>
      </c>
      <c r="CR66" s="195">
        <f>'[122]RP per monthly'!BP105*-1</f>
        <v>0</v>
      </c>
      <c r="CS66" s="195">
        <f>'[122]RP per monthly'!BQ105*-1</f>
        <v>0</v>
      </c>
      <c r="CT66" s="195">
        <f>'[122]RP per monthly'!BT105*-1</f>
        <v>0</v>
      </c>
      <c r="CU66" s="195">
        <f>'[122]RP per monthly'!BU105*-1</f>
        <v>0</v>
      </c>
      <c r="CV66" s="195">
        <f>'[122]RP per monthly'!BV105*-1</f>
        <v>0</v>
      </c>
      <c r="CW66" s="195">
        <f>'[122]RP per monthly'!BW105*-1</f>
        <v>0</v>
      </c>
      <c r="CX66" s="195">
        <f>'[122]RP per monthly'!BX105*-1</f>
        <v>0</v>
      </c>
      <c r="CY66" s="195">
        <f>'[122]RP per monthly'!BY105*-1</f>
        <v>0</v>
      </c>
      <c r="CZ66" s="195">
        <f>'[122]RP per monthly'!BZ105*-1</f>
        <v>0</v>
      </c>
      <c r="DA66" s="195">
        <f>'[122]RP per monthly'!CA105*-1</f>
        <v>0</v>
      </c>
      <c r="DB66" s="195">
        <f>'[122]RP per monthly'!CB105*-1</f>
        <v>0</v>
      </c>
      <c r="DC66" s="195">
        <f>'[122]RP per monthly'!CC105*-1</f>
        <v>0</v>
      </c>
      <c r="DD66" s="195">
        <f>'[122]RP per monthly'!CD105*-1</f>
        <v>0</v>
      </c>
      <c r="DE66" s="195">
        <f>'[122]RP per monthly'!CE105*-1</f>
        <v>0</v>
      </c>
    </row>
    <row r="67" spans="1:109" ht="15" customHeight="1" outlineLevel="1">
      <c r="A67" s="37" t="s">
        <v>1192</v>
      </c>
      <c r="B67" s="84">
        <v>11793.86</v>
      </c>
      <c r="C67" s="84"/>
      <c r="D67" s="84">
        <v>11793.86</v>
      </c>
      <c r="E67" s="84">
        <v>11793.86</v>
      </c>
      <c r="F67" s="84">
        <v>11793.86</v>
      </c>
      <c r="G67" s="84">
        <v>23587.72</v>
      </c>
      <c r="H67" s="84">
        <v>11793.86</v>
      </c>
      <c r="I67" s="84">
        <v>12131.1</v>
      </c>
      <c r="J67" s="84">
        <v>12131.1</v>
      </c>
      <c r="K67" s="84">
        <v>12131.1</v>
      </c>
      <c r="L67" s="84">
        <v>12131.1</v>
      </c>
      <c r="M67" s="84">
        <v>12131.1</v>
      </c>
      <c r="N67" s="84">
        <v>12131.1</v>
      </c>
      <c r="O67" s="84">
        <v>12131.1</v>
      </c>
      <c r="P67" s="84">
        <v>12131.1</v>
      </c>
      <c r="Q67" s="84">
        <v>12131.1</v>
      </c>
      <c r="R67" s="84">
        <v>12131.1</v>
      </c>
      <c r="S67" s="84">
        <v>12131.1</v>
      </c>
      <c r="T67" s="84">
        <v>12131.1</v>
      </c>
      <c r="U67" s="84">
        <v>12704.72</v>
      </c>
      <c r="V67" s="84">
        <v>12704.72</v>
      </c>
      <c r="W67" s="84">
        <v>12704.72</v>
      </c>
      <c r="X67" s="84">
        <v>-82310.800000000017</v>
      </c>
      <c r="Y67" s="84">
        <v>53576.299999999981</v>
      </c>
      <c r="Z67" s="84">
        <v>6352.3600000000006</v>
      </c>
      <c r="AA67" s="84">
        <v>6352.3600000000006</v>
      </c>
      <c r="AB67" s="84">
        <v>1197.4299999999989</v>
      </c>
      <c r="AC67" s="84">
        <v>4634.04</v>
      </c>
      <c r="AD67" s="84">
        <v>4634.0600000000004</v>
      </c>
      <c r="AE67" s="84">
        <v>4634.04</v>
      </c>
      <c r="AF67" s="84">
        <v>4634.04</v>
      </c>
      <c r="AG67" s="84">
        <v>4096.08</v>
      </c>
      <c r="AH67" s="84">
        <v>4096.08</v>
      </c>
      <c r="AI67" s="84">
        <v>4096.08</v>
      </c>
      <c r="AJ67" s="84">
        <v>4096.08</v>
      </c>
      <c r="AK67" s="84">
        <v>4096.01</v>
      </c>
      <c r="AL67" s="203">
        <f>'[122]RP per monthly'!B101*-1</f>
        <v>4096.08</v>
      </c>
      <c r="AM67" s="203">
        <f>'[122]RP per monthly'!C101*-1</f>
        <v>4096.08</v>
      </c>
      <c r="AN67" s="203">
        <f>'[122]RP per monthly'!D101*-1</f>
        <v>1914.66</v>
      </c>
      <c r="AO67" s="203">
        <f>'[122]RP per monthly'!E101*-1</f>
        <v>3368.98</v>
      </c>
      <c r="AP67" s="203">
        <f>'[122]RP per monthly'!F101*-1</f>
        <v>3368.96</v>
      </c>
      <c r="AQ67" s="203">
        <f>'[122]RP per monthly'!G101*-1</f>
        <v>3368.94</v>
      </c>
      <c r="AR67" s="203">
        <f>'[122]RP per monthly'!H101*-1</f>
        <v>3368.95</v>
      </c>
      <c r="AS67" s="203">
        <f>'[122]RP per monthly'!I101*-1</f>
        <v>1466.59</v>
      </c>
      <c r="AT67" s="203">
        <f>'[122]RP per monthly'!J101*-1</f>
        <v>1466.59</v>
      </c>
      <c r="AU67" s="203">
        <f>'[122]RP per monthly'!K101*-1</f>
        <v>1466.59</v>
      </c>
      <c r="AV67" s="203">
        <f>'[122]RP per monthly'!L101*-1</f>
        <v>1466.59</v>
      </c>
      <c r="AW67" s="203">
        <f>'[122]RP per monthly'!M101*-1</f>
        <v>4059.47</v>
      </c>
      <c r="AX67" s="203">
        <f>'[122]RP per monthly'!P101*-1</f>
        <v>4059.47</v>
      </c>
      <c r="AY67" s="203">
        <f>'[122]RP per monthly'!Q101*-1</f>
        <v>4059.47</v>
      </c>
      <c r="AZ67" s="203">
        <f>'[122]RP per monthly'!R101*-1</f>
        <v>15583.38</v>
      </c>
      <c r="BA67" s="203">
        <f>'[122]RP per monthly'!S101*-1</f>
        <v>15583.38</v>
      </c>
      <c r="BB67" s="203">
        <f>'[122]RP per monthly'!T101*-1</f>
        <v>15583.38</v>
      </c>
      <c r="BC67" s="203">
        <f>'[122]RP per monthly'!U101*-1</f>
        <v>4059.47</v>
      </c>
      <c r="BD67" s="203">
        <f>'[122]RP per monthly'!V101*-1</f>
        <v>5564.72</v>
      </c>
      <c r="BE67" s="203">
        <f>'[122]RP per monthly'!W101*-1</f>
        <v>4574.43</v>
      </c>
      <c r="BF67" s="203">
        <f>'[122]RP per monthly'!X101*-1</f>
        <v>12541.27</v>
      </c>
      <c r="BG67" s="203">
        <f>'[122]RP per monthly'!Y101*-1</f>
        <v>12541.27</v>
      </c>
      <c r="BH67" s="203">
        <f>'[122]RP per monthly'!Z101*-1</f>
        <v>12541.27</v>
      </c>
      <c r="BI67" s="203">
        <f>'[122]RP per monthly'!AA101*-1</f>
        <v>12541.27</v>
      </c>
      <c r="BJ67" s="203">
        <f>'[122]RP per monthly'!AD101*-1</f>
        <v>12541.27</v>
      </c>
      <c r="BK67" s="203">
        <f>'[122]RP per monthly'!AE101*-1</f>
        <v>12541.27</v>
      </c>
      <c r="BL67" s="203">
        <f>'[122]RP per monthly'!AF101*-1</f>
        <v>12541.27</v>
      </c>
      <c r="BM67" s="203">
        <f>'[122]RP per monthly'!AG101*-1</f>
        <v>12541.27</v>
      </c>
      <c r="BN67" s="203">
        <f>'[122]RP per monthly'!AH101*-1</f>
        <v>12541.27</v>
      </c>
      <c r="BO67" s="203">
        <f>'[122]RP per monthly'!AI101*-1</f>
        <v>12541.27</v>
      </c>
      <c r="BP67" s="203">
        <f>'[122]RP per monthly'!AJ101*-1</f>
        <v>13510.731563400001</v>
      </c>
      <c r="BQ67" s="203">
        <f>'[122]RP per monthly'!AK101*-1</f>
        <v>13510.731563400001</v>
      </c>
      <c r="BR67" s="203">
        <f>'[122]RP per monthly'!AL101*-1</f>
        <v>13510.731563400001</v>
      </c>
      <c r="BS67" s="203">
        <f>'[122]RP per monthly'!AM101*-1</f>
        <v>13510.731563400001</v>
      </c>
      <c r="BT67" s="203">
        <f>'[122]RP per monthly'!AN101*-1</f>
        <v>13510.731563400001</v>
      </c>
      <c r="BU67" s="203">
        <f>'[122]RP per monthly'!AO101*-1</f>
        <v>13510.731563400001</v>
      </c>
      <c r="BV67" s="195">
        <f>'[122]RP per monthly'!AR101*-1</f>
        <v>13510.731563400001</v>
      </c>
      <c r="BW67" s="195">
        <f>'[122]RP per monthly'!AS101*-1</f>
        <v>13510.731563400001</v>
      </c>
      <c r="BX67" s="195">
        <f>'[122]RP per monthly'!AT101*-1</f>
        <v>13510.731563400001</v>
      </c>
      <c r="BY67" s="195">
        <f>'[122]RP per monthly'!AU101*-1</f>
        <v>13510.731563400001</v>
      </c>
      <c r="BZ67" s="195">
        <f>'[122]RP per monthly'!AV101*-1</f>
        <v>13510.731563400001</v>
      </c>
      <c r="CA67" s="195">
        <f>'[122]RP per monthly'!AW101*-1</f>
        <v>13510.731563400001</v>
      </c>
      <c r="CB67" s="195">
        <f>'[122]RP per monthly'!AX101*-1</f>
        <v>14089.103863</v>
      </c>
      <c r="CC67" s="195">
        <f>'[122]RP per monthly'!AY101*-1</f>
        <v>14089.103863</v>
      </c>
      <c r="CD67" s="195">
        <f>'[122]RP per monthly'!AZ101*-1</f>
        <v>14089.103863</v>
      </c>
      <c r="CE67" s="195">
        <f>'[122]RP per monthly'!BA101*-1</f>
        <v>14089.103863</v>
      </c>
      <c r="CF67" s="195">
        <f>'[122]RP per monthly'!BB101*-1</f>
        <v>14089.103863</v>
      </c>
      <c r="CG67" s="195">
        <f>'[122]RP per monthly'!BC101*-1</f>
        <v>14089.103863</v>
      </c>
      <c r="CH67" s="195">
        <f>'[122]RP per monthly'!BF101*-1</f>
        <v>14089.103863</v>
      </c>
      <c r="CI67" s="195">
        <f>'[122]RP per monthly'!BG101*-1</f>
        <v>14089.103863</v>
      </c>
      <c r="CJ67" s="195">
        <f>'[122]RP per monthly'!BH101*-1</f>
        <v>14089.103863</v>
      </c>
      <c r="CK67" s="195">
        <f>'[122]RP per monthly'!BI101*-1</f>
        <v>14089.103863</v>
      </c>
      <c r="CL67" s="195">
        <f>'[122]RP per monthly'!BJ101*-1</f>
        <v>14089.103863</v>
      </c>
      <c r="CM67" s="195">
        <f>'[122]RP per monthly'!BK101*-1</f>
        <v>14089.103863</v>
      </c>
      <c r="CN67" s="195">
        <f>'[122]RP per monthly'!BL101*-1</f>
        <v>14618.5218432</v>
      </c>
      <c r="CO67" s="195">
        <f>'[122]RP per monthly'!BM101*-1</f>
        <v>14618.5218432</v>
      </c>
      <c r="CP67" s="195">
        <f>'[122]RP per monthly'!BN101*-1</f>
        <v>14618.5218432</v>
      </c>
      <c r="CQ67" s="195">
        <f>'[122]RP per monthly'!BO101*-1</f>
        <v>14618.5218432</v>
      </c>
      <c r="CR67" s="195">
        <f>'[122]RP per monthly'!BP101*-1</f>
        <v>14618.5218432</v>
      </c>
      <c r="CS67" s="195">
        <f>'[122]RP per monthly'!BQ101*-1</f>
        <v>14618.5218432</v>
      </c>
      <c r="CT67" s="195">
        <f>'[122]RP per monthly'!BT101*-1</f>
        <v>14618.5218432</v>
      </c>
      <c r="CU67" s="195">
        <f>'[122]RP per monthly'!BU101*-1</f>
        <v>14618.5218432</v>
      </c>
      <c r="CV67" s="195">
        <f>'[122]RP per monthly'!BV101*-1</f>
        <v>14618.5218432</v>
      </c>
      <c r="CW67" s="195">
        <f>'[122]RP per monthly'!BW101*-1</f>
        <v>14618.5218432</v>
      </c>
      <c r="CX67" s="195">
        <f>'[122]RP per monthly'!BX101*-1</f>
        <v>14618.5218432</v>
      </c>
      <c r="CY67" s="195">
        <f>'[122]RP per monthly'!BY101*-1</f>
        <v>14618.5218432</v>
      </c>
      <c r="CZ67" s="195">
        <f>'[122]RP per monthly'!BZ101*-1</f>
        <v>15177.679436599999</v>
      </c>
      <c r="DA67" s="195">
        <f>'[122]RP per monthly'!CA101*-1</f>
        <v>15177.679436599999</v>
      </c>
      <c r="DB67" s="195">
        <f>'[122]RP per monthly'!CB101*-1</f>
        <v>15177.679436599999</v>
      </c>
      <c r="DC67" s="195">
        <f>'[122]RP per monthly'!CC101*-1</f>
        <v>15177.679436599999</v>
      </c>
      <c r="DD67" s="195">
        <f>'[122]RP per monthly'!CD101*-1</f>
        <v>15177.679436599999</v>
      </c>
      <c r="DE67" s="195">
        <f>'[122]RP per monthly'!CE101*-1</f>
        <v>15177.679436599999</v>
      </c>
    </row>
    <row r="68" spans="1:109" ht="15" customHeight="1" outlineLevel="1">
      <c r="A68" s="37" t="s">
        <v>1193</v>
      </c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>
        <v>95015.520000000019</v>
      </c>
      <c r="Y68" s="84">
        <v>-40871.57999999998</v>
      </c>
      <c r="Z68" s="84">
        <v>6352.3600000000006</v>
      </c>
      <c r="AA68" s="84">
        <v>6352.3600000000006</v>
      </c>
      <c r="AB68" s="84">
        <v>11507.29</v>
      </c>
      <c r="AC68" s="84">
        <v>8070.68</v>
      </c>
      <c r="AD68" s="84">
        <v>8070.68</v>
      </c>
      <c r="AE68" s="84">
        <v>8070.67</v>
      </c>
      <c r="AF68" s="84">
        <v>8070.67</v>
      </c>
      <c r="AG68" s="84">
        <v>7133.76</v>
      </c>
      <c r="AH68" s="84">
        <v>7133.76</v>
      </c>
      <c r="AI68" s="84">
        <v>7133.75</v>
      </c>
      <c r="AJ68" s="84">
        <v>7133.75</v>
      </c>
      <c r="AK68" s="84">
        <v>7133.75</v>
      </c>
      <c r="AL68" s="203">
        <f>'[122]RP per monthly'!B106*-1</f>
        <v>7133.75</v>
      </c>
      <c r="AM68" s="203">
        <f>'[122]RP per monthly'!C106*-1</f>
        <v>7133.75</v>
      </c>
      <c r="AN68" s="203">
        <f>'[122]RP per monthly'!D106*-1</f>
        <v>9315.16</v>
      </c>
      <c r="AO68" s="203">
        <f>'[122]RP per monthly'!E106*-1</f>
        <v>7860.86</v>
      </c>
      <c r="AP68" s="203">
        <f>'[122]RP per monthly'!F106*-1</f>
        <v>7860.88</v>
      </c>
      <c r="AQ68" s="203">
        <f>'[122]RP per monthly'!G106*-1</f>
        <v>7860.88</v>
      </c>
      <c r="AR68" s="203">
        <f>'[122]RP per monthly'!H106*-1</f>
        <v>7860.88</v>
      </c>
      <c r="AS68" s="203">
        <f>'[122]RP per monthly'!I106*-1</f>
        <v>3422.04</v>
      </c>
      <c r="AT68" s="203">
        <f>'[122]RP per monthly'!J106*-1</f>
        <v>3422.04</v>
      </c>
      <c r="AU68" s="203">
        <f>'[122]RP per monthly'!K106*-1</f>
        <v>3422.04</v>
      </c>
      <c r="AV68" s="203">
        <f>'[122]RP per monthly'!L106*-1</f>
        <v>3422.04</v>
      </c>
      <c r="AW68" s="203">
        <f>'[122]RP per monthly'!M106*-1</f>
        <v>9472.09</v>
      </c>
      <c r="AX68" s="203">
        <f>'[122]RP per monthly'!P106*-1</f>
        <v>9472.09</v>
      </c>
      <c r="AY68" s="203">
        <f>'[122]RP per monthly'!Q106*-1</f>
        <v>9472.09</v>
      </c>
      <c r="AZ68" s="203">
        <f>'[122]RP per monthly'!R106*-1</f>
        <v>9472.09</v>
      </c>
      <c r="BA68" s="203">
        <f>'[122]RP per monthly'!S106*-1</f>
        <v>9472.09</v>
      </c>
      <c r="BB68" s="203">
        <f>'[122]RP per monthly'!T106*-1</f>
        <v>9472.09</v>
      </c>
      <c r="BC68" s="203">
        <f>'[122]RP per monthly'!U106*-1</f>
        <v>9472.09</v>
      </c>
      <c r="BD68" s="203">
        <f>'[122]RP per monthly'!V106*-1</f>
        <v>7966.84</v>
      </c>
      <c r="BE68" s="203">
        <f>'[122]RP per monthly'!W106*-1</f>
        <v>7966.84</v>
      </c>
      <c r="BF68" s="203">
        <f>'[122]RP per monthly'!X106*-1</f>
        <v>0</v>
      </c>
      <c r="BG68" s="203">
        <f>'[122]RP per monthly'!Y106*-1</f>
        <v>0</v>
      </c>
      <c r="BH68" s="203">
        <f>'[122]RP per monthly'!Z106*-1</f>
        <v>0</v>
      </c>
      <c r="BI68" s="203">
        <f>'[122]RP per monthly'!AA106*-1</f>
        <v>0</v>
      </c>
      <c r="BJ68" s="203">
        <f>'[122]RP per monthly'!AD106*-1</f>
        <v>0</v>
      </c>
      <c r="BK68" s="203">
        <f>'[122]RP per monthly'!AE106*-1</f>
        <v>0</v>
      </c>
      <c r="BL68" s="203">
        <f>'[122]RP per monthly'!AF106*-1</f>
        <v>0</v>
      </c>
      <c r="BM68" s="203">
        <f>'[122]RP per monthly'!AG106*-1</f>
        <v>0</v>
      </c>
      <c r="BN68" s="203">
        <f>'[122]RP per monthly'!AH106*-1</f>
        <v>0</v>
      </c>
      <c r="BO68" s="203">
        <f>'[122]RP per monthly'!AI106*-1</f>
        <v>0</v>
      </c>
      <c r="BP68" s="203">
        <f>'[122]RP per monthly'!AJ106*-1</f>
        <v>0</v>
      </c>
      <c r="BQ68" s="203">
        <f>'[122]RP per monthly'!AK106*-1</f>
        <v>0</v>
      </c>
      <c r="BR68" s="203">
        <f>'[122]RP per monthly'!AL106*-1</f>
        <v>0</v>
      </c>
      <c r="BS68" s="203">
        <f>'[122]RP per monthly'!AM106*-1</f>
        <v>0</v>
      </c>
      <c r="BT68" s="203">
        <f>'[122]RP per monthly'!AN106*-1</f>
        <v>0</v>
      </c>
      <c r="BU68" s="203">
        <f>'[122]RP per monthly'!AO106*-1</f>
        <v>0</v>
      </c>
      <c r="BV68" s="195">
        <f>'[122]RP per monthly'!AR106*-1</f>
        <v>0</v>
      </c>
      <c r="BW68" s="195">
        <f>'[122]RP per monthly'!AS106*-1</f>
        <v>0</v>
      </c>
      <c r="BX68" s="195">
        <f>'[122]RP per monthly'!AT106*-1</f>
        <v>0</v>
      </c>
      <c r="BY68" s="195">
        <f>'[122]RP per monthly'!AU106*-1</f>
        <v>0</v>
      </c>
      <c r="BZ68" s="195">
        <f>'[122]RP per monthly'!AV106*-1</f>
        <v>0</v>
      </c>
      <c r="CA68" s="195">
        <f>'[122]RP per monthly'!AW106*-1</f>
        <v>0</v>
      </c>
      <c r="CB68" s="195">
        <f>'[122]RP per monthly'!AX106*-1</f>
        <v>0</v>
      </c>
      <c r="CC68" s="195">
        <f>'[122]RP per monthly'!AY106*-1</f>
        <v>0</v>
      </c>
      <c r="CD68" s="195">
        <f>'[122]RP per monthly'!AZ106*-1</f>
        <v>0</v>
      </c>
      <c r="CE68" s="195">
        <f>'[122]RP per monthly'!BA106*-1</f>
        <v>0</v>
      </c>
      <c r="CF68" s="195">
        <f>'[122]RP per monthly'!BB106*-1</f>
        <v>0</v>
      </c>
      <c r="CG68" s="195">
        <f>'[122]RP per monthly'!BC106*-1</f>
        <v>0</v>
      </c>
      <c r="CH68" s="195">
        <f>'[122]RP per monthly'!BF106*-1</f>
        <v>0</v>
      </c>
      <c r="CI68" s="195">
        <f>'[122]RP per monthly'!BG106*-1</f>
        <v>0</v>
      </c>
      <c r="CJ68" s="195">
        <f>'[122]RP per monthly'!BH106*-1</f>
        <v>0</v>
      </c>
      <c r="CK68" s="195">
        <f>'[122]RP per monthly'!BI106*-1</f>
        <v>0</v>
      </c>
      <c r="CL68" s="195">
        <f>'[122]RP per monthly'!BJ106*-1</f>
        <v>0</v>
      </c>
      <c r="CM68" s="195">
        <f>'[122]RP per monthly'!BK106*-1</f>
        <v>0</v>
      </c>
      <c r="CN68" s="195">
        <f>'[122]RP per monthly'!BL106*-1</f>
        <v>0</v>
      </c>
      <c r="CO68" s="195">
        <f>'[122]RP per monthly'!BM106*-1</f>
        <v>0</v>
      </c>
      <c r="CP68" s="195">
        <f>'[122]RP per monthly'!BN106*-1</f>
        <v>0</v>
      </c>
      <c r="CQ68" s="195">
        <f>'[122]RP per monthly'!BO106*-1</f>
        <v>0</v>
      </c>
      <c r="CR68" s="195">
        <f>'[122]RP per monthly'!BP106*-1</f>
        <v>0</v>
      </c>
      <c r="CS68" s="195">
        <f>'[122]RP per monthly'!BQ106*-1</f>
        <v>0</v>
      </c>
      <c r="CT68" s="195">
        <f>'[122]RP per monthly'!BT106*-1</f>
        <v>0</v>
      </c>
      <c r="CU68" s="195">
        <f>'[122]RP per monthly'!BU106*-1</f>
        <v>0</v>
      </c>
      <c r="CV68" s="195">
        <f>'[122]RP per monthly'!BV106*-1</f>
        <v>0</v>
      </c>
      <c r="CW68" s="195">
        <f>'[122]RP per monthly'!BW106*-1</f>
        <v>0</v>
      </c>
      <c r="CX68" s="195">
        <f>'[122]RP per monthly'!BX106*-1</f>
        <v>0</v>
      </c>
      <c r="CY68" s="195">
        <f>'[122]RP per monthly'!BY106*-1</f>
        <v>0</v>
      </c>
      <c r="CZ68" s="195">
        <f>'[122]RP per monthly'!BZ106*-1</f>
        <v>0</v>
      </c>
      <c r="DA68" s="195">
        <f>'[122]RP per monthly'!CA106*-1</f>
        <v>0</v>
      </c>
      <c r="DB68" s="195">
        <f>'[122]RP per monthly'!CB106*-1</f>
        <v>0</v>
      </c>
      <c r="DC68" s="195">
        <f>'[122]RP per monthly'!CC106*-1</f>
        <v>0</v>
      </c>
      <c r="DD68" s="195">
        <f>'[122]RP per monthly'!CD106*-1</f>
        <v>0</v>
      </c>
      <c r="DE68" s="195">
        <f>'[122]RP per monthly'!CE106*-1</f>
        <v>0</v>
      </c>
    </row>
    <row r="69" spans="1:109" ht="15" customHeight="1" outlineLevel="1">
      <c r="A69" s="37" t="s">
        <v>125</v>
      </c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84"/>
      <c r="AK69" s="84"/>
      <c r="AL69" s="203">
        <f>'[122]RP per monthly'!B102*-1</f>
        <v>-235067.97</v>
      </c>
      <c r="AM69" s="203">
        <f>'[122]RP per monthly'!C102*-1</f>
        <v>-233065.32</v>
      </c>
      <c r="AN69" s="203">
        <f>'[122]RP per monthly'!D102*-1</f>
        <v>-236057.95</v>
      </c>
      <c r="AO69" s="203">
        <f>'[122]RP per monthly'!E102*-1</f>
        <v>-230148.21</v>
      </c>
      <c r="AP69" s="203">
        <f>'[122]RP per monthly'!F102*-1</f>
        <v>-235172.72</v>
      </c>
      <c r="AQ69" s="203">
        <f>'[122]RP per monthly'!G102*-1</f>
        <v>-235348.15</v>
      </c>
      <c r="AR69" s="203">
        <f>'[122]RP per monthly'!H102*-1</f>
        <v>-234089.23</v>
      </c>
      <c r="AS69" s="203">
        <f>'[122]RP per monthly'!I102*-1</f>
        <v>-259553.42</v>
      </c>
      <c r="AT69" s="203">
        <f>'[122]RP per monthly'!J102*-1</f>
        <v>-259832.94</v>
      </c>
      <c r="AU69" s="203">
        <f>'[122]RP per monthly'!K102*-1</f>
        <v>-253844.22</v>
      </c>
      <c r="AV69" s="203">
        <f>'[122]RP per monthly'!L102*-1</f>
        <v>-255907.66</v>
      </c>
      <c r="AW69" s="203">
        <f>'[122]RP per monthly'!M102*-1</f>
        <v>-257860.49</v>
      </c>
      <c r="AX69" s="203">
        <f>'[122]RP per monthly'!P102*-1</f>
        <v>-259887.16</v>
      </c>
      <c r="AY69" s="203">
        <f>'[122]RP per monthly'!Q102*-1</f>
        <v>-258086.67</v>
      </c>
      <c r="AZ69" s="203">
        <f>'[122]RP per monthly'!R102*-1</f>
        <v>-263020.01</v>
      </c>
      <c r="BA69" s="203">
        <f>'[122]RP per monthly'!S102*-1</f>
        <v>-264752.12</v>
      </c>
      <c r="BB69" s="203">
        <f>'[122]RP per monthly'!T102*-1</f>
        <v>-263396.06</v>
      </c>
      <c r="BC69" s="203">
        <f>'[122]RP per monthly'!U102*-1</f>
        <v>-258232.07</v>
      </c>
      <c r="BD69" s="203">
        <f>'[122]RP per monthly'!V102*-1</f>
        <v>-255877</v>
      </c>
      <c r="BE69" s="203">
        <f>'[122]RP per monthly'!W102*-1</f>
        <v>-298364.45</v>
      </c>
      <c r="BF69" s="203">
        <f>'[122]RP per monthly'!X102*-1</f>
        <v>-806445.2653189</v>
      </c>
      <c r="BG69" s="203">
        <f>'[122]RP per monthly'!Y102*-1</f>
        <v>-806445.2653189</v>
      </c>
      <c r="BH69" s="203">
        <f>'[122]RP per monthly'!Z102*-1</f>
        <v>-806445.2653189</v>
      </c>
      <c r="BI69" s="203">
        <f>'[122]RP per monthly'!AA102*-1</f>
        <v>-806445.2653189</v>
      </c>
      <c r="BJ69" s="203">
        <f>'[122]RP per monthly'!AD102*-1</f>
        <v>-806445.2653189</v>
      </c>
      <c r="BK69" s="203">
        <f>'[122]RP per monthly'!AE102*-1</f>
        <v>-806445.2653189</v>
      </c>
      <c r="BL69" s="203">
        <f>'[122]RP per monthly'!AF102*-1</f>
        <v>-806445.2653189</v>
      </c>
      <c r="BM69" s="203">
        <f>'[122]RP per monthly'!AG102*-1</f>
        <v>-806445.2653189</v>
      </c>
      <c r="BN69" s="203">
        <f>'[122]RP per monthly'!AH102*-1</f>
        <v>-806445.2653189</v>
      </c>
      <c r="BO69" s="203">
        <f>'[122]RP per monthly'!AI102*-1</f>
        <v>-806445.2653189</v>
      </c>
      <c r="BP69" s="203">
        <f>'[122]RP per monthly'!AJ102*-1</f>
        <v>-841635.35788040003</v>
      </c>
      <c r="BQ69" s="203">
        <f>'[122]RP per monthly'!AK102*-1</f>
        <v>-841635.35788040003</v>
      </c>
      <c r="BR69" s="203">
        <f>'[122]RP per monthly'!AL102*-1</f>
        <v>-841635.35788040003</v>
      </c>
      <c r="BS69" s="203">
        <f>'[122]RP per monthly'!AM102*-1</f>
        <v>-841635.35788040003</v>
      </c>
      <c r="BT69" s="203">
        <f>'[122]RP per monthly'!AN102*-1</f>
        <v>-841635.35788040003</v>
      </c>
      <c r="BU69" s="203">
        <f>'[122]RP per monthly'!AO102*-1</f>
        <v>-841635.35788040003</v>
      </c>
      <c r="BV69" s="195">
        <f>'[122]RP per monthly'!AR102*-1</f>
        <v>-841635.35788040003</v>
      </c>
      <c r="BW69" s="195">
        <f>'[122]RP per monthly'!AS102*-1</f>
        <v>-841635.35788040003</v>
      </c>
      <c r="BX69" s="195">
        <f>'[122]RP per monthly'!AT102*-1</f>
        <v>-841635.35788040003</v>
      </c>
      <c r="BY69" s="195">
        <f>'[122]RP per monthly'!AU102*-1</f>
        <v>-841635.35788040003</v>
      </c>
      <c r="BZ69" s="195">
        <f>'[122]RP per monthly'!AV102*-1</f>
        <v>-841635.35788040003</v>
      </c>
      <c r="CA69" s="195">
        <f>'[122]RP per monthly'!AW102*-1</f>
        <v>-841635.35788040003</v>
      </c>
      <c r="CB69" s="195">
        <f>'[122]RP per monthly'!AX102*-1</f>
        <v>-878558.75079630001</v>
      </c>
      <c r="CC69" s="195">
        <f>'[122]RP per monthly'!AY102*-1</f>
        <v>-878558.75079630001</v>
      </c>
      <c r="CD69" s="195">
        <f>'[122]RP per monthly'!AZ102*-1</f>
        <v>-878558.75079630001</v>
      </c>
      <c r="CE69" s="195">
        <f>'[122]RP per monthly'!BA102*-1</f>
        <v>-878558.75079630001</v>
      </c>
      <c r="CF69" s="195">
        <f>'[122]RP per monthly'!BB102*-1</f>
        <v>-878558.75079630001</v>
      </c>
      <c r="CG69" s="195">
        <f>'[122]RP per monthly'!BC102*-1</f>
        <v>-878558.75079630001</v>
      </c>
      <c r="CH69" s="195">
        <f>'[122]RP per monthly'!BF102*-1</f>
        <v>-878558.75079630001</v>
      </c>
      <c r="CI69" s="195">
        <f>'[122]RP per monthly'!BG102*-1</f>
        <v>-878558.75079630001</v>
      </c>
      <c r="CJ69" s="195">
        <f>'[122]RP per monthly'!BH102*-1</f>
        <v>-878558.75079630001</v>
      </c>
      <c r="CK69" s="195">
        <f>'[122]RP per monthly'!BI102*-1</f>
        <v>-878558.75079630001</v>
      </c>
      <c r="CL69" s="195">
        <f>'[122]RP per monthly'!BJ102*-1</f>
        <v>-878558.75079630001</v>
      </c>
      <c r="CM69" s="195">
        <f>'[122]RP per monthly'!BK102*-1</f>
        <v>-878558.75079630001</v>
      </c>
      <c r="CN69" s="195">
        <f>'[122]RP per monthly'!BL102*-1</f>
        <v>-911905.88758179999</v>
      </c>
      <c r="CO69" s="195">
        <f>'[122]RP per monthly'!BM102*-1</f>
        <v>-911905.88758179999</v>
      </c>
      <c r="CP69" s="195">
        <f>'[122]RP per monthly'!BN102*-1</f>
        <v>-911905.88758179999</v>
      </c>
      <c r="CQ69" s="195">
        <f>'[122]RP per monthly'!BO102*-1</f>
        <v>-911905.88758179999</v>
      </c>
      <c r="CR69" s="195">
        <f>'[122]RP per monthly'!BP102*-1</f>
        <v>-911905.88758179999</v>
      </c>
      <c r="CS69" s="195">
        <f>'[122]RP per monthly'!BQ102*-1</f>
        <v>-911905.88758179999</v>
      </c>
      <c r="CT69" s="195">
        <f>'[122]RP per monthly'!BT102*-1</f>
        <v>-911905.88758179999</v>
      </c>
      <c r="CU69" s="195">
        <f>'[122]RP per monthly'!BU102*-1</f>
        <v>-911905.88758179999</v>
      </c>
      <c r="CV69" s="195">
        <f>'[122]RP per monthly'!BV102*-1</f>
        <v>-911905.88758179999</v>
      </c>
      <c r="CW69" s="195">
        <f>'[122]RP per monthly'!BW102*-1</f>
        <v>-911905.88758179999</v>
      </c>
      <c r="CX69" s="195">
        <f>'[122]RP per monthly'!BX102*-1</f>
        <v>-911905.88758179999</v>
      </c>
      <c r="CY69" s="195">
        <f>'[122]RP per monthly'!BY102*-1</f>
        <v>-911905.88758179999</v>
      </c>
      <c r="CZ69" s="195">
        <f>'[122]RP per monthly'!BZ102*-1</f>
        <v>-946566.53587210004</v>
      </c>
      <c r="DA69" s="195">
        <f>'[122]RP per monthly'!CA102*-1</f>
        <v>-946566.53587210004</v>
      </c>
      <c r="DB69" s="195">
        <f>'[122]RP per monthly'!CB102*-1</f>
        <v>-946566.53587210004</v>
      </c>
      <c r="DC69" s="195">
        <f>'[122]RP per monthly'!CC102*-1</f>
        <v>-946566.53587210004</v>
      </c>
      <c r="DD69" s="195">
        <f>'[122]RP per monthly'!CD102*-1</f>
        <v>-946566.53587210004</v>
      </c>
      <c r="DE69" s="195">
        <f>'[122]RP per monthly'!CE102*-1</f>
        <v>-946566.53587210004</v>
      </c>
    </row>
    <row r="70" spans="1:109" ht="15" customHeight="1" outlineLevel="1">
      <c r="A70" s="37" t="s">
        <v>126</v>
      </c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203">
        <f>'[122]RP per monthly'!B103*-1</f>
        <v>-1082737.3400000001</v>
      </c>
      <c r="AM70" s="203">
        <f>'[122]RP per monthly'!C103*-1</f>
        <v>-1073513.03</v>
      </c>
      <c r="AN70" s="203">
        <f>'[122]RP per monthly'!D103*-1</f>
        <v>-1087297.29</v>
      </c>
      <c r="AO70" s="203">
        <f>'[122]RP per monthly'!E103*-1</f>
        <v>-1060076.6599999999</v>
      </c>
      <c r="AP70" s="203">
        <f>'[122]RP per monthly'!F103*-1</f>
        <v>-1083219.82</v>
      </c>
      <c r="AQ70" s="203">
        <f>'[122]RP per monthly'!G103*-1</f>
        <v>-1084027.8500000001</v>
      </c>
      <c r="AR70" s="203">
        <f>'[122]RP per monthly'!H103*-1</f>
        <v>-1078229.2</v>
      </c>
      <c r="AS70" s="203">
        <f>'[122]RP per monthly'!I103*-1</f>
        <v>-1195518.77</v>
      </c>
      <c r="AT70" s="203">
        <f>'[122]RP per monthly'!J103*-1</f>
        <v>-1196806.26</v>
      </c>
      <c r="AU70" s="203">
        <f>'[122]RP per monthly'!K103*-1</f>
        <v>-1169221.8500000001</v>
      </c>
      <c r="AV70" s="203">
        <f>'[122]RP per monthly'!L103*-1</f>
        <v>-1178726.18</v>
      </c>
      <c r="AW70" s="203">
        <f>'[122]RP per monthly'!M103*-1</f>
        <v>-1187721.06</v>
      </c>
      <c r="AX70" s="203">
        <f>'[122]RP per monthly'!P103*-1</f>
        <v>-1197056.02</v>
      </c>
      <c r="AY70" s="203">
        <f>'[122]RP per monthly'!Q103*-1</f>
        <v>-1188762.81</v>
      </c>
      <c r="AZ70" s="203">
        <f>'[122]RP per monthly'!R103*-1</f>
        <v>-1211486.1200000001</v>
      </c>
      <c r="BA70" s="203">
        <f>'[122]RP per monthly'!S103*-1</f>
        <v>-1219464.3500000001</v>
      </c>
      <c r="BB70" s="203">
        <f>'[122]RP per monthly'!T103*-1</f>
        <v>-1213218.23</v>
      </c>
      <c r="BC70" s="203">
        <f>'[122]RP per monthly'!U103*-1</f>
        <v>-1189432.56</v>
      </c>
      <c r="BD70" s="203">
        <f>'[122]RP per monthly'!V103*-1</f>
        <v>-1178585.01</v>
      </c>
      <c r="BE70" s="203">
        <f>'[122]RP per monthly'!W103*-1</f>
        <v>-1374284.72</v>
      </c>
      <c r="BF70" s="203">
        <f>'[122]RP per monthly'!X103*-1</f>
        <v>-3673806.2086752998</v>
      </c>
      <c r="BG70" s="203">
        <f>'[122]RP per monthly'!Y103*-1</f>
        <v>-3673806.2086752998</v>
      </c>
      <c r="BH70" s="203">
        <f>'[122]RP per monthly'!Z103*-1</f>
        <v>-3673806.2086752998</v>
      </c>
      <c r="BI70" s="203">
        <f>'[122]RP per monthly'!AA103*-1</f>
        <v>-3673806.2086752998</v>
      </c>
      <c r="BJ70" s="203">
        <f>'[122]RP per monthly'!AD103*-1</f>
        <v>-3673806.2086752998</v>
      </c>
      <c r="BK70" s="203">
        <f>'[122]RP per monthly'!AE103*-1</f>
        <v>-3673806.2086752998</v>
      </c>
      <c r="BL70" s="203">
        <f>'[122]RP per monthly'!AF103*-1</f>
        <v>-3673806.2086752998</v>
      </c>
      <c r="BM70" s="203">
        <f>'[122]RP per monthly'!AG103*-1</f>
        <v>-3673806.2086752998</v>
      </c>
      <c r="BN70" s="203">
        <f>'[122]RP per monthly'!AH103*-1</f>
        <v>-3673806.2086752998</v>
      </c>
      <c r="BO70" s="203">
        <f>'[122]RP per monthly'!AI103*-1</f>
        <v>-3673806.2086752998</v>
      </c>
      <c r="BP70" s="203">
        <f>'[122]RP per monthly'!AJ103*-1</f>
        <v>-3834116.6303439001</v>
      </c>
      <c r="BQ70" s="203">
        <f>'[122]RP per monthly'!AK103*-1</f>
        <v>-3834116.6303439001</v>
      </c>
      <c r="BR70" s="203">
        <f>'[122]RP per monthly'!AL103*-1</f>
        <v>-3834116.6303439001</v>
      </c>
      <c r="BS70" s="203">
        <f>'[122]RP per monthly'!AM103*-1</f>
        <v>-3834116.6303439001</v>
      </c>
      <c r="BT70" s="203">
        <f>'[122]RP per monthly'!AN103*-1</f>
        <v>-3834116.6303439001</v>
      </c>
      <c r="BU70" s="203">
        <f>'[122]RP per monthly'!AO103*-1</f>
        <v>-3834116.6303439001</v>
      </c>
      <c r="BV70" s="195">
        <f>'[122]RP per monthly'!AR103*-1</f>
        <v>-3834116.6303439001</v>
      </c>
      <c r="BW70" s="195">
        <f>'[122]RP per monthly'!AS103*-1</f>
        <v>-3834116.6303439001</v>
      </c>
      <c r="BX70" s="195">
        <f>'[122]RP per monthly'!AT103*-1</f>
        <v>-3834116.6303439001</v>
      </c>
      <c r="BY70" s="195">
        <f>'[122]RP per monthly'!AU103*-1</f>
        <v>-3834116.6303439001</v>
      </c>
      <c r="BZ70" s="195">
        <f>'[122]RP per monthly'!AV103*-1</f>
        <v>-3834116.6303439001</v>
      </c>
      <c r="CA70" s="195">
        <f>'[122]RP per monthly'!AW103*-1</f>
        <v>-3834116.6303439001</v>
      </c>
      <c r="CB70" s="195">
        <f>'[122]RP per monthly'!AX103*-1</f>
        <v>-4002323.1980718002</v>
      </c>
      <c r="CC70" s="195">
        <f>'[122]RP per monthly'!AY103*-1</f>
        <v>-4002323.1980718002</v>
      </c>
      <c r="CD70" s="195">
        <f>'[122]RP per monthly'!AZ103*-1</f>
        <v>-4002323.1980718002</v>
      </c>
      <c r="CE70" s="195">
        <f>'[122]RP per monthly'!BA103*-1</f>
        <v>-4002323.1980718002</v>
      </c>
      <c r="CF70" s="195">
        <f>'[122]RP per monthly'!BB103*-1</f>
        <v>-4002323.1980718002</v>
      </c>
      <c r="CG70" s="195">
        <f>'[122]RP per monthly'!BC103*-1</f>
        <v>-4002323.1980718002</v>
      </c>
      <c r="CH70" s="195">
        <f>'[122]RP per monthly'!BF103*-1</f>
        <v>-4002323.1980718002</v>
      </c>
      <c r="CI70" s="195">
        <f>'[122]RP per monthly'!BG103*-1</f>
        <v>-4002323.1980718002</v>
      </c>
      <c r="CJ70" s="195">
        <f>'[122]RP per monthly'!BH103*-1</f>
        <v>-4002323.1980718002</v>
      </c>
      <c r="CK70" s="195">
        <f>'[122]RP per monthly'!BI103*-1</f>
        <v>-4002323.1980718002</v>
      </c>
      <c r="CL70" s="195">
        <f>'[122]RP per monthly'!BJ103*-1</f>
        <v>-4002323.1980718002</v>
      </c>
      <c r="CM70" s="195">
        <f>'[122]RP per monthly'!BK103*-1</f>
        <v>-4002323.1980718002</v>
      </c>
      <c r="CN70" s="195">
        <f>'[122]RP per monthly'!BL103*-1</f>
        <v>-4154237.9323172998</v>
      </c>
      <c r="CO70" s="195">
        <f>'[122]RP per monthly'!BM103*-1</f>
        <v>-4154237.9323172998</v>
      </c>
      <c r="CP70" s="195">
        <f>'[122]RP per monthly'!BN103*-1</f>
        <v>-4154237.9323172998</v>
      </c>
      <c r="CQ70" s="195">
        <f>'[122]RP per monthly'!BO103*-1</f>
        <v>-4154237.9323172998</v>
      </c>
      <c r="CR70" s="195">
        <f>'[122]RP per monthly'!BP103*-1</f>
        <v>-4154237.9323172998</v>
      </c>
      <c r="CS70" s="195">
        <f>'[122]RP per monthly'!BQ103*-1</f>
        <v>-4154237.9323172998</v>
      </c>
      <c r="CT70" s="195">
        <f>'[122]RP per monthly'!BT103*-1</f>
        <v>-4154237.9323172998</v>
      </c>
      <c r="CU70" s="195">
        <f>'[122]RP per monthly'!BU103*-1</f>
        <v>-4154237.9323172998</v>
      </c>
      <c r="CV70" s="195">
        <f>'[122]RP per monthly'!BV103*-1</f>
        <v>-4154237.9323172998</v>
      </c>
      <c r="CW70" s="195">
        <f>'[122]RP per monthly'!BW103*-1</f>
        <v>-4154237.9323172998</v>
      </c>
      <c r="CX70" s="195">
        <f>'[122]RP per monthly'!BX103*-1</f>
        <v>-4154237.9323172998</v>
      </c>
      <c r="CY70" s="195">
        <f>'[122]RP per monthly'!BY103*-1</f>
        <v>-4154237.9323172998</v>
      </c>
      <c r="CZ70" s="195">
        <f>'[122]RP per monthly'!BZ103*-1</f>
        <v>-4312136.4411952002</v>
      </c>
      <c r="DA70" s="195">
        <f>'[122]RP per monthly'!CA103*-1</f>
        <v>-4312136.4411952002</v>
      </c>
      <c r="DB70" s="195">
        <f>'[122]RP per monthly'!CB103*-1</f>
        <v>-4312136.4411952002</v>
      </c>
      <c r="DC70" s="195">
        <f>'[122]RP per monthly'!CC103*-1</f>
        <v>-4312136.4411952002</v>
      </c>
      <c r="DD70" s="195">
        <f>'[122]RP per monthly'!CD103*-1</f>
        <v>-4312136.4411952002</v>
      </c>
      <c r="DE70" s="195">
        <f>'[122]RP per monthly'!CE103*-1</f>
        <v>-4312136.4411952002</v>
      </c>
    </row>
    <row r="71" spans="1:109" ht="15" customHeight="1">
      <c r="A71" s="35" t="s">
        <v>127</v>
      </c>
      <c r="B71" s="84">
        <v>31144115.280000001</v>
      </c>
      <c r="C71" s="84">
        <v>31375223.600000001</v>
      </c>
      <c r="D71" s="84">
        <v>31547101.309999999</v>
      </c>
      <c r="E71" s="84">
        <v>31590411.41</v>
      </c>
      <c r="F71" s="84">
        <v>31525882.499999989</v>
      </c>
      <c r="G71" s="84">
        <v>31449644.359999999</v>
      </c>
      <c r="H71" s="84">
        <v>33971155.200000003</v>
      </c>
      <c r="I71" s="84">
        <v>33977216.940000013</v>
      </c>
      <c r="J71" s="84">
        <v>34005849.370000012</v>
      </c>
      <c r="K71" s="84">
        <v>33553701.789999999</v>
      </c>
      <c r="L71" s="84">
        <v>33460448.859999999</v>
      </c>
      <c r="M71" s="84">
        <v>33382040.129999999</v>
      </c>
      <c r="N71" s="84">
        <v>33249303.839999989</v>
      </c>
      <c r="O71" s="84">
        <v>33591721.560000002</v>
      </c>
      <c r="P71" s="84">
        <v>33464124.189999998</v>
      </c>
      <c r="Q71" s="84">
        <v>33775855.800000012</v>
      </c>
      <c r="R71" s="84">
        <v>33916690.859999999</v>
      </c>
      <c r="S71" s="84">
        <v>33490843.570000004</v>
      </c>
      <c r="T71" s="84">
        <v>35856988.910000004</v>
      </c>
      <c r="U71" s="84">
        <v>35733448.159999996</v>
      </c>
      <c r="V71" s="84">
        <v>36144158.380000003</v>
      </c>
      <c r="W71" s="84">
        <v>35369157.870000005</v>
      </c>
      <c r="X71" s="84">
        <v>35577810.810000025</v>
      </c>
      <c r="Y71" s="84">
        <v>35575542.779999986</v>
      </c>
      <c r="Z71" s="84">
        <v>35413079.940000005</v>
      </c>
      <c r="AA71" s="84">
        <v>36054983.819999993</v>
      </c>
      <c r="AB71" s="84">
        <v>35989701.050000004</v>
      </c>
      <c r="AC71" s="84">
        <v>35954597.640000001</v>
      </c>
      <c r="AD71" s="84">
        <v>35764057.380000003</v>
      </c>
      <c r="AE71" s="84">
        <v>35555511.440000005</v>
      </c>
      <c r="AF71" s="84">
        <v>37115740.620000012</v>
      </c>
      <c r="AG71" s="84">
        <v>37527763.560000002</v>
      </c>
      <c r="AH71" s="84">
        <v>37362961.370000005</v>
      </c>
      <c r="AI71" s="84">
        <v>37316200.400000006</v>
      </c>
      <c r="AJ71" s="84">
        <v>37220795.310000002</v>
      </c>
      <c r="AK71" s="84">
        <v>37410438.469999999</v>
      </c>
      <c r="AL71" s="84">
        <v>37252174.299999997</v>
      </c>
      <c r="AM71" s="84">
        <v>37449035.88000001</v>
      </c>
      <c r="AN71" s="84">
        <v>37079531.879999995</v>
      </c>
      <c r="AO71" s="84">
        <v>37402490.539999999</v>
      </c>
      <c r="AP71" s="84">
        <v>37414690.76000002</v>
      </c>
      <c r="AQ71" s="84">
        <v>37321445.450000003</v>
      </c>
      <c r="AR71" s="84">
        <v>42313529.539679646</v>
      </c>
      <c r="AS71" s="84">
        <v>42313529.539679646</v>
      </c>
      <c r="AT71" s="84">
        <v>42313529.539679646</v>
      </c>
      <c r="AU71" s="84">
        <v>42313529.539679646</v>
      </c>
      <c r="AV71" s="84">
        <v>42313529.539679646</v>
      </c>
      <c r="AW71" s="84">
        <v>42313529.539679646</v>
      </c>
      <c r="AX71" s="84">
        <v>42313529.539679646</v>
      </c>
      <c r="AY71" s="84">
        <v>42313529.539679646</v>
      </c>
      <c r="AZ71" s="84">
        <v>42313529.539679646</v>
      </c>
      <c r="BA71" s="84">
        <v>42313529.539679646</v>
      </c>
      <c r="BB71" s="84">
        <v>42313529.539679646</v>
      </c>
      <c r="BC71" s="84">
        <v>42313529.539679646</v>
      </c>
      <c r="BD71" s="84">
        <v>44012122.677313827</v>
      </c>
      <c r="BE71" s="84">
        <v>44012122.677313827</v>
      </c>
      <c r="BF71" s="84">
        <v>44012122.677313827</v>
      </c>
      <c r="BG71" s="84">
        <v>44012122.677313827</v>
      </c>
      <c r="BH71" s="84">
        <v>44012122.677313827</v>
      </c>
      <c r="BI71" s="84">
        <v>44012122.677313827</v>
      </c>
      <c r="BJ71" s="84">
        <v>44012122.677313827</v>
      </c>
      <c r="BK71" s="84">
        <v>44012122.677313827</v>
      </c>
      <c r="BL71" s="84">
        <v>44012122.677313827</v>
      </c>
      <c r="BM71" s="84">
        <v>44012122.677313827</v>
      </c>
      <c r="BN71" s="84">
        <v>44012122.677313827</v>
      </c>
      <c r="BO71" s="84">
        <v>44012122.677313827</v>
      </c>
      <c r="BP71" s="84">
        <v>45557332.159195848</v>
      </c>
      <c r="BQ71" s="84">
        <v>45557332.159195848</v>
      </c>
      <c r="BR71" s="84">
        <v>45557332.159195848</v>
      </c>
      <c r="BS71" s="84">
        <v>45557332.159195848</v>
      </c>
      <c r="BT71" s="84">
        <v>45557332.159195848</v>
      </c>
      <c r="BU71" s="84">
        <v>45557332.159195848</v>
      </c>
      <c r="BV71" s="59">
        <v>45557332.159195848</v>
      </c>
      <c r="BW71" s="59">
        <v>45557332.159195848</v>
      </c>
      <c r="BX71" s="59">
        <v>45557332.159195848</v>
      </c>
      <c r="BY71" s="59">
        <v>45557332.159195848</v>
      </c>
      <c r="BZ71" s="59">
        <v>45557332.159195848</v>
      </c>
      <c r="CA71" s="59">
        <v>45557332.159195848</v>
      </c>
      <c r="CB71" s="59">
        <v>47045631.029687211</v>
      </c>
      <c r="CC71" s="59">
        <v>47045631.029687211</v>
      </c>
      <c r="CD71" s="59">
        <v>47045631.029687211</v>
      </c>
      <c r="CE71" s="59">
        <v>47045631.029687211</v>
      </c>
      <c r="CF71" s="59">
        <v>47045631.029687211</v>
      </c>
      <c r="CG71">
        <v>47045631.029687211</v>
      </c>
      <c r="CH71">
        <v>47045631.029687211</v>
      </c>
      <c r="CI71">
        <v>47045631.029687211</v>
      </c>
      <c r="CJ71">
        <v>47045631.029687211</v>
      </c>
      <c r="CK71">
        <v>47045631.029687211</v>
      </c>
      <c r="CL71">
        <v>47045631.029687211</v>
      </c>
      <c r="CM71">
        <v>47045631.029687211</v>
      </c>
      <c r="CN71">
        <v>48542478.596675687</v>
      </c>
      <c r="CO71">
        <v>48542478.596675687</v>
      </c>
      <c r="CP71">
        <v>48542478.596675687</v>
      </c>
      <c r="CQ71">
        <v>48542478.596675687</v>
      </c>
      <c r="CR71">
        <v>48542478.596675687</v>
      </c>
      <c r="CS71">
        <v>48542478.596675687</v>
      </c>
    </row>
    <row r="72" spans="1:109" outlineLevel="1">
      <c r="A72" s="37" t="s">
        <v>128</v>
      </c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84"/>
      <c r="AL72" s="203">
        <f>'[122]RP per monthly'!B110*-1</f>
        <v>230642.88</v>
      </c>
      <c r="AM72" s="203">
        <f>'[122]RP per monthly'!C110*-1</f>
        <v>261776.85</v>
      </c>
      <c r="AN72" s="203">
        <f>'[122]RP per monthly'!D110*-1</f>
        <v>226166.75</v>
      </c>
      <c r="AO72" s="203">
        <f>'[122]RP per monthly'!E110*-1</f>
        <v>191079.5</v>
      </c>
      <c r="AP72" s="203">
        <f>'[122]RP per monthly'!F110*-1</f>
        <v>180054.07</v>
      </c>
      <c r="AQ72" s="203">
        <f>'[122]RP per monthly'!G110*-1</f>
        <v>139420.13</v>
      </c>
      <c r="AR72" s="203">
        <f>'[122]RP per monthly'!H110*-1</f>
        <v>161062.26</v>
      </c>
      <c r="AS72" s="203">
        <f>'[122]RP per monthly'!I110*-1</f>
        <v>75497</v>
      </c>
      <c r="AT72" s="203">
        <f>'[122]RP per monthly'!J110*-1</f>
        <v>-566462.42000000004</v>
      </c>
      <c r="AU72" s="203">
        <f>'[122]RP per monthly'!K110*-1</f>
        <v>218784.54</v>
      </c>
      <c r="AV72" s="203">
        <f>'[122]RP per monthly'!L110*-1</f>
        <v>183518.49</v>
      </c>
      <c r="AW72" s="203">
        <f>'[122]RP per monthly'!M110*-1</f>
        <v>212013.72</v>
      </c>
      <c r="AX72" s="203">
        <f>'[122]RP per monthly'!P110*-1</f>
        <v>207113.32</v>
      </c>
      <c r="AY72" s="203">
        <f>'[122]RP per monthly'!Q110*-1</f>
        <v>183941.35</v>
      </c>
      <c r="AZ72" s="203">
        <f>'[122]RP per monthly'!R110*-1</f>
        <v>224517.22</v>
      </c>
      <c r="BA72" s="203">
        <f>'[122]RP per monthly'!S110*-1</f>
        <v>208133.02</v>
      </c>
      <c r="BB72" s="203">
        <f>'[122]RP per monthly'!T110*-1</f>
        <v>227953.23</v>
      </c>
      <c r="BC72" s="203">
        <f>'[122]RP per monthly'!U110*-1</f>
        <v>161971.62</v>
      </c>
      <c r="BD72" s="203">
        <f>'[122]RP per monthly'!V110*-1</f>
        <v>1339898.48</v>
      </c>
      <c r="BE72" s="203">
        <f>'[122]RP per monthly'!W110*-1</f>
        <v>192820.96</v>
      </c>
      <c r="BF72" s="203">
        <f>'[122]RP per monthly'!X110*-1</f>
        <v>1036447.5033751</v>
      </c>
      <c r="BG72" s="203">
        <f>'[122]RP per monthly'!Y110*-1</f>
        <v>1036447.5033751</v>
      </c>
      <c r="BH72" s="203">
        <f>'[122]RP per monthly'!Z110*-1</f>
        <v>1036447.5033751</v>
      </c>
      <c r="BI72" s="203">
        <f>'[122]RP per monthly'!AA110*-1</f>
        <v>1036447.5033751</v>
      </c>
      <c r="BJ72" s="203">
        <f>'[122]RP per monthly'!AD110*-1</f>
        <v>1036447.5033751</v>
      </c>
      <c r="BK72" s="203">
        <f>'[122]RP per monthly'!AE110*-1</f>
        <v>1036447.5033751</v>
      </c>
      <c r="BL72" s="203">
        <f>'[122]RP per monthly'!AF110*-1</f>
        <v>1036447.5033751</v>
      </c>
      <c r="BM72" s="203">
        <f>'[122]RP per monthly'!AG110*-1</f>
        <v>1036447.5033751</v>
      </c>
      <c r="BN72" s="203">
        <f>'[122]RP per monthly'!AH110*-1</f>
        <v>1036447.5033751</v>
      </c>
      <c r="BO72" s="203">
        <f>'[122]RP per monthly'!AI110*-1</f>
        <v>1036447.5033751</v>
      </c>
      <c r="BP72" s="203">
        <f>'[122]RP per monthly'!AJ110*-1</f>
        <v>1083637.7789463</v>
      </c>
      <c r="BQ72" s="203">
        <f>'[122]RP per monthly'!AK110*-1</f>
        <v>1083637.7789463</v>
      </c>
      <c r="BR72" s="203">
        <f>'[122]RP per monthly'!AL110*-1</f>
        <v>1083637.7789463</v>
      </c>
      <c r="BS72" s="203">
        <f>'[122]RP per monthly'!AM110*-1</f>
        <v>1083637.7789463</v>
      </c>
      <c r="BT72" s="203">
        <f>'[122]RP per monthly'!AN110*-1</f>
        <v>1083637.7789463</v>
      </c>
      <c r="BU72" s="203">
        <f>'[122]RP per monthly'!AO110*-1</f>
        <v>1083637.7789463</v>
      </c>
      <c r="BV72" s="195">
        <f>'[122]RP per monthly'!AR110*-1</f>
        <v>1083637.7789463</v>
      </c>
      <c r="BW72" s="195">
        <f>'[122]RP per monthly'!AS110*-1</f>
        <v>1083637.7789463</v>
      </c>
      <c r="BX72" s="195">
        <f>'[122]RP per monthly'!AT110*-1</f>
        <v>1083637.7789463</v>
      </c>
      <c r="BY72" s="195">
        <f>'[122]RP per monthly'!AU110*-1</f>
        <v>1083637.7789463</v>
      </c>
      <c r="BZ72" s="195">
        <f>'[122]RP per monthly'!AV110*-1</f>
        <v>1083637.7789463</v>
      </c>
      <c r="CA72" s="195">
        <f>'[122]RP per monthly'!AW110*-1</f>
        <v>1083637.7789463</v>
      </c>
      <c r="CB72" s="195">
        <f>'[122]RP per monthly'!AX110*-1</f>
        <v>1128527.6828592999</v>
      </c>
      <c r="CC72" s="195">
        <f>'[122]RP per monthly'!AY110*-1</f>
        <v>1128527.6828592999</v>
      </c>
      <c r="CD72" s="195">
        <f>'[122]RP per monthly'!AZ110*-1</f>
        <v>1128527.6828592999</v>
      </c>
      <c r="CE72" s="195">
        <f>'[122]RP per monthly'!BA110*-1</f>
        <v>1128527.6828592999</v>
      </c>
      <c r="CF72" s="195">
        <f>'[122]RP per monthly'!BB110*-1</f>
        <v>1128527.6828592999</v>
      </c>
      <c r="CG72" s="195">
        <f>'[122]RP per monthly'!BC110*-1</f>
        <v>1128527.6828592999</v>
      </c>
      <c r="CH72" s="195">
        <f>'[122]RP per monthly'!BF110*-1</f>
        <v>1128527.6828592999</v>
      </c>
      <c r="CI72" s="195">
        <f>'[122]RP per monthly'!BG110*-1</f>
        <v>1128527.6828592999</v>
      </c>
      <c r="CJ72" s="195">
        <f>'[122]RP per monthly'!BH110*-1</f>
        <v>1128527.6828592999</v>
      </c>
      <c r="CK72" s="195">
        <f>'[122]RP per monthly'!BI110*-1</f>
        <v>1128527.6828592999</v>
      </c>
      <c r="CL72" s="195">
        <f>'[122]RP per monthly'!BJ110*-1</f>
        <v>1128527.6828592999</v>
      </c>
      <c r="CM72" s="195">
        <f>'[122]RP per monthly'!BK110*-1</f>
        <v>1128527.6828592999</v>
      </c>
      <c r="CN72" s="195">
        <f>'[122]RP per monthly'!BL110*-1</f>
        <v>1160819.6013304</v>
      </c>
      <c r="CO72" s="195">
        <f>'[122]RP per monthly'!BM110*-1</f>
        <v>1160819.6013304</v>
      </c>
      <c r="CP72" s="195">
        <f>'[122]RP per monthly'!BN110*-1</f>
        <v>1160819.6013304</v>
      </c>
      <c r="CQ72" s="195">
        <f>'[122]RP per monthly'!BO110*-1</f>
        <v>1160819.6013304</v>
      </c>
      <c r="CR72" s="195">
        <f>'[122]RP per monthly'!BP110*-1</f>
        <v>1160819.6013304</v>
      </c>
      <c r="CS72" s="195">
        <f>'[122]RP per monthly'!BQ110*-1</f>
        <v>1160819.6013304</v>
      </c>
      <c r="CT72" s="195">
        <f>'[122]RP per monthly'!BT110*-1</f>
        <v>1160819.6013304</v>
      </c>
      <c r="CU72" s="195">
        <f>'[122]RP per monthly'!BU110*-1</f>
        <v>1160819.6013304</v>
      </c>
      <c r="CV72" s="195">
        <f>'[122]RP per monthly'!BV110*-1</f>
        <v>1160819.6013304</v>
      </c>
      <c r="CW72" s="195">
        <f>'[122]RP per monthly'!BW110*-1</f>
        <v>1160819.6013304</v>
      </c>
      <c r="CX72" s="195">
        <f>'[122]RP per monthly'!BX110*-1</f>
        <v>1160819.6013304</v>
      </c>
      <c r="CY72" s="195">
        <f>'[122]RP per monthly'!BY110*-1</f>
        <v>1160819.6013304</v>
      </c>
      <c r="CZ72" s="195">
        <f>'[122]RP per monthly'!BZ110*-1</f>
        <v>1206260.4980778999</v>
      </c>
      <c r="DA72" s="195">
        <f>'[122]RP per monthly'!CA110*-1</f>
        <v>1206260.4980778999</v>
      </c>
      <c r="DB72" s="195">
        <f>'[122]RP per monthly'!CB110*-1</f>
        <v>1206260.4980778999</v>
      </c>
      <c r="DC72" s="195">
        <f>'[122]RP per monthly'!CC110*-1</f>
        <v>1206260.4980778999</v>
      </c>
      <c r="DD72" s="195">
        <f>'[122]RP per monthly'!CD110*-1</f>
        <v>1206260.4980778999</v>
      </c>
      <c r="DE72" s="195">
        <f>'[122]RP per monthly'!CE110*-1</f>
        <v>1206260.4980778999</v>
      </c>
    </row>
    <row r="73" spans="1:109" outlineLevel="1">
      <c r="A73" s="37" t="s">
        <v>1194</v>
      </c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>
        <v>4966273.6500000004</v>
      </c>
      <c r="Y73" s="84">
        <v>-4966273.6500000004</v>
      </c>
      <c r="Z73" s="84"/>
      <c r="AA73" s="84"/>
      <c r="AB73" s="84">
        <v>1972505.43</v>
      </c>
      <c r="AC73" s="84">
        <v>657501.80999999994</v>
      </c>
      <c r="AD73" s="84">
        <v>657501.80999999994</v>
      </c>
      <c r="AE73" s="84">
        <v>657501.80999999994</v>
      </c>
      <c r="AF73" s="84">
        <v>676997.99</v>
      </c>
      <c r="AG73" s="84">
        <v>676997.99</v>
      </c>
      <c r="AH73" s="84">
        <v>676997.99</v>
      </c>
      <c r="AI73" s="84">
        <v>676997.99</v>
      </c>
      <c r="AJ73" s="84">
        <v>676997.99</v>
      </c>
      <c r="AK73" s="84">
        <v>676997.99</v>
      </c>
      <c r="AL73" s="203">
        <f>'[122]RP per monthly'!B111*-1</f>
        <v>676997.99</v>
      </c>
      <c r="AM73" s="203">
        <f>'[122]RP per monthly'!C111*-1</f>
        <v>676997.99</v>
      </c>
      <c r="AN73" s="203">
        <f>'[122]RP per monthly'!D111*-1</f>
        <v>676997.99</v>
      </c>
      <c r="AO73" s="203">
        <f>'[122]RP per monthly'!E111*-1</f>
        <v>676997.99</v>
      </c>
      <c r="AP73" s="203">
        <f>'[122]RP per monthly'!F111*-1</f>
        <v>676997.99</v>
      </c>
      <c r="AQ73" s="203">
        <f>'[122]RP per monthly'!G111*-1</f>
        <v>676997.99</v>
      </c>
      <c r="AR73" s="203">
        <f>'[122]RP per monthly'!H111*-1</f>
        <v>676997.99</v>
      </c>
      <c r="AS73" s="203">
        <f>'[122]RP per monthly'!I111*-1</f>
        <v>676997.99</v>
      </c>
      <c r="AT73" s="203">
        <f>'[122]RP per monthly'!J111*-1</f>
        <v>848251.07</v>
      </c>
      <c r="AU73" s="203">
        <f>'[122]RP per monthly'!K111*-1</f>
        <v>734082.35</v>
      </c>
      <c r="AV73" s="203">
        <f>'[122]RP per monthly'!L111*-1</f>
        <v>734082.35</v>
      </c>
      <c r="AW73" s="203">
        <f>'[122]RP per monthly'!M111*-1</f>
        <v>734082.35</v>
      </c>
      <c r="AX73" s="203">
        <f>'[122]RP per monthly'!P111*-1</f>
        <v>734082.35</v>
      </c>
      <c r="AY73" s="203">
        <f>'[122]RP per monthly'!Q111*-1</f>
        <v>734082.35</v>
      </c>
      <c r="AZ73" s="203">
        <f>'[122]RP per monthly'!R111*-1</f>
        <v>734082.35</v>
      </c>
      <c r="BA73" s="203">
        <f>'[122]RP per monthly'!S111*-1</f>
        <v>734082.35</v>
      </c>
      <c r="BB73" s="203">
        <f>'[122]RP per monthly'!T111*-1</f>
        <v>734082.35</v>
      </c>
      <c r="BC73" s="203">
        <f>'[122]RP per monthly'!U111*-1</f>
        <v>734082.35</v>
      </c>
      <c r="BD73" s="203">
        <f>'[122]RP per monthly'!V111*-1</f>
        <v>822458.82</v>
      </c>
      <c r="BE73" s="203">
        <f>'[122]RP per monthly'!W111*-1</f>
        <v>822458.82</v>
      </c>
      <c r="BF73" s="203">
        <f>'[122]RP per monthly'!X111*-1</f>
        <v>0</v>
      </c>
      <c r="BG73" s="203">
        <f>'[122]RP per monthly'!Y111*-1</f>
        <v>0</v>
      </c>
      <c r="BH73" s="203">
        <f>'[122]RP per monthly'!Z111*-1</f>
        <v>0</v>
      </c>
      <c r="BI73" s="203">
        <f>'[122]RP per monthly'!AA111*-1</f>
        <v>0</v>
      </c>
      <c r="BJ73" s="203">
        <f>'[122]RP per monthly'!AD111*-1</f>
        <v>0</v>
      </c>
      <c r="BK73" s="203">
        <f>'[122]RP per monthly'!AE111*-1</f>
        <v>0</v>
      </c>
      <c r="BL73" s="203">
        <f>'[122]RP per monthly'!AF111*-1</f>
        <v>0</v>
      </c>
      <c r="BM73" s="203">
        <f>'[122]RP per monthly'!AG111*-1</f>
        <v>0</v>
      </c>
      <c r="BN73" s="203">
        <f>'[122]RP per monthly'!AH111*-1</f>
        <v>0</v>
      </c>
      <c r="BO73" s="203">
        <f>'[122]RP per monthly'!AI111*-1</f>
        <v>0</v>
      </c>
      <c r="BP73" s="203">
        <f>'[122]RP per monthly'!AJ111*-1</f>
        <v>0</v>
      </c>
      <c r="BQ73" s="203">
        <f>'[122]RP per monthly'!AK111*-1</f>
        <v>0</v>
      </c>
      <c r="BR73" s="203">
        <f>'[122]RP per monthly'!AL111*-1</f>
        <v>0</v>
      </c>
      <c r="BS73" s="203">
        <f>'[122]RP per monthly'!AM111*-1</f>
        <v>0</v>
      </c>
      <c r="BT73" s="203">
        <f>'[122]RP per monthly'!AN111*-1</f>
        <v>0</v>
      </c>
      <c r="BU73" s="203">
        <f>'[122]RP per monthly'!AO111*-1</f>
        <v>0</v>
      </c>
      <c r="BV73" s="195">
        <f>'[122]RP per monthly'!AR111*-1</f>
        <v>0</v>
      </c>
      <c r="BW73" s="195">
        <f>'[122]RP per monthly'!AS111*-1</f>
        <v>0</v>
      </c>
      <c r="BX73" s="195">
        <f>'[122]RP per monthly'!AT111*-1</f>
        <v>0</v>
      </c>
      <c r="BY73" s="195">
        <f>'[122]RP per monthly'!AU111*-1</f>
        <v>0</v>
      </c>
      <c r="BZ73" s="195">
        <f>'[122]RP per monthly'!AV111*-1</f>
        <v>0</v>
      </c>
      <c r="CA73" s="195">
        <f>'[122]RP per monthly'!AW111*-1</f>
        <v>0</v>
      </c>
      <c r="CB73" s="195">
        <f>'[122]RP per monthly'!AX111*-1</f>
        <v>0</v>
      </c>
      <c r="CC73" s="195">
        <f>'[122]RP per monthly'!AY111*-1</f>
        <v>0</v>
      </c>
      <c r="CD73" s="195">
        <f>'[122]RP per monthly'!AZ111*-1</f>
        <v>0</v>
      </c>
      <c r="CE73" s="195">
        <f>'[122]RP per monthly'!BA111*-1</f>
        <v>0</v>
      </c>
      <c r="CF73" s="195">
        <f>'[122]RP per monthly'!BB111*-1</f>
        <v>0</v>
      </c>
      <c r="CG73" s="195">
        <f>'[122]RP per monthly'!BC111*-1</f>
        <v>0</v>
      </c>
      <c r="CH73" s="195">
        <f>'[122]RP per monthly'!BF111*-1</f>
        <v>0</v>
      </c>
      <c r="CI73" s="195">
        <f>'[122]RP per monthly'!BG111*-1</f>
        <v>0</v>
      </c>
      <c r="CJ73" s="195">
        <f>'[122]RP per monthly'!BH111*-1</f>
        <v>0</v>
      </c>
      <c r="CK73" s="195">
        <f>'[122]RP per monthly'!BI111*-1</f>
        <v>0</v>
      </c>
      <c r="CL73" s="195">
        <f>'[122]RP per monthly'!BJ111*-1</f>
        <v>0</v>
      </c>
      <c r="CM73" s="195">
        <f>'[122]RP per monthly'!BK111*-1</f>
        <v>0</v>
      </c>
      <c r="CN73" s="195">
        <f>'[122]RP per monthly'!BL111*-1</f>
        <v>0</v>
      </c>
      <c r="CO73" s="195">
        <f>'[122]RP per monthly'!BM111*-1</f>
        <v>0</v>
      </c>
      <c r="CP73" s="195">
        <f>'[122]RP per monthly'!BN111*-1</f>
        <v>0</v>
      </c>
      <c r="CQ73" s="195">
        <f>'[122]RP per monthly'!BO111*-1</f>
        <v>0</v>
      </c>
      <c r="CR73" s="195">
        <f>'[122]RP per monthly'!BP111*-1</f>
        <v>0</v>
      </c>
      <c r="CS73" s="195">
        <f>'[122]RP per monthly'!BQ111*-1</f>
        <v>0</v>
      </c>
      <c r="CT73" s="195">
        <f>'[122]RP per monthly'!BT111*-1</f>
        <v>0</v>
      </c>
      <c r="CU73" s="195">
        <f>'[122]RP per monthly'!BU111*-1</f>
        <v>0</v>
      </c>
      <c r="CV73" s="195">
        <f>'[122]RP per monthly'!BV111*-1</f>
        <v>0</v>
      </c>
      <c r="CW73" s="195">
        <f>'[122]RP per monthly'!BW111*-1</f>
        <v>0</v>
      </c>
      <c r="CX73" s="195">
        <f>'[122]RP per monthly'!BX111*-1</f>
        <v>0</v>
      </c>
      <c r="CY73" s="195">
        <f>'[122]RP per monthly'!BY111*-1</f>
        <v>0</v>
      </c>
      <c r="CZ73" s="195">
        <f>'[122]RP per monthly'!BZ111*-1</f>
        <v>0</v>
      </c>
      <c r="DA73" s="195">
        <f>'[122]RP per monthly'!CA111*-1</f>
        <v>0</v>
      </c>
      <c r="DB73" s="195">
        <f>'[122]RP per monthly'!CB111*-1</f>
        <v>0</v>
      </c>
      <c r="DC73" s="195">
        <f>'[122]RP per monthly'!CC111*-1</f>
        <v>0</v>
      </c>
      <c r="DD73" s="195">
        <f>'[122]RP per monthly'!CD111*-1</f>
        <v>0</v>
      </c>
      <c r="DE73" s="195">
        <f>'[122]RP per monthly'!CE111*-1</f>
        <v>0</v>
      </c>
    </row>
    <row r="74" spans="1:109" ht="15" customHeight="1">
      <c r="A74" s="35" t="s">
        <v>129</v>
      </c>
      <c r="B74" s="84">
        <v>610798.68999999994</v>
      </c>
      <c r="C74" s="84">
        <v>610798.68999999994</v>
      </c>
      <c r="D74" s="84">
        <v>610798.68999999994</v>
      </c>
      <c r="E74" s="84">
        <v>610798.68999999994</v>
      </c>
      <c r="F74" s="84">
        <v>610798.68999999994</v>
      </c>
      <c r="G74" s="84">
        <v>610798.68999999994</v>
      </c>
      <c r="H74" s="84">
        <v>610798.68999999994</v>
      </c>
      <c r="I74" s="84">
        <v>658257.17000000004</v>
      </c>
      <c r="J74" s="84">
        <v>634527.92999999993</v>
      </c>
      <c r="K74" s="84">
        <v>634527.92999999993</v>
      </c>
      <c r="L74" s="84">
        <v>634527.92999999993</v>
      </c>
      <c r="M74" s="84">
        <v>634527.92999999993</v>
      </c>
      <c r="N74" s="84">
        <v>634527.92999999993</v>
      </c>
      <c r="O74" s="84">
        <v>634527.92999999993</v>
      </c>
      <c r="P74" s="84">
        <v>634527.92999999993</v>
      </c>
      <c r="Q74" s="84">
        <v>634527.92999999993</v>
      </c>
      <c r="R74" s="84">
        <v>634527.92999999993</v>
      </c>
      <c r="S74" s="84">
        <v>634527.92999999993</v>
      </c>
      <c r="T74" s="84">
        <v>634527.92999999993</v>
      </c>
      <c r="U74" s="84">
        <v>680475.69000000006</v>
      </c>
      <c r="V74" s="84">
        <v>657501.80999999994</v>
      </c>
      <c r="W74" s="84">
        <v>657501.80999999994</v>
      </c>
      <c r="X74" s="84">
        <v>657501.81000000052</v>
      </c>
      <c r="Y74" s="84">
        <v>657501.80999999959</v>
      </c>
      <c r="Z74" s="84">
        <v>657501.80999999994</v>
      </c>
      <c r="AA74" s="84">
        <v>657501.80999999994</v>
      </c>
      <c r="AB74" s="84">
        <v>4938728.74</v>
      </c>
      <c r="AC74" s="84">
        <v>657501.80999999994</v>
      </c>
      <c r="AD74" s="84">
        <v>657501.80999999994</v>
      </c>
      <c r="AE74" s="84">
        <v>1134187.23</v>
      </c>
      <c r="AF74" s="84">
        <v>676997.99</v>
      </c>
      <c r="AG74" s="84">
        <v>1131595.0899999999</v>
      </c>
      <c r="AH74" s="84">
        <v>864289.03</v>
      </c>
      <c r="AI74" s="84">
        <v>813761.63</v>
      </c>
      <c r="AJ74" s="84">
        <v>676997.99</v>
      </c>
      <c r="AK74" s="84">
        <v>928758</v>
      </c>
      <c r="AL74" s="84">
        <v>907640.87</v>
      </c>
      <c r="AM74" s="84">
        <v>938774.84</v>
      </c>
      <c r="AN74" s="84">
        <v>903164.74</v>
      </c>
      <c r="AO74" s="84">
        <v>868077.49</v>
      </c>
      <c r="AP74" s="84">
        <v>857052.05999999994</v>
      </c>
      <c r="AQ74" s="84">
        <v>816418.12</v>
      </c>
      <c r="AR74" s="84">
        <v>854857.46557967027</v>
      </c>
      <c r="AS74" s="84">
        <v>854857.46557967027</v>
      </c>
      <c r="AT74" s="84">
        <v>854857.46557967027</v>
      </c>
      <c r="AU74" s="84">
        <v>854857.46557967027</v>
      </c>
      <c r="AV74" s="84">
        <v>854857.46557967027</v>
      </c>
      <c r="AW74" s="84">
        <v>854857.46557967027</v>
      </c>
      <c r="AX74" s="84">
        <v>854857.46557967027</v>
      </c>
      <c r="AY74" s="84">
        <v>854857.46557967027</v>
      </c>
      <c r="AZ74" s="84">
        <v>854857.46557967027</v>
      </c>
      <c r="BA74" s="84">
        <v>854857.46557967027</v>
      </c>
      <c r="BB74" s="84">
        <v>854857.46557967027</v>
      </c>
      <c r="BC74" s="84">
        <v>854857.46557967027</v>
      </c>
      <c r="BD74" s="84">
        <v>886336.62725840905</v>
      </c>
      <c r="BE74" s="84">
        <v>886336.62725840905</v>
      </c>
      <c r="BF74" s="84">
        <v>886336.62725840905</v>
      </c>
      <c r="BG74" s="84">
        <v>886336.62725840905</v>
      </c>
      <c r="BH74" s="84">
        <v>886336.62725840905</v>
      </c>
      <c r="BI74" s="84">
        <v>886336.62725840905</v>
      </c>
      <c r="BJ74" s="84">
        <v>886336.62725840905</v>
      </c>
      <c r="BK74" s="84">
        <v>886336.62725840905</v>
      </c>
      <c r="BL74" s="84">
        <v>886336.62725840905</v>
      </c>
      <c r="BM74" s="84">
        <v>886336.62725840905</v>
      </c>
      <c r="BN74" s="84">
        <v>886336.62725840905</v>
      </c>
      <c r="BO74" s="84">
        <v>886336.62725840905</v>
      </c>
      <c r="BP74" s="84">
        <v>913345.27432613727</v>
      </c>
      <c r="BQ74" s="84">
        <v>913345.27432613727</v>
      </c>
      <c r="BR74" s="84">
        <v>913345.27432613727</v>
      </c>
      <c r="BS74" s="84">
        <v>913345.27432613727</v>
      </c>
      <c r="BT74" s="84">
        <v>913345.27432613727</v>
      </c>
      <c r="BU74" s="84">
        <v>913345.27432613727</v>
      </c>
      <c r="BV74" s="59">
        <v>913345.27432613727</v>
      </c>
      <c r="BW74" s="59">
        <v>913345.27432613727</v>
      </c>
      <c r="BX74" s="59">
        <v>913345.27432613727</v>
      </c>
      <c r="BY74" s="59">
        <v>913345.27432613727</v>
      </c>
      <c r="BZ74" s="59">
        <v>913345.27432613727</v>
      </c>
      <c r="CA74" s="59">
        <v>913345.27432613727</v>
      </c>
      <c r="CB74" s="59">
        <v>941219.57048731961</v>
      </c>
      <c r="CC74" s="59">
        <v>941219.57048731961</v>
      </c>
      <c r="CD74" s="59">
        <v>941219.57048731961</v>
      </c>
      <c r="CE74" s="59">
        <v>941219.57048731961</v>
      </c>
      <c r="CF74" s="59">
        <v>941219.57048731961</v>
      </c>
      <c r="CG74">
        <v>941219.57048731961</v>
      </c>
      <c r="CH74">
        <v>941219.57048731961</v>
      </c>
      <c r="CI74">
        <v>941219.57048731961</v>
      </c>
      <c r="CJ74">
        <v>941219.57048731961</v>
      </c>
      <c r="CK74">
        <v>941219.57048731961</v>
      </c>
      <c r="CL74">
        <v>941219.57048731961</v>
      </c>
      <c r="CM74">
        <v>941219.57048731961</v>
      </c>
      <c r="CN74">
        <v>970074.7903011723</v>
      </c>
      <c r="CO74">
        <v>970074.7903011723</v>
      </c>
      <c r="CP74">
        <v>970074.7903011723</v>
      </c>
      <c r="CQ74">
        <v>970074.7903011723</v>
      </c>
      <c r="CR74">
        <v>970074.7903011723</v>
      </c>
      <c r="CS74">
        <v>970074.7903011723</v>
      </c>
    </row>
    <row r="75" spans="1:109" outlineLevel="1">
      <c r="A75" s="37" t="s">
        <v>130</v>
      </c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4"/>
      <c r="AK75" s="84"/>
      <c r="AL75" s="84"/>
      <c r="AM75" s="84"/>
      <c r="AN75" s="84"/>
      <c r="AO75" s="84"/>
      <c r="AP75" s="84"/>
      <c r="AQ75" s="84"/>
      <c r="AR75" s="84"/>
      <c r="AS75" s="84"/>
      <c r="AT75" s="84"/>
      <c r="AU75" s="84"/>
      <c r="AV75" s="84"/>
      <c r="AW75" s="84"/>
      <c r="AX75" s="84"/>
      <c r="AY75" s="84"/>
      <c r="AZ75" s="84"/>
      <c r="BA75" s="84"/>
      <c r="BB75" s="84"/>
      <c r="BC75" s="84"/>
      <c r="BD75" s="84"/>
      <c r="BE75" s="84"/>
      <c r="BF75" s="84"/>
      <c r="BG75" s="84"/>
      <c r="BH75" s="84"/>
      <c r="BI75" s="84"/>
      <c r="BJ75" s="84"/>
      <c r="BK75" s="84"/>
      <c r="BL75" s="84"/>
      <c r="BM75" s="84"/>
      <c r="BN75" s="84"/>
      <c r="BO75" s="84"/>
      <c r="BP75" s="84"/>
      <c r="BQ75" s="84"/>
      <c r="BR75" s="84"/>
      <c r="BS75" s="84"/>
      <c r="BT75" s="84"/>
      <c r="BU75" s="84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</row>
    <row r="76" spans="1:109" ht="15" customHeight="1" outlineLevel="1">
      <c r="A76" s="37" t="s">
        <v>131</v>
      </c>
      <c r="B76" s="84">
        <v>187873.73</v>
      </c>
      <c r="C76" s="84">
        <v>168504.85</v>
      </c>
      <c r="D76" s="84">
        <v>187099.46</v>
      </c>
      <c r="E76" s="84">
        <v>234633.24</v>
      </c>
      <c r="F76" s="84">
        <v>188103.29</v>
      </c>
      <c r="G76" s="84">
        <v>183121.8</v>
      </c>
      <c r="H76" s="84">
        <v>187108.39</v>
      </c>
      <c r="I76" s="84">
        <v>185629.28</v>
      </c>
      <c r="J76" s="84">
        <v>184333.95</v>
      </c>
      <c r="K76" s="84">
        <v>118879.94</v>
      </c>
      <c r="L76" s="84">
        <v>113418.69</v>
      </c>
      <c r="M76" s="84">
        <v>111360.43</v>
      </c>
      <c r="N76" s="84">
        <v>179992.04</v>
      </c>
      <c r="O76" s="84">
        <v>180049.05</v>
      </c>
      <c r="P76" s="84">
        <v>181317.32</v>
      </c>
      <c r="Q76" s="84">
        <v>181448.18</v>
      </c>
      <c r="R76" s="84">
        <v>181472.27</v>
      </c>
      <c r="S76" s="84">
        <v>182086.9</v>
      </c>
      <c r="T76" s="84">
        <v>183750.19</v>
      </c>
      <c r="U76" s="84">
        <v>183659.56</v>
      </c>
      <c r="V76" s="84">
        <v>235058.76</v>
      </c>
      <c r="W76" s="84">
        <v>234608.92</v>
      </c>
      <c r="X76" s="84">
        <v>233994.25</v>
      </c>
      <c r="Y76" s="84">
        <v>234066.51</v>
      </c>
      <c r="Z76" s="84">
        <v>220147.28</v>
      </c>
      <c r="AA76" s="84">
        <v>218908.38</v>
      </c>
      <c r="AB76" s="84">
        <v>216223.55</v>
      </c>
      <c r="AC76" s="84">
        <v>233576.88999999998</v>
      </c>
      <c r="AD76" s="84">
        <v>213088.06</v>
      </c>
      <c r="AE76" s="84">
        <v>211767.13999999998</v>
      </c>
      <c r="AF76" s="84">
        <v>213305.81</v>
      </c>
      <c r="AG76" s="84">
        <v>213969.09</v>
      </c>
      <c r="AH76" s="84">
        <v>212192.12</v>
      </c>
      <c r="AI76" s="84">
        <v>211592.94</v>
      </c>
      <c r="AJ76" s="84">
        <v>211309.86</v>
      </c>
      <c r="AK76" s="84">
        <v>160232.94</v>
      </c>
      <c r="AL76" s="203">
        <f>'[122]RP per monthly'!B114*-1</f>
        <v>188788.1</v>
      </c>
      <c r="AM76" s="203">
        <f>'[122]RP per monthly'!C114*-1</f>
        <v>186700.6</v>
      </c>
      <c r="AN76" s="203">
        <f>'[122]RP per monthly'!D114*-1</f>
        <v>185261.51</v>
      </c>
      <c r="AO76" s="203">
        <f>'[122]RP per monthly'!E114*-1</f>
        <v>185677.75</v>
      </c>
      <c r="AP76" s="203">
        <f>'[122]RP per monthly'!F114*-1</f>
        <v>184522.26</v>
      </c>
      <c r="AQ76" s="203">
        <f>'[122]RP per monthly'!G114*-1</f>
        <v>183481.18</v>
      </c>
      <c r="AR76" s="203">
        <f>'[122]RP per monthly'!H114*-1</f>
        <v>154628.26999999999</v>
      </c>
      <c r="AS76" s="203">
        <f>'[122]RP per monthly'!I114*-1</f>
        <v>149311.81</v>
      </c>
      <c r="AT76" s="203">
        <f>'[122]RP per monthly'!J114*-1</f>
        <v>147778.44</v>
      </c>
      <c r="AU76" s="203">
        <f>'[122]RP per monthly'!K114*-1</f>
        <v>146416.37</v>
      </c>
      <c r="AV76" s="203">
        <f>'[122]RP per monthly'!L114*-1</f>
        <v>146040.87</v>
      </c>
      <c r="AW76" s="203">
        <f>'[122]RP per monthly'!M114*-1</f>
        <v>148857.98000000001</v>
      </c>
      <c r="AX76" s="203">
        <f>'[122]RP per monthly'!P114*-1</f>
        <v>0</v>
      </c>
      <c r="AY76" s="203">
        <f>'[122]RP per monthly'!Q114*-1</f>
        <v>0</v>
      </c>
      <c r="AZ76" s="203">
        <f>'[122]RP per monthly'!R114*-1</f>
        <v>0</v>
      </c>
      <c r="BA76" s="203">
        <f>'[122]RP per monthly'!S114*-1</f>
        <v>0</v>
      </c>
      <c r="BB76" s="203">
        <f>'[122]RP per monthly'!T114*-1</f>
        <v>0</v>
      </c>
      <c r="BC76" s="203">
        <f>'[122]RP per monthly'!U114*-1</f>
        <v>0</v>
      </c>
      <c r="BD76" s="203">
        <f>'[122]RP per monthly'!V114*-1</f>
        <v>0</v>
      </c>
      <c r="BE76" s="203">
        <f>'[122]RP per monthly'!W114*-1</f>
        <v>0</v>
      </c>
      <c r="BF76" s="203">
        <f>'[122]RP per monthly'!X114*-1</f>
        <v>0</v>
      </c>
      <c r="BG76" s="203">
        <f>'[122]RP per monthly'!Y114*-1</f>
        <v>0</v>
      </c>
      <c r="BH76" s="203">
        <f>'[122]RP per monthly'!Z114*-1</f>
        <v>0</v>
      </c>
      <c r="BI76" s="203">
        <f>'[122]RP per monthly'!AA114*-1</f>
        <v>0</v>
      </c>
      <c r="BJ76" s="203">
        <f>'[122]RP per monthly'!AD114*-1</f>
        <v>0</v>
      </c>
      <c r="BK76" s="203">
        <f>'[122]RP per monthly'!AE114*-1</f>
        <v>0</v>
      </c>
      <c r="BL76" s="203">
        <f>'[122]RP per monthly'!AF114*-1</f>
        <v>0</v>
      </c>
      <c r="BM76" s="203">
        <f>'[122]RP per monthly'!AG114*-1</f>
        <v>0</v>
      </c>
      <c r="BN76" s="203">
        <f>'[122]RP per monthly'!AH114*-1</f>
        <v>0</v>
      </c>
      <c r="BO76" s="203">
        <f>'[122]RP per monthly'!AI114*-1</f>
        <v>0</v>
      </c>
      <c r="BP76" s="203">
        <f>'[122]RP per monthly'!AJ114*-1</f>
        <v>0</v>
      </c>
      <c r="BQ76" s="203">
        <f>'[122]RP per monthly'!AK114*-1</f>
        <v>0</v>
      </c>
      <c r="BR76" s="203">
        <f>'[122]RP per monthly'!AL114*-1</f>
        <v>0</v>
      </c>
      <c r="BS76" s="203">
        <f>'[122]RP per monthly'!AM114*-1</f>
        <v>0</v>
      </c>
      <c r="BT76" s="203">
        <f>'[122]RP per monthly'!AN114*-1</f>
        <v>0</v>
      </c>
      <c r="BU76" s="203">
        <f>'[122]RP per monthly'!AO114*-1</f>
        <v>0</v>
      </c>
      <c r="BV76" s="195">
        <f>'[122]RP per monthly'!AR114*-1</f>
        <v>0</v>
      </c>
      <c r="BW76" s="195">
        <f>'[122]RP per monthly'!AS114*-1</f>
        <v>0</v>
      </c>
      <c r="BX76" s="195">
        <f>'[122]RP per monthly'!AT114*-1</f>
        <v>0</v>
      </c>
      <c r="BY76" s="195">
        <f>'[122]RP per monthly'!AU114*-1</f>
        <v>0</v>
      </c>
      <c r="BZ76" s="195">
        <f>'[122]RP per monthly'!AV114*-1</f>
        <v>0</v>
      </c>
      <c r="CA76" s="195">
        <f>'[122]RP per monthly'!AW114*-1</f>
        <v>0</v>
      </c>
      <c r="CB76" s="195">
        <f>'[122]RP per monthly'!AX114*-1</f>
        <v>0</v>
      </c>
      <c r="CC76" s="195">
        <f>'[122]RP per monthly'!AY114*-1</f>
        <v>0</v>
      </c>
      <c r="CD76" s="195">
        <f>'[122]RP per monthly'!AZ114*-1</f>
        <v>0</v>
      </c>
      <c r="CE76" s="195">
        <f>'[122]RP per monthly'!BA114*-1</f>
        <v>0</v>
      </c>
      <c r="CF76" s="195">
        <f>'[122]RP per monthly'!BB114*-1</f>
        <v>0</v>
      </c>
      <c r="CG76" s="195">
        <f>'[122]RP per monthly'!BC114*-1</f>
        <v>0</v>
      </c>
      <c r="CH76" s="195">
        <f>'[122]RP per monthly'!BF114*-1</f>
        <v>0</v>
      </c>
      <c r="CI76" s="195">
        <f>'[122]RP per monthly'!BG114*-1</f>
        <v>0</v>
      </c>
      <c r="CJ76" s="195">
        <f>'[122]RP per monthly'!BH114*-1</f>
        <v>0</v>
      </c>
      <c r="CK76" s="195">
        <f>'[122]RP per monthly'!BI114*-1</f>
        <v>0</v>
      </c>
      <c r="CL76" s="195">
        <f>'[122]RP per monthly'!BJ114*-1</f>
        <v>0</v>
      </c>
      <c r="CM76" s="195">
        <f>'[122]RP per monthly'!BK114*-1</f>
        <v>0</v>
      </c>
      <c r="CN76" s="195">
        <f>'[122]RP per monthly'!BL114*-1</f>
        <v>0</v>
      </c>
      <c r="CO76" s="195">
        <f>'[122]RP per monthly'!BM114*-1</f>
        <v>0</v>
      </c>
      <c r="CP76" s="195">
        <f>'[122]RP per monthly'!BN114*-1</f>
        <v>0</v>
      </c>
      <c r="CQ76" s="195">
        <f>'[122]RP per monthly'!BO114*-1</f>
        <v>0</v>
      </c>
      <c r="CR76" s="195">
        <f>'[122]RP per monthly'!BP114*-1</f>
        <v>0</v>
      </c>
      <c r="CS76" s="195">
        <f>'[122]RP per monthly'!BQ114*-1</f>
        <v>0</v>
      </c>
      <c r="CT76" s="195">
        <f>'[122]RP per monthly'!BT114*-1</f>
        <v>0</v>
      </c>
      <c r="CU76" s="195">
        <f>'[122]RP per monthly'!BU114*-1</f>
        <v>0</v>
      </c>
      <c r="CV76" s="195">
        <f>'[122]RP per monthly'!BV114*-1</f>
        <v>0</v>
      </c>
      <c r="CW76" s="195">
        <f>'[122]RP per monthly'!BW114*-1</f>
        <v>0</v>
      </c>
      <c r="CX76" s="195">
        <f>'[122]RP per monthly'!BX114*-1</f>
        <v>0</v>
      </c>
      <c r="CY76" s="195">
        <f>'[122]RP per monthly'!BY114*-1</f>
        <v>0</v>
      </c>
      <c r="CZ76" s="195">
        <f>'[122]RP per monthly'!BZ114*-1</f>
        <v>0</v>
      </c>
      <c r="DA76" s="195">
        <f>'[122]RP per monthly'!CA114*-1</f>
        <v>0</v>
      </c>
      <c r="DB76" s="195">
        <f>'[122]RP per monthly'!CB114*-1</f>
        <v>0</v>
      </c>
      <c r="DC76" s="195">
        <f>'[122]RP per monthly'!CC114*-1</f>
        <v>0</v>
      </c>
      <c r="DD76" s="195">
        <f>'[122]RP per monthly'!CD114*-1</f>
        <v>0</v>
      </c>
      <c r="DE76" s="195">
        <f>'[122]RP per monthly'!CE114*-1</f>
        <v>0</v>
      </c>
    </row>
    <row r="77" spans="1:109" ht="15" customHeight="1" outlineLevel="1">
      <c r="A77" s="37" t="s">
        <v>468</v>
      </c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4"/>
      <c r="AH77" s="84"/>
      <c r="AI77" s="84"/>
      <c r="AJ77" s="84"/>
      <c r="AK77" s="84"/>
      <c r="AL77" s="203">
        <f>'[122]RP per monthly'!B115*-1</f>
        <v>1499.99</v>
      </c>
      <c r="AM77" s="203">
        <f>'[122]RP per monthly'!C115*-1</f>
        <v>0</v>
      </c>
      <c r="AN77" s="203">
        <f>'[122]RP per monthly'!D115*-1</f>
        <v>0</v>
      </c>
      <c r="AO77" s="203">
        <f>'[122]RP per monthly'!E115*-1</f>
        <v>43.5</v>
      </c>
      <c r="AP77" s="203">
        <f>'[122]RP per monthly'!F115*-1</f>
        <v>0</v>
      </c>
      <c r="AQ77" s="203">
        <f>'[122]RP per monthly'!G115*-1</f>
        <v>0</v>
      </c>
      <c r="AR77" s="203">
        <f>'[122]RP per monthly'!H115*-1</f>
        <v>33138.32</v>
      </c>
      <c r="AS77" s="203">
        <f>'[122]RP per monthly'!I115*-1</f>
        <v>33044.33</v>
      </c>
      <c r="AT77" s="203">
        <f>'[122]RP per monthly'!J115*-1</f>
        <v>33044.33</v>
      </c>
      <c r="AU77" s="203">
        <f>'[122]RP per monthly'!K115*-1</f>
        <v>33044.33</v>
      </c>
      <c r="AV77" s="203">
        <f>'[122]RP per monthly'!L115*-1</f>
        <v>33044.33</v>
      </c>
      <c r="AW77" s="203">
        <f>'[122]RP per monthly'!M115*-1</f>
        <v>33044.33</v>
      </c>
      <c r="AX77" s="203">
        <f>'[122]RP per monthly'!P115*-1</f>
        <v>4943.2</v>
      </c>
      <c r="AY77" s="203">
        <f>'[122]RP per monthly'!Q115*-1</f>
        <v>0</v>
      </c>
      <c r="AZ77" s="203">
        <f>'[122]RP per monthly'!R115*-1</f>
        <v>-4943.2</v>
      </c>
      <c r="BA77" s="203">
        <f>'[122]RP per monthly'!S115*-1</f>
        <v>0</v>
      </c>
      <c r="BB77" s="203">
        <f>'[122]RP per monthly'!T115*-1</f>
        <v>0</v>
      </c>
      <c r="BC77" s="203">
        <f>'[122]RP per monthly'!U115*-1</f>
        <v>0</v>
      </c>
      <c r="BD77" s="203">
        <f>'[122]RP per monthly'!V115*-1</f>
        <v>0</v>
      </c>
      <c r="BE77" s="203">
        <f>'[122]RP per monthly'!W115*-1</f>
        <v>0</v>
      </c>
      <c r="BF77" s="203">
        <f>'[122]RP per monthly'!X115*-1</f>
        <v>0</v>
      </c>
      <c r="BG77" s="203">
        <f>'[122]RP per monthly'!Y115*-1</f>
        <v>0</v>
      </c>
      <c r="BH77" s="203">
        <f>'[122]RP per monthly'!Z115*-1</f>
        <v>0</v>
      </c>
      <c r="BI77" s="203">
        <f>'[122]RP per monthly'!AA115*-1</f>
        <v>0</v>
      </c>
      <c r="BJ77" s="203">
        <f>'[122]RP per monthly'!AD115*-1</f>
        <v>5859.3637500000004</v>
      </c>
      <c r="BK77" s="203">
        <f>'[122]RP per monthly'!AE115*-1</f>
        <v>5859.3637500000004</v>
      </c>
      <c r="BL77" s="203">
        <f>'[122]RP per monthly'!AF115*-1</f>
        <v>5859.3637500000004</v>
      </c>
      <c r="BM77" s="203">
        <f>'[122]RP per monthly'!AG115*-1</f>
        <v>5859.3637500000004</v>
      </c>
      <c r="BN77" s="203">
        <f>'[122]RP per monthly'!AH115*-1</f>
        <v>5859.3637500000004</v>
      </c>
      <c r="BO77" s="203">
        <f>'[122]RP per monthly'!AI115*-1</f>
        <v>5859.3637500000004</v>
      </c>
      <c r="BP77" s="203">
        <f>'[122]RP per monthly'!AJ115*-1</f>
        <v>5859.3637500000004</v>
      </c>
      <c r="BQ77" s="203">
        <f>'[122]RP per monthly'!AK115*-1</f>
        <v>5859.3637500000004</v>
      </c>
      <c r="BR77" s="203">
        <f>'[122]RP per monthly'!AL115*-1</f>
        <v>5859.3637500000004</v>
      </c>
      <c r="BS77" s="203">
        <f>'[122]RP per monthly'!AM115*-1</f>
        <v>5859.3637500000004</v>
      </c>
      <c r="BT77" s="203">
        <f>'[122]RP per monthly'!AN115*-1</f>
        <v>5859.3637500000004</v>
      </c>
      <c r="BU77" s="203">
        <f>'[122]RP per monthly'!AO115*-1</f>
        <v>5859.3637500000004</v>
      </c>
      <c r="BV77" s="195">
        <f>'[122]RP per monthly'!AR115*-1</f>
        <v>5859.3637500000004</v>
      </c>
      <c r="BW77" s="195">
        <f>'[122]RP per monthly'!AS115*-1</f>
        <v>5859.3637500000004</v>
      </c>
      <c r="BX77" s="195">
        <f>'[122]RP per monthly'!AT115*-1</f>
        <v>5859.3637500000004</v>
      </c>
      <c r="BY77" s="195">
        <f>'[122]RP per monthly'!AU115*-1</f>
        <v>5859.3637500000004</v>
      </c>
      <c r="BZ77" s="195">
        <f>'[122]RP per monthly'!AV115*-1</f>
        <v>5859.3637500000004</v>
      </c>
      <c r="CA77" s="195">
        <f>'[122]RP per monthly'!AW115*-1</f>
        <v>5859.3637500000004</v>
      </c>
      <c r="CB77" s="195">
        <f>'[122]RP per monthly'!AX115*-1</f>
        <v>5859.3637500000004</v>
      </c>
      <c r="CC77" s="195">
        <f>'[122]RP per monthly'!AY115*-1</f>
        <v>5859.3637500000004</v>
      </c>
      <c r="CD77" s="195">
        <f>'[122]RP per monthly'!AZ115*-1</f>
        <v>5859.3637500000004</v>
      </c>
      <c r="CE77" s="195">
        <f>'[122]RP per monthly'!BA115*-1</f>
        <v>5859.3637500000004</v>
      </c>
      <c r="CF77" s="195">
        <f>'[122]RP per monthly'!BB115*-1</f>
        <v>5859.3637500000004</v>
      </c>
      <c r="CG77" s="195">
        <f>'[122]RP per monthly'!BC115*-1</f>
        <v>5859.3637500000004</v>
      </c>
      <c r="CH77" s="195">
        <f>'[122]RP per monthly'!BF115*-1</f>
        <v>5859.3637500000004</v>
      </c>
      <c r="CI77" s="195">
        <f>'[122]RP per monthly'!BG115*-1</f>
        <v>5859.3637500000004</v>
      </c>
      <c r="CJ77" s="195">
        <f>'[122]RP per monthly'!BH115*-1</f>
        <v>5859.3637500000004</v>
      </c>
      <c r="CK77" s="195">
        <f>'[122]RP per monthly'!BI115*-1</f>
        <v>5859.3637500000004</v>
      </c>
      <c r="CL77" s="195">
        <f>'[122]RP per monthly'!BJ115*-1</f>
        <v>5859.3637500000004</v>
      </c>
      <c r="CM77" s="195">
        <f>'[122]RP per monthly'!BK115*-1</f>
        <v>5859.3637500000004</v>
      </c>
      <c r="CN77" s="195">
        <f>'[122]RP per monthly'!BL115*-1</f>
        <v>5859.3637500000004</v>
      </c>
      <c r="CO77" s="195">
        <f>'[122]RP per monthly'!BM115*-1</f>
        <v>5859.3637500000004</v>
      </c>
      <c r="CP77" s="195">
        <f>'[122]RP per monthly'!BN115*-1</f>
        <v>5859.3637500000004</v>
      </c>
      <c r="CQ77" s="195">
        <f>'[122]RP per monthly'!BO115*-1</f>
        <v>5859.3637500000004</v>
      </c>
      <c r="CR77" s="195">
        <f>'[122]RP per monthly'!BP115*-1</f>
        <v>5859.3637500000004</v>
      </c>
      <c r="CS77" s="195">
        <f>'[122]RP per monthly'!BQ115*-1</f>
        <v>5859.3637500000004</v>
      </c>
      <c r="CT77" s="195">
        <f>'[122]RP per monthly'!BT115*-1</f>
        <v>5859.3637500000004</v>
      </c>
      <c r="CU77" s="195">
        <f>'[122]RP per monthly'!BU115*-1</f>
        <v>5859.3637500000004</v>
      </c>
      <c r="CV77" s="195">
        <f>'[122]RP per monthly'!BV115*-1</f>
        <v>5859.3637500000004</v>
      </c>
      <c r="CW77" s="195">
        <f>'[122]RP per monthly'!BW115*-1</f>
        <v>5859.3637500000004</v>
      </c>
      <c r="CX77" s="195">
        <f>'[122]RP per monthly'!BX115*-1</f>
        <v>5859.3637500000004</v>
      </c>
      <c r="CY77" s="195">
        <f>'[122]RP per monthly'!BY115*-1</f>
        <v>5859.3637500000004</v>
      </c>
      <c r="CZ77" s="195">
        <f>'[122]RP per monthly'!BZ115*-1</f>
        <v>5859.3637500000004</v>
      </c>
      <c r="DA77" s="195">
        <f>'[122]RP per monthly'!CA115*-1</f>
        <v>5859.3637500000004</v>
      </c>
      <c r="DB77" s="195">
        <f>'[122]RP per monthly'!CB115*-1</f>
        <v>5859.3637500000004</v>
      </c>
      <c r="DC77" s="195">
        <f>'[122]RP per monthly'!CC115*-1</f>
        <v>5859.3637500000004</v>
      </c>
      <c r="DD77" s="195">
        <f>'[122]RP per monthly'!CD115*-1</f>
        <v>5859.3637500000004</v>
      </c>
      <c r="DE77" s="195">
        <f>'[122]RP per monthly'!CE115*-1</f>
        <v>5859.3637500000004</v>
      </c>
    </row>
    <row r="78" spans="1:109" ht="15" customHeight="1" outlineLevel="1">
      <c r="A78" s="37" t="s">
        <v>132</v>
      </c>
      <c r="B78" s="84"/>
      <c r="C78" s="84"/>
      <c r="D78" s="84"/>
      <c r="E78" s="84"/>
      <c r="F78" s="84"/>
      <c r="G78" s="84"/>
      <c r="H78" s="84"/>
      <c r="I78" s="84"/>
      <c r="J78" s="84">
        <v>650.16</v>
      </c>
      <c r="K78" s="84"/>
      <c r="L78" s="84"/>
      <c r="M78" s="84">
        <v>4340.0600000000004</v>
      </c>
      <c r="N78" s="84">
        <v>323.76</v>
      </c>
      <c r="O78" s="84">
        <v>-76.22</v>
      </c>
      <c r="P78" s="84">
        <v>24</v>
      </c>
      <c r="Q78" s="84">
        <v>40.199999999999996</v>
      </c>
      <c r="R78" s="84">
        <v>19.43</v>
      </c>
      <c r="S78" s="84">
        <v>37.520000000000003</v>
      </c>
      <c r="T78" s="84">
        <v>252.8</v>
      </c>
      <c r="U78" s="84">
        <v>1903.13</v>
      </c>
      <c r="V78" s="84">
        <v>7243.2</v>
      </c>
      <c r="W78" s="84">
        <v>5106.3600000000006</v>
      </c>
      <c r="X78" s="84">
        <v>61408.6</v>
      </c>
      <c r="Y78" s="84">
        <v>145.32999999999998</v>
      </c>
      <c r="Z78" s="84">
        <v>28036.91</v>
      </c>
      <c r="AA78" s="84">
        <v>-26059.53</v>
      </c>
      <c r="AB78" s="84">
        <v>7890.9299999999348</v>
      </c>
      <c r="AC78" s="84">
        <v>19459.309999999998</v>
      </c>
      <c r="AD78" s="84">
        <v>257773.62</v>
      </c>
      <c r="AE78" s="84">
        <v>115368.25</v>
      </c>
      <c r="AF78" s="84">
        <v>102536.25</v>
      </c>
      <c r="AG78" s="84">
        <v>225710.54</v>
      </c>
      <c r="AH78" s="84">
        <v>100756.05</v>
      </c>
      <c r="AI78" s="84">
        <v>2836593.79</v>
      </c>
      <c r="AJ78" s="84">
        <v>-3075042.87</v>
      </c>
      <c r="AK78" s="84">
        <v>19648.02</v>
      </c>
      <c r="AL78" s="203">
        <f>'[122]RP per monthly'!B117*-1</f>
        <v>44872.92</v>
      </c>
      <c r="AM78" s="203">
        <f>'[122]RP per monthly'!C117*-1</f>
        <v>34438.29</v>
      </c>
      <c r="AN78" s="203">
        <f>'[122]RP per monthly'!D117*-1</f>
        <v>111386.74</v>
      </c>
      <c r="AO78" s="203">
        <f>'[122]RP per monthly'!E117*-1</f>
        <v>112269.08</v>
      </c>
      <c r="AP78" s="203">
        <f>'[122]RP per monthly'!F117*-1</f>
        <v>38977.56</v>
      </c>
      <c r="AQ78" s="203">
        <f>'[122]RP per monthly'!G117*-1</f>
        <v>-99936.49</v>
      </c>
      <c r="AR78" s="203">
        <f>'[122]RP per monthly'!H117*-1</f>
        <v>2750</v>
      </c>
      <c r="AS78" s="203">
        <f>'[122]RP per monthly'!I117*-1</f>
        <v>-1500.57</v>
      </c>
      <c r="AT78" s="203">
        <f>'[122]RP per monthly'!J117*-1</f>
        <v>2806</v>
      </c>
      <c r="AU78" s="203">
        <f>'[122]RP per monthly'!K117*-1</f>
        <v>6611.29</v>
      </c>
      <c r="AV78" s="203">
        <f>'[122]RP per monthly'!L117*-1</f>
        <v>4779.97</v>
      </c>
      <c r="AW78" s="203">
        <f>'[122]RP per monthly'!M117*-1</f>
        <v>-222418.82</v>
      </c>
      <c r="AX78" s="203">
        <f>'[122]RP per monthly'!P117*-1</f>
        <v>16323.5</v>
      </c>
      <c r="AY78" s="203">
        <f>'[122]RP per monthly'!Q117*-1</f>
        <v>-945</v>
      </c>
      <c r="AZ78" s="203">
        <f>'[122]RP per monthly'!R117*-1</f>
        <v>2253.21</v>
      </c>
      <c r="BA78" s="203">
        <f>'[122]RP per monthly'!S117*-1</f>
        <v>7852.52</v>
      </c>
      <c r="BB78" s="203">
        <f>'[122]RP per monthly'!T117*-1</f>
        <v>189.9</v>
      </c>
      <c r="BC78" s="203">
        <f>'[122]RP per monthly'!U117*-1</f>
        <v>308.77999999999997</v>
      </c>
      <c r="BD78" s="203">
        <f>'[122]RP per monthly'!V117*-1</f>
        <v>61830</v>
      </c>
      <c r="BE78" s="203">
        <f>'[122]RP per monthly'!W117*-1</f>
        <v>-55967.88</v>
      </c>
      <c r="BF78" s="203">
        <f>'[122]RP per monthly'!X117*-1</f>
        <v>0</v>
      </c>
      <c r="BG78" s="203">
        <f>'[122]RP per monthly'!Y117*-1</f>
        <v>0</v>
      </c>
      <c r="BH78" s="203">
        <f>'[122]RP per monthly'!Z117*-1</f>
        <v>0</v>
      </c>
      <c r="BI78" s="203">
        <f>'[122]RP per monthly'!AA117*-1</f>
        <v>0</v>
      </c>
      <c r="BJ78" s="203">
        <f>'[122]RP per monthly'!AD117*-1</f>
        <v>0</v>
      </c>
      <c r="BK78" s="203">
        <f>'[122]RP per monthly'!AE117*-1</f>
        <v>0</v>
      </c>
      <c r="BL78" s="203">
        <f>'[122]RP per monthly'!AF117*-1</f>
        <v>0</v>
      </c>
      <c r="BM78" s="203">
        <f>'[122]RP per monthly'!AG117*-1</f>
        <v>0</v>
      </c>
      <c r="BN78" s="203">
        <f>'[122]RP per monthly'!AH117*-1</f>
        <v>0</v>
      </c>
      <c r="BO78" s="203">
        <f>'[122]RP per monthly'!AI117*-1</f>
        <v>0</v>
      </c>
      <c r="BP78" s="203">
        <f>'[122]RP per monthly'!AJ117*-1</f>
        <v>0</v>
      </c>
      <c r="BQ78" s="203">
        <f>'[122]RP per monthly'!AK117*-1</f>
        <v>0</v>
      </c>
      <c r="BR78" s="203">
        <f>'[122]RP per monthly'!AL117*-1</f>
        <v>0</v>
      </c>
      <c r="BS78" s="203">
        <f>'[122]RP per monthly'!AM117*-1</f>
        <v>0</v>
      </c>
      <c r="BT78" s="203">
        <f>'[122]RP per monthly'!AN117*-1</f>
        <v>0</v>
      </c>
      <c r="BU78" s="203">
        <f>'[122]RP per monthly'!AO117*-1</f>
        <v>0</v>
      </c>
      <c r="BV78" s="195">
        <f>'[122]RP per monthly'!AR117*-1</f>
        <v>0</v>
      </c>
      <c r="BW78" s="195">
        <f>'[122]RP per monthly'!AS117*-1</f>
        <v>0</v>
      </c>
      <c r="BX78" s="195">
        <f>'[122]RP per monthly'!AT117*-1</f>
        <v>0</v>
      </c>
      <c r="BY78" s="195">
        <f>'[122]RP per monthly'!AU117*-1</f>
        <v>0</v>
      </c>
      <c r="BZ78" s="195">
        <f>'[122]RP per monthly'!AV117*-1</f>
        <v>0</v>
      </c>
      <c r="CA78" s="195">
        <f>'[122]RP per monthly'!AW117*-1</f>
        <v>0</v>
      </c>
      <c r="CB78" s="195">
        <f>'[122]RP per monthly'!AX117*-1</f>
        <v>0</v>
      </c>
      <c r="CC78" s="195">
        <f>'[122]RP per monthly'!AY117*-1</f>
        <v>0</v>
      </c>
      <c r="CD78" s="195">
        <f>'[122]RP per monthly'!AZ117*-1</f>
        <v>0</v>
      </c>
      <c r="CE78" s="195">
        <f>'[122]RP per monthly'!BA117*-1</f>
        <v>0</v>
      </c>
      <c r="CF78" s="195">
        <f>'[122]RP per monthly'!BB117*-1</f>
        <v>0</v>
      </c>
      <c r="CG78" s="195">
        <f>'[122]RP per monthly'!BC117*-1</f>
        <v>0</v>
      </c>
      <c r="CH78" s="195">
        <f>'[122]RP per monthly'!BF117*-1</f>
        <v>0</v>
      </c>
      <c r="CI78" s="195">
        <f>'[122]RP per monthly'!BG117*-1</f>
        <v>0</v>
      </c>
      <c r="CJ78" s="195">
        <f>'[122]RP per monthly'!BH117*-1</f>
        <v>0</v>
      </c>
      <c r="CK78" s="195">
        <f>'[122]RP per monthly'!BI117*-1</f>
        <v>0</v>
      </c>
      <c r="CL78" s="195">
        <f>'[122]RP per monthly'!BJ117*-1</f>
        <v>0</v>
      </c>
      <c r="CM78" s="195">
        <f>'[122]RP per monthly'!BK117*-1</f>
        <v>0</v>
      </c>
      <c r="CN78" s="195">
        <f>'[122]RP per monthly'!BL117*-1</f>
        <v>0</v>
      </c>
      <c r="CO78" s="195">
        <f>'[122]RP per monthly'!BM117*-1</f>
        <v>0</v>
      </c>
      <c r="CP78" s="195">
        <f>'[122]RP per monthly'!BN117*-1</f>
        <v>0</v>
      </c>
      <c r="CQ78" s="195">
        <f>'[122]RP per monthly'!BO117*-1</f>
        <v>0</v>
      </c>
      <c r="CR78" s="195">
        <f>'[122]RP per monthly'!BP117*-1</f>
        <v>0</v>
      </c>
      <c r="CS78" s="195">
        <f>'[122]RP per monthly'!BQ117*-1</f>
        <v>0</v>
      </c>
      <c r="CT78" s="195">
        <f>'[122]RP per monthly'!BT117*-1</f>
        <v>0</v>
      </c>
      <c r="CU78" s="195">
        <f>'[122]RP per monthly'!BU117*-1</f>
        <v>0</v>
      </c>
      <c r="CV78" s="195">
        <f>'[122]RP per monthly'!BV117*-1</f>
        <v>0</v>
      </c>
      <c r="CW78" s="195">
        <f>'[122]RP per monthly'!BW117*-1</f>
        <v>0</v>
      </c>
      <c r="CX78" s="195">
        <f>'[122]RP per monthly'!BX117*-1</f>
        <v>0</v>
      </c>
      <c r="CY78" s="195">
        <f>'[122]RP per monthly'!BY117*-1</f>
        <v>0</v>
      </c>
      <c r="CZ78" s="195">
        <f>'[122]RP per monthly'!BZ117*-1</f>
        <v>0</v>
      </c>
      <c r="DA78" s="195">
        <f>'[122]RP per monthly'!CA117*-1</f>
        <v>0</v>
      </c>
      <c r="DB78" s="195">
        <f>'[122]RP per monthly'!CB117*-1</f>
        <v>0</v>
      </c>
      <c r="DC78" s="195">
        <f>'[122]RP per monthly'!CC117*-1</f>
        <v>0</v>
      </c>
      <c r="DD78" s="195">
        <f>'[122]RP per monthly'!CD117*-1</f>
        <v>0</v>
      </c>
      <c r="DE78" s="195">
        <f>'[122]RP per monthly'!CE117*-1</f>
        <v>0</v>
      </c>
    </row>
    <row r="79" spans="1:109" ht="15" customHeight="1" outlineLevel="1">
      <c r="A79" s="37" t="s">
        <v>133</v>
      </c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4"/>
      <c r="AH79" s="84"/>
      <c r="AI79" s="84"/>
      <c r="AJ79" s="84"/>
      <c r="AK79" s="84"/>
      <c r="AL79" s="84"/>
      <c r="AM79" s="84"/>
      <c r="AN79" s="84"/>
      <c r="AO79" s="84"/>
      <c r="AP79" s="84"/>
      <c r="AQ79" s="84"/>
      <c r="AR79" s="84"/>
      <c r="AS79" s="84"/>
      <c r="AT79" s="84"/>
      <c r="AU79" s="84"/>
      <c r="AV79" s="84"/>
      <c r="AW79" s="84"/>
      <c r="AX79" s="84"/>
      <c r="AY79" s="84"/>
      <c r="AZ79" s="84"/>
      <c r="BA79" s="84"/>
      <c r="BB79" s="84"/>
      <c r="BC79" s="84"/>
      <c r="BD79" s="84"/>
      <c r="BE79" s="84"/>
      <c r="BF79" s="84"/>
      <c r="BG79" s="84"/>
      <c r="BH79" s="84"/>
      <c r="BI79" s="84"/>
      <c r="BJ79" s="84"/>
      <c r="BK79" s="84"/>
      <c r="BL79" s="84"/>
      <c r="BM79" s="84"/>
      <c r="BN79" s="84"/>
      <c r="BO79" s="84"/>
      <c r="BP79" s="84"/>
      <c r="BQ79" s="84"/>
      <c r="BR79" s="84"/>
      <c r="BS79" s="84"/>
      <c r="BT79" s="84"/>
      <c r="BU79" s="84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</row>
    <row r="80" spans="1:109" ht="16">
      <c r="A80" s="35" t="s">
        <v>134</v>
      </c>
      <c r="B80" s="84">
        <v>187873.73</v>
      </c>
      <c r="C80" s="84">
        <v>168504.85</v>
      </c>
      <c r="D80" s="84">
        <v>187099.46</v>
      </c>
      <c r="E80" s="84">
        <v>234633.24</v>
      </c>
      <c r="F80" s="84">
        <v>188103.29</v>
      </c>
      <c r="G80" s="84">
        <v>183121.8</v>
      </c>
      <c r="H80" s="84">
        <v>187108.39</v>
      </c>
      <c r="I80" s="84">
        <v>185629.28</v>
      </c>
      <c r="J80" s="84">
        <v>184984.11</v>
      </c>
      <c r="K80" s="84">
        <v>118879.94</v>
      </c>
      <c r="L80" s="84">
        <v>113418.69</v>
      </c>
      <c r="M80" s="84">
        <v>115700.49</v>
      </c>
      <c r="N80" s="84">
        <v>180315.80000000002</v>
      </c>
      <c r="O80" s="84">
        <v>179972.83</v>
      </c>
      <c r="P80" s="84">
        <v>181341.32</v>
      </c>
      <c r="Q80" s="84">
        <v>181488.38</v>
      </c>
      <c r="R80" s="84">
        <v>181491.69999999998</v>
      </c>
      <c r="S80" s="84">
        <v>182124.41999999998</v>
      </c>
      <c r="T80" s="84">
        <v>184002.99</v>
      </c>
      <c r="U80" s="84">
        <v>185562.69</v>
      </c>
      <c r="V80" s="84">
        <v>242301.96000000002</v>
      </c>
      <c r="W80" s="84">
        <v>239715.28000000003</v>
      </c>
      <c r="X80" s="84">
        <v>295402.84999999998</v>
      </c>
      <c r="Y80" s="84">
        <v>234211.84</v>
      </c>
      <c r="Z80" s="84">
        <v>248184.19</v>
      </c>
      <c r="AA80" s="84">
        <v>192848.85</v>
      </c>
      <c r="AB80" s="84">
        <v>224114.47999999992</v>
      </c>
      <c r="AC80" s="84">
        <v>253036.19999999998</v>
      </c>
      <c r="AD80" s="84">
        <v>470861.68</v>
      </c>
      <c r="AE80" s="84">
        <v>327135.39</v>
      </c>
      <c r="AF80" s="84">
        <v>315842.06</v>
      </c>
      <c r="AG80" s="84">
        <v>439679.63</v>
      </c>
      <c r="AH80" s="84">
        <v>312948.17</v>
      </c>
      <c r="AI80" s="84">
        <v>3048186.73</v>
      </c>
      <c r="AJ80" s="84">
        <v>-2863733.0100000002</v>
      </c>
      <c r="AK80" s="84">
        <v>179880.95999999999</v>
      </c>
      <c r="AL80" s="84">
        <v>233661.02000000002</v>
      </c>
      <c r="AM80" s="84">
        <v>221138.88999999996</v>
      </c>
      <c r="AN80" s="84">
        <v>296648.25</v>
      </c>
      <c r="AO80" s="84">
        <v>297946.83</v>
      </c>
      <c r="AP80" s="84">
        <v>223499.82</v>
      </c>
      <c r="AQ80" s="84">
        <v>83544.689999999973</v>
      </c>
      <c r="AR80" s="84">
        <v>222661.46799939135</v>
      </c>
      <c r="AS80" s="84">
        <v>222661.46799939135</v>
      </c>
      <c r="AT80" s="84">
        <v>222661.46799939135</v>
      </c>
      <c r="AU80" s="84">
        <v>222661.46799939135</v>
      </c>
      <c r="AV80" s="84">
        <v>222661.46799939135</v>
      </c>
      <c r="AW80" s="84">
        <v>231387.64266536935</v>
      </c>
      <c r="AX80" s="84">
        <v>218006.51536019094</v>
      </c>
      <c r="AY80" s="84">
        <v>218006.51536019094</v>
      </c>
      <c r="AZ80" s="84">
        <v>218006.51536019094</v>
      </c>
      <c r="BA80" s="84">
        <v>218006.51536019094</v>
      </c>
      <c r="BB80" s="84">
        <v>218006.51536019094</v>
      </c>
      <c r="BC80" s="84">
        <v>226732.69002616894</v>
      </c>
      <c r="BD80" s="84">
        <v>218006.51536019094</v>
      </c>
      <c r="BE80" s="84">
        <v>218006.51536019094</v>
      </c>
      <c r="BF80" s="84">
        <v>218006.51536019094</v>
      </c>
      <c r="BG80" s="84">
        <v>218006.51536019094</v>
      </c>
      <c r="BH80" s="84">
        <v>218006.51536019094</v>
      </c>
      <c r="BI80" s="84">
        <v>226732.69002616894</v>
      </c>
      <c r="BJ80" s="84">
        <v>219047.1386106768</v>
      </c>
      <c r="BK80" s="84">
        <v>219047.1386106768</v>
      </c>
      <c r="BL80" s="84">
        <v>219047.1386106768</v>
      </c>
      <c r="BM80" s="84">
        <v>219047.1386106768</v>
      </c>
      <c r="BN80" s="84">
        <v>219047.1386106768</v>
      </c>
      <c r="BO80" s="84">
        <v>227773.31327665481</v>
      </c>
      <c r="BP80" s="84">
        <v>219047.1386106768</v>
      </c>
      <c r="BQ80" s="84">
        <v>219047.1386106768</v>
      </c>
      <c r="BR80" s="84">
        <v>219047.1386106768</v>
      </c>
      <c r="BS80" s="84">
        <v>219047.1386106768</v>
      </c>
      <c r="BT80" s="84">
        <v>219047.1386106768</v>
      </c>
      <c r="BU80" s="84">
        <v>227773.31327665481</v>
      </c>
      <c r="BV80" s="59">
        <v>220126.7786080559</v>
      </c>
      <c r="BW80" s="59">
        <v>220126.7786080559</v>
      </c>
      <c r="BX80" s="59">
        <v>220126.7786080559</v>
      </c>
      <c r="BY80" s="59">
        <v>220126.7786080559</v>
      </c>
      <c r="BZ80" s="59">
        <v>220126.7786080559</v>
      </c>
      <c r="CA80" s="59">
        <v>228852.95327403391</v>
      </c>
      <c r="CB80" s="59">
        <v>220126.7786080559</v>
      </c>
      <c r="CC80" s="59">
        <v>220126.7786080559</v>
      </c>
      <c r="CD80" s="59">
        <v>220126.7786080559</v>
      </c>
      <c r="CE80" s="59">
        <v>220126.7786080559</v>
      </c>
      <c r="CF80" s="59">
        <v>220126.7786080559</v>
      </c>
      <c r="CG80">
        <v>228852.95327403391</v>
      </c>
      <c r="CH80">
        <v>220126.7786080559</v>
      </c>
      <c r="CI80">
        <v>220126.7786080559</v>
      </c>
      <c r="CJ80">
        <v>220126.7786080559</v>
      </c>
      <c r="CK80">
        <v>220126.7786080559</v>
      </c>
      <c r="CL80">
        <v>220126.7786080559</v>
      </c>
      <c r="CM80">
        <v>228852.95327403391</v>
      </c>
      <c r="CN80">
        <v>220126.7786080559</v>
      </c>
      <c r="CO80">
        <v>220126.7786080559</v>
      </c>
      <c r="CP80">
        <v>220126.7786080559</v>
      </c>
      <c r="CQ80">
        <v>220126.7786080559</v>
      </c>
      <c r="CR80">
        <v>220126.7786080559</v>
      </c>
      <c r="CS80">
        <v>228852.95327403391</v>
      </c>
    </row>
    <row r="81" spans="1:109" ht="16">
      <c r="A81" s="35" t="s">
        <v>135</v>
      </c>
      <c r="B81" s="84">
        <v>40427474.57</v>
      </c>
      <c r="C81" s="84">
        <v>40315961.640000001</v>
      </c>
      <c r="D81" s="84">
        <v>42013144.659999996</v>
      </c>
      <c r="E81" s="84">
        <v>40964739.289999999</v>
      </c>
      <c r="F81" s="84">
        <v>40500626.709999993</v>
      </c>
      <c r="G81" s="84">
        <v>40365475.359999992</v>
      </c>
      <c r="H81" s="84">
        <v>42600811.159999996</v>
      </c>
      <c r="I81" s="84">
        <v>44997665.450000018</v>
      </c>
      <c r="J81" s="84">
        <v>42338827.610000007</v>
      </c>
      <c r="K81" s="84">
        <v>43016112.520000003</v>
      </c>
      <c r="L81" s="84">
        <v>44071350.100000001</v>
      </c>
      <c r="M81" s="84">
        <v>43545147.859999999</v>
      </c>
      <c r="N81" s="84">
        <v>44681974.989999987</v>
      </c>
      <c r="O81" s="84">
        <v>43028775.050000004</v>
      </c>
      <c r="P81" s="84">
        <v>43547016.709999993</v>
      </c>
      <c r="Q81" s="84">
        <v>43918650.650000013</v>
      </c>
      <c r="R81" s="84">
        <v>43301667.480000004</v>
      </c>
      <c r="S81" s="84">
        <v>42196815.210000008</v>
      </c>
      <c r="T81" s="84">
        <v>45127421.170000002</v>
      </c>
      <c r="U81" s="84">
        <v>45840277.79999999</v>
      </c>
      <c r="V81" s="84">
        <v>47387605.670000009</v>
      </c>
      <c r="W81" s="84">
        <v>46526998.530000009</v>
      </c>
      <c r="X81" s="84">
        <v>45253736.910000034</v>
      </c>
      <c r="Y81" s="84">
        <v>46660911.549999997</v>
      </c>
      <c r="Z81" s="84">
        <v>46680338.380000003</v>
      </c>
      <c r="AA81" s="84">
        <v>46860488.68</v>
      </c>
      <c r="AB81" s="84">
        <v>50961830.700000003</v>
      </c>
      <c r="AC81" s="84">
        <v>46437604.820000008</v>
      </c>
      <c r="AD81" s="84">
        <v>45998280.580000006</v>
      </c>
      <c r="AE81" s="84">
        <v>46028057.730000004</v>
      </c>
      <c r="AF81" s="84">
        <v>47478569.210000016</v>
      </c>
      <c r="AG81" s="84">
        <v>48804893.260000013</v>
      </c>
      <c r="AH81" s="84">
        <v>49520165.330000006</v>
      </c>
      <c r="AI81" s="84">
        <v>52846360.970000006</v>
      </c>
      <c r="AJ81" s="84">
        <v>45147711.290000007</v>
      </c>
      <c r="AK81" s="84">
        <v>47658020.530000001</v>
      </c>
      <c r="AL81" s="84">
        <v>46275420.239999995</v>
      </c>
      <c r="AM81" s="84">
        <v>45884182.780000016</v>
      </c>
      <c r="AN81" s="84">
        <v>45750641.039999999</v>
      </c>
      <c r="AO81" s="84">
        <v>46320008.939999998</v>
      </c>
      <c r="AP81" s="84">
        <v>46005561.570000023</v>
      </c>
      <c r="AQ81" s="84">
        <v>43940518.359999999</v>
      </c>
      <c r="AR81" s="84">
        <v>47972790.137850478</v>
      </c>
      <c r="AS81" s="84">
        <v>48209262.032450236</v>
      </c>
      <c r="AT81" s="84">
        <v>47985688.761476845</v>
      </c>
      <c r="AU81" s="84">
        <v>48407432.136384904</v>
      </c>
      <c r="AV81" s="84">
        <v>51030718.572652414</v>
      </c>
      <c r="AW81" s="84">
        <v>51611559.16707994</v>
      </c>
      <c r="AX81" s="84">
        <v>55210481.805483244</v>
      </c>
      <c r="AY81" s="84">
        <v>55372721.302118033</v>
      </c>
      <c r="AZ81" s="84">
        <v>55791552.259631932</v>
      </c>
      <c r="BA81" s="84">
        <v>52693317.687855564</v>
      </c>
      <c r="BB81" s="84">
        <v>57325980.107951827</v>
      </c>
      <c r="BC81" s="84">
        <v>54432970.986493364</v>
      </c>
      <c r="BD81" s="84">
        <v>54028934.197621144</v>
      </c>
      <c r="BE81" s="84">
        <v>54685650.339932807</v>
      </c>
      <c r="BF81" s="84">
        <v>56673156.964385651</v>
      </c>
      <c r="BG81" s="84">
        <v>58158315.963769145</v>
      </c>
      <c r="BH81" s="84">
        <v>55252860.607561864</v>
      </c>
      <c r="BI81" s="84">
        <v>61592918.845905609</v>
      </c>
      <c r="BJ81" s="84">
        <v>55994235.147888258</v>
      </c>
      <c r="BK81" s="84">
        <v>61368547.213470973</v>
      </c>
      <c r="BL81" s="84">
        <v>60193855.034722067</v>
      </c>
      <c r="BM81" s="84">
        <v>55165803.354670718</v>
      </c>
      <c r="BN81" s="84">
        <v>54674859.38984219</v>
      </c>
      <c r="BO81" s="84">
        <v>56481298.921850666</v>
      </c>
      <c r="BP81" s="84">
        <v>56302282.422575414</v>
      </c>
      <c r="BQ81" s="84">
        <v>56111640.431550719</v>
      </c>
      <c r="BR81" s="84">
        <v>57143881.794305049</v>
      </c>
      <c r="BS81" s="84">
        <v>57999194.93778307</v>
      </c>
      <c r="BT81" s="84">
        <v>60251009.391140424</v>
      </c>
      <c r="BU81" s="84">
        <v>64826431.697034054</v>
      </c>
      <c r="BV81" s="59">
        <v>63047375.638332024</v>
      </c>
      <c r="BW81" s="59">
        <v>63004631.616798513</v>
      </c>
      <c r="BX81" s="59">
        <v>61527633.409966446</v>
      </c>
      <c r="BY81" s="59">
        <v>56113609.297205284</v>
      </c>
      <c r="BZ81" s="59">
        <v>57019091.440641537</v>
      </c>
      <c r="CA81" s="59">
        <v>56742446.652047664</v>
      </c>
      <c r="CB81" s="59">
        <v>57945879.457035236</v>
      </c>
      <c r="CC81" s="59">
        <v>57377947.151958719</v>
      </c>
      <c r="CD81" s="59">
        <v>59247216.20027256</v>
      </c>
      <c r="CE81" s="59">
        <v>59912450.906795226</v>
      </c>
      <c r="CF81" s="59">
        <v>62695064.431420818</v>
      </c>
      <c r="CG81">
        <v>59269018.245601557</v>
      </c>
      <c r="CH81">
        <v>65073909.364645794</v>
      </c>
      <c r="CI81">
        <v>64449733.214098319</v>
      </c>
      <c r="CJ81">
        <v>63506747.877439275</v>
      </c>
      <c r="CK81">
        <v>57923794.451547012</v>
      </c>
      <c r="CL81">
        <v>58857529.604825355</v>
      </c>
      <c r="CM81">
        <v>58571980.622270204</v>
      </c>
      <c r="CN81">
        <v>59775457.144367196</v>
      </c>
      <c r="CO81">
        <v>59189804.117660463</v>
      </c>
      <c r="CP81">
        <v>61117398.42087011</v>
      </c>
      <c r="CQ81">
        <v>61803389.895316839</v>
      </c>
      <c r="CR81">
        <v>64672827.006545298</v>
      </c>
      <c r="CS81">
        <v>61139608.461768337</v>
      </c>
    </row>
    <row r="82" spans="1:109" s="196" customFormat="1" ht="15" customHeight="1" outlineLevel="1">
      <c r="A82" s="198" t="s">
        <v>136</v>
      </c>
      <c r="B82" s="203">
        <v>1430059.23</v>
      </c>
      <c r="C82" s="203">
        <v>1572932.12</v>
      </c>
      <c r="D82" s="203">
        <v>1622851.32</v>
      </c>
      <c r="E82" s="203">
        <v>1647253.71</v>
      </c>
      <c r="F82" s="203">
        <v>1806398.83</v>
      </c>
      <c r="G82" s="203">
        <v>1758552.96</v>
      </c>
      <c r="H82" s="203">
        <v>1617810.4</v>
      </c>
      <c r="I82" s="203">
        <v>1830980.65</v>
      </c>
      <c r="J82" s="203">
        <v>1747588.4</v>
      </c>
      <c r="K82" s="203">
        <v>1644988.37</v>
      </c>
      <c r="L82" s="203">
        <v>1766479.03</v>
      </c>
      <c r="M82" s="203">
        <v>1354118.11</v>
      </c>
      <c r="N82" s="203">
        <v>1537205.19</v>
      </c>
      <c r="O82" s="203">
        <v>1666840.1099999999</v>
      </c>
      <c r="P82" s="203">
        <v>1656017.29</v>
      </c>
      <c r="Q82" s="203">
        <v>1632180.9</v>
      </c>
      <c r="R82" s="203">
        <v>1772703.32</v>
      </c>
      <c r="S82" s="203">
        <v>1732703.71</v>
      </c>
      <c r="T82" s="203">
        <v>1593359.96</v>
      </c>
      <c r="U82" s="203">
        <v>1638130.05</v>
      </c>
      <c r="V82" s="203">
        <v>1604434.2799999998</v>
      </c>
      <c r="W82" s="203">
        <v>1485172.69</v>
      </c>
      <c r="X82" s="203">
        <v>1613977.79</v>
      </c>
      <c r="Y82" s="203">
        <v>1567535.21</v>
      </c>
      <c r="Z82" s="203">
        <v>1491280.19</v>
      </c>
      <c r="AA82" s="203">
        <v>1609197.1099999999</v>
      </c>
      <c r="AB82" s="203">
        <v>1575504.49</v>
      </c>
      <c r="AC82" s="203">
        <v>1636083.79</v>
      </c>
      <c r="AD82" s="203">
        <v>1680126.1199999999</v>
      </c>
      <c r="AE82" s="203">
        <v>1716834.29</v>
      </c>
      <c r="AF82" s="203">
        <v>1750489.19</v>
      </c>
      <c r="AG82" s="203">
        <v>1758150.29</v>
      </c>
      <c r="AH82" s="203">
        <v>1755114.83</v>
      </c>
      <c r="AI82" s="203">
        <v>1624541.2799999998</v>
      </c>
      <c r="AJ82" s="203">
        <v>1744002.6799999997</v>
      </c>
      <c r="AK82" s="203">
        <v>1678791.77</v>
      </c>
      <c r="AL82" s="203">
        <f>'[122]RP per monthly'!B121*-1</f>
        <v>1555855.77</v>
      </c>
      <c r="AM82" s="203">
        <f>'[122]RP per monthly'!C121*-1</f>
        <v>1820097.98</v>
      </c>
      <c r="AN82" s="203">
        <f>'[122]RP per monthly'!D121*-1</f>
        <v>1666931.87</v>
      </c>
      <c r="AO82" s="203">
        <f>'[122]RP per monthly'!E121*-1</f>
        <v>1665196.92</v>
      </c>
      <c r="AP82" s="203">
        <f>'[122]RP per monthly'!F121*-1</f>
        <v>1347193.39</v>
      </c>
      <c r="AQ82" s="203">
        <f>'[122]RP per monthly'!G121*-1</f>
        <v>1639515.44</v>
      </c>
      <c r="AR82" s="203">
        <f>'[122]RP per monthly'!H121*-1</f>
        <v>1463166.22</v>
      </c>
      <c r="AS82" s="203">
        <f>'[122]RP per monthly'!I121*-1</f>
        <v>1641888.19</v>
      </c>
      <c r="AT82" s="203">
        <f>'[122]RP per monthly'!J121*-1</f>
        <v>1483916.23</v>
      </c>
      <c r="AU82" s="203">
        <f>'[122]RP per monthly'!K121*-1</f>
        <v>1493130.49</v>
      </c>
      <c r="AV82" s="203">
        <f>'[122]RP per monthly'!L121*-1</f>
        <v>2249388.69</v>
      </c>
      <c r="AW82" s="203">
        <f>'[122]RP per monthly'!M121*-1</f>
        <v>1519833.08</v>
      </c>
      <c r="AX82" s="203">
        <f>'[122]RP per monthly'!P121*-1</f>
        <v>1536679.97</v>
      </c>
      <c r="AY82" s="203">
        <f>'[122]RP per monthly'!Q121*-1</f>
        <v>1623048.94</v>
      </c>
      <c r="AZ82" s="203">
        <f>'[122]RP per monthly'!R121*-1</f>
        <v>1662324.32</v>
      </c>
      <c r="BA82" s="203">
        <f>'[122]RP per monthly'!S121*-1</f>
        <v>1636967.54</v>
      </c>
      <c r="BB82" s="203">
        <f>'[122]RP per monthly'!T121*-1</f>
        <v>1490527.52</v>
      </c>
      <c r="BC82" s="203">
        <f>'[122]RP per monthly'!U121*-1</f>
        <v>1750964.57</v>
      </c>
      <c r="BD82" s="203">
        <f>'[122]RP per monthly'!V121*-1</f>
        <v>1749199.72</v>
      </c>
      <c r="BE82" s="203">
        <f>'[122]RP per monthly'!W121*-1</f>
        <v>2509848.13</v>
      </c>
      <c r="BF82" s="203">
        <f>'[122]RP per monthly'!X121*-1</f>
        <v>2585955.054331</v>
      </c>
      <c r="BG82" s="203">
        <f>'[122]RP per monthly'!Y121*-1</f>
        <v>2620674.263295</v>
      </c>
      <c r="BH82" s="203">
        <f>'[122]RP per monthly'!Z121*-1</f>
        <v>2620674.263295</v>
      </c>
      <c r="BI82" s="203">
        <f>'[122]RP per monthly'!AA121*-1</f>
        <v>2620674.263295</v>
      </c>
      <c r="BJ82" s="203">
        <f>'[122]RP per monthly'!AD121*-1</f>
        <v>2607389.0338380001</v>
      </c>
      <c r="BK82" s="203">
        <f>'[122]RP per monthly'!AE121*-1</f>
        <v>2607389.0338380001</v>
      </c>
      <c r="BL82" s="203">
        <f>'[122]RP per monthly'!AF121*-1</f>
        <v>2646499.8693320001</v>
      </c>
      <c r="BM82" s="203">
        <f>'[122]RP per monthly'!AG121*-1</f>
        <v>2637689.5924220001</v>
      </c>
      <c r="BN82" s="203">
        <f>'[122]RP per monthly'!AH121*-1</f>
        <v>2637689.5924220001</v>
      </c>
      <c r="BO82" s="203">
        <f>'[122]RP per monthly'!AI121*-1</f>
        <v>2853188.8321460001</v>
      </c>
      <c r="BP82" s="203">
        <f>'[122]RP per monthly'!AJ121*-1</f>
        <v>2853188.8321460001</v>
      </c>
      <c r="BQ82" s="203">
        <f>'[122]RP per monthly'!AK121*-1</f>
        <v>2853188.8321460001</v>
      </c>
      <c r="BR82" s="203">
        <f>'[122]RP per monthly'!AL121*-1</f>
        <v>2853188.8321460001</v>
      </c>
      <c r="BS82" s="203">
        <f>'[122]RP per monthly'!AM121*-1</f>
        <v>2853188.8321460001</v>
      </c>
      <c r="BT82" s="203">
        <f>'[122]RP per monthly'!AN121*-1</f>
        <v>2853188.8321460001</v>
      </c>
      <c r="BU82" s="203">
        <f>'[122]RP per monthly'!AO121*-1</f>
        <v>2853188.8321460001</v>
      </c>
      <c r="BV82" s="195">
        <f>'[122]RP per monthly'!AR121*-1</f>
        <v>2848593.1465670001</v>
      </c>
      <c r="BW82" s="195">
        <f>'[122]RP per monthly'!AS121*-1</f>
        <v>2848593.1465670001</v>
      </c>
      <c r="BX82" s="195">
        <f>'[122]RP per monthly'!AT121*-1</f>
        <v>2848593.1465670001</v>
      </c>
      <c r="BY82" s="195">
        <f>'[122]RP per monthly'!AU121*-1</f>
        <v>2798885.952943</v>
      </c>
      <c r="BZ82" s="195">
        <f>'[122]RP per monthly'!AV121*-1</f>
        <v>2798885.952943</v>
      </c>
      <c r="CA82" s="195">
        <f>'[122]RP per monthly'!AW121*-1</f>
        <v>2910001.7252770001</v>
      </c>
      <c r="CB82" s="195">
        <f>'[122]RP per monthly'!AX121*-1</f>
        <v>2910001.7252770001</v>
      </c>
      <c r="CC82" s="195">
        <f>'[122]RP per monthly'!AY121*-1</f>
        <v>2910001.7252770001</v>
      </c>
      <c r="CD82" s="195">
        <f>'[122]RP per monthly'!AZ121*-1</f>
        <v>2910001.7252770001</v>
      </c>
      <c r="CE82" s="195">
        <f>'[122]RP per monthly'!BA121*-1</f>
        <v>2910001.7252770001</v>
      </c>
      <c r="CF82" s="195">
        <f>'[122]RP per monthly'!BB121*-1</f>
        <v>2910001.7252770001</v>
      </c>
      <c r="CG82" s="195">
        <f>'[122]RP per monthly'!BC121*-1</f>
        <v>2910001.7252770001</v>
      </c>
      <c r="CH82" s="195">
        <f>'[122]RP per monthly'!BF121*-1</f>
        <v>2910001.7252770001</v>
      </c>
      <c r="CI82" s="195">
        <f>'[122]RP per monthly'!BG121*-1</f>
        <v>2910001.7252770001</v>
      </c>
      <c r="CJ82" s="195">
        <f>'[122]RP per monthly'!BH121*-1</f>
        <v>2910001.7252770001</v>
      </c>
      <c r="CK82" s="195">
        <f>'[122]RP per monthly'!BI121*-1</f>
        <v>2910001.7252770001</v>
      </c>
      <c r="CL82" s="195">
        <f>'[122]RP per monthly'!BJ121*-1</f>
        <v>2910001.7252770001</v>
      </c>
      <c r="CM82" s="195">
        <f>'[122]RP per monthly'!BK121*-1</f>
        <v>3017380.7889020001</v>
      </c>
      <c r="CN82" s="195">
        <f>'[122]RP per monthly'!BL121*-1</f>
        <v>3017380.7889020001</v>
      </c>
      <c r="CO82" s="195">
        <f>'[122]RP per monthly'!BM121*-1</f>
        <v>3017380.7889020001</v>
      </c>
      <c r="CP82" s="195">
        <f>'[122]RP per monthly'!BN121*-1</f>
        <v>3017380.7889020001</v>
      </c>
      <c r="CQ82" s="195">
        <f>'[122]RP per monthly'!BO121*-1</f>
        <v>3017380.7889020001</v>
      </c>
      <c r="CR82" s="195">
        <f>'[122]RP per monthly'!BP121*-1</f>
        <v>3017380.7889020001</v>
      </c>
      <c r="CS82" s="195">
        <f>'[122]RP per monthly'!BQ121*-1</f>
        <v>3017380.7889020001</v>
      </c>
      <c r="CT82" s="195">
        <f>'[122]RP per monthly'!BT121*-1</f>
        <v>3017380.7889020001</v>
      </c>
      <c r="CU82" s="195">
        <f>'[122]RP per monthly'!BU121*-1</f>
        <v>3017380.7889020001</v>
      </c>
      <c r="CV82" s="195">
        <f>'[122]RP per monthly'!BV121*-1</f>
        <v>3017380.7889020001</v>
      </c>
      <c r="CW82" s="195">
        <f>'[122]RP per monthly'!BW121*-1</f>
        <v>3017380.7889020001</v>
      </c>
      <c r="CX82" s="195">
        <f>'[122]RP per monthly'!BX121*-1</f>
        <v>3017380.7889020001</v>
      </c>
      <c r="CY82" s="195">
        <f>'[122]RP per monthly'!BY121*-1</f>
        <v>3123290.854636</v>
      </c>
      <c r="CZ82" s="195">
        <f>'[122]RP per monthly'!BZ121*-1</f>
        <v>3123290.854636</v>
      </c>
      <c r="DA82" s="195">
        <f>'[122]RP per monthly'!CA121*-1</f>
        <v>3123290.854636</v>
      </c>
      <c r="DB82" s="195">
        <f>'[122]RP per monthly'!CB121*-1</f>
        <v>3123290.854636</v>
      </c>
      <c r="DC82" s="195">
        <f>'[122]RP per monthly'!CC121*-1</f>
        <v>3123290.854636</v>
      </c>
      <c r="DD82" s="195">
        <f>'[122]RP per monthly'!CD121*-1</f>
        <v>3123290.854636</v>
      </c>
      <c r="DE82" s="195">
        <f>'[122]RP per monthly'!CE121*-1</f>
        <v>3123290.854636</v>
      </c>
    </row>
    <row r="83" spans="1:109" ht="15" customHeight="1" outlineLevel="1">
      <c r="A83" s="37" t="s">
        <v>137</v>
      </c>
      <c r="B83" s="84">
        <v>192948.61</v>
      </c>
      <c r="C83" s="84">
        <v>182496.28</v>
      </c>
      <c r="D83" s="84">
        <v>192171.18</v>
      </c>
      <c r="E83" s="84">
        <v>193793.66</v>
      </c>
      <c r="F83" s="84">
        <v>220775.87</v>
      </c>
      <c r="G83" s="84">
        <v>201534.98</v>
      </c>
      <c r="H83" s="84">
        <v>195643.63</v>
      </c>
      <c r="I83" s="84">
        <v>211464.72</v>
      </c>
      <c r="J83" s="84">
        <v>158211.25</v>
      </c>
      <c r="K83" s="84">
        <v>283843.21999999997</v>
      </c>
      <c r="L83" s="84">
        <v>256950.96</v>
      </c>
      <c r="M83" s="84">
        <v>173459.76</v>
      </c>
      <c r="N83" s="84">
        <v>181810.74000000002</v>
      </c>
      <c r="O83" s="84">
        <v>189731.01</v>
      </c>
      <c r="P83" s="84">
        <v>200712.55</v>
      </c>
      <c r="Q83" s="84">
        <v>199994.84999999998</v>
      </c>
      <c r="R83" s="84">
        <v>205613.49</v>
      </c>
      <c r="S83" s="84">
        <v>167263.82999999999</v>
      </c>
      <c r="T83" s="84">
        <v>187010.18</v>
      </c>
      <c r="U83" s="84">
        <v>140867.57</v>
      </c>
      <c r="V83" s="84">
        <v>214250.82</v>
      </c>
      <c r="W83" s="84">
        <v>315046.78000000003</v>
      </c>
      <c r="X83" s="84">
        <v>262140.53000000003</v>
      </c>
      <c r="Y83" s="84">
        <v>288084.37999999989</v>
      </c>
      <c r="Z83" s="84">
        <v>174477.68</v>
      </c>
      <c r="AA83" s="84">
        <v>182234.73999999996</v>
      </c>
      <c r="AB83" s="84">
        <v>190342.02000000002</v>
      </c>
      <c r="AC83" s="84">
        <v>187573.16999999998</v>
      </c>
      <c r="AD83" s="84">
        <v>215405.99000000005</v>
      </c>
      <c r="AE83" s="84">
        <v>190395.09999999995</v>
      </c>
      <c r="AF83" s="84">
        <v>-97256.259999999907</v>
      </c>
      <c r="AG83" s="84">
        <v>217741.55000000002</v>
      </c>
      <c r="AH83" s="84">
        <v>221761.11</v>
      </c>
      <c r="AI83" s="84">
        <v>206790.53999999995</v>
      </c>
      <c r="AJ83" s="84">
        <v>577049.96</v>
      </c>
      <c r="AK83" s="84">
        <v>-40735.789999999986</v>
      </c>
      <c r="AL83" s="203">
        <f>'[122]RP per monthly'!B122*-1</f>
        <v>187702.64</v>
      </c>
      <c r="AM83" s="203">
        <f>'[122]RP per monthly'!C122*-1</f>
        <v>519687.28</v>
      </c>
      <c r="AN83" s="203">
        <f>'[122]RP per monthly'!D122*-1</f>
        <v>199365.52</v>
      </c>
      <c r="AO83" s="203">
        <f>'[122]RP per monthly'!E122*-1</f>
        <v>204682.46</v>
      </c>
      <c r="AP83" s="203">
        <f>'[122]RP per monthly'!F122*-1</f>
        <v>197791.93</v>
      </c>
      <c r="AQ83" s="203">
        <f>'[122]RP per monthly'!G122*-1</f>
        <v>207708.12</v>
      </c>
      <c r="AR83" s="203">
        <f>'[122]RP per monthly'!H122*-1</f>
        <v>301183.93</v>
      </c>
      <c r="AS83" s="203">
        <f>'[122]RP per monthly'!I122*-1</f>
        <v>230302.76</v>
      </c>
      <c r="AT83" s="203">
        <f>'[122]RP per monthly'!J122*-1</f>
        <v>218149.42</v>
      </c>
      <c r="AU83" s="203">
        <f>'[122]RP per monthly'!K122*-1</f>
        <v>225230.35</v>
      </c>
      <c r="AV83" s="203">
        <f>'[122]RP per monthly'!L122*-1</f>
        <v>324594.28999999998</v>
      </c>
      <c r="AW83" s="203">
        <f>'[122]RP per monthly'!M122*-1</f>
        <v>260105.42</v>
      </c>
      <c r="AX83" s="203">
        <f>'[122]RP per monthly'!P122*-1</f>
        <v>185013.48</v>
      </c>
      <c r="AY83" s="203">
        <f>'[122]RP per monthly'!Q122*-1</f>
        <v>186850.74</v>
      </c>
      <c r="AZ83" s="203">
        <f>'[122]RP per monthly'!R122*-1</f>
        <v>201859.41</v>
      </c>
      <c r="BA83" s="203">
        <f>'[122]RP per monthly'!S122*-1</f>
        <v>198988.85</v>
      </c>
      <c r="BB83" s="203">
        <f>'[122]RP per monthly'!T122*-1</f>
        <v>208346.79</v>
      </c>
      <c r="BC83" s="203">
        <f>'[122]RP per monthly'!U122*-1</f>
        <v>249605.32</v>
      </c>
      <c r="BD83" s="203">
        <f>'[122]RP per monthly'!V122*-1</f>
        <v>215681.78</v>
      </c>
      <c r="BE83" s="203">
        <f>'[122]RP per monthly'!W122*-1</f>
        <v>437600.33</v>
      </c>
      <c r="BF83" s="203">
        <f>'[122]RP per monthly'!X122*-1</f>
        <v>265812.14298609999</v>
      </c>
      <c r="BG83" s="203">
        <f>'[122]RP per monthly'!Y122*-1</f>
        <v>268707.52928010002</v>
      </c>
      <c r="BH83" s="203">
        <f>'[122]RP per monthly'!Z122*-1</f>
        <v>268707.52928010002</v>
      </c>
      <c r="BI83" s="203">
        <f>'[122]RP per monthly'!AA122*-1</f>
        <v>268707.52928010002</v>
      </c>
      <c r="BJ83" s="203">
        <f>'[122]RP per monthly'!AD122*-1</f>
        <v>267600.42682529998</v>
      </c>
      <c r="BK83" s="203">
        <f>'[122]RP per monthly'!AE122*-1</f>
        <v>267600.42682529998</v>
      </c>
      <c r="BL83" s="203">
        <f>'[122]RP per monthly'!AF122*-1</f>
        <v>279553.94918729999</v>
      </c>
      <c r="BM83" s="203">
        <f>'[122]RP per monthly'!AG122*-1</f>
        <v>271603.77468600002</v>
      </c>
      <c r="BN83" s="203">
        <f>'[122]RP per monthly'!AH122*-1</f>
        <v>271603.77468600002</v>
      </c>
      <c r="BO83" s="203">
        <f>'[122]RP per monthly'!AI122*-1</f>
        <v>402370.10302639997</v>
      </c>
      <c r="BP83" s="203">
        <f>'[122]RP per monthly'!AJ122*-1</f>
        <v>293161.46639840002</v>
      </c>
      <c r="BQ83" s="203">
        <f>'[122]RP per monthly'!AK122*-1</f>
        <v>293600.3096025</v>
      </c>
      <c r="BR83" s="203">
        <f>'[122]RP per monthly'!AL122*-1</f>
        <v>293161.46639840002</v>
      </c>
      <c r="BS83" s="203">
        <f>'[122]RP per monthly'!AM122*-1</f>
        <v>293161.46639840002</v>
      </c>
      <c r="BT83" s="203">
        <f>'[122]RP per monthly'!AN122*-1</f>
        <v>293161.46639840002</v>
      </c>
      <c r="BU83" s="203">
        <f>'[122]RP per monthly'!AO122*-1</f>
        <v>293161.46639840002</v>
      </c>
      <c r="BV83" s="195">
        <f>'[122]RP per monthly'!AR122*-1</f>
        <v>292778.4926002</v>
      </c>
      <c r="BW83" s="195">
        <f>'[122]RP per monthly'!AS122*-1</f>
        <v>292778.4926002</v>
      </c>
      <c r="BX83" s="195">
        <f>'[122]RP per monthly'!AT122*-1</f>
        <v>292778.4926002</v>
      </c>
      <c r="BY83" s="195">
        <f>'[122]RP per monthly'!AU122*-1</f>
        <v>287393.54662390001</v>
      </c>
      <c r="BZ83" s="195">
        <f>'[122]RP per monthly'!AV122*-1</f>
        <v>287393.54662390001</v>
      </c>
      <c r="CA83" s="195">
        <f>'[122]RP per monthly'!AW122*-1</f>
        <v>355543.4217904</v>
      </c>
      <c r="CB83" s="195">
        <f>'[122]RP per monthly'!AX122*-1</f>
        <v>298495.8027845</v>
      </c>
      <c r="CC83" s="195">
        <f>'[122]RP per monthly'!AY122*-1</f>
        <v>298803.07042469998</v>
      </c>
      <c r="CD83" s="195">
        <f>'[122]RP per monthly'!AZ122*-1</f>
        <v>298495.8027845</v>
      </c>
      <c r="CE83" s="195">
        <f>'[122]RP per monthly'!BA122*-1</f>
        <v>298495.8027845</v>
      </c>
      <c r="CF83" s="195">
        <f>'[122]RP per monthly'!BB122*-1</f>
        <v>298495.8027845</v>
      </c>
      <c r="CG83" s="195">
        <f>'[122]RP per monthly'!BC122*-1</f>
        <v>298495.8027845</v>
      </c>
      <c r="CH83" s="195">
        <f>'[122]RP per monthly'!BF122*-1</f>
        <v>298495.8027845</v>
      </c>
      <c r="CI83" s="195">
        <f>'[122]RP per monthly'!BG122*-1</f>
        <v>298495.8027845</v>
      </c>
      <c r="CJ83" s="195">
        <f>'[122]RP per monthly'!BH122*-1</f>
        <v>298495.8027845</v>
      </c>
      <c r="CK83" s="195">
        <f>'[122]RP per monthly'!BI122*-1</f>
        <v>298495.8027845</v>
      </c>
      <c r="CL83" s="195">
        <f>'[122]RP per monthly'!BJ122*-1</f>
        <v>298495.8027845</v>
      </c>
      <c r="CM83" s="195">
        <f>'[122]RP per monthly'!BK122*-1</f>
        <v>364297.17714879999</v>
      </c>
      <c r="CN83" s="195">
        <f>'[122]RP per monthly'!BL122*-1</f>
        <v>309224.7015349</v>
      </c>
      <c r="CO83" s="195">
        <f>'[122]RP per monthly'!BM122*-1</f>
        <v>309510.29790609999</v>
      </c>
      <c r="CP83" s="195">
        <f>'[122]RP per monthly'!BN122*-1</f>
        <v>309224.7015349</v>
      </c>
      <c r="CQ83" s="195">
        <f>'[122]RP per monthly'!BO122*-1</f>
        <v>309224.7015349</v>
      </c>
      <c r="CR83" s="195">
        <f>'[122]RP per monthly'!BP122*-1</f>
        <v>309224.7015349</v>
      </c>
      <c r="CS83" s="195">
        <f>'[122]RP per monthly'!BQ122*-1</f>
        <v>309224.7015349</v>
      </c>
      <c r="CT83" s="195">
        <f>'[122]RP per monthly'!BT122*-1</f>
        <v>309224.7015349</v>
      </c>
      <c r="CU83" s="195">
        <f>'[122]RP per monthly'!BU122*-1</f>
        <v>309224.7015349</v>
      </c>
      <c r="CV83" s="195">
        <f>'[122]RP per monthly'!BV122*-1</f>
        <v>309224.7015349</v>
      </c>
      <c r="CW83" s="195">
        <f>'[122]RP per monthly'!BW122*-1</f>
        <v>309224.7015349</v>
      </c>
      <c r="CX83" s="195">
        <f>'[122]RP per monthly'!BX122*-1</f>
        <v>309224.7015349</v>
      </c>
      <c r="CY83" s="195">
        <f>'[122]RP per monthly'!BY122*-1</f>
        <v>374075.75884030003</v>
      </c>
      <c r="CZ83" s="195">
        <f>'[122]RP per monthly'!BZ122*-1</f>
        <v>319806.82371989999</v>
      </c>
      <c r="DA83" s="195">
        <f>'[122]RP per monthly'!CA122*-1</f>
        <v>320078.48856089998</v>
      </c>
      <c r="DB83" s="195">
        <f>'[122]RP per monthly'!CB122*-1</f>
        <v>319806.82371989999</v>
      </c>
      <c r="DC83" s="195">
        <f>'[122]RP per monthly'!CC122*-1</f>
        <v>319806.82371989999</v>
      </c>
      <c r="DD83" s="195">
        <f>'[122]RP per monthly'!CD122*-1</f>
        <v>319806.82371989999</v>
      </c>
      <c r="DE83" s="195">
        <f>'[122]RP per monthly'!CE122*-1</f>
        <v>319806.82371989999</v>
      </c>
    </row>
    <row r="84" spans="1:109" ht="15" customHeight="1" outlineLevel="1">
      <c r="A84" s="37" t="s">
        <v>138</v>
      </c>
      <c r="B84" s="84">
        <v>238744.74</v>
      </c>
      <c r="C84" s="84">
        <v>273982.8</v>
      </c>
      <c r="D84" s="84">
        <v>218148.29</v>
      </c>
      <c r="E84" s="84">
        <v>250183.92</v>
      </c>
      <c r="F84" s="84">
        <v>267120.77</v>
      </c>
      <c r="G84" s="84">
        <v>375017.78</v>
      </c>
      <c r="H84" s="84">
        <v>154543.79999999999</v>
      </c>
      <c r="I84" s="84">
        <v>366398.21</v>
      </c>
      <c r="J84" s="84">
        <v>111928.2</v>
      </c>
      <c r="K84" s="84">
        <v>421263.09000000008</v>
      </c>
      <c r="L84" s="84">
        <v>288150.25</v>
      </c>
      <c r="M84" s="84">
        <v>168834.17</v>
      </c>
      <c r="N84" s="84">
        <v>275557.44999999995</v>
      </c>
      <c r="O84" s="84">
        <v>276905.30999999994</v>
      </c>
      <c r="P84" s="84">
        <v>391070.85000000003</v>
      </c>
      <c r="Q84" s="84">
        <v>380861.05000000005</v>
      </c>
      <c r="R84" s="84">
        <v>331492.83</v>
      </c>
      <c r="S84" s="84">
        <v>168524.14999999994</v>
      </c>
      <c r="T84" s="84">
        <v>152489.52000000002</v>
      </c>
      <c r="U84" s="84">
        <v>60877.03</v>
      </c>
      <c r="V84" s="84">
        <v>295407.25</v>
      </c>
      <c r="W84" s="84">
        <v>425794.61</v>
      </c>
      <c r="X84" s="84">
        <v>276750.52000000008</v>
      </c>
      <c r="Y84" s="84">
        <v>307066.35000000009</v>
      </c>
      <c r="Z84" s="84">
        <v>141905.43999999986</v>
      </c>
      <c r="AA84" s="84">
        <v>322004.17000000004</v>
      </c>
      <c r="AB84" s="84">
        <v>328906.00000000017</v>
      </c>
      <c r="AC84" s="84">
        <v>269181.21999999991</v>
      </c>
      <c r="AD84" s="84">
        <v>409061.73</v>
      </c>
      <c r="AE84" s="84">
        <v>212111.01000000007</v>
      </c>
      <c r="AF84" s="84">
        <v>-651166.34000000008</v>
      </c>
      <c r="AG84" s="84">
        <v>276813.10999999981</v>
      </c>
      <c r="AH84" s="84">
        <v>277204.4200000001</v>
      </c>
      <c r="AI84" s="84">
        <v>246715.28999999998</v>
      </c>
      <c r="AJ84" s="84">
        <v>1364146.3599999999</v>
      </c>
      <c r="AK84" s="84">
        <v>-253885.08000000005</v>
      </c>
      <c r="AL84" s="203">
        <f>'[122]RP per monthly'!B123*-1</f>
        <v>-839641.52</v>
      </c>
      <c r="AM84" s="203">
        <f>'[122]RP per monthly'!C123*-1</f>
        <v>2174599.25</v>
      </c>
      <c r="AN84" s="203">
        <f>'[122]RP per monthly'!D123*-1</f>
        <v>364041.49</v>
      </c>
      <c r="AO84" s="203">
        <f>'[122]RP per monthly'!E123*-1</f>
        <v>330950.49</v>
      </c>
      <c r="AP84" s="203">
        <f>'[122]RP per monthly'!F123*-1</f>
        <v>373831.2</v>
      </c>
      <c r="AQ84" s="203">
        <f>'[122]RP per monthly'!G123*-1</f>
        <v>226161.51</v>
      </c>
      <c r="AR84" s="203">
        <f>'[122]RP per monthly'!H123*-1</f>
        <v>575269.35</v>
      </c>
      <c r="AS84" s="203">
        <f>'[122]RP per monthly'!I123*-1</f>
        <v>316275.63</v>
      </c>
      <c r="AT84" s="203">
        <f>'[122]RP per monthly'!J123*-1</f>
        <v>261267.49</v>
      </c>
      <c r="AU84" s="203">
        <f>'[122]RP per monthly'!K123*-1</f>
        <v>277169.40999999997</v>
      </c>
      <c r="AV84" s="203">
        <f>'[122]RP per monthly'!L123*-1</f>
        <v>422743.56</v>
      </c>
      <c r="AW84" s="203">
        <f>'[122]RP per monthly'!M123*-1</f>
        <v>316033.21000000002</v>
      </c>
      <c r="AX84" s="203">
        <f>'[122]RP per monthly'!P123*-1</f>
        <v>288972.02</v>
      </c>
      <c r="AY84" s="203">
        <f>'[122]RP per monthly'!Q123*-1</f>
        <v>233789.64</v>
      </c>
      <c r="AZ84" s="203">
        <f>'[122]RP per monthly'!R123*-1</f>
        <v>346402.45</v>
      </c>
      <c r="BA84" s="203">
        <f>'[122]RP per monthly'!S123*-1</f>
        <v>354556.55</v>
      </c>
      <c r="BB84" s="203">
        <f>'[122]RP per monthly'!T123*-1</f>
        <v>280320.05</v>
      </c>
      <c r="BC84" s="203">
        <f>'[122]RP per monthly'!U123*-1</f>
        <v>441685.8</v>
      </c>
      <c r="BD84" s="203">
        <f>'[122]RP per monthly'!V123*-1</f>
        <v>266720.68</v>
      </c>
      <c r="BE84" s="203">
        <f>'[122]RP per monthly'!W123*-1</f>
        <v>863610.08</v>
      </c>
      <c r="BF84" s="203">
        <f>'[122]RP per monthly'!X123*-1</f>
        <v>132892.78090109999</v>
      </c>
      <c r="BG84" s="203">
        <f>'[122]RP per monthly'!Y123*-1</f>
        <v>134340.3292787</v>
      </c>
      <c r="BH84" s="203">
        <f>'[122]RP per monthly'!Z123*-1</f>
        <v>134340.3292787</v>
      </c>
      <c r="BI84" s="203">
        <f>'[122]RP per monthly'!AA123*-1</f>
        <v>134340.3292787</v>
      </c>
      <c r="BJ84" s="203">
        <f>'[122]RP per monthly'!AD123*-1</f>
        <v>133786.83340639999</v>
      </c>
      <c r="BK84" s="203">
        <f>'[122]RP per monthly'!AE123*-1</f>
        <v>133786.83340639999</v>
      </c>
      <c r="BL84" s="203">
        <f>'[122]RP per monthly'!AF123*-1</f>
        <v>232977.8313821</v>
      </c>
      <c r="BM84" s="203">
        <f>'[122]RP per monthly'!AG123*-1</f>
        <v>135788.30716140001</v>
      </c>
      <c r="BN84" s="203">
        <f>'[122]RP per monthly'!AH123*-1</f>
        <v>135788.30716140001</v>
      </c>
      <c r="BO84" s="203">
        <f>'[122]RP per monthly'!AI123*-1</f>
        <v>635748.36996689998</v>
      </c>
      <c r="BP84" s="203">
        <f>'[122]RP per monthly'!AJ123*-1</f>
        <v>146566.07513310001</v>
      </c>
      <c r="BQ84" s="203">
        <f>'[122]RP per monthly'!AK123*-1</f>
        <v>146785.4747934</v>
      </c>
      <c r="BR84" s="203">
        <f>'[122]RP per monthly'!AL123*-1</f>
        <v>146566.07513310001</v>
      </c>
      <c r="BS84" s="203">
        <f>'[122]RP per monthly'!AM123*-1</f>
        <v>146566.07513310001</v>
      </c>
      <c r="BT84" s="203">
        <f>'[122]RP per monthly'!AN123*-1</f>
        <v>146566.07513310001</v>
      </c>
      <c r="BU84" s="203">
        <f>'[122]RP per monthly'!AO123*-1</f>
        <v>146566.07513310001</v>
      </c>
      <c r="BV84" s="195">
        <f>'[122]RP per monthly'!AR123*-1</f>
        <v>146374.60738269999</v>
      </c>
      <c r="BW84" s="195">
        <f>'[122]RP per monthly'!AS123*-1</f>
        <v>146374.60738269999</v>
      </c>
      <c r="BX84" s="195">
        <f>'[122]RP per monthly'!AT123*-1</f>
        <v>146374.60738269999</v>
      </c>
      <c r="BY84" s="195">
        <f>'[122]RP per monthly'!AU123*-1</f>
        <v>143682.40364189999</v>
      </c>
      <c r="BZ84" s="195">
        <f>'[122]RP per monthly'!AV123*-1</f>
        <v>143682.40364189999</v>
      </c>
      <c r="CA84" s="195">
        <f>'[122]RP per monthly'!AW123*-1</f>
        <v>288198.81049910001</v>
      </c>
      <c r="CB84" s="195">
        <f>'[122]RP per monthly'!AX123*-1</f>
        <v>149232.97660930001</v>
      </c>
      <c r="CC84" s="195">
        <f>'[122]RP per monthly'!AY123*-1</f>
        <v>149386.59506620001</v>
      </c>
      <c r="CD84" s="195">
        <f>'[122]RP per monthly'!AZ123*-1</f>
        <v>149232.97660930001</v>
      </c>
      <c r="CE84" s="195">
        <f>'[122]RP per monthly'!BA123*-1</f>
        <v>149232.97660930001</v>
      </c>
      <c r="CF84" s="195">
        <f>'[122]RP per monthly'!BB123*-1</f>
        <v>149232.97660930001</v>
      </c>
      <c r="CG84" s="195">
        <f>'[122]RP per monthly'!BC123*-1</f>
        <v>149232.97660930001</v>
      </c>
      <c r="CH84" s="195">
        <f>'[122]RP per monthly'!BF123*-1</f>
        <v>149232.97660930001</v>
      </c>
      <c r="CI84" s="195">
        <f>'[122]RP per monthly'!BG123*-1</f>
        <v>149232.97660930001</v>
      </c>
      <c r="CJ84" s="195">
        <f>'[122]RP per monthly'!BH123*-1</f>
        <v>149232.97660930001</v>
      </c>
      <c r="CK84" s="195">
        <f>'[122]RP per monthly'!BI123*-1</f>
        <v>149232.97660930001</v>
      </c>
      <c r="CL84" s="195">
        <f>'[122]RP per monthly'!BJ123*-1</f>
        <v>149232.97660930001</v>
      </c>
      <c r="CM84" s="195">
        <f>'[122]RP per monthly'!BK123*-1</f>
        <v>255131.1067835</v>
      </c>
      <c r="CN84" s="195">
        <f>'[122]RP per monthly'!BL123*-1</f>
        <v>154596.88954040001</v>
      </c>
      <c r="CO84" s="195">
        <f>'[122]RP per monthly'!BM123*-1</f>
        <v>154739.673446</v>
      </c>
      <c r="CP84" s="195">
        <f>'[122]RP per monthly'!BN123*-1</f>
        <v>154596.88954040001</v>
      </c>
      <c r="CQ84" s="195">
        <f>'[122]RP per monthly'!BO123*-1</f>
        <v>154596.88954040001</v>
      </c>
      <c r="CR84" s="195">
        <f>'[122]RP per monthly'!BP123*-1</f>
        <v>154596.88954040001</v>
      </c>
      <c r="CS84" s="195">
        <f>'[122]RP per monthly'!BQ123*-1</f>
        <v>154596.88954040001</v>
      </c>
      <c r="CT84" s="195">
        <f>'[122]RP per monthly'!BT123*-1</f>
        <v>154596.88954040001</v>
      </c>
      <c r="CU84" s="195">
        <f>'[122]RP per monthly'!BU123*-1</f>
        <v>154596.88954040001</v>
      </c>
      <c r="CV84" s="195">
        <f>'[122]RP per monthly'!BV123*-1</f>
        <v>154596.88954040001</v>
      </c>
      <c r="CW84" s="195">
        <f>'[122]RP per monthly'!BW123*-1</f>
        <v>154596.88954040001</v>
      </c>
      <c r="CX84" s="195">
        <f>'[122]RP per monthly'!BX123*-1</f>
        <v>154596.88954040001</v>
      </c>
      <c r="CY84" s="195">
        <f>'[122]RP per monthly'!BY123*-1</f>
        <v>248948.8789056</v>
      </c>
      <c r="CZ84" s="195">
        <f>'[122]RP per monthly'!BZ123*-1</f>
        <v>159887.42152440001</v>
      </c>
      <c r="DA84" s="195">
        <f>'[122]RP per monthly'!CA123*-1</f>
        <v>160023.24036130001</v>
      </c>
      <c r="DB84" s="195">
        <f>'[122]RP per monthly'!CB123*-1</f>
        <v>159887.42152440001</v>
      </c>
      <c r="DC84" s="195">
        <f>'[122]RP per monthly'!CC123*-1</f>
        <v>159887.42152440001</v>
      </c>
      <c r="DD84" s="195">
        <f>'[122]RP per monthly'!CD123*-1</f>
        <v>159887.42152440001</v>
      </c>
      <c r="DE84" s="195">
        <f>'[122]RP per monthly'!CE123*-1</f>
        <v>159887.42152440001</v>
      </c>
    </row>
    <row r="85" spans="1:109" ht="15" customHeight="1" outlineLevel="1">
      <c r="A85" s="37" t="s">
        <v>139</v>
      </c>
      <c r="B85" s="84">
        <v>286995.65000000002</v>
      </c>
      <c r="C85" s="84">
        <v>153049.06</v>
      </c>
      <c r="D85" s="84">
        <v>214635.42</v>
      </c>
      <c r="E85" s="84">
        <v>227648.86</v>
      </c>
      <c r="F85" s="84">
        <v>336456.99</v>
      </c>
      <c r="G85" s="84">
        <v>326104.23</v>
      </c>
      <c r="H85" s="84">
        <v>198747.94</v>
      </c>
      <c r="I85" s="84">
        <v>261967.83</v>
      </c>
      <c r="J85" s="84">
        <v>358546.4</v>
      </c>
      <c r="K85" s="84">
        <v>294602.51</v>
      </c>
      <c r="L85" s="84">
        <v>515886.31</v>
      </c>
      <c r="M85" s="84">
        <v>549564.42999999993</v>
      </c>
      <c r="N85" s="84">
        <v>506429.75</v>
      </c>
      <c r="O85" s="84">
        <v>365847.37</v>
      </c>
      <c r="P85" s="84">
        <v>404242.12000000005</v>
      </c>
      <c r="Q85" s="84">
        <v>345453.9</v>
      </c>
      <c r="R85" s="84">
        <v>574856.55999999982</v>
      </c>
      <c r="S85" s="84">
        <v>372905.73</v>
      </c>
      <c r="T85" s="84">
        <v>517740.67</v>
      </c>
      <c r="U85" s="84">
        <v>438927.02</v>
      </c>
      <c r="V85" s="84">
        <v>422675.64</v>
      </c>
      <c r="W85" s="84">
        <v>1188420.6599999999</v>
      </c>
      <c r="X85" s="84">
        <v>715265.13000000012</v>
      </c>
      <c r="Y85" s="84">
        <v>533060.95000000007</v>
      </c>
      <c r="Z85" s="84">
        <v>459586.03999999992</v>
      </c>
      <c r="AA85" s="84">
        <v>331429.07</v>
      </c>
      <c r="AB85" s="84">
        <v>338858.85</v>
      </c>
      <c r="AC85" s="84">
        <v>309077.01</v>
      </c>
      <c r="AD85" s="84">
        <v>332571.67000000004</v>
      </c>
      <c r="AE85" s="84">
        <v>242053.93</v>
      </c>
      <c r="AF85" s="84">
        <v>368160.01</v>
      </c>
      <c r="AG85" s="84">
        <v>222672.33000000002</v>
      </c>
      <c r="AH85" s="84">
        <v>247678.43</v>
      </c>
      <c r="AI85" s="84">
        <v>245199.10000000003</v>
      </c>
      <c r="AJ85" s="84">
        <v>322060.98</v>
      </c>
      <c r="AK85" s="84">
        <v>495466.10000000009</v>
      </c>
      <c r="AL85" s="203">
        <f>'[122]RP per monthly'!B124*-1</f>
        <v>305342.15000000002</v>
      </c>
      <c r="AM85" s="203">
        <f>'[122]RP per monthly'!C124*-1</f>
        <v>221869</v>
      </c>
      <c r="AN85" s="203">
        <f>'[122]RP per monthly'!D124*-1</f>
        <v>187253.84</v>
      </c>
      <c r="AO85" s="203">
        <f>'[122]RP per monthly'!E124*-1</f>
        <v>333076.33</v>
      </c>
      <c r="AP85" s="203">
        <f>'[122]RP per monthly'!F124*-1</f>
        <v>222590.53</v>
      </c>
      <c r="AQ85" s="203">
        <f>'[122]RP per monthly'!G124*-1</f>
        <v>303067.96000000002</v>
      </c>
      <c r="AR85" s="203">
        <f>'[122]RP per monthly'!H124*-1</f>
        <v>305060.01</v>
      </c>
      <c r="AS85" s="203">
        <f>'[122]RP per monthly'!I124*-1</f>
        <v>466882.63</v>
      </c>
      <c r="AT85" s="203">
        <f>'[122]RP per monthly'!J124*-1</f>
        <v>165325.54999999999</v>
      </c>
      <c r="AU85" s="203">
        <f>'[122]RP per monthly'!K124*-1</f>
        <v>240728.63</v>
      </c>
      <c r="AV85" s="203">
        <f>'[122]RP per monthly'!L124*-1</f>
        <v>500210.46</v>
      </c>
      <c r="AW85" s="203">
        <f>'[122]RP per monthly'!M124*-1</f>
        <v>474953.85</v>
      </c>
      <c r="AX85" s="203">
        <f>'[122]RP per monthly'!P124*-1</f>
        <v>303172.12</v>
      </c>
      <c r="AY85" s="203">
        <f>'[122]RP per monthly'!Q124*-1</f>
        <v>172943.37</v>
      </c>
      <c r="AZ85" s="203">
        <f>'[122]RP per monthly'!R124*-1</f>
        <v>219177.31</v>
      </c>
      <c r="BA85" s="203">
        <f>'[122]RP per monthly'!S124*-1</f>
        <v>248331.18</v>
      </c>
      <c r="BB85" s="203">
        <f>'[122]RP per monthly'!T124*-1</f>
        <v>303216.57</v>
      </c>
      <c r="BC85" s="203">
        <f>'[122]RP per monthly'!U124*-1</f>
        <v>289803.83</v>
      </c>
      <c r="BD85" s="203">
        <f>'[122]RP per monthly'!V124*-1</f>
        <v>276951.15000000002</v>
      </c>
      <c r="BE85" s="203">
        <f>'[122]RP per monthly'!W124*-1</f>
        <v>331902.77</v>
      </c>
      <c r="BF85" s="203">
        <f>'[122]RP per monthly'!X124*-1</f>
        <v>209757.81</v>
      </c>
      <c r="BG85" s="203">
        <f>'[122]RP per monthly'!Y124*-1</f>
        <v>209757.81</v>
      </c>
      <c r="BH85" s="203">
        <f>'[122]RP per monthly'!Z124*-1</f>
        <v>209757.81</v>
      </c>
      <c r="BI85" s="203">
        <f>'[122]RP per monthly'!AA124*-1</f>
        <v>209757.81</v>
      </c>
      <c r="BJ85" s="203">
        <f>'[122]RP per monthly'!AD124*-1</f>
        <v>274640.59999999998</v>
      </c>
      <c r="BK85" s="203">
        <f>'[122]RP per monthly'!AE124*-1</f>
        <v>159832.82</v>
      </c>
      <c r="BL85" s="203">
        <f>'[122]RP per monthly'!AF124*-1</f>
        <v>201534.96</v>
      </c>
      <c r="BM85" s="203">
        <f>'[122]RP per monthly'!AG124*-1</f>
        <v>229496.6</v>
      </c>
      <c r="BN85" s="203">
        <f>'[122]RP per monthly'!AH124*-1</f>
        <v>277592.84000000003</v>
      </c>
      <c r="BO85" s="203">
        <f>'[122]RP per monthly'!AI124*-1</f>
        <v>248431.26</v>
      </c>
      <c r="BP85" s="203">
        <f>'[122]RP per monthly'!AJ124*-1</f>
        <v>230168.28</v>
      </c>
      <c r="BQ85" s="203">
        <f>'[122]RP per monthly'!AK124*-1</f>
        <v>279547.73</v>
      </c>
      <c r="BR85" s="203">
        <f>'[122]RP per monthly'!AL124*-1</f>
        <v>277592.84000000003</v>
      </c>
      <c r="BS85" s="203">
        <f>'[122]RP per monthly'!AM124*-1</f>
        <v>248431.26</v>
      </c>
      <c r="BT85" s="203">
        <f>'[122]RP per monthly'!AN124*-1</f>
        <v>230168.28</v>
      </c>
      <c r="BU85" s="203">
        <f>'[122]RP per monthly'!AO124*-1</f>
        <v>279547.73</v>
      </c>
      <c r="BV85" s="195">
        <f>'[122]RP per monthly'!AR124*-1</f>
        <v>274640.59999999998</v>
      </c>
      <c r="BW85" s="195">
        <f>'[122]RP per monthly'!AS124*-1</f>
        <v>159832.82</v>
      </c>
      <c r="BX85" s="195">
        <f>'[122]RP per monthly'!AT124*-1</f>
        <v>201534.96</v>
      </c>
      <c r="BY85" s="195">
        <f>'[122]RP per monthly'!AU124*-1</f>
        <v>229496.6</v>
      </c>
      <c r="BZ85" s="195">
        <f>'[122]RP per monthly'!AV124*-1</f>
        <v>277592.84000000003</v>
      </c>
      <c r="CA85" s="195">
        <f>'[122]RP per monthly'!AW124*-1</f>
        <v>248431.26</v>
      </c>
      <c r="CB85" s="195">
        <f>'[122]RP per monthly'!AX124*-1</f>
        <v>230168.28</v>
      </c>
      <c r="CC85" s="195">
        <f>'[122]RP per monthly'!AY124*-1</f>
        <v>279547.73</v>
      </c>
      <c r="CD85" s="195">
        <f>'[122]RP per monthly'!AZ124*-1</f>
        <v>277592.84000000003</v>
      </c>
      <c r="CE85" s="195">
        <f>'[122]RP per monthly'!BA124*-1</f>
        <v>248431.26</v>
      </c>
      <c r="CF85" s="195">
        <f>'[122]RP per monthly'!BB124*-1</f>
        <v>230168.28</v>
      </c>
      <c r="CG85" s="195">
        <f>'[122]RP per monthly'!BC124*-1</f>
        <v>279547.73</v>
      </c>
      <c r="CH85" s="195">
        <f>'[122]RP per monthly'!BF124*-1</f>
        <v>274640.59999999998</v>
      </c>
      <c r="CI85" s="195">
        <f>'[122]RP per monthly'!BG124*-1</f>
        <v>159832.82</v>
      </c>
      <c r="CJ85" s="195">
        <f>'[122]RP per monthly'!BH124*-1</f>
        <v>201534.96</v>
      </c>
      <c r="CK85" s="195">
        <f>'[122]RP per monthly'!BI124*-1</f>
        <v>229496.6</v>
      </c>
      <c r="CL85" s="195">
        <f>'[122]RP per monthly'!BJ124*-1</f>
        <v>277592.84000000003</v>
      </c>
      <c r="CM85" s="195">
        <f>'[122]RP per monthly'!BK124*-1</f>
        <v>248431.26</v>
      </c>
      <c r="CN85" s="195">
        <f>'[122]RP per monthly'!BL124*-1</f>
        <v>230168.28</v>
      </c>
      <c r="CO85" s="195">
        <f>'[122]RP per monthly'!BM124*-1</f>
        <v>279547.73</v>
      </c>
      <c r="CP85" s="195">
        <f>'[122]RP per monthly'!BN124*-1</f>
        <v>277592.84000000003</v>
      </c>
      <c r="CQ85" s="195">
        <f>'[122]RP per monthly'!BO124*-1</f>
        <v>248431.26</v>
      </c>
      <c r="CR85" s="195">
        <f>'[122]RP per monthly'!BP124*-1</f>
        <v>230168.28</v>
      </c>
      <c r="CS85" s="195">
        <f>'[122]RP per monthly'!BQ124*-1</f>
        <v>279547.73</v>
      </c>
      <c r="CT85" s="195">
        <f>'[122]RP per monthly'!BT124*-1</f>
        <v>274640.59999999998</v>
      </c>
      <c r="CU85" s="195">
        <f>'[122]RP per monthly'!BU124*-1</f>
        <v>159832.82</v>
      </c>
      <c r="CV85" s="195">
        <f>'[122]RP per monthly'!BV124*-1</f>
        <v>201534.96</v>
      </c>
      <c r="CW85" s="195">
        <f>'[122]RP per monthly'!BW124*-1</f>
        <v>229496.6</v>
      </c>
      <c r="CX85" s="195">
        <f>'[122]RP per monthly'!BX124*-1</f>
        <v>277592.84000000003</v>
      </c>
      <c r="CY85" s="195">
        <f>'[122]RP per monthly'!BY124*-1</f>
        <v>248431.26</v>
      </c>
      <c r="CZ85" s="195">
        <f>'[122]RP per monthly'!BZ124*-1</f>
        <v>230168.28</v>
      </c>
      <c r="DA85" s="195">
        <f>'[122]RP per monthly'!CA124*-1</f>
        <v>279547.73</v>
      </c>
      <c r="DB85" s="195">
        <f>'[122]RP per monthly'!CB124*-1</f>
        <v>277592.84000000003</v>
      </c>
      <c r="DC85" s="195">
        <f>'[122]RP per monthly'!CC124*-1</f>
        <v>248431.26</v>
      </c>
      <c r="DD85" s="195">
        <f>'[122]RP per monthly'!CD124*-1</f>
        <v>230168.28</v>
      </c>
      <c r="DE85" s="195">
        <f>'[122]RP per monthly'!CE124*-1</f>
        <v>279547.73</v>
      </c>
    </row>
    <row r="86" spans="1:109" ht="15" customHeight="1" outlineLevel="1">
      <c r="A86" s="37" t="s">
        <v>140</v>
      </c>
      <c r="B86" s="84">
        <v>291673.90999999997</v>
      </c>
      <c r="C86" s="84">
        <v>334018.65000000002</v>
      </c>
      <c r="D86" s="84">
        <v>345938.27</v>
      </c>
      <c r="E86" s="84">
        <v>354114.14</v>
      </c>
      <c r="F86" s="84">
        <v>368813.22</v>
      </c>
      <c r="G86" s="84">
        <v>365281.88</v>
      </c>
      <c r="H86" s="84">
        <v>339168.66</v>
      </c>
      <c r="I86" s="84">
        <v>355292.75</v>
      </c>
      <c r="J86" s="84">
        <v>345983.24</v>
      </c>
      <c r="K86" s="84">
        <v>390742.6</v>
      </c>
      <c r="L86" s="84">
        <v>364387.49</v>
      </c>
      <c r="M86" s="84">
        <v>385089.6</v>
      </c>
      <c r="N86" s="84">
        <v>320870.33</v>
      </c>
      <c r="O86" s="84">
        <v>364258.55999999994</v>
      </c>
      <c r="P86" s="84">
        <v>356510.62</v>
      </c>
      <c r="Q86" s="84">
        <v>347268.43</v>
      </c>
      <c r="R86" s="84">
        <v>352945.18</v>
      </c>
      <c r="S86" s="84">
        <v>355993.95999999996</v>
      </c>
      <c r="T86" s="84">
        <v>328153.02</v>
      </c>
      <c r="U86" s="84">
        <v>349275.35</v>
      </c>
      <c r="V86" s="84">
        <v>345938.16000000003</v>
      </c>
      <c r="W86" s="84">
        <v>419330.55000000005</v>
      </c>
      <c r="X86" s="84">
        <v>366190.83000000007</v>
      </c>
      <c r="Y86" s="84">
        <v>364835.11</v>
      </c>
      <c r="Z86" s="84">
        <v>334857.58</v>
      </c>
      <c r="AA86" s="84">
        <v>362514.32999999996</v>
      </c>
      <c r="AB86" s="84">
        <v>375943.79000000004</v>
      </c>
      <c r="AC86" s="84">
        <v>382022.01</v>
      </c>
      <c r="AD86" s="84">
        <v>375775.95999999996</v>
      </c>
      <c r="AE86" s="84">
        <v>376148.06999999995</v>
      </c>
      <c r="AF86" s="84">
        <v>392002.29</v>
      </c>
      <c r="AG86" s="84">
        <v>394203.95</v>
      </c>
      <c r="AH86" s="84">
        <v>395279.93</v>
      </c>
      <c r="AI86" s="84">
        <v>363822.27</v>
      </c>
      <c r="AJ86" s="84">
        <v>414233.68</v>
      </c>
      <c r="AK86" s="84">
        <v>414221.21</v>
      </c>
      <c r="AL86" s="203">
        <f>'[122]RP per monthly'!B125*-1</f>
        <v>383733.46</v>
      </c>
      <c r="AM86" s="203">
        <f>'[122]RP per monthly'!C125*-1</f>
        <v>447330.38</v>
      </c>
      <c r="AN86" s="203">
        <f>'[122]RP per monthly'!D125*-1</f>
        <v>406934.92</v>
      </c>
      <c r="AO86" s="203">
        <f>'[122]RP per monthly'!E125*-1</f>
        <v>419561.3</v>
      </c>
      <c r="AP86" s="203">
        <f>'[122]RP per monthly'!F125*-1</f>
        <v>380767.14</v>
      </c>
      <c r="AQ86" s="203">
        <f>'[122]RP per monthly'!G125*-1</f>
        <v>405395.72</v>
      </c>
      <c r="AR86" s="203">
        <f>'[122]RP per monthly'!H125*-1</f>
        <v>455120.95</v>
      </c>
      <c r="AS86" s="203">
        <f>'[122]RP per monthly'!I125*-1</f>
        <v>432809.33</v>
      </c>
      <c r="AT86" s="203">
        <f>'[122]RP per monthly'!J125*-1</f>
        <v>422259.6</v>
      </c>
      <c r="AU86" s="203">
        <f>'[122]RP per monthly'!K125*-1</f>
        <v>410846.54</v>
      </c>
      <c r="AV86" s="203">
        <f>'[122]RP per monthly'!L125*-1</f>
        <v>560343.19999999995</v>
      </c>
      <c r="AW86" s="203">
        <f>'[122]RP per monthly'!M125*-1</f>
        <v>425479.29</v>
      </c>
      <c r="AX86" s="203">
        <f>'[122]RP per monthly'!P125*-1</f>
        <v>397539.25</v>
      </c>
      <c r="AY86" s="203">
        <f>'[122]RP per monthly'!Q125*-1</f>
        <v>416464.75</v>
      </c>
      <c r="AZ86" s="203">
        <f>'[122]RP per monthly'!R125*-1</f>
        <v>434655.91</v>
      </c>
      <c r="BA86" s="203">
        <f>'[122]RP per monthly'!S125*-1</f>
        <v>425562.22</v>
      </c>
      <c r="BB86" s="203">
        <f>'[122]RP per monthly'!T125*-1</f>
        <v>420163.43</v>
      </c>
      <c r="BC86" s="203">
        <f>'[122]RP per monthly'!U125*-1</f>
        <v>373528.37</v>
      </c>
      <c r="BD86" s="203">
        <f>'[122]RP per monthly'!V125*-1</f>
        <v>379504.19</v>
      </c>
      <c r="BE86" s="203">
        <f>'[122]RP per monthly'!W125*-1</f>
        <v>557688.05000000005</v>
      </c>
      <c r="BF86" s="203">
        <f>'[122]RP per monthly'!X125*-1</f>
        <v>524688.63978480001</v>
      </c>
      <c r="BG86" s="203">
        <f>'[122]RP per monthly'!Y125*-1</f>
        <v>533018.61047399999</v>
      </c>
      <c r="BH86" s="203">
        <f>'[122]RP per monthly'!Z125*-1</f>
        <v>533018.61047399999</v>
      </c>
      <c r="BI86" s="203">
        <f>'[122]RP per monthly'!AA125*-1</f>
        <v>533018.61047399999</v>
      </c>
      <c r="BJ86" s="203">
        <f>'[122]RP per monthly'!AD125*-1</f>
        <v>533018.61047399999</v>
      </c>
      <c r="BK86" s="203">
        <f>'[122]RP per monthly'!AE125*-1</f>
        <v>533018.61047399999</v>
      </c>
      <c r="BL86" s="203">
        <f>'[122]RP per monthly'!AF125*-1</f>
        <v>541013.8896313</v>
      </c>
      <c r="BM86" s="203">
        <f>'[122]RP per monthly'!AG125*-1</f>
        <v>528678.83518629998</v>
      </c>
      <c r="BN86" s="203">
        <f>'[122]RP per monthly'!AH125*-1</f>
        <v>528678.83518629998</v>
      </c>
      <c r="BO86" s="203">
        <f>'[122]RP per monthly'!AI125*-1</f>
        <v>571871.8960221</v>
      </c>
      <c r="BP86" s="203">
        <f>'[122]RP per monthly'!AJ125*-1</f>
        <v>571871.8960221</v>
      </c>
      <c r="BQ86" s="203">
        <f>'[122]RP per monthly'!AK125*-1</f>
        <v>571871.8960221</v>
      </c>
      <c r="BR86" s="203">
        <f>'[122]RP per monthly'!AL125*-1</f>
        <v>571871.8960221</v>
      </c>
      <c r="BS86" s="203">
        <f>'[122]RP per monthly'!AM125*-1</f>
        <v>571871.8960221</v>
      </c>
      <c r="BT86" s="203">
        <f>'[122]RP per monthly'!AN125*-1</f>
        <v>571871.8960221</v>
      </c>
      <c r="BU86" s="203">
        <f>'[122]RP per monthly'!AO125*-1</f>
        <v>571871.8960221</v>
      </c>
      <c r="BV86" s="195">
        <f>'[122]RP per monthly'!AR125*-1</f>
        <v>571871.8960221</v>
      </c>
      <c r="BW86" s="195">
        <f>'[122]RP per monthly'!AS125*-1</f>
        <v>571871.8960221</v>
      </c>
      <c r="BX86" s="195">
        <f>'[122]RP per monthly'!AT125*-1</f>
        <v>571871.8960221</v>
      </c>
      <c r="BY86" s="195">
        <f>'[122]RP per monthly'!AU125*-1</f>
        <v>556959.73793409998</v>
      </c>
      <c r="BZ86" s="195">
        <f>'[122]RP per monthly'!AV125*-1</f>
        <v>556959.73793409998</v>
      </c>
      <c r="CA86" s="195">
        <f>'[122]RP per monthly'!AW125*-1</f>
        <v>579071.03952889994</v>
      </c>
      <c r="CB86" s="195">
        <f>'[122]RP per monthly'!AX125*-1</f>
        <v>579071.03952889994</v>
      </c>
      <c r="CC86" s="195">
        <f>'[122]RP per monthly'!AY125*-1</f>
        <v>579071.03952889994</v>
      </c>
      <c r="CD86" s="195">
        <f>'[122]RP per monthly'!AZ125*-1</f>
        <v>579071.03952889994</v>
      </c>
      <c r="CE86" s="195">
        <f>'[122]RP per monthly'!BA125*-1</f>
        <v>579071.03952889994</v>
      </c>
      <c r="CF86" s="195">
        <f>'[122]RP per monthly'!BB125*-1</f>
        <v>579071.03952889994</v>
      </c>
      <c r="CG86" s="195">
        <f>'[122]RP per monthly'!BC125*-1</f>
        <v>579071.03952889994</v>
      </c>
      <c r="CH86" s="195">
        <f>'[122]RP per monthly'!BF125*-1</f>
        <v>579071.03952889994</v>
      </c>
      <c r="CI86" s="195">
        <f>'[122]RP per monthly'!BG125*-1</f>
        <v>579071.03952889994</v>
      </c>
      <c r="CJ86" s="195">
        <f>'[122]RP per monthly'!BH125*-1</f>
        <v>579071.03952889994</v>
      </c>
      <c r="CK86" s="195">
        <f>'[122]RP per monthly'!BI125*-1</f>
        <v>579071.03952889994</v>
      </c>
      <c r="CL86" s="195">
        <f>'[122]RP per monthly'!BJ125*-1</f>
        <v>579071.03952889994</v>
      </c>
      <c r="CM86" s="195">
        <f>'[122]RP per monthly'!BK125*-1</f>
        <v>600438.76088790002</v>
      </c>
      <c r="CN86" s="195">
        <f>'[122]RP per monthly'!BL125*-1</f>
        <v>600438.76088790002</v>
      </c>
      <c r="CO86" s="195">
        <f>'[122]RP per monthly'!BM125*-1</f>
        <v>600438.76088790002</v>
      </c>
      <c r="CP86" s="195">
        <f>'[122]RP per monthly'!BN125*-1</f>
        <v>600438.76088790002</v>
      </c>
      <c r="CQ86" s="195">
        <f>'[122]RP per monthly'!BO125*-1</f>
        <v>600438.76088790002</v>
      </c>
      <c r="CR86" s="195">
        <f>'[122]RP per monthly'!BP125*-1</f>
        <v>600438.76088790002</v>
      </c>
      <c r="CS86" s="195">
        <f>'[122]RP per monthly'!BQ125*-1</f>
        <v>600438.76088790002</v>
      </c>
      <c r="CT86" s="195">
        <f>'[122]RP per monthly'!BT125*-1</f>
        <v>600438.76088790002</v>
      </c>
      <c r="CU86" s="195">
        <f>'[122]RP per monthly'!BU125*-1</f>
        <v>600438.76088790002</v>
      </c>
      <c r="CV86" s="195">
        <f>'[122]RP per monthly'!BV125*-1</f>
        <v>600438.76088790002</v>
      </c>
      <c r="CW86" s="195">
        <f>'[122]RP per monthly'!BW125*-1</f>
        <v>600438.76088790002</v>
      </c>
      <c r="CX86" s="195">
        <f>'[122]RP per monthly'!BX125*-1</f>
        <v>600438.76088790002</v>
      </c>
      <c r="CY86" s="195">
        <f>'[122]RP per monthly'!BY125*-1</f>
        <v>621514.16139669996</v>
      </c>
      <c r="CZ86" s="195">
        <f>'[122]RP per monthly'!BZ125*-1</f>
        <v>621514.16139669996</v>
      </c>
      <c r="DA86" s="195">
        <f>'[122]RP per monthly'!CA125*-1</f>
        <v>621514.16139669996</v>
      </c>
      <c r="DB86" s="195">
        <f>'[122]RP per monthly'!CB125*-1</f>
        <v>621514.16139669996</v>
      </c>
      <c r="DC86" s="195">
        <f>'[122]RP per monthly'!CC125*-1</f>
        <v>621514.16139669996</v>
      </c>
      <c r="DD86" s="195">
        <f>'[122]RP per monthly'!CD125*-1</f>
        <v>621514.16139669996</v>
      </c>
      <c r="DE86" s="195">
        <f>'[122]RP per monthly'!CE125*-1</f>
        <v>621514.16139669996</v>
      </c>
    </row>
    <row r="87" spans="1:109" ht="15" customHeight="1" outlineLevel="1">
      <c r="A87" s="37" t="s">
        <v>141</v>
      </c>
      <c r="B87" s="84">
        <v>26006.06</v>
      </c>
      <c r="C87" s="84">
        <v>132640.04999999999</v>
      </c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  <c r="AA87" s="84"/>
      <c r="AB87" s="84"/>
      <c r="AC87" s="84"/>
      <c r="AD87" s="84"/>
      <c r="AE87" s="84"/>
      <c r="AF87" s="84"/>
      <c r="AG87" s="84"/>
      <c r="AH87" s="84"/>
      <c r="AI87" s="84"/>
      <c r="AJ87" s="84"/>
      <c r="AK87" s="84"/>
      <c r="AL87" s="84"/>
      <c r="AM87" s="84"/>
      <c r="AN87" s="84"/>
      <c r="AO87" s="84"/>
      <c r="AP87" s="84"/>
      <c r="AQ87" s="84"/>
      <c r="AR87" s="84"/>
      <c r="AS87" s="84"/>
      <c r="AT87" s="84"/>
      <c r="AU87" s="84"/>
      <c r="AV87" s="84"/>
      <c r="AW87" s="84"/>
      <c r="AX87" s="84"/>
      <c r="AY87" s="84"/>
      <c r="AZ87" s="84"/>
      <c r="BA87" s="84"/>
      <c r="BB87" s="84"/>
      <c r="BC87" s="84"/>
      <c r="BD87" s="84"/>
      <c r="BE87" s="84"/>
      <c r="BF87" s="84"/>
      <c r="BG87" s="84"/>
      <c r="BH87" s="84"/>
      <c r="BI87" s="84"/>
      <c r="BJ87" s="84"/>
      <c r="BK87" s="84"/>
      <c r="BL87" s="84"/>
      <c r="BM87" s="84"/>
      <c r="BN87" s="84"/>
      <c r="BO87" s="84"/>
      <c r="BP87" s="84"/>
      <c r="BQ87" s="84"/>
      <c r="BR87" s="84"/>
      <c r="BS87" s="84"/>
      <c r="BT87" s="84"/>
      <c r="BU87" s="84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</row>
    <row r="88" spans="1:109" ht="15" customHeight="1" outlineLevel="1">
      <c r="A88" s="37" t="s">
        <v>142</v>
      </c>
      <c r="B88" s="84"/>
      <c r="C88" s="84"/>
      <c r="D88" s="84"/>
      <c r="E88" s="84">
        <v>21821.8</v>
      </c>
      <c r="F88" s="84">
        <v>10000</v>
      </c>
      <c r="G88" s="84">
        <v>18825.400000000001</v>
      </c>
      <c r="H88" s="84"/>
      <c r="I88" s="84">
        <v>67529.48000000001</v>
      </c>
      <c r="J88" s="84">
        <v>42111.3</v>
      </c>
      <c r="K88" s="84">
        <v>31937.3</v>
      </c>
      <c r="L88" s="84">
        <v>24879.16</v>
      </c>
      <c r="M88" s="84">
        <v>19317.02</v>
      </c>
      <c r="N88" s="84">
        <v>1542.71</v>
      </c>
      <c r="O88" s="84">
        <v>2473.52</v>
      </c>
      <c r="P88" s="84"/>
      <c r="Q88" s="84">
        <v>28374.15</v>
      </c>
      <c r="R88" s="84"/>
      <c r="S88" s="84">
        <v>23488.959999999999</v>
      </c>
      <c r="T88" s="84">
        <v>3894.33</v>
      </c>
      <c r="U88" s="84">
        <v>130487.98</v>
      </c>
      <c r="V88" s="84">
        <v>102330.76000000001</v>
      </c>
      <c r="W88" s="84">
        <v>21519.18</v>
      </c>
      <c r="X88" s="84">
        <v>19368.47</v>
      </c>
      <c r="Y88" s="84">
        <v>2643.39</v>
      </c>
      <c r="Z88" s="84">
        <v>32211.58</v>
      </c>
      <c r="AA88" s="84">
        <v>4438.3100000000004</v>
      </c>
      <c r="AB88" s="84">
        <v>13129.09</v>
      </c>
      <c r="AC88" s="84">
        <v>40386.660000000003</v>
      </c>
      <c r="AD88" s="84">
        <v>130395.53</v>
      </c>
      <c r="AE88" s="84">
        <v>5496.16</v>
      </c>
      <c r="AF88" s="84">
        <v>7492.1</v>
      </c>
      <c r="AG88" s="84">
        <v>37607.599999999999</v>
      </c>
      <c r="AH88" s="84">
        <v>7602.41</v>
      </c>
      <c r="AI88" s="84">
        <v>12215.470000000001</v>
      </c>
      <c r="AJ88" s="84">
        <v>166413.88</v>
      </c>
      <c r="AK88" s="84">
        <v>25280.800000000003</v>
      </c>
      <c r="AL88" s="203">
        <f>'[122]RP per monthly'!B126*-1</f>
        <v>54267.96</v>
      </c>
      <c r="AM88" s="203">
        <f>'[122]RP per monthly'!C126*-1</f>
        <v>8607.01</v>
      </c>
      <c r="AN88" s="203">
        <f>'[122]RP per monthly'!D126*-1</f>
        <v>8722.33</v>
      </c>
      <c r="AO88" s="203">
        <f>'[122]RP per monthly'!E126*-1</f>
        <v>9517.61</v>
      </c>
      <c r="AP88" s="203">
        <f>'[122]RP per monthly'!F126*-1</f>
        <v>173535.29</v>
      </c>
      <c r="AQ88" s="203">
        <f>'[122]RP per monthly'!G126*-1</f>
        <v>6507.61</v>
      </c>
      <c r="AR88" s="203">
        <f>'[122]RP per monthly'!H126*-1</f>
        <v>10192.799999999999</v>
      </c>
      <c r="AS88" s="203">
        <f>'[122]RP per monthly'!I126*-1</f>
        <v>13758.73</v>
      </c>
      <c r="AT88" s="203">
        <f>'[122]RP per monthly'!J126*-1</f>
        <v>10215.5</v>
      </c>
      <c r="AU88" s="203">
        <f>'[122]RP per monthly'!K126*-1</f>
        <v>127306.39</v>
      </c>
      <c r="AV88" s="203">
        <f>'[122]RP per monthly'!L126*-1</f>
        <v>1968.19</v>
      </c>
      <c r="AW88" s="203">
        <f>'[122]RP per monthly'!M126*-1</f>
        <v>141157.9</v>
      </c>
      <c r="AX88" s="203">
        <f>'[122]RP per monthly'!P126*-1</f>
        <v>0</v>
      </c>
      <c r="AY88" s="203">
        <f>'[122]RP per monthly'!Q126*-1</f>
        <v>5447.74</v>
      </c>
      <c r="AZ88" s="203">
        <f>'[122]RP per monthly'!R126*-1</f>
        <v>13737.45</v>
      </c>
      <c r="BA88" s="203">
        <f>'[122]RP per monthly'!S126*-1</f>
        <v>65982.960000000006</v>
      </c>
      <c r="BB88" s="203">
        <f>'[122]RP per monthly'!T126*-1</f>
        <v>7625.87</v>
      </c>
      <c r="BC88" s="203">
        <f>'[122]RP per monthly'!U126*-1</f>
        <v>38958.550000000003</v>
      </c>
      <c r="BD88" s="203">
        <f>'[122]RP per monthly'!V126*-1</f>
        <v>35093.370000000003</v>
      </c>
      <c r="BE88" s="203">
        <f>'[122]RP per monthly'!W126*-1</f>
        <v>0</v>
      </c>
      <c r="BF88" s="203">
        <f>'[122]RP per monthly'!X126*-1</f>
        <v>198574.75</v>
      </c>
      <c r="BG88" s="203">
        <f>'[122]RP per monthly'!Y126*-1</f>
        <v>187716.36</v>
      </c>
      <c r="BH88" s="203">
        <f>'[122]RP per monthly'!Z126*-1</f>
        <v>166518.9170588</v>
      </c>
      <c r="BI88" s="203">
        <f>'[122]RP per monthly'!AA126*-1</f>
        <v>53331.93</v>
      </c>
      <c r="BJ88" s="203">
        <f>'[122]RP per monthly'!AD126*-1</f>
        <v>44235.28</v>
      </c>
      <c r="BK88" s="203">
        <f>'[122]RP per monthly'!AE126*-1</f>
        <v>44235.28</v>
      </c>
      <c r="BL88" s="203">
        <f>'[122]RP per monthly'!AF126*-1</f>
        <v>13755.28</v>
      </c>
      <c r="BM88" s="203">
        <f>'[122]RP per monthly'!AG126*-1</f>
        <v>13755.28</v>
      </c>
      <c r="BN88" s="203">
        <f>'[122]RP per monthly'!AH126*-1</f>
        <v>91855.28</v>
      </c>
      <c r="BO88" s="203">
        <f>'[122]RP per monthly'!AI126*-1</f>
        <v>144125.28</v>
      </c>
      <c r="BP88" s="203">
        <f>'[122]RP per monthly'!AJ126*-1</f>
        <v>127155.28</v>
      </c>
      <c r="BQ88" s="203">
        <f>'[122]RP per monthly'!AK126*-1</f>
        <v>103305.28</v>
      </c>
      <c r="BR88" s="203">
        <f>'[122]RP per monthly'!AL126*-1</f>
        <v>121305.28</v>
      </c>
      <c r="BS88" s="203">
        <f>'[122]RP per monthly'!AM126*-1</f>
        <v>13755.28</v>
      </c>
      <c r="BT88" s="203">
        <f>'[122]RP per monthly'!AN126*-1</f>
        <v>13755.28</v>
      </c>
      <c r="BU88" s="203">
        <f>'[122]RP per monthly'!AO126*-1</f>
        <v>13755.28</v>
      </c>
      <c r="BV88" s="195">
        <f>'[122]RP per monthly'!AR126*-1</f>
        <v>44235.28</v>
      </c>
      <c r="BW88" s="195">
        <f>'[122]RP per monthly'!AS126*-1</f>
        <v>44235.28</v>
      </c>
      <c r="BX88" s="195">
        <f>'[122]RP per monthly'!AT126*-1</f>
        <v>24755.279999999999</v>
      </c>
      <c r="BY88" s="195">
        <f>'[122]RP per monthly'!AU126*-1</f>
        <v>62755.28</v>
      </c>
      <c r="BZ88" s="195">
        <f>'[122]RP per monthly'!AV126*-1</f>
        <v>30475.279999999999</v>
      </c>
      <c r="CA88" s="195">
        <f>'[122]RP per monthly'!AW126*-1</f>
        <v>28355.279999999999</v>
      </c>
      <c r="CB88" s="195">
        <f>'[122]RP per monthly'!AX126*-1</f>
        <v>176155.28</v>
      </c>
      <c r="CC88" s="195">
        <f>'[122]RP per monthly'!AY126*-1</f>
        <v>103305.28</v>
      </c>
      <c r="CD88" s="195">
        <f>'[122]RP per monthly'!AZ126*-1</f>
        <v>201305.28</v>
      </c>
      <c r="CE88" s="195">
        <f>'[122]RP per monthly'!BA126*-1</f>
        <v>13755.28</v>
      </c>
      <c r="CF88" s="195">
        <f>'[122]RP per monthly'!BB126*-1</f>
        <v>13755.28</v>
      </c>
      <c r="CG88" s="195">
        <f>'[122]RP per monthly'!BC126*-1</f>
        <v>13755.28</v>
      </c>
      <c r="CH88" s="195">
        <f>'[122]RP per monthly'!BF126*-1</f>
        <v>44235.28</v>
      </c>
      <c r="CI88" s="195">
        <f>'[122]RP per monthly'!BG126*-1</f>
        <v>44235.28</v>
      </c>
      <c r="CJ88" s="195">
        <f>'[122]RP per monthly'!BH126*-1</f>
        <v>24755.279999999999</v>
      </c>
      <c r="CK88" s="195">
        <f>'[122]RP per monthly'!BI126*-1</f>
        <v>137755.28</v>
      </c>
      <c r="CL88" s="195">
        <f>'[122]RP per monthly'!BJ126*-1</f>
        <v>30475.279999999999</v>
      </c>
      <c r="CM88" s="195">
        <f>'[122]RP per monthly'!BK126*-1</f>
        <v>28355.279999999999</v>
      </c>
      <c r="CN88" s="195">
        <f>'[122]RP per monthly'!BL126*-1</f>
        <v>176155.28</v>
      </c>
      <c r="CO88" s="195">
        <f>'[122]RP per monthly'!BM126*-1</f>
        <v>103305.28</v>
      </c>
      <c r="CP88" s="195">
        <f>'[122]RP per monthly'!BN126*-1</f>
        <v>121305.28</v>
      </c>
      <c r="CQ88" s="195">
        <f>'[122]RP per monthly'!BO126*-1</f>
        <v>13755.28</v>
      </c>
      <c r="CR88" s="195">
        <f>'[122]RP per monthly'!BP126*-1</f>
        <v>13755.28</v>
      </c>
      <c r="CS88" s="195">
        <f>'[122]RP per monthly'!BQ126*-1</f>
        <v>13755.28</v>
      </c>
      <c r="CT88" s="195">
        <f>'[122]RP per monthly'!BT126*-1</f>
        <v>44235.28</v>
      </c>
      <c r="CU88" s="195">
        <f>'[122]RP per monthly'!BU126*-1</f>
        <v>44235.28</v>
      </c>
      <c r="CV88" s="195">
        <f>'[122]RP per monthly'!BV126*-1</f>
        <v>24755.279999999999</v>
      </c>
      <c r="CW88" s="195">
        <f>'[122]RP per monthly'!BW126*-1</f>
        <v>62755.28</v>
      </c>
      <c r="CX88" s="195">
        <f>'[122]RP per monthly'!BX126*-1</f>
        <v>30475.279999999999</v>
      </c>
      <c r="CY88" s="195">
        <f>'[122]RP per monthly'!BY126*-1</f>
        <v>21355.279999999999</v>
      </c>
      <c r="CZ88" s="195">
        <f>'[122]RP per monthly'!BZ126*-1</f>
        <v>176155.28</v>
      </c>
      <c r="DA88" s="195">
        <f>'[122]RP per monthly'!CA126*-1</f>
        <v>103305.28</v>
      </c>
      <c r="DB88" s="195">
        <f>'[122]RP per monthly'!CB126*-1</f>
        <v>121305.28</v>
      </c>
      <c r="DC88" s="195">
        <f>'[122]RP per monthly'!CC126*-1</f>
        <v>13755.28</v>
      </c>
      <c r="DD88" s="195">
        <f>'[122]RP per monthly'!CD126*-1</f>
        <v>13755.28</v>
      </c>
      <c r="DE88" s="195">
        <f>'[122]RP per monthly'!CE126*-1</f>
        <v>13755.28</v>
      </c>
    </row>
    <row r="89" spans="1:109" ht="15" customHeight="1" outlineLevel="1">
      <c r="A89" s="37" t="s">
        <v>143</v>
      </c>
      <c r="B89" s="84">
        <v>27257.5</v>
      </c>
      <c r="C89" s="84">
        <v>24445.01</v>
      </c>
      <c r="D89" s="84">
        <v>26450.85</v>
      </c>
      <c r="E89" s="84">
        <v>24001.17</v>
      </c>
      <c r="F89" s="84">
        <v>26729.63</v>
      </c>
      <c r="G89" s="84">
        <v>24920.31</v>
      </c>
      <c r="H89" s="84">
        <v>26840.81</v>
      </c>
      <c r="I89" s="84">
        <v>16265.34</v>
      </c>
      <c r="J89" s="84">
        <v>16475.95</v>
      </c>
      <c r="K89" s="84">
        <v>15980.19</v>
      </c>
      <c r="L89" s="84">
        <v>33670.33</v>
      </c>
      <c r="M89" s="84">
        <v>17150.240000000002</v>
      </c>
      <c r="N89" s="84">
        <v>3286.9700000000003</v>
      </c>
      <c r="O89" s="84">
        <v>30030.79</v>
      </c>
      <c r="P89" s="84">
        <v>22779.4</v>
      </c>
      <c r="Q89" s="84">
        <v>35678.839999999997</v>
      </c>
      <c r="R89" s="84">
        <v>17330.63</v>
      </c>
      <c r="S89" s="84">
        <v>26216.69</v>
      </c>
      <c r="T89" s="84">
        <v>26696.76</v>
      </c>
      <c r="U89" s="84">
        <v>46837.120000000003</v>
      </c>
      <c r="V89" s="84">
        <v>26681.360000000001</v>
      </c>
      <c r="W89" s="84">
        <v>30761.23</v>
      </c>
      <c r="X89" s="84">
        <v>15228.96</v>
      </c>
      <c r="Y89" s="84">
        <v>44487.62000000001</v>
      </c>
      <c r="Z89" s="84">
        <v>32225.589999999997</v>
      </c>
      <c r="AA89" s="84">
        <v>19169.46</v>
      </c>
      <c r="AB89" s="84">
        <v>52000.2</v>
      </c>
      <c r="AC89" s="84">
        <v>13013.8</v>
      </c>
      <c r="AD89" s="84">
        <v>49798.91</v>
      </c>
      <c r="AE89" s="84">
        <v>12017.63</v>
      </c>
      <c r="AF89" s="84">
        <v>44589.180000000008</v>
      </c>
      <c r="AG89" s="84">
        <v>24244.080000000002</v>
      </c>
      <c r="AH89" s="84">
        <v>50136.94</v>
      </c>
      <c r="AI89" s="84">
        <v>34215.320000000007</v>
      </c>
      <c r="AJ89" s="84">
        <v>41001.990000000013</v>
      </c>
      <c r="AK89" s="84">
        <v>34033.039999999994</v>
      </c>
      <c r="AL89" s="203">
        <f>'[122]RP per monthly'!B127*-1</f>
        <v>32768.080000000002</v>
      </c>
      <c r="AM89" s="203">
        <f>'[122]RP per monthly'!C127*-1</f>
        <v>44827.81</v>
      </c>
      <c r="AN89" s="203">
        <f>'[122]RP per monthly'!D127*-1</f>
        <v>124011.73</v>
      </c>
      <c r="AO89" s="203">
        <f>'[122]RP per monthly'!E127*-1</f>
        <v>33305.800000000003</v>
      </c>
      <c r="AP89" s="203">
        <f>'[122]RP per monthly'!F127*-1</f>
        <v>36812.92</v>
      </c>
      <c r="AQ89" s="203">
        <f>'[122]RP per monthly'!G127*-1</f>
        <v>46640.55</v>
      </c>
      <c r="AR89" s="203">
        <f>'[122]RP per monthly'!H127*-1</f>
        <v>222.07</v>
      </c>
      <c r="AS89" s="203">
        <f>'[122]RP per monthly'!I127*-1</f>
        <v>1600</v>
      </c>
      <c r="AT89" s="203">
        <f>'[122]RP per monthly'!J127*-1</f>
        <v>0</v>
      </c>
      <c r="AU89" s="203">
        <f>'[122]RP per monthly'!K127*-1</f>
        <v>0</v>
      </c>
      <c r="AV89" s="203">
        <f>'[122]RP per monthly'!L127*-1</f>
        <v>149674.51999999999</v>
      </c>
      <c r="AW89" s="203">
        <f>'[122]RP per monthly'!M127*-1</f>
        <v>0</v>
      </c>
      <c r="AX89" s="203">
        <f>'[122]RP per monthly'!P127*-1</f>
        <v>0</v>
      </c>
      <c r="AY89" s="203">
        <f>'[122]RP per monthly'!Q127*-1</f>
        <v>0</v>
      </c>
      <c r="AZ89" s="203">
        <f>'[122]RP per monthly'!R127*-1</f>
        <v>0</v>
      </c>
      <c r="BA89" s="203">
        <f>'[122]RP per monthly'!S127*-1</f>
        <v>0</v>
      </c>
      <c r="BB89" s="203">
        <f>'[122]RP per monthly'!T127*-1</f>
        <v>868.64</v>
      </c>
      <c r="BC89" s="203">
        <f>'[122]RP per monthly'!U127*-1</f>
        <v>0</v>
      </c>
      <c r="BD89" s="203">
        <f>'[122]RP per monthly'!V127*-1</f>
        <v>0</v>
      </c>
      <c r="BE89" s="203">
        <f>'[122]RP per monthly'!W127*-1</f>
        <v>0</v>
      </c>
      <c r="BF89" s="203">
        <f>'[122]RP per monthly'!X127*-1</f>
        <v>79102.021722699996</v>
      </c>
      <c r="BG89" s="203">
        <f>'[122]RP per monthly'!Y127*-1</f>
        <v>70797.477599999998</v>
      </c>
      <c r="BH89" s="203">
        <f>'[122]RP per monthly'!Z127*-1</f>
        <v>70797.477599999998</v>
      </c>
      <c r="BI89" s="203">
        <f>'[122]RP per monthly'!AA127*-1</f>
        <v>70797.477599999998</v>
      </c>
      <c r="BJ89" s="203">
        <f>'[122]RP per monthly'!AD127*-1</f>
        <v>70797.477599999998</v>
      </c>
      <c r="BK89" s="203">
        <f>'[122]RP per monthly'!AE127*-1</f>
        <v>70797.477599999998</v>
      </c>
      <c r="BL89" s="203">
        <f>'[122]RP per monthly'!AF127*-1</f>
        <v>70797.477599999998</v>
      </c>
      <c r="BM89" s="203">
        <f>'[122]RP per monthly'!AG127*-1</f>
        <v>92876.868600000002</v>
      </c>
      <c r="BN89" s="203">
        <f>'[122]RP per monthly'!AH127*-1</f>
        <v>92876.868600000002</v>
      </c>
      <c r="BO89" s="203">
        <f>'[122]RP per monthly'!AI127*-1</f>
        <v>92876.868600000002</v>
      </c>
      <c r="BP89" s="203">
        <f>'[122]RP per monthly'!AJ127*-1</f>
        <v>92876.868600000002</v>
      </c>
      <c r="BQ89" s="203">
        <f>'[122]RP per monthly'!AK127*-1</f>
        <v>98142.987049999996</v>
      </c>
      <c r="BR89" s="203">
        <f>'[122]RP per monthly'!AL127*-1</f>
        <v>92876.868600000002</v>
      </c>
      <c r="BS89" s="203">
        <f>'[122]RP per monthly'!AM127*-1</f>
        <v>92876.868600000002</v>
      </c>
      <c r="BT89" s="203">
        <f>'[122]RP per monthly'!AN127*-1</f>
        <v>92876.868600000002</v>
      </c>
      <c r="BU89" s="203">
        <f>'[122]RP per monthly'!AO127*-1</f>
        <v>92876.868600000002</v>
      </c>
      <c r="BV89" s="195">
        <f>'[122]RP per monthly'!AR127*-1</f>
        <v>92876.868600000002</v>
      </c>
      <c r="BW89" s="195">
        <f>'[122]RP per monthly'!AS127*-1</f>
        <v>92876.868600000002</v>
      </c>
      <c r="BX89" s="195">
        <f>'[122]RP per monthly'!AT127*-1</f>
        <v>92876.868600000002</v>
      </c>
      <c r="BY89" s="195">
        <f>'[122]RP per monthly'!AU127*-1</f>
        <v>92876.868600000002</v>
      </c>
      <c r="BZ89" s="195">
        <f>'[122]RP per monthly'!AV127*-1</f>
        <v>92876.868600000002</v>
      </c>
      <c r="CA89" s="195">
        <f>'[122]RP per monthly'!AW127*-1</f>
        <v>92876.868600000002</v>
      </c>
      <c r="CB89" s="195">
        <f>'[122]RP per monthly'!AX127*-1</f>
        <v>92876.868600000002</v>
      </c>
      <c r="CC89" s="195">
        <f>'[122]RP per monthly'!AY127*-1</f>
        <v>96564.080283799995</v>
      </c>
      <c r="CD89" s="195">
        <f>'[122]RP per monthly'!AZ127*-1</f>
        <v>92876.868600000002</v>
      </c>
      <c r="CE89" s="195">
        <f>'[122]RP per monthly'!BA127*-1</f>
        <v>92876.868600000002</v>
      </c>
      <c r="CF89" s="195">
        <f>'[122]RP per monthly'!BB127*-1</f>
        <v>92876.868600000002</v>
      </c>
      <c r="CG89" s="195">
        <f>'[122]RP per monthly'!BC127*-1</f>
        <v>92876.868600000002</v>
      </c>
      <c r="CH89" s="195">
        <f>'[122]RP per monthly'!BF127*-1</f>
        <v>92876.868600000002</v>
      </c>
      <c r="CI89" s="195">
        <f>'[122]RP per monthly'!BG127*-1</f>
        <v>92876.868600000002</v>
      </c>
      <c r="CJ89" s="195">
        <f>'[122]RP per monthly'!BH127*-1</f>
        <v>92876.868600000002</v>
      </c>
      <c r="CK89" s="195">
        <f>'[122]RP per monthly'!BI127*-1</f>
        <v>92876.868600000002</v>
      </c>
      <c r="CL89" s="195">
        <f>'[122]RP per monthly'!BJ127*-1</f>
        <v>92876.868600000002</v>
      </c>
      <c r="CM89" s="195">
        <f>'[122]RP per monthly'!BK127*-1</f>
        <v>92876.868600000002</v>
      </c>
      <c r="CN89" s="195">
        <f>'[122]RP per monthly'!BL127*-1</f>
        <v>92876.868600000002</v>
      </c>
      <c r="CO89" s="195">
        <f>'[122]RP per monthly'!BM127*-1</f>
        <v>96304.025051699995</v>
      </c>
      <c r="CP89" s="195">
        <f>'[122]RP per monthly'!BN127*-1</f>
        <v>92876.868600000002</v>
      </c>
      <c r="CQ89" s="195">
        <f>'[122]RP per monthly'!BO127*-1</f>
        <v>92876.868600000002</v>
      </c>
      <c r="CR89" s="195">
        <f>'[122]RP per monthly'!BP127*-1</f>
        <v>92876.868600000002</v>
      </c>
      <c r="CS89" s="195">
        <f>'[122]RP per monthly'!BQ127*-1</f>
        <v>92876.868600000002</v>
      </c>
      <c r="CT89" s="195">
        <f>'[122]RP per monthly'!BT127*-1</f>
        <v>92876.868600000002</v>
      </c>
      <c r="CU89" s="195">
        <f>'[122]RP per monthly'!BU127*-1</f>
        <v>92876.868600000002</v>
      </c>
      <c r="CV89" s="195">
        <f>'[122]RP per monthly'!BV127*-1</f>
        <v>92876.868600000002</v>
      </c>
      <c r="CW89" s="195">
        <f>'[122]RP per monthly'!BW127*-1</f>
        <v>92876.868600000002</v>
      </c>
      <c r="CX89" s="195">
        <f>'[122]RP per monthly'!BX127*-1</f>
        <v>92876.868600000002</v>
      </c>
      <c r="CY89" s="195">
        <f>'[122]RP per monthly'!BY127*-1</f>
        <v>92876.868600000002</v>
      </c>
      <c r="CZ89" s="195">
        <f>'[122]RP per monthly'!BZ127*-1</f>
        <v>92876.868600000002</v>
      </c>
      <c r="DA89" s="195">
        <f>'[122]RP per monthly'!CA127*-1</f>
        <v>96136.846688200007</v>
      </c>
      <c r="DB89" s="195">
        <f>'[122]RP per monthly'!CB127*-1</f>
        <v>92876.868600000002</v>
      </c>
      <c r="DC89" s="195">
        <f>'[122]RP per monthly'!CC127*-1</f>
        <v>92876.868600000002</v>
      </c>
      <c r="DD89" s="195">
        <f>'[122]RP per monthly'!CD127*-1</f>
        <v>92876.868600000002</v>
      </c>
      <c r="DE89" s="195">
        <f>'[122]RP per monthly'!CE127*-1</f>
        <v>92876.868600000002</v>
      </c>
    </row>
    <row r="90" spans="1:109" ht="15" customHeight="1" outlineLevel="1">
      <c r="A90" s="37" t="s">
        <v>144</v>
      </c>
      <c r="B90" s="84">
        <v>89415.200000000012</v>
      </c>
      <c r="C90" s="84">
        <v>103123.88</v>
      </c>
      <c r="D90" s="84">
        <v>97363.1</v>
      </c>
      <c r="E90" s="84">
        <v>49722.400000000001</v>
      </c>
      <c r="F90" s="84">
        <v>43658.7</v>
      </c>
      <c r="G90" s="84">
        <v>87733.89</v>
      </c>
      <c r="H90" s="84">
        <v>86847.01</v>
      </c>
      <c r="I90" s="84">
        <v>87625.34</v>
      </c>
      <c r="J90" s="84">
        <v>50270.64</v>
      </c>
      <c r="K90" s="84">
        <v>89308.44</v>
      </c>
      <c r="L90" s="84">
        <v>46957.87</v>
      </c>
      <c r="M90" s="84">
        <v>85769.65</v>
      </c>
      <c r="N90" s="84">
        <v>48624.59</v>
      </c>
      <c r="O90" s="84">
        <v>87591.510000000009</v>
      </c>
      <c r="P90" s="84">
        <v>49442.19</v>
      </c>
      <c r="Q90" s="84">
        <v>133204.98000000001</v>
      </c>
      <c r="R90" s="84">
        <v>125254.48</v>
      </c>
      <c r="S90" s="84">
        <v>97829.16</v>
      </c>
      <c r="T90" s="84">
        <v>55018.67</v>
      </c>
      <c r="U90" s="84">
        <v>98172.05</v>
      </c>
      <c r="V90" s="84">
        <v>73017.41</v>
      </c>
      <c r="W90" s="84">
        <v>96825.450000000012</v>
      </c>
      <c r="X90" s="84"/>
      <c r="Y90" s="84"/>
      <c r="Z90" s="84"/>
      <c r="AA90" s="84"/>
      <c r="AB90" s="84"/>
      <c r="AC90" s="84">
        <v>226.29</v>
      </c>
      <c r="AD90" s="84"/>
      <c r="AE90" s="84">
        <v>79096.08</v>
      </c>
      <c r="AF90" s="84">
        <v>789945.13</v>
      </c>
      <c r="AG90" s="84">
        <v>126218.97</v>
      </c>
      <c r="AH90" s="84">
        <v>126272.75</v>
      </c>
      <c r="AI90" s="84">
        <v>125100.51000000001</v>
      </c>
      <c r="AJ90" s="84">
        <v>125212.86</v>
      </c>
      <c r="AK90" s="84">
        <v>122748.81</v>
      </c>
      <c r="AL90" s="203">
        <f>'[122]RP per monthly'!B128*-1</f>
        <v>0</v>
      </c>
      <c r="AM90" s="203">
        <f>'[122]RP per monthly'!C128*-1</f>
        <v>253460.84</v>
      </c>
      <c r="AN90" s="203">
        <f>'[122]RP per monthly'!D128*-1</f>
        <v>124452.18</v>
      </c>
      <c r="AO90" s="203">
        <f>'[122]RP per monthly'!E128*-1</f>
        <v>139581.85999999999</v>
      </c>
      <c r="AP90" s="203">
        <f>'[122]RP per monthly'!F128*-1</f>
        <v>152724.22</v>
      </c>
      <c r="AQ90" s="203">
        <f>'[122]RP per monthly'!G128*-1</f>
        <v>152944.78</v>
      </c>
      <c r="AR90" s="203">
        <f>'[122]RP per monthly'!H128*-1</f>
        <v>0</v>
      </c>
      <c r="AS90" s="203">
        <f>'[122]RP per monthly'!I128*-1</f>
        <v>299982.24</v>
      </c>
      <c r="AT90" s="203">
        <f>'[122]RP per monthly'!J128*-1</f>
        <v>147855.47</v>
      </c>
      <c r="AU90" s="203">
        <f>'[122]RP per monthly'!K128*-1</f>
        <v>148683.91</v>
      </c>
      <c r="AV90" s="203">
        <f>'[122]RP per monthly'!L128*-1</f>
        <v>148335.10999999999</v>
      </c>
      <c r="AW90" s="203">
        <f>'[122]RP per monthly'!M128*-1</f>
        <v>148612.91</v>
      </c>
      <c r="AX90" s="203">
        <f>'[122]RP per monthly'!P128*-1</f>
        <v>148663.76999999999</v>
      </c>
      <c r="AY90" s="203">
        <f>'[122]RP per monthly'!Q128*-1</f>
        <v>31297.37</v>
      </c>
      <c r="AZ90" s="203">
        <f>'[122]RP per monthly'!R128*-1</f>
        <v>29074.81</v>
      </c>
      <c r="BA90" s="203">
        <f>'[122]RP per monthly'!S128*-1</f>
        <v>41413.24</v>
      </c>
      <c r="BB90" s="203">
        <f>'[122]RP per monthly'!T128*-1</f>
        <v>0</v>
      </c>
      <c r="BC90" s="203">
        <f>'[122]RP per monthly'!U128*-1</f>
        <v>84128.72</v>
      </c>
      <c r="BD90" s="203">
        <f>'[122]RP per monthly'!V128*-1</f>
        <v>38586.03</v>
      </c>
      <c r="BE90" s="203">
        <f>'[122]RP per monthly'!W128*-1</f>
        <v>38839.17</v>
      </c>
      <c r="BF90" s="203">
        <f>'[122]RP per monthly'!X128*-1</f>
        <v>150000</v>
      </c>
      <c r="BG90" s="203">
        <f>'[122]RP per monthly'!Y128*-1</f>
        <v>150000</v>
      </c>
      <c r="BH90" s="203">
        <f>'[122]RP per monthly'!Z128*-1</f>
        <v>150000</v>
      </c>
      <c r="BI90" s="203">
        <f>'[122]RP per monthly'!AA128*-1</f>
        <v>150000</v>
      </c>
      <c r="BJ90" s="203">
        <f>'[122]RP per monthly'!AD128*-1</f>
        <v>150000</v>
      </c>
      <c r="BK90" s="203">
        <f>'[122]RP per monthly'!AE128*-1</f>
        <v>150000</v>
      </c>
      <c r="BL90" s="203">
        <f>'[122]RP per monthly'!AF128*-1</f>
        <v>150000</v>
      </c>
      <c r="BM90" s="203">
        <f>'[122]RP per monthly'!AG128*-1</f>
        <v>150000</v>
      </c>
      <c r="BN90" s="203">
        <f>'[122]RP per monthly'!AH128*-1</f>
        <v>150000</v>
      </c>
      <c r="BO90" s="203">
        <f>'[122]RP per monthly'!AI128*-1</f>
        <v>150000</v>
      </c>
      <c r="BP90" s="203">
        <f>'[122]RP per monthly'!AJ128*-1</f>
        <v>150000</v>
      </c>
      <c r="BQ90" s="203">
        <f>'[122]RP per monthly'!AK128*-1</f>
        <v>150000</v>
      </c>
      <c r="BR90" s="203">
        <f>'[122]RP per monthly'!AL128*-1</f>
        <v>150000</v>
      </c>
      <c r="BS90" s="203">
        <f>'[122]RP per monthly'!AM128*-1</f>
        <v>150000</v>
      </c>
      <c r="BT90" s="203">
        <f>'[122]RP per monthly'!AN128*-1</f>
        <v>150000</v>
      </c>
      <c r="BU90" s="203">
        <f>'[122]RP per monthly'!AO128*-1</f>
        <v>150000</v>
      </c>
      <c r="BV90" s="195">
        <f>'[122]RP per monthly'!AR128*-1</f>
        <v>150000</v>
      </c>
      <c r="BW90" s="195">
        <f>'[122]RP per monthly'!AS128*-1</f>
        <v>150000</v>
      </c>
      <c r="BX90" s="195">
        <f>'[122]RP per monthly'!AT128*-1</f>
        <v>150000</v>
      </c>
      <c r="BY90" s="195">
        <f>'[122]RP per monthly'!AU128*-1</f>
        <v>150000</v>
      </c>
      <c r="BZ90" s="195">
        <f>'[122]RP per monthly'!AV128*-1</f>
        <v>150000</v>
      </c>
      <c r="CA90" s="195">
        <f>'[122]RP per monthly'!AW128*-1</f>
        <v>150000</v>
      </c>
      <c r="CB90" s="195">
        <f>'[122]RP per monthly'!AX128*-1</f>
        <v>150000</v>
      </c>
      <c r="CC90" s="195">
        <f>'[122]RP per monthly'!AY128*-1</f>
        <v>150000</v>
      </c>
      <c r="CD90" s="195">
        <f>'[122]RP per monthly'!AZ128*-1</f>
        <v>150000</v>
      </c>
      <c r="CE90" s="195">
        <f>'[122]RP per monthly'!BA128*-1</f>
        <v>150000</v>
      </c>
      <c r="CF90" s="195">
        <f>'[122]RP per monthly'!BB128*-1</f>
        <v>150000</v>
      </c>
      <c r="CG90" s="195">
        <f>'[122]RP per monthly'!BC128*-1</f>
        <v>150000</v>
      </c>
      <c r="CH90" s="195">
        <f>'[122]RP per monthly'!BF128*-1</f>
        <v>150000</v>
      </c>
      <c r="CI90" s="195">
        <f>'[122]RP per monthly'!BG128*-1</f>
        <v>150000</v>
      </c>
      <c r="CJ90" s="195">
        <f>'[122]RP per monthly'!BH128*-1</f>
        <v>150000</v>
      </c>
      <c r="CK90" s="195">
        <f>'[122]RP per monthly'!BI128*-1</f>
        <v>150000</v>
      </c>
      <c r="CL90" s="195">
        <f>'[122]RP per monthly'!BJ128*-1</f>
        <v>150000</v>
      </c>
      <c r="CM90" s="195">
        <f>'[122]RP per monthly'!BK128*-1</f>
        <v>150000</v>
      </c>
      <c r="CN90" s="195">
        <f>'[122]RP per monthly'!BL128*-1</f>
        <v>150000</v>
      </c>
      <c r="CO90" s="195">
        <f>'[122]RP per monthly'!BM128*-1</f>
        <v>150000</v>
      </c>
      <c r="CP90" s="195">
        <f>'[122]RP per monthly'!BN128*-1</f>
        <v>150000</v>
      </c>
      <c r="CQ90" s="195">
        <f>'[122]RP per monthly'!BO128*-1</f>
        <v>150000</v>
      </c>
      <c r="CR90" s="195">
        <f>'[122]RP per monthly'!BP128*-1</f>
        <v>150000</v>
      </c>
      <c r="CS90" s="195">
        <f>'[122]RP per monthly'!BQ128*-1</f>
        <v>150000</v>
      </c>
      <c r="CT90" s="195">
        <f>'[122]RP per monthly'!BT128*-1</f>
        <v>150000</v>
      </c>
      <c r="CU90" s="195">
        <f>'[122]RP per monthly'!BU128*-1</f>
        <v>150000</v>
      </c>
      <c r="CV90" s="195">
        <f>'[122]RP per monthly'!BV128*-1</f>
        <v>150000</v>
      </c>
      <c r="CW90" s="195">
        <f>'[122]RP per monthly'!BW128*-1</f>
        <v>150000</v>
      </c>
      <c r="CX90" s="195">
        <f>'[122]RP per monthly'!BX128*-1</f>
        <v>150000</v>
      </c>
      <c r="CY90" s="195">
        <f>'[122]RP per monthly'!BY128*-1</f>
        <v>150000</v>
      </c>
      <c r="CZ90" s="195">
        <f>'[122]RP per monthly'!BZ128*-1</f>
        <v>150000</v>
      </c>
      <c r="DA90" s="195">
        <f>'[122]RP per monthly'!CA128*-1</f>
        <v>150000</v>
      </c>
      <c r="DB90" s="195">
        <f>'[122]RP per monthly'!CB128*-1</f>
        <v>150000</v>
      </c>
      <c r="DC90" s="195">
        <f>'[122]RP per monthly'!CC128*-1</f>
        <v>150000</v>
      </c>
      <c r="DD90" s="195">
        <f>'[122]RP per monthly'!CD128*-1</f>
        <v>150000</v>
      </c>
      <c r="DE90" s="195">
        <f>'[122]RP per monthly'!CE128*-1</f>
        <v>150000</v>
      </c>
    </row>
    <row r="91" spans="1:109" ht="15" customHeight="1" outlineLevel="1">
      <c r="A91" s="37" t="s">
        <v>145</v>
      </c>
      <c r="B91" s="84">
        <v>178183.07</v>
      </c>
      <c r="C91" s="84">
        <v>175939.61</v>
      </c>
      <c r="D91" s="84">
        <v>204861.96</v>
      </c>
      <c r="E91" s="84">
        <v>191662.84</v>
      </c>
      <c r="F91" s="84">
        <v>208150.7</v>
      </c>
      <c r="G91" s="84">
        <v>209442.55</v>
      </c>
      <c r="H91" s="84">
        <v>212535.7</v>
      </c>
      <c r="I91" s="84">
        <v>248968.22</v>
      </c>
      <c r="J91" s="84">
        <v>215386.52</v>
      </c>
      <c r="K91" s="84">
        <v>220717.73</v>
      </c>
      <c r="L91" s="84">
        <v>211429.26</v>
      </c>
      <c r="M91" s="84">
        <v>423802.64</v>
      </c>
      <c r="N91" s="84">
        <v>35235.43</v>
      </c>
      <c r="O91" s="84">
        <v>211064.53000000003</v>
      </c>
      <c r="P91" s="84"/>
      <c r="Q91" s="84">
        <v>261482.39000000004</v>
      </c>
      <c r="R91" s="84">
        <v>258409.09999999998</v>
      </c>
      <c r="S91" s="84">
        <v>252425.83000000002</v>
      </c>
      <c r="T91" s="84">
        <v>514195.31</v>
      </c>
      <c r="U91" s="84">
        <v>265516.83</v>
      </c>
      <c r="V91" s="84">
        <v>253640.15000000002</v>
      </c>
      <c r="W91" s="84">
        <v>261459.52999999997</v>
      </c>
      <c r="X91" s="84">
        <v>269894.49000000005</v>
      </c>
      <c r="Y91" s="84">
        <v>289853.49</v>
      </c>
      <c r="Z91" s="84">
        <v>272706.99</v>
      </c>
      <c r="AA91" s="84">
        <v>261844.12</v>
      </c>
      <c r="AB91" s="84">
        <v>157916.83000000002</v>
      </c>
      <c r="AC91" s="84">
        <v>437010.14</v>
      </c>
      <c r="AD91" s="84">
        <v>296033.28000000003</v>
      </c>
      <c r="AE91" s="84">
        <v>301044.55</v>
      </c>
      <c r="AF91" s="84">
        <v>316308.92000000004</v>
      </c>
      <c r="AG91" s="84">
        <v>303735.59000000003</v>
      </c>
      <c r="AH91" s="84">
        <v>302825.08</v>
      </c>
      <c r="AI91" s="84">
        <v>321215</v>
      </c>
      <c r="AJ91" s="84">
        <v>300120.14</v>
      </c>
      <c r="AK91" s="84">
        <v>303239.61</v>
      </c>
      <c r="AL91" s="203">
        <f>'[122]RP per monthly'!B129*-1</f>
        <v>307681.58</v>
      </c>
      <c r="AM91" s="203">
        <f>'[122]RP per monthly'!C129*-1</f>
        <v>307213.42</v>
      </c>
      <c r="AN91" s="203">
        <f>'[122]RP per monthly'!D129*-1</f>
        <v>332670.38</v>
      </c>
      <c r="AO91" s="203">
        <f>'[122]RP per monthly'!E129*-1</f>
        <v>221188.14</v>
      </c>
      <c r="AP91" s="203">
        <f>'[122]RP per monthly'!F129*-1</f>
        <v>272439.51</v>
      </c>
      <c r="AQ91" s="203">
        <f>'[122]RP per monthly'!G129*-1</f>
        <v>279381.81</v>
      </c>
      <c r="AR91" s="203">
        <f>'[122]RP per monthly'!H129*-1</f>
        <v>230193.29</v>
      </c>
      <c r="AS91" s="203">
        <f>'[122]RP per monthly'!I129*-1</f>
        <v>232429.68</v>
      </c>
      <c r="AT91" s="203">
        <f>'[122]RP per monthly'!J129*-1</f>
        <v>233144.14</v>
      </c>
      <c r="AU91" s="203">
        <f>'[122]RP per monthly'!K129*-1</f>
        <v>231907.18</v>
      </c>
      <c r="AV91" s="203">
        <f>'[122]RP per monthly'!L129*-1</f>
        <v>296841.02</v>
      </c>
      <c r="AW91" s="203">
        <f>'[122]RP per monthly'!M129*-1</f>
        <v>234035.5</v>
      </c>
      <c r="AX91" s="203">
        <f>'[122]RP per monthly'!P129*-1</f>
        <v>241051.07</v>
      </c>
      <c r="AY91" s="203">
        <f>'[122]RP per monthly'!Q129*-1</f>
        <v>222618.19</v>
      </c>
      <c r="AZ91" s="203">
        <f>'[122]RP per monthly'!R129*-1</f>
        <v>226706.88</v>
      </c>
      <c r="BA91" s="203">
        <f>'[122]RP per monthly'!S129*-1</f>
        <v>223729.18</v>
      </c>
      <c r="BB91" s="203">
        <f>'[122]RP per monthly'!T129*-1</f>
        <v>219322.48</v>
      </c>
      <c r="BC91" s="203">
        <f>'[122]RP per monthly'!U129*-1</f>
        <v>224057.5</v>
      </c>
      <c r="BD91" s="203">
        <f>'[122]RP per monthly'!V129*-1</f>
        <v>226323.12</v>
      </c>
      <c r="BE91" s="203">
        <f>'[122]RP per monthly'!W129*-1</f>
        <v>251233.01</v>
      </c>
      <c r="BF91" s="203">
        <f>'[122]RP per monthly'!X129*-1</f>
        <v>284398.03999999998</v>
      </c>
      <c r="BG91" s="203">
        <f>'[122]RP per monthly'!Y129*-1</f>
        <v>286892.26</v>
      </c>
      <c r="BH91" s="203">
        <f>'[122]RP per monthly'!Z129*-1</f>
        <v>413496.24</v>
      </c>
      <c r="BI91" s="203">
        <f>'[122]RP per monthly'!AA129*-1</f>
        <v>286892.26</v>
      </c>
      <c r="BJ91" s="203">
        <f>'[122]RP per monthly'!AD129*-1</f>
        <v>287260.94</v>
      </c>
      <c r="BK91" s="203">
        <f>'[122]RP per monthly'!AE129*-1</f>
        <v>287260.94</v>
      </c>
      <c r="BL91" s="203">
        <f>'[122]RP per monthly'!AF129*-1</f>
        <v>330005.36787199997</v>
      </c>
      <c r="BM91" s="203">
        <f>'[122]RP per monthly'!AG129*-1</f>
        <v>329323.692928</v>
      </c>
      <c r="BN91" s="203">
        <f>'[122]RP per monthly'!AH129*-1</f>
        <v>329323.692928</v>
      </c>
      <c r="BO91" s="203">
        <f>'[122]RP per monthly'!AI129*-1</f>
        <v>329323.692928</v>
      </c>
      <c r="BP91" s="203">
        <f>'[122]RP per monthly'!AJ129*-1</f>
        <v>329323.692928</v>
      </c>
      <c r="BQ91" s="203">
        <f>'[122]RP per monthly'!AK129*-1</f>
        <v>329323.692928</v>
      </c>
      <c r="BR91" s="203">
        <f>'[122]RP per monthly'!AL129*-1</f>
        <v>329323.692928</v>
      </c>
      <c r="BS91" s="203">
        <f>'[122]RP per monthly'!AM129*-1</f>
        <v>329323.692928</v>
      </c>
      <c r="BT91" s="203">
        <f>'[122]RP per monthly'!AN129*-1</f>
        <v>466137.49501800002</v>
      </c>
      <c r="BU91" s="203">
        <f>'[122]RP per monthly'!AO129*-1</f>
        <v>329323.692928</v>
      </c>
      <c r="BV91" s="195">
        <f>'[122]RP per monthly'!AR129*-1</f>
        <v>327973.71507199999</v>
      </c>
      <c r="BW91" s="195">
        <f>'[122]RP per monthly'!AS129*-1</f>
        <v>327973.71507199999</v>
      </c>
      <c r="BX91" s="195">
        <f>'[122]RP per monthly'!AT129*-1</f>
        <v>376776.19245979999</v>
      </c>
      <c r="BY91" s="195">
        <f>'[122]RP per monthly'!AU129*-1</f>
        <v>371348.20166080003</v>
      </c>
      <c r="BZ91" s="195">
        <f>'[122]RP per monthly'!AV129*-1</f>
        <v>371348.20166080003</v>
      </c>
      <c r="CA91" s="195">
        <f>'[122]RP per monthly'!AW129*-1</f>
        <v>371348.20166080003</v>
      </c>
      <c r="CB91" s="195">
        <f>'[122]RP per monthly'!AX129*-1</f>
        <v>371348.20166080003</v>
      </c>
      <c r="CC91" s="195">
        <f>'[122]RP per monthly'!AY129*-1</f>
        <v>371348.20166080003</v>
      </c>
      <c r="CD91" s="195">
        <f>'[122]RP per monthly'!AZ129*-1</f>
        <v>371348.20166080003</v>
      </c>
      <c r="CE91" s="195">
        <f>'[122]RP per monthly'!BA129*-1</f>
        <v>371348.20166080003</v>
      </c>
      <c r="CF91" s="195">
        <f>'[122]RP per monthly'!BB129*-1</f>
        <v>513593.51299020002</v>
      </c>
      <c r="CG91" s="195">
        <f>'[122]RP per monthly'!BC129*-1</f>
        <v>371348.20166080003</v>
      </c>
      <c r="CH91" s="195">
        <f>'[122]RP per monthly'!BF129*-1</f>
        <v>371348.20166080003</v>
      </c>
      <c r="CI91" s="195">
        <f>'[122]RP per monthly'!BG129*-1</f>
        <v>371348.20166080003</v>
      </c>
      <c r="CJ91" s="195">
        <f>'[122]RP per monthly'!BH129*-1</f>
        <v>426604.80834400002</v>
      </c>
      <c r="CK91" s="195">
        <f>'[122]RP per monthly'!BI129*-1</f>
        <v>426604.80834400002</v>
      </c>
      <c r="CL91" s="195">
        <f>'[122]RP per monthly'!BJ129*-1</f>
        <v>426604.80834400002</v>
      </c>
      <c r="CM91" s="195">
        <f>'[122]RP per monthly'!BK129*-1</f>
        <v>426604.80834400002</v>
      </c>
      <c r="CN91" s="195">
        <f>'[122]RP per monthly'!BL129*-1</f>
        <v>426604.80834400002</v>
      </c>
      <c r="CO91" s="195">
        <f>'[122]RP per monthly'!BM129*-1</f>
        <v>426604.80834400002</v>
      </c>
      <c r="CP91" s="195">
        <f>'[122]RP per monthly'!BN129*-1</f>
        <v>426604.80834400002</v>
      </c>
      <c r="CQ91" s="195">
        <f>'[122]RP per monthly'!BO129*-1</f>
        <v>426604.80834400002</v>
      </c>
      <c r="CR91" s="195">
        <f>'[122]RP per monthly'!BP129*-1</f>
        <v>574098.96882459999</v>
      </c>
      <c r="CS91" s="195">
        <f>'[122]RP per monthly'!BQ129*-1</f>
        <v>426604.80834400002</v>
      </c>
      <c r="CT91" s="195">
        <f>'[122]RP per monthly'!BT129*-1</f>
        <v>574098.96882459999</v>
      </c>
      <c r="CU91" s="195">
        <f>'[122]RP per monthly'!BU129*-1</f>
        <v>574098.96882459999</v>
      </c>
      <c r="CV91" s="195">
        <f>'[122]RP per monthly'!BV129*-1</f>
        <v>637577.76646670001</v>
      </c>
      <c r="CW91" s="195">
        <f>'[122]RP per monthly'!BW129*-1</f>
        <v>637577.76646670001</v>
      </c>
      <c r="CX91" s="195">
        <f>'[122]RP per monthly'!BX129*-1</f>
        <v>637577.76646670001</v>
      </c>
      <c r="CY91" s="195">
        <f>'[122]RP per monthly'!BY129*-1</f>
        <v>637577.76646670001</v>
      </c>
      <c r="CZ91" s="195">
        <f>'[122]RP per monthly'!BZ129*-1</f>
        <v>637577.76646670001</v>
      </c>
      <c r="DA91" s="195">
        <f>'[122]RP per monthly'!CA129*-1</f>
        <v>642754.81005950004</v>
      </c>
      <c r="DB91" s="195">
        <f>'[122]RP per monthly'!CB129*-1</f>
        <v>642754.81005950004</v>
      </c>
      <c r="DC91" s="195">
        <f>'[122]RP per monthly'!CC129*-1</f>
        <v>642754.81005950004</v>
      </c>
      <c r="DD91" s="195">
        <f>'[122]RP per monthly'!CD129*-1</f>
        <v>642754.81005950004</v>
      </c>
      <c r="DE91" s="195">
        <f>'[122]RP per monthly'!CE129*-1</f>
        <v>642754.81005950004</v>
      </c>
    </row>
    <row r="92" spans="1:109" ht="15" customHeight="1" outlineLevel="1">
      <c r="A92" s="37" t="s">
        <v>146</v>
      </c>
      <c r="B92" s="84">
        <v>9229.5999999999985</v>
      </c>
      <c r="C92" s="84"/>
      <c r="D92" s="84">
        <v>9674.3999999999978</v>
      </c>
      <c r="E92" s="84">
        <v>9702.2000000000007</v>
      </c>
      <c r="F92" s="84">
        <v>9966.2999999999993</v>
      </c>
      <c r="G92" s="84">
        <v>10564</v>
      </c>
      <c r="H92" s="84">
        <v>10341.6</v>
      </c>
      <c r="I92" s="84">
        <v>11398</v>
      </c>
      <c r="J92" s="84">
        <v>10258.200000000001</v>
      </c>
      <c r="K92" s="84">
        <v>10286</v>
      </c>
      <c r="L92" s="84"/>
      <c r="M92" s="84">
        <v>20655.400000000001</v>
      </c>
      <c r="N92" s="84"/>
      <c r="O92" s="84">
        <v>79286.100000000006</v>
      </c>
      <c r="P92" s="84"/>
      <c r="Q92" s="84">
        <v>30088.800000000003</v>
      </c>
      <c r="R92" s="84">
        <v>59063.200000000004</v>
      </c>
      <c r="S92" s="84">
        <v>29969.4</v>
      </c>
      <c r="T92" s="84"/>
      <c r="U92" s="84">
        <v>61530.8</v>
      </c>
      <c r="V92" s="84"/>
      <c r="W92" s="84">
        <v>62127.8</v>
      </c>
      <c r="X92" s="84"/>
      <c r="Y92" s="84">
        <v>62406.400000000001</v>
      </c>
      <c r="Z92" s="84"/>
      <c r="AA92" s="84">
        <v>28789.300000000003</v>
      </c>
      <c r="AB92" s="84">
        <v>58084.3</v>
      </c>
      <c r="AC92" s="84">
        <v>-2990.8</v>
      </c>
      <c r="AD92" s="84">
        <v>25702.949999999997</v>
      </c>
      <c r="AE92" s="84">
        <v>25734.799999999996</v>
      </c>
      <c r="AF92" s="84">
        <v>52138.45</v>
      </c>
      <c r="AG92" s="84"/>
      <c r="AH92" s="84">
        <v>51915.5</v>
      </c>
      <c r="AI92" s="84"/>
      <c r="AJ92" s="84">
        <v>26403.649999999998</v>
      </c>
      <c r="AK92" s="84">
        <v>25575.55</v>
      </c>
      <c r="AL92" s="203">
        <f>'[122]RP per monthly'!B130*-1</f>
        <v>26212.55</v>
      </c>
      <c r="AM92" s="203">
        <f>'[122]RP per monthly'!C130*-1</f>
        <v>26161.99</v>
      </c>
      <c r="AN92" s="203">
        <f>'[122]RP per monthly'!D130*-1</f>
        <v>26085.15</v>
      </c>
      <c r="AO92" s="203">
        <f>'[122]RP per monthly'!E130*-1</f>
        <v>5330.77</v>
      </c>
      <c r="AP92" s="203">
        <f>'[122]RP per monthly'!F130*-1</f>
        <v>15625.61</v>
      </c>
      <c r="AQ92" s="203">
        <f>'[122]RP per monthly'!G130*-1</f>
        <v>15956.85</v>
      </c>
      <c r="AR92" s="203">
        <f>'[122]RP per monthly'!H130*-1</f>
        <v>13720.98</v>
      </c>
      <c r="AS92" s="203">
        <f>'[122]RP per monthly'!I130*-1</f>
        <v>29983.59</v>
      </c>
      <c r="AT92" s="203">
        <f>'[122]RP per monthly'!J130*-1</f>
        <v>-2656.29</v>
      </c>
      <c r="AU92" s="203">
        <f>'[122]RP per monthly'!K130*-1</f>
        <v>29696.94</v>
      </c>
      <c r="AV92" s="203">
        <f>'[122]RP per monthly'!L130*-1</f>
        <v>529.73</v>
      </c>
      <c r="AW92" s="203">
        <f>'[122]RP per monthly'!M130*-1</f>
        <v>13774.91</v>
      </c>
      <c r="AX92" s="203">
        <f>'[122]RP per monthly'!P130*-1</f>
        <v>30442.23</v>
      </c>
      <c r="AY92" s="203">
        <f>'[122]RP per monthly'!Q130*-1</f>
        <v>-2751.84</v>
      </c>
      <c r="AZ92" s="203">
        <f>'[122]RP per monthly'!R130*-1</f>
        <v>14222.31</v>
      </c>
      <c r="BA92" s="203">
        <f>'[122]RP per monthly'!S130*-1</f>
        <v>13988.52</v>
      </c>
      <c r="BB92" s="203">
        <f>'[122]RP per monthly'!T130*-1</f>
        <v>13625.43</v>
      </c>
      <c r="BC92" s="203">
        <f>'[122]RP per monthly'!U130*-1</f>
        <v>14103.18</v>
      </c>
      <c r="BD92" s="203">
        <f>'[122]RP per monthly'!V130*-1</f>
        <v>13873.86</v>
      </c>
      <c r="BE92" s="203">
        <f>'[122]RP per monthly'!W130*-1</f>
        <v>14313.39</v>
      </c>
      <c r="BF92" s="203">
        <f>'[122]RP per monthly'!X130*-1</f>
        <v>16300.83</v>
      </c>
      <c r="BG92" s="203">
        <f>'[122]RP per monthly'!Y130*-1</f>
        <v>16434.599999999999</v>
      </c>
      <c r="BH92" s="203">
        <f>'[122]RP per monthly'!Z130*-1</f>
        <v>16434.599999999999</v>
      </c>
      <c r="BI92" s="203">
        <f>'[122]RP per monthly'!AA130*-1</f>
        <v>16434.599999999999</v>
      </c>
      <c r="BJ92" s="203">
        <f>'[122]RP per monthly'!AD130*-1</f>
        <v>16472.82</v>
      </c>
      <c r="BK92" s="203">
        <f>'[122]RP per monthly'!AE130*-1</f>
        <v>16472.82</v>
      </c>
      <c r="BL92" s="203">
        <f>'[122]RP per monthly'!AF130*-1</f>
        <v>18923.975616</v>
      </c>
      <c r="BM92" s="203">
        <f>'[122]RP per monthly'!AG130*-1</f>
        <v>18814.207775999999</v>
      </c>
      <c r="BN92" s="203">
        <f>'[122]RP per monthly'!AH130*-1</f>
        <v>18814.207775999999</v>
      </c>
      <c r="BO92" s="203">
        <f>'[122]RP per monthly'!AI130*-1</f>
        <v>18814.207775999999</v>
      </c>
      <c r="BP92" s="203">
        <f>'[122]RP per monthly'!AJ130*-1</f>
        <v>18814.207775999999</v>
      </c>
      <c r="BQ92" s="203">
        <f>'[122]RP per monthly'!AK130*-1</f>
        <v>18814.207775999999</v>
      </c>
      <c r="BR92" s="203">
        <f>'[122]RP per monthly'!AL130*-1</f>
        <v>18814.207775999999</v>
      </c>
      <c r="BS92" s="203">
        <f>'[122]RP per monthly'!AM130*-1</f>
        <v>18814.207775999999</v>
      </c>
      <c r="BT92" s="203">
        <f>'[122]RP per monthly'!AN130*-1</f>
        <v>18814.207775999999</v>
      </c>
      <c r="BU92" s="203">
        <f>'[122]RP per monthly'!AO130*-1</f>
        <v>18814.207775999999</v>
      </c>
      <c r="BV92" s="195">
        <f>'[122]RP per monthly'!AR130*-1</f>
        <v>18726.393504</v>
      </c>
      <c r="BW92" s="195">
        <f>'[122]RP per monthly'!AS130*-1</f>
        <v>18726.393504</v>
      </c>
      <c r="BX92" s="195">
        <f>'[122]RP per monthly'!AT130*-1</f>
        <v>21512.880209300001</v>
      </c>
      <c r="BY92" s="195">
        <f>'[122]RP per monthly'!AU130*-1</f>
        <v>21159.796595100001</v>
      </c>
      <c r="BZ92" s="195">
        <f>'[122]RP per monthly'!AV130*-1</f>
        <v>21159.796595100001</v>
      </c>
      <c r="CA92" s="195">
        <f>'[122]RP per monthly'!AW130*-1</f>
        <v>21159.796595100001</v>
      </c>
      <c r="CB92" s="195">
        <f>'[122]RP per monthly'!AX130*-1</f>
        <v>21159.796595100001</v>
      </c>
      <c r="CC92" s="195">
        <f>'[122]RP per monthly'!AY130*-1</f>
        <v>21159.796595100001</v>
      </c>
      <c r="CD92" s="195">
        <f>'[122]RP per monthly'!AZ130*-1</f>
        <v>21159.796595100001</v>
      </c>
      <c r="CE92" s="195">
        <f>'[122]RP per monthly'!BA130*-1</f>
        <v>21159.796595100001</v>
      </c>
      <c r="CF92" s="195">
        <f>'[122]RP per monthly'!BB130*-1</f>
        <v>21159.796595100001</v>
      </c>
      <c r="CG92" s="195">
        <f>'[122]RP per monthly'!BC130*-1</f>
        <v>21159.796595100001</v>
      </c>
      <c r="CH92" s="195">
        <f>'[122]RP per monthly'!BF130*-1</f>
        <v>21159.796595100001</v>
      </c>
      <c r="CI92" s="195">
        <f>'[122]RP per monthly'!BG130*-1</f>
        <v>21159.796595100001</v>
      </c>
      <c r="CJ92" s="195">
        <f>'[122]RP per monthly'!BH130*-1</f>
        <v>24308.373998499999</v>
      </c>
      <c r="CK92" s="195">
        <f>'[122]RP per monthly'!BI130*-1</f>
        <v>24308.373998499999</v>
      </c>
      <c r="CL92" s="195">
        <f>'[122]RP per monthly'!BJ130*-1</f>
        <v>24308.373998499999</v>
      </c>
      <c r="CM92" s="195">
        <f>'[122]RP per monthly'!BK130*-1</f>
        <v>24308.373998499999</v>
      </c>
      <c r="CN92" s="195">
        <f>'[122]RP per monthly'!BL130*-1</f>
        <v>24308.373998499999</v>
      </c>
      <c r="CO92" s="195">
        <f>'[122]RP per monthly'!BM130*-1</f>
        <v>24308.373998499999</v>
      </c>
      <c r="CP92" s="195">
        <f>'[122]RP per monthly'!BN130*-1</f>
        <v>24308.373998499999</v>
      </c>
      <c r="CQ92" s="195">
        <f>'[122]RP per monthly'!BO130*-1</f>
        <v>24308.373998499999</v>
      </c>
      <c r="CR92" s="195">
        <f>'[122]RP per monthly'!BP130*-1</f>
        <v>24308.373998499999</v>
      </c>
      <c r="CS92" s="195">
        <f>'[122]RP per monthly'!BQ130*-1</f>
        <v>24308.373998499999</v>
      </c>
      <c r="CT92" s="195">
        <f>'[122]RP per monthly'!BT130*-1</f>
        <v>24308.373998499999</v>
      </c>
      <c r="CU92" s="195">
        <f>'[122]RP per monthly'!BU130*-1</f>
        <v>24308.373998499999</v>
      </c>
      <c r="CV92" s="195">
        <f>'[122]RP per monthly'!BV130*-1</f>
        <v>27925.460170499999</v>
      </c>
      <c r="CW92" s="195">
        <f>'[122]RP per monthly'!BW130*-1</f>
        <v>27925.460170499999</v>
      </c>
      <c r="CX92" s="195">
        <f>'[122]RP per monthly'!BX130*-1</f>
        <v>27925.460170499999</v>
      </c>
      <c r="CY92" s="195">
        <f>'[122]RP per monthly'!BY130*-1</f>
        <v>27925.460170499999</v>
      </c>
      <c r="CZ92" s="195">
        <f>'[122]RP per monthly'!BZ130*-1</f>
        <v>27925.460170499999</v>
      </c>
      <c r="DA92" s="195">
        <f>'[122]RP per monthly'!CA130*-1</f>
        <v>27925.460170499999</v>
      </c>
      <c r="DB92" s="195">
        <f>'[122]RP per monthly'!CB130*-1</f>
        <v>27925.460170499999</v>
      </c>
      <c r="DC92" s="195">
        <f>'[122]RP per monthly'!CC130*-1</f>
        <v>27925.460170499999</v>
      </c>
      <c r="DD92" s="195">
        <f>'[122]RP per monthly'!CD130*-1</f>
        <v>27925.460170499999</v>
      </c>
      <c r="DE92" s="195">
        <f>'[122]RP per monthly'!CE130*-1</f>
        <v>27925.460170499999</v>
      </c>
    </row>
    <row r="93" spans="1:109" ht="15" customHeight="1" outlineLevel="1">
      <c r="A93" s="37" t="s">
        <v>1223</v>
      </c>
      <c r="B93" s="84"/>
      <c r="C93" s="84">
        <v>15804.64</v>
      </c>
      <c r="D93" s="84">
        <v>4096.96</v>
      </c>
      <c r="E93" s="84">
        <v>2993</v>
      </c>
      <c r="F93" s="84">
        <v>12826.72</v>
      </c>
      <c r="G93" s="84">
        <v>4469.1399999999994</v>
      </c>
      <c r="H93" s="84">
        <v>4623.1400000000003</v>
      </c>
      <c r="I93" s="84">
        <v>986.3</v>
      </c>
      <c r="J93" s="84">
        <v>12334.55</v>
      </c>
      <c r="K93" s="84">
        <v>15945.7</v>
      </c>
      <c r="L93" s="84">
        <v>14617.7</v>
      </c>
      <c r="M93" s="84">
        <v>9738.8700000000008</v>
      </c>
      <c r="N93" s="84">
        <v>14539.09</v>
      </c>
      <c r="O93" s="84">
        <v>11174.119999999999</v>
      </c>
      <c r="P93" s="84">
        <v>12527.04</v>
      </c>
      <c r="Q93" s="84">
        <v>17853.72</v>
      </c>
      <c r="R93" s="84">
        <v>15865.34</v>
      </c>
      <c r="S93" s="84">
        <v>14435.529999999999</v>
      </c>
      <c r="T93" s="84">
        <v>17433.71</v>
      </c>
      <c r="U93" s="84">
        <v>16481.240000000002</v>
      </c>
      <c r="V93" s="84">
        <v>12688.46</v>
      </c>
      <c r="W93" s="84">
        <v>21421.489999999998</v>
      </c>
      <c r="X93" s="84">
        <v>48714.789999999994</v>
      </c>
      <c r="Y93" s="84">
        <v>20737.21</v>
      </c>
      <c r="Z93" s="84">
        <v>27774.71</v>
      </c>
      <c r="AA93" s="84">
        <v>27469.52</v>
      </c>
      <c r="AB93" s="84">
        <v>45400.160000000011</v>
      </c>
      <c r="AC93" s="84">
        <v>15501.330000000002</v>
      </c>
      <c r="AD93" s="84">
        <v>21969.870000000003</v>
      </c>
      <c r="AE93" s="84">
        <v>18101.27</v>
      </c>
      <c r="AF93" s="84">
        <v>36707.240000000005</v>
      </c>
      <c r="AG93" s="84">
        <v>16592.79</v>
      </c>
      <c r="AH93" s="84">
        <v>18283.27</v>
      </c>
      <c r="AI93" s="84">
        <v>18068.09</v>
      </c>
      <c r="AJ93" s="84">
        <v>25346.170000000009</v>
      </c>
      <c r="AK93" s="84">
        <v>15046.17</v>
      </c>
      <c r="AL93" s="203">
        <f>'[122]RP per monthly'!B131*-1</f>
        <v>15556.2</v>
      </c>
      <c r="AM93" s="203">
        <f>'[122]RP per monthly'!C131*-1</f>
        <v>16933</v>
      </c>
      <c r="AN93" s="203">
        <f>'[122]RP per monthly'!D131*-1</f>
        <v>46983.37</v>
      </c>
      <c r="AO93" s="203">
        <f>'[122]RP per monthly'!E131*-1</f>
        <v>20204.310000000001</v>
      </c>
      <c r="AP93" s="203">
        <f>'[122]RP per monthly'!F131*-1</f>
        <v>33356.980000000003</v>
      </c>
      <c r="AQ93" s="203">
        <f>'[122]RP per monthly'!G131*-1</f>
        <v>20293.259999999998</v>
      </c>
      <c r="AR93" s="203">
        <f>'[122]RP per monthly'!H131*-1</f>
        <v>26223.46</v>
      </c>
      <c r="AS93" s="203">
        <f>'[122]RP per monthly'!I131*-1</f>
        <v>20489.419999999998</v>
      </c>
      <c r="AT93" s="203">
        <f>'[122]RP per monthly'!J131*-1</f>
        <v>15936.7</v>
      </c>
      <c r="AU93" s="203">
        <f>'[122]RP per monthly'!K131*-1</f>
        <v>45476.480000000003</v>
      </c>
      <c r="AV93" s="203">
        <f>'[122]RP per monthly'!L131*-1</f>
        <v>20980.62</v>
      </c>
      <c r="AW93" s="203">
        <f>'[122]RP per monthly'!M131*-1</f>
        <v>26457.25</v>
      </c>
      <c r="AX93" s="203">
        <f>'[122]RP per monthly'!P131*-1</f>
        <v>28889.89</v>
      </c>
      <c r="AY93" s="203">
        <f>'[122]RP per monthly'!Q131*-1</f>
        <v>19668.7</v>
      </c>
      <c r="AZ93" s="203">
        <f>'[122]RP per monthly'!R131*-1</f>
        <v>49381</v>
      </c>
      <c r="BA93" s="203">
        <f>'[122]RP per monthly'!S131*-1</f>
        <v>16560.82</v>
      </c>
      <c r="BB93" s="203">
        <f>'[122]RP per monthly'!T131*-1</f>
        <v>14913.77</v>
      </c>
      <c r="BC93" s="203">
        <f>'[122]RP per monthly'!U131*-1</f>
        <v>22691.93</v>
      </c>
      <c r="BD93" s="203">
        <f>'[122]RP per monthly'!V131*-1</f>
        <v>14306.27</v>
      </c>
      <c r="BE93" s="203">
        <f>'[122]RP per monthly'!W131*-1</f>
        <v>21560.33</v>
      </c>
      <c r="BF93" s="203">
        <f>'[122]RP per monthly'!X131*-1</f>
        <v>134987.69</v>
      </c>
      <c r="BG93" s="203">
        <f>'[122]RP per monthly'!Y131*-1</f>
        <v>46300</v>
      </c>
      <c r="BH93" s="203">
        <f>'[122]RP per monthly'!Z131*-1</f>
        <v>46300</v>
      </c>
      <c r="BI93" s="203">
        <f>'[122]RP per monthly'!AA131*-1</f>
        <v>46300</v>
      </c>
      <c r="BJ93" s="203">
        <f>'[122]RP per monthly'!AD131*-1</f>
        <v>48500</v>
      </c>
      <c r="BK93" s="203">
        <f>'[122]RP per monthly'!AE131*-1</f>
        <v>48500</v>
      </c>
      <c r="BL93" s="203">
        <f>'[122]RP per monthly'!AF131*-1</f>
        <v>48500</v>
      </c>
      <c r="BM93" s="203">
        <f>'[122]RP per monthly'!AG131*-1</f>
        <v>50100</v>
      </c>
      <c r="BN93" s="203">
        <f>'[122]RP per monthly'!AH131*-1</f>
        <v>50100</v>
      </c>
      <c r="BO93" s="203">
        <f>'[122]RP per monthly'!AI131*-1</f>
        <v>50100</v>
      </c>
      <c r="BP93" s="203">
        <f>'[122]RP per monthly'!AJ131*-1</f>
        <v>50100</v>
      </c>
      <c r="BQ93" s="203">
        <f>'[122]RP per monthly'!AK131*-1</f>
        <v>50100</v>
      </c>
      <c r="BR93" s="203">
        <f>'[122]RP per monthly'!AL131*-1</f>
        <v>50100</v>
      </c>
      <c r="BS93" s="203">
        <f>'[122]RP per monthly'!AM131*-1</f>
        <v>50100</v>
      </c>
      <c r="BT93" s="203">
        <f>'[122]RP per monthly'!AN131*-1</f>
        <v>50100</v>
      </c>
      <c r="BU93" s="203">
        <f>'[122]RP per monthly'!AO131*-1</f>
        <v>50100</v>
      </c>
      <c r="BV93" s="195">
        <f>'[122]RP per monthly'!AR131*-1</f>
        <v>50000</v>
      </c>
      <c r="BW93" s="195">
        <f>'[122]RP per monthly'!AS131*-1</f>
        <v>50000</v>
      </c>
      <c r="BX93" s="195">
        <f>'[122]RP per monthly'!AT131*-1</f>
        <v>50000</v>
      </c>
      <c r="BY93" s="195">
        <f>'[122]RP per monthly'!AU131*-1</f>
        <v>49600</v>
      </c>
      <c r="BZ93" s="195">
        <f>'[122]RP per monthly'!AV131*-1</f>
        <v>49600</v>
      </c>
      <c r="CA93" s="195">
        <f>'[122]RP per monthly'!AW131*-1</f>
        <v>49600</v>
      </c>
      <c r="CB93" s="195">
        <f>'[122]RP per monthly'!AX131*-1</f>
        <v>49600</v>
      </c>
      <c r="CC93" s="195">
        <f>'[122]RP per monthly'!AY131*-1</f>
        <v>49600</v>
      </c>
      <c r="CD93" s="195">
        <f>'[122]RP per monthly'!AZ131*-1</f>
        <v>49600</v>
      </c>
      <c r="CE93" s="195">
        <f>'[122]RP per monthly'!BA131*-1</f>
        <v>49600</v>
      </c>
      <c r="CF93" s="195">
        <f>'[122]RP per monthly'!BB131*-1</f>
        <v>49600</v>
      </c>
      <c r="CG93" s="195">
        <f>'[122]RP per monthly'!BC131*-1</f>
        <v>49600</v>
      </c>
      <c r="CH93" s="195">
        <f>'[122]RP per monthly'!BF131*-1</f>
        <v>49600</v>
      </c>
      <c r="CI93" s="195">
        <f>'[122]RP per monthly'!BG131*-1</f>
        <v>49600</v>
      </c>
      <c r="CJ93" s="195">
        <f>'[122]RP per monthly'!BH131*-1</f>
        <v>49600</v>
      </c>
      <c r="CK93" s="195">
        <f>'[122]RP per monthly'!BI131*-1</f>
        <v>49600</v>
      </c>
      <c r="CL93" s="195">
        <f>'[122]RP per monthly'!BJ131*-1</f>
        <v>49600</v>
      </c>
      <c r="CM93" s="195">
        <f>'[122]RP per monthly'!BK131*-1</f>
        <v>49600</v>
      </c>
      <c r="CN93" s="195">
        <f>'[122]RP per monthly'!BL131*-1</f>
        <v>49600</v>
      </c>
      <c r="CO93" s="195">
        <f>'[122]RP per monthly'!BM131*-1</f>
        <v>49600</v>
      </c>
      <c r="CP93" s="195">
        <f>'[122]RP per monthly'!BN131*-1</f>
        <v>49600</v>
      </c>
      <c r="CQ93" s="195">
        <f>'[122]RP per monthly'!BO131*-1</f>
        <v>49600</v>
      </c>
      <c r="CR93" s="195">
        <f>'[122]RP per monthly'!BP131*-1</f>
        <v>49600</v>
      </c>
      <c r="CS93" s="195">
        <f>'[122]RP per monthly'!BQ131*-1</f>
        <v>49600</v>
      </c>
      <c r="CT93" s="195">
        <f>'[122]RP per monthly'!BT131*-1</f>
        <v>49600</v>
      </c>
      <c r="CU93" s="195">
        <f>'[122]RP per monthly'!BU131*-1</f>
        <v>49600</v>
      </c>
      <c r="CV93" s="195">
        <f>'[122]RP per monthly'!BV131*-1</f>
        <v>49600</v>
      </c>
      <c r="CW93" s="195">
        <f>'[122]RP per monthly'!BW131*-1</f>
        <v>49600</v>
      </c>
      <c r="CX93" s="195">
        <f>'[122]RP per monthly'!BX131*-1</f>
        <v>49600</v>
      </c>
      <c r="CY93" s="195">
        <f>'[122]RP per monthly'!BY131*-1</f>
        <v>49600</v>
      </c>
      <c r="CZ93" s="195">
        <f>'[122]RP per monthly'!BZ131*-1</f>
        <v>49600</v>
      </c>
      <c r="DA93" s="195">
        <f>'[122]RP per monthly'!CA131*-1</f>
        <v>49600</v>
      </c>
      <c r="DB93" s="195">
        <f>'[122]RP per monthly'!CB131*-1</f>
        <v>49600</v>
      </c>
      <c r="DC93" s="195">
        <f>'[122]RP per monthly'!CC131*-1</f>
        <v>49600</v>
      </c>
      <c r="DD93" s="195">
        <f>'[122]RP per monthly'!CD131*-1</f>
        <v>49600</v>
      </c>
      <c r="DE93" s="195">
        <f>'[122]RP per monthly'!CE131*-1</f>
        <v>49600</v>
      </c>
    </row>
    <row r="94" spans="1:109" ht="15" customHeight="1" outlineLevel="1">
      <c r="A94" s="37" t="s">
        <v>147</v>
      </c>
      <c r="B94" s="84">
        <v>17143.509999999998</v>
      </c>
      <c r="C94" s="84">
        <v>17026.98</v>
      </c>
      <c r="D94" s="84">
        <v>17200.580000000002</v>
      </c>
      <c r="E94" s="84">
        <v>17306.669999999998</v>
      </c>
      <c r="F94" s="84">
        <v>18991.46</v>
      </c>
      <c r="G94" s="84">
        <v>19339.62</v>
      </c>
      <c r="H94" s="84">
        <v>19193.66</v>
      </c>
      <c r="I94" s="84">
        <v>20492.27</v>
      </c>
      <c r="J94" s="84">
        <v>19346.080000000002</v>
      </c>
      <c r="K94" s="84">
        <v>19344.349999999999</v>
      </c>
      <c r="L94" s="84">
        <v>-123.7999999999865</v>
      </c>
      <c r="M94" s="84">
        <v>19642.91</v>
      </c>
      <c r="N94" s="84">
        <v>11782.150000000001</v>
      </c>
      <c r="O94" s="84"/>
      <c r="P94" s="84">
        <v>11796.54</v>
      </c>
      <c r="Q94" s="84">
        <v>12050.56</v>
      </c>
      <c r="R94" s="84">
        <v>12208.28</v>
      </c>
      <c r="S94" s="84">
        <v>4874.2700000000013</v>
      </c>
      <c r="T94" s="84">
        <v>30160.449999999997</v>
      </c>
      <c r="U94" s="84">
        <v>11795.300000000001</v>
      </c>
      <c r="V94" s="84">
        <v>9947.52</v>
      </c>
      <c r="W94" s="84">
        <v>11015.31</v>
      </c>
      <c r="X94" s="84">
        <v>10536.4</v>
      </c>
      <c r="Y94" s="84">
        <v>21197.67</v>
      </c>
      <c r="Z94" s="84">
        <v>0</v>
      </c>
      <c r="AA94" s="84">
        <v>11378.920000000002</v>
      </c>
      <c r="AB94" s="84">
        <v>21098.33</v>
      </c>
      <c r="AC94" s="84">
        <v>-715.53</v>
      </c>
      <c r="AD94" s="84">
        <v>5905.84</v>
      </c>
      <c r="AE94" s="84">
        <v>21398.010000000002</v>
      </c>
      <c r="AF94" s="84">
        <v>3623.51</v>
      </c>
      <c r="AG94" s="84">
        <v>10895.769999999999</v>
      </c>
      <c r="AH94" s="84">
        <v>10960.7</v>
      </c>
      <c r="AI94" s="84">
        <v>10355.380000000001</v>
      </c>
      <c r="AJ94" s="84">
        <v>22210.58</v>
      </c>
      <c r="AK94" s="84">
        <v>13799.050000000001</v>
      </c>
      <c r="AL94" s="203">
        <f>'[122]RP per monthly'!B132*-1</f>
        <v>10941.11</v>
      </c>
      <c r="AM94" s="203">
        <f>'[122]RP per monthly'!C132*-1</f>
        <v>11035.03</v>
      </c>
      <c r="AN94" s="203">
        <f>'[122]RP per monthly'!D132*-1</f>
        <v>11086.69</v>
      </c>
      <c r="AO94" s="203">
        <f>'[122]RP per monthly'!E132*-1</f>
        <v>11359.4</v>
      </c>
      <c r="AP94" s="203">
        <f>'[122]RP per monthly'!F132*-1</f>
        <v>10513.16</v>
      </c>
      <c r="AQ94" s="203">
        <f>'[122]RP per monthly'!G132*-1</f>
        <v>10934.72</v>
      </c>
      <c r="AR94" s="203">
        <f>'[122]RP per monthly'!H132*-1</f>
        <v>14890.66</v>
      </c>
      <c r="AS94" s="203">
        <f>'[122]RP per monthly'!I132*-1</f>
        <v>12899.14</v>
      </c>
      <c r="AT94" s="203">
        <f>'[122]RP per monthly'!J132*-1</f>
        <v>13029.33</v>
      </c>
      <c r="AU94" s="203">
        <f>'[122]RP per monthly'!K132*-1</f>
        <v>12976.97</v>
      </c>
      <c r="AV94" s="203">
        <f>'[122]RP per monthly'!L132*-1</f>
        <v>18113.62</v>
      </c>
      <c r="AW94" s="203">
        <f>'[122]RP per monthly'!M132*-1</f>
        <v>12824.33</v>
      </c>
      <c r="AX94" s="203">
        <f>'[122]RP per monthly'!P132*-1</f>
        <v>12914.14</v>
      </c>
      <c r="AY94" s="203">
        <f>'[122]RP per monthly'!Q132*-1</f>
        <v>12970.27</v>
      </c>
      <c r="AZ94" s="203">
        <f>'[122]RP per monthly'!R132*-1</f>
        <v>13315.29</v>
      </c>
      <c r="BA94" s="203">
        <f>'[122]RP per monthly'!S132*-1</f>
        <v>13253.7</v>
      </c>
      <c r="BB94" s="203">
        <f>'[122]RP per monthly'!T132*-1</f>
        <v>13231.66</v>
      </c>
      <c r="BC94" s="203">
        <f>'[122]RP per monthly'!U132*-1</f>
        <v>12697.73</v>
      </c>
      <c r="BD94" s="203">
        <f>'[122]RP per monthly'!V132*-1</f>
        <v>12897.65</v>
      </c>
      <c r="BE94" s="203">
        <f>'[122]RP per monthly'!W132*-1</f>
        <v>14778.65</v>
      </c>
      <c r="BF94" s="203">
        <f>'[122]RP per monthly'!X132*-1</f>
        <v>17443.155597699999</v>
      </c>
      <c r="BG94" s="203">
        <f>'[122]RP per monthly'!Y132*-1</f>
        <v>17676.760323400002</v>
      </c>
      <c r="BH94" s="203">
        <f>'[122]RP per monthly'!Z132*-1</f>
        <v>17676.760323400002</v>
      </c>
      <c r="BI94" s="203">
        <f>'[122]RP per monthly'!AA132*-1</f>
        <v>17676.760323400002</v>
      </c>
      <c r="BJ94" s="203">
        <f>'[122]RP per monthly'!AD132*-1</f>
        <v>17587.371985500002</v>
      </c>
      <c r="BK94" s="203">
        <f>'[122]RP per monthly'!AE132*-1</f>
        <v>17587.371985500002</v>
      </c>
      <c r="BL94" s="203">
        <f>'[122]RP per monthly'!AF132*-1</f>
        <v>17851.1825656</v>
      </c>
      <c r="BM94" s="203">
        <f>'[122]RP per monthly'!AG132*-1</f>
        <v>17791.9034985</v>
      </c>
      <c r="BN94" s="203">
        <f>'[122]RP per monthly'!AH132*-1</f>
        <v>17791.9034985</v>
      </c>
      <c r="BO94" s="203">
        <f>'[122]RP per monthly'!AI132*-1</f>
        <v>19245.5020138</v>
      </c>
      <c r="BP94" s="203">
        <f>'[122]RP per monthly'!AJ132*-1</f>
        <v>19245.5020138</v>
      </c>
      <c r="BQ94" s="203">
        <f>'[122]RP per monthly'!AK132*-1</f>
        <v>19245.5020138</v>
      </c>
      <c r="BR94" s="203">
        <f>'[122]RP per monthly'!AL132*-1</f>
        <v>19245.5020138</v>
      </c>
      <c r="BS94" s="203">
        <f>'[122]RP per monthly'!AM132*-1</f>
        <v>19245.5020138</v>
      </c>
      <c r="BT94" s="203">
        <f>'[122]RP per monthly'!AN132*-1</f>
        <v>19245.5020138</v>
      </c>
      <c r="BU94" s="203">
        <f>'[122]RP per monthly'!AO132*-1</f>
        <v>19245.5020138</v>
      </c>
      <c r="BV94" s="195">
        <f>'[122]RP per monthly'!AR132*-1</f>
        <v>19214.580403</v>
      </c>
      <c r="BW94" s="195">
        <f>'[122]RP per monthly'!AS132*-1</f>
        <v>19214.580403</v>
      </c>
      <c r="BX94" s="195">
        <f>'[122]RP per monthly'!AT132*-1</f>
        <v>19214.580403</v>
      </c>
      <c r="BY94" s="195">
        <f>'[122]RP per monthly'!AU132*-1</f>
        <v>18880.130521300001</v>
      </c>
      <c r="BZ94" s="195">
        <f>'[122]RP per monthly'!AV132*-1</f>
        <v>18880.130521300001</v>
      </c>
      <c r="CA94" s="195">
        <f>'[122]RP per monthly'!AW132*-1</f>
        <v>19629.671703700002</v>
      </c>
      <c r="CB94" s="195">
        <f>'[122]RP per monthly'!AX132*-1</f>
        <v>19629.671703700002</v>
      </c>
      <c r="CC94" s="195">
        <f>'[122]RP per monthly'!AY132*-1</f>
        <v>19629.671703700002</v>
      </c>
      <c r="CD94" s="195">
        <f>'[122]RP per monthly'!AZ132*-1</f>
        <v>19629.671703700002</v>
      </c>
      <c r="CE94" s="195">
        <f>'[122]RP per monthly'!BA132*-1</f>
        <v>19629.671703700002</v>
      </c>
      <c r="CF94" s="195">
        <f>'[122]RP per monthly'!BB132*-1</f>
        <v>19629.671703700002</v>
      </c>
      <c r="CG94" s="195">
        <f>'[122]RP per monthly'!BC132*-1</f>
        <v>19629.671703700002</v>
      </c>
      <c r="CH94" s="195">
        <f>'[122]RP per monthly'!BF132*-1</f>
        <v>19629.671703700002</v>
      </c>
      <c r="CI94" s="195">
        <f>'[122]RP per monthly'!BG132*-1</f>
        <v>19629.671703700002</v>
      </c>
      <c r="CJ94" s="195">
        <f>'[122]RP per monthly'!BH132*-1</f>
        <v>19629.671703700002</v>
      </c>
      <c r="CK94" s="195">
        <f>'[122]RP per monthly'!BI132*-1</f>
        <v>19629.671703700002</v>
      </c>
      <c r="CL94" s="195">
        <f>'[122]RP per monthly'!BJ132*-1</f>
        <v>19629.671703700002</v>
      </c>
      <c r="CM94" s="195">
        <f>'[122]RP per monthly'!BK132*-1</f>
        <v>20354.006587</v>
      </c>
      <c r="CN94" s="195">
        <f>'[122]RP per monthly'!BL132*-1</f>
        <v>20354.006587</v>
      </c>
      <c r="CO94" s="195">
        <f>'[122]RP per monthly'!BM132*-1</f>
        <v>20354.006587</v>
      </c>
      <c r="CP94" s="195">
        <f>'[122]RP per monthly'!BN132*-1</f>
        <v>20354.006587</v>
      </c>
      <c r="CQ94" s="195">
        <f>'[122]RP per monthly'!BO132*-1</f>
        <v>20354.006587</v>
      </c>
      <c r="CR94" s="195">
        <f>'[122]RP per monthly'!BP132*-1</f>
        <v>20354.006587</v>
      </c>
      <c r="CS94" s="195">
        <f>'[122]RP per monthly'!BQ132*-1</f>
        <v>20354.006587</v>
      </c>
      <c r="CT94" s="195">
        <f>'[122]RP per monthly'!BT132*-1</f>
        <v>20354.006587</v>
      </c>
      <c r="CU94" s="195">
        <f>'[122]RP per monthly'!BU132*-1</f>
        <v>20354.006587</v>
      </c>
      <c r="CV94" s="195">
        <f>'[122]RP per monthly'!BV132*-1</f>
        <v>20354.006587</v>
      </c>
      <c r="CW94" s="195">
        <f>'[122]RP per monthly'!BW132*-1</f>
        <v>20354.006587</v>
      </c>
      <c r="CX94" s="195">
        <f>'[122]RP per monthly'!BX132*-1</f>
        <v>20354.006587</v>
      </c>
      <c r="CY94" s="195">
        <f>'[122]RP per monthly'!BY132*-1</f>
        <v>21068.4322207</v>
      </c>
      <c r="CZ94" s="195">
        <f>'[122]RP per monthly'!BZ132*-1</f>
        <v>21068.4322207</v>
      </c>
      <c r="DA94" s="195">
        <f>'[122]RP per monthly'!CA132*-1</f>
        <v>21068.4322207</v>
      </c>
      <c r="DB94" s="195">
        <f>'[122]RP per monthly'!CB132*-1</f>
        <v>21068.4322207</v>
      </c>
      <c r="DC94" s="195">
        <f>'[122]RP per monthly'!CC132*-1</f>
        <v>21068.4322207</v>
      </c>
      <c r="DD94" s="195">
        <f>'[122]RP per monthly'!CD132*-1</f>
        <v>21068.4322207</v>
      </c>
      <c r="DE94" s="195">
        <f>'[122]RP per monthly'!CE132*-1</f>
        <v>21068.4322207</v>
      </c>
    </row>
    <row r="95" spans="1:109" ht="15" customHeight="1" outlineLevel="1">
      <c r="A95" s="37" t="s">
        <v>148</v>
      </c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4"/>
      <c r="AH95" s="84"/>
      <c r="AI95" s="84"/>
      <c r="AJ95" s="84"/>
      <c r="AK95" s="84"/>
      <c r="AL95" s="84"/>
      <c r="AM95" s="84"/>
      <c r="AN95" s="84"/>
      <c r="AO95" s="84"/>
      <c r="AP95" s="84"/>
      <c r="AQ95" s="84"/>
      <c r="AR95" s="84"/>
      <c r="AS95" s="84"/>
      <c r="AT95" s="84"/>
      <c r="AU95" s="84"/>
      <c r="AV95" s="84"/>
      <c r="AW95" s="84"/>
      <c r="AX95" s="84"/>
      <c r="AY95" s="84"/>
      <c r="AZ95" s="84"/>
      <c r="BA95" s="84"/>
      <c r="BB95" s="84"/>
      <c r="BC95" s="84"/>
      <c r="BD95" s="84"/>
      <c r="BE95" s="84"/>
      <c r="BF95" s="84"/>
      <c r="BG95" s="84"/>
      <c r="BH95" s="84"/>
      <c r="BI95" s="84"/>
      <c r="BJ95" s="84"/>
      <c r="BK95" s="84"/>
      <c r="BL95" s="84"/>
      <c r="BM95" s="84"/>
      <c r="BN95" s="84"/>
      <c r="BO95" s="84"/>
      <c r="BP95" s="84"/>
      <c r="BQ95" s="84"/>
      <c r="BR95" s="84"/>
      <c r="BS95" s="84"/>
      <c r="BT95" s="84"/>
      <c r="BU95" s="84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</row>
    <row r="96" spans="1:109" ht="15" customHeight="1" outlineLevel="1">
      <c r="A96" s="37" t="s">
        <v>149</v>
      </c>
      <c r="B96" s="84"/>
      <c r="C96" s="84">
        <v>5312.48</v>
      </c>
      <c r="D96" s="84"/>
      <c r="E96" s="84">
        <v>16837.310000000001</v>
      </c>
      <c r="F96" s="84">
        <v>29836.22</v>
      </c>
      <c r="G96" s="84"/>
      <c r="H96" s="84">
        <v>18007.8</v>
      </c>
      <c r="I96" s="84">
        <v>103526.06</v>
      </c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>
        <v>59.63</v>
      </c>
      <c r="U96" s="84"/>
      <c r="V96" s="84"/>
      <c r="W96" s="84"/>
      <c r="X96" s="84"/>
      <c r="Y96" s="84"/>
      <c r="Z96" s="84"/>
      <c r="AA96" s="84"/>
      <c r="AB96" s="84"/>
      <c r="AC96" s="84"/>
      <c r="AD96" s="84"/>
      <c r="AE96" s="84"/>
      <c r="AF96" s="84"/>
      <c r="AG96" s="84"/>
      <c r="AH96" s="84"/>
      <c r="AI96" s="84"/>
      <c r="AJ96" s="84"/>
      <c r="AK96" s="84"/>
      <c r="AL96" s="84"/>
      <c r="AM96" s="84"/>
      <c r="AN96" s="84"/>
      <c r="AO96" s="84"/>
      <c r="AP96" s="84"/>
      <c r="AQ96" s="84"/>
      <c r="AR96" s="84"/>
      <c r="AS96" s="84"/>
      <c r="AT96" s="84"/>
      <c r="AU96" s="84"/>
      <c r="AV96" s="84"/>
      <c r="AW96" s="84"/>
      <c r="AX96" s="84"/>
      <c r="AY96" s="84"/>
      <c r="AZ96" s="84"/>
      <c r="BA96" s="84"/>
      <c r="BB96" s="84"/>
      <c r="BC96" s="84"/>
      <c r="BD96" s="84"/>
      <c r="BE96" s="84"/>
      <c r="BF96" s="84"/>
      <c r="BG96" s="84"/>
      <c r="BH96" s="84"/>
      <c r="BI96" s="84"/>
      <c r="BJ96" s="84"/>
      <c r="BK96" s="84"/>
      <c r="BL96" s="84"/>
      <c r="BM96" s="84"/>
      <c r="BN96" s="84"/>
      <c r="BO96" s="84"/>
      <c r="BP96" s="84"/>
      <c r="BQ96" s="84"/>
      <c r="BR96" s="84"/>
      <c r="BS96" s="84"/>
      <c r="BT96" s="84"/>
      <c r="BU96" s="84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</row>
    <row r="97" spans="1:109" ht="15" customHeight="1" outlineLevel="1">
      <c r="A97" s="37" t="s">
        <v>150</v>
      </c>
      <c r="B97" s="84">
        <v>49194.679999999993</v>
      </c>
      <c r="C97" s="84">
        <v>21473.97</v>
      </c>
      <c r="D97" s="84">
        <v>50803.92</v>
      </c>
      <c r="E97" s="84">
        <v>14844.98</v>
      </c>
      <c r="F97" s="84">
        <v>35232.639999999999</v>
      </c>
      <c r="G97" s="84">
        <v>23104.9</v>
      </c>
      <c r="H97" s="84">
        <v>24172.79</v>
      </c>
      <c r="I97" s="84">
        <v>20158.34</v>
      </c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84"/>
      <c r="AK97" s="84"/>
      <c r="AL97" s="203">
        <f>'[122]RP per monthly'!B135*-1</f>
        <v>0</v>
      </c>
      <c r="AM97" s="203">
        <f>'[122]RP per monthly'!C135*-1</f>
        <v>0</v>
      </c>
      <c r="AN97" s="203">
        <f>'[122]RP per monthly'!D135*-1</f>
        <v>0</v>
      </c>
      <c r="AO97" s="203">
        <f>'[122]RP per monthly'!E135*-1</f>
        <v>0</v>
      </c>
      <c r="AP97" s="203">
        <f>'[122]RP per monthly'!F135*-1</f>
        <v>0</v>
      </c>
      <c r="AQ97" s="203">
        <f>'[122]RP per monthly'!G135*-1</f>
        <v>0</v>
      </c>
      <c r="AR97" s="203">
        <f>'[122]RP per monthly'!H135*-1</f>
        <v>0</v>
      </c>
      <c r="AS97" s="203">
        <f>'[122]RP per monthly'!I135*-1</f>
        <v>0</v>
      </c>
      <c r="AT97" s="203">
        <f>'[122]RP per monthly'!J135*-1</f>
        <v>0</v>
      </c>
      <c r="AU97" s="203">
        <f>'[122]RP per monthly'!K135*-1</f>
        <v>0</v>
      </c>
      <c r="AV97" s="203">
        <f>'[122]RP per monthly'!L135*-1</f>
        <v>0</v>
      </c>
      <c r="AW97" s="203">
        <f>'[122]RP per monthly'!M135*-1</f>
        <v>0</v>
      </c>
      <c r="AX97" s="203">
        <f>'[122]RP per monthly'!P135*-1</f>
        <v>0</v>
      </c>
      <c r="AY97" s="203">
        <f>'[122]RP per monthly'!Q135*-1</f>
        <v>0</v>
      </c>
      <c r="AZ97" s="203">
        <f>'[122]RP per monthly'!R135*-1</f>
        <v>0</v>
      </c>
      <c r="BA97" s="203">
        <f>'[122]RP per monthly'!S135*-1</f>
        <v>0</v>
      </c>
      <c r="BB97" s="203">
        <f>'[122]RP per monthly'!T135*-1</f>
        <v>0</v>
      </c>
      <c r="BC97" s="203">
        <f>'[122]RP per monthly'!U135*-1</f>
        <v>0</v>
      </c>
      <c r="BD97" s="203">
        <f>'[122]RP per monthly'!V135*-1</f>
        <v>0</v>
      </c>
      <c r="BE97" s="203">
        <f>'[122]RP per monthly'!W135*-1</f>
        <v>0</v>
      </c>
      <c r="BF97" s="203">
        <f>'[122]RP per monthly'!X135*-1</f>
        <v>0</v>
      </c>
      <c r="BG97" s="203">
        <f>'[122]RP per monthly'!Y135*-1</f>
        <v>0</v>
      </c>
      <c r="BH97" s="203">
        <f>'[122]RP per monthly'!Z135*-1</f>
        <v>0</v>
      </c>
      <c r="BI97" s="203">
        <f>'[122]RP per monthly'!AA135*-1</f>
        <v>0</v>
      </c>
      <c r="BJ97" s="203">
        <f>'[122]RP per monthly'!AD135*-1</f>
        <v>0</v>
      </c>
      <c r="BK97" s="203">
        <f>'[122]RP per monthly'!AE135*-1</f>
        <v>0</v>
      </c>
      <c r="BL97" s="203">
        <f>'[122]RP per monthly'!AF135*-1</f>
        <v>0</v>
      </c>
      <c r="BM97" s="203">
        <f>'[122]RP per monthly'!AG135*-1</f>
        <v>0</v>
      </c>
      <c r="BN97" s="203">
        <f>'[122]RP per monthly'!AH135*-1</f>
        <v>0</v>
      </c>
      <c r="BO97" s="203">
        <f>'[122]RP per monthly'!AI135*-1</f>
        <v>0</v>
      </c>
      <c r="BP97" s="203">
        <f>'[122]RP per monthly'!AJ135*-1</f>
        <v>0</v>
      </c>
      <c r="BQ97" s="203">
        <f>'[122]RP per monthly'!AK135*-1</f>
        <v>0</v>
      </c>
      <c r="BR97" s="203">
        <f>'[122]RP per monthly'!AL135*-1</f>
        <v>0</v>
      </c>
      <c r="BS97" s="203">
        <f>'[122]RP per monthly'!AM135*-1</f>
        <v>0</v>
      </c>
      <c r="BT97" s="203">
        <f>'[122]RP per monthly'!AN135*-1</f>
        <v>0</v>
      </c>
      <c r="BU97" s="203">
        <f>'[122]RP per monthly'!AO135*-1</f>
        <v>0</v>
      </c>
      <c r="BV97" s="195">
        <f>'[122]RP per monthly'!AR135*-1</f>
        <v>0</v>
      </c>
      <c r="BW97" s="195">
        <f>'[122]RP per monthly'!AS135*-1</f>
        <v>0</v>
      </c>
      <c r="BX97" s="195">
        <f>'[122]RP per monthly'!AT135*-1</f>
        <v>0</v>
      </c>
      <c r="BY97" s="195">
        <f>'[122]RP per monthly'!AU135*-1</f>
        <v>0</v>
      </c>
      <c r="BZ97" s="195">
        <f>'[122]RP per monthly'!AV135*-1</f>
        <v>0</v>
      </c>
      <c r="CA97" s="195">
        <f>'[122]RP per monthly'!AW135*-1</f>
        <v>0</v>
      </c>
      <c r="CB97" s="195">
        <f>'[122]RP per monthly'!AX135*-1</f>
        <v>0</v>
      </c>
      <c r="CC97" s="195">
        <f>'[122]RP per monthly'!AY135*-1</f>
        <v>0</v>
      </c>
      <c r="CD97" s="195">
        <f>'[122]RP per monthly'!AZ135*-1</f>
        <v>0</v>
      </c>
      <c r="CE97" s="195">
        <f>'[122]RP per monthly'!BA135*-1</f>
        <v>0</v>
      </c>
      <c r="CF97" s="195">
        <f>'[122]RP per monthly'!BB135*-1</f>
        <v>0</v>
      </c>
      <c r="CG97" s="195">
        <f>'[122]RP per monthly'!BC135*-1</f>
        <v>0</v>
      </c>
      <c r="CH97" s="195">
        <f>'[122]RP per monthly'!BF135*-1</f>
        <v>0</v>
      </c>
      <c r="CI97" s="195">
        <f>'[122]RP per monthly'!BG135*-1</f>
        <v>0</v>
      </c>
      <c r="CJ97" s="195">
        <f>'[122]RP per monthly'!BH135*-1</f>
        <v>0</v>
      </c>
      <c r="CK97" s="195">
        <f>'[122]RP per monthly'!BI135*-1</f>
        <v>0</v>
      </c>
      <c r="CL97" s="195">
        <f>'[122]RP per monthly'!BJ135*-1</f>
        <v>0</v>
      </c>
      <c r="CM97" s="195">
        <f>'[122]RP per monthly'!BK135*-1</f>
        <v>0</v>
      </c>
      <c r="CN97" s="195">
        <f>'[122]RP per monthly'!BL135*-1</f>
        <v>0</v>
      </c>
      <c r="CO97" s="195">
        <f>'[122]RP per monthly'!BM135*-1</f>
        <v>0</v>
      </c>
      <c r="CP97" s="195">
        <f>'[122]RP per monthly'!BN135*-1</f>
        <v>0</v>
      </c>
      <c r="CQ97" s="195">
        <f>'[122]RP per monthly'!BO135*-1</f>
        <v>0</v>
      </c>
      <c r="CR97" s="195">
        <f>'[122]RP per monthly'!BP135*-1</f>
        <v>0</v>
      </c>
      <c r="CS97" s="195">
        <f>'[122]RP per monthly'!BQ135*-1</f>
        <v>0</v>
      </c>
      <c r="CT97" s="195">
        <f>'[122]RP per monthly'!BT135*-1</f>
        <v>0</v>
      </c>
      <c r="CU97" s="195">
        <f>'[122]RP per monthly'!BU135*-1</f>
        <v>0</v>
      </c>
      <c r="CV97" s="195">
        <f>'[122]RP per monthly'!BV135*-1</f>
        <v>0</v>
      </c>
      <c r="CW97" s="195">
        <f>'[122]RP per monthly'!BW135*-1</f>
        <v>0</v>
      </c>
      <c r="CX97" s="195">
        <f>'[122]RP per monthly'!BX135*-1</f>
        <v>0</v>
      </c>
      <c r="CY97" s="195">
        <f>'[122]RP per monthly'!BY135*-1</f>
        <v>0</v>
      </c>
      <c r="CZ97" s="195">
        <f>'[122]RP per monthly'!BZ135*-1</f>
        <v>0</v>
      </c>
      <c r="DA97" s="195">
        <f>'[122]RP per monthly'!CA135*-1</f>
        <v>0</v>
      </c>
      <c r="DB97" s="195">
        <f>'[122]RP per monthly'!CB135*-1</f>
        <v>0</v>
      </c>
      <c r="DC97" s="195">
        <f>'[122]RP per monthly'!CC135*-1</f>
        <v>0</v>
      </c>
      <c r="DD97" s="195">
        <f>'[122]RP per monthly'!CD135*-1</f>
        <v>0</v>
      </c>
      <c r="DE97" s="195">
        <f>'[122]RP per monthly'!CE135*-1</f>
        <v>0</v>
      </c>
    </row>
    <row r="98" spans="1:109" ht="15" customHeight="1" outlineLevel="1">
      <c r="A98" s="37" t="s">
        <v>151</v>
      </c>
      <c r="B98" s="84">
        <v>297760.03999999998</v>
      </c>
      <c r="C98" s="84">
        <v>313226.8000000001</v>
      </c>
      <c r="D98" s="84">
        <v>300994.19</v>
      </c>
      <c r="E98" s="84">
        <v>301015.78999999998</v>
      </c>
      <c r="F98" s="84">
        <v>23291.49</v>
      </c>
      <c r="G98" s="84">
        <v>322601.12</v>
      </c>
      <c r="H98" s="84">
        <v>324804.8</v>
      </c>
      <c r="I98" s="84">
        <v>335463.92</v>
      </c>
      <c r="J98" s="84">
        <v>354058.34</v>
      </c>
      <c r="K98" s="84">
        <v>324937.56000000011</v>
      </c>
      <c r="L98" s="84">
        <v>392964.46000000008</v>
      </c>
      <c r="M98" s="84">
        <v>681585.8</v>
      </c>
      <c r="N98" s="84">
        <v>-283</v>
      </c>
      <c r="O98" s="84">
        <v>341319.4</v>
      </c>
      <c r="P98" s="84">
        <v>341473.4</v>
      </c>
      <c r="Q98" s="84">
        <v>333154.40000000002</v>
      </c>
      <c r="R98" s="84">
        <v>327530.40000000002</v>
      </c>
      <c r="S98" s="84">
        <v>351857.4</v>
      </c>
      <c r="T98" s="84">
        <v>337016.4</v>
      </c>
      <c r="U98" s="84">
        <v>336477.3</v>
      </c>
      <c r="V98" s="84">
        <v>334047.3</v>
      </c>
      <c r="W98" s="84">
        <v>343307.3</v>
      </c>
      <c r="X98" s="84">
        <v>439605.72</v>
      </c>
      <c r="Y98" s="84">
        <v>361650.9</v>
      </c>
      <c r="Z98" s="84">
        <v>354032.9</v>
      </c>
      <c r="AA98" s="84">
        <v>361284.9</v>
      </c>
      <c r="AB98" s="84">
        <v>368603.00000000006</v>
      </c>
      <c r="AC98" s="84">
        <v>373932.70000000007</v>
      </c>
      <c r="AD98" s="84">
        <v>383704.70000000007</v>
      </c>
      <c r="AE98" s="84">
        <v>385765.46000000008</v>
      </c>
      <c r="AF98" s="84">
        <v>382920.44</v>
      </c>
      <c r="AG98" s="84">
        <v>399344.19</v>
      </c>
      <c r="AH98" s="84">
        <v>403738.58</v>
      </c>
      <c r="AI98" s="84">
        <v>384935.94000000006</v>
      </c>
      <c r="AJ98" s="84">
        <v>373962.85</v>
      </c>
      <c r="AK98" s="84">
        <v>351099.16</v>
      </c>
      <c r="AL98" s="203">
        <f>'[122]RP per monthly'!B136*-1</f>
        <v>363776.5</v>
      </c>
      <c r="AM98" s="203">
        <f>'[122]RP per monthly'!C136*-1</f>
        <v>394117.89</v>
      </c>
      <c r="AN98" s="203">
        <f>'[122]RP per monthly'!D136*-1</f>
        <v>367963.07</v>
      </c>
      <c r="AO98" s="203">
        <f>'[122]RP per monthly'!E136*-1</f>
        <v>369085.44</v>
      </c>
      <c r="AP98" s="203">
        <f>'[122]RP per monthly'!F136*-1</f>
        <v>370943.23</v>
      </c>
      <c r="AQ98" s="203">
        <f>'[122]RP per monthly'!G136*-1</f>
        <v>372076.24</v>
      </c>
      <c r="AR98" s="203">
        <f>'[122]RP per monthly'!H136*-1</f>
        <v>320923.56</v>
      </c>
      <c r="AS98" s="203">
        <f>'[122]RP per monthly'!I136*-1</f>
        <v>408647.54</v>
      </c>
      <c r="AT98" s="203">
        <f>'[122]RP per monthly'!J136*-1</f>
        <v>351160.09</v>
      </c>
      <c r="AU98" s="203">
        <f>'[122]RP per monthly'!K136*-1</f>
        <v>351981.99</v>
      </c>
      <c r="AV98" s="203">
        <f>'[122]RP per monthly'!L136*-1</f>
        <v>439047.58</v>
      </c>
      <c r="AW98" s="203">
        <f>'[122]RP per monthly'!M136*-1</f>
        <v>350133.27</v>
      </c>
      <c r="AX98" s="203">
        <f>'[122]RP per monthly'!P136*-1</f>
        <v>353798.27</v>
      </c>
      <c r="AY98" s="203">
        <f>'[122]RP per monthly'!Q136*-1</f>
        <v>357467.69</v>
      </c>
      <c r="AZ98" s="203">
        <f>'[122]RP per monthly'!R136*-1</f>
        <v>358288.78</v>
      </c>
      <c r="BA98" s="203">
        <f>'[122]RP per monthly'!S136*-1</f>
        <v>364859.18</v>
      </c>
      <c r="BB98" s="203">
        <f>'[122]RP per monthly'!T136*-1</f>
        <v>359717.86</v>
      </c>
      <c r="BC98" s="203">
        <f>'[122]RP per monthly'!U136*-1</f>
        <v>361575.9</v>
      </c>
      <c r="BD98" s="203">
        <f>'[122]RP per monthly'!V136*-1</f>
        <v>364206.2</v>
      </c>
      <c r="BE98" s="203">
        <f>'[122]RP per monthly'!W136*-1</f>
        <v>376332.85</v>
      </c>
      <c r="BF98" s="203">
        <f>'[122]RP per monthly'!X136*-1</f>
        <v>307189.42566399998</v>
      </c>
      <c r="BG98" s="203">
        <f>'[122]RP per monthly'!Y136*-1</f>
        <v>309109.3595744</v>
      </c>
      <c r="BH98" s="203">
        <f>'[122]RP per monthly'!Z136*-1</f>
        <v>309109.3595744</v>
      </c>
      <c r="BI98" s="203">
        <f>'[122]RP per monthly'!AA136*-1</f>
        <v>309109.3595744</v>
      </c>
      <c r="BJ98" s="203">
        <f>'[122]RP per monthly'!AD136*-1</f>
        <v>309109.3595744</v>
      </c>
      <c r="BK98" s="203">
        <f>'[122]RP per monthly'!AE136*-1</f>
        <v>309109.3595744</v>
      </c>
      <c r="BL98" s="203">
        <f>'[122]RP per monthly'!AF136*-1</f>
        <v>309109.3595744</v>
      </c>
      <c r="BM98" s="203">
        <f>'[122]RP per monthly'!AG136*-1</f>
        <v>306229.45870880003</v>
      </c>
      <c r="BN98" s="203">
        <f>'[122]RP per monthly'!AH136*-1</f>
        <v>306229.45870880003</v>
      </c>
      <c r="BO98" s="203">
        <f>'[122]RP per monthly'!AI136*-1</f>
        <v>331248.39456280001</v>
      </c>
      <c r="BP98" s="203">
        <f>'[122]RP per monthly'!AJ136*-1</f>
        <v>331248.39456280001</v>
      </c>
      <c r="BQ98" s="203">
        <f>'[122]RP per monthly'!AK136*-1</f>
        <v>331248.39456280001</v>
      </c>
      <c r="BR98" s="203">
        <f>'[122]RP per monthly'!AL136*-1</f>
        <v>331248.39456280001</v>
      </c>
      <c r="BS98" s="203">
        <f>'[122]RP per monthly'!AM136*-1</f>
        <v>331248.39456280001</v>
      </c>
      <c r="BT98" s="203">
        <f>'[122]RP per monthly'!AN136*-1</f>
        <v>331248.39456280001</v>
      </c>
      <c r="BU98" s="203">
        <f>'[122]RP per monthly'!AO136*-1</f>
        <v>331248.39456280001</v>
      </c>
      <c r="BV98" s="195">
        <f>'[122]RP per monthly'!AR136*-1</f>
        <v>330209.9983416</v>
      </c>
      <c r="BW98" s="195">
        <f>'[122]RP per monthly'!AS136*-1</f>
        <v>330209.9983416</v>
      </c>
      <c r="BX98" s="195">
        <f>'[122]RP per monthly'!AT136*-1</f>
        <v>330209.9983416</v>
      </c>
      <c r="BY98" s="195">
        <f>'[122]RP per monthly'!AU136*-1</f>
        <v>325018.01723559998</v>
      </c>
      <c r="BZ98" s="195">
        <f>'[122]RP per monthly'!AV136*-1</f>
        <v>325018.01723559998</v>
      </c>
      <c r="CA98" s="195">
        <f>'[122]RP per monthly'!AW136*-1</f>
        <v>337921.22194620001</v>
      </c>
      <c r="CB98" s="195">
        <f>'[122]RP per monthly'!AX136*-1</f>
        <v>337921.22194620001</v>
      </c>
      <c r="CC98" s="195">
        <f>'[122]RP per monthly'!AY136*-1</f>
        <v>337921.22194620001</v>
      </c>
      <c r="CD98" s="195">
        <f>'[122]RP per monthly'!AZ136*-1</f>
        <v>337921.22194620001</v>
      </c>
      <c r="CE98" s="195">
        <f>'[122]RP per monthly'!BA136*-1</f>
        <v>337921.22194620001</v>
      </c>
      <c r="CF98" s="195">
        <f>'[122]RP per monthly'!BB136*-1</f>
        <v>337921.22194620001</v>
      </c>
      <c r="CG98" s="195">
        <f>'[122]RP per monthly'!BC136*-1</f>
        <v>337921.22194620001</v>
      </c>
      <c r="CH98" s="195">
        <f>'[122]RP per monthly'!BF136*-1</f>
        <v>337921.22194620001</v>
      </c>
      <c r="CI98" s="195">
        <f>'[122]RP per monthly'!BG136*-1</f>
        <v>337921.22194620001</v>
      </c>
      <c r="CJ98" s="195">
        <f>'[122]RP per monthly'!BH136*-1</f>
        <v>337921.22194620001</v>
      </c>
      <c r="CK98" s="195">
        <f>'[122]RP per monthly'!BI136*-1</f>
        <v>337921.22194620001</v>
      </c>
      <c r="CL98" s="195">
        <f>'[122]RP per monthly'!BJ136*-1</f>
        <v>337921.22194620001</v>
      </c>
      <c r="CM98" s="195">
        <f>'[122]RP per monthly'!BK136*-1</f>
        <v>350390.52511709998</v>
      </c>
      <c r="CN98" s="195">
        <f>'[122]RP per monthly'!BL136*-1</f>
        <v>350390.52511709998</v>
      </c>
      <c r="CO98" s="195">
        <f>'[122]RP per monthly'!BM136*-1</f>
        <v>350390.52511709998</v>
      </c>
      <c r="CP98" s="195">
        <f>'[122]RP per monthly'!BN136*-1</f>
        <v>350390.52511709998</v>
      </c>
      <c r="CQ98" s="195">
        <f>'[122]RP per monthly'!BO136*-1</f>
        <v>350390.52511709998</v>
      </c>
      <c r="CR98" s="195">
        <f>'[122]RP per monthly'!BP136*-1</f>
        <v>350390.52511709998</v>
      </c>
      <c r="CS98" s="195">
        <f>'[122]RP per monthly'!BQ136*-1</f>
        <v>350390.52511709998</v>
      </c>
      <c r="CT98" s="195">
        <f>'[122]RP per monthly'!BT136*-1</f>
        <v>350390.52511709998</v>
      </c>
      <c r="CU98" s="195">
        <f>'[122]RP per monthly'!BU136*-1</f>
        <v>350390.52511709998</v>
      </c>
      <c r="CV98" s="195">
        <f>'[122]RP per monthly'!BV136*-1</f>
        <v>350390.52511709998</v>
      </c>
      <c r="CW98" s="195">
        <f>'[122]RP per monthly'!BW136*-1</f>
        <v>350390.52511709998</v>
      </c>
      <c r="CX98" s="195">
        <f>'[122]RP per monthly'!BX136*-1</f>
        <v>350390.52511709998</v>
      </c>
      <c r="CY98" s="195">
        <f>'[122]RP per monthly'!BY136*-1</f>
        <v>362689.22629209998</v>
      </c>
      <c r="CZ98" s="195">
        <f>'[122]RP per monthly'!BZ136*-1</f>
        <v>362689.22629209998</v>
      </c>
      <c r="DA98" s="195">
        <f>'[122]RP per monthly'!CA136*-1</f>
        <v>362689.22629209998</v>
      </c>
      <c r="DB98" s="195">
        <f>'[122]RP per monthly'!CB136*-1</f>
        <v>362689.22629209998</v>
      </c>
      <c r="DC98" s="195">
        <f>'[122]RP per monthly'!CC136*-1</f>
        <v>362689.22629209998</v>
      </c>
      <c r="DD98" s="195">
        <f>'[122]RP per monthly'!CD136*-1</f>
        <v>362689.22629209998</v>
      </c>
      <c r="DE98" s="195">
        <f>'[122]RP per monthly'!CE136*-1</f>
        <v>362689.22629209998</v>
      </c>
    </row>
    <row r="99" spans="1:109" ht="15" customHeight="1" outlineLevel="1">
      <c r="A99" s="37" t="s">
        <v>152</v>
      </c>
      <c r="B99" s="84">
        <v>814.84</v>
      </c>
      <c r="C99" s="84">
        <v>11669.14</v>
      </c>
      <c r="D99" s="84">
        <v>12376.42</v>
      </c>
      <c r="E99" s="84">
        <v>12376.42</v>
      </c>
      <c r="F99" s="84">
        <v>1155.5</v>
      </c>
      <c r="G99" s="84">
        <v>14792.52</v>
      </c>
      <c r="H99" s="84">
        <v>15279.56</v>
      </c>
      <c r="I99" s="84">
        <v>14910.28</v>
      </c>
      <c r="J99" s="84">
        <v>15275.56</v>
      </c>
      <c r="K99" s="84">
        <v>15644.84</v>
      </c>
      <c r="L99" s="84">
        <v>19709.240000000002</v>
      </c>
      <c r="M99" s="84">
        <v>37225.199999999997</v>
      </c>
      <c r="N99" s="84">
        <v>345</v>
      </c>
      <c r="O99" s="84">
        <v>20716.599999999999</v>
      </c>
      <c r="P99" s="84">
        <v>20938.599999999999</v>
      </c>
      <c r="Q99" s="84">
        <v>20364.599999999999</v>
      </c>
      <c r="R99" s="84">
        <v>20901.599999999999</v>
      </c>
      <c r="S99" s="84">
        <v>21987.599999999999</v>
      </c>
      <c r="T99" s="84">
        <v>24923.599999999999</v>
      </c>
      <c r="U99" s="84">
        <v>19277.7</v>
      </c>
      <c r="V99" s="84">
        <v>21666.7</v>
      </c>
      <c r="W99" s="84">
        <v>21884.7</v>
      </c>
      <c r="X99" s="84">
        <v>25728.22</v>
      </c>
      <c r="Y99" s="84">
        <v>25072.1</v>
      </c>
      <c r="Z99" s="84">
        <v>23392.1</v>
      </c>
      <c r="AA99" s="84">
        <v>29616.1</v>
      </c>
      <c r="AB99" s="84">
        <v>27414</v>
      </c>
      <c r="AC99" s="84">
        <v>28947.299999999996</v>
      </c>
      <c r="AD99" s="84">
        <v>28935.299999999996</v>
      </c>
      <c r="AE99" s="84">
        <v>35729.699999999997</v>
      </c>
      <c r="AF99" s="84">
        <v>36825.399999999994</v>
      </c>
      <c r="AG99" s="84">
        <v>38738.53</v>
      </c>
      <c r="AH99" s="84">
        <v>41218.800000000003</v>
      </c>
      <c r="AI99" s="84">
        <v>38672.94</v>
      </c>
      <c r="AJ99" s="84">
        <v>38830.950000000004</v>
      </c>
      <c r="AK99" s="84">
        <v>36294.859999999993</v>
      </c>
      <c r="AL99" s="203">
        <f>'[122]RP per monthly'!B137*-1</f>
        <v>39973.64</v>
      </c>
      <c r="AM99" s="203">
        <f>'[122]RP per monthly'!C137*-1</f>
        <v>41358.800000000003</v>
      </c>
      <c r="AN99" s="203">
        <f>'[122]RP per monthly'!D137*-1</f>
        <v>43449.31</v>
      </c>
      <c r="AO99" s="203">
        <f>'[122]RP per monthly'!E137*-1</f>
        <v>42737.89</v>
      </c>
      <c r="AP99" s="203">
        <f>'[122]RP per monthly'!F137*-1</f>
        <v>42019.57</v>
      </c>
      <c r="AQ99" s="203">
        <f>'[122]RP per monthly'!G137*-1</f>
        <v>42120.52</v>
      </c>
      <c r="AR99" s="203">
        <f>'[122]RP per monthly'!H137*-1</f>
        <v>29201.599999999999</v>
      </c>
      <c r="AS99" s="203">
        <f>'[122]RP per monthly'!I137*-1</f>
        <v>37353.97</v>
      </c>
      <c r="AT99" s="203">
        <f>'[122]RP per monthly'!J137*-1</f>
        <v>33844.35</v>
      </c>
      <c r="AU99" s="203">
        <f>'[122]RP per monthly'!K137*-1</f>
        <v>34443.22</v>
      </c>
      <c r="AV99" s="203">
        <f>'[122]RP per monthly'!L137*-1</f>
        <v>46920.71</v>
      </c>
      <c r="AW99" s="203">
        <f>'[122]RP per monthly'!M137*-1</f>
        <v>33245.58</v>
      </c>
      <c r="AX99" s="203">
        <f>'[122]RP per monthly'!P137*-1</f>
        <v>33844.46</v>
      </c>
      <c r="AY99" s="203">
        <f>'[122]RP per monthly'!Q137*-1</f>
        <v>34068.21</v>
      </c>
      <c r="AZ99" s="203">
        <f>'[122]RP per monthly'!R137*-1</f>
        <v>34667.199999999997</v>
      </c>
      <c r="BA99" s="203">
        <f>'[122]RP per monthly'!S137*-1</f>
        <v>40558.800000000003</v>
      </c>
      <c r="BB99" s="203">
        <f>'[122]RP per monthly'!T137*-1</f>
        <v>34501.72</v>
      </c>
      <c r="BC99" s="203">
        <f>'[122]RP per monthly'!U137*-1</f>
        <v>34242.019999999997</v>
      </c>
      <c r="BD99" s="203">
        <f>'[122]RP per monthly'!V137*-1</f>
        <v>44270.27</v>
      </c>
      <c r="BE99" s="203">
        <f>'[122]RP per monthly'!W137*-1</f>
        <v>42089.42</v>
      </c>
      <c r="BF99" s="203">
        <f>'[122]RP per monthly'!X137*-1</f>
        <v>223959.93177600001</v>
      </c>
      <c r="BG99" s="203">
        <f>'[122]RP per monthly'!Y137*-1</f>
        <v>225359.6813496</v>
      </c>
      <c r="BH99" s="203">
        <f>'[122]RP per monthly'!Z137*-1</f>
        <v>225359.6813496</v>
      </c>
      <c r="BI99" s="203">
        <f>'[122]RP per monthly'!AA137*-1</f>
        <v>225359.6813496</v>
      </c>
      <c r="BJ99" s="203">
        <f>'[122]RP per monthly'!AD137*-1</f>
        <v>225359.6813496</v>
      </c>
      <c r="BK99" s="203">
        <f>'[122]RP per monthly'!AE137*-1</f>
        <v>225359.6813496</v>
      </c>
      <c r="BL99" s="203">
        <f>'[122]RP per monthly'!AF137*-1</f>
        <v>225359.6813496</v>
      </c>
      <c r="BM99" s="203">
        <f>'[122]RP per monthly'!AG137*-1</f>
        <v>223260.05698920001</v>
      </c>
      <c r="BN99" s="203">
        <f>'[122]RP per monthly'!AH137*-1</f>
        <v>223260.05698920001</v>
      </c>
      <c r="BO99" s="203">
        <f>'[122]RP per monthly'!AI137*-1</f>
        <v>241500.39567609999</v>
      </c>
      <c r="BP99" s="203">
        <f>'[122]RP per monthly'!AJ137*-1</f>
        <v>241500.39567609999</v>
      </c>
      <c r="BQ99" s="203">
        <f>'[122]RP per monthly'!AK137*-1</f>
        <v>241500.39567609999</v>
      </c>
      <c r="BR99" s="203">
        <f>'[122]RP per monthly'!AL137*-1</f>
        <v>241500.39567609999</v>
      </c>
      <c r="BS99" s="203">
        <f>'[122]RP per monthly'!AM137*-1</f>
        <v>241500.39567609999</v>
      </c>
      <c r="BT99" s="203">
        <f>'[122]RP per monthly'!AN137*-1</f>
        <v>241500.39567609999</v>
      </c>
      <c r="BU99" s="203">
        <f>'[122]RP per monthly'!AO137*-1</f>
        <v>241500.39567609999</v>
      </c>
      <c r="BV99" s="195">
        <f>'[122]RP per monthly'!AR137*-1</f>
        <v>240743.34114420001</v>
      </c>
      <c r="BW99" s="195">
        <f>'[122]RP per monthly'!AS137*-1</f>
        <v>240743.34114420001</v>
      </c>
      <c r="BX99" s="195">
        <f>'[122]RP per monthly'!AT137*-1</f>
        <v>240743.34114420001</v>
      </c>
      <c r="BY99" s="195">
        <f>'[122]RP per monthly'!AU137*-1</f>
        <v>236958.06848469999</v>
      </c>
      <c r="BZ99" s="195">
        <f>'[122]RP per monthly'!AV137*-1</f>
        <v>236958.06848469999</v>
      </c>
      <c r="CA99" s="195">
        <f>'[122]RP per monthly'!AW137*-1</f>
        <v>246365.2960986</v>
      </c>
      <c r="CB99" s="195">
        <f>'[122]RP per monthly'!AX137*-1</f>
        <v>246365.2960986</v>
      </c>
      <c r="CC99" s="195">
        <f>'[122]RP per monthly'!AY137*-1</f>
        <v>246365.2960986</v>
      </c>
      <c r="CD99" s="195">
        <f>'[122]RP per monthly'!AZ137*-1</f>
        <v>246365.2960986</v>
      </c>
      <c r="CE99" s="195">
        <f>'[122]RP per monthly'!BA137*-1</f>
        <v>246365.2960986</v>
      </c>
      <c r="CF99" s="195">
        <f>'[122]RP per monthly'!BB137*-1</f>
        <v>246365.2960986</v>
      </c>
      <c r="CG99" s="195">
        <f>'[122]RP per monthly'!BC137*-1</f>
        <v>246365.2960986</v>
      </c>
      <c r="CH99" s="195">
        <f>'[122]RP per monthly'!BF137*-1</f>
        <v>246365.2960986</v>
      </c>
      <c r="CI99" s="195">
        <f>'[122]RP per monthly'!BG137*-1</f>
        <v>246365.2960986</v>
      </c>
      <c r="CJ99" s="195">
        <f>'[122]RP per monthly'!BH137*-1</f>
        <v>246365.2960986</v>
      </c>
      <c r="CK99" s="195">
        <f>'[122]RP per monthly'!BI137*-1</f>
        <v>246365.2960986</v>
      </c>
      <c r="CL99" s="195">
        <f>'[122]RP per monthly'!BJ137*-1</f>
        <v>246365.2960986</v>
      </c>
      <c r="CM99" s="195">
        <f>'[122]RP per monthly'!BK137*-1</f>
        <v>255456.1828757</v>
      </c>
      <c r="CN99" s="195">
        <f>'[122]RP per monthly'!BL137*-1</f>
        <v>255456.1828757</v>
      </c>
      <c r="CO99" s="195">
        <f>'[122]RP per monthly'!BM137*-1</f>
        <v>255456.1828757</v>
      </c>
      <c r="CP99" s="195">
        <f>'[122]RP per monthly'!BN137*-1</f>
        <v>255456.1828757</v>
      </c>
      <c r="CQ99" s="195">
        <f>'[122]RP per monthly'!BO137*-1</f>
        <v>255456.1828757</v>
      </c>
      <c r="CR99" s="195">
        <f>'[122]RP per monthly'!BP137*-1</f>
        <v>255456.1828757</v>
      </c>
      <c r="CS99" s="195">
        <f>'[122]RP per monthly'!BQ137*-1</f>
        <v>255456.1828757</v>
      </c>
      <c r="CT99" s="195">
        <f>'[122]RP per monthly'!BT137*-1</f>
        <v>255456.1828757</v>
      </c>
      <c r="CU99" s="195">
        <f>'[122]RP per monthly'!BU137*-1</f>
        <v>255456.1828757</v>
      </c>
      <c r="CV99" s="195">
        <f>'[122]RP per monthly'!BV137*-1</f>
        <v>255456.1828757</v>
      </c>
      <c r="CW99" s="195">
        <f>'[122]RP per monthly'!BW137*-1</f>
        <v>255456.1828757</v>
      </c>
      <c r="CX99" s="195">
        <f>'[122]RP per monthly'!BX137*-1</f>
        <v>255456.1828757</v>
      </c>
      <c r="CY99" s="195">
        <f>'[122]RP per monthly'!BY137*-1</f>
        <v>264422.69033880002</v>
      </c>
      <c r="CZ99" s="195">
        <f>'[122]RP per monthly'!BZ137*-1</f>
        <v>264422.69033880002</v>
      </c>
      <c r="DA99" s="195">
        <f>'[122]RP per monthly'!CA137*-1</f>
        <v>264422.69033880002</v>
      </c>
      <c r="DB99" s="195">
        <f>'[122]RP per monthly'!CB137*-1</f>
        <v>264422.69033880002</v>
      </c>
      <c r="DC99" s="195">
        <f>'[122]RP per monthly'!CC137*-1</f>
        <v>264422.69033880002</v>
      </c>
      <c r="DD99" s="195">
        <f>'[122]RP per monthly'!CD137*-1</f>
        <v>264422.69033880002</v>
      </c>
      <c r="DE99" s="195">
        <f>'[122]RP per monthly'!CE137*-1</f>
        <v>264422.69033880002</v>
      </c>
    </row>
    <row r="100" spans="1:109" ht="15" customHeight="1" outlineLevel="1">
      <c r="A100" s="37" t="s">
        <v>153</v>
      </c>
      <c r="B100" s="84"/>
      <c r="C100" s="84"/>
      <c r="D100" s="84"/>
      <c r="E100" s="84"/>
      <c r="F100" s="84">
        <v>10500</v>
      </c>
      <c r="G100" s="84"/>
      <c r="H100" s="84"/>
      <c r="I100" s="84"/>
      <c r="J100" s="84"/>
      <c r="K100" s="84"/>
      <c r="L100" s="84"/>
      <c r="M100" s="84">
        <v>-277</v>
      </c>
      <c r="N100" s="84"/>
      <c r="O100" s="84"/>
      <c r="P100" s="84">
        <v>225298.94</v>
      </c>
      <c r="Q100" s="84"/>
      <c r="R100" s="84"/>
      <c r="S100" s="84"/>
      <c r="T100" s="84"/>
      <c r="U100" s="84"/>
      <c r="V100" s="84"/>
      <c r="W100" s="84"/>
      <c r="X100" s="84"/>
      <c r="Y100" s="84">
        <v>-1</v>
      </c>
      <c r="Z100" s="84"/>
      <c r="AA100" s="84"/>
      <c r="AB100" s="84"/>
      <c r="AC100" s="84">
        <v>131858.96000000002</v>
      </c>
      <c r="AD100" s="84"/>
      <c r="AE100" s="84"/>
      <c r="AF100" s="84"/>
      <c r="AG100" s="84">
        <v>926701.07</v>
      </c>
      <c r="AH100" s="84">
        <v>42315.869999999937</v>
      </c>
      <c r="AI100" s="84"/>
      <c r="AJ100" s="84"/>
      <c r="AK100" s="84">
        <v>7512.67</v>
      </c>
      <c r="AL100" s="203">
        <f>'[122]RP per monthly'!B138*-1</f>
        <v>38272.9</v>
      </c>
      <c r="AM100" s="203">
        <f>'[122]RP per monthly'!C138*-1</f>
        <v>53723.91</v>
      </c>
      <c r="AN100" s="203">
        <f>'[122]RP per monthly'!D138*-1</f>
        <v>110930.46</v>
      </c>
      <c r="AO100" s="203">
        <f>'[122]RP per monthly'!E138*-1</f>
        <v>15495.61</v>
      </c>
      <c r="AP100" s="203">
        <f>'[122]RP per monthly'!F138*-1</f>
        <v>9516.7999999999993</v>
      </c>
      <c r="AQ100" s="203">
        <f>'[122]RP per monthly'!G138*-1</f>
        <v>0</v>
      </c>
      <c r="AR100" s="203">
        <f>'[122]RP per monthly'!H138*-1</f>
        <v>0</v>
      </c>
      <c r="AS100" s="203">
        <f>'[122]RP per monthly'!I138*-1</f>
        <v>10688.02</v>
      </c>
      <c r="AT100" s="203">
        <f>'[122]RP per monthly'!J138*-1</f>
        <v>0</v>
      </c>
      <c r="AU100" s="203">
        <f>'[122]RP per monthly'!K138*-1</f>
        <v>0</v>
      </c>
      <c r="AV100" s="203">
        <f>'[122]RP per monthly'!L138*-1</f>
        <v>26885.18</v>
      </c>
      <c r="AW100" s="203">
        <f>'[122]RP per monthly'!M138*-1</f>
        <v>0</v>
      </c>
      <c r="AX100" s="203">
        <f>'[122]RP per monthly'!P138*-1</f>
        <v>0</v>
      </c>
      <c r="AY100" s="203">
        <f>'[122]RP per monthly'!Q138*-1</f>
        <v>0</v>
      </c>
      <c r="AZ100" s="203">
        <f>'[122]RP per monthly'!R138*-1</f>
        <v>17658.650000000001</v>
      </c>
      <c r="BA100" s="203">
        <f>'[122]RP per monthly'!S138*-1</f>
        <v>37292.129999999997</v>
      </c>
      <c r="BB100" s="203">
        <f>'[122]RP per monthly'!T138*-1</f>
        <v>0</v>
      </c>
      <c r="BC100" s="203">
        <f>'[122]RP per monthly'!U138*-1</f>
        <v>119237.64</v>
      </c>
      <c r="BD100" s="203">
        <f>'[122]RP per monthly'!V138*-1</f>
        <v>29000</v>
      </c>
      <c r="BE100" s="203">
        <f>'[122]RP per monthly'!W138*-1</f>
        <v>11030.74</v>
      </c>
      <c r="BF100" s="203">
        <f>'[122]RP per monthly'!X138*-1</f>
        <v>0</v>
      </c>
      <c r="BG100" s="203">
        <f>'[122]RP per monthly'!Y138*-1</f>
        <v>0</v>
      </c>
      <c r="BH100" s="203">
        <f>'[122]RP per monthly'!Z138*-1</f>
        <v>0</v>
      </c>
      <c r="BI100" s="203">
        <f>'[122]RP per monthly'!AA138*-1</f>
        <v>0</v>
      </c>
      <c r="BJ100" s="203">
        <f>'[122]RP per monthly'!AD138*-1</f>
        <v>0</v>
      </c>
      <c r="BK100" s="203">
        <f>'[122]RP per monthly'!AE138*-1</f>
        <v>0</v>
      </c>
      <c r="BL100" s="203">
        <f>'[122]RP per monthly'!AF138*-1</f>
        <v>0</v>
      </c>
      <c r="BM100" s="203">
        <f>'[122]RP per monthly'!AG138*-1</f>
        <v>0</v>
      </c>
      <c r="BN100" s="203">
        <f>'[122]RP per monthly'!AH138*-1</f>
        <v>0</v>
      </c>
      <c r="BO100" s="203">
        <f>'[122]RP per monthly'!AI138*-1</f>
        <v>0</v>
      </c>
      <c r="BP100" s="203">
        <f>'[122]RP per monthly'!AJ138*-1</f>
        <v>0</v>
      </c>
      <c r="BQ100" s="203">
        <f>'[122]RP per monthly'!AK138*-1</f>
        <v>0</v>
      </c>
      <c r="BR100" s="203">
        <f>'[122]RP per monthly'!AL138*-1</f>
        <v>0</v>
      </c>
      <c r="BS100" s="203">
        <f>'[122]RP per monthly'!AM138*-1</f>
        <v>0</v>
      </c>
      <c r="BT100" s="203">
        <f>'[122]RP per monthly'!AN138*-1</f>
        <v>0</v>
      </c>
      <c r="BU100" s="203">
        <f>'[122]RP per monthly'!AO138*-1</f>
        <v>0</v>
      </c>
      <c r="BV100" s="195">
        <f>'[122]RP per monthly'!AR138*-1</f>
        <v>0</v>
      </c>
      <c r="BW100" s="195">
        <f>'[122]RP per monthly'!AS138*-1</f>
        <v>0</v>
      </c>
      <c r="BX100" s="195">
        <f>'[122]RP per monthly'!AT138*-1</f>
        <v>0</v>
      </c>
      <c r="BY100" s="195">
        <f>'[122]RP per monthly'!AU138*-1</f>
        <v>0</v>
      </c>
      <c r="BZ100" s="195">
        <f>'[122]RP per monthly'!AV138*-1</f>
        <v>0</v>
      </c>
      <c r="CA100" s="195">
        <f>'[122]RP per monthly'!AW138*-1</f>
        <v>0</v>
      </c>
      <c r="CB100" s="195">
        <f>'[122]RP per monthly'!AX138*-1</f>
        <v>0</v>
      </c>
      <c r="CC100" s="195">
        <f>'[122]RP per monthly'!AY138*-1</f>
        <v>0</v>
      </c>
      <c r="CD100" s="195">
        <f>'[122]RP per monthly'!AZ138*-1</f>
        <v>0</v>
      </c>
      <c r="CE100" s="195">
        <f>'[122]RP per monthly'!BA138*-1</f>
        <v>0</v>
      </c>
      <c r="CF100" s="195">
        <f>'[122]RP per monthly'!BB138*-1</f>
        <v>0</v>
      </c>
      <c r="CG100" s="195">
        <f>'[122]RP per monthly'!BC138*-1</f>
        <v>0</v>
      </c>
      <c r="CH100" s="195">
        <f>'[122]RP per monthly'!BF138*-1</f>
        <v>0</v>
      </c>
      <c r="CI100" s="195">
        <f>'[122]RP per monthly'!BG138*-1</f>
        <v>0</v>
      </c>
      <c r="CJ100" s="195">
        <f>'[122]RP per monthly'!BH138*-1</f>
        <v>0</v>
      </c>
      <c r="CK100" s="195">
        <f>'[122]RP per monthly'!BI138*-1</f>
        <v>0</v>
      </c>
      <c r="CL100" s="195">
        <f>'[122]RP per monthly'!BJ138*-1</f>
        <v>0</v>
      </c>
      <c r="CM100" s="195">
        <f>'[122]RP per monthly'!BK138*-1</f>
        <v>0</v>
      </c>
      <c r="CN100" s="195">
        <f>'[122]RP per monthly'!BL138*-1</f>
        <v>0</v>
      </c>
      <c r="CO100" s="195">
        <f>'[122]RP per monthly'!BM138*-1</f>
        <v>0</v>
      </c>
      <c r="CP100" s="195">
        <f>'[122]RP per monthly'!BN138*-1</f>
        <v>0</v>
      </c>
      <c r="CQ100" s="195">
        <f>'[122]RP per monthly'!BO138*-1</f>
        <v>0</v>
      </c>
      <c r="CR100" s="195">
        <f>'[122]RP per monthly'!BP138*-1</f>
        <v>0</v>
      </c>
      <c r="CS100" s="195">
        <f>'[122]RP per monthly'!BQ138*-1</f>
        <v>0</v>
      </c>
      <c r="CT100" s="195">
        <f>'[122]RP per monthly'!BT138*-1</f>
        <v>0</v>
      </c>
      <c r="CU100" s="195">
        <f>'[122]RP per monthly'!BU138*-1</f>
        <v>0</v>
      </c>
      <c r="CV100" s="195">
        <f>'[122]RP per monthly'!BV138*-1</f>
        <v>0</v>
      </c>
      <c r="CW100" s="195">
        <f>'[122]RP per monthly'!BW138*-1</f>
        <v>0</v>
      </c>
      <c r="CX100" s="195">
        <f>'[122]RP per monthly'!BX138*-1</f>
        <v>0</v>
      </c>
      <c r="CY100" s="195">
        <f>'[122]RP per monthly'!BY138*-1</f>
        <v>0</v>
      </c>
      <c r="CZ100" s="195">
        <f>'[122]RP per monthly'!BZ138*-1</f>
        <v>0</v>
      </c>
      <c r="DA100" s="195">
        <f>'[122]RP per monthly'!CA138*-1</f>
        <v>0</v>
      </c>
      <c r="DB100" s="195">
        <f>'[122]RP per monthly'!CB138*-1</f>
        <v>0</v>
      </c>
      <c r="DC100" s="195">
        <f>'[122]RP per monthly'!CC138*-1</f>
        <v>0</v>
      </c>
      <c r="DD100" s="195">
        <f>'[122]RP per monthly'!CD138*-1</f>
        <v>0</v>
      </c>
      <c r="DE100" s="195">
        <f>'[122]RP per monthly'!CE138*-1</f>
        <v>0</v>
      </c>
    </row>
    <row r="101" spans="1:109" ht="15" customHeight="1" outlineLevel="1">
      <c r="A101" s="37" t="s">
        <v>154</v>
      </c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4"/>
      <c r="AH101" s="84"/>
      <c r="AI101" s="84"/>
      <c r="AJ101" s="84"/>
      <c r="AK101" s="84"/>
      <c r="AL101" s="84"/>
      <c r="AM101" s="84"/>
      <c r="AN101" s="84"/>
      <c r="AO101" s="84"/>
      <c r="AP101" s="84"/>
      <c r="AQ101" s="84"/>
      <c r="AR101" s="84"/>
      <c r="AS101" s="84"/>
      <c r="AT101" s="84"/>
      <c r="AU101" s="84"/>
      <c r="AV101" s="84"/>
      <c r="AW101" s="84"/>
      <c r="AX101" s="84"/>
      <c r="AY101" s="84"/>
      <c r="AZ101" s="84"/>
      <c r="BA101" s="84"/>
      <c r="BB101" s="84"/>
      <c r="BC101" s="84"/>
      <c r="BD101" s="84"/>
      <c r="BE101" s="84"/>
      <c r="BF101" s="84"/>
      <c r="BG101" s="84"/>
      <c r="BH101" s="84"/>
      <c r="BI101" s="84"/>
      <c r="BJ101" s="84"/>
      <c r="BK101" s="84"/>
      <c r="BL101" s="84"/>
      <c r="BM101" s="84"/>
      <c r="BN101" s="84"/>
      <c r="BO101" s="84"/>
      <c r="BP101" s="84"/>
      <c r="BQ101" s="84"/>
      <c r="BR101" s="84"/>
      <c r="BS101" s="84"/>
      <c r="BT101" s="84"/>
      <c r="BU101" s="84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</row>
    <row r="102" spans="1:109" ht="15" customHeight="1" outlineLevel="1">
      <c r="A102" s="37" t="s">
        <v>155</v>
      </c>
      <c r="B102" s="84"/>
      <c r="C102" s="84"/>
      <c r="D102" s="84"/>
      <c r="E102" s="84"/>
      <c r="F102" s="84"/>
      <c r="G102" s="84"/>
      <c r="H102" s="84">
        <v>10883.78</v>
      </c>
      <c r="I102" s="84"/>
      <c r="J102" s="84">
        <v>6779.77</v>
      </c>
      <c r="K102" s="84">
        <v>820.45</v>
      </c>
      <c r="L102" s="84">
        <v>15731.24</v>
      </c>
      <c r="M102" s="84">
        <v>3077.42</v>
      </c>
      <c r="N102" s="84"/>
      <c r="O102" s="84">
        <v>6296.97</v>
      </c>
      <c r="P102" s="84"/>
      <c r="Q102" s="84"/>
      <c r="R102" s="84"/>
      <c r="S102" s="84">
        <v>15430</v>
      </c>
      <c r="T102" s="84">
        <v>11538.8</v>
      </c>
      <c r="U102" s="84"/>
      <c r="V102" s="84"/>
      <c r="W102" s="84">
        <v>1391.5900000000001</v>
      </c>
      <c r="X102" s="84"/>
      <c r="Y102" s="84"/>
      <c r="Z102" s="84">
        <v>819.17</v>
      </c>
      <c r="AA102" s="84"/>
      <c r="AB102" s="84">
        <v>8206.67</v>
      </c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  <c r="BL102" s="84"/>
      <c r="BM102" s="84"/>
      <c r="BN102" s="84"/>
      <c r="BO102" s="84"/>
      <c r="BP102" s="84"/>
      <c r="BQ102" s="84"/>
      <c r="BR102" s="84"/>
      <c r="BS102" s="84"/>
      <c r="BT102" s="84"/>
      <c r="BU102" s="84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</row>
    <row r="103" spans="1:109" ht="15" customHeight="1" outlineLevel="1">
      <c r="A103" s="37" t="s">
        <v>156</v>
      </c>
      <c r="B103" s="84"/>
      <c r="C103" s="84"/>
      <c r="D103" s="84"/>
      <c r="E103" s="84">
        <v>9797.8799999999992</v>
      </c>
      <c r="F103" s="84"/>
      <c r="G103" s="84"/>
      <c r="H103" s="84"/>
      <c r="I103" s="84">
        <v>3218.25</v>
      </c>
      <c r="J103" s="84">
        <v>39965.199999999997</v>
      </c>
      <c r="K103" s="84">
        <v>14387.72</v>
      </c>
      <c r="L103" s="84">
        <v>33298.32</v>
      </c>
      <c r="M103" s="84"/>
      <c r="N103" s="84"/>
      <c r="O103" s="84">
        <v>14388.22</v>
      </c>
      <c r="P103" s="84">
        <v>83924.58</v>
      </c>
      <c r="Q103" s="84">
        <v>128341.54999999999</v>
      </c>
      <c r="R103" s="84">
        <v>184669.59</v>
      </c>
      <c r="S103" s="84"/>
      <c r="T103" s="84">
        <v>6187.85</v>
      </c>
      <c r="U103" s="84">
        <v>21080.79</v>
      </c>
      <c r="V103" s="84">
        <v>15119.52</v>
      </c>
      <c r="W103" s="84">
        <v>29317.879999999997</v>
      </c>
      <c r="X103" s="84">
        <v>572.03</v>
      </c>
      <c r="Y103" s="84">
        <v>164082.37</v>
      </c>
      <c r="Z103" s="84"/>
      <c r="AA103" s="84">
        <v>28278.9</v>
      </c>
      <c r="AB103" s="84">
        <v>320966.68999999994</v>
      </c>
      <c r="AC103" s="84"/>
      <c r="AD103" s="84"/>
      <c r="AE103" s="84">
        <v>7817</v>
      </c>
      <c r="AF103" s="84"/>
      <c r="AG103" s="84">
        <v>138740.60999999999</v>
      </c>
      <c r="AH103" s="84"/>
      <c r="AI103" s="84">
        <v>-5392.6300000000228</v>
      </c>
      <c r="AJ103" s="84">
        <v>36896.380000000005</v>
      </c>
      <c r="AK103" s="84">
        <v>2566.67</v>
      </c>
      <c r="AL103" s="203">
        <f>'[122]RP per monthly'!B141*-1</f>
        <v>74155.839999999997</v>
      </c>
      <c r="AM103" s="203">
        <f>'[122]RP per monthly'!C141*-1</f>
        <v>113655.35</v>
      </c>
      <c r="AN103" s="203">
        <f>'[122]RP per monthly'!D141*-1</f>
        <v>6066.67</v>
      </c>
      <c r="AO103" s="203">
        <f>'[122]RP per monthly'!E141*-1</f>
        <v>0</v>
      </c>
      <c r="AP103" s="203">
        <f>'[122]RP per monthly'!F141*-1</f>
        <v>3500</v>
      </c>
      <c r="AQ103" s="203">
        <f>'[122]RP per monthly'!G141*-1</f>
        <v>0</v>
      </c>
      <c r="AR103" s="203">
        <f>'[122]RP per monthly'!H141*-1</f>
        <v>21637.97</v>
      </c>
      <c r="AS103" s="203">
        <f>'[122]RP per monthly'!I141*-1</f>
        <v>16429.080000000002</v>
      </c>
      <c r="AT103" s="203">
        <f>'[122]RP per monthly'!J141*-1</f>
        <v>573.30999999999995</v>
      </c>
      <c r="AU103" s="203">
        <f>'[122]RP per monthly'!K141*-1</f>
        <v>19769.78</v>
      </c>
      <c r="AV103" s="203">
        <f>'[122]RP per monthly'!L141*-1</f>
        <v>8218.69</v>
      </c>
      <c r="AW103" s="203">
        <f>'[122]RP per monthly'!M141*-1</f>
        <v>1146.6199999999999</v>
      </c>
      <c r="AX103" s="203">
        <f>'[122]RP per monthly'!P141*-1</f>
        <v>15996.32</v>
      </c>
      <c r="AY103" s="203">
        <f>'[122]RP per monthly'!Q141*-1</f>
        <v>0</v>
      </c>
      <c r="AZ103" s="203">
        <f>'[122]RP per monthly'!R141*-1</f>
        <v>55508.52</v>
      </c>
      <c r="BA103" s="203">
        <f>'[122]RP per monthly'!S141*-1</f>
        <v>39308.01</v>
      </c>
      <c r="BB103" s="203">
        <f>'[122]RP per monthly'!T141*-1</f>
        <v>84951.28</v>
      </c>
      <c r="BC103" s="203">
        <f>'[122]RP per monthly'!U141*-1</f>
        <v>28316.35</v>
      </c>
      <c r="BD103" s="203">
        <f>'[122]RP per monthly'!V141*-1</f>
        <v>267.06</v>
      </c>
      <c r="BE103" s="203">
        <f>'[122]RP per monthly'!W141*-1</f>
        <v>46993.05</v>
      </c>
      <c r="BF103" s="203">
        <f>'[122]RP per monthly'!X141*-1</f>
        <v>0</v>
      </c>
      <c r="BG103" s="203">
        <f>'[122]RP per monthly'!Y141*-1</f>
        <v>0</v>
      </c>
      <c r="BH103" s="203">
        <f>'[122]RP per monthly'!Z141*-1</f>
        <v>0</v>
      </c>
      <c r="BI103" s="203">
        <f>'[122]RP per monthly'!AA141*-1</f>
        <v>0</v>
      </c>
      <c r="BJ103" s="203">
        <f>'[122]RP per monthly'!AD141*-1</f>
        <v>0</v>
      </c>
      <c r="BK103" s="203">
        <f>'[122]RP per monthly'!AE141*-1</f>
        <v>0</v>
      </c>
      <c r="BL103" s="203">
        <f>'[122]RP per monthly'!AF141*-1</f>
        <v>0</v>
      </c>
      <c r="BM103" s="203">
        <f>'[122]RP per monthly'!AG141*-1</f>
        <v>0</v>
      </c>
      <c r="BN103" s="203">
        <f>'[122]RP per monthly'!AH141*-1</f>
        <v>0</v>
      </c>
      <c r="BO103" s="203">
        <f>'[122]RP per monthly'!AI141*-1</f>
        <v>0</v>
      </c>
      <c r="BP103" s="203">
        <f>'[122]RP per monthly'!AJ141*-1</f>
        <v>0</v>
      </c>
      <c r="BQ103" s="203">
        <f>'[122]RP per monthly'!AK141*-1</f>
        <v>0</v>
      </c>
      <c r="BR103" s="203">
        <f>'[122]RP per monthly'!AL141*-1</f>
        <v>0</v>
      </c>
      <c r="BS103" s="203">
        <f>'[122]RP per monthly'!AM141*-1</f>
        <v>0</v>
      </c>
      <c r="BT103" s="203">
        <f>'[122]RP per monthly'!AN141*-1</f>
        <v>0</v>
      </c>
      <c r="BU103" s="203">
        <f>'[122]RP per monthly'!AO141*-1</f>
        <v>0</v>
      </c>
      <c r="BV103" s="195">
        <f>'[122]RP per monthly'!AR141*-1</f>
        <v>0</v>
      </c>
      <c r="BW103" s="195">
        <f>'[122]RP per monthly'!AS141*-1</f>
        <v>0</v>
      </c>
      <c r="BX103" s="195">
        <f>'[122]RP per monthly'!AT141*-1</f>
        <v>0</v>
      </c>
      <c r="BY103" s="195">
        <f>'[122]RP per monthly'!AU141*-1</f>
        <v>0</v>
      </c>
      <c r="BZ103" s="195">
        <f>'[122]RP per monthly'!AV141*-1</f>
        <v>0</v>
      </c>
      <c r="CA103" s="195">
        <f>'[122]RP per monthly'!AW141*-1</f>
        <v>0</v>
      </c>
      <c r="CB103" s="195">
        <f>'[122]RP per monthly'!AX141*-1</f>
        <v>0</v>
      </c>
      <c r="CC103" s="195">
        <f>'[122]RP per monthly'!AY141*-1</f>
        <v>0</v>
      </c>
      <c r="CD103" s="195">
        <f>'[122]RP per monthly'!AZ141*-1</f>
        <v>0</v>
      </c>
      <c r="CE103" s="195">
        <f>'[122]RP per monthly'!BA141*-1</f>
        <v>0</v>
      </c>
      <c r="CF103" s="195">
        <f>'[122]RP per monthly'!BB141*-1</f>
        <v>0</v>
      </c>
      <c r="CG103" s="195">
        <f>'[122]RP per monthly'!BC141*-1</f>
        <v>0</v>
      </c>
      <c r="CH103" s="195">
        <f>'[122]RP per monthly'!BF141*-1</f>
        <v>0</v>
      </c>
      <c r="CI103" s="195">
        <f>'[122]RP per monthly'!BG141*-1</f>
        <v>0</v>
      </c>
      <c r="CJ103" s="195">
        <f>'[122]RP per monthly'!BH141*-1</f>
        <v>0</v>
      </c>
      <c r="CK103" s="195">
        <f>'[122]RP per monthly'!BI141*-1</f>
        <v>0</v>
      </c>
      <c r="CL103" s="195">
        <f>'[122]RP per monthly'!BJ141*-1</f>
        <v>0</v>
      </c>
      <c r="CM103" s="195">
        <f>'[122]RP per monthly'!BK141*-1</f>
        <v>0</v>
      </c>
      <c r="CN103" s="195">
        <f>'[122]RP per monthly'!BL141*-1</f>
        <v>0</v>
      </c>
      <c r="CO103" s="195">
        <f>'[122]RP per monthly'!BM141*-1</f>
        <v>0</v>
      </c>
      <c r="CP103" s="195">
        <f>'[122]RP per monthly'!BN141*-1</f>
        <v>0</v>
      </c>
      <c r="CQ103" s="195">
        <f>'[122]RP per monthly'!BO141*-1</f>
        <v>0</v>
      </c>
      <c r="CR103" s="195">
        <f>'[122]RP per monthly'!BP141*-1</f>
        <v>0</v>
      </c>
      <c r="CS103" s="195">
        <f>'[122]RP per monthly'!BQ141*-1</f>
        <v>0</v>
      </c>
      <c r="CT103" s="195">
        <f>'[122]RP per monthly'!BT141*-1</f>
        <v>0</v>
      </c>
      <c r="CU103" s="195">
        <f>'[122]RP per monthly'!BU141*-1</f>
        <v>0</v>
      </c>
      <c r="CV103" s="195">
        <f>'[122]RP per monthly'!BV141*-1</f>
        <v>0</v>
      </c>
      <c r="CW103" s="195">
        <f>'[122]RP per monthly'!BW141*-1</f>
        <v>0</v>
      </c>
      <c r="CX103" s="195">
        <f>'[122]RP per monthly'!BX141*-1</f>
        <v>0</v>
      </c>
      <c r="CY103" s="195">
        <f>'[122]RP per monthly'!BY141*-1</f>
        <v>0</v>
      </c>
      <c r="CZ103" s="195">
        <f>'[122]RP per monthly'!BZ141*-1</f>
        <v>0</v>
      </c>
      <c r="DA103" s="195">
        <f>'[122]RP per monthly'!CA141*-1</f>
        <v>0</v>
      </c>
      <c r="DB103" s="195">
        <f>'[122]RP per monthly'!CB141*-1</f>
        <v>0</v>
      </c>
      <c r="DC103" s="195">
        <f>'[122]RP per monthly'!CC141*-1</f>
        <v>0</v>
      </c>
      <c r="DD103" s="195">
        <f>'[122]RP per monthly'!CD141*-1</f>
        <v>0</v>
      </c>
      <c r="DE103" s="195">
        <f>'[122]RP per monthly'!CE141*-1</f>
        <v>0</v>
      </c>
    </row>
    <row r="104" spans="1:109" ht="15" customHeight="1" outlineLevel="1">
      <c r="A104" s="37" t="s">
        <v>157</v>
      </c>
      <c r="B104" s="84">
        <v>1881.46</v>
      </c>
      <c r="C104" s="84">
        <v>2571.3000000000002</v>
      </c>
      <c r="D104" s="84">
        <v>2694.55</v>
      </c>
      <c r="E104" s="84">
        <v>2644.55</v>
      </c>
      <c r="F104" s="84">
        <v>2144.5500000000002</v>
      </c>
      <c r="G104" s="84">
        <v>2844.55</v>
      </c>
      <c r="H104" s="84">
        <v>2844.55</v>
      </c>
      <c r="I104" s="84">
        <v>2129.6999999999998</v>
      </c>
      <c r="J104" s="84">
        <v>2129.6999999999998</v>
      </c>
      <c r="K104" s="84">
        <v>2375.1</v>
      </c>
      <c r="L104" s="84">
        <v>2085.6</v>
      </c>
      <c r="M104" s="84">
        <v>2170.6</v>
      </c>
      <c r="N104" s="84">
        <v>2170.6</v>
      </c>
      <c r="O104" s="84">
        <v>2205.8999999999996</v>
      </c>
      <c r="P104" s="84">
        <v>2205.8999999999996</v>
      </c>
      <c r="Q104" s="84">
        <v>2205.8999999999996</v>
      </c>
      <c r="R104" s="84">
        <v>2205.8999999999996</v>
      </c>
      <c r="S104" s="84">
        <v>2205.8999999999996</v>
      </c>
      <c r="T104" s="84">
        <v>2205.8999999999996</v>
      </c>
      <c r="U104" s="84">
        <v>2085.6</v>
      </c>
      <c r="V104" s="84">
        <v>2085.6</v>
      </c>
      <c r="W104" s="84">
        <v>2571.46</v>
      </c>
      <c r="X104" s="84">
        <v>2156</v>
      </c>
      <c r="Y104" s="84">
        <v>1541</v>
      </c>
      <c r="Z104" s="84">
        <v>770.5</v>
      </c>
      <c r="AA104" s="84">
        <v>770.5</v>
      </c>
      <c r="AB104" s="84">
        <v>770.5</v>
      </c>
      <c r="AC104" s="84">
        <v>770.5</v>
      </c>
      <c r="AD104" s="84">
        <v>545.4</v>
      </c>
      <c r="AE104" s="84">
        <v>545.4</v>
      </c>
      <c r="AF104" s="84">
        <v>545.4</v>
      </c>
      <c r="AG104" s="84">
        <v>545.4</v>
      </c>
      <c r="AH104" s="84">
        <v>1058.73</v>
      </c>
      <c r="AI104" s="84">
        <v>1315.4</v>
      </c>
      <c r="AJ104" s="84">
        <v>1315.4</v>
      </c>
      <c r="AK104" s="84">
        <v>1315.4</v>
      </c>
      <c r="AL104" s="203">
        <f>'[122]RP per monthly'!B142*-1</f>
        <v>1540.5</v>
      </c>
      <c r="AM104" s="203">
        <f>'[122]RP per monthly'!C142*-1</f>
        <v>1540.5</v>
      </c>
      <c r="AN104" s="203">
        <f>'[122]RP per monthly'!D142*-1</f>
        <v>1541</v>
      </c>
      <c r="AO104" s="203">
        <f>'[122]RP per monthly'!E142*-1</f>
        <v>1178.5</v>
      </c>
      <c r="AP104" s="203">
        <f>'[122]RP per monthly'!F142*-1</f>
        <v>1569.98</v>
      </c>
      <c r="AQ104" s="203">
        <f>'[122]RP per monthly'!G142*-1</f>
        <v>1569.98</v>
      </c>
      <c r="AR104" s="203">
        <f>'[122]RP per monthly'!H142*-1</f>
        <v>1806.8</v>
      </c>
      <c r="AS104" s="203">
        <f>'[122]RP per monthly'!I142*-1</f>
        <v>1680.2</v>
      </c>
      <c r="AT104" s="203">
        <f>'[122]RP per monthly'!J142*-1</f>
        <v>3212.62</v>
      </c>
      <c r="AU104" s="203">
        <f>'[122]RP per monthly'!K142*-1</f>
        <v>3212.64</v>
      </c>
      <c r="AV104" s="203">
        <f>'[122]RP per monthly'!L142*-1</f>
        <v>2380.64</v>
      </c>
      <c r="AW104" s="203">
        <f>'[122]RP per monthly'!M142*-1</f>
        <v>2380.64</v>
      </c>
      <c r="AX104" s="203">
        <f>'[122]RP per monthly'!P142*-1</f>
        <v>1584</v>
      </c>
      <c r="AY104" s="203">
        <f>'[122]RP per monthly'!Q142*-1</f>
        <v>1584</v>
      </c>
      <c r="AZ104" s="203">
        <f>'[122]RP per monthly'!R142*-1</f>
        <v>1584</v>
      </c>
      <c r="BA104" s="203">
        <f>'[122]RP per monthly'!S142*-1</f>
        <v>1584</v>
      </c>
      <c r="BB104" s="203">
        <f>'[122]RP per monthly'!T142*-1</f>
        <v>1597.06</v>
      </c>
      <c r="BC104" s="203">
        <f>'[122]RP per monthly'!U142*-1</f>
        <v>1584</v>
      </c>
      <c r="BD104" s="203">
        <f>'[122]RP per monthly'!V142*-1</f>
        <v>1584</v>
      </c>
      <c r="BE104" s="203">
        <f>'[122]RP per monthly'!W142*-1</f>
        <v>3912.05</v>
      </c>
      <c r="BF104" s="203">
        <f>'[122]RP per monthly'!X142*-1</f>
        <v>1696.52</v>
      </c>
      <c r="BG104" s="203">
        <f>'[122]RP per monthly'!Y142*-1</f>
        <v>1696.52</v>
      </c>
      <c r="BH104" s="203">
        <f>'[122]RP per monthly'!Z142*-1</f>
        <v>1696.52</v>
      </c>
      <c r="BI104" s="203">
        <f>'[122]RP per monthly'!AA142*-1</f>
        <v>1696.52</v>
      </c>
      <c r="BJ104" s="203">
        <f>'[122]RP per monthly'!AD142*-1</f>
        <v>1696.52</v>
      </c>
      <c r="BK104" s="203">
        <f>'[122]RP per monthly'!AE142*-1</f>
        <v>1696.52</v>
      </c>
      <c r="BL104" s="203">
        <f>'[122]RP per monthly'!AF142*-1</f>
        <v>1721.9677999999999</v>
      </c>
      <c r="BM104" s="203">
        <f>'[122]RP per monthly'!AG142*-1</f>
        <v>1721.9677999999999</v>
      </c>
      <c r="BN104" s="203">
        <f>'[122]RP per monthly'!AH142*-1</f>
        <v>1721.9677999999999</v>
      </c>
      <c r="BO104" s="203">
        <f>'[122]RP per monthly'!AI142*-1</f>
        <v>1862.6525693000001</v>
      </c>
      <c r="BP104" s="203">
        <f>'[122]RP per monthly'!AJ142*-1</f>
        <v>1862.6525693000001</v>
      </c>
      <c r="BQ104" s="203">
        <f>'[122]RP per monthly'!AK142*-1</f>
        <v>1862.6525693000001</v>
      </c>
      <c r="BR104" s="203">
        <f>'[122]RP per monthly'!AL142*-1</f>
        <v>1862.6525693000001</v>
      </c>
      <c r="BS104" s="203">
        <f>'[122]RP per monthly'!AM142*-1</f>
        <v>1862.6525693000001</v>
      </c>
      <c r="BT104" s="203">
        <f>'[122]RP per monthly'!AN142*-1</f>
        <v>1862.6525693000001</v>
      </c>
      <c r="BU104" s="203">
        <f>'[122]RP per monthly'!AO142*-1</f>
        <v>1862.6525693000001</v>
      </c>
      <c r="BV104" s="195">
        <f>'[122]RP per monthly'!AR142*-1</f>
        <v>1862.6525693000001</v>
      </c>
      <c r="BW104" s="195">
        <f>'[122]RP per monthly'!AS142*-1</f>
        <v>1862.6525693000001</v>
      </c>
      <c r="BX104" s="195">
        <f>'[122]RP per monthly'!AT142*-1</f>
        <v>1862.6525693000001</v>
      </c>
      <c r="BY104" s="195">
        <f>'[122]RP per monthly'!AU142*-1</f>
        <v>1862.6525693000001</v>
      </c>
      <c r="BZ104" s="195">
        <f>'[122]RP per monthly'!AV142*-1</f>
        <v>1862.6525693000001</v>
      </c>
      <c r="CA104" s="195">
        <f>'[122]RP per monthly'!AW142*-1</f>
        <v>1936.5998044</v>
      </c>
      <c r="CB104" s="195">
        <f>'[122]RP per monthly'!AX142*-1</f>
        <v>1936.5998044</v>
      </c>
      <c r="CC104" s="195">
        <f>'[122]RP per monthly'!AY142*-1</f>
        <v>1936.5998044</v>
      </c>
      <c r="CD104" s="195">
        <f>'[122]RP per monthly'!AZ142*-1</f>
        <v>1936.5998044</v>
      </c>
      <c r="CE104" s="195">
        <f>'[122]RP per monthly'!BA142*-1</f>
        <v>1936.5998044</v>
      </c>
      <c r="CF104" s="195">
        <f>'[122]RP per monthly'!BB142*-1</f>
        <v>1936.5998044</v>
      </c>
      <c r="CG104" s="195">
        <f>'[122]RP per monthly'!BC142*-1</f>
        <v>1936.5998044</v>
      </c>
      <c r="CH104" s="195">
        <f>'[122]RP per monthly'!BF142*-1</f>
        <v>1936.5998044</v>
      </c>
      <c r="CI104" s="195">
        <f>'[122]RP per monthly'!BG142*-1</f>
        <v>1936.5998044</v>
      </c>
      <c r="CJ104" s="195">
        <f>'[122]RP per monthly'!BH142*-1</f>
        <v>1936.5998044</v>
      </c>
      <c r="CK104" s="195">
        <f>'[122]RP per monthly'!BI142*-1</f>
        <v>1936.5998044</v>
      </c>
      <c r="CL104" s="195">
        <f>'[122]RP per monthly'!BJ142*-1</f>
        <v>1936.5998044</v>
      </c>
      <c r="CM104" s="195">
        <f>'[122]RP per monthly'!BK142*-1</f>
        <v>2008.0602805000001</v>
      </c>
      <c r="CN104" s="195">
        <f>'[122]RP per monthly'!BL142*-1</f>
        <v>2008.0602805000001</v>
      </c>
      <c r="CO104" s="195">
        <f>'[122]RP per monthly'!BM142*-1</f>
        <v>2008.0602805000001</v>
      </c>
      <c r="CP104" s="195">
        <f>'[122]RP per monthly'!BN142*-1</f>
        <v>2008.0602805000001</v>
      </c>
      <c r="CQ104" s="195">
        <f>'[122]RP per monthly'!BO142*-1</f>
        <v>2008.0602805000001</v>
      </c>
      <c r="CR104" s="195">
        <f>'[122]RP per monthly'!BP142*-1</f>
        <v>2008.0602805000001</v>
      </c>
      <c r="CS104" s="195">
        <f>'[122]RP per monthly'!BQ142*-1</f>
        <v>2008.0602805000001</v>
      </c>
      <c r="CT104" s="195">
        <f>'[122]RP per monthly'!BT142*-1</f>
        <v>0</v>
      </c>
      <c r="CU104" s="195">
        <f>'[122]RP per monthly'!BU142*-1</f>
        <v>0</v>
      </c>
      <c r="CV104" s="195">
        <f>'[122]RP per monthly'!BV142*-1</f>
        <v>0</v>
      </c>
      <c r="CW104" s="195">
        <f>'[122]RP per monthly'!BW142*-1</f>
        <v>0</v>
      </c>
      <c r="CX104" s="195">
        <f>'[122]RP per monthly'!BX142*-1</f>
        <v>0</v>
      </c>
      <c r="CY104" s="195">
        <f>'[122]RP per monthly'!BY142*-1</f>
        <v>0</v>
      </c>
      <c r="CZ104" s="195">
        <f>'[122]RP per monthly'!BZ142*-1</f>
        <v>0</v>
      </c>
      <c r="DA104" s="195">
        <f>'[122]RP per monthly'!CA142*-1</f>
        <v>0</v>
      </c>
      <c r="DB104" s="195">
        <f>'[122]RP per monthly'!CB142*-1</f>
        <v>0</v>
      </c>
      <c r="DC104" s="195">
        <f>'[122]RP per monthly'!CC142*-1</f>
        <v>0</v>
      </c>
      <c r="DD104" s="195">
        <f>'[122]RP per monthly'!CD142*-1</f>
        <v>0</v>
      </c>
      <c r="DE104" s="195">
        <f>'[122]RP per monthly'!CE142*-1</f>
        <v>0</v>
      </c>
    </row>
    <row r="105" spans="1:109" ht="15" customHeight="1" outlineLevel="1">
      <c r="A105" s="37" t="s">
        <v>158</v>
      </c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>
        <v>22980</v>
      </c>
      <c r="R105" s="84">
        <v>-22980</v>
      </c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4"/>
      <c r="AH105" s="84"/>
      <c r="AI105" s="84"/>
      <c r="AJ105" s="84"/>
      <c r="AK105" s="84"/>
      <c r="AL105" s="203">
        <f>'[122]RP per monthly'!B143*-1</f>
        <v>0</v>
      </c>
      <c r="AM105" s="203">
        <f>'[122]RP per monthly'!C143*-1</f>
        <v>0</v>
      </c>
      <c r="AN105" s="203">
        <f>'[122]RP per monthly'!D143*-1</f>
        <v>0</v>
      </c>
      <c r="AO105" s="203">
        <f>'[122]RP per monthly'!E143*-1</f>
        <v>0</v>
      </c>
      <c r="AP105" s="203">
        <f>'[122]RP per monthly'!F143*-1</f>
        <v>0</v>
      </c>
      <c r="AQ105" s="203">
        <f>'[122]RP per monthly'!G143*-1</f>
        <v>0</v>
      </c>
      <c r="AR105" s="203">
        <f>'[122]RP per monthly'!H143*-1</f>
        <v>0</v>
      </c>
      <c r="AS105" s="203">
        <f>'[122]RP per monthly'!I143*-1</f>
        <v>9945</v>
      </c>
      <c r="AT105" s="203">
        <f>'[122]RP per monthly'!J143*-1</f>
        <v>90775</v>
      </c>
      <c r="AU105" s="203">
        <f>'[122]RP per monthly'!K143*-1</f>
        <v>58536.94</v>
      </c>
      <c r="AV105" s="203">
        <f>'[122]RP per monthly'!L143*-1</f>
        <v>70677</v>
      </c>
      <c r="AW105" s="203">
        <f>'[122]RP per monthly'!M143*-1</f>
        <v>21413.45</v>
      </c>
      <c r="AX105" s="203">
        <f>'[122]RP per monthly'!P143*-1</f>
        <v>8107.05</v>
      </c>
      <c r="AY105" s="203">
        <f>'[122]RP per monthly'!Q143*-1</f>
        <v>2329.48</v>
      </c>
      <c r="AZ105" s="203">
        <f>'[122]RP per monthly'!R143*-1</f>
        <v>0</v>
      </c>
      <c r="BA105" s="203">
        <f>'[122]RP per monthly'!S143*-1</f>
        <v>0</v>
      </c>
      <c r="BB105" s="203">
        <f>'[122]RP per monthly'!T143*-1</f>
        <v>0</v>
      </c>
      <c r="BC105" s="203">
        <f>'[122]RP per monthly'!U143*-1</f>
        <v>0</v>
      </c>
      <c r="BD105" s="203">
        <f>'[122]RP per monthly'!V143*-1</f>
        <v>0</v>
      </c>
      <c r="BE105" s="203">
        <f>'[122]RP per monthly'!W143*-1</f>
        <v>0</v>
      </c>
      <c r="BF105" s="203">
        <f>'[122]RP per monthly'!X143*-1</f>
        <v>0</v>
      </c>
      <c r="BG105" s="203">
        <f>'[122]RP per monthly'!Y143*-1</f>
        <v>0</v>
      </c>
      <c r="BH105" s="203">
        <f>'[122]RP per monthly'!Z143*-1</f>
        <v>0</v>
      </c>
      <c r="BI105" s="203">
        <f>'[122]RP per monthly'!AA143*-1</f>
        <v>0</v>
      </c>
      <c r="BJ105" s="203">
        <f>'[122]RP per monthly'!AD143*-1</f>
        <v>0</v>
      </c>
      <c r="BK105" s="203">
        <f>'[122]RP per monthly'!AE143*-1</f>
        <v>0</v>
      </c>
      <c r="BL105" s="203">
        <f>'[122]RP per monthly'!AF143*-1</f>
        <v>0</v>
      </c>
      <c r="BM105" s="203">
        <f>'[122]RP per monthly'!AG143*-1</f>
        <v>0</v>
      </c>
      <c r="BN105" s="203">
        <f>'[122]RP per monthly'!AH143*-1</f>
        <v>0</v>
      </c>
      <c r="BO105" s="203">
        <f>'[122]RP per monthly'!AI143*-1</f>
        <v>0</v>
      </c>
      <c r="BP105" s="203">
        <f>'[122]RP per monthly'!AJ143*-1</f>
        <v>0</v>
      </c>
      <c r="BQ105" s="203">
        <f>'[122]RP per monthly'!AK143*-1</f>
        <v>0</v>
      </c>
      <c r="BR105" s="203">
        <f>'[122]RP per monthly'!AL143*-1</f>
        <v>0</v>
      </c>
      <c r="BS105" s="203">
        <f>'[122]RP per monthly'!AM143*-1</f>
        <v>0</v>
      </c>
      <c r="BT105" s="203">
        <f>'[122]RP per monthly'!AN143*-1</f>
        <v>0</v>
      </c>
      <c r="BU105" s="203">
        <f>'[122]RP per monthly'!AO143*-1</f>
        <v>0</v>
      </c>
      <c r="BV105" s="195">
        <f>'[122]RP per monthly'!AR143*-1</f>
        <v>0</v>
      </c>
      <c r="BW105" s="195">
        <f>'[122]RP per monthly'!AS143*-1</f>
        <v>0</v>
      </c>
      <c r="BX105" s="195">
        <f>'[122]RP per monthly'!AT143*-1</f>
        <v>0</v>
      </c>
      <c r="BY105" s="195">
        <f>'[122]RP per monthly'!AU143*-1</f>
        <v>0</v>
      </c>
      <c r="BZ105" s="195">
        <f>'[122]RP per monthly'!AV143*-1</f>
        <v>0</v>
      </c>
      <c r="CA105" s="195">
        <f>'[122]RP per monthly'!AW143*-1</f>
        <v>0</v>
      </c>
      <c r="CB105" s="195">
        <f>'[122]RP per monthly'!AX143*-1</f>
        <v>0</v>
      </c>
      <c r="CC105" s="195">
        <f>'[122]RP per monthly'!AY143*-1</f>
        <v>0</v>
      </c>
      <c r="CD105" s="195">
        <f>'[122]RP per monthly'!AZ143*-1</f>
        <v>0</v>
      </c>
      <c r="CE105" s="195">
        <f>'[122]RP per monthly'!BA143*-1</f>
        <v>0</v>
      </c>
      <c r="CF105" s="195">
        <f>'[122]RP per monthly'!BB143*-1</f>
        <v>0</v>
      </c>
      <c r="CG105" s="195">
        <f>'[122]RP per monthly'!BC143*-1</f>
        <v>0</v>
      </c>
      <c r="CH105" s="195">
        <f>'[122]RP per monthly'!BF143*-1</f>
        <v>0</v>
      </c>
      <c r="CI105" s="195">
        <f>'[122]RP per monthly'!BG143*-1</f>
        <v>0</v>
      </c>
      <c r="CJ105" s="195">
        <f>'[122]RP per monthly'!BH143*-1</f>
        <v>0</v>
      </c>
      <c r="CK105" s="195">
        <f>'[122]RP per monthly'!BI143*-1</f>
        <v>0</v>
      </c>
      <c r="CL105" s="195">
        <f>'[122]RP per monthly'!BJ143*-1</f>
        <v>0</v>
      </c>
      <c r="CM105" s="195">
        <f>'[122]RP per monthly'!BK143*-1</f>
        <v>0</v>
      </c>
      <c r="CN105" s="195">
        <f>'[122]RP per monthly'!BL143*-1</f>
        <v>0</v>
      </c>
      <c r="CO105" s="195">
        <f>'[122]RP per monthly'!BM143*-1</f>
        <v>0</v>
      </c>
      <c r="CP105" s="195">
        <f>'[122]RP per monthly'!BN143*-1</f>
        <v>0</v>
      </c>
      <c r="CQ105" s="195">
        <f>'[122]RP per monthly'!BO143*-1</f>
        <v>0</v>
      </c>
      <c r="CR105" s="195">
        <f>'[122]RP per monthly'!BP143*-1</f>
        <v>0</v>
      </c>
      <c r="CS105" s="195">
        <f>'[122]RP per monthly'!BQ143*-1</f>
        <v>0</v>
      </c>
      <c r="CT105" s="195">
        <f>'[122]RP per monthly'!BT143*-1</f>
        <v>0</v>
      </c>
      <c r="CU105" s="195">
        <f>'[122]RP per monthly'!BU143*-1</f>
        <v>0</v>
      </c>
      <c r="CV105" s="195">
        <f>'[122]RP per monthly'!BV143*-1</f>
        <v>0</v>
      </c>
      <c r="CW105" s="195">
        <f>'[122]RP per monthly'!BW143*-1</f>
        <v>0</v>
      </c>
      <c r="CX105" s="195">
        <f>'[122]RP per monthly'!BX143*-1</f>
        <v>0</v>
      </c>
      <c r="CY105" s="195">
        <f>'[122]RP per monthly'!BY143*-1</f>
        <v>0</v>
      </c>
      <c r="CZ105" s="195">
        <f>'[122]RP per monthly'!BZ143*-1</f>
        <v>0</v>
      </c>
      <c r="DA105" s="195">
        <f>'[122]RP per monthly'!CA143*-1</f>
        <v>0</v>
      </c>
      <c r="DB105" s="195">
        <f>'[122]RP per monthly'!CB143*-1</f>
        <v>0</v>
      </c>
      <c r="DC105" s="195">
        <f>'[122]RP per monthly'!CC143*-1</f>
        <v>0</v>
      </c>
      <c r="DD105" s="195">
        <f>'[122]RP per monthly'!CD143*-1</f>
        <v>0</v>
      </c>
      <c r="DE105" s="195">
        <f>'[122]RP per monthly'!CE143*-1</f>
        <v>0</v>
      </c>
    </row>
    <row r="106" spans="1:109" ht="15" customHeight="1" outlineLevel="1">
      <c r="A106" s="37" t="s">
        <v>159</v>
      </c>
      <c r="B106" s="84"/>
      <c r="C106" s="84"/>
      <c r="D106" s="84">
        <v>4482</v>
      </c>
      <c r="E106" s="84">
        <v>33060</v>
      </c>
      <c r="F106" s="84">
        <v>15540</v>
      </c>
      <c r="G106" s="84">
        <v>1500</v>
      </c>
      <c r="H106" s="84">
        <v>8238</v>
      </c>
      <c r="I106" s="84">
        <v>299</v>
      </c>
      <c r="J106" s="84">
        <v>34750</v>
      </c>
      <c r="K106" s="84">
        <v>28674.400000000001</v>
      </c>
      <c r="L106" s="84">
        <v>50329.72</v>
      </c>
      <c r="M106" s="84">
        <v>24221</v>
      </c>
      <c r="N106" s="84">
        <v>18542.8</v>
      </c>
      <c r="O106" s="84">
        <v>3145</v>
      </c>
      <c r="P106" s="84">
        <v>35519.17</v>
      </c>
      <c r="Q106" s="84">
        <v>9920.15</v>
      </c>
      <c r="R106" s="84">
        <v>33946.28</v>
      </c>
      <c r="S106" s="84">
        <v>55978.36</v>
      </c>
      <c r="T106" s="84">
        <v>1145</v>
      </c>
      <c r="U106" s="84">
        <v>6196.9100000000008</v>
      </c>
      <c r="V106" s="84">
        <v>20742.07</v>
      </c>
      <c r="W106" s="84">
        <v>63023.64</v>
      </c>
      <c r="X106" s="84">
        <v>39646.83</v>
      </c>
      <c r="Y106" s="84">
        <v>128366.01</v>
      </c>
      <c r="Z106" s="84">
        <v>6327.9000000000005</v>
      </c>
      <c r="AA106" s="84">
        <v>24496.799999999999</v>
      </c>
      <c r="AB106" s="84">
        <v>22003.54</v>
      </c>
      <c r="AC106" s="84">
        <v>25893.690000000002</v>
      </c>
      <c r="AD106" s="84">
        <v>9612.26</v>
      </c>
      <c r="AE106" s="84">
        <v>19461.22</v>
      </c>
      <c r="AF106" s="84"/>
      <c r="AG106" s="84">
        <v>13482.08</v>
      </c>
      <c r="AH106" s="84">
        <v>4306.7</v>
      </c>
      <c r="AI106" s="84">
        <v>22357.4</v>
      </c>
      <c r="AJ106" s="84">
        <v>48648</v>
      </c>
      <c r="AK106" s="84">
        <v>30329</v>
      </c>
      <c r="AL106" s="203">
        <f>'[122]RP per monthly'!B144*-1</f>
        <v>5640</v>
      </c>
      <c r="AM106" s="203">
        <f>'[122]RP per monthly'!C144*-1</f>
        <v>90347</v>
      </c>
      <c r="AN106" s="203">
        <f>'[122]RP per monthly'!D144*-1</f>
        <v>27152.02</v>
      </c>
      <c r="AO106" s="203">
        <f>'[122]RP per monthly'!E144*-1</f>
        <v>68610.84</v>
      </c>
      <c r="AP106" s="203">
        <f>'[122]RP per monthly'!F144*-1</f>
        <v>51656</v>
      </c>
      <c r="AQ106" s="203">
        <f>'[122]RP per monthly'!G144*-1</f>
        <v>44675</v>
      </c>
      <c r="AR106" s="203">
        <f>'[122]RP per monthly'!H144*-1</f>
        <v>12814</v>
      </c>
      <c r="AS106" s="203">
        <f>'[122]RP per monthly'!I144*-1</f>
        <v>9900</v>
      </c>
      <c r="AT106" s="203">
        <f>'[122]RP per monthly'!J144*-1</f>
        <v>10590.3</v>
      </c>
      <c r="AU106" s="203">
        <f>'[122]RP per monthly'!K144*-1</f>
        <v>8970</v>
      </c>
      <c r="AV106" s="203">
        <f>'[122]RP per monthly'!L144*-1</f>
        <v>0</v>
      </c>
      <c r="AW106" s="203">
        <f>'[122]RP per monthly'!M144*-1</f>
        <v>62468.26</v>
      </c>
      <c r="AX106" s="203">
        <f>'[122]RP per monthly'!P144*-1</f>
        <v>3383.23</v>
      </c>
      <c r="AY106" s="203">
        <f>'[122]RP per monthly'!Q144*-1</f>
        <v>23122.87</v>
      </c>
      <c r="AZ106" s="203">
        <f>'[122]RP per monthly'!R144*-1</f>
        <v>195769.86</v>
      </c>
      <c r="BA106" s="203">
        <f>'[122]RP per monthly'!S144*-1</f>
        <v>33834.18</v>
      </c>
      <c r="BB106" s="203">
        <f>'[122]RP per monthly'!T144*-1</f>
        <v>50728.88</v>
      </c>
      <c r="BC106" s="203">
        <f>'[122]RP per monthly'!U144*-1</f>
        <v>52801.01</v>
      </c>
      <c r="BD106" s="203">
        <f>'[122]RP per monthly'!V144*-1</f>
        <v>62351.98</v>
      </c>
      <c r="BE106" s="203">
        <f>'[122]RP per monthly'!W144*-1</f>
        <v>40861</v>
      </c>
      <c r="BF106" s="203">
        <f>'[122]RP per monthly'!X144*-1</f>
        <v>202530.69245999999</v>
      </c>
      <c r="BG106" s="203">
        <f>'[122]RP per monthly'!Y144*-1</f>
        <v>88731.268150000004</v>
      </c>
      <c r="BH106" s="203">
        <f>'[122]RP per monthly'!Z144*-1</f>
        <v>87911.09</v>
      </c>
      <c r="BI106" s="203">
        <f>'[122]RP per monthly'!AA144*-1</f>
        <v>90302.155599999998</v>
      </c>
      <c r="BJ106" s="203">
        <f>'[122]RP per monthly'!AD144*-1</f>
        <v>36308.663185700003</v>
      </c>
      <c r="BK106" s="203">
        <f>'[122]RP per monthly'!AE144*-1</f>
        <v>56972.663185700003</v>
      </c>
      <c r="BL106" s="203">
        <f>'[122]RP per monthly'!AF144*-1</f>
        <v>67881.293134099993</v>
      </c>
      <c r="BM106" s="203">
        <f>'[122]RP per monthly'!AG144*-1</f>
        <v>83271.328208299994</v>
      </c>
      <c r="BN106" s="203">
        <f>'[122]RP per monthly'!AH144*-1</f>
        <v>63045.328208300001</v>
      </c>
      <c r="BO106" s="203">
        <f>'[122]RP per monthly'!AI144*-1</f>
        <v>88968.075122800001</v>
      </c>
      <c r="BP106" s="203">
        <f>'[122]RP per monthly'!AJ144*-1</f>
        <v>110086.0751228</v>
      </c>
      <c r="BQ106" s="203">
        <f>'[122]RP per monthly'!AK144*-1</f>
        <v>76119.875122800004</v>
      </c>
      <c r="BR106" s="203">
        <f>'[122]RP per monthly'!AL144*-1</f>
        <v>113208.1051228</v>
      </c>
      <c r="BS106" s="203">
        <f>'[122]RP per monthly'!AM144*-1</f>
        <v>66649.145122799993</v>
      </c>
      <c r="BT106" s="203">
        <f>'[122]RP per monthly'!AN144*-1</f>
        <v>80319.275122799998</v>
      </c>
      <c r="BU106" s="203">
        <f>'[122]RP per monthly'!AO144*-1</f>
        <v>53964.275122799998</v>
      </c>
      <c r="BV106" s="195">
        <f>'[122]RP per monthly'!AR144*-1</f>
        <v>39703.930635999997</v>
      </c>
      <c r="BW106" s="195">
        <f>'[122]RP per monthly'!AS144*-1</f>
        <v>60367.930635999997</v>
      </c>
      <c r="BX106" s="195">
        <f>'[122]RP per monthly'!AT144*-1</f>
        <v>70731.930636000005</v>
      </c>
      <c r="BY106" s="195">
        <f>'[122]RP per monthly'!AU144*-1</f>
        <v>85804.653529699994</v>
      </c>
      <c r="BZ106" s="195">
        <f>'[122]RP per monthly'!AV144*-1</f>
        <v>65578.653529699994</v>
      </c>
      <c r="CA106" s="195">
        <f>'[122]RP per monthly'!AW144*-1</f>
        <v>90058.333673600006</v>
      </c>
      <c r="CB106" s="195">
        <f>'[122]RP per monthly'!AX144*-1</f>
        <v>111176.33367360001</v>
      </c>
      <c r="CC106" s="195">
        <f>'[122]RP per monthly'!AY144*-1</f>
        <v>77210.133673599994</v>
      </c>
      <c r="CD106" s="195">
        <f>'[122]RP per monthly'!AZ144*-1</f>
        <v>114298.3636736</v>
      </c>
      <c r="CE106" s="195">
        <f>'[122]RP per monthly'!BA144*-1</f>
        <v>67739.403673599998</v>
      </c>
      <c r="CF106" s="195">
        <f>'[122]RP per monthly'!BB144*-1</f>
        <v>81409.533673600003</v>
      </c>
      <c r="CG106" s="195">
        <f>'[122]RP per monthly'!BC144*-1</f>
        <v>55054.533673600003</v>
      </c>
      <c r="CH106" s="195">
        <f>'[122]RP per monthly'!BF144*-1</f>
        <v>40846.333673599998</v>
      </c>
      <c r="CI106" s="195">
        <f>'[122]RP per monthly'!BG144*-1</f>
        <v>61510.333673599998</v>
      </c>
      <c r="CJ106" s="195">
        <f>'[122]RP per monthly'!BH144*-1</f>
        <v>71874.333673600006</v>
      </c>
      <c r="CK106" s="195">
        <f>'[122]RP per monthly'!BI144*-1</f>
        <v>87364.333673600006</v>
      </c>
      <c r="CL106" s="195">
        <f>'[122]RP per monthly'!BJ144*-1</f>
        <v>67138.333673600006</v>
      </c>
      <c r="CM106" s="195">
        <f>'[122]RP per monthly'!BK144*-1</f>
        <v>91565.563388499999</v>
      </c>
      <c r="CN106" s="195">
        <f>'[122]RP per monthly'!BL144*-1</f>
        <v>112683.5633885</v>
      </c>
      <c r="CO106" s="195">
        <f>'[122]RP per monthly'!BM144*-1</f>
        <v>78717.363388500002</v>
      </c>
      <c r="CP106" s="195">
        <f>'[122]RP per monthly'!BN144*-1</f>
        <v>115805.5933885</v>
      </c>
      <c r="CQ106" s="195">
        <f>'[122]RP per monthly'!BO144*-1</f>
        <v>69246.633388500006</v>
      </c>
      <c r="CR106" s="195">
        <f>'[122]RP per monthly'!BP144*-1</f>
        <v>82916.763388499996</v>
      </c>
      <c r="CS106" s="195">
        <f>'[122]RP per monthly'!BQ144*-1</f>
        <v>56561.763388500003</v>
      </c>
      <c r="CT106" s="195">
        <f>'[122]RP per monthly'!BT144*-1</f>
        <v>42353.563388499999</v>
      </c>
      <c r="CU106" s="195">
        <f>'[122]RP per monthly'!BU144*-1</f>
        <v>63017.563388499999</v>
      </c>
      <c r="CV106" s="195">
        <f>'[122]RP per monthly'!BV144*-1</f>
        <v>73381.563388499999</v>
      </c>
      <c r="CW106" s="195">
        <f>'[122]RP per monthly'!BW144*-1</f>
        <v>88871.563388499999</v>
      </c>
      <c r="CX106" s="195">
        <f>'[122]RP per monthly'!BX144*-1</f>
        <v>68645.563388499999</v>
      </c>
      <c r="CY106" s="195">
        <f>'[122]RP per monthly'!BY144*-1</f>
        <v>93052.173461800005</v>
      </c>
      <c r="CZ106" s="195">
        <f>'[122]RP per monthly'!BZ144*-1</f>
        <v>114170.1734618</v>
      </c>
      <c r="DA106" s="195">
        <f>'[122]RP per monthly'!CA144*-1</f>
        <v>80203.973461799993</v>
      </c>
      <c r="DB106" s="195">
        <f>'[122]RP per monthly'!CB144*-1</f>
        <v>117292.2034618</v>
      </c>
      <c r="DC106" s="195">
        <f>'[122]RP per monthly'!CC144*-1</f>
        <v>70733.243461799997</v>
      </c>
      <c r="DD106" s="195">
        <f>'[122]RP per monthly'!CD144*-1</f>
        <v>84403.373461800002</v>
      </c>
      <c r="DE106" s="195">
        <f>'[122]RP per monthly'!CE144*-1</f>
        <v>58048.373461800002</v>
      </c>
    </row>
    <row r="107" spans="1:109" ht="15" customHeight="1" outlineLevel="1">
      <c r="A107" s="37" t="s">
        <v>160</v>
      </c>
      <c r="B107" s="84"/>
      <c r="C107" s="84"/>
      <c r="D107" s="84"/>
      <c r="E107" s="84"/>
      <c r="F107" s="84"/>
      <c r="G107" s="84"/>
      <c r="H107" s="84"/>
      <c r="I107" s="84"/>
      <c r="J107" s="84"/>
      <c r="K107" s="84">
        <v>11880</v>
      </c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/>
      <c r="AL107" s="203">
        <f>'[122]RP per monthly'!B145*-1</f>
        <v>0</v>
      </c>
      <c r="AM107" s="203">
        <f>'[122]RP per monthly'!C145*-1</f>
        <v>0</v>
      </c>
      <c r="AN107" s="203">
        <f>'[122]RP per monthly'!D145*-1</f>
        <v>0</v>
      </c>
      <c r="AO107" s="203">
        <f>'[122]RP per monthly'!E145*-1</f>
        <v>0</v>
      </c>
      <c r="AP107" s="203">
        <f>'[122]RP per monthly'!F145*-1</f>
        <v>0</v>
      </c>
      <c r="AQ107" s="203">
        <f>'[122]RP per monthly'!G145*-1</f>
        <v>0</v>
      </c>
      <c r="AR107" s="203">
        <f>'[122]RP per monthly'!H145*-1</f>
        <v>0</v>
      </c>
      <c r="AS107" s="203">
        <f>'[122]RP per monthly'!I145*-1</f>
        <v>0</v>
      </c>
      <c r="AT107" s="203">
        <f>'[122]RP per monthly'!J145*-1</f>
        <v>0</v>
      </c>
      <c r="AU107" s="203">
        <f>'[122]RP per monthly'!K145*-1</f>
        <v>0</v>
      </c>
      <c r="AV107" s="203">
        <f>'[122]RP per monthly'!L145*-1</f>
        <v>0</v>
      </c>
      <c r="AW107" s="203">
        <f>'[122]RP per monthly'!M145*-1</f>
        <v>0</v>
      </c>
      <c r="AX107" s="203">
        <f>'[122]RP per monthly'!P145*-1</f>
        <v>0</v>
      </c>
      <c r="AY107" s="203">
        <f>'[122]RP per monthly'!Q145*-1</f>
        <v>0</v>
      </c>
      <c r="AZ107" s="203">
        <f>'[122]RP per monthly'!R145*-1</f>
        <v>0</v>
      </c>
      <c r="BA107" s="203">
        <f>'[122]RP per monthly'!S145*-1</f>
        <v>0</v>
      </c>
      <c r="BB107" s="203">
        <f>'[122]RP per monthly'!T145*-1</f>
        <v>0</v>
      </c>
      <c r="BC107" s="203">
        <f>'[122]RP per monthly'!U145*-1</f>
        <v>0</v>
      </c>
      <c r="BD107" s="203">
        <f>'[122]RP per monthly'!V145*-1</f>
        <v>0</v>
      </c>
      <c r="BE107" s="203">
        <f>'[122]RP per monthly'!W145*-1</f>
        <v>0</v>
      </c>
      <c r="BF107" s="203">
        <f>'[122]RP per monthly'!X145*-1</f>
        <v>0</v>
      </c>
      <c r="BG107" s="203">
        <f>'[122]RP per monthly'!Y145*-1</f>
        <v>0</v>
      </c>
      <c r="BH107" s="203">
        <f>'[122]RP per monthly'!Z145*-1</f>
        <v>0</v>
      </c>
      <c r="BI107" s="203">
        <f>'[122]RP per monthly'!AA145*-1</f>
        <v>0</v>
      </c>
      <c r="BJ107" s="203">
        <f>'[122]RP per monthly'!AD145*-1</f>
        <v>0</v>
      </c>
      <c r="BK107" s="203">
        <f>'[122]RP per monthly'!AE145*-1</f>
        <v>0</v>
      </c>
      <c r="BL107" s="203">
        <f>'[122]RP per monthly'!AF145*-1</f>
        <v>0</v>
      </c>
      <c r="BM107" s="203">
        <f>'[122]RP per monthly'!AG145*-1</f>
        <v>0</v>
      </c>
      <c r="BN107" s="203">
        <f>'[122]RP per monthly'!AH145*-1</f>
        <v>0</v>
      </c>
      <c r="BO107" s="203">
        <f>'[122]RP per monthly'!AI145*-1</f>
        <v>0</v>
      </c>
      <c r="BP107" s="203">
        <f>'[122]RP per monthly'!AJ145*-1</f>
        <v>0</v>
      </c>
      <c r="BQ107" s="203">
        <f>'[122]RP per monthly'!AK145*-1</f>
        <v>0</v>
      </c>
      <c r="BR107" s="203">
        <f>'[122]RP per monthly'!AL145*-1</f>
        <v>0</v>
      </c>
      <c r="BS107" s="203">
        <f>'[122]RP per monthly'!AM145*-1</f>
        <v>0</v>
      </c>
      <c r="BT107" s="203">
        <f>'[122]RP per monthly'!AN145*-1</f>
        <v>0</v>
      </c>
      <c r="BU107" s="203">
        <f>'[122]RP per monthly'!AO145*-1</f>
        <v>0</v>
      </c>
      <c r="BV107" s="195">
        <f>'[122]RP per monthly'!AR145*-1</f>
        <v>0</v>
      </c>
      <c r="BW107" s="195">
        <f>'[122]RP per monthly'!AS145*-1</f>
        <v>0</v>
      </c>
      <c r="BX107" s="195">
        <f>'[122]RP per monthly'!AT145*-1</f>
        <v>0</v>
      </c>
      <c r="BY107" s="195">
        <f>'[122]RP per monthly'!AU145*-1</f>
        <v>0</v>
      </c>
      <c r="BZ107" s="195">
        <f>'[122]RP per monthly'!AV145*-1</f>
        <v>0</v>
      </c>
      <c r="CA107" s="195">
        <f>'[122]RP per monthly'!AW145*-1</f>
        <v>0</v>
      </c>
      <c r="CB107" s="195">
        <f>'[122]RP per monthly'!AX145*-1</f>
        <v>0</v>
      </c>
      <c r="CC107" s="195">
        <f>'[122]RP per monthly'!AY145*-1</f>
        <v>0</v>
      </c>
      <c r="CD107" s="195">
        <f>'[122]RP per monthly'!AZ145*-1</f>
        <v>0</v>
      </c>
      <c r="CE107" s="195">
        <f>'[122]RP per monthly'!BA145*-1</f>
        <v>0</v>
      </c>
      <c r="CF107" s="195">
        <f>'[122]RP per monthly'!BB145*-1</f>
        <v>0</v>
      </c>
      <c r="CG107" s="195">
        <f>'[122]RP per monthly'!BC145*-1</f>
        <v>0</v>
      </c>
      <c r="CH107" s="195">
        <f>'[122]RP per monthly'!BF145*-1</f>
        <v>0</v>
      </c>
      <c r="CI107" s="195">
        <f>'[122]RP per monthly'!BG145*-1</f>
        <v>0</v>
      </c>
      <c r="CJ107" s="195">
        <f>'[122]RP per monthly'!BH145*-1</f>
        <v>0</v>
      </c>
      <c r="CK107" s="195">
        <f>'[122]RP per monthly'!BI145*-1</f>
        <v>0</v>
      </c>
      <c r="CL107" s="195">
        <f>'[122]RP per monthly'!BJ145*-1</f>
        <v>0</v>
      </c>
      <c r="CM107" s="195">
        <f>'[122]RP per monthly'!BK145*-1</f>
        <v>0</v>
      </c>
      <c r="CN107" s="195">
        <f>'[122]RP per monthly'!BL145*-1</f>
        <v>0</v>
      </c>
      <c r="CO107" s="195">
        <f>'[122]RP per monthly'!BM145*-1</f>
        <v>0</v>
      </c>
      <c r="CP107" s="195">
        <f>'[122]RP per monthly'!BN145*-1</f>
        <v>0</v>
      </c>
      <c r="CQ107" s="195">
        <f>'[122]RP per monthly'!BO145*-1</f>
        <v>0</v>
      </c>
      <c r="CR107" s="195">
        <f>'[122]RP per monthly'!BP145*-1</f>
        <v>0</v>
      </c>
      <c r="CS107" s="195">
        <f>'[122]RP per monthly'!BQ145*-1</f>
        <v>0</v>
      </c>
      <c r="CT107" s="195">
        <f>'[122]RP per monthly'!BT145*-1</f>
        <v>0</v>
      </c>
      <c r="CU107" s="195">
        <f>'[122]RP per monthly'!BU145*-1</f>
        <v>0</v>
      </c>
      <c r="CV107" s="195">
        <f>'[122]RP per monthly'!BV145*-1</f>
        <v>0</v>
      </c>
      <c r="CW107" s="195">
        <f>'[122]RP per monthly'!BW145*-1</f>
        <v>0</v>
      </c>
      <c r="CX107" s="195">
        <f>'[122]RP per monthly'!BX145*-1</f>
        <v>0</v>
      </c>
      <c r="CY107" s="195">
        <f>'[122]RP per monthly'!BY145*-1</f>
        <v>0</v>
      </c>
      <c r="CZ107" s="195">
        <f>'[122]RP per monthly'!BZ145*-1</f>
        <v>0</v>
      </c>
      <c r="DA107" s="195">
        <f>'[122]RP per monthly'!CA145*-1</f>
        <v>0</v>
      </c>
      <c r="DB107" s="195">
        <f>'[122]RP per monthly'!CB145*-1</f>
        <v>0</v>
      </c>
      <c r="DC107" s="195">
        <f>'[122]RP per monthly'!CC145*-1</f>
        <v>0</v>
      </c>
      <c r="DD107" s="195">
        <f>'[122]RP per monthly'!CD145*-1</f>
        <v>0</v>
      </c>
      <c r="DE107" s="195">
        <f>'[122]RP per monthly'!CE145*-1</f>
        <v>0</v>
      </c>
    </row>
    <row r="108" spans="1:109" ht="15" customHeight="1" outlineLevel="1">
      <c r="A108" s="37" t="s">
        <v>1205</v>
      </c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>
        <v>1132.27</v>
      </c>
      <c r="AC108" s="84"/>
      <c r="AD108" s="84">
        <v>1774.5</v>
      </c>
      <c r="AE108" s="84"/>
      <c r="AF108" s="84"/>
      <c r="AG108" s="84">
        <v>1854.76</v>
      </c>
      <c r="AH108" s="84">
        <v>1622.78</v>
      </c>
      <c r="AI108" s="84">
        <v>1412.53</v>
      </c>
      <c r="AJ108" s="84">
        <v>15884.89</v>
      </c>
      <c r="AK108" s="84">
        <v>8827.4</v>
      </c>
      <c r="AL108" s="203">
        <f>'[122]RP per monthly'!B146*-1</f>
        <v>1765.45</v>
      </c>
      <c r="AM108" s="203">
        <f>'[122]RP per monthly'!C146*-1</f>
        <v>0</v>
      </c>
      <c r="AN108" s="203">
        <f>'[122]RP per monthly'!D146*-1</f>
        <v>0</v>
      </c>
      <c r="AO108" s="203">
        <f>'[122]RP per monthly'!E146*-1</f>
        <v>4253.6000000000004</v>
      </c>
      <c r="AP108" s="203">
        <f>'[122]RP per monthly'!F146*-1</f>
        <v>2239.89</v>
      </c>
      <c r="AQ108" s="203">
        <f>'[122]RP per monthly'!G146*-1</f>
        <v>6251.62</v>
      </c>
      <c r="AR108" s="203">
        <f>'[122]RP per monthly'!H146*-1</f>
        <v>0</v>
      </c>
      <c r="AS108" s="203">
        <f>'[122]RP per monthly'!I146*-1</f>
        <v>4960.4799999999996</v>
      </c>
      <c r="AT108" s="203">
        <f>'[122]RP per monthly'!J146*-1</f>
        <v>0</v>
      </c>
      <c r="AU108" s="203">
        <f>'[122]RP per monthly'!K146*-1</f>
        <v>0</v>
      </c>
      <c r="AV108" s="203">
        <f>'[122]RP per monthly'!L146*-1</f>
        <v>4251.83</v>
      </c>
      <c r="AW108" s="203">
        <f>'[122]RP per monthly'!M146*-1</f>
        <v>0</v>
      </c>
      <c r="AX108" s="203">
        <f>'[122]RP per monthly'!P146*-1</f>
        <v>0</v>
      </c>
      <c r="AY108" s="203">
        <f>'[122]RP per monthly'!Q146*-1</f>
        <v>0</v>
      </c>
      <c r="AZ108" s="203">
        <f>'[122]RP per monthly'!R146*-1</f>
        <v>0</v>
      </c>
      <c r="BA108" s="203">
        <f>'[122]RP per monthly'!S146*-1</f>
        <v>9677.09</v>
      </c>
      <c r="BB108" s="203">
        <f>'[122]RP per monthly'!T146*-1</f>
        <v>4476.87</v>
      </c>
      <c r="BC108" s="203">
        <f>'[122]RP per monthly'!U146*-1</f>
        <v>8472.59</v>
      </c>
      <c r="BD108" s="203">
        <f>'[122]RP per monthly'!V146*-1</f>
        <v>0</v>
      </c>
      <c r="BE108" s="203">
        <f>'[122]RP per monthly'!W146*-1</f>
        <v>448.93</v>
      </c>
      <c r="BF108" s="203">
        <f>'[122]RP per monthly'!X146*-1</f>
        <v>0</v>
      </c>
      <c r="BG108" s="203">
        <f>'[122]RP per monthly'!Y146*-1</f>
        <v>0</v>
      </c>
      <c r="BH108" s="203">
        <f>'[122]RP per monthly'!Z146*-1</f>
        <v>0</v>
      </c>
      <c r="BI108" s="203">
        <f>'[122]RP per monthly'!AA146*-1</f>
        <v>0</v>
      </c>
      <c r="BJ108" s="203">
        <f>'[122]RP per monthly'!AD146*-1</f>
        <v>0</v>
      </c>
      <c r="BK108" s="203">
        <f>'[122]RP per monthly'!AE146*-1</f>
        <v>0</v>
      </c>
      <c r="BL108" s="203">
        <f>'[122]RP per monthly'!AF146*-1</f>
        <v>0</v>
      </c>
      <c r="BM108" s="203">
        <f>'[122]RP per monthly'!AG146*-1</f>
        <v>0</v>
      </c>
      <c r="BN108" s="203">
        <f>'[122]RP per monthly'!AH146*-1</f>
        <v>0</v>
      </c>
      <c r="BO108" s="203">
        <f>'[122]RP per monthly'!AI146*-1</f>
        <v>0</v>
      </c>
      <c r="BP108" s="203">
        <f>'[122]RP per monthly'!AJ146*-1</f>
        <v>0</v>
      </c>
      <c r="BQ108" s="203">
        <f>'[122]RP per monthly'!AK146*-1</f>
        <v>0</v>
      </c>
      <c r="BR108" s="203">
        <f>'[122]RP per monthly'!AL146*-1</f>
        <v>0</v>
      </c>
      <c r="BS108" s="203">
        <f>'[122]RP per monthly'!AM146*-1</f>
        <v>0</v>
      </c>
      <c r="BT108" s="203">
        <f>'[122]RP per monthly'!AN146*-1</f>
        <v>0</v>
      </c>
      <c r="BU108" s="203">
        <f>'[122]RP per monthly'!AO146*-1</f>
        <v>0</v>
      </c>
      <c r="BV108" s="195">
        <f>'[122]RP per monthly'!AR146*-1</f>
        <v>0</v>
      </c>
      <c r="BW108" s="195">
        <f>'[122]RP per monthly'!AS146*-1</f>
        <v>0</v>
      </c>
      <c r="BX108" s="195">
        <f>'[122]RP per monthly'!AT146*-1</f>
        <v>0</v>
      </c>
      <c r="BY108" s="195">
        <f>'[122]RP per monthly'!AU146*-1</f>
        <v>0</v>
      </c>
      <c r="BZ108" s="195">
        <f>'[122]RP per monthly'!AV146*-1</f>
        <v>0</v>
      </c>
      <c r="CA108" s="195">
        <f>'[122]RP per monthly'!AW146*-1</f>
        <v>0</v>
      </c>
      <c r="CB108" s="195">
        <f>'[122]RP per monthly'!AX146*-1</f>
        <v>0</v>
      </c>
      <c r="CC108" s="195">
        <f>'[122]RP per monthly'!AY146*-1</f>
        <v>0</v>
      </c>
      <c r="CD108" s="195">
        <f>'[122]RP per monthly'!AZ146*-1</f>
        <v>0</v>
      </c>
      <c r="CE108" s="195">
        <f>'[122]RP per monthly'!BA146*-1</f>
        <v>0</v>
      </c>
      <c r="CF108" s="195">
        <f>'[122]RP per monthly'!BB146*-1</f>
        <v>0</v>
      </c>
      <c r="CG108" s="195">
        <f>'[122]RP per monthly'!BC146*-1</f>
        <v>0</v>
      </c>
      <c r="CH108" s="195">
        <f>'[122]RP per monthly'!BF146*-1</f>
        <v>0</v>
      </c>
      <c r="CI108" s="195">
        <f>'[122]RP per monthly'!BG146*-1</f>
        <v>0</v>
      </c>
      <c r="CJ108" s="195">
        <f>'[122]RP per monthly'!BH146*-1</f>
        <v>0</v>
      </c>
      <c r="CK108" s="195">
        <f>'[122]RP per monthly'!BI146*-1</f>
        <v>0</v>
      </c>
      <c r="CL108" s="195">
        <f>'[122]RP per monthly'!BJ146*-1</f>
        <v>0</v>
      </c>
      <c r="CM108" s="195">
        <f>'[122]RP per monthly'!BK146*-1</f>
        <v>0</v>
      </c>
      <c r="CN108" s="195">
        <f>'[122]RP per monthly'!BL146*-1</f>
        <v>0</v>
      </c>
      <c r="CO108" s="195">
        <f>'[122]RP per monthly'!BM146*-1</f>
        <v>0</v>
      </c>
      <c r="CP108" s="195">
        <f>'[122]RP per monthly'!BN146*-1</f>
        <v>0</v>
      </c>
      <c r="CQ108" s="195">
        <f>'[122]RP per monthly'!BO146*-1</f>
        <v>0</v>
      </c>
      <c r="CR108" s="195">
        <f>'[122]RP per monthly'!BP146*-1</f>
        <v>0</v>
      </c>
      <c r="CS108" s="195">
        <f>'[122]RP per monthly'!BQ146*-1</f>
        <v>0</v>
      </c>
      <c r="CT108" s="195">
        <f>'[122]RP per monthly'!BT146*-1</f>
        <v>0</v>
      </c>
      <c r="CU108" s="195">
        <f>'[122]RP per monthly'!BU146*-1</f>
        <v>0</v>
      </c>
      <c r="CV108" s="195">
        <f>'[122]RP per monthly'!BV146*-1</f>
        <v>0</v>
      </c>
      <c r="CW108" s="195">
        <f>'[122]RP per monthly'!BW146*-1</f>
        <v>0</v>
      </c>
      <c r="CX108" s="195">
        <f>'[122]RP per monthly'!BX146*-1</f>
        <v>0</v>
      </c>
      <c r="CY108" s="195">
        <f>'[122]RP per monthly'!BY146*-1</f>
        <v>0</v>
      </c>
      <c r="CZ108" s="195">
        <f>'[122]RP per monthly'!BZ146*-1</f>
        <v>0</v>
      </c>
      <c r="DA108" s="195">
        <f>'[122]RP per monthly'!CA146*-1</f>
        <v>0</v>
      </c>
      <c r="DB108" s="195">
        <f>'[122]RP per monthly'!CB146*-1</f>
        <v>0</v>
      </c>
      <c r="DC108" s="195">
        <f>'[122]RP per monthly'!CC146*-1</f>
        <v>0</v>
      </c>
      <c r="DD108" s="195">
        <f>'[122]RP per monthly'!CD146*-1</f>
        <v>0</v>
      </c>
      <c r="DE108" s="195">
        <f>'[122]RP per monthly'!CE146*-1</f>
        <v>0</v>
      </c>
    </row>
    <row r="109" spans="1:109" ht="15" customHeight="1" outlineLevel="1">
      <c r="A109" s="37" t="s">
        <v>161</v>
      </c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/>
      <c r="AK109" s="84"/>
      <c r="AL109" s="84"/>
      <c r="AM109" s="84"/>
      <c r="AN109" s="84"/>
      <c r="AO109" s="8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  <c r="BH109" s="84"/>
      <c r="BI109" s="84"/>
      <c r="BJ109" s="84"/>
      <c r="BK109" s="84"/>
      <c r="BL109" s="84"/>
      <c r="BM109" s="84"/>
      <c r="BN109" s="84"/>
      <c r="BO109" s="84"/>
      <c r="BP109" s="84"/>
      <c r="BQ109" s="84"/>
      <c r="BR109" s="84"/>
      <c r="BS109" s="84"/>
      <c r="BT109" s="84"/>
      <c r="BU109" s="84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</row>
    <row r="110" spans="1:109" ht="15" customHeight="1" outlineLevel="1">
      <c r="A110" s="37" t="s">
        <v>162</v>
      </c>
      <c r="B110" s="84">
        <v>680674.8</v>
      </c>
      <c r="C110" s="84">
        <v>654022.23</v>
      </c>
      <c r="D110" s="84">
        <v>679028.09000000008</v>
      </c>
      <c r="E110" s="84">
        <v>673074.56</v>
      </c>
      <c r="F110" s="84">
        <v>751146.79999999981</v>
      </c>
      <c r="G110" s="84">
        <v>721998.49</v>
      </c>
      <c r="H110" s="84">
        <v>727660.5</v>
      </c>
      <c r="I110" s="84">
        <v>777222.74</v>
      </c>
      <c r="J110" s="84">
        <v>778780.62000000011</v>
      </c>
      <c r="K110" s="84">
        <v>780975.40999999992</v>
      </c>
      <c r="L110" s="84">
        <v>824317.7</v>
      </c>
      <c r="M110" s="84">
        <v>695682.35</v>
      </c>
      <c r="N110" s="84">
        <v>813423.94</v>
      </c>
      <c r="O110" s="84">
        <v>754459.10000000009</v>
      </c>
      <c r="P110" s="84">
        <v>857982.58000000007</v>
      </c>
      <c r="Q110" s="84">
        <v>743981.03</v>
      </c>
      <c r="R110" s="84">
        <v>794857.97</v>
      </c>
      <c r="S110" s="84">
        <v>723554.32</v>
      </c>
      <c r="T110" s="84">
        <v>794399.8899999999</v>
      </c>
      <c r="U110" s="84">
        <v>748059.10000000009</v>
      </c>
      <c r="V110" s="84">
        <v>741689.31</v>
      </c>
      <c r="W110" s="84">
        <v>802590.27</v>
      </c>
      <c r="X110" s="84">
        <v>818917.45</v>
      </c>
      <c r="Y110" s="84">
        <v>1502978.53</v>
      </c>
      <c r="Z110" s="84">
        <v>723759.45</v>
      </c>
      <c r="AA110" s="84">
        <v>696351.15999999992</v>
      </c>
      <c r="AB110" s="84">
        <v>690099.23</v>
      </c>
      <c r="AC110" s="84">
        <v>673785.47</v>
      </c>
      <c r="AD110" s="84">
        <v>657938.08000000007</v>
      </c>
      <c r="AE110" s="84">
        <v>654604.54</v>
      </c>
      <c r="AF110" s="84">
        <v>722324.44</v>
      </c>
      <c r="AG110" s="84">
        <v>899037.46</v>
      </c>
      <c r="AH110" s="84">
        <v>698340.23999999987</v>
      </c>
      <c r="AI110" s="84">
        <v>653317.37999999989</v>
      </c>
      <c r="AJ110" s="84">
        <v>783761.74</v>
      </c>
      <c r="AK110" s="84">
        <v>1419042.8099999998</v>
      </c>
      <c r="AL110" s="203">
        <f>'[122]RP per monthly'!B149*-1</f>
        <v>725202.99</v>
      </c>
      <c r="AM110" s="203">
        <f>'[122]RP per monthly'!C149*-1</f>
        <v>714342.14</v>
      </c>
      <c r="AN110" s="203">
        <f>'[122]RP per monthly'!D149*-1</f>
        <v>722581.94</v>
      </c>
      <c r="AO110" s="203">
        <f>'[122]RP per monthly'!E149*-1</f>
        <v>732063.13</v>
      </c>
      <c r="AP110" s="203">
        <f>'[122]RP per monthly'!F149*-1</f>
        <v>668691.43000000005</v>
      </c>
      <c r="AQ110" s="203">
        <f>'[122]RP per monthly'!G149*-1</f>
        <v>745497.61</v>
      </c>
      <c r="AR110" s="203">
        <f>'[122]RP per monthly'!H149*-1</f>
        <v>675798.87</v>
      </c>
      <c r="AS110" s="203">
        <f>'[122]RP per monthly'!I149*-1</f>
        <v>736154.35</v>
      </c>
      <c r="AT110" s="203">
        <f>'[122]RP per monthly'!J149*-1</f>
        <v>615867.47</v>
      </c>
      <c r="AU110" s="203">
        <f>'[122]RP per monthly'!K149*-1</f>
        <v>661632.36</v>
      </c>
      <c r="AV110" s="203">
        <f>'[122]RP per monthly'!L149*-1</f>
        <v>986572.31</v>
      </c>
      <c r="AW110" s="203">
        <f>'[122]RP per monthly'!M149*-1</f>
        <v>1396187.2</v>
      </c>
      <c r="AX110" s="203">
        <f>'[122]RP per monthly'!P149*-1</f>
        <v>718977.61</v>
      </c>
      <c r="AY110" s="203">
        <f>'[122]RP per monthly'!Q149*-1</f>
        <v>670126.76</v>
      </c>
      <c r="AZ110" s="203">
        <f>'[122]RP per monthly'!R149*-1</f>
        <v>716586.16</v>
      </c>
      <c r="BA110" s="203">
        <f>'[122]RP per monthly'!S149*-1</f>
        <v>715792.8</v>
      </c>
      <c r="BB110" s="203">
        <f>'[122]RP per monthly'!T149*-1</f>
        <v>704217.06</v>
      </c>
      <c r="BC110" s="203">
        <f>'[122]RP per monthly'!U149*-1</f>
        <v>765787.09</v>
      </c>
      <c r="BD110" s="203">
        <f>'[122]RP per monthly'!V149*-1</f>
        <v>718958.63</v>
      </c>
      <c r="BE110" s="203">
        <f>'[122]RP per monthly'!W149*-1</f>
        <v>1002808.72</v>
      </c>
      <c r="BF110" s="203">
        <f>'[122]RP per monthly'!X149*-1</f>
        <v>870800.58042360004</v>
      </c>
      <c r="BG110" s="203">
        <f>'[122]RP per monthly'!Y149*-1</f>
        <v>880285.86592360004</v>
      </c>
      <c r="BH110" s="203">
        <f>'[122]RP per monthly'!Z149*-1</f>
        <v>880285.86592360004</v>
      </c>
      <c r="BI110" s="203">
        <f>'[122]RP per monthly'!AA149*-1</f>
        <v>880285.86592360004</v>
      </c>
      <c r="BJ110" s="203">
        <f>'[122]RP per monthly'!AD149*-1</f>
        <v>876658.99828179996</v>
      </c>
      <c r="BK110" s="203">
        <f>'[122]RP per monthly'!AE149*-1</f>
        <v>876658.99828179996</v>
      </c>
      <c r="BL110" s="203">
        <f>'[122]RP per monthly'!AF149*-1</f>
        <v>889518.9675876</v>
      </c>
      <c r="BM110" s="203">
        <f>'[122]RP per monthly'!AG149*-1</f>
        <v>889773.96587079996</v>
      </c>
      <c r="BN110" s="203">
        <f>'[122]RP per monthly'!AH149*-1</f>
        <v>889773.96587079996</v>
      </c>
      <c r="BO110" s="203">
        <f>'[122]RP per monthly'!AI149*-1</f>
        <v>960396.96391599998</v>
      </c>
      <c r="BP110" s="203">
        <f>'[122]RP per monthly'!AJ149*-1</f>
        <v>960396.96391599998</v>
      </c>
      <c r="BQ110" s="203">
        <f>'[122]RP per monthly'!AK149*-1</f>
        <v>961834.61425300001</v>
      </c>
      <c r="BR110" s="203">
        <f>'[122]RP per monthly'!AL149*-1</f>
        <v>960396.96391599998</v>
      </c>
      <c r="BS110" s="203">
        <f>'[122]RP per monthly'!AM149*-1</f>
        <v>960396.96391599998</v>
      </c>
      <c r="BT110" s="203">
        <f>'[122]RP per monthly'!AN149*-1</f>
        <v>960396.96391599998</v>
      </c>
      <c r="BU110" s="203">
        <f>'[122]RP per monthly'!AO149*-1</f>
        <v>960396.96391599998</v>
      </c>
      <c r="BV110" s="195">
        <f>'[122]RP per monthly'!AR149*-1</f>
        <v>959142.34175300004</v>
      </c>
      <c r="BW110" s="195">
        <f>'[122]RP per monthly'!AS149*-1</f>
        <v>959142.34175300004</v>
      </c>
      <c r="BX110" s="195">
        <f>'[122]RP per monthly'!AT149*-1</f>
        <v>959142.34175300004</v>
      </c>
      <c r="BY110" s="195">
        <f>'[122]RP per monthly'!AU149*-1</f>
        <v>941501.25873500004</v>
      </c>
      <c r="BZ110" s="195">
        <f>'[122]RP per monthly'!AV149*-1</f>
        <v>941501.25873500004</v>
      </c>
      <c r="CA110" s="195">
        <f>'[122]RP per monthly'!AW149*-1</f>
        <v>977872.24991679995</v>
      </c>
      <c r="CB110" s="195">
        <f>'[122]RP per monthly'!AX149*-1</f>
        <v>977872.24991679995</v>
      </c>
      <c r="CC110" s="195">
        <f>'[122]RP per monthly'!AY149*-1</f>
        <v>978878.85870650003</v>
      </c>
      <c r="CD110" s="195">
        <f>'[122]RP per monthly'!AZ149*-1</f>
        <v>977872.24991679995</v>
      </c>
      <c r="CE110" s="195">
        <f>'[122]RP per monthly'!BA149*-1</f>
        <v>977872.24991679995</v>
      </c>
      <c r="CF110" s="195">
        <f>'[122]RP per monthly'!BB149*-1</f>
        <v>977872.24991679995</v>
      </c>
      <c r="CG110" s="195">
        <f>'[122]RP per monthly'!BC149*-1</f>
        <v>977872.24991679995</v>
      </c>
      <c r="CH110" s="195">
        <f>'[122]RP per monthly'!BF149*-1</f>
        <v>977872.24991679995</v>
      </c>
      <c r="CI110" s="195">
        <f>'[122]RP per monthly'!BG149*-1</f>
        <v>977872.24991679995</v>
      </c>
      <c r="CJ110" s="195">
        <f>'[122]RP per monthly'!BH149*-1</f>
        <v>977872.24991679995</v>
      </c>
      <c r="CK110" s="195">
        <f>'[122]RP per monthly'!BI149*-1</f>
        <v>977872.24991679995</v>
      </c>
      <c r="CL110" s="195">
        <f>'[122]RP per monthly'!BJ149*-1</f>
        <v>977872.24991679995</v>
      </c>
      <c r="CM110" s="195">
        <f>'[122]RP per monthly'!BK149*-1</f>
        <v>1013020.1222281</v>
      </c>
      <c r="CN110" s="195">
        <f>'[122]RP per monthly'!BL149*-1</f>
        <v>1013020.1222281</v>
      </c>
      <c r="CO110" s="195">
        <f>'[122]RP per monthly'!BM149*-1</f>
        <v>1013955.7359395</v>
      </c>
      <c r="CP110" s="195">
        <f>'[122]RP per monthly'!BN149*-1</f>
        <v>1013020.1222281</v>
      </c>
      <c r="CQ110" s="195">
        <f>'[122]RP per monthly'!BO149*-1</f>
        <v>1013020.1222281</v>
      </c>
      <c r="CR110" s="195">
        <f>'[122]RP per monthly'!BP149*-1</f>
        <v>1013020.1222281</v>
      </c>
      <c r="CS110" s="195">
        <f>'[122]RP per monthly'!BQ149*-1</f>
        <v>1013020.1222281</v>
      </c>
      <c r="CT110" s="195">
        <f>'[122]RP per monthly'!BT149*-1</f>
        <v>1013020.1222281</v>
      </c>
      <c r="CU110" s="195">
        <f>'[122]RP per monthly'!BU149*-1</f>
        <v>1013020.1222281</v>
      </c>
      <c r="CV110" s="195">
        <f>'[122]RP per monthly'!BV149*-1</f>
        <v>1013020.1222281</v>
      </c>
      <c r="CW110" s="195">
        <f>'[122]RP per monthly'!BW149*-1</f>
        <v>1013020.1222281</v>
      </c>
      <c r="CX110" s="195">
        <f>'[122]RP per monthly'!BX149*-1</f>
        <v>1013020.1222281</v>
      </c>
      <c r="CY110" s="195">
        <f>'[122]RP per monthly'!BY149*-1</f>
        <v>1047687.1545007</v>
      </c>
      <c r="CZ110" s="195">
        <f>'[122]RP per monthly'!BZ149*-1</f>
        <v>1047687.1545007</v>
      </c>
      <c r="DA110" s="195">
        <f>'[122]RP per monthly'!CA149*-1</f>
        <v>1048577.128519</v>
      </c>
      <c r="DB110" s="195">
        <f>'[122]RP per monthly'!CB149*-1</f>
        <v>1047687.1545007</v>
      </c>
      <c r="DC110" s="195">
        <f>'[122]RP per monthly'!CC149*-1</f>
        <v>1047687.1545007</v>
      </c>
      <c r="DD110" s="195">
        <f>'[122]RP per monthly'!CD149*-1</f>
        <v>1047687.1545007</v>
      </c>
      <c r="DE110" s="195">
        <f>'[122]RP per monthly'!CE149*-1</f>
        <v>1047687.1545007</v>
      </c>
    </row>
    <row r="111" spans="1:109" ht="15" customHeight="1" outlineLevel="1">
      <c r="A111" s="37" t="s">
        <v>163</v>
      </c>
      <c r="B111" s="84">
        <v>198338.32</v>
      </c>
      <c r="C111" s="84">
        <v>181585.94</v>
      </c>
      <c r="D111" s="84">
        <v>188618.92</v>
      </c>
      <c r="E111" s="84">
        <v>185900.21</v>
      </c>
      <c r="F111" s="84">
        <v>207183.45</v>
      </c>
      <c r="G111" s="84">
        <v>200555.7</v>
      </c>
      <c r="H111" s="84">
        <v>193976.13</v>
      </c>
      <c r="I111" s="84">
        <v>195172.6</v>
      </c>
      <c r="J111" s="84">
        <v>261383.39</v>
      </c>
      <c r="K111" s="84">
        <v>239773.98</v>
      </c>
      <c r="L111" s="84">
        <v>284730.15999999997</v>
      </c>
      <c r="M111" s="84">
        <v>187173.57</v>
      </c>
      <c r="N111" s="84">
        <v>223950.09000000003</v>
      </c>
      <c r="O111" s="84">
        <v>225928.58999999997</v>
      </c>
      <c r="P111" s="84">
        <v>389076.71</v>
      </c>
      <c r="Q111" s="84">
        <v>219369.73</v>
      </c>
      <c r="R111" s="84">
        <v>235834.52</v>
      </c>
      <c r="S111" s="84">
        <v>202631.03000000003</v>
      </c>
      <c r="T111" s="84">
        <v>262634.58</v>
      </c>
      <c r="U111" s="84">
        <v>235150.83999999997</v>
      </c>
      <c r="V111" s="84">
        <v>230787.06000000003</v>
      </c>
      <c r="W111" s="84">
        <v>261968.53999999998</v>
      </c>
      <c r="X111" s="84">
        <v>287420.90000000002</v>
      </c>
      <c r="Y111" s="84">
        <v>350006.63</v>
      </c>
      <c r="Z111" s="84">
        <v>211954.45</v>
      </c>
      <c r="AA111" s="84">
        <v>229325.58000000002</v>
      </c>
      <c r="AB111" s="84">
        <v>285474.23</v>
      </c>
      <c r="AC111" s="84">
        <v>204778.62</v>
      </c>
      <c r="AD111" s="84">
        <v>203026.26</v>
      </c>
      <c r="AE111" s="84">
        <v>212593.39</v>
      </c>
      <c r="AF111" s="84">
        <v>215993.89</v>
      </c>
      <c r="AG111" s="84">
        <v>291518.65999999997</v>
      </c>
      <c r="AH111" s="84">
        <v>207148.83000000002</v>
      </c>
      <c r="AI111" s="84">
        <v>193803.8</v>
      </c>
      <c r="AJ111" s="84">
        <v>353708.53</v>
      </c>
      <c r="AK111" s="84">
        <v>313212.09999999998</v>
      </c>
      <c r="AL111" s="203">
        <f>'[122]RP per monthly'!B150*-1</f>
        <v>316911.59999999998</v>
      </c>
      <c r="AM111" s="203">
        <f>'[122]RP per monthly'!C150*-1</f>
        <v>226047.44</v>
      </c>
      <c r="AN111" s="203">
        <f>'[122]RP per monthly'!D150*-1</f>
        <v>216472.86</v>
      </c>
      <c r="AO111" s="203">
        <f>'[122]RP per monthly'!E150*-1</f>
        <v>235958.22</v>
      </c>
      <c r="AP111" s="203">
        <f>'[122]RP per monthly'!F150*-1</f>
        <v>179628.08</v>
      </c>
      <c r="AQ111" s="203">
        <f>'[122]RP per monthly'!G150*-1</f>
        <v>221339.58</v>
      </c>
      <c r="AR111" s="203">
        <f>'[122]RP per monthly'!H150*-1</f>
        <v>234268.17</v>
      </c>
      <c r="AS111" s="203">
        <f>'[122]RP per monthly'!I150*-1</f>
        <v>233953.78</v>
      </c>
      <c r="AT111" s="203">
        <f>'[122]RP per monthly'!J150*-1</f>
        <v>183012.47</v>
      </c>
      <c r="AU111" s="203">
        <f>'[122]RP per monthly'!K150*-1</f>
        <v>196641.35</v>
      </c>
      <c r="AV111" s="203">
        <f>'[122]RP per monthly'!L150*-1</f>
        <v>383735.24</v>
      </c>
      <c r="AW111" s="203">
        <f>'[122]RP per monthly'!M150*-1</f>
        <v>209587.51</v>
      </c>
      <c r="AX111" s="203">
        <f>'[122]RP per monthly'!P150*-1</f>
        <v>237217.46</v>
      </c>
      <c r="AY111" s="203">
        <f>'[122]RP per monthly'!Q150*-1</f>
        <v>195725.35</v>
      </c>
      <c r="AZ111" s="203">
        <f>'[122]RP per monthly'!R150*-1</f>
        <v>294795.2</v>
      </c>
      <c r="BA111" s="203">
        <f>'[122]RP per monthly'!S150*-1</f>
        <v>218775.86</v>
      </c>
      <c r="BB111" s="203">
        <f>'[122]RP per monthly'!T150*-1</f>
        <v>295221.3</v>
      </c>
      <c r="BC111" s="203">
        <f>'[122]RP per monthly'!U150*-1</f>
        <v>221574.29</v>
      </c>
      <c r="BD111" s="203">
        <f>'[122]RP per monthly'!V150*-1</f>
        <v>209818.33</v>
      </c>
      <c r="BE111" s="203">
        <f>'[122]RP per monthly'!W150*-1</f>
        <v>368829.82</v>
      </c>
      <c r="BF111" s="203">
        <f>'[122]RP per monthly'!X150*-1</f>
        <v>254961.4972671</v>
      </c>
      <c r="BG111" s="203">
        <f>'[122]RP per monthly'!Y150*-1</f>
        <v>257741.06810949999</v>
      </c>
      <c r="BH111" s="203">
        <f>'[122]RP per monthly'!Z150*-1</f>
        <v>257741.06810949999</v>
      </c>
      <c r="BI111" s="203">
        <f>'[122]RP per monthly'!AA150*-1</f>
        <v>257741.06810949999</v>
      </c>
      <c r="BJ111" s="203">
        <f>'[122]RP per monthly'!AD150*-1</f>
        <v>256678.24975290001</v>
      </c>
      <c r="BK111" s="203">
        <f>'[122]RP per monthly'!AE150*-1</f>
        <v>256678.24975290001</v>
      </c>
      <c r="BL111" s="203">
        <f>'[122]RP per monthly'!AF150*-1</f>
        <v>260443.466526</v>
      </c>
      <c r="BM111" s="203">
        <f>'[122]RP per monthly'!AG150*-1</f>
        <v>260518.19129759999</v>
      </c>
      <c r="BN111" s="203">
        <f>'[122]RP per monthly'!AH150*-1</f>
        <v>260518.19129759999</v>
      </c>
      <c r="BO111" s="203">
        <f>'[122]RP per monthly'!AI150*-1</f>
        <v>281195.48431309999</v>
      </c>
      <c r="BP111" s="203">
        <f>'[122]RP per monthly'!AJ150*-1</f>
        <v>281195.48431309999</v>
      </c>
      <c r="BQ111" s="203">
        <f>'[122]RP per monthly'!AK150*-1</f>
        <v>281616.773789</v>
      </c>
      <c r="BR111" s="203">
        <f>'[122]RP per monthly'!AL150*-1</f>
        <v>281195.48431309999</v>
      </c>
      <c r="BS111" s="203">
        <f>'[122]RP per monthly'!AM150*-1</f>
        <v>281195.48431309999</v>
      </c>
      <c r="BT111" s="203">
        <f>'[122]RP per monthly'!AN150*-1</f>
        <v>281195.48431309999</v>
      </c>
      <c r="BU111" s="203">
        <f>'[122]RP per monthly'!AO150*-1</f>
        <v>281195.48431309999</v>
      </c>
      <c r="BV111" s="195">
        <f>'[122]RP per monthly'!AR150*-1</f>
        <v>280827.82946679997</v>
      </c>
      <c r="BW111" s="195">
        <f>'[122]RP per monthly'!AS150*-1</f>
        <v>280827.82946679997</v>
      </c>
      <c r="BX111" s="195">
        <f>'[122]RP per monthly'!AT150*-1</f>
        <v>280827.82946679997</v>
      </c>
      <c r="BY111" s="195">
        <f>'[122]RP per monthly'!AU150*-1</f>
        <v>275658.28132980003</v>
      </c>
      <c r="BZ111" s="195">
        <f>'[122]RP per monthly'!AV150*-1</f>
        <v>275658.28132980003</v>
      </c>
      <c r="CA111" s="195">
        <f>'[122]RP per monthly'!AW150*-1</f>
        <v>286306.9381652</v>
      </c>
      <c r="CB111" s="195">
        <f>'[122]RP per monthly'!AX150*-1</f>
        <v>286306.9381652</v>
      </c>
      <c r="CC111" s="195">
        <f>'[122]RP per monthly'!AY150*-1</f>
        <v>286601.91509999998</v>
      </c>
      <c r="CD111" s="195">
        <f>'[122]RP per monthly'!AZ150*-1</f>
        <v>286306.9381652</v>
      </c>
      <c r="CE111" s="195">
        <f>'[122]RP per monthly'!BA150*-1</f>
        <v>286306.9381652</v>
      </c>
      <c r="CF111" s="195">
        <f>'[122]RP per monthly'!BB150*-1</f>
        <v>286306.9381652</v>
      </c>
      <c r="CG111" s="195">
        <f>'[122]RP per monthly'!BC150*-1</f>
        <v>286306.9381652</v>
      </c>
      <c r="CH111" s="195">
        <f>'[122]RP per monthly'!BF150*-1</f>
        <v>286306.9381652</v>
      </c>
      <c r="CI111" s="195">
        <f>'[122]RP per monthly'!BG150*-1</f>
        <v>286306.9381652</v>
      </c>
      <c r="CJ111" s="195">
        <f>'[122]RP per monthly'!BH150*-1</f>
        <v>286306.9381652</v>
      </c>
      <c r="CK111" s="195">
        <f>'[122]RP per monthly'!BI150*-1</f>
        <v>286306.9381652</v>
      </c>
      <c r="CL111" s="195">
        <f>'[122]RP per monthly'!BJ150*-1</f>
        <v>286306.9381652</v>
      </c>
      <c r="CM111" s="195">
        <f>'[122]RP per monthly'!BK150*-1</f>
        <v>296597.49166589999</v>
      </c>
      <c r="CN111" s="195">
        <f>'[122]RP per monthly'!BL150*-1</f>
        <v>296597.49166589999</v>
      </c>
      <c r="CO111" s="195">
        <f>'[122]RP per monthly'!BM150*-1</f>
        <v>296871.66418229998</v>
      </c>
      <c r="CP111" s="195">
        <f>'[122]RP per monthly'!BN150*-1</f>
        <v>296597.49166589999</v>
      </c>
      <c r="CQ111" s="195">
        <f>'[122]RP per monthly'!BO150*-1</f>
        <v>296597.49166589999</v>
      </c>
      <c r="CR111" s="195">
        <f>'[122]RP per monthly'!BP150*-1</f>
        <v>296597.49166589999</v>
      </c>
      <c r="CS111" s="195">
        <f>'[122]RP per monthly'!BQ150*-1</f>
        <v>296597.49166589999</v>
      </c>
      <c r="CT111" s="195">
        <f>'[122]RP per monthly'!BT150*-1</f>
        <v>296597.49166589999</v>
      </c>
      <c r="CU111" s="195">
        <f>'[122]RP per monthly'!BU150*-1</f>
        <v>296597.49166589999</v>
      </c>
      <c r="CV111" s="195">
        <f>'[122]RP per monthly'!BV150*-1</f>
        <v>296597.49166589999</v>
      </c>
      <c r="CW111" s="195">
        <f>'[122]RP per monthly'!BW150*-1</f>
        <v>296597.49166589999</v>
      </c>
      <c r="CX111" s="195">
        <f>'[122]RP per monthly'!BX150*-1</f>
        <v>296597.49166589999</v>
      </c>
      <c r="CY111" s="195">
        <f>'[122]RP per monthly'!BY150*-1</f>
        <v>306747.26537669997</v>
      </c>
      <c r="CZ111" s="195">
        <f>'[122]RP per monthly'!BZ150*-1</f>
        <v>306747.26537669997</v>
      </c>
      <c r="DA111" s="195">
        <f>'[122]RP per monthly'!CA150*-1</f>
        <v>307008.0636235</v>
      </c>
      <c r="DB111" s="195">
        <f>'[122]RP per monthly'!CB150*-1</f>
        <v>306747.26537669997</v>
      </c>
      <c r="DC111" s="195">
        <f>'[122]RP per monthly'!CC150*-1</f>
        <v>306747.26537669997</v>
      </c>
      <c r="DD111" s="195">
        <f>'[122]RP per monthly'!CD150*-1</f>
        <v>306747.26537669997</v>
      </c>
      <c r="DE111" s="195">
        <f>'[122]RP per monthly'!CE150*-1</f>
        <v>306747.26537669997</v>
      </c>
    </row>
    <row r="112" spans="1:109" ht="15" customHeight="1" outlineLevel="1">
      <c r="A112" s="37" t="s">
        <v>164</v>
      </c>
      <c r="B112" s="84">
        <v>88911.22</v>
      </c>
      <c r="C112" s="84">
        <v>52297.98</v>
      </c>
      <c r="D112" s="84">
        <v>55345.24</v>
      </c>
      <c r="E112" s="84">
        <v>54223.760000000009</v>
      </c>
      <c r="F112" s="84">
        <v>58969.80999999999</v>
      </c>
      <c r="G112" s="84">
        <v>57953.52</v>
      </c>
      <c r="H112" s="84">
        <v>46964.93</v>
      </c>
      <c r="I112" s="84">
        <v>52314.490000000013</v>
      </c>
      <c r="J112" s="84">
        <v>38737.870000000003</v>
      </c>
      <c r="K112" s="84">
        <v>77838.790000000008</v>
      </c>
      <c r="L112" s="84">
        <v>73883.350000000006</v>
      </c>
      <c r="M112" s="84">
        <v>57404.12</v>
      </c>
      <c r="N112" s="84">
        <v>52228.66</v>
      </c>
      <c r="O112" s="84">
        <v>53993.710000000006</v>
      </c>
      <c r="P112" s="84">
        <v>49780.219999999994</v>
      </c>
      <c r="Q112" s="84">
        <v>54270.91</v>
      </c>
      <c r="R112" s="84">
        <v>57985.279999999999</v>
      </c>
      <c r="S112" s="84">
        <v>47209.780000000013</v>
      </c>
      <c r="T112" s="84">
        <v>46486.78</v>
      </c>
      <c r="U112" s="84">
        <v>36257.039999999994</v>
      </c>
      <c r="V112" s="84">
        <v>59044.36</v>
      </c>
      <c r="W112" s="84">
        <v>85899.88</v>
      </c>
      <c r="X112" s="84">
        <v>73425.710000000021</v>
      </c>
      <c r="Y112" s="84">
        <v>-653426.87000000011</v>
      </c>
      <c r="Z112" s="84">
        <v>47632.30999999999</v>
      </c>
      <c r="AA112" s="84">
        <v>48928.960000000006</v>
      </c>
      <c r="AB112" s="84">
        <v>47855.44</v>
      </c>
      <c r="AC112" s="84">
        <v>42250.240000000005</v>
      </c>
      <c r="AD112" s="84">
        <v>56113.2</v>
      </c>
      <c r="AE112" s="84">
        <v>48217.120000000003</v>
      </c>
      <c r="AF112" s="84">
        <v>-8643.6099999999933</v>
      </c>
      <c r="AG112" s="84">
        <v>53151.540000000008</v>
      </c>
      <c r="AH112" s="84">
        <v>58489.75999999998</v>
      </c>
      <c r="AI112" s="84">
        <v>52741.850000000006</v>
      </c>
      <c r="AJ112" s="84">
        <v>145803.28</v>
      </c>
      <c r="AK112" s="84">
        <v>-724991.61999999988</v>
      </c>
      <c r="AL112" s="203">
        <f>'[122]RP per monthly'!B151*-1</f>
        <v>49389.13</v>
      </c>
      <c r="AM112" s="203">
        <f>'[122]RP per monthly'!C151*-1</f>
        <v>80903.11</v>
      </c>
      <c r="AN112" s="203">
        <f>'[122]RP per monthly'!D151*-1</f>
        <v>59711.92</v>
      </c>
      <c r="AO112" s="203">
        <f>'[122]RP per monthly'!E151*-1</f>
        <v>59312.61</v>
      </c>
      <c r="AP112" s="203">
        <f>'[122]RP per monthly'!F151*-1</f>
        <v>43385.2</v>
      </c>
      <c r="AQ112" s="203">
        <f>'[122]RP per monthly'!G151*-1</f>
        <v>56704.2</v>
      </c>
      <c r="AR112" s="203">
        <f>'[122]RP per monthly'!H151*-1</f>
        <v>78661.13</v>
      </c>
      <c r="AS112" s="203">
        <f>'[122]RP per monthly'!I151*-1</f>
        <v>59752.480000000003</v>
      </c>
      <c r="AT112" s="203">
        <f>'[122]RP per monthly'!J151*-1</f>
        <v>59554.720000000001</v>
      </c>
      <c r="AU112" s="203">
        <f>'[122]RP per monthly'!K151*-1</f>
        <v>59170.26</v>
      </c>
      <c r="AV112" s="203">
        <f>'[122]RP per monthly'!L151*-1</f>
        <v>78961.820000000007</v>
      </c>
      <c r="AW112" s="203">
        <f>'[122]RP per monthly'!M151*-1</f>
        <v>-613442.79</v>
      </c>
      <c r="AX112" s="203">
        <f>'[122]RP per monthly'!P151*-1</f>
        <v>50089.5</v>
      </c>
      <c r="AY112" s="203">
        <f>'[122]RP per monthly'!Q151*-1</f>
        <v>51010.25</v>
      </c>
      <c r="AZ112" s="203">
        <f>'[122]RP per monthly'!R151*-1</f>
        <v>51128.77</v>
      </c>
      <c r="BA112" s="203">
        <f>'[122]RP per monthly'!S151*-1</f>
        <v>51366.18</v>
      </c>
      <c r="BB112" s="203">
        <f>'[122]RP per monthly'!T151*-1</f>
        <v>50167.74</v>
      </c>
      <c r="BC112" s="203">
        <f>'[122]RP per monthly'!U151*-1</f>
        <v>68142.039999999994</v>
      </c>
      <c r="BD112" s="203">
        <f>'[122]RP per monthly'!V151*-1</f>
        <v>58881.2</v>
      </c>
      <c r="BE112" s="203">
        <f>'[122]RP per monthly'!W151*-1</f>
        <v>113044.45</v>
      </c>
      <c r="BF112" s="203">
        <f>'[122]RP per monthly'!X151*-1</f>
        <v>72566.715037000002</v>
      </c>
      <c r="BG112" s="203">
        <f>'[122]RP per monthly'!Y151*-1</f>
        <v>73357.1554951</v>
      </c>
      <c r="BH112" s="203">
        <f>'[122]RP per monthly'!Z151*-1</f>
        <v>73357.1554951</v>
      </c>
      <c r="BI112" s="203">
        <f>'[122]RP per monthly'!AA151*-1</f>
        <v>73357.1554951</v>
      </c>
      <c r="BJ112" s="203">
        <f>'[122]RP per monthly'!AD151*-1</f>
        <v>73054.916524900007</v>
      </c>
      <c r="BK112" s="203">
        <f>'[122]RP per monthly'!AE151*-1</f>
        <v>73054.916524900007</v>
      </c>
      <c r="BL112" s="203">
        <f>'[122]RP per monthly'!AF151*-1</f>
        <v>76318.228128600007</v>
      </c>
      <c r="BM112" s="203">
        <f>'[122]RP per monthly'!AG151*-1</f>
        <v>74147.830489500004</v>
      </c>
      <c r="BN112" s="203">
        <f>'[122]RP per monthly'!AH151*-1</f>
        <v>74147.830489500004</v>
      </c>
      <c r="BO112" s="203">
        <f>'[122]RP per monthly'!AI151*-1</f>
        <v>109847.0381243</v>
      </c>
      <c r="BP112" s="203">
        <f>'[122]RP per monthly'!AJ151*-1</f>
        <v>80033.080327799995</v>
      </c>
      <c r="BQ112" s="203">
        <f>'[122]RP per monthly'!AK151*-1</f>
        <v>80152.884522699998</v>
      </c>
      <c r="BR112" s="203">
        <f>'[122]RP per monthly'!AL151*-1</f>
        <v>80033.080327799995</v>
      </c>
      <c r="BS112" s="203">
        <f>'[122]RP per monthly'!AM151*-1</f>
        <v>80033.080327799995</v>
      </c>
      <c r="BT112" s="203">
        <f>'[122]RP per monthly'!AN151*-1</f>
        <v>80033.080327799995</v>
      </c>
      <c r="BU112" s="203">
        <f>'[122]RP per monthly'!AO151*-1</f>
        <v>80033.080327799995</v>
      </c>
      <c r="BV112" s="195">
        <f>'[122]RP per monthly'!AR151*-1</f>
        <v>79928.5284809</v>
      </c>
      <c r="BW112" s="195">
        <f>'[122]RP per monthly'!AS151*-1</f>
        <v>79928.5284809</v>
      </c>
      <c r="BX112" s="195">
        <f>'[122]RP per monthly'!AT151*-1</f>
        <v>79928.5284809</v>
      </c>
      <c r="BY112" s="195">
        <f>'[122]RP per monthly'!AU151*-1</f>
        <v>78458.438229299994</v>
      </c>
      <c r="BZ112" s="195">
        <f>'[122]RP per monthly'!AV151*-1</f>
        <v>78458.438229299994</v>
      </c>
      <c r="CA112" s="195">
        <f>'[122]RP per monthly'!AW151*-1</f>
        <v>97063.354148900005</v>
      </c>
      <c r="CB112" s="195">
        <f>'[122]RP per monthly'!AX151*-1</f>
        <v>81489.354161499999</v>
      </c>
      <c r="CC112" s="195">
        <f>'[122]RP per monthly'!AY151*-1</f>
        <v>81573.238227399997</v>
      </c>
      <c r="CD112" s="195">
        <f>'[122]RP per monthly'!AZ151*-1</f>
        <v>81489.354161499999</v>
      </c>
      <c r="CE112" s="195">
        <f>'[122]RP per monthly'!BA151*-1</f>
        <v>81489.354161499999</v>
      </c>
      <c r="CF112" s="195">
        <f>'[122]RP per monthly'!BB151*-1</f>
        <v>81489.354161499999</v>
      </c>
      <c r="CG112" s="195">
        <f>'[122]RP per monthly'!BC151*-1</f>
        <v>81489.354161499999</v>
      </c>
      <c r="CH112" s="195">
        <f>'[122]RP per monthly'!BF151*-1</f>
        <v>81489.354161499999</v>
      </c>
      <c r="CI112" s="195">
        <f>'[122]RP per monthly'!BG151*-1</f>
        <v>81489.354161499999</v>
      </c>
      <c r="CJ112" s="195">
        <f>'[122]RP per monthly'!BH151*-1</f>
        <v>81489.354161499999</v>
      </c>
      <c r="CK112" s="195">
        <f>'[122]RP per monthly'!BI151*-1</f>
        <v>81489.354161499999</v>
      </c>
      <c r="CL112" s="195">
        <f>'[122]RP per monthly'!BJ151*-1</f>
        <v>81489.354161499999</v>
      </c>
      <c r="CM112" s="195">
        <f>'[122]RP per monthly'!BK151*-1</f>
        <v>99453.1293611</v>
      </c>
      <c r="CN112" s="195">
        <f>'[122]RP per monthly'!BL151*-1</f>
        <v>84418.343517600006</v>
      </c>
      <c r="CO112" s="195">
        <f>'[122]RP per monthly'!BM151*-1</f>
        <v>84496.3113266</v>
      </c>
      <c r="CP112" s="195">
        <f>'[122]RP per monthly'!BN151*-1</f>
        <v>84418.343517600006</v>
      </c>
      <c r="CQ112" s="195">
        <f>'[122]RP per monthly'!BO151*-1</f>
        <v>84418.343517600006</v>
      </c>
      <c r="CR112" s="195">
        <f>'[122]RP per monthly'!BP151*-1</f>
        <v>84418.343517600006</v>
      </c>
      <c r="CS112" s="195">
        <f>'[122]RP per monthly'!BQ151*-1</f>
        <v>84418.343517600006</v>
      </c>
      <c r="CT112" s="195">
        <f>'[122]RP per monthly'!BT151*-1</f>
        <v>84418.343517600006</v>
      </c>
      <c r="CU112" s="195">
        <f>'[122]RP per monthly'!BU151*-1</f>
        <v>84418.343517600006</v>
      </c>
      <c r="CV112" s="195">
        <f>'[122]RP per monthly'!BV151*-1</f>
        <v>84418.343517600006</v>
      </c>
      <c r="CW112" s="195">
        <f>'[122]RP per monthly'!BW151*-1</f>
        <v>84418.343517600006</v>
      </c>
      <c r="CX112" s="195">
        <f>'[122]RP per monthly'!BX151*-1</f>
        <v>84418.343517600006</v>
      </c>
      <c r="CY112" s="195">
        <f>'[122]RP per monthly'!BY151*-1</f>
        <v>102122.6821622</v>
      </c>
      <c r="CZ112" s="195">
        <f>'[122]RP per monthly'!BZ151*-1</f>
        <v>87307.262875999993</v>
      </c>
      <c r="DA112" s="195">
        <f>'[122]RP per monthly'!CA151*-1</f>
        <v>87381.427377600005</v>
      </c>
      <c r="DB112" s="195">
        <f>'[122]RP per monthly'!CB151*-1</f>
        <v>87307.262875999993</v>
      </c>
      <c r="DC112" s="195">
        <f>'[122]RP per monthly'!CC151*-1</f>
        <v>87307.262875999993</v>
      </c>
      <c r="DD112" s="195">
        <f>'[122]RP per monthly'!CD151*-1</f>
        <v>87307.262875999993</v>
      </c>
      <c r="DE112" s="195">
        <f>'[122]RP per monthly'!CE151*-1</f>
        <v>87307.262875999993</v>
      </c>
    </row>
    <row r="113" spans="1:109" ht="15" customHeight="1" outlineLevel="1">
      <c r="A113" s="37" t="s">
        <v>165</v>
      </c>
      <c r="B113" s="84">
        <v>15434.75</v>
      </c>
      <c r="C113" s="84">
        <v>14527.31</v>
      </c>
      <c r="D113" s="84">
        <v>15373.73</v>
      </c>
      <c r="E113" s="84">
        <v>15062.16</v>
      </c>
      <c r="F113" s="84">
        <v>18340.580000000002</v>
      </c>
      <c r="G113" s="84">
        <v>14827.07</v>
      </c>
      <c r="H113" s="84">
        <v>12890.48</v>
      </c>
      <c r="I113" s="84">
        <v>16270.27</v>
      </c>
      <c r="J113" s="84">
        <v>34702.61</v>
      </c>
      <c r="K113" s="84">
        <v>21621.89</v>
      </c>
      <c r="L113" s="84">
        <v>20556.11</v>
      </c>
      <c r="M113" s="84">
        <v>-67677.290000000008</v>
      </c>
      <c r="N113" s="84">
        <v>14498.07</v>
      </c>
      <c r="O113" s="84">
        <v>14988.130000000001</v>
      </c>
      <c r="P113" s="84">
        <v>13817.87</v>
      </c>
      <c r="Q113" s="84">
        <v>15065.369999999999</v>
      </c>
      <c r="R113" s="84">
        <v>16096.95</v>
      </c>
      <c r="S113" s="84">
        <v>13103.990000000002</v>
      </c>
      <c r="T113" s="84">
        <v>12902.91</v>
      </c>
      <c r="U113" s="84">
        <v>10061.41</v>
      </c>
      <c r="V113" s="84">
        <v>16391.280000000002</v>
      </c>
      <c r="W113" s="84">
        <v>23851.079999999998</v>
      </c>
      <c r="X113" s="84">
        <v>20485.880000000005</v>
      </c>
      <c r="Y113" s="84">
        <v>-181497.52999999997</v>
      </c>
      <c r="Z113" s="84">
        <v>13947.830000000002</v>
      </c>
      <c r="AA113" s="84">
        <v>14327.5</v>
      </c>
      <c r="AB113" s="84">
        <v>14013.23</v>
      </c>
      <c r="AC113" s="84">
        <v>14995.419999999998</v>
      </c>
      <c r="AD113" s="84">
        <v>17221.940000000002</v>
      </c>
      <c r="AE113" s="84">
        <v>14797.190000000002</v>
      </c>
      <c r="AF113" s="84">
        <v>-7804.2000000000016</v>
      </c>
      <c r="AG113" s="84">
        <v>15570.349999999997</v>
      </c>
      <c r="AH113" s="84">
        <v>17134.600000000006</v>
      </c>
      <c r="AI113" s="84">
        <v>15502.560000000005</v>
      </c>
      <c r="AJ113" s="84">
        <v>43931.770000000004</v>
      </c>
      <c r="AK113" s="84">
        <v>-212451.81</v>
      </c>
      <c r="AL113" s="203">
        <f>'[122]RP per monthly'!B152*-1</f>
        <v>15246.54</v>
      </c>
      <c r="AM113" s="203">
        <f>'[122]RP per monthly'!C152*-1</f>
        <v>23707.91</v>
      </c>
      <c r="AN113" s="203">
        <f>'[122]RP per monthly'!D152*-1</f>
        <v>17497.98</v>
      </c>
      <c r="AO113" s="203">
        <f>'[122]RP per monthly'!E152*-1</f>
        <v>17381.05</v>
      </c>
      <c r="AP113" s="203">
        <f>'[122]RP per monthly'!F152*-1</f>
        <v>11939.99</v>
      </c>
      <c r="AQ113" s="203">
        <f>'[122]RP per monthly'!G152*-1</f>
        <v>16616.560000000001</v>
      </c>
      <c r="AR113" s="203">
        <f>'[122]RP per monthly'!H152*-1</f>
        <v>23050.92</v>
      </c>
      <c r="AS113" s="203">
        <f>'[122]RP per monthly'!I152*-1</f>
        <v>17509.86</v>
      </c>
      <c r="AT113" s="203">
        <f>'[122]RP per monthly'!J152*-1</f>
        <v>17452.009999999998</v>
      </c>
      <c r="AU113" s="203">
        <f>'[122]RP per monthly'!K152*-1</f>
        <v>17339.3</v>
      </c>
      <c r="AV113" s="203">
        <f>'[122]RP per monthly'!L152*-1</f>
        <v>23138.86</v>
      </c>
      <c r="AW113" s="203">
        <f>'[122]RP per monthly'!M152*-1</f>
        <v>-75908.37</v>
      </c>
      <c r="AX113" s="203">
        <f>'[122]RP per monthly'!P152*-1</f>
        <v>14801.07</v>
      </c>
      <c r="AY113" s="203">
        <f>'[122]RP per monthly'!Q152*-1</f>
        <v>17498.62</v>
      </c>
      <c r="AZ113" s="203">
        <f>'[122]RP per monthly'!R152*-1</f>
        <v>18678.53</v>
      </c>
      <c r="BA113" s="203">
        <f>'[122]RP per monthly'!S152*-1</f>
        <v>19247.25</v>
      </c>
      <c r="BB113" s="203">
        <f>'[122]RP per monthly'!T152*-1</f>
        <v>22435.01</v>
      </c>
      <c r="BC113" s="203">
        <f>'[122]RP per monthly'!U152*-1</f>
        <v>22707.98</v>
      </c>
      <c r="BD113" s="203">
        <f>'[122]RP per monthly'!V152*-1</f>
        <v>25975.7</v>
      </c>
      <c r="BE113" s="203">
        <f>'[122]RP per monthly'!W152*-1</f>
        <v>40434.81</v>
      </c>
      <c r="BF113" s="203">
        <f>'[122]RP per monthly'!X152*-1</f>
        <v>21246.791440100002</v>
      </c>
      <c r="BG113" s="203">
        <f>'[122]RP per monthly'!Y152*-1</f>
        <v>21478.422343499999</v>
      </c>
      <c r="BH113" s="203">
        <f>'[122]RP per monthly'!Z152*-1</f>
        <v>21478.422343499999</v>
      </c>
      <c r="BI113" s="203">
        <f>'[122]RP per monthly'!AA152*-1</f>
        <v>21478.422343499999</v>
      </c>
      <c r="BJ113" s="203">
        <f>'[122]RP per monthly'!AD152*-1</f>
        <v>21389.8541472</v>
      </c>
      <c r="BK113" s="203">
        <f>'[122]RP per monthly'!AE152*-1</f>
        <v>21389.8541472</v>
      </c>
      <c r="BL113" s="203">
        <f>'[122]RP per monthly'!AF152*-1</f>
        <v>22345.317835900001</v>
      </c>
      <c r="BM113" s="203">
        <f>'[122]RP per monthly'!AG152*-1</f>
        <v>21709.849276000001</v>
      </c>
      <c r="BN113" s="203">
        <f>'[122]RP per monthly'!AH152*-1</f>
        <v>21709.849276000001</v>
      </c>
      <c r="BO113" s="203">
        <f>'[122]RP per monthly'!AI152*-1</f>
        <v>32162.1545878</v>
      </c>
      <c r="BP113" s="203">
        <f>'[122]RP per monthly'!AJ152*-1</f>
        <v>23432.957026799999</v>
      </c>
      <c r="BQ113" s="203">
        <f>'[122]RP per monthly'!AK152*-1</f>
        <v>23468.0644832</v>
      </c>
      <c r="BR113" s="203">
        <f>'[122]RP per monthly'!AL152*-1</f>
        <v>23432.957026799999</v>
      </c>
      <c r="BS113" s="203">
        <f>'[122]RP per monthly'!AM152*-1</f>
        <v>23432.957026799999</v>
      </c>
      <c r="BT113" s="203">
        <f>'[122]RP per monthly'!AN152*-1</f>
        <v>23432.957026799999</v>
      </c>
      <c r="BU113" s="203">
        <f>'[122]RP per monthly'!AO152*-1</f>
        <v>23432.957026799999</v>
      </c>
      <c r="BV113" s="195">
        <f>'[122]RP per monthly'!AR152*-1</f>
        <v>23402.3191229</v>
      </c>
      <c r="BW113" s="195">
        <f>'[122]RP per monthly'!AS152*-1</f>
        <v>23402.3191229</v>
      </c>
      <c r="BX113" s="195">
        <f>'[122]RP per monthly'!AT152*-1</f>
        <v>23402.3191229</v>
      </c>
      <c r="BY113" s="195">
        <f>'[122]RP per monthly'!AU152*-1</f>
        <v>22971.523444800001</v>
      </c>
      <c r="BZ113" s="195">
        <f>'[122]RP per monthly'!AV152*-1</f>
        <v>22971.523444800001</v>
      </c>
      <c r="CA113" s="195">
        <f>'[122]RP per monthly'!AW152*-1</f>
        <v>28418.758918</v>
      </c>
      <c r="CB113" s="195">
        <f>'[122]RP per monthly'!AX152*-1</f>
        <v>23858.911513200001</v>
      </c>
      <c r="CC113" s="195">
        <f>'[122]RP per monthly'!AY152*-1</f>
        <v>23883.492924400001</v>
      </c>
      <c r="CD113" s="195">
        <f>'[122]RP per monthly'!AZ152*-1</f>
        <v>23858.911513200001</v>
      </c>
      <c r="CE113" s="195">
        <f>'[122]RP per monthly'!BA152*-1</f>
        <v>23858.911513200001</v>
      </c>
      <c r="CF113" s="195">
        <f>'[122]RP per monthly'!BB152*-1</f>
        <v>23858.911513200001</v>
      </c>
      <c r="CG113" s="195">
        <f>'[122]RP per monthly'!BC152*-1</f>
        <v>23858.911513200001</v>
      </c>
      <c r="CH113" s="195">
        <f>'[122]RP per monthly'!BF152*-1</f>
        <v>23858.911513200001</v>
      </c>
      <c r="CI113" s="195">
        <f>'[122]RP per monthly'!BG152*-1</f>
        <v>23858.911513200001</v>
      </c>
      <c r="CJ113" s="195">
        <f>'[122]RP per monthly'!BH152*-1</f>
        <v>23858.911513200001</v>
      </c>
      <c r="CK113" s="195">
        <f>'[122]RP per monthly'!BI152*-1</f>
        <v>23858.911513200001</v>
      </c>
      <c r="CL113" s="195">
        <f>'[122]RP per monthly'!BJ152*-1</f>
        <v>23858.911513200001</v>
      </c>
      <c r="CM113" s="195">
        <f>'[122]RP per monthly'!BK152*-1</f>
        <v>29118.426813099901</v>
      </c>
      <c r="CN113" s="195">
        <f>'[122]RP per monthly'!BL152*-1</f>
        <v>24716.457639600001</v>
      </c>
      <c r="CO113" s="195">
        <f>'[122]RP per monthly'!BM152*-1</f>
        <v>24739.3053492</v>
      </c>
      <c r="CP113" s="195">
        <f>'[122]RP per monthly'!BN152*-1</f>
        <v>24716.457639600001</v>
      </c>
      <c r="CQ113" s="195">
        <f>'[122]RP per monthly'!BO152*-1</f>
        <v>24716.457639600001</v>
      </c>
      <c r="CR113" s="195">
        <f>'[122]RP per monthly'!BP152*-1</f>
        <v>24716.457639600001</v>
      </c>
      <c r="CS113" s="195">
        <f>'[122]RP per monthly'!BQ152*-1</f>
        <v>24716.457639600001</v>
      </c>
      <c r="CT113" s="195">
        <f>'[122]RP per monthly'!BT152*-1</f>
        <v>24716.457639600001</v>
      </c>
      <c r="CU113" s="195">
        <f>'[122]RP per monthly'!BU152*-1</f>
        <v>24716.457639600001</v>
      </c>
      <c r="CV113" s="195">
        <f>'[122]RP per monthly'!BV152*-1</f>
        <v>24716.457639600001</v>
      </c>
      <c r="CW113" s="195">
        <f>'[122]RP per monthly'!BW152*-1</f>
        <v>24716.457639600001</v>
      </c>
      <c r="CX113" s="195">
        <f>'[122]RP per monthly'!BX152*-1</f>
        <v>24716.457639600001</v>
      </c>
      <c r="CY113" s="195">
        <f>'[122]RP per monthly'!BY152*-1</f>
        <v>29900.010431999999</v>
      </c>
      <c r="CZ113" s="195">
        <f>'[122]RP per monthly'!BZ152*-1</f>
        <v>25562.272115100001</v>
      </c>
      <c r="DA113" s="195">
        <f>'[122]RP per monthly'!CA152*-1</f>
        <v>25584.005302500002</v>
      </c>
      <c r="DB113" s="195">
        <f>'[122]RP per monthly'!CB152*-1</f>
        <v>25562.272115100001</v>
      </c>
      <c r="DC113" s="195">
        <f>'[122]RP per monthly'!CC152*-1</f>
        <v>25562.272115100001</v>
      </c>
      <c r="DD113" s="195">
        <f>'[122]RP per monthly'!CD152*-1</f>
        <v>25562.272115100001</v>
      </c>
      <c r="DE113" s="195">
        <f>'[122]RP per monthly'!CE152*-1</f>
        <v>25562.272115100001</v>
      </c>
    </row>
    <row r="114" spans="1:109" ht="15" customHeight="1" outlineLevel="1">
      <c r="A114" s="37" t="s">
        <v>166</v>
      </c>
      <c r="B114" s="84">
        <v>-80449.98</v>
      </c>
      <c r="C114" s="84">
        <v>14370.3</v>
      </c>
      <c r="D114" s="84">
        <v>47147.37</v>
      </c>
      <c r="E114" s="84">
        <v>29781.25</v>
      </c>
      <c r="F114" s="84">
        <v>48984.34</v>
      </c>
      <c r="G114" s="84">
        <v>96804.78</v>
      </c>
      <c r="H114" s="84">
        <v>-76504.739999999991</v>
      </c>
      <c r="I114" s="84">
        <v>30598.68</v>
      </c>
      <c r="J114" s="84">
        <v>-59910.720000000001</v>
      </c>
      <c r="K114" s="84">
        <v>18289.87</v>
      </c>
      <c r="L114" s="84">
        <v>12725.73</v>
      </c>
      <c r="M114" s="84">
        <v>433.63000000000102</v>
      </c>
      <c r="N114" s="84">
        <v>-61331.9</v>
      </c>
      <c r="O114" s="84">
        <v>25047.280000000002</v>
      </c>
      <c r="P114" s="84">
        <v>-17670.850000000002</v>
      </c>
      <c r="Q114" s="84">
        <v>44108.34</v>
      </c>
      <c r="R114" s="84">
        <v>30178.589999999997</v>
      </c>
      <c r="S114" s="84">
        <v>33997.11</v>
      </c>
      <c r="T114" s="84">
        <v>-75493.89</v>
      </c>
      <c r="U114" s="84">
        <v>-27255.87</v>
      </c>
      <c r="V114" s="84">
        <v>12521.24</v>
      </c>
      <c r="W114" s="84">
        <v>24744.799999999999</v>
      </c>
      <c r="X114" s="84">
        <v>38337.900000000009</v>
      </c>
      <c r="Y114" s="84">
        <v>-8968.6100000000042</v>
      </c>
      <c r="Z114" s="84">
        <v>-120463.12</v>
      </c>
      <c r="AA114" s="84">
        <v>-15744.10999999999</v>
      </c>
      <c r="AB114" s="84">
        <v>3689.8900000000103</v>
      </c>
      <c r="AC114" s="84">
        <v>10615.570000000003</v>
      </c>
      <c r="AD114" s="84">
        <v>57833.319999999963</v>
      </c>
      <c r="AE114" s="84">
        <v>19650.990000000027</v>
      </c>
      <c r="AF114" s="84">
        <v>-169735.63999999993</v>
      </c>
      <c r="AG114" s="84">
        <v>31502.559999999983</v>
      </c>
      <c r="AH114" s="84">
        <v>28708.850000000006</v>
      </c>
      <c r="AI114" s="84">
        <v>7716.5799999999945</v>
      </c>
      <c r="AJ114" s="84">
        <v>315807.02</v>
      </c>
      <c r="AK114" s="84">
        <v>-143289.82</v>
      </c>
      <c r="AL114" s="203">
        <f>'[122]RP per monthly'!B153*-1</f>
        <v>-164838.51999999999</v>
      </c>
      <c r="AM114" s="203">
        <f>'[122]RP per monthly'!C153*-1</f>
        <v>236320.76</v>
      </c>
      <c r="AN114" s="203">
        <f>'[122]RP per monthly'!D153*-1</f>
        <v>7263.13</v>
      </c>
      <c r="AO114" s="203">
        <f>'[122]RP per monthly'!E153*-1</f>
        <v>-3711.2</v>
      </c>
      <c r="AP114" s="203">
        <f>'[122]RP per monthly'!F153*-1</f>
        <v>-69521.75</v>
      </c>
      <c r="AQ114" s="203">
        <f>'[122]RP per monthly'!G153*-1</f>
        <v>-29874.77</v>
      </c>
      <c r="AR114" s="203">
        <f>'[122]RP per monthly'!H153*-1</f>
        <v>61450.7</v>
      </c>
      <c r="AS114" s="203">
        <f>'[122]RP per monthly'!I153*-1</f>
        <v>31302.18</v>
      </c>
      <c r="AT114" s="203">
        <f>'[122]RP per monthly'!J153*-1</f>
        <v>15426.84</v>
      </c>
      <c r="AU114" s="203">
        <f>'[122]RP per monthly'!K153*-1</f>
        <v>-9846.06</v>
      </c>
      <c r="AV114" s="203">
        <f>'[122]RP per monthly'!L153*-1</f>
        <v>11984.83</v>
      </c>
      <c r="AW114" s="203">
        <f>'[122]RP per monthly'!M153*-1</f>
        <v>14261.05</v>
      </c>
      <c r="AX114" s="203">
        <f>'[122]RP per monthly'!P153*-1</f>
        <v>-50748.92</v>
      </c>
      <c r="AY114" s="203">
        <f>'[122]RP per monthly'!Q153*-1</f>
        <v>6185.99</v>
      </c>
      <c r="AZ114" s="203">
        <f>'[122]RP per monthly'!R153*-1</f>
        <v>283.37</v>
      </c>
      <c r="BA114" s="203">
        <f>'[122]RP per monthly'!S153*-1</f>
        <v>-11037.82</v>
      </c>
      <c r="BB114" s="203">
        <f>'[122]RP per monthly'!T153*-1</f>
        <v>-36097.360000000001</v>
      </c>
      <c r="BC114" s="203">
        <f>'[122]RP per monthly'!U153*-1</f>
        <v>54949.88</v>
      </c>
      <c r="BD114" s="203">
        <f>'[122]RP per monthly'!V153*-1</f>
        <v>-37057.26</v>
      </c>
      <c r="BE114" s="203">
        <f>'[122]RP per monthly'!W153*-1</f>
        <v>122926.26</v>
      </c>
      <c r="BF114" s="203">
        <f>'[122]RP per monthly'!X153*-1</f>
        <v>24186.4861246</v>
      </c>
      <c r="BG114" s="203">
        <f>'[122]RP per monthly'!Y153*-1</f>
        <v>24449.939929200002</v>
      </c>
      <c r="BH114" s="203">
        <f>'[122]RP per monthly'!Z153*-1</f>
        <v>24449.939929200002</v>
      </c>
      <c r="BI114" s="203">
        <f>'[122]RP per monthly'!AA153*-1</f>
        <v>24449.939929200002</v>
      </c>
      <c r="BJ114" s="203">
        <f>'[122]RP per monthly'!AD153*-1</f>
        <v>24349.203680499999</v>
      </c>
      <c r="BK114" s="203">
        <f>'[122]RP per monthly'!AE153*-1</f>
        <v>24349.203680499999</v>
      </c>
      <c r="BL114" s="203">
        <f>'[122]RP per monthly'!AF153*-1</f>
        <v>42401.965311</v>
      </c>
      <c r="BM114" s="203">
        <f>'[122]RP per monthly'!AG153*-1</f>
        <v>24713.471901299999</v>
      </c>
      <c r="BN114" s="203">
        <f>'[122]RP per monthly'!AH153*-1</f>
        <v>24713.471901299999</v>
      </c>
      <c r="BO114" s="203">
        <f>'[122]RP per monthly'!AI153*-1</f>
        <v>115706.2033329</v>
      </c>
      <c r="BP114" s="203">
        <f>'[122]RP per monthly'!AJ153*-1</f>
        <v>26675.025673299999</v>
      </c>
      <c r="BQ114" s="203">
        <f>'[122]RP per monthly'!AK153*-1</f>
        <v>26714.9564116</v>
      </c>
      <c r="BR114" s="203">
        <f>'[122]RP per monthly'!AL153*-1</f>
        <v>26675.025673299999</v>
      </c>
      <c r="BS114" s="203">
        <f>'[122]RP per monthly'!AM153*-1</f>
        <v>26675.025673299999</v>
      </c>
      <c r="BT114" s="203">
        <f>'[122]RP per monthly'!AN153*-1</f>
        <v>26675.025673299999</v>
      </c>
      <c r="BU114" s="203">
        <f>'[122]RP per monthly'!AO153*-1</f>
        <v>26675.025673299999</v>
      </c>
      <c r="BV114" s="195">
        <f>'[122]RP per monthly'!AR153*-1</f>
        <v>26640.1785427</v>
      </c>
      <c r="BW114" s="195">
        <f>'[122]RP per monthly'!AS153*-1</f>
        <v>26640.1785427</v>
      </c>
      <c r="BX114" s="195">
        <f>'[122]RP per monthly'!AT153*-1</f>
        <v>26640.1785427</v>
      </c>
      <c r="BY114" s="195">
        <f>'[122]RP per monthly'!AU153*-1</f>
        <v>26150.197461899999</v>
      </c>
      <c r="BZ114" s="195">
        <f>'[122]RP per monthly'!AV153*-1</f>
        <v>26150.197461899999</v>
      </c>
      <c r="CA114" s="195">
        <f>'[122]RP per monthly'!AW153*-1</f>
        <v>52452.183508800001</v>
      </c>
      <c r="CB114" s="195">
        <f>'[122]RP per monthly'!AX153*-1</f>
        <v>27160.401740699999</v>
      </c>
      <c r="CC114" s="195">
        <f>'[122]RP per monthly'!AY153*-1</f>
        <v>27188.3603</v>
      </c>
      <c r="CD114" s="195">
        <f>'[122]RP per monthly'!AZ153*-1</f>
        <v>27160.401740699999</v>
      </c>
      <c r="CE114" s="195">
        <f>'[122]RP per monthly'!BA153*-1</f>
        <v>27160.401740699999</v>
      </c>
      <c r="CF114" s="195">
        <f>'[122]RP per monthly'!BB153*-1</f>
        <v>27160.401740699999</v>
      </c>
      <c r="CG114" s="195">
        <f>'[122]RP per monthly'!BC153*-1</f>
        <v>27160.401740699999</v>
      </c>
      <c r="CH114" s="195">
        <f>'[122]RP per monthly'!BF153*-1</f>
        <v>27160.401740699999</v>
      </c>
      <c r="CI114" s="195">
        <f>'[122]RP per monthly'!BG153*-1</f>
        <v>27160.401740699999</v>
      </c>
      <c r="CJ114" s="195">
        <f>'[122]RP per monthly'!BH153*-1</f>
        <v>27160.401740699999</v>
      </c>
      <c r="CK114" s="195">
        <f>'[122]RP per monthly'!BI153*-1</f>
        <v>27160.401740699999</v>
      </c>
      <c r="CL114" s="195">
        <f>'[122]RP per monthly'!BJ153*-1</f>
        <v>27160.401740699999</v>
      </c>
      <c r="CM114" s="195">
        <f>'[122]RP per monthly'!BK153*-1</f>
        <v>46433.861433400001</v>
      </c>
      <c r="CN114" s="195">
        <f>'[122]RP per monthly'!BL153*-1</f>
        <v>28136.633893599999</v>
      </c>
      <c r="CO114" s="195">
        <f>'[122]RP per monthly'!BM153*-1</f>
        <v>28162.620564600002</v>
      </c>
      <c r="CP114" s="195">
        <f>'[122]RP per monthly'!BN153*-1</f>
        <v>28136.633893599999</v>
      </c>
      <c r="CQ114" s="195">
        <f>'[122]RP per monthly'!BO153*-1</f>
        <v>28136.633893599999</v>
      </c>
      <c r="CR114" s="195">
        <f>'[122]RP per monthly'!BP153*-1</f>
        <v>28136.633893599999</v>
      </c>
      <c r="CS114" s="195">
        <f>'[122]RP per monthly'!BQ153*-1</f>
        <v>28136.633893599999</v>
      </c>
      <c r="CT114" s="195">
        <f>'[122]RP per monthly'!BT153*-1</f>
        <v>28136.633893599999</v>
      </c>
      <c r="CU114" s="195">
        <f>'[122]RP per monthly'!BU153*-1</f>
        <v>28136.633893599999</v>
      </c>
      <c r="CV114" s="195">
        <f>'[122]RP per monthly'!BV153*-1</f>
        <v>28136.633893599999</v>
      </c>
      <c r="CW114" s="195">
        <f>'[122]RP per monthly'!BW153*-1</f>
        <v>28136.633893599999</v>
      </c>
      <c r="CX114" s="195">
        <f>'[122]RP per monthly'!BX153*-1</f>
        <v>28136.633893599999</v>
      </c>
      <c r="CY114" s="195">
        <f>'[122]RP per monthly'!BY153*-1</f>
        <v>45308.695959600002</v>
      </c>
      <c r="CZ114" s="195">
        <f>'[122]RP per monthly'!BZ153*-1</f>
        <v>29099.5107178</v>
      </c>
      <c r="DA114" s="195">
        <f>'[122]RP per monthly'!CA153*-1</f>
        <v>29124.229746100002</v>
      </c>
      <c r="DB114" s="195">
        <f>'[122]RP per monthly'!CB153*-1</f>
        <v>29099.5107178</v>
      </c>
      <c r="DC114" s="195">
        <f>'[122]RP per monthly'!CC153*-1</f>
        <v>29099.5107178</v>
      </c>
      <c r="DD114" s="195">
        <f>'[122]RP per monthly'!CD153*-1</f>
        <v>29099.5107178</v>
      </c>
      <c r="DE114" s="195">
        <f>'[122]RP per monthly'!CE153*-1</f>
        <v>29099.5107178</v>
      </c>
    </row>
    <row r="115" spans="1:109" ht="15" customHeight="1" outlineLevel="1">
      <c r="A115" s="37" t="s">
        <v>167</v>
      </c>
      <c r="B115" s="84">
        <v>-22346.95</v>
      </c>
      <c r="C115" s="84">
        <v>3991.76</v>
      </c>
      <c r="D115" s="84">
        <v>13096.47</v>
      </c>
      <c r="E115" s="84">
        <v>8272.67</v>
      </c>
      <c r="F115" s="84">
        <v>13606.72</v>
      </c>
      <c r="G115" s="84">
        <v>26890.11</v>
      </c>
      <c r="H115" s="84">
        <v>-22929.03999999999</v>
      </c>
      <c r="I115" s="84">
        <v>10176.85</v>
      </c>
      <c r="J115" s="84">
        <v>-16605.810000000001</v>
      </c>
      <c r="K115" s="84">
        <v>5080.5300000000007</v>
      </c>
      <c r="L115" s="84">
        <v>3534.91</v>
      </c>
      <c r="M115" s="84">
        <v>107.67999999999959</v>
      </c>
      <c r="N115" s="84">
        <v>-17050.480000000003</v>
      </c>
      <c r="O115" s="84">
        <v>6944.19</v>
      </c>
      <c r="P115" s="84">
        <v>-20210.920000000002</v>
      </c>
      <c r="Q115" s="84">
        <v>12239.02</v>
      </c>
      <c r="R115" s="84">
        <v>8369.61</v>
      </c>
      <c r="S115" s="84">
        <v>-307242.61000000004</v>
      </c>
      <c r="T115" s="84">
        <v>192060.99</v>
      </c>
      <c r="U115" s="84">
        <v>-7584.2300000000023</v>
      </c>
      <c r="V115" s="84">
        <v>3464.8</v>
      </c>
      <c r="W115" s="84">
        <v>6860.1099999999988</v>
      </c>
      <c r="X115" s="84">
        <v>10782.629999999997</v>
      </c>
      <c r="Y115" s="84">
        <v>91152.469999999987</v>
      </c>
      <c r="Z115" s="84">
        <v>95069.170000000013</v>
      </c>
      <c r="AA115" s="84">
        <v>-645.89000000001033</v>
      </c>
      <c r="AB115" s="84">
        <v>1067.3900000000117</v>
      </c>
      <c r="AC115" s="84">
        <v>15455.939999999995</v>
      </c>
      <c r="AD115" s="84">
        <v>17746.759999999995</v>
      </c>
      <c r="AE115" s="84">
        <v>15937.649999999994</v>
      </c>
      <c r="AF115" s="84">
        <v>-66193.689999999988</v>
      </c>
      <c r="AG115" s="84">
        <v>-7381.6200000000117</v>
      </c>
      <c r="AH115" s="84">
        <v>2648.0900000000183</v>
      </c>
      <c r="AI115" s="84">
        <v>-31536.489999999972</v>
      </c>
      <c r="AJ115" s="84">
        <v>21817.160000000003</v>
      </c>
      <c r="AK115" s="84">
        <v>-41989.66</v>
      </c>
      <c r="AL115" s="203">
        <f>'[122]RP per monthly'!B154*-1</f>
        <v>-48304.25</v>
      </c>
      <c r="AM115" s="203">
        <f>'[122]RP per monthly'!C154*-1</f>
        <v>181286.82</v>
      </c>
      <c r="AN115" s="203">
        <f>'[122]RP per monthly'!D154*-1</f>
        <v>2128.36</v>
      </c>
      <c r="AO115" s="203">
        <f>'[122]RP per monthly'!E154*-1</f>
        <v>-1087.6400000000001</v>
      </c>
      <c r="AP115" s="203">
        <f>'[122]RP per monthly'!F154*-1</f>
        <v>-21207.91</v>
      </c>
      <c r="AQ115" s="203">
        <f>'[122]RP per monthly'!G154*-1</f>
        <v>-5156.26</v>
      </c>
      <c r="AR115" s="203">
        <f>'[122]RP per monthly'!H154*-1</f>
        <v>18007.48</v>
      </c>
      <c r="AS115" s="203">
        <f>'[122]RP per monthly'!I154*-1</f>
        <v>9172.81</v>
      </c>
      <c r="AT115" s="203">
        <f>'[122]RP per monthly'!J154*-1</f>
        <v>4520.68</v>
      </c>
      <c r="AU115" s="203">
        <f>'[122]RP per monthly'!K154*-1</f>
        <v>-2885.27</v>
      </c>
      <c r="AV115" s="203">
        <f>'[122]RP per monthly'!L154*-1</f>
        <v>3511.97</v>
      </c>
      <c r="AW115" s="203">
        <f>'[122]RP per monthly'!M154*-1</f>
        <v>4179.17</v>
      </c>
      <c r="AX115" s="203">
        <f>'[122]RP per monthly'!P154*-1</f>
        <v>-14871.55</v>
      </c>
      <c r="AY115" s="203">
        <f>'[122]RP per monthly'!Q154*-1</f>
        <v>1812.82</v>
      </c>
      <c r="AZ115" s="203">
        <f>'[122]RP per monthly'!R154*-1</f>
        <v>82.99</v>
      </c>
      <c r="BA115" s="203">
        <f>'[122]RP per monthly'!S154*-1</f>
        <v>-3250.65</v>
      </c>
      <c r="BB115" s="203">
        <f>'[122]RP per monthly'!T154*-1</f>
        <v>-10594.13</v>
      </c>
      <c r="BC115" s="203">
        <f>'[122]RP per monthly'!U154*-1</f>
        <v>16086.29</v>
      </c>
      <c r="BD115" s="203">
        <f>'[122]RP per monthly'!V154*-1</f>
        <v>-10875.31</v>
      </c>
      <c r="BE115" s="203">
        <f>'[122]RP per monthly'!W154*-1</f>
        <v>36006.04</v>
      </c>
      <c r="BF115" s="203">
        <f>'[122]RP per monthly'!X154*-1</f>
        <v>7081.5555863</v>
      </c>
      <c r="BG115" s="203">
        <f>'[122]RP per monthly'!Y154*-1</f>
        <v>7158.7581663999999</v>
      </c>
      <c r="BH115" s="203">
        <f>'[122]RP per monthly'!Z154*-1</f>
        <v>7158.7581663999999</v>
      </c>
      <c r="BI115" s="203">
        <f>'[122]RP per monthly'!AA154*-1</f>
        <v>7158.7581663999999</v>
      </c>
      <c r="BJ115" s="203">
        <f>'[122]RP per monthly'!AD154*-1</f>
        <v>7129.2383866</v>
      </c>
      <c r="BK115" s="203">
        <f>'[122]RP per monthly'!AE154*-1</f>
        <v>7129.2383866</v>
      </c>
      <c r="BL115" s="203">
        <f>'[122]RP per monthly'!AF154*-1</f>
        <v>12418.970492300001</v>
      </c>
      <c r="BM115" s="203">
        <f>'[122]RP per monthly'!AG154*-1</f>
        <v>7235.8927629999998</v>
      </c>
      <c r="BN115" s="203">
        <f>'[122]RP per monthly'!AH154*-1</f>
        <v>7235.8927629999998</v>
      </c>
      <c r="BO115" s="203">
        <f>'[122]RP per monthly'!AI154*-1</f>
        <v>33897.902202899997</v>
      </c>
      <c r="BP115" s="203">
        <f>'[122]RP per monthly'!AJ154*-1</f>
        <v>7810.2045760000001</v>
      </c>
      <c r="BQ115" s="203">
        <f>'[122]RP per monthly'!AK154*-1</f>
        <v>7821.9058912999999</v>
      </c>
      <c r="BR115" s="203">
        <f>'[122]RP per monthly'!AL154*-1</f>
        <v>7810.2045760000001</v>
      </c>
      <c r="BS115" s="203">
        <f>'[122]RP per monthly'!AM154*-1</f>
        <v>7810.2045760000001</v>
      </c>
      <c r="BT115" s="203">
        <f>'[122]RP per monthly'!AN154*-1</f>
        <v>7810.2045760000001</v>
      </c>
      <c r="BU115" s="203">
        <f>'[122]RP per monthly'!AO154*-1</f>
        <v>7810.2045760000001</v>
      </c>
      <c r="BV115" s="195">
        <f>'[122]RP per monthly'!AR154*-1</f>
        <v>7799.9929626000003</v>
      </c>
      <c r="BW115" s="195">
        <f>'[122]RP per monthly'!AS154*-1</f>
        <v>7799.9929626000003</v>
      </c>
      <c r="BX115" s="195">
        <f>'[122]RP per monthly'!AT154*-1</f>
        <v>7799.9929626000003</v>
      </c>
      <c r="BY115" s="195">
        <f>'[122]RP per monthly'!AU154*-1</f>
        <v>7656.4087632000001</v>
      </c>
      <c r="BZ115" s="195">
        <f>'[122]RP per monthly'!AV154*-1</f>
        <v>7656.4087632000001</v>
      </c>
      <c r="CA115" s="195">
        <f>'[122]RP per monthly'!AW154*-1</f>
        <v>15362.6298898</v>
      </c>
      <c r="CB115" s="195">
        <f>'[122]RP per monthly'!AX154*-1</f>
        <v>7952.1752078</v>
      </c>
      <c r="CC115" s="195">
        <f>'[122]RP per monthly'!AY154*-1</f>
        <v>7960.3681920999998</v>
      </c>
      <c r="CD115" s="195">
        <f>'[122]RP per monthly'!AZ154*-1</f>
        <v>7952.1752078</v>
      </c>
      <c r="CE115" s="195">
        <f>'[122]RP per monthly'!BA154*-1</f>
        <v>7952.1752078</v>
      </c>
      <c r="CF115" s="195">
        <f>'[122]RP per monthly'!BB154*-1</f>
        <v>7952.1752078</v>
      </c>
      <c r="CG115" s="195">
        <f>'[122]RP per monthly'!BC154*-1</f>
        <v>7952.1752078</v>
      </c>
      <c r="CH115" s="195">
        <f>'[122]RP per monthly'!BF154*-1</f>
        <v>7952.1752078</v>
      </c>
      <c r="CI115" s="195">
        <f>'[122]RP per monthly'!BG154*-1</f>
        <v>7952.1752078</v>
      </c>
      <c r="CJ115" s="195">
        <f>'[122]RP per monthly'!BH154*-1</f>
        <v>7952.1752078</v>
      </c>
      <c r="CK115" s="195">
        <f>'[122]RP per monthly'!BI154*-1</f>
        <v>7952.1752078</v>
      </c>
      <c r="CL115" s="195">
        <f>'[122]RP per monthly'!BJ154*-1</f>
        <v>7952.1752078</v>
      </c>
      <c r="CM115" s="195">
        <f>'[122]RP per monthly'!BK154*-1</f>
        <v>13598.7993195</v>
      </c>
      <c r="CN115" s="195">
        <f>'[122]RP per monthly'!BL154*-1</f>
        <v>8237.9953311000008</v>
      </c>
      <c r="CO115" s="195">
        <f>'[122]RP per monthly'!BM154*-1</f>
        <v>8245.6104727000002</v>
      </c>
      <c r="CP115" s="195">
        <f>'[122]RP per monthly'!BN154*-1</f>
        <v>8237.9953311000008</v>
      </c>
      <c r="CQ115" s="195">
        <f>'[122]RP per monthly'!BO154*-1</f>
        <v>8237.9953311000008</v>
      </c>
      <c r="CR115" s="195">
        <f>'[122]RP per monthly'!BP154*-1</f>
        <v>8237.9953311000008</v>
      </c>
      <c r="CS115" s="195">
        <f>'[122]RP per monthly'!BQ154*-1</f>
        <v>8237.9953311000008</v>
      </c>
      <c r="CT115" s="195">
        <f>'[122]RP per monthly'!BT154*-1</f>
        <v>8237.9953311000008</v>
      </c>
      <c r="CU115" s="195">
        <f>'[122]RP per monthly'!BU154*-1</f>
        <v>8237.9953311000008</v>
      </c>
      <c r="CV115" s="195">
        <f>'[122]RP per monthly'!BV154*-1</f>
        <v>8237.9953311000008</v>
      </c>
      <c r="CW115" s="195">
        <f>'[122]RP per monthly'!BW154*-1</f>
        <v>8237.9953311000008</v>
      </c>
      <c r="CX115" s="195">
        <f>'[122]RP per monthly'!BX154*-1</f>
        <v>8237.9953311000008</v>
      </c>
      <c r="CY115" s="195">
        <f>'[122]RP per monthly'!BY154*-1</f>
        <v>13268.8427262</v>
      </c>
      <c r="CZ115" s="195">
        <f>'[122]RP per monthly'!BZ154*-1</f>
        <v>8519.9052965999999</v>
      </c>
      <c r="DA115" s="195">
        <f>'[122]RP per monthly'!CA154*-1</f>
        <v>8527.1489684000007</v>
      </c>
      <c r="DB115" s="195">
        <f>'[122]RP per monthly'!CB154*-1</f>
        <v>8519.9052965999999</v>
      </c>
      <c r="DC115" s="195">
        <f>'[122]RP per monthly'!CC154*-1</f>
        <v>8519.9052965999999</v>
      </c>
      <c r="DD115" s="195">
        <f>'[122]RP per monthly'!CD154*-1</f>
        <v>8519.9052965999999</v>
      </c>
      <c r="DE115" s="195">
        <f>'[122]RP per monthly'!CE154*-1</f>
        <v>8519.9052965999999</v>
      </c>
    </row>
    <row r="116" spans="1:109" ht="15" customHeight="1" outlineLevel="1">
      <c r="A116" s="37" t="s">
        <v>1379</v>
      </c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  <c r="AE116" s="84"/>
      <c r="AF116" s="84"/>
      <c r="AG116" s="84"/>
      <c r="AH116" s="84"/>
      <c r="AI116" s="84"/>
      <c r="AJ116" s="84"/>
      <c r="AK116" s="84"/>
      <c r="AL116" s="203">
        <f>'[122]RP per monthly'!B155*-1</f>
        <v>3244.48</v>
      </c>
      <c r="AM116" s="203">
        <f>'[122]RP per monthly'!C155*-1</f>
        <v>3300.77</v>
      </c>
      <c r="AN116" s="203">
        <f>'[122]RP per monthly'!D155*-1</f>
        <v>-45475.01</v>
      </c>
      <c r="AO116" s="203">
        <f>'[122]RP per monthly'!E155*-1</f>
        <v>2727.14</v>
      </c>
      <c r="AP116" s="203">
        <f>'[122]RP per monthly'!F155*-1</f>
        <v>3408.97</v>
      </c>
      <c r="AQ116" s="203">
        <f>'[122]RP per monthly'!G155*-1</f>
        <v>2863.59</v>
      </c>
      <c r="AR116" s="203">
        <f>'[122]RP per monthly'!H155*-1</f>
        <v>-3746.88</v>
      </c>
      <c r="AS116" s="203">
        <f>'[122]RP per monthly'!I155*-1</f>
        <v>1919.17</v>
      </c>
      <c r="AT116" s="203">
        <f>'[122]RP per monthly'!J155*-1</f>
        <v>11800.34</v>
      </c>
      <c r="AU116" s="203">
        <f>'[122]RP per monthly'!K155*-1</f>
        <v>2852.86</v>
      </c>
      <c r="AV116" s="203">
        <f>'[122]RP per monthly'!L155*-1</f>
        <v>2290.5700000000002</v>
      </c>
      <c r="AW116" s="203">
        <f>'[122]RP per monthly'!M155*-1</f>
        <v>2290.58</v>
      </c>
      <c r="AX116" s="203">
        <f>'[122]RP per monthly'!P155*-1</f>
        <v>19030.009999999998</v>
      </c>
      <c r="AY116" s="203">
        <f>'[122]RP per monthly'!Q155*-1</f>
        <v>0</v>
      </c>
      <c r="AZ116" s="203">
        <f>'[122]RP per monthly'!R155*-1</f>
        <v>-32173.84</v>
      </c>
      <c r="BA116" s="203">
        <f>'[122]RP per monthly'!S155*-1</f>
        <v>-3458.45</v>
      </c>
      <c r="BB116" s="203">
        <f>'[122]RP per monthly'!T155*-1</f>
        <v>428.99</v>
      </c>
      <c r="BC116" s="203">
        <f>'[122]RP per monthly'!U155*-1</f>
        <v>1195.52</v>
      </c>
      <c r="BD116" s="203">
        <f>'[122]RP per monthly'!V155*-1</f>
        <v>4680.28</v>
      </c>
      <c r="BE116" s="203">
        <f>'[122]RP per monthly'!W155*-1</f>
        <v>10103.01</v>
      </c>
      <c r="BF116" s="203">
        <f>'[122]RP per monthly'!X155*-1</f>
        <v>3028.610009</v>
      </c>
      <c r="BG116" s="203">
        <f>'[122]RP per monthly'!Y155*-1</f>
        <v>3028.610009</v>
      </c>
      <c r="BH116" s="203">
        <f>'[122]RP per monthly'!Z155*-1</f>
        <v>3028.610009</v>
      </c>
      <c r="BI116" s="203">
        <f>'[122]RP per monthly'!AA155*-1</f>
        <v>3028.610009</v>
      </c>
      <c r="BJ116" s="203">
        <f>'[122]RP per monthly'!AD155*-1</f>
        <v>6389.5684584999999</v>
      </c>
      <c r="BK116" s="203">
        <f>'[122]RP per monthly'!AE155*-1</f>
        <v>6389.5684584999999</v>
      </c>
      <c r="BL116" s="203">
        <f>'[122]RP per monthly'!AF155*-1</f>
        <v>6389.5684584999999</v>
      </c>
      <c r="BM116" s="203">
        <f>'[122]RP per monthly'!AG155*-1</f>
        <v>6389.5684584999999</v>
      </c>
      <c r="BN116" s="203">
        <f>'[122]RP per monthly'!AH155*-1</f>
        <v>6389.5684584999999</v>
      </c>
      <c r="BO116" s="203">
        <f>'[122]RP per monthly'!AI155*-1</f>
        <v>6389.5684584999999</v>
      </c>
      <c r="BP116" s="203">
        <f>'[122]RP per monthly'!AJ155*-1</f>
        <v>6389.5684584999999</v>
      </c>
      <c r="BQ116" s="203">
        <f>'[122]RP per monthly'!AK155*-1</f>
        <v>6389.5684584999999</v>
      </c>
      <c r="BR116" s="203">
        <f>'[122]RP per monthly'!AL155*-1</f>
        <v>6389.5684584999999</v>
      </c>
      <c r="BS116" s="203">
        <f>'[122]RP per monthly'!AM155*-1</f>
        <v>6389.5684584999999</v>
      </c>
      <c r="BT116" s="203">
        <f>'[122]RP per monthly'!AN155*-1</f>
        <v>6389.5684584999999</v>
      </c>
      <c r="BU116" s="203">
        <f>'[122]RP per monthly'!AO155*-1</f>
        <v>6389.5684584999999</v>
      </c>
      <c r="BV116" s="195">
        <f>'[122]RP per monthly'!AR155*-1</f>
        <v>6521.5784283000003</v>
      </c>
      <c r="BW116" s="195">
        <f>'[122]RP per monthly'!AS155*-1</f>
        <v>6521.5784283000003</v>
      </c>
      <c r="BX116" s="195">
        <f>'[122]RP per monthly'!AT155*-1</f>
        <v>6521.5784283000003</v>
      </c>
      <c r="BY116" s="195">
        <f>'[122]RP per monthly'!AU155*-1</f>
        <v>6521.5784283000003</v>
      </c>
      <c r="BZ116" s="195">
        <f>'[122]RP per monthly'!AV155*-1</f>
        <v>6521.5784283000003</v>
      </c>
      <c r="CA116" s="195">
        <f>'[122]RP per monthly'!AW155*-1</f>
        <v>6521.5784283000003</v>
      </c>
      <c r="CB116" s="195">
        <f>'[122]RP per monthly'!AX155*-1</f>
        <v>6521.5784283000003</v>
      </c>
      <c r="CC116" s="195">
        <f>'[122]RP per monthly'!AY155*-1</f>
        <v>6521.5784283000003</v>
      </c>
      <c r="CD116" s="195">
        <f>'[122]RP per monthly'!AZ155*-1</f>
        <v>6521.5784283000003</v>
      </c>
      <c r="CE116" s="195">
        <f>'[122]RP per monthly'!BA155*-1</f>
        <v>6521.5784283000003</v>
      </c>
      <c r="CF116" s="195">
        <f>'[122]RP per monthly'!BB155*-1</f>
        <v>6521.5784283000003</v>
      </c>
      <c r="CG116" s="195">
        <f>'[122]RP per monthly'!BC155*-1</f>
        <v>6521.5784283000003</v>
      </c>
      <c r="CH116" s="195">
        <f>'[122]RP per monthly'!BF155*-1</f>
        <v>6649.1490394000002</v>
      </c>
      <c r="CI116" s="195">
        <f>'[122]RP per monthly'!BG155*-1</f>
        <v>6649.1490394000002</v>
      </c>
      <c r="CJ116" s="195">
        <f>'[122]RP per monthly'!BH155*-1</f>
        <v>6649.1490394000002</v>
      </c>
      <c r="CK116" s="195">
        <f>'[122]RP per monthly'!BI155*-1</f>
        <v>6649.1490394000002</v>
      </c>
      <c r="CL116" s="195">
        <f>'[122]RP per monthly'!BJ155*-1</f>
        <v>6649.1490394000002</v>
      </c>
      <c r="CM116" s="195">
        <f>'[122]RP per monthly'!BK155*-1</f>
        <v>6649.1490394000002</v>
      </c>
      <c r="CN116" s="195">
        <f>'[122]RP per monthly'!BL155*-1</f>
        <v>6649.1490394000002</v>
      </c>
      <c r="CO116" s="195">
        <f>'[122]RP per monthly'!BM155*-1</f>
        <v>6649.1490394000002</v>
      </c>
      <c r="CP116" s="195">
        <f>'[122]RP per monthly'!BN155*-1</f>
        <v>6649.1490394000002</v>
      </c>
      <c r="CQ116" s="195">
        <f>'[122]RP per monthly'!BO155*-1</f>
        <v>6649.1490394000002</v>
      </c>
      <c r="CR116" s="195">
        <f>'[122]RP per monthly'!BP155*-1</f>
        <v>6649.1490394000002</v>
      </c>
      <c r="CS116" s="195">
        <f>'[122]RP per monthly'!BQ155*-1</f>
        <v>6649.1490394000002</v>
      </c>
      <c r="CT116" s="195">
        <f>'[122]RP per monthly'!BT155*-1</f>
        <v>6774.9744220000002</v>
      </c>
      <c r="CU116" s="195">
        <f>'[122]RP per monthly'!BU155*-1</f>
        <v>6774.9744220000002</v>
      </c>
      <c r="CV116" s="195">
        <f>'[122]RP per monthly'!BV155*-1</f>
        <v>6774.9744220000002</v>
      </c>
      <c r="CW116" s="195">
        <f>'[122]RP per monthly'!BW155*-1</f>
        <v>6774.9744220000002</v>
      </c>
      <c r="CX116" s="195">
        <f>'[122]RP per monthly'!BX155*-1</f>
        <v>6774.9744220000002</v>
      </c>
      <c r="CY116" s="195">
        <f>'[122]RP per monthly'!BY155*-1</f>
        <v>6774.9744220000002</v>
      </c>
      <c r="CZ116" s="195">
        <f>'[122]RP per monthly'!BZ155*-1</f>
        <v>6774.9744220000002</v>
      </c>
      <c r="DA116" s="195">
        <f>'[122]RP per monthly'!CA155*-1</f>
        <v>6774.9744220000002</v>
      </c>
      <c r="DB116" s="195">
        <f>'[122]RP per monthly'!CB155*-1</f>
        <v>6774.9744220000002</v>
      </c>
      <c r="DC116" s="195">
        <f>'[122]RP per monthly'!CC155*-1</f>
        <v>6774.9744220000002</v>
      </c>
      <c r="DD116" s="195">
        <f>'[122]RP per monthly'!CD155*-1</f>
        <v>6774.9744220000002</v>
      </c>
      <c r="DE116" s="195">
        <f>'[122]RP per monthly'!CE155*-1</f>
        <v>6774.9744220000002</v>
      </c>
    </row>
    <row r="117" spans="1:109" ht="15" customHeight="1" outlineLevel="1">
      <c r="A117" s="37" t="s">
        <v>1380</v>
      </c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  <c r="AE117" s="84"/>
      <c r="AF117" s="84"/>
      <c r="AG117" s="84"/>
      <c r="AH117" s="84"/>
      <c r="AI117" s="84"/>
      <c r="AJ117" s="84"/>
      <c r="AK117" s="84"/>
      <c r="AL117" s="203">
        <f>'[122]RP per monthly'!B156*-1</f>
        <v>950.75</v>
      </c>
      <c r="AM117" s="203">
        <f>'[122]RP per monthly'!C156*-1</f>
        <v>967.27</v>
      </c>
      <c r="AN117" s="203">
        <f>'[122]RP per monthly'!D156*-1</f>
        <v>-13326.01</v>
      </c>
      <c r="AO117" s="203">
        <f>'[122]RP per monthly'!E156*-1</f>
        <v>799.13</v>
      </c>
      <c r="AP117" s="203">
        <f>'[122]RP per monthly'!F156*-1</f>
        <v>998.99</v>
      </c>
      <c r="AQ117" s="203">
        <f>'[122]RP per monthly'!G156*-1</f>
        <v>839.14</v>
      </c>
      <c r="AR117" s="203">
        <f>'[122]RP per monthly'!H156*-1</f>
        <v>-1097.99</v>
      </c>
      <c r="AS117" s="203">
        <f>'[122]RP per monthly'!I156*-1</f>
        <v>562.39</v>
      </c>
      <c r="AT117" s="203">
        <f>'[122]RP per monthly'!J156*-1</f>
        <v>3458.01</v>
      </c>
      <c r="AU117" s="203">
        <f>'[122]RP per monthly'!K156*-1</f>
        <v>835.96</v>
      </c>
      <c r="AV117" s="203">
        <f>'[122]RP per monthly'!L156*-1</f>
        <v>671.24</v>
      </c>
      <c r="AW117" s="203">
        <f>'[122]RP per monthly'!M156*-1</f>
        <v>671.23</v>
      </c>
      <c r="AX117" s="203">
        <f>'[122]RP per monthly'!P156*-1</f>
        <v>5576.56</v>
      </c>
      <c r="AY117" s="203">
        <f>'[122]RP per monthly'!Q156*-1</f>
        <v>0</v>
      </c>
      <c r="AZ117" s="203">
        <f>'[122]RP per monthly'!R156*-1</f>
        <v>-9428.2199999999993</v>
      </c>
      <c r="BA117" s="203">
        <f>'[122]RP per monthly'!S156*-1</f>
        <v>-1013.47</v>
      </c>
      <c r="BB117" s="203">
        <f>'[122]RP per monthly'!T156*-1</f>
        <v>125.7</v>
      </c>
      <c r="BC117" s="203">
        <f>'[122]RP per monthly'!U156*-1</f>
        <v>350.34</v>
      </c>
      <c r="BD117" s="203">
        <f>'[122]RP per monthly'!V156*-1</f>
        <v>1371.51</v>
      </c>
      <c r="BE117" s="203">
        <f>'[122]RP per monthly'!W156*-1</f>
        <v>2960.58</v>
      </c>
      <c r="BF117" s="203">
        <f>'[122]RP per monthly'!X156*-1</f>
        <v>887.50476460000004</v>
      </c>
      <c r="BG117" s="203">
        <f>'[122]RP per monthly'!Y156*-1</f>
        <v>887.50476460000004</v>
      </c>
      <c r="BH117" s="203">
        <f>'[122]RP per monthly'!Z156*-1</f>
        <v>887.50476460000004</v>
      </c>
      <c r="BI117" s="203">
        <f>'[122]RP per monthly'!AA156*-1</f>
        <v>887.50476460000004</v>
      </c>
      <c r="BJ117" s="203">
        <f>'[122]RP per monthly'!AD156*-1</f>
        <v>1849.9513408</v>
      </c>
      <c r="BK117" s="203">
        <f>'[122]RP per monthly'!AE156*-1</f>
        <v>1849.9513408</v>
      </c>
      <c r="BL117" s="203">
        <f>'[122]RP per monthly'!AF156*-1</f>
        <v>1849.9513408</v>
      </c>
      <c r="BM117" s="203">
        <f>'[122]RP per monthly'!AG156*-1</f>
        <v>1849.9513408</v>
      </c>
      <c r="BN117" s="203">
        <f>'[122]RP per monthly'!AH156*-1</f>
        <v>1849.9513408</v>
      </c>
      <c r="BO117" s="203">
        <f>'[122]RP per monthly'!AI156*-1</f>
        <v>1849.9513408</v>
      </c>
      <c r="BP117" s="203">
        <f>'[122]RP per monthly'!AJ156*-1</f>
        <v>1849.9513408</v>
      </c>
      <c r="BQ117" s="203">
        <f>'[122]RP per monthly'!AK156*-1</f>
        <v>1849.9513408</v>
      </c>
      <c r="BR117" s="203">
        <f>'[122]RP per monthly'!AL156*-1</f>
        <v>1849.9513408</v>
      </c>
      <c r="BS117" s="203">
        <f>'[122]RP per monthly'!AM156*-1</f>
        <v>1849.9513408</v>
      </c>
      <c r="BT117" s="203">
        <f>'[122]RP per monthly'!AN156*-1</f>
        <v>1849.9513408</v>
      </c>
      <c r="BU117" s="203">
        <f>'[122]RP per monthly'!AO156*-1</f>
        <v>1849.9513408</v>
      </c>
      <c r="BV117" s="195">
        <f>'[122]RP per monthly'!AR156*-1</f>
        <v>1888.6355811999999</v>
      </c>
      <c r="BW117" s="195">
        <f>'[122]RP per monthly'!AS156*-1</f>
        <v>1888.6355811999999</v>
      </c>
      <c r="BX117" s="195">
        <f>'[122]RP per monthly'!AT156*-1</f>
        <v>1888.6355811999999</v>
      </c>
      <c r="BY117" s="195">
        <f>'[122]RP per monthly'!AU156*-1</f>
        <v>1888.6355811999999</v>
      </c>
      <c r="BZ117" s="195">
        <f>'[122]RP per monthly'!AV156*-1</f>
        <v>1888.6355811999999</v>
      </c>
      <c r="CA117" s="195">
        <f>'[122]RP per monthly'!AW156*-1</f>
        <v>1888.6355811999999</v>
      </c>
      <c r="CB117" s="195">
        <f>'[122]RP per monthly'!AX156*-1</f>
        <v>1888.6355811999999</v>
      </c>
      <c r="CC117" s="195">
        <f>'[122]RP per monthly'!AY156*-1</f>
        <v>1888.6355811999999</v>
      </c>
      <c r="CD117" s="195">
        <f>'[122]RP per monthly'!AZ156*-1</f>
        <v>1888.6355811999999</v>
      </c>
      <c r="CE117" s="195">
        <f>'[122]RP per monthly'!BA156*-1</f>
        <v>1888.6355811999999</v>
      </c>
      <c r="CF117" s="195">
        <f>'[122]RP per monthly'!BB156*-1</f>
        <v>1888.6355811999999</v>
      </c>
      <c r="CG117" s="195">
        <f>'[122]RP per monthly'!BC156*-1</f>
        <v>1888.6355811999999</v>
      </c>
      <c r="CH117" s="195">
        <f>'[122]RP per monthly'!BF156*-1</f>
        <v>1926.0189103</v>
      </c>
      <c r="CI117" s="195">
        <f>'[122]RP per monthly'!BG156*-1</f>
        <v>1926.0189103</v>
      </c>
      <c r="CJ117" s="195">
        <f>'[122]RP per monthly'!BH156*-1</f>
        <v>1926.0189103</v>
      </c>
      <c r="CK117" s="195">
        <f>'[122]RP per monthly'!BI156*-1</f>
        <v>1926.0189103</v>
      </c>
      <c r="CL117" s="195">
        <f>'[122]RP per monthly'!BJ156*-1</f>
        <v>1926.0189103</v>
      </c>
      <c r="CM117" s="195">
        <f>'[122]RP per monthly'!BK156*-1</f>
        <v>1926.0189103</v>
      </c>
      <c r="CN117" s="195">
        <f>'[122]RP per monthly'!BL156*-1</f>
        <v>1926.0189103</v>
      </c>
      <c r="CO117" s="195">
        <f>'[122]RP per monthly'!BM156*-1</f>
        <v>1926.0189103</v>
      </c>
      <c r="CP117" s="195">
        <f>'[122]RP per monthly'!BN156*-1</f>
        <v>1926.0189103</v>
      </c>
      <c r="CQ117" s="195">
        <f>'[122]RP per monthly'!BO156*-1</f>
        <v>1926.0189103</v>
      </c>
      <c r="CR117" s="195">
        <f>'[122]RP per monthly'!BP156*-1</f>
        <v>1926.0189103</v>
      </c>
      <c r="CS117" s="195">
        <f>'[122]RP per monthly'!BQ156*-1</f>
        <v>1926.0189103</v>
      </c>
      <c r="CT117" s="195">
        <f>'[122]RP per monthly'!BT156*-1</f>
        <v>1962.8908174000001</v>
      </c>
      <c r="CU117" s="195">
        <f>'[122]RP per monthly'!BU156*-1</f>
        <v>1962.8908174000001</v>
      </c>
      <c r="CV117" s="195">
        <f>'[122]RP per monthly'!BV156*-1</f>
        <v>1962.8908174000001</v>
      </c>
      <c r="CW117" s="195">
        <f>'[122]RP per monthly'!BW156*-1</f>
        <v>1962.8908174000001</v>
      </c>
      <c r="CX117" s="195">
        <f>'[122]RP per monthly'!BX156*-1</f>
        <v>1962.8908174000001</v>
      </c>
      <c r="CY117" s="195">
        <f>'[122]RP per monthly'!BY156*-1</f>
        <v>1962.8908174000001</v>
      </c>
      <c r="CZ117" s="195">
        <f>'[122]RP per monthly'!BZ156*-1</f>
        <v>1962.8908174000001</v>
      </c>
      <c r="DA117" s="195">
        <f>'[122]RP per monthly'!CA156*-1</f>
        <v>1962.8908174000001</v>
      </c>
      <c r="DB117" s="195">
        <f>'[122]RP per monthly'!CB156*-1</f>
        <v>1962.8908174000001</v>
      </c>
      <c r="DC117" s="195">
        <f>'[122]RP per monthly'!CC156*-1</f>
        <v>1962.8908174000001</v>
      </c>
      <c r="DD117" s="195">
        <f>'[122]RP per monthly'!CD156*-1</f>
        <v>1962.8908174000001</v>
      </c>
      <c r="DE117" s="195">
        <f>'[122]RP per monthly'!CE156*-1</f>
        <v>1962.8908174000001</v>
      </c>
    </row>
    <row r="118" spans="1:109" ht="15" customHeight="1" outlineLevel="1">
      <c r="A118" s="37" t="s">
        <v>1208</v>
      </c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  <c r="AE118" s="84"/>
      <c r="AF118" s="84"/>
      <c r="AG118" s="84"/>
      <c r="AH118" s="84"/>
      <c r="AI118" s="84"/>
      <c r="AJ118" s="84"/>
      <c r="AK118" s="84"/>
      <c r="AL118" s="84"/>
      <c r="AM118" s="84"/>
      <c r="AN118" s="84"/>
      <c r="AO118" s="84"/>
      <c r="AP118" s="84"/>
      <c r="AQ118" s="84"/>
      <c r="AR118" s="84"/>
      <c r="AS118" s="84"/>
      <c r="AT118" s="84"/>
      <c r="AU118" s="84"/>
      <c r="AV118" s="84"/>
      <c r="AW118" s="84"/>
      <c r="AX118" s="84"/>
      <c r="AY118" s="84"/>
      <c r="AZ118" s="84"/>
      <c r="BA118" s="84"/>
      <c r="BB118" s="84"/>
      <c r="BC118" s="84"/>
      <c r="BD118" s="84"/>
      <c r="BE118" s="84"/>
      <c r="BF118" s="84"/>
      <c r="BG118" s="84"/>
      <c r="BH118" s="84"/>
      <c r="BI118" s="84"/>
      <c r="BJ118" s="84"/>
      <c r="BK118" s="84"/>
      <c r="BL118" s="84"/>
      <c r="BM118" s="84"/>
      <c r="BN118" s="84"/>
      <c r="BO118" s="84"/>
      <c r="BP118" s="84"/>
      <c r="BQ118" s="84"/>
      <c r="BR118" s="84"/>
      <c r="BS118" s="84"/>
      <c r="BT118" s="84"/>
      <c r="BU118" s="84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</row>
    <row r="119" spans="1:109" ht="15" customHeight="1" outlineLevel="1">
      <c r="A119" s="37" t="s">
        <v>1209</v>
      </c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  <c r="AE119" s="84"/>
      <c r="AF119" s="84"/>
      <c r="AG119" s="84"/>
      <c r="AH119" s="84"/>
      <c r="AI119" s="84"/>
      <c r="AJ119" s="84"/>
      <c r="AK119" s="84"/>
      <c r="AL119" s="84"/>
      <c r="AM119" s="84"/>
      <c r="AN119" s="84"/>
      <c r="AO119" s="84"/>
      <c r="AP119" s="84"/>
      <c r="AQ119" s="84"/>
      <c r="AR119" s="84"/>
      <c r="AS119" s="84"/>
      <c r="AT119" s="84"/>
      <c r="AU119" s="84"/>
      <c r="AV119" s="84"/>
      <c r="AW119" s="84"/>
      <c r="AX119" s="84"/>
      <c r="AY119" s="84"/>
      <c r="AZ119" s="84"/>
      <c r="BA119" s="84"/>
      <c r="BB119" s="84"/>
      <c r="BC119" s="84"/>
      <c r="BD119" s="84"/>
      <c r="BE119" s="84"/>
      <c r="BF119" s="84"/>
      <c r="BG119" s="84"/>
      <c r="BH119" s="84"/>
      <c r="BI119" s="84"/>
      <c r="BJ119" s="84"/>
      <c r="BK119" s="84"/>
      <c r="BL119" s="84"/>
      <c r="BM119" s="84"/>
      <c r="BN119" s="84"/>
      <c r="BO119" s="84"/>
      <c r="BP119" s="84"/>
      <c r="BQ119" s="84"/>
      <c r="BR119" s="84"/>
      <c r="BS119" s="84"/>
      <c r="BT119" s="84"/>
      <c r="BU119" s="84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</row>
    <row r="120" spans="1:109" ht="15" customHeight="1" outlineLevel="1">
      <c r="A120" s="37" t="s">
        <v>1210</v>
      </c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  <c r="AE120" s="84"/>
      <c r="AF120" s="84"/>
      <c r="AG120" s="84"/>
      <c r="AH120" s="84"/>
      <c r="AI120" s="84"/>
      <c r="AJ120" s="84"/>
      <c r="AK120" s="84"/>
      <c r="AL120" s="84"/>
      <c r="AM120" s="84"/>
      <c r="AN120" s="84"/>
      <c r="AO120" s="84"/>
      <c r="AP120" s="84"/>
      <c r="AQ120" s="84"/>
      <c r="AR120" s="84"/>
      <c r="AS120" s="84"/>
      <c r="AT120" s="84"/>
      <c r="AU120" s="84"/>
      <c r="AV120" s="84"/>
      <c r="AW120" s="84"/>
      <c r="AX120" s="84"/>
      <c r="AY120" s="84"/>
      <c r="AZ120" s="84"/>
      <c r="BA120" s="84"/>
      <c r="BB120" s="84"/>
      <c r="BC120" s="84"/>
      <c r="BD120" s="84"/>
      <c r="BE120" s="84"/>
      <c r="BF120" s="84"/>
      <c r="BG120" s="84"/>
      <c r="BH120" s="84"/>
      <c r="BI120" s="84"/>
      <c r="BJ120" s="84"/>
      <c r="BK120" s="84"/>
      <c r="BL120" s="84"/>
      <c r="BM120" s="84"/>
      <c r="BN120" s="84"/>
      <c r="BO120" s="84"/>
      <c r="BP120" s="84"/>
      <c r="BQ120" s="84"/>
      <c r="BR120" s="84"/>
      <c r="BS120" s="84"/>
      <c r="BT120" s="84"/>
      <c r="BU120" s="84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</row>
    <row r="121" spans="1:109" ht="15" customHeight="1" outlineLevel="1">
      <c r="A121" s="37" t="s">
        <v>168</v>
      </c>
      <c r="B121" s="84">
        <v>97690.12</v>
      </c>
      <c r="C121" s="84">
        <v>98310.54</v>
      </c>
      <c r="D121" s="84">
        <v>98304.43</v>
      </c>
      <c r="E121" s="84">
        <v>98473.329999999987</v>
      </c>
      <c r="F121" s="84">
        <v>99980.69</v>
      </c>
      <c r="G121" s="84">
        <v>96980.12</v>
      </c>
      <c r="H121" s="84">
        <v>-75166.81</v>
      </c>
      <c r="I121" s="84">
        <v>286351.21000000002</v>
      </c>
      <c r="J121" s="84">
        <v>96437.36</v>
      </c>
      <c r="K121" s="84">
        <v>78281.83</v>
      </c>
      <c r="L121" s="84">
        <v>-73749.489999999991</v>
      </c>
      <c r="M121" s="84">
        <v>273313.8</v>
      </c>
      <c r="N121" s="84">
        <v>132549.38</v>
      </c>
      <c r="O121" s="84">
        <v>-73848.140000000014</v>
      </c>
      <c r="P121" s="84">
        <v>100432.93</v>
      </c>
      <c r="Q121" s="84">
        <v>104124.16</v>
      </c>
      <c r="R121" s="84">
        <v>92547.5</v>
      </c>
      <c r="S121" s="84">
        <v>263744.39</v>
      </c>
      <c r="T121" s="84">
        <v>-72878.22</v>
      </c>
      <c r="U121" s="84">
        <v>97961.139999999985</v>
      </c>
      <c r="V121" s="84">
        <v>93942.25</v>
      </c>
      <c r="W121" s="84">
        <v>70003.01999999999</v>
      </c>
      <c r="X121" s="84">
        <v>-28464.820000000003</v>
      </c>
      <c r="Y121" s="84">
        <v>457769.57999999996</v>
      </c>
      <c r="Z121" s="84">
        <v>-115721.10999999999</v>
      </c>
      <c r="AA121" s="84">
        <v>276302.05999999994</v>
      </c>
      <c r="AB121" s="84">
        <v>110257.41</v>
      </c>
      <c r="AC121" s="84">
        <v>-35476.219999999972</v>
      </c>
      <c r="AD121" s="84">
        <v>122491.26000000001</v>
      </c>
      <c r="AE121" s="84">
        <v>48373.520000000004</v>
      </c>
      <c r="AF121" s="84">
        <v>69853.440000000017</v>
      </c>
      <c r="AG121" s="84">
        <v>82575.459999999977</v>
      </c>
      <c r="AH121" s="84">
        <v>272967.34999999998</v>
      </c>
      <c r="AI121" s="84">
        <v>103746.75</v>
      </c>
      <c r="AJ121" s="84">
        <v>78934.44</v>
      </c>
      <c r="AK121" s="84">
        <v>165661.58000000002</v>
      </c>
      <c r="AL121" s="203">
        <f>'[122]RP per monthly'!B163*-1</f>
        <v>80400.05</v>
      </c>
      <c r="AM121" s="203">
        <f>'[122]RP per monthly'!C163*-1</f>
        <v>74704.92</v>
      </c>
      <c r="AN121" s="203">
        <f>'[122]RP per monthly'!D163*-1</f>
        <v>73886.149999999994</v>
      </c>
      <c r="AO121" s="203">
        <f>'[122]RP per monthly'!E163*-1</f>
        <v>74178.570000000007</v>
      </c>
      <c r="AP121" s="203">
        <f>'[122]RP per monthly'!F163*-1</f>
        <v>75571.08</v>
      </c>
      <c r="AQ121" s="203">
        <f>'[122]RP per monthly'!G163*-1</f>
        <v>75853.59</v>
      </c>
      <c r="AR121" s="203">
        <f>'[122]RP per monthly'!H163*-1</f>
        <v>98987.55</v>
      </c>
      <c r="AS121" s="203">
        <f>'[122]RP per monthly'!I163*-1</f>
        <v>86780.72</v>
      </c>
      <c r="AT121" s="203">
        <f>'[122]RP per monthly'!J163*-1</f>
        <v>86428.39</v>
      </c>
      <c r="AU121" s="203">
        <f>'[122]RP per monthly'!K163*-1</f>
        <v>88019.86</v>
      </c>
      <c r="AV121" s="203">
        <f>'[122]RP per monthly'!L163*-1</f>
        <v>74192.67</v>
      </c>
      <c r="AW121" s="203">
        <f>'[122]RP per monthly'!M163*-1</f>
        <v>150492.89000000001</v>
      </c>
      <c r="AX121" s="203">
        <f>'[122]RP per monthly'!P163*-1</f>
        <v>76628.36</v>
      </c>
      <c r="AY121" s="203">
        <f>'[122]RP per monthly'!Q163*-1</f>
        <v>71474.13</v>
      </c>
      <c r="AZ121" s="203">
        <f>'[122]RP per monthly'!R163*-1</f>
        <v>72700.850000000006</v>
      </c>
      <c r="BA121" s="203">
        <f>'[122]RP per monthly'!S163*-1</f>
        <v>73732.929999999993</v>
      </c>
      <c r="BB121" s="203">
        <f>'[122]RP per monthly'!T163*-1</f>
        <v>73942.16</v>
      </c>
      <c r="BC121" s="203">
        <f>'[122]RP per monthly'!U163*-1</f>
        <v>77035.399999999994</v>
      </c>
      <c r="BD121" s="203">
        <f>'[122]RP per monthly'!V163*-1</f>
        <v>92204.98</v>
      </c>
      <c r="BE121" s="203">
        <f>'[122]RP per monthly'!W163*-1</f>
        <v>156593.9</v>
      </c>
      <c r="BF121" s="203">
        <f>'[122]RP per monthly'!X163*-1</f>
        <v>160014.1850464</v>
      </c>
      <c r="BG121" s="203">
        <f>'[122]RP per monthly'!Y163*-1</f>
        <v>161501.93170829999</v>
      </c>
      <c r="BH121" s="203">
        <f>'[122]RP per monthly'!Z163*-1</f>
        <v>161501.93170829999</v>
      </c>
      <c r="BI121" s="203">
        <f>'[122]RP per monthly'!AA163*-1</f>
        <v>323003.86341659998</v>
      </c>
      <c r="BJ121" s="203">
        <f>'[122]RP per monthly'!AD163*-1</f>
        <v>160398.43210830001</v>
      </c>
      <c r="BK121" s="203">
        <f>'[122]RP per monthly'!AE163*-1</f>
        <v>160398.43210830001</v>
      </c>
      <c r="BL121" s="203">
        <f>'[122]RP per monthly'!AF163*-1</f>
        <v>162804.40859050001</v>
      </c>
      <c r="BM121" s="203">
        <f>'[122]RP per monthly'!AG163*-1</f>
        <v>161789.55239490001</v>
      </c>
      <c r="BN121" s="203">
        <f>'[122]RP per monthly'!AH163*-1</f>
        <v>161789.55239490001</v>
      </c>
      <c r="BO121" s="203">
        <f>'[122]RP per monthly'!AI163*-1</f>
        <v>175007.75882349999</v>
      </c>
      <c r="BP121" s="203">
        <f>'[122]RP per monthly'!AJ163*-1</f>
        <v>175007.75882349999</v>
      </c>
      <c r="BQ121" s="203">
        <f>'[122]RP per monthly'!AK163*-1</f>
        <v>175007.75882349999</v>
      </c>
      <c r="BR121" s="203">
        <f>'[122]RP per monthly'!AL163*-1</f>
        <v>175007.75882349999</v>
      </c>
      <c r="BS121" s="203">
        <f>'[122]RP per monthly'!AM163*-1</f>
        <v>175007.75882349999</v>
      </c>
      <c r="BT121" s="203">
        <f>'[122]RP per monthly'!AN163*-1</f>
        <v>175007.75882349999</v>
      </c>
      <c r="BU121" s="203">
        <f>'[122]RP per monthly'!AO163*-1</f>
        <v>350015.51764699997</v>
      </c>
      <c r="BV121" s="195">
        <f>'[122]RP per monthly'!AR163*-1</f>
        <v>174930.09157359999</v>
      </c>
      <c r="BW121" s="195">
        <f>'[122]RP per monthly'!AS163*-1</f>
        <v>174930.09157359999</v>
      </c>
      <c r="BX121" s="195">
        <f>'[122]RP per monthly'!AT163*-1</f>
        <v>174930.09157359999</v>
      </c>
      <c r="BY121" s="195">
        <f>'[122]RP per monthly'!AU163*-1</f>
        <v>171436.4274707</v>
      </c>
      <c r="BZ121" s="195">
        <f>'[122]RP per monthly'!AV163*-1</f>
        <v>171436.4274707</v>
      </c>
      <c r="CA121" s="195">
        <f>'[122]RP per monthly'!AW163*-1</f>
        <v>178242.45364170001</v>
      </c>
      <c r="CB121" s="195">
        <f>'[122]RP per monthly'!AX163*-1</f>
        <v>178242.45364170001</v>
      </c>
      <c r="CC121" s="195">
        <f>'[122]RP per monthly'!AY163*-1</f>
        <v>178242.45364170001</v>
      </c>
      <c r="CD121" s="195">
        <f>'[122]RP per monthly'!AZ163*-1</f>
        <v>178242.45364170001</v>
      </c>
      <c r="CE121" s="195">
        <f>'[122]RP per monthly'!BA163*-1</f>
        <v>178242.45364170001</v>
      </c>
      <c r="CF121" s="195">
        <f>'[122]RP per monthly'!BB163*-1</f>
        <v>178242.45364170001</v>
      </c>
      <c r="CG121" s="195">
        <f>'[122]RP per monthly'!BC163*-1</f>
        <v>356484.90728340001</v>
      </c>
      <c r="CH121" s="195">
        <f>'[122]RP per monthly'!BF163*-1</f>
        <v>178242.45364170001</v>
      </c>
      <c r="CI121" s="195">
        <f>'[122]RP per monthly'!BG163*-1</f>
        <v>178242.45364170001</v>
      </c>
      <c r="CJ121" s="195">
        <f>'[122]RP per monthly'!BH163*-1</f>
        <v>178242.45364170001</v>
      </c>
      <c r="CK121" s="195">
        <f>'[122]RP per monthly'!BI163*-1</f>
        <v>178242.45364170001</v>
      </c>
      <c r="CL121" s="195">
        <f>'[122]RP per monthly'!BJ163*-1</f>
        <v>178242.45364170001</v>
      </c>
      <c r="CM121" s="195">
        <f>'[122]RP per monthly'!BK163*-1</f>
        <v>184819.6001792</v>
      </c>
      <c r="CN121" s="195">
        <f>'[122]RP per monthly'!BL163*-1</f>
        <v>184819.6001792</v>
      </c>
      <c r="CO121" s="195">
        <f>'[122]RP per monthly'!BM163*-1</f>
        <v>184819.6001792</v>
      </c>
      <c r="CP121" s="195">
        <f>'[122]RP per monthly'!BN163*-1</f>
        <v>184819.6001792</v>
      </c>
      <c r="CQ121" s="195">
        <f>'[122]RP per monthly'!BO163*-1</f>
        <v>184819.6001792</v>
      </c>
      <c r="CR121" s="195">
        <f>'[122]RP per monthly'!BP163*-1</f>
        <v>184819.6001792</v>
      </c>
      <c r="CS121" s="195">
        <f>'[122]RP per monthly'!BQ163*-1</f>
        <v>369639.2003584</v>
      </c>
      <c r="CT121" s="195">
        <f>'[122]RP per monthly'!BT163*-1</f>
        <v>184819.6001792</v>
      </c>
      <c r="CU121" s="195">
        <f>'[122]RP per monthly'!BU163*-1</f>
        <v>184819.6001792</v>
      </c>
      <c r="CV121" s="195">
        <f>'[122]RP per monthly'!BV163*-1</f>
        <v>184819.6001792</v>
      </c>
      <c r="CW121" s="195">
        <f>'[122]RP per monthly'!BW163*-1</f>
        <v>184819.6001792</v>
      </c>
      <c r="CX121" s="195">
        <f>'[122]RP per monthly'!BX163*-1</f>
        <v>184819.6001792</v>
      </c>
      <c r="CY121" s="195">
        <f>'[122]RP per monthly'!BY163*-1</f>
        <v>191306.76814480001</v>
      </c>
      <c r="CZ121" s="195">
        <f>'[122]RP per monthly'!BZ163*-1</f>
        <v>191306.76814480001</v>
      </c>
      <c r="DA121" s="195">
        <f>'[122]RP per monthly'!CA163*-1</f>
        <v>191306.76814480001</v>
      </c>
      <c r="DB121" s="195">
        <f>'[122]RP per monthly'!CB163*-1</f>
        <v>191306.76814480001</v>
      </c>
      <c r="DC121" s="195">
        <f>'[122]RP per monthly'!CC163*-1</f>
        <v>191306.76814480001</v>
      </c>
      <c r="DD121" s="195">
        <f>'[122]RP per monthly'!CD163*-1</f>
        <v>191306.76814480001</v>
      </c>
      <c r="DE121" s="195">
        <f>'[122]RP per monthly'!CE163*-1</f>
        <v>382613.53628960002</v>
      </c>
    </row>
    <row r="122" spans="1:109" ht="15" customHeight="1" outlineLevel="1">
      <c r="A122" s="37" t="s">
        <v>169</v>
      </c>
      <c r="B122" s="84"/>
      <c r="C122" s="84">
        <v>5982.32</v>
      </c>
      <c r="D122" s="84"/>
      <c r="E122" s="84">
        <v>17076.98</v>
      </c>
      <c r="F122" s="84">
        <v>29442.240000000002</v>
      </c>
      <c r="G122" s="84"/>
      <c r="H122" s="84">
        <v>17081.669999999998</v>
      </c>
      <c r="I122" s="84">
        <v>73553.52</v>
      </c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4"/>
      <c r="AH122" s="84"/>
      <c r="AI122" s="84"/>
      <c r="AJ122" s="84"/>
      <c r="AK122" s="84"/>
      <c r="AL122" s="84"/>
      <c r="AM122" s="84"/>
      <c r="AN122" s="84"/>
      <c r="AO122" s="84"/>
      <c r="AP122" s="84"/>
      <c r="AQ122" s="84"/>
      <c r="AR122" s="84"/>
      <c r="AS122" s="84"/>
      <c r="AT122" s="84"/>
      <c r="AU122" s="84"/>
      <c r="AV122" s="84"/>
      <c r="AW122" s="84"/>
      <c r="AX122" s="84"/>
      <c r="AY122" s="84"/>
      <c r="AZ122" s="84"/>
      <c r="BA122" s="84"/>
      <c r="BB122" s="84"/>
      <c r="BC122" s="84"/>
      <c r="BD122" s="84"/>
      <c r="BE122" s="84"/>
      <c r="BF122" s="84"/>
      <c r="BG122" s="84"/>
      <c r="BH122" s="84"/>
      <c r="BI122" s="84"/>
      <c r="BJ122" s="84"/>
      <c r="BK122" s="84"/>
      <c r="BL122" s="84"/>
      <c r="BM122" s="84"/>
      <c r="BN122" s="84"/>
      <c r="BO122" s="84"/>
      <c r="BP122" s="84"/>
      <c r="BQ122" s="84"/>
      <c r="BR122" s="84"/>
      <c r="BS122" s="84"/>
      <c r="BT122" s="84"/>
      <c r="BU122" s="84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</row>
    <row r="123" spans="1:109" s="56" customFormat="1" ht="15" customHeight="1" outlineLevel="1">
      <c r="A123" s="37" t="s">
        <v>170</v>
      </c>
      <c r="B123" s="84">
        <v>163539.28</v>
      </c>
      <c r="C123" s="84">
        <v>165737.46</v>
      </c>
      <c r="D123" s="84">
        <v>-15215.85999999999</v>
      </c>
      <c r="E123" s="84">
        <v>254763.91</v>
      </c>
      <c r="F123" s="84">
        <v>168758.12</v>
      </c>
      <c r="G123" s="84">
        <v>170154.61</v>
      </c>
      <c r="H123" s="84">
        <v>821899.81</v>
      </c>
      <c r="I123" s="84">
        <v>821899.79</v>
      </c>
      <c r="J123" s="84">
        <v>816985.38</v>
      </c>
      <c r="K123" s="84">
        <v>816985.38</v>
      </c>
      <c r="L123" s="84">
        <v>816985.38</v>
      </c>
      <c r="M123" s="84">
        <v>843794.07999999984</v>
      </c>
      <c r="N123" s="84">
        <v>499059.39</v>
      </c>
      <c r="O123" s="84">
        <v>504589.93999999994</v>
      </c>
      <c r="P123" s="84">
        <v>570882.90000000014</v>
      </c>
      <c r="Q123" s="84">
        <v>-731311.18</v>
      </c>
      <c r="R123" s="84">
        <v>406436.28</v>
      </c>
      <c r="S123" s="84">
        <v>423201.16</v>
      </c>
      <c r="T123" s="84">
        <v>404429.68999999994</v>
      </c>
      <c r="U123" s="84">
        <v>456096.93000000005</v>
      </c>
      <c r="V123" s="84">
        <v>358054.48</v>
      </c>
      <c r="W123" s="84">
        <v>554677.46999999986</v>
      </c>
      <c r="X123" s="84">
        <v>390641.47</v>
      </c>
      <c r="Y123" s="84">
        <v>377504.36</v>
      </c>
      <c r="Z123" s="84">
        <v>373236.13</v>
      </c>
      <c r="AA123" s="84">
        <v>372526.41000000003</v>
      </c>
      <c r="AB123" s="84">
        <v>376945.10999999964</v>
      </c>
      <c r="AC123" s="84">
        <v>463936.25</v>
      </c>
      <c r="AD123" s="84">
        <v>455918.63</v>
      </c>
      <c r="AE123" s="84">
        <v>451760.99000000005</v>
      </c>
      <c r="AF123" s="84">
        <v>494879.32000000007</v>
      </c>
      <c r="AG123" s="84">
        <v>471983.2</v>
      </c>
      <c r="AH123" s="84">
        <v>483549.16000000003</v>
      </c>
      <c r="AI123" s="84">
        <v>240386.98999999996</v>
      </c>
      <c r="AJ123" s="84">
        <v>492540.86</v>
      </c>
      <c r="AK123" s="84">
        <v>439398.59</v>
      </c>
      <c r="AL123" s="203">
        <f>'[122]RP per monthly'!B167*-1</f>
        <v>426856.05</v>
      </c>
      <c r="AM123" s="203">
        <f>'[122]RP per monthly'!C167*-1</f>
        <v>431757.13</v>
      </c>
      <c r="AN123" s="203">
        <f>'[122]RP per monthly'!D167*-1</f>
        <v>941929.63</v>
      </c>
      <c r="AO123" s="203">
        <f>'[122]RP per monthly'!E167*-1</f>
        <v>447549.28</v>
      </c>
      <c r="AP123" s="203">
        <f>'[122]RP per monthly'!F167*-1</f>
        <v>695270.08</v>
      </c>
      <c r="AQ123" s="203">
        <f>'[122]RP per monthly'!G167*-1</f>
        <v>435483.97</v>
      </c>
      <c r="AR123" s="203">
        <f>'[122]RP per monthly'!H167*-1</f>
        <v>705466.24</v>
      </c>
      <c r="AS123" s="203">
        <f>'[122]RP per monthly'!I167*-1</f>
        <v>502506.09</v>
      </c>
      <c r="AT123" s="203">
        <f>'[122]RP per monthly'!J167*-1</f>
        <v>394471.24</v>
      </c>
      <c r="AU123" s="203">
        <f>'[122]RP per monthly'!K167*-1</f>
        <v>476326.08</v>
      </c>
      <c r="AV123" s="203">
        <f>'[122]RP per monthly'!L167*-1</f>
        <v>415409.75</v>
      </c>
      <c r="AW123" s="203">
        <f>'[122]RP per monthly'!M167*-1</f>
        <v>492793.35</v>
      </c>
      <c r="AX123" s="203">
        <f>'[122]RP per monthly'!P167*-1</f>
        <v>374731.01</v>
      </c>
      <c r="AY123" s="203">
        <f>'[122]RP per monthly'!Q167*-1</f>
        <v>393942.58</v>
      </c>
      <c r="AZ123" s="203">
        <f>'[122]RP per monthly'!R167*-1</f>
        <v>721310.47</v>
      </c>
      <c r="BA123" s="203">
        <f>'[122]RP per monthly'!S167*-1</f>
        <v>364251.01</v>
      </c>
      <c r="BB123" s="203">
        <f>'[122]RP per monthly'!T167*-1</f>
        <v>391085.89</v>
      </c>
      <c r="BC123" s="203">
        <f>'[122]RP per monthly'!U167*-1</f>
        <v>651472.26</v>
      </c>
      <c r="BD123" s="203">
        <f>'[122]RP per monthly'!V167*-1</f>
        <v>473924.44</v>
      </c>
      <c r="BE123" s="203">
        <f>'[122]RP per monthly'!W167*-1</f>
        <v>967972.36</v>
      </c>
      <c r="BF123" s="203">
        <f>'[122]RP per monthly'!X167*-1</f>
        <v>539070.0469364</v>
      </c>
      <c r="BG123" s="203">
        <f>'[122]RP per monthly'!Y167*-1</f>
        <v>545527.80237139994</v>
      </c>
      <c r="BH123" s="203">
        <f>'[122]RP per monthly'!Z167*-1</f>
        <v>545527.80237139994</v>
      </c>
      <c r="BI123" s="203">
        <f>'[122]RP per monthly'!AA167*-1</f>
        <v>545527.80237139994</v>
      </c>
      <c r="BJ123" s="203">
        <f>'[122]RP per monthly'!AD167*-1</f>
        <v>595170.89101250004</v>
      </c>
      <c r="BK123" s="203">
        <f>'[122]RP per monthly'!AE167*-1</f>
        <v>595170.89101250004</v>
      </c>
      <c r="BL123" s="203">
        <f>'[122]RP per monthly'!AF167*-1</f>
        <v>595170.89101250004</v>
      </c>
      <c r="BM123" s="203">
        <f>'[122]RP per monthly'!AG167*-1</f>
        <v>596047.44995879999</v>
      </c>
      <c r="BN123" s="203">
        <f>'[122]RP per monthly'!AH167*-1</f>
        <v>596047.44995879999</v>
      </c>
      <c r="BO123" s="203">
        <f>'[122]RP per monthly'!AI167*-1</f>
        <v>596047.44995879999</v>
      </c>
      <c r="BP123" s="203">
        <f>'[122]RP per monthly'!AJ167*-1</f>
        <v>596047.44995879999</v>
      </c>
      <c r="BQ123" s="203">
        <f>'[122]RP per monthly'!AK167*-1</f>
        <v>596047.44995879999</v>
      </c>
      <c r="BR123" s="203">
        <f>'[122]RP per monthly'!AL167*-1</f>
        <v>596047.44995879999</v>
      </c>
      <c r="BS123" s="203">
        <f>'[122]RP per monthly'!AM167*-1</f>
        <v>596047.44995879999</v>
      </c>
      <c r="BT123" s="203">
        <f>'[122]RP per monthly'!AN167*-1</f>
        <v>596047.44995879999</v>
      </c>
      <c r="BU123" s="203">
        <f>'[122]RP per monthly'!AO167*-1</f>
        <v>596047.44995879999</v>
      </c>
      <c r="BV123" s="195">
        <f>'[122]RP per monthly'!AR167*-1</f>
        <v>618670.84236620006</v>
      </c>
      <c r="BW123" s="195">
        <f>'[122]RP per monthly'!AS167*-1</f>
        <v>618670.84236620006</v>
      </c>
      <c r="BX123" s="195">
        <f>'[122]RP per monthly'!AT167*-1</f>
        <v>618670.84236620006</v>
      </c>
      <c r="BY123" s="195">
        <f>'[122]RP per monthly'!AU167*-1</f>
        <v>609740.56697519997</v>
      </c>
      <c r="BZ123" s="195">
        <f>'[122]RP per monthly'!AV167*-1</f>
        <v>609740.56697519997</v>
      </c>
      <c r="CA123" s="195">
        <f>'[122]RP per monthly'!AW167*-1</f>
        <v>609740.56697519997</v>
      </c>
      <c r="CB123" s="195">
        <f>'[122]RP per monthly'!AX167*-1</f>
        <v>609740.56697519997</v>
      </c>
      <c r="CC123" s="195">
        <f>'[122]RP per monthly'!AY167*-1</f>
        <v>609740.56697519997</v>
      </c>
      <c r="CD123" s="195">
        <f>'[122]RP per monthly'!AZ167*-1</f>
        <v>609740.56697519997</v>
      </c>
      <c r="CE123" s="195">
        <f>'[122]RP per monthly'!BA167*-1</f>
        <v>609740.56697519997</v>
      </c>
      <c r="CF123" s="195">
        <f>'[122]RP per monthly'!BB167*-1</f>
        <v>609740.56697519997</v>
      </c>
      <c r="CG123" s="195">
        <f>'[122]RP per monthly'!BC167*-1</f>
        <v>609740.56697519997</v>
      </c>
      <c r="CH123" s="195">
        <f>'[122]RP per monthly'!BF167*-1</f>
        <v>632239.99389499996</v>
      </c>
      <c r="CI123" s="195">
        <f>'[122]RP per monthly'!BG167*-1</f>
        <v>632239.99389499996</v>
      </c>
      <c r="CJ123" s="195">
        <f>'[122]RP per monthly'!BH167*-1</f>
        <v>632239.99389499996</v>
      </c>
      <c r="CK123" s="195">
        <f>'[122]RP per monthly'!BI167*-1</f>
        <v>632239.99389499996</v>
      </c>
      <c r="CL123" s="195">
        <f>'[122]RP per monthly'!BJ167*-1</f>
        <v>632239.99389499996</v>
      </c>
      <c r="CM123" s="195">
        <f>'[122]RP per monthly'!BK167*-1</f>
        <v>632239.99389499996</v>
      </c>
      <c r="CN123" s="195">
        <f>'[122]RP per monthly'!BL167*-1</f>
        <v>632239.99389499996</v>
      </c>
      <c r="CO123" s="195">
        <f>'[122]RP per monthly'!BM167*-1</f>
        <v>632239.99389499996</v>
      </c>
      <c r="CP123" s="195">
        <f>'[122]RP per monthly'!BN167*-1</f>
        <v>632239.99389499996</v>
      </c>
      <c r="CQ123" s="195">
        <f>'[122]RP per monthly'!BO167*-1</f>
        <v>632239.99389499996</v>
      </c>
      <c r="CR123" s="195">
        <f>'[122]RP per monthly'!BP167*-1</f>
        <v>632239.99389499996</v>
      </c>
      <c r="CS123" s="195">
        <f>'[122]RP per monthly'!BQ167*-1</f>
        <v>632239.99389499996</v>
      </c>
      <c r="CT123" s="195">
        <f>'[122]RP per monthly'!BT167*-1</f>
        <v>654431.61768260004</v>
      </c>
      <c r="CU123" s="195">
        <f>'[122]RP per monthly'!BU167*-1</f>
        <v>654431.61768260004</v>
      </c>
      <c r="CV123" s="195">
        <f>'[122]RP per monthly'!BV167*-1</f>
        <v>654431.61768260004</v>
      </c>
      <c r="CW123" s="195">
        <f>'[122]RP per monthly'!BW167*-1</f>
        <v>654431.61768260004</v>
      </c>
      <c r="CX123" s="195">
        <f>'[122]RP per monthly'!BX167*-1</f>
        <v>654431.61768260004</v>
      </c>
      <c r="CY123" s="195">
        <f>'[122]RP per monthly'!BY167*-1</f>
        <v>654431.61768260004</v>
      </c>
      <c r="CZ123" s="195">
        <f>'[122]RP per monthly'!BZ167*-1</f>
        <v>654431.61768260004</v>
      </c>
      <c r="DA123" s="195">
        <f>'[122]RP per monthly'!CA167*-1</f>
        <v>654431.61768260004</v>
      </c>
      <c r="DB123" s="195">
        <f>'[122]RP per monthly'!CB167*-1</f>
        <v>654431.61768260004</v>
      </c>
      <c r="DC123" s="195">
        <f>'[122]RP per monthly'!CC167*-1</f>
        <v>654431.61768260004</v>
      </c>
      <c r="DD123" s="195">
        <f>'[122]RP per monthly'!CD167*-1</f>
        <v>654431.61768260004</v>
      </c>
      <c r="DE123" s="195">
        <f>'[122]RP per monthly'!CE167*-1</f>
        <v>654431.61768260004</v>
      </c>
    </row>
    <row r="124" spans="1:109" ht="15" customHeight="1" outlineLevel="1">
      <c r="A124" s="37" t="s">
        <v>171</v>
      </c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  <c r="AE124" s="84"/>
      <c r="AF124" s="84"/>
      <c r="AG124" s="84"/>
      <c r="AH124" s="84"/>
      <c r="AI124" s="84"/>
      <c r="AJ124" s="84"/>
      <c r="AK124" s="84"/>
      <c r="AL124" s="84"/>
      <c r="AM124" s="84"/>
      <c r="AN124" s="84"/>
      <c r="AO124" s="84"/>
      <c r="AP124" s="84"/>
      <c r="AQ124" s="84"/>
      <c r="AR124" s="84"/>
      <c r="AS124" s="84"/>
      <c r="AT124" s="84"/>
      <c r="AU124" s="84"/>
      <c r="AV124" s="84"/>
      <c r="AW124" s="84"/>
      <c r="AX124" s="84"/>
      <c r="AY124" s="84"/>
      <c r="AZ124" s="84"/>
      <c r="BA124" s="84"/>
      <c r="BB124" s="84"/>
      <c r="BC124" s="84"/>
      <c r="BD124" s="84"/>
      <c r="BE124" s="84"/>
      <c r="BF124" s="84"/>
      <c r="BG124" s="84"/>
      <c r="BH124" s="84"/>
      <c r="BI124" s="84"/>
      <c r="BJ124" s="84"/>
      <c r="BK124" s="84"/>
      <c r="BL124" s="84"/>
      <c r="BM124" s="84"/>
      <c r="BN124" s="84"/>
      <c r="BO124" s="84"/>
      <c r="BP124" s="84"/>
      <c r="BQ124" s="84"/>
      <c r="BR124" s="84"/>
      <c r="BS124" s="84"/>
      <c r="BT124" s="84"/>
      <c r="BU124" s="84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</row>
    <row r="125" spans="1:109" ht="15" customHeight="1" outlineLevel="1">
      <c r="A125" s="37" t="s">
        <v>172</v>
      </c>
      <c r="B125" s="84">
        <v>5400</v>
      </c>
      <c r="C125" s="84">
        <v>5400</v>
      </c>
      <c r="D125" s="84">
        <v>5400</v>
      </c>
      <c r="E125" s="84">
        <v>5400</v>
      </c>
      <c r="F125" s="84"/>
      <c r="G125" s="84">
        <v>16200</v>
      </c>
      <c r="H125" s="84">
        <v>10800</v>
      </c>
      <c r="I125" s="84">
        <v>11400</v>
      </c>
      <c r="J125" s="84">
        <v>12000</v>
      </c>
      <c r="K125" s="84">
        <v>11400</v>
      </c>
      <c r="L125" s="84">
        <v>16800</v>
      </c>
      <c r="M125" s="84">
        <v>26400</v>
      </c>
      <c r="N125" s="84"/>
      <c r="O125" s="84">
        <v>13200</v>
      </c>
      <c r="P125" s="84">
        <v>13200</v>
      </c>
      <c r="Q125" s="84">
        <v>13800</v>
      </c>
      <c r="R125" s="84">
        <v>12600</v>
      </c>
      <c r="S125" s="84">
        <v>13797</v>
      </c>
      <c r="T125" s="84">
        <v>13800</v>
      </c>
      <c r="U125" s="84">
        <v>15000</v>
      </c>
      <c r="V125" s="84">
        <v>14400</v>
      </c>
      <c r="W125" s="84">
        <v>16200</v>
      </c>
      <c r="X125" s="84">
        <v>17532</v>
      </c>
      <c r="Y125" s="84">
        <v>16721.64</v>
      </c>
      <c r="Z125" s="84">
        <v>17340.96</v>
      </c>
      <c r="AA125" s="84">
        <v>16721.64</v>
      </c>
      <c r="AB125" s="84">
        <v>16721.64</v>
      </c>
      <c r="AC125" s="84"/>
      <c r="AD125" s="84"/>
      <c r="AE125" s="84"/>
      <c r="AF125" s="84">
        <v>54500.159999999996</v>
      </c>
      <c r="AG125" s="84">
        <v>9909.1200000000026</v>
      </c>
      <c r="AH125" s="84">
        <v>10528.440000000002</v>
      </c>
      <c r="AI125" s="84">
        <v>15664.53</v>
      </c>
      <c r="AJ125" s="84">
        <v>17741.64</v>
      </c>
      <c r="AK125" s="84">
        <v>17741.64</v>
      </c>
      <c r="AL125" s="203">
        <f>'[122]RP per monthly'!B170*-1</f>
        <v>17741.64</v>
      </c>
      <c r="AM125" s="203">
        <f>'[122]RP per monthly'!C170*-1</f>
        <v>12038.97</v>
      </c>
      <c r="AN125" s="203">
        <f>'[122]RP per monthly'!D170*-1</f>
        <v>12672.6</v>
      </c>
      <c r="AO125" s="203">
        <f>'[122]RP per monthly'!E170*-1</f>
        <v>17741.64</v>
      </c>
      <c r="AP125" s="203">
        <f>'[122]RP per monthly'!F170*-1</f>
        <v>14573.49</v>
      </c>
      <c r="AQ125" s="203">
        <f>'[122]RP per monthly'!G170*-1</f>
        <v>14573.49</v>
      </c>
      <c r="AR125" s="203">
        <f>'[122]RP per monthly'!H170*-1</f>
        <v>14573.49</v>
      </c>
      <c r="AS125" s="203">
        <f>'[122]RP per monthly'!I170*-1</f>
        <v>14573.49</v>
      </c>
      <c r="AT125" s="203">
        <f>'[122]RP per monthly'!J170*-1</f>
        <v>15207.12</v>
      </c>
      <c r="AU125" s="203">
        <f>'[122]RP per monthly'!K170*-1</f>
        <v>15207.12</v>
      </c>
      <c r="AV125" s="203">
        <f>'[122]RP per monthly'!L170*-1</f>
        <v>12038.97</v>
      </c>
      <c r="AW125" s="203">
        <f>'[122]RP per monthly'!M170*-1</f>
        <v>12038.97</v>
      </c>
      <c r="AX125" s="203">
        <f>'[122]RP per monthly'!P170*-1</f>
        <v>12038.97</v>
      </c>
      <c r="AY125" s="203">
        <f>'[122]RP per monthly'!Q170*-1</f>
        <v>12045.51</v>
      </c>
      <c r="AZ125" s="203">
        <f>'[122]RP per monthly'!R170*-1</f>
        <v>12038.97</v>
      </c>
      <c r="BA125" s="203">
        <f>'[122]RP per monthly'!S170*-1</f>
        <v>13306.23</v>
      </c>
      <c r="BB125" s="203">
        <f>'[122]RP per monthly'!T170*-1</f>
        <v>12038.97</v>
      </c>
      <c r="BC125" s="203">
        <f>'[122]RP per monthly'!U170*-1</f>
        <v>12038.97</v>
      </c>
      <c r="BD125" s="203">
        <f>'[122]RP per monthly'!V170*-1</f>
        <v>14203.87</v>
      </c>
      <c r="BE125" s="203">
        <f>'[122]RP per monthly'!W170*-1</f>
        <v>16104.76</v>
      </c>
      <c r="BF125" s="203">
        <f>'[122]RP per monthly'!X170*-1</f>
        <v>29410.99</v>
      </c>
      <c r="BG125" s="203">
        <f>'[122]RP per monthly'!Y170*-1</f>
        <v>30044.62</v>
      </c>
      <c r="BH125" s="203">
        <f>'[122]RP per monthly'!Z170*-1</f>
        <v>30044.62</v>
      </c>
      <c r="BI125" s="203">
        <f>'[122]RP per monthly'!AA170*-1</f>
        <v>30044.62</v>
      </c>
      <c r="BJ125" s="203">
        <f>'[122]RP per monthly'!AD170*-1</f>
        <v>29410.99</v>
      </c>
      <c r="BK125" s="203">
        <f>'[122]RP per monthly'!AE170*-1</f>
        <v>29410.99</v>
      </c>
      <c r="BL125" s="203">
        <f>'[122]RP per monthly'!AF170*-1</f>
        <v>29410.99</v>
      </c>
      <c r="BM125" s="203">
        <f>'[122]RP per monthly'!AG170*-1</f>
        <v>30678.25</v>
      </c>
      <c r="BN125" s="203">
        <f>'[122]RP per monthly'!AH170*-1</f>
        <v>30678.25</v>
      </c>
      <c r="BO125" s="203">
        <f>'[122]RP per monthly'!AI170*-1</f>
        <v>30678.25</v>
      </c>
      <c r="BP125" s="203">
        <f>'[122]RP per monthly'!AJ170*-1</f>
        <v>30678.25</v>
      </c>
      <c r="BQ125" s="203">
        <f>'[122]RP per monthly'!AK170*-1</f>
        <v>30678.25</v>
      </c>
      <c r="BR125" s="203">
        <f>'[122]RP per monthly'!AL170*-1</f>
        <v>30678.25</v>
      </c>
      <c r="BS125" s="203">
        <f>'[122]RP per monthly'!AM170*-1</f>
        <v>30678.25</v>
      </c>
      <c r="BT125" s="203">
        <f>'[122]RP per monthly'!AN170*-1</f>
        <v>30678.25</v>
      </c>
      <c r="BU125" s="203">
        <f>'[122]RP per monthly'!AO170*-1</f>
        <v>30678.25</v>
      </c>
      <c r="BV125" s="195">
        <f>'[122]RP per monthly'!AR170*-1</f>
        <v>30678.25</v>
      </c>
      <c r="BW125" s="195">
        <f>'[122]RP per monthly'!AS170*-1</f>
        <v>30678.25</v>
      </c>
      <c r="BX125" s="195">
        <f>'[122]RP per monthly'!AT170*-1</f>
        <v>30678.25</v>
      </c>
      <c r="BY125" s="195">
        <f>'[122]RP per monthly'!AU170*-1</f>
        <v>30678.25</v>
      </c>
      <c r="BZ125" s="195">
        <f>'[122]RP per monthly'!AV170*-1</f>
        <v>30678.25</v>
      </c>
      <c r="CA125" s="195">
        <f>'[122]RP per monthly'!AW170*-1</f>
        <v>30678.25</v>
      </c>
      <c r="CB125" s="195">
        <f>'[122]RP per monthly'!AX170*-1</f>
        <v>30678.25</v>
      </c>
      <c r="CC125" s="195">
        <f>'[122]RP per monthly'!AY170*-1</f>
        <v>30678.25</v>
      </c>
      <c r="CD125" s="195">
        <f>'[122]RP per monthly'!AZ170*-1</f>
        <v>30678.25</v>
      </c>
      <c r="CE125" s="195">
        <f>'[122]RP per monthly'!BA170*-1</f>
        <v>30678.25</v>
      </c>
      <c r="CF125" s="195">
        <f>'[122]RP per monthly'!BB170*-1</f>
        <v>30678.25</v>
      </c>
      <c r="CG125" s="195">
        <f>'[122]RP per monthly'!BC170*-1</f>
        <v>30678.25</v>
      </c>
      <c r="CH125" s="195">
        <f>'[122]RP per monthly'!BF170*-1</f>
        <v>30678.25</v>
      </c>
      <c r="CI125" s="195">
        <f>'[122]RP per monthly'!BG170*-1</f>
        <v>30678.25</v>
      </c>
      <c r="CJ125" s="195">
        <f>'[122]RP per monthly'!BH170*-1</f>
        <v>30678.25</v>
      </c>
      <c r="CK125" s="195">
        <f>'[122]RP per monthly'!BI170*-1</f>
        <v>30678.25</v>
      </c>
      <c r="CL125" s="195">
        <f>'[122]RP per monthly'!BJ170*-1</f>
        <v>30678.25</v>
      </c>
      <c r="CM125" s="195">
        <f>'[122]RP per monthly'!BK170*-1</f>
        <v>30678.25</v>
      </c>
      <c r="CN125" s="195">
        <f>'[122]RP per monthly'!BL170*-1</f>
        <v>30678.25</v>
      </c>
      <c r="CO125" s="195">
        <f>'[122]RP per monthly'!BM170*-1</f>
        <v>30678.25</v>
      </c>
      <c r="CP125" s="195">
        <f>'[122]RP per monthly'!BN170*-1</f>
        <v>30678.25</v>
      </c>
      <c r="CQ125" s="195">
        <f>'[122]RP per monthly'!BO170*-1</f>
        <v>30678.25</v>
      </c>
      <c r="CR125" s="195">
        <f>'[122]RP per monthly'!BP170*-1</f>
        <v>30678.25</v>
      </c>
      <c r="CS125" s="195">
        <f>'[122]RP per monthly'!BQ170*-1</f>
        <v>30678.25</v>
      </c>
      <c r="CT125" s="195">
        <f>'[122]RP per monthly'!BT170*-1</f>
        <v>30678.25</v>
      </c>
      <c r="CU125" s="195">
        <f>'[122]RP per monthly'!BU170*-1</f>
        <v>30678.25</v>
      </c>
      <c r="CV125" s="195">
        <f>'[122]RP per monthly'!BV170*-1</f>
        <v>30678.25</v>
      </c>
      <c r="CW125" s="195">
        <f>'[122]RP per monthly'!BW170*-1</f>
        <v>30678.25</v>
      </c>
      <c r="CX125" s="195">
        <f>'[122]RP per monthly'!BX170*-1</f>
        <v>30678.25</v>
      </c>
      <c r="CY125" s="195">
        <f>'[122]RP per monthly'!BY170*-1</f>
        <v>30678.25</v>
      </c>
      <c r="CZ125" s="195">
        <f>'[122]RP per monthly'!BZ170*-1</f>
        <v>30678.25</v>
      </c>
      <c r="DA125" s="195">
        <f>'[122]RP per monthly'!CA170*-1</f>
        <v>30678.25</v>
      </c>
      <c r="DB125" s="195">
        <f>'[122]RP per monthly'!CB170*-1</f>
        <v>30678.25</v>
      </c>
      <c r="DC125" s="195">
        <f>'[122]RP per monthly'!CC170*-1</f>
        <v>30678.25</v>
      </c>
      <c r="DD125" s="195">
        <f>'[122]RP per monthly'!CD170*-1</f>
        <v>30678.25</v>
      </c>
      <c r="DE125" s="195">
        <f>'[122]RP per monthly'!CE170*-1</f>
        <v>30678.25</v>
      </c>
    </row>
    <row r="126" spans="1:109" ht="15" customHeight="1" outlineLevel="1">
      <c r="A126" s="37" t="s">
        <v>173</v>
      </c>
      <c r="B126" s="84">
        <v>2808.4</v>
      </c>
      <c r="C126" s="84">
        <v>4011.99</v>
      </c>
      <c r="D126" s="84">
        <v>5388</v>
      </c>
      <c r="E126" s="84">
        <v>5400</v>
      </c>
      <c r="F126" s="84">
        <v>-800</v>
      </c>
      <c r="G126" s="84">
        <v>4200</v>
      </c>
      <c r="H126" s="84">
        <v>5406</v>
      </c>
      <c r="I126" s="84">
        <v>3609</v>
      </c>
      <c r="J126" s="84">
        <v>5815</v>
      </c>
      <c r="K126" s="84">
        <v>5803</v>
      </c>
      <c r="L126" s="84">
        <v>5800</v>
      </c>
      <c r="M126" s="84">
        <v>150144</v>
      </c>
      <c r="N126" s="84">
        <v>-112665</v>
      </c>
      <c r="O126" s="84">
        <v>4209</v>
      </c>
      <c r="P126" s="84">
        <v>5200</v>
      </c>
      <c r="Q126" s="84">
        <v>5403</v>
      </c>
      <c r="R126" s="84">
        <v>4000</v>
      </c>
      <c r="S126" s="84">
        <v>6500</v>
      </c>
      <c r="T126" s="84">
        <v>5000</v>
      </c>
      <c r="U126" s="84">
        <v>5200</v>
      </c>
      <c r="V126" s="84">
        <v>5988</v>
      </c>
      <c r="W126" s="84">
        <v>5000</v>
      </c>
      <c r="X126" s="84">
        <v>7000</v>
      </c>
      <c r="Y126" s="84">
        <v>148394</v>
      </c>
      <c r="Z126" s="84">
        <v>-300</v>
      </c>
      <c r="AA126" s="84">
        <v>44340.9</v>
      </c>
      <c r="AB126" s="84">
        <v>6000</v>
      </c>
      <c r="AC126" s="84">
        <v>5800</v>
      </c>
      <c r="AD126" s="84">
        <v>5300</v>
      </c>
      <c r="AE126" s="84">
        <v>25000</v>
      </c>
      <c r="AF126" s="84"/>
      <c r="AG126" s="84">
        <v>400</v>
      </c>
      <c r="AH126" s="84">
        <v>2500</v>
      </c>
      <c r="AI126" s="84">
        <v>5400</v>
      </c>
      <c r="AJ126" s="84">
        <v>5400</v>
      </c>
      <c r="AK126" s="84">
        <v>158800</v>
      </c>
      <c r="AL126" s="203">
        <f>'[122]RP per monthly'!B171*-1</f>
        <v>0</v>
      </c>
      <c r="AM126" s="203">
        <f>'[122]RP per monthly'!C171*-1</f>
        <v>5700</v>
      </c>
      <c r="AN126" s="203">
        <f>'[122]RP per monthly'!D171*-1</f>
        <v>6239</v>
      </c>
      <c r="AO126" s="203">
        <f>'[122]RP per monthly'!E171*-1</f>
        <v>5613</v>
      </c>
      <c r="AP126" s="203">
        <f>'[122]RP per monthly'!F171*-1</f>
        <v>4478</v>
      </c>
      <c r="AQ126" s="203">
        <f>'[122]RP per monthly'!G171*-1</f>
        <v>5613</v>
      </c>
      <c r="AR126" s="203">
        <f>'[122]RP per monthly'!H171*-1</f>
        <v>5413</v>
      </c>
      <c r="AS126" s="203">
        <f>'[122]RP per monthly'!I171*-1</f>
        <v>4213</v>
      </c>
      <c r="AT126" s="203">
        <f>'[122]RP per monthly'!J171*-1</f>
        <v>4413</v>
      </c>
      <c r="AU126" s="203">
        <f>'[122]RP per monthly'!K171*-1</f>
        <v>4206.5</v>
      </c>
      <c r="AV126" s="203">
        <f>'[122]RP per monthly'!L171*-1</f>
        <v>6600</v>
      </c>
      <c r="AW126" s="203">
        <f>'[122]RP per monthly'!M171*-1</f>
        <v>142106.32</v>
      </c>
      <c r="AX126" s="203">
        <f>'[122]RP per monthly'!P171*-1</f>
        <v>28.52</v>
      </c>
      <c r="AY126" s="203">
        <f>'[122]RP per monthly'!Q171*-1</f>
        <v>3835.65</v>
      </c>
      <c r="AZ126" s="203">
        <f>'[122]RP per monthly'!R171*-1</f>
        <v>6021.39</v>
      </c>
      <c r="BA126" s="203">
        <f>'[122]RP per monthly'!S171*-1</f>
        <v>4835.6499999999996</v>
      </c>
      <c r="BB126" s="203">
        <f>'[122]RP per monthly'!T171*-1</f>
        <v>5014.26</v>
      </c>
      <c r="BC126" s="203">
        <f>'[122]RP per monthly'!U171*-1</f>
        <v>4471.3</v>
      </c>
      <c r="BD126" s="203">
        <f>'[122]RP per monthly'!V171*-1</f>
        <v>5400</v>
      </c>
      <c r="BE126" s="203">
        <f>'[122]RP per monthly'!W171*-1</f>
        <v>3821.39</v>
      </c>
      <c r="BF126" s="203">
        <f>'[122]RP per monthly'!X171*-1</f>
        <v>8200</v>
      </c>
      <c r="BG126" s="203">
        <f>'[122]RP per monthly'!Y171*-1</f>
        <v>4400</v>
      </c>
      <c r="BH126" s="203">
        <f>'[122]RP per monthly'!Z171*-1</f>
        <v>6000</v>
      </c>
      <c r="BI126" s="203">
        <f>'[122]RP per monthly'!AA171*-1</f>
        <v>165400</v>
      </c>
      <c r="BJ126" s="203">
        <f>'[122]RP per monthly'!AD171*-1</f>
        <v>5000</v>
      </c>
      <c r="BK126" s="203">
        <f>'[122]RP per monthly'!AE171*-1</f>
        <v>4000</v>
      </c>
      <c r="BL126" s="203">
        <f>'[122]RP per monthly'!AF171*-1</f>
        <v>6400</v>
      </c>
      <c r="BM126" s="203">
        <f>'[122]RP per monthly'!AG171*-1</f>
        <v>5800</v>
      </c>
      <c r="BN126" s="203">
        <f>'[122]RP per monthly'!AH171*-1</f>
        <v>5400</v>
      </c>
      <c r="BO126" s="203">
        <f>'[122]RP per monthly'!AI171*-1</f>
        <v>4200</v>
      </c>
      <c r="BP126" s="203">
        <f>'[122]RP per monthly'!AJ171*-1</f>
        <v>5600</v>
      </c>
      <c r="BQ126" s="203">
        <f>'[122]RP per monthly'!AK171*-1</f>
        <v>4400</v>
      </c>
      <c r="BR126" s="203">
        <f>'[122]RP per monthly'!AL171*-1</f>
        <v>9200</v>
      </c>
      <c r="BS126" s="203">
        <f>'[122]RP per monthly'!AM171*-1</f>
        <v>4000</v>
      </c>
      <c r="BT126" s="203">
        <f>'[122]RP per monthly'!AN171*-1</f>
        <v>5800</v>
      </c>
      <c r="BU126" s="203">
        <f>'[122]RP per monthly'!AO171*-1</f>
        <v>163700</v>
      </c>
      <c r="BV126" s="195">
        <f>'[122]RP per monthly'!AR171*-1</f>
        <v>5000</v>
      </c>
      <c r="BW126" s="195">
        <f>'[122]RP per monthly'!AS171*-1</f>
        <v>4000</v>
      </c>
      <c r="BX126" s="195">
        <f>'[122]RP per monthly'!AT171*-1</f>
        <v>6200</v>
      </c>
      <c r="BY126" s="195">
        <f>'[122]RP per monthly'!AU171*-1</f>
        <v>5600</v>
      </c>
      <c r="BZ126" s="195">
        <f>'[122]RP per monthly'!AV171*-1</f>
        <v>5400</v>
      </c>
      <c r="CA126" s="195">
        <f>'[122]RP per monthly'!AW171*-1</f>
        <v>4200</v>
      </c>
      <c r="CB126" s="195">
        <f>'[122]RP per monthly'!AX171*-1</f>
        <v>5600</v>
      </c>
      <c r="CC126" s="195">
        <f>'[122]RP per monthly'!AY171*-1</f>
        <v>4000</v>
      </c>
      <c r="CD126" s="195">
        <f>'[122]RP per monthly'!AZ171*-1</f>
        <v>9200</v>
      </c>
      <c r="CE126" s="195">
        <f>'[122]RP per monthly'!BA171*-1</f>
        <v>4000</v>
      </c>
      <c r="CF126" s="195">
        <f>'[122]RP per monthly'!BB171*-1</f>
        <v>5800</v>
      </c>
      <c r="CG126" s="195">
        <f>'[122]RP per monthly'!BC171*-1</f>
        <v>160700</v>
      </c>
      <c r="CH126" s="195">
        <f>'[122]RP per monthly'!BF171*-1</f>
        <v>4600</v>
      </c>
      <c r="CI126" s="195">
        <f>'[122]RP per monthly'!BG171*-1</f>
        <v>4000</v>
      </c>
      <c r="CJ126" s="195">
        <f>'[122]RP per monthly'!BH171*-1</f>
        <v>6000</v>
      </c>
      <c r="CK126" s="195">
        <f>'[122]RP per monthly'!BI171*-1</f>
        <v>5600</v>
      </c>
      <c r="CL126" s="195">
        <f>'[122]RP per monthly'!BJ171*-1</f>
        <v>5400</v>
      </c>
      <c r="CM126" s="195">
        <f>'[122]RP per monthly'!BK171*-1</f>
        <v>4200</v>
      </c>
      <c r="CN126" s="195">
        <f>'[122]RP per monthly'!BL171*-1</f>
        <v>5600</v>
      </c>
      <c r="CO126" s="195">
        <f>'[122]RP per monthly'!BM171*-1</f>
        <v>4000</v>
      </c>
      <c r="CP126" s="195">
        <f>'[122]RP per monthly'!BN171*-1</f>
        <v>9200</v>
      </c>
      <c r="CQ126" s="195">
        <f>'[122]RP per monthly'!BO171*-1</f>
        <v>4000</v>
      </c>
      <c r="CR126" s="195">
        <f>'[122]RP per monthly'!BP171*-1</f>
        <v>5800</v>
      </c>
      <c r="CS126" s="195">
        <f>'[122]RP per monthly'!BQ171*-1</f>
        <v>160700</v>
      </c>
      <c r="CT126" s="195">
        <f>'[122]RP per monthly'!BT171*-1</f>
        <v>4600</v>
      </c>
      <c r="CU126" s="195">
        <f>'[122]RP per monthly'!BU171*-1</f>
        <v>4000</v>
      </c>
      <c r="CV126" s="195">
        <f>'[122]RP per monthly'!BV171*-1</f>
        <v>6000</v>
      </c>
      <c r="CW126" s="195">
        <f>'[122]RP per monthly'!BW171*-1</f>
        <v>5600</v>
      </c>
      <c r="CX126" s="195">
        <f>'[122]RP per monthly'!BX171*-1</f>
        <v>5400</v>
      </c>
      <c r="CY126" s="195">
        <f>'[122]RP per monthly'!BY171*-1</f>
        <v>4200</v>
      </c>
      <c r="CZ126" s="195">
        <f>'[122]RP per monthly'!BZ171*-1</f>
        <v>5600</v>
      </c>
      <c r="DA126" s="195">
        <f>'[122]RP per monthly'!CA171*-1</f>
        <v>4000</v>
      </c>
      <c r="DB126" s="195">
        <f>'[122]RP per monthly'!CB171*-1</f>
        <v>9200</v>
      </c>
      <c r="DC126" s="195">
        <f>'[122]RP per monthly'!CC171*-1</f>
        <v>4000</v>
      </c>
      <c r="DD126" s="195">
        <f>'[122]RP per monthly'!CD171*-1</f>
        <v>5800</v>
      </c>
      <c r="DE126" s="195">
        <f>'[122]RP per monthly'!CE171*-1</f>
        <v>160700</v>
      </c>
    </row>
    <row r="127" spans="1:109" ht="15" customHeight="1" outlineLevel="1">
      <c r="A127" s="37" t="s">
        <v>174</v>
      </c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4"/>
      <c r="AH127" s="84"/>
      <c r="AI127" s="84"/>
      <c r="AJ127" s="84"/>
      <c r="AK127" s="84"/>
      <c r="AL127" s="84"/>
      <c r="AM127" s="84"/>
      <c r="AN127" s="84"/>
      <c r="AO127" s="84"/>
      <c r="AP127" s="84"/>
      <c r="AQ127" s="84"/>
      <c r="AR127" s="84"/>
      <c r="AS127" s="84"/>
      <c r="AT127" s="84"/>
      <c r="AU127" s="84"/>
      <c r="AV127" s="84"/>
      <c r="AW127" s="84"/>
      <c r="AX127" s="84"/>
      <c r="AY127" s="84"/>
      <c r="AZ127" s="84"/>
      <c r="BA127" s="84"/>
      <c r="BB127" s="84"/>
      <c r="BC127" s="84"/>
      <c r="BD127" s="84"/>
      <c r="BE127" s="84"/>
      <c r="BF127" s="84"/>
      <c r="BG127" s="84"/>
      <c r="BH127" s="84"/>
      <c r="BI127" s="84"/>
      <c r="BJ127" s="84"/>
      <c r="BK127" s="84"/>
      <c r="BL127" s="84"/>
      <c r="BM127" s="84"/>
      <c r="BN127" s="84"/>
      <c r="BO127" s="84"/>
      <c r="BP127" s="84"/>
      <c r="BQ127" s="84"/>
      <c r="BR127" s="84"/>
      <c r="BS127" s="84"/>
      <c r="BT127" s="84"/>
      <c r="BU127" s="84"/>
      <c r="BV127" s="59"/>
      <c r="BW127" s="59"/>
      <c r="BX127" s="59"/>
      <c r="BY127" s="59"/>
      <c r="BZ127" s="59"/>
      <c r="CA127" s="59"/>
      <c r="CB127" s="59"/>
      <c r="CC127" s="59"/>
      <c r="CD127" s="59"/>
      <c r="CE127" s="59"/>
      <c r="CF127" s="59"/>
    </row>
    <row r="128" spans="1:109" ht="16">
      <c r="A128" s="35" t="s">
        <v>175</v>
      </c>
      <c r="B128" s="84">
        <v>4287308.0600000015</v>
      </c>
      <c r="C128" s="84">
        <v>4539950.5999999996</v>
      </c>
      <c r="D128" s="84">
        <v>4417229.8</v>
      </c>
      <c r="E128" s="84">
        <v>4728210.13</v>
      </c>
      <c r="F128" s="84">
        <v>4843202.3400000008</v>
      </c>
      <c r="G128" s="84">
        <v>5173194.2300000004</v>
      </c>
      <c r="H128" s="84">
        <v>4932606.5599999996</v>
      </c>
      <c r="I128" s="84">
        <v>6237643.8099999977</v>
      </c>
      <c r="J128" s="84">
        <v>5509725.0000000019</v>
      </c>
      <c r="K128" s="84">
        <v>5893730.2499999991</v>
      </c>
      <c r="L128" s="84">
        <v>6022986.9900000012</v>
      </c>
      <c r="M128" s="84">
        <v>6141921.7600000007</v>
      </c>
      <c r="N128" s="84">
        <v>4609945.4399999995</v>
      </c>
      <c r="O128" s="84">
        <v>5095163.330000001</v>
      </c>
      <c r="P128" s="84">
        <v>5776950.6299999999</v>
      </c>
      <c r="Q128" s="84">
        <v>4422509.55</v>
      </c>
      <c r="R128" s="84">
        <v>5930922.8800000008</v>
      </c>
      <c r="S128" s="84">
        <v>5114586.6500000004</v>
      </c>
      <c r="T128" s="84">
        <v>5392572.4900000002</v>
      </c>
      <c r="U128" s="84">
        <v>5212962.9999999991</v>
      </c>
      <c r="V128" s="84">
        <v>5290955.7800000012</v>
      </c>
      <c r="W128" s="84">
        <v>6652187.0199999986</v>
      </c>
      <c r="X128" s="84">
        <v>5741855.830000001</v>
      </c>
      <c r="Y128" s="84">
        <v>6283253.3599999985</v>
      </c>
      <c r="Z128" s="84">
        <v>4598824.4399999985</v>
      </c>
      <c r="AA128" s="84">
        <v>5298671.8399999989</v>
      </c>
      <c r="AB128" s="84">
        <v>5447082.9200000009</v>
      </c>
      <c r="AC128" s="84">
        <v>5243913.5300000021</v>
      </c>
      <c r="AD128" s="84">
        <v>5560909.46</v>
      </c>
      <c r="AE128" s="84">
        <v>5140685.07</v>
      </c>
      <c r="AF128" s="84">
        <v>4738498.7699999986</v>
      </c>
      <c r="AG128" s="84">
        <v>6756549.4000000004</v>
      </c>
      <c r="AH128" s="84">
        <v>5741312.1499999994</v>
      </c>
      <c r="AI128" s="84">
        <v>5083825.9999999991</v>
      </c>
      <c r="AJ128" s="84">
        <v>7940124.7500000009</v>
      </c>
      <c r="AK128" s="84">
        <v>4683666.7599999988</v>
      </c>
      <c r="AL128" s="84">
        <v>4000229.8200000003</v>
      </c>
      <c r="AM128" s="84">
        <v>8549734.3200000003</v>
      </c>
      <c r="AN128" s="84">
        <v>5890649.4900000012</v>
      </c>
      <c r="AO128" s="84">
        <v>5493831.8599999994</v>
      </c>
      <c r="AP128" s="84">
        <v>5318330.1100000003</v>
      </c>
      <c r="AQ128" s="84">
        <v>5332044.54</v>
      </c>
      <c r="AR128" s="84">
        <v>6746167.9471616205</v>
      </c>
      <c r="AS128" s="84">
        <v>6464228.4721949995</v>
      </c>
      <c r="AT128" s="84">
        <v>6394927.2165150009</v>
      </c>
      <c r="AU128" s="84">
        <v>6375933.6865149997</v>
      </c>
      <c r="AV128" s="84">
        <v>6337839.1965149995</v>
      </c>
      <c r="AW128" s="84">
        <v>6510537.3965149997</v>
      </c>
      <c r="AX128" s="84">
        <v>6416072.742187554</v>
      </c>
      <c r="AY128" s="84">
        <v>6405048.9421875542</v>
      </c>
      <c r="AZ128" s="84">
        <v>6448185.8181875544</v>
      </c>
      <c r="BA128" s="84">
        <v>6281984.5576822525</v>
      </c>
      <c r="BB128" s="84">
        <v>6149374.3288947521</v>
      </c>
      <c r="BC128" s="84">
        <v>6602522.9910971178</v>
      </c>
      <c r="BD128" s="84">
        <v>6537021.982925537</v>
      </c>
      <c r="BE128" s="84">
        <v>6405234.7015269389</v>
      </c>
      <c r="BF128" s="84">
        <v>6430147.1465093866</v>
      </c>
      <c r="BG128" s="84">
        <v>6362941.0724293469</v>
      </c>
      <c r="BH128" s="84">
        <v>6360781.1257561632</v>
      </c>
      <c r="BI128" s="84">
        <v>6520473.4049608102</v>
      </c>
      <c r="BJ128" s="84">
        <v>6397946.2696821392</v>
      </c>
      <c r="BK128" s="84">
        <v>6386156.9096821398</v>
      </c>
      <c r="BL128" s="84">
        <v>6432643.8646821408</v>
      </c>
      <c r="BM128" s="84">
        <v>6313513.4589553</v>
      </c>
      <c r="BN128" s="84">
        <v>6180462.9189552991</v>
      </c>
      <c r="BO128" s="84">
        <v>6575581.7301639812</v>
      </c>
      <c r="BP128" s="84">
        <v>6541646.80463647</v>
      </c>
      <c r="BQ128" s="84">
        <v>6401953.6253797701</v>
      </c>
      <c r="BR128" s="84">
        <v>6430250.6053797696</v>
      </c>
      <c r="BS128" s="84">
        <v>6362839.8415556699</v>
      </c>
      <c r="BT128" s="84">
        <v>6360627.2015556702</v>
      </c>
      <c r="BU128" s="84">
        <v>6515111.3415556699</v>
      </c>
      <c r="BV128" s="59">
        <v>6385532.9192577461</v>
      </c>
      <c r="BW128" s="59">
        <v>6373414.6229077457</v>
      </c>
      <c r="BX128" s="59">
        <v>6422877.2959452458</v>
      </c>
      <c r="BY128" s="59">
        <v>6356062.182048765</v>
      </c>
      <c r="BZ128" s="59">
        <v>6222716.8220487656</v>
      </c>
      <c r="CA128" s="59">
        <v>6611384.7002440859</v>
      </c>
      <c r="CB128" s="59">
        <v>6579311.1937377462</v>
      </c>
      <c r="CC128" s="59">
        <v>6438752.1737377457</v>
      </c>
      <c r="CD128" s="59">
        <v>6467601.1337377466</v>
      </c>
      <c r="CE128" s="59">
        <v>6399872.5537377466</v>
      </c>
      <c r="CF128" s="59">
        <v>6397433.6160981553</v>
      </c>
      <c r="CG128">
        <v>6530400.7597939456</v>
      </c>
      <c r="CH128">
        <v>6393960.0023563271</v>
      </c>
      <c r="CI128">
        <v>6363767.1923563275</v>
      </c>
      <c r="CJ128">
        <v>6416904.3154563261</v>
      </c>
      <c r="CK128">
        <v>6551583.7291438272</v>
      </c>
      <c r="CL128">
        <v>6418148.619143826</v>
      </c>
      <c r="CM128">
        <v>6809548.4290104834</v>
      </c>
      <c r="CN128">
        <v>6776516.0850762092</v>
      </c>
      <c r="CO128">
        <v>6635402.9199031638</v>
      </c>
      <c r="CP128">
        <v>6664785.3999031624</v>
      </c>
      <c r="CQ128">
        <v>6596991.6082947897</v>
      </c>
      <c r="CR128">
        <v>6594442.743176328</v>
      </c>
      <c r="CS128">
        <v>6744634.2331763301</v>
      </c>
    </row>
    <row r="129" spans="1:109" ht="15" customHeight="1" outlineLevel="1">
      <c r="A129" s="37" t="s">
        <v>176</v>
      </c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  <c r="AE129" s="84"/>
      <c r="AF129" s="84"/>
      <c r="AG129" s="84"/>
      <c r="AH129" s="84"/>
      <c r="AI129" s="84"/>
      <c r="AJ129" s="84"/>
      <c r="AK129" s="84"/>
      <c r="AL129" s="203">
        <f>'[122]RP per monthly'!B210*-1</f>
        <v>0</v>
      </c>
      <c r="AM129" s="203">
        <f>'[122]RP per monthly'!C210*-1</f>
        <v>0</v>
      </c>
      <c r="AN129" s="203">
        <f>'[122]RP per monthly'!D210*-1</f>
        <v>0</v>
      </c>
      <c r="AO129" s="203">
        <f>'[122]RP per monthly'!E210*-1</f>
        <v>0</v>
      </c>
      <c r="AP129" s="203">
        <f>'[122]RP per monthly'!F210*-1</f>
        <v>0</v>
      </c>
      <c r="AQ129" s="203">
        <f>'[122]RP per monthly'!G210*-1</f>
        <v>0</v>
      </c>
      <c r="AR129" s="203">
        <f>'[122]RP per monthly'!H210*-1</f>
        <v>0</v>
      </c>
      <c r="AS129" s="203">
        <f>'[122]RP per monthly'!I210*-1</f>
        <v>0</v>
      </c>
      <c r="AT129" s="203">
        <f>'[122]RP per monthly'!J210*-1</f>
        <v>17240</v>
      </c>
      <c r="AU129" s="203">
        <f>'[122]RP per monthly'!K210*-1</f>
        <v>0</v>
      </c>
      <c r="AV129" s="203">
        <f>'[122]RP per monthly'!L210*-1</f>
        <v>0</v>
      </c>
      <c r="AW129" s="203">
        <f>'[122]RP per monthly'!M210*-1</f>
        <v>0</v>
      </c>
      <c r="AX129" s="203">
        <f>'[122]RP per monthly'!P210*-1</f>
        <v>0</v>
      </c>
      <c r="AY129" s="203">
        <f>'[122]RP per monthly'!Q210*-1</f>
        <v>0</v>
      </c>
      <c r="AZ129" s="203">
        <f>'[122]RP per monthly'!R210*-1</f>
        <v>0</v>
      </c>
      <c r="BA129" s="203">
        <f>'[122]RP per monthly'!S210*-1</f>
        <v>0</v>
      </c>
      <c r="BB129" s="203">
        <f>'[122]RP per monthly'!T210*-1</f>
        <v>0</v>
      </c>
      <c r="BC129" s="203">
        <f>'[122]RP per monthly'!U210*-1</f>
        <v>0</v>
      </c>
      <c r="BD129" s="203">
        <f>'[122]RP per monthly'!V210*-1</f>
        <v>0</v>
      </c>
      <c r="BE129" s="203">
        <f>'[122]RP per monthly'!W210*-1</f>
        <v>0</v>
      </c>
      <c r="BF129" s="203">
        <f>'[122]RP per monthly'!X210*-1</f>
        <v>0</v>
      </c>
      <c r="BG129" s="203">
        <f>'[122]RP per monthly'!Y210*-1</f>
        <v>0</v>
      </c>
      <c r="BH129" s="203">
        <f>'[122]RP per monthly'!Z210*-1</f>
        <v>0</v>
      </c>
      <c r="BI129" s="203">
        <f>'[122]RP per monthly'!AA210*-1</f>
        <v>0</v>
      </c>
      <c r="BJ129" s="203">
        <f>'[122]RP per monthly'!AD210*-1</f>
        <v>0</v>
      </c>
      <c r="BK129" s="203">
        <f>'[122]RP per monthly'!AE210*-1</f>
        <v>0</v>
      </c>
      <c r="BL129" s="203">
        <f>'[122]RP per monthly'!AF210*-1</f>
        <v>0</v>
      </c>
      <c r="BM129" s="203">
        <f>'[122]RP per monthly'!AG210*-1</f>
        <v>0</v>
      </c>
      <c r="BN129" s="203">
        <f>'[122]RP per monthly'!AH210*-1</f>
        <v>0</v>
      </c>
      <c r="BO129" s="203">
        <f>'[122]RP per monthly'!AI210*-1</f>
        <v>0</v>
      </c>
      <c r="BP129" s="203">
        <f>'[122]RP per monthly'!AJ210*-1</f>
        <v>0</v>
      </c>
      <c r="BQ129" s="203">
        <f>'[122]RP per monthly'!AK210*-1</f>
        <v>10000</v>
      </c>
      <c r="BR129" s="203">
        <f>'[122]RP per monthly'!AL210*-1</f>
        <v>0</v>
      </c>
      <c r="BS129" s="203">
        <f>'[122]RP per monthly'!AM210*-1</f>
        <v>0</v>
      </c>
      <c r="BT129" s="203">
        <f>'[122]RP per monthly'!AN210*-1</f>
        <v>0</v>
      </c>
      <c r="BU129" s="203">
        <f>'[122]RP per monthly'!AO210*-1</f>
        <v>9000</v>
      </c>
      <c r="BV129" s="195">
        <f>'[122]RP per monthly'!AR210*-1</f>
        <v>0</v>
      </c>
      <c r="BW129" s="195">
        <f>'[122]RP per monthly'!AS210*-1</f>
        <v>0</v>
      </c>
      <c r="BX129" s="195">
        <f>'[122]RP per monthly'!AT210*-1</f>
        <v>0</v>
      </c>
      <c r="BY129" s="195">
        <f>'[122]RP per monthly'!AU210*-1</f>
        <v>0</v>
      </c>
      <c r="BZ129" s="195">
        <f>'[122]RP per monthly'!AV210*-1</f>
        <v>0</v>
      </c>
      <c r="CA129" s="195">
        <f>'[122]RP per monthly'!AW210*-1</f>
        <v>0</v>
      </c>
      <c r="CB129" s="195">
        <f>'[122]RP per monthly'!AX210*-1</f>
        <v>0</v>
      </c>
      <c r="CC129" s="195">
        <f>'[122]RP per monthly'!AY210*-1</f>
        <v>10000</v>
      </c>
      <c r="CD129" s="195">
        <f>'[122]RP per monthly'!AZ210*-1</f>
        <v>0</v>
      </c>
      <c r="CE129" s="195">
        <f>'[122]RP per monthly'!BA210*-1</f>
        <v>0</v>
      </c>
      <c r="CF129" s="195">
        <f>'[122]RP per monthly'!BB210*-1</f>
        <v>0</v>
      </c>
      <c r="CG129" s="195">
        <f>'[122]RP per monthly'!BC210*-1</f>
        <v>9000</v>
      </c>
      <c r="CH129" s="195">
        <f>'[122]RP per monthly'!BF210*-1</f>
        <v>0</v>
      </c>
      <c r="CI129" s="195">
        <f>'[122]RP per monthly'!BG210*-1</f>
        <v>0</v>
      </c>
      <c r="CJ129" s="195">
        <f>'[122]RP per monthly'!BH210*-1</f>
        <v>0</v>
      </c>
      <c r="CK129" s="195">
        <f>'[122]RP per monthly'!BI210*-1</f>
        <v>0</v>
      </c>
      <c r="CL129" s="195">
        <f>'[122]RP per monthly'!BJ210*-1</f>
        <v>0</v>
      </c>
      <c r="CM129" s="195">
        <f>'[122]RP per monthly'!BK210*-1</f>
        <v>0</v>
      </c>
      <c r="CN129" s="195">
        <f>'[122]RP per monthly'!BL210*-1</f>
        <v>0</v>
      </c>
      <c r="CO129" s="195">
        <f>'[122]RP per monthly'!BM210*-1</f>
        <v>10000</v>
      </c>
      <c r="CP129" s="195">
        <f>'[122]RP per monthly'!BN210*-1</f>
        <v>0</v>
      </c>
      <c r="CQ129" s="195">
        <f>'[122]RP per monthly'!BO210*-1</f>
        <v>0</v>
      </c>
      <c r="CR129" s="195">
        <f>'[122]RP per monthly'!BP210*-1</f>
        <v>0</v>
      </c>
      <c r="CS129" s="195">
        <f>'[122]RP per monthly'!BQ210*-1</f>
        <v>9000</v>
      </c>
      <c r="CT129" s="195">
        <f>'[122]RP per monthly'!BT210*-1</f>
        <v>0</v>
      </c>
      <c r="CU129" s="195">
        <f>'[122]RP per monthly'!BU210*-1</f>
        <v>0</v>
      </c>
      <c r="CV129" s="195">
        <f>'[122]RP per monthly'!BV210*-1</f>
        <v>0</v>
      </c>
      <c r="CW129" s="195">
        <f>'[122]RP per monthly'!BW210*-1</f>
        <v>0</v>
      </c>
      <c r="CX129" s="195">
        <f>'[122]RP per monthly'!BX210*-1</f>
        <v>0</v>
      </c>
      <c r="CY129" s="195">
        <f>'[122]RP per monthly'!BY210*-1</f>
        <v>0</v>
      </c>
      <c r="CZ129" s="195">
        <f>'[122]RP per monthly'!BZ210*-1</f>
        <v>0</v>
      </c>
      <c r="DA129" s="195">
        <f>'[122]RP per monthly'!CA210*-1</f>
        <v>10000</v>
      </c>
      <c r="DB129" s="195">
        <f>'[122]RP per monthly'!CB210*-1</f>
        <v>0</v>
      </c>
      <c r="DC129" s="195">
        <f>'[122]RP per monthly'!CC210*-1</f>
        <v>0</v>
      </c>
      <c r="DD129" s="195">
        <f>'[122]RP per monthly'!CD210*-1</f>
        <v>0</v>
      </c>
      <c r="DE129" s="195">
        <f>'[122]RP per monthly'!CE210*-1</f>
        <v>9000</v>
      </c>
    </row>
    <row r="130" spans="1:109" ht="15" customHeight="1" outlineLevel="1">
      <c r="A130" s="37" t="s">
        <v>177</v>
      </c>
      <c r="B130" s="84">
        <v>820.38</v>
      </c>
      <c r="C130" s="84">
        <v>78110</v>
      </c>
      <c r="D130" s="84"/>
      <c r="E130" s="84">
        <v>453.2</v>
      </c>
      <c r="F130" s="84"/>
      <c r="G130" s="84"/>
      <c r="H130" s="84"/>
      <c r="I130" s="84">
        <v>5218.2299999999996</v>
      </c>
      <c r="J130" s="84"/>
      <c r="K130" s="84"/>
      <c r="L130" s="84"/>
      <c r="M130" s="84">
        <v>172527</v>
      </c>
      <c r="N130" s="84">
        <v>161.94999999999999</v>
      </c>
      <c r="O130" s="84">
        <v>862.05</v>
      </c>
      <c r="P130" s="84">
        <v>55844.160000000003</v>
      </c>
      <c r="Q130" s="84">
        <v>134208.53</v>
      </c>
      <c r="R130" s="84">
        <v>18669.379999999997</v>
      </c>
      <c r="S130" s="84">
        <v>13359.88</v>
      </c>
      <c r="T130" s="84">
        <v>26684.190000000002</v>
      </c>
      <c r="U130" s="84">
        <v>19823.990000000002</v>
      </c>
      <c r="V130" s="84">
        <v>16747.940000000002</v>
      </c>
      <c r="W130" s="84">
        <v>53488.71</v>
      </c>
      <c r="X130" s="84">
        <v>4073.3</v>
      </c>
      <c r="Y130" s="84">
        <v>62950.04</v>
      </c>
      <c r="Z130" s="84">
        <v>157508.12</v>
      </c>
      <c r="AA130" s="84">
        <v>360577.5</v>
      </c>
      <c r="AB130" s="84">
        <v>13113.9</v>
      </c>
      <c r="AC130" s="84">
        <v>6399.59</v>
      </c>
      <c r="AD130" s="84">
        <v>979</v>
      </c>
      <c r="AE130" s="84"/>
      <c r="AF130" s="84">
        <v>1685.78</v>
      </c>
      <c r="AG130" s="84">
        <v>4483.8999999999996</v>
      </c>
      <c r="AH130" s="84">
        <v>10725</v>
      </c>
      <c r="AI130" s="84">
        <v>2947.08</v>
      </c>
      <c r="AJ130" s="84">
        <v>178331.47</v>
      </c>
      <c r="AK130" s="84">
        <v>41523</v>
      </c>
      <c r="AL130" s="203">
        <f>'[122]RP per monthly'!B211*-1</f>
        <v>0</v>
      </c>
      <c r="AM130" s="203">
        <f>'[122]RP per monthly'!C211*-1</f>
        <v>0</v>
      </c>
      <c r="AN130" s="203">
        <f>'[122]RP per monthly'!D211*-1</f>
        <v>0</v>
      </c>
      <c r="AO130" s="203">
        <f>'[122]RP per monthly'!E211*-1</f>
        <v>0</v>
      </c>
      <c r="AP130" s="203">
        <f>'[122]RP per monthly'!F211*-1</f>
        <v>0</v>
      </c>
      <c r="AQ130" s="203">
        <f>'[122]RP per monthly'!G211*-1</f>
        <v>1557.67</v>
      </c>
      <c r="AR130" s="203">
        <f>'[122]RP per monthly'!H211*-1</f>
        <v>0</v>
      </c>
      <c r="AS130" s="203">
        <f>'[122]RP per monthly'!I211*-1</f>
        <v>0</v>
      </c>
      <c r="AT130" s="203">
        <f>'[122]RP per monthly'!J211*-1</f>
        <v>0</v>
      </c>
      <c r="AU130" s="203">
        <f>'[122]RP per monthly'!K211*-1</f>
        <v>0</v>
      </c>
      <c r="AV130" s="203">
        <f>'[122]RP per monthly'!L211*-1</f>
        <v>0</v>
      </c>
      <c r="AW130" s="203">
        <f>'[122]RP per monthly'!M211*-1</f>
        <v>0</v>
      </c>
      <c r="AX130" s="203">
        <f>'[122]RP per monthly'!P211*-1</f>
        <v>2806.09</v>
      </c>
      <c r="AY130" s="203">
        <f>'[122]RP per monthly'!Q211*-1</f>
        <v>11816.8</v>
      </c>
      <c r="AZ130" s="203">
        <f>'[122]RP per monthly'!R211*-1</f>
        <v>538.82000000000005</v>
      </c>
      <c r="BA130" s="203">
        <f>'[122]RP per monthly'!S211*-1</f>
        <v>3687.74</v>
      </c>
      <c r="BB130" s="203">
        <f>'[122]RP per monthly'!T211*-1</f>
        <v>5608.89</v>
      </c>
      <c r="BC130" s="203">
        <f>'[122]RP per monthly'!U211*-1</f>
        <v>6074.31</v>
      </c>
      <c r="BD130" s="203">
        <f>'[122]RP per monthly'!V211*-1</f>
        <v>5905.32</v>
      </c>
      <c r="BE130" s="203">
        <f>'[122]RP per monthly'!W211*-1</f>
        <v>10928.97</v>
      </c>
      <c r="BF130" s="203">
        <f>'[122]RP per monthly'!X211*-1</f>
        <v>29734</v>
      </c>
      <c r="BG130" s="203">
        <f>'[122]RP per monthly'!Y211*-1</f>
        <v>49423</v>
      </c>
      <c r="BH130" s="203">
        <f>'[122]RP per monthly'!Z211*-1</f>
        <v>6130.94</v>
      </c>
      <c r="BI130" s="203">
        <f>'[122]RP per monthly'!AA211*-1</f>
        <v>51244.44</v>
      </c>
      <c r="BJ130" s="203">
        <f>'[122]RP per monthly'!AD211*-1</f>
        <v>0</v>
      </c>
      <c r="BK130" s="203">
        <f>'[122]RP per monthly'!AE211*-1</f>
        <v>0</v>
      </c>
      <c r="BL130" s="203">
        <f>'[122]RP per monthly'!AF211*-1</f>
        <v>0</v>
      </c>
      <c r="BM130" s="203">
        <f>'[122]RP per monthly'!AG211*-1</f>
        <v>0</v>
      </c>
      <c r="BN130" s="203">
        <f>'[122]RP per monthly'!AH211*-1</f>
        <v>0</v>
      </c>
      <c r="BO130" s="203">
        <f>'[122]RP per monthly'!AI211*-1</f>
        <v>0</v>
      </c>
      <c r="BP130" s="203">
        <f>'[122]RP per monthly'!AJ211*-1</f>
        <v>0</v>
      </c>
      <c r="BQ130" s="203">
        <f>'[122]RP per monthly'!AK211*-1</f>
        <v>20000</v>
      </c>
      <c r="BR130" s="203">
        <f>'[122]RP per monthly'!AL211*-1</f>
        <v>0</v>
      </c>
      <c r="BS130" s="203">
        <f>'[122]RP per monthly'!AM211*-1</f>
        <v>32000</v>
      </c>
      <c r="BT130" s="203">
        <f>'[122]RP per monthly'!AN211*-1</f>
        <v>34000</v>
      </c>
      <c r="BU130" s="203">
        <f>'[122]RP per monthly'!AO211*-1</f>
        <v>43000</v>
      </c>
      <c r="BV130" s="195">
        <f>'[122]RP per monthly'!AR211*-1</f>
        <v>0</v>
      </c>
      <c r="BW130" s="195">
        <f>'[122]RP per monthly'!AS211*-1</f>
        <v>0</v>
      </c>
      <c r="BX130" s="195">
        <f>'[122]RP per monthly'!AT211*-1</f>
        <v>0</v>
      </c>
      <c r="BY130" s="195">
        <f>'[122]RP per monthly'!AU211*-1</f>
        <v>0</v>
      </c>
      <c r="BZ130" s="195">
        <f>'[122]RP per monthly'!AV211*-1</f>
        <v>0</v>
      </c>
      <c r="CA130" s="195">
        <f>'[122]RP per monthly'!AW211*-1</f>
        <v>0</v>
      </c>
      <c r="CB130" s="195">
        <f>'[122]RP per monthly'!AX211*-1</f>
        <v>0</v>
      </c>
      <c r="CC130" s="195">
        <f>'[122]RP per monthly'!AY211*-1</f>
        <v>20000</v>
      </c>
      <c r="CD130" s="195">
        <f>'[122]RP per monthly'!AZ211*-1</f>
        <v>0</v>
      </c>
      <c r="CE130" s="195">
        <f>'[122]RP per monthly'!BA211*-1</f>
        <v>32000</v>
      </c>
      <c r="CF130" s="195">
        <f>'[122]RP per monthly'!BB211*-1</f>
        <v>34000</v>
      </c>
      <c r="CG130" s="195">
        <f>'[122]RP per monthly'!BC211*-1</f>
        <v>43000</v>
      </c>
      <c r="CH130" s="195">
        <f>'[122]RP per monthly'!BF211*-1</f>
        <v>0</v>
      </c>
      <c r="CI130" s="195">
        <f>'[122]RP per monthly'!BG211*-1</f>
        <v>0</v>
      </c>
      <c r="CJ130" s="195">
        <f>'[122]RP per monthly'!BH211*-1</f>
        <v>0</v>
      </c>
      <c r="CK130" s="195">
        <f>'[122]RP per monthly'!BI211*-1</f>
        <v>0</v>
      </c>
      <c r="CL130" s="195">
        <f>'[122]RP per monthly'!BJ211*-1</f>
        <v>0</v>
      </c>
      <c r="CM130" s="195">
        <f>'[122]RP per monthly'!BK211*-1</f>
        <v>0</v>
      </c>
      <c r="CN130" s="195">
        <f>'[122]RP per monthly'!BL211*-1</f>
        <v>0</v>
      </c>
      <c r="CO130" s="195">
        <f>'[122]RP per monthly'!BM211*-1</f>
        <v>20000</v>
      </c>
      <c r="CP130" s="195">
        <f>'[122]RP per monthly'!BN211*-1</f>
        <v>0</v>
      </c>
      <c r="CQ130" s="195">
        <f>'[122]RP per monthly'!BO211*-1</f>
        <v>32000</v>
      </c>
      <c r="CR130" s="195">
        <f>'[122]RP per monthly'!BP211*-1</f>
        <v>34000</v>
      </c>
      <c r="CS130" s="195">
        <f>'[122]RP per monthly'!BQ211*-1</f>
        <v>43000</v>
      </c>
      <c r="CT130" s="195">
        <f>'[122]RP per monthly'!BT211*-1</f>
        <v>0</v>
      </c>
      <c r="CU130" s="195">
        <f>'[122]RP per monthly'!BU211*-1</f>
        <v>0</v>
      </c>
      <c r="CV130" s="195">
        <f>'[122]RP per monthly'!BV211*-1</f>
        <v>0</v>
      </c>
      <c r="CW130" s="195">
        <f>'[122]RP per monthly'!BW211*-1</f>
        <v>0</v>
      </c>
      <c r="CX130" s="195">
        <f>'[122]RP per monthly'!BX211*-1</f>
        <v>0</v>
      </c>
      <c r="CY130" s="195">
        <f>'[122]RP per monthly'!BY211*-1</f>
        <v>0</v>
      </c>
      <c r="CZ130" s="195">
        <f>'[122]RP per monthly'!BZ211*-1</f>
        <v>0</v>
      </c>
      <c r="DA130" s="195">
        <f>'[122]RP per monthly'!CA211*-1</f>
        <v>20000</v>
      </c>
      <c r="DB130" s="195">
        <f>'[122]RP per monthly'!CB211*-1</f>
        <v>0</v>
      </c>
      <c r="DC130" s="195">
        <f>'[122]RP per monthly'!CC211*-1</f>
        <v>32000</v>
      </c>
      <c r="DD130" s="195">
        <f>'[122]RP per monthly'!CD211*-1</f>
        <v>34000</v>
      </c>
      <c r="DE130" s="195">
        <f>'[122]RP per monthly'!CE211*-1</f>
        <v>43000</v>
      </c>
    </row>
    <row r="131" spans="1:109" ht="15" customHeight="1" outlineLevel="1">
      <c r="A131" s="37" t="s">
        <v>178</v>
      </c>
      <c r="B131" s="84">
        <v>49.43</v>
      </c>
      <c r="C131" s="84">
        <v>3839.03</v>
      </c>
      <c r="D131" s="84">
        <v>108607.14</v>
      </c>
      <c r="E131" s="84">
        <v>38635.42</v>
      </c>
      <c r="F131" s="84">
        <v>44146.92</v>
      </c>
      <c r="G131" s="84">
        <v>230458.12</v>
      </c>
      <c r="H131" s="84">
        <v>183102.31</v>
      </c>
      <c r="I131" s="84">
        <v>184976.11</v>
      </c>
      <c r="J131" s="84">
        <v>207218.62</v>
      </c>
      <c r="K131" s="84">
        <v>283173.77</v>
      </c>
      <c r="L131" s="84">
        <v>107146.19</v>
      </c>
      <c r="M131" s="84">
        <v>1212969.29</v>
      </c>
      <c r="N131" s="84">
        <v>40714.070000000007</v>
      </c>
      <c r="O131" s="84">
        <v>193619.14</v>
      </c>
      <c r="P131" s="84">
        <v>94664.25</v>
      </c>
      <c r="Q131" s="84">
        <v>467322.25999999995</v>
      </c>
      <c r="R131" s="84">
        <v>475487.29000000004</v>
      </c>
      <c r="S131" s="84">
        <v>207375.72</v>
      </c>
      <c r="T131" s="84">
        <v>405204.44999999995</v>
      </c>
      <c r="U131" s="84">
        <v>415928.39999999997</v>
      </c>
      <c r="V131" s="84">
        <v>283785.99</v>
      </c>
      <c r="W131" s="84">
        <v>1340392.0899999999</v>
      </c>
      <c r="X131" s="84">
        <v>346479.45</v>
      </c>
      <c r="Y131" s="84">
        <v>877590.88</v>
      </c>
      <c r="Z131" s="84">
        <v>208119.65000000005</v>
      </c>
      <c r="AA131" s="84">
        <v>473625.44000000012</v>
      </c>
      <c r="AB131" s="84">
        <v>565280.65</v>
      </c>
      <c r="AC131" s="84">
        <v>233755.56</v>
      </c>
      <c r="AD131" s="84">
        <v>367887.66000000003</v>
      </c>
      <c r="AE131" s="84">
        <v>244586.87</v>
      </c>
      <c r="AF131" s="84">
        <v>416904.38</v>
      </c>
      <c r="AG131" s="84">
        <v>897586.21000000008</v>
      </c>
      <c r="AH131" s="84">
        <v>383215.47000000003</v>
      </c>
      <c r="AI131" s="84">
        <v>523858.44999999995</v>
      </c>
      <c r="AJ131" s="84">
        <v>199086.99</v>
      </c>
      <c r="AK131" s="84">
        <v>1436292.16</v>
      </c>
      <c r="AL131" s="203">
        <f>'[122]RP per monthly'!B212*-1</f>
        <v>-382013.17</v>
      </c>
      <c r="AM131" s="203">
        <f>'[122]RP per monthly'!C212*-1</f>
        <v>983971.61</v>
      </c>
      <c r="AN131" s="203">
        <f>'[122]RP per monthly'!D212*-1</f>
        <v>418563.23</v>
      </c>
      <c r="AO131" s="203">
        <f>'[122]RP per monthly'!E212*-1</f>
        <v>462893.7</v>
      </c>
      <c r="AP131" s="203">
        <f>'[122]RP per monthly'!F212*-1</f>
        <v>305214.12</v>
      </c>
      <c r="AQ131" s="203">
        <f>'[122]RP per monthly'!G212*-1</f>
        <v>703035.43</v>
      </c>
      <c r="AR131" s="203">
        <f>'[122]RP per monthly'!H212*-1</f>
        <v>57925.88</v>
      </c>
      <c r="AS131" s="203">
        <f>'[122]RP per monthly'!I212*-1</f>
        <v>105910.45</v>
      </c>
      <c r="AT131" s="203">
        <f>'[122]RP per monthly'!J212*-1</f>
        <v>126996.25</v>
      </c>
      <c r="AU131" s="203">
        <f>'[122]RP per monthly'!K212*-1</f>
        <v>45355.83</v>
      </c>
      <c r="AV131" s="203">
        <f>'[122]RP per monthly'!L212*-1</f>
        <v>28524.71</v>
      </c>
      <c r="AW131" s="203">
        <f>'[122]RP per monthly'!M212*-1</f>
        <v>698914.1</v>
      </c>
      <c r="AX131" s="203">
        <f>'[122]RP per monthly'!P212*-1</f>
        <v>-140391.6</v>
      </c>
      <c r="AY131" s="203">
        <f>'[122]RP per monthly'!Q212*-1</f>
        <v>195200</v>
      </c>
      <c r="AZ131" s="203">
        <f>'[122]RP per monthly'!R212*-1</f>
        <v>214554.95</v>
      </c>
      <c r="BA131" s="203">
        <f>'[122]RP per monthly'!S212*-1</f>
        <v>410637.59</v>
      </c>
      <c r="BB131" s="203">
        <f>'[122]RP per monthly'!T212*-1</f>
        <v>269930.94</v>
      </c>
      <c r="BC131" s="203">
        <f>'[122]RP per monthly'!U212*-1</f>
        <v>262740.69</v>
      </c>
      <c r="BD131" s="203">
        <f>'[122]RP per monthly'!V212*-1</f>
        <v>138218.74</v>
      </c>
      <c r="BE131" s="203">
        <f>'[122]RP per monthly'!W212*-1</f>
        <v>204634.29</v>
      </c>
      <c r="BF131" s="203">
        <f>'[122]RP per monthly'!X212*-1</f>
        <v>345569.9</v>
      </c>
      <c r="BG131" s="203">
        <f>'[122]RP per monthly'!Y212*-1</f>
        <v>228120</v>
      </c>
      <c r="BH131" s="203">
        <f>'[122]RP per monthly'!Z212*-1</f>
        <v>54638</v>
      </c>
      <c r="BI131" s="203">
        <f>'[122]RP per monthly'!AA212*-1</f>
        <v>142120</v>
      </c>
      <c r="BJ131" s="203">
        <f>'[122]RP per monthly'!AD212*-1</f>
        <v>108050</v>
      </c>
      <c r="BK131" s="203">
        <f>'[122]RP per monthly'!AE212*-1</f>
        <v>86050</v>
      </c>
      <c r="BL131" s="203">
        <f>'[122]RP per monthly'!AF212*-1</f>
        <v>126340</v>
      </c>
      <c r="BM131" s="203">
        <f>'[122]RP per monthly'!AG212*-1</f>
        <v>363090</v>
      </c>
      <c r="BN131" s="203">
        <f>'[122]RP per monthly'!AH212*-1</f>
        <v>199090</v>
      </c>
      <c r="BO131" s="203">
        <f>'[122]RP per monthly'!AI212*-1</f>
        <v>123340</v>
      </c>
      <c r="BP131" s="203">
        <f>'[122]RP per monthly'!AJ212*-1</f>
        <v>451590</v>
      </c>
      <c r="BQ131" s="203">
        <f>'[122]RP per monthly'!AK212*-1</f>
        <v>186090</v>
      </c>
      <c r="BR131" s="203">
        <f>'[122]RP per monthly'!AL212*-1</f>
        <v>223840</v>
      </c>
      <c r="BS131" s="203">
        <f>'[122]RP per monthly'!AM212*-1</f>
        <v>416590</v>
      </c>
      <c r="BT131" s="203">
        <f>'[122]RP per monthly'!AN212*-1</f>
        <v>153090</v>
      </c>
      <c r="BU131" s="203">
        <f>'[122]RP per monthly'!AO212*-1</f>
        <v>27340</v>
      </c>
      <c r="BV131" s="195">
        <f>'[122]RP per monthly'!AR212*-1</f>
        <v>255542.13</v>
      </c>
      <c r="BW131" s="195">
        <f>'[122]RP per monthly'!AS212*-1</f>
        <v>489262.13</v>
      </c>
      <c r="BX131" s="195">
        <f>'[122]RP per monthly'!AT212*-1</f>
        <v>179622.13</v>
      </c>
      <c r="BY131" s="195">
        <f>'[122]RP per monthly'!AU212*-1</f>
        <v>279862.13</v>
      </c>
      <c r="BZ131" s="195">
        <f>'[122]RP per monthly'!AV212*-1</f>
        <v>218742.13</v>
      </c>
      <c r="CA131" s="195">
        <f>'[122]RP per monthly'!AW212*-1</f>
        <v>326362.13</v>
      </c>
      <c r="CB131" s="195">
        <f>'[122]RP per monthly'!AX212*-1</f>
        <v>297322.13</v>
      </c>
      <c r="CC131" s="195">
        <f>'[122]RP per monthly'!AY212*-1</f>
        <v>202302.13</v>
      </c>
      <c r="CD131" s="195">
        <f>'[122]RP per monthly'!AZ212*-1</f>
        <v>70347.13</v>
      </c>
      <c r="CE131" s="195">
        <f>'[122]RP per monthly'!BA212*-1</f>
        <v>361187.13</v>
      </c>
      <c r="CF131" s="195">
        <f>'[122]RP per monthly'!BB212*-1</f>
        <v>78147.13</v>
      </c>
      <c r="CG131" s="195">
        <f>'[122]RP per monthly'!BC212*-1</f>
        <v>42187.13</v>
      </c>
      <c r="CH131" s="195">
        <f>'[122]RP per monthly'!BF212*-1</f>
        <v>354154.88</v>
      </c>
      <c r="CI131" s="195">
        <f>'[122]RP per monthly'!BG212*-1</f>
        <v>537849.88</v>
      </c>
      <c r="CJ131" s="195">
        <f>'[122]RP per monthly'!BH212*-1</f>
        <v>293759.88</v>
      </c>
      <c r="CK131" s="195">
        <f>'[122]RP per monthly'!BI212*-1</f>
        <v>372387.38</v>
      </c>
      <c r="CL131" s="195">
        <f>'[122]RP per monthly'!BJ212*-1</f>
        <v>330979.88</v>
      </c>
      <c r="CM131" s="195">
        <f>'[122]RP per monthly'!BK212*-1</f>
        <v>446137.38</v>
      </c>
      <c r="CN131" s="195">
        <f>'[122]RP per monthly'!BL212*-1</f>
        <v>387459.88</v>
      </c>
      <c r="CO131" s="195">
        <f>'[122]RP per monthly'!BM212*-1</f>
        <v>397402.38</v>
      </c>
      <c r="CP131" s="195">
        <f>'[122]RP per monthly'!BN212*-1</f>
        <v>229159.88</v>
      </c>
      <c r="CQ131" s="195">
        <f>'[122]RP per monthly'!BO212*-1</f>
        <v>496137.38</v>
      </c>
      <c r="CR131" s="195">
        <f>'[122]RP per monthly'!BP212*-1</f>
        <v>242209.88</v>
      </c>
      <c r="CS131" s="195">
        <f>'[122]RP per monthly'!BQ212*-1</f>
        <v>212512.38</v>
      </c>
      <c r="CT131" s="195">
        <f>'[122]RP per monthly'!BT212*-1</f>
        <v>200404.68</v>
      </c>
      <c r="CU131" s="195">
        <f>'[122]RP per monthly'!BU212*-1</f>
        <v>453696.68</v>
      </c>
      <c r="CV131" s="195">
        <f>'[122]RP per monthly'!BV212*-1</f>
        <v>112592.68</v>
      </c>
      <c r="CW131" s="195">
        <f>'[122]RP per monthly'!BW212*-1</f>
        <v>231706.68</v>
      </c>
      <c r="CX131" s="195">
        <f>'[122]RP per monthly'!BX212*-1</f>
        <v>152624.68</v>
      </c>
      <c r="CY131" s="195">
        <f>'[122]RP per monthly'!BY212*-1</f>
        <v>352106.68</v>
      </c>
      <c r="CZ131" s="195">
        <f>'[122]RP per monthly'!BZ212*-1</f>
        <v>262912.68</v>
      </c>
      <c r="DA131" s="195">
        <f>'[122]RP per monthly'!CA212*-1</f>
        <v>284390.68</v>
      </c>
      <c r="DB131" s="195">
        <f>'[122]RP per monthly'!CB212*-1</f>
        <v>62432.68</v>
      </c>
      <c r="DC131" s="195">
        <f>'[122]RP per monthly'!CC212*-1</f>
        <v>402106.68</v>
      </c>
      <c r="DD131" s="195">
        <f>'[122]RP per monthly'!CD212*-1</f>
        <v>82512.679999999993</v>
      </c>
      <c r="DE131" s="195">
        <f>'[122]RP per monthly'!CE212*-1</f>
        <v>30606.68</v>
      </c>
    </row>
    <row r="132" spans="1:109" ht="15" customHeight="1" outlineLevel="1">
      <c r="A132" s="37" t="s">
        <v>179</v>
      </c>
      <c r="B132" s="84"/>
      <c r="C132" s="84"/>
      <c r="D132" s="84"/>
      <c r="E132" s="84"/>
      <c r="F132" s="84"/>
      <c r="G132" s="84">
        <v>1318.9</v>
      </c>
      <c r="H132" s="84"/>
      <c r="I132" s="84"/>
      <c r="J132" s="84"/>
      <c r="K132" s="84">
        <v>2200</v>
      </c>
      <c r="L132" s="84"/>
      <c r="M132" s="84"/>
      <c r="N132" s="84"/>
      <c r="O132" s="84"/>
      <c r="P132" s="84">
        <v>183698.63</v>
      </c>
      <c r="Q132" s="84"/>
      <c r="R132" s="84"/>
      <c r="S132" s="84">
        <v>49.5</v>
      </c>
      <c r="T132" s="84">
        <v>36.4</v>
      </c>
      <c r="U132" s="84">
        <v>105.22</v>
      </c>
      <c r="V132" s="84">
        <v>2087.5</v>
      </c>
      <c r="W132" s="84">
        <v>148</v>
      </c>
      <c r="X132" s="84">
        <v>12491.5</v>
      </c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  <c r="AJ132" s="84"/>
      <c r="AK132" s="84"/>
      <c r="AL132" s="203">
        <f>'[122]RP per monthly'!B213*-1</f>
        <v>0</v>
      </c>
      <c r="AM132" s="203">
        <f>'[122]RP per monthly'!C213*-1</f>
        <v>0</v>
      </c>
      <c r="AN132" s="203">
        <f>'[122]RP per monthly'!D213*-1</f>
        <v>0</v>
      </c>
      <c r="AO132" s="203">
        <f>'[122]RP per monthly'!E213*-1</f>
        <v>0</v>
      </c>
      <c r="AP132" s="203">
        <f>'[122]RP per monthly'!F213*-1</f>
        <v>0</v>
      </c>
      <c r="AQ132" s="203">
        <f>'[122]RP per monthly'!G213*-1</f>
        <v>0</v>
      </c>
      <c r="AR132" s="203">
        <f>'[122]RP per monthly'!H213*-1</f>
        <v>0</v>
      </c>
      <c r="AS132" s="203">
        <f>'[122]RP per monthly'!I213*-1</f>
        <v>0</v>
      </c>
      <c r="AT132" s="203">
        <f>'[122]RP per monthly'!J213*-1</f>
        <v>847.25</v>
      </c>
      <c r="AU132" s="203">
        <f>'[122]RP per monthly'!K213*-1</f>
        <v>5363.66</v>
      </c>
      <c r="AV132" s="203">
        <f>'[122]RP per monthly'!L213*-1</f>
        <v>98350.56</v>
      </c>
      <c r="AW132" s="203">
        <f>'[122]RP per monthly'!M213*-1</f>
        <v>691.51</v>
      </c>
      <c r="AX132" s="203">
        <f>'[122]RP per monthly'!P213*-1</f>
        <v>1296.6199999999999</v>
      </c>
      <c r="AY132" s="203">
        <f>'[122]RP per monthly'!Q213*-1</f>
        <v>0</v>
      </c>
      <c r="AZ132" s="203">
        <f>'[122]RP per monthly'!R213*-1</f>
        <v>0</v>
      </c>
      <c r="BA132" s="203">
        <f>'[122]RP per monthly'!S213*-1</f>
        <v>100.84</v>
      </c>
      <c r="BB132" s="203">
        <f>'[122]RP per monthly'!T213*-1</f>
        <v>0</v>
      </c>
      <c r="BC132" s="203">
        <f>'[122]RP per monthly'!U213*-1</f>
        <v>0</v>
      </c>
      <c r="BD132" s="203">
        <f>'[122]RP per monthly'!V213*-1</f>
        <v>1546.6</v>
      </c>
      <c r="BE132" s="203">
        <f>'[122]RP per monthly'!W213*-1</f>
        <v>0</v>
      </c>
      <c r="BF132" s="203">
        <f>'[122]RP per monthly'!X213*-1</f>
        <v>0</v>
      </c>
      <c r="BG132" s="203">
        <f>'[122]RP per monthly'!Y213*-1</f>
        <v>0</v>
      </c>
      <c r="BH132" s="203">
        <f>'[122]RP per monthly'!Z213*-1</f>
        <v>0</v>
      </c>
      <c r="BI132" s="203">
        <f>'[122]RP per monthly'!AA213*-1</f>
        <v>0</v>
      </c>
      <c r="BJ132" s="203">
        <f>'[122]RP per monthly'!AD213*-1</f>
        <v>0</v>
      </c>
      <c r="BK132" s="203">
        <f>'[122]RP per monthly'!AE213*-1</f>
        <v>0</v>
      </c>
      <c r="BL132" s="203">
        <f>'[122]RP per monthly'!AF213*-1</f>
        <v>0</v>
      </c>
      <c r="BM132" s="203">
        <f>'[122]RP per monthly'!AG213*-1</f>
        <v>0</v>
      </c>
      <c r="BN132" s="203">
        <f>'[122]RP per monthly'!AH213*-1</f>
        <v>0</v>
      </c>
      <c r="BO132" s="203">
        <f>'[122]RP per monthly'!AI213*-1</f>
        <v>0</v>
      </c>
      <c r="BP132" s="203">
        <f>'[122]RP per monthly'!AJ213*-1</f>
        <v>0</v>
      </c>
      <c r="BQ132" s="203">
        <f>'[122]RP per monthly'!AK213*-1</f>
        <v>0</v>
      </c>
      <c r="BR132" s="203">
        <f>'[122]RP per monthly'!AL213*-1</f>
        <v>0</v>
      </c>
      <c r="BS132" s="203">
        <f>'[122]RP per monthly'!AM213*-1</f>
        <v>0</v>
      </c>
      <c r="BT132" s="203">
        <f>'[122]RP per monthly'!AN213*-1</f>
        <v>0</v>
      </c>
      <c r="BU132" s="203">
        <f>'[122]RP per monthly'!AO213*-1</f>
        <v>0</v>
      </c>
      <c r="BV132" s="195">
        <f>'[122]RP per monthly'!AR213*-1</f>
        <v>0</v>
      </c>
      <c r="BW132" s="195">
        <f>'[122]RP per monthly'!AS213*-1</f>
        <v>0</v>
      </c>
      <c r="BX132" s="195">
        <f>'[122]RP per monthly'!AT213*-1</f>
        <v>0</v>
      </c>
      <c r="BY132" s="195">
        <f>'[122]RP per monthly'!AU213*-1</f>
        <v>0</v>
      </c>
      <c r="BZ132" s="195">
        <f>'[122]RP per monthly'!AV213*-1</f>
        <v>0</v>
      </c>
      <c r="CA132" s="195">
        <f>'[122]RP per monthly'!AW213*-1</f>
        <v>0</v>
      </c>
      <c r="CB132" s="195">
        <f>'[122]RP per monthly'!AX213*-1</f>
        <v>0</v>
      </c>
      <c r="CC132" s="195">
        <f>'[122]RP per monthly'!AY213*-1</f>
        <v>0</v>
      </c>
      <c r="CD132" s="195">
        <f>'[122]RP per monthly'!AZ213*-1</f>
        <v>0</v>
      </c>
      <c r="CE132" s="195">
        <f>'[122]RP per monthly'!BA213*-1</f>
        <v>0</v>
      </c>
      <c r="CF132" s="195">
        <f>'[122]RP per monthly'!BB213*-1</f>
        <v>0</v>
      </c>
      <c r="CG132" s="195">
        <f>'[122]RP per monthly'!BC213*-1</f>
        <v>0</v>
      </c>
      <c r="CH132" s="195">
        <f>'[122]RP per monthly'!BF213*-1</f>
        <v>0</v>
      </c>
      <c r="CI132" s="195">
        <f>'[122]RP per monthly'!BG213*-1</f>
        <v>0</v>
      </c>
      <c r="CJ132" s="195">
        <f>'[122]RP per monthly'!BH213*-1</f>
        <v>0</v>
      </c>
      <c r="CK132" s="195">
        <f>'[122]RP per monthly'!BI213*-1</f>
        <v>0</v>
      </c>
      <c r="CL132" s="195">
        <f>'[122]RP per monthly'!BJ213*-1</f>
        <v>0</v>
      </c>
      <c r="CM132" s="195">
        <f>'[122]RP per monthly'!BK213*-1</f>
        <v>0</v>
      </c>
      <c r="CN132" s="195">
        <f>'[122]RP per monthly'!BL213*-1</f>
        <v>0</v>
      </c>
      <c r="CO132" s="195">
        <f>'[122]RP per monthly'!BM213*-1</f>
        <v>0</v>
      </c>
      <c r="CP132" s="195">
        <f>'[122]RP per monthly'!BN213*-1</f>
        <v>0</v>
      </c>
      <c r="CQ132" s="195">
        <f>'[122]RP per monthly'!BO213*-1</f>
        <v>0</v>
      </c>
      <c r="CR132" s="195">
        <f>'[122]RP per monthly'!BP213*-1</f>
        <v>0</v>
      </c>
      <c r="CS132" s="195">
        <f>'[122]RP per monthly'!BQ213*-1</f>
        <v>0</v>
      </c>
      <c r="CT132" s="195">
        <f>'[122]RP per monthly'!BT213*-1</f>
        <v>0</v>
      </c>
      <c r="CU132" s="195">
        <f>'[122]RP per monthly'!BU213*-1</f>
        <v>0</v>
      </c>
      <c r="CV132" s="195">
        <f>'[122]RP per monthly'!BV213*-1</f>
        <v>0</v>
      </c>
      <c r="CW132" s="195">
        <f>'[122]RP per monthly'!BW213*-1</f>
        <v>0</v>
      </c>
      <c r="CX132" s="195">
        <f>'[122]RP per monthly'!BX213*-1</f>
        <v>0</v>
      </c>
      <c r="CY132" s="195">
        <f>'[122]RP per monthly'!BY213*-1</f>
        <v>0</v>
      </c>
      <c r="CZ132" s="195">
        <f>'[122]RP per monthly'!BZ213*-1</f>
        <v>0</v>
      </c>
      <c r="DA132" s="195">
        <f>'[122]RP per monthly'!CA213*-1</f>
        <v>0</v>
      </c>
      <c r="DB132" s="195">
        <f>'[122]RP per monthly'!CB213*-1</f>
        <v>0</v>
      </c>
      <c r="DC132" s="195">
        <f>'[122]RP per monthly'!CC213*-1</f>
        <v>0</v>
      </c>
      <c r="DD132" s="195">
        <f>'[122]RP per monthly'!CD213*-1</f>
        <v>0</v>
      </c>
      <c r="DE132" s="195">
        <f>'[122]RP per monthly'!CE213*-1</f>
        <v>0</v>
      </c>
    </row>
    <row r="133" spans="1:109" ht="15" customHeight="1" outlineLevel="1">
      <c r="A133" s="37" t="s">
        <v>180</v>
      </c>
      <c r="B133" s="84">
        <v>1700</v>
      </c>
      <c r="C133" s="84"/>
      <c r="D133" s="84">
        <v>7150</v>
      </c>
      <c r="E133" s="84"/>
      <c r="F133" s="84"/>
      <c r="G133" s="84"/>
      <c r="H133" s="84">
        <v>651.54999999999995</v>
      </c>
      <c r="I133" s="84">
        <v>1086.81</v>
      </c>
      <c r="J133" s="84"/>
      <c r="K133" s="84"/>
      <c r="L133" s="84"/>
      <c r="M133" s="84">
        <v>4320</v>
      </c>
      <c r="N133" s="84"/>
      <c r="O133" s="84">
        <v>15086.05</v>
      </c>
      <c r="P133" s="84">
        <v>4630.55</v>
      </c>
      <c r="Q133" s="84">
        <v>33888.83</v>
      </c>
      <c r="R133" s="84">
        <v>30</v>
      </c>
      <c r="S133" s="84">
        <v>14604.07</v>
      </c>
      <c r="T133" s="84">
        <v>5851.02</v>
      </c>
      <c r="U133" s="84">
        <v>5146.3599999999997</v>
      </c>
      <c r="V133" s="84">
        <v>10970.17</v>
      </c>
      <c r="W133" s="84">
        <v>7662.3099999999995</v>
      </c>
      <c r="X133" s="84">
        <v>10357.32</v>
      </c>
      <c r="Y133" s="84">
        <v>24837.93</v>
      </c>
      <c r="Z133" s="84">
        <v>8001.9400000000005</v>
      </c>
      <c r="AA133" s="84">
        <v>6695.66</v>
      </c>
      <c r="AB133" s="84">
        <v>7329.93</v>
      </c>
      <c r="AC133" s="84">
        <v>5123.5599999999995</v>
      </c>
      <c r="AD133" s="84">
        <v>13867.970000000001</v>
      </c>
      <c r="AE133" s="84">
        <v>10025.539999999999</v>
      </c>
      <c r="AF133" s="84">
        <v>48104.41</v>
      </c>
      <c r="AG133" s="84">
        <v>47046.49</v>
      </c>
      <c r="AH133" s="84">
        <v>8709.51</v>
      </c>
      <c r="AI133" s="84">
        <v>14438.539999999999</v>
      </c>
      <c r="AJ133" s="84">
        <v>11733.62</v>
      </c>
      <c r="AK133" s="84">
        <v>7190.6</v>
      </c>
      <c r="AL133" s="203">
        <f>'[122]RP per monthly'!B214*-1</f>
        <v>11446.51</v>
      </c>
      <c r="AM133" s="203">
        <f>'[122]RP per monthly'!C214*-1</f>
        <v>6813.68</v>
      </c>
      <c r="AN133" s="203">
        <f>'[122]RP per monthly'!D214*-1</f>
        <v>43603</v>
      </c>
      <c r="AO133" s="203">
        <f>'[122]RP per monthly'!E214*-1</f>
        <v>12267.28</v>
      </c>
      <c r="AP133" s="203">
        <f>'[122]RP per monthly'!F214*-1</f>
        <v>0</v>
      </c>
      <c r="AQ133" s="203">
        <f>'[122]RP per monthly'!G214*-1</f>
        <v>38366.33</v>
      </c>
      <c r="AR133" s="203">
        <f>'[122]RP per monthly'!H214*-1</f>
        <v>210</v>
      </c>
      <c r="AS133" s="203">
        <f>'[122]RP per monthly'!I214*-1</f>
        <v>25467.67</v>
      </c>
      <c r="AT133" s="203">
        <f>'[122]RP per monthly'!J214*-1</f>
        <v>26931.52</v>
      </c>
      <c r="AU133" s="203">
        <f>'[122]RP per monthly'!K214*-1</f>
        <v>7726.55</v>
      </c>
      <c r="AV133" s="203">
        <f>'[122]RP per monthly'!L214*-1</f>
        <v>9338.66</v>
      </c>
      <c r="AW133" s="203">
        <f>'[122]RP per monthly'!M214*-1</f>
        <v>2413.83</v>
      </c>
      <c r="AX133" s="203">
        <f>'[122]RP per monthly'!P214*-1</f>
        <v>16441.150000000001</v>
      </c>
      <c r="AY133" s="203">
        <f>'[122]RP per monthly'!Q214*-1</f>
        <v>18336.97</v>
      </c>
      <c r="AZ133" s="203">
        <f>'[122]RP per monthly'!R214*-1</f>
        <v>20337.86</v>
      </c>
      <c r="BA133" s="203">
        <f>'[122]RP per monthly'!S214*-1</f>
        <v>27541.18</v>
      </c>
      <c r="BB133" s="203">
        <f>'[122]RP per monthly'!T214*-1</f>
        <v>12948.19</v>
      </c>
      <c r="BC133" s="203">
        <f>'[122]RP per monthly'!U214*-1</f>
        <v>22493.38</v>
      </c>
      <c r="BD133" s="203">
        <f>'[122]RP per monthly'!V214*-1</f>
        <v>11426.73</v>
      </c>
      <c r="BE133" s="203">
        <f>'[122]RP per monthly'!W214*-1</f>
        <v>11725.59</v>
      </c>
      <c r="BF133" s="203">
        <f>'[122]RP per monthly'!X214*-1</f>
        <v>24000</v>
      </c>
      <c r="BG133" s="203">
        <f>'[122]RP per monthly'!Y214*-1</f>
        <v>23000</v>
      </c>
      <c r="BH133" s="203">
        <f>'[122]RP per monthly'!Z214*-1</f>
        <v>17000</v>
      </c>
      <c r="BI133" s="203">
        <f>'[122]RP per monthly'!AA214*-1</f>
        <v>53000</v>
      </c>
      <c r="BJ133" s="203">
        <f>'[122]RP per monthly'!AD214*-1</f>
        <v>18500</v>
      </c>
      <c r="BK133" s="203">
        <f>'[122]RP per monthly'!AE214*-1</f>
        <v>18500</v>
      </c>
      <c r="BL133" s="203">
        <f>'[122]RP per monthly'!AF214*-1</f>
        <v>20500</v>
      </c>
      <c r="BM133" s="203">
        <f>'[122]RP per monthly'!AG214*-1</f>
        <v>20500</v>
      </c>
      <c r="BN133" s="203">
        <f>'[122]RP per monthly'!AH214*-1</f>
        <v>20500</v>
      </c>
      <c r="BO133" s="203">
        <f>'[122]RP per monthly'!AI214*-1</f>
        <v>22500</v>
      </c>
      <c r="BP133" s="203">
        <f>'[122]RP per monthly'!AJ214*-1</f>
        <v>20500</v>
      </c>
      <c r="BQ133" s="203">
        <f>'[122]RP per monthly'!AK214*-1</f>
        <v>20500</v>
      </c>
      <c r="BR133" s="203">
        <f>'[122]RP per monthly'!AL214*-1</f>
        <v>20500</v>
      </c>
      <c r="BS133" s="203">
        <f>'[122]RP per monthly'!AM214*-1</f>
        <v>20500</v>
      </c>
      <c r="BT133" s="203">
        <f>'[122]RP per monthly'!AN214*-1</f>
        <v>20500</v>
      </c>
      <c r="BU133" s="203">
        <f>'[122]RP per monthly'!AO214*-1</f>
        <v>20500</v>
      </c>
      <c r="BV133" s="195">
        <f>'[122]RP per monthly'!AR214*-1</f>
        <v>27000</v>
      </c>
      <c r="BW133" s="195">
        <f>'[122]RP per monthly'!AS214*-1</f>
        <v>27000</v>
      </c>
      <c r="BX133" s="195">
        <f>'[122]RP per monthly'!AT214*-1</f>
        <v>27000</v>
      </c>
      <c r="BY133" s="195">
        <f>'[122]RP per monthly'!AU214*-1</f>
        <v>27000</v>
      </c>
      <c r="BZ133" s="195">
        <f>'[122]RP per monthly'!AV214*-1</f>
        <v>27000</v>
      </c>
      <c r="CA133" s="195">
        <f>'[122]RP per monthly'!AW214*-1</f>
        <v>27000</v>
      </c>
      <c r="CB133" s="195">
        <f>'[122]RP per monthly'!AX214*-1</f>
        <v>27000</v>
      </c>
      <c r="CC133" s="195">
        <f>'[122]RP per monthly'!AY214*-1</f>
        <v>27000</v>
      </c>
      <c r="CD133" s="195">
        <f>'[122]RP per monthly'!AZ214*-1</f>
        <v>27000</v>
      </c>
      <c r="CE133" s="195">
        <f>'[122]RP per monthly'!BA214*-1</f>
        <v>27000</v>
      </c>
      <c r="CF133" s="195">
        <f>'[122]RP per monthly'!BB214*-1</f>
        <v>27000</v>
      </c>
      <c r="CG133" s="195">
        <f>'[122]RP per monthly'!BC214*-1</f>
        <v>27000</v>
      </c>
      <c r="CH133" s="195">
        <f>'[122]RP per monthly'!BF214*-1</f>
        <v>27000</v>
      </c>
      <c r="CI133" s="195">
        <f>'[122]RP per monthly'!BG214*-1</f>
        <v>27000</v>
      </c>
      <c r="CJ133" s="195">
        <f>'[122]RP per monthly'!BH214*-1</f>
        <v>27000</v>
      </c>
      <c r="CK133" s="195">
        <f>'[122]RP per monthly'!BI214*-1</f>
        <v>27000</v>
      </c>
      <c r="CL133" s="195">
        <f>'[122]RP per monthly'!BJ214*-1</f>
        <v>27000</v>
      </c>
      <c r="CM133" s="195">
        <f>'[122]RP per monthly'!BK214*-1</f>
        <v>27000</v>
      </c>
      <c r="CN133" s="195">
        <f>'[122]RP per monthly'!BL214*-1</f>
        <v>27000</v>
      </c>
      <c r="CO133" s="195">
        <f>'[122]RP per monthly'!BM214*-1</f>
        <v>27000</v>
      </c>
      <c r="CP133" s="195">
        <f>'[122]RP per monthly'!BN214*-1</f>
        <v>27000</v>
      </c>
      <c r="CQ133" s="195">
        <f>'[122]RP per monthly'!BO214*-1</f>
        <v>27000</v>
      </c>
      <c r="CR133" s="195">
        <f>'[122]RP per monthly'!BP214*-1</f>
        <v>27000</v>
      </c>
      <c r="CS133" s="195">
        <f>'[122]RP per monthly'!BQ214*-1</f>
        <v>27000</v>
      </c>
      <c r="CT133" s="195">
        <f>'[122]RP per monthly'!BT214*-1</f>
        <v>27000</v>
      </c>
      <c r="CU133" s="195">
        <f>'[122]RP per monthly'!BU214*-1</f>
        <v>27000</v>
      </c>
      <c r="CV133" s="195">
        <f>'[122]RP per monthly'!BV214*-1</f>
        <v>27000</v>
      </c>
      <c r="CW133" s="195">
        <f>'[122]RP per monthly'!BW214*-1</f>
        <v>27000</v>
      </c>
      <c r="CX133" s="195">
        <f>'[122]RP per monthly'!BX214*-1</f>
        <v>27000</v>
      </c>
      <c r="CY133" s="195">
        <f>'[122]RP per monthly'!BY214*-1</f>
        <v>27000</v>
      </c>
      <c r="CZ133" s="195">
        <f>'[122]RP per monthly'!BZ214*-1</f>
        <v>27000</v>
      </c>
      <c r="DA133" s="195">
        <f>'[122]RP per monthly'!CA214*-1</f>
        <v>27000</v>
      </c>
      <c r="DB133" s="195">
        <f>'[122]RP per monthly'!CB214*-1</f>
        <v>27000</v>
      </c>
      <c r="DC133" s="195">
        <f>'[122]RP per monthly'!CC214*-1</f>
        <v>27000</v>
      </c>
      <c r="DD133" s="195">
        <f>'[122]RP per monthly'!CD214*-1</f>
        <v>27000</v>
      </c>
      <c r="DE133" s="195">
        <f>'[122]RP per monthly'!CE214*-1</f>
        <v>27000</v>
      </c>
    </row>
    <row r="134" spans="1:109" ht="15" customHeight="1" outlineLevel="1">
      <c r="A134" s="37" t="s">
        <v>181</v>
      </c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  <c r="AJ134" s="84"/>
      <c r="AK134" s="84"/>
      <c r="AL134" s="203">
        <f>'[122]RP per monthly'!B215*-1</f>
        <v>0</v>
      </c>
      <c r="AM134" s="203">
        <f>'[122]RP per monthly'!C215*-1</f>
        <v>0</v>
      </c>
      <c r="AN134" s="203">
        <f>'[122]RP per monthly'!D215*-1</f>
        <v>0</v>
      </c>
      <c r="AO134" s="203">
        <f>'[122]RP per monthly'!E215*-1</f>
        <v>0</v>
      </c>
      <c r="AP134" s="203">
        <f>'[122]RP per monthly'!F215*-1</f>
        <v>0</v>
      </c>
      <c r="AQ134" s="203">
        <f>'[122]RP per monthly'!G215*-1</f>
        <v>0</v>
      </c>
      <c r="AR134" s="203">
        <f>'[122]RP per monthly'!H215*-1</f>
        <v>0</v>
      </c>
      <c r="AS134" s="203">
        <f>'[122]RP per monthly'!I215*-1</f>
        <v>0</v>
      </c>
      <c r="AT134" s="203">
        <f>'[122]RP per monthly'!J215*-1</f>
        <v>0</v>
      </c>
      <c r="AU134" s="203">
        <f>'[122]RP per monthly'!K215*-1</f>
        <v>0</v>
      </c>
      <c r="AV134" s="203">
        <f>'[122]RP per monthly'!L215*-1</f>
        <v>0</v>
      </c>
      <c r="AW134" s="203">
        <f>'[122]RP per monthly'!M215*-1</f>
        <v>0</v>
      </c>
      <c r="AX134" s="203">
        <f>'[122]RP per monthly'!P215*-1</f>
        <v>0</v>
      </c>
      <c r="AY134" s="203">
        <f>'[122]RP per monthly'!Q215*-1</f>
        <v>0</v>
      </c>
      <c r="AZ134" s="203">
        <f>'[122]RP per monthly'!R215*-1</f>
        <v>0</v>
      </c>
      <c r="BA134" s="203">
        <f>'[122]RP per monthly'!S215*-1</f>
        <v>0</v>
      </c>
      <c r="BB134" s="203">
        <f>'[122]RP per monthly'!T215*-1</f>
        <v>0</v>
      </c>
      <c r="BC134" s="203">
        <f>'[122]RP per monthly'!U215*-1</f>
        <v>0</v>
      </c>
      <c r="BD134" s="203">
        <f>'[122]RP per monthly'!V215*-1</f>
        <v>0</v>
      </c>
      <c r="BE134" s="203">
        <f>'[122]RP per monthly'!W215*-1</f>
        <v>0</v>
      </c>
      <c r="BF134" s="203">
        <f>'[122]RP per monthly'!X215*-1</f>
        <v>0</v>
      </c>
      <c r="BG134" s="203">
        <f>'[122]RP per monthly'!Y215*-1</f>
        <v>0</v>
      </c>
      <c r="BH134" s="203">
        <f>'[122]RP per monthly'!Z215*-1</f>
        <v>0</v>
      </c>
      <c r="BI134" s="203">
        <f>'[122]RP per monthly'!AA215*-1</f>
        <v>0</v>
      </c>
      <c r="BJ134" s="203">
        <f>'[122]RP per monthly'!AD215*-1</f>
        <v>0</v>
      </c>
      <c r="BK134" s="203">
        <f>'[122]RP per monthly'!AE215*-1</f>
        <v>0</v>
      </c>
      <c r="BL134" s="203">
        <f>'[122]RP per monthly'!AF215*-1</f>
        <v>0</v>
      </c>
      <c r="BM134" s="203">
        <f>'[122]RP per monthly'!AG215*-1</f>
        <v>0</v>
      </c>
      <c r="BN134" s="203">
        <f>'[122]RP per monthly'!AH215*-1</f>
        <v>0</v>
      </c>
      <c r="BO134" s="203">
        <f>'[122]RP per monthly'!AI215*-1</f>
        <v>0</v>
      </c>
      <c r="BP134" s="203">
        <f>'[122]RP per monthly'!AJ215*-1</f>
        <v>0</v>
      </c>
      <c r="BQ134" s="203">
        <f>'[122]RP per monthly'!AK215*-1</f>
        <v>0</v>
      </c>
      <c r="BR134" s="203">
        <f>'[122]RP per monthly'!AL215*-1</f>
        <v>0</v>
      </c>
      <c r="BS134" s="203">
        <f>'[122]RP per monthly'!AM215*-1</f>
        <v>0</v>
      </c>
      <c r="BT134" s="203">
        <f>'[122]RP per monthly'!AN215*-1</f>
        <v>0</v>
      </c>
      <c r="BU134" s="203">
        <f>'[122]RP per monthly'!AO215*-1</f>
        <v>0</v>
      </c>
      <c r="BV134" s="195">
        <f>'[122]RP per monthly'!AR215*-1</f>
        <v>0</v>
      </c>
      <c r="BW134" s="195">
        <f>'[122]RP per monthly'!AS215*-1</f>
        <v>0</v>
      </c>
      <c r="BX134" s="195">
        <f>'[122]RP per monthly'!AT215*-1</f>
        <v>0</v>
      </c>
      <c r="BY134" s="195">
        <f>'[122]RP per monthly'!AU215*-1</f>
        <v>0</v>
      </c>
      <c r="BZ134" s="195">
        <f>'[122]RP per monthly'!AV215*-1</f>
        <v>0</v>
      </c>
      <c r="CA134" s="195">
        <f>'[122]RP per monthly'!AW215*-1</f>
        <v>0</v>
      </c>
      <c r="CB134" s="195">
        <f>'[122]RP per monthly'!AX215*-1</f>
        <v>0</v>
      </c>
      <c r="CC134" s="195">
        <f>'[122]RP per monthly'!AY215*-1</f>
        <v>0</v>
      </c>
      <c r="CD134" s="195">
        <f>'[122]RP per monthly'!AZ215*-1</f>
        <v>0</v>
      </c>
      <c r="CE134" s="195">
        <f>'[122]RP per monthly'!BA215*-1</f>
        <v>0</v>
      </c>
      <c r="CF134" s="195">
        <f>'[122]RP per monthly'!BB215*-1</f>
        <v>0</v>
      </c>
      <c r="CG134" s="195">
        <f>'[122]RP per monthly'!BC215*-1</f>
        <v>0</v>
      </c>
      <c r="CH134" s="195">
        <f>'[122]RP per monthly'!BF215*-1</f>
        <v>0</v>
      </c>
      <c r="CI134" s="195">
        <f>'[122]RP per monthly'!BG215*-1</f>
        <v>0</v>
      </c>
      <c r="CJ134" s="195">
        <f>'[122]RP per monthly'!BH215*-1</f>
        <v>0</v>
      </c>
      <c r="CK134" s="195">
        <f>'[122]RP per monthly'!BI215*-1</f>
        <v>0</v>
      </c>
      <c r="CL134" s="195">
        <f>'[122]RP per monthly'!BJ215*-1</f>
        <v>0</v>
      </c>
      <c r="CM134" s="195">
        <f>'[122]RP per monthly'!BK215*-1</f>
        <v>0</v>
      </c>
      <c r="CN134" s="195">
        <f>'[122]RP per monthly'!BL215*-1</f>
        <v>0</v>
      </c>
      <c r="CO134" s="195">
        <f>'[122]RP per monthly'!BM215*-1</f>
        <v>0</v>
      </c>
      <c r="CP134" s="195">
        <f>'[122]RP per monthly'!BN215*-1</f>
        <v>0</v>
      </c>
      <c r="CQ134" s="195">
        <f>'[122]RP per monthly'!BO215*-1</f>
        <v>0</v>
      </c>
      <c r="CR134" s="195">
        <f>'[122]RP per monthly'!BP215*-1</f>
        <v>0</v>
      </c>
      <c r="CS134" s="195">
        <f>'[122]RP per monthly'!BQ215*-1</f>
        <v>0</v>
      </c>
      <c r="CT134" s="195">
        <f>'[122]RP per monthly'!BT215*-1</f>
        <v>0</v>
      </c>
      <c r="CU134" s="195">
        <f>'[122]RP per monthly'!BU215*-1</f>
        <v>0</v>
      </c>
      <c r="CV134" s="195">
        <f>'[122]RP per monthly'!BV215*-1</f>
        <v>0</v>
      </c>
      <c r="CW134" s="195">
        <f>'[122]RP per monthly'!BW215*-1</f>
        <v>0</v>
      </c>
      <c r="CX134" s="195">
        <f>'[122]RP per monthly'!BX215*-1</f>
        <v>0</v>
      </c>
      <c r="CY134" s="195">
        <f>'[122]RP per monthly'!BY215*-1</f>
        <v>0</v>
      </c>
      <c r="CZ134" s="195">
        <f>'[122]RP per monthly'!BZ215*-1</f>
        <v>0</v>
      </c>
      <c r="DA134" s="195">
        <f>'[122]RP per monthly'!CA215*-1</f>
        <v>0</v>
      </c>
      <c r="DB134" s="195">
        <f>'[122]RP per monthly'!CB215*-1</f>
        <v>0</v>
      </c>
      <c r="DC134" s="195">
        <f>'[122]RP per monthly'!CC215*-1</f>
        <v>0</v>
      </c>
      <c r="DD134" s="195">
        <f>'[122]RP per monthly'!CD215*-1</f>
        <v>0</v>
      </c>
      <c r="DE134" s="195">
        <f>'[122]RP per monthly'!CE215*-1</f>
        <v>0</v>
      </c>
    </row>
    <row r="135" spans="1:109" ht="15" customHeight="1" outlineLevel="1">
      <c r="A135" s="37" t="s">
        <v>182</v>
      </c>
      <c r="B135" s="84">
        <v>104178.35</v>
      </c>
      <c r="C135" s="84">
        <v>72687.100000000006</v>
      </c>
      <c r="D135" s="84">
        <v>154793.07</v>
      </c>
      <c r="E135" s="84">
        <v>48711.49</v>
      </c>
      <c r="F135" s="84">
        <v>169194.18</v>
      </c>
      <c r="G135" s="84">
        <v>21529.07</v>
      </c>
      <c r="H135" s="84">
        <v>35990.550000000003</v>
      </c>
      <c r="I135" s="84">
        <v>33770.410000000003</v>
      </c>
      <c r="J135" s="84">
        <v>60198.34</v>
      </c>
      <c r="K135" s="84">
        <v>72250.390000000014</v>
      </c>
      <c r="L135" s="84">
        <v>36248.25</v>
      </c>
      <c r="M135" s="84">
        <v>40511.01</v>
      </c>
      <c r="N135" s="84">
        <v>43723.350000000006</v>
      </c>
      <c r="O135" s="84">
        <v>57736.649999999994</v>
      </c>
      <c r="P135" s="84">
        <v>86707.219999999987</v>
      </c>
      <c r="Q135" s="84">
        <v>60424.67</v>
      </c>
      <c r="R135" s="84">
        <v>64761.850000000006</v>
      </c>
      <c r="S135" s="84">
        <v>49567.63</v>
      </c>
      <c r="T135" s="84">
        <v>17088.23</v>
      </c>
      <c r="U135" s="84">
        <v>54169.440000000002</v>
      </c>
      <c r="V135" s="84">
        <v>134640.75</v>
      </c>
      <c r="W135" s="84">
        <v>75163.520000000004</v>
      </c>
      <c r="X135" s="84">
        <v>11810.279999999999</v>
      </c>
      <c r="Y135" s="84">
        <v>188495.31</v>
      </c>
      <c r="Z135" s="84">
        <v>18925.509999999998</v>
      </c>
      <c r="AA135" s="84">
        <v>19271.61</v>
      </c>
      <c r="AB135" s="84">
        <v>44716.33</v>
      </c>
      <c r="AC135" s="84">
        <v>5898.01</v>
      </c>
      <c r="AD135" s="84">
        <v>22066.989999999998</v>
      </c>
      <c r="AE135" s="84">
        <v>5981.25</v>
      </c>
      <c r="AF135" s="84">
        <v>45692.82</v>
      </c>
      <c r="AG135" s="84">
        <v>42927.1</v>
      </c>
      <c r="AH135" s="84">
        <v>13220.65</v>
      </c>
      <c r="AI135" s="84">
        <v>18294.629999999997</v>
      </c>
      <c r="AJ135" s="84">
        <v>37695.629999999997</v>
      </c>
      <c r="AK135" s="84">
        <v>28929.239999999998</v>
      </c>
      <c r="AL135" s="203">
        <f>'[122]RP per monthly'!B216*-1</f>
        <v>63633.34</v>
      </c>
      <c r="AM135" s="203">
        <f>'[122]RP per monthly'!C216*-1</f>
        <v>12145.76</v>
      </c>
      <c r="AN135" s="203">
        <f>'[122]RP per monthly'!D216*-1</f>
        <v>20801.59</v>
      </c>
      <c r="AO135" s="203">
        <f>'[122]RP per monthly'!E216*-1</f>
        <v>10238.299999999999</v>
      </c>
      <c r="AP135" s="203">
        <f>'[122]RP per monthly'!F216*-1</f>
        <v>13583.97</v>
      </c>
      <c r="AQ135" s="203">
        <f>'[122]RP per monthly'!G216*-1</f>
        <v>26173.919999999998</v>
      </c>
      <c r="AR135" s="203">
        <f>'[122]RP per monthly'!H216*-1</f>
        <v>28779</v>
      </c>
      <c r="AS135" s="203">
        <f>'[122]RP per monthly'!I216*-1</f>
        <v>21524.32</v>
      </c>
      <c r="AT135" s="203">
        <f>'[122]RP per monthly'!J216*-1</f>
        <v>70323.19</v>
      </c>
      <c r="AU135" s="203">
        <f>'[122]RP per monthly'!K216*-1</f>
        <v>16591.72</v>
      </c>
      <c r="AV135" s="203">
        <f>'[122]RP per monthly'!L216*-1</f>
        <v>31866.6</v>
      </c>
      <c r="AW135" s="203">
        <f>'[122]RP per monthly'!M216*-1</f>
        <v>302343.90000000002</v>
      </c>
      <c r="AX135" s="203">
        <f>'[122]RP per monthly'!P216*-1</f>
        <v>-1447.7</v>
      </c>
      <c r="AY135" s="203">
        <f>'[122]RP per monthly'!Q216*-1</f>
        <v>66604.160000000003</v>
      </c>
      <c r="AZ135" s="203">
        <f>'[122]RP per monthly'!R216*-1</f>
        <v>135776.16</v>
      </c>
      <c r="BA135" s="203">
        <f>'[122]RP per monthly'!S216*-1</f>
        <v>-88759.87</v>
      </c>
      <c r="BB135" s="203">
        <f>'[122]RP per monthly'!T216*-1</f>
        <v>73681.59</v>
      </c>
      <c r="BC135" s="203">
        <f>'[122]RP per monthly'!U216*-1</f>
        <v>55099.3</v>
      </c>
      <c r="BD135" s="203">
        <f>'[122]RP per monthly'!V216*-1</f>
        <v>85946.880000000005</v>
      </c>
      <c r="BE135" s="203">
        <f>'[122]RP per monthly'!W216*-1</f>
        <v>42673.15</v>
      </c>
      <c r="BF135" s="203">
        <f>'[122]RP per monthly'!X216*-1</f>
        <v>51368</v>
      </c>
      <c r="BG135" s="203">
        <f>'[122]RP per monthly'!Y216*-1</f>
        <v>8000</v>
      </c>
      <c r="BH135" s="203">
        <f>'[122]RP per monthly'!Z216*-1</f>
        <v>28000</v>
      </c>
      <c r="BI135" s="203">
        <f>'[122]RP per monthly'!AA216*-1</f>
        <v>53001.65</v>
      </c>
      <c r="BJ135" s="203">
        <f>'[122]RP per monthly'!AD216*-1</f>
        <v>0</v>
      </c>
      <c r="BK135" s="203">
        <f>'[122]RP per monthly'!AE216*-1</f>
        <v>0</v>
      </c>
      <c r="BL135" s="203">
        <f>'[122]RP per monthly'!AF216*-1</f>
        <v>0</v>
      </c>
      <c r="BM135" s="203">
        <f>'[122]RP per monthly'!AG216*-1</f>
        <v>0</v>
      </c>
      <c r="BN135" s="203">
        <f>'[122]RP per monthly'!AH216*-1</f>
        <v>5000</v>
      </c>
      <c r="BO135" s="203">
        <f>'[122]RP per monthly'!AI216*-1</f>
        <v>5000</v>
      </c>
      <c r="BP135" s="203">
        <f>'[122]RP per monthly'!AJ216*-1</f>
        <v>0</v>
      </c>
      <c r="BQ135" s="203">
        <f>'[122]RP per monthly'!AK216*-1</f>
        <v>5000</v>
      </c>
      <c r="BR135" s="203">
        <f>'[122]RP per monthly'!AL216*-1</f>
        <v>5000</v>
      </c>
      <c r="BS135" s="203">
        <f>'[122]RP per monthly'!AM216*-1</f>
        <v>0</v>
      </c>
      <c r="BT135" s="203">
        <f>'[122]RP per monthly'!AN216*-1</f>
        <v>0</v>
      </c>
      <c r="BU135" s="203">
        <f>'[122]RP per monthly'!AO216*-1</f>
        <v>0</v>
      </c>
      <c r="BV135" s="195">
        <f>'[122]RP per monthly'!AR216*-1</f>
        <v>0</v>
      </c>
      <c r="BW135" s="195">
        <f>'[122]RP per monthly'!AS216*-1</f>
        <v>0</v>
      </c>
      <c r="BX135" s="195">
        <f>'[122]RP per monthly'!AT216*-1</f>
        <v>5001.1000000000004</v>
      </c>
      <c r="BY135" s="195">
        <f>'[122]RP per monthly'!AU216*-1</f>
        <v>0</v>
      </c>
      <c r="BZ135" s="195">
        <f>'[122]RP per monthly'!AV216*-1</f>
        <v>5000</v>
      </c>
      <c r="CA135" s="195">
        <f>'[122]RP per monthly'!AW216*-1</f>
        <v>5000</v>
      </c>
      <c r="CB135" s="195">
        <f>'[122]RP per monthly'!AX216*-1</f>
        <v>0</v>
      </c>
      <c r="CC135" s="195">
        <f>'[122]RP per monthly'!AY216*-1</f>
        <v>5000</v>
      </c>
      <c r="CD135" s="195">
        <f>'[122]RP per monthly'!AZ216*-1</f>
        <v>5000</v>
      </c>
      <c r="CE135" s="195">
        <f>'[122]RP per monthly'!BA216*-1</f>
        <v>0</v>
      </c>
      <c r="CF135" s="195">
        <f>'[122]RP per monthly'!BB216*-1</f>
        <v>0</v>
      </c>
      <c r="CG135" s="195">
        <f>'[122]RP per monthly'!BC216*-1</f>
        <v>0</v>
      </c>
      <c r="CH135" s="195">
        <f>'[122]RP per monthly'!BF216*-1</f>
        <v>0</v>
      </c>
      <c r="CI135" s="195">
        <f>'[122]RP per monthly'!BG216*-1</f>
        <v>0</v>
      </c>
      <c r="CJ135" s="195">
        <f>'[122]RP per monthly'!BH216*-1</f>
        <v>5001.1400000000003</v>
      </c>
      <c r="CK135" s="195">
        <f>'[122]RP per monthly'!BI216*-1</f>
        <v>0</v>
      </c>
      <c r="CL135" s="195">
        <f>'[122]RP per monthly'!BJ216*-1</f>
        <v>5000</v>
      </c>
      <c r="CM135" s="195">
        <f>'[122]RP per monthly'!BK216*-1</f>
        <v>5000</v>
      </c>
      <c r="CN135" s="195">
        <f>'[122]RP per monthly'!BL216*-1</f>
        <v>0</v>
      </c>
      <c r="CO135" s="195">
        <f>'[122]RP per monthly'!BM216*-1</f>
        <v>5000</v>
      </c>
      <c r="CP135" s="195">
        <f>'[122]RP per monthly'!BN216*-1</f>
        <v>5000</v>
      </c>
      <c r="CQ135" s="195">
        <f>'[122]RP per monthly'!BO216*-1</f>
        <v>0</v>
      </c>
      <c r="CR135" s="195">
        <f>'[122]RP per monthly'!BP216*-1</f>
        <v>0</v>
      </c>
      <c r="CS135" s="195">
        <f>'[122]RP per monthly'!BQ216*-1</f>
        <v>0</v>
      </c>
      <c r="CT135" s="195">
        <f>'[122]RP per monthly'!BT216*-1</f>
        <v>0</v>
      </c>
      <c r="CU135" s="195">
        <f>'[122]RP per monthly'!BU216*-1</f>
        <v>0</v>
      </c>
      <c r="CV135" s="195">
        <f>'[122]RP per monthly'!BV216*-1</f>
        <v>5000</v>
      </c>
      <c r="CW135" s="195">
        <f>'[122]RP per monthly'!BW216*-1</f>
        <v>0</v>
      </c>
      <c r="CX135" s="195">
        <f>'[122]RP per monthly'!BX216*-1</f>
        <v>5000</v>
      </c>
      <c r="CY135" s="195">
        <f>'[122]RP per monthly'!BY216*-1</f>
        <v>5000</v>
      </c>
      <c r="CZ135" s="195">
        <f>'[122]RP per monthly'!BZ216*-1</f>
        <v>0</v>
      </c>
      <c r="DA135" s="195">
        <f>'[122]RP per monthly'!CA216*-1</f>
        <v>5000</v>
      </c>
      <c r="DB135" s="195">
        <f>'[122]RP per monthly'!CB216*-1</f>
        <v>5000</v>
      </c>
      <c r="DC135" s="195">
        <f>'[122]RP per monthly'!CC216*-1</f>
        <v>0</v>
      </c>
      <c r="DD135" s="195">
        <f>'[122]RP per monthly'!CD216*-1</f>
        <v>0</v>
      </c>
      <c r="DE135" s="195">
        <f>'[122]RP per monthly'!CE216*-1</f>
        <v>0</v>
      </c>
    </row>
    <row r="136" spans="1:109" ht="15" customHeight="1" outlineLevel="1">
      <c r="A136" s="37" t="s">
        <v>183</v>
      </c>
      <c r="B136" s="84">
        <v>4579.92</v>
      </c>
      <c r="C136" s="84">
        <v>1028.47</v>
      </c>
      <c r="D136" s="84">
        <v>16951.12</v>
      </c>
      <c r="E136" s="84">
        <v>26029.03</v>
      </c>
      <c r="F136" s="84">
        <v>6708.16</v>
      </c>
      <c r="G136" s="84">
        <v>11747.88</v>
      </c>
      <c r="H136" s="84">
        <v>20226.84</v>
      </c>
      <c r="I136" s="84">
        <v>4898.08</v>
      </c>
      <c r="J136" s="84">
        <v>39725.919999999998</v>
      </c>
      <c r="K136" s="84">
        <v>9399.7999999999993</v>
      </c>
      <c r="L136" s="84">
        <v>11006.39</v>
      </c>
      <c r="M136" s="84">
        <v>9155.67</v>
      </c>
      <c r="N136" s="84">
        <v>5485.91</v>
      </c>
      <c r="O136" s="84">
        <v>12837.880000000001</v>
      </c>
      <c r="P136" s="84">
        <v>19862.91</v>
      </c>
      <c r="Q136" s="84">
        <v>27636.369999999995</v>
      </c>
      <c r="R136" s="84">
        <v>33439.450000000004</v>
      </c>
      <c r="S136" s="84">
        <v>9679.82</v>
      </c>
      <c r="T136" s="84">
        <v>13260.9</v>
      </c>
      <c r="U136" s="84">
        <v>52050.96</v>
      </c>
      <c r="V136" s="84">
        <v>25960.36</v>
      </c>
      <c r="W136" s="84">
        <v>67826.98000000001</v>
      </c>
      <c r="X136" s="84">
        <v>65611.38</v>
      </c>
      <c r="Y136" s="84">
        <v>18666.400000000001</v>
      </c>
      <c r="Z136" s="84">
        <v>593.30000000000018</v>
      </c>
      <c r="AA136" s="84">
        <v>27350.190000000002</v>
      </c>
      <c r="AB136" s="84">
        <v>32096.959999999999</v>
      </c>
      <c r="AC136" s="84">
        <v>5056.2</v>
      </c>
      <c r="AD136" s="84">
        <v>25631.35</v>
      </c>
      <c r="AE136" s="84">
        <v>25439.79</v>
      </c>
      <c r="AF136" s="84">
        <v>14852.970000000001</v>
      </c>
      <c r="AG136" s="84">
        <v>11402.68</v>
      </c>
      <c r="AH136" s="84">
        <v>11636.08</v>
      </c>
      <c r="AI136" s="84">
        <v>13551.45</v>
      </c>
      <c r="AJ136" s="84">
        <v>4678.5200000000004</v>
      </c>
      <c r="AK136" s="84">
        <v>52982.87</v>
      </c>
      <c r="AL136" s="203">
        <f>'[122]RP per monthly'!B217*-1</f>
        <v>2388.48</v>
      </c>
      <c r="AM136" s="203">
        <f>'[122]RP per monthly'!C217*-1</f>
        <v>11393.28</v>
      </c>
      <c r="AN136" s="203">
        <f>'[122]RP per monthly'!D217*-1</f>
        <v>19483.16</v>
      </c>
      <c r="AO136" s="203">
        <f>'[122]RP per monthly'!E217*-1</f>
        <v>7865.15</v>
      </c>
      <c r="AP136" s="203">
        <f>'[122]RP per monthly'!F217*-1</f>
        <v>29403.22</v>
      </c>
      <c r="AQ136" s="203">
        <f>'[122]RP per monthly'!G217*-1</f>
        <v>42524.32</v>
      </c>
      <c r="AR136" s="203">
        <f>'[122]RP per monthly'!H217*-1</f>
        <v>666.6</v>
      </c>
      <c r="AS136" s="203">
        <f>'[122]RP per monthly'!I217*-1</f>
        <v>9525.0400000000009</v>
      </c>
      <c r="AT136" s="203">
        <f>'[122]RP per monthly'!J217*-1</f>
        <v>2155.92</v>
      </c>
      <c r="AU136" s="203">
        <f>'[122]RP per monthly'!K217*-1</f>
        <v>10076.83</v>
      </c>
      <c r="AV136" s="203">
        <f>'[122]RP per monthly'!L217*-1</f>
        <v>5865.84</v>
      </c>
      <c r="AW136" s="203">
        <f>'[122]RP per monthly'!M217*-1</f>
        <v>57141.94</v>
      </c>
      <c r="AX136" s="203">
        <f>'[122]RP per monthly'!P217*-1</f>
        <v>-5409.53</v>
      </c>
      <c r="AY136" s="203">
        <f>'[122]RP per monthly'!Q217*-1</f>
        <v>5609.94</v>
      </c>
      <c r="AZ136" s="203">
        <f>'[122]RP per monthly'!R217*-1</f>
        <v>8551.82</v>
      </c>
      <c r="BA136" s="203">
        <f>'[122]RP per monthly'!S217*-1</f>
        <v>4165.24</v>
      </c>
      <c r="BB136" s="203">
        <f>'[122]RP per monthly'!T217*-1</f>
        <v>25131.79</v>
      </c>
      <c r="BC136" s="203">
        <f>'[122]RP per monthly'!U217*-1</f>
        <v>5924.38</v>
      </c>
      <c r="BD136" s="203">
        <f>'[122]RP per monthly'!V217*-1</f>
        <v>8852.9599999999991</v>
      </c>
      <c r="BE136" s="203">
        <f>'[122]RP per monthly'!W217*-1</f>
        <v>2835.02</v>
      </c>
      <c r="BF136" s="203">
        <f>'[122]RP per monthly'!X217*-1</f>
        <v>52506</v>
      </c>
      <c r="BG136" s="203">
        <f>'[122]RP per monthly'!Y217*-1</f>
        <v>24000</v>
      </c>
      <c r="BH136" s="203">
        <f>'[122]RP per monthly'!Z217*-1</f>
        <v>24000</v>
      </c>
      <c r="BI136" s="203">
        <f>'[122]RP per monthly'!AA217*-1</f>
        <v>24000</v>
      </c>
      <c r="BJ136" s="203">
        <f>'[122]RP per monthly'!AD217*-1</f>
        <v>24900</v>
      </c>
      <c r="BK136" s="203">
        <f>'[122]RP per monthly'!AE217*-1</f>
        <v>15400</v>
      </c>
      <c r="BL136" s="203">
        <f>'[122]RP per monthly'!AF217*-1</f>
        <v>24900</v>
      </c>
      <c r="BM136" s="203">
        <f>'[122]RP per monthly'!AG217*-1</f>
        <v>15400</v>
      </c>
      <c r="BN136" s="203">
        <f>'[122]RP per monthly'!AH217*-1</f>
        <v>24900</v>
      </c>
      <c r="BO136" s="203">
        <f>'[122]RP per monthly'!AI217*-1</f>
        <v>15400</v>
      </c>
      <c r="BP136" s="203">
        <f>'[122]RP per monthly'!AJ217*-1</f>
        <v>24900</v>
      </c>
      <c r="BQ136" s="203">
        <f>'[122]RP per monthly'!AK217*-1</f>
        <v>24900</v>
      </c>
      <c r="BR136" s="203">
        <f>'[122]RP per monthly'!AL217*-1</f>
        <v>24900</v>
      </c>
      <c r="BS136" s="203">
        <f>'[122]RP per monthly'!AM217*-1</f>
        <v>24900</v>
      </c>
      <c r="BT136" s="203">
        <f>'[122]RP per monthly'!AN217*-1</f>
        <v>24900</v>
      </c>
      <c r="BU136" s="203">
        <f>'[122]RP per monthly'!AO217*-1</f>
        <v>24900</v>
      </c>
      <c r="BV136" s="195">
        <f>'[122]RP per monthly'!AR217*-1</f>
        <v>24400</v>
      </c>
      <c r="BW136" s="195">
        <f>'[122]RP per monthly'!AS217*-1</f>
        <v>24400</v>
      </c>
      <c r="BX136" s="195">
        <f>'[122]RP per monthly'!AT217*-1</f>
        <v>24400</v>
      </c>
      <c r="BY136" s="195">
        <f>'[122]RP per monthly'!AU217*-1</f>
        <v>24400</v>
      </c>
      <c r="BZ136" s="195">
        <f>'[122]RP per monthly'!AV217*-1</f>
        <v>24400</v>
      </c>
      <c r="CA136" s="195">
        <f>'[122]RP per monthly'!AW217*-1</f>
        <v>24400</v>
      </c>
      <c r="CB136" s="195">
        <f>'[122]RP per monthly'!AX217*-1</f>
        <v>24400</v>
      </c>
      <c r="CC136" s="195">
        <f>'[122]RP per monthly'!AY217*-1</f>
        <v>24400</v>
      </c>
      <c r="CD136" s="195">
        <f>'[122]RP per monthly'!AZ217*-1</f>
        <v>24400</v>
      </c>
      <c r="CE136" s="195">
        <f>'[122]RP per monthly'!BA217*-1</f>
        <v>24400</v>
      </c>
      <c r="CF136" s="195">
        <f>'[122]RP per monthly'!BB217*-1</f>
        <v>24400</v>
      </c>
      <c r="CG136" s="195">
        <f>'[122]RP per monthly'!BC217*-1</f>
        <v>24400</v>
      </c>
      <c r="CH136" s="195">
        <f>'[122]RP per monthly'!BF217*-1</f>
        <v>22025</v>
      </c>
      <c r="CI136" s="195">
        <f>'[122]RP per monthly'!BG217*-1</f>
        <v>22025</v>
      </c>
      <c r="CJ136" s="195">
        <f>'[122]RP per monthly'!BH217*-1</f>
        <v>22025</v>
      </c>
      <c r="CK136" s="195">
        <f>'[122]RP per monthly'!BI217*-1</f>
        <v>22025</v>
      </c>
      <c r="CL136" s="195">
        <f>'[122]RP per monthly'!BJ217*-1</f>
        <v>22025</v>
      </c>
      <c r="CM136" s="195">
        <f>'[122]RP per monthly'!BK217*-1</f>
        <v>22025</v>
      </c>
      <c r="CN136" s="195">
        <f>'[122]RP per monthly'!BL217*-1</f>
        <v>22025</v>
      </c>
      <c r="CO136" s="195">
        <f>'[122]RP per monthly'!BM217*-1</f>
        <v>22025</v>
      </c>
      <c r="CP136" s="195">
        <f>'[122]RP per monthly'!BN217*-1</f>
        <v>22025</v>
      </c>
      <c r="CQ136" s="195">
        <f>'[122]RP per monthly'!BO217*-1</f>
        <v>22025</v>
      </c>
      <c r="CR136" s="195">
        <f>'[122]RP per monthly'!BP217*-1</f>
        <v>22025</v>
      </c>
      <c r="CS136" s="195">
        <f>'[122]RP per monthly'!BQ217*-1</f>
        <v>22025</v>
      </c>
      <c r="CT136" s="195">
        <f>'[122]RP per monthly'!BT217*-1</f>
        <v>25540</v>
      </c>
      <c r="CU136" s="195">
        <f>'[122]RP per monthly'!BU217*-1</f>
        <v>25540</v>
      </c>
      <c r="CV136" s="195">
        <f>'[122]RP per monthly'!BV217*-1</f>
        <v>25540</v>
      </c>
      <c r="CW136" s="195">
        <f>'[122]RP per monthly'!BW217*-1</f>
        <v>25540</v>
      </c>
      <c r="CX136" s="195">
        <f>'[122]RP per monthly'!BX217*-1</f>
        <v>25540</v>
      </c>
      <c r="CY136" s="195">
        <f>'[122]RP per monthly'!BY217*-1</f>
        <v>25540</v>
      </c>
      <c r="CZ136" s="195">
        <f>'[122]RP per monthly'!BZ217*-1</f>
        <v>25540</v>
      </c>
      <c r="DA136" s="195">
        <f>'[122]RP per monthly'!CA217*-1</f>
        <v>25540</v>
      </c>
      <c r="DB136" s="195">
        <f>'[122]RP per monthly'!CB217*-1</f>
        <v>25540</v>
      </c>
      <c r="DC136" s="195">
        <f>'[122]RP per monthly'!CC217*-1</f>
        <v>25540</v>
      </c>
      <c r="DD136" s="195">
        <f>'[122]RP per monthly'!CD217*-1</f>
        <v>25540</v>
      </c>
      <c r="DE136" s="195">
        <f>'[122]RP per monthly'!CE217*-1</f>
        <v>25540</v>
      </c>
    </row>
    <row r="137" spans="1:109" ht="15" customHeight="1" outlineLevel="1">
      <c r="A137" s="37" t="s">
        <v>184</v>
      </c>
      <c r="B137" s="84">
        <v>518.97</v>
      </c>
      <c r="C137" s="84">
        <v>7690.97</v>
      </c>
      <c r="D137" s="84">
        <v>5225</v>
      </c>
      <c r="E137" s="84"/>
      <c r="F137" s="84"/>
      <c r="G137" s="84"/>
      <c r="H137" s="84">
        <v>4269.9400000000014</v>
      </c>
      <c r="I137" s="84">
        <v>1432.15</v>
      </c>
      <c r="J137" s="84">
        <v>39415.360000000001</v>
      </c>
      <c r="K137" s="84">
        <v>35700</v>
      </c>
      <c r="L137" s="84">
        <v>57875.46</v>
      </c>
      <c r="M137" s="84">
        <v>2435.12</v>
      </c>
      <c r="N137" s="84">
        <v>40010.92</v>
      </c>
      <c r="O137" s="84">
        <v>39083.5</v>
      </c>
      <c r="P137" s="84">
        <v>36122.5</v>
      </c>
      <c r="Q137" s="84">
        <v>5085.2</v>
      </c>
      <c r="R137" s="84">
        <v>52935.450000000004</v>
      </c>
      <c r="S137" s="84">
        <v>-29070</v>
      </c>
      <c r="T137" s="84">
        <v>10989.89</v>
      </c>
      <c r="U137" s="84">
        <v>607.02</v>
      </c>
      <c r="V137" s="84">
        <v>14939.269999999999</v>
      </c>
      <c r="W137" s="84">
        <v>14340</v>
      </c>
      <c r="X137" s="84"/>
      <c r="Y137" s="84">
        <v>11160.789999999999</v>
      </c>
      <c r="Z137" s="84">
        <v>3476</v>
      </c>
      <c r="AA137" s="84">
        <v>1264</v>
      </c>
      <c r="AB137" s="84">
        <v>98324.6</v>
      </c>
      <c r="AC137" s="84"/>
      <c r="AD137" s="84"/>
      <c r="AE137" s="84"/>
      <c r="AF137" s="84">
        <v>785.4</v>
      </c>
      <c r="AG137" s="84">
        <v>5955.4</v>
      </c>
      <c r="AH137" s="84"/>
      <c r="AI137" s="84"/>
      <c r="AJ137" s="84"/>
      <c r="AK137" s="84">
        <v>7726.4</v>
      </c>
      <c r="AL137" s="203">
        <f>'[122]RP per monthly'!B218*-1</f>
        <v>10868</v>
      </c>
      <c r="AM137" s="203">
        <f>'[122]RP per monthly'!C218*-1</f>
        <v>0</v>
      </c>
      <c r="AN137" s="203">
        <f>'[122]RP per monthly'!D218*-1</f>
        <v>985.6</v>
      </c>
      <c r="AO137" s="203">
        <f>'[122]RP per monthly'!E218*-1</f>
        <v>0</v>
      </c>
      <c r="AP137" s="203">
        <f>'[122]RP per monthly'!F218*-1</f>
        <v>0</v>
      </c>
      <c r="AQ137" s="203">
        <f>'[122]RP per monthly'!G218*-1</f>
        <v>0</v>
      </c>
      <c r="AR137" s="203">
        <f>'[122]RP per monthly'!H218*-1</f>
        <v>0</v>
      </c>
      <c r="AS137" s="203">
        <f>'[122]RP per monthly'!I218*-1</f>
        <v>0</v>
      </c>
      <c r="AT137" s="203">
        <f>'[122]RP per monthly'!J218*-1</f>
        <v>0</v>
      </c>
      <c r="AU137" s="203">
        <f>'[122]RP per monthly'!K218*-1</f>
        <v>0</v>
      </c>
      <c r="AV137" s="203">
        <f>'[122]RP per monthly'!L218*-1</f>
        <v>0</v>
      </c>
      <c r="AW137" s="203">
        <f>'[122]RP per monthly'!M218*-1</f>
        <v>16272.73</v>
      </c>
      <c r="AX137" s="203">
        <f>'[122]RP per monthly'!P218*-1</f>
        <v>-6502.04</v>
      </c>
      <c r="AY137" s="203">
        <f>'[122]RP per monthly'!Q218*-1</f>
        <v>12695.06</v>
      </c>
      <c r="AZ137" s="203">
        <f>'[122]RP per monthly'!R218*-1</f>
        <v>0</v>
      </c>
      <c r="BA137" s="203">
        <f>'[122]RP per monthly'!S218*-1</f>
        <v>1215.45</v>
      </c>
      <c r="BB137" s="203">
        <f>'[122]RP per monthly'!T218*-1</f>
        <v>0</v>
      </c>
      <c r="BC137" s="203">
        <f>'[122]RP per monthly'!U218*-1</f>
        <v>18888.849999999999</v>
      </c>
      <c r="BD137" s="203">
        <f>'[122]RP per monthly'!V218*-1</f>
        <v>91990.15</v>
      </c>
      <c r="BE137" s="203">
        <f>'[122]RP per monthly'!W218*-1</f>
        <v>150</v>
      </c>
      <c r="BF137" s="203">
        <f>'[122]RP per monthly'!X218*-1</f>
        <v>88488.33</v>
      </c>
      <c r="BG137" s="203">
        <f>'[122]RP per monthly'!Y218*-1</f>
        <v>15100</v>
      </c>
      <c r="BH137" s="203">
        <f>'[122]RP per monthly'!Z218*-1</f>
        <v>9161.6</v>
      </c>
      <c r="BI137" s="203">
        <f>'[122]RP per monthly'!AA218*-1</f>
        <v>38828.42</v>
      </c>
      <c r="BJ137" s="203">
        <f>'[122]RP per monthly'!AD218*-1</f>
        <v>0</v>
      </c>
      <c r="BK137" s="203">
        <f>'[122]RP per monthly'!AE218*-1</f>
        <v>0</v>
      </c>
      <c r="BL137" s="203">
        <f>'[122]RP per monthly'!AF218*-1</f>
        <v>0</v>
      </c>
      <c r="BM137" s="203">
        <f>'[122]RP per monthly'!AG218*-1</f>
        <v>0</v>
      </c>
      <c r="BN137" s="203">
        <f>'[122]RP per monthly'!AH218*-1</f>
        <v>0</v>
      </c>
      <c r="BO137" s="203">
        <f>'[122]RP per monthly'!AI218*-1</f>
        <v>0</v>
      </c>
      <c r="BP137" s="203">
        <f>'[122]RP per monthly'!AJ218*-1</f>
        <v>0</v>
      </c>
      <c r="BQ137" s="203">
        <f>'[122]RP per monthly'!AK218*-1</f>
        <v>23000</v>
      </c>
      <c r="BR137" s="203">
        <f>'[122]RP per monthly'!AL218*-1</f>
        <v>0</v>
      </c>
      <c r="BS137" s="203">
        <f>'[122]RP per monthly'!AM218*-1</f>
        <v>20000</v>
      </c>
      <c r="BT137" s="203">
        <f>'[122]RP per monthly'!AN218*-1</f>
        <v>30000</v>
      </c>
      <c r="BU137" s="203">
        <f>'[122]RP per monthly'!AO218*-1</f>
        <v>38000</v>
      </c>
      <c r="BV137" s="195">
        <f>'[122]RP per monthly'!AR218*-1</f>
        <v>0</v>
      </c>
      <c r="BW137" s="195">
        <f>'[122]RP per monthly'!AS218*-1</f>
        <v>2000</v>
      </c>
      <c r="BX137" s="195">
        <f>'[122]RP per monthly'!AT218*-1</f>
        <v>0</v>
      </c>
      <c r="BY137" s="195">
        <f>'[122]RP per monthly'!AU218*-1</f>
        <v>3000</v>
      </c>
      <c r="BZ137" s="195">
        <f>'[122]RP per monthly'!AV218*-1</f>
        <v>0</v>
      </c>
      <c r="CA137" s="195">
        <f>'[122]RP per monthly'!AW218*-1</f>
        <v>23500</v>
      </c>
      <c r="CB137" s="195">
        <f>'[122]RP per monthly'!AX218*-1</f>
        <v>0</v>
      </c>
      <c r="CC137" s="195">
        <f>'[122]RP per monthly'!AY218*-1</f>
        <v>13000</v>
      </c>
      <c r="CD137" s="195">
        <f>'[122]RP per monthly'!AZ218*-1</f>
        <v>0</v>
      </c>
      <c r="CE137" s="195">
        <f>'[122]RP per monthly'!BA218*-1</f>
        <v>20000</v>
      </c>
      <c r="CF137" s="195">
        <f>'[122]RP per monthly'!BB218*-1</f>
        <v>25000</v>
      </c>
      <c r="CG137" s="195">
        <f>'[122]RP per monthly'!BC218*-1</f>
        <v>38000</v>
      </c>
      <c r="CH137" s="195">
        <f>'[122]RP per monthly'!BF218*-1</f>
        <v>2000</v>
      </c>
      <c r="CI137" s="195">
        <f>'[122]RP per monthly'!BG218*-1</f>
        <v>4000</v>
      </c>
      <c r="CJ137" s="195">
        <f>'[122]RP per monthly'!BH218*-1</f>
        <v>2000</v>
      </c>
      <c r="CK137" s="195">
        <f>'[122]RP per monthly'!BI218*-1</f>
        <v>5000</v>
      </c>
      <c r="CL137" s="195">
        <f>'[122]RP per monthly'!BJ218*-1</f>
        <v>2000</v>
      </c>
      <c r="CM137" s="195">
        <f>'[122]RP per monthly'!BK218*-1</f>
        <v>22150</v>
      </c>
      <c r="CN137" s="195">
        <f>'[122]RP per monthly'!BL218*-1</f>
        <v>7000</v>
      </c>
      <c r="CO137" s="195">
        <f>'[122]RP per monthly'!BM218*-1</f>
        <v>15000</v>
      </c>
      <c r="CP137" s="195">
        <f>'[122]RP per monthly'!BN218*-1</f>
        <v>2000</v>
      </c>
      <c r="CQ137" s="195">
        <f>'[122]RP per monthly'!BO218*-1</f>
        <v>22000</v>
      </c>
      <c r="CR137" s="195">
        <f>'[122]RP per monthly'!BP218*-1</f>
        <v>27000</v>
      </c>
      <c r="CS137" s="195">
        <f>'[122]RP per monthly'!BQ218*-1</f>
        <v>40000</v>
      </c>
      <c r="CT137" s="195">
        <f>'[122]RP per monthly'!BT218*-1</f>
        <v>2000</v>
      </c>
      <c r="CU137" s="195">
        <f>'[122]RP per monthly'!BU218*-1</f>
        <v>4000</v>
      </c>
      <c r="CV137" s="195">
        <f>'[122]RP per monthly'!BV218*-1</f>
        <v>2000</v>
      </c>
      <c r="CW137" s="195">
        <f>'[122]RP per monthly'!BW218*-1</f>
        <v>5000</v>
      </c>
      <c r="CX137" s="195">
        <f>'[122]RP per monthly'!BX218*-1</f>
        <v>2000</v>
      </c>
      <c r="CY137" s="195">
        <f>'[122]RP per monthly'!BY218*-1</f>
        <v>23965</v>
      </c>
      <c r="CZ137" s="195">
        <f>'[122]RP per monthly'!BZ218*-1</f>
        <v>2000</v>
      </c>
      <c r="DA137" s="195">
        <f>'[122]RP per monthly'!CA218*-1</f>
        <v>15000</v>
      </c>
      <c r="DB137" s="195">
        <f>'[122]RP per monthly'!CB218*-1</f>
        <v>2000</v>
      </c>
      <c r="DC137" s="195">
        <f>'[122]RP per monthly'!CC218*-1</f>
        <v>22000</v>
      </c>
      <c r="DD137" s="195">
        <f>'[122]RP per monthly'!CD218*-1</f>
        <v>32000</v>
      </c>
      <c r="DE137" s="195">
        <f>'[122]RP per monthly'!CE218*-1</f>
        <v>40000</v>
      </c>
    </row>
    <row r="138" spans="1:109" ht="15" customHeight="1" outlineLevel="1">
      <c r="A138" s="37" t="s">
        <v>185</v>
      </c>
      <c r="B138" s="84">
        <v>2780.93</v>
      </c>
      <c r="C138" s="84">
        <v>5470.06</v>
      </c>
      <c r="D138" s="84">
        <v>8912.7800000000007</v>
      </c>
      <c r="E138" s="84">
        <v>14749.55</v>
      </c>
      <c r="F138" s="84">
        <v>5953.81</v>
      </c>
      <c r="G138" s="84">
        <v>9661.69</v>
      </c>
      <c r="H138" s="84">
        <v>12454.65</v>
      </c>
      <c r="I138" s="84">
        <v>3279.02</v>
      </c>
      <c r="J138" s="84">
        <v>12897.61</v>
      </c>
      <c r="K138" s="84">
        <v>10046.67</v>
      </c>
      <c r="L138" s="84">
        <v>58979.44</v>
      </c>
      <c r="M138" s="84">
        <v>24107.27</v>
      </c>
      <c r="N138" s="84">
        <v>17946.78</v>
      </c>
      <c r="O138" s="84">
        <v>28156.270000000004</v>
      </c>
      <c r="P138" s="84">
        <v>16202.400000000001</v>
      </c>
      <c r="Q138" s="84">
        <v>39899.519999999997</v>
      </c>
      <c r="R138" s="84">
        <v>38073.369999999995</v>
      </c>
      <c r="S138" s="84">
        <v>22623.93</v>
      </c>
      <c r="T138" s="84">
        <v>411.54</v>
      </c>
      <c r="U138" s="84">
        <v>5965.98</v>
      </c>
      <c r="V138" s="84">
        <v>5459.49</v>
      </c>
      <c r="W138" s="84">
        <v>5271.42</v>
      </c>
      <c r="X138" s="84">
        <v>11386.85</v>
      </c>
      <c r="Y138" s="84">
        <v>14818.150000000001</v>
      </c>
      <c r="Z138" s="84">
        <v>19520.71</v>
      </c>
      <c r="AA138" s="84">
        <v>19226.16</v>
      </c>
      <c r="AB138" s="84">
        <v>3358.89</v>
      </c>
      <c r="AC138" s="84">
        <v>138.4</v>
      </c>
      <c r="AD138" s="84">
        <v>4767.5</v>
      </c>
      <c r="AE138" s="84">
        <v>2274.4299999999998</v>
      </c>
      <c r="AF138" s="84">
        <v>2126.7600000000002</v>
      </c>
      <c r="AG138" s="84">
        <v>4842.25</v>
      </c>
      <c r="AH138" s="84">
        <v>4584.6299999999992</v>
      </c>
      <c r="AI138" s="84">
        <v>2664.44</v>
      </c>
      <c r="AJ138" s="84">
        <v>6320.6100000000006</v>
      </c>
      <c r="AK138" s="84">
        <v>22380.239999999998</v>
      </c>
      <c r="AL138" s="203">
        <f>'[122]RP per monthly'!B219*-1</f>
        <v>2699.67</v>
      </c>
      <c r="AM138" s="203">
        <f>'[122]RP per monthly'!C219*-1</f>
        <v>3216.37</v>
      </c>
      <c r="AN138" s="203">
        <f>'[122]RP per monthly'!D219*-1</f>
        <v>1068.0999999999999</v>
      </c>
      <c r="AO138" s="203">
        <f>'[122]RP per monthly'!E219*-1</f>
        <v>81</v>
      </c>
      <c r="AP138" s="203">
        <f>'[122]RP per monthly'!F219*-1</f>
        <v>6536.02</v>
      </c>
      <c r="AQ138" s="203">
        <f>'[122]RP per monthly'!G219*-1</f>
        <v>977.28</v>
      </c>
      <c r="AR138" s="203">
        <f>'[122]RP per monthly'!H219*-1</f>
        <v>287.48</v>
      </c>
      <c r="AS138" s="203">
        <f>'[122]RP per monthly'!I219*-1</f>
        <v>7773.5</v>
      </c>
      <c r="AT138" s="203">
        <f>'[122]RP per monthly'!J219*-1</f>
        <v>3614.47</v>
      </c>
      <c r="AU138" s="203">
        <f>'[122]RP per monthly'!K219*-1</f>
        <v>3549.69</v>
      </c>
      <c r="AV138" s="203">
        <f>'[122]RP per monthly'!L219*-1</f>
        <v>18615.45</v>
      </c>
      <c r="AW138" s="203">
        <f>'[122]RP per monthly'!M219*-1</f>
        <v>107848.78</v>
      </c>
      <c r="AX138" s="203">
        <f>'[122]RP per monthly'!P219*-1</f>
        <v>-13069.65</v>
      </c>
      <c r="AY138" s="203">
        <f>'[122]RP per monthly'!Q219*-1</f>
        <v>539.85</v>
      </c>
      <c r="AZ138" s="203">
        <f>'[122]RP per monthly'!R219*-1</f>
        <v>42212.36</v>
      </c>
      <c r="BA138" s="203">
        <f>'[122]RP per monthly'!S219*-1</f>
        <v>4290.57</v>
      </c>
      <c r="BB138" s="203">
        <f>'[122]RP per monthly'!T219*-1</f>
        <v>3631.13</v>
      </c>
      <c r="BC138" s="203">
        <f>'[122]RP per monthly'!U219*-1</f>
        <v>2799.03</v>
      </c>
      <c r="BD138" s="203">
        <f>'[122]RP per monthly'!V219*-1</f>
        <v>6983.88</v>
      </c>
      <c r="BE138" s="203">
        <f>'[122]RP per monthly'!W219*-1</f>
        <v>3946.36</v>
      </c>
      <c r="BF138" s="203">
        <f>'[122]RP per monthly'!X219*-1</f>
        <v>2400</v>
      </c>
      <c r="BG138" s="203">
        <f>'[122]RP per monthly'!Y219*-1</f>
        <v>32400</v>
      </c>
      <c r="BH138" s="203">
        <f>'[122]RP per monthly'!Z219*-1</f>
        <v>2400</v>
      </c>
      <c r="BI138" s="203">
        <f>'[122]RP per monthly'!AA219*-1</f>
        <v>2400</v>
      </c>
      <c r="BJ138" s="203">
        <f>'[122]RP per monthly'!AD219*-1</f>
        <v>0</v>
      </c>
      <c r="BK138" s="203">
        <f>'[122]RP per monthly'!AE219*-1</f>
        <v>6480</v>
      </c>
      <c r="BL138" s="203">
        <f>'[122]RP per monthly'!AF219*-1</f>
        <v>1000</v>
      </c>
      <c r="BM138" s="203">
        <f>'[122]RP per monthly'!AG219*-1</f>
        <v>6480</v>
      </c>
      <c r="BN138" s="203">
        <f>'[122]RP per monthly'!AH219*-1</f>
        <v>0</v>
      </c>
      <c r="BO138" s="203">
        <f>'[122]RP per monthly'!AI219*-1</f>
        <v>7480</v>
      </c>
      <c r="BP138" s="203">
        <f>'[122]RP per monthly'!AJ219*-1</f>
        <v>2000</v>
      </c>
      <c r="BQ138" s="203">
        <f>'[122]RP per monthly'!AK219*-1</f>
        <v>6480</v>
      </c>
      <c r="BR138" s="203">
        <f>'[122]RP per monthly'!AL219*-1</f>
        <v>1000</v>
      </c>
      <c r="BS138" s="203">
        <f>'[122]RP per monthly'!AM219*-1</f>
        <v>36480</v>
      </c>
      <c r="BT138" s="203">
        <f>'[122]RP per monthly'!AN219*-1</f>
        <v>0</v>
      </c>
      <c r="BU138" s="203">
        <f>'[122]RP per monthly'!AO219*-1</f>
        <v>7480</v>
      </c>
      <c r="BV138" s="195">
        <f>'[122]RP per monthly'!AR219*-1</f>
        <v>0</v>
      </c>
      <c r="BW138" s="195">
        <f>'[122]RP per monthly'!AS219*-1</f>
        <v>6000</v>
      </c>
      <c r="BX138" s="195">
        <f>'[122]RP per monthly'!AT219*-1</f>
        <v>1000</v>
      </c>
      <c r="BY138" s="195">
        <f>'[122]RP per monthly'!AU219*-1</f>
        <v>6800</v>
      </c>
      <c r="BZ138" s="195">
        <f>'[122]RP per monthly'!AV219*-1</f>
        <v>0</v>
      </c>
      <c r="CA138" s="195">
        <f>'[122]RP per monthly'!AW219*-1</f>
        <v>7800</v>
      </c>
      <c r="CB138" s="195">
        <f>'[122]RP per monthly'!AX219*-1</f>
        <v>2000</v>
      </c>
      <c r="CC138" s="195">
        <f>'[122]RP per monthly'!AY219*-1</f>
        <v>6800</v>
      </c>
      <c r="CD138" s="195">
        <f>'[122]RP per monthly'!AZ219*-1</f>
        <v>1000</v>
      </c>
      <c r="CE138" s="195">
        <f>'[122]RP per monthly'!BA219*-1</f>
        <v>36800</v>
      </c>
      <c r="CF138" s="195">
        <f>'[122]RP per monthly'!BB219*-1</f>
        <v>0</v>
      </c>
      <c r="CG138" s="195">
        <f>'[122]RP per monthly'!BC219*-1</f>
        <v>7800</v>
      </c>
      <c r="CH138" s="195">
        <f>'[122]RP per monthly'!BF219*-1</f>
        <v>0</v>
      </c>
      <c r="CI138" s="195">
        <f>'[122]RP per monthly'!BG219*-1</f>
        <v>6000</v>
      </c>
      <c r="CJ138" s="195">
        <f>'[122]RP per monthly'!BH219*-1</f>
        <v>1000</v>
      </c>
      <c r="CK138" s="195">
        <f>'[122]RP per monthly'!BI219*-1</f>
        <v>6800</v>
      </c>
      <c r="CL138" s="195">
        <f>'[122]RP per monthly'!BJ219*-1</f>
        <v>0</v>
      </c>
      <c r="CM138" s="195">
        <f>'[122]RP per monthly'!BK219*-1</f>
        <v>7800</v>
      </c>
      <c r="CN138" s="195">
        <f>'[122]RP per monthly'!BL219*-1</f>
        <v>2000</v>
      </c>
      <c r="CO138" s="195">
        <f>'[122]RP per monthly'!BM219*-1</f>
        <v>6800</v>
      </c>
      <c r="CP138" s="195">
        <f>'[122]RP per monthly'!BN219*-1</f>
        <v>1000</v>
      </c>
      <c r="CQ138" s="195">
        <f>'[122]RP per monthly'!BO219*-1</f>
        <v>36800</v>
      </c>
      <c r="CR138" s="195">
        <f>'[122]RP per monthly'!BP219*-1</f>
        <v>0</v>
      </c>
      <c r="CS138" s="195">
        <f>'[122]RP per monthly'!BQ219*-1</f>
        <v>7800</v>
      </c>
      <c r="CT138" s="195">
        <f>'[122]RP per monthly'!BT219*-1</f>
        <v>0</v>
      </c>
      <c r="CU138" s="195">
        <f>'[122]RP per monthly'!BU219*-1</f>
        <v>6000</v>
      </c>
      <c r="CV138" s="195">
        <f>'[122]RP per monthly'!BV219*-1</f>
        <v>1000</v>
      </c>
      <c r="CW138" s="195">
        <f>'[122]RP per monthly'!BW219*-1</f>
        <v>6800</v>
      </c>
      <c r="CX138" s="195">
        <f>'[122]RP per monthly'!BX219*-1</f>
        <v>0</v>
      </c>
      <c r="CY138" s="195">
        <f>'[122]RP per monthly'!BY219*-1</f>
        <v>7800</v>
      </c>
      <c r="CZ138" s="195">
        <f>'[122]RP per monthly'!BZ219*-1</f>
        <v>2000</v>
      </c>
      <c r="DA138" s="195">
        <f>'[122]RP per monthly'!CA219*-1</f>
        <v>6800</v>
      </c>
      <c r="DB138" s="195">
        <f>'[122]RP per monthly'!CB219*-1</f>
        <v>1000</v>
      </c>
      <c r="DC138" s="195">
        <f>'[122]RP per monthly'!CC219*-1</f>
        <v>36800</v>
      </c>
      <c r="DD138" s="195">
        <f>'[122]RP per monthly'!CD219*-1</f>
        <v>0</v>
      </c>
      <c r="DE138" s="195">
        <f>'[122]RP per monthly'!CE219*-1</f>
        <v>7800</v>
      </c>
    </row>
    <row r="139" spans="1:109" ht="15" customHeight="1" outlineLevel="1">
      <c r="A139" s="37" t="s">
        <v>186</v>
      </c>
      <c r="B139" s="84">
        <v>2406.5700000000002</v>
      </c>
      <c r="C139" s="84"/>
      <c r="D139" s="84">
        <v>5834.01</v>
      </c>
      <c r="E139" s="84"/>
      <c r="F139" s="84">
        <v>7275.95</v>
      </c>
      <c r="G139" s="84">
        <v>2143.9</v>
      </c>
      <c r="H139" s="84">
        <v>1278.2</v>
      </c>
      <c r="I139" s="84">
        <v>4159.51</v>
      </c>
      <c r="J139" s="84">
        <v>1665.14</v>
      </c>
      <c r="K139" s="84">
        <v>3822.5</v>
      </c>
      <c r="L139" s="84">
        <v>115.68</v>
      </c>
      <c r="M139" s="84">
        <v>8295.74</v>
      </c>
      <c r="N139" s="84">
        <v>9403.19</v>
      </c>
      <c r="O139" s="84">
        <v>946.5</v>
      </c>
      <c r="P139" s="84">
        <v>18043.41</v>
      </c>
      <c r="Q139" s="84">
        <v>46221.13</v>
      </c>
      <c r="R139" s="84">
        <v>-21122.78</v>
      </c>
      <c r="S139" s="84">
        <v>8387.31</v>
      </c>
      <c r="T139" s="84">
        <v>23913.35</v>
      </c>
      <c r="U139" s="84">
        <v>11334.99</v>
      </c>
      <c r="V139" s="84">
        <v>1086.7</v>
      </c>
      <c r="W139" s="84">
        <v>11378.71</v>
      </c>
      <c r="X139" s="84">
        <v>5603.92</v>
      </c>
      <c r="Y139" s="84">
        <v>3920.4</v>
      </c>
      <c r="Z139" s="84">
        <v>17110.989999999998</v>
      </c>
      <c r="AA139" s="84">
        <v>-2665</v>
      </c>
      <c r="AB139" s="84">
        <v>28579.05</v>
      </c>
      <c r="AC139" s="84">
        <v>20903.669999999998</v>
      </c>
      <c r="AD139" s="84">
        <v>17211.34</v>
      </c>
      <c r="AE139" s="84">
        <v>11932.5</v>
      </c>
      <c r="AF139" s="84">
        <v>12700.880000000001</v>
      </c>
      <c r="AG139" s="84">
        <v>27173.34</v>
      </c>
      <c r="AH139" s="84">
        <v>47627.74</v>
      </c>
      <c r="AI139" s="84">
        <v>12370.800000000001</v>
      </c>
      <c r="AJ139" s="84">
        <v>5143.6000000000004</v>
      </c>
      <c r="AK139" s="84">
        <v>104611.15</v>
      </c>
      <c r="AL139" s="203">
        <f>'[122]RP per monthly'!B220*-1</f>
        <v>4319.3</v>
      </c>
      <c r="AM139" s="203">
        <f>'[122]RP per monthly'!C220*-1</f>
        <v>0</v>
      </c>
      <c r="AN139" s="203">
        <f>'[122]RP per monthly'!D220*-1</f>
        <v>10009.68</v>
      </c>
      <c r="AO139" s="203">
        <f>'[122]RP per monthly'!E220*-1</f>
        <v>24651.65</v>
      </c>
      <c r="AP139" s="203">
        <f>'[122]RP per monthly'!F220*-1</f>
        <v>20298.47</v>
      </c>
      <c r="AQ139" s="203">
        <f>'[122]RP per monthly'!G220*-1</f>
        <v>56780.09</v>
      </c>
      <c r="AR139" s="203">
        <f>'[122]RP per monthly'!H220*-1</f>
        <v>0</v>
      </c>
      <c r="AS139" s="203">
        <f>'[122]RP per monthly'!I220*-1</f>
        <v>15497.4</v>
      </c>
      <c r="AT139" s="203">
        <f>'[122]RP per monthly'!J220*-1</f>
        <v>0</v>
      </c>
      <c r="AU139" s="203">
        <f>'[122]RP per monthly'!K220*-1</f>
        <v>78717.95</v>
      </c>
      <c r="AV139" s="203">
        <f>'[122]RP per monthly'!L220*-1</f>
        <v>39671.5</v>
      </c>
      <c r="AW139" s="203">
        <f>'[122]RP per monthly'!M220*-1</f>
        <v>31853.65</v>
      </c>
      <c r="AX139" s="203">
        <f>'[122]RP per monthly'!P220*-1</f>
        <v>0</v>
      </c>
      <c r="AY139" s="203">
        <f>'[122]RP per monthly'!Q220*-1</f>
        <v>6010.97</v>
      </c>
      <c r="AZ139" s="203">
        <f>'[122]RP per monthly'!R220*-1</f>
        <v>9658.5499999999993</v>
      </c>
      <c r="BA139" s="203">
        <f>'[122]RP per monthly'!S220*-1</f>
        <v>5499.33</v>
      </c>
      <c r="BB139" s="203">
        <f>'[122]RP per monthly'!T220*-1</f>
        <v>12186.38</v>
      </c>
      <c r="BC139" s="203">
        <f>'[122]RP per monthly'!U220*-1</f>
        <v>9391.6</v>
      </c>
      <c r="BD139" s="203">
        <f>'[122]RP per monthly'!V220*-1</f>
        <v>11919.27</v>
      </c>
      <c r="BE139" s="203">
        <f>'[122]RP per monthly'!W220*-1</f>
        <v>0</v>
      </c>
      <c r="BF139" s="203">
        <f>'[122]RP per monthly'!X220*-1</f>
        <v>25999.4</v>
      </c>
      <c r="BG139" s="203">
        <f>'[122]RP per monthly'!Y220*-1</f>
        <v>42121.13</v>
      </c>
      <c r="BH139" s="203">
        <f>'[122]RP per monthly'!Z220*-1</f>
        <v>7000</v>
      </c>
      <c r="BI139" s="203">
        <f>'[122]RP per monthly'!AA220*-1</f>
        <v>0</v>
      </c>
      <c r="BJ139" s="203">
        <f>'[122]RP per monthly'!AD220*-1</f>
        <v>0</v>
      </c>
      <c r="BK139" s="203">
        <f>'[122]RP per monthly'!AE220*-1</f>
        <v>0</v>
      </c>
      <c r="BL139" s="203">
        <f>'[122]RP per monthly'!AF220*-1</f>
        <v>52000</v>
      </c>
      <c r="BM139" s="203">
        <f>'[122]RP per monthly'!AG220*-1</f>
        <v>0</v>
      </c>
      <c r="BN139" s="203">
        <f>'[122]RP per monthly'!AH220*-1</f>
        <v>26000</v>
      </c>
      <c r="BO139" s="203">
        <f>'[122]RP per monthly'!AI220*-1</f>
        <v>0</v>
      </c>
      <c r="BP139" s="203">
        <f>'[122]RP per monthly'!AJ220*-1</f>
        <v>17000</v>
      </c>
      <c r="BQ139" s="203">
        <f>'[122]RP per monthly'!AK220*-1</f>
        <v>2500</v>
      </c>
      <c r="BR139" s="203">
        <f>'[122]RP per monthly'!AL220*-1</f>
        <v>0</v>
      </c>
      <c r="BS139" s="203">
        <f>'[122]RP per monthly'!AM220*-1</f>
        <v>17000</v>
      </c>
      <c r="BT139" s="203">
        <f>'[122]RP per monthly'!AN220*-1</f>
        <v>2000</v>
      </c>
      <c r="BU139" s="203">
        <f>'[122]RP per monthly'!AO220*-1</f>
        <v>0</v>
      </c>
      <c r="BV139" s="195">
        <f>'[122]RP per monthly'!AR220*-1</f>
        <v>0</v>
      </c>
      <c r="BW139" s="195">
        <f>'[122]RP per monthly'!AS220*-1</f>
        <v>0</v>
      </c>
      <c r="BX139" s="195">
        <f>'[122]RP per monthly'!AT220*-1</f>
        <v>52000</v>
      </c>
      <c r="BY139" s="195">
        <f>'[122]RP per monthly'!AU220*-1</f>
        <v>0</v>
      </c>
      <c r="BZ139" s="195">
        <f>'[122]RP per monthly'!AV220*-1</f>
        <v>26000</v>
      </c>
      <c r="CA139" s="195">
        <f>'[122]RP per monthly'!AW220*-1</f>
        <v>0</v>
      </c>
      <c r="CB139" s="195">
        <f>'[122]RP per monthly'!AX220*-1</f>
        <v>17000</v>
      </c>
      <c r="CC139" s="195">
        <f>'[122]RP per monthly'!AY220*-1</f>
        <v>2500</v>
      </c>
      <c r="CD139" s="195">
        <f>'[122]RP per monthly'!AZ220*-1</f>
        <v>0</v>
      </c>
      <c r="CE139" s="195">
        <f>'[122]RP per monthly'!BA220*-1</f>
        <v>17000</v>
      </c>
      <c r="CF139" s="195">
        <f>'[122]RP per monthly'!BB220*-1</f>
        <v>2000</v>
      </c>
      <c r="CG139" s="195">
        <f>'[122]RP per monthly'!BC220*-1</f>
        <v>0</v>
      </c>
      <c r="CH139" s="195">
        <f>'[122]RP per monthly'!BF220*-1</f>
        <v>0</v>
      </c>
      <c r="CI139" s="195">
        <f>'[122]RP per monthly'!BG220*-1</f>
        <v>0</v>
      </c>
      <c r="CJ139" s="195">
        <f>'[122]RP per monthly'!BH220*-1</f>
        <v>52000</v>
      </c>
      <c r="CK139" s="195">
        <f>'[122]RP per monthly'!BI220*-1</f>
        <v>0</v>
      </c>
      <c r="CL139" s="195">
        <f>'[122]RP per monthly'!BJ220*-1</f>
        <v>26000</v>
      </c>
      <c r="CM139" s="195">
        <f>'[122]RP per monthly'!BK220*-1</f>
        <v>0</v>
      </c>
      <c r="CN139" s="195">
        <f>'[122]RP per monthly'!BL220*-1</f>
        <v>17000</v>
      </c>
      <c r="CO139" s="195">
        <f>'[122]RP per monthly'!BM220*-1</f>
        <v>2500</v>
      </c>
      <c r="CP139" s="195">
        <f>'[122]RP per monthly'!BN220*-1</f>
        <v>0</v>
      </c>
      <c r="CQ139" s="195">
        <f>'[122]RP per monthly'!BO220*-1</f>
        <v>17000</v>
      </c>
      <c r="CR139" s="195">
        <f>'[122]RP per monthly'!BP220*-1</f>
        <v>2000</v>
      </c>
      <c r="CS139" s="195">
        <f>'[122]RP per monthly'!BQ220*-1</f>
        <v>0</v>
      </c>
      <c r="CT139" s="195">
        <f>'[122]RP per monthly'!BT220*-1</f>
        <v>0</v>
      </c>
      <c r="CU139" s="195">
        <f>'[122]RP per monthly'!BU220*-1</f>
        <v>0</v>
      </c>
      <c r="CV139" s="195">
        <f>'[122]RP per monthly'!BV220*-1</f>
        <v>52000</v>
      </c>
      <c r="CW139" s="195">
        <f>'[122]RP per monthly'!BW220*-1</f>
        <v>0</v>
      </c>
      <c r="CX139" s="195">
        <f>'[122]RP per monthly'!BX220*-1</f>
        <v>26000</v>
      </c>
      <c r="CY139" s="195">
        <f>'[122]RP per monthly'!BY220*-1</f>
        <v>0</v>
      </c>
      <c r="CZ139" s="195">
        <f>'[122]RP per monthly'!BZ220*-1</f>
        <v>17000</v>
      </c>
      <c r="DA139" s="195">
        <f>'[122]RP per monthly'!CA220*-1</f>
        <v>2500</v>
      </c>
      <c r="DB139" s="195">
        <f>'[122]RP per monthly'!CB220*-1</f>
        <v>0</v>
      </c>
      <c r="DC139" s="195">
        <f>'[122]RP per monthly'!CC220*-1</f>
        <v>17000</v>
      </c>
      <c r="DD139" s="195">
        <f>'[122]RP per monthly'!CD220*-1</f>
        <v>2000</v>
      </c>
      <c r="DE139" s="195">
        <f>'[122]RP per monthly'!CE220*-1</f>
        <v>0</v>
      </c>
    </row>
    <row r="140" spans="1:109" ht="15" customHeight="1" outlineLevel="1">
      <c r="A140" s="37" t="s">
        <v>187</v>
      </c>
      <c r="B140" s="84">
        <v>3657.5</v>
      </c>
      <c r="C140" s="84">
        <v>4983.17</v>
      </c>
      <c r="D140" s="84">
        <v>12365.85</v>
      </c>
      <c r="E140" s="84">
        <v>11296.41</v>
      </c>
      <c r="F140" s="84">
        <v>6311.6900000000014</v>
      </c>
      <c r="G140" s="84">
        <v>17587.84</v>
      </c>
      <c r="H140" s="84">
        <v>6147.38</v>
      </c>
      <c r="I140" s="84">
        <v>14506.96</v>
      </c>
      <c r="J140" s="84">
        <v>13997.63</v>
      </c>
      <c r="K140" s="84">
        <v>4547.8899999999994</v>
      </c>
      <c r="L140" s="84">
        <v>10600.31</v>
      </c>
      <c r="M140" s="84">
        <v>12849.93</v>
      </c>
      <c r="N140" s="84">
        <v>767.31</v>
      </c>
      <c r="O140" s="84">
        <v>21761.05</v>
      </c>
      <c r="P140" s="84">
        <v>28016.25</v>
      </c>
      <c r="Q140" s="84">
        <v>3409.56</v>
      </c>
      <c r="R140" s="84">
        <v>7885.5</v>
      </c>
      <c r="S140" s="84">
        <v>6901.9500000000007</v>
      </c>
      <c r="T140" s="84">
        <v>24109.4</v>
      </c>
      <c r="U140" s="84">
        <v>8819.16</v>
      </c>
      <c r="V140" s="84">
        <v>11271.17</v>
      </c>
      <c r="W140" s="84">
        <v>9445.5</v>
      </c>
      <c r="X140" s="84">
        <v>36441.33</v>
      </c>
      <c r="Y140" s="84">
        <v>22141.64</v>
      </c>
      <c r="Z140" s="84">
        <v>13734.83</v>
      </c>
      <c r="AA140" s="84">
        <v>13066.67</v>
      </c>
      <c r="AB140" s="84">
        <v>36699.71</v>
      </c>
      <c r="AC140" s="84">
        <v>28159.14</v>
      </c>
      <c r="AD140" s="84">
        <v>124095.84</v>
      </c>
      <c r="AE140" s="84">
        <v>184778.82</v>
      </c>
      <c r="AF140" s="84">
        <v>155897.51999999996</v>
      </c>
      <c r="AG140" s="84">
        <v>189736.35</v>
      </c>
      <c r="AH140" s="84">
        <v>119088.26000000001</v>
      </c>
      <c r="AI140" s="84">
        <v>148632.14000000001</v>
      </c>
      <c r="AJ140" s="84">
        <v>8351.36</v>
      </c>
      <c r="AK140" s="84">
        <v>329052.93</v>
      </c>
      <c r="AL140" s="203">
        <f>'[122]RP per monthly'!B221*-1</f>
        <v>161646.42000000001</v>
      </c>
      <c r="AM140" s="203">
        <f>'[122]RP per monthly'!C221*-1</f>
        <v>163947.51</v>
      </c>
      <c r="AN140" s="203">
        <f>'[122]RP per monthly'!D221*-1</f>
        <v>159859.46</v>
      </c>
      <c r="AO140" s="203">
        <f>'[122]RP per monthly'!E221*-1</f>
        <v>179736.25</v>
      </c>
      <c r="AP140" s="203">
        <f>'[122]RP per monthly'!F221*-1</f>
        <v>191122.91</v>
      </c>
      <c r="AQ140" s="203">
        <f>'[122]RP per monthly'!G221*-1</f>
        <v>113430.37</v>
      </c>
      <c r="AR140" s="203">
        <f>'[122]RP per monthly'!H221*-1</f>
        <v>0</v>
      </c>
      <c r="AS140" s="203">
        <f>'[122]RP per monthly'!I221*-1</f>
        <v>278576.46999999997</v>
      </c>
      <c r="AT140" s="203">
        <f>'[122]RP per monthly'!J221*-1</f>
        <v>369441.89</v>
      </c>
      <c r="AU140" s="203">
        <f>'[122]RP per monthly'!K221*-1</f>
        <v>71214.179999999993</v>
      </c>
      <c r="AV140" s="203">
        <f>'[122]RP per monthly'!L221*-1</f>
        <v>386060.6</v>
      </c>
      <c r="AW140" s="203">
        <f>'[122]RP per monthly'!M221*-1</f>
        <v>236071.34</v>
      </c>
      <c r="AX140" s="203">
        <f>'[122]RP per monthly'!P221*-1</f>
        <v>9900.48</v>
      </c>
      <c r="AY140" s="203">
        <f>'[122]RP per monthly'!Q221*-1</f>
        <v>416447.29</v>
      </c>
      <c r="AZ140" s="203">
        <f>'[122]RP per monthly'!R221*-1</f>
        <v>260408.42</v>
      </c>
      <c r="BA140" s="203">
        <f>'[122]RP per monthly'!S221*-1</f>
        <v>82468.97</v>
      </c>
      <c r="BB140" s="203">
        <f>'[122]RP per monthly'!T221*-1</f>
        <v>206250.55</v>
      </c>
      <c r="BC140" s="203">
        <f>'[122]RP per monthly'!U221*-1</f>
        <v>26488.39</v>
      </c>
      <c r="BD140" s="203">
        <f>'[122]RP per monthly'!V221*-1</f>
        <v>38520.54</v>
      </c>
      <c r="BE140" s="203">
        <f>'[122]RP per monthly'!W221*-1</f>
        <v>31370.82</v>
      </c>
      <c r="BF140" s="203">
        <f>'[122]RP per monthly'!X221*-1</f>
        <v>27710.13</v>
      </c>
      <c r="BG140" s="203">
        <f>'[122]RP per monthly'!Y221*-1</f>
        <v>27710.13</v>
      </c>
      <c r="BH140" s="203">
        <f>'[122]RP per monthly'!Z221*-1</f>
        <v>27710.13</v>
      </c>
      <c r="BI140" s="203">
        <f>'[122]RP per monthly'!AA221*-1</f>
        <v>27710.13</v>
      </c>
      <c r="BJ140" s="203">
        <f>'[122]RP per monthly'!AD221*-1</f>
        <v>25680</v>
      </c>
      <c r="BK140" s="203">
        <f>'[122]RP per monthly'!AE221*-1</f>
        <v>25680</v>
      </c>
      <c r="BL140" s="203">
        <f>'[122]RP per monthly'!AF221*-1</f>
        <v>25680</v>
      </c>
      <c r="BM140" s="203">
        <f>'[122]RP per monthly'!AG221*-1</f>
        <v>25680</v>
      </c>
      <c r="BN140" s="203">
        <f>'[122]RP per monthly'!AH221*-1</f>
        <v>25680</v>
      </c>
      <c r="BO140" s="203">
        <f>'[122]RP per monthly'!AI221*-1</f>
        <v>26600</v>
      </c>
      <c r="BP140" s="203">
        <f>'[122]RP per monthly'!AJ221*-1</f>
        <v>26600</v>
      </c>
      <c r="BQ140" s="203">
        <f>'[122]RP per monthly'!AK221*-1</f>
        <v>26600</v>
      </c>
      <c r="BR140" s="203">
        <f>'[122]RP per monthly'!AL221*-1</f>
        <v>26600</v>
      </c>
      <c r="BS140" s="203">
        <f>'[122]RP per monthly'!AM221*-1</f>
        <v>26600</v>
      </c>
      <c r="BT140" s="203">
        <f>'[122]RP per monthly'!AN221*-1</f>
        <v>26600</v>
      </c>
      <c r="BU140" s="203">
        <f>'[122]RP per monthly'!AO221*-1</f>
        <v>26600</v>
      </c>
      <c r="BV140" s="195">
        <f>'[122]RP per monthly'!AR221*-1</f>
        <v>26280</v>
      </c>
      <c r="BW140" s="195">
        <f>'[122]RP per monthly'!AS221*-1</f>
        <v>26280</v>
      </c>
      <c r="BX140" s="195">
        <f>'[122]RP per monthly'!AT221*-1</f>
        <v>26280</v>
      </c>
      <c r="BY140" s="195">
        <f>'[122]RP per monthly'!AU221*-1</f>
        <v>26280</v>
      </c>
      <c r="BZ140" s="195">
        <f>'[122]RP per monthly'!AV221*-1</f>
        <v>26280</v>
      </c>
      <c r="CA140" s="195">
        <f>'[122]RP per monthly'!AW221*-1</f>
        <v>27200</v>
      </c>
      <c r="CB140" s="195">
        <f>'[122]RP per monthly'!AX221*-1</f>
        <v>27200</v>
      </c>
      <c r="CC140" s="195">
        <f>'[122]RP per monthly'!AY221*-1</f>
        <v>27200</v>
      </c>
      <c r="CD140" s="195">
        <f>'[122]RP per monthly'!AZ221*-1</f>
        <v>27200</v>
      </c>
      <c r="CE140" s="195">
        <f>'[122]RP per monthly'!BA221*-1</f>
        <v>27200</v>
      </c>
      <c r="CF140" s="195">
        <f>'[122]RP per monthly'!BB221*-1</f>
        <v>27200</v>
      </c>
      <c r="CG140" s="195">
        <f>'[122]RP per monthly'!BC221*-1</f>
        <v>27200</v>
      </c>
      <c r="CH140" s="195">
        <f>'[122]RP per monthly'!BF221*-1</f>
        <v>26280</v>
      </c>
      <c r="CI140" s="195">
        <f>'[122]RP per monthly'!BG221*-1</f>
        <v>26280</v>
      </c>
      <c r="CJ140" s="195">
        <f>'[122]RP per monthly'!BH221*-1</f>
        <v>26280</v>
      </c>
      <c r="CK140" s="195">
        <f>'[122]RP per monthly'!BI221*-1</f>
        <v>26280</v>
      </c>
      <c r="CL140" s="195">
        <f>'[122]RP per monthly'!BJ221*-1</f>
        <v>26280</v>
      </c>
      <c r="CM140" s="195">
        <f>'[122]RP per monthly'!BK221*-1</f>
        <v>27200</v>
      </c>
      <c r="CN140" s="195">
        <f>'[122]RP per monthly'!BL221*-1</f>
        <v>27200</v>
      </c>
      <c r="CO140" s="195">
        <f>'[122]RP per monthly'!BM221*-1</f>
        <v>27200</v>
      </c>
      <c r="CP140" s="195">
        <f>'[122]RP per monthly'!BN221*-1</f>
        <v>27200</v>
      </c>
      <c r="CQ140" s="195">
        <f>'[122]RP per monthly'!BO221*-1</f>
        <v>27200</v>
      </c>
      <c r="CR140" s="195">
        <f>'[122]RP per monthly'!BP221*-1</f>
        <v>27200</v>
      </c>
      <c r="CS140" s="195">
        <f>'[122]RP per monthly'!BQ221*-1</f>
        <v>27200</v>
      </c>
      <c r="CT140" s="195">
        <f>'[122]RP per monthly'!BT221*-1</f>
        <v>26280</v>
      </c>
      <c r="CU140" s="195">
        <f>'[122]RP per monthly'!BU221*-1</f>
        <v>26280</v>
      </c>
      <c r="CV140" s="195">
        <f>'[122]RP per monthly'!BV221*-1</f>
        <v>26280</v>
      </c>
      <c r="CW140" s="195">
        <f>'[122]RP per monthly'!BW221*-1</f>
        <v>26280</v>
      </c>
      <c r="CX140" s="195">
        <f>'[122]RP per monthly'!BX221*-1</f>
        <v>26280</v>
      </c>
      <c r="CY140" s="195">
        <f>'[122]RP per monthly'!BY221*-1</f>
        <v>27200</v>
      </c>
      <c r="CZ140" s="195">
        <f>'[122]RP per monthly'!BZ221*-1</f>
        <v>27200</v>
      </c>
      <c r="DA140" s="195">
        <f>'[122]RP per monthly'!CA221*-1</f>
        <v>27200</v>
      </c>
      <c r="DB140" s="195">
        <f>'[122]RP per monthly'!CB221*-1</f>
        <v>27200</v>
      </c>
      <c r="DC140" s="195">
        <f>'[122]RP per monthly'!CC221*-1</f>
        <v>27200</v>
      </c>
      <c r="DD140" s="195">
        <f>'[122]RP per monthly'!CD221*-1</f>
        <v>27200</v>
      </c>
      <c r="DE140" s="195">
        <f>'[122]RP per monthly'!CE221*-1</f>
        <v>27200</v>
      </c>
    </row>
    <row r="141" spans="1:109" ht="15" customHeight="1" outlineLevel="1">
      <c r="A141" s="37" t="s">
        <v>188</v>
      </c>
      <c r="B141" s="84">
        <v>66332.75</v>
      </c>
      <c r="C141" s="84">
        <v>115746.49</v>
      </c>
      <c r="D141" s="84">
        <v>20232.61</v>
      </c>
      <c r="E141" s="84">
        <v>65860.890000000014</v>
      </c>
      <c r="F141" s="84">
        <v>66028.78</v>
      </c>
      <c r="G141" s="84">
        <v>263347.93</v>
      </c>
      <c r="H141" s="84">
        <v>38653.949999999997</v>
      </c>
      <c r="I141" s="84">
        <v>90845.06</v>
      </c>
      <c r="J141" s="84">
        <v>160266.56</v>
      </c>
      <c r="K141" s="84">
        <v>114051.1</v>
      </c>
      <c r="L141" s="84">
        <v>59446.97</v>
      </c>
      <c r="M141" s="84">
        <v>164038.34</v>
      </c>
      <c r="N141" s="84">
        <v>32975.35</v>
      </c>
      <c r="O141" s="84">
        <v>81208.100000000006</v>
      </c>
      <c r="P141" s="84">
        <v>39119.93</v>
      </c>
      <c r="Q141" s="84">
        <v>144937.13</v>
      </c>
      <c r="R141" s="84">
        <v>44681.14</v>
      </c>
      <c r="S141" s="84">
        <v>142043.07</v>
      </c>
      <c r="T141" s="84">
        <v>105553.62</v>
      </c>
      <c r="U141" s="84">
        <v>237935.81000000003</v>
      </c>
      <c r="V141" s="84">
        <v>204594.35</v>
      </c>
      <c r="W141" s="84">
        <v>122322.42</v>
      </c>
      <c r="X141" s="84">
        <v>304585.2</v>
      </c>
      <c r="Y141" s="84">
        <v>108418.09999999999</v>
      </c>
      <c r="Z141" s="84">
        <v>101295.98999999999</v>
      </c>
      <c r="AA141" s="84">
        <v>145929.91999999998</v>
      </c>
      <c r="AB141" s="84">
        <v>70206.209999999992</v>
      </c>
      <c r="AC141" s="84">
        <v>73106.490000000005</v>
      </c>
      <c r="AD141" s="84">
        <v>148005.84</v>
      </c>
      <c r="AE141" s="84">
        <v>54274.13</v>
      </c>
      <c r="AF141" s="84">
        <v>464022.33999999997</v>
      </c>
      <c r="AG141" s="84">
        <v>275405.93999999994</v>
      </c>
      <c r="AH141" s="84">
        <v>220169.54000000004</v>
      </c>
      <c r="AI141" s="84">
        <v>97926.1</v>
      </c>
      <c r="AJ141" s="84">
        <v>83917.01999999999</v>
      </c>
      <c r="AK141" s="84">
        <v>144658.6</v>
      </c>
      <c r="AL141" s="203">
        <f>'[122]RP per monthly'!B222*-1</f>
        <v>36113.120000000003</v>
      </c>
      <c r="AM141" s="203">
        <f>'[122]RP per monthly'!C222*-1</f>
        <v>75053.279999999999</v>
      </c>
      <c r="AN141" s="203">
        <f>'[122]RP per monthly'!D222*-1</f>
        <v>155165.56</v>
      </c>
      <c r="AO141" s="203">
        <f>'[122]RP per monthly'!E222*-1</f>
        <v>246426.25</v>
      </c>
      <c r="AP141" s="203">
        <f>'[122]RP per monthly'!F222*-1</f>
        <v>130677.23</v>
      </c>
      <c r="AQ141" s="203">
        <f>'[122]RP per monthly'!G222*-1</f>
        <v>183643.95</v>
      </c>
      <c r="AR141" s="203">
        <f>'[122]RP per monthly'!H222*-1</f>
        <v>9511.77</v>
      </c>
      <c r="AS141" s="203">
        <f>'[122]RP per monthly'!I222*-1</f>
        <v>48787.22</v>
      </c>
      <c r="AT141" s="203">
        <f>'[122]RP per monthly'!J222*-1</f>
        <v>73085.58</v>
      </c>
      <c r="AU141" s="203">
        <f>'[122]RP per monthly'!K222*-1</f>
        <v>102807.29</v>
      </c>
      <c r="AV141" s="203">
        <f>'[122]RP per monthly'!L222*-1</f>
        <v>79679.62</v>
      </c>
      <c r="AW141" s="203">
        <f>'[122]RP per monthly'!M222*-1</f>
        <v>211398.13</v>
      </c>
      <c r="AX141" s="203">
        <f>'[122]RP per monthly'!P222*-1</f>
        <v>18457.259999999998</v>
      </c>
      <c r="AY141" s="203">
        <f>'[122]RP per monthly'!Q222*-1</f>
        <v>102804.37</v>
      </c>
      <c r="AZ141" s="203">
        <f>'[122]RP per monthly'!R222*-1</f>
        <v>121385.48</v>
      </c>
      <c r="BA141" s="203">
        <f>'[122]RP per monthly'!S222*-1</f>
        <v>95481.36</v>
      </c>
      <c r="BB141" s="203">
        <f>'[122]RP per monthly'!T222*-1</f>
        <v>189898.88</v>
      </c>
      <c r="BC141" s="203">
        <f>'[122]RP per monthly'!U222*-1</f>
        <v>78289.97</v>
      </c>
      <c r="BD141" s="203">
        <f>'[122]RP per monthly'!V222*-1</f>
        <v>216091.07</v>
      </c>
      <c r="BE141" s="203">
        <f>'[122]RP per monthly'!W222*-1</f>
        <v>138318.85</v>
      </c>
      <c r="BF141" s="203">
        <f>'[122]RP per monthly'!X222*-1</f>
        <v>472985.61</v>
      </c>
      <c r="BG141" s="203">
        <f>'[122]RP per monthly'!Y222*-1</f>
        <v>123545.14</v>
      </c>
      <c r="BH141" s="203">
        <f>'[122]RP per monthly'!Z222*-1</f>
        <v>219955.26425499999</v>
      </c>
      <c r="BI141" s="203">
        <f>'[122]RP per monthly'!AA222*-1</f>
        <v>76422.81</v>
      </c>
      <c r="BJ141" s="203">
        <f>'[122]RP per monthly'!AD222*-1</f>
        <v>130905</v>
      </c>
      <c r="BK141" s="203">
        <f>'[122]RP per monthly'!AE222*-1</f>
        <v>130905</v>
      </c>
      <c r="BL141" s="203">
        <f>'[122]RP per monthly'!AF222*-1</f>
        <v>130905</v>
      </c>
      <c r="BM141" s="203">
        <f>'[122]RP per monthly'!AG222*-1</f>
        <v>170905</v>
      </c>
      <c r="BN141" s="203">
        <f>'[122]RP per monthly'!AH222*-1</f>
        <v>130905</v>
      </c>
      <c r="BO141" s="203">
        <f>'[122]RP per monthly'!AI222*-1</f>
        <v>130905</v>
      </c>
      <c r="BP141" s="203">
        <f>'[122]RP per monthly'!AJ222*-1</f>
        <v>260905</v>
      </c>
      <c r="BQ141" s="203">
        <f>'[122]RP per monthly'!AK222*-1</f>
        <v>130905</v>
      </c>
      <c r="BR141" s="203">
        <f>'[122]RP per monthly'!AL222*-1</f>
        <v>130905</v>
      </c>
      <c r="BS141" s="203">
        <f>'[122]RP per monthly'!AM222*-1</f>
        <v>130905</v>
      </c>
      <c r="BT141" s="203">
        <f>'[122]RP per monthly'!AN222*-1</f>
        <v>130905</v>
      </c>
      <c r="BU141" s="203">
        <f>'[122]RP per monthly'!AO222*-1</f>
        <v>130905</v>
      </c>
      <c r="BV141" s="195">
        <f>'[122]RP per monthly'!AR222*-1</f>
        <v>53225</v>
      </c>
      <c r="BW141" s="195">
        <f>'[122]RP per monthly'!AS222*-1</f>
        <v>53225</v>
      </c>
      <c r="BX141" s="195">
        <f>'[122]RP per monthly'!AT222*-1</f>
        <v>53225</v>
      </c>
      <c r="BY141" s="195">
        <f>'[122]RP per monthly'!AU222*-1</f>
        <v>53225</v>
      </c>
      <c r="BZ141" s="195">
        <f>'[122]RP per monthly'!AV222*-1</f>
        <v>68225</v>
      </c>
      <c r="CA141" s="195">
        <f>'[122]RP per monthly'!AW222*-1</f>
        <v>53225</v>
      </c>
      <c r="CB141" s="195">
        <f>'[122]RP per monthly'!AX222*-1</f>
        <v>53225</v>
      </c>
      <c r="CC141" s="195">
        <f>'[122]RP per monthly'!AY222*-1</f>
        <v>53225</v>
      </c>
      <c r="CD141" s="195">
        <f>'[122]RP per monthly'!AZ222*-1</f>
        <v>53225</v>
      </c>
      <c r="CE141" s="195">
        <f>'[122]RP per monthly'!BA222*-1</f>
        <v>53225</v>
      </c>
      <c r="CF141" s="195">
        <f>'[122]RP per monthly'!BB222*-1</f>
        <v>53225</v>
      </c>
      <c r="CG141" s="195">
        <f>'[122]RP per monthly'!BC222*-1</f>
        <v>53225</v>
      </c>
      <c r="CH141" s="195">
        <f>'[122]RP per monthly'!BF222*-1</f>
        <v>53225</v>
      </c>
      <c r="CI141" s="195">
        <f>'[122]RP per monthly'!BG222*-1</f>
        <v>53225</v>
      </c>
      <c r="CJ141" s="195">
        <f>'[122]RP per monthly'!BH222*-1</f>
        <v>53225</v>
      </c>
      <c r="CK141" s="195">
        <f>'[122]RP per monthly'!BI222*-1</f>
        <v>53225</v>
      </c>
      <c r="CL141" s="195">
        <f>'[122]RP per monthly'!BJ222*-1</f>
        <v>68225</v>
      </c>
      <c r="CM141" s="195">
        <f>'[122]RP per monthly'!BK222*-1</f>
        <v>53225</v>
      </c>
      <c r="CN141" s="195">
        <f>'[122]RP per monthly'!BL222*-1</f>
        <v>53225</v>
      </c>
      <c r="CO141" s="195">
        <f>'[122]RP per monthly'!BM222*-1</f>
        <v>53225</v>
      </c>
      <c r="CP141" s="195">
        <f>'[122]RP per monthly'!BN222*-1</f>
        <v>53225</v>
      </c>
      <c r="CQ141" s="195">
        <f>'[122]RP per monthly'!BO222*-1</f>
        <v>53225</v>
      </c>
      <c r="CR141" s="195">
        <f>'[122]RP per monthly'!BP222*-1</f>
        <v>53225</v>
      </c>
      <c r="CS141" s="195">
        <f>'[122]RP per monthly'!BQ222*-1</f>
        <v>53225</v>
      </c>
      <c r="CT141" s="195">
        <f>'[122]RP per monthly'!BT222*-1</f>
        <v>53225</v>
      </c>
      <c r="CU141" s="195">
        <f>'[122]RP per monthly'!BU222*-1</f>
        <v>53225</v>
      </c>
      <c r="CV141" s="195">
        <f>'[122]RP per monthly'!BV222*-1</f>
        <v>53225</v>
      </c>
      <c r="CW141" s="195">
        <f>'[122]RP per monthly'!BW222*-1</f>
        <v>53225</v>
      </c>
      <c r="CX141" s="195">
        <f>'[122]RP per monthly'!BX222*-1</f>
        <v>68225</v>
      </c>
      <c r="CY141" s="195">
        <f>'[122]RP per monthly'!BY222*-1</f>
        <v>53225</v>
      </c>
      <c r="CZ141" s="195">
        <f>'[122]RP per monthly'!BZ222*-1</f>
        <v>53225</v>
      </c>
      <c r="DA141" s="195">
        <f>'[122]RP per monthly'!CA222*-1</f>
        <v>53225</v>
      </c>
      <c r="DB141" s="195">
        <f>'[122]RP per monthly'!CB222*-1</f>
        <v>53225</v>
      </c>
      <c r="DC141" s="195">
        <f>'[122]RP per monthly'!CC222*-1</f>
        <v>53225</v>
      </c>
      <c r="DD141" s="195">
        <f>'[122]RP per monthly'!CD222*-1</f>
        <v>53225</v>
      </c>
      <c r="DE141" s="195">
        <f>'[122]RP per monthly'!CE222*-1</f>
        <v>53225</v>
      </c>
    </row>
    <row r="142" spans="1:109" ht="15" customHeight="1" outlineLevel="1">
      <c r="A142" s="37" t="s">
        <v>189</v>
      </c>
      <c r="B142" s="84">
        <v>2409.3000000000002</v>
      </c>
      <c r="C142" s="84">
        <v>611.79999999999995</v>
      </c>
      <c r="D142" s="84">
        <v>1266.72</v>
      </c>
      <c r="E142" s="84">
        <v>29112.91</v>
      </c>
      <c r="F142" s="84">
        <v>7373.79</v>
      </c>
      <c r="G142" s="84">
        <v>860.87</v>
      </c>
      <c r="H142" s="84">
        <v>27195.59</v>
      </c>
      <c r="I142" s="84">
        <v>103.68</v>
      </c>
      <c r="J142" s="84">
        <v>26329.5</v>
      </c>
      <c r="K142" s="84">
        <v>160.01</v>
      </c>
      <c r="L142" s="84">
        <v>108508</v>
      </c>
      <c r="M142" s="84">
        <v>266087.55</v>
      </c>
      <c r="N142" s="84">
        <v>23622.38</v>
      </c>
      <c r="O142" s="84">
        <v>33287.170000000006</v>
      </c>
      <c r="P142" s="84">
        <v>26177.24</v>
      </c>
      <c r="Q142" s="84">
        <v>37750.909999999996</v>
      </c>
      <c r="R142" s="84">
        <v>117753.48999999999</v>
      </c>
      <c r="S142" s="84">
        <v>61999.63</v>
      </c>
      <c r="T142" s="84">
        <v>2607.6899999999996</v>
      </c>
      <c r="U142" s="84">
        <v>1336.8899999999999</v>
      </c>
      <c r="V142" s="84">
        <v>6083</v>
      </c>
      <c r="W142" s="84">
        <v>454402.57</v>
      </c>
      <c r="X142" s="84">
        <v>36491.009999999995</v>
      </c>
      <c r="Y142" s="84">
        <v>47089.5</v>
      </c>
      <c r="Z142" s="84">
        <v>55794.119999999995</v>
      </c>
      <c r="AA142" s="84">
        <v>34444.83</v>
      </c>
      <c r="AB142" s="84">
        <v>61741.51</v>
      </c>
      <c r="AC142" s="84">
        <v>12340.14</v>
      </c>
      <c r="AD142" s="84">
        <v>477821.50999999995</v>
      </c>
      <c r="AE142" s="84">
        <v>17096.23</v>
      </c>
      <c r="AF142" s="84">
        <v>25331.47</v>
      </c>
      <c r="AG142" s="84">
        <v>36551.19</v>
      </c>
      <c r="AH142" s="84">
        <v>64868.569999999992</v>
      </c>
      <c r="AI142" s="84">
        <v>92207.19</v>
      </c>
      <c r="AJ142" s="84">
        <v>41727.919999999998</v>
      </c>
      <c r="AK142" s="84">
        <v>53801.56</v>
      </c>
      <c r="AL142" s="203">
        <f>'[122]RP per monthly'!B223*-1</f>
        <v>89256.51</v>
      </c>
      <c r="AM142" s="203">
        <f>'[122]RP per monthly'!C223*-1</f>
        <v>64746.54</v>
      </c>
      <c r="AN142" s="203">
        <f>'[122]RP per monthly'!D223*-1</f>
        <v>143942.51999999999</v>
      </c>
      <c r="AO142" s="203">
        <f>'[122]RP per monthly'!E223*-1</f>
        <v>109688.68</v>
      </c>
      <c r="AP142" s="203">
        <f>'[122]RP per monthly'!F223*-1</f>
        <v>48063.83</v>
      </c>
      <c r="AQ142" s="203">
        <f>'[122]RP per monthly'!G223*-1</f>
        <v>43719.66</v>
      </c>
      <c r="AR142" s="203">
        <f>'[122]RP per monthly'!H223*-1</f>
        <v>50736.05</v>
      </c>
      <c r="AS142" s="203">
        <f>'[122]RP per monthly'!I223*-1</f>
        <v>61387.79</v>
      </c>
      <c r="AT142" s="203">
        <f>'[122]RP per monthly'!J223*-1</f>
        <v>57397.8</v>
      </c>
      <c r="AU142" s="203">
        <f>'[122]RP per monthly'!K223*-1</f>
        <v>42954.23</v>
      </c>
      <c r="AV142" s="203">
        <f>'[122]RP per monthly'!L223*-1</f>
        <v>58488.91</v>
      </c>
      <c r="AW142" s="203">
        <f>'[122]RP per monthly'!M223*-1</f>
        <v>57126.91</v>
      </c>
      <c r="AX142" s="203">
        <f>'[122]RP per monthly'!P223*-1</f>
        <v>34725.410000000003</v>
      </c>
      <c r="AY142" s="203">
        <f>'[122]RP per monthly'!Q223*-1</f>
        <v>42929.919999999998</v>
      </c>
      <c r="AZ142" s="203">
        <f>'[122]RP per monthly'!R223*-1</f>
        <v>68736.2</v>
      </c>
      <c r="BA142" s="203">
        <f>'[122]RP per monthly'!S223*-1</f>
        <v>90477.4</v>
      </c>
      <c r="BB142" s="203">
        <f>'[122]RP per monthly'!T223*-1</f>
        <v>91697.86</v>
      </c>
      <c r="BC142" s="203">
        <f>'[122]RP per monthly'!U223*-1</f>
        <v>83611.91</v>
      </c>
      <c r="BD142" s="203">
        <f>'[122]RP per monthly'!V223*-1</f>
        <v>62284.05</v>
      </c>
      <c r="BE142" s="203">
        <f>'[122]RP per monthly'!W223*-1</f>
        <v>82732.73</v>
      </c>
      <c r="BF142" s="203">
        <f>'[122]RP per monthly'!X223*-1</f>
        <v>36500</v>
      </c>
      <c r="BG142" s="203">
        <f>'[122]RP per monthly'!Y223*-1</f>
        <v>36500</v>
      </c>
      <c r="BH142" s="203">
        <f>'[122]RP per monthly'!Z223*-1</f>
        <v>56500</v>
      </c>
      <c r="BI142" s="203">
        <f>'[122]RP per monthly'!AA223*-1</f>
        <v>36500</v>
      </c>
      <c r="BJ142" s="203">
        <f>'[122]RP per monthly'!AD223*-1</f>
        <v>70000</v>
      </c>
      <c r="BK142" s="203">
        <f>'[122]RP per monthly'!AE223*-1</f>
        <v>70000</v>
      </c>
      <c r="BL142" s="203">
        <f>'[122]RP per monthly'!AF223*-1</f>
        <v>70000</v>
      </c>
      <c r="BM142" s="203">
        <f>'[122]RP per monthly'!AG223*-1</f>
        <v>70000</v>
      </c>
      <c r="BN142" s="203">
        <f>'[122]RP per monthly'!AH223*-1</f>
        <v>70000</v>
      </c>
      <c r="BO142" s="203">
        <f>'[122]RP per monthly'!AI223*-1</f>
        <v>70000</v>
      </c>
      <c r="BP142" s="203">
        <f>'[122]RP per monthly'!AJ223*-1</f>
        <v>70000</v>
      </c>
      <c r="BQ142" s="203">
        <f>'[122]RP per monthly'!AK223*-1</f>
        <v>70000</v>
      </c>
      <c r="BR142" s="203">
        <f>'[122]RP per monthly'!AL223*-1</f>
        <v>70000</v>
      </c>
      <c r="BS142" s="203">
        <f>'[122]RP per monthly'!AM223*-1</f>
        <v>70000</v>
      </c>
      <c r="BT142" s="203">
        <f>'[122]RP per monthly'!AN223*-1</f>
        <v>70000</v>
      </c>
      <c r="BU142" s="203">
        <f>'[122]RP per monthly'!AO223*-1</f>
        <v>70000</v>
      </c>
      <c r="BV142" s="195">
        <f>'[122]RP per monthly'!AR223*-1</f>
        <v>70000</v>
      </c>
      <c r="BW142" s="195">
        <f>'[122]RP per monthly'!AS223*-1</f>
        <v>70000</v>
      </c>
      <c r="BX142" s="195">
        <f>'[122]RP per monthly'!AT223*-1</f>
        <v>70000</v>
      </c>
      <c r="BY142" s="195">
        <f>'[122]RP per monthly'!AU223*-1</f>
        <v>70000</v>
      </c>
      <c r="BZ142" s="195">
        <f>'[122]RP per monthly'!AV223*-1</f>
        <v>70000</v>
      </c>
      <c r="CA142" s="195">
        <f>'[122]RP per monthly'!AW223*-1</f>
        <v>70000</v>
      </c>
      <c r="CB142" s="195">
        <f>'[122]RP per monthly'!AX223*-1</f>
        <v>70000</v>
      </c>
      <c r="CC142" s="195">
        <f>'[122]RP per monthly'!AY223*-1</f>
        <v>70000</v>
      </c>
      <c r="CD142" s="195">
        <f>'[122]RP per monthly'!AZ223*-1</f>
        <v>70000</v>
      </c>
      <c r="CE142" s="195">
        <f>'[122]RP per monthly'!BA223*-1</f>
        <v>70000</v>
      </c>
      <c r="CF142" s="195">
        <f>'[122]RP per monthly'!BB223*-1</f>
        <v>70000</v>
      </c>
      <c r="CG142" s="195">
        <f>'[122]RP per monthly'!BC223*-1</f>
        <v>70000</v>
      </c>
      <c r="CH142" s="195">
        <f>'[122]RP per monthly'!BF223*-1</f>
        <v>70000</v>
      </c>
      <c r="CI142" s="195">
        <f>'[122]RP per monthly'!BG223*-1</f>
        <v>70000</v>
      </c>
      <c r="CJ142" s="195">
        <f>'[122]RP per monthly'!BH223*-1</f>
        <v>70000</v>
      </c>
      <c r="CK142" s="195">
        <f>'[122]RP per monthly'!BI223*-1</f>
        <v>70000</v>
      </c>
      <c r="CL142" s="195">
        <f>'[122]RP per monthly'!BJ223*-1</f>
        <v>70000</v>
      </c>
      <c r="CM142" s="195">
        <f>'[122]RP per monthly'!BK223*-1</f>
        <v>70000</v>
      </c>
      <c r="CN142" s="195">
        <f>'[122]RP per monthly'!BL223*-1</f>
        <v>70000</v>
      </c>
      <c r="CO142" s="195">
        <f>'[122]RP per monthly'!BM223*-1</f>
        <v>70000</v>
      </c>
      <c r="CP142" s="195">
        <f>'[122]RP per monthly'!BN223*-1</f>
        <v>70000</v>
      </c>
      <c r="CQ142" s="195">
        <f>'[122]RP per monthly'!BO223*-1</f>
        <v>70000</v>
      </c>
      <c r="CR142" s="195">
        <f>'[122]RP per monthly'!BP223*-1</f>
        <v>70000</v>
      </c>
      <c r="CS142" s="195">
        <f>'[122]RP per monthly'!BQ223*-1</f>
        <v>70000</v>
      </c>
      <c r="CT142" s="195">
        <f>'[122]RP per monthly'!BT223*-1</f>
        <v>70000</v>
      </c>
      <c r="CU142" s="195">
        <f>'[122]RP per monthly'!BU223*-1</f>
        <v>70000</v>
      </c>
      <c r="CV142" s="195">
        <f>'[122]RP per monthly'!BV223*-1</f>
        <v>70000</v>
      </c>
      <c r="CW142" s="195">
        <f>'[122]RP per monthly'!BW223*-1</f>
        <v>70000</v>
      </c>
      <c r="CX142" s="195">
        <f>'[122]RP per monthly'!BX223*-1</f>
        <v>70000</v>
      </c>
      <c r="CY142" s="195">
        <f>'[122]RP per monthly'!BY223*-1</f>
        <v>70000</v>
      </c>
      <c r="CZ142" s="195">
        <f>'[122]RP per monthly'!BZ223*-1</f>
        <v>70000</v>
      </c>
      <c r="DA142" s="195">
        <f>'[122]RP per monthly'!CA223*-1</f>
        <v>70000</v>
      </c>
      <c r="DB142" s="195">
        <f>'[122]RP per monthly'!CB223*-1</f>
        <v>70000</v>
      </c>
      <c r="DC142" s="195">
        <f>'[122]RP per monthly'!CC223*-1</f>
        <v>70000</v>
      </c>
      <c r="DD142" s="195">
        <f>'[122]RP per monthly'!CD223*-1</f>
        <v>70000</v>
      </c>
      <c r="DE142" s="195">
        <f>'[122]RP per monthly'!CE223*-1</f>
        <v>70000</v>
      </c>
    </row>
    <row r="143" spans="1:109" ht="15" customHeight="1" outlineLevel="1">
      <c r="A143" s="37" t="s">
        <v>190</v>
      </c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>
        <v>25200.01</v>
      </c>
      <c r="N143" s="84">
        <v>6568</v>
      </c>
      <c r="O143" s="84">
        <v>26493.22</v>
      </c>
      <c r="P143" s="84"/>
      <c r="Q143" s="84"/>
      <c r="R143" s="84"/>
      <c r="S143" s="84"/>
      <c r="T143" s="84">
        <v>22176</v>
      </c>
      <c r="U143" s="84"/>
      <c r="V143" s="84"/>
      <c r="W143" s="84">
        <v>21010</v>
      </c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  <c r="AJ143" s="84"/>
      <c r="AK143" s="84"/>
      <c r="AL143" s="203">
        <f>'[122]RP per monthly'!B224*-1</f>
        <v>0</v>
      </c>
      <c r="AM143" s="203">
        <f>'[122]RP per monthly'!C224*-1</f>
        <v>29926.720000000001</v>
      </c>
      <c r="AN143" s="203">
        <f>'[122]RP per monthly'!D224*-1</f>
        <v>0</v>
      </c>
      <c r="AO143" s="203">
        <f>'[122]RP per monthly'!E224*-1</f>
        <v>0</v>
      </c>
      <c r="AP143" s="203">
        <f>'[122]RP per monthly'!F224*-1</f>
        <v>0</v>
      </c>
      <c r="AQ143" s="203">
        <f>'[122]RP per monthly'!G224*-1</f>
        <v>0</v>
      </c>
      <c r="AR143" s="203">
        <f>'[122]RP per monthly'!H224*-1</f>
        <v>0</v>
      </c>
      <c r="AS143" s="203">
        <f>'[122]RP per monthly'!I224*-1</f>
        <v>0</v>
      </c>
      <c r="AT143" s="203">
        <f>'[122]RP per monthly'!J224*-1</f>
        <v>0</v>
      </c>
      <c r="AU143" s="203">
        <f>'[122]RP per monthly'!K224*-1</f>
        <v>0</v>
      </c>
      <c r="AV143" s="203">
        <f>'[122]RP per monthly'!L224*-1</f>
        <v>0</v>
      </c>
      <c r="AW143" s="203">
        <f>'[122]RP per monthly'!M224*-1</f>
        <v>0</v>
      </c>
      <c r="AX143" s="203">
        <f>'[122]RP per monthly'!P224*-1</f>
        <v>0</v>
      </c>
      <c r="AY143" s="203">
        <f>'[122]RP per monthly'!Q224*-1</f>
        <v>0</v>
      </c>
      <c r="AZ143" s="203">
        <f>'[122]RP per monthly'!R224*-1</f>
        <v>0</v>
      </c>
      <c r="BA143" s="203">
        <f>'[122]RP per monthly'!S224*-1</f>
        <v>0</v>
      </c>
      <c r="BB143" s="203">
        <f>'[122]RP per monthly'!T224*-1</f>
        <v>0</v>
      </c>
      <c r="BC143" s="203">
        <f>'[122]RP per monthly'!U224*-1</f>
        <v>0</v>
      </c>
      <c r="BD143" s="203">
        <f>'[122]RP per monthly'!V224*-1</f>
        <v>0</v>
      </c>
      <c r="BE143" s="203">
        <f>'[122]RP per monthly'!W224*-1</f>
        <v>0</v>
      </c>
      <c r="BF143" s="203">
        <f>'[122]RP per monthly'!X224*-1</f>
        <v>0</v>
      </c>
      <c r="BG143" s="203">
        <f>'[122]RP per monthly'!Y224*-1</f>
        <v>0</v>
      </c>
      <c r="BH143" s="203">
        <f>'[122]RP per monthly'!Z224*-1</f>
        <v>0</v>
      </c>
      <c r="BI143" s="203">
        <f>'[122]RP per monthly'!AA224*-1</f>
        <v>0</v>
      </c>
      <c r="BJ143" s="203">
        <f>'[122]RP per monthly'!AD224*-1</f>
        <v>0</v>
      </c>
      <c r="BK143" s="203">
        <f>'[122]RP per monthly'!AE224*-1</f>
        <v>0</v>
      </c>
      <c r="BL143" s="203">
        <f>'[122]RP per monthly'!AF224*-1</f>
        <v>0</v>
      </c>
      <c r="BM143" s="203">
        <f>'[122]RP per monthly'!AG224*-1</f>
        <v>0</v>
      </c>
      <c r="BN143" s="203">
        <f>'[122]RP per monthly'!AH224*-1</f>
        <v>0</v>
      </c>
      <c r="BO143" s="203">
        <f>'[122]RP per monthly'!AI224*-1</f>
        <v>0</v>
      </c>
      <c r="BP143" s="203">
        <f>'[122]RP per monthly'!AJ224*-1</f>
        <v>0</v>
      </c>
      <c r="BQ143" s="203">
        <f>'[122]RP per monthly'!AK224*-1</f>
        <v>0</v>
      </c>
      <c r="BR143" s="203">
        <f>'[122]RP per monthly'!AL224*-1</f>
        <v>0</v>
      </c>
      <c r="BS143" s="203">
        <f>'[122]RP per monthly'!AM224*-1</f>
        <v>0</v>
      </c>
      <c r="BT143" s="203">
        <f>'[122]RP per monthly'!AN224*-1</f>
        <v>0</v>
      </c>
      <c r="BU143" s="203">
        <f>'[122]RP per monthly'!AO224*-1</f>
        <v>0</v>
      </c>
      <c r="BV143" s="195">
        <f>'[122]RP per monthly'!AR224*-1</f>
        <v>0</v>
      </c>
      <c r="BW143" s="195">
        <f>'[122]RP per monthly'!AS224*-1</f>
        <v>0</v>
      </c>
      <c r="BX143" s="195">
        <f>'[122]RP per monthly'!AT224*-1</f>
        <v>0</v>
      </c>
      <c r="BY143" s="195">
        <f>'[122]RP per monthly'!AU224*-1</f>
        <v>0</v>
      </c>
      <c r="BZ143" s="195">
        <f>'[122]RP per monthly'!AV224*-1</f>
        <v>0</v>
      </c>
      <c r="CA143" s="195">
        <f>'[122]RP per monthly'!AW224*-1</f>
        <v>0</v>
      </c>
      <c r="CB143" s="195">
        <f>'[122]RP per monthly'!AX224*-1</f>
        <v>0</v>
      </c>
      <c r="CC143" s="195">
        <f>'[122]RP per monthly'!AY224*-1</f>
        <v>0</v>
      </c>
      <c r="CD143" s="195">
        <f>'[122]RP per monthly'!AZ224*-1</f>
        <v>0</v>
      </c>
      <c r="CE143" s="195">
        <f>'[122]RP per monthly'!BA224*-1</f>
        <v>0</v>
      </c>
      <c r="CF143" s="195">
        <f>'[122]RP per monthly'!BB224*-1</f>
        <v>0</v>
      </c>
      <c r="CG143" s="195">
        <f>'[122]RP per monthly'!BC224*-1</f>
        <v>0</v>
      </c>
      <c r="CH143" s="195">
        <f>'[122]RP per monthly'!BF224*-1</f>
        <v>0</v>
      </c>
      <c r="CI143" s="195">
        <f>'[122]RP per monthly'!BG224*-1</f>
        <v>0</v>
      </c>
      <c r="CJ143" s="195">
        <f>'[122]RP per monthly'!BH224*-1</f>
        <v>0</v>
      </c>
      <c r="CK143" s="195">
        <f>'[122]RP per monthly'!BI224*-1</f>
        <v>0</v>
      </c>
      <c r="CL143" s="195">
        <f>'[122]RP per monthly'!BJ224*-1</f>
        <v>0</v>
      </c>
      <c r="CM143" s="195">
        <f>'[122]RP per monthly'!BK224*-1</f>
        <v>0</v>
      </c>
      <c r="CN143" s="195">
        <f>'[122]RP per monthly'!BL224*-1</f>
        <v>0</v>
      </c>
      <c r="CO143" s="195">
        <f>'[122]RP per monthly'!BM224*-1</f>
        <v>0</v>
      </c>
      <c r="CP143" s="195">
        <f>'[122]RP per monthly'!BN224*-1</f>
        <v>0</v>
      </c>
      <c r="CQ143" s="195">
        <f>'[122]RP per monthly'!BO224*-1</f>
        <v>0</v>
      </c>
      <c r="CR143" s="195">
        <f>'[122]RP per monthly'!BP224*-1</f>
        <v>0</v>
      </c>
      <c r="CS143" s="195">
        <f>'[122]RP per monthly'!BQ224*-1</f>
        <v>0</v>
      </c>
      <c r="CT143" s="195">
        <f>'[122]RP per monthly'!BT224*-1</f>
        <v>0</v>
      </c>
      <c r="CU143" s="195">
        <f>'[122]RP per monthly'!BU224*-1</f>
        <v>0</v>
      </c>
      <c r="CV143" s="195">
        <f>'[122]RP per monthly'!BV224*-1</f>
        <v>0</v>
      </c>
      <c r="CW143" s="195">
        <f>'[122]RP per monthly'!BW224*-1</f>
        <v>0</v>
      </c>
      <c r="CX143" s="195">
        <f>'[122]RP per monthly'!BX224*-1</f>
        <v>0</v>
      </c>
      <c r="CY143" s="195">
        <f>'[122]RP per monthly'!BY224*-1</f>
        <v>0</v>
      </c>
      <c r="CZ143" s="195">
        <f>'[122]RP per monthly'!BZ224*-1</f>
        <v>0</v>
      </c>
      <c r="DA143" s="195">
        <f>'[122]RP per monthly'!CA224*-1</f>
        <v>0</v>
      </c>
      <c r="DB143" s="195">
        <f>'[122]RP per monthly'!CB224*-1</f>
        <v>0</v>
      </c>
      <c r="DC143" s="195">
        <f>'[122]RP per monthly'!CC224*-1</f>
        <v>0</v>
      </c>
      <c r="DD143" s="195">
        <f>'[122]RP per monthly'!CD224*-1</f>
        <v>0</v>
      </c>
      <c r="DE143" s="195">
        <f>'[122]RP per monthly'!CE224*-1</f>
        <v>0</v>
      </c>
    </row>
    <row r="144" spans="1:109" ht="15" customHeight="1" outlineLevel="1">
      <c r="A144" s="37" t="s">
        <v>191</v>
      </c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  <c r="AJ144" s="84"/>
      <c r="AK144" s="84"/>
      <c r="AL144" s="203">
        <f>'[122]RP per monthly'!B225*-1</f>
        <v>0</v>
      </c>
      <c r="AM144" s="203">
        <f>'[122]RP per monthly'!C225*-1</f>
        <v>0</v>
      </c>
      <c r="AN144" s="203">
        <f>'[122]RP per monthly'!D225*-1</f>
        <v>0</v>
      </c>
      <c r="AO144" s="203">
        <f>'[122]RP per monthly'!E225*-1</f>
        <v>0</v>
      </c>
      <c r="AP144" s="203">
        <f>'[122]RP per monthly'!F225*-1</f>
        <v>0</v>
      </c>
      <c r="AQ144" s="203">
        <f>'[122]RP per monthly'!G225*-1</f>
        <v>0</v>
      </c>
      <c r="AR144" s="203">
        <f>'[122]RP per monthly'!H225*-1</f>
        <v>2603.85</v>
      </c>
      <c r="AS144" s="203">
        <f>'[122]RP per monthly'!I225*-1</f>
        <v>1509.24</v>
      </c>
      <c r="AT144" s="203">
        <f>'[122]RP per monthly'!J225*-1</f>
        <v>12106.32</v>
      </c>
      <c r="AU144" s="203">
        <f>'[122]RP per monthly'!K225*-1</f>
        <v>18790.099999999999</v>
      </c>
      <c r="AV144" s="203">
        <f>'[122]RP per monthly'!L225*-1</f>
        <v>17796.8</v>
      </c>
      <c r="AW144" s="203">
        <f>'[122]RP per monthly'!M225*-1</f>
        <v>196.46</v>
      </c>
      <c r="AX144" s="203">
        <f>'[122]RP per monthly'!P225*-1</f>
        <v>0</v>
      </c>
      <c r="AY144" s="203">
        <f>'[122]RP per monthly'!Q225*-1</f>
        <v>6823.73</v>
      </c>
      <c r="AZ144" s="203">
        <f>'[122]RP per monthly'!R225*-1</f>
        <v>980</v>
      </c>
      <c r="BA144" s="203">
        <f>'[122]RP per monthly'!S225*-1</f>
        <v>8241.2199999999993</v>
      </c>
      <c r="BB144" s="203">
        <f>'[122]RP per monthly'!T225*-1</f>
        <v>17600</v>
      </c>
      <c r="BC144" s="203">
        <f>'[122]RP per monthly'!U225*-1</f>
        <v>-31378.71</v>
      </c>
      <c r="BD144" s="203">
        <f>'[122]RP per monthly'!V225*-1</f>
        <v>-21411.83</v>
      </c>
      <c r="BE144" s="203">
        <f>'[122]RP per monthly'!W225*-1</f>
        <v>0</v>
      </c>
      <c r="BF144" s="203">
        <f>'[122]RP per monthly'!X225*-1</f>
        <v>206320</v>
      </c>
      <c r="BG144" s="203">
        <f>'[122]RP per monthly'!Y225*-1</f>
        <v>0</v>
      </c>
      <c r="BH144" s="203">
        <f>'[122]RP per monthly'!Z225*-1</f>
        <v>0</v>
      </c>
      <c r="BI144" s="203">
        <f>'[122]RP per monthly'!AA225*-1</f>
        <v>0</v>
      </c>
      <c r="BJ144" s="203">
        <f>'[122]RP per monthly'!AD225*-1</f>
        <v>481.5</v>
      </c>
      <c r="BK144" s="203">
        <f>'[122]RP per monthly'!AE225*-1</f>
        <v>934.5</v>
      </c>
      <c r="BL144" s="203">
        <f>'[122]RP per monthly'!AF225*-1</f>
        <v>1004.5</v>
      </c>
      <c r="BM144" s="203">
        <f>'[122]RP per monthly'!AG225*-1</f>
        <v>935</v>
      </c>
      <c r="BN144" s="203">
        <f>'[122]RP per monthly'!AH225*-1</f>
        <v>1300.5</v>
      </c>
      <c r="BO144" s="203">
        <f>'[122]RP per monthly'!AI225*-1</f>
        <v>427.5</v>
      </c>
      <c r="BP144" s="203">
        <f>'[122]RP per monthly'!AJ225*-1</f>
        <v>819</v>
      </c>
      <c r="BQ144" s="203">
        <f>'[122]RP per monthly'!AK225*-1</f>
        <v>2316</v>
      </c>
      <c r="BR144" s="203">
        <f>'[122]RP per monthly'!AL225*-1</f>
        <v>0</v>
      </c>
      <c r="BS144" s="203">
        <f>'[122]RP per monthly'!AM225*-1</f>
        <v>8079</v>
      </c>
      <c r="BT144" s="203">
        <f>'[122]RP per monthly'!AN225*-1</f>
        <v>564</v>
      </c>
      <c r="BU144" s="203">
        <f>'[122]RP per monthly'!AO225*-1</f>
        <v>334.5</v>
      </c>
      <c r="BV144" s="195">
        <f>'[122]RP per monthly'!AR225*-1</f>
        <v>481.5</v>
      </c>
      <c r="BW144" s="195">
        <f>'[122]RP per monthly'!AS225*-1</f>
        <v>934.5</v>
      </c>
      <c r="BX144" s="195">
        <f>'[122]RP per monthly'!AT225*-1</f>
        <v>1004.5</v>
      </c>
      <c r="BY144" s="195">
        <f>'[122]RP per monthly'!AU225*-1</f>
        <v>935</v>
      </c>
      <c r="BZ144" s="195">
        <f>'[122]RP per monthly'!AV225*-1</f>
        <v>1300.5</v>
      </c>
      <c r="CA144" s="195">
        <f>'[122]RP per monthly'!AW225*-1</f>
        <v>427.5</v>
      </c>
      <c r="CB144" s="195">
        <f>'[122]RP per monthly'!AX225*-1</f>
        <v>819</v>
      </c>
      <c r="CC144" s="195">
        <f>'[122]RP per monthly'!AY225*-1</f>
        <v>2316</v>
      </c>
      <c r="CD144" s="195">
        <f>'[122]RP per monthly'!AZ225*-1</f>
        <v>0</v>
      </c>
      <c r="CE144" s="195">
        <f>'[122]RP per monthly'!BA225*-1</f>
        <v>8079</v>
      </c>
      <c r="CF144" s="195">
        <f>'[122]RP per monthly'!BB225*-1</f>
        <v>564</v>
      </c>
      <c r="CG144" s="195">
        <f>'[122]RP per monthly'!BC225*-1</f>
        <v>334.5</v>
      </c>
      <c r="CH144" s="195">
        <f>'[122]RP per monthly'!BF225*-1</f>
        <v>481.5</v>
      </c>
      <c r="CI144" s="195">
        <f>'[122]RP per monthly'!BG225*-1</f>
        <v>934.5</v>
      </c>
      <c r="CJ144" s="195">
        <f>'[122]RP per monthly'!BH225*-1</f>
        <v>1004.5</v>
      </c>
      <c r="CK144" s="195">
        <f>'[122]RP per monthly'!BI225*-1</f>
        <v>935</v>
      </c>
      <c r="CL144" s="195">
        <f>'[122]RP per monthly'!BJ225*-1</f>
        <v>1300.5</v>
      </c>
      <c r="CM144" s="195">
        <f>'[122]RP per monthly'!BK225*-1</f>
        <v>427.5</v>
      </c>
      <c r="CN144" s="195">
        <f>'[122]RP per monthly'!BL225*-1</f>
        <v>819</v>
      </c>
      <c r="CO144" s="195">
        <f>'[122]RP per monthly'!BM225*-1</f>
        <v>2316</v>
      </c>
      <c r="CP144" s="195">
        <f>'[122]RP per monthly'!BN225*-1</f>
        <v>0</v>
      </c>
      <c r="CQ144" s="195">
        <f>'[122]RP per monthly'!BO225*-1</f>
        <v>8079</v>
      </c>
      <c r="CR144" s="195">
        <f>'[122]RP per monthly'!BP225*-1</f>
        <v>564</v>
      </c>
      <c r="CS144" s="195">
        <f>'[122]RP per monthly'!BQ225*-1</f>
        <v>334.5</v>
      </c>
      <c r="CT144" s="195">
        <f>'[122]RP per monthly'!BT225*-1</f>
        <v>481.5</v>
      </c>
      <c r="CU144" s="195">
        <f>'[122]RP per monthly'!BU225*-1</f>
        <v>934.5</v>
      </c>
      <c r="CV144" s="195">
        <f>'[122]RP per monthly'!BV225*-1</f>
        <v>1004.5</v>
      </c>
      <c r="CW144" s="195">
        <f>'[122]RP per monthly'!BW225*-1</f>
        <v>935</v>
      </c>
      <c r="CX144" s="195">
        <f>'[122]RP per monthly'!BX225*-1</f>
        <v>1300.5</v>
      </c>
      <c r="CY144" s="195">
        <f>'[122]RP per monthly'!BY225*-1</f>
        <v>427.5</v>
      </c>
      <c r="CZ144" s="195">
        <f>'[122]RP per monthly'!BZ225*-1</f>
        <v>819</v>
      </c>
      <c r="DA144" s="195">
        <f>'[122]RP per monthly'!CA225*-1</f>
        <v>2316</v>
      </c>
      <c r="DB144" s="195">
        <f>'[122]RP per monthly'!CB225*-1</f>
        <v>0</v>
      </c>
      <c r="DC144" s="195">
        <f>'[122]RP per monthly'!CC225*-1</f>
        <v>8079</v>
      </c>
      <c r="DD144" s="195">
        <f>'[122]RP per monthly'!CD225*-1</f>
        <v>564</v>
      </c>
      <c r="DE144" s="195">
        <f>'[122]RP per monthly'!CE225*-1</f>
        <v>334.5</v>
      </c>
    </row>
    <row r="145" spans="1:109" ht="15" customHeight="1" outlineLevel="1">
      <c r="A145" s="37" t="s">
        <v>192</v>
      </c>
      <c r="B145" s="84"/>
      <c r="C145" s="84">
        <v>3923.85</v>
      </c>
      <c r="D145" s="84">
        <v>772.01</v>
      </c>
      <c r="E145" s="84">
        <v>605.27</v>
      </c>
      <c r="F145" s="84">
        <v>255.8</v>
      </c>
      <c r="G145" s="84">
        <v>192.2</v>
      </c>
      <c r="H145" s="84">
        <v>552.09</v>
      </c>
      <c r="I145" s="84"/>
      <c r="J145" s="84"/>
      <c r="K145" s="84"/>
      <c r="L145" s="84"/>
      <c r="M145" s="84">
        <v>1695.37</v>
      </c>
      <c r="N145" s="84"/>
      <c r="O145" s="84"/>
      <c r="P145" s="84">
        <v>48340.34</v>
      </c>
      <c r="Q145" s="84"/>
      <c r="R145" s="84"/>
      <c r="S145" s="84"/>
      <c r="T145" s="84">
        <v>64014.5</v>
      </c>
      <c r="U145" s="84">
        <v>1694825.24</v>
      </c>
      <c r="V145" s="84"/>
      <c r="W145" s="84">
        <v>116980.99</v>
      </c>
      <c r="X145" s="84">
        <v>40792.03</v>
      </c>
      <c r="Y145" s="84"/>
      <c r="Z145" s="84">
        <v>23735.79</v>
      </c>
      <c r="AA145" s="84"/>
      <c r="AB145" s="84"/>
      <c r="AC145" s="84">
        <v>40689.040000000001</v>
      </c>
      <c r="AD145" s="84">
        <v>30600</v>
      </c>
      <c r="AE145" s="84"/>
      <c r="AF145" s="84">
        <v>201386.94</v>
      </c>
      <c r="AG145" s="84">
        <v>7937.54</v>
      </c>
      <c r="AH145" s="84"/>
      <c r="AI145" s="84"/>
      <c r="AJ145" s="84">
        <v>87497.600000000006</v>
      </c>
      <c r="AK145" s="84"/>
      <c r="AL145" s="203">
        <f>'[122]RP per monthly'!B226*-1</f>
        <v>0</v>
      </c>
      <c r="AM145" s="203">
        <f>'[122]RP per monthly'!C226*-1</f>
        <v>0</v>
      </c>
      <c r="AN145" s="203">
        <f>'[122]RP per monthly'!D226*-1</f>
        <v>76754.64</v>
      </c>
      <c r="AO145" s="203">
        <f>'[122]RP per monthly'!E226*-1</f>
        <v>0</v>
      </c>
      <c r="AP145" s="203">
        <f>'[122]RP per monthly'!F226*-1</f>
        <v>23723.599999999999</v>
      </c>
      <c r="AQ145" s="203">
        <f>'[122]RP per monthly'!G226*-1</f>
        <v>17512</v>
      </c>
      <c r="AR145" s="203">
        <f>'[122]RP per monthly'!H226*-1</f>
        <v>158280.22</v>
      </c>
      <c r="AS145" s="203">
        <f>'[122]RP per monthly'!I226*-1</f>
        <v>413135.03</v>
      </c>
      <c r="AT145" s="203">
        <f>'[122]RP per monthly'!J226*-1</f>
        <v>106764.16</v>
      </c>
      <c r="AU145" s="203">
        <f>'[122]RP per monthly'!K226*-1</f>
        <v>60855.199999999997</v>
      </c>
      <c r="AV145" s="203">
        <f>'[122]RP per monthly'!L226*-1</f>
        <v>160890.75</v>
      </c>
      <c r="AW145" s="203">
        <f>'[122]RP per monthly'!M226*-1</f>
        <v>382304.51</v>
      </c>
      <c r="AX145" s="203">
        <f>'[122]RP per monthly'!P226*-1</f>
        <v>68703.98</v>
      </c>
      <c r="AY145" s="203">
        <f>'[122]RP per monthly'!Q226*-1</f>
        <v>31552.47</v>
      </c>
      <c r="AZ145" s="203">
        <f>'[122]RP per monthly'!R226*-1</f>
        <v>125823.96</v>
      </c>
      <c r="BA145" s="203">
        <f>'[122]RP per monthly'!S226*-1</f>
        <v>189338.58</v>
      </c>
      <c r="BB145" s="203">
        <f>'[122]RP per monthly'!T226*-1</f>
        <v>96616.59</v>
      </c>
      <c r="BC145" s="203">
        <f>'[122]RP per monthly'!U226*-1</f>
        <v>104694.77</v>
      </c>
      <c r="BD145" s="203">
        <f>'[122]RP per monthly'!V226*-1</f>
        <v>110298</v>
      </c>
      <c r="BE145" s="203">
        <f>'[122]RP per monthly'!W226*-1</f>
        <v>44571.87</v>
      </c>
      <c r="BF145" s="203">
        <f>'[122]RP per monthly'!X226*-1</f>
        <v>100000</v>
      </c>
      <c r="BG145" s="203">
        <f>'[122]RP per monthly'!Y226*-1</f>
        <v>0</v>
      </c>
      <c r="BH145" s="203">
        <f>'[122]RP per monthly'!Z226*-1</f>
        <v>0</v>
      </c>
      <c r="BI145" s="203">
        <f>'[122]RP per monthly'!AA226*-1</f>
        <v>0</v>
      </c>
      <c r="BJ145" s="203">
        <f>'[122]RP per monthly'!AD226*-1</f>
        <v>198250</v>
      </c>
      <c r="BK145" s="203">
        <f>'[122]RP per monthly'!AE226*-1</f>
        <v>87500</v>
      </c>
      <c r="BL145" s="203">
        <f>'[122]RP per monthly'!AF226*-1</f>
        <v>122800</v>
      </c>
      <c r="BM145" s="203">
        <f>'[122]RP per monthly'!AG226*-1</f>
        <v>174000</v>
      </c>
      <c r="BN145" s="203">
        <f>'[122]RP per monthly'!AH226*-1</f>
        <v>61000</v>
      </c>
      <c r="BO145" s="203">
        <f>'[122]RP per monthly'!AI226*-1</f>
        <v>151000</v>
      </c>
      <c r="BP145" s="203">
        <f>'[122]RP per monthly'!AJ226*-1</f>
        <v>226600</v>
      </c>
      <c r="BQ145" s="203">
        <f>'[122]RP per monthly'!AK226*-1</f>
        <v>196800</v>
      </c>
      <c r="BR145" s="203">
        <f>'[122]RP per monthly'!AL226*-1</f>
        <v>51000</v>
      </c>
      <c r="BS145" s="203">
        <f>'[122]RP per monthly'!AM226*-1</f>
        <v>97500</v>
      </c>
      <c r="BT145" s="203">
        <f>'[122]RP per monthly'!AN226*-1</f>
        <v>110000</v>
      </c>
      <c r="BU145" s="203">
        <f>'[122]RP per monthly'!AO226*-1</f>
        <v>202000</v>
      </c>
      <c r="BV145" s="195">
        <f>'[122]RP per monthly'!AR226*-1</f>
        <v>422080.67</v>
      </c>
      <c r="BW145" s="195">
        <f>'[122]RP per monthly'!AS226*-1</f>
        <v>251786.67</v>
      </c>
      <c r="BX145" s="195">
        <f>'[122]RP per monthly'!AT226*-1</f>
        <v>170246.67</v>
      </c>
      <c r="BY145" s="195">
        <f>'[122]RP per monthly'!AU226*-1</f>
        <v>148930.67000000001</v>
      </c>
      <c r="BZ145" s="195">
        <f>'[122]RP per monthly'!AV226*-1</f>
        <v>37286.67</v>
      </c>
      <c r="CA145" s="195">
        <f>'[122]RP per monthly'!AW226*-1</f>
        <v>278786.67</v>
      </c>
      <c r="CB145" s="195">
        <f>'[122]RP per monthly'!AX226*-1</f>
        <v>194786.67</v>
      </c>
      <c r="CC145" s="195">
        <f>'[122]RP per monthly'!AY226*-1</f>
        <v>147146.67000000001</v>
      </c>
      <c r="CD145" s="195">
        <f>'[122]RP per monthly'!AZ226*-1</f>
        <v>37286.67</v>
      </c>
      <c r="CE145" s="195">
        <f>'[122]RP per monthly'!BA226*-1</f>
        <v>75286.67</v>
      </c>
      <c r="CF145" s="195">
        <f>'[122]RP per monthly'!BB226*-1</f>
        <v>102886.67</v>
      </c>
      <c r="CG145" s="195">
        <f>'[122]RP per monthly'!BC226*-1</f>
        <v>97586.67</v>
      </c>
      <c r="CH145" s="195">
        <f>'[122]RP per monthly'!BF226*-1</f>
        <v>338119.42</v>
      </c>
      <c r="CI145" s="195">
        <f>'[122]RP per monthly'!BG226*-1</f>
        <v>136511.67000000001</v>
      </c>
      <c r="CJ145" s="195">
        <f>'[122]RP per monthly'!BH226*-1</f>
        <v>91646.67</v>
      </c>
      <c r="CK145" s="195">
        <f>'[122]RP per monthly'!BI226*-1</f>
        <v>129688.17</v>
      </c>
      <c r="CL145" s="195">
        <f>'[122]RP per monthly'!BJ226*-1</f>
        <v>33886.67</v>
      </c>
      <c r="CM145" s="195">
        <f>'[122]RP per monthly'!BK226*-1</f>
        <v>161636.67000000001</v>
      </c>
      <c r="CN145" s="195">
        <f>'[122]RP per monthly'!BL226*-1</f>
        <v>239011.67</v>
      </c>
      <c r="CO145" s="195">
        <f>'[122]RP per monthly'!BM226*-1</f>
        <v>138046.67000000001</v>
      </c>
      <c r="CP145" s="195">
        <f>'[122]RP per monthly'!BN226*-1</f>
        <v>33886.67</v>
      </c>
      <c r="CQ145" s="195">
        <f>'[122]RP per monthly'!BO226*-1</f>
        <v>71386.67</v>
      </c>
      <c r="CR145" s="195">
        <f>'[122]RP per monthly'!BP226*-1</f>
        <v>89986.67</v>
      </c>
      <c r="CS145" s="195">
        <f>'[122]RP per monthly'!BQ226*-1</f>
        <v>89436.67</v>
      </c>
      <c r="CT145" s="195">
        <f>'[122]RP per monthly'!BT226*-1</f>
        <v>495255.4</v>
      </c>
      <c r="CU145" s="195">
        <f>'[122]RP per monthly'!BU226*-1</f>
        <v>75232</v>
      </c>
      <c r="CV145" s="195">
        <f>'[122]RP per monthly'!BV226*-1</f>
        <v>92788</v>
      </c>
      <c r="CW145" s="195">
        <f>'[122]RP per monthly'!BW226*-1</f>
        <v>93540.4</v>
      </c>
      <c r="CX145" s="195">
        <f>'[122]RP per monthly'!BX226*-1</f>
        <v>12532</v>
      </c>
      <c r="CY145" s="195">
        <f>'[122]RP per monthly'!BY226*-1</f>
        <v>237932</v>
      </c>
      <c r="CZ145" s="195">
        <f>'[122]RP per monthly'!BZ226*-1</f>
        <v>75232</v>
      </c>
      <c r="DA145" s="195">
        <f>'[122]RP per monthly'!CA226*-1</f>
        <v>42628</v>
      </c>
      <c r="DB145" s="195">
        <f>'[122]RP per monthly'!CB226*-1</f>
        <v>12532</v>
      </c>
      <c r="DC145" s="195">
        <f>'[122]RP per monthly'!CC226*-1</f>
        <v>12532</v>
      </c>
      <c r="DD145" s="195">
        <f>'[122]RP per monthly'!CD226*-1</f>
        <v>62692</v>
      </c>
      <c r="DE145" s="195">
        <f>'[122]RP per monthly'!CE226*-1</f>
        <v>37612</v>
      </c>
    </row>
    <row r="146" spans="1:109" ht="15" customHeight="1" outlineLevel="1">
      <c r="A146" s="37" t="s">
        <v>193</v>
      </c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  <c r="AJ146" s="84"/>
      <c r="AK146" s="84"/>
      <c r="AL146" s="203">
        <f>'[122]RP per monthly'!B227*-1</f>
        <v>0</v>
      </c>
      <c r="AM146" s="203">
        <f>'[122]RP per monthly'!C227*-1</f>
        <v>0</v>
      </c>
      <c r="AN146" s="203">
        <f>'[122]RP per monthly'!D227*-1</f>
        <v>0</v>
      </c>
      <c r="AO146" s="203">
        <f>'[122]RP per monthly'!E227*-1</f>
        <v>0</v>
      </c>
      <c r="AP146" s="203">
        <f>'[122]RP per monthly'!F227*-1</f>
        <v>0</v>
      </c>
      <c r="AQ146" s="203">
        <f>'[122]RP per monthly'!G227*-1</f>
        <v>0</v>
      </c>
      <c r="AR146" s="203">
        <f>'[122]RP per monthly'!H227*-1</f>
        <v>0</v>
      </c>
      <c r="AS146" s="203">
        <f>'[122]RP per monthly'!I227*-1</f>
        <v>0</v>
      </c>
      <c r="AT146" s="203">
        <f>'[122]RP per monthly'!J227*-1</f>
        <v>0</v>
      </c>
      <c r="AU146" s="203">
        <f>'[122]RP per monthly'!K227*-1</f>
        <v>0</v>
      </c>
      <c r="AV146" s="203">
        <f>'[122]RP per monthly'!L227*-1</f>
        <v>0</v>
      </c>
      <c r="AW146" s="203">
        <f>'[122]RP per monthly'!M227*-1</f>
        <v>0</v>
      </c>
      <c r="AX146" s="203">
        <f>'[122]RP per monthly'!P227*-1</f>
        <v>0</v>
      </c>
      <c r="AY146" s="203">
        <f>'[122]RP per monthly'!Q227*-1</f>
        <v>0</v>
      </c>
      <c r="AZ146" s="203">
        <f>'[122]RP per monthly'!R227*-1</f>
        <v>0</v>
      </c>
      <c r="BA146" s="203">
        <f>'[122]RP per monthly'!S227*-1</f>
        <v>0</v>
      </c>
      <c r="BB146" s="203">
        <f>'[122]RP per monthly'!T227*-1</f>
        <v>0</v>
      </c>
      <c r="BC146" s="203">
        <f>'[122]RP per monthly'!U227*-1</f>
        <v>0</v>
      </c>
      <c r="BD146" s="203">
        <f>'[122]RP per monthly'!V227*-1</f>
        <v>0</v>
      </c>
      <c r="BE146" s="203">
        <f>'[122]RP per monthly'!W227*-1</f>
        <v>0</v>
      </c>
      <c r="BF146" s="203">
        <f>'[122]RP per monthly'!X227*-1</f>
        <v>0</v>
      </c>
      <c r="BG146" s="203">
        <f>'[122]RP per monthly'!Y227*-1</f>
        <v>0</v>
      </c>
      <c r="BH146" s="203">
        <f>'[122]RP per monthly'!Z227*-1</f>
        <v>0</v>
      </c>
      <c r="BI146" s="203">
        <f>'[122]RP per monthly'!AA227*-1</f>
        <v>0</v>
      </c>
      <c r="BJ146" s="203">
        <f>'[122]RP per monthly'!AD227*-1</f>
        <v>0</v>
      </c>
      <c r="BK146" s="203">
        <f>'[122]RP per monthly'!AE227*-1</f>
        <v>0</v>
      </c>
      <c r="BL146" s="203">
        <f>'[122]RP per monthly'!AF227*-1</f>
        <v>0</v>
      </c>
      <c r="BM146" s="203">
        <f>'[122]RP per monthly'!AG227*-1</f>
        <v>0</v>
      </c>
      <c r="BN146" s="203">
        <f>'[122]RP per monthly'!AH227*-1</f>
        <v>0</v>
      </c>
      <c r="BO146" s="203">
        <f>'[122]RP per monthly'!AI227*-1</f>
        <v>0</v>
      </c>
      <c r="BP146" s="203">
        <f>'[122]RP per monthly'!AJ227*-1</f>
        <v>0</v>
      </c>
      <c r="BQ146" s="203">
        <f>'[122]RP per monthly'!AK227*-1</f>
        <v>0</v>
      </c>
      <c r="BR146" s="203">
        <f>'[122]RP per monthly'!AL227*-1</f>
        <v>0</v>
      </c>
      <c r="BS146" s="203">
        <f>'[122]RP per monthly'!AM227*-1</f>
        <v>0</v>
      </c>
      <c r="BT146" s="203">
        <f>'[122]RP per monthly'!AN227*-1</f>
        <v>0</v>
      </c>
      <c r="BU146" s="203">
        <f>'[122]RP per monthly'!AO227*-1</f>
        <v>0</v>
      </c>
      <c r="BV146" s="195">
        <f>'[122]RP per monthly'!AR227*-1</f>
        <v>0</v>
      </c>
      <c r="BW146" s="195">
        <f>'[122]RP per monthly'!AS227*-1</f>
        <v>0</v>
      </c>
      <c r="BX146" s="195">
        <f>'[122]RP per monthly'!AT227*-1</f>
        <v>0</v>
      </c>
      <c r="BY146" s="195">
        <f>'[122]RP per monthly'!AU227*-1</f>
        <v>0</v>
      </c>
      <c r="BZ146" s="195">
        <f>'[122]RP per monthly'!AV227*-1</f>
        <v>0</v>
      </c>
      <c r="CA146" s="195">
        <f>'[122]RP per monthly'!AW227*-1</f>
        <v>0</v>
      </c>
      <c r="CB146" s="195">
        <f>'[122]RP per monthly'!AX227*-1</f>
        <v>0</v>
      </c>
      <c r="CC146" s="195">
        <f>'[122]RP per monthly'!AY227*-1</f>
        <v>0</v>
      </c>
      <c r="CD146" s="195">
        <f>'[122]RP per monthly'!AZ227*-1</f>
        <v>0</v>
      </c>
      <c r="CE146" s="195">
        <f>'[122]RP per monthly'!BA227*-1</f>
        <v>0</v>
      </c>
      <c r="CF146" s="195">
        <f>'[122]RP per monthly'!BB227*-1</f>
        <v>0</v>
      </c>
      <c r="CG146" s="195">
        <f>'[122]RP per monthly'!BC227*-1</f>
        <v>0</v>
      </c>
      <c r="CH146" s="195">
        <f>'[122]RP per monthly'!BF227*-1</f>
        <v>0</v>
      </c>
      <c r="CI146" s="195">
        <f>'[122]RP per monthly'!BG227*-1</f>
        <v>0</v>
      </c>
      <c r="CJ146" s="195">
        <f>'[122]RP per monthly'!BH227*-1</f>
        <v>0</v>
      </c>
      <c r="CK146" s="195">
        <f>'[122]RP per monthly'!BI227*-1</f>
        <v>0</v>
      </c>
      <c r="CL146" s="195">
        <f>'[122]RP per monthly'!BJ227*-1</f>
        <v>0</v>
      </c>
      <c r="CM146" s="195">
        <f>'[122]RP per monthly'!BK227*-1</f>
        <v>0</v>
      </c>
      <c r="CN146" s="195">
        <f>'[122]RP per monthly'!BL227*-1</f>
        <v>0</v>
      </c>
      <c r="CO146" s="195">
        <f>'[122]RP per monthly'!BM227*-1</f>
        <v>0</v>
      </c>
      <c r="CP146" s="195">
        <f>'[122]RP per monthly'!BN227*-1</f>
        <v>0</v>
      </c>
      <c r="CQ146" s="195">
        <f>'[122]RP per monthly'!BO227*-1</f>
        <v>0</v>
      </c>
      <c r="CR146" s="195">
        <f>'[122]RP per monthly'!BP227*-1</f>
        <v>0</v>
      </c>
      <c r="CS146" s="195">
        <f>'[122]RP per monthly'!BQ227*-1</f>
        <v>0</v>
      </c>
      <c r="CT146" s="195">
        <f>'[122]RP per monthly'!BT227*-1</f>
        <v>0</v>
      </c>
      <c r="CU146" s="195">
        <f>'[122]RP per monthly'!BU227*-1</f>
        <v>0</v>
      </c>
      <c r="CV146" s="195">
        <f>'[122]RP per monthly'!BV227*-1</f>
        <v>0</v>
      </c>
      <c r="CW146" s="195">
        <f>'[122]RP per monthly'!BW227*-1</f>
        <v>0</v>
      </c>
      <c r="CX146" s="195">
        <f>'[122]RP per monthly'!BX227*-1</f>
        <v>0</v>
      </c>
      <c r="CY146" s="195">
        <f>'[122]RP per monthly'!BY227*-1</f>
        <v>0</v>
      </c>
      <c r="CZ146" s="195">
        <f>'[122]RP per monthly'!BZ227*-1</f>
        <v>0</v>
      </c>
      <c r="DA146" s="195">
        <f>'[122]RP per monthly'!CA227*-1</f>
        <v>0</v>
      </c>
      <c r="DB146" s="195">
        <f>'[122]RP per monthly'!CB227*-1</f>
        <v>0</v>
      </c>
      <c r="DC146" s="195">
        <f>'[122]RP per monthly'!CC227*-1</f>
        <v>0</v>
      </c>
      <c r="DD146" s="195">
        <f>'[122]RP per monthly'!CD227*-1</f>
        <v>0</v>
      </c>
      <c r="DE146" s="195">
        <f>'[122]RP per monthly'!CE227*-1</f>
        <v>0</v>
      </c>
    </row>
    <row r="147" spans="1:109" ht="15" customHeight="1" outlineLevel="1">
      <c r="A147" s="37" t="s">
        <v>194</v>
      </c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  <c r="AJ147" s="84"/>
      <c r="AK147" s="84"/>
      <c r="AL147" s="84"/>
      <c r="AM147" s="84"/>
      <c r="AN147" s="84"/>
      <c r="AO147" s="84"/>
      <c r="AP147" s="84"/>
      <c r="AQ147" s="84"/>
      <c r="AR147" s="84"/>
      <c r="AS147" s="84"/>
      <c r="AT147" s="84"/>
      <c r="AU147" s="84"/>
      <c r="AV147" s="84"/>
      <c r="AW147" s="84"/>
      <c r="AX147" s="84"/>
      <c r="AY147" s="84"/>
      <c r="AZ147" s="84"/>
      <c r="BA147" s="84"/>
      <c r="BB147" s="84"/>
      <c r="BC147" s="84"/>
      <c r="BD147" s="84"/>
      <c r="BE147" s="84"/>
      <c r="BF147" s="84"/>
      <c r="BG147" s="84"/>
      <c r="BH147" s="84"/>
      <c r="BI147" s="84"/>
      <c r="BJ147" s="84"/>
      <c r="BK147" s="84"/>
      <c r="BL147" s="84"/>
      <c r="BM147" s="84"/>
      <c r="BN147" s="84"/>
      <c r="BO147" s="84"/>
      <c r="BP147" s="84"/>
      <c r="BQ147" s="84"/>
      <c r="BR147" s="84"/>
      <c r="BS147" s="84"/>
      <c r="BT147" s="84"/>
      <c r="BU147" s="84"/>
      <c r="BV147" s="59"/>
      <c r="BW147" s="59"/>
      <c r="BX147" s="59"/>
      <c r="BY147" s="59"/>
      <c r="BZ147" s="59"/>
      <c r="CA147" s="59"/>
      <c r="CB147" s="59"/>
      <c r="CC147" s="59"/>
      <c r="CD147" s="59"/>
      <c r="CE147" s="59"/>
      <c r="CF147" s="59"/>
    </row>
    <row r="148" spans="1:109" ht="15" customHeight="1" outlineLevel="1">
      <c r="A148" s="37" t="s">
        <v>195</v>
      </c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84"/>
      <c r="AK148" s="84"/>
      <c r="AL148" s="84"/>
      <c r="AM148" s="84"/>
      <c r="AN148" s="84"/>
      <c r="AO148" s="84"/>
      <c r="AP148" s="84"/>
      <c r="AQ148" s="84"/>
      <c r="AR148" s="84"/>
      <c r="AS148" s="84"/>
      <c r="AT148" s="84"/>
      <c r="AU148" s="84"/>
      <c r="AV148" s="84"/>
      <c r="AW148" s="84"/>
      <c r="AX148" s="84"/>
      <c r="AY148" s="84"/>
      <c r="AZ148" s="84"/>
      <c r="BA148" s="84"/>
      <c r="BB148" s="84"/>
      <c r="BC148" s="84"/>
      <c r="BD148" s="84"/>
      <c r="BE148" s="84"/>
      <c r="BF148" s="84"/>
      <c r="BG148" s="84"/>
      <c r="BH148" s="84"/>
      <c r="BI148" s="84"/>
      <c r="BJ148" s="84"/>
      <c r="BK148" s="84"/>
      <c r="BL148" s="84"/>
      <c r="BM148" s="84"/>
      <c r="BN148" s="84"/>
      <c r="BO148" s="84"/>
      <c r="BP148" s="84"/>
      <c r="BQ148" s="84"/>
      <c r="BR148" s="84"/>
      <c r="BS148" s="84"/>
      <c r="BT148" s="84"/>
      <c r="BU148" s="84"/>
      <c r="BV148" s="59"/>
      <c r="BW148" s="59"/>
      <c r="BX148" s="59"/>
      <c r="BY148" s="59"/>
      <c r="BZ148" s="59"/>
      <c r="CA148" s="59"/>
      <c r="CB148" s="59"/>
      <c r="CC148" s="59"/>
      <c r="CD148" s="59"/>
      <c r="CE148" s="59"/>
      <c r="CF148" s="59"/>
    </row>
    <row r="149" spans="1:109" ht="16">
      <c r="A149" s="35" t="s">
        <v>196</v>
      </c>
      <c r="B149" s="84">
        <v>152022.94</v>
      </c>
      <c r="C149" s="84">
        <v>289998.28000000003</v>
      </c>
      <c r="D149" s="84">
        <v>317449.65999999997</v>
      </c>
      <c r="E149" s="84">
        <v>229330.95</v>
      </c>
      <c r="F149" s="84">
        <v>285206.34999999998</v>
      </c>
      <c r="G149" s="84">
        <v>543589.36</v>
      </c>
      <c r="H149" s="84">
        <v>321468.88000000012</v>
      </c>
      <c r="I149" s="84">
        <v>334097.43999999989</v>
      </c>
      <c r="J149" s="84">
        <v>556172.64</v>
      </c>
      <c r="K149" s="84">
        <v>526726.57000000007</v>
      </c>
      <c r="L149" s="84">
        <v>446352.78999999992</v>
      </c>
      <c r="M149" s="84">
        <v>1939034.15</v>
      </c>
      <c r="N149" s="84">
        <v>220208.76</v>
      </c>
      <c r="O149" s="84">
        <v>507874.71000000008</v>
      </c>
      <c r="P149" s="84">
        <v>653260.47000000009</v>
      </c>
      <c r="Q149" s="84">
        <v>997098.02</v>
      </c>
      <c r="R149" s="84">
        <v>829391.2699999999</v>
      </c>
      <c r="S149" s="84">
        <v>504319.64</v>
      </c>
      <c r="T149" s="84">
        <v>718698.30999999994</v>
      </c>
      <c r="U149" s="84">
        <v>2496207.7399999998</v>
      </c>
      <c r="V149" s="84">
        <v>712568.45</v>
      </c>
      <c r="W149" s="84">
        <v>2249740.5599999996</v>
      </c>
      <c r="X149" s="84">
        <v>886069.71000000008</v>
      </c>
      <c r="Y149" s="84">
        <v>1378540.0399999998</v>
      </c>
      <c r="Z149" s="84">
        <v>625736.20000000007</v>
      </c>
      <c r="AA149" s="84">
        <v>1086037.07</v>
      </c>
      <c r="AB149" s="84">
        <v>957193.03</v>
      </c>
      <c r="AC149" s="84">
        <v>428522.62</v>
      </c>
      <c r="AD149" s="84">
        <v>1224207.17</v>
      </c>
      <c r="AE149" s="84">
        <v>554308.80999999994</v>
      </c>
      <c r="AF149" s="84">
        <v>1382385.1000000003</v>
      </c>
      <c r="AG149" s="84">
        <v>1545943.2300000002</v>
      </c>
      <c r="AH149" s="84">
        <v>876880.55</v>
      </c>
      <c r="AI149" s="84">
        <v>924166.19999999984</v>
      </c>
      <c r="AJ149" s="84">
        <v>653189.30999999994</v>
      </c>
      <c r="AK149" s="84">
        <v>2227944.9099999997</v>
      </c>
      <c r="AL149" s="84">
        <v>-3567.6300000000219</v>
      </c>
      <c r="AM149" s="84">
        <v>1344800.21</v>
      </c>
      <c r="AN149" s="84">
        <v>1047805.8699999998</v>
      </c>
      <c r="AO149" s="84">
        <v>1051573.98</v>
      </c>
      <c r="AP149" s="84">
        <v>764274.44999999984</v>
      </c>
      <c r="AQ149" s="84">
        <v>1220819.06</v>
      </c>
      <c r="AR149" s="84">
        <v>1323662.0299999998</v>
      </c>
      <c r="AS149" s="84">
        <v>696148.72</v>
      </c>
      <c r="AT149" s="84">
        <v>649889.99</v>
      </c>
      <c r="AU149" s="84">
        <v>336364.06</v>
      </c>
      <c r="AV149" s="84">
        <v>398836.75</v>
      </c>
      <c r="AW149" s="84">
        <v>300907.19999999995</v>
      </c>
      <c r="AX149" s="84">
        <v>258950</v>
      </c>
      <c r="AY149" s="84">
        <v>718850</v>
      </c>
      <c r="AZ149" s="84">
        <v>977252</v>
      </c>
      <c r="BA149" s="84">
        <v>741050</v>
      </c>
      <c r="BB149" s="84">
        <v>947750</v>
      </c>
      <c r="BC149" s="84">
        <v>873650</v>
      </c>
      <c r="BD149" s="84">
        <v>744050</v>
      </c>
      <c r="BE149" s="84">
        <v>849150</v>
      </c>
      <c r="BF149" s="84">
        <v>410850</v>
      </c>
      <c r="BG149" s="84">
        <v>473150</v>
      </c>
      <c r="BH149" s="84">
        <v>640150</v>
      </c>
      <c r="BI149" s="84">
        <v>317550</v>
      </c>
      <c r="BJ149" s="84">
        <v>258950</v>
      </c>
      <c r="BK149" s="84">
        <v>471850</v>
      </c>
      <c r="BL149" s="84">
        <v>979752</v>
      </c>
      <c r="BM149" s="84">
        <v>744050</v>
      </c>
      <c r="BN149" s="84">
        <v>754950</v>
      </c>
      <c r="BO149" s="84">
        <v>1067850</v>
      </c>
      <c r="BP149" s="84">
        <v>853550</v>
      </c>
      <c r="BQ149" s="84">
        <v>876650</v>
      </c>
      <c r="BR149" s="84">
        <v>687550</v>
      </c>
      <c r="BS149" s="84">
        <v>392950</v>
      </c>
      <c r="BT149" s="84">
        <v>743150</v>
      </c>
      <c r="BU149" s="84">
        <v>317550</v>
      </c>
      <c r="BV149" s="59">
        <v>258950</v>
      </c>
      <c r="BW149" s="59">
        <v>479850</v>
      </c>
      <c r="BX149" s="59">
        <v>964752</v>
      </c>
      <c r="BY149" s="59">
        <v>751050</v>
      </c>
      <c r="BZ149" s="59">
        <v>724950</v>
      </c>
      <c r="CA149" s="59">
        <v>1093850</v>
      </c>
      <c r="CB149" s="59">
        <v>633550</v>
      </c>
      <c r="CC149" s="59">
        <v>886650</v>
      </c>
      <c r="CD149" s="59">
        <v>685550</v>
      </c>
      <c r="CE149" s="59">
        <v>677150</v>
      </c>
      <c r="CF149" s="59">
        <v>591950</v>
      </c>
      <c r="CG149">
        <v>499050</v>
      </c>
      <c r="CH149">
        <v>258950</v>
      </c>
      <c r="CI149">
        <v>479850</v>
      </c>
      <c r="CJ149">
        <v>954752</v>
      </c>
      <c r="CK149">
        <v>751050</v>
      </c>
      <c r="CL149">
        <v>724950</v>
      </c>
      <c r="CM149">
        <v>1093850</v>
      </c>
      <c r="CN149">
        <v>733550</v>
      </c>
      <c r="CO149">
        <v>886650</v>
      </c>
      <c r="CP149">
        <v>685550</v>
      </c>
      <c r="CQ149">
        <v>432950</v>
      </c>
      <c r="CR149">
        <v>740150</v>
      </c>
      <c r="CS149">
        <v>327550</v>
      </c>
    </row>
    <row r="150" spans="1:109" ht="15" customHeight="1" outlineLevel="1">
      <c r="A150" s="37" t="s">
        <v>197</v>
      </c>
      <c r="B150" s="84">
        <v>26964</v>
      </c>
      <c r="C150" s="84">
        <v>153458.85999999999</v>
      </c>
      <c r="D150" s="84">
        <v>110672.61</v>
      </c>
      <c r="E150" s="84">
        <v>78372.240000000005</v>
      </c>
      <c r="F150" s="84"/>
      <c r="G150" s="84">
        <v>33959.300000000003</v>
      </c>
      <c r="H150" s="84">
        <v>28558.07</v>
      </c>
      <c r="I150" s="84">
        <v>243963.77</v>
      </c>
      <c r="J150" s="84">
        <v>172706.11</v>
      </c>
      <c r="K150" s="84">
        <v>289432.25</v>
      </c>
      <c r="L150" s="84">
        <v>307417.63</v>
      </c>
      <c r="M150" s="84">
        <v>570697.92000000004</v>
      </c>
      <c r="N150" s="84">
        <v>522.4</v>
      </c>
      <c r="O150" s="84">
        <v>511538.81999999995</v>
      </c>
      <c r="P150" s="84">
        <v>227312.26</v>
      </c>
      <c r="Q150" s="84">
        <v>177878.24</v>
      </c>
      <c r="R150" s="84">
        <v>477896.68</v>
      </c>
      <c r="S150" s="84">
        <v>647645</v>
      </c>
      <c r="T150" s="84">
        <v>403951.6</v>
      </c>
      <c r="U150" s="84">
        <v>294426.59999999998</v>
      </c>
      <c r="V150" s="84">
        <v>330783.28000000003</v>
      </c>
      <c r="W150" s="84">
        <v>229764.2</v>
      </c>
      <c r="X150" s="84">
        <v>1215582.01</v>
      </c>
      <c r="Y150" s="84">
        <v>729720.57</v>
      </c>
      <c r="Z150" s="84">
        <v>13240</v>
      </c>
      <c r="AA150" s="84">
        <v>352895.07</v>
      </c>
      <c r="AB150" s="84">
        <v>254158.99000000002</v>
      </c>
      <c r="AC150" s="84">
        <v>246150.97</v>
      </c>
      <c r="AD150" s="84">
        <v>85923.31</v>
      </c>
      <c r="AE150" s="84">
        <v>88567.360000000001</v>
      </c>
      <c r="AF150" s="84">
        <v>123079.05</v>
      </c>
      <c r="AG150" s="84">
        <v>294147.41000000003</v>
      </c>
      <c r="AH150" s="84">
        <v>773887.75000000012</v>
      </c>
      <c r="AI150" s="84">
        <v>701353.59</v>
      </c>
      <c r="AJ150" s="84">
        <v>497971.44</v>
      </c>
      <c r="AK150" s="84">
        <v>1176189.2399999998</v>
      </c>
      <c r="AL150" s="203">
        <f>'[122]RP per monthly'!B235*-1</f>
        <v>17676.09</v>
      </c>
      <c r="AM150" s="203">
        <f>'[122]RP per monthly'!C235*-1</f>
        <v>111684.24</v>
      </c>
      <c r="AN150" s="203">
        <f>'[122]RP per monthly'!D235*-1</f>
        <v>305763.73</v>
      </c>
      <c r="AO150" s="203">
        <f>'[122]RP per monthly'!E235*-1</f>
        <v>233798.49</v>
      </c>
      <c r="AP150" s="203">
        <f>'[122]RP per monthly'!F235*-1</f>
        <v>212188.64</v>
      </c>
      <c r="AQ150" s="203">
        <f>'[122]RP per monthly'!G235*-1</f>
        <v>123116.52</v>
      </c>
      <c r="AR150" s="203">
        <f>'[122]RP per monthly'!H235*-1</f>
        <v>264643.48</v>
      </c>
      <c r="AS150" s="203">
        <f>'[122]RP per monthly'!I235*-1</f>
        <v>136027.5</v>
      </c>
      <c r="AT150" s="203">
        <f>'[122]RP per monthly'!J235*-1</f>
        <v>0</v>
      </c>
      <c r="AU150" s="203">
        <f>'[122]RP per monthly'!K235*-1</f>
        <v>154637.92000000001</v>
      </c>
      <c r="AV150" s="203">
        <f>'[122]RP per monthly'!L235*-1</f>
        <v>31776.5</v>
      </c>
      <c r="AW150" s="203">
        <f>'[122]RP per monthly'!M235*-1</f>
        <v>1096674.49</v>
      </c>
      <c r="AX150" s="203">
        <f>'[122]RP per monthly'!P235*-1</f>
        <v>-34027.65</v>
      </c>
      <c r="AY150" s="203">
        <f>'[122]RP per monthly'!Q235*-1</f>
        <v>208305.2</v>
      </c>
      <c r="AZ150" s="203">
        <f>'[122]RP per monthly'!R235*-1</f>
        <v>297287.65000000002</v>
      </c>
      <c r="BA150" s="203">
        <f>'[122]RP per monthly'!S235*-1</f>
        <v>506166.49</v>
      </c>
      <c r="BB150" s="203">
        <f>'[122]RP per monthly'!T235*-1</f>
        <v>355776.63</v>
      </c>
      <c r="BC150" s="203">
        <f>'[122]RP per monthly'!U235*-1</f>
        <v>295266.73</v>
      </c>
      <c r="BD150" s="203">
        <f>'[122]RP per monthly'!V235*-1</f>
        <v>321142.78000000003</v>
      </c>
      <c r="BE150" s="203">
        <f>'[122]RP per monthly'!W235*-1</f>
        <v>131389.31</v>
      </c>
      <c r="BF150" s="203">
        <f>'[122]RP per monthly'!X235*-1</f>
        <v>1398048.12</v>
      </c>
      <c r="BG150" s="203">
        <f>'[122]RP per monthly'!Y235*-1</f>
        <v>1389518.49</v>
      </c>
      <c r="BH150" s="203">
        <f>'[122]RP per monthly'!Z235*-1</f>
        <v>500458.67</v>
      </c>
      <c r="BI150" s="203">
        <f>'[122]RP per monthly'!AA235*-1</f>
        <v>469136.23</v>
      </c>
      <c r="BJ150" s="203">
        <f>'[122]RP per monthly'!AD235*-1</f>
        <v>856005</v>
      </c>
      <c r="BK150" s="203">
        <f>'[122]RP per monthly'!AE235*-1</f>
        <v>1121005</v>
      </c>
      <c r="BL150" s="203">
        <f>'[122]RP per monthly'!AF235*-1</f>
        <v>1079005</v>
      </c>
      <c r="BM150" s="203">
        <f>'[122]RP per monthly'!AG235*-1</f>
        <v>1024005</v>
      </c>
      <c r="BN150" s="203">
        <f>'[122]RP per monthly'!AH235*-1</f>
        <v>1339005</v>
      </c>
      <c r="BO150" s="203">
        <f>'[122]RP per monthly'!AI235*-1</f>
        <v>1046405</v>
      </c>
      <c r="BP150" s="203">
        <f>'[122]RP per monthly'!AJ235*-1</f>
        <v>1206005</v>
      </c>
      <c r="BQ150" s="203">
        <f>'[122]RP per monthly'!AK235*-1</f>
        <v>1391005</v>
      </c>
      <c r="BR150" s="203">
        <f>'[122]RP per monthly'!AL235*-1</f>
        <v>1658005</v>
      </c>
      <c r="BS150" s="203">
        <f>'[122]RP per monthly'!AM235*-1</f>
        <v>1088320</v>
      </c>
      <c r="BT150" s="203">
        <f>'[122]RP per monthly'!AN235*-1</f>
        <v>1125720</v>
      </c>
      <c r="BU150" s="203">
        <f>'[122]RP per monthly'!AO235*-1</f>
        <v>1332320</v>
      </c>
      <c r="BV150" s="195">
        <f>'[122]RP per monthly'!AR235*-1</f>
        <v>1170293</v>
      </c>
      <c r="BW150" s="195">
        <f>'[122]RP per monthly'!AS235*-1</f>
        <v>1448793</v>
      </c>
      <c r="BX150" s="195">
        <f>'[122]RP per monthly'!AT235*-1</f>
        <v>176973</v>
      </c>
      <c r="BY150" s="195">
        <f>'[122]RP per monthly'!AU235*-1</f>
        <v>1002293</v>
      </c>
      <c r="BZ150" s="195">
        <f>'[122]RP per monthly'!AV235*-1</f>
        <v>1330793</v>
      </c>
      <c r="CA150" s="195">
        <f>'[122]RP per monthly'!AW235*-1</f>
        <v>1153194</v>
      </c>
      <c r="CB150" s="195">
        <f>'[122]RP per monthly'!AX235*-1</f>
        <v>1552293</v>
      </c>
      <c r="CC150" s="195">
        <f>'[122]RP per monthly'!AY235*-1</f>
        <v>1287293</v>
      </c>
      <c r="CD150" s="195">
        <f>'[122]RP per monthly'!AZ235*-1</f>
        <v>1753573.58</v>
      </c>
      <c r="CE150" s="195">
        <f>'[122]RP per monthly'!BA235*-1</f>
        <v>354688</v>
      </c>
      <c r="CF150" s="195">
        <f>'[122]RP per monthly'!BB235*-1</f>
        <v>255589</v>
      </c>
      <c r="CG150" s="195">
        <f>'[122]RP per monthly'!BC235*-1</f>
        <v>507188</v>
      </c>
      <c r="CH150" s="195">
        <f>'[122]RP per monthly'!BF235*-1</f>
        <v>155605</v>
      </c>
      <c r="CI150" s="195">
        <f>'[122]RP per monthly'!BG235*-1</f>
        <v>434105</v>
      </c>
      <c r="CJ150" s="195">
        <f>'[122]RP per monthly'!BH235*-1</f>
        <v>180605</v>
      </c>
      <c r="CK150" s="195">
        <f>'[122]RP per monthly'!BI235*-1</f>
        <v>155605</v>
      </c>
      <c r="CL150" s="195">
        <f>'[122]RP per monthly'!BJ235*-1</f>
        <v>784105</v>
      </c>
      <c r="CM150" s="195">
        <f>'[122]RP per monthly'!BK235*-1</f>
        <v>658695</v>
      </c>
      <c r="CN150" s="195">
        <f>'[122]RP per monthly'!BL235*-1</f>
        <v>805605</v>
      </c>
      <c r="CO150" s="195">
        <f>'[122]RP per monthly'!BM235*-1</f>
        <v>860605</v>
      </c>
      <c r="CP150" s="195">
        <f>'[122]RP per monthly'!BN235*-1</f>
        <v>1105885.58</v>
      </c>
      <c r="CQ150" s="195">
        <f>'[122]RP per monthly'!BO235*-1</f>
        <v>308520</v>
      </c>
      <c r="CR150" s="195">
        <f>'[122]RP per monthly'!BP235*-1</f>
        <v>411610</v>
      </c>
      <c r="CS150" s="195">
        <f>'[122]RP per monthly'!BQ235*-1</f>
        <v>511020</v>
      </c>
      <c r="CT150" s="195">
        <f>'[122]RP per monthly'!BT235*-1</f>
        <v>170930</v>
      </c>
      <c r="CU150" s="195">
        <f>'[122]RP per monthly'!BU235*-1</f>
        <v>449430</v>
      </c>
      <c r="CV150" s="195">
        <f>'[122]RP per monthly'!BV235*-1</f>
        <v>195930</v>
      </c>
      <c r="CW150" s="195">
        <f>'[122]RP per monthly'!BW235*-1</f>
        <v>170930</v>
      </c>
      <c r="CX150" s="195">
        <f>'[122]RP per monthly'!BX235*-1</f>
        <v>499430</v>
      </c>
      <c r="CY150" s="195">
        <f>'[122]RP per monthly'!BY235*-1</f>
        <v>377390</v>
      </c>
      <c r="CZ150" s="195">
        <f>'[122]RP per monthly'!BZ235*-1</f>
        <v>520930</v>
      </c>
      <c r="DA150" s="195">
        <f>'[122]RP per monthly'!CA235*-1</f>
        <v>365930</v>
      </c>
      <c r="DB150" s="195">
        <f>'[122]RP per monthly'!CB235*-1</f>
        <v>961210.58</v>
      </c>
      <c r="DC150" s="195">
        <f>'[122]RP per monthly'!CC235*-1</f>
        <v>374180</v>
      </c>
      <c r="DD150" s="195">
        <f>'[122]RP per monthly'!CD235*-1</f>
        <v>249180</v>
      </c>
      <c r="DE150" s="195">
        <f>'[122]RP per monthly'!CE235*-1</f>
        <v>558140</v>
      </c>
    </row>
    <row r="151" spans="1:109" ht="15" customHeight="1" outlineLevel="1">
      <c r="A151" s="37" t="s">
        <v>198</v>
      </c>
      <c r="B151" s="84">
        <v>46742.68</v>
      </c>
      <c r="C151" s="84"/>
      <c r="D151" s="84">
        <v>134268.69</v>
      </c>
      <c r="E151" s="84">
        <v>-16591.490000000009</v>
      </c>
      <c r="F151" s="84">
        <v>127521.71</v>
      </c>
      <c r="G151" s="84">
        <v>90639.02</v>
      </c>
      <c r="H151" s="84">
        <v>5200</v>
      </c>
      <c r="I151" s="84">
        <v>26531.42</v>
      </c>
      <c r="J151" s="84">
        <v>212923.03</v>
      </c>
      <c r="K151" s="84">
        <v>3038.5</v>
      </c>
      <c r="L151" s="84">
        <v>51700</v>
      </c>
      <c r="M151" s="84">
        <v>189180.41</v>
      </c>
      <c r="N151" s="84">
        <v>10233.169999999998</v>
      </c>
      <c r="O151" s="84">
        <v>345638.17</v>
      </c>
      <c r="P151" s="84">
        <v>436738.77</v>
      </c>
      <c r="Q151" s="84">
        <v>775137.2300000001</v>
      </c>
      <c r="R151" s="84">
        <v>663105.52</v>
      </c>
      <c r="S151" s="84">
        <v>505915.98</v>
      </c>
      <c r="T151" s="84">
        <v>659843.04</v>
      </c>
      <c r="U151" s="84">
        <v>479956.25</v>
      </c>
      <c r="V151" s="84">
        <v>334013.28000000003</v>
      </c>
      <c r="W151" s="84">
        <v>403332.86</v>
      </c>
      <c r="X151" s="84">
        <v>54694.320000000007</v>
      </c>
      <c r="Y151" s="84">
        <v>708216.85000000009</v>
      </c>
      <c r="Z151" s="84">
        <v>-17173.23000000001</v>
      </c>
      <c r="AA151" s="84">
        <v>255840.83000000002</v>
      </c>
      <c r="AB151" s="84">
        <v>294556.98</v>
      </c>
      <c r="AC151" s="84">
        <v>215218.52</v>
      </c>
      <c r="AD151" s="84">
        <v>257045.47000000003</v>
      </c>
      <c r="AE151" s="84">
        <v>294096.58</v>
      </c>
      <c r="AF151" s="84">
        <v>493243.55000000005</v>
      </c>
      <c r="AG151" s="84">
        <v>236436.75</v>
      </c>
      <c r="AH151" s="84">
        <v>328780.68</v>
      </c>
      <c r="AI151" s="84">
        <v>503159.51</v>
      </c>
      <c r="AJ151" s="84">
        <v>510482.85</v>
      </c>
      <c r="AK151" s="84">
        <v>1518963.2</v>
      </c>
      <c r="AL151" s="203">
        <f>'[122]RP per monthly'!B236*-1</f>
        <v>201079.1</v>
      </c>
      <c r="AM151" s="203">
        <f>'[122]RP per monthly'!C236*-1</f>
        <v>521471.13</v>
      </c>
      <c r="AN151" s="203">
        <f>'[122]RP per monthly'!D236*-1</f>
        <v>727467.17</v>
      </c>
      <c r="AO151" s="203">
        <f>'[122]RP per monthly'!E236*-1</f>
        <v>801201.69</v>
      </c>
      <c r="AP151" s="203">
        <f>'[122]RP per monthly'!F236*-1</f>
        <v>860752.63</v>
      </c>
      <c r="AQ151" s="203">
        <f>'[122]RP per monthly'!G236*-1</f>
        <v>374969.46</v>
      </c>
      <c r="AR151" s="203">
        <f>'[122]RP per monthly'!H236*-1</f>
        <v>152700.07999999999</v>
      </c>
      <c r="AS151" s="203">
        <f>'[122]RP per monthly'!I236*-1</f>
        <v>249470</v>
      </c>
      <c r="AT151" s="203">
        <f>'[122]RP per monthly'!J236*-1</f>
        <v>82398.820000000007</v>
      </c>
      <c r="AU151" s="203">
        <f>'[122]RP per monthly'!K236*-1</f>
        <v>59106.26</v>
      </c>
      <c r="AV151" s="203">
        <f>'[122]RP per monthly'!L236*-1</f>
        <v>167533.47</v>
      </c>
      <c r="AW151" s="203">
        <f>'[122]RP per monthly'!M236*-1</f>
        <v>557746.87</v>
      </c>
      <c r="AX151" s="203">
        <f>'[122]RP per monthly'!P236*-1</f>
        <v>714866.57</v>
      </c>
      <c r="AY151" s="203">
        <f>'[122]RP per monthly'!Q236*-1</f>
        <v>825</v>
      </c>
      <c r="AZ151" s="203">
        <f>'[122]RP per monthly'!R236*-1</f>
        <v>12512</v>
      </c>
      <c r="BA151" s="203">
        <f>'[122]RP per monthly'!S236*-1</f>
        <v>5100</v>
      </c>
      <c r="BB151" s="203">
        <f>'[122]RP per monthly'!T236*-1</f>
        <v>25338</v>
      </c>
      <c r="BC151" s="203">
        <f>'[122]RP per monthly'!U236*-1</f>
        <v>318658.62</v>
      </c>
      <c r="BD151" s="203">
        <f>'[122]RP per monthly'!V236*-1</f>
        <v>215954.6</v>
      </c>
      <c r="BE151" s="203">
        <f>'[122]RP per monthly'!W236*-1</f>
        <v>228256.47</v>
      </c>
      <c r="BF151" s="203">
        <f>'[122]RP per monthly'!X236*-1</f>
        <v>183494</v>
      </c>
      <c r="BG151" s="203">
        <f>'[122]RP per monthly'!Y236*-1</f>
        <v>201100</v>
      </c>
      <c r="BH151" s="203">
        <f>'[122]RP per monthly'!Z236*-1</f>
        <v>466483</v>
      </c>
      <c r="BI151" s="203">
        <f>'[122]RP per monthly'!AA236*-1</f>
        <v>80000</v>
      </c>
      <c r="BJ151" s="203">
        <f>'[122]RP per monthly'!AD236*-1</f>
        <v>200000</v>
      </c>
      <c r="BK151" s="203">
        <f>'[122]RP per monthly'!AE236*-1</f>
        <v>0</v>
      </c>
      <c r="BL151" s="203">
        <f>'[122]RP per monthly'!AF236*-1</f>
        <v>0</v>
      </c>
      <c r="BM151" s="203">
        <f>'[122]RP per monthly'!AG236*-1</f>
        <v>0</v>
      </c>
      <c r="BN151" s="203">
        <f>'[122]RP per monthly'!AH236*-1</f>
        <v>0</v>
      </c>
      <c r="BO151" s="203">
        <f>'[122]RP per monthly'!AI236*-1</f>
        <v>50000</v>
      </c>
      <c r="BP151" s="203">
        <f>'[122]RP per monthly'!AJ236*-1</f>
        <v>20000</v>
      </c>
      <c r="BQ151" s="203">
        <f>'[122]RP per monthly'!AK236*-1</f>
        <v>20000</v>
      </c>
      <c r="BR151" s="203">
        <f>'[122]RP per monthly'!AL236*-1</f>
        <v>20000</v>
      </c>
      <c r="BS151" s="203">
        <f>'[122]RP per monthly'!AM236*-1</f>
        <v>320000</v>
      </c>
      <c r="BT151" s="203">
        <f>'[122]RP per monthly'!AN236*-1</f>
        <v>360000</v>
      </c>
      <c r="BU151" s="203">
        <f>'[122]RP per monthly'!AO236*-1</f>
        <v>290000</v>
      </c>
      <c r="BV151" s="195">
        <f>'[122]RP per monthly'!AR236*-1</f>
        <v>0</v>
      </c>
      <c r="BW151" s="195">
        <f>'[122]RP per monthly'!AS236*-1</f>
        <v>0</v>
      </c>
      <c r="BX151" s="195">
        <f>'[122]RP per monthly'!AT236*-1</f>
        <v>0</v>
      </c>
      <c r="BY151" s="195">
        <f>'[122]RP per monthly'!AU236*-1</f>
        <v>0</v>
      </c>
      <c r="BZ151" s="195">
        <f>'[122]RP per monthly'!AV236*-1</f>
        <v>0</v>
      </c>
      <c r="CA151" s="195">
        <f>'[122]RP per monthly'!AW236*-1</f>
        <v>0</v>
      </c>
      <c r="CB151" s="195">
        <f>'[122]RP per monthly'!AX236*-1</f>
        <v>20000</v>
      </c>
      <c r="CC151" s="195">
        <f>'[122]RP per monthly'!AY236*-1</f>
        <v>20000</v>
      </c>
      <c r="CD151" s="195">
        <f>'[122]RP per monthly'!AZ236*-1</f>
        <v>20000</v>
      </c>
      <c r="CE151" s="195">
        <f>'[122]RP per monthly'!BA236*-1</f>
        <v>120000</v>
      </c>
      <c r="CF151" s="195">
        <f>'[122]RP per monthly'!BB236*-1</f>
        <v>140000</v>
      </c>
      <c r="CG151" s="195">
        <f>'[122]RP per monthly'!BC236*-1</f>
        <v>70000</v>
      </c>
      <c r="CH151" s="195">
        <f>'[122]RP per monthly'!BF236*-1</f>
        <v>0</v>
      </c>
      <c r="CI151" s="195">
        <f>'[122]RP per monthly'!BG236*-1</f>
        <v>0</v>
      </c>
      <c r="CJ151" s="195">
        <f>'[122]RP per monthly'!BH236*-1</f>
        <v>0</v>
      </c>
      <c r="CK151" s="195">
        <f>'[122]RP per monthly'!BI236*-1</f>
        <v>0</v>
      </c>
      <c r="CL151" s="195">
        <f>'[122]RP per monthly'!BJ236*-1</f>
        <v>0</v>
      </c>
      <c r="CM151" s="195">
        <f>'[122]RP per monthly'!BK236*-1</f>
        <v>0</v>
      </c>
      <c r="CN151" s="195">
        <f>'[122]RP per monthly'!BL236*-1</f>
        <v>20000</v>
      </c>
      <c r="CO151" s="195">
        <f>'[122]RP per monthly'!BM236*-1</f>
        <v>20000</v>
      </c>
      <c r="CP151" s="195">
        <f>'[122]RP per monthly'!BN236*-1</f>
        <v>20000</v>
      </c>
      <c r="CQ151" s="195">
        <f>'[122]RP per monthly'!BO236*-1</f>
        <v>120000</v>
      </c>
      <c r="CR151" s="195">
        <f>'[122]RP per monthly'!BP236*-1</f>
        <v>140000</v>
      </c>
      <c r="CS151" s="195">
        <f>'[122]RP per monthly'!BQ236*-1</f>
        <v>70000</v>
      </c>
      <c r="CT151" s="195">
        <f>'[122]RP per monthly'!BT236*-1</f>
        <v>0</v>
      </c>
      <c r="CU151" s="195">
        <f>'[122]RP per monthly'!BU236*-1</f>
        <v>0</v>
      </c>
      <c r="CV151" s="195">
        <f>'[122]RP per monthly'!BV236*-1</f>
        <v>0</v>
      </c>
      <c r="CW151" s="195">
        <f>'[122]RP per monthly'!BW236*-1</f>
        <v>0</v>
      </c>
      <c r="CX151" s="195">
        <f>'[122]RP per monthly'!BX236*-1</f>
        <v>0</v>
      </c>
      <c r="CY151" s="195">
        <f>'[122]RP per monthly'!BY236*-1</f>
        <v>0</v>
      </c>
      <c r="CZ151" s="195">
        <f>'[122]RP per monthly'!BZ236*-1</f>
        <v>20000</v>
      </c>
      <c r="DA151" s="195">
        <f>'[122]RP per monthly'!CA236*-1</f>
        <v>20000</v>
      </c>
      <c r="DB151" s="195">
        <f>'[122]RP per monthly'!CB236*-1</f>
        <v>20000</v>
      </c>
      <c r="DC151" s="195">
        <f>'[122]RP per monthly'!CC236*-1</f>
        <v>120000</v>
      </c>
      <c r="DD151" s="195">
        <f>'[122]RP per monthly'!CD236*-1</f>
        <v>140000</v>
      </c>
      <c r="DE151" s="195">
        <f>'[122]RP per monthly'!CE236*-1</f>
        <v>70000</v>
      </c>
    </row>
    <row r="152" spans="1:109" ht="15" customHeight="1" outlineLevel="1">
      <c r="A152" s="37" t="s">
        <v>199</v>
      </c>
      <c r="B152" s="84">
        <v>115671.03999999999</v>
      </c>
      <c r="C152" s="84">
        <v>183870.86</v>
      </c>
      <c r="D152" s="84">
        <v>404281.96</v>
      </c>
      <c r="E152" s="84">
        <v>174332.73</v>
      </c>
      <c r="F152" s="84">
        <v>221774.39</v>
      </c>
      <c r="G152" s="84">
        <v>251642.31</v>
      </c>
      <c r="H152" s="84">
        <v>709645.98</v>
      </c>
      <c r="I152" s="84">
        <v>685146.03</v>
      </c>
      <c r="J152" s="84">
        <v>531211.35</v>
      </c>
      <c r="K152" s="84">
        <v>707533.86</v>
      </c>
      <c r="L152" s="84">
        <v>835793.75</v>
      </c>
      <c r="M152" s="84">
        <v>1636097.46</v>
      </c>
      <c r="N152" s="84">
        <v>310121.53000000003</v>
      </c>
      <c r="O152" s="84">
        <v>803435.83000000007</v>
      </c>
      <c r="P152" s="84">
        <v>768779.47000000009</v>
      </c>
      <c r="Q152" s="84">
        <v>772017.24</v>
      </c>
      <c r="R152" s="84">
        <v>1017016.46</v>
      </c>
      <c r="S152" s="84">
        <v>699936.93</v>
      </c>
      <c r="T152" s="84">
        <v>1056228.3500000001</v>
      </c>
      <c r="U152" s="84">
        <v>3211182.91</v>
      </c>
      <c r="V152" s="84">
        <v>1336743.3899999999</v>
      </c>
      <c r="W152" s="84">
        <v>1747275.1799999997</v>
      </c>
      <c r="X152" s="84">
        <v>1691434.89</v>
      </c>
      <c r="Y152" s="84">
        <v>3419866.3899999997</v>
      </c>
      <c r="Z152" s="84">
        <v>98036.53</v>
      </c>
      <c r="AA152" s="84">
        <v>733404.6100000001</v>
      </c>
      <c r="AB152" s="84">
        <v>1117616.77</v>
      </c>
      <c r="AC152" s="84">
        <v>565140.81000000006</v>
      </c>
      <c r="AD152" s="84">
        <v>743288.99</v>
      </c>
      <c r="AE152" s="84">
        <v>516464.68000000005</v>
      </c>
      <c r="AF152" s="84">
        <v>800787.08000000007</v>
      </c>
      <c r="AG152" s="84">
        <v>726120.89999999991</v>
      </c>
      <c r="AH152" s="84">
        <v>1238110.52</v>
      </c>
      <c r="AI152" s="84">
        <v>871852.41</v>
      </c>
      <c r="AJ152" s="84">
        <v>1304462.32</v>
      </c>
      <c r="AK152" s="84">
        <v>1853652.9</v>
      </c>
      <c r="AL152" s="203">
        <f>'[122]RP per monthly'!B237*-1</f>
        <v>1153761.3799999999</v>
      </c>
      <c r="AM152" s="203">
        <f>'[122]RP per monthly'!C237*-1</f>
        <v>-16365.74</v>
      </c>
      <c r="AN152" s="203">
        <f>'[122]RP per monthly'!D237*-1</f>
        <v>907779.61</v>
      </c>
      <c r="AO152" s="203">
        <f>'[122]RP per monthly'!E237*-1</f>
        <v>930248.66</v>
      </c>
      <c r="AP152" s="203">
        <f>'[122]RP per monthly'!F237*-1</f>
        <v>627584.68000000005</v>
      </c>
      <c r="AQ152" s="203">
        <f>'[122]RP per monthly'!G237*-1</f>
        <v>917403.34</v>
      </c>
      <c r="AR152" s="203">
        <f>'[122]RP per monthly'!H237*-1</f>
        <v>170032.31</v>
      </c>
      <c r="AS152" s="203">
        <f>'[122]RP per monthly'!I237*-1</f>
        <v>179838.29</v>
      </c>
      <c r="AT152" s="203">
        <f>'[122]RP per monthly'!J237*-1</f>
        <v>53125.45</v>
      </c>
      <c r="AU152" s="203">
        <f>'[122]RP per monthly'!K237*-1</f>
        <v>232091.96</v>
      </c>
      <c r="AV152" s="203">
        <f>'[122]RP per monthly'!L237*-1</f>
        <v>472253.47</v>
      </c>
      <c r="AW152" s="203">
        <f>'[122]RP per monthly'!M237*-1</f>
        <v>859643.74</v>
      </c>
      <c r="AX152" s="203">
        <f>'[122]RP per monthly'!P237*-1</f>
        <v>-219608.79</v>
      </c>
      <c r="AY152" s="203">
        <f>'[122]RP per monthly'!Q237*-1</f>
        <v>131507.59</v>
      </c>
      <c r="AZ152" s="203">
        <f>'[122]RP per monthly'!R237*-1</f>
        <v>518340.47</v>
      </c>
      <c r="BA152" s="203">
        <f>'[122]RP per monthly'!S237*-1</f>
        <v>409684.99</v>
      </c>
      <c r="BB152" s="203">
        <f>'[122]RP per monthly'!T237*-1</f>
        <v>620582.24</v>
      </c>
      <c r="BC152" s="203">
        <f>'[122]RP per monthly'!U237*-1</f>
        <v>233613.66</v>
      </c>
      <c r="BD152" s="203">
        <f>'[122]RP per monthly'!V237*-1</f>
        <v>313207.01</v>
      </c>
      <c r="BE152" s="203">
        <f>'[122]RP per monthly'!W237*-1</f>
        <v>281658</v>
      </c>
      <c r="BF152" s="203">
        <f>'[122]RP per monthly'!X237*-1</f>
        <v>1142157.73</v>
      </c>
      <c r="BG152" s="203">
        <f>'[122]RP per monthly'!Y237*-1</f>
        <v>736355.33</v>
      </c>
      <c r="BH152" s="203">
        <f>'[122]RP per monthly'!Z237*-1</f>
        <v>615366.67000000004</v>
      </c>
      <c r="BI152" s="203">
        <f>'[122]RP per monthly'!AA237*-1</f>
        <v>580606.56999999995</v>
      </c>
      <c r="BJ152" s="203">
        <f>'[122]RP per monthly'!AD237*-1</f>
        <v>424389.24</v>
      </c>
      <c r="BK152" s="203">
        <f>'[122]RP per monthly'!AE237*-1</f>
        <v>610389.24</v>
      </c>
      <c r="BL152" s="203">
        <f>'[122]RP per monthly'!AF237*-1</f>
        <v>780589.24</v>
      </c>
      <c r="BM152" s="203">
        <f>'[122]RP per monthly'!AG237*-1</f>
        <v>1184689.24</v>
      </c>
      <c r="BN152" s="203">
        <f>'[122]RP per monthly'!AH237*-1</f>
        <v>864889.24</v>
      </c>
      <c r="BO152" s="203">
        <f>'[122]RP per monthly'!AI237*-1</f>
        <v>1888129.24</v>
      </c>
      <c r="BP152" s="203">
        <f>'[122]RP per monthly'!AJ237*-1</f>
        <v>1200434.24</v>
      </c>
      <c r="BQ152" s="203">
        <f>'[122]RP per monthly'!AK237*-1</f>
        <v>827834.24</v>
      </c>
      <c r="BR152" s="203">
        <f>'[122]RP per monthly'!AL237*-1</f>
        <v>2854034.24</v>
      </c>
      <c r="BS152" s="203">
        <f>'[122]RP per monthly'!AM237*-1</f>
        <v>1103334.24</v>
      </c>
      <c r="BT152" s="203">
        <f>'[122]RP per monthly'!AN237*-1</f>
        <v>830334.24</v>
      </c>
      <c r="BU152" s="203">
        <f>'[122]RP per monthly'!AO237*-1</f>
        <v>883834.24</v>
      </c>
      <c r="BV152" s="195">
        <f>'[122]RP per monthly'!AR237*-1</f>
        <v>676602.57</v>
      </c>
      <c r="BW152" s="195">
        <f>'[122]RP per monthly'!AS237*-1</f>
        <v>650587.56999999995</v>
      </c>
      <c r="BX152" s="195">
        <f>'[122]RP per monthly'!AT237*-1</f>
        <v>767910.07</v>
      </c>
      <c r="BY152" s="195">
        <f>'[122]RP per monthly'!AU237*-1</f>
        <v>1213132.57</v>
      </c>
      <c r="BZ152" s="195">
        <f>'[122]RP per monthly'!AV237*-1</f>
        <v>778297.57</v>
      </c>
      <c r="CA152" s="195">
        <f>'[122]RP per monthly'!AW237*-1</f>
        <v>782120.07</v>
      </c>
      <c r="CB152" s="195">
        <f>'[122]RP per monthly'!AX237*-1</f>
        <v>1210867.57</v>
      </c>
      <c r="CC152" s="195">
        <f>'[122]RP per monthly'!AY237*-1</f>
        <v>1465372.57</v>
      </c>
      <c r="CD152" s="195">
        <f>'[122]RP per monthly'!AZ237*-1</f>
        <v>1091735.07</v>
      </c>
      <c r="CE152" s="195">
        <f>'[122]RP per monthly'!BA237*-1</f>
        <v>853257.57</v>
      </c>
      <c r="CF152" s="195">
        <f>'[122]RP per monthly'!BB237*-1</f>
        <v>1039622.57</v>
      </c>
      <c r="CG152" s="195">
        <f>'[122]RP per monthly'!BC237*-1</f>
        <v>1124265.07</v>
      </c>
      <c r="CH152" s="195">
        <f>'[122]RP per monthly'!BF237*-1</f>
        <v>585218.61</v>
      </c>
      <c r="CI152" s="195">
        <f>'[122]RP per monthly'!BG237*-1</f>
        <v>564394.23999999999</v>
      </c>
      <c r="CJ152" s="195">
        <f>'[122]RP per monthly'!BH237*-1</f>
        <v>757313.61</v>
      </c>
      <c r="CK152" s="195">
        <f>'[122]RP per monthly'!BI237*-1</f>
        <v>920804.86</v>
      </c>
      <c r="CL152" s="195">
        <f>'[122]RP per monthly'!BJ237*-1</f>
        <v>667997.99</v>
      </c>
      <c r="CM152" s="195">
        <f>'[122]RP per monthly'!BK237*-1</f>
        <v>683717.36</v>
      </c>
      <c r="CN152" s="195">
        <f>'[122]RP per monthly'!BL237*-1</f>
        <v>1244021.1100000001</v>
      </c>
      <c r="CO152" s="195">
        <f>'[122]RP per monthly'!BM237*-1</f>
        <v>1114941.74</v>
      </c>
      <c r="CP152" s="195">
        <f>'[122]RP per monthly'!BN237*-1</f>
        <v>830851.11</v>
      </c>
      <c r="CQ152" s="195">
        <f>'[122]RP per monthly'!BO237*-1</f>
        <v>847454.86</v>
      </c>
      <c r="CR152" s="195">
        <f>'[122]RP per monthly'!BP237*-1</f>
        <v>883722.99</v>
      </c>
      <c r="CS152" s="195">
        <f>'[122]RP per monthly'!BQ237*-1</f>
        <v>1048687.3600000001</v>
      </c>
      <c r="CT152" s="195">
        <f>'[122]RP per monthly'!BT237*-1</f>
        <v>535450.19999999995</v>
      </c>
      <c r="CU152" s="195">
        <f>'[122]RP per monthly'!BU237*-1</f>
        <v>510683.7</v>
      </c>
      <c r="CV152" s="195">
        <f>'[122]RP per monthly'!BV237*-1</f>
        <v>791482.2</v>
      </c>
      <c r="CW152" s="195">
        <f>'[122]RP per monthly'!BW237*-1</f>
        <v>994433.2</v>
      </c>
      <c r="CX152" s="195">
        <f>'[122]RP per monthly'!BX237*-1</f>
        <v>881964.7</v>
      </c>
      <c r="CY152" s="195">
        <f>'[122]RP per monthly'!BY237*-1</f>
        <v>597639.19999999995</v>
      </c>
      <c r="CZ152" s="195">
        <f>'[122]RP per monthly'!BZ237*-1</f>
        <v>1250937.2</v>
      </c>
      <c r="DA152" s="195">
        <f>'[122]RP per monthly'!CA237*-1</f>
        <v>1247302.7</v>
      </c>
      <c r="DB152" s="195">
        <f>'[122]RP per monthly'!CB237*-1</f>
        <v>668845.19999999995</v>
      </c>
      <c r="DC152" s="195">
        <f>'[122]RP per monthly'!CC237*-1</f>
        <v>819426.2</v>
      </c>
      <c r="DD152" s="195">
        <f>'[122]RP per monthly'!CD237*-1</f>
        <v>913177.7</v>
      </c>
      <c r="DE152" s="195">
        <f>'[122]RP per monthly'!CE237*-1</f>
        <v>977228.2</v>
      </c>
    </row>
    <row r="153" spans="1:109" ht="15" customHeight="1" outlineLevel="1">
      <c r="A153" s="37" t="s">
        <v>200</v>
      </c>
      <c r="B153" s="84"/>
      <c r="C153" s="84">
        <v>4467.6000000000004</v>
      </c>
      <c r="D153" s="84"/>
      <c r="E153" s="84"/>
      <c r="F153" s="84"/>
      <c r="G153" s="84"/>
      <c r="H153" s="84"/>
      <c r="I153" s="84">
        <v>1920</v>
      </c>
      <c r="J153" s="84"/>
      <c r="K153" s="84"/>
      <c r="L153" s="84">
        <v>2260</v>
      </c>
      <c r="M153" s="84">
        <v>2360</v>
      </c>
      <c r="N153" s="84"/>
      <c r="O153" s="84">
        <v>76</v>
      </c>
      <c r="P153" s="84"/>
      <c r="Q153" s="84">
        <v>728</v>
      </c>
      <c r="R153" s="84"/>
      <c r="S153" s="84"/>
      <c r="T153" s="84"/>
      <c r="U153" s="84"/>
      <c r="V153" s="84"/>
      <c r="W153" s="84">
        <v>1008</v>
      </c>
      <c r="X153" s="84">
        <v>4250</v>
      </c>
      <c r="Y153" s="84"/>
      <c r="Z153" s="84"/>
      <c r="AA153" s="84"/>
      <c r="AB153" s="84"/>
      <c r="AC153" s="84"/>
      <c r="AD153" s="84">
        <v>3900</v>
      </c>
      <c r="AE153" s="84"/>
      <c r="AF153" s="84"/>
      <c r="AG153" s="84"/>
      <c r="AH153" s="84"/>
      <c r="AI153" s="84"/>
      <c r="AJ153" s="84"/>
      <c r="AK153" s="84"/>
      <c r="AL153" s="203">
        <f>'[122]RP per monthly'!B238*-1</f>
        <v>0</v>
      </c>
      <c r="AM153" s="203">
        <f>'[122]RP per monthly'!C238*-1</f>
        <v>0</v>
      </c>
      <c r="AN153" s="203">
        <f>'[122]RP per monthly'!D238*-1</f>
        <v>0</v>
      </c>
      <c r="AO153" s="203">
        <f>'[122]RP per monthly'!E238*-1</f>
        <v>0</v>
      </c>
      <c r="AP153" s="203">
        <f>'[122]RP per monthly'!F238*-1</f>
        <v>0</v>
      </c>
      <c r="AQ153" s="203">
        <f>'[122]RP per monthly'!G238*-1</f>
        <v>0</v>
      </c>
      <c r="AR153" s="203">
        <f>'[122]RP per monthly'!H238*-1</f>
        <v>26690.76</v>
      </c>
      <c r="AS153" s="203">
        <f>'[122]RP per monthly'!I238*-1</f>
        <v>0</v>
      </c>
      <c r="AT153" s="203">
        <f>'[122]RP per monthly'!J238*-1</f>
        <v>9018.4699999999993</v>
      </c>
      <c r="AU153" s="203">
        <f>'[122]RP per monthly'!K238*-1</f>
        <v>0</v>
      </c>
      <c r="AV153" s="203">
        <f>'[122]RP per monthly'!L238*-1</f>
        <v>49618.04</v>
      </c>
      <c r="AW153" s="203">
        <f>'[122]RP per monthly'!M238*-1</f>
        <v>0</v>
      </c>
      <c r="AX153" s="203">
        <f>'[122]RP per monthly'!P238*-1</f>
        <v>0</v>
      </c>
      <c r="AY153" s="203">
        <f>'[122]RP per monthly'!Q238*-1</f>
        <v>0</v>
      </c>
      <c r="AZ153" s="203">
        <f>'[122]RP per monthly'!R238*-1</f>
        <v>0</v>
      </c>
      <c r="BA153" s="203">
        <f>'[122]RP per monthly'!S238*-1</f>
        <v>0</v>
      </c>
      <c r="BB153" s="203">
        <f>'[122]RP per monthly'!T238*-1</f>
        <v>0</v>
      </c>
      <c r="BC153" s="203">
        <f>'[122]RP per monthly'!U238*-1</f>
        <v>0</v>
      </c>
      <c r="BD153" s="203">
        <f>'[122]RP per monthly'!V238*-1</f>
        <v>0</v>
      </c>
      <c r="BE153" s="203">
        <f>'[122]RP per monthly'!W238*-1</f>
        <v>0</v>
      </c>
      <c r="BF153" s="203">
        <f>'[122]RP per monthly'!X238*-1</f>
        <v>0</v>
      </c>
      <c r="BG153" s="203">
        <f>'[122]RP per monthly'!Y238*-1</f>
        <v>0</v>
      </c>
      <c r="BH153" s="203">
        <f>'[122]RP per monthly'!Z238*-1</f>
        <v>0</v>
      </c>
      <c r="BI153" s="203">
        <f>'[122]RP per monthly'!AA238*-1</f>
        <v>0</v>
      </c>
      <c r="BJ153" s="203">
        <f>'[122]RP per monthly'!AD238*-1</f>
        <v>0</v>
      </c>
      <c r="BK153" s="203">
        <f>'[122]RP per monthly'!AE238*-1</f>
        <v>0</v>
      </c>
      <c r="BL153" s="203">
        <f>'[122]RP per monthly'!AF238*-1</f>
        <v>0</v>
      </c>
      <c r="BM153" s="203">
        <f>'[122]RP per monthly'!AG238*-1</f>
        <v>0</v>
      </c>
      <c r="BN153" s="203">
        <f>'[122]RP per monthly'!AH238*-1</f>
        <v>0</v>
      </c>
      <c r="BO153" s="203">
        <f>'[122]RP per monthly'!AI238*-1</f>
        <v>0</v>
      </c>
      <c r="BP153" s="203">
        <f>'[122]RP per monthly'!AJ238*-1</f>
        <v>0</v>
      </c>
      <c r="BQ153" s="203">
        <f>'[122]RP per monthly'!AK238*-1</f>
        <v>0</v>
      </c>
      <c r="BR153" s="203">
        <f>'[122]RP per monthly'!AL238*-1</f>
        <v>0</v>
      </c>
      <c r="BS153" s="203">
        <f>'[122]RP per monthly'!AM238*-1</f>
        <v>0</v>
      </c>
      <c r="BT153" s="203">
        <f>'[122]RP per monthly'!AN238*-1</f>
        <v>0</v>
      </c>
      <c r="BU153" s="203">
        <f>'[122]RP per monthly'!AO238*-1</f>
        <v>0</v>
      </c>
      <c r="BV153" s="195">
        <f>'[122]RP per monthly'!AR238*-1</f>
        <v>0</v>
      </c>
      <c r="BW153" s="195">
        <f>'[122]RP per monthly'!AS238*-1</f>
        <v>0</v>
      </c>
      <c r="BX153" s="195">
        <f>'[122]RP per monthly'!AT238*-1</f>
        <v>0</v>
      </c>
      <c r="BY153" s="195">
        <f>'[122]RP per monthly'!AU238*-1</f>
        <v>0</v>
      </c>
      <c r="BZ153" s="195">
        <f>'[122]RP per monthly'!AV238*-1</f>
        <v>0</v>
      </c>
      <c r="CA153" s="195">
        <f>'[122]RP per monthly'!AW238*-1</f>
        <v>0</v>
      </c>
      <c r="CB153" s="195">
        <f>'[122]RP per monthly'!AX238*-1</f>
        <v>0</v>
      </c>
      <c r="CC153" s="195">
        <f>'[122]RP per monthly'!AY238*-1</f>
        <v>0</v>
      </c>
      <c r="CD153" s="195">
        <f>'[122]RP per monthly'!AZ238*-1</f>
        <v>0</v>
      </c>
      <c r="CE153" s="195">
        <f>'[122]RP per monthly'!BA238*-1</f>
        <v>0</v>
      </c>
      <c r="CF153" s="195">
        <f>'[122]RP per monthly'!BB238*-1</f>
        <v>0</v>
      </c>
      <c r="CG153" s="195">
        <f>'[122]RP per monthly'!BC238*-1</f>
        <v>0</v>
      </c>
      <c r="CH153" s="195">
        <f>'[122]RP per monthly'!BF238*-1</f>
        <v>0</v>
      </c>
      <c r="CI153" s="195">
        <f>'[122]RP per monthly'!BG238*-1</f>
        <v>0</v>
      </c>
      <c r="CJ153" s="195">
        <f>'[122]RP per monthly'!BH238*-1</f>
        <v>0</v>
      </c>
      <c r="CK153" s="195">
        <f>'[122]RP per monthly'!BI238*-1</f>
        <v>0</v>
      </c>
      <c r="CL153" s="195">
        <f>'[122]RP per monthly'!BJ238*-1</f>
        <v>0</v>
      </c>
      <c r="CM153" s="195">
        <f>'[122]RP per monthly'!BK238*-1</f>
        <v>0</v>
      </c>
      <c r="CN153" s="195">
        <f>'[122]RP per monthly'!BL238*-1</f>
        <v>0</v>
      </c>
      <c r="CO153" s="195">
        <f>'[122]RP per monthly'!BM238*-1</f>
        <v>0</v>
      </c>
      <c r="CP153" s="195">
        <f>'[122]RP per monthly'!BN238*-1</f>
        <v>0</v>
      </c>
      <c r="CQ153" s="195">
        <f>'[122]RP per monthly'!BO238*-1</f>
        <v>0</v>
      </c>
      <c r="CR153" s="195">
        <f>'[122]RP per monthly'!BP238*-1</f>
        <v>0</v>
      </c>
      <c r="CS153" s="195">
        <f>'[122]RP per monthly'!BQ238*-1</f>
        <v>0</v>
      </c>
      <c r="CT153" s="195">
        <f>'[122]RP per monthly'!BT238*-1</f>
        <v>0</v>
      </c>
      <c r="CU153" s="195">
        <f>'[122]RP per monthly'!BU238*-1</f>
        <v>0</v>
      </c>
      <c r="CV153" s="195">
        <f>'[122]RP per monthly'!BV238*-1</f>
        <v>0</v>
      </c>
      <c r="CW153" s="195">
        <f>'[122]RP per monthly'!BW238*-1</f>
        <v>0</v>
      </c>
      <c r="CX153" s="195">
        <f>'[122]RP per monthly'!BX238*-1</f>
        <v>0</v>
      </c>
      <c r="CY153" s="195">
        <f>'[122]RP per monthly'!BY238*-1</f>
        <v>0</v>
      </c>
      <c r="CZ153" s="195">
        <f>'[122]RP per monthly'!BZ238*-1</f>
        <v>0</v>
      </c>
      <c r="DA153" s="195">
        <f>'[122]RP per monthly'!CA238*-1</f>
        <v>0</v>
      </c>
      <c r="DB153" s="195">
        <f>'[122]RP per monthly'!CB238*-1</f>
        <v>0</v>
      </c>
      <c r="DC153" s="195">
        <f>'[122]RP per monthly'!CC238*-1</f>
        <v>0</v>
      </c>
      <c r="DD153" s="195">
        <f>'[122]RP per monthly'!CD238*-1</f>
        <v>0</v>
      </c>
      <c r="DE153" s="195">
        <f>'[122]RP per monthly'!CE238*-1</f>
        <v>0</v>
      </c>
    </row>
    <row r="154" spans="1:109" ht="15" customHeight="1" outlineLevel="1">
      <c r="A154" s="37" t="s">
        <v>201</v>
      </c>
      <c r="B154" s="84"/>
      <c r="C154" s="84"/>
      <c r="D154" s="84">
        <v>145</v>
      </c>
      <c r="E154" s="84">
        <v>3478</v>
      </c>
      <c r="F154" s="84">
        <v>1728</v>
      </c>
      <c r="G154" s="84"/>
      <c r="H154" s="84"/>
      <c r="I154" s="84">
        <v>460</v>
      </c>
      <c r="J154" s="84"/>
      <c r="K154" s="84">
        <v>180</v>
      </c>
      <c r="L154" s="84"/>
      <c r="M154" s="84">
        <v>2028</v>
      </c>
      <c r="N154" s="84"/>
      <c r="O154" s="84">
        <v>330</v>
      </c>
      <c r="P154" s="84">
        <v>3140</v>
      </c>
      <c r="Q154" s="84">
        <v>4937</v>
      </c>
      <c r="R154" s="84">
        <v>817</v>
      </c>
      <c r="S154" s="84">
        <v>5660</v>
      </c>
      <c r="T154" s="84">
        <v>3098</v>
      </c>
      <c r="U154" s="84">
        <v>2156.5</v>
      </c>
      <c r="V154" s="84">
        <v>5292.5599999999995</v>
      </c>
      <c r="W154" s="84">
        <v>4751.59</v>
      </c>
      <c r="X154" s="84">
        <v>10066.86</v>
      </c>
      <c r="Y154" s="84">
        <v>6095</v>
      </c>
      <c r="Z154" s="84">
        <v>3982</v>
      </c>
      <c r="AA154" s="84">
        <v>4448.82</v>
      </c>
      <c r="AB154" s="84">
        <v>6441</v>
      </c>
      <c r="AC154" s="84">
        <v>1616</v>
      </c>
      <c r="AD154" s="84">
        <v>3751.5</v>
      </c>
      <c r="AE154" s="84">
        <v>3114</v>
      </c>
      <c r="AF154" s="84">
        <v>5220</v>
      </c>
      <c r="AG154" s="84">
        <v>10708</v>
      </c>
      <c r="AH154" s="84">
        <v>2922</v>
      </c>
      <c r="AI154" s="84">
        <v>5706</v>
      </c>
      <c r="AJ154" s="84">
        <v>4186</v>
      </c>
      <c r="AK154" s="84">
        <v>6581</v>
      </c>
      <c r="AL154" s="203">
        <f>'[122]RP per monthly'!B239*-1</f>
        <v>4969.3599999999997</v>
      </c>
      <c r="AM154" s="203">
        <f>'[122]RP per monthly'!C239*-1</f>
        <v>906</v>
      </c>
      <c r="AN154" s="203">
        <f>'[122]RP per monthly'!D239*-1</f>
        <v>10935</v>
      </c>
      <c r="AO154" s="203">
        <f>'[122]RP per monthly'!E239*-1</f>
        <v>3032.5</v>
      </c>
      <c r="AP154" s="203">
        <f>'[122]RP per monthly'!F239*-1</f>
        <v>2627.05</v>
      </c>
      <c r="AQ154" s="203">
        <f>'[122]RP per monthly'!G239*-1</f>
        <v>11888</v>
      </c>
      <c r="AR154" s="203">
        <f>'[122]RP per monthly'!H239*-1</f>
        <v>5765.5</v>
      </c>
      <c r="AS154" s="203">
        <f>'[122]RP per monthly'!I239*-1</f>
        <v>91182.84</v>
      </c>
      <c r="AT154" s="203">
        <f>'[122]RP per monthly'!J239*-1</f>
        <v>12040.56</v>
      </c>
      <c r="AU154" s="203">
        <f>'[122]RP per monthly'!K239*-1</f>
        <v>6135.64</v>
      </c>
      <c r="AV154" s="203">
        <f>'[122]RP per monthly'!L239*-1</f>
        <v>4052.74</v>
      </c>
      <c r="AW154" s="203">
        <f>'[122]RP per monthly'!M239*-1</f>
        <v>2992</v>
      </c>
      <c r="AX154" s="203">
        <f>'[122]RP per monthly'!P239*-1</f>
        <v>16009</v>
      </c>
      <c r="AY154" s="203">
        <f>'[122]RP per monthly'!Q239*-1</f>
        <v>9317.4</v>
      </c>
      <c r="AZ154" s="203">
        <f>'[122]RP per monthly'!R239*-1</f>
        <v>4776</v>
      </c>
      <c r="BA154" s="203">
        <f>'[122]RP per monthly'!S239*-1</f>
        <v>12527.7</v>
      </c>
      <c r="BB154" s="203">
        <f>'[122]RP per monthly'!T239*-1</f>
        <v>2625</v>
      </c>
      <c r="BC154" s="203">
        <f>'[122]RP per monthly'!U239*-1</f>
        <v>6528.54</v>
      </c>
      <c r="BD154" s="203">
        <f>'[122]RP per monthly'!V239*-1</f>
        <v>5901</v>
      </c>
      <c r="BE154" s="203">
        <f>'[122]RP per monthly'!W239*-1</f>
        <v>6043.5</v>
      </c>
      <c r="BF154" s="203">
        <f>'[122]RP per monthly'!X239*-1</f>
        <v>7000</v>
      </c>
      <c r="BG154" s="203">
        <f>'[122]RP per monthly'!Y239*-1</f>
        <v>8000</v>
      </c>
      <c r="BH154" s="203">
        <f>'[122]RP per monthly'!Z239*-1</f>
        <v>8000</v>
      </c>
      <c r="BI154" s="203">
        <f>'[122]RP per monthly'!AA239*-1</f>
        <v>5000</v>
      </c>
      <c r="BJ154" s="203">
        <f>'[122]RP per monthly'!AD239*-1</f>
        <v>3000</v>
      </c>
      <c r="BK154" s="203">
        <f>'[122]RP per monthly'!AE239*-1</f>
        <v>8000</v>
      </c>
      <c r="BL154" s="203">
        <f>'[122]RP per monthly'!AF239*-1</f>
        <v>9000</v>
      </c>
      <c r="BM154" s="203">
        <f>'[122]RP per monthly'!AG239*-1</f>
        <v>3000</v>
      </c>
      <c r="BN154" s="203">
        <f>'[122]RP per monthly'!AH239*-1</f>
        <v>8000</v>
      </c>
      <c r="BO154" s="203">
        <f>'[122]RP per monthly'!AI239*-1</f>
        <v>8000</v>
      </c>
      <c r="BP154" s="203">
        <f>'[122]RP per monthly'!AJ239*-1</f>
        <v>8000</v>
      </c>
      <c r="BQ154" s="203">
        <f>'[122]RP per monthly'!AK239*-1</f>
        <v>13000</v>
      </c>
      <c r="BR154" s="203">
        <f>'[122]RP per monthly'!AL239*-1</f>
        <v>13000</v>
      </c>
      <c r="BS154" s="203">
        <f>'[122]RP per monthly'!AM239*-1</f>
        <v>13000</v>
      </c>
      <c r="BT154" s="203">
        <f>'[122]RP per monthly'!AN239*-1</f>
        <v>13000</v>
      </c>
      <c r="BU154" s="203">
        <f>'[122]RP per monthly'!AO239*-1</f>
        <v>53000</v>
      </c>
      <c r="BV154" s="195">
        <f>'[122]RP per monthly'!AR239*-1</f>
        <v>8400</v>
      </c>
      <c r="BW154" s="195">
        <f>'[122]RP per monthly'!AS239*-1</f>
        <v>8400</v>
      </c>
      <c r="BX154" s="195">
        <f>'[122]RP per monthly'!AT239*-1</f>
        <v>13400</v>
      </c>
      <c r="BY154" s="195">
        <f>'[122]RP per monthly'!AU239*-1</f>
        <v>8400</v>
      </c>
      <c r="BZ154" s="195">
        <f>'[122]RP per monthly'!AV239*-1</f>
        <v>13400</v>
      </c>
      <c r="CA154" s="195">
        <f>'[122]RP per monthly'!AW239*-1</f>
        <v>13400</v>
      </c>
      <c r="CB154" s="195">
        <f>'[122]RP per monthly'!AX239*-1</f>
        <v>13400</v>
      </c>
      <c r="CC154" s="195">
        <f>'[122]RP per monthly'!AY239*-1</f>
        <v>13400</v>
      </c>
      <c r="CD154" s="195">
        <f>'[122]RP per monthly'!AZ239*-1</f>
        <v>13400</v>
      </c>
      <c r="CE154" s="195">
        <f>'[122]RP per monthly'!BA239*-1</f>
        <v>13400</v>
      </c>
      <c r="CF154" s="195">
        <f>'[122]RP per monthly'!BB239*-1</f>
        <v>13400</v>
      </c>
      <c r="CG154" s="195">
        <f>'[122]RP per monthly'!BC239*-1</f>
        <v>53400</v>
      </c>
      <c r="CH154" s="195">
        <f>'[122]RP per monthly'!BF239*-1</f>
        <v>8400</v>
      </c>
      <c r="CI154" s="195">
        <f>'[122]RP per monthly'!BG239*-1</f>
        <v>8400</v>
      </c>
      <c r="CJ154" s="195">
        <f>'[122]RP per monthly'!BH239*-1</f>
        <v>13400</v>
      </c>
      <c r="CK154" s="195">
        <f>'[122]RP per monthly'!BI239*-1</f>
        <v>8400</v>
      </c>
      <c r="CL154" s="195">
        <f>'[122]RP per monthly'!BJ239*-1</f>
        <v>13400</v>
      </c>
      <c r="CM154" s="195">
        <f>'[122]RP per monthly'!BK239*-1</f>
        <v>13400</v>
      </c>
      <c r="CN154" s="195">
        <f>'[122]RP per monthly'!BL239*-1</f>
        <v>13400</v>
      </c>
      <c r="CO154" s="195">
        <f>'[122]RP per monthly'!BM239*-1</f>
        <v>13400</v>
      </c>
      <c r="CP154" s="195">
        <f>'[122]RP per monthly'!BN239*-1</f>
        <v>13400</v>
      </c>
      <c r="CQ154" s="195">
        <f>'[122]RP per monthly'!BO239*-1</f>
        <v>13400</v>
      </c>
      <c r="CR154" s="195">
        <f>'[122]RP per monthly'!BP239*-1</f>
        <v>13400</v>
      </c>
      <c r="CS154" s="195">
        <f>'[122]RP per monthly'!BQ239*-1</f>
        <v>53400</v>
      </c>
      <c r="CT154" s="195">
        <f>'[122]RP per monthly'!BT239*-1</f>
        <v>8400</v>
      </c>
      <c r="CU154" s="195">
        <f>'[122]RP per monthly'!BU239*-1</f>
        <v>8400</v>
      </c>
      <c r="CV154" s="195">
        <f>'[122]RP per monthly'!BV239*-1</f>
        <v>13400</v>
      </c>
      <c r="CW154" s="195">
        <f>'[122]RP per monthly'!BW239*-1</f>
        <v>8400</v>
      </c>
      <c r="CX154" s="195">
        <f>'[122]RP per monthly'!BX239*-1</f>
        <v>13400</v>
      </c>
      <c r="CY154" s="195">
        <f>'[122]RP per monthly'!BY239*-1</f>
        <v>13400</v>
      </c>
      <c r="CZ154" s="195">
        <f>'[122]RP per monthly'!BZ239*-1</f>
        <v>13400</v>
      </c>
      <c r="DA154" s="195">
        <f>'[122]RP per monthly'!CA239*-1</f>
        <v>13400</v>
      </c>
      <c r="DB154" s="195">
        <f>'[122]RP per monthly'!CB239*-1</f>
        <v>13400</v>
      </c>
      <c r="DC154" s="195">
        <f>'[122]RP per monthly'!CC239*-1</f>
        <v>13400</v>
      </c>
      <c r="DD154" s="195">
        <f>'[122]RP per monthly'!CD239*-1</f>
        <v>13400</v>
      </c>
      <c r="DE154" s="195">
        <f>'[122]RP per monthly'!CE239*-1</f>
        <v>53400</v>
      </c>
    </row>
    <row r="155" spans="1:109" ht="15" customHeight="1" outlineLevel="1">
      <c r="A155" s="37" t="s">
        <v>202</v>
      </c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>
        <v>325808.59000000003</v>
      </c>
      <c r="M155" s="84">
        <v>18000</v>
      </c>
      <c r="N155" s="84"/>
      <c r="O155" s="84">
        <v>127000</v>
      </c>
      <c r="P155" s="84">
        <v>22000</v>
      </c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  <c r="AJ155" s="84"/>
      <c r="AK155" s="84"/>
      <c r="AL155" s="203">
        <f>'[122]RP per monthly'!B240*-1</f>
        <v>0</v>
      </c>
      <c r="AM155" s="203">
        <f>'[122]RP per monthly'!C240*-1</f>
        <v>0</v>
      </c>
      <c r="AN155" s="203">
        <f>'[122]RP per monthly'!D240*-1</f>
        <v>0</v>
      </c>
      <c r="AO155" s="203">
        <f>'[122]RP per monthly'!E240*-1</f>
        <v>0</v>
      </c>
      <c r="AP155" s="203">
        <f>'[122]RP per monthly'!F240*-1</f>
        <v>0</v>
      </c>
      <c r="AQ155" s="203">
        <f>'[122]RP per monthly'!G240*-1</f>
        <v>0</v>
      </c>
      <c r="AR155" s="203">
        <f>'[122]RP per monthly'!H240*-1</f>
        <v>0</v>
      </c>
      <c r="AS155" s="203">
        <f>'[122]RP per monthly'!I240*-1</f>
        <v>0</v>
      </c>
      <c r="AT155" s="203">
        <f>'[122]RP per monthly'!J240*-1</f>
        <v>0</v>
      </c>
      <c r="AU155" s="203">
        <f>'[122]RP per monthly'!K240*-1</f>
        <v>0</v>
      </c>
      <c r="AV155" s="203">
        <f>'[122]RP per monthly'!L240*-1</f>
        <v>0</v>
      </c>
      <c r="AW155" s="203">
        <f>'[122]RP per monthly'!M240*-1</f>
        <v>0</v>
      </c>
      <c r="AX155" s="203">
        <f>'[122]RP per monthly'!P240*-1</f>
        <v>0</v>
      </c>
      <c r="AY155" s="203">
        <f>'[122]RP per monthly'!Q240*-1</f>
        <v>0</v>
      </c>
      <c r="AZ155" s="203">
        <f>'[122]RP per monthly'!R240*-1</f>
        <v>0</v>
      </c>
      <c r="BA155" s="203">
        <f>'[122]RP per monthly'!S240*-1</f>
        <v>0</v>
      </c>
      <c r="BB155" s="203">
        <f>'[122]RP per monthly'!T240*-1</f>
        <v>0</v>
      </c>
      <c r="BC155" s="203">
        <f>'[122]RP per monthly'!U240*-1</f>
        <v>0</v>
      </c>
      <c r="BD155" s="203">
        <f>'[122]RP per monthly'!V240*-1</f>
        <v>0</v>
      </c>
      <c r="BE155" s="203">
        <f>'[122]RP per monthly'!W240*-1</f>
        <v>0</v>
      </c>
      <c r="BF155" s="203">
        <f>'[122]RP per monthly'!X240*-1</f>
        <v>0</v>
      </c>
      <c r="BG155" s="203">
        <f>'[122]RP per monthly'!Y240*-1</f>
        <v>0</v>
      </c>
      <c r="BH155" s="203">
        <f>'[122]RP per monthly'!Z240*-1</f>
        <v>0</v>
      </c>
      <c r="BI155" s="203">
        <f>'[122]RP per monthly'!AA240*-1</f>
        <v>0</v>
      </c>
      <c r="BJ155" s="203">
        <f>'[122]RP per monthly'!AD240*-1</f>
        <v>0</v>
      </c>
      <c r="BK155" s="203">
        <f>'[122]RP per monthly'!AE240*-1</f>
        <v>0</v>
      </c>
      <c r="BL155" s="203">
        <f>'[122]RP per monthly'!AF240*-1</f>
        <v>0</v>
      </c>
      <c r="BM155" s="203">
        <f>'[122]RP per monthly'!AG240*-1</f>
        <v>0</v>
      </c>
      <c r="BN155" s="203">
        <f>'[122]RP per monthly'!AH240*-1</f>
        <v>0</v>
      </c>
      <c r="BO155" s="203">
        <f>'[122]RP per monthly'!AI240*-1</f>
        <v>0</v>
      </c>
      <c r="BP155" s="203">
        <f>'[122]RP per monthly'!AJ240*-1</f>
        <v>0</v>
      </c>
      <c r="BQ155" s="203">
        <f>'[122]RP per monthly'!AK240*-1</f>
        <v>0</v>
      </c>
      <c r="BR155" s="203">
        <f>'[122]RP per monthly'!AL240*-1</f>
        <v>0</v>
      </c>
      <c r="BS155" s="203">
        <f>'[122]RP per monthly'!AM240*-1</f>
        <v>0</v>
      </c>
      <c r="BT155" s="203">
        <f>'[122]RP per monthly'!AN240*-1</f>
        <v>0</v>
      </c>
      <c r="BU155" s="203">
        <f>'[122]RP per monthly'!AO240*-1</f>
        <v>0</v>
      </c>
      <c r="BV155" s="195">
        <f>'[122]RP per monthly'!AR240*-1</f>
        <v>0</v>
      </c>
      <c r="BW155" s="195">
        <f>'[122]RP per monthly'!AS240*-1</f>
        <v>0</v>
      </c>
      <c r="BX155" s="195">
        <f>'[122]RP per monthly'!AT240*-1</f>
        <v>0</v>
      </c>
      <c r="BY155" s="195">
        <f>'[122]RP per monthly'!AU240*-1</f>
        <v>0</v>
      </c>
      <c r="BZ155" s="195">
        <f>'[122]RP per monthly'!AV240*-1</f>
        <v>0</v>
      </c>
      <c r="CA155" s="195">
        <f>'[122]RP per monthly'!AW240*-1</f>
        <v>0</v>
      </c>
      <c r="CB155" s="195">
        <f>'[122]RP per monthly'!AX240*-1</f>
        <v>0</v>
      </c>
      <c r="CC155" s="195">
        <f>'[122]RP per monthly'!AY240*-1</f>
        <v>0</v>
      </c>
      <c r="CD155" s="195">
        <f>'[122]RP per monthly'!AZ240*-1</f>
        <v>0</v>
      </c>
      <c r="CE155" s="195">
        <f>'[122]RP per monthly'!BA240*-1</f>
        <v>0</v>
      </c>
      <c r="CF155" s="195">
        <f>'[122]RP per monthly'!BB240*-1</f>
        <v>0</v>
      </c>
      <c r="CG155" s="195">
        <f>'[122]RP per monthly'!BC240*-1</f>
        <v>0</v>
      </c>
      <c r="CH155" s="195">
        <f>'[122]RP per monthly'!BF240*-1</f>
        <v>0</v>
      </c>
      <c r="CI155" s="195">
        <f>'[122]RP per monthly'!BG240*-1</f>
        <v>0</v>
      </c>
      <c r="CJ155" s="195">
        <f>'[122]RP per monthly'!BH240*-1</f>
        <v>0</v>
      </c>
      <c r="CK155" s="195">
        <f>'[122]RP per monthly'!BI240*-1</f>
        <v>0</v>
      </c>
      <c r="CL155" s="195">
        <f>'[122]RP per monthly'!BJ240*-1</f>
        <v>0</v>
      </c>
      <c r="CM155" s="195">
        <f>'[122]RP per monthly'!BK240*-1</f>
        <v>0</v>
      </c>
      <c r="CN155" s="195">
        <f>'[122]RP per monthly'!BL240*-1</f>
        <v>0</v>
      </c>
      <c r="CO155" s="195">
        <f>'[122]RP per monthly'!BM240*-1</f>
        <v>0</v>
      </c>
      <c r="CP155" s="195">
        <f>'[122]RP per monthly'!BN240*-1</f>
        <v>0</v>
      </c>
      <c r="CQ155" s="195">
        <f>'[122]RP per monthly'!BO240*-1</f>
        <v>0</v>
      </c>
      <c r="CR155" s="195">
        <f>'[122]RP per monthly'!BP240*-1</f>
        <v>0</v>
      </c>
      <c r="CS155" s="195">
        <f>'[122]RP per monthly'!BQ240*-1</f>
        <v>0</v>
      </c>
      <c r="CT155" s="195">
        <f>'[122]RP per monthly'!BT240*-1</f>
        <v>0</v>
      </c>
      <c r="CU155" s="195">
        <f>'[122]RP per monthly'!BU240*-1</f>
        <v>0</v>
      </c>
      <c r="CV155" s="195">
        <f>'[122]RP per monthly'!BV240*-1</f>
        <v>0</v>
      </c>
      <c r="CW155" s="195">
        <f>'[122]RP per monthly'!BW240*-1</f>
        <v>0</v>
      </c>
      <c r="CX155" s="195">
        <f>'[122]RP per monthly'!BX240*-1</f>
        <v>0</v>
      </c>
      <c r="CY155" s="195">
        <f>'[122]RP per monthly'!BY240*-1</f>
        <v>0</v>
      </c>
      <c r="CZ155" s="195">
        <f>'[122]RP per monthly'!BZ240*-1</f>
        <v>0</v>
      </c>
      <c r="DA155" s="195">
        <f>'[122]RP per monthly'!CA240*-1</f>
        <v>0</v>
      </c>
      <c r="DB155" s="195">
        <f>'[122]RP per monthly'!CB240*-1</f>
        <v>0</v>
      </c>
      <c r="DC155" s="195">
        <f>'[122]RP per monthly'!CC240*-1</f>
        <v>0</v>
      </c>
      <c r="DD155" s="195">
        <f>'[122]RP per monthly'!CD240*-1</f>
        <v>0</v>
      </c>
      <c r="DE155" s="195">
        <f>'[122]RP per monthly'!CE240*-1</f>
        <v>0</v>
      </c>
    </row>
    <row r="156" spans="1:109" ht="15" customHeight="1" outlineLevel="1">
      <c r="A156" s="37" t="s">
        <v>203</v>
      </c>
      <c r="B156" s="84">
        <v>213272.98</v>
      </c>
      <c r="C156" s="84">
        <v>-68694.17</v>
      </c>
      <c r="D156" s="84"/>
      <c r="E156" s="84"/>
      <c r="F156" s="84"/>
      <c r="G156" s="84"/>
      <c r="H156" s="84"/>
      <c r="I156" s="84"/>
      <c r="J156" s="84"/>
      <c r="K156" s="84"/>
      <c r="L156" s="84"/>
      <c r="M156" s="84">
        <v>109781.24</v>
      </c>
      <c r="N156" s="84"/>
      <c r="O156" s="84">
        <v>112663.05</v>
      </c>
      <c r="P156" s="84"/>
      <c r="Q156" s="84">
        <v>173230.4</v>
      </c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4"/>
      <c r="AH156" s="84"/>
      <c r="AI156" s="84"/>
      <c r="AJ156" s="84"/>
      <c r="AK156" s="84"/>
      <c r="AL156" s="203">
        <f>'[122]RP per monthly'!B241*-1</f>
        <v>0</v>
      </c>
      <c r="AM156" s="203">
        <f>'[122]RP per monthly'!C241*-1</f>
        <v>0</v>
      </c>
      <c r="AN156" s="203">
        <f>'[122]RP per monthly'!D241*-1</f>
        <v>0</v>
      </c>
      <c r="AO156" s="203">
        <f>'[122]RP per monthly'!E241*-1</f>
        <v>0</v>
      </c>
      <c r="AP156" s="203">
        <f>'[122]RP per monthly'!F241*-1</f>
        <v>0</v>
      </c>
      <c r="AQ156" s="203">
        <f>'[122]RP per monthly'!G241*-1</f>
        <v>0</v>
      </c>
      <c r="AR156" s="203">
        <f>'[122]RP per monthly'!H241*-1</f>
        <v>731389.84</v>
      </c>
      <c r="AS156" s="203">
        <f>'[122]RP per monthly'!I241*-1</f>
        <v>642324.81000000006</v>
      </c>
      <c r="AT156" s="203">
        <f>'[122]RP per monthly'!J241*-1</f>
        <v>1253924.58</v>
      </c>
      <c r="AU156" s="203">
        <f>'[122]RP per monthly'!K241*-1</f>
        <v>821900.97</v>
      </c>
      <c r="AV156" s="203">
        <f>'[122]RP per monthly'!L241*-1</f>
        <v>1244476.1000000001</v>
      </c>
      <c r="AW156" s="203">
        <f>'[122]RP per monthly'!M241*-1</f>
        <v>395036.43</v>
      </c>
      <c r="AX156" s="203">
        <f>'[122]RP per monthly'!P241*-1</f>
        <v>709557.9</v>
      </c>
      <c r="AY156" s="203">
        <f>'[122]RP per monthly'!Q241*-1</f>
        <v>168457.35</v>
      </c>
      <c r="AZ156" s="203">
        <f>'[122]RP per monthly'!R241*-1</f>
        <v>390458.19</v>
      </c>
      <c r="BA156" s="203">
        <f>'[122]RP per monthly'!S241*-1</f>
        <v>307131.39</v>
      </c>
      <c r="BB156" s="203">
        <f>'[122]RP per monthly'!T241*-1</f>
        <v>324634.98</v>
      </c>
      <c r="BC156" s="203">
        <f>'[122]RP per monthly'!U241*-1</f>
        <v>318980.21999999997</v>
      </c>
      <c r="BD156" s="203">
        <f>'[122]RP per monthly'!V241*-1</f>
        <v>131740.9</v>
      </c>
      <c r="BE156" s="203">
        <f>'[122]RP per monthly'!W241*-1</f>
        <v>271968.81</v>
      </c>
      <c r="BF156" s="203">
        <f>'[122]RP per monthly'!X241*-1</f>
        <v>15000</v>
      </c>
      <c r="BG156" s="203">
        <f>'[122]RP per monthly'!Y241*-1</f>
        <v>9950.26</v>
      </c>
      <c r="BH156" s="203">
        <f>'[122]RP per monthly'!Z241*-1</f>
        <v>5020</v>
      </c>
      <c r="BI156" s="203">
        <f>'[122]RP per monthly'!AA241*-1</f>
        <v>21060</v>
      </c>
      <c r="BJ156" s="203">
        <f>'[122]RP per monthly'!AD241*-1</f>
        <v>0</v>
      </c>
      <c r="BK156" s="203">
        <f>'[122]RP per monthly'!AE241*-1</f>
        <v>0</v>
      </c>
      <c r="BL156" s="203">
        <f>'[122]RP per monthly'!AF241*-1</f>
        <v>0</v>
      </c>
      <c r="BM156" s="203">
        <f>'[122]RP per monthly'!AG241*-1</f>
        <v>0</v>
      </c>
      <c r="BN156" s="203">
        <f>'[122]RP per monthly'!AH241*-1</f>
        <v>0</v>
      </c>
      <c r="BO156" s="203">
        <f>'[122]RP per monthly'!AI241*-1</f>
        <v>0</v>
      </c>
      <c r="BP156" s="203">
        <f>'[122]RP per monthly'!AJ241*-1</f>
        <v>0</v>
      </c>
      <c r="BQ156" s="203">
        <f>'[122]RP per monthly'!AK241*-1</f>
        <v>0</v>
      </c>
      <c r="BR156" s="203">
        <f>'[122]RP per monthly'!AL241*-1</f>
        <v>0</v>
      </c>
      <c r="BS156" s="203">
        <f>'[122]RP per monthly'!AM241*-1</f>
        <v>0</v>
      </c>
      <c r="BT156" s="203">
        <f>'[122]RP per monthly'!AN241*-1</f>
        <v>0</v>
      </c>
      <c r="BU156" s="203">
        <f>'[122]RP per monthly'!AO241*-1</f>
        <v>0</v>
      </c>
      <c r="BV156" s="195">
        <f>'[122]RP per monthly'!AR241*-1</f>
        <v>0</v>
      </c>
      <c r="BW156" s="195">
        <f>'[122]RP per monthly'!AS241*-1</f>
        <v>0</v>
      </c>
      <c r="BX156" s="195">
        <f>'[122]RP per monthly'!AT241*-1</f>
        <v>0</v>
      </c>
      <c r="BY156" s="195">
        <f>'[122]RP per monthly'!AU241*-1</f>
        <v>0</v>
      </c>
      <c r="BZ156" s="195">
        <f>'[122]RP per monthly'!AV241*-1</f>
        <v>0</v>
      </c>
      <c r="CA156" s="195">
        <f>'[122]RP per monthly'!AW241*-1</f>
        <v>0</v>
      </c>
      <c r="CB156" s="195">
        <f>'[122]RP per monthly'!AX241*-1</f>
        <v>0</v>
      </c>
      <c r="CC156" s="195">
        <f>'[122]RP per monthly'!AY241*-1</f>
        <v>0</v>
      </c>
      <c r="CD156" s="195">
        <f>'[122]RP per monthly'!AZ241*-1</f>
        <v>0</v>
      </c>
      <c r="CE156" s="195">
        <f>'[122]RP per monthly'!BA241*-1</f>
        <v>0</v>
      </c>
      <c r="CF156" s="195">
        <f>'[122]RP per monthly'!BB241*-1</f>
        <v>0</v>
      </c>
      <c r="CG156" s="195">
        <f>'[122]RP per monthly'!BC241*-1</f>
        <v>0</v>
      </c>
      <c r="CH156" s="195">
        <f>'[122]RP per monthly'!BF241*-1</f>
        <v>0</v>
      </c>
      <c r="CI156" s="195">
        <f>'[122]RP per monthly'!BG241*-1</f>
        <v>0</v>
      </c>
      <c r="CJ156" s="195">
        <f>'[122]RP per monthly'!BH241*-1</f>
        <v>0</v>
      </c>
      <c r="CK156" s="195">
        <f>'[122]RP per monthly'!BI241*-1</f>
        <v>0</v>
      </c>
      <c r="CL156" s="195">
        <f>'[122]RP per monthly'!BJ241*-1</f>
        <v>0</v>
      </c>
      <c r="CM156" s="195">
        <f>'[122]RP per monthly'!BK241*-1</f>
        <v>0</v>
      </c>
      <c r="CN156" s="195">
        <f>'[122]RP per monthly'!BL241*-1</f>
        <v>0</v>
      </c>
      <c r="CO156" s="195">
        <f>'[122]RP per monthly'!BM241*-1</f>
        <v>0</v>
      </c>
      <c r="CP156" s="195">
        <f>'[122]RP per monthly'!BN241*-1</f>
        <v>0</v>
      </c>
      <c r="CQ156" s="195">
        <f>'[122]RP per monthly'!BO241*-1</f>
        <v>0</v>
      </c>
      <c r="CR156" s="195">
        <f>'[122]RP per monthly'!BP241*-1</f>
        <v>0</v>
      </c>
      <c r="CS156" s="195">
        <f>'[122]RP per monthly'!BQ241*-1</f>
        <v>0</v>
      </c>
      <c r="CT156" s="195">
        <f>'[122]RP per monthly'!BT241*-1</f>
        <v>0</v>
      </c>
      <c r="CU156" s="195">
        <f>'[122]RP per monthly'!BU241*-1</f>
        <v>0</v>
      </c>
      <c r="CV156" s="195">
        <f>'[122]RP per monthly'!BV241*-1</f>
        <v>0</v>
      </c>
      <c r="CW156" s="195">
        <f>'[122]RP per monthly'!BW241*-1</f>
        <v>0</v>
      </c>
      <c r="CX156" s="195">
        <f>'[122]RP per monthly'!BX241*-1</f>
        <v>0</v>
      </c>
      <c r="CY156" s="195">
        <f>'[122]RP per monthly'!BY241*-1</f>
        <v>0</v>
      </c>
      <c r="CZ156" s="195">
        <f>'[122]RP per monthly'!BZ241*-1</f>
        <v>0</v>
      </c>
      <c r="DA156" s="195">
        <f>'[122]RP per monthly'!CA241*-1</f>
        <v>0</v>
      </c>
      <c r="DB156" s="195">
        <f>'[122]RP per monthly'!CB241*-1</f>
        <v>0</v>
      </c>
      <c r="DC156" s="195">
        <f>'[122]RP per monthly'!CC241*-1</f>
        <v>0</v>
      </c>
      <c r="DD156" s="195">
        <f>'[122]RP per monthly'!CD241*-1</f>
        <v>0</v>
      </c>
      <c r="DE156" s="195">
        <f>'[122]RP per monthly'!CE241*-1</f>
        <v>0</v>
      </c>
    </row>
    <row r="157" spans="1:109" ht="15" customHeight="1" outlineLevel="1">
      <c r="A157" s="37" t="s">
        <v>204</v>
      </c>
      <c r="B157" s="84">
        <v>265510.26</v>
      </c>
      <c r="C157" s="84">
        <v>174873.37</v>
      </c>
      <c r="D157" s="84">
        <v>174064.3</v>
      </c>
      <c r="E157" s="84">
        <v>177790.13</v>
      </c>
      <c r="F157" s="84">
        <v>87798.05</v>
      </c>
      <c r="G157" s="84">
        <v>175264.1</v>
      </c>
      <c r="H157" s="84">
        <v>173244.11</v>
      </c>
      <c r="I157" s="84">
        <v>184065.19</v>
      </c>
      <c r="J157" s="84">
        <v>179122.73</v>
      </c>
      <c r="K157" s="84">
        <v>174588.41</v>
      </c>
      <c r="L157" s="84">
        <v>183431.33</v>
      </c>
      <c r="M157" s="84">
        <v>279776.17</v>
      </c>
      <c r="N157" s="84">
        <v>88427.4</v>
      </c>
      <c r="O157" s="84">
        <v>212751.57</v>
      </c>
      <c r="P157" s="84">
        <v>202530.24</v>
      </c>
      <c r="Q157" s="84">
        <v>246805.36</v>
      </c>
      <c r="R157" s="84">
        <v>208467.75</v>
      </c>
      <c r="S157" s="84">
        <v>247995.02999999997</v>
      </c>
      <c r="T157" s="84">
        <v>226212.90999999997</v>
      </c>
      <c r="U157" s="84">
        <v>195933.99</v>
      </c>
      <c r="V157" s="84">
        <v>220550.15999999997</v>
      </c>
      <c r="W157" s="84">
        <v>186716.87</v>
      </c>
      <c r="X157" s="84">
        <v>196460.37</v>
      </c>
      <c r="Y157" s="84">
        <v>209377.9</v>
      </c>
      <c r="Z157" s="84">
        <v>232040.69</v>
      </c>
      <c r="AA157" s="84">
        <v>215824.56</v>
      </c>
      <c r="AB157" s="84">
        <v>198961.40000000002</v>
      </c>
      <c r="AC157" s="84">
        <v>205266.71000000002</v>
      </c>
      <c r="AD157" s="84">
        <v>215112.44</v>
      </c>
      <c r="AE157" s="84">
        <v>206289.65000000002</v>
      </c>
      <c r="AF157" s="84">
        <v>375354.48</v>
      </c>
      <c r="AG157" s="84">
        <v>242177.86000000002</v>
      </c>
      <c r="AH157" s="84">
        <v>206494.27000000002</v>
      </c>
      <c r="AI157" s="84">
        <v>248386.77999999997</v>
      </c>
      <c r="AJ157" s="84">
        <v>237100.90000000002</v>
      </c>
      <c r="AK157" s="84">
        <v>260073.36000000002</v>
      </c>
      <c r="AL157" s="203">
        <f>'[122]RP per monthly'!B242*-1</f>
        <v>206645.78</v>
      </c>
      <c r="AM157" s="203">
        <f>'[122]RP per monthly'!C242*-1</f>
        <v>214400.23</v>
      </c>
      <c r="AN157" s="203">
        <f>'[122]RP per monthly'!D242*-1</f>
        <v>205996.71</v>
      </c>
      <c r="AO157" s="203">
        <f>'[122]RP per monthly'!E242*-1</f>
        <v>207886.71</v>
      </c>
      <c r="AP157" s="203">
        <f>'[122]RP per monthly'!F242*-1</f>
        <v>212467.61</v>
      </c>
      <c r="AQ157" s="203">
        <f>'[122]RP per monthly'!G242*-1</f>
        <v>207886.71</v>
      </c>
      <c r="AR157" s="203">
        <f>'[122]RP per monthly'!H242*-1</f>
        <v>207256.71</v>
      </c>
      <c r="AS157" s="203">
        <f>'[122]RP per monthly'!I242*-1</f>
        <v>206147.51</v>
      </c>
      <c r="AT157" s="203">
        <f>'[122]RP per monthly'!J242*-1</f>
        <v>207888.71</v>
      </c>
      <c r="AU157" s="203">
        <f>'[122]RP per monthly'!K242*-1</f>
        <v>273605.64</v>
      </c>
      <c r="AV157" s="203">
        <f>'[122]RP per monthly'!L242*-1</f>
        <v>236731.74</v>
      </c>
      <c r="AW157" s="203">
        <f>'[122]RP per monthly'!M242*-1</f>
        <v>218963.43</v>
      </c>
      <c r="AX157" s="203">
        <f>'[122]RP per monthly'!P242*-1</f>
        <v>267315.96999999997</v>
      </c>
      <c r="AY157" s="203">
        <f>'[122]RP per monthly'!Q242*-1</f>
        <v>236731.74</v>
      </c>
      <c r="AZ157" s="203">
        <f>'[122]RP per monthly'!R242*-1</f>
        <v>143314.95000000001</v>
      </c>
      <c r="BA157" s="203">
        <f>'[122]RP per monthly'!S242*-1</f>
        <v>442986.87</v>
      </c>
      <c r="BB157" s="203">
        <f>'[122]RP per monthly'!T242*-1</f>
        <v>255593.13</v>
      </c>
      <c r="BC157" s="203">
        <f>'[122]RP per monthly'!U242*-1</f>
        <v>152654.03</v>
      </c>
      <c r="BD157" s="203">
        <f>'[122]RP per monthly'!V242*-1</f>
        <v>355404.97</v>
      </c>
      <c r="BE157" s="203">
        <f>'[122]RP per monthly'!W242*-1</f>
        <v>300497.37</v>
      </c>
      <c r="BF157" s="203">
        <f>'[122]RP per monthly'!X242*-1</f>
        <v>151629</v>
      </c>
      <c r="BG157" s="203">
        <f>'[122]RP per monthly'!Y242*-1</f>
        <v>246457.8</v>
      </c>
      <c r="BH157" s="203">
        <f>'[122]RP per monthly'!Z242*-1</f>
        <v>254097.8</v>
      </c>
      <c r="BI157" s="203">
        <f>'[122]RP per monthly'!AA242*-1</f>
        <v>176424</v>
      </c>
      <c r="BJ157" s="203">
        <f>'[122]RP per monthly'!AD242*-1</f>
        <v>258507.68</v>
      </c>
      <c r="BK157" s="203">
        <f>'[122]RP per monthly'!AE242*-1</f>
        <v>258507.68</v>
      </c>
      <c r="BL157" s="203">
        <f>'[122]RP per monthly'!AF242*-1</f>
        <v>258507.68</v>
      </c>
      <c r="BM157" s="203">
        <f>'[122]RP per monthly'!AG242*-1</f>
        <v>258507.68</v>
      </c>
      <c r="BN157" s="203">
        <f>'[122]RP per monthly'!AH242*-1</f>
        <v>261690.22</v>
      </c>
      <c r="BO157" s="203">
        <f>'[122]RP per monthly'!AI242*-1</f>
        <v>261690.22</v>
      </c>
      <c r="BP157" s="203">
        <f>'[122]RP per monthly'!AJ242*-1</f>
        <v>261690.22</v>
      </c>
      <c r="BQ157" s="203">
        <f>'[122]RP per monthly'!AK242*-1</f>
        <v>261690.22</v>
      </c>
      <c r="BR157" s="203">
        <f>'[122]RP per monthly'!AL242*-1</f>
        <v>261690.22</v>
      </c>
      <c r="BS157" s="203">
        <f>'[122]RP per monthly'!AM242*-1</f>
        <v>261690.22</v>
      </c>
      <c r="BT157" s="203">
        <f>'[122]RP per monthly'!AN242*-1</f>
        <v>282205.26</v>
      </c>
      <c r="BU157" s="203">
        <f>'[122]RP per monthly'!AO242*-1</f>
        <v>284110.21000000002</v>
      </c>
      <c r="BV157" s="195">
        <f>'[122]RP per monthly'!AR242*-1</f>
        <v>258507.68</v>
      </c>
      <c r="BW157" s="195">
        <f>'[122]RP per monthly'!AS242*-1</f>
        <v>258507.68</v>
      </c>
      <c r="BX157" s="195">
        <f>'[122]RP per monthly'!AT242*-1</f>
        <v>258507.68</v>
      </c>
      <c r="BY157" s="195">
        <f>'[122]RP per monthly'!AU242*-1</f>
        <v>258507.68</v>
      </c>
      <c r="BZ157" s="195">
        <f>'[122]RP per monthly'!AV242*-1</f>
        <v>261690.22</v>
      </c>
      <c r="CA157" s="195">
        <f>'[122]RP per monthly'!AW242*-1</f>
        <v>261690.22</v>
      </c>
      <c r="CB157" s="195">
        <f>'[122]RP per monthly'!AX242*-1</f>
        <v>261690.22</v>
      </c>
      <c r="CC157" s="195">
        <f>'[122]RP per monthly'!AY242*-1</f>
        <v>261690.22</v>
      </c>
      <c r="CD157" s="195">
        <f>'[122]RP per monthly'!AZ242*-1</f>
        <v>261690.22</v>
      </c>
      <c r="CE157" s="195">
        <f>'[122]RP per monthly'!BA242*-1</f>
        <v>261690.22</v>
      </c>
      <c r="CF157" s="195">
        <f>'[122]RP per monthly'!BB242*-1</f>
        <v>282205.26</v>
      </c>
      <c r="CG157" s="195">
        <f>'[122]RP per monthly'!BC242*-1</f>
        <v>284110.21000000002</v>
      </c>
      <c r="CH157" s="195">
        <f>'[122]RP per monthly'!BF242*-1</f>
        <v>258507.68</v>
      </c>
      <c r="CI157" s="195">
        <f>'[122]RP per monthly'!BG242*-1</f>
        <v>258507.68</v>
      </c>
      <c r="CJ157" s="195">
        <f>'[122]RP per monthly'!BH242*-1</f>
        <v>258507.68</v>
      </c>
      <c r="CK157" s="195">
        <f>'[122]RP per monthly'!BI242*-1</f>
        <v>258507.68</v>
      </c>
      <c r="CL157" s="195">
        <f>'[122]RP per monthly'!BJ242*-1</f>
        <v>261690.22</v>
      </c>
      <c r="CM157" s="195">
        <f>'[122]RP per monthly'!BK242*-1</f>
        <v>261690.22</v>
      </c>
      <c r="CN157" s="195">
        <f>'[122]RP per monthly'!BL242*-1</f>
        <v>261690.22</v>
      </c>
      <c r="CO157" s="195">
        <f>'[122]RP per monthly'!BM242*-1</f>
        <v>261690.22</v>
      </c>
      <c r="CP157" s="195">
        <f>'[122]RP per monthly'!BN242*-1</f>
        <v>261690.22</v>
      </c>
      <c r="CQ157" s="195">
        <f>'[122]RP per monthly'!BO242*-1</f>
        <v>261690.22</v>
      </c>
      <c r="CR157" s="195">
        <f>'[122]RP per monthly'!BP242*-1</f>
        <v>282205.26</v>
      </c>
      <c r="CS157" s="195">
        <f>'[122]RP per monthly'!BQ242*-1</f>
        <v>284110.21000000002</v>
      </c>
      <c r="CT157" s="195">
        <f>'[122]RP per monthly'!BT242*-1</f>
        <v>258507.68</v>
      </c>
      <c r="CU157" s="195">
        <f>'[122]RP per monthly'!BU242*-1</f>
        <v>258507.68</v>
      </c>
      <c r="CV157" s="195">
        <f>'[122]RP per monthly'!BV242*-1</f>
        <v>258507.68</v>
      </c>
      <c r="CW157" s="195">
        <f>'[122]RP per monthly'!BW242*-1</f>
        <v>258507.68</v>
      </c>
      <c r="CX157" s="195">
        <f>'[122]RP per monthly'!BX242*-1</f>
        <v>261690.22</v>
      </c>
      <c r="CY157" s="195">
        <f>'[122]RP per monthly'!BY242*-1</f>
        <v>261690.22</v>
      </c>
      <c r="CZ157" s="195">
        <f>'[122]RP per monthly'!BZ242*-1</f>
        <v>261690.22</v>
      </c>
      <c r="DA157" s="195">
        <f>'[122]RP per monthly'!CA242*-1</f>
        <v>261690.22</v>
      </c>
      <c r="DB157" s="195">
        <f>'[122]RP per monthly'!CB242*-1</f>
        <v>261690.22</v>
      </c>
      <c r="DC157" s="195">
        <f>'[122]RP per monthly'!CC242*-1</f>
        <v>261690.22</v>
      </c>
      <c r="DD157" s="195">
        <f>'[122]RP per monthly'!CD242*-1</f>
        <v>282205.26</v>
      </c>
      <c r="DE157" s="195">
        <f>'[122]RP per monthly'!CE242*-1</f>
        <v>284110.21000000002</v>
      </c>
    </row>
    <row r="158" spans="1:109" ht="15" customHeight="1" outlineLevel="1">
      <c r="A158" s="37" t="s">
        <v>205</v>
      </c>
      <c r="B158" s="84">
        <v>201393.91</v>
      </c>
      <c r="C158" s="84">
        <v>219297.9</v>
      </c>
      <c r="D158" s="84">
        <v>248109.86</v>
      </c>
      <c r="E158" s="84">
        <v>218471.62</v>
      </c>
      <c r="F158" s="84">
        <v>139040.19</v>
      </c>
      <c r="G158" s="84">
        <v>383317.32</v>
      </c>
      <c r="H158" s="84">
        <v>226671.33</v>
      </c>
      <c r="I158" s="84">
        <v>215641.66</v>
      </c>
      <c r="J158" s="84">
        <v>142403.39000000001</v>
      </c>
      <c r="K158" s="84">
        <v>153666.04999999999</v>
      </c>
      <c r="L158" s="84">
        <v>179778.75</v>
      </c>
      <c r="M158" s="84">
        <v>488196.7</v>
      </c>
      <c r="N158" s="84">
        <v>138100.52000000002</v>
      </c>
      <c r="O158" s="84">
        <v>234723.53999999998</v>
      </c>
      <c r="P158" s="84">
        <v>223879.28</v>
      </c>
      <c r="Q158" s="84">
        <v>516129.62999999995</v>
      </c>
      <c r="R158" s="84">
        <v>200584.84999999998</v>
      </c>
      <c r="S158" s="84">
        <v>339901.94999999995</v>
      </c>
      <c r="T158" s="84">
        <v>525843.27</v>
      </c>
      <c r="U158" s="84">
        <v>204771.28999999998</v>
      </c>
      <c r="V158" s="84">
        <v>618836.22</v>
      </c>
      <c r="W158" s="84">
        <v>336722.88</v>
      </c>
      <c r="X158" s="84">
        <v>480392</v>
      </c>
      <c r="Y158" s="84">
        <v>1465690.8399999999</v>
      </c>
      <c r="Z158" s="84">
        <v>-432985.07999999996</v>
      </c>
      <c r="AA158" s="84">
        <v>939632.84</v>
      </c>
      <c r="AB158" s="84">
        <v>904234.03</v>
      </c>
      <c r="AC158" s="84">
        <v>492009.87</v>
      </c>
      <c r="AD158" s="84">
        <v>1765481.76</v>
      </c>
      <c r="AE158" s="84">
        <v>505760.43999999994</v>
      </c>
      <c r="AF158" s="84">
        <v>279067.51</v>
      </c>
      <c r="AG158" s="84">
        <v>952604.9</v>
      </c>
      <c r="AH158" s="84">
        <v>570336.35</v>
      </c>
      <c r="AI158" s="84">
        <v>659313.72</v>
      </c>
      <c r="AJ158" s="84">
        <v>1208324.6600000001</v>
      </c>
      <c r="AK158" s="84">
        <v>2126915.4000000004</v>
      </c>
      <c r="AL158" s="203">
        <f>'[122]RP per monthly'!B243*-1</f>
        <v>29632.49</v>
      </c>
      <c r="AM158" s="203">
        <f>'[122]RP per monthly'!C243*-1</f>
        <v>426422.29</v>
      </c>
      <c r="AN158" s="203">
        <f>'[122]RP per monthly'!D243*-1</f>
        <v>426604.02</v>
      </c>
      <c r="AO158" s="203">
        <f>'[122]RP per monthly'!E243*-1</f>
        <v>858876.95</v>
      </c>
      <c r="AP158" s="203">
        <f>'[122]RP per monthly'!F243*-1</f>
        <v>561214.15</v>
      </c>
      <c r="AQ158" s="203">
        <f>'[122]RP per monthly'!G243*-1</f>
        <v>402539.6</v>
      </c>
      <c r="AR158" s="203">
        <f>'[122]RP per monthly'!H243*-1</f>
        <v>560527.81999999995</v>
      </c>
      <c r="AS158" s="203">
        <f>'[122]RP per monthly'!I243*-1</f>
        <v>544993.31000000006</v>
      </c>
      <c r="AT158" s="203">
        <f>'[122]RP per monthly'!J243*-1</f>
        <v>570443.72</v>
      </c>
      <c r="AU158" s="203">
        <f>'[122]RP per monthly'!K243*-1</f>
        <v>514860.76</v>
      </c>
      <c r="AV158" s="203">
        <f>'[122]RP per monthly'!L243*-1</f>
        <v>980894.85</v>
      </c>
      <c r="AW158" s="203">
        <f>'[122]RP per monthly'!M243*-1</f>
        <v>1598776.7</v>
      </c>
      <c r="AX158" s="203">
        <f>'[122]RP per monthly'!P243*-1</f>
        <v>28184.41</v>
      </c>
      <c r="AY158" s="203">
        <f>'[122]RP per monthly'!Q243*-1</f>
        <v>843565.44</v>
      </c>
      <c r="AZ158" s="203">
        <f>'[122]RP per monthly'!R243*-1</f>
        <v>381019.53</v>
      </c>
      <c r="BA158" s="203">
        <f>'[122]RP per monthly'!S243*-1</f>
        <v>637130.1</v>
      </c>
      <c r="BB158" s="203">
        <f>'[122]RP per monthly'!T243*-1</f>
        <v>624830.98</v>
      </c>
      <c r="BC158" s="203">
        <f>'[122]RP per monthly'!U243*-1</f>
        <v>833760.3</v>
      </c>
      <c r="BD158" s="203">
        <f>'[122]RP per monthly'!V243*-1</f>
        <v>709096.8</v>
      </c>
      <c r="BE158" s="203">
        <f>'[122]RP per monthly'!W243*-1</f>
        <v>423704.5</v>
      </c>
      <c r="BF158" s="203">
        <f>'[122]RP per monthly'!X243*-1</f>
        <v>945808.71</v>
      </c>
      <c r="BG158" s="203">
        <f>'[122]RP per monthly'!Y243*-1</f>
        <v>1178396.6120521999</v>
      </c>
      <c r="BH158" s="203">
        <f>'[122]RP per monthly'!Z243*-1</f>
        <v>962025.84</v>
      </c>
      <c r="BI158" s="203">
        <f>'[122]RP per monthly'!AA243*-1</f>
        <v>1312718.7558956</v>
      </c>
      <c r="BJ158" s="203">
        <f>'[122]RP per monthly'!AD243*-1</f>
        <v>446685</v>
      </c>
      <c r="BK158" s="203">
        <f>'[122]RP per monthly'!AE243*-1</f>
        <v>402414</v>
      </c>
      <c r="BL158" s="203">
        <f>'[122]RP per monthly'!AF243*-1</f>
        <v>538614</v>
      </c>
      <c r="BM158" s="203">
        <f>'[122]RP per monthly'!AG243*-1</f>
        <v>665561</v>
      </c>
      <c r="BN158" s="203">
        <f>'[122]RP per monthly'!AH243*-1</f>
        <v>509920</v>
      </c>
      <c r="BO158" s="203">
        <f>'[122]RP per monthly'!AI243*-1</f>
        <v>659120</v>
      </c>
      <c r="BP158" s="203">
        <f>'[122]RP per monthly'!AJ243*-1</f>
        <v>979961</v>
      </c>
      <c r="BQ158" s="203">
        <f>'[122]RP per monthly'!AK243*-1</f>
        <v>816920</v>
      </c>
      <c r="BR158" s="203">
        <f>'[122]RP per monthly'!AL243*-1</f>
        <v>855920</v>
      </c>
      <c r="BS158" s="203">
        <f>'[122]RP per monthly'!AM243*-1</f>
        <v>910851</v>
      </c>
      <c r="BT158" s="203">
        <f>'[122]RP per monthly'!AN243*-1</f>
        <v>853434.28</v>
      </c>
      <c r="BU158" s="203">
        <f>'[122]RP per monthly'!AO243*-1</f>
        <v>1462514</v>
      </c>
      <c r="BV158" s="195">
        <f>'[122]RP per monthly'!AR243*-1</f>
        <v>490382</v>
      </c>
      <c r="BW158" s="195">
        <f>'[122]RP per monthly'!AS243*-1</f>
        <v>509655</v>
      </c>
      <c r="BX158" s="195">
        <f>'[122]RP per monthly'!AT243*-1</f>
        <v>759176</v>
      </c>
      <c r="BY158" s="195">
        <f>'[122]RP per monthly'!AU243*-1</f>
        <v>847542</v>
      </c>
      <c r="BZ158" s="195">
        <f>'[122]RP per monthly'!AV243*-1</f>
        <v>645747</v>
      </c>
      <c r="CA158" s="195">
        <f>'[122]RP per monthly'!AW243*-1</f>
        <v>993629.71</v>
      </c>
      <c r="CB158" s="195">
        <f>'[122]RP per monthly'!AX243*-1</f>
        <v>1038122</v>
      </c>
      <c r="CC158" s="195">
        <f>'[122]RP per monthly'!AY243*-1</f>
        <v>841723</v>
      </c>
      <c r="CD158" s="195">
        <f>'[122]RP per monthly'!AZ243*-1</f>
        <v>930352</v>
      </c>
      <c r="CE158" s="195">
        <f>'[122]RP per monthly'!BA243*-1</f>
        <v>1028100</v>
      </c>
      <c r="CF158" s="195">
        <f>'[122]RP per monthly'!BB243*-1</f>
        <v>874654.14</v>
      </c>
      <c r="CG158" s="195">
        <f>'[122]RP per monthly'!BC243*-1</f>
        <v>1884859</v>
      </c>
      <c r="CH158" s="195">
        <f>'[122]RP per monthly'!BF243*-1</f>
        <v>495142</v>
      </c>
      <c r="CI158" s="195">
        <f>'[122]RP per monthly'!BG243*-1</f>
        <v>510965</v>
      </c>
      <c r="CJ158" s="195">
        <f>'[122]RP per monthly'!BH243*-1</f>
        <v>769338</v>
      </c>
      <c r="CK158" s="195">
        <f>'[122]RP per monthly'!BI243*-1</f>
        <v>858684</v>
      </c>
      <c r="CL158" s="195">
        <f>'[122]RP per monthly'!BJ243*-1</f>
        <v>657732</v>
      </c>
      <c r="CM158" s="195">
        <f>'[122]RP per monthly'!BK243*-1</f>
        <v>1012057</v>
      </c>
      <c r="CN158" s="195">
        <f>'[122]RP per monthly'!BL243*-1</f>
        <v>1082222</v>
      </c>
      <c r="CO158" s="195">
        <f>'[122]RP per monthly'!BM243*-1</f>
        <v>853374</v>
      </c>
      <c r="CP158" s="195">
        <f>'[122]RP per monthly'!BN243*-1</f>
        <v>988439</v>
      </c>
      <c r="CQ158" s="195">
        <f>'[122]RP per monthly'!BO243*-1</f>
        <v>1049971</v>
      </c>
      <c r="CR158" s="195">
        <f>'[122]RP per monthly'!BP243*-1</f>
        <v>885534.14</v>
      </c>
      <c r="CS158" s="195">
        <f>'[122]RP per monthly'!BQ243*-1</f>
        <v>1909900</v>
      </c>
      <c r="CT158" s="195">
        <f>'[122]RP per monthly'!BT243*-1</f>
        <v>511632</v>
      </c>
      <c r="CU158" s="195">
        <f>'[122]RP per monthly'!BU243*-1</f>
        <v>524755</v>
      </c>
      <c r="CV158" s="195">
        <f>'[122]RP per monthly'!BV243*-1</f>
        <v>784138</v>
      </c>
      <c r="CW158" s="195">
        <f>'[122]RP per monthly'!BW243*-1</f>
        <v>877318</v>
      </c>
      <c r="CX158" s="195">
        <f>'[122]RP per monthly'!BX243*-1</f>
        <v>667232</v>
      </c>
      <c r="CY158" s="195">
        <f>'[122]RP per monthly'!BY243*-1</f>
        <v>997777</v>
      </c>
      <c r="CZ158" s="195">
        <f>'[122]RP per monthly'!BZ243*-1</f>
        <v>1071855</v>
      </c>
      <c r="DA158" s="195">
        <f>'[122]RP per monthly'!CA243*-1</f>
        <v>864174</v>
      </c>
      <c r="DB158" s="195">
        <f>'[122]RP per monthly'!CB243*-1</f>
        <v>999454</v>
      </c>
      <c r="DC158" s="195">
        <f>'[122]RP per monthly'!CC243*-1</f>
        <v>1067721</v>
      </c>
      <c r="DD158" s="195">
        <f>'[122]RP per monthly'!CD243*-1</f>
        <v>895536.64000000001</v>
      </c>
      <c r="DE158" s="195">
        <f>'[122]RP per monthly'!CE243*-1</f>
        <v>2055368</v>
      </c>
    </row>
    <row r="159" spans="1:109" ht="15" customHeight="1" outlineLevel="1">
      <c r="A159" s="37" t="s">
        <v>206</v>
      </c>
      <c r="B159" s="84">
        <v>25055</v>
      </c>
      <c r="C159" s="84">
        <v>25055</v>
      </c>
      <c r="D159" s="84">
        <v>3525</v>
      </c>
      <c r="E159" s="84">
        <v>3525</v>
      </c>
      <c r="F159" s="84">
        <v>1012.5</v>
      </c>
      <c r="G159" s="84"/>
      <c r="H159" s="84">
        <v>5050</v>
      </c>
      <c r="I159" s="84">
        <v>2012.5</v>
      </c>
      <c r="J159" s="84">
        <v>3125</v>
      </c>
      <c r="K159" s="84">
        <v>3125</v>
      </c>
      <c r="L159" s="84">
        <v>3326.6</v>
      </c>
      <c r="M159" s="84">
        <v>4759.3999999999996</v>
      </c>
      <c r="N159" s="84">
        <v>3052.6</v>
      </c>
      <c r="O159" s="84">
        <v>5142.2000000000007</v>
      </c>
      <c r="P159" s="84">
        <v>5142.2000000000007</v>
      </c>
      <c r="Q159" s="84">
        <v>4619.8</v>
      </c>
      <c r="R159" s="84">
        <v>5142.2000000000007</v>
      </c>
      <c r="S159" s="84">
        <v>5142.2000000000007</v>
      </c>
      <c r="T159" s="84">
        <v>5042.2000000000007</v>
      </c>
      <c r="U159" s="84">
        <v>4519.8</v>
      </c>
      <c r="V159" s="84">
        <v>5042.2000000000007</v>
      </c>
      <c r="W159" s="84">
        <v>3997.4</v>
      </c>
      <c r="X159" s="84">
        <v>5042.2000000000007</v>
      </c>
      <c r="Y159" s="84">
        <v>5042.2000000000007</v>
      </c>
      <c r="Z159" s="84">
        <v>5042.2000000000007</v>
      </c>
      <c r="AA159" s="84">
        <v>5042.2000000000007</v>
      </c>
      <c r="AB159" s="84">
        <v>5042.2000000000007</v>
      </c>
      <c r="AC159" s="84">
        <v>5042.2000000000007</v>
      </c>
      <c r="AD159" s="84">
        <v>5042.2000000000007</v>
      </c>
      <c r="AE159" s="84">
        <v>5042.2000000000007</v>
      </c>
      <c r="AF159" s="84">
        <v>3192.2</v>
      </c>
      <c r="AG159" s="84">
        <v>3192.2</v>
      </c>
      <c r="AH159" s="84">
        <v>2088.64</v>
      </c>
      <c r="AI159" s="84">
        <v>2088.64</v>
      </c>
      <c r="AJ159" s="84">
        <v>2088.64</v>
      </c>
      <c r="AK159" s="84">
        <v>2921.44</v>
      </c>
      <c r="AL159" s="203">
        <f>'[122]RP per monthly'!B244*-1</f>
        <v>1321.44</v>
      </c>
      <c r="AM159" s="203">
        <f>'[122]RP per monthly'!C244*-1</f>
        <v>1321.44</v>
      </c>
      <c r="AN159" s="203">
        <f>'[122]RP per monthly'!D244*-1</f>
        <v>1321.44</v>
      </c>
      <c r="AO159" s="203">
        <f>'[122]RP per monthly'!E244*-1</f>
        <v>1321.44</v>
      </c>
      <c r="AP159" s="203">
        <f>'[122]RP per monthly'!F244*-1</f>
        <v>1321.44</v>
      </c>
      <c r="AQ159" s="203">
        <f>'[122]RP per monthly'!G244*-1</f>
        <v>1321.44</v>
      </c>
      <c r="AR159" s="203">
        <f>'[122]RP per monthly'!H244*-1</f>
        <v>521.44000000000005</v>
      </c>
      <c r="AS159" s="203">
        <f>'[122]RP per monthly'!I244*-1</f>
        <v>0</v>
      </c>
      <c r="AT159" s="203">
        <f>'[122]RP per monthly'!J244*-1</f>
        <v>0</v>
      </c>
      <c r="AU159" s="203">
        <f>'[122]RP per monthly'!K244*-1</f>
        <v>0</v>
      </c>
      <c r="AV159" s="203">
        <f>'[122]RP per monthly'!L244*-1</f>
        <v>0</v>
      </c>
      <c r="AW159" s="203">
        <f>'[122]RP per monthly'!M244*-1</f>
        <v>556.67999999999995</v>
      </c>
      <c r="AX159" s="203">
        <f>'[122]RP per monthly'!P244*-1</f>
        <v>556.67999999999995</v>
      </c>
      <c r="AY159" s="203">
        <f>'[122]RP per monthly'!Q244*-1</f>
        <v>556.67999999999995</v>
      </c>
      <c r="AZ159" s="203">
        <f>'[122]RP per monthly'!R244*-1</f>
        <v>556.67999999999995</v>
      </c>
      <c r="BA159" s="203">
        <f>'[122]RP per monthly'!S244*-1</f>
        <v>591.94000000000005</v>
      </c>
      <c r="BB159" s="203">
        <f>'[122]RP per monthly'!T244*-1</f>
        <v>556.67999999999995</v>
      </c>
      <c r="BC159" s="203">
        <f>'[122]RP per monthly'!U244*-1</f>
        <v>556.67999999999995</v>
      </c>
      <c r="BD159" s="203">
        <f>'[122]RP per monthly'!V244*-1</f>
        <v>556.67999999999995</v>
      </c>
      <c r="BE159" s="203">
        <f>'[122]RP per monthly'!W244*-1</f>
        <v>556.67999999999995</v>
      </c>
      <c r="BF159" s="203">
        <f>'[122]RP per monthly'!X244*-1</f>
        <v>1674.66</v>
      </c>
      <c r="BG159" s="203">
        <f>'[122]RP per monthly'!Y244*-1</f>
        <v>1116</v>
      </c>
      <c r="BH159" s="203">
        <f>'[122]RP per monthly'!Z244*-1</f>
        <v>1116</v>
      </c>
      <c r="BI159" s="203">
        <f>'[122]RP per monthly'!AA244*-1</f>
        <v>1116</v>
      </c>
      <c r="BJ159" s="203">
        <f>'[122]RP per monthly'!AD244*-1</f>
        <v>1121.98</v>
      </c>
      <c r="BK159" s="203">
        <f>'[122]RP per monthly'!AE244*-1</f>
        <v>1121.98</v>
      </c>
      <c r="BL159" s="203">
        <f>'[122]RP per monthly'!AF244*-1</f>
        <v>1121.98</v>
      </c>
      <c r="BM159" s="203">
        <f>'[122]RP per monthly'!AG244*-1</f>
        <v>1121.98</v>
      </c>
      <c r="BN159" s="203">
        <f>'[122]RP per monthly'!AH244*-1</f>
        <v>1121.98</v>
      </c>
      <c r="BO159" s="203">
        <f>'[122]RP per monthly'!AI244*-1</f>
        <v>1121.98</v>
      </c>
      <c r="BP159" s="203">
        <f>'[122]RP per monthly'!AJ244*-1</f>
        <v>1121.98</v>
      </c>
      <c r="BQ159" s="203">
        <f>'[122]RP per monthly'!AK244*-1</f>
        <v>1121.98</v>
      </c>
      <c r="BR159" s="203">
        <f>'[122]RP per monthly'!AL244*-1</f>
        <v>1121.98</v>
      </c>
      <c r="BS159" s="203">
        <f>'[122]RP per monthly'!AM244*-1</f>
        <v>1121.98</v>
      </c>
      <c r="BT159" s="203">
        <f>'[122]RP per monthly'!AN244*-1</f>
        <v>1234.18</v>
      </c>
      <c r="BU159" s="203">
        <f>'[122]RP per monthly'!AO244*-1</f>
        <v>1234.18</v>
      </c>
      <c r="BV159" s="195">
        <f>'[122]RP per monthly'!AR244*-1</f>
        <v>1234.18</v>
      </c>
      <c r="BW159" s="195">
        <f>'[122]RP per monthly'!AS244*-1</f>
        <v>1234.18</v>
      </c>
      <c r="BX159" s="195">
        <f>'[122]RP per monthly'!AT244*-1</f>
        <v>1234.18</v>
      </c>
      <c r="BY159" s="195">
        <f>'[122]RP per monthly'!AU244*-1</f>
        <v>1234.18</v>
      </c>
      <c r="BZ159" s="195">
        <f>'[122]RP per monthly'!AV244*-1</f>
        <v>1234.18</v>
      </c>
      <c r="CA159" s="195">
        <f>'[122]RP per monthly'!AW244*-1</f>
        <v>1234.18</v>
      </c>
      <c r="CB159" s="195">
        <f>'[122]RP per monthly'!AX244*-1</f>
        <v>1234.18</v>
      </c>
      <c r="CC159" s="195">
        <f>'[122]RP per monthly'!AY244*-1</f>
        <v>1234.18</v>
      </c>
      <c r="CD159" s="195">
        <f>'[122]RP per monthly'!AZ244*-1</f>
        <v>1234.18</v>
      </c>
      <c r="CE159" s="195">
        <f>'[122]RP per monthly'!BA244*-1</f>
        <v>1234.18</v>
      </c>
      <c r="CF159" s="195">
        <f>'[122]RP per monthly'!BB244*-1</f>
        <v>1234.18</v>
      </c>
      <c r="CG159" s="195">
        <f>'[122]RP per monthly'!BC244*-1</f>
        <v>1234.18</v>
      </c>
      <c r="CH159" s="195">
        <f>'[122]RP per monthly'!BF244*-1</f>
        <v>1234.18</v>
      </c>
      <c r="CI159" s="195">
        <f>'[122]RP per monthly'!BG244*-1</f>
        <v>1234.18</v>
      </c>
      <c r="CJ159" s="195">
        <f>'[122]RP per monthly'!BH244*-1</f>
        <v>1234.18</v>
      </c>
      <c r="CK159" s="195">
        <f>'[122]RP per monthly'!BI244*-1</f>
        <v>1234.18</v>
      </c>
      <c r="CL159" s="195">
        <f>'[122]RP per monthly'!BJ244*-1</f>
        <v>1234.18</v>
      </c>
      <c r="CM159" s="195">
        <f>'[122]RP per monthly'!BK244*-1</f>
        <v>1234.18</v>
      </c>
      <c r="CN159" s="195">
        <f>'[122]RP per monthly'!BL244*-1</f>
        <v>1234.18</v>
      </c>
      <c r="CO159" s="195">
        <f>'[122]RP per monthly'!BM244*-1</f>
        <v>1234.18</v>
      </c>
      <c r="CP159" s="195">
        <f>'[122]RP per monthly'!BN244*-1</f>
        <v>1234.18</v>
      </c>
      <c r="CQ159" s="195">
        <f>'[122]RP per monthly'!BO244*-1</f>
        <v>1234.18</v>
      </c>
      <c r="CR159" s="195">
        <f>'[122]RP per monthly'!BP244*-1</f>
        <v>1234.18</v>
      </c>
      <c r="CS159" s="195">
        <f>'[122]RP per monthly'!BQ244*-1</f>
        <v>1234.18</v>
      </c>
      <c r="CT159" s="195">
        <f>'[122]RP per monthly'!BT244*-1</f>
        <v>1234.18</v>
      </c>
      <c r="CU159" s="195">
        <f>'[122]RP per monthly'!BU244*-1</f>
        <v>1234.18</v>
      </c>
      <c r="CV159" s="195">
        <f>'[122]RP per monthly'!BV244*-1</f>
        <v>1234.18</v>
      </c>
      <c r="CW159" s="195">
        <f>'[122]RP per monthly'!BW244*-1</f>
        <v>1234.18</v>
      </c>
      <c r="CX159" s="195">
        <f>'[122]RP per monthly'!BX244*-1</f>
        <v>1234.18</v>
      </c>
      <c r="CY159" s="195">
        <f>'[122]RP per monthly'!BY244*-1</f>
        <v>1234.18</v>
      </c>
      <c r="CZ159" s="195">
        <f>'[122]RP per monthly'!BZ244*-1</f>
        <v>1234.18</v>
      </c>
      <c r="DA159" s="195">
        <f>'[122]RP per monthly'!CA244*-1</f>
        <v>1234.18</v>
      </c>
      <c r="DB159" s="195">
        <f>'[122]RP per monthly'!CB244*-1</f>
        <v>1234.18</v>
      </c>
      <c r="DC159" s="195">
        <f>'[122]RP per monthly'!CC244*-1</f>
        <v>1234.18</v>
      </c>
      <c r="DD159" s="195">
        <f>'[122]RP per monthly'!CD244*-1</f>
        <v>1234.18</v>
      </c>
      <c r="DE159" s="195">
        <f>'[122]RP per monthly'!CE244*-1</f>
        <v>1234.18</v>
      </c>
    </row>
    <row r="160" spans="1:109" ht="15" customHeight="1" outlineLevel="1">
      <c r="A160" s="37" t="s">
        <v>207</v>
      </c>
      <c r="B160" s="84">
        <v>102591.48</v>
      </c>
      <c r="C160" s="84">
        <v>172357.15</v>
      </c>
      <c r="D160" s="84">
        <v>71691.09</v>
      </c>
      <c r="E160" s="84">
        <v>69011.14</v>
      </c>
      <c r="F160" s="84">
        <v>127614.3</v>
      </c>
      <c r="G160" s="84">
        <v>286728.89</v>
      </c>
      <c r="H160" s="84">
        <v>136815.29</v>
      </c>
      <c r="I160" s="84">
        <v>156282.76</v>
      </c>
      <c r="J160" s="84">
        <v>136815.26999999999</v>
      </c>
      <c r="K160" s="84">
        <v>174120.27</v>
      </c>
      <c r="L160" s="84">
        <v>152399.66</v>
      </c>
      <c r="M160" s="84">
        <v>205901.92</v>
      </c>
      <c r="N160" s="84">
        <v>67728.62</v>
      </c>
      <c r="O160" s="84">
        <v>146134.53999999998</v>
      </c>
      <c r="P160" s="84">
        <v>178068.38</v>
      </c>
      <c r="Q160" s="84">
        <v>142066.07</v>
      </c>
      <c r="R160" s="84">
        <v>128542.95999999999</v>
      </c>
      <c r="S160" s="84">
        <v>70817.08</v>
      </c>
      <c r="T160" s="84">
        <v>83732.08</v>
      </c>
      <c r="U160" s="84">
        <v>281137.74</v>
      </c>
      <c r="V160" s="84">
        <v>154970.79999999999</v>
      </c>
      <c r="W160" s="84">
        <v>141754.12</v>
      </c>
      <c r="X160" s="84">
        <v>88532.08</v>
      </c>
      <c r="Y160" s="84">
        <v>145976.07</v>
      </c>
      <c r="Z160" s="84">
        <v>203796.93</v>
      </c>
      <c r="AA160" s="84">
        <v>149361.72</v>
      </c>
      <c r="AB160" s="84">
        <v>163060.51</v>
      </c>
      <c r="AC160" s="84">
        <v>151469.43</v>
      </c>
      <c r="AD160" s="84">
        <v>173529.43</v>
      </c>
      <c r="AE160" s="84">
        <v>150489.43</v>
      </c>
      <c r="AF160" s="84">
        <v>154089.43</v>
      </c>
      <c r="AG160" s="84">
        <v>180769.83000000002</v>
      </c>
      <c r="AH160" s="84">
        <v>165638.39000000001</v>
      </c>
      <c r="AI160" s="84">
        <v>155538.39000000001</v>
      </c>
      <c r="AJ160" s="84">
        <v>164558.39000000001</v>
      </c>
      <c r="AK160" s="84">
        <v>166288.39000000001</v>
      </c>
      <c r="AL160" s="203">
        <f>'[122]RP per monthly'!B245*-1</f>
        <v>152840.39000000001</v>
      </c>
      <c r="AM160" s="203">
        <f>'[122]RP per monthly'!C245*-1</f>
        <v>167064.39000000001</v>
      </c>
      <c r="AN160" s="203">
        <f>'[122]RP per monthly'!D245*-1</f>
        <v>164927.44</v>
      </c>
      <c r="AO160" s="203">
        <f>'[122]RP per monthly'!E245*-1</f>
        <v>177503.35999999999</v>
      </c>
      <c r="AP160" s="203">
        <f>'[122]RP per monthly'!F245*-1</f>
        <v>231740.27</v>
      </c>
      <c r="AQ160" s="203">
        <f>'[122]RP per monthly'!G245*-1</f>
        <v>173701.37</v>
      </c>
      <c r="AR160" s="203">
        <f>'[122]RP per monthly'!H245*-1</f>
        <v>299520.90999999997</v>
      </c>
      <c r="AS160" s="203">
        <f>'[122]RP per monthly'!I245*-1</f>
        <v>364720.47</v>
      </c>
      <c r="AT160" s="203">
        <f>'[122]RP per monthly'!J245*-1</f>
        <v>353383.35</v>
      </c>
      <c r="AU160" s="203">
        <f>'[122]RP per monthly'!K245*-1</f>
        <v>408371.72</v>
      </c>
      <c r="AV160" s="203">
        <f>'[122]RP per monthly'!L245*-1</f>
        <v>488481.36</v>
      </c>
      <c r="AW160" s="203">
        <f>'[122]RP per monthly'!M245*-1</f>
        <v>499103.59</v>
      </c>
      <c r="AX160" s="203">
        <f>'[122]RP per monthly'!P245*-1</f>
        <v>424793.68</v>
      </c>
      <c r="AY160" s="203">
        <f>'[122]RP per monthly'!Q245*-1</f>
        <v>387545.85</v>
      </c>
      <c r="AZ160" s="203">
        <f>'[122]RP per monthly'!R245*-1</f>
        <v>400369.5</v>
      </c>
      <c r="BA160" s="203">
        <f>'[122]RP per monthly'!S245*-1</f>
        <v>471170.36</v>
      </c>
      <c r="BB160" s="203">
        <f>'[122]RP per monthly'!T245*-1</f>
        <v>566335.21</v>
      </c>
      <c r="BC160" s="203">
        <f>'[122]RP per monthly'!U245*-1</f>
        <v>414900.59</v>
      </c>
      <c r="BD160" s="203">
        <f>'[122]RP per monthly'!V245*-1</f>
        <v>543650.92000000004</v>
      </c>
      <c r="BE160" s="203">
        <f>'[122]RP per monthly'!W245*-1</f>
        <v>425951.39</v>
      </c>
      <c r="BF160" s="203">
        <f>'[122]RP per monthly'!X245*-1</f>
        <v>682595.58</v>
      </c>
      <c r="BG160" s="203">
        <f>'[122]RP per monthly'!Y245*-1</f>
        <v>498425.58</v>
      </c>
      <c r="BH160" s="203">
        <f>'[122]RP per monthly'!Z245*-1</f>
        <v>534498.57999999996</v>
      </c>
      <c r="BI160" s="203">
        <f>'[122]RP per monthly'!AA245*-1</f>
        <v>590795.57999999996</v>
      </c>
      <c r="BJ160" s="203">
        <f>'[122]RP per monthly'!AD245*-1</f>
        <v>475769.13</v>
      </c>
      <c r="BK160" s="203">
        <f>'[122]RP per monthly'!AE245*-1</f>
        <v>464769.17</v>
      </c>
      <c r="BL160" s="203">
        <f>'[122]RP per monthly'!AF245*-1</f>
        <v>590769.17000000004</v>
      </c>
      <c r="BM160" s="203">
        <f>'[122]RP per monthly'!AG245*-1</f>
        <v>510769.17</v>
      </c>
      <c r="BN160" s="203">
        <f>'[122]RP per monthly'!AH245*-1</f>
        <v>491569.17</v>
      </c>
      <c r="BO160" s="203">
        <f>'[122]RP per monthly'!AI245*-1</f>
        <v>546619.17000000004</v>
      </c>
      <c r="BP160" s="203">
        <f>'[122]RP per monthly'!AJ245*-1</f>
        <v>598449.17000000004</v>
      </c>
      <c r="BQ160" s="203">
        <f>'[122]RP per monthly'!AK245*-1</f>
        <v>533449.17000000004</v>
      </c>
      <c r="BR160" s="203">
        <f>'[122]RP per monthly'!AL245*-1</f>
        <v>513449.17</v>
      </c>
      <c r="BS160" s="203">
        <f>'[122]RP per monthly'!AM245*-1</f>
        <v>514115.17</v>
      </c>
      <c r="BT160" s="203">
        <f>'[122]RP per monthly'!AN245*-1</f>
        <v>646115.17000000004</v>
      </c>
      <c r="BU160" s="203">
        <f>'[122]RP per monthly'!AO245*-1</f>
        <v>656467.17000000004</v>
      </c>
      <c r="BV160" s="195">
        <f>'[122]RP per monthly'!AR245*-1</f>
        <v>464381</v>
      </c>
      <c r="BW160" s="195">
        <f>'[122]RP per monthly'!AS245*-1</f>
        <v>453381</v>
      </c>
      <c r="BX160" s="195">
        <f>'[122]RP per monthly'!AT245*-1</f>
        <v>579981</v>
      </c>
      <c r="BY160" s="195">
        <f>'[122]RP per monthly'!AU245*-1</f>
        <v>499981</v>
      </c>
      <c r="BZ160" s="195">
        <f>'[122]RP per monthly'!AV245*-1</f>
        <v>480781</v>
      </c>
      <c r="CA160" s="195">
        <f>'[122]RP per monthly'!AW245*-1</f>
        <v>535831</v>
      </c>
      <c r="CB160" s="195">
        <f>'[122]RP per monthly'!AX245*-1</f>
        <v>587661</v>
      </c>
      <c r="CC160" s="195">
        <f>'[122]RP per monthly'!AY245*-1</f>
        <v>522661</v>
      </c>
      <c r="CD160" s="195">
        <f>'[122]RP per monthly'!AZ245*-1</f>
        <v>502661</v>
      </c>
      <c r="CE160" s="195">
        <f>'[122]RP per monthly'!BA245*-1</f>
        <v>503677</v>
      </c>
      <c r="CF160" s="195">
        <f>'[122]RP per monthly'!BB245*-1</f>
        <v>635677</v>
      </c>
      <c r="CG160" s="195">
        <f>'[122]RP per monthly'!BC245*-1</f>
        <v>646037</v>
      </c>
      <c r="CH160" s="195">
        <f>'[122]RP per monthly'!BF245*-1</f>
        <v>464381</v>
      </c>
      <c r="CI160" s="195">
        <f>'[122]RP per monthly'!BG245*-1</f>
        <v>453381</v>
      </c>
      <c r="CJ160" s="195">
        <f>'[122]RP per monthly'!BH245*-1</f>
        <v>579981</v>
      </c>
      <c r="CK160" s="195">
        <f>'[122]RP per monthly'!BI245*-1</f>
        <v>499981</v>
      </c>
      <c r="CL160" s="195">
        <f>'[122]RP per monthly'!BJ245*-1</f>
        <v>480781</v>
      </c>
      <c r="CM160" s="195">
        <f>'[122]RP per monthly'!BK245*-1</f>
        <v>535831</v>
      </c>
      <c r="CN160" s="195">
        <f>'[122]RP per monthly'!BL245*-1</f>
        <v>587661</v>
      </c>
      <c r="CO160" s="195">
        <f>'[122]RP per monthly'!BM245*-1</f>
        <v>522661</v>
      </c>
      <c r="CP160" s="195">
        <f>'[122]RP per monthly'!BN245*-1</f>
        <v>502661</v>
      </c>
      <c r="CQ160" s="195">
        <f>'[122]RP per monthly'!BO245*-1</f>
        <v>503677</v>
      </c>
      <c r="CR160" s="195">
        <f>'[122]RP per monthly'!BP245*-1</f>
        <v>635677</v>
      </c>
      <c r="CS160" s="195">
        <f>'[122]RP per monthly'!BQ245*-1</f>
        <v>646037</v>
      </c>
      <c r="CT160" s="195">
        <f>'[122]RP per monthly'!BT245*-1</f>
        <v>374381</v>
      </c>
      <c r="CU160" s="195">
        <f>'[122]RP per monthly'!BU245*-1</f>
        <v>363381</v>
      </c>
      <c r="CV160" s="195">
        <f>'[122]RP per monthly'!BV245*-1</f>
        <v>489981</v>
      </c>
      <c r="CW160" s="195">
        <f>'[122]RP per monthly'!BW245*-1</f>
        <v>409981</v>
      </c>
      <c r="CX160" s="195">
        <f>'[122]RP per monthly'!BX245*-1</f>
        <v>390781</v>
      </c>
      <c r="CY160" s="195">
        <f>'[122]RP per monthly'!BY245*-1</f>
        <v>445831</v>
      </c>
      <c r="CZ160" s="195">
        <f>'[122]RP per monthly'!BZ245*-1</f>
        <v>497661</v>
      </c>
      <c r="DA160" s="195">
        <f>'[122]RP per monthly'!CA245*-1</f>
        <v>432661</v>
      </c>
      <c r="DB160" s="195">
        <f>'[122]RP per monthly'!CB245*-1</f>
        <v>412661</v>
      </c>
      <c r="DC160" s="195">
        <f>'[122]RP per monthly'!CC245*-1</f>
        <v>413677</v>
      </c>
      <c r="DD160" s="195">
        <f>'[122]RP per monthly'!CD245*-1</f>
        <v>545677</v>
      </c>
      <c r="DE160" s="195">
        <f>'[122]RP per monthly'!CE245*-1</f>
        <v>556037</v>
      </c>
    </row>
    <row r="161" spans="1:109" ht="15" customHeight="1" outlineLevel="1">
      <c r="A161" s="37" t="s">
        <v>208</v>
      </c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4"/>
      <c r="AG161" s="84"/>
      <c r="AH161" s="84"/>
      <c r="AI161" s="84"/>
      <c r="AJ161" s="84"/>
      <c r="AK161" s="84"/>
      <c r="AL161" s="203">
        <f>'[122]RP per monthly'!B246*-1</f>
        <v>0</v>
      </c>
      <c r="AM161" s="203">
        <f>'[122]RP per monthly'!C246*-1</f>
        <v>0</v>
      </c>
      <c r="AN161" s="203">
        <f>'[122]RP per monthly'!D246*-1</f>
        <v>0</v>
      </c>
      <c r="AO161" s="203">
        <f>'[122]RP per monthly'!E246*-1</f>
        <v>0</v>
      </c>
      <c r="AP161" s="203">
        <f>'[122]RP per monthly'!F246*-1</f>
        <v>0</v>
      </c>
      <c r="AQ161" s="203">
        <f>'[122]RP per monthly'!G246*-1</f>
        <v>0</v>
      </c>
      <c r="AR161" s="203">
        <f>'[122]RP per monthly'!H246*-1</f>
        <v>0</v>
      </c>
      <c r="AS161" s="203">
        <f>'[122]RP per monthly'!I246*-1</f>
        <v>0</v>
      </c>
      <c r="AT161" s="203">
        <f>'[122]RP per monthly'!J246*-1</f>
        <v>0</v>
      </c>
      <c r="AU161" s="203">
        <f>'[122]RP per monthly'!K246*-1</f>
        <v>0</v>
      </c>
      <c r="AV161" s="203">
        <f>'[122]RP per monthly'!L246*-1</f>
        <v>0</v>
      </c>
      <c r="AW161" s="203">
        <f>'[122]RP per monthly'!M246*-1</f>
        <v>0</v>
      </c>
      <c r="AX161" s="203">
        <f>'[122]RP per monthly'!P246*-1</f>
        <v>0</v>
      </c>
      <c r="AY161" s="203">
        <f>'[122]RP per monthly'!Q246*-1</f>
        <v>0</v>
      </c>
      <c r="AZ161" s="203">
        <f>'[122]RP per monthly'!R246*-1</f>
        <v>0</v>
      </c>
      <c r="BA161" s="203">
        <f>'[122]RP per monthly'!S246*-1</f>
        <v>0</v>
      </c>
      <c r="BB161" s="203">
        <f>'[122]RP per monthly'!T246*-1</f>
        <v>0</v>
      </c>
      <c r="BC161" s="203">
        <f>'[122]RP per monthly'!U246*-1</f>
        <v>0</v>
      </c>
      <c r="BD161" s="203">
        <f>'[122]RP per monthly'!V246*-1</f>
        <v>0</v>
      </c>
      <c r="BE161" s="203">
        <f>'[122]RP per monthly'!W246*-1</f>
        <v>0</v>
      </c>
      <c r="BF161" s="203">
        <f>'[122]RP per monthly'!X246*-1</f>
        <v>0</v>
      </c>
      <c r="BG161" s="203">
        <f>'[122]RP per monthly'!Y246*-1</f>
        <v>0</v>
      </c>
      <c r="BH161" s="203">
        <f>'[122]RP per monthly'!Z246*-1</f>
        <v>0</v>
      </c>
      <c r="BI161" s="203">
        <f>'[122]RP per monthly'!AA246*-1</f>
        <v>0</v>
      </c>
      <c r="BJ161" s="203">
        <f>'[122]RP per monthly'!AD246*-1</f>
        <v>0</v>
      </c>
      <c r="BK161" s="203">
        <f>'[122]RP per monthly'!AE246*-1</f>
        <v>0</v>
      </c>
      <c r="BL161" s="203">
        <f>'[122]RP per monthly'!AF246*-1</f>
        <v>0</v>
      </c>
      <c r="BM161" s="203">
        <f>'[122]RP per monthly'!AG246*-1</f>
        <v>0</v>
      </c>
      <c r="BN161" s="203">
        <f>'[122]RP per monthly'!AH246*-1</f>
        <v>0</v>
      </c>
      <c r="BO161" s="203">
        <f>'[122]RP per monthly'!AI246*-1</f>
        <v>0</v>
      </c>
      <c r="BP161" s="203">
        <f>'[122]RP per monthly'!AJ246*-1</f>
        <v>0</v>
      </c>
      <c r="BQ161" s="203">
        <f>'[122]RP per monthly'!AK246*-1</f>
        <v>0</v>
      </c>
      <c r="BR161" s="203">
        <f>'[122]RP per monthly'!AL246*-1</f>
        <v>0</v>
      </c>
      <c r="BS161" s="203">
        <f>'[122]RP per monthly'!AM246*-1</f>
        <v>0</v>
      </c>
      <c r="BT161" s="203">
        <f>'[122]RP per monthly'!AN246*-1</f>
        <v>0</v>
      </c>
      <c r="BU161" s="203">
        <f>'[122]RP per monthly'!AO246*-1</f>
        <v>0</v>
      </c>
      <c r="BV161" s="195">
        <f>'[122]RP per monthly'!AR246*-1</f>
        <v>0</v>
      </c>
      <c r="BW161" s="195">
        <f>'[122]RP per monthly'!AS246*-1</f>
        <v>0</v>
      </c>
      <c r="BX161" s="195">
        <f>'[122]RP per monthly'!AT246*-1</f>
        <v>0</v>
      </c>
      <c r="BY161" s="195">
        <f>'[122]RP per monthly'!AU246*-1</f>
        <v>0</v>
      </c>
      <c r="BZ161" s="195">
        <f>'[122]RP per monthly'!AV246*-1</f>
        <v>0</v>
      </c>
      <c r="CA161" s="195">
        <f>'[122]RP per monthly'!AW246*-1</f>
        <v>0</v>
      </c>
      <c r="CB161" s="195">
        <f>'[122]RP per monthly'!AX246*-1</f>
        <v>0</v>
      </c>
      <c r="CC161" s="195">
        <f>'[122]RP per monthly'!AY246*-1</f>
        <v>0</v>
      </c>
      <c r="CD161" s="195">
        <f>'[122]RP per monthly'!AZ246*-1</f>
        <v>0</v>
      </c>
      <c r="CE161" s="195">
        <f>'[122]RP per monthly'!BA246*-1</f>
        <v>0</v>
      </c>
      <c r="CF161" s="195">
        <f>'[122]RP per monthly'!BB246*-1</f>
        <v>0</v>
      </c>
      <c r="CG161" s="195">
        <f>'[122]RP per monthly'!BC246*-1</f>
        <v>0</v>
      </c>
      <c r="CH161" s="195">
        <f>'[122]RP per monthly'!BF246*-1</f>
        <v>0</v>
      </c>
      <c r="CI161" s="195">
        <f>'[122]RP per monthly'!BG246*-1</f>
        <v>0</v>
      </c>
      <c r="CJ161" s="195">
        <f>'[122]RP per monthly'!BH246*-1</f>
        <v>0</v>
      </c>
      <c r="CK161" s="195">
        <f>'[122]RP per monthly'!BI246*-1</f>
        <v>0</v>
      </c>
      <c r="CL161" s="195">
        <f>'[122]RP per monthly'!BJ246*-1</f>
        <v>0</v>
      </c>
      <c r="CM161" s="195">
        <f>'[122]RP per monthly'!BK246*-1</f>
        <v>0</v>
      </c>
      <c r="CN161" s="195">
        <f>'[122]RP per monthly'!BL246*-1</f>
        <v>0</v>
      </c>
      <c r="CO161" s="195">
        <f>'[122]RP per monthly'!BM246*-1</f>
        <v>0</v>
      </c>
      <c r="CP161" s="195">
        <f>'[122]RP per monthly'!BN246*-1</f>
        <v>0</v>
      </c>
      <c r="CQ161" s="195">
        <f>'[122]RP per monthly'!BO246*-1</f>
        <v>0</v>
      </c>
      <c r="CR161" s="195">
        <f>'[122]RP per monthly'!BP246*-1</f>
        <v>0</v>
      </c>
      <c r="CS161" s="195">
        <f>'[122]RP per monthly'!BQ246*-1</f>
        <v>0</v>
      </c>
      <c r="CT161" s="195">
        <f>'[122]RP per monthly'!BT246*-1</f>
        <v>0</v>
      </c>
      <c r="CU161" s="195">
        <f>'[122]RP per monthly'!BU246*-1</f>
        <v>0</v>
      </c>
      <c r="CV161" s="195">
        <f>'[122]RP per monthly'!BV246*-1</f>
        <v>0</v>
      </c>
      <c r="CW161" s="195">
        <f>'[122]RP per monthly'!BW246*-1</f>
        <v>0</v>
      </c>
      <c r="CX161" s="195">
        <f>'[122]RP per monthly'!BX246*-1</f>
        <v>0</v>
      </c>
      <c r="CY161" s="195">
        <f>'[122]RP per monthly'!BY246*-1</f>
        <v>0</v>
      </c>
      <c r="CZ161" s="195">
        <f>'[122]RP per monthly'!BZ246*-1</f>
        <v>0</v>
      </c>
      <c r="DA161" s="195">
        <f>'[122]RP per monthly'!CA246*-1</f>
        <v>0</v>
      </c>
      <c r="DB161" s="195">
        <f>'[122]RP per monthly'!CB246*-1</f>
        <v>0</v>
      </c>
      <c r="DC161" s="195">
        <f>'[122]RP per monthly'!CC246*-1</f>
        <v>0</v>
      </c>
      <c r="DD161" s="195">
        <f>'[122]RP per monthly'!CD246*-1</f>
        <v>0</v>
      </c>
      <c r="DE161" s="195">
        <f>'[122]RP per monthly'!CE246*-1</f>
        <v>0</v>
      </c>
    </row>
    <row r="162" spans="1:109" ht="15" customHeight="1" outlineLevel="1">
      <c r="A162" s="37" t="s">
        <v>209</v>
      </c>
      <c r="B162" s="84">
        <v>100351.13</v>
      </c>
      <c r="C162" s="84">
        <v>23346.57</v>
      </c>
      <c r="D162" s="84">
        <v>67767.75</v>
      </c>
      <c r="E162" s="84">
        <v>4343.43</v>
      </c>
      <c r="F162" s="84">
        <v>149803.47</v>
      </c>
      <c r="G162" s="84">
        <v>11857.99</v>
      </c>
      <c r="H162" s="84">
        <v>49230</v>
      </c>
      <c r="I162" s="84">
        <v>142663.49</v>
      </c>
      <c r="J162" s="84">
        <v>25159.68</v>
      </c>
      <c r="K162" s="84">
        <v>239218.28</v>
      </c>
      <c r="L162" s="84">
        <v>113390.93</v>
      </c>
      <c r="M162" s="84">
        <v>240150.39999999999</v>
      </c>
      <c r="N162" s="84">
        <v>31390.98</v>
      </c>
      <c r="O162" s="84">
        <v>63945.14</v>
      </c>
      <c r="P162" s="84">
        <v>165006.32</v>
      </c>
      <c r="Q162" s="84">
        <v>24989.89</v>
      </c>
      <c r="R162" s="84">
        <v>44614.11</v>
      </c>
      <c r="S162" s="84">
        <v>51978.85</v>
      </c>
      <c r="T162" s="84"/>
      <c r="U162" s="84">
        <v>31889.08</v>
      </c>
      <c r="V162" s="84">
        <v>151427.9</v>
      </c>
      <c r="W162" s="84">
        <v>23963.45</v>
      </c>
      <c r="X162" s="84">
        <v>38645.679999999993</v>
      </c>
      <c r="Y162" s="84">
        <v>66609.799999999988</v>
      </c>
      <c r="Z162" s="84">
        <v>74637.42</v>
      </c>
      <c r="AA162" s="84">
        <v>39855.589999999997</v>
      </c>
      <c r="AB162" s="84">
        <v>100281.53</v>
      </c>
      <c r="AC162" s="84">
        <v>87817.91</v>
      </c>
      <c r="AD162" s="84">
        <v>58885.279999999999</v>
      </c>
      <c r="AE162" s="84">
        <v>49950.69</v>
      </c>
      <c r="AF162" s="84">
        <v>4028.84</v>
      </c>
      <c r="AG162" s="84">
        <v>177877.03999999998</v>
      </c>
      <c r="AH162" s="84">
        <v>51565.31</v>
      </c>
      <c r="AI162" s="84">
        <v>108036.41</v>
      </c>
      <c r="AJ162" s="84">
        <v>172436.55</v>
      </c>
      <c r="AK162" s="84">
        <v>205440.30000000002</v>
      </c>
      <c r="AL162" s="203">
        <f>'[122]RP per monthly'!B247*-1</f>
        <v>35826.68</v>
      </c>
      <c r="AM162" s="203">
        <f>'[122]RP per monthly'!C247*-1</f>
        <v>78490.42</v>
      </c>
      <c r="AN162" s="203">
        <f>'[122]RP per monthly'!D247*-1</f>
        <v>168360</v>
      </c>
      <c r="AO162" s="203">
        <f>'[122]RP per monthly'!E247*-1</f>
        <v>104731.02</v>
      </c>
      <c r="AP162" s="203">
        <f>'[122]RP per monthly'!F247*-1</f>
        <v>105447.02</v>
      </c>
      <c r="AQ162" s="203">
        <f>'[122]RP per monthly'!G247*-1</f>
        <v>172732.72</v>
      </c>
      <c r="AR162" s="203">
        <f>'[122]RP per monthly'!H247*-1</f>
        <v>10604.76</v>
      </c>
      <c r="AS162" s="203">
        <f>'[122]RP per monthly'!I247*-1</f>
        <v>49530.74</v>
      </c>
      <c r="AT162" s="203">
        <f>'[122]RP per monthly'!J247*-1</f>
        <v>230453.12</v>
      </c>
      <c r="AU162" s="203">
        <f>'[122]RP per monthly'!K247*-1</f>
        <v>99284.68</v>
      </c>
      <c r="AV162" s="203">
        <f>'[122]RP per monthly'!L247*-1</f>
        <v>116356.43</v>
      </c>
      <c r="AW162" s="203">
        <f>'[122]RP per monthly'!M247*-1</f>
        <v>115156.91</v>
      </c>
      <c r="AX162" s="203">
        <f>'[122]RP per monthly'!P247*-1</f>
        <v>0</v>
      </c>
      <c r="AY162" s="203">
        <f>'[122]RP per monthly'!Q247*-1</f>
        <v>0</v>
      </c>
      <c r="AZ162" s="203">
        <f>'[122]RP per monthly'!R247*-1</f>
        <v>0</v>
      </c>
      <c r="BA162" s="203">
        <f>'[122]RP per monthly'!S247*-1</f>
        <v>0</v>
      </c>
      <c r="BB162" s="203">
        <f>'[122]RP per monthly'!T247*-1</f>
        <v>0</v>
      </c>
      <c r="BC162" s="203">
        <f>'[122]RP per monthly'!U247*-1</f>
        <v>0</v>
      </c>
      <c r="BD162" s="203">
        <f>'[122]RP per monthly'!V247*-1</f>
        <v>0</v>
      </c>
      <c r="BE162" s="203">
        <f>'[122]RP per monthly'!W247*-1</f>
        <v>0</v>
      </c>
      <c r="BF162" s="203">
        <f>'[122]RP per monthly'!X247*-1</f>
        <v>0</v>
      </c>
      <c r="BG162" s="203">
        <f>'[122]RP per monthly'!Y247*-1</f>
        <v>0</v>
      </c>
      <c r="BH162" s="203">
        <f>'[122]RP per monthly'!Z247*-1</f>
        <v>0</v>
      </c>
      <c r="BI162" s="203">
        <f>'[122]RP per monthly'!AA247*-1</f>
        <v>0</v>
      </c>
      <c r="BJ162" s="203">
        <f>'[122]RP per monthly'!AD247*-1</f>
        <v>0</v>
      </c>
      <c r="BK162" s="203">
        <f>'[122]RP per monthly'!AE247*-1</f>
        <v>0</v>
      </c>
      <c r="BL162" s="203">
        <f>'[122]RP per monthly'!AF247*-1</f>
        <v>0</v>
      </c>
      <c r="BM162" s="203">
        <f>'[122]RP per monthly'!AG247*-1</f>
        <v>0</v>
      </c>
      <c r="BN162" s="203">
        <f>'[122]RP per monthly'!AH247*-1</f>
        <v>0</v>
      </c>
      <c r="BO162" s="203">
        <f>'[122]RP per monthly'!AI247*-1</f>
        <v>0</v>
      </c>
      <c r="BP162" s="203">
        <f>'[122]RP per monthly'!AJ247*-1</f>
        <v>35000</v>
      </c>
      <c r="BQ162" s="203">
        <f>'[122]RP per monthly'!AK247*-1</f>
        <v>0</v>
      </c>
      <c r="BR162" s="203">
        <f>'[122]RP per monthly'!AL247*-1</f>
        <v>0</v>
      </c>
      <c r="BS162" s="203">
        <f>'[122]RP per monthly'!AM247*-1</f>
        <v>35000</v>
      </c>
      <c r="BT162" s="203">
        <f>'[122]RP per monthly'!AN247*-1</f>
        <v>0</v>
      </c>
      <c r="BU162" s="203">
        <f>'[122]RP per monthly'!AO247*-1</f>
        <v>0</v>
      </c>
      <c r="BV162" s="195">
        <f>'[122]RP per monthly'!AR247*-1</f>
        <v>0</v>
      </c>
      <c r="BW162" s="195">
        <f>'[122]RP per monthly'!AS247*-1</f>
        <v>0</v>
      </c>
      <c r="BX162" s="195">
        <f>'[122]RP per monthly'!AT247*-1</f>
        <v>0</v>
      </c>
      <c r="BY162" s="195">
        <f>'[122]RP per monthly'!AU247*-1</f>
        <v>0</v>
      </c>
      <c r="BZ162" s="195">
        <f>'[122]RP per monthly'!AV247*-1</f>
        <v>0</v>
      </c>
      <c r="CA162" s="195">
        <f>'[122]RP per monthly'!AW247*-1</f>
        <v>0</v>
      </c>
      <c r="CB162" s="195">
        <f>'[122]RP per monthly'!AX247*-1</f>
        <v>35000</v>
      </c>
      <c r="CC162" s="195">
        <f>'[122]RP per monthly'!AY247*-1</f>
        <v>0</v>
      </c>
      <c r="CD162" s="195">
        <f>'[122]RP per monthly'!AZ247*-1</f>
        <v>0</v>
      </c>
      <c r="CE162" s="195">
        <f>'[122]RP per monthly'!BA247*-1</f>
        <v>35000</v>
      </c>
      <c r="CF162" s="195">
        <f>'[122]RP per monthly'!BB247*-1</f>
        <v>0</v>
      </c>
      <c r="CG162" s="195">
        <f>'[122]RP per monthly'!BC247*-1</f>
        <v>0</v>
      </c>
      <c r="CH162" s="195">
        <f>'[122]RP per monthly'!BF247*-1</f>
        <v>0</v>
      </c>
      <c r="CI162" s="195">
        <f>'[122]RP per monthly'!BG247*-1</f>
        <v>0</v>
      </c>
      <c r="CJ162" s="195">
        <f>'[122]RP per monthly'!BH247*-1</f>
        <v>0</v>
      </c>
      <c r="CK162" s="195">
        <f>'[122]RP per monthly'!BI247*-1</f>
        <v>0</v>
      </c>
      <c r="CL162" s="195">
        <f>'[122]RP per monthly'!BJ247*-1</f>
        <v>0</v>
      </c>
      <c r="CM162" s="195">
        <f>'[122]RP per monthly'!BK247*-1</f>
        <v>0</v>
      </c>
      <c r="CN162" s="195">
        <f>'[122]RP per monthly'!BL247*-1</f>
        <v>35000</v>
      </c>
      <c r="CO162" s="195">
        <f>'[122]RP per monthly'!BM247*-1</f>
        <v>0</v>
      </c>
      <c r="CP162" s="195">
        <f>'[122]RP per monthly'!BN247*-1</f>
        <v>0</v>
      </c>
      <c r="CQ162" s="195">
        <f>'[122]RP per monthly'!BO247*-1</f>
        <v>35000</v>
      </c>
      <c r="CR162" s="195">
        <f>'[122]RP per monthly'!BP247*-1</f>
        <v>0</v>
      </c>
      <c r="CS162" s="195">
        <f>'[122]RP per monthly'!BQ247*-1</f>
        <v>0</v>
      </c>
      <c r="CT162" s="195">
        <f>'[122]RP per monthly'!BT247*-1</f>
        <v>0</v>
      </c>
      <c r="CU162" s="195">
        <f>'[122]RP per monthly'!BU247*-1</f>
        <v>0</v>
      </c>
      <c r="CV162" s="195">
        <f>'[122]RP per monthly'!BV247*-1</f>
        <v>0</v>
      </c>
      <c r="CW162" s="195">
        <f>'[122]RP per monthly'!BW247*-1</f>
        <v>0</v>
      </c>
      <c r="CX162" s="195">
        <f>'[122]RP per monthly'!BX247*-1</f>
        <v>0</v>
      </c>
      <c r="CY162" s="195">
        <f>'[122]RP per monthly'!BY247*-1</f>
        <v>0</v>
      </c>
      <c r="CZ162" s="195">
        <f>'[122]RP per monthly'!BZ247*-1</f>
        <v>0</v>
      </c>
      <c r="DA162" s="195">
        <f>'[122]RP per monthly'!CA247*-1</f>
        <v>0</v>
      </c>
      <c r="DB162" s="195">
        <f>'[122]RP per monthly'!CB247*-1</f>
        <v>0</v>
      </c>
      <c r="DC162" s="195">
        <f>'[122]RP per monthly'!CC247*-1</f>
        <v>0</v>
      </c>
      <c r="DD162" s="195">
        <f>'[122]RP per monthly'!CD247*-1</f>
        <v>0</v>
      </c>
      <c r="DE162" s="195">
        <f>'[122]RP per monthly'!CE247*-1</f>
        <v>0</v>
      </c>
    </row>
    <row r="163" spans="1:109" ht="15" customHeight="1" outlineLevel="1">
      <c r="A163" s="37" t="s">
        <v>210</v>
      </c>
      <c r="B163" s="84">
        <v>70276.89</v>
      </c>
      <c r="C163" s="84">
        <v>147417.68</v>
      </c>
      <c r="D163" s="84">
        <v>411541.15</v>
      </c>
      <c r="E163" s="84">
        <v>133772.72</v>
      </c>
      <c r="F163" s="84">
        <v>229493.68</v>
      </c>
      <c r="G163" s="84">
        <v>227854.16</v>
      </c>
      <c r="H163" s="84">
        <v>206766.42</v>
      </c>
      <c r="I163" s="84">
        <v>174691.09</v>
      </c>
      <c r="J163" s="84">
        <v>142771.57999999999</v>
      </c>
      <c r="K163" s="84">
        <v>222193.64</v>
      </c>
      <c r="L163" s="84">
        <v>434323.54</v>
      </c>
      <c r="M163" s="84">
        <v>694718.05</v>
      </c>
      <c r="N163" s="84">
        <v>42119.81</v>
      </c>
      <c r="O163" s="84">
        <v>84010.670000000013</v>
      </c>
      <c r="P163" s="84">
        <v>122304.16</v>
      </c>
      <c r="Q163" s="84">
        <v>84943.75</v>
      </c>
      <c r="R163" s="84">
        <v>56335.28</v>
      </c>
      <c r="S163" s="84">
        <v>156925.94</v>
      </c>
      <c r="T163" s="84">
        <v>105294.14</v>
      </c>
      <c r="U163" s="84">
        <v>67614.8</v>
      </c>
      <c r="V163" s="84">
        <v>196147.43</v>
      </c>
      <c r="W163" s="84">
        <v>408059.55</v>
      </c>
      <c r="X163" s="84">
        <v>217151.52999999997</v>
      </c>
      <c r="Y163" s="84">
        <v>1118933.26</v>
      </c>
      <c r="Z163" s="84">
        <v>100075.26999999999</v>
      </c>
      <c r="AA163" s="84">
        <v>175179.61</v>
      </c>
      <c r="AB163" s="84">
        <v>135778.72999999998</v>
      </c>
      <c r="AC163" s="84">
        <v>109045.39</v>
      </c>
      <c r="AD163" s="84">
        <v>195726.95</v>
      </c>
      <c r="AE163" s="84">
        <v>249865.23</v>
      </c>
      <c r="AF163" s="84">
        <v>127617.80000000002</v>
      </c>
      <c r="AG163" s="84">
        <v>324580.21000000002</v>
      </c>
      <c r="AH163" s="84">
        <v>344131.26</v>
      </c>
      <c r="AI163" s="84">
        <v>143279.90000000002</v>
      </c>
      <c r="AJ163" s="84">
        <v>449013.58</v>
      </c>
      <c r="AK163" s="84">
        <v>557685.26</v>
      </c>
      <c r="AL163" s="203">
        <f>'[122]RP per monthly'!B248*-1</f>
        <v>-24.28</v>
      </c>
      <c r="AM163" s="203">
        <f>'[122]RP per monthly'!C248*-1</f>
        <v>37707.730000000003</v>
      </c>
      <c r="AN163" s="203">
        <f>'[122]RP per monthly'!D248*-1</f>
        <v>69739.570000000007</v>
      </c>
      <c r="AO163" s="203">
        <f>'[122]RP per monthly'!E248*-1</f>
        <v>134204.07999999999</v>
      </c>
      <c r="AP163" s="203">
        <f>'[122]RP per monthly'!F248*-1</f>
        <v>199758.99</v>
      </c>
      <c r="AQ163" s="203">
        <f>'[122]RP per monthly'!G248*-1</f>
        <v>192275.82</v>
      </c>
      <c r="AR163" s="203">
        <f>'[122]RP per monthly'!H248*-1</f>
        <v>161213.41</v>
      </c>
      <c r="AS163" s="203">
        <f>'[122]RP per monthly'!I248*-1</f>
        <v>130804.95</v>
      </c>
      <c r="AT163" s="203">
        <f>'[122]RP per monthly'!J248*-1</f>
        <v>298097.83</v>
      </c>
      <c r="AU163" s="203">
        <f>'[122]RP per monthly'!K248*-1</f>
        <v>318252.93</v>
      </c>
      <c r="AV163" s="203">
        <f>'[122]RP per monthly'!L248*-1</f>
        <v>416757.18</v>
      </c>
      <c r="AW163" s="203">
        <f>'[122]RP per monthly'!M248*-1</f>
        <v>480084.53</v>
      </c>
      <c r="AX163" s="203">
        <f>'[122]RP per monthly'!P248*-1</f>
        <v>-102085.13</v>
      </c>
      <c r="AY163" s="203">
        <f>'[122]RP per monthly'!Q248*-1</f>
        <v>154444.20000000001</v>
      </c>
      <c r="AZ163" s="203">
        <f>'[122]RP per monthly'!R248*-1</f>
        <v>217726.37</v>
      </c>
      <c r="BA163" s="203">
        <f>'[122]RP per monthly'!S248*-1</f>
        <v>192143.79</v>
      </c>
      <c r="BB163" s="203">
        <f>'[122]RP per monthly'!T248*-1</f>
        <v>306335.57</v>
      </c>
      <c r="BC163" s="203">
        <f>'[122]RP per monthly'!U248*-1</f>
        <v>175532.18</v>
      </c>
      <c r="BD163" s="203">
        <f>'[122]RP per monthly'!V248*-1</f>
        <v>68568.05</v>
      </c>
      <c r="BE163" s="203">
        <f>'[122]RP per monthly'!W248*-1</f>
        <v>381490.09</v>
      </c>
      <c r="BF163" s="203">
        <f>'[122]RP per monthly'!X248*-1</f>
        <v>335020.96000000002</v>
      </c>
      <c r="BG163" s="203">
        <f>'[122]RP per monthly'!Y248*-1</f>
        <v>345495.53724779998</v>
      </c>
      <c r="BH163" s="203">
        <f>'[122]RP per monthly'!Z248*-1</f>
        <v>426582.02439450001</v>
      </c>
      <c r="BI163" s="203">
        <f>'[122]RP per monthly'!AA248*-1</f>
        <v>86877.5</v>
      </c>
      <c r="BJ163" s="203">
        <f>'[122]RP per monthly'!AD248*-1</f>
        <v>45767</v>
      </c>
      <c r="BK163" s="203">
        <f>'[122]RP per monthly'!AE248*-1</f>
        <v>4092</v>
      </c>
      <c r="BL163" s="203">
        <f>'[122]RP per monthly'!AF248*-1</f>
        <v>71208.5</v>
      </c>
      <c r="BM163" s="203">
        <f>'[122]RP per monthly'!AG248*-1</f>
        <v>234341.18</v>
      </c>
      <c r="BN163" s="203">
        <f>'[122]RP per monthly'!AH248*-1</f>
        <v>35732</v>
      </c>
      <c r="BO163" s="203">
        <f>'[122]RP per monthly'!AI248*-1</f>
        <v>63144.5</v>
      </c>
      <c r="BP163" s="203">
        <f>'[122]RP per monthly'!AJ248*-1</f>
        <v>228917</v>
      </c>
      <c r="BQ163" s="203">
        <f>'[122]RP per monthly'!AK248*-1</f>
        <v>272786.98904999997</v>
      </c>
      <c r="BR163" s="203">
        <f>'[122]RP per monthly'!AL248*-1</f>
        <v>110438.4538</v>
      </c>
      <c r="BS163" s="203">
        <f>'[122]RP per monthly'!AM248*-1</f>
        <v>281959.5</v>
      </c>
      <c r="BT163" s="203">
        <f>'[122]RP per monthly'!AN248*-1</f>
        <v>256761.1393442</v>
      </c>
      <c r="BU163" s="203">
        <f>'[122]RP per monthly'!AO248*-1</f>
        <v>87159.5</v>
      </c>
      <c r="BV163" s="195">
        <f>'[122]RP per monthly'!AR248*-1</f>
        <v>11127.5</v>
      </c>
      <c r="BW163" s="195">
        <f>'[122]RP per monthly'!AS248*-1</f>
        <v>11127.5</v>
      </c>
      <c r="BX163" s="195">
        <f>'[122]RP per monthly'!AT248*-1</f>
        <v>133828.6</v>
      </c>
      <c r="BY163" s="195">
        <f>'[122]RP per monthly'!AU248*-1</f>
        <v>222264.59</v>
      </c>
      <c r="BZ163" s="195">
        <f>'[122]RP per monthly'!AV248*-1</f>
        <v>375860.83</v>
      </c>
      <c r="CA163" s="195">
        <f>'[122]RP per monthly'!AW248*-1</f>
        <v>261127.5</v>
      </c>
      <c r="CB163" s="195">
        <f>'[122]RP per monthly'!AX248*-1</f>
        <v>375877.5</v>
      </c>
      <c r="CC163" s="195">
        <f>'[122]RP per monthly'!AY248*-1</f>
        <v>478758.59</v>
      </c>
      <c r="CD163" s="195">
        <f>'[122]RP per monthly'!AZ248*-1</f>
        <v>138101.14000000001</v>
      </c>
      <c r="CE163" s="195">
        <f>'[122]RP per monthly'!BA248*-1</f>
        <v>288627.5</v>
      </c>
      <c r="CF163" s="195">
        <f>'[122]RP per monthly'!BB248*-1</f>
        <v>158429.1393442</v>
      </c>
      <c r="CG163" s="195">
        <f>'[122]RP per monthly'!BC248*-1</f>
        <v>60827.5</v>
      </c>
      <c r="CH163" s="195">
        <f>'[122]RP per monthly'!BF248*-1</f>
        <v>4459.5</v>
      </c>
      <c r="CI163" s="195">
        <f>'[122]RP per monthly'!BG248*-1</f>
        <v>4459.5</v>
      </c>
      <c r="CJ163" s="195">
        <f>'[122]RP per monthly'!BH248*-1</f>
        <v>127160.64</v>
      </c>
      <c r="CK163" s="195">
        <f>'[122]RP per monthly'!BI248*-1</f>
        <v>201596.59</v>
      </c>
      <c r="CL163" s="195">
        <f>'[122]RP per monthly'!BJ248*-1</f>
        <v>129759.5</v>
      </c>
      <c r="CM163" s="195">
        <f>'[122]RP per monthly'!BK248*-1</f>
        <v>32209.5</v>
      </c>
      <c r="CN163" s="195">
        <f>'[122]RP per monthly'!BL248*-1</f>
        <v>195023.5</v>
      </c>
      <c r="CO163" s="195">
        <f>'[122]RP per monthly'!BM248*-1</f>
        <v>188290.59</v>
      </c>
      <c r="CP163" s="195">
        <f>'[122]RP per monthly'!BN248*-1</f>
        <v>131433.14000000001</v>
      </c>
      <c r="CQ163" s="195">
        <f>'[122]RP per monthly'!BO248*-1</f>
        <v>276959.5</v>
      </c>
      <c r="CR163" s="195">
        <f>'[122]RP per monthly'!BP248*-1</f>
        <v>76761.139344199997</v>
      </c>
      <c r="CS163" s="195">
        <f>'[122]RP per monthly'!BQ248*-1</f>
        <v>59159.5</v>
      </c>
      <c r="CT163" s="195">
        <f>'[122]RP per monthly'!BT248*-1</f>
        <v>23184.5</v>
      </c>
      <c r="CU163" s="195">
        <f>'[122]RP per monthly'!BU248*-1</f>
        <v>20759.5</v>
      </c>
      <c r="CV163" s="195">
        <f>'[122]RP per monthly'!BV248*-1</f>
        <v>127159.5</v>
      </c>
      <c r="CW163" s="195">
        <f>'[122]RP per monthly'!BW248*-1</f>
        <v>218596.59</v>
      </c>
      <c r="CX163" s="195">
        <f>'[122]RP per monthly'!BX248*-1</f>
        <v>154149.5</v>
      </c>
      <c r="CY163" s="195">
        <f>'[122]RP per monthly'!BY248*-1</f>
        <v>32209.5</v>
      </c>
      <c r="CZ163" s="195">
        <f>'[122]RP per monthly'!BZ248*-1</f>
        <v>141459.5</v>
      </c>
      <c r="DA163" s="195">
        <f>'[122]RP per monthly'!CA248*-1</f>
        <v>189630.59</v>
      </c>
      <c r="DB163" s="195">
        <f>'[122]RP per monthly'!CB248*-1</f>
        <v>131433.14000000001</v>
      </c>
      <c r="DC163" s="195">
        <f>'[122]RP per monthly'!CC248*-1</f>
        <v>276959.5</v>
      </c>
      <c r="DD163" s="195">
        <f>'[122]RP per monthly'!CD248*-1</f>
        <v>76761.139344199997</v>
      </c>
      <c r="DE163" s="195">
        <f>'[122]RP per monthly'!CE248*-1</f>
        <v>52159.5</v>
      </c>
    </row>
    <row r="164" spans="1:109" ht="15" customHeight="1" outlineLevel="1">
      <c r="A164" s="37" t="s">
        <v>211</v>
      </c>
      <c r="B164" s="84">
        <v>69315.899999999994</v>
      </c>
      <c r="C164" s="84">
        <v>18946.169999999998</v>
      </c>
      <c r="D164" s="84">
        <v>82140.009999999995</v>
      </c>
      <c r="E164" s="84">
        <v>49302.81</v>
      </c>
      <c r="F164" s="84">
        <v>31599.32</v>
      </c>
      <c r="G164" s="84">
        <v>10017.049999999999</v>
      </c>
      <c r="H164" s="84">
        <v>15814.65</v>
      </c>
      <c r="I164" s="84">
        <v>19427.400000000001</v>
      </c>
      <c r="J164" s="84">
        <v>6626.5000000000009</v>
      </c>
      <c r="K164" s="84">
        <v>32445.49</v>
      </c>
      <c r="L164" s="84">
        <v>37759.100000000013</v>
      </c>
      <c r="M164" s="84">
        <v>30705.41</v>
      </c>
      <c r="N164" s="84">
        <v>35424.69</v>
      </c>
      <c r="O164" s="84">
        <v>46197.25</v>
      </c>
      <c r="P164" s="84">
        <v>38453.799999999996</v>
      </c>
      <c r="Q164" s="84">
        <v>29251.71</v>
      </c>
      <c r="R164" s="84">
        <v>39915.65</v>
      </c>
      <c r="S164" s="84">
        <v>53119.710000000006</v>
      </c>
      <c r="T164" s="84">
        <v>66897.740000000005</v>
      </c>
      <c r="U164" s="84">
        <v>61607.85</v>
      </c>
      <c r="V164" s="84">
        <v>57528.84</v>
      </c>
      <c r="W164" s="84">
        <v>64334.850000000006</v>
      </c>
      <c r="X164" s="84">
        <v>69025.53</v>
      </c>
      <c r="Y164" s="84">
        <v>80805.429999999993</v>
      </c>
      <c r="Z164" s="84">
        <v>63835.34</v>
      </c>
      <c r="AA164" s="84">
        <v>52654.2</v>
      </c>
      <c r="AB164" s="84">
        <v>64795.13</v>
      </c>
      <c r="AC164" s="84">
        <v>29580.939999999995</v>
      </c>
      <c r="AD164" s="84">
        <v>42824.78</v>
      </c>
      <c r="AE164" s="84">
        <v>22935.22</v>
      </c>
      <c r="AF164" s="84">
        <v>25400</v>
      </c>
      <c r="AG164" s="84">
        <v>21824.35</v>
      </c>
      <c r="AH164" s="84">
        <v>36294.409999999996</v>
      </c>
      <c r="AI164" s="84">
        <v>49432.77</v>
      </c>
      <c r="AJ164" s="84">
        <v>37767.19</v>
      </c>
      <c r="AK164" s="84">
        <v>56138.459999999992</v>
      </c>
      <c r="AL164" s="203">
        <f>'[122]RP per monthly'!B249*-1</f>
        <v>40791.22</v>
      </c>
      <c r="AM164" s="203">
        <f>'[122]RP per monthly'!C249*-1</f>
        <v>35997.15</v>
      </c>
      <c r="AN164" s="203">
        <f>'[122]RP per monthly'!D249*-1</f>
        <v>40019.49</v>
      </c>
      <c r="AO164" s="203">
        <f>'[122]RP per monthly'!E249*-1</f>
        <v>32187.200000000001</v>
      </c>
      <c r="AP164" s="203">
        <f>'[122]RP per monthly'!F249*-1</f>
        <v>55075.37</v>
      </c>
      <c r="AQ164" s="203">
        <f>'[122]RP per monthly'!G249*-1</f>
        <v>73644.53</v>
      </c>
      <c r="AR164" s="203">
        <f>'[122]RP per monthly'!H249*-1</f>
        <v>20745.66</v>
      </c>
      <c r="AS164" s="203">
        <f>'[122]RP per monthly'!I249*-1</f>
        <v>32801.85</v>
      </c>
      <c r="AT164" s="203">
        <f>'[122]RP per monthly'!J249*-1</f>
        <v>27200.32</v>
      </c>
      <c r="AU164" s="203">
        <f>'[122]RP per monthly'!K249*-1</f>
        <v>21759.19</v>
      </c>
      <c r="AV164" s="203">
        <f>'[122]RP per monthly'!L249*-1</f>
        <v>31175.45</v>
      </c>
      <c r="AW164" s="203">
        <f>'[122]RP per monthly'!M249*-1</f>
        <v>75812.89</v>
      </c>
      <c r="AX164" s="203">
        <f>'[122]RP per monthly'!P249*-1</f>
        <v>80375.509999999995</v>
      </c>
      <c r="AY164" s="203">
        <f>'[122]RP per monthly'!Q249*-1</f>
        <v>-4962.5600000000004</v>
      </c>
      <c r="AZ164" s="203">
        <f>'[122]RP per monthly'!R249*-1</f>
        <v>14147.95</v>
      </c>
      <c r="BA164" s="203">
        <f>'[122]RP per monthly'!S249*-1</f>
        <v>56363.24</v>
      </c>
      <c r="BB164" s="203">
        <f>'[122]RP per monthly'!T249*-1</f>
        <v>50407.58</v>
      </c>
      <c r="BC164" s="203">
        <f>'[122]RP per monthly'!U249*-1</f>
        <v>47946.6</v>
      </c>
      <c r="BD164" s="203">
        <f>'[122]RP per monthly'!V249*-1</f>
        <v>69520.91</v>
      </c>
      <c r="BE164" s="203">
        <f>'[122]RP per monthly'!W249*-1</f>
        <v>72910.41</v>
      </c>
      <c r="BF164" s="203">
        <f>'[122]RP per monthly'!X249*-1</f>
        <v>140736.34090730001</v>
      </c>
      <c r="BG164" s="203">
        <f>'[122]RP per monthly'!Y249*-1</f>
        <v>92997.461538500007</v>
      </c>
      <c r="BH164" s="203">
        <f>'[122]RP per monthly'!Z249*-1</f>
        <v>62175.866996099998</v>
      </c>
      <c r="BI164" s="203">
        <f>'[122]RP per monthly'!AA249*-1</f>
        <v>194176.62710730001</v>
      </c>
      <c r="BJ164" s="203">
        <f>'[122]RP per monthly'!AD249*-1</f>
        <v>53302.458421099996</v>
      </c>
      <c r="BK164" s="203">
        <f>'[122]RP per monthly'!AE249*-1</f>
        <v>52878.44</v>
      </c>
      <c r="BL164" s="203">
        <f>'[122]RP per monthly'!AF249*-1</f>
        <v>61096.928421099998</v>
      </c>
      <c r="BM164" s="203">
        <f>'[122]RP per monthly'!AG249*-1</f>
        <v>51042.52</v>
      </c>
      <c r="BN164" s="203">
        <f>'[122]RP per monthly'!AH249*-1</f>
        <v>100029.89</v>
      </c>
      <c r="BO164" s="203">
        <f>'[122]RP per monthly'!AI249*-1</f>
        <v>191820.36684209999</v>
      </c>
      <c r="BP164" s="203">
        <f>'[122]RP per monthly'!AJ249*-1</f>
        <v>65221.2</v>
      </c>
      <c r="BQ164" s="203">
        <f>'[122]RP per monthly'!AK249*-1</f>
        <v>68459.63</v>
      </c>
      <c r="BR164" s="203">
        <f>'[122]RP per monthly'!AL249*-1</f>
        <v>57006.168421100003</v>
      </c>
      <c r="BS164" s="203">
        <f>'[122]RP per monthly'!AM249*-1</f>
        <v>82656.3</v>
      </c>
      <c r="BT164" s="203">
        <f>'[122]RP per monthly'!AN249*-1</f>
        <v>139319.48000000001</v>
      </c>
      <c r="BU164" s="203">
        <f>'[122]RP per monthly'!AO249*-1</f>
        <v>123497.19</v>
      </c>
      <c r="BV164" s="195">
        <f>'[122]RP per monthly'!AR249*-1</f>
        <v>55646.142157499999</v>
      </c>
      <c r="BW164" s="195">
        <f>'[122]RP per monthly'!AS249*-1</f>
        <v>56237.090187200003</v>
      </c>
      <c r="BX164" s="195">
        <f>'[122]RP per monthly'!AT249*-1</f>
        <v>68409.571522800004</v>
      </c>
      <c r="BY164" s="195">
        <f>'[122]RP per monthly'!AU249*-1</f>
        <v>48312.753568499997</v>
      </c>
      <c r="BZ164" s="195">
        <f>'[122]RP per monthly'!AV249*-1</f>
        <v>85572.433152500002</v>
      </c>
      <c r="CA164" s="195">
        <f>'[122]RP per monthly'!AW249*-1</f>
        <v>179349.38106059999</v>
      </c>
      <c r="CB164" s="195">
        <f>'[122]RP per monthly'!AX249*-1</f>
        <v>54821.108674000003</v>
      </c>
      <c r="CC164" s="195">
        <f>'[122]RP per monthly'!AY249*-1</f>
        <v>59496.692440899998</v>
      </c>
      <c r="CD164" s="195">
        <f>'[122]RP per monthly'!AZ249*-1</f>
        <v>60617.764205400003</v>
      </c>
      <c r="CE164" s="195">
        <f>'[122]RP per monthly'!BA249*-1</f>
        <v>74644.621106799998</v>
      </c>
      <c r="CF164" s="195">
        <f>'[122]RP per monthly'!BB249*-1</f>
        <v>118967.16164049999</v>
      </c>
      <c r="CG164" s="195">
        <f>'[122]RP per monthly'!BC249*-1</f>
        <v>115259.86463549999</v>
      </c>
      <c r="CH164" s="195">
        <f>'[122]RP per monthly'!BF249*-1</f>
        <v>52624.142157499999</v>
      </c>
      <c r="CI164" s="195">
        <f>'[122]RP per monthly'!BG249*-1</f>
        <v>58080.090187200003</v>
      </c>
      <c r="CJ164" s="195">
        <f>'[122]RP per monthly'!BH249*-1</f>
        <v>63775.071522799997</v>
      </c>
      <c r="CK164" s="195">
        <f>'[122]RP per monthly'!BI249*-1</f>
        <v>47655.753568499997</v>
      </c>
      <c r="CL164" s="195">
        <f>'[122]RP per monthly'!BJ249*-1</f>
        <v>83757.933152500002</v>
      </c>
      <c r="CM164" s="195">
        <f>'[122]RP per monthly'!BK249*-1</f>
        <v>143305.88106059999</v>
      </c>
      <c r="CN164" s="195">
        <f>'[122]RP per monthly'!BL249*-1</f>
        <v>52996.608674000003</v>
      </c>
      <c r="CO164" s="195">
        <f>'[122]RP per monthly'!BM249*-1</f>
        <v>58839.692440899998</v>
      </c>
      <c r="CP164" s="195">
        <f>'[122]RP per monthly'!BN249*-1</f>
        <v>58863.264205400003</v>
      </c>
      <c r="CQ164" s="195">
        <f>'[122]RP per monthly'!BO249*-1</f>
        <v>73987.621106799998</v>
      </c>
      <c r="CR164" s="195">
        <f>'[122]RP per monthly'!BP249*-1</f>
        <v>87923.661640499995</v>
      </c>
      <c r="CS164" s="195">
        <f>'[122]RP per monthly'!BQ249*-1</f>
        <v>114612.86463549999</v>
      </c>
      <c r="CT164" s="195">
        <f>'[122]RP per monthly'!BT249*-1</f>
        <v>51912.4721575</v>
      </c>
      <c r="CU164" s="195">
        <f>'[122]RP per monthly'!BU249*-1</f>
        <v>53993.420187199998</v>
      </c>
      <c r="CV164" s="195">
        <f>'[122]RP per monthly'!BV249*-1</f>
        <v>61445.901522799999</v>
      </c>
      <c r="CW164" s="195">
        <f>'[122]RP per monthly'!BW249*-1</f>
        <v>43569.083568499998</v>
      </c>
      <c r="CX164" s="195">
        <f>'[122]RP per monthly'!BX249*-1</f>
        <v>81428.763152500003</v>
      </c>
      <c r="CY164" s="195">
        <f>'[122]RP per monthly'!BY249*-1</f>
        <v>140976.71106060001</v>
      </c>
      <c r="CZ164" s="195">
        <f>'[122]RP per monthly'!BZ249*-1</f>
        <v>50527.438673999997</v>
      </c>
      <c r="DA164" s="195">
        <f>'[122]RP per monthly'!CA249*-1</f>
        <v>54753.0224409</v>
      </c>
      <c r="DB164" s="195">
        <f>'[122]RP per monthly'!CB249*-1</f>
        <v>56534.094205399997</v>
      </c>
      <c r="DC164" s="195">
        <f>'[122]RP per monthly'!CC249*-1</f>
        <v>69900.951106799999</v>
      </c>
      <c r="DD164" s="195">
        <f>'[122]RP per monthly'!CD249*-1</f>
        <v>85594.491640499997</v>
      </c>
      <c r="DE164" s="195">
        <f>'[122]RP per monthly'!CE249*-1</f>
        <v>110386.1946355</v>
      </c>
    </row>
    <row r="165" spans="1:109" ht="15" customHeight="1" outlineLevel="1">
      <c r="A165" s="37" t="s">
        <v>1224</v>
      </c>
      <c r="B165" s="84">
        <v>19225</v>
      </c>
      <c r="C165" s="84">
        <v>10045.450000000001</v>
      </c>
      <c r="D165" s="84">
        <v>18419.759999999998</v>
      </c>
      <c r="E165" s="84">
        <v>9261.32</v>
      </c>
      <c r="F165" s="84">
        <v>14301.71</v>
      </c>
      <c r="G165" s="84">
        <v>11197.09</v>
      </c>
      <c r="H165" s="84">
        <v>31642.53</v>
      </c>
      <c r="I165" s="84">
        <v>13640.75</v>
      </c>
      <c r="J165" s="84">
        <v>15769.45</v>
      </c>
      <c r="K165" s="84">
        <v>25774.537680000009</v>
      </c>
      <c r="L165" s="84">
        <v>29241.91</v>
      </c>
      <c r="M165" s="84">
        <v>18271.150000000001</v>
      </c>
      <c r="N165" s="84">
        <v>45810.140000000007</v>
      </c>
      <c r="O165" s="84">
        <v>20872.09</v>
      </c>
      <c r="P165" s="84">
        <v>28029.02</v>
      </c>
      <c r="Q165" s="84">
        <v>42395.840000000004</v>
      </c>
      <c r="R165" s="84">
        <v>52075.59</v>
      </c>
      <c r="S165" s="84">
        <v>19761.900000000001</v>
      </c>
      <c r="T165" s="84">
        <v>36511.29</v>
      </c>
      <c r="U165" s="84">
        <v>58695.899999999994</v>
      </c>
      <c r="V165" s="84">
        <v>76883.089999999982</v>
      </c>
      <c r="W165" s="84">
        <v>57603.459999999992</v>
      </c>
      <c r="X165" s="84">
        <v>30898.519999999997</v>
      </c>
      <c r="Y165" s="84">
        <v>68046.98</v>
      </c>
      <c r="Z165" s="84">
        <v>31719.32</v>
      </c>
      <c r="AA165" s="84">
        <v>38327.100000000006</v>
      </c>
      <c r="AB165" s="84">
        <v>28427.15</v>
      </c>
      <c r="AC165" s="84">
        <v>5478.58</v>
      </c>
      <c r="AD165" s="84">
        <v>7896.73</v>
      </c>
      <c r="AE165" s="84">
        <v>3053.01</v>
      </c>
      <c r="AF165" s="84">
        <v>3051.69</v>
      </c>
      <c r="AG165" s="84">
        <v>3776.85</v>
      </c>
      <c r="AH165" s="84">
        <v>8382.73</v>
      </c>
      <c r="AI165" s="84">
        <v>15334.720000000001</v>
      </c>
      <c r="AJ165" s="84">
        <v>5902.8600000000006</v>
      </c>
      <c r="AK165" s="84">
        <v>15989.169999999998</v>
      </c>
      <c r="AL165" s="203">
        <f>'[122]RP per monthly'!B250*-1</f>
        <v>5740.43</v>
      </c>
      <c r="AM165" s="203">
        <f>'[122]RP per monthly'!C250*-1</f>
        <v>6231.67</v>
      </c>
      <c r="AN165" s="203">
        <f>'[122]RP per monthly'!D250*-1</f>
        <v>6886.99</v>
      </c>
      <c r="AO165" s="203">
        <f>'[122]RP per monthly'!E250*-1</f>
        <v>12079.21</v>
      </c>
      <c r="AP165" s="203">
        <f>'[122]RP per monthly'!F250*-1</f>
        <v>4684.05</v>
      </c>
      <c r="AQ165" s="203">
        <f>'[122]RP per monthly'!G250*-1</f>
        <v>9781.1299999999992</v>
      </c>
      <c r="AR165" s="203">
        <f>'[122]RP per monthly'!H250*-1</f>
        <v>20993.68</v>
      </c>
      <c r="AS165" s="203">
        <f>'[122]RP per monthly'!I250*-1</f>
        <v>25136.99</v>
      </c>
      <c r="AT165" s="203">
        <f>'[122]RP per monthly'!J250*-1</f>
        <v>3144.54</v>
      </c>
      <c r="AU165" s="203">
        <f>'[122]RP per monthly'!K250*-1</f>
        <v>19012.21</v>
      </c>
      <c r="AV165" s="203">
        <f>'[122]RP per monthly'!L250*-1</f>
        <v>22514.82</v>
      </c>
      <c r="AW165" s="203">
        <f>'[122]RP per monthly'!M250*-1</f>
        <v>31252.42</v>
      </c>
      <c r="AX165" s="203">
        <f>'[122]RP per monthly'!P250*-1</f>
        <v>17584.72</v>
      </c>
      <c r="AY165" s="203">
        <f>'[122]RP per monthly'!Q250*-1</f>
        <v>4496.8599999999997</v>
      </c>
      <c r="AZ165" s="203">
        <f>'[122]RP per monthly'!R250*-1</f>
        <v>16319.56</v>
      </c>
      <c r="BA165" s="203">
        <f>'[122]RP per monthly'!S250*-1</f>
        <v>13746.32</v>
      </c>
      <c r="BB165" s="203">
        <f>'[122]RP per monthly'!T250*-1</f>
        <v>28076.48</v>
      </c>
      <c r="BC165" s="203">
        <f>'[122]RP per monthly'!U250*-1</f>
        <v>20576.900000000001</v>
      </c>
      <c r="BD165" s="203">
        <f>'[122]RP per monthly'!V250*-1</f>
        <v>10729.51</v>
      </c>
      <c r="BE165" s="203">
        <f>'[122]RP per monthly'!W250*-1</f>
        <v>38928.19</v>
      </c>
      <c r="BF165" s="203">
        <f>'[122]RP per monthly'!X250*-1</f>
        <v>103990.33</v>
      </c>
      <c r="BG165" s="203">
        <f>'[122]RP per monthly'!Y250*-1</f>
        <v>52031.24</v>
      </c>
      <c r="BH165" s="203">
        <f>'[122]RP per monthly'!Z250*-1</f>
        <v>44336.42</v>
      </c>
      <c r="BI165" s="203">
        <f>'[122]RP per monthly'!AA250*-1</f>
        <v>56787.99</v>
      </c>
      <c r="BJ165" s="203">
        <f>'[122]RP per monthly'!AD250*-1</f>
        <v>26264.66</v>
      </c>
      <c r="BK165" s="203">
        <f>'[122]RP per monthly'!AE250*-1</f>
        <v>34739.660000000003</v>
      </c>
      <c r="BL165" s="203">
        <f>'[122]RP per monthly'!AF250*-1</f>
        <v>30629.66</v>
      </c>
      <c r="BM165" s="203">
        <f>'[122]RP per monthly'!AG250*-1</f>
        <v>27856.33</v>
      </c>
      <c r="BN165" s="203">
        <f>'[122]RP per monthly'!AH250*-1</f>
        <v>28996.33</v>
      </c>
      <c r="BO165" s="203">
        <f>'[122]RP per monthly'!AI250*-1</f>
        <v>68857.33</v>
      </c>
      <c r="BP165" s="203">
        <f>'[122]RP per monthly'!AJ250*-1</f>
        <v>35749.660000000003</v>
      </c>
      <c r="BQ165" s="203">
        <f>'[122]RP per monthly'!AK250*-1</f>
        <v>41489.660000000003</v>
      </c>
      <c r="BR165" s="203">
        <f>'[122]RP per monthly'!AL250*-1</f>
        <v>34249.660000000003</v>
      </c>
      <c r="BS165" s="203">
        <f>'[122]RP per monthly'!AM250*-1</f>
        <v>46539.66</v>
      </c>
      <c r="BT165" s="203">
        <f>'[122]RP per monthly'!AN250*-1</f>
        <v>91390.66</v>
      </c>
      <c r="BU165" s="203">
        <f>'[122]RP per monthly'!AO250*-1</f>
        <v>36309.660000000003</v>
      </c>
      <c r="BV165" s="195">
        <f>'[122]RP per monthly'!AR250*-1</f>
        <v>25899.66</v>
      </c>
      <c r="BW165" s="195">
        <f>'[122]RP per monthly'!AS250*-1</f>
        <v>38249.660000000003</v>
      </c>
      <c r="BX165" s="195">
        <f>'[122]RP per monthly'!AT250*-1</f>
        <v>28939.66</v>
      </c>
      <c r="BY165" s="195">
        <f>'[122]RP per monthly'!AU250*-1</f>
        <v>28199.66</v>
      </c>
      <c r="BZ165" s="195">
        <f>'[122]RP per monthly'!AV250*-1</f>
        <v>34689.660000000003</v>
      </c>
      <c r="CA165" s="195">
        <f>'[122]RP per monthly'!AW250*-1</f>
        <v>64640.66</v>
      </c>
      <c r="CB165" s="195">
        <f>'[122]RP per monthly'!AX250*-1</f>
        <v>29062.66</v>
      </c>
      <c r="CC165" s="195">
        <f>'[122]RP per monthly'!AY250*-1</f>
        <v>40549.660000000003</v>
      </c>
      <c r="CD165" s="195">
        <f>'[122]RP per monthly'!AZ250*-1</f>
        <v>33809.660000000003</v>
      </c>
      <c r="CE165" s="195">
        <f>'[122]RP per monthly'!BA250*-1</f>
        <v>53949.66</v>
      </c>
      <c r="CF165" s="195">
        <f>'[122]RP per monthly'!BB250*-1</f>
        <v>65500.66</v>
      </c>
      <c r="CG165" s="195">
        <f>'[122]RP per monthly'!BC250*-1</f>
        <v>46769.66</v>
      </c>
      <c r="CH165" s="195">
        <f>'[122]RP per monthly'!BF250*-1</f>
        <v>26012.91</v>
      </c>
      <c r="CI165" s="195">
        <f>'[122]RP per monthly'!BG250*-1</f>
        <v>40206.660000000003</v>
      </c>
      <c r="CJ165" s="195">
        <f>'[122]RP per monthly'!BH250*-1</f>
        <v>28736.66</v>
      </c>
      <c r="CK165" s="195">
        <f>'[122]RP per monthly'!BI250*-1</f>
        <v>28906.66</v>
      </c>
      <c r="CL165" s="195">
        <f>'[122]RP per monthly'!BJ250*-1</f>
        <v>35406.660000000003</v>
      </c>
      <c r="CM165" s="195">
        <f>'[122]RP per monthly'!BK250*-1</f>
        <v>52576.66</v>
      </c>
      <c r="CN165" s="195">
        <f>'[122]RP per monthly'!BL250*-1</f>
        <v>29759.66</v>
      </c>
      <c r="CO165" s="195">
        <f>'[122]RP per monthly'!BM250*-1</f>
        <v>41256.660000000003</v>
      </c>
      <c r="CP165" s="195">
        <f>'[122]RP per monthly'!BN250*-1</f>
        <v>34536.660000000003</v>
      </c>
      <c r="CQ165" s="195">
        <f>'[122]RP per monthly'!BO250*-1</f>
        <v>54656.66</v>
      </c>
      <c r="CR165" s="195">
        <f>'[122]RP per monthly'!BP250*-1</f>
        <v>53406.66</v>
      </c>
      <c r="CS165" s="195">
        <f>'[122]RP per monthly'!BQ250*-1</f>
        <v>47486.66</v>
      </c>
      <c r="CT165" s="195">
        <f>'[122]RP per monthly'!BT250*-1</f>
        <v>22330.33</v>
      </c>
      <c r="CU165" s="195">
        <f>'[122]RP per monthly'!BU250*-1</f>
        <v>35645.33</v>
      </c>
      <c r="CV165" s="195">
        <f>'[122]RP per monthly'!BV250*-1</f>
        <v>24145.33</v>
      </c>
      <c r="CW165" s="195">
        <f>'[122]RP per monthly'!BW250*-1</f>
        <v>24345.33</v>
      </c>
      <c r="CX165" s="195">
        <f>'[122]RP per monthly'!BX250*-1</f>
        <v>30845.33</v>
      </c>
      <c r="CY165" s="195">
        <f>'[122]RP per monthly'!BY250*-1</f>
        <v>47985.33</v>
      </c>
      <c r="CZ165" s="195">
        <f>'[122]RP per monthly'!BZ250*-1</f>
        <v>25198.33</v>
      </c>
      <c r="DA165" s="195">
        <f>'[122]RP per monthly'!CA250*-1</f>
        <v>36695.33</v>
      </c>
      <c r="DB165" s="195">
        <f>'[122]RP per monthly'!CB250*-1</f>
        <v>29945.33</v>
      </c>
      <c r="DC165" s="195">
        <f>'[122]RP per monthly'!CC250*-1</f>
        <v>50095.33</v>
      </c>
      <c r="DD165" s="195">
        <f>'[122]RP per monthly'!CD250*-1</f>
        <v>48845.33</v>
      </c>
      <c r="DE165" s="195">
        <f>'[122]RP per monthly'!CE250*-1</f>
        <v>42895.33</v>
      </c>
    </row>
    <row r="166" spans="1:109" ht="15" customHeight="1" outlineLevel="1">
      <c r="A166" s="37" t="s">
        <v>212</v>
      </c>
      <c r="B166" s="84">
        <v>60247.76</v>
      </c>
      <c r="C166" s="84"/>
      <c r="D166" s="84">
        <v>50685.32</v>
      </c>
      <c r="E166" s="84">
        <v>88313.74</v>
      </c>
      <c r="F166" s="84">
        <v>38159.25</v>
      </c>
      <c r="G166" s="84">
        <v>-2209.4899999999998</v>
      </c>
      <c r="H166" s="84">
        <v>-1225.96</v>
      </c>
      <c r="I166" s="84">
        <v>74338.03</v>
      </c>
      <c r="J166" s="84">
        <v>62799.94</v>
      </c>
      <c r="K166" s="84">
        <v>49193.209999999992</v>
      </c>
      <c r="L166" s="84">
        <v>11777.23</v>
      </c>
      <c r="M166" s="84">
        <v>16498.7</v>
      </c>
      <c r="N166" s="84">
        <v>27112.670000000006</v>
      </c>
      <c r="O166" s="84">
        <v>50674.34</v>
      </c>
      <c r="P166" s="84">
        <v>23126.91</v>
      </c>
      <c r="Q166" s="84">
        <v>41730.44</v>
      </c>
      <c r="R166" s="84">
        <v>29236.95</v>
      </c>
      <c r="S166" s="84">
        <v>39410.65</v>
      </c>
      <c r="T166" s="84">
        <v>48528.36</v>
      </c>
      <c r="U166" s="84">
        <v>61536.95</v>
      </c>
      <c r="V166" s="84">
        <v>42678.47</v>
      </c>
      <c r="W166" s="84">
        <v>47808.450000000004</v>
      </c>
      <c r="X166" s="84">
        <v>29730.160000000003</v>
      </c>
      <c r="Y166" s="84">
        <v>87405.72</v>
      </c>
      <c r="Z166" s="84">
        <v>33857.879999999997</v>
      </c>
      <c r="AA166" s="84">
        <v>86400.81</v>
      </c>
      <c r="AB166" s="84">
        <v>17550.349999999999</v>
      </c>
      <c r="AC166" s="84">
        <v>18149.61</v>
      </c>
      <c r="AD166" s="84"/>
      <c r="AE166" s="84">
        <v>-2216.33</v>
      </c>
      <c r="AF166" s="84">
        <v>874.11</v>
      </c>
      <c r="AG166" s="84">
        <v>2171.0299999999997</v>
      </c>
      <c r="AH166" s="84">
        <v>1087.6199999999999</v>
      </c>
      <c r="AI166" s="84">
        <v>41816.79</v>
      </c>
      <c r="AJ166" s="84">
        <v>1448.19</v>
      </c>
      <c r="AK166" s="84">
        <v>8889.81</v>
      </c>
      <c r="AL166" s="203">
        <f>'[122]RP per monthly'!B251*-1</f>
        <v>3946.61</v>
      </c>
      <c r="AM166" s="203">
        <f>'[122]RP per monthly'!C251*-1</f>
        <v>-1280</v>
      </c>
      <c r="AN166" s="203">
        <f>'[122]RP per monthly'!D251*-1</f>
        <v>136193.76</v>
      </c>
      <c r="AO166" s="203">
        <f>'[122]RP per monthly'!E251*-1</f>
        <v>-11846.91</v>
      </c>
      <c r="AP166" s="203">
        <f>'[122]RP per monthly'!F251*-1</f>
        <v>78522.539999999994</v>
      </c>
      <c r="AQ166" s="203">
        <f>'[122]RP per monthly'!G251*-1</f>
        <v>9179.15</v>
      </c>
      <c r="AR166" s="203">
        <f>'[122]RP per monthly'!H251*-1</f>
        <v>253.23</v>
      </c>
      <c r="AS166" s="203">
        <f>'[122]RP per monthly'!I251*-1</f>
        <v>35922</v>
      </c>
      <c r="AT166" s="203">
        <f>'[122]RP per monthly'!J251*-1</f>
        <v>116175.76</v>
      </c>
      <c r="AU166" s="203">
        <f>'[122]RP per monthly'!K251*-1</f>
        <v>4172.3</v>
      </c>
      <c r="AV166" s="203">
        <f>'[122]RP per monthly'!L251*-1</f>
        <v>7023.86</v>
      </c>
      <c r="AW166" s="203">
        <f>'[122]RP per monthly'!M251*-1</f>
        <v>19934.8</v>
      </c>
      <c r="AX166" s="203">
        <f>'[122]RP per monthly'!P251*-1</f>
        <v>3625.24</v>
      </c>
      <c r="AY166" s="203">
        <f>'[122]RP per monthly'!Q251*-1</f>
        <v>-4272.04</v>
      </c>
      <c r="AZ166" s="203">
        <f>'[122]RP per monthly'!R251*-1</f>
        <v>0</v>
      </c>
      <c r="BA166" s="203">
        <f>'[122]RP per monthly'!S251*-1</f>
        <v>11494.22</v>
      </c>
      <c r="BB166" s="203">
        <f>'[122]RP per monthly'!T251*-1</f>
        <v>16750.240000000002</v>
      </c>
      <c r="BC166" s="203">
        <f>'[122]RP per monthly'!U251*-1</f>
        <v>24904.65</v>
      </c>
      <c r="BD166" s="203">
        <f>'[122]RP per monthly'!V251*-1</f>
        <v>27492.89</v>
      </c>
      <c r="BE166" s="203">
        <f>'[122]RP per monthly'!W251*-1</f>
        <v>-11181.07</v>
      </c>
      <c r="BF166" s="203">
        <f>'[122]RP per monthly'!X251*-1</f>
        <v>179672.72</v>
      </c>
      <c r="BG166" s="203">
        <f>'[122]RP per monthly'!Y251*-1</f>
        <v>72367.22</v>
      </c>
      <c r="BH166" s="203">
        <f>'[122]RP per monthly'!Z251*-1</f>
        <v>65653.948170200005</v>
      </c>
      <c r="BI166" s="203">
        <f>'[122]RP per monthly'!AA251*-1</f>
        <v>184393.43817020001</v>
      </c>
      <c r="BJ166" s="203">
        <f>'[122]RP per monthly'!AD251*-1</f>
        <v>30987.529200000001</v>
      </c>
      <c r="BK166" s="203">
        <f>'[122]RP per monthly'!AE251*-1</f>
        <v>40444.614800000003</v>
      </c>
      <c r="BL166" s="203">
        <f>'[122]RP per monthly'!AF251*-1</f>
        <v>46129.5988</v>
      </c>
      <c r="BM166" s="203">
        <f>'[122]RP per monthly'!AG251*-1</f>
        <v>29587.108400000001</v>
      </c>
      <c r="BN166" s="203">
        <f>'[122]RP per monthly'!AH251*-1</f>
        <v>39707.817199999998</v>
      </c>
      <c r="BO166" s="203">
        <f>'[122]RP per monthly'!AI251*-1</f>
        <v>174772.4448</v>
      </c>
      <c r="BP166" s="203">
        <f>'[122]RP per monthly'!AJ251*-1</f>
        <v>66975.529200000004</v>
      </c>
      <c r="BQ166" s="203">
        <f>'[122]RP per monthly'!AK251*-1</f>
        <v>88123.5864</v>
      </c>
      <c r="BR166" s="203">
        <f>'[122]RP per monthly'!AL251*-1</f>
        <v>46414.578800000003</v>
      </c>
      <c r="BS166" s="203">
        <f>'[122]RP per monthly'!AM251*-1</f>
        <v>110045.18399999999</v>
      </c>
      <c r="BT166" s="203">
        <f>'[122]RP per monthly'!AN251*-1</f>
        <v>110759.1412</v>
      </c>
      <c r="BU166" s="203">
        <f>'[122]RP per monthly'!AO251*-1</f>
        <v>142329.1084</v>
      </c>
      <c r="BV166" s="195">
        <f>'[122]RP per monthly'!AR251*-1</f>
        <v>34321.959600000002</v>
      </c>
      <c r="BW166" s="195">
        <f>'[122]RP per monthly'!AS251*-1</f>
        <v>37161.638439399998</v>
      </c>
      <c r="BX166" s="195">
        <f>'[122]RP per monthly'!AT251*-1</f>
        <v>45585.374510499998</v>
      </c>
      <c r="BY166" s="195">
        <f>'[122]RP per monthly'!AU251*-1</f>
        <v>27953.920991300001</v>
      </c>
      <c r="BZ166" s="195">
        <f>'[122]RP per monthly'!AV251*-1</f>
        <v>39747.692039399997</v>
      </c>
      <c r="CA166" s="195">
        <f>'[122]RP per monthly'!AW251*-1</f>
        <v>163931.26451050001</v>
      </c>
      <c r="CB166" s="195">
        <f>'[122]RP per monthly'!AX251*-1</f>
        <v>50337.774510499999</v>
      </c>
      <c r="CC166" s="195">
        <f>'[122]RP per monthly'!AY251*-1</f>
        <v>44575.923430700001</v>
      </c>
      <c r="CD166" s="195">
        <f>'[122]RP per monthly'!AZ251*-1</f>
        <v>42348.738799999999</v>
      </c>
      <c r="CE166" s="195">
        <f>'[122]RP per monthly'!BA251*-1</f>
        <v>74127.494110500003</v>
      </c>
      <c r="CF166" s="195">
        <f>'[122]RP per monthly'!BB251*-1</f>
        <v>59272.169199999997</v>
      </c>
      <c r="CG166" s="195">
        <f>'[122]RP per monthly'!BC251*-1</f>
        <v>105946.78383070001</v>
      </c>
      <c r="CH166" s="195">
        <f>'[122]RP per monthly'!BF251*-1</f>
        <v>34321.959600000002</v>
      </c>
      <c r="CI166" s="195">
        <f>'[122]RP per monthly'!BG251*-1</f>
        <v>38042.888439399998</v>
      </c>
      <c r="CJ166" s="195">
        <f>'[122]RP per monthly'!BH251*-1</f>
        <v>43884.874510499998</v>
      </c>
      <c r="CK166" s="195">
        <f>'[122]RP per monthly'!BI251*-1</f>
        <v>27835.170991300001</v>
      </c>
      <c r="CL166" s="195">
        <f>'[122]RP per monthly'!BJ251*-1</f>
        <v>39747.692039399997</v>
      </c>
      <c r="CM166" s="195">
        <f>'[122]RP per monthly'!BK251*-1</f>
        <v>165077.51451050001</v>
      </c>
      <c r="CN166" s="195">
        <f>'[122]RP per monthly'!BL251*-1</f>
        <v>45904.774510499999</v>
      </c>
      <c r="CO166" s="195">
        <f>'[122]RP per monthly'!BM251*-1</f>
        <v>44457.173430700001</v>
      </c>
      <c r="CP166" s="195">
        <f>'[122]RP per monthly'!BN251*-1</f>
        <v>42508.738799999999</v>
      </c>
      <c r="CQ166" s="195">
        <f>'[122]RP per monthly'!BO251*-1</f>
        <v>74008.744110500003</v>
      </c>
      <c r="CR166" s="195">
        <f>'[122]RP per monthly'!BP251*-1</f>
        <v>45944.089200000002</v>
      </c>
      <c r="CS166" s="195">
        <f>'[122]RP per monthly'!BQ251*-1</f>
        <v>105988.03383070001</v>
      </c>
      <c r="CT166" s="195">
        <f>'[122]RP per monthly'!BT251*-1</f>
        <v>30738.6296</v>
      </c>
      <c r="CU166" s="195">
        <f>'[122]RP per monthly'!BU251*-1</f>
        <v>34635.308439400003</v>
      </c>
      <c r="CV166" s="195">
        <f>'[122]RP per monthly'!BV251*-1</f>
        <v>40481.544510500004</v>
      </c>
      <c r="CW166" s="195">
        <f>'[122]RP per monthly'!BW251*-1</f>
        <v>24427.5909913</v>
      </c>
      <c r="CX166" s="195">
        <f>'[122]RP per monthly'!BX251*-1</f>
        <v>36164.362039400003</v>
      </c>
      <c r="CY166" s="195">
        <f>'[122]RP per monthly'!BY251*-1</f>
        <v>150433.26451050001</v>
      </c>
      <c r="CZ166" s="195">
        <f>'[122]RP per monthly'!BZ251*-1</f>
        <v>42321.444510499998</v>
      </c>
      <c r="DA166" s="195">
        <f>'[122]RP per monthly'!CA251*-1</f>
        <v>40632.923430700001</v>
      </c>
      <c r="DB166" s="195">
        <f>'[122]RP per monthly'!CB251*-1</f>
        <v>39105.408799999997</v>
      </c>
      <c r="DC166" s="195">
        <f>'[122]RP per monthly'!CC251*-1</f>
        <v>59184.494110500003</v>
      </c>
      <c r="DD166" s="195">
        <f>'[122]RP per monthly'!CD251*-1</f>
        <v>42360.7592</v>
      </c>
      <c r="DE166" s="195">
        <f>'[122]RP per monthly'!CE251*-1</f>
        <v>102760.4538307</v>
      </c>
    </row>
    <row r="167" spans="1:109" ht="15" customHeight="1" outlineLevel="1">
      <c r="A167" s="37" t="s">
        <v>213</v>
      </c>
      <c r="B167" s="84">
        <v>3292.35</v>
      </c>
      <c r="C167" s="84">
        <v>1757.73</v>
      </c>
      <c r="D167" s="84">
        <v>2114.73</v>
      </c>
      <c r="E167" s="84">
        <v>1494.83</v>
      </c>
      <c r="F167" s="84">
        <v>2943.33</v>
      </c>
      <c r="G167" s="84">
        <v>3432.1</v>
      </c>
      <c r="H167" s="84"/>
      <c r="I167" s="84">
        <v>4287.75</v>
      </c>
      <c r="J167" s="84">
        <v>2819.07</v>
      </c>
      <c r="K167" s="84">
        <v>9650.630000000001</v>
      </c>
      <c r="L167" s="84">
        <v>2483.5</v>
      </c>
      <c r="M167" s="84">
        <v>1159.47</v>
      </c>
      <c r="N167" s="84">
        <v>2941.7300000000005</v>
      </c>
      <c r="O167" s="84">
        <v>3566.0699999999997</v>
      </c>
      <c r="P167" s="84">
        <v>4282.25</v>
      </c>
      <c r="Q167" s="84">
        <v>7826.23</v>
      </c>
      <c r="R167" s="84">
        <v>2071.17</v>
      </c>
      <c r="S167" s="84">
        <v>4179.05</v>
      </c>
      <c r="T167" s="84">
        <v>5032.82</v>
      </c>
      <c r="U167" s="84">
        <v>9346.9900000000016</v>
      </c>
      <c r="V167" s="84">
        <v>2113.96</v>
      </c>
      <c r="W167" s="84">
        <v>7532.6399999999994</v>
      </c>
      <c r="X167" s="84">
        <v>9675.0399999999991</v>
      </c>
      <c r="Y167" s="84">
        <v>5538.25</v>
      </c>
      <c r="Z167" s="84">
        <v>3751.59</v>
      </c>
      <c r="AA167" s="84">
        <v>8635.9699999999993</v>
      </c>
      <c r="AB167" s="84">
        <v>4709.8100000000004</v>
      </c>
      <c r="AC167" s="84">
        <v>8871.3499999999985</v>
      </c>
      <c r="AD167" s="84">
        <v>2489.2399999999998</v>
      </c>
      <c r="AE167" s="84">
        <v>9354.83</v>
      </c>
      <c r="AF167" s="84">
        <v>4371.99</v>
      </c>
      <c r="AG167" s="84">
        <v>7500.2199999999993</v>
      </c>
      <c r="AH167" s="84">
        <v>10554.060000000001</v>
      </c>
      <c r="AI167" s="84">
        <v>9477.39</v>
      </c>
      <c r="AJ167" s="84">
        <v>11924.01</v>
      </c>
      <c r="AK167" s="84">
        <v>29222.04</v>
      </c>
      <c r="AL167" s="203">
        <f>'[122]RP per monthly'!B252*-1</f>
        <v>47227.7</v>
      </c>
      <c r="AM167" s="203">
        <f>'[122]RP per monthly'!C252*-1</f>
        <v>31819.65</v>
      </c>
      <c r="AN167" s="203">
        <f>'[122]RP per monthly'!D252*-1</f>
        <v>22697.96</v>
      </c>
      <c r="AO167" s="203">
        <f>'[122]RP per monthly'!E252*-1</f>
        <v>29010.9</v>
      </c>
      <c r="AP167" s="203">
        <f>'[122]RP per monthly'!F252*-1</f>
        <v>24070.11</v>
      </c>
      <c r="AQ167" s="203">
        <f>'[122]RP per monthly'!G252*-1</f>
        <v>9914.74</v>
      </c>
      <c r="AR167" s="203">
        <f>'[122]RP per monthly'!H252*-1</f>
        <v>51214.43</v>
      </c>
      <c r="AS167" s="203">
        <f>'[122]RP per monthly'!I252*-1</f>
        <v>33045.56</v>
      </c>
      <c r="AT167" s="203">
        <f>'[122]RP per monthly'!J252*-1</f>
        <v>22293.38</v>
      </c>
      <c r="AU167" s="203">
        <f>'[122]RP per monthly'!K252*-1</f>
        <v>23513.64</v>
      </c>
      <c r="AV167" s="203">
        <f>'[122]RP per monthly'!L252*-1</f>
        <v>24187.81</v>
      </c>
      <c r="AW167" s="203">
        <f>'[122]RP per monthly'!M252*-1</f>
        <v>21790.39</v>
      </c>
      <c r="AX167" s="203">
        <f>'[122]RP per monthly'!P252*-1</f>
        <v>10085.709999999999</v>
      </c>
      <c r="AY167" s="203">
        <f>'[122]RP per monthly'!Q252*-1</f>
        <v>27679.71</v>
      </c>
      <c r="AZ167" s="203">
        <f>'[122]RP per monthly'!R252*-1</f>
        <v>36552.44</v>
      </c>
      <c r="BA167" s="203">
        <f>'[122]RP per monthly'!S252*-1</f>
        <v>10587.57</v>
      </c>
      <c r="BB167" s="203">
        <f>'[122]RP per monthly'!T252*-1</f>
        <v>19898.96</v>
      </c>
      <c r="BC167" s="203">
        <f>'[122]RP per monthly'!U252*-1</f>
        <v>27769.79</v>
      </c>
      <c r="BD167" s="203">
        <f>'[122]RP per monthly'!V252*-1</f>
        <v>3098.75</v>
      </c>
      <c r="BE167" s="203">
        <f>'[122]RP per monthly'!W252*-1</f>
        <v>23131.11</v>
      </c>
      <c r="BF167" s="203">
        <f>'[122]RP per monthly'!X252*-1</f>
        <v>32757.87</v>
      </c>
      <c r="BG167" s="203">
        <f>'[122]RP per monthly'!Y252*-1</f>
        <v>14933.34</v>
      </c>
      <c r="BH167" s="203">
        <f>'[122]RP per monthly'!Z252*-1</f>
        <v>16708.37</v>
      </c>
      <c r="BI167" s="203">
        <f>'[122]RP per monthly'!AA252*-1</f>
        <v>17309.75</v>
      </c>
      <c r="BJ167" s="203">
        <f>'[122]RP per monthly'!AD252*-1</f>
        <v>14135</v>
      </c>
      <c r="BK167" s="203">
        <f>'[122]RP per monthly'!AE252*-1</f>
        <v>20536</v>
      </c>
      <c r="BL167" s="203">
        <f>'[122]RP per monthly'!AF252*-1</f>
        <v>17115</v>
      </c>
      <c r="BM167" s="203">
        <f>'[122]RP per monthly'!AG252*-1</f>
        <v>19872</v>
      </c>
      <c r="BN167" s="203">
        <f>'[122]RP per monthly'!AH252*-1</f>
        <v>17298</v>
      </c>
      <c r="BO167" s="203">
        <f>'[122]RP per monthly'!AI252*-1</f>
        <v>19167</v>
      </c>
      <c r="BP167" s="203">
        <f>'[122]RP per monthly'!AJ252*-1</f>
        <v>17437</v>
      </c>
      <c r="BQ167" s="203">
        <f>'[122]RP per monthly'!AK252*-1</f>
        <v>20396</v>
      </c>
      <c r="BR167" s="203">
        <f>'[122]RP per monthly'!AL252*-1</f>
        <v>14760</v>
      </c>
      <c r="BS167" s="203">
        <f>'[122]RP per monthly'!AM252*-1</f>
        <v>22252</v>
      </c>
      <c r="BT167" s="203">
        <f>'[122]RP per monthly'!AN252*-1</f>
        <v>20846</v>
      </c>
      <c r="BU167" s="203">
        <f>'[122]RP per monthly'!AO252*-1</f>
        <v>19912</v>
      </c>
      <c r="BV167" s="195">
        <f>'[122]RP per monthly'!AR252*-1</f>
        <v>19322</v>
      </c>
      <c r="BW167" s="195">
        <f>'[122]RP per monthly'!AS252*-1</f>
        <v>12862</v>
      </c>
      <c r="BX167" s="195">
        <f>'[122]RP per monthly'!AT252*-1</f>
        <v>16047</v>
      </c>
      <c r="BY167" s="195">
        <f>'[122]RP per monthly'!AU252*-1</f>
        <v>20207</v>
      </c>
      <c r="BZ167" s="195">
        <f>'[122]RP per monthly'!AV252*-1</f>
        <v>18480</v>
      </c>
      <c r="CA167" s="195">
        <f>'[122]RP per monthly'!AW252*-1</f>
        <v>20345</v>
      </c>
      <c r="CB167" s="195">
        <f>'[122]RP per monthly'!AX252*-1</f>
        <v>17343</v>
      </c>
      <c r="CC167" s="195">
        <f>'[122]RP per monthly'!AY252*-1</f>
        <v>20372</v>
      </c>
      <c r="CD167" s="195">
        <f>'[122]RP per monthly'!AZ252*-1</f>
        <v>16657</v>
      </c>
      <c r="CE167" s="195">
        <f>'[122]RP per monthly'!BA252*-1</f>
        <v>20857</v>
      </c>
      <c r="CF167" s="195">
        <f>'[122]RP per monthly'!BB252*-1</f>
        <v>23694</v>
      </c>
      <c r="CG167" s="195">
        <f>'[122]RP per monthly'!BC252*-1</f>
        <v>18310</v>
      </c>
      <c r="CH167" s="195">
        <f>'[122]RP per monthly'!BF252*-1</f>
        <v>19332</v>
      </c>
      <c r="CI167" s="195">
        <f>'[122]RP per monthly'!BG252*-1</f>
        <v>13062</v>
      </c>
      <c r="CJ167" s="195">
        <f>'[122]RP per monthly'!BH252*-1</f>
        <v>15785.75</v>
      </c>
      <c r="CK167" s="195">
        <f>'[122]RP per monthly'!BI252*-1</f>
        <v>20217</v>
      </c>
      <c r="CL167" s="195">
        <f>'[122]RP per monthly'!BJ252*-1</f>
        <v>18408.75</v>
      </c>
      <c r="CM167" s="195">
        <f>'[122]RP per monthly'!BK252*-1</f>
        <v>18355</v>
      </c>
      <c r="CN167" s="195">
        <f>'[122]RP per monthly'!BL252*-1</f>
        <v>17281.75</v>
      </c>
      <c r="CO167" s="195">
        <f>'[122]RP per monthly'!BM252*-1</f>
        <v>20372</v>
      </c>
      <c r="CP167" s="195">
        <f>'[122]RP per monthly'!BN252*-1</f>
        <v>16595.75</v>
      </c>
      <c r="CQ167" s="195">
        <f>'[122]RP per monthly'!BO252*-1</f>
        <v>20867</v>
      </c>
      <c r="CR167" s="195">
        <f>'[122]RP per monthly'!BP252*-1</f>
        <v>19622.75</v>
      </c>
      <c r="CS167" s="195">
        <f>'[122]RP per monthly'!BQ252*-1</f>
        <v>18310</v>
      </c>
      <c r="CT167" s="195">
        <f>'[122]RP per monthly'!BT252*-1</f>
        <v>19258.669999999998</v>
      </c>
      <c r="CU167" s="195">
        <f>'[122]RP per monthly'!BU252*-1</f>
        <v>12978.67</v>
      </c>
      <c r="CV167" s="195">
        <f>'[122]RP per monthly'!BV252*-1</f>
        <v>15817.87</v>
      </c>
      <c r="CW167" s="195">
        <f>'[122]RP per monthly'!BW252*-1</f>
        <v>19643.669999999998</v>
      </c>
      <c r="CX167" s="195">
        <f>'[122]RP per monthly'!BX252*-1</f>
        <v>17930.87</v>
      </c>
      <c r="CY167" s="195">
        <f>'[122]RP per monthly'!BY252*-1</f>
        <v>18281.669999999998</v>
      </c>
      <c r="CZ167" s="195">
        <f>'[122]RP per monthly'!BZ252*-1</f>
        <v>17313.87</v>
      </c>
      <c r="DA167" s="195">
        <f>'[122]RP per monthly'!CA252*-1</f>
        <v>20288.669999999998</v>
      </c>
      <c r="DB167" s="195">
        <f>'[122]RP per monthly'!CB252*-1</f>
        <v>16627.87</v>
      </c>
      <c r="DC167" s="195">
        <f>'[122]RP per monthly'!CC252*-1</f>
        <v>20793.669999999998</v>
      </c>
      <c r="DD167" s="195">
        <f>'[122]RP per monthly'!CD252*-1</f>
        <v>19644.87</v>
      </c>
      <c r="DE167" s="195">
        <f>'[122]RP per monthly'!CE252*-1</f>
        <v>18226.669999999998</v>
      </c>
    </row>
    <row r="168" spans="1:109" ht="15" customHeight="1" outlineLevel="1">
      <c r="A168" s="37" t="s">
        <v>214</v>
      </c>
      <c r="B168" s="84">
        <v>40494.050000000003</v>
      </c>
      <c r="C168" s="84">
        <v>67886.080000000002</v>
      </c>
      <c r="D168" s="84">
        <v>29139.8</v>
      </c>
      <c r="E168" s="84">
        <v>28688.400000000001</v>
      </c>
      <c r="F168" s="84">
        <v>13160.83</v>
      </c>
      <c r="G168" s="84">
        <v>42060.14</v>
      </c>
      <c r="H168" s="84">
        <v>39448.57</v>
      </c>
      <c r="I168" s="84">
        <v>37014.54</v>
      </c>
      <c r="J168" s="84">
        <v>30689.16</v>
      </c>
      <c r="K168" s="84">
        <v>37297.86</v>
      </c>
      <c r="L168" s="84">
        <v>33298.71</v>
      </c>
      <c r="M168" s="84">
        <v>43511.71</v>
      </c>
      <c r="N168" s="84">
        <v>68982.31</v>
      </c>
      <c r="O168" s="84">
        <v>55380.36</v>
      </c>
      <c r="P168" s="84">
        <v>38669.729999999996</v>
      </c>
      <c r="Q168" s="84">
        <v>47948.590000000004</v>
      </c>
      <c r="R168" s="84">
        <v>44249.21</v>
      </c>
      <c r="S168" s="84">
        <v>43579.91</v>
      </c>
      <c r="T168" s="84">
        <v>51610.92</v>
      </c>
      <c r="U168" s="84">
        <v>51035.119999999995</v>
      </c>
      <c r="V168" s="84">
        <v>47809.4</v>
      </c>
      <c r="W168" s="84">
        <v>43312.259999999995</v>
      </c>
      <c r="X168" s="84">
        <v>82671.51999999999</v>
      </c>
      <c r="Y168" s="84">
        <v>80658.950000000012</v>
      </c>
      <c r="Z168" s="84">
        <v>82097.26999999999</v>
      </c>
      <c r="AA168" s="84">
        <v>53355.869999999995</v>
      </c>
      <c r="AB168" s="84">
        <v>99422.16</v>
      </c>
      <c r="AC168" s="84">
        <v>46516.29</v>
      </c>
      <c r="AD168" s="84">
        <v>65582.049999999988</v>
      </c>
      <c r="AE168" s="84">
        <v>55353.78</v>
      </c>
      <c r="AF168" s="84">
        <v>56806.67</v>
      </c>
      <c r="AG168" s="84">
        <v>77000.37</v>
      </c>
      <c r="AH168" s="84">
        <v>51808.72</v>
      </c>
      <c r="AI168" s="84">
        <v>43472.75</v>
      </c>
      <c r="AJ168" s="84">
        <v>51090.85</v>
      </c>
      <c r="AK168" s="84">
        <v>30445.96</v>
      </c>
      <c r="AL168" s="203">
        <f>'[122]RP per monthly'!B253*-1</f>
        <v>0</v>
      </c>
      <c r="AM168" s="203">
        <f>'[122]RP per monthly'!C253*-1</f>
        <v>0</v>
      </c>
      <c r="AN168" s="203">
        <f>'[122]RP per monthly'!D253*-1</f>
        <v>0</v>
      </c>
      <c r="AO168" s="203">
        <f>'[122]RP per monthly'!E253*-1</f>
        <v>238.16</v>
      </c>
      <c r="AP168" s="203">
        <f>'[122]RP per monthly'!F253*-1</f>
        <v>1128.6500000000001</v>
      </c>
      <c r="AQ168" s="203">
        <f>'[122]RP per monthly'!G253*-1</f>
        <v>1232</v>
      </c>
      <c r="AR168" s="203">
        <f>'[122]RP per monthly'!H253*-1</f>
        <v>0</v>
      </c>
      <c r="AS168" s="203">
        <f>'[122]RP per monthly'!I253*-1</f>
        <v>6490</v>
      </c>
      <c r="AT168" s="203">
        <f>'[122]RP per monthly'!J253*-1</f>
        <v>0</v>
      </c>
      <c r="AU168" s="203">
        <f>'[122]RP per monthly'!K253*-1</f>
        <v>0</v>
      </c>
      <c r="AV168" s="203">
        <f>'[122]RP per monthly'!L253*-1</f>
        <v>0</v>
      </c>
      <c r="AW168" s="203">
        <f>'[122]RP per monthly'!M253*-1</f>
        <v>0</v>
      </c>
      <c r="AX168" s="203">
        <f>'[122]RP per monthly'!P253*-1</f>
        <v>1000</v>
      </c>
      <c r="AY168" s="203">
        <f>'[122]RP per monthly'!Q253*-1</f>
        <v>-6490</v>
      </c>
      <c r="AZ168" s="203">
        <f>'[122]RP per monthly'!R253*-1</f>
        <v>-1000</v>
      </c>
      <c r="BA168" s="203">
        <f>'[122]RP per monthly'!S253*-1</f>
        <v>0</v>
      </c>
      <c r="BB168" s="203">
        <f>'[122]RP per monthly'!T253*-1</f>
        <v>0</v>
      </c>
      <c r="BC168" s="203">
        <f>'[122]RP per monthly'!U253*-1</f>
        <v>0</v>
      </c>
      <c r="BD168" s="203">
        <f>'[122]RP per monthly'!V253*-1</f>
        <v>0</v>
      </c>
      <c r="BE168" s="203">
        <f>'[122]RP per monthly'!W253*-1</f>
        <v>0</v>
      </c>
      <c r="BF168" s="203">
        <f>'[122]RP per monthly'!X253*-1</f>
        <v>5000</v>
      </c>
      <c r="BG168" s="203">
        <f>'[122]RP per monthly'!Y253*-1</f>
        <v>2000</v>
      </c>
      <c r="BH168" s="203">
        <f>'[122]RP per monthly'!Z253*-1</f>
        <v>2000</v>
      </c>
      <c r="BI168" s="203">
        <f>'[122]RP per monthly'!AA253*-1</f>
        <v>2000</v>
      </c>
      <c r="BJ168" s="203">
        <f>'[122]RP per monthly'!AD253*-1</f>
        <v>0</v>
      </c>
      <c r="BK168" s="203">
        <f>'[122]RP per monthly'!AE253*-1</f>
        <v>0</v>
      </c>
      <c r="BL168" s="203">
        <f>'[122]RP per monthly'!AF253*-1</f>
        <v>12300</v>
      </c>
      <c r="BM168" s="203">
        <f>'[122]RP per monthly'!AG253*-1</f>
        <v>2000</v>
      </c>
      <c r="BN168" s="203">
        <f>'[122]RP per monthly'!AH253*-1</f>
        <v>2000</v>
      </c>
      <c r="BO168" s="203">
        <f>'[122]RP per monthly'!AI253*-1</f>
        <v>2300</v>
      </c>
      <c r="BP168" s="203">
        <f>'[122]RP per monthly'!AJ253*-1</f>
        <v>7000</v>
      </c>
      <c r="BQ168" s="203">
        <f>'[122]RP per monthly'!AK253*-1</f>
        <v>2000</v>
      </c>
      <c r="BR168" s="203">
        <f>'[122]RP per monthly'!AL253*-1</f>
        <v>7000</v>
      </c>
      <c r="BS168" s="203">
        <f>'[122]RP per monthly'!AM253*-1</f>
        <v>2000</v>
      </c>
      <c r="BT168" s="203">
        <f>'[122]RP per monthly'!AN253*-1</f>
        <v>2000</v>
      </c>
      <c r="BU168" s="203">
        <f>'[122]RP per monthly'!AO253*-1</f>
        <v>2000</v>
      </c>
      <c r="BV168" s="195">
        <f>'[122]RP per monthly'!AR253*-1</f>
        <v>2000</v>
      </c>
      <c r="BW168" s="195">
        <f>'[122]RP per monthly'!AS253*-1</f>
        <v>2000</v>
      </c>
      <c r="BX168" s="195">
        <f>'[122]RP per monthly'!AT253*-1</f>
        <v>7300</v>
      </c>
      <c r="BY168" s="195">
        <f>'[122]RP per monthly'!AU253*-1</f>
        <v>2000</v>
      </c>
      <c r="BZ168" s="195">
        <f>'[122]RP per monthly'!AV253*-1</f>
        <v>7000</v>
      </c>
      <c r="CA168" s="195">
        <f>'[122]RP per monthly'!AW253*-1</f>
        <v>2300</v>
      </c>
      <c r="CB168" s="195">
        <f>'[122]RP per monthly'!AX253*-1</f>
        <v>7000</v>
      </c>
      <c r="CC168" s="195">
        <f>'[122]RP per monthly'!AY253*-1</f>
        <v>2000</v>
      </c>
      <c r="CD168" s="195">
        <f>'[122]RP per monthly'!AZ253*-1</f>
        <v>7000</v>
      </c>
      <c r="CE168" s="195">
        <f>'[122]RP per monthly'!BA253*-1</f>
        <v>2000</v>
      </c>
      <c r="CF168" s="195">
        <f>'[122]RP per monthly'!BB253*-1</f>
        <v>2000</v>
      </c>
      <c r="CG168" s="195">
        <f>'[122]RP per monthly'!BC253*-1</f>
        <v>2000</v>
      </c>
      <c r="CH168" s="195">
        <f>'[122]RP per monthly'!BF253*-1</f>
        <v>2000</v>
      </c>
      <c r="CI168" s="195">
        <f>'[122]RP per monthly'!BG253*-1</f>
        <v>2000</v>
      </c>
      <c r="CJ168" s="195">
        <f>'[122]RP per monthly'!BH253*-1</f>
        <v>7300</v>
      </c>
      <c r="CK168" s="195">
        <f>'[122]RP per monthly'!BI253*-1</f>
        <v>2000</v>
      </c>
      <c r="CL168" s="195">
        <f>'[122]RP per monthly'!BJ253*-1</f>
        <v>7000</v>
      </c>
      <c r="CM168" s="195">
        <f>'[122]RP per monthly'!BK253*-1</f>
        <v>2300</v>
      </c>
      <c r="CN168" s="195">
        <f>'[122]RP per monthly'!BL253*-1</f>
        <v>7000</v>
      </c>
      <c r="CO168" s="195">
        <f>'[122]RP per monthly'!BM253*-1</f>
        <v>2000</v>
      </c>
      <c r="CP168" s="195">
        <f>'[122]RP per monthly'!BN253*-1</f>
        <v>7000</v>
      </c>
      <c r="CQ168" s="195">
        <f>'[122]RP per monthly'!BO253*-1</f>
        <v>2000</v>
      </c>
      <c r="CR168" s="195">
        <f>'[122]RP per monthly'!BP253*-1</f>
        <v>2000</v>
      </c>
      <c r="CS168" s="195">
        <f>'[122]RP per monthly'!BQ253*-1</f>
        <v>2000</v>
      </c>
      <c r="CT168" s="195">
        <f>'[122]RP per monthly'!BT253*-1</f>
        <v>2000</v>
      </c>
      <c r="CU168" s="195">
        <f>'[122]RP per monthly'!BU253*-1</f>
        <v>2000</v>
      </c>
      <c r="CV168" s="195">
        <f>'[122]RP per monthly'!BV253*-1</f>
        <v>7300</v>
      </c>
      <c r="CW168" s="195">
        <f>'[122]RP per monthly'!BW253*-1</f>
        <v>2000</v>
      </c>
      <c r="CX168" s="195">
        <f>'[122]RP per monthly'!BX253*-1</f>
        <v>7000</v>
      </c>
      <c r="CY168" s="195">
        <f>'[122]RP per monthly'!BY253*-1</f>
        <v>2300</v>
      </c>
      <c r="CZ168" s="195">
        <f>'[122]RP per monthly'!BZ253*-1</f>
        <v>7000</v>
      </c>
      <c r="DA168" s="195">
        <f>'[122]RP per monthly'!CA253*-1</f>
        <v>2000</v>
      </c>
      <c r="DB168" s="195">
        <f>'[122]RP per monthly'!CB253*-1</f>
        <v>7000</v>
      </c>
      <c r="DC168" s="195">
        <f>'[122]RP per monthly'!CC253*-1</f>
        <v>2000</v>
      </c>
      <c r="DD168" s="195">
        <f>'[122]RP per monthly'!CD253*-1</f>
        <v>2000</v>
      </c>
      <c r="DE168" s="195">
        <f>'[122]RP per monthly'!CE253*-1</f>
        <v>2000</v>
      </c>
    </row>
    <row r="169" spans="1:109" ht="15" customHeight="1" outlineLevel="1">
      <c r="A169" s="37" t="s">
        <v>215</v>
      </c>
      <c r="B169" s="84"/>
      <c r="C169" s="84"/>
      <c r="D169" s="84">
        <v>500.7</v>
      </c>
      <c r="E169" s="84">
        <v>653.9</v>
      </c>
      <c r="F169" s="84">
        <v>792</v>
      </c>
      <c r="G169" s="84">
        <v>1500.47</v>
      </c>
      <c r="H169" s="84">
        <v>276.39</v>
      </c>
      <c r="I169" s="84">
        <v>523.70000000000005</v>
      </c>
      <c r="J169" s="84">
        <v>826.77</v>
      </c>
      <c r="K169" s="84">
        <v>1356.322320000269</v>
      </c>
      <c r="L169" s="84">
        <v>58.05</v>
      </c>
      <c r="M169" s="84"/>
      <c r="N169" s="84">
        <v>308.13</v>
      </c>
      <c r="O169" s="84">
        <v>1043.03</v>
      </c>
      <c r="P169" s="84">
        <v>1211.26</v>
      </c>
      <c r="Q169" s="84">
        <v>1407.66</v>
      </c>
      <c r="R169" s="84">
        <v>6570.73</v>
      </c>
      <c r="S169" s="84">
        <v>146.79</v>
      </c>
      <c r="T169" s="84">
        <v>1340.17</v>
      </c>
      <c r="U169" s="84">
        <v>1109.69</v>
      </c>
      <c r="V169" s="84">
        <v>2089.91</v>
      </c>
      <c r="W169" s="84">
        <v>1985.83</v>
      </c>
      <c r="X169" s="84"/>
      <c r="Y169" s="84">
        <v>1160.0300000000002</v>
      </c>
      <c r="Z169" s="84">
        <v>1147.24</v>
      </c>
      <c r="AA169" s="84">
        <v>1287.26</v>
      </c>
      <c r="AB169" s="84">
        <v>2042.47</v>
      </c>
      <c r="AC169" s="84">
        <v>416.88</v>
      </c>
      <c r="AD169" s="84">
        <v>909.87</v>
      </c>
      <c r="AE169" s="84"/>
      <c r="AF169" s="84">
        <v>325.26</v>
      </c>
      <c r="AG169" s="84">
        <v>5406.79</v>
      </c>
      <c r="AH169" s="84">
        <v>615.79000000000008</v>
      </c>
      <c r="AI169" s="84">
        <v>483.39</v>
      </c>
      <c r="AJ169" s="84">
        <v>520.42999999999995</v>
      </c>
      <c r="AK169" s="84">
        <v>2065.69</v>
      </c>
      <c r="AL169" s="203">
        <f>'[122]RP per monthly'!B254*-1</f>
        <v>487.03</v>
      </c>
      <c r="AM169" s="203">
        <f>'[122]RP per monthly'!C254*-1</f>
        <v>642.44000000000005</v>
      </c>
      <c r="AN169" s="203">
        <f>'[122]RP per monthly'!D254*-1</f>
        <v>1232.94</v>
      </c>
      <c r="AO169" s="203">
        <f>'[122]RP per monthly'!E254*-1</f>
        <v>1255.45</v>
      </c>
      <c r="AP169" s="203">
        <f>'[122]RP per monthly'!F254*-1</f>
        <v>1197.18</v>
      </c>
      <c r="AQ169" s="203">
        <f>'[122]RP per monthly'!G254*-1</f>
        <v>724.26</v>
      </c>
      <c r="AR169" s="203">
        <f>'[122]RP per monthly'!H254*-1</f>
        <v>1091.6400000000001</v>
      </c>
      <c r="AS169" s="203">
        <f>'[122]RP per monthly'!I254*-1</f>
        <v>3279.92</v>
      </c>
      <c r="AT169" s="203">
        <f>'[122]RP per monthly'!J254*-1</f>
        <v>972.28</v>
      </c>
      <c r="AU169" s="203">
        <f>'[122]RP per monthly'!K254*-1</f>
        <v>33633.06</v>
      </c>
      <c r="AV169" s="203">
        <f>'[122]RP per monthly'!L254*-1</f>
        <v>96386.55</v>
      </c>
      <c r="AW169" s="203">
        <f>'[122]RP per monthly'!M254*-1</f>
        <v>8379.17</v>
      </c>
      <c r="AX169" s="203">
        <f>'[122]RP per monthly'!P254*-1</f>
        <v>995.24</v>
      </c>
      <c r="AY169" s="203">
        <f>'[122]RP per monthly'!Q254*-1</f>
        <v>-39158.93</v>
      </c>
      <c r="AZ169" s="203">
        <f>'[122]RP per monthly'!R254*-1</f>
        <v>826.54</v>
      </c>
      <c r="BA169" s="203">
        <f>'[122]RP per monthly'!S254*-1</f>
        <v>463.96</v>
      </c>
      <c r="BB169" s="203">
        <f>'[122]RP per monthly'!T254*-1</f>
        <v>541.5</v>
      </c>
      <c r="BC169" s="203">
        <f>'[122]RP per monthly'!U254*-1</f>
        <v>976.46</v>
      </c>
      <c r="BD169" s="203">
        <f>'[122]RP per monthly'!V254*-1</f>
        <v>3201.23</v>
      </c>
      <c r="BE169" s="203">
        <f>'[122]RP per monthly'!W254*-1</f>
        <v>2084.39</v>
      </c>
      <c r="BF169" s="203">
        <f>'[122]RP per monthly'!X254*-1</f>
        <v>1300</v>
      </c>
      <c r="BG169" s="203">
        <f>'[122]RP per monthly'!Y254*-1</f>
        <v>1300</v>
      </c>
      <c r="BH169" s="203">
        <f>'[122]RP per monthly'!Z254*-1</f>
        <v>1300</v>
      </c>
      <c r="BI169" s="203">
        <f>'[122]RP per monthly'!AA254*-1</f>
        <v>1246.1099999999999</v>
      </c>
      <c r="BJ169" s="203">
        <f>'[122]RP per monthly'!AD254*-1</f>
        <v>1250</v>
      </c>
      <c r="BK169" s="203">
        <f>'[122]RP per monthly'!AE254*-1</f>
        <v>1250</v>
      </c>
      <c r="BL169" s="203">
        <f>'[122]RP per monthly'!AF254*-1</f>
        <v>1250</v>
      </c>
      <c r="BM169" s="203">
        <f>'[122]RP per monthly'!AG254*-1</f>
        <v>1250</v>
      </c>
      <c r="BN169" s="203">
        <f>'[122]RP per monthly'!AH254*-1</f>
        <v>1250</v>
      </c>
      <c r="BO169" s="203">
        <f>'[122]RP per monthly'!AI254*-1</f>
        <v>1250</v>
      </c>
      <c r="BP169" s="203">
        <f>'[122]RP per monthly'!AJ254*-1</f>
        <v>1250</v>
      </c>
      <c r="BQ169" s="203">
        <f>'[122]RP per monthly'!AK254*-1</f>
        <v>1250</v>
      </c>
      <c r="BR169" s="203">
        <f>'[122]RP per monthly'!AL254*-1</f>
        <v>1250</v>
      </c>
      <c r="BS169" s="203">
        <f>'[122]RP per monthly'!AM254*-1</f>
        <v>1250</v>
      </c>
      <c r="BT169" s="203">
        <f>'[122]RP per monthly'!AN254*-1</f>
        <v>1250</v>
      </c>
      <c r="BU169" s="203">
        <f>'[122]RP per monthly'!AO254*-1</f>
        <v>1250</v>
      </c>
      <c r="BV169" s="195">
        <f>'[122]RP per monthly'!AR254*-1</f>
        <v>1250</v>
      </c>
      <c r="BW169" s="195">
        <f>'[122]RP per monthly'!AS254*-1</f>
        <v>1250</v>
      </c>
      <c r="BX169" s="195">
        <f>'[122]RP per monthly'!AT254*-1</f>
        <v>1250</v>
      </c>
      <c r="BY169" s="195">
        <f>'[122]RP per monthly'!AU254*-1</f>
        <v>1250</v>
      </c>
      <c r="BZ169" s="195">
        <f>'[122]RP per monthly'!AV254*-1</f>
        <v>1250</v>
      </c>
      <c r="CA169" s="195">
        <f>'[122]RP per monthly'!AW254*-1</f>
        <v>1250</v>
      </c>
      <c r="CB169" s="195">
        <f>'[122]RP per monthly'!AX254*-1</f>
        <v>1250</v>
      </c>
      <c r="CC169" s="195">
        <f>'[122]RP per monthly'!AY254*-1</f>
        <v>1250</v>
      </c>
      <c r="CD169" s="195">
        <f>'[122]RP per monthly'!AZ254*-1</f>
        <v>1250</v>
      </c>
      <c r="CE169" s="195">
        <f>'[122]RP per monthly'!BA254*-1</f>
        <v>1250</v>
      </c>
      <c r="CF169" s="195">
        <f>'[122]RP per monthly'!BB254*-1</f>
        <v>1250</v>
      </c>
      <c r="CG169" s="195">
        <f>'[122]RP per monthly'!BC254*-1</f>
        <v>1250</v>
      </c>
      <c r="CH169" s="195">
        <f>'[122]RP per monthly'!BF254*-1</f>
        <v>1250</v>
      </c>
      <c r="CI169" s="195">
        <f>'[122]RP per monthly'!BG254*-1</f>
        <v>1250</v>
      </c>
      <c r="CJ169" s="195">
        <f>'[122]RP per monthly'!BH254*-1</f>
        <v>1250</v>
      </c>
      <c r="CK169" s="195">
        <f>'[122]RP per monthly'!BI254*-1</f>
        <v>1250</v>
      </c>
      <c r="CL169" s="195">
        <f>'[122]RP per monthly'!BJ254*-1</f>
        <v>1250</v>
      </c>
      <c r="CM169" s="195">
        <f>'[122]RP per monthly'!BK254*-1</f>
        <v>1250</v>
      </c>
      <c r="CN169" s="195">
        <f>'[122]RP per monthly'!BL254*-1</f>
        <v>1250</v>
      </c>
      <c r="CO169" s="195">
        <f>'[122]RP per monthly'!BM254*-1</f>
        <v>1250</v>
      </c>
      <c r="CP169" s="195">
        <f>'[122]RP per monthly'!BN254*-1</f>
        <v>1250</v>
      </c>
      <c r="CQ169" s="195">
        <f>'[122]RP per monthly'!BO254*-1</f>
        <v>1250</v>
      </c>
      <c r="CR169" s="195">
        <f>'[122]RP per monthly'!BP254*-1</f>
        <v>1250</v>
      </c>
      <c r="CS169" s="195">
        <f>'[122]RP per monthly'!BQ254*-1</f>
        <v>1250</v>
      </c>
      <c r="CT169" s="195">
        <f>'[122]RP per monthly'!BT254*-1</f>
        <v>1250</v>
      </c>
      <c r="CU169" s="195">
        <f>'[122]RP per monthly'!BU254*-1</f>
        <v>1250</v>
      </c>
      <c r="CV169" s="195">
        <f>'[122]RP per monthly'!BV254*-1</f>
        <v>1250</v>
      </c>
      <c r="CW169" s="195">
        <f>'[122]RP per monthly'!BW254*-1</f>
        <v>1250</v>
      </c>
      <c r="CX169" s="195">
        <f>'[122]RP per monthly'!BX254*-1</f>
        <v>1250</v>
      </c>
      <c r="CY169" s="195">
        <f>'[122]RP per monthly'!BY254*-1</f>
        <v>1250</v>
      </c>
      <c r="CZ169" s="195">
        <f>'[122]RP per monthly'!BZ254*-1</f>
        <v>1250</v>
      </c>
      <c r="DA169" s="195">
        <f>'[122]RP per monthly'!CA254*-1</f>
        <v>1250</v>
      </c>
      <c r="DB169" s="195">
        <f>'[122]RP per monthly'!CB254*-1</f>
        <v>1250</v>
      </c>
      <c r="DC169" s="195">
        <f>'[122]RP per monthly'!CC254*-1</f>
        <v>1250</v>
      </c>
      <c r="DD169" s="195">
        <f>'[122]RP per monthly'!CD254*-1</f>
        <v>1250</v>
      </c>
      <c r="DE169" s="195">
        <f>'[122]RP per monthly'!CE254*-1</f>
        <v>1250</v>
      </c>
    </row>
    <row r="170" spans="1:109" ht="15" customHeight="1" outlineLevel="1">
      <c r="A170" s="37" t="s">
        <v>216</v>
      </c>
      <c r="B170" s="84">
        <v>47607.600000000013</v>
      </c>
      <c r="C170" s="84">
        <v>50232.47</v>
      </c>
      <c r="D170" s="84">
        <v>57232.47</v>
      </c>
      <c r="E170" s="84">
        <v>45976.09</v>
      </c>
      <c r="F170" s="84">
        <v>17766.490000000002</v>
      </c>
      <c r="G170" s="84">
        <v>49644.36</v>
      </c>
      <c r="H170" s="84">
        <v>53270.37</v>
      </c>
      <c r="I170" s="84">
        <v>52683.22</v>
      </c>
      <c r="J170" s="84">
        <v>95662.36</v>
      </c>
      <c r="K170" s="84">
        <v>56751.02</v>
      </c>
      <c r="L170" s="84">
        <v>57101.710000000006</v>
      </c>
      <c r="M170" s="84">
        <v>69499.460000000006</v>
      </c>
      <c r="N170" s="84">
        <v>39719.230000000003</v>
      </c>
      <c r="O170" s="84">
        <v>57101.71</v>
      </c>
      <c r="P170" s="84">
        <v>13655.04</v>
      </c>
      <c r="Q170" s="84">
        <v>87415.549999999988</v>
      </c>
      <c r="R170" s="84">
        <v>40051.97</v>
      </c>
      <c r="S170" s="84">
        <v>16451.89</v>
      </c>
      <c r="T170" s="84">
        <v>113547.01999999999</v>
      </c>
      <c r="U170" s="84">
        <v>57034.28</v>
      </c>
      <c r="V170" s="84">
        <v>128015.58000000002</v>
      </c>
      <c r="W170" s="84">
        <v>14822.970000000001</v>
      </c>
      <c r="X170" s="84">
        <v>107035.20000000001</v>
      </c>
      <c r="Y170" s="84">
        <v>60612.259999999995</v>
      </c>
      <c r="Z170" s="84">
        <v>14579.720000000001</v>
      </c>
      <c r="AA170" s="84">
        <v>105154.69</v>
      </c>
      <c r="AB170" s="84">
        <v>17102.89</v>
      </c>
      <c r="AC170" s="84">
        <v>14744.89</v>
      </c>
      <c r="AD170" s="84">
        <v>14901.050000000001</v>
      </c>
      <c r="AE170" s="84">
        <v>153238.57</v>
      </c>
      <c r="AF170" s="84">
        <v>128672.99</v>
      </c>
      <c r="AG170" s="84">
        <v>269214.05</v>
      </c>
      <c r="AH170" s="84">
        <v>203865.46</v>
      </c>
      <c r="AI170" s="84">
        <v>200307.94</v>
      </c>
      <c r="AJ170" s="84">
        <v>306817.66000000003</v>
      </c>
      <c r="AK170" s="84">
        <v>173780.94</v>
      </c>
      <c r="AL170" s="203">
        <f>'[122]RP per monthly'!B255*-1</f>
        <v>5917.41</v>
      </c>
      <c r="AM170" s="203">
        <f>'[122]RP per monthly'!C255*-1</f>
        <v>301552.96999999997</v>
      </c>
      <c r="AN170" s="203">
        <f>'[122]RP per monthly'!D255*-1</f>
        <v>163910.44</v>
      </c>
      <c r="AO170" s="203">
        <f>'[122]RP per monthly'!E255*-1</f>
        <v>15767.91</v>
      </c>
      <c r="AP170" s="203">
        <f>'[122]RP per monthly'!F255*-1</f>
        <v>314829.98</v>
      </c>
      <c r="AQ170" s="203">
        <f>'[122]RP per monthly'!G255*-1</f>
        <v>160409.56</v>
      </c>
      <c r="AR170" s="203">
        <f>'[122]RP per monthly'!H255*-1</f>
        <v>164416.22</v>
      </c>
      <c r="AS170" s="203">
        <f>'[122]RP per monthly'!I255*-1</f>
        <v>160924.65</v>
      </c>
      <c r="AT170" s="203">
        <f>'[122]RP per monthly'!J255*-1</f>
        <v>163768.72</v>
      </c>
      <c r="AU170" s="203">
        <f>'[122]RP per monthly'!K255*-1</f>
        <v>167938.85</v>
      </c>
      <c r="AV170" s="203">
        <f>'[122]RP per monthly'!L255*-1</f>
        <v>100500.14</v>
      </c>
      <c r="AW170" s="203">
        <f>'[122]RP per monthly'!M255*-1</f>
        <v>413459.28</v>
      </c>
      <c r="AX170" s="203">
        <f>'[122]RP per monthly'!P255*-1</f>
        <v>206010.36</v>
      </c>
      <c r="AY170" s="203">
        <f>'[122]RP per monthly'!Q255*-1</f>
        <v>214770.36</v>
      </c>
      <c r="AZ170" s="203">
        <f>'[122]RP per monthly'!R255*-1</f>
        <v>211436.44</v>
      </c>
      <c r="BA170" s="203">
        <f>'[122]RP per monthly'!S255*-1</f>
        <v>211270.36</v>
      </c>
      <c r="BB170" s="203">
        <f>'[122]RP per monthly'!T255*-1</f>
        <v>207770.28</v>
      </c>
      <c r="BC170" s="203">
        <f>'[122]RP per monthly'!U255*-1</f>
        <v>214769.64</v>
      </c>
      <c r="BD170" s="203">
        <f>'[122]RP per monthly'!V255*-1</f>
        <v>196493.41</v>
      </c>
      <c r="BE170" s="203">
        <f>'[122]RP per monthly'!W255*-1</f>
        <v>203500.41</v>
      </c>
      <c r="BF170" s="203">
        <f>'[122]RP per monthly'!X255*-1</f>
        <v>195098.39</v>
      </c>
      <c r="BG170" s="203">
        <f>'[122]RP per monthly'!Y255*-1</f>
        <v>184285</v>
      </c>
      <c r="BH170" s="203">
        <f>'[122]RP per monthly'!Z255*-1</f>
        <v>186363.4</v>
      </c>
      <c r="BI170" s="203">
        <f>'[122]RP per monthly'!AA255*-1</f>
        <v>115183.05</v>
      </c>
      <c r="BJ170" s="203">
        <f>'[122]RP per monthly'!AD255*-1</f>
        <v>222800</v>
      </c>
      <c r="BK170" s="203">
        <f>'[122]RP per monthly'!AE255*-1</f>
        <v>222800</v>
      </c>
      <c r="BL170" s="203">
        <f>'[122]RP per monthly'!AF255*-1</f>
        <v>222800</v>
      </c>
      <c r="BM170" s="203">
        <f>'[122]RP per monthly'!AG255*-1</f>
        <v>222800</v>
      </c>
      <c r="BN170" s="203">
        <f>'[122]RP per monthly'!AH255*-1</f>
        <v>222800</v>
      </c>
      <c r="BO170" s="203">
        <f>'[122]RP per monthly'!AI255*-1</f>
        <v>222800</v>
      </c>
      <c r="BP170" s="203">
        <f>'[122]RP per monthly'!AJ255*-1</f>
        <v>222800</v>
      </c>
      <c r="BQ170" s="203">
        <f>'[122]RP per monthly'!AK255*-1</f>
        <v>222800</v>
      </c>
      <c r="BR170" s="203">
        <f>'[122]RP per monthly'!AL255*-1</f>
        <v>229950</v>
      </c>
      <c r="BS170" s="203">
        <f>'[122]RP per monthly'!AM255*-1</f>
        <v>229950</v>
      </c>
      <c r="BT170" s="203">
        <f>'[122]RP per monthly'!AN255*-1</f>
        <v>229950</v>
      </c>
      <c r="BU170" s="203">
        <f>'[122]RP per monthly'!AO255*-1</f>
        <v>229950</v>
      </c>
      <c r="BV170" s="195">
        <f>'[122]RP per monthly'!AR255*-1</f>
        <v>222800</v>
      </c>
      <c r="BW170" s="195">
        <f>'[122]RP per monthly'!AS255*-1</f>
        <v>222800</v>
      </c>
      <c r="BX170" s="195">
        <f>'[122]RP per monthly'!AT255*-1</f>
        <v>222800</v>
      </c>
      <c r="BY170" s="195">
        <f>'[122]RP per monthly'!AU255*-1</f>
        <v>222800</v>
      </c>
      <c r="BZ170" s="195">
        <f>'[122]RP per monthly'!AV255*-1</f>
        <v>222800</v>
      </c>
      <c r="CA170" s="195">
        <f>'[122]RP per monthly'!AW255*-1</f>
        <v>222800</v>
      </c>
      <c r="CB170" s="195">
        <f>'[122]RP per monthly'!AX255*-1</f>
        <v>222800</v>
      </c>
      <c r="CC170" s="195">
        <f>'[122]RP per monthly'!AY255*-1</f>
        <v>222800</v>
      </c>
      <c r="CD170" s="195">
        <f>'[122]RP per monthly'!AZ255*-1</f>
        <v>229950</v>
      </c>
      <c r="CE170" s="195">
        <f>'[122]RP per monthly'!BA255*-1</f>
        <v>229950</v>
      </c>
      <c r="CF170" s="195">
        <f>'[122]RP per monthly'!BB255*-1</f>
        <v>229950</v>
      </c>
      <c r="CG170" s="195">
        <f>'[122]RP per monthly'!BC255*-1</f>
        <v>229950</v>
      </c>
      <c r="CH170" s="195">
        <f>'[122]RP per monthly'!BF255*-1</f>
        <v>222800</v>
      </c>
      <c r="CI170" s="195">
        <f>'[122]RP per monthly'!BG255*-1</f>
        <v>222800</v>
      </c>
      <c r="CJ170" s="195">
        <f>'[122]RP per monthly'!BH255*-1</f>
        <v>222800</v>
      </c>
      <c r="CK170" s="195">
        <f>'[122]RP per monthly'!BI255*-1</f>
        <v>222800</v>
      </c>
      <c r="CL170" s="195">
        <f>'[122]RP per monthly'!BJ255*-1</f>
        <v>222800</v>
      </c>
      <c r="CM170" s="195">
        <f>'[122]RP per monthly'!BK255*-1</f>
        <v>222800</v>
      </c>
      <c r="CN170" s="195">
        <f>'[122]RP per monthly'!BL255*-1</f>
        <v>222800</v>
      </c>
      <c r="CO170" s="195">
        <f>'[122]RP per monthly'!BM255*-1</f>
        <v>222800</v>
      </c>
      <c r="CP170" s="195">
        <f>'[122]RP per monthly'!BN255*-1</f>
        <v>229950</v>
      </c>
      <c r="CQ170" s="195">
        <f>'[122]RP per monthly'!BO255*-1</f>
        <v>229950</v>
      </c>
      <c r="CR170" s="195">
        <f>'[122]RP per monthly'!BP255*-1</f>
        <v>229950</v>
      </c>
      <c r="CS170" s="195">
        <f>'[122]RP per monthly'!BQ255*-1</f>
        <v>229950</v>
      </c>
      <c r="CT170" s="195">
        <f>'[122]RP per monthly'!BT255*-1</f>
        <v>222800</v>
      </c>
      <c r="CU170" s="195">
        <f>'[122]RP per monthly'!BU255*-1</f>
        <v>222800</v>
      </c>
      <c r="CV170" s="195">
        <f>'[122]RP per monthly'!BV255*-1</f>
        <v>222800</v>
      </c>
      <c r="CW170" s="195">
        <f>'[122]RP per monthly'!BW255*-1</f>
        <v>222800</v>
      </c>
      <c r="CX170" s="195">
        <f>'[122]RP per monthly'!BX255*-1</f>
        <v>222800</v>
      </c>
      <c r="CY170" s="195">
        <f>'[122]RP per monthly'!BY255*-1</f>
        <v>222800</v>
      </c>
      <c r="CZ170" s="195">
        <f>'[122]RP per monthly'!BZ255*-1</f>
        <v>222800</v>
      </c>
      <c r="DA170" s="195">
        <f>'[122]RP per monthly'!CA255*-1</f>
        <v>222800</v>
      </c>
      <c r="DB170" s="195">
        <f>'[122]RP per monthly'!CB255*-1</f>
        <v>229950</v>
      </c>
      <c r="DC170" s="195">
        <f>'[122]RP per monthly'!CC255*-1</f>
        <v>229950</v>
      </c>
      <c r="DD170" s="195">
        <f>'[122]RP per monthly'!CD255*-1</f>
        <v>229950</v>
      </c>
      <c r="DE170" s="195">
        <f>'[122]RP per monthly'!CE255*-1</f>
        <v>229950</v>
      </c>
    </row>
    <row r="171" spans="1:109" ht="15" customHeight="1" outlineLevel="1">
      <c r="A171" s="37" t="s">
        <v>217</v>
      </c>
      <c r="B171" s="84">
        <v>4912.6400000000003</v>
      </c>
      <c r="C171" s="84">
        <v>184774.71</v>
      </c>
      <c r="D171" s="84">
        <v>106520.6</v>
      </c>
      <c r="E171" s="84">
        <v>125617.07</v>
      </c>
      <c r="F171" s="84">
        <v>255031.76</v>
      </c>
      <c r="G171" s="84">
        <v>55085.7</v>
      </c>
      <c r="H171" s="84">
        <v>274140.95000000013</v>
      </c>
      <c r="I171" s="84">
        <v>104715.39</v>
      </c>
      <c r="J171" s="84">
        <v>87584.98000000001</v>
      </c>
      <c r="K171" s="84">
        <v>150383.51</v>
      </c>
      <c r="L171" s="84">
        <v>129226.2</v>
      </c>
      <c r="M171" s="84">
        <v>142416.97</v>
      </c>
      <c r="N171" s="84">
        <v>82391.88</v>
      </c>
      <c r="O171" s="84">
        <v>94904.23000000001</v>
      </c>
      <c r="P171" s="84">
        <v>144111.74000000002</v>
      </c>
      <c r="Q171" s="84">
        <v>94904.23000000001</v>
      </c>
      <c r="R171" s="84">
        <v>97749.700000000012</v>
      </c>
      <c r="S171" s="84">
        <v>455822.87</v>
      </c>
      <c r="T171" s="84">
        <v>122114.88</v>
      </c>
      <c r="U171" s="84">
        <v>204520.41</v>
      </c>
      <c r="V171" s="84">
        <v>151782.94</v>
      </c>
      <c r="W171" s="84">
        <v>162058.69</v>
      </c>
      <c r="X171" s="84">
        <v>140690.70000000001</v>
      </c>
      <c r="Y171" s="84">
        <v>50002.28</v>
      </c>
      <c r="Z171" s="84">
        <v>24278.79</v>
      </c>
      <c r="AA171" s="84">
        <v>26943.79</v>
      </c>
      <c r="AB171" s="84">
        <v>59945.790000000008</v>
      </c>
      <c r="AC171" s="84">
        <v>82663.010000000009</v>
      </c>
      <c r="AD171" s="84">
        <v>41794.409999999996</v>
      </c>
      <c r="AE171" s="84">
        <v>38243.090000000004</v>
      </c>
      <c r="AF171" s="84">
        <v>624461.34000000008</v>
      </c>
      <c r="AG171" s="84">
        <v>39516.660000000003</v>
      </c>
      <c r="AH171" s="84">
        <v>84748.69</v>
      </c>
      <c r="AI171" s="84">
        <v>40840.050000000003</v>
      </c>
      <c r="AJ171" s="84">
        <v>66855.45</v>
      </c>
      <c r="AK171" s="84">
        <v>60105.75</v>
      </c>
      <c r="AL171" s="203">
        <f>'[122]RP per monthly'!B256*-1</f>
        <v>35133.040000000001</v>
      </c>
      <c r="AM171" s="203">
        <f>'[122]RP per monthly'!C256*-1</f>
        <v>180719.72</v>
      </c>
      <c r="AN171" s="203">
        <f>'[122]RP per monthly'!D256*-1</f>
        <v>60664.57</v>
      </c>
      <c r="AO171" s="203">
        <f>'[122]RP per monthly'!E256*-1</f>
        <v>123836.36</v>
      </c>
      <c r="AP171" s="203">
        <f>'[122]RP per monthly'!F256*-1</f>
        <v>76493.25</v>
      </c>
      <c r="AQ171" s="203">
        <f>'[122]RP per monthly'!G256*-1</f>
        <v>252424.07</v>
      </c>
      <c r="AR171" s="203">
        <f>'[122]RP per monthly'!H256*-1</f>
        <v>69478.41</v>
      </c>
      <c r="AS171" s="203">
        <f>'[122]RP per monthly'!I256*-1</f>
        <v>167929.13</v>
      </c>
      <c r="AT171" s="203">
        <f>'[122]RP per monthly'!J256*-1</f>
        <v>669995.6</v>
      </c>
      <c r="AU171" s="203">
        <f>'[122]RP per monthly'!K256*-1</f>
        <v>127112.43</v>
      </c>
      <c r="AV171" s="203">
        <f>'[122]RP per monthly'!L256*-1</f>
        <v>108873.8</v>
      </c>
      <c r="AW171" s="203">
        <f>'[122]RP per monthly'!M256*-1</f>
        <v>119387.34</v>
      </c>
      <c r="AX171" s="203">
        <f>'[122]RP per monthly'!P256*-1</f>
        <v>65369.3</v>
      </c>
      <c r="AY171" s="203">
        <f>'[122]RP per monthly'!Q256*-1</f>
        <v>98013.18</v>
      </c>
      <c r="AZ171" s="203">
        <f>'[122]RP per monthly'!R256*-1</f>
        <v>194454.2</v>
      </c>
      <c r="BA171" s="203">
        <f>'[122]RP per monthly'!S256*-1</f>
        <v>96032.15</v>
      </c>
      <c r="BB171" s="203">
        <f>'[122]RP per monthly'!T256*-1</f>
        <v>630942.81999999995</v>
      </c>
      <c r="BC171" s="203">
        <f>'[122]RP per monthly'!U256*-1</f>
        <v>294241.81</v>
      </c>
      <c r="BD171" s="203">
        <f>'[122]RP per monthly'!V256*-1</f>
        <v>65521.02</v>
      </c>
      <c r="BE171" s="203">
        <f>'[122]RP per monthly'!W256*-1</f>
        <v>68611.570000000007</v>
      </c>
      <c r="BF171" s="203">
        <f>'[122]RP per monthly'!X256*-1</f>
        <v>96069.569417100007</v>
      </c>
      <c r="BG171" s="203">
        <f>'[122]RP per monthly'!Y256*-1</f>
        <v>457637.14253720001</v>
      </c>
      <c r="BH171" s="203">
        <f>'[122]RP per monthly'!Z256*-1</f>
        <v>249144.70872759999</v>
      </c>
      <c r="BI171" s="203">
        <f>'[122]RP per monthly'!AA256*-1</f>
        <v>125320.4548988</v>
      </c>
      <c r="BJ171" s="203">
        <f>'[122]RP per monthly'!AD256*-1</f>
        <v>93814.774079399998</v>
      </c>
      <c r="BK171" s="203">
        <f>'[122]RP per monthly'!AE256*-1</f>
        <v>110314.7740794</v>
      </c>
      <c r="BL171" s="203">
        <f>'[122]RP per monthly'!AF256*-1</f>
        <v>88914.774079399998</v>
      </c>
      <c r="BM171" s="203">
        <f>'[122]RP per monthly'!AG256*-1</f>
        <v>279819.9606394</v>
      </c>
      <c r="BN171" s="203">
        <f>'[122]RP per monthly'!AH256*-1</f>
        <v>229717.01663940001</v>
      </c>
      <c r="BO171" s="203">
        <f>'[122]RP per monthly'!AI256*-1</f>
        <v>612050.3499728</v>
      </c>
      <c r="BP171" s="203">
        <f>'[122]RP per monthly'!AJ256*-1</f>
        <v>141717.01663940001</v>
      </c>
      <c r="BQ171" s="203">
        <f>'[122]RP per monthly'!AK256*-1</f>
        <v>216236.4466394</v>
      </c>
      <c r="BR171" s="203">
        <f>'[122]RP per monthly'!AL256*-1</f>
        <v>232075.20663940001</v>
      </c>
      <c r="BS171" s="203">
        <f>'[122]RP per monthly'!AM256*-1</f>
        <v>894736.40663940005</v>
      </c>
      <c r="BT171" s="203">
        <f>'[122]RP per monthly'!AN256*-1</f>
        <v>159058.60663940001</v>
      </c>
      <c r="BU171" s="203">
        <f>'[122]RP per monthly'!AO256*-1</f>
        <v>176644.8291307</v>
      </c>
      <c r="BV171" s="195">
        <f>'[122]RP per monthly'!AR256*-1</f>
        <v>85473.420079400006</v>
      </c>
      <c r="BW171" s="195">
        <f>'[122]RP per monthly'!AS256*-1</f>
        <v>142810.08007940001</v>
      </c>
      <c r="BX171" s="195">
        <f>'[122]RP per monthly'!AT256*-1</f>
        <v>88770.080079399995</v>
      </c>
      <c r="BY171" s="195">
        <f>'[122]RP per monthly'!AU256*-1</f>
        <v>224575.26663940001</v>
      </c>
      <c r="BZ171" s="195">
        <f>'[122]RP per monthly'!AV256*-1</f>
        <v>227855.26663940001</v>
      </c>
      <c r="CA171" s="195">
        <f>'[122]RP per monthly'!AW256*-1</f>
        <v>573855.26663940004</v>
      </c>
      <c r="CB171" s="195">
        <f>'[122]RP per monthly'!AX256*-1</f>
        <v>139855.26663940001</v>
      </c>
      <c r="CC171" s="195">
        <f>'[122]RP per monthly'!AY256*-1</f>
        <v>211623.30663939999</v>
      </c>
      <c r="CD171" s="195">
        <f>'[122]RP per monthly'!AZ256*-1</f>
        <v>210962.0666394</v>
      </c>
      <c r="CE171" s="195">
        <f>'[122]RP per monthly'!BA256*-1</f>
        <v>858443.26663940004</v>
      </c>
      <c r="CF171" s="195">
        <f>'[122]RP per monthly'!BB256*-1</f>
        <v>94148.599972800002</v>
      </c>
      <c r="CG171" s="195">
        <f>'[122]RP per monthly'!BC256*-1</f>
        <v>76028.155797300002</v>
      </c>
      <c r="CH171" s="195">
        <f>'[122]RP per monthly'!BF256*-1</f>
        <v>86674.080079399995</v>
      </c>
      <c r="CI171" s="195">
        <f>'[122]RP per monthly'!BG256*-1</f>
        <v>148618.08007940001</v>
      </c>
      <c r="CJ171" s="195">
        <f>'[122]RP per monthly'!BH256*-1</f>
        <v>91674.080079399995</v>
      </c>
      <c r="CK171" s="195">
        <f>'[122]RP per monthly'!BI256*-1</f>
        <v>202479.26663940001</v>
      </c>
      <c r="CL171" s="195">
        <f>'[122]RP per monthly'!BJ256*-1</f>
        <v>230759.26663940001</v>
      </c>
      <c r="CM171" s="195">
        <f>'[122]RP per monthly'!BK256*-1</f>
        <v>576759.26663940004</v>
      </c>
      <c r="CN171" s="195">
        <f>'[122]RP per monthly'!BL256*-1</f>
        <v>142759.26663940001</v>
      </c>
      <c r="CO171" s="195">
        <f>'[122]RP per monthly'!BM256*-1</f>
        <v>214527.30663939999</v>
      </c>
      <c r="CP171" s="195">
        <f>'[122]RP per monthly'!BN256*-1</f>
        <v>213866.0666394</v>
      </c>
      <c r="CQ171" s="195">
        <f>'[122]RP per monthly'!BO256*-1</f>
        <v>858443.26663940004</v>
      </c>
      <c r="CR171" s="195">
        <f>'[122]RP per monthly'!BP256*-1</f>
        <v>94148.599972800002</v>
      </c>
      <c r="CS171" s="195">
        <f>'[122]RP per monthly'!BQ256*-1</f>
        <v>76028.155797300002</v>
      </c>
      <c r="CT171" s="195">
        <f>'[122]RP per monthly'!BT256*-1</f>
        <v>89868.080079399995</v>
      </c>
      <c r="CU171" s="195">
        <f>'[122]RP per monthly'!BU256*-1</f>
        <v>155006.08007940001</v>
      </c>
      <c r="CV171" s="195">
        <f>'[122]RP per monthly'!BV256*-1</f>
        <v>94868.080079399995</v>
      </c>
      <c r="CW171" s="195">
        <f>'[122]RP per monthly'!BW256*-1</f>
        <v>205673.26663940001</v>
      </c>
      <c r="CX171" s="195">
        <f>'[122]RP per monthly'!BX256*-1</f>
        <v>233953.26663940001</v>
      </c>
      <c r="CY171" s="195">
        <f>'[122]RP per monthly'!BY256*-1</f>
        <v>579953.26663940004</v>
      </c>
      <c r="CZ171" s="195">
        <f>'[122]RP per monthly'!BZ256*-1</f>
        <v>145953.26663940001</v>
      </c>
      <c r="DA171" s="195">
        <f>'[122]RP per monthly'!CA256*-1</f>
        <v>217721.30663939999</v>
      </c>
      <c r="DB171" s="195">
        <f>'[122]RP per monthly'!CB256*-1</f>
        <v>217060.0666394</v>
      </c>
      <c r="DC171" s="195">
        <f>'[122]RP per monthly'!CC256*-1</f>
        <v>858443.26663940004</v>
      </c>
      <c r="DD171" s="195">
        <f>'[122]RP per monthly'!CD256*-1</f>
        <v>94148.599972800002</v>
      </c>
      <c r="DE171" s="195">
        <f>'[122]RP per monthly'!CE256*-1</f>
        <v>76028.155797300002</v>
      </c>
    </row>
    <row r="172" spans="1:109" ht="15" customHeight="1" outlineLevel="1">
      <c r="A172" s="37" t="s">
        <v>218</v>
      </c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4"/>
      <c r="AH172" s="84"/>
      <c r="AI172" s="84"/>
      <c r="AJ172" s="84"/>
      <c r="AK172" s="84"/>
      <c r="AL172" s="203">
        <f>'[122]RP per monthly'!B257*-1</f>
        <v>0</v>
      </c>
      <c r="AM172" s="203">
        <f>'[122]RP per monthly'!C257*-1</f>
        <v>0</v>
      </c>
      <c r="AN172" s="203">
        <f>'[122]RP per monthly'!D257*-1</f>
        <v>0</v>
      </c>
      <c r="AO172" s="203">
        <f>'[122]RP per monthly'!E257*-1</f>
        <v>0</v>
      </c>
      <c r="AP172" s="203">
        <f>'[122]RP per monthly'!F257*-1</f>
        <v>0</v>
      </c>
      <c r="AQ172" s="203">
        <f>'[122]RP per monthly'!G257*-1</f>
        <v>0</v>
      </c>
      <c r="AR172" s="203">
        <f>'[122]RP per monthly'!H257*-1</f>
        <v>0</v>
      </c>
      <c r="AS172" s="203">
        <f>'[122]RP per monthly'!I257*-1</f>
        <v>0</v>
      </c>
      <c r="AT172" s="203">
        <f>'[122]RP per monthly'!J257*-1</f>
        <v>0</v>
      </c>
      <c r="AU172" s="203">
        <f>'[122]RP per monthly'!K257*-1</f>
        <v>0</v>
      </c>
      <c r="AV172" s="203">
        <f>'[122]RP per monthly'!L257*-1</f>
        <v>0</v>
      </c>
      <c r="AW172" s="203">
        <f>'[122]RP per monthly'!M257*-1</f>
        <v>0</v>
      </c>
      <c r="AX172" s="203">
        <f>'[122]RP per monthly'!P257*-1</f>
        <v>0</v>
      </c>
      <c r="AY172" s="203">
        <f>'[122]RP per monthly'!Q257*-1</f>
        <v>0</v>
      </c>
      <c r="AZ172" s="203">
        <f>'[122]RP per monthly'!R257*-1</f>
        <v>0</v>
      </c>
      <c r="BA172" s="203">
        <f>'[122]RP per monthly'!S257*-1</f>
        <v>0</v>
      </c>
      <c r="BB172" s="203">
        <f>'[122]RP per monthly'!T257*-1</f>
        <v>0</v>
      </c>
      <c r="BC172" s="203">
        <f>'[122]RP per monthly'!U257*-1</f>
        <v>0</v>
      </c>
      <c r="BD172" s="203">
        <f>'[122]RP per monthly'!V257*-1</f>
        <v>0</v>
      </c>
      <c r="BE172" s="203">
        <f>'[122]RP per monthly'!W257*-1</f>
        <v>0</v>
      </c>
      <c r="BF172" s="203">
        <f>'[122]RP per monthly'!X257*-1</f>
        <v>0</v>
      </c>
      <c r="BG172" s="203">
        <f>'[122]RP per monthly'!Y257*-1</f>
        <v>0</v>
      </c>
      <c r="BH172" s="203">
        <f>'[122]RP per monthly'!Z257*-1</f>
        <v>0</v>
      </c>
      <c r="BI172" s="203">
        <f>'[122]RP per monthly'!AA257*-1</f>
        <v>0</v>
      </c>
      <c r="BJ172" s="203">
        <f>'[122]RP per monthly'!AD257*-1</f>
        <v>0</v>
      </c>
      <c r="BK172" s="203">
        <f>'[122]RP per monthly'!AE257*-1</f>
        <v>0</v>
      </c>
      <c r="BL172" s="203">
        <f>'[122]RP per monthly'!AF257*-1</f>
        <v>0</v>
      </c>
      <c r="BM172" s="203">
        <f>'[122]RP per monthly'!AG257*-1</f>
        <v>0</v>
      </c>
      <c r="BN172" s="203">
        <f>'[122]RP per monthly'!AH257*-1</f>
        <v>0</v>
      </c>
      <c r="BO172" s="203">
        <f>'[122]RP per monthly'!AI257*-1</f>
        <v>0</v>
      </c>
      <c r="BP172" s="203">
        <f>'[122]RP per monthly'!AJ257*-1</f>
        <v>0</v>
      </c>
      <c r="BQ172" s="203">
        <f>'[122]RP per monthly'!AK257*-1</f>
        <v>0</v>
      </c>
      <c r="BR172" s="203">
        <f>'[122]RP per monthly'!AL257*-1</f>
        <v>0</v>
      </c>
      <c r="BS172" s="203">
        <f>'[122]RP per monthly'!AM257*-1</f>
        <v>0</v>
      </c>
      <c r="BT172" s="203">
        <f>'[122]RP per monthly'!AN257*-1</f>
        <v>0</v>
      </c>
      <c r="BU172" s="203">
        <f>'[122]RP per monthly'!AO257*-1</f>
        <v>0</v>
      </c>
      <c r="BV172" s="195">
        <f>'[122]RP per monthly'!AR257*-1</f>
        <v>0</v>
      </c>
      <c r="BW172" s="195">
        <f>'[122]RP per monthly'!AS257*-1</f>
        <v>0</v>
      </c>
      <c r="BX172" s="195">
        <f>'[122]RP per monthly'!AT257*-1</f>
        <v>0</v>
      </c>
      <c r="BY172" s="195">
        <f>'[122]RP per monthly'!AU257*-1</f>
        <v>0</v>
      </c>
      <c r="BZ172" s="195">
        <f>'[122]RP per monthly'!AV257*-1</f>
        <v>0</v>
      </c>
      <c r="CA172" s="195">
        <f>'[122]RP per monthly'!AW257*-1</f>
        <v>0</v>
      </c>
      <c r="CB172" s="195">
        <f>'[122]RP per monthly'!AX257*-1</f>
        <v>0</v>
      </c>
      <c r="CC172" s="195">
        <f>'[122]RP per monthly'!AY257*-1</f>
        <v>0</v>
      </c>
      <c r="CD172" s="195">
        <f>'[122]RP per monthly'!AZ257*-1</f>
        <v>0</v>
      </c>
      <c r="CE172" s="195">
        <f>'[122]RP per monthly'!BA257*-1</f>
        <v>0</v>
      </c>
      <c r="CF172" s="195">
        <f>'[122]RP per monthly'!BB257*-1</f>
        <v>0</v>
      </c>
      <c r="CG172" s="195">
        <f>'[122]RP per monthly'!BC257*-1</f>
        <v>0</v>
      </c>
      <c r="CH172" s="195">
        <f>'[122]RP per monthly'!BF257*-1</f>
        <v>0</v>
      </c>
      <c r="CI172" s="195">
        <f>'[122]RP per monthly'!BG257*-1</f>
        <v>0</v>
      </c>
      <c r="CJ172" s="195">
        <f>'[122]RP per monthly'!BH257*-1</f>
        <v>0</v>
      </c>
      <c r="CK172" s="195">
        <f>'[122]RP per monthly'!BI257*-1</f>
        <v>0</v>
      </c>
      <c r="CL172" s="195">
        <f>'[122]RP per monthly'!BJ257*-1</f>
        <v>0</v>
      </c>
      <c r="CM172" s="195">
        <f>'[122]RP per monthly'!BK257*-1</f>
        <v>0</v>
      </c>
      <c r="CN172" s="195">
        <f>'[122]RP per monthly'!BL257*-1</f>
        <v>0</v>
      </c>
      <c r="CO172" s="195">
        <f>'[122]RP per monthly'!BM257*-1</f>
        <v>0</v>
      </c>
      <c r="CP172" s="195">
        <f>'[122]RP per monthly'!BN257*-1</f>
        <v>0</v>
      </c>
      <c r="CQ172" s="195">
        <f>'[122]RP per monthly'!BO257*-1</f>
        <v>0</v>
      </c>
      <c r="CR172" s="195">
        <f>'[122]RP per monthly'!BP257*-1</f>
        <v>0</v>
      </c>
      <c r="CS172" s="195">
        <f>'[122]RP per monthly'!BQ257*-1</f>
        <v>0</v>
      </c>
      <c r="CT172" s="195">
        <f>'[122]RP per monthly'!BT257*-1</f>
        <v>0</v>
      </c>
      <c r="CU172" s="195">
        <f>'[122]RP per monthly'!BU257*-1</f>
        <v>0</v>
      </c>
      <c r="CV172" s="195">
        <f>'[122]RP per monthly'!BV257*-1</f>
        <v>0</v>
      </c>
      <c r="CW172" s="195">
        <f>'[122]RP per monthly'!BW257*-1</f>
        <v>0</v>
      </c>
      <c r="CX172" s="195">
        <f>'[122]RP per monthly'!BX257*-1</f>
        <v>0</v>
      </c>
      <c r="CY172" s="195">
        <f>'[122]RP per monthly'!BY257*-1</f>
        <v>0</v>
      </c>
      <c r="CZ172" s="195">
        <f>'[122]RP per monthly'!BZ257*-1</f>
        <v>0</v>
      </c>
      <c r="DA172" s="195">
        <f>'[122]RP per monthly'!CA257*-1</f>
        <v>0</v>
      </c>
      <c r="DB172" s="195">
        <f>'[122]RP per monthly'!CB257*-1</f>
        <v>0</v>
      </c>
      <c r="DC172" s="195">
        <f>'[122]RP per monthly'!CC257*-1</f>
        <v>0</v>
      </c>
      <c r="DD172" s="195">
        <f>'[122]RP per monthly'!CD257*-1</f>
        <v>0</v>
      </c>
      <c r="DE172" s="195">
        <f>'[122]RP per monthly'!CE257*-1</f>
        <v>0</v>
      </c>
    </row>
    <row r="173" spans="1:109" ht="15" customHeight="1" outlineLevel="1">
      <c r="A173" s="37" t="s">
        <v>219</v>
      </c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4"/>
      <c r="AG173" s="84"/>
      <c r="AH173" s="84"/>
      <c r="AI173" s="84"/>
      <c r="AJ173" s="84"/>
      <c r="AK173" s="84"/>
      <c r="AL173" s="203">
        <f>'[122]RP per monthly'!B258*-1</f>
        <v>0</v>
      </c>
      <c r="AM173" s="203">
        <f>'[122]RP per monthly'!C258*-1</f>
        <v>0</v>
      </c>
      <c r="AN173" s="203">
        <f>'[122]RP per monthly'!D258*-1</f>
        <v>0</v>
      </c>
      <c r="AO173" s="203">
        <f>'[122]RP per monthly'!E258*-1</f>
        <v>-287.83999999999997</v>
      </c>
      <c r="AP173" s="203">
        <f>'[122]RP per monthly'!F258*-1</f>
        <v>0</v>
      </c>
      <c r="AQ173" s="203">
        <f>'[122]RP per monthly'!G258*-1</f>
        <v>0</v>
      </c>
      <c r="AR173" s="203">
        <f>'[122]RP per monthly'!H258*-1</f>
        <v>10859.15</v>
      </c>
      <c r="AS173" s="203">
        <f>'[122]RP per monthly'!I258*-1</f>
        <v>5600</v>
      </c>
      <c r="AT173" s="203">
        <f>'[122]RP per monthly'!J258*-1</f>
        <v>-10059.15</v>
      </c>
      <c r="AU173" s="203">
        <f>'[122]RP per monthly'!K258*-1</f>
        <v>0</v>
      </c>
      <c r="AV173" s="203">
        <f>'[122]RP per monthly'!L258*-1</f>
        <v>0</v>
      </c>
      <c r="AW173" s="203">
        <f>'[122]RP per monthly'!M258*-1</f>
        <v>3471</v>
      </c>
      <c r="AX173" s="203">
        <f>'[122]RP per monthly'!P258*-1</f>
        <v>0</v>
      </c>
      <c r="AY173" s="203">
        <f>'[122]RP per monthly'!Q258*-1</f>
        <v>0</v>
      </c>
      <c r="AZ173" s="203">
        <f>'[122]RP per monthly'!R258*-1</f>
        <v>0</v>
      </c>
      <c r="BA173" s="203">
        <f>'[122]RP per monthly'!S258*-1</f>
        <v>0</v>
      </c>
      <c r="BB173" s="203">
        <f>'[122]RP per monthly'!T258*-1</f>
        <v>0</v>
      </c>
      <c r="BC173" s="203">
        <f>'[122]RP per monthly'!U258*-1</f>
        <v>0</v>
      </c>
      <c r="BD173" s="203">
        <f>'[122]RP per monthly'!V258*-1</f>
        <v>0</v>
      </c>
      <c r="BE173" s="203">
        <f>'[122]RP per monthly'!W258*-1</f>
        <v>0</v>
      </c>
      <c r="BF173" s="203">
        <f>'[122]RP per monthly'!X258*-1</f>
        <v>0</v>
      </c>
      <c r="BG173" s="203">
        <f>'[122]RP per monthly'!Y258*-1</f>
        <v>0</v>
      </c>
      <c r="BH173" s="203">
        <f>'[122]RP per monthly'!Z258*-1</f>
        <v>0</v>
      </c>
      <c r="BI173" s="203">
        <f>'[122]RP per monthly'!AA258*-1</f>
        <v>0</v>
      </c>
      <c r="BJ173" s="203">
        <f>'[122]RP per monthly'!AD258*-1</f>
        <v>0</v>
      </c>
      <c r="BK173" s="203">
        <f>'[122]RP per monthly'!AE258*-1</f>
        <v>0</v>
      </c>
      <c r="BL173" s="203">
        <f>'[122]RP per monthly'!AF258*-1</f>
        <v>0</v>
      </c>
      <c r="BM173" s="203">
        <f>'[122]RP per monthly'!AG258*-1</f>
        <v>0</v>
      </c>
      <c r="BN173" s="203">
        <f>'[122]RP per monthly'!AH258*-1</f>
        <v>0</v>
      </c>
      <c r="BO173" s="203">
        <f>'[122]RP per monthly'!AI258*-1</f>
        <v>0</v>
      </c>
      <c r="BP173" s="203">
        <f>'[122]RP per monthly'!AJ258*-1</f>
        <v>0</v>
      </c>
      <c r="BQ173" s="203">
        <f>'[122]RP per monthly'!AK258*-1</f>
        <v>0</v>
      </c>
      <c r="BR173" s="203">
        <f>'[122]RP per monthly'!AL258*-1</f>
        <v>0</v>
      </c>
      <c r="BS173" s="203">
        <f>'[122]RP per monthly'!AM258*-1</f>
        <v>0</v>
      </c>
      <c r="BT173" s="203">
        <f>'[122]RP per monthly'!AN258*-1</f>
        <v>0</v>
      </c>
      <c r="BU173" s="203">
        <f>'[122]RP per monthly'!AO258*-1</f>
        <v>0</v>
      </c>
      <c r="BV173" s="195">
        <f>'[122]RP per monthly'!AR258*-1</f>
        <v>0</v>
      </c>
      <c r="BW173" s="195">
        <f>'[122]RP per monthly'!AS258*-1</f>
        <v>0</v>
      </c>
      <c r="BX173" s="195">
        <f>'[122]RP per monthly'!AT258*-1</f>
        <v>0</v>
      </c>
      <c r="BY173" s="195">
        <f>'[122]RP per monthly'!AU258*-1</f>
        <v>0</v>
      </c>
      <c r="BZ173" s="195">
        <f>'[122]RP per monthly'!AV258*-1</f>
        <v>0</v>
      </c>
      <c r="CA173" s="195">
        <f>'[122]RP per monthly'!AW258*-1</f>
        <v>0</v>
      </c>
      <c r="CB173" s="195">
        <f>'[122]RP per monthly'!AX258*-1</f>
        <v>0</v>
      </c>
      <c r="CC173" s="195">
        <f>'[122]RP per monthly'!AY258*-1</f>
        <v>0</v>
      </c>
      <c r="CD173" s="195">
        <f>'[122]RP per monthly'!AZ258*-1</f>
        <v>0</v>
      </c>
      <c r="CE173" s="195">
        <f>'[122]RP per monthly'!BA258*-1</f>
        <v>0</v>
      </c>
      <c r="CF173" s="195">
        <f>'[122]RP per monthly'!BB258*-1</f>
        <v>0</v>
      </c>
      <c r="CG173" s="195">
        <f>'[122]RP per monthly'!BC258*-1</f>
        <v>0</v>
      </c>
      <c r="CH173" s="195">
        <f>'[122]RP per monthly'!BF258*-1</f>
        <v>0</v>
      </c>
      <c r="CI173" s="195">
        <f>'[122]RP per monthly'!BG258*-1</f>
        <v>0</v>
      </c>
      <c r="CJ173" s="195">
        <f>'[122]RP per monthly'!BH258*-1</f>
        <v>0</v>
      </c>
      <c r="CK173" s="195">
        <f>'[122]RP per monthly'!BI258*-1</f>
        <v>0</v>
      </c>
      <c r="CL173" s="195">
        <f>'[122]RP per monthly'!BJ258*-1</f>
        <v>0</v>
      </c>
      <c r="CM173" s="195">
        <f>'[122]RP per monthly'!BK258*-1</f>
        <v>0</v>
      </c>
      <c r="CN173" s="195">
        <f>'[122]RP per monthly'!BL258*-1</f>
        <v>0</v>
      </c>
      <c r="CO173" s="195">
        <f>'[122]RP per monthly'!BM258*-1</f>
        <v>0</v>
      </c>
      <c r="CP173" s="195">
        <f>'[122]RP per monthly'!BN258*-1</f>
        <v>0</v>
      </c>
      <c r="CQ173" s="195">
        <f>'[122]RP per monthly'!BO258*-1</f>
        <v>0</v>
      </c>
      <c r="CR173" s="195">
        <f>'[122]RP per monthly'!BP258*-1</f>
        <v>0</v>
      </c>
      <c r="CS173" s="195">
        <f>'[122]RP per monthly'!BQ258*-1</f>
        <v>0</v>
      </c>
      <c r="CT173" s="195">
        <f>'[122]RP per monthly'!BT258*-1</f>
        <v>0</v>
      </c>
      <c r="CU173" s="195">
        <f>'[122]RP per monthly'!BU258*-1</f>
        <v>0</v>
      </c>
      <c r="CV173" s="195">
        <f>'[122]RP per monthly'!BV258*-1</f>
        <v>0</v>
      </c>
      <c r="CW173" s="195">
        <f>'[122]RP per monthly'!BW258*-1</f>
        <v>0</v>
      </c>
      <c r="CX173" s="195">
        <f>'[122]RP per monthly'!BX258*-1</f>
        <v>0</v>
      </c>
      <c r="CY173" s="195">
        <f>'[122]RP per monthly'!BY258*-1</f>
        <v>0</v>
      </c>
      <c r="CZ173" s="195">
        <f>'[122]RP per monthly'!BZ258*-1</f>
        <v>0</v>
      </c>
      <c r="DA173" s="195">
        <f>'[122]RP per monthly'!CA258*-1</f>
        <v>0</v>
      </c>
      <c r="DB173" s="195">
        <f>'[122]RP per monthly'!CB258*-1</f>
        <v>0</v>
      </c>
      <c r="DC173" s="195">
        <f>'[122]RP per monthly'!CC258*-1</f>
        <v>0</v>
      </c>
      <c r="DD173" s="195">
        <f>'[122]RP per monthly'!CD258*-1</f>
        <v>0</v>
      </c>
      <c r="DE173" s="195">
        <f>'[122]RP per monthly'!CE258*-1</f>
        <v>0</v>
      </c>
    </row>
    <row r="174" spans="1:109" ht="15" customHeight="1" outlineLevel="1">
      <c r="A174" s="37" t="s">
        <v>220</v>
      </c>
      <c r="B174" s="84"/>
      <c r="C174" s="84"/>
      <c r="D174" s="84"/>
      <c r="E174" s="84">
        <v>208</v>
      </c>
      <c r="F174" s="84">
        <v>98.8</v>
      </c>
      <c r="G174" s="84">
        <v>23.4</v>
      </c>
      <c r="H174" s="84">
        <v>71.400000000000006</v>
      </c>
      <c r="I174" s="84"/>
      <c r="J174" s="84">
        <v>94.56</v>
      </c>
      <c r="K174" s="84">
        <v>121.6</v>
      </c>
      <c r="L174" s="84"/>
      <c r="M174" s="84"/>
      <c r="N174" s="84">
        <v>223.2</v>
      </c>
      <c r="O174" s="84">
        <v>111.6</v>
      </c>
      <c r="P174" s="84"/>
      <c r="Q174" s="84">
        <v>223.2</v>
      </c>
      <c r="R174" s="84">
        <v>344.1</v>
      </c>
      <c r="S174" s="84"/>
      <c r="T174" s="84">
        <v>161.9</v>
      </c>
      <c r="U174" s="84"/>
      <c r="V174" s="84">
        <v>448.3</v>
      </c>
      <c r="W174" s="84">
        <v>93</v>
      </c>
      <c r="X174" s="84"/>
      <c r="Y174" s="84"/>
      <c r="Z174" s="84">
        <v>483.6</v>
      </c>
      <c r="AA174" s="84"/>
      <c r="AB174" s="84">
        <v>102.3</v>
      </c>
      <c r="AC174" s="84"/>
      <c r="AD174" s="84"/>
      <c r="AE174" s="84"/>
      <c r="AF174" s="84"/>
      <c r="AG174" s="84"/>
      <c r="AH174" s="84"/>
      <c r="AI174" s="84"/>
      <c r="AJ174" s="84">
        <v>274.60000000000002</v>
      </c>
      <c r="AK174" s="84"/>
      <c r="AL174" s="203">
        <f>'[122]RP per monthly'!B259*-1</f>
        <v>0</v>
      </c>
      <c r="AM174" s="203">
        <f>'[122]RP per monthly'!C259*-1</f>
        <v>94.71</v>
      </c>
      <c r="AN174" s="203">
        <f>'[122]RP per monthly'!D259*-1</f>
        <v>37.200000000000003</v>
      </c>
      <c r="AO174" s="203">
        <f>'[122]RP per monthly'!E259*-1</f>
        <v>0</v>
      </c>
      <c r="AP174" s="203">
        <f>'[122]RP per monthly'!F259*-1</f>
        <v>0</v>
      </c>
      <c r="AQ174" s="203">
        <f>'[122]RP per monthly'!G259*-1</f>
        <v>18.600000000000001</v>
      </c>
      <c r="AR174" s="203">
        <f>'[122]RP per monthly'!H259*-1</f>
        <v>0</v>
      </c>
      <c r="AS174" s="203">
        <f>'[122]RP per monthly'!I259*-1</f>
        <v>56.3</v>
      </c>
      <c r="AT174" s="203">
        <f>'[122]RP per monthly'!J259*-1</f>
        <v>64.8</v>
      </c>
      <c r="AU174" s="203">
        <f>'[122]RP per monthly'!K259*-1</f>
        <v>18.600000000000001</v>
      </c>
      <c r="AV174" s="203">
        <f>'[122]RP per monthly'!L259*-1</f>
        <v>0</v>
      </c>
      <c r="AW174" s="203">
        <f>'[122]RP per monthly'!M259*-1</f>
        <v>0</v>
      </c>
      <c r="AX174" s="203">
        <f>'[122]RP per monthly'!P259*-1</f>
        <v>0</v>
      </c>
      <c r="AY174" s="203">
        <f>'[122]RP per monthly'!Q259*-1</f>
        <v>0</v>
      </c>
      <c r="AZ174" s="203">
        <f>'[122]RP per monthly'!R259*-1</f>
        <v>0</v>
      </c>
      <c r="BA174" s="203">
        <f>'[122]RP per monthly'!S259*-1</f>
        <v>0</v>
      </c>
      <c r="BB174" s="203">
        <f>'[122]RP per monthly'!T259*-1</f>
        <v>0</v>
      </c>
      <c r="BC174" s="203">
        <f>'[122]RP per monthly'!U259*-1</f>
        <v>0</v>
      </c>
      <c r="BD174" s="203">
        <f>'[122]RP per monthly'!V259*-1</f>
        <v>0</v>
      </c>
      <c r="BE174" s="203">
        <f>'[122]RP per monthly'!W259*-1</f>
        <v>0</v>
      </c>
      <c r="BF174" s="203">
        <f>'[122]RP per monthly'!X259*-1</f>
        <v>0</v>
      </c>
      <c r="BG174" s="203">
        <f>'[122]RP per monthly'!Y259*-1</f>
        <v>0</v>
      </c>
      <c r="BH174" s="203">
        <f>'[122]RP per monthly'!Z259*-1</f>
        <v>6000</v>
      </c>
      <c r="BI174" s="203">
        <f>'[122]RP per monthly'!AA259*-1</f>
        <v>0</v>
      </c>
      <c r="BJ174" s="203">
        <f>'[122]RP per monthly'!AD259*-1</f>
        <v>0</v>
      </c>
      <c r="BK174" s="203">
        <f>'[122]RP per monthly'!AE259*-1</f>
        <v>1500</v>
      </c>
      <c r="BL174" s="203">
        <f>'[122]RP per monthly'!AF259*-1</f>
        <v>0</v>
      </c>
      <c r="BM174" s="203">
        <f>'[122]RP per monthly'!AG259*-1</f>
        <v>0</v>
      </c>
      <c r="BN174" s="203">
        <f>'[122]RP per monthly'!AH259*-1</f>
        <v>1500</v>
      </c>
      <c r="BO174" s="203">
        <f>'[122]RP per monthly'!AI259*-1</f>
        <v>0</v>
      </c>
      <c r="BP174" s="203">
        <f>'[122]RP per monthly'!AJ259*-1</f>
        <v>0</v>
      </c>
      <c r="BQ174" s="203">
        <f>'[122]RP per monthly'!AK259*-1</f>
        <v>1500</v>
      </c>
      <c r="BR174" s="203">
        <f>'[122]RP per monthly'!AL259*-1</f>
        <v>0</v>
      </c>
      <c r="BS174" s="203">
        <f>'[122]RP per monthly'!AM259*-1</f>
        <v>0</v>
      </c>
      <c r="BT174" s="203">
        <f>'[122]RP per monthly'!AN259*-1</f>
        <v>9500</v>
      </c>
      <c r="BU174" s="203">
        <f>'[122]RP per monthly'!AO259*-1</f>
        <v>0</v>
      </c>
      <c r="BV174" s="195">
        <f>'[122]RP per monthly'!AR259*-1</f>
        <v>0</v>
      </c>
      <c r="BW174" s="195">
        <f>'[122]RP per monthly'!AS259*-1</f>
        <v>1500</v>
      </c>
      <c r="BX174" s="195">
        <f>'[122]RP per monthly'!AT259*-1</f>
        <v>0</v>
      </c>
      <c r="BY174" s="195">
        <f>'[122]RP per monthly'!AU259*-1</f>
        <v>0</v>
      </c>
      <c r="BZ174" s="195">
        <f>'[122]RP per monthly'!AV259*-1</f>
        <v>5500</v>
      </c>
      <c r="CA174" s="195">
        <f>'[122]RP per monthly'!AW259*-1</f>
        <v>0</v>
      </c>
      <c r="CB174" s="195">
        <f>'[122]RP per monthly'!AX259*-1</f>
        <v>0</v>
      </c>
      <c r="CC174" s="195">
        <f>'[122]RP per monthly'!AY259*-1</f>
        <v>1500</v>
      </c>
      <c r="CD174" s="195">
        <f>'[122]RP per monthly'!AZ259*-1</f>
        <v>0</v>
      </c>
      <c r="CE174" s="195">
        <f>'[122]RP per monthly'!BA259*-1</f>
        <v>0</v>
      </c>
      <c r="CF174" s="195">
        <f>'[122]RP per monthly'!BB259*-1</f>
        <v>1500</v>
      </c>
      <c r="CG174" s="195">
        <f>'[122]RP per monthly'!BC259*-1</f>
        <v>0</v>
      </c>
      <c r="CH174" s="195">
        <f>'[122]RP per monthly'!BF259*-1</f>
        <v>0</v>
      </c>
      <c r="CI174" s="195">
        <f>'[122]RP per monthly'!BG259*-1</f>
        <v>1500</v>
      </c>
      <c r="CJ174" s="195">
        <f>'[122]RP per monthly'!BH259*-1</f>
        <v>0</v>
      </c>
      <c r="CK174" s="195">
        <f>'[122]RP per monthly'!BI259*-1</f>
        <v>0</v>
      </c>
      <c r="CL174" s="195">
        <f>'[122]RP per monthly'!BJ259*-1</f>
        <v>5500</v>
      </c>
      <c r="CM174" s="195">
        <f>'[122]RP per monthly'!BK259*-1</f>
        <v>0</v>
      </c>
      <c r="CN174" s="195">
        <f>'[122]RP per monthly'!BL259*-1</f>
        <v>0</v>
      </c>
      <c r="CO174" s="195">
        <f>'[122]RP per monthly'!BM259*-1</f>
        <v>1500</v>
      </c>
      <c r="CP174" s="195">
        <f>'[122]RP per monthly'!BN259*-1</f>
        <v>0</v>
      </c>
      <c r="CQ174" s="195">
        <f>'[122]RP per monthly'!BO259*-1</f>
        <v>0</v>
      </c>
      <c r="CR174" s="195">
        <f>'[122]RP per monthly'!BP259*-1</f>
        <v>1500</v>
      </c>
      <c r="CS174" s="195">
        <f>'[122]RP per monthly'!BQ259*-1</f>
        <v>0</v>
      </c>
      <c r="CT174" s="195">
        <f>'[122]RP per monthly'!BT259*-1</f>
        <v>0</v>
      </c>
      <c r="CU174" s="195">
        <f>'[122]RP per monthly'!BU259*-1</f>
        <v>1500</v>
      </c>
      <c r="CV174" s="195">
        <f>'[122]RP per monthly'!BV259*-1</f>
        <v>0</v>
      </c>
      <c r="CW174" s="195">
        <f>'[122]RP per monthly'!BW259*-1</f>
        <v>0</v>
      </c>
      <c r="CX174" s="195">
        <f>'[122]RP per monthly'!BX259*-1</f>
        <v>5500</v>
      </c>
      <c r="CY174" s="195">
        <f>'[122]RP per monthly'!BY259*-1</f>
        <v>0</v>
      </c>
      <c r="CZ174" s="195">
        <f>'[122]RP per monthly'!BZ259*-1</f>
        <v>0</v>
      </c>
      <c r="DA174" s="195">
        <f>'[122]RP per monthly'!CA259*-1</f>
        <v>1500</v>
      </c>
      <c r="DB174" s="195">
        <f>'[122]RP per monthly'!CB259*-1</f>
        <v>0</v>
      </c>
      <c r="DC174" s="195">
        <f>'[122]RP per monthly'!CC259*-1</f>
        <v>0</v>
      </c>
      <c r="DD174" s="195">
        <f>'[122]RP per monthly'!CD259*-1</f>
        <v>1500</v>
      </c>
      <c r="DE174" s="195">
        <f>'[122]RP per monthly'!CE259*-1</f>
        <v>0</v>
      </c>
    </row>
    <row r="175" spans="1:109" ht="15" customHeight="1" outlineLevel="1">
      <c r="A175" s="37" t="s">
        <v>221</v>
      </c>
      <c r="B175" s="84">
        <v>15872.26</v>
      </c>
      <c r="C175" s="84">
        <v>11238.86</v>
      </c>
      <c r="D175" s="84">
        <v>25747</v>
      </c>
      <c r="E175" s="84">
        <v>19196.419999999998</v>
      </c>
      <c r="F175" s="84">
        <v>20479.27</v>
      </c>
      <c r="G175" s="84">
        <v>21257.1</v>
      </c>
      <c r="H175" s="84">
        <v>34520.97</v>
      </c>
      <c r="I175" s="84">
        <v>22228.65</v>
      </c>
      <c r="J175" s="84">
        <v>23220.27</v>
      </c>
      <c r="K175" s="84">
        <v>21667.71</v>
      </c>
      <c r="L175" s="84">
        <v>22255.94</v>
      </c>
      <c r="M175" s="84">
        <v>26289.599999999999</v>
      </c>
      <c r="N175" s="84">
        <v>22669.53</v>
      </c>
      <c r="O175" s="84">
        <v>20268.77</v>
      </c>
      <c r="P175" s="84">
        <v>22348.300000000003</v>
      </c>
      <c r="Q175" s="84">
        <v>22395.35</v>
      </c>
      <c r="R175" s="84">
        <v>25675.32</v>
      </c>
      <c r="S175" s="84">
        <v>22980.17</v>
      </c>
      <c r="T175" s="84">
        <v>22202.84</v>
      </c>
      <c r="U175" s="84">
        <v>23321.68</v>
      </c>
      <c r="V175" s="84">
        <v>26270.74</v>
      </c>
      <c r="W175" s="84">
        <v>26686.760000000002</v>
      </c>
      <c r="X175" s="84">
        <v>24521.699999999997</v>
      </c>
      <c r="Y175" s="84">
        <v>25322.949999999997</v>
      </c>
      <c r="Z175" s="84">
        <v>22940.92</v>
      </c>
      <c r="AA175" s="84">
        <v>22561.609999999997</v>
      </c>
      <c r="AB175" s="84">
        <v>22821.33</v>
      </c>
      <c r="AC175" s="84">
        <v>21723.47</v>
      </c>
      <c r="AD175" s="84">
        <v>13997.649999999998</v>
      </c>
      <c r="AE175" s="84">
        <v>13304.34</v>
      </c>
      <c r="AF175" s="84">
        <v>13238.68</v>
      </c>
      <c r="AG175" s="84">
        <v>14120.89</v>
      </c>
      <c r="AH175" s="84">
        <v>13458.93</v>
      </c>
      <c r="AI175" s="84">
        <v>13540.130000000001</v>
      </c>
      <c r="AJ175" s="84">
        <v>12702.18</v>
      </c>
      <c r="AK175" s="84">
        <v>13617.650000000001</v>
      </c>
      <c r="AL175" s="203">
        <f>'[122]RP per monthly'!B260*-1</f>
        <v>13278.96</v>
      </c>
      <c r="AM175" s="203">
        <f>'[122]RP per monthly'!C260*-1</f>
        <v>11913.56</v>
      </c>
      <c r="AN175" s="203">
        <f>'[122]RP per monthly'!D260*-1</f>
        <v>12827.78</v>
      </c>
      <c r="AO175" s="203">
        <f>'[122]RP per monthly'!E260*-1</f>
        <v>13162.59</v>
      </c>
      <c r="AP175" s="203">
        <f>'[122]RP per monthly'!F260*-1</f>
        <v>11872.29</v>
      </c>
      <c r="AQ175" s="203">
        <f>'[122]RP per monthly'!G260*-1</f>
        <v>12131.77</v>
      </c>
      <c r="AR175" s="203">
        <f>'[122]RP per monthly'!H260*-1</f>
        <v>11486.09</v>
      </c>
      <c r="AS175" s="203">
        <f>'[122]RP per monthly'!I260*-1</f>
        <v>11728.31</v>
      </c>
      <c r="AT175" s="203">
        <f>'[122]RP per monthly'!J260*-1</f>
        <v>11300.23</v>
      </c>
      <c r="AU175" s="203">
        <f>'[122]RP per monthly'!K260*-1</f>
        <v>12479.05</v>
      </c>
      <c r="AV175" s="203">
        <f>'[122]RP per monthly'!L260*-1</f>
        <v>14039.35</v>
      </c>
      <c r="AW175" s="203">
        <f>'[122]RP per monthly'!M260*-1</f>
        <v>13499.96</v>
      </c>
      <c r="AX175" s="203">
        <f>'[122]RP per monthly'!P260*-1</f>
        <v>12821.71</v>
      </c>
      <c r="AY175" s="203">
        <f>'[122]RP per monthly'!Q260*-1</f>
        <v>11443.71</v>
      </c>
      <c r="AZ175" s="203">
        <f>'[122]RP per monthly'!R260*-1</f>
        <v>12451.41</v>
      </c>
      <c r="BA175" s="203">
        <f>'[122]RP per monthly'!S260*-1</f>
        <v>12585.65</v>
      </c>
      <c r="BB175" s="203">
        <f>'[122]RP per monthly'!T260*-1</f>
        <v>12464.05</v>
      </c>
      <c r="BC175" s="203">
        <f>'[122]RP per monthly'!U260*-1</f>
        <v>13828.12</v>
      </c>
      <c r="BD175" s="203">
        <f>'[122]RP per monthly'!V260*-1</f>
        <v>12511.25</v>
      </c>
      <c r="BE175" s="203">
        <f>'[122]RP per monthly'!W260*-1</f>
        <v>12791.64</v>
      </c>
      <c r="BF175" s="203">
        <f>'[122]RP per monthly'!X260*-1</f>
        <v>16800</v>
      </c>
      <c r="BG175" s="203">
        <f>'[122]RP per monthly'!Y260*-1</f>
        <v>16800</v>
      </c>
      <c r="BH175" s="203">
        <f>'[122]RP per monthly'!Z260*-1</f>
        <v>16800</v>
      </c>
      <c r="BI175" s="203">
        <f>'[122]RP per monthly'!AA260*-1</f>
        <v>16800</v>
      </c>
      <c r="BJ175" s="203">
        <f>'[122]RP per monthly'!AD260*-1</f>
        <v>16800</v>
      </c>
      <c r="BK175" s="203">
        <f>'[122]RP per monthly'!AE260*-1</f>
        <v>16800</v>
      </c>
      <c r="BL175" s="203">
        <f>'[122]RP per monthly'!AF260*-1</f>
        <v>16800</v>
      </c>
      <c r="BM175" s="203">
        <f>'[122]RP per monthly'!AG260*-1</f>
        <v>16800</v>
      </c>
      <c r="BN175" s="203">
        <f>'[122]RP per monthly'!AH260*-1</f>
        <v>16800</v>
      </c>
      <c r="BO175" s="203">
        <f>'[122]RP per monthly'!AI260*-1</f>
        <v>16800</v>
      </c>
      <c r="BP175" s="203">
        <f>'[122]RP per monthly'!AJ260*-1</f>
        <v>16800</v>
      </c>
      <c r="BQ175" s="203">
        <f>'[122]RP per monthly'!AK260*-1</f>
        <v>16800</v>
      </c>
      <c r="BR175" s="203">
        <f>'[122]RP per monthly'!AL260*-1</f>
        <v>16800</v>
      </c>
      <c r="BS175" s="203">
        <f>'[122]RP per monthly'!AM260*-1</f>
        <v>16800</v>
      </c>
      <c r="BT175" s="203">
        <f>'[122]RP per monthly'!AN260*-1</f>
        <v>16800</v>
      </c>
      <c r="BU175" s="203">
        <f>'[122]RP per monthly'!AO260*-1</f>
        <v>16800</v>
      </c>
      <c r="BV175" s="195">
        <f>'[122]RP per monthly'!AR260*-1</f>
        <v>16800</v>
      </c>
      <c r="BW175" s="195">
        <f>'[122]RP per monthly'!AS260*-1</f>
        <v>16800</v>
      </c>
      <c r="BX175" s="195">
        <f>'[122]RP per monthly'!AT260*-1</f>
        <v>16800</v>
      </c>
      <c r="BY175" s="195">
        <f>'[122]RP per monthly'!AU260*-1</f>
        <v>16800</v>
      </c>
      <c r="BZ175" s="195">
        <f>'[122]RP per monthly'!AV260*-1</f>
        <v>16800</v>
      </c>
      <c r="CA175" s="195">
        <f>'[122]RP per monthly'!AW260*-1</f>
        <v>16800</v>
      </c>
      <c r="CB175" s="195">
        <f>'[122]RP per monthly'!AX260*-1</f>
        <v>16800</v>
      </c>
      <c r="CC175" s="195">
        <f>'[122]RP per monthly'!AY260*-1</f>
        <v>16800</v>
      </c>
      <c r="CD175" s="195">
        <f>'[122]RP per monthly'!AZ260*-1</f>
        <v>16800</v>
      </c>
      <c r="CE175" s="195">
        <f>'[122]RP per monthly'!BA260*-1</f>
        <v>16800</v>
      </c>
      <c r="CF175" s="195">
        <f>'[122]RP per monthly'!BB260*-1</f>
        <v>16800</v>
      </c>
      <c r="CG175" s="195">
        <f>'[122]RP per monthly'!BC260*-1</f>
        <v>16800</v>
      </c>
      <c r="CH175" s="195">
        <f>'[122]RP per monthly'!BF260*-1</f>
        <v>16800</v>
      </c>
      <c r="CI175" s="195">
        <f>'[122]RP per monthly'!BG260*-1</f>
        <v>16800</v>
      </c>
      <c r="CJ175" s="195">
        <f>'[122]RP per monthly'!BH260*-1</f>
        <v>16800</v>
      </c>
      <c r="CK175" s="195">
        <f>'[122]RP per monthly'!BI260*-1</f>
        <v>16800</v>
      </c>
      <c r="CL175" s="195">
        <f>'[122]RP per monthly'!BJ260*-1</f>
        <v>16800</v>
      </c>
      <c r="CM175" s="195">
        <f>'[122]RP per monthly'!BK260*-1</f>
        <v>16800</v>
      </c>
      <c r="CN175" s="195">
        <f>'[122]RP per monthly'!BL260*-1</f>
        <v>16800</v>
      </c>
      <c r="CO175" s="195">
        <f>'[122]RP per monthly'!BM260*-1</f>
        <v>16800</v>
      </c>
      <c r="CP175" s="195">
        <f>'[122]RP per monthly'!BN260*-1</f>
        <v>16800</v>
      </c>
      <c r="CQ175" s="195">
        <f>'[122]RP per monthly'!BO260*-1</f>
        <v>16800</v>
      </c>
      <c r="CR175" s="195">
        <f>'[122]RP per monthly'!BP260*-1</f>
        <v>16800</v>
      </c>
      <c r="CS175" s="195">
        <f>'[122]RP per monthly'!BQ260*-1</f>
        <v>16800</v>
      </c>
      <c r="CT175" s="195">
        <f>'[122]RP per monthly'!BT260*-1</f>
        <v>16800</v>
      </c>
      <c r="CU175" s="195">
        <f>'[122]RP per monthly'!BU260*-1</f>
        <v>16800</v>
      </c>
      <c r="CV175" s="195">
        <f>'[122]RP per monthly'!BV260*-1</f>
        <v>16800</v>
      </c>
      <c r="CW175" s="195">
        <f>'[122]RP per monthly'!BW260*-1</f>
        <v>16800</v>
      </c>
      <c r="CX175" s="195">
        <f>'[122]RP per monthly'!BX260*-1</f>
        <v>16800</v>
      </c>
      <c r="CY175" s="195">
        <f>'[122]RP per monthly'!BY260*-1</f>
        <v>16800</v>
      </c>
      <c r="CZ175" s="195">
        <f>'[122]RP per monthly'!BZ260*-1</f>
        <v>16800</v>
      </c>
      <c r="DA175" s="195">
        <f>'[122]RP per monthly'!CA260*-1</f>
        <v>16800</v>
      </c>
      <c r="DB175" s="195">
        <f>'[122]RP per monthly'!CB260*-1</f>
        <v>16800</v>
      </c>
      <c r="DC175" s="195">
        <f>'[122]RP per monthly'!CC260*-1</f>
        <v>16800</v>
      </c>
      <c r="DD175" s="195">
        <f>'[122]RP per monthly'!CD260*-1</f>
        <v>16800</v>
      </c>
      <c r="DE175" s="195">
        <f>'[122]RP per monthly'!CE260*-1</f>
        <v>16800</v>
      </c>
    </row>
    <row r="176" spans="1:109" ht="15" customHeight="1" outlineLevel="1">
      <c r="A176" s="37" t="s">
        <v>222</v>
      </c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4">
        <v>1328.85</v>
      </c>
      <c r="AG176" s="84"/>
      <c r="AH176" s="84">
        <v>292.31</v>
      </c>
      <c r="AI176" s="84">
        <v>15.28000000000003</v>
      </c>
      <c r="AJ176" s="84">
        <v>15.28</v>
      </c>
      <c r="AK176" s="84">
        <v>15.28</v>
      </c>
      <c r="AL176" s="203">
        <f>'[122]RP per monthly'!B261*-1</f>
        <v>39.22</v>
      </c>
      <c r="AM176" s="203">
        <f>'[122]RP per monthly'!C261*-1</f>
        <v>0</v>
      </c>
      <c r="AN176" s="203">
        <f>'[122]RP per monthly'!D261*-1</f>
        <v>0</v>
      </c>
      <c r="AO176" s="203">
        <f>'[122]RP per monthly'!E261*-1</f>
        <v>0</v>
      </c>
      <c r="AP176" s="203">
        <f>'[122]RP per monthly'!F261*-1</f>
        <v>0</v>
      </c>
      <c r="AQ176" s="203">
        <f>'[122]RP per monthly'!G261*-1</f>
        <v>20.56</v>
      </c>
      <c r="AR176" s="203">
        <f>'[122]RP per monthly'!H261*-1</f>
        <v>22.87</v>
      </c>
      <c r="AS176" s="203">
        <f>'[122]RP per monthly'!I261*-1</f>
        <v>18.25</v>
      </c>
      <c r="AT176" s="203">
        <f>'[122]RP per monthly'!J261*-1</f>
        <v>18.25</v>
      </c>
      <c r="AU176" s="203">
        <f>'[122]RP per monthly'!K261*-1</f>
        <v>18.25</v>
      </c>
      <c r="AV176" s="203">
        <f>'[122]RP per monthly'!L261*-1</f>
        <v>18.25</v>
      </c>
      <c r="AW176" s="203">
        <f>'[122]RP per monthly'!M261*-1</f>
        <v>18.25</v>
      </c>
      <c r="AX176" s="203">
        <f>'[122]RP per monthly'!P261*-1</f>
        <v>18.25</v>
      </c>
      <c r="AY176" s="203">
        <f>'[122]RP per monthly'!Q261*-1</f>
        <v>18.25</v>
      </c>
      <c r="AZ176" s="203">
        <f>'[122]RP per monthly'!R261*-1</f>
        <v>20.21</v>
      </c>
      <c r="BA176" s="203">
        <f>'[122]RP per monthly'!S261*-1</f>
        <v>20.21</v>
      </c>
      <c r="BB176" s="203">
        <f>'[122]RP per monthly'!T261*-1</f>
        <v>20.21</v>
      </c>
      <c r="BC176" s="203">
        <f>'[122]RP per monthly'!U261*-1</f>
        <v>0</v>
      </c>
      <c r="BD176" s="203">
        <f>'[122]RP per monthly'!V261*-1</f>
        <v>639.4</v>
      </c>
      <c r="BE176" s="203">
        <f>'[122]RP per monthly'!W261*-1</f>
        <v>0</v>
      </c>
      <c r="BF176" s="203">
        <f>'[122]RP per monthly'!X261*-1</f>
        <v>177840</v>
      </c>
      <c r="BG176" s="203">
        <f>'[122]RP per monthly'!Y261*-1</f>
        <v>54489.68</v>
      </c>
      <c r="BH176" s="203">
        <f>'[122]RP per monthly'!Z261*-1</f>
        <v>54489.68</v>
      </c>
      <c r="BI176" s="203">
        <f>'[122]RP per monthly'!AA261*-1</f>
        <v>272045</v>
      </c>
      <c r="BJ176" s="203">
        <f>'[122]RP per monthly'!AD261*-1</f>
        <v>30</v>
      </c>
      <c r="BK176" s="203">
        <f>'[122]RP per monthly'!AE261*-1</f>
        <v>30</v>
      </c>
      <c r="BL176" s="203">
        <f>'[122]RP per monthly'!AF261*-1</f>
        <v>30</v>
      </c>
      <c r="BM176" s="203">
        <f>'[122]RP per monthly'!AG261*-1</f>
        <v>30</v>
      </c>
      <c r="BN176" s="203">
        <f>'[122]RP per monthly'!AH261*-1</f>
        <v>30</v>
      </c>
      <c r="BO176" s="203">
        <f>'[122]RP per monthly'!AI261*-1</f>
        <v>30</v>
      </c>
      <c r="BP176" s="203">
        <f>'[122]RP per monthly'!AJ261*-1</f>
        <v>30</v>
      </c>
      <c r="BQ176" s="203">
        <f>'[122]RP per monthly'!AK261*-1</f>
        <v>30</v>
      </c>
      <c r="BR176" s="203">
        <f>'[122]RP per monthly'!AL261*-1</f>
        <v>30</v>
      </c>
      <c r="BS176" s="203">
        <f>'[122]RP per monthly'!AM261*-1</f>
        <v>30</v>
      </c>
      <c r="BT176" s="203">
        <f>'[122]RP per monthly'!AN261*-1</f>
        <v>30</v>
      </c>
      <c r="BU176" s="203">
        <f>'[122]RP per monthly'!AO261*-1</f>
        <v>30</v>
      </c>
      <c r="BV176" s="195">
        <f>'[122]RP per monthly'!AR261*-1</f>
        <v>30</v>
      </c>
      <c r="BW176" s="195">
        <f>'[122]RP per monthly'!AS261*-1</f>
        <v>30</v>
      </c>
      <c r="BX176" s="195">
        <f>'[122]RP per monthly'!AT261*-1</f>
        <v>30</v>
      </c>
      <c r="BY176" s="195">
        <f>'[122]RP per monthly'!AU261*-1</f>
        <v>30</v>
      </c>
      <c r="BZ176" s="195">
        <f>'[122]RP per monthly'!AV261*-1</f>
        <v>30</v>
      </c>
      <c r="CA176" s="195">
        <f>'[122]RP per monthly'!AW261*-1</f>
        <v>30</v>
      </c>
      <c r="CB176" s="195">
        <f>'[122]RP per monthly'!AX261*-1</f>
        <v>30</v>
      </c>
      <c r="CC176" s="195">
        <f>'[122]RP per monthly'!AY261*-1</f>
        <v>30</v>
      </c>
      <c r="CD176" s="195">
        <f>'[122]RP per monthly'!AZ261*-1</f>
        <v>30</v>
      </c>
      <c r="CE176" s="195">
        <f>'[122]RP per monthly'!BA261*-1</f>
        <v>30</v>
      </c>
      <c r="CF176" s="195">
        <f>'[122]RP per monthly'!BB261*-1</f>
        <v>30</v>
      </c>
      <c r="CG176" s="195">
        <f>'[122]RP per monthly'!BC261*-1</f>
        <v>30</v>
      </c>
      <c r="CH176" s="195">
        <f>'[122]RP per monthly'!BF261*-1</f>
        <v>30</v>
      </c>
      <c r="CI176" s="195">
        <f>'[122]RP per monthly'!BG261*-1</f>
        <v>30</v>
      </c>
      <c r="CJ176" s="195">
        <f>'[122]RP per monthly'!BH261*-1</f>
        <v>30</v>
      </c>
      <c r="CK176" s="195">
        <f>'[122]RP per monthly'!BI261*-1</f>
        <v>30</v>
      </c>
      <c r="CL176" s="195">
        <f>'[122]RP per monthly'!BJ261*-1</f>
        <v>30</v>
      </c>
      <c r="CM176" s="195">
        <f>'[122]RP per monthly'!BK261*-1</f>
        <v>30</v>
      </c>
      <c r="CN176" s="195">
        <f>'[122]RP per monthly'!BL261*-1</f>
        <v>30</v>
      </c>
      <c r="CO176" s="195">
        <f>'[122]RP per monthly'!BM261*-1</f>
        <v>30</v>
      </c>
      <c r="CP176" s="195">
        <f>'[122]RP per monthly'!BN261*-1</f>
        <v>30</v>
      </c>
      <c r="CQ176" s="195">
        <f>'[122]RP per monthly'!BO261*-1</f>
        <v>30</v>
      </c>
      <c r="CR176" s="195">
        <f>'[122]RP per monthly'!BP261*-1</f>
        <v>30</v>
      </c>
      <c r="CS176" s="195">
        <f>'[122]RP per monthly'!BQ261*-1</f>
        <v>30</v>
      </c>
      <c r="CT176" s="195">
        <f>'[122]RP per monthly'!BT261*-1</f>
        <v>30</v>
      </c>
      <c r="CU176" s="195">
        <f>'[122]RP per monthly'!BU261*-1</f>
        <v>30</v>
      </c>
      <c r="CV176" s="195">
        <f>'[122]RP per monthly'!BV261*-1</f>
        <v>30</v>
      </c>
      <c r="CW176" s="195">
        <f>'[122]RP per monthly'!BW261*-1</f>
        <v>30</v>
      </c>
      <c r="CX176" s="195">
        <f>'[122]RP per monthly'!BX261*-1</f>
        <v>30</v>
      </c>
      <c r="CY176" s="195">
        <f>'[122]RP per monthly'!BY261*-1</f>
        <v>30</v>
      </c>
      <c r="CZ176" s="195">
        <f>'[122]RP per monthly'!BZ261*-1</f>
        <v>30</v>
      </c>
      <c r="DA176" s="195">
        <f>'[122]RP per monthly'!CA261*-1</f>
        <v>30</v>
      </c>
      <c r="DB176" s="195">
        <f>'[122]RP per monthly'!CB261*-1</f>
        <v>30</v>
      </c>
      <c r="DC176" s="195">
        <f>'[122]RP per monthly'!CC261*-1</f>
        <v>30</v>
      </c>
      <c r="DD176" s="195">
        <f>'[122]RP per monthly'!CD261*-1</f>
        <v>30</v>
      </c>
      <c r="DE176" s="195">
        <f>'[122]RP per monthly'!CE261*-1</f>
        <v>30</v>
      </c>
    </row>
    <row r="177" spans="1:109" ht="15" customHeight="1" outlineLevel="1">
      <c r="A177" s="37" t="s">
        <v>223</v>
      </c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4"/>
      <c r="AG177" s="84"/>
      <c r="AH177" s="84"/>
      <c r="AI177" s="84"/>
      <c r="AJ177" s="84"/>
      <c r="AK177" s="84"/>
      <c r="AL177" s="203">
        <f>'[122]RP per monthly'!B262*-1</f>
        <v>0</v>
      </c>
      <c r="AM177" s="203">
        <f>'[122]RP per monthly'!C262*-1</f>
        <v>0</v>
      </c>
      <c r="AN177" s="203">
        <f>'[122]RP per monthly'!D262*-1</f>
        <v>0</v>
      </c>
      <c r="AO177" s="203">
        <f>'[122]RP per monthly'!E262*-1</f>
        <v>0</v>
      </c>
      <c r="AP177" s="203">
        <f>'[122]RP per monthly'!F262*-1</f>
        <v>0</v>
      </c>
      <c r="AQ177" s="203">
        <f>'[122]RP per monthly'!G262*-1</f>
        <v>0</v>
      </c>
      <c r="AR177" s="203">
        <f>'[122]RP per monthly'!H262*-1</f>
        <v>0</v>
      </c>
      <c r="AS177" s="203">
        <f>'[122]RP per monthly'!I262*-1</f>
        <v>0</v>
      </c>
      <c r="AT177" s="203">
        <f>'[122]RP per monthly'!J262*-1</f>
        <v>0</v>
      </c>
      <c r="AU177" s="203">
        <f>'[122]RP per monthly'!K262*-1</f>
        <v>0</v>
      </c>
      <c r="AV177" s="203">
        <f>'[122]RP per monthly'!L262*-1</f>
        <v>0</v>
      </c>
      <c r="AW177" s="203">
        <f>'[122]RP per monthly'!M262*-1</f>
        <v>0</v>
      </c>
      <c r="AX177" s="203">
        <f>'[122]RP per monthly'!P262*-1</f>
        <v>0</v>
      </c>
      <c r="AY177" s="203">
        <f>'[122]RP per monthly'!Q262*-1</f>
        <v>0</v>
      </c>
      <c r="AZ177" s="203">
        <f>'[122]RP per monthly'!R262*-1</f>
        <v>0</v>
      </c>
      <c r="BA177" s="203">
        <f>'[122]RP per monthly'!S262*-1</f>
        <v>0</v>
      </c>
      <c r="BB177" s="203">
        <f>'[122]RP per monthly'!T262*-1</f>
        <v>0</v>
      </c>
      <c r="BC177" s="203">
        <f>'[122]RP per monthly'!U262*-1</f>
        <v>0</v>
      </c>
      <c r="BD177" s="203">
        <f>'[122]RP per monthly'!V262*-1</f>
        <v>0</v>
      </c>
      <c r="BE177" s="203">
        <f>'[122]RP per monthly'!W262*-1</f>
        <v>0</v>
      </c>
      <c r="BF177" s="203">
        <f>'[122]RP per monthly'!X262*-1</f>
        <v>0</v>
      </c>
      <c r="BG177" s="203">
        <f>'[122]RP per monthly'!Y262*-1</f>
        <v>0</v>
      </c>
      <c r="BH177" s="203">
        <f>'[122]RP per monthly'!Z262*-1</f>
        <v>0</v>
      </c>
      <c r="BI177" s="203">
        <f>'[122]RP per monthly'!AA262*-1</f>
        <v>0</v>
      </c>
      <c r="BJ177" s="203">
        <f>'[122]RP per monthly'!AD262*-1</f>
        <v>0</v>
      </c>
      <c r="BK177" s="203">
        <f>'[122]RP per monthly'!AE262*-1</f>
        <v>0</v>
      </c>
      <c r="BL177" s="203">
        <f>'[122]RP per monthly'!AF262*-1</f>
        <v>0</v>
      </c>
      <c r="BM177" s="203">
        <f>'[122]RP per monthly'!AG262*-1</f>
        <v>0</v>
      </c>
      <c r="BN177" s="203">
        <f>'[122]RP per monthly'!AH262*-1</f>
        <v>0</v>
      </c>
      <c r="BO177" s="203">
        <f>'[122]RP per monthly'!AI262*-1</f>
        <v>0</v>
      </c>
      <c r="BP177" s="203">
        <f>'[122]RP per monthly'!AJ262*-1</f>
        <v>0</v>
      </c>
      <c r="BQ177" s="203">
        <f>'[122]RP per monthly'!AK262*-1</f>
        <v>0</v>
      </c>
      <c r="BR177" s="203">
        <f>'[122]RP per monthly'!AL262*-1</f>
        <v>0</v>
      </c>
      <c r="BS177" s="203">
        <f>'[122]RP per monthly'!AM262*-1</f>
        <v>0</v>
      </c>
      <c r="BT177" s="203">
        <f>'[122]RP per monthly'!AN262*-1</f>
        <v>0</v>
      </c>
      <c r="BU177" s="203">
        <f>'[122]RP per monthly'!AO262*-1</f>
        <v>0</v>
      </c>
      <c r="BV177" s="195">
        <f>'[122]RP per monthly'!AR262*-1</f>
        <v>0</v>
      </c>
      <c r="BW177" s="195">
        <f>'[122]RP per monthly'!AS262*-1</f>
        <v>0</v>
      </c>
      <c r="BX177" s="195">
        <f>'[122]RP per monthly'!AT262*-1</f>
        <v>0</v>
      </c>
      <c r="BY177" s="195">
        <f>'[122]RP per monthly'!AU262*-1</f>
        <v>0</v>
      </c>
      <c r="BZ177" s="195">
        <f>'[122]RP per monthly'!AV262*-1</f>
        <v>0</v>
      </c>
      <c r="CA177" s="195">
        <f>'[122]RP per monthly'!AW262*-1</f>
        <v>0</v>
      </c>
      <c r="CB177" s="195">
        <f>'[122]RP per monthly'!AX262*-1</f>
        <v>0</v>
      </c>
      <c r="CC177" s="195">
        <f>'[122]RP per monthly'!AY262*-1</f>
        <v>0</v>
      </c>
      <c r="CD177" s="195">
        <f>'[122]RP per monthly'!AZ262*-1</f>
        <v>0</v>
      </c>
      <c r="CE177" s="195">
        <f>'[122]RP per monthly'!BA262*-1</f>
        <v>0</v>
      </c>
      <c r="CF177" s="195">
        <f>'[122]RP per monthly'!BB262*-1</f>
        <v>0</v>
      </c>
      <c r="CG177" s="195">
        <f>'[122]RP per monthly'!BC262*-1</f>
        <v>0</v>
      </c>
      <c r="CH177" s="195">
        <f>'[122]RP per monthly'!BF262*-1</f>
        <v>0</v>
      </c>
      <c r="CI177" s="195">
        <f>'[122]RP per monthly'!BG262*-1</f>
        <v>0</v>
      </c>
      <c r="CJ177" s="195">
        <f>'[122]RP per monthly'!BH262*-1</f>
        <v>0</v>
      </c>
      <c r="CK177" s="195">
        <f>'[122]RP per monthly'!BI262*-1</f>
        <v>0</v>
      </c>
      <c r="CL177" s="195">
        <f>'[122]RP per monthly'!BJ262*-1</f>
        <v>0</v>
      </c>
      <c r="CM177" s="195">
        <f>'[122]RP per monthly'!BK262*-1</f>
        <v>0</v>
      </c>
      <c r="CN177" s="195">
        <f>'[122]RP per monthly'!BL262*-1</f>
        <v>0</v>
      </c>
      <c r="CO177" s="195">
        <f>'[122]RP per monthly'!BM262*-1</f>
        <v>0</v>
      </c>
      <c r="CP177" s="195">
        <f>'[122]RP per monthly'!BN262*-1</f>
        <v>0</v>
      </c>
      <c r="CQ177" s="195">
        <f>'[122]RP per monthly'!BO262*-1</f>
        <v>0</v>
      </c>
      <c r="CR177" s="195">
        <f>'[122]RP per monthly'!BP262*-1</f>
        <v>0</v>
      </c>
      <c r="CS177" s="195">
        <f>'[122]RP per monthly'!BQ262*-1</f>
        <v>0</v>
      </c>
      <c r="CT177" s="195">
        <f>'[122]RP per monthly'!BT262*-1</f>
        <v>0</v>
      </c>
      <c r="CU177" s="195">
        <f>'[122]RP per monthly'!BU262*-1</f>
        <v>0</v>
      </c>
      <c r="CV177" s="195">
        <f>'[122]RP per monthly'!BV262*-1</f>
        <v>0</v>
      </c>
      <c r="CW177" s="195">
        <f>'[122]RP per monthly'!BW262*-1</f>
        <v>0</v>
      </c>
      <c r="CX177" s="195">
        <f>'[122]RP per monthly'!BX262*-1</f>
        <v>0</v>
      </c>
      <c r="CY177" s="195">
        <f>'[122]RP per monthly'!BY262*-1</f>
        <v>0</v>
      </c>
      <c r="CZ177" s="195">
        <f>'[122]RP per monthly'!BZ262*-1</f>
        <v>0</v>
      </c>
      <c r="DA177" s="195">
        <f>'[122]RP per monthly'!CA262*-1</f>
        <v>0</v>
      </c>
      <c r="DB177" s="195">
        <f>'[122]RP per monthly'!CB262*-1</f>
        <v>0</v>
      </c>
      <c r="DC177" s="195">
        <f>'[122]RP per monthly'!CC262*-1</f>
        <v>0</v>
      </c>
      <c r="DD177" s="195">
        <f>'[122]RP per monthly'!CD262*-1</f>
        <v>0</v>
      </c>
      <c r="DE177" s="195">
        <f>'[122]RP per monthly'!CE262*-1</f>
        <v>0</v>
      </c>
    </row>
    <row r="178" spans="1:109" ht="15" customHeight="1" outlineLevel="1">
      <c r="A178" s="37" t="s">
        <v>224</v>
      </c>
      <c r="B178" s="84">
        <v>12720</v>
      </c>
      <c r="C178" s="84">
        <v>3580</v>
      </c>
      <c r="D178" s="84">
        <v>36908.5</v>
      </c>
      <c r="E178" s="84">
        <v>10539</v>
      </c>
      <c r="F178" s="84">
        <v>17916.09</v>
      </c>
      <c r="G178" s="84">
        <v>43396.28</v>
      </c>
      <c r="H178" s="84">
        <v>135344.21</v>
      </c>
      <c r="I178" s="84">
        <v>29674.89</v>
      </c>
      <c r="J178" s="84">
        <v>20182.490000000002</v>
      </c>
      <c r="K178" s="84">
        <v>18584.29</v>
      </c>
      <c r="L178" s="84">
        <v>56192.130000000012</v>
      </c>
      <c r="M178" s="84">
        <v>50755.64</v>
      </c>
      <c r="N178" s="84">
        <v>41591.97</v>
      </c>
      <c r="O178" s="84">
        <v>42553.52</v>
      </c>
      <c r="P178" s="84">
        <v>50036.66</v>
      </c>
      <c r="Q178" s="84">
        <v>59967.799999999996</v>
      </c>
      <c r="R178" s="84">
        <v>36344.58</v>
      </c>
      <c r="S178" s="84">
        <v>35590</v>
      </c>
      <c r="T178" s="84">
        <v>41099.06</v>
      </c>
      <c r="U178" s="84">
        <v>66732.48000000001</v>
      </c>
      <c r="V178" s="84">
        <v>98541.81</v>
      </c>
      <c r="W178" s="84">
        <v>123752.52</v>
      </c>
      <c r="X178" s="84">
        <v>164677.78</v>
      </c>
      <c r="Y178" s="84">
        <v>196414.7</v>
      </c>
      <c r="Z178" s="84">
        <v>158133.46999999997</v>
      </c>
      <c r="AA178" s="84">
        <v>40940.31</v>
      </c>
      <c r="AB178" s="84">
        <v>97985.169999999984</v>
      </c>
      <c r="AC178" s="84">
        <v>60284.65</v>
      </c>
      <c r="AD178" s="84">
        <v>95193.260000000024</v>
      </c>
      <c r="AE178" s="84">
        <v>65677.100000000006</v>
      </c>
      <c r="AF178" s="84">
        <v>221479.63</v>
      </c>
      <c r="AG178" s="84">
        <v>45628.15</v>
      </c>
      <c r="AH178" s="84">
        <v>555574.17000000004</v>
      </c>
      <c r="AI178" s="84">
        <v>46560.3</v>
      </c>
      <c r="AJ178" s="84">
        <v>344101.54000000004</v>
      </c>
      <c r="AK178" s="84">
        <v>410027.85</v>
      </c>
      <c r="AL178" s="203">
        <f>'[122]RP per monthly'!B263*-1</f>
        <v>-33494.04</v>
      </c>
      <c r="AM178" s="203">
        <f>'[122]RP per monthly'!C263*-1</f>
        <v>-17422.560000000001</v>
      </c>
      <c r="AN178" s="203">
        <f>'[122]RP per monthly'!D263*-1</f>
        <v>183288.56</v>
      </c>
      <c r="AO178" s="203">
        <f>'[122]RP per monthly'!E263*-1</f>
        <v>72230.73</v>
      </c>
      <c r="AP178" s="203">
        <f>'[122]RP per monthly'!F263*-1</f>
        <v>20986.27</v>
      </c>
      <c r="AQ178" s="203">
        <f>'[122]RP per monthly'!G263*-1</f>
        <v>19463.27</v>
      </c>
      <c r="AR178" s="203">
        <f>'[122]RP per monthly'!H263*-1</f>
        <v>79155.56</v>
      </c>
      <c r="AS178" s="203">
        <f>'[122]RP per monthly'!I263*-1</f>
        <v>57165.04</v>
      </c>
      <c r="AT178" s="203">
        <f>'[122]RP per monthly'!J263*-1</f>
        <v>27482.1</v>
      </c>
      <c r="AU178" s="203">
        <f>'[122]RP per monthly'!K263*-1</f>
        <v>71657.179999999993</v>
      </c>
      <c r="AV178" s="203">
        <f>'[122]RP per monthly'!L263*-1</f>
        <v>37177.089999999997</v>
      </c>
      <c r="AW178" s="203">
        <f>'[122]RP per monthly'!M263*-1</f>
        <v>83987.45</v>
      </c>
      <c r="AX178" s="203">
        <f>'[122]RP per monthly'!P263*-1</f>
        <v>18177.990000000002</v>
      </c>
      <c r="AY178" s="203">
        <f>'[122]RP per monthly'!Q263*-1</f>
        <v>81174.789999999994</v>
      </c>
      <c r="AZ178" s="203">
        <f>'[122]RP per monthly'!R263*-1</f>
        <v>37987.279999999999</v>
      </c>
      <c r="BA178" s="203">
        <f>'[122]RP per monthly'!S263*-1</f>
        <v>219970.87</v>
      </c>
      <c r="BB178" s="203">
        <f>'[122]RP per monthly'!T263*-1</f>
        <v>200216.69</v>
      </c>
      <c r="BC178" s="203">
        <f>'[122]RP per monthly'!U263*-1</f>
        <v>187829.04</v>
      </c>
      <c r="BD178" s="203">
        <f>'[122]RP per monthly'!V263*-1</f>
        <v>378895.02</v>
      </c>
      <c r="BE178" s="203">
        <f>'[122]RP per monthly'!W263*-1</f>
        <v>316919.56</v>
      </c>
      <c r="BF178" s="203">
        <f>'[122]RP per monthly'!X263*-1</f>
        <v>0</v>
      </c>
      <c r="BG178" s="203">
        <f>'[122]RP per monthly'!Y263*-1</f>
        <v>0</v>
      </c>
      <c r="BH178" s="203">
        <f>'[122]RP per monthly'!Z263*-1</f>
        <v>0</v>
      </c>
      <c r="BI178" s="203">
        <f>'[122]RP per monthly'!AA263*-1</f>
        <v>0</v>
      </c>
      <c r="BJ178" s="203">
        <f>'[122]RP per monthly'!AD263*-1</f>
        <v>0</v>
      </c>
      <c r="BK178" s="203">
        <f>'[122]RP per monthly'!AE263*-1</f>
        <v>0</v>
      </c>
      <c r="BL178" s="203">
        <f>'[122]RP per monthly'!AF263*-1</f>
        <v>0</v>
      </c>
      <c r="BM178" s="203">
        <f>'[122]RP per monthly'!AG263*-1</f>
        <v>0</v>
      </c>
      <c r="BN178" s="203">
        <f>'[122]RP per monthly'!AH263*-1</f>
        <v>0</v>
      </c>
      <c r="BO178" s="203">
        <f>'[122]RP per monthly'!AI263*-1</f>
        <v>0</v>
      </c>
      <c r="BP178" s="203">
        <f>'[122]RP per monthly'!AJ263*-1</f>
        <v>0</v>
      </c>
      <c r="BQ178" s="203">
        <f>'[122]RP per monthly'!AK263*-1</f>
        <v>0</v>
      </c>
      <c r="BR178" s="203">
        <f>'[122]RP per monthly'!AL263*-1</f>
        <v>0</v>
      </c>
      <c r="BS178" s="203">
        <f>'[122]RP per monthly'!AM263*-1</f>
        <v>0</v>
      </c>
      <c r="BT178" s="203">
        <f>'[122]RP per monthly'!AN263*-1</f>
        <v>0</v>
      </c>
      <c r="BU178" s="203">
        <f>'[122]RP per monthly'!AO263*-1</f>
        <v>0</v>
      </c>
      <c r="BV178" s="195">
        <f>'[122]RP per monthly'!AR263*-1</f>
        <v>0</v>
      </c>
      <c r="BW178" s="195">
        <f>'[122]RP per monthly'!AS263*-1</f>
        <v>0</v>
      </c>
      <c r="BX178" s="195">
        <f>'[122]RP per monthly'!AT263*-1</f>
        <v>0</v>
      </c>
      <c r="BY178" s="195">
        <f>'[122]RP per monthly'!AU263*-1</f>
        <v>0</v>
      </c>
      <c r="BZ178" s="195">
        <f>'[122]RP per monthly'!AV263*-1</f>
        <v>0</v>
      </c>
      <c r="CA178" s="195">
        <f>'[122]RP per monthly'!AW263*-1</f>
        <v>0</v>
      </c>
      <c r="CB178" s="195">
        <f>'[122]RP per monthly'!AX263*-1</f>
        <v>0</v>
      </c>
      <c r="CC178" s="195">
        <f>'[122]RP per monthly'!AY263*-1</f>
        <v>0</v>
      </c>
      <c r="CD178" s="195">
        <f>'[122]RP per monthly'!AZ263*-1</f>
        <v>0</v>
      </c>
      <c r="CE178" s="195">
        <f>'[122]RP per monthly'!BA263*-1</f>
        <v>0</v>
      </c>
      <c r="CF178" s="195">
        <f>'[122]RP per monthly'!BB263*-1</f>
        <v>0</v>
      </c>
      <c r="CG178" s="195">
        <f>'[122]RP per monthly'!BC263*-1</f>
        <v>0</v>
      </c>
      <c r="CH178" s="195">
        <f>'[122]RP per monthly'!BF263*-1</f>
        <v>0</v>
      </c>
      <c r="CI178" s="195">
        <f>'[122]RP per monthly'!BG263*-1</f>
        <v>0</v>
      </c>
      <c r="CJ178" s="195">
        <f>'[122]RP per monthly'!BH263*-1</f>
        <v>0</v>
      </c>
      <c r="CK178" s="195">
        <f>'[122]RP per monthly'!BI263*-1</f>
        <v>0</v>
      </c>
      <c r="CL178" s="195">
        <f>'[122]RP per monthly'!BJ263*-1</f>
        <v>0</v>
      </c>
      <c r="CM178" s="195">
        <f>'[122]RP per monthly'!BK263*-1</f>
        <v>0</v>
      </c>
      <c r="CN178" s="195">
        <f>'[122]RP per monthly'!BL263*-1</f>
        <v>0</v>
      </c>
      <c r="CO178" s="195">
        <f>'[122]RP per monthly'!BM263*-1</f>
        <v>0</v>
      </c>
      <c r="CP178" s="195">
        <f>'[122]RP per monthly'!BN263*-1</f>
        <v>0</v>
      </c>
      <c r="CQ178" s="195">
        <f>'[122]RP per monthly'!BO263*-1</f>
        <v>0</v>
      </c>
      <c r="CR178" s="195">
        <f>'[122]RP per monthly'!BP263*-1</f>
        <v>0</v>
      </c>
      <c r="CS178" s="195">
        <f>'[122]RP per monthly'!BQ263*-1</f>
        <v>0</v>
      </c>
      <c r="CT178" s="195">
        <f>'[122]RP per monthly'!BT263*-1</f>
        <v>0</v>
      </c>
      <c r="CU178" s="195">
        <f>'[122]RP per monthly'!BU263*-1</f>
        <v>0</v>
      </c>
      <c r="CV178" s="195">
        <f>'[122]RP per monthly'!BV263*-1</f>
        <v>0</v>
      </c>
      <c r="CW178" s="195">
        <f>'[122]RP per monthly'!BW263*-1</f>
        <v>0</v>
      </c>
      <c r="CX178" s="195">
        <f>'[122]RP per monthly'!BX263*-1</f>
        <v>0</v>
      </c>
      <c r="CY178" s="195">
        <f>'[122]RP per monthly'!BY263*-1</f>
        <v>0</v>
      </c>
      <c r="CZ178" s="195">
        <f>'[122]RP per monthly'!BZ263*-1</f>
        <v>0</v>
      </c>
      <c r="DA178" s="195">
        <f>'[122]RP per monthly'!CA263*-1</f>
        <v>0</v>
      </c>
      <c r="DB178" s="195">
        <f>'[122]RP per monthly'!CB263*-1</f>
        <v>0</v>
      </c>
      <c r="DC178" s="195">
        <f>'[122]RP per monthly'!CC263*-1</f>
        <v>0</v>
      </c>
      <c r="DD178" s="195">
        <f>'[122]RP per monthly'!CD263*-1</f>
        <v>0</v>
      </c>
      <c r="DE178" s="195">
        <f>'[122]RP per monthly'!CE263*-1</f>
        <v>0</v>
      </c>
    </row>
    <row r="179" spans="1:109" ht="15" customHeight="1" outlineLevel="1">
      <c r="A179" s="37" t="s">
        <v>225</v>
      </c>
      <c r="B179" s="84"/>
      <c r="C179" s="84"/>
      <c r="D179" s="84"/>
      <c r="E179" s="84"/>
      <c r="F179" s="84"/>
      <c r="G179" s="84"/>
      <c r="H179" s="84"/>
      <c r="I179" s="84">
        <v>5</v>
      </c>
      <c r="J179" s="84">
        <v>143.71</v>
      </c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>
        <v>113518</v>
      </c>
      <c r="V179" s="84"/>
      <c r="W179" s="84"/>
      <c r="X179" s="84"/>
      <c r="Y179" s="84"/>
      <c r="Z179" s="84"/>
      <c r="AA179" s="84"/>
      <c r="AB179" s="84">
        <v>579.6</v>
      </c>
      <c r="AC179" s="84"/>
      <c r="AD179" s="84"/>
      <c r="AE179" s="84"/>
      <c r="AF179" s="84"/>
      <c r="AG179" s="84"/>
      <c r="AH179" s="84"/>
      <c r="AI179" s="84"/>
      <c r="AJ179" s="84"/>
      <c r="AK179" s="84"/>
      <c r="AL179" s="203">
        <f>'[122]RP per monthly'!B264*-1</f>
        <v>0</v>
      </c>
      <c r="AM179" s="203">
        <f>'[122]RP per monthly'!C264*-1</f>
        <v>0</v>
      </c>
      <c r="AN179" s="203">
        <f>'[122]RP per monthly'!D264*-1</f>
        <v>0</v>
      </c>
      <c r="AO179" s="203">
        <f>'[122]RP per monthly'!E264*-1</f>
        <v>0</v>
      </c>
      <c r="AP179" s="203">
        <f>'[122]RP per monthly'!F264*-1</f>
        <v>0</v>
      </c>
      <c r="AQ179" s="203">
        <f>'[122]RP per monthly'!G264*-1</f>
        <v>0</v>
      </c>
      <c r="AR179" s="203">
        <f>'[122]RP per monthly'!H264*-1</f>
        <v>0</v>
      </c>
      <c r="AS179" s="203">
        <f>'[122]RP per monthly'!I264*-1</f>
        <v>0</v>
      </c>
      <c r="AT179" s="203">
        <f>'[122]RP per monthly'!J264*-1</f>
        <v>0</v>
      </c>
      <c r="AU179" s="203">
        <f>'[122]RP per monthly'!K264*-1</f>
        <v>0</v>
      </c>
      <c r="AV179" s="203">
        <f>'[122]RP per monthly'!L264*-1</f>
        <v>0</v>
      </c>
      <c r="AW179" s="203">
        <f>'[122]RP per monthly'!M264*-1</f>
        <v>0</v>
      </c>
      <c r="AX179" s="203">
        <f>'[122]RP per monthly'!P264*-1</f>
        <v>0</v>
      </c>
      <c r="AY179" s="203">
        <f>'[122]RP per monthly'!Q264*-1</f>
        <v>0</v>
      </c>
      <c r="AZ179" s="203">
        <f>'[122]RP per monthly'!R264*-1</f>
        <v>0</v>
      </c>
      <c r="BA179" s="203">
        <f>'[122]RP per monthly'!S264*-1</f>
        <v>0</v>
      </c>
      <c r="BB179" s="203">
        <f>'[122]RP per monthly'!T264*-1</f>
        <v>0</v>
      </c>
      <c r="BC179" s="203">
        <f>'[122]RP per monthly'!U264*-1</f>
        <v>0</v>
      </c>
      <c r="BD179" s="203">
        <f>'[122]RP per monthly'!V264*-1</f>
        <v>0</v>
      </c>
      <c r="BE179" s="203">
        <f>'[122]RP per monthly'!W264*-1</f>
        <v>0</v>
      </c>
      <c r="BF179" s="203">
        <f>'[122]RP per monthly'!X264*-1</f>
        <v>0</v>
      </c>
      <c r="BG179" s="203">
        <f>'[122]RP per monthly'!Y264*-1</f>
        <v>5200</v>
      </c>
      <c r="BH179" s="203">
        <f>'[122]RP per monthly'!Z264*-1</f>
        <v>0</v>
      </c>
      <c r="BI179" s="203">
        <f>'[122]RP per monthly'!AA264*-1</f>
        <v>0</v>
      </c>
      <c r="BJ179" s="203">
        <f>'[122]RP per monthly'!AD264*-1</f>
        <v>0</v>
      </c>
      <c r="BK179" s="203">
        <f>'[122]RP per monthly'!AE264*-1</f>
        <v>0</v>
      </c>
      <c r="BL179" s="203">
        <f>'[122]RP per monthly'!AF264*-1</f>
        <v>0</v>
      </c>
      <c r="BM179" s="203">
        <f>'[122]RP per monthly'!AG264*-1</f>
        <v>0</v>
      </c>
      <c r="BN179" s="203">
        <f>'[122]RP per monthly'!AH264*-1</f>
        <v>0</v>
      </c>
      <c r="BO179" s="203">
        <f>'[122]RP per monthly'!AI264*-1</f>
        <v>0</v>
      </c>
      <c r="BP179" s="203">
        <f>'[122]RP per monthly'!AJ264*-1</f>
        <v>0</v>
      </c>
      <c r="BQ179" s="203">
        <f>'[122]RP per monthly'!AK264*-1</f>
        <v>0</v>
      </c>
      <c r="BR179" s="203">
        <f>'[122]RP per monthly'!AL264*-1</f>
        <v>0</v>
      </c>
      <c r="BS179" s="203">
        <f>'[122]RP per monthly'!AM264*-1</f>
        <v>0</v>
      </c>
      <c r="BT179" s="203">
        <f>'[122]RP per monthly'!AN264*-1</f>
        <v>0</v>
      </c>
      <c r="BU179" s="203">
        <f>'[122]RP per monthly'!AO264*-1</f>
        <v>0</v>
      </c>
      <c r="BV179" s="195">
        <f>'[122]RP per monthly'!AR264*-1</f>
        <v>0</v>
      </c>
      <c r="BW179" s="195">
        <f>'[122]RP per monthly'!AS264*-1</f>
        <v>0</v>
      </c>
      <c r="BX179" s="195">
        <f>'[122]RP per monthly'!AT264*-1</f>
        <v>0</v>
      </c>
      <c r="BY179" s="195">
        <f>'[122]RP per monthly'!AU264*-1</f>
        <v>0</v>
      </c>
      <c r="BZ179" s="195">
        <f>'[122]RP per monthly'!AV264*-1</f>
        <v>0</v>
      </c>
      <c r="CA179" s="195">
        <f>'[122]RP per monthly'!AW264*-1</f>
        <v>0</v>
      </c>
      <c r="CB179" s="195">
        <f>'[122]RP per monthly'!AX264*-1</f>
        <v>0</v>
      </c>
      <c r="CC179" s="195">
        <f>'[122]RP per monthly'!AY264*-1</f>
        <v>0</v>
      </c>
      <c r="CD179" s="195">
        <f>'[122]RP per monthly'!AZ264*-1</f>
        <v>0</v>
      </c>
      <c r="CE179" s="195">
        <f>'[122]RP per monthly'!BA264*-1</f>
        <v>0</v>
      </c>
      <c r="CF179" s="195">
        <f>'[122]RP per monthly'!BB264*-1</f>
        <v>0</v>
      </c>
      <c r="CG179" s="195">
        <f>'[122]RP per monthly'!BC264*-1</f>
        <v>5000</v>
      </c>
      <c r="CH179" s="195">
        <f>'[122]RP per monthly'!BF264*-1</f>
        <v>0</v>
      </c>
      <c r="CI179" s="195">
        <f>'[122]RP per monthly'!BG264*-1</f>
        <v>0</v>
      </c>
      <c r="CJ179" s="195">
        <f>'[122]RP per monthly'!BH264*-1</f>
        <v>0</v>
      </c>
      <c r="CK179" s="195">
        <f>'[122]RP per monthly'!BI264*-1</f>
        <v>0</v>
      </c>
      <c r="CL179" s="195">
        <f>'[122]RP per monthly'!BJ264*-1</f>
        <v>0</v>
      </c>
      <c r="CM179" s="195">
        <f>'[122]RP per monthly'!BK264*-1</f>
        <v>0</v>
      </c>
      <c r="CN179" s="195">
        <f>'[122]RP per monthly'!BL264*-1</f>
        <v>0</v>
      </c>
      <c r="CO179" s="195">
        <f>'[122]RP per monthly'!BM264*-1</f>
        <v>0</v>
      </c>
      <c r="CP179" s="195">
        <f>'[122]RP per monthly'!BN264*-1</f>
        <v>0</v>
      </c>
      <c r="CQ179" s="195">
        <f>'[122]RP per monthly'!BO264*-1</f>
        <v>0</v>
      </c>
      <c r="CR179" s="195">
        <f>'[122]RP per monthly'!BP264*-1</f>
        <v>0</v>
      </c>
      <c r="CS179" s="195">
        <f>'[122]RP per monthly'!BQ264*-1</f>
        <v>5000</v>
      </c>
      <c r="CT179" s="195">
        <f>'[122]RP per monthly'!BT264*-1</f>
        <v>0</v>
      </c>
      <c r="CU179" s="195">
        <f>'[122]RP per monthly'!BU264*-1</f>
        <v>0</v>
      </c>
      <c r="CV179" s="195">
        <f>'[122]RP per monthly'!BV264*-1</f>
        <v>0</v>
      </c>
      <c r="CW179" s="195">
        <f>'[122]RP per monthly'!BW264*-1</f>
        <v>0</v>
      </c>
      <c r="CX179" s="195">
        <f>'[122]RP per monthly'!BX264*-1</f>
        <v>0</v>
      </c>
      <c r="CY179" s="195">
        <f>'[122]RP per monthly'!BY264*-1</f>
        <v>0</v>
      </c>
      <c r="CZ179" s="195">
        <f>'[122]RP per monthly'!BZ264*-1</f>
        <v>0</v>
      </c>
      <c r="DA179" s="195">
        <f>'[122]RP per monthly'!CA264*-1</f>
        <v>0</v>
      </c>
      <c r="DB179" s="195">
        <f>'[122]RP per monthly'!CB264*-1</f>
        <v>0</v>
      </c>
      <c r="DC179" s="195">
        <f>'[122]RP per monthly'!CC264*-1</f>
        <v>0</v>
      </c>
      <c r="DD179" s="195">
        <f>'[122]RP per monthly'!CD264*-1</f>
        <v>0</v>
      </c>
      <c r="DE179" s="195">
        <f>'[122]RP per monthly'!CE264*-1</f>
        <v>5000</v>
      </c>
    </row>
    <row r="180" spans="1:109" ht="15" customHeight="1" outlineLevel="1">
      <c r="A180" s="37" t="s">
        <v>226</v>
      </c>
      <c r="B180" s="84">
        <v>2913.17</v>
      </c>
      <c r="C180" s="84"/>
      <c r="D180" s="84"/>
      <c r="E180" s="84">
        <v>367.36</v>
      </c>
      <c r="F180" s="84"/>
      <c r="G180" s="84"/>
      <c r="H180" s="84">
        <v>140.33000000000001</v>
      </c>
      <c r="I180" s="84">
        <v>142.41</v>
      </c>
      <c r="J180" s="84"/>
      <c r="K180" s="84"/>
      <c r="L180" s="84">
        <v>7130.88</v>
      </c>
      <c r="M180" s="84">
        <v>4766.88</v>
      </c>
      <c r="N180" s="84">
        <v>14310.58</v>
      </c>
      <c r="O180" s="84"/>
      <c r="P180" s="84">
        <v>709.88000000000011</v>
      </c>
      <c r="Q180" s="84">
        <v>1059.6500000000001</v>
      </c>
      <c r="R180" s="84">
        <v>362.12</v>
      </c>
      <c r="S180" s="84">
        <v>1384.6</v>
      </c>
      <c r="T180" s="84">
        <v>166.67</v>
      </c>
      <c r="U180" s="84">
        <v>737.40000000000009</v>
      </c>
      <c r="V180" s="84">
        <v>184.49</v>
      </c>
      <c r="W180" s="84"/>
      <c r="X180" s="84">
        <v>231.28</v>
      </c>
      <c r="Y180" s="84"/>
      <c r="Z180" s="84">
        <v>56684.2</v>
      </c>
      <c r="AA180" s="84">
        <v>-124.96</v>
      </c>
      <c r="AB180" s="84">
        <v>4418.58</v>
      </c>
      <c r="AC180" s="84">
        <v>467</v>
      </c>
      <c r="AD180" s="84"/>
      <c r="AE180" s="84">
        <v>104.12</v>
      </c>
      <c r="AF180" s="84">
        <v>1737.76</v>
      </c>
      <c r="AG180" s="84"/>
      <c r="AH180" s="84">
        <v>1726.74</v>
      </c>
      <c r="AI180" s="84"/>
      <c r="AJ180" s="84">
        <v>207.93</v>
      </c>
      <c r="AK180" s="84"/>
      <c r="AL180" s="203">
        <f>'[122]RP per monthly'!B265*-1</f>
        <v>66156.800000000003</v>
      </c>
      <c r="AM180" s="203">
        <f>'[122]RP per monthly'!C265*-1</f>
        <v>0</v>
      </c>
      <c r="AN180" s="203">
        <f>'[122]RP per monthly'!D265*-1</f>
        <v>1525.58</v>
      </c>
      <c r="AO180" s="203">
        <f>'[122]RP per monthly'!E265*-1</f>
        <v>0</v>
      </c>
      <c r="AP180" s="203">
        <f>'[122]RP per monthly'!F265*-1</f>
        <v>0</v>
      </c>
      <c r="AQ180" s="203">
        <f>'[122]RP per monthly'!G265*-1</f>
        <v>0</v>
      </c>
      <c r="AR180" s="203">
        <f>'[122]RP per monthly'!H265*-1</f>
        <v>0</v>
      </c>
      <c r="AS180" s="203">
        <f>'[122]RP per monthly'!I265*-1</f>
        <v>0</v>
      </c>
      <c r="AT180" s="203">
        <f>'[122]RP per monthly'!J265*-1</f>
        <v>0</v>
      </c>
      <c r="AU180" s="203">
        <f>'[122]RP per monthly'!K265*-1</f>
        <v>0</v>
      </c>
      <c r="AV180" s="203">
        <f>'[122]RP per monthly'!L265*-1</f>
        <v>0</v>
      </c>
      <c r="AW180" s="203">
        <f>'[122]RP per monthly'!M265*-1</f>
        <v>0</v>
      </c>
      <c r="AX180" s="203">
        <f>'[122]RP per monthly'!P265*-1</f>
        <v>75898.23</v>
      </c>
      <c r="AY180" s="203">
        <f>'[122]RP per monthly'!Q265*-1</f>
        <v>0</v>
      </c>
      <c r="AZ180" s="203">
        <f>'[122]RP per monthly'!R265*-1</f>
        <v>0</v>
      </c>
      <c r="BA180" s="203">
        <f>'[122]RP per monthly'!S265*-1</f>
        <v>0</v>
      </c>
      <c r="BB180" s="203">
        <f>'[122]RP per monthly'!T265*-1</f>
        <v>0</v>
      </c>
      <c r="BC180" s="203">
        <f>'[122]RP per monthly'!U265*-1</f>
        <v>0</v>
      </c>
      <c r="BD180" s="203">
        <f>'[122]RP per monthly'!V265*-1</f>
        <v>1275</v>
      </c>
      <c r="BE180" s="203">
        <f>'[122]RP per monthly'!W265*-1</f>
        <v>0</v>
      </c>
      <c r="BF180" s="203">
        <f>'[122]RP per monthly'!X265*-1</f>
        <v>0</v>
      </c>
      <c r="BG180" s="203">
        <f>'[122]RP per monthly'!Y265*-1</f>
        <v>0</v>
      </c>
      <c r="BH180" s="203">
        <f>'[122]RP per monthly'!Z265*-1</f>
        <v>0</v>
      </c>
      <c r="BI180" s="203">
        <f>'[122]RP per monthly'!AA265*-1</f>
        <v>0</v>
      </c>
      <c r="BJ180" s="203">
        <f>'[122]RP per monthly'!AD265*-1</f>
        <v>88000</v>
      </c>
      <c r="BK180" s="203">
        <f>'[122]RP per monthly'!AE265*-1</f>
        <v>0</v>
      </c>
      <c r="BL180" s="203">
        <f>'[122]RP per monthly'!AF265*-1</f>
        <v>0</v>
      </c>
      <c r="BM180" s="203">
        <f>'[122]RP per monthly'!AG265*-1</f>
        <v>0</v>
      </c>
      <c r="BN180" s="203">
        <f>'[122]RP per monthly'!AH265*-1</f>
        <v>0</v>
      </c>
      <c r="BO180" s="203">
        <f>'[122]RP per monthly'!AI265*-1</f>
        <v>0</v>
      </c>
      <c r="BP180" s="203">
        <f>'[122]RP per monthly'!AJ265*-1</f>
        <v>0</v>
      </c>
      <c r="BQ180" s="203">
        <f>'[122]RP per monthly'!AK265*-1</f>
        <v>0</v>
      </c>
      <c r="BR180" s="203">
        <f>'[122]RP per monthly'!AL265*-1</f>
        <v>0</v>
      </c>
      <c r="BS180" s="203">
        <f>'[122]RP per monthly'!AM265*-1</f>
        <v>0</v>
      </c>
      <c r="BT180" s="203">
        <f>'[122]RP per monthly'!AN265*-1</f>
        <v>0</v>
      </c>
      <c r="BU180" s="203">
        <f>'[122]RP per monthly'!AO265*-1</f>
        <v>0</v>
      </c>
      <c r="BV180" s="195">
        <f>'[122]RP per monthly'!AR265*-1</f>
        <v>100000</v>
      </c>
      <c r="BW180" s="195">
        <f>'[122]RP per monthly'!AS265*-1</f>
        <v>0</v>
      </c>
      <c r="BX180" s="195">
        <f>'[122]RP per monthly'!AT265*-1</f>
        <v>0</v>
      </c>
      <c r="BY180" s="195">
        <f>'[122]RP per monthly'!AU265*-1</f>
        <v>0</v>
      </c>
      <c r="BZ180" s="195">
        <f>'[122]RP per monthly'!AV265*-1</f>
        <v>0</v>
      </c>
      <c r="CA180" s="195">
        <f>'[122]RP per monthly'!AW265*-1</f>
        <v>0</v>
      </c>
      <c r="CB180" s="195">
        <f>'[122]RP per monthly'!AX265*-1</f>
        <v>0</v>
      </c>
      <c r="CC180" s="195">
        <f>'[122]RP per monthly'!AY265*-1</f>
        <v>0</v>
      </c>
      <c r="CD180" s="195">
        <f>'[122]RP per monthly'!AZ265*-1</f>
        <v>0</v>
      </c>
      <c r="CE180" s="195">
        <f>'[122]RP per monthly'!BA265*-1</f>
        <v>0</v>
      </c>
      <c r="CF180" s="195">
        <f>'[122]RP per monthly'!BB265*-1</f>
        <v>0</v>
      </c>
      <c r="CG180" s="195">
        <f>'[122]RP per monthly'!BC265*-1</f>
        <v>0</v>
      </c>
      <c r="CH180" s="195">
        <f>'[122]RP per monthly'!BF265*-1</f>
        <v>100000</v>
      </c>
      <c r="CI180" s="195">
        <f>'[122]RP per monthly'!BG265*-1</f>
        <v>0</v>
      </c>
      <c r="CJ180" s="195">
        <f>'[122]RP per monthly'!BH265*-1</f>
        <v>0</v>
      </c>
      <c r="CK180" s="195">
        <f>'[122]RP per monthly'!BI265*-1</f>
        <v>0</v>
      </c>
      <c r="CL180" s="195">
        <f>'[122]RP per monthly'!BJ265*-1</f>
        <v>0</v>
      </c>
      <c r="CM180" s="195">
        <f>'[122]RP per monthly'!BK265*-1</f>
        <v>0</v>
      </c>
      <c r="CN180" s="195">
        <f>'[122]RP per monthly'!BL265*-1</f>
        <v>0</v>
      </c>
      <c r="CO180" s="195">
        <f>'[122]RP per monthly'!BM265*-1</f>
        <v>0</v>
      </c>
      <c r="CP180" s="195">
        <f>'[122]RP per monthly'!BN265*-1</f>
        <v>0</v>
      </c>
      <c r="CQ180" s="195">
        <f>'[122]RP per monthly'!BO265*-1</f>
        <v>0</v>
      </c>
      <c r="CR180" s="195">
        <f>'[122]RP per monthly'!BP265*-1</f>
        <v>0</v>
      </c>
      <c r="CS180" s="195">
        <f>'[122]RP per monthly'!BQ265*-1</f>
        <v>0</v>
      </c>
      <c r="CT180" s="195">
        <f>'[122]RP per monthly'!BT265*-1</f>
        <v>100000</v>
      </c>
      <c r="CU180" s="195">
        <f>'[122]RP per monthly'!BU265*-1</f>
        <v>0</v>
      </c>
      <c r="CV180" s="195">
        <f>'[122]RP per monthly'!BV265*-1</f>
        <v>0</v>
      </c>
      <c r="CW180" s="195">
        <f>'[122]RP per monthly'!BW265*-1</f>
        <v>0</v>
      </c>
      <c r="CX180" s="195">
        <f>'[122]RP per monthly'!BX265*-1</f>
        <v>0</v>
      </c>
      <c r="CY180" s="195">
        <f>'[122]RP per monthly'!BY265*-1</f>
        <v>0</v>
      </c>
      <c r="CZ180" s="195">
        <f>'[122]RP per monthly'!BZ265*-1</f>
        <v>0</v>
      </c>
      <c r="DA180" s="195">
        <f>'[122]RP per monthly'!CA265*-1</f>
        <v>0</v>
      </c>
      <c r="DB180" s="195">
        <f>'[122]RP per monthly'!CB265*-1</f>
        <v>0</v>
      </c>
      <c r="DC180" s="195">
        <f>'[122]RP per monthly'!CC265*-1</f>
        <v>0</v>
      </c>
      <c r="DD180" s="195">
        <f>'[122]RP per monthly'!CD265*-1</f>
        <v>0</v>
      </c>
      <c r="DE180" s="195">
        <f>'[122]RP per monthly'!CE265*-1</f>
        <v>0</v>
      </c>
    </row>
    <row r="181" spans="1:109" ht="15" customHeight="1" outlineLevel="1">
      <c r="A181" s="37" t="s">
        <v>227</v>
      </c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4"/>
      <c r="AH181" s="84"/>
      <c r="AI181" s="84"/>
      <c r="AJ181" s="84"/>
      <c r="AK181" s="84"/>
      <c r="AL181" s="203">
        <f>'[122]RP per monthly'!B266*-1</f>
        <v>0</v>
      </c>
      <c r="AM181" s="203">
        <f>'[122]RP per monthly'!C266*-1</f>
        <v>0</v>
      </c>
      <c r="AN181" s="203">
        <f>'[122]RP per monthly'!D266*-1</f>
        <v>0</v>
      </c>
      <c r="AO181" s="203">
        <f>'[122]RP per monthly'!E266*-1</f>
        <v>0</v>
      </c>
      <c r="AP181" s="203">
        <f>'[122]RP per monthly'!F266*-1</f>
        <v>0</v>
      </c>
      <c r="AQ181" s="203">
        <f>'[122]RP per monthly'!G266*-1</f>
        <v>0</v>
      </c>
      <c r="AR181" s="203">
        <f>'[122]RP per monthly'!H266*-1</f>
        <v>0</v>
      </c>
      <c r="AS181" s="203">
        <f>'[122]RP per monthly'!I266*-1</f>
        <v>0</v>
      </c>
      <c r="AT181" s="203">
        <f>'[122]RP per monthly'!J266*-1</f>
        <v>0</v>
      </c>
      <c r="AU181" s="203">
        <f>'[122]RP per monthly'!K266*-1</f>
        <v>0</v>
      </c>
      <c r="AV181" s="203">
        <f>'[122]RP per monthly'!L266*-1</f>
        <v>0</v>
      </c>
      <c r="AW181" s="203">
        <f>'[122]RP per monthly'!M266*-1</f>
        <v>0</v>
      </c>
      <c r="AX181" s="203">
        <f>'[122]RP per monthly'!P266*-1</f>
        <v>0</v>
      </c>
      <c r="AY181" s="203">
        <f>'[122]RP per monthly'!Q266*-1</f>
        <v>0</v>
      </c>
      <c r="AZ181" s="203">
        <f>'[122]RP per monthly'!R266*-1</f>
        <v>0</v>
      </c>
      <c r="BA181" s="203">
        <f>'[122]RP per monthly'!S266*-1</f>
        <v>0</v>
      </c>
      <c r="BB181" s="203">
        <f>'[122]RP per monthly'!T266*-1</f>
        <v>0</v>
      </c>
      <c r="BC181" s="203">
        <f>'[122]RP per monthly'!U266*-1</f>
        <v>0</v>
      </c>
      <c r="BD181" s="203">
        <f>'[122]RP per monthly'!V266*-1</f>
        <v>0</v>
      </c>
      <c r="BE181" s="203">
        <f>'[122]RP per monthly'!W266*-1</f>
        <v>0</v>
      </c>
      <c r="BF181" s="203">
        <f>'[122]RP per monthly'!X266*-1</f>
        <v>0</v>
      </c>
      <c r="BG181" s="203">
        <f>'[122]RP per monthly'!Y266*-1</f>
        <v>0</v>
      </c>
      <c r="BH181" s="203">
        <f>'[122]RP per monthly'!Z266*-1</f>
        <v>0</v>
      </c>
      <c r="BI181" s="203">
        <f>'[122]RP per monthly'!AA266*-1</f>
        <v>0</v>
      </c>
      <c r="BJ181" s="203">
        <f>'[122]RP per monthly'!AD266*-1</f>
        <v>0</v>
      </c>
      <c r="BK181" s="203">
        <f>'[122]RP per monthly'!AE266*-1</f>
        <v>0</v>
      </c>
      <c r="BL181" s="203">
        <f>'[122]RP per monthly'!AF266*-1</f>
        <v>0</v>
      </c>
      <c r="BM181" s="203">
        <f>'[122]RP per monthly'!AG266*-1</f>
        <v>0</v>
      </c>
      <c r="BN181" s="203">
        <f>'[122]RP per monthly'!AH266*-1</f>
        <v>0</v>
      </c>
      <c r="BO181" s="203">
        <f>'[122]RP per monthly'!AI266*-1</f>
        <v>0</v>
      </c>
      <c r="BP181" s="203">
        <f>'[122]RP per monthly'!AJ266*-1</f>
        <v>0</v>
      </c>
      <c r="BQ181" s="203">
        <f>'[122]RP per monthly'!AK266*-1</f>
        <v>0</v>
      </c>
      <c r="BR181" s="203">
        <f>'[122]RP per monthly'!AL266*-1</f>
        <v>0</v>
      </c>
      <c r="BS181" s="203">
        <f>'[122]RP per monthly'!AM266*-1</f>
        <v>0</v>
      </c>
      <c r="BT181" s="203">
        <f>'[122]RP per monthly'!AN266*-1</f>
        <v>0</v>
      </c>
      <c r="BU181" s="203">
        <f>'[122]RP per monthly'!AO266*-1</f>
        <v>0</v>
      </c>
      <c r="BV181" s="195">
        <f>'[122]RP per monthly'!AR266*-1</f>
        <v>0</v>
      </c>
      <c r="BW181" s="195">
        <f>'[122]RP per monthly'!AS266*-1</f>
        <v>0</v>
      </c>
      <c r="BX181" s="195">
        <f>'[122]RP per monthly'!AT266*-1</f>
        <v>0</v>
      </c>
      <c r="BY181" s="195">
        <f>'[122]RP per monthly'!AU266*-1</f>
        <v>0</v>
      </c>
      <c r="BZ181" s="195">
        <f>'[122]RP per monthly'!AV266*-1</f>
        <v>0</v>
      </c>
      <c r="CA181" s="195">
        <f>'[122]RP per monthly'!AW266*-1</f>
        <v>0</v>
      </c>
      <c r="CB181" s="195">
        <f>'[122]RP per monthly'!AX266*-1</f>
        <v>0</v>
      </c>
      <c r="CC181" s="195">
        <f>'[122]RP per monthly'!AY266*-1</f>
        <v>0</v>
      </c>
      <c r="CD181" s="195">
        <f>'[122]RP per monthly'!AZ266*-1</f>
        <v>0</v>
      </c>
      <c r="CE181" s="195">
        <f>'[122]RP per monthly'!BA266*-1</f>
        <v>0</v>
      </c>
      <c r="CF181" s="195">
        <f>'[122]RP per monthly'!BB266*-1</f>
        <v>0</v>
      </c>
      <c r="CG181" s="195">
        <f>'[122]RP per monthly'!BC266*-1</f>
        <v>0</v>
      </c>
      <c r="CH181" s="195">
        <f>'[122]RP per monthly'!BF266*-1</f>
        <v>0</v>
      </c>
      <c r="CI181" s="195">
        <f>'[122]RP per monthly'!BG266*-1</f>
        <v>0</v>
      </c>
      <c r="CJ181" s="195">
        <f>'[122]RP per monthly'!BH266*-1</f>
        <v>0</v>
      </c>
      <c r="CK181" s="195">
        <f>'[122]RP per monthly'!BI266*-1</f>
        <v>0</v>
      </c>
      <c r="CL181" s="195">
        <f>'[122]RP per monthly'!BJ266*-1</f>
        <v>0</v>
      </c>
      <c r="CM181" s="195">
        <f>'[122]RP per monthly'!BK266*-1</f>
        <v>0</v>
      </c>
      <c r="CN181" s="195">
        <f>'[122]RP per monthly'!BL266*-1</f>
        <v>0</v>
      </c>
      <c r="CO181" s="195">
        <f>'[122]RP per monthly'!BM266*-1</f>
        <v>0</v>
      </c>
      <c r="CP181" s="195">
        <f>'[122]RP per monthly'!BN266*-1</f>
        <v>0</v>
      </c>
      <c r="CQ181" s="195">
        <f>'[122]RP per monthly'!BO266*-1</f>
        <v>0</v>
      </c>
      <c r="CR181" s="195">
        <f>'[122]RP per monthly'!BP266*-1</f>
        <v>0</v>
      </c>
      <c r="CS181" s="195">
        <f>'[122]RP per monthly'!BQ266*-1</f>
        <v>0</v>
      </c>
      <c r="CT181" s="195">
        <f>'[122]RP per monthly'!BT266*-1</f>
        <v>0</v>
      </c>
      <c r="CU181" s="195">
        <f>'[122]RP per monthly'!BU266*-1</f>
        <v>0</v>
      </c>
      <c r="CV181" s="195">
        <f>'[122]RP per monthly'!BV266*-1</f>
        <v>0</v>
      </c>
      <c r="CW181" s="195">
        <f>'[122]RP per monthly'!BW266*-1</f>
        <v>0</v>
      </c>
      <c r="CX181" s="195">
        <f>'[122]RP per monthly'!BX266*-1</f>
        <v>0</v>
      </c>
      <c r="CY181" s="195">
        <f>'[122]RP per monthly'!BY266*-1</f>
        <v>0</v>
      </c>
      <c r="CZ181" s="195">
        <f>'[122]RP per monthly'!BZ266*-1</f>
        <v>0</v>
      </c>
      <c r="DA181" s="195">
        <f>'[122]RP per monthly'!CA266*-1</f>
        <v>0</v>
      </c>
      <c r="DB181" s="195">
        <f>'[122]RP per monthly'!CB266*-1</f>
        <v>0</v>
      </c>
      <c r="DC181" s="195">
        <f>'[122]RP per monthly'!CC266*-1</f>
        <v>0</v>
      </c>
      <c r="DD181" s="195">
        <f>'[122]RP per monthly'!CD266*-1</f>
        <v>0</v>
      </c>
      <c r="DE181" s="195">
        <f>'[122]RP per monthly'!CE266*-1</f>
        <v>0</v>
      </c>
    </row>
    <row r="182" spans="1:109" ht="15" customHeight="1" outlineLevel="1">
      <c r="A182" s="37" t="s">
        <v>228</v>
      </c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4"/>
      <c r="AH182" s="84"/>
      <c r="AI182" s="84"/>
      <c r="AJ182" s="84"/>
      <c r="AK182" s="84"/>
      <c r="AL182" s="203">
        <f>'[122]RP per monthly'!B268*-1</f>
        <v>0</v>
      </c>
      <c r="AM182" s="203">
        <f>'[122]RP per monthly'!C268*-1</f>
        <v>0</v>
      </c>
      <c r="AN182" s="203">
        <f>'[122]RP per monthly'!D268*-1</f>
        <v>0</v>
      </c>
      <c r="AO182" s="203">
        <f>'[122]RP per monthly'!E268*-1</f>
        <v>0</v>
      </c>
      <c r="AP182" s="203">
        <f>'[122]RP per monthly'!F268*-1</f>
        <v>0</v>
      </c>
      <c r="AQ182" s="203">
        <f>'[122]RP per monthly'!G268*-1</f>
        <v>0</v>
      </c>
      <c r="AR182" s="203">
        <f>'[122]RP per monthly'!H268*-1</f>
        <v>0</v>
      </c>
      <c r="AS182" s="203">
        <f>'[122]RP per monthly'!I268*-1</f>
        <v>0</v>
      </c>
      <c r="AT182" s="203">
        <f>'[122]RP per monthly'!J268*-1</f>
        <v>0</v>
      </c>
      <c r="AU182" s="203">
        <f>'[122]RP per monthly'!K268*-1</f>
        <v>46189</v>
      </c>
      <c r="AV182" s="203">
        <f>'[122]RP per monthly'!L268*-1</f>
        <v>2431</v>
      </c>
      <c r="AW182" s="203">
        <f>'[122]RP per monthly'!M268*-1</f>
        <v>0</v>
      </c>
      <c r="AX182" s="203">
        <f>'[122]RP per monthly'!P268*-1</f>
        <v>0</v>
      </c>
      <c r="AY182" s="203">
        <f>'[122]RP per monthly'!Q268*-1</f>
        <v>0</v>
      </c>
      <c r="AZ182" s="203">
        <f>'[122]RP per monthly'!R268*-1</f>
        <v>0</v>
      </c>
      <c r="BA182" s="203">
        <f>'[122]RP per monthly'!S268*-1</f>
        <v>0</v>
      </c>
      <c r="BB182" s="203">
        <f>'[122]RP per monthly'!T268*-1</f>
        <v>0</v>
      </c>
      <c r="BC182" s="203">
        <f>'[122]RP per monthly'!U268*-1</f>
        <v>0</v>
      </c>
      <c r="BD182" s="203">
        <f>'[122]RP per monthly'!V268*-1</f>
        <v>0</v>
      </c>
      <c r="BE182" s="203">
        <f>'[122]RP per monthly'!W268*-1</f>
        <v>0</v>
      </c>
      <c r="BF182" s="203">
        <f>'[122]RP per monthly'!X268*-1</f>
        <v>0</v>
      </c>
      <c r="BG182" s="203">
        <f>'[122]RP per monthly'!Y268*-1</f>
        <v>0</v>
      </c>
      <c r="BH182" s="203">
        <f>'[122]RP per monthly'!Z268*-1</f>
        <v>0</v>
      </c>
      <c r="BI182" s="203">
        <f>'[122]RP per monthly'!AA268*-1</f>
        <v>0</v>
      </c>
      <c r="BJ182" s="203">
        <f>'[122]RP per monthly'!AD268*-1</f>
        <v>0</v>
      </c>
      <c r="BK182" s="203">
        <f>'[122]RP per monthly'!AE268*-1</f>
        <v>0</v>
      </c>
      <c r="BL182" s="203">
        <f>'[122]RP per monthly'!AF268*-1</f>
        <v>0</v>
      </c>
      <c r="BM182" s="203">
        <f>'[122]RP per monthly'!AG268*-1</f>
        <v>0</v>
      </c>
      <c r="BN182" s="203">
        <f>'[122]RP per monthly'!AH268*-1</f>
        <v>17070.13</v>
      </c>
      <c r="BO182" s="203">
        <f>'[122]RP per monthly'!AI268*-1</f>
        <v>17070.13</v>
      </c>
      <c r="BP182" s="203">
        <f>'[122]RP per monthly'!AJ268*-1</f>
        <v>17070.13</v>
      </c>
      <c r="BQ182" s="203">
        <f>'[122]RP per monthly'!AK268*-1</f>
        <v>17070.13</v>
      </c>
      <c r="BR182" s="203">
        <f>'[122]RP per monthly'!AL268*-1</f>
        <v>60389</v>
      </c>
      <c r="BS182" s="203">
        <f>'[122]RP per monthly'!AM268*-1</f>
        <v>6711</v>
      </c>
      <c r="BT182" s="203">
        <f>'[122]RP per monthly'!AN268*-1</f>
        <v>0</v>
      </c>
      <c r="BU182" s="203">
        <f>'[122]RP per monthly'!AO268*-1</f>
        <v>0</v>
      </c>
      <c r="BV182" s="195">
        <f>'[122]RP per monthly'!AR268*-1</f>
        <v>0</v>
      </c>
      <c r="BW182" s="195">
        <f>'[122]RP per monthly'!AS268*-1</f>
        <v>0</v>
      </c>
      <c r="BX182" s="195">
        <f>'[122]RP per monthly'!AT268*-1</f>
        <v>0</v>
      </c>
      <c r="BY182" s="195">
        <f>'[122]RP per monthly'!AU268*-1</f>
        <v>0</v>
      </c>
      <c r="BZ182" s="195">
        <f>'[122]RP per monthly'!AV268*-1</f>
        <v>0</v>
      </c>
      <c r="CA182" s="195">
        <f>'[122]RP per monthly'!AW268*-1</f>
        <v>0</v>
      </c>
      <c r="CB182" s="195">
        <f>'[122]RP per monthly'!AX268*-1</f>
        <v>0</v>
      </c>
      <c r="CC182" s="195">
        <f>'[122]RP per monthly'!AY268*-1</f>
        <v>0</v>
      </c>
      <c r="CD182" s="195">
        <f>'[122]RP per monthly'!AZ268*-1</f>
        <v>0</v>
      </c>
      <c r="CE182" s="195">
        <f>'[122]RP per monthly'!BA268*-1</f>
        <v>0</v>
      </c>
      <c r="CF182" s="195">
        <f>'[122]RP per monthly'!BB268*-1</f>
        <v>0</v>
      </c>
      <c r="CG182" s="195">
        <f>'[122]RP per monthly'!BC268*-1</f>
        <v>0</v>
      </c>
      <c r="CH182" s="195">
        <f>'[122]RP per monthly'!BF268*-1</f>
        <v>0</v>
      </c>
      <c r="CI182" s="195">
        <f>'[122]RP per monthly'!BG268*-1</f>
        <v>0</v>
      </c>
      <c r="CJ182" s="195">
        <f>'[122]RP per monthly'!BH268*-1</f>
        <v>0</v>
      </c>
      <c r="CK182" s="195">
        <f>'[122]RP per monthly'!BI268*-1</f>
        <v>0</v>
      </c>
      <c r="CL182" s="195">
        <f>'[122]RP per monthly'!BJ268*-1</f>
        <v>18128.2</v>
      </c>
      <c r="CM182" s="195">
        <f>'[122]RP per monthly'!BK268*-1</f>
        <v>18128.2</v>
      </c>
      <c r="CN182" s="195">
        <f>'[122]RP per monthly'!BL268*-1</f>
        <v>18128.2</v>
      </c>
      <c r="CO182" s="195">
        <f>'[122]RP per monthly'!BM268*-1</f>
        <v>18128.2</v>
      </c>
      <c r="CP182" s="195">
        <f>'[122]RP per monthly'!BN268*-1</f>
        <v>60389</v>
      </c>
      <c r="CQ182" s="195">
        <f>'[122]RP per monthly'!BO268*-1</f>
        <v>6711</v>
      </c>
      <c r="CR182" s="195">
        <f>'[122]RP per monthly'!BP268*-1</f>
        <v>0</v>
      </c>
      <c r="CS182" s="195">
        <f>'[122]RP per monthly'!BQ268*-1</f>
        <v>0</v>
      </c>
      <c r="CT182" s="195">
        <f>'[122]RP per monthly'!BT268*-1</f>
        <v>0</v>
      </c>
      <c r="CU182" s="195">
        <f>'[122]RP per monthly'!BU268*-1</f>
        <v>0</v>
      </c>
      <c r="CV182" s="195">
        <f>'[122]RP per monthly'!BV268*-1</f>
        <v>0</v>
      </c>
      <c r="CW182" s="195">
        <f>'[122]RP per monthly'!BW268*-1</f>
        <v>0</v>
      </c>
      <c r="CX182" s="195">
        <f>'[122]RP per monthly'!BX268*-1</f>
        <v>0</v>
      </c>
      <c r="CY182" s="195">
        <f>'[122]RP per monthly'!BY268*-1</f>
        <v>0</v>
      </c>
      <c r="CZ182" s="195">
        <f>'[122]RP per monthly'!BZ268*-1</f>
        <v>0</v>
      </c>
      <c r="DA182" s="195">
        <f>'[122]RP per monthly'!CA268*-1</f>
        <v>0</v>
      </c>
      <c r="DB182" s="195">
        <f>'[122]RP per monthly'!CB268*-1</f>
        <v>0</v>
      </c>
      <c r="DC182" s="195">
        <f>'[122]RP per monthly'!CC268*-1</f>
        <v>0</v>
      </c>
      <c r="DD182" s="195">
        <f>'[122]RP per monthly'!CD268*-1</f>
        <v>0</v>
      </c>
      <c r="DE182" s="195">
        <f>'[122]RP per monthly'!CE268*-1</f>
        <v>0</v>
      </c>
    </row>
    <row r="183" spans="1:109" ht="15" customHeight="1" outlineLevel="1">
      <c r="A183" s="37" t="s">
        <v>229</v>
      </c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4"/>
      <c r="AG183" s="84"/>
      <c r="AH183" s="84"/>
      <c r="AI183" s="84"/>
      <c r="AJ183" s="84"/>
      <c r="AK183" s="84"/>
      <c r="AL183" s="203">
        <f>'[122]RP per monthly'!B269*-1</f>
        <v>0</v>
      </c>
      <c r="AM183" s="203">
        <f>'[122]RP per monthly'!C269*-1</f>
        <v>0</v>
      </c>
      <c r="AN183" s="203">
        <f>'[122]RP per monthly'!D269*-1</f>
        <v>0</v>
      </c>
      <c r="AO183" s="203">
        <f>'[122]RP per monthly'!E269*-1</f>
        <v>0</v>
      </c>
      <c r="AP183" s="203">
        <f>'[122]RP per monthly'!F269*-1</f>
        <v>0</v>
      </c>
      <c r="AQ183" s="203">
        <f>'[122]RP per monthly'!G269*-1</f>
        <v>0</v>
      </c>
      <c r="AR183" s="203">
        <f>'[122]RP per monthly'!H269*-1</f>
        <v>0</v>
      </c>
      <c r="AS183" s="203">
        <f>'[122]RP per monthly'!I269*-1</f>
        <v>0</v>
      </c>
      <c r="AT183" s="203">
        <f>'[122]RP per monthly'!J269*-1</f>
        <v>0</v>
      </c>
      <c r="AU183" s="203">
        <f>'[122]RP per monthly'!K269*-1</f>
        <v>0</v>
      </c>
      <c r="AV183" s="203">
        <f>'[122]RP per monthly'!L269*-1</f>
        <v>0</v>
      </c>
      <c r="AW183" s="203">
        <f>'[122]RP per monthly'!M269*-1</f>
        <v>0</v>
      </c>
      <c r="AX183" s="203">
        <f>'[122]RP per monthly'!P269*-1</f>
        <v>0</v>
      </c>
      <c r="AY183" s="203">
        <f>'[122]RP per monthly'!Q269*-1</f>
        <v>0</v>
      </c>
      <c r="AZ183" s="203">
        <f>'[122]RP per monthly'!R269*-1</f>
        <v>0</v>
      </c>
      <c r="BA183" s="203">
        <f>'[122]RP per monthly'!S269*-1</f>
        <v>0</v>
      </c>
      <c r="BB183" s="203">
        <f>'[122]RP per monthly'!T269*-1</f>
        <v>0</v>
      </c>
      <c r="BC183" s="203">
        <f>'[122]RP per monthly'!U269*-1</f>
        <v>0</v>
      </c>
      <c r="BD183" s="203">
        <f>'[122]RP per monthly'!V269*-1</f>
        <v>0</v>
      </c>
      <c r="BE183" s="203">
        <f>'[122]RP per monthly'!W269*-1</f>
        <v>0</v>
      </c>
      <c r="BF183" s="203">
        <f>'[122]RP per monthly'!X269*-1</f>
        <v>0</v>
      </c>
      <c r="BG183" s="203">
        <f>'[122]RP per monthly'!Y269*-1</f>
        <v>0</v>
      </c>
      <c r="BH183" s="203">
        <f>'[122]RP per monthly'!Z269*-1</f>
        <v>0</v>
      </c>
      <c r="BI183" s="203">
        <f>'[122]RP per monthly'!AA269*-1</f>
        <v>0</v>
      </c>
      <c r="BJ183" s="203">
        <f>'[122]RP per monthly'!AD269*-1</f>
        <v>0</v>
      </c>
      <c r="BK183" s="203">
        <f>'[122]RP per monthly'!AE269*-1</f>
        <v>0</v>
      </c>
      <c r="BL183" s="203">
        <f>'[122]RP per monthly'!AF269*-1</f>
        <v>0</v>
      </c>
      <c r="BM183" s="203">
        <f>'[122]RP per monthly'!AG269*-1</f>
        <v>0</v>
      </c>
      <c r="BN183" s="203">
        <f>'[122]RP per monthly'!AH269*-1</f>
        <v>0</v>
      </c>
      <c r="BO183" s="203">
        <f>'[122]RP per monthly'!AI269*-1</f>
        <v>0</v>
      </c>
      <c r="BP183" s="203">
        <f>'[122]RP per monthly'!AJ269*-1</f>
        <v>0</v>
      </c>
      <c r="BQ183" s="203">
        <f>'[122]RP per monthly'!AK269*-1</f>
        <v>0</v>
      </c>
      <c r="BR183" s="203">
        <f>'[122]RP per monthly'!AL269*-1</f>
        <v>0</v>
      </c>
      <c r="BS183" s="203">
        <f>'[122]RP per monthly'!AM269*-1</f>
        <v>0</v>
      </c>
      <c r="BT183" s="203">
        <f>'[122]RP per monthly'!AN269*-1</f>
        <v>0</v>
      </c>
      <c r="BU183" s="203">
        <f>'[122]RP per monthly'!AO269*-1</f>
        <v>0</v>
      </c>
      <c r="BV183" s="195">
        <f>'[122]RP per monthly'!AR269*-1</f>
        <v>0</v>
      </c>
      <c r="BW183" s="195">
        <f>'[122]RP per monthly'!AS269*-1</f>
        <v>0</v>
      </c>
      <c r="BX183" s="195">
        <f>'[122]RP per monthly'!AT269*-1</f>
        <v>0</v>
      </c>
      <c r="BY183" s="195">
        <f>'[122]RP per monthly'!AU269*-1</f>
        <v>0</v>
      </c>
      <c r="BZ183" s="195">
        <f>'[122]RP per monthly'!AV269*-1</f>
        <v>0</v>
      </c>
      <c r="CA183" s="195">
        <f>'[122]RP per monthly'!AW269*-1</f>
        <v>0</v>
      </c>
      <c r="CB183" s="195">
        <f>'[122]RP per monthly'!AX269*-1</f>
        <v>0</v>
      </c>
      <c r="CC183" s="195">
        <f>'[122]RP per monthly'!AY269*-1</f>
        <v>0</v>
      </c>
      <c r="CD183" s="195">
        <f>'[122]RP per monthly'!AZ269*-1</f>
        <v>0</v>
      </c>
      <c r="CE183" s="195">
        <f>'[122]RP per monthly'!BA269*-1</f>
        <v>0</v>
      </c>
      <c r="CF183" s="195">
        <f>'[122]RP per monthly'!BB269*-1</f>
        <v>0</v>
      </c>
      <c r="CG183" s="195">
        <f>'[122]RP per monthly'!BC269*-1</f>
        <v>0</v>
      </c>
      <c r="CH183" s="195">
        <f>'[122]RP per monthly'!BF269*-1</f>
        <v>0</v>
      </c>
      <c r="CI183" s="195">
        <f>'[122]RP per monthly'!BG269*-1</f>
        <v>0</v>
      </c>
      <c r="CJ183" s="195">
        <f>'[122]RP per monthly'!BH269*-1</f>
        <v>0</v>
      </c>
      <c r="CK183" s="195">
        <f>'[122]RP per monthly'!BI269*-1</f>
        <v>0</v>
      </c>
      <c r="CL183" s="195">
        <f>'[122]RP per monthly'!BJ269*-1</f>
        <v>0</v>
      </c>
      <c r="CM183" s="195">
        <f>'[122]RP per monthly'!BK269*-1</f>
        <v>0</v>
      </c>
      <c r="CN183" s="195">
        <f>'[122]RP per monthly'!BL269*-1</f>
        <v>0</v>
      </c>
      <c r="CO183" s="195">
        <f>'[122]RP per monthly'!BM269*-1</f>
        <v>0</v>
      </c>
      <c r="CP183" s="195">
        <f>'[122]RP per monthly'!BN269*-1</f>
        <v>0</v>
      </c>
      <c r="CQ183" s="195">
        <f>'[122]RP per monthly'!BO269*-1</f>
        <v>0</v>
      </c>
      <c r="CR183" s="195">
        <f>'[122]RP per monthly'!BP269*-1</f>
        <v>0</v>
      </c>
      <c r="CS183" s="195">
        <f>'[122]RP per monthly'!BQ269*-1</f>
        <v>0</v>
      </c>
      <c r="CT183" s="195">
        <f>'[122]RP per monthly'!BT269*-1</f>
        <v>0</v>
      </c>
      <c r="CU183" s="195">
        <f>'[122]RP per monthly'!BU269*-1</f>
        <v>0</v>
      </c>
      <c r="CV183" s="195">
        <f>'[122]RP per monthly'!BV269*-1</f>
        <v>0</v>
      </c>
      <c r="CW183" s="195">
        <f>'[122]RP per monthly'!BW269*-1</f>
        <v>0</v>
      </c>
      <c r="CX183" s="195">
        <f>'[122]RP per monthly'!BX269*-1</f>
        <v>0</v>
      </c>
      <c r="CY183" s="195">
        <f>'[122]RP per monthly'!BY269*-1</f>
        <v>0</v>
      </c>
      <c r="CZ183" s="195">
        <f>'[122]RP per monthly'!BZ269*-1</f>
        <v>0</v>
      </c>
      <c r="DA183" s="195">
        <f>'[122]RP per monthly'!CA269*-1</f>
        <v>0</v>
      </c>
      <c r="DB183" s="195">
        <f>'[122]RP per monthly'!CB269*-1</f>
        <v>0</v>
      </c>
      <c r="DC183" s="195">
        <f>'[122]RP per monthly'!CC269*-1</f>
        <v>0</v>
      </c>
      <c r="DD183" s="195">
        <f>'[122]RP per monthly'!CD269*-1</f>
        <v>0</v>
      </c>
      <c r="DE183" s="195">
        <f>'[122]RP per monthly'!CE269*-1</f>
        <v>0</v>
      </c>
    </row>
    <row r="184" spans="1:109" ht="15" customHeight="1" outlineLevel="1">
      <c r="A184" s="37" t="s">
        <v>230</v>
      </c>
      <c r="B184" s="84">
        <v>259709.92</v>
      </c>
      <c r="C184" s="84">
        <v>158043.81</v>
      </c>
      <c r="D184" s="84">
        <v>151787.60999999999</v>
      </c>
      <c r="E184" s="84">
        <v>158113.45000000001</v>
      </c>
      <c r="F184" s="84">
        <v>103530.92</v>
      </c>
      <c r="G184" s="84">
        <v>83588.149999999994</v>
      </c>
      <c r="H184" s="84">
        <v>123363.15</v>
      </c>
      <c r="I184" s="84">
        <v>145424.75</v>
      </c>
      <c r="J184" s="84">
        <v>155032.70000000001</v>
      </c>
      <c r="K184" s="84">
        <v>195295.1</v>
      </c>
      <c r="L184" s="84">
        <v>92049.74</v>
      </c>
      <c r="M184" s="84">
        <v>168707.71</v>
      </c>
      <c r="N184" s="84">
        <v>97770.59</v>
      </c>
      <c r="O184" s="84">
        <v>47740.369999999995</v>
      </c>
      <c r="P184" s="84">
        <v>184858.23999999999</v>
      </c>
      <c r="Q184" s="84">
        <v>162704.94</v>
      </c>
      <c r="R184" s="84">
        <v>108260.98</v>
      </c>
      <c r="S184" s="84">
        <v>151069.89000000001</v>
      </c>
      <c r="T184" s="84">
        <v>127101.91</v>
      </c>
      <c r="U184" s="84">
        <v>140867.60999999999</v>
      </c>
      <c r="V184" s="84">
        <v>123090.95999999999</v>
      </c>
      <c r="W184" s="84">
        <v>125896.34</v>
      </c>
      <c r="X184" s="84">
        <v>101609.51999999999</v>
      </c>
      <c r="Y184" s="84">
        <v>178257.38</v>
      </c>
      <c r="Z184" s="84">
        <v>130679.78</v>
      </c>
      <c r="AA184" s="84">
        <v>126531.76999999999</v>
      </c>
      <c r="AB184" s="84">
        <v>205122.65</v>
      </c>
      <c r="AC184" s="84">
        <v>87049.14</v>
      </c>
      <c r="AD184" s="84">
        <v>130543.73999999999</v>
      </c>
      <c r="AE184" s="84">
        <v>254291.16999999998</v>
      </c>
      <c r="AF184" s="84">
        <v>156579.35999999999</v>
      </c>
      <c r="AG184" s="84">
        <v>138586.94999999998</v>
      </c>
      <c r="AH184" s="84">
        <v>215584.02</v>
      </c>
      <c r="AI184" s="84">
        <v>128185.51999999999</v>
      </c>
      <c r="AJ184" s="84">
        <v>259522.13</v>
      </c>
      <c r="AK184" s="84">
        <v>149371.96000000002</v>
      </c>
      <c r="AL184" s="203">
        <f>'[122]RP per monthly'!B270*-1</f>
        <v>69164.240000000005</v>
      </c>
      <c r="AM184" s="203">
        <f>'[122]RP per monthly'!C270*-1</f>
        <v>201718.54</v>
      </c>
      <c r="AN184" s="203">
        <f>'[122]RP per monthly'!D270*-1</f>
        <v>28437.85</v>
      </c>
      <c r="AO184" s="203">
        <f>'[122]RP per monthly'!E270*-1</f>
        <v>116958.35</v>
      </c>
      <c r="AP184" s="203">
        <f>'[122]RP per monthly'!F270*-1</f>
        <v>303074.02</v>
      </c>
      <c r="AQ184" s="203">
        <f>'[122]RP per monthly'!G270*-1</f>
        <v>147046.87</v>
      </c>
      <c r="AR184" s="203">
        <f>'[122]RP per monthly'!H270*-1</f>
        <v>135962.31</v>
      </c>
      <c r="AS184" s="203">
        <f>'[122]RP per monthly'!I270*-1</f>
        <v>161524.89000000001</v>
      </c>
      <c r="AT184" s="203">
        <f>'[122]RP per monthly'!J270*-1</f>
        <v>130687.64</v>
      </c>
      <c r="AU184" s="203">
        <f>'[122]RP per monthly'!K270*-1</f>
        <v>197445.01</v>
      </c>
      <c r="AV184" s="203">
        <f>'[122]RP per monthly'!L270*-1</f>
        <v>156001.76</v>
      </c>
      <c r="AW184" s="203">
        <f>'[122]RP per monthly'!M270*-1</f>
        <v>110917.66</v>
      </c>
      <c r="AX184" s="203">
        <f>'[122]RP per monthly'!P270*-1</f>
        <v>111508.96</v>
      </c>
      <c r="AY184" s="203">
        <f>'[122]RP per monthly'!Q270*-1</f>
        <v>81142.850000000006</v>
      </c>
      <c r="AZ184" s="203">
        <f>'[122]RP per monthly'!R270*-1</f>
        <v>144797.09</v>
      </c>
      <c r="BA184" s="203">
        <f>'[122]RP per monthly'!S270*-1</f>
        <v>112482.97</v>
      </c>
      <c r="BB184" s="203">
        <f>'[122]RP per monthly'!T270*-1</f>
        <v>135195.39000000001</v>
      </c>
      <c r="BC184" s="203">
        <f>'[122]RP per monthly'!U270*-1</f>
        <v>126136.45</v>
      </c>
      <c r="BD184" s="203">
        <f>'[122]RP per monthly'!V270*-1</f>
        <v>116771.45</v>
      </c>
      <c r="BE184" s="203">
        <f>'[122]RP per monthly'!W270*-1</f>
        <v>123985.45</v>
      </c>
      <c r="BF184" s="203">
        <f>'[122]RP per monthly'!X270*-1</f>
        <v>244666.37</v>
      </c>
      <c r="BG184" s="203">
        <f>'[122]RP per monthly'!Y270*-1</f>
        <v>229300</v>
      </c>
      <c r="BH184" s="203">
        <f>'[122]RP per monthly'!Z270*-1</f>
        <v>156400</v>
      </c>
      <c r="BI184" s="203">
        <f>'[122]RP per monthly'!AA270*-1</f>
        <v>154995.82999999999</v>
      </c>
      <c r="BJ184" s="203">
        <f>'[122]RP per monthly'!AD270*-1</f>
        <v>222366</v>
      </c>
      <c r="BK184" s="203">
        <f>'[122]RP per monthly'!AE270*-1</f>
        <v>222366</v>
      </c>
      <c r="BL184" s="203">
        <f>'[122]RP per monthly'!AF270*-1</f>
        <v>222366</v>
      </c>
      <c r="BM184" s="203">
        <f>'[122]RP per monthly'!AG270*-1</f>
        <v>222366</v>
      </c>
      <c r="BN184" s="203">
        <f>'[122]RP per monthly'!AH270*-1</f>
        <v>222366</v>
      </c>
      <c r="BO184" s="203">
        <f>'[122]RP per monthly'!AI270*-1</f>
        <v>222766</v>
      </c>
      <c r="BP184" s="203">
        <f>'[122]RP per monthly'!AJ270*-1</f>
        <v>222766</v>
      </c>
      <c r="BQ184" s="203">
        <f>'[122]RP per monthly'!AK270*-1</f>
        <v>222766</v>
      </c>
      <c r="BR184" s="203">
        <f>'[122]RP per monthly'!AL270*-1</f>
        <v>242766</v>
      </c>
      <c r="BS184" s="203">
        <f>'[122]RP per monthly'!AM270*-1</f>
        <v>222766</v>
      </c>
      <c r="BT184" s="203">
        <f>'[122]RP per monthly'!AN270*-1</f>
        <v>222766</v>
      </c>
      <c r="BU184" s="203">
        <f>'[122]RP per monthly'!AO270*-1</f>
        <v>222766</v>
      </c>
      <c r="BV184" s="195">
        <f>'[122]RP per monthly'!AR270*-1</f>
        <v>222366</v>
      </c>
      <c r="BW184" s="195">
        <f>'[122]RP per monthly'!AS270*-1</f>
        <v>222366</v>
      </c>
      <c r="BX184" s="195">
        <f>'[122]RP per monthly'!AT270*-1</f>
        <v>222366</v>
      </c>
      <c r="BY184" s="195">
        <f>'[122]RP per monthly'!AU270*-1</f>
        <v>222366</v>
      </c>
      <c r="BZ184" s="195">
        <f>'[122]RP per monthly'!AV270*-1</f>
        <v>222366</v>
      </c>
      <c r="CA184" s="195">
        <f>'[122]RP per monthly'!AW270*-1</f>
        <v>222766</v>
      </c>
      <c r="CB184" s="195">
        <f>'[122]RP per monthly'!AX270*-1</f>
        <v>222766</v>
      </c>
      <c r="CC184" s="195">
        <f>'[122]RP per monthly'!AY270*-1</f>
        <v>222766</v>
      </c>
      <c r="CD184" s="195">
        <f>'[122]RP per monthly'!AZ270*-1</f>
        <v>242766</v>
      </c>
      <c r="CE184" s="195">
        <f>'[122]RP per monthly'!BA270*-1</f>
        <v>222766</v>
      </c>
      <c r="CF184" s="195">
        <f>'[122]RP per monthly'!BB270*-1</f>
        <v>222766</v>
      </c>
      <c r="CG184" s="195">
        <f>'[122]RP per monthly'!BC270*-1</f>
        <v>222766</v>
      </c>
      <c r="CH184" s="195">
        <f>'[122]RP per monthly'!BF270*-1</f>
        <v>222366</v>
      </c>
      <c r="CI184" s="195">
        <f>'[122]RP per monthly'!BG270*-1</f>
        <v>222366</v>
      </c>
      <c r="CJ184" s="195">
        <f>'[122]RP per monthly'!BH270*-1</f>
        <v>222366</v>
      </c>
      <c r="CK184" s="195">
        <f>'[122]RP per monthly'!BI270*-1</f>
        <v>222366</v>
      </c>
      <c r="CL184" s="195">
        <f>'[122]RP per monthly'!BJ270*-1</f>
        <v>222366</v>
      </c>
      <c r="CM184" s="195">
        <f>'[122]RP per monthly'!BK270*-1</f>
        <v>222766</v>
      </c>
      <c r="CN184" s="195">
        <f>'[122]RP per monthly'!BL270*-1</f>
        <v>222766</v>
      </c>
      <c r="CO184" s="195">
        <f>'[122]RP per monthly'!BM270*-1</f>
        <v>222766</v>
      </c>
      <c r="CP184" s="195">
        <f>'[122]RP per monthly'!BN270*-1</f>
        <v>242766</v>
      </c>
      <c r="CQ184" s="195">
        <f>'[122]RP per monthly'!BO270*-1</f>
        <v>222766</v>
      </c>
      <c r="CR184" s="195">
        <f>'[122]RP per monthly'!BP270*-1</f>
        <v>222766</v>
      </c>
      <c r="CS184" s="195">
        <f>'[122]RP per monthly'!BQ270*-1</f>
        <v>222766</v>
      </c>
      <c r="CT184" s="195">
        <f>'[122]RP per monthly'!BT270*-1</f>
        <v>222366</v>
      </c>
      <c r="CU184" s="195">
        <f>'[122]RP per monthly'!BU270*-1</f>
        <v>222366</v>
      </c>
      <c r="CV184" s="195">
        <f>'[122]RP per monthly'!BV270*-1</f>
        <v>222366</v>
      </c>
      <c r="CW184" s="195">
        <f>'[122]RP per monthly'!BW270*-1</f>
        <v>222366</v>
      </c>
      <c r="CX184" s="195">
        <f>'[122]RP per monthly'!BX270*-1</f>
        <v>222366</v>
      </c>
      <c r="CY184" s="195">
        <f>'[122]RP per monthly'!BY270*-1</f>
        <v>222766</v>
      </c>
      <c r="CZ184" s="195">
        <f>'[122]RP per monthly'!BZ270*-1</f>
        <v>222766</v>
      </c>
      <c r="DA184" s="195">
        <f>'[122]RP per monthly'!CA270*-1</f>
        <v>222766</v>
      </c>
      <c r="DB184" s="195">
        <f>'[122]RP per monthly'!CB270*-1</f>
        <v>242766</v>
      </c>
      <c r="DC184" s="195">
        <f>'[122]RP per monthly'!CC270*-1</f>
        <v>222766</v>
      </c>
      <c r="DD184" s="195">
        <f>'[122]RP per monthly'!CD270*-1</f>
        <v>222766</v>
      </c>
      <c r="DE184" s="195">
        <f>'[122]RP per monthly'!CE270*-1</f>
        <v>222766</v>
      </c>
    </row>
    <row r="185" spans="1:109" ht="15" customHeight="1" outlineLevel="1">
      <c r="A185" s="37" t="s">
        <v>231</v>
      </c>
      <c r="B185" s="84">
        <v>104433.05</v>
      </c>
      <c r="C185" s="84">
        <v>22118.5</v>
      </c>
      <c r="D185" s="84">
        <v>-90252.12</v>
      </c>
      <c r="E185" s="84">
        <v>94297.67</v>
      </c>
      <c r="F185" s="84">
        <v>26751.24</v>
      </c>
      <c r="G185" s="84">
        <v>24001.24</v>
      </c>
      <c r="H185" s="84">
        <v>34001.240000000013</v>
      </c>
      <c r="I185" s="84">
        <v>33621.240000000013</v>
      </c>
      <c r="J185" s="84">
        <v>75400.38</v>
      </c>
      <c r="K185" s="84">
        <v>34004.339999999997</v>
      </c>
      <c r="L185" s="84">
        <v>67099.679999999993</v>
      </c>
      <c r="M185" s="84">
        <v>88331.24</v>
      </c>
      <c r="N185" s="84">
        <v>66738.820000000007</v>
      </c>
      <c r="O185" s="84">
        <v>86965.180000000008</v>
      </c>
      <c r="P185" s="84">
        <v>27947.85</v>
      </c>
      <c r="Q185" s="84">
        <v>31401.19</v>
      </c>
      <c r="R185" s="84">
        <v>42846.05</v>
      </c>
      <c r="S185" s="84">
        <v>38842.550000000003</v>
      </c>
      <c r="T185" s="84">
        <v>77694.599999999991</v>
      </c>
      <c r="U185" s="84">
        <v>40090.42</v>
      </c>
      <c r="V185" s="84">
        <v>108222.95999999999</v>
      </c>
      <c r="W185" s="84">
        <v>59590.55</v>
      </c>
      <c r="X185" s="84">
        <v>233923.65000000002</v>
      </c>
      <c r="Y185" s="84">
        <v>176500</v>
      </c>
      <c r="Z185" s="84">
        <v>181781.69</v>
      </c>
      <c r="AA185" s="84">
        <v>175744.16999999998</v>
      </c>
      <c r="AB185" s="84">
        <v>295579.40999999997</v>
      </c>
      <c r="AC185" s="84">
        <v>280970.33</v>
      </c>
      <c r="AD185" s="84">
        <v>524931.21</v>
      </c>
      <c r="AE185" s="84">
        <v>474316.67</v>
      </c>
      <c r="AF185" s="84">
        <v>-30373.050000000017</v>
      </c>
      <c r="AG185" s="84">
        <v>557219.64999999991</v>
      </c>
      <c r="AH185" s="84">
        <v>1336460.8199999998</v>
      </c>
      <c r="AI185" s="84">
        <v>-371573.90999999992</v>
      </c>
      <c r="AJ185" s="84">
        <v>433743.33999999991</v>
      </c>
      <c r="AK185" s="84">
        <v>419363.27999999997</v>
      </c>
      <c r="AL185" s="203">
        <f>'[122]RP per monthly'!B271*-1</f>
        <v>755502.71</v>
      </c>
      <c r="AM185" s="203">
        <f>'[122]RP per monthly'!C271*-1</f>
        <v>417994.29</v>
      </c>
      <c r="AN185" s="203">
        <f>'[122]RP per monthly'!D271*-1</f>
        <v>698101.34</v>
      </c>
      <c r="AO185" s="203">
        <f>'[122]RP per monthly'!E271*-1</f>
        <v>529720.35</v>
      </c>
      <c r="AP185" s="203">
        <f>'[122]RP per monthly'!F271*-1</f>
        <v>606584.88</v>
      </c>
      <c r="AQ185" s="203">
        <f>'[122]RP per monthly'!G271*-1</f>
        <v>457642.94</v>
      </c>
      <c r="AR185" s="203">
        <f>'[122]RP per monthly'!H271*-1</f>
        <v>325117.52</v>
      </c>
      <c r="AS185" s="203">
        <f>'[122]RP per monthly'!I271*-1</f>
        <v>723771.21</v>
      </c>
      <c r="AT185" s="203">
        <f>'[122]RP per monthly'!J271*-1</f>
        <v>485101.1</v>
      </c>
      <c r="AU185" s="203">
        <f>'[122]RP per monthly'!K271*-1</f>
        <v>351821.83</v>
      </c>
      <c r="AV185" s="203">
        <f>'[122]RP per monthly'!L271*-1</f>
        <v>542200.74</v>
      </c>
      <c r="AW185" s="203">
        <f>'[122]RP per monthly'!M271*-1</f>
        <v>489019.66</v>
      </c>
      <c r="AX185" s="203">
        <f>'[122]RP per monthly'!P271*-1</f>
        <v>318178.7</v>
      </c>
      <c r="AY185" s="203">
        <f>'[122]RP per monthly'!Q271*-1</f>
        <v>454171.46</v>
      </c>
      <c r="AZ185" s="203">
        <f>'[122]RP per monthly'!R271*-1</f>
        <v>379959.4</v>
      </c>
      <c r="BA185" s="203">
        <f>'[122]RP per monthly'!S271*-1</f>
        <v>312760.84000000003</v>
      </c>
      <c r="BB185" s="203">
        <f>'[122]RP per monthly'!T271*-1</f>
        <v>177865.76</v>
      </c>
      <c r="BC185" s="203">
        <f>'[122]RP per monthly'!U271*-1</f>
        <v>351719.49</v>
      </c>
      <c r="BD185" s="203">
        <f>'[122]RP per monthly'!V271*-1</f>
        <v>301255.08</v>
      </c>
      <c r="BE185" s="203">
        <f>'[122]RP per monthly'!W271*-1</f>
        <v>326691.27</v>
      </c>
      <c r="BF185" s="203">
        <f>'[122]RP per monthly'!X271*-1</f>
        <v>188245.06099999999</v>
      </c>
      <c r="BG185" s="203">
        <f>'[122]RP per monthly'!Y271*-1</f>
        <v>442962.29100000003</v>
      </c>
      <c r="BH185" s="203">
        <f>'[122]RP per monthly'!Z271*-1</f>
        <v>463124.27119699999</v>
      </c>
      <c r="BI185" s="203">
        <f>'[122]RP per monthly'!AA271*-1</f>
        <v>716711.52127579995</v>
      </c>
      <c r="BJ185" s="203">
        <f>'[122]RP per monthly'!AD271*-1</f>
        <v>201151.50795599999</v>
      </c>
      <c r="BK185" s="203">
        <f>'[122]RP per monthly'!AE271*-1</f>
        <v>240415.50795599999</v>
      </c>
      <c r="BL185" s="203">
        <f>'[122]RP per monthly'!AF271*-1</f>
        <v>256478.00795599999</v>
      </c>
      <c r="BM185" s="203">
        <f>'[122]RP per monthly'!AG271*-1</f>
        <v>245415.50795599999</v>
      </c>
      <c r="BN185" s="203">
        <f>'[122]RP per monthly'!AH271*-1</f>
        <v>267915.50795599999</v>
      </c>
      <c r="BO185" s="203">
        <f>'[122]RP per monthly'!AI271*-1</f>
        <v>257415.50795599999</v>
      </c>
      <c r="BP185" s="203">
        <f>'[122]RP per monthly'!AJ271*-1</f>
        <v>290478.00795599999</v>
      </c>
      <c r="BQ185" s="203">
        <f>'[122]RP per monthly'!AK271*-1</f>
        <v>309215.50795599999</v>
      </c>
      <c r="BR185" s="203">
        <f>'[122]RP per monthly'!AL271*-1</f>
        <v>452515.50795599999</v>
      </c>
      <c r="BS185" s="203">
        <f>'[122]RP per monthly'!AM271*-1</f>
        <v>282215.50795599999</v>
      </c>
      <c r="BT185" s="203">
        <f>'[122]RP per monthly'!AN271*-1</f>
        <v>326415.50795599999</v>
      </c>
      <c r="BU185" s="203">
        <f>'[122]RP per monthly'!AO271*-1</f>
        <v>300397.35447319999</v>
      </c>
      <c r="BV185" s="195">
        <f>'[122]RP per monthly'!AR271*-1</f>
        <v>191269.4</v>
      </c>
      <c r="BW185" s="195">
        <f>'[122]RP per monthly'!AS271*-1</f>
        <v>232099.4</v>
      </c>
      <c r="BX185" s="195">
        <f>'[122]RP per monthly'!AT271*-1</f>
        <v>265850.5</v>
      </c>
      <c r="BY185" s="195">
        <f>'[122]RP per monthly'!AU271*-1</f>
        <v>245849.4</v>
      </c>
      <c r="BZ185" s="195">
        <f>'[122]RP per monthly'!AV271*-1</f>
        <v>259599.4</v>
      </c>
      <c r="CA185" s="195">
        <f>'[122]RP per monthly'!AW271*-1</f>
        <v>257849.4</v>
      </c>
      <c r="CB185" s="195">
        <f>'[122]RP per monthly'!AX271*-1</f>
        <v>240349.4</v>
      </c>
      <c r="CC185" s="195">
        <f>'[122]RP per monthly'!AY271*-1</f>
        <v>263899.40000000002</v>
      </c>
      <c r="CD185" s="195">
        <f>'[122]RP per monthly'!AZ271*-1</f>
        <v>227849.4</v>
      </c>
      <c r="CE185" s="195">
        <f>'[122]RP per monthly'!BA271*-1</f>
        <v>400649.4</v>
      </c>
      <c r="CF185" s="195">
        <f>'[122]RP per monthly'!BB271*-1</f>
        <v>292099.40000000002</v>
      </c>
      <c r="CG185" s="195">
        <f>'[122]RP per monthly'!BC271*-1</f>
        <v>261147.24651719999</v>
      </c>
      <c r="CH185" s="195">
        <f>'[122]RP per monthly'!BF271*-1</f>
        <v>172499</v>
      </c>
      <c r="CI185" s="195">
        <f>'[122]RP per monthly'!BG271*-1</f>
        <v>228329</v>
      </c>
      <c r="CJ185" s="195">
        <f>'[122]RP per monthly'!BH271*-1</f>
        <v>247080.14</v>
      </c>
      <c r="CK185" s="195">
        <f>'[122]RP per monthly'!BI271*-1</f>
        <v>227079</v>
      </c>
      <c r="CL185" s="195">
        <f>'[122]RP per monthly'!BJ271*-1</f>
        <v>240829</v>
      </c>
      <c r="CM185" s="195">
        <f>'[122]RP per monthly'!BK271*-1</f>
        <v>239079</v>
      </c>
      <c r="CN185" s="195">
        <f>'[122]RP per monthly'!BL271*-1</f>
        <v>221579</v>
      </c>
      <c r="CO185" s="195">
        <f>'[122]RP per monthly'!BM271*-1</f>
        <v>245129</v>
      </c>
      <c r="CP185" s="195">
        <f>'[122]RP per monthly'!BN271*-1</f>
        <v>209079</v>
      </c>
      <c r="CQ185" s="195">
        <f>'[122]RP per monthly'!BO271*-1</f>
        <v>381879</v>
      </c>
      <c r="CR185" s="195">
        <f>'[122]RP per monthly'!BP271*-1</f>
        <v>273329</v>
      </c>
      <c r="CS185" s="195">
        <f>'[122]RP per monthly'!BQ271*-1</f>
        <v>227376.8465172</v>
      </c>
      <c r="CT185" s="195">
        <f>'[122]RP per monthly'!BT271*-1</f>
        <v>172499</v>
      </c>
      <c r="CU185" s="195">
        <f>'[122]RP per monthly'!BU271*-1</f>
        <v>228329</v>
      </c>
      <c r="CV185" s="195">
        <f>'[122]RP per monthly'!BV271*-1</f>
        <v>247079</v>
      </c>
      <c r="CW185" s="195">
        <f>'[122]RP per monthly'!BW271*-1</f>
        <v>227079</v>
      </c>
      <c r="CX185" s="195">
        <f>'[122]RP per monthly'!BX271*-1</f>
        <v>240829</v>
      </c>
      <c r="CY185" s="195">
        <f>'[122]RP per monthly'!BY271*-1</f>
        <v>239079</v>
      </c>
      <c r="CZ185" s="195">
        <f>'[122]RP per monthly'!BZ271*-1</f>
        <v>221579</v>
      </c>
      <c r="DA185" s="195">
        <f>'[122]RP per monthly'!CA271*-1</f>
        <v>245129</v>
      </c>
      <c r="DB185" s="195">
        <f>'[122]RP per monthly'!CB271*-1</f>
        <v>209079</v>
      </c>
      <c r="DC185" s="195">
        <f>'[122]RP per monthly'!CC271*-1</f>
        <v>381879</v>
      </c>
      <c r="DD185" s="195">
        <f>'[122]RP per monthly'!CD271*-1</f>
        <v>273329</v>
      </c>
      <c r="DE185" s="195">
        <f>'[122]RP per monthly'!CE271*-1</f>
        <v>227376.8465172</v>
      </c>
    </row>
    <row r="186" spans="1:109" ht="15" customHeight="1" outlineLevel="1">
      <c r="A186" s="37" t="s">
        <v>232</v>
      </c>
      <c r="B186" s="84"/>
      <c r="C186" s="84"/>
      <c r="D186" s="84"/>
      <c r="E186" s="84"/>
      <c r="F186" s="84"/>
      <c r="G186" s="84"/>
      <c r="H186" s="84"/>
      <c r="I186" s="84"/>
      <c r="J186" s="84">
        <v>165200</v>
      </c>
      <c r="K186" s="84"/>
      <c r="L186" s="84"/>
      <c r="M186" s="84"/>
      <c r="N186" s="84"/>
      <c r="O186" s="84"/>
      <c r="P186" s="84"/>
      <c r="Q186" s="84">
        <v>13027.08</v>
      </c>
      <c r="R186" s="84">
        <v>9943.75</v>
      </c>
      <c r="S186" s="84"/>
      <c r="T186" s="84">
        <v>647.5</v>
      </c>
      <c r="U186" s="84">
        <v>5180</v>
      </c>
      <c r="V186" s="84">
        <v>3653.75</v>
      </c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203">
        <f>'[122]RP per monthly'!B272*-1</f>
        <v>0</v>
      </c>
      <c r="AM186" s="203">
        <f>'[122]RP per monthly'!C272*-1</f>
        <v>0</v>
      </c>
      <c r="AN186" s="203">
        <f>'[122]RP per monthly'!D272*-1</f>
        <v>0</v>
      </c>
      <c r="AO186" s="203">
        <f>'[122]RP per monthly'!E272*-1</f>
        <v>0</v>
      </c>
      <c r="AP186" s="203">
        <f>'[122]RP per monthly'!F272*-1</f>
        <v>0</v>
      </c>
      <c r="AQ186" s="203">
        <f>'[122]RP per monthly'!G272*-1</f>
        <v>0</v>
      </c>
      <c r="AR186" s="203">
        <f>'[122]RP per monthly'!H272*-1</f>
        <v>0</v>
      </c>
      <c r="AS186" s="203">
        <f>'[122]RP per monthly'!I272*-1</f>
        <v>0</v>
      </c>
      <c r="AT186" s="203">
        <f>'[122]RP per monthly'!J272*-1</f>
        <v>0</v>
      </c>
      <c r="AU186" s="203">
        <f>'[122]RP per monthly'!K272*-1</f>
        <v>7161.42</v>
      </c>
      <c r="AV186" s="203">
        <f>'[122]RP per monthly'!L272*-1</f>
        <v>0</v>
      </c>
      <c r="AW186" s="203">
        <f>'[122]RP per monthly'!M272*-1</f>
        <v>0</v>
      </c>
      <c r="AX186" s="203">
        <f>'[122]RP per monthly'!P272*-1</f>
        <v>0</v>
      </c>
      <c r="AY186" s="203">
        <f>'[122]RP per monthly'!Q272*-1</f>
        <v>0</v>
      </c>
      <c r="AZ186" s="203">
        <f>'[122]RP per monthly'!R272*-1</f>
        <v>0</v>
      </c>
      <c r="BA186" s="203">
        <f>'[122]RP per monthly'!S272*-1</f>
        <v>0</v>
      </c>
      <c r="BB186" s="203">
        <f>'[122]RP per monthly'!T272*-1</f>
        <v>0</v>
      </c>
      <c r="BC186" s="203">
        <f>'[122]RP per monthly'!U272*-1</f>
        <v>0</v>
      </c>
      <c r="BD186" s="203">
        <f>'[122]RP per monthly'!V272*-1</f>
        <v>0</v>
      </c>
      <c r="BE186" s="203">
        <f>'[122]RP per monthly'!W272*-1</f>
        <v>0</v>
      </c>
      <c r="BF186" s="203">
        <f>'[122]RP per monthly'!X272*-1</f>
        <v>0</v>
      </c>
      <c r="BG186" s="203">
        <f>'[122]RP per monthly'!Y272*-1</f>
        <v>0</v>
      </c>
      <c r="BH186" s="203">
        <f>'[122]RP per monthly'!Z272*-1</f>
        <v>0</v>
      </c>
      <c r="BI186" s="203">
        <f>'[122]RP per monthly'!AA272*-1</f>
        <v>0</v>
      </c>
      <c r="BJ186" s="203">
        <f>'[122]RP per monthly'!AD272*-1</f>
        <v>0</v>
      </c>
      <c r="BK186" s="203">
        <f>'[122]RP per monthly'!AE272*-1</f>
        <v>0</v>
      </c>
      <c r="BL186" s="203">
        <f>'[122]RP per monthly'!AF272*-1</f>
        <v>0</v>
      </c>
      <c r="BM186" s="203">
        <f>'[122]RP per monthly'!AG272*-1</f>
        <v>0</v>
      </c>
      <c r="BN186" s="203">
        <f>'[122]RP per monthly'!AH272*-1</f>
        <v>0</v>
      </c>
      <c r="BO186" s="203">
        <f>'[122]RP per monthly'!AI272*-1</f>
        <v>0</v>
      </c>
      <c r="BP186" s="203">
        <f>'[122]RP per monthly'!AJ272*-1</f>
        <v>0</v>
      </c>
      <c r="BQ186" s="203">
        <f>'[122]RP per monthly'!AK272*-1</f>
        <v>0</v>
      </c>
      <c r="BR186" s="203">
        <f>'[122]RP per monthly'!AL272*-1</f>
        <v>0</v>
      </c>
      <c r="BS186" s="203">
        <f>'[122]RP per monthly'!AM272*-1</f>
        <v>0</v>
      </c>
      <c r="BT186" s="203">
        <f>'[122]RP per monthly'!AN272*-1</f>
        <v>0</v>
      </c>
      <c r="BU186" s="203">
        <f>'[122]RP per monthly'!AO272*-1</f>
        <v>0</v>
      </c>
      <c r="BV186" s="195">
        <f>'[122]RP per monthly'!AR272*-1</f>
        <v>0</v>
      </c>
      <c r="BW186" s="195">
        <f>'[122]RP per monthly'!AS272*-1</f>
        <v>0</v>
      </c>
      <c r="BX186" s="195">
        <f>'[122]RP per monthly'!AT272*-1</f>
        <v>0</v>
      </c>
      <c r="BY186" s="195">
        <f>'[122]RP per monthly'!AU272*-1</f>
        <v>0</v>
      </c>
      <c r="BZ186" s="195">
        <f>'[122]RP per monthly'!AV272*-1</f>
        <v>0</v>
      </c>
      <c r="CA186" s="195">
        <f>'[122]RP per monthly'!AW272*-1</f>
        <v>0</v>
      </c>
      <c r="CB186" s="195">
        <f>'[122]RP per monthly'!AX272*-1</f>
        <v>0</v>
      </c>
      <c r="CC186" s="195">
        <f>'[122]RP per monthly'!AY272*-1</f>
        <v>0</v>
      </c>
      <c r="CD186" s="195">
        <f>'[122]RP per monthly'!AZ272*-1</f>
        <v>0</v>
      </c>
      <c r="CE186" s="195">
        <f>'[122]RP per monthly'!BA272*-1</f>
        <v>0</v>
      </c>
      <c r="CF186" s="195">
        <f>'[122]RP per monthly'!BB272*-1</f>
        <v>0</v>
      </c>
      <c r="CG186" s="195">
        <f>'[122]RP per monthly'!BC272*-1</f>
        <v>0</v>
      </c>
      <c r="CH186" s="195">
        <f>'[122]RP per monthly'!BF272*-1</f>
        <v>0</v>
      </c>
      <c r="CI186" s="195">
        <f>'[122]RP per monthly'!BG272*-1</f>
        <v>0</v>
      </c>
      <c r="CJ186" s="195">
        <f>'[122]RP per monthly'!BH272*-1</f>
        <v>0</v>
      </c>
      <c r="CK186" s="195">
        <f>'[122]RP per monthly'!BI272*-1</f>
        <v>0</v>
      </c>
      <c r="CL186" s="195">
        <f>'[122]RP per monthly'!BJ272*-1</f>
        <v>0</v>
      </c>
      <c r="CM186" s="195">
        <f>'[122]RP per monthly'!BK272*-1</f>
        <v>0</v>
      </c>
      <c r="CN186" s="195">
        <f>'[122]RP per monthly'!BL272*-1</f>
        <v>0</v>
      </c>
      <c r="CO186" s="195">
        <f>'[122]RP per monthly'!BM272*-1</f>
        <v>0</v>
      </c>
      <c r="CP186" s="195">
        <f>'[122]RP per monthly'!BN272*-1</f>
        <v>0</v>
      </c>
      <c r="CQ186" s="195">
        <f>'[122]RP per monthly'!BO272*-1</f>
        <v>0</v>
      </c>
      <c r="CR186" s="195">
        <f>'[122]RP per monthly'!BP272*-1</f>
        <v>0</v>
      </c>
      <c r="CS186" s="195">
        <f>'[122]RP per monthly'!BQ272*-1</f>
        <v>0</v>
      </c>
      <c r="CT186" s="195">
        <f>'[122]RP per monthly'!BT272*-1</f>
        <v>0</v>
      </c>
      <c r="CU186" s="195">
        <f>'[122]RP per monthly'!BU272*-1</f>
        <v>0</v>
      </c>
      <c r="CV186" s="195">
        <f>'[122]RP per monthly'!BV272*-1</f>
        <v>0</v>
      </c>
      <c r="CW186" s="195">
        <f>'[122]RP per monthly'!BW272*-1</f>
        <v>0</v>
      </c>
      <c r="CX186" s="195">
        <f>'[122]RP per monthly'!BX272*-1</f>
        <v>0</v>
      </c>
      <c r="CY186" s="195">
        <f>'[122]RP per monthly'!BY272*-1</f>
        <v>0</v>
      </c>
      <c r="CZ186" s="195">
        <f>'[122]RP per monthly'!BZ272*-1</f>
        <v>0</v>
      </c>
      <c r="DA186" s="195">
        <f>'[122]RP per monthly'!CA272*-1</f>
        <v>0</v>
      </c>
      <c r="DB186" s="195">
        <f>'[122]RP per monthly'!CB272*-1</f>
        <v>0</v>
      </c>
      <c r="DC186" s="195">
        <f>'[122]RP per monthly'!CC272*-1</f>
        <v>0</v>
      </c>
      <c r="DD186" s="195">
        <f>'[122]RP per monthly'!CD272*-1</f>
        <v>0</v>
      </c>
      <c r="DE186" s="195">
        <f>'[122]RP per monthly'!CE272*-1</f>
        <v>0</v>
      </c>
    </row>
    <row r="187" spans="1:109" ht="15" customHeight="1" outlineLevel="1">
      <c r="A187" s="37" t="s">
        <v>233</v>
      </c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4"/>
      <c r="AJ187" s="84"/>
      <c r="AK187" s="84"/>
      <c r="AL187" s="203">
        <f>'[122]RP per monthly'!B273*-1</f>
        <v>0</v>
      </c>
      <c r="AM187" s="203">
        <f>'[122]RP per monthly'!C273*-1</f>
        <v>0</v>
      </c>
      <c r="AN187" s="203">
        <f>'[122]RP per monthly'!D273*-1</f>
        <v>0</v>
      </c>
      <c r="AO187" s="203">
        <f>'[122]RP per monthly'!E273*-1</f>
        <v>0</v>
      </c>
      <c r="AP187" s="203">
        <f>'[122]RP per monthly'!F273*-1</f>
        <v>0</v>
      </c>
      <c r="AQ187" s="203">
        <f>'[122]RP per monthly'!G273*-1</f>
        <v>0</v>
      </c>
      <c r="AR187" s="203">
        <f>'[122]RP per monthly'!H273*-1</f>
        <v>64707.9</v>
      </c>
      <c r="AS187" s="203">
        <f>'[122]RP per monthly'!I273*-1</f>
        <v>56130.47</v>
      </c>
      <c r="AT187" s="203">
        <f>'[122]RP per monthly'!J273*-1</f>
        <v>158592.01999999999</v>
      </c>
      <c r="AU187" s="203">
        <f>'[122]RP per monthly'!K273*-1</f>
        <v>44222.81</v>
      </c>
      <c r="AV187" s="203">
        <f>'[122]RP per monthly'!L273*-1</f>
        <v>116764.71</v>
      </c>
      <c r="AW187" s="203">
        <f>'[122]RP per monthly'!M273*-1</f>
        <v>137032.59</v>
      </c>
      <c r="AX187" s="203">
        <f>'[122]RP per monthly'!P273*-1</f>
        <v>0</v>
      </c>
      <c r="AY187" s="203">
        <f>'[122]RP per monthly'!Q273*-1</f>
        <v>0</v>
      </c>
      <c r="AZ187" s="203">
        <f>'[122]RP per monthly'!R273*-1</f>
        <v>0</v>
      </c>
      <c r="BA187" s="203">
        <f>'[122]RP per monthly'!S273*-1</f>
        <v>0</v>
      </c>
      <c r="BB187" s="203">
        <f>'[122]RP per monthly'!T273*-1</f>
        <v>0</v>
      </c>
      <c r="BC187" s="203">
        <f>'[122]RP per monthly'!U273*-1</f>
        <v>0</v>
      </c>
      <c r="BD187" s="203">
        <f>'[122]RP per monthly'!V273*-1</f>
        <v>0</v>
      </c>
      <c r="BE187" s="203">
        <f>'[122]RP per monthly'!W273*-1</f>
        <v>0</v>
      </c>
      <c r="BF187" s="203">
        <f>'[122]RP per monthly'!X273*-1</f>
        <v>0</v>
      </c>
      <c r="BG187" s="203">
        <f>'[122]RP per monthly'!Y273*-1</f>
        <v>0</v>
      </c>
      <c r="BH187" s="203">
        <f>'[122]RP per monthly'!Z273*-1</f>
        <v>0</v>
      </c>
      <c r="BI187" s="203">
        <f>'[122]RP per monthly'!AA273*-1</f>
        <v>4200</v>
      </c>
      <c r="BJ187" s="203">
        <f>'[122]RP per monthly'!AD273*-1</f>
        <v>0</v>
      </c>
      <c r="BK187" s="203">
        <f>'[122]RP per monthly'!AE273*-1</f>
        <v>0</v>
      </c>
      <c r="BL187" s="203">
        <f>'[122]RP per monthly'!AF273*-1</f>
        <v>0</v>
      </c>
      <c r="BM187" s="203">
        <f>'[122]RP per monthly'!AG273*-1</f>
        <v>0</v>
      </c>
      <c r="BN187" s="203">
        <f>'[122]RP per monthly'!AH273*-1</f>
        <v>0</v>
      </c>
      <c r="BO187" s="203">
        <f>'[122]RP per monthly'!AI273*-1</f>
        <v>0</v>
      </c>
      <c r="BP187" s="203">
        <f>'[122]RP per monthly'!AJ273*-1</f>
        <v>0</v>
      </c>
      <c r="BQ187" s="203">
        <f>'[122]RP per monthly'!AK273*-1</f>
        <v>0</v>
      </c>
      <c r="BR187" s="203">
        <f>'[122]RP per monthly'!AL273*-1</f>
        <v>0</v>
      </c>
      <c r="BS187" s="203">
        <f>'[122]RP per monthly'!AM273*-1</f>
        <v>0</v>
      </c>
      <c r="BT187" s="203">
        <f>'[122]RP per monthly'!AN273*-1</f>
        <v>0</v>
      </c>
      <c r="BU187" s="203">
        <f>'[122]RP per monthly'!AO273*-1</f>
        <v>0</v>
      </c>
      <c r="BV187" s="195">
        <f>'[122]RP per monthly'!AR273*-1</f>
        <v>0</v>
      </c>
      <c r="BW187" s="195">
        <f>'[122]RP per monthly'!AS273*-1</f>
        <v>0</v>
      </c>
      <c r="BX187" s="195">
        <f>'[122]RP per monthly'!AT273*-1</f>
        <v>0</v>
      </c>
      <c r="BY187" s="195">
        <f>'[122]RP per monthly'!AU273*-1</f>
        <v>0</v>
      </c>
      <c r="BZ187" s="195">
        <f>'[122]RP per monthly'!AV273*-1</f>
        <v>0</v>
      </c>
      <c r="CA187" s="195">
        <f>'[122]RP per monthly'!AW273*-1</f>
        <v>0</v>
      </c>
      <c r="CB187" s="195">
        <f>'[122]RP per monthly'!AX273*-1</f>
        <v>0</v>
      </c>
      <c r="CC187" s="195">
        <f>'[122]RP per monthly'!AY273*-1</f>
        <v>0</v>
      </c>
      <c r="CD187" s="195">
        <f>'[122]RP per monthly'!AZ273*-1</f>
        <v>0</v>
      </c>
      <c r="CE187" s="195">
        <f>'[122]RP per monthly'!BA273*-1</f>
        <v>0</v>
      </c>
      <c r="CF187" s="195">
        <f>'[122]RP per monthly'!BB273*-1</f>
        <v>0</v>
      </c>
      <c r="CG187" s="195">
        <f>'[122]RP per monthly'!BC273*-1</f>
        <v>0</v>
      </c>
      <c r="CH187" s="195">
        <f>'[122]RP per monthly'!BF273*-1</f>
        <v>0</v>
      </c>
      <c r="CI187" s="195">
        <f>'[122]RP per monthly'!BG273*-1</f>
        <v>0</v>
      </c>
      <c r="CJ187" s="195">
        <f>'[122]RP per monthly'!BH273*-1</f>
        <v>0</v>
      </c>
      <c r="CK187" s="195">
        <f>'[122]RP per monthly'!BI273*-1</f>
        <v>0</v>
      </c>
      <c r="CL187" s="195">
        <f>'[122]RP per monthly'!BJ273*-1</f>
        <v>0</v>
      </c>
      <c r="CM187" s="195">
        <f>'[122]RP per monthly'!BK273*-1</f>
        <v>0</v>
      </c>
      <c r="CN187" s="195">
        <f>'[122]RP per monthly'!BL273*-1</f>
        <v>0</v>
      </c>
      <c r="CO187" s="195">
        <f>'[122]RP per monthly'!BM273*-1</f>
        <v>0</v>
      </c>
      <c r="CP187" s="195">
        <f>'[122]RP per monthly'!BN273*-1</f>
        <v>0</v>
      </c>
      <c r="CQ187" s="195">
        <f>'[122]RP per monthly'!BO273*-1</f>
        <v>0</v>
      </c>
      <c r="CR187" s="195">
        <f>'[122]RP per monthly'!BP273*-1</f>
        <v>0</v>
      </c>
      <c r="CS187" s="195">
        <f>'[122]RP per monthly'!BQ273*-1</f>
        <v>0</v>
      </c>
      <c r="CT187" s="195">
        <f>'[122]RP per monthly'!BT273*-1</f>
        <v>0</v>
      </c>
      <c r="CU187" s="195">
        <f>'[122]RP per monthly'!BU273*-1</f>
        <v>0</v>
      </c>
      <c r="CV187" s="195">
        <f>'[122]RP per monthly'!BV273*-1</f>
        <v>0</v>
      </c>
      <c r="CW187" s="195">
        <f>'[122]RP per monthly'!BW273*-1</f>
        <v>0</v>
      </c>
      <c r="CX187" s="195">
        <f>'[122]RP per monthly'!BX273*-1</f>
        <v>0</v>
      </c>
      <c r="CY187" s="195">
        <f>'[122]RP per monthly'!BY273*-1</f>
        <v>0</v>
      </c>
      <c r="CZ187" s="195">
        <f>'[122]RP per monthly'!BZ273*-1</f>
        <v>0</v>
      </c>
      <c r="DA187" s="195">
        <f>'[122]RP per monthly'!CA273*-1</f>
        <v>0</v>
      </c>
      <c r="DB187" s="195">
        <f>'[122]RP per monthly'!CB273*-1</f>
        <v>0</v>
      </c>
      <c r="DC187" s="195">
        <f>'[122]RP per monthly'!CC273*-1</f>
        <v>0</v>
      </c>
      <c r="DD187" s="195">
        <f>'[122]RP per monthly'!CD273*-1</f>
        <v>0</v>
      </c>
      <c r="DE187" s="195">
        <f>'[122]RP per monthly'!CE273*-1</f>
        <v>0</v>
      </c>
    </row>
    <row r="188" spans="1:109" ht="15" customHeight="1" outlineLevel="1">
      <c r="A188" s="37" t="s">
        <v>234</v>
      </c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  <c r="AE188" s="84"/>
      <c r="AF188" s="84"/>
      <c r="AG188" s="84"/>
      <c r="AH188" s="84"/>
      <c r="AI188" s="84"/>
      <c r="AJ188" s="84"/>
      <c r="AK188" s="84"/>
      <c r="AL188" s="203">
        <f>'[122]RP per monthly'!B274*-1</f>
        <v>0</v>
      </c>
      <c r="AM188" s="203">
        <f>'[122]RP per monthly'!C274*-1</f>
        <v>0</v>
      </c>
      <c r="AN188" s="203">
        <f>'[122]RP per monthly'!D274*-1</f>
        <v>0</v>
      </c>
      <c r="AO188" s="203">
        <f>'[122]RP per monthly'!E274*-1</f>
        <v>0</v>
      </c>
      <c r="AP188" s="203">
        <f>'[122]RP per monthly'!F274*-1</f>
        <v>0</v>
      </c>
      <c r="AQ188" s="203">
        <f>'[122]RP per monthly'!G274*-1</f>
        <v>0</v>
      </c>
      <c r="AR188" s="203">
        <f>'[122]RP per monthly'!H274*-1</f>
        <v>0</v>
      </c>
      <c r="AS188" s="203">
        <f>'[122]RP per monthly'!I274*-1</f>
        <v>0</v>
      </c>
      <c r="AT188" s="203">
        <f>'[122]RP per monthly'!J274*-1</f>
        <v>0</v>
      </c>
      <c r="AU188" s="203">
        <f>'[122]RP per monthly'!K274*-1</f>
        <v>0</v>
      </c>
      <c r="AV188" s="203">
        <f>'[122]RP per monthly'!L274*-1</f>
        <v>0</v>
      </c>
      <c r="AW188" s="203">
        <f>'[122]RP per monthly'!M274*-1</f>
        <v>0</v>
      </c>
      <c r="AX188" s="203">
        <f>'[122]RP per monthly'!P274*-1</f>
        <v>0</v>
      </c>
      <c r="AY188" s="203">
        <f>'[122]RP per monthly'!Q274*-1</f>
        <v>0</v>
      </c>
      <c r="AZ188" s="203">
        <f>'[122]RP per monthly'!R274*-1</f>
        <v>0</v>
      </c>
      <c r="BA188" s="203">
        <f>'[122]RP per monthly'!S274*-1</f>
        <v>0</v>
      </c>
      <c r="BB188" s="203">
        <f>'[122]RP per monthly'!T274*-1</f>
        <v>0</v>
      </c>
      <c r="BC188" s="203">
        <f>'[122]RP per monthly'!U274*-1</f>
        <v>0</v>
      </c>
      <c r="BD188" s="203">
        <f>'[122]RP per monthly'!V274*-1</f>
        <v>0</v>
      </c>
      <c r="BE188" s="203">
        <f>'[122]RP per monthly'!W274*-1</f>
        <v>0</v>
      </c>
      <c r="BF188" s="203">
        <f>'[122]RP per monthly'!X274*-1</f>
        <v>0</v>
      </c>
      <c r="BG188" s="203">
        <f>'[122]RP per monthly'!Y274*-1</f>
        <v>0</v>
      </c>
      <c r="BH188" s="203">
        <f>'[122]RP per monthly'!Z274*-1</f>
        <v>0</v>
      </c>
      <c r="BI188" s="203">
        <f>'[122]RP per monthly'!AA274*-1</f>
        <v>0</v>
      </c>
      <c r="BJ188" s="203">
        <f>'[122]RP per monthly'!AD274*-1</f>
        <v>0</v>
      </c>
      <c r="BK188" s="203">
        <f>'[122]RP per monthly'!AE274*-1</f>
        <v>0</v>
      </c>
      <c r="BL188" s="203">
        <f>'[122]RP per monthly'!AF274*-1</f>
        <v>0</v>
      </c>
      <c r="BM188" s="203">
        <f>'[122]RP per monthly'!AG274*-1</f>
        <v>0</v>
      </c>
      <c r="BN188" s="203">
        <f>'[122]RP per monthly'!AH274*-1</f>
        <v>0</v>
      </c>
      <c r="BO188" s="203">
        <f>'[122]RP per monthly'!AI274*-1</f>
        <v>0</v>
      </c>
      <c r="BP188" s="203">
        <f>'[122]RP per monthly'!AJ274*-1</f>
        <v>0</v>
      </c>
      <c r="BQ188" s="203">
        <f>'[122]RP per monthly'!AK274*-1</f>
        <v>0</v>
      </c>
      <c r="BR188" s="203">
        <f>'[122]RP per monthly'!AL274*-1</f>
        <v>0</v>
      </c>
      <c r="BS188" s="203">
        <f>'[122]RP per monthly'!AM274*-1</f>
        <v>0</v>
      </c>
      <c r="BT188" s="203">
        <f>'[122]RP per monthly'!AN274*-1</f>
        <v>0</v>
      </c>
      <c r="BU188" s="203">
        <f>'[122]RP per monthly'!AO274*-1</f>
        <v>0</v>
      </c>
      <c r="BV188" s="195">
        <f>'[122]RP per monthly'!AR274*-1</f>
        <v>0</v>
      </c>
      <c r="BW188" s="195">
        <f>'[122]RP per monthly'!AS274*-1</f>
        <v>0</v>
      </c>
      <c r="BX188" s="195">
        <f>'[122]RP per monthly'!AT274*-1</f>
        <v>0</v>
      </c>
      <c r="BY188" s="195">
        <f>'[122]RP per monthly'!AU274*-1</f>
        <v>0</v>
      </c>
      <c r="BZ188" s="195">
        <f>'[122]RP per monthly'!AV274*-1</f>
        <v>0</v>
      </c>
      <c r="CA188" s="195">
        <f>'[122]RP per monthly'!AW274*-1</f>
        <v>0</v>
      </c>
      <c r="CB188" s="195">
        <f>'[122]RP per monthly'!AX274*-1</f>
        <v>0</v>
      </c>
      <c r="CC188" s="195">
        <f>'[122]RP per monthly'!AY274*-1</f>
        <v>0</v>
      </c>
      <c r="CD188" s="195">
        <f>'[122]RP per monthly'!AZ274*-1</f>
        <v>0</v>
      </c>
      <c r="CE188" s="195">
        <f>'[122]RP per monthly'!BA274*-1</f>
        <v>0</v>
      </c>
      <c r="CF188" s="195">
        <f>'[122]RP per monthly'!BB274*-1</f>
        <v>0</v>
      </c>
      <c r="CG188" s="195">
        <f>'[122]RP per monthly'!BC274*-1</f>
        <v>0</v>
      </c>
      <c r="CH188" s="195">
        <f>'[122]RP per monthly'!BF274*-1</f>
        <v>0</v>
      </c>
      <c r="CI188" s="195">
        <f>'[122]RP per monthly'!BG274*-1</f>
        <v>0</v>
      </c>
      <c r="CJ188" s="195">
        <f>'[122]RP per monthly'!BH274*-1</f>
        <v>0</v>
      </c>
      <c r="CK188" s="195">
        <f>'[122]RP per monthly'!BI274*-1</f>
        <v>0</v>
      </c>
      <c r="CL188" s="195">
        <f>'[122]RP per monthly'!BJ274*-1</f>
        <v>0</v>
      </c>
      <c r="CM188" s="195">
        <f>'[122]RP per monthly'!BK274*-1</f>
        <v>0</v>
      </c>
      <c r="CN188" s="195">
        <f>'[122]RP per monthly'!BL274*-1</f>
        <v>0</v>
      </c>
      <c r="CO188" s="195">
        <f>'[122]RP per monthly'!BM274*-1</f>
        <v>0</v>
      </c>
      <c r="CP188" s="195">
        <f>'[122]RP per monthly'!BN274*-1</f>
        <v>0</v>
      </c>
      <c r="CQ188" s="195">
        <f>'[122]RP per monthly'!BO274*-1</f>
        <v>0</v>
      </c>
      <c r="CR188" s="195">
        <f>'[122]RP per monthly'!BP274*-1</f>
        <v>0</v>
      </c>
      <c r="CS188" s="195">
        <f>'[122]RP per monthly'!BQ274*-1</f>
        <v>0</v>
      </c>
      <c r="CT188" s="195">
        <f>'[122]RP per monthly'!BT274*-1</f>
        <v>0</v>
      </c>
      <c r="CU188" s="195">
        <f>'[122]RP per monthly'!BU274*-1</f>
        <v>0</v>
      </c>
      <c r="CV188" s="195">
        <f>'[122]RP per monthly'!BV274*-1</f>
        <v>0</v>
      </c>
      <c r="CW188" s="195">
        <f>'[122]RP per monthly'!BW274*-1</f>
        <v>0</v>
      </c>
      <c r="CX188" s="195">
        <f>'[122]RP per monthly'!BX274*-1</f>
        <v>0</v>
      </c>
      <c r="CY188" s="195">
        <f>'[122]RP per monthly'!BY274*-1</f>
        <v>0</v>
      </c>
      <c r="CZ188" s="195">
        <f>'[122]RP per monthly'!BZ274*-1</f>
        <v>0</v>
      </c>
      <c r="DA188" s="195">
        <f>'[122]RP per monthly'!CA274*-1</f>
        <v>0</v>
      </c>
      <c r="DB188" s="195">
        <f>'[122]RP per monthly'!CB274*-1</f>
        <v>0</v>
      </c>
      <c r="DC188" s="195">
        <f>'[122]RP per monthly'!CC274*-1</f>
        <v>0</v>
      </c>
      <c r="DD188" s="195">
        <f>'[122]RP per monthly'!CD274*-1</f>
        <v>0</v>
      </c>
      <c r="DE188" s="195">
        <f>'[122]RP per monthly'!CE274*-1</f>
        <v>0</v>
      </c>
    </row>
    <row r="189" spans="1:109" ht="15" customHeight="1" outlineLevel="1">
      <c r="A189" s="37" t="s">
        <v>235</v>
      </c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  <c r="AE189" s="84"/>
      <c r="AF189" s="84"/>
      <c r="AG189" s="84"/>
      <c r="AH189" s="84"/>
      <c r="AI189" s="84"/>
      <c r="AJ189" s="84"/>
      <c r="AK189" s="84"/>
      <c r="AL189" s="84"/>
      <c r="AM189" s="84"/>
      <c r="AN189" s="84"/>
      <c r="AO189" s="84"/>
      <c r="AP189" s="84"/>
      <c r="AQ189" s="84"/>
      <c r="AR189" s="84"/>
      <c r="AS189" s="84"/>
      <c r="AT189" s="84"/>
      <c r="AU189" s="84"/>
      <c r="AV189" s="84"/>
      <c r="AW189" s="84"/>
      <c r="AX189" s="84"/>
      <c r="AY189" s="84"/>
      <c r="AZ189" s="84"/>
      <c r="BA189" s="84"/>
      <c r="BB189" s="84"/>
      <c r="BC189" s="84"/>
      <c r="BD189" s="84"/>
      <c r="BE189" s="84"/>
      <c r="BF189" s="84"/>
      <c r="BG189" s="84"/>
      <c r="BH189" s="84"/>
      <c r="BI189" s="84"/>
      <c r="BJ189" s="84"/>
      <c r="BK189" s="84"/>
      <c r="BL189" s="84"/>
      <c r="BM189" s="84"/>
      <c r="BN189" s="84"/>
      <c r="BO189" s="84"/>
      <c r="BP189" s="84"/>
      <c r="BQ189" s="84"/>
      <c r="BR189" s="84"/>
      <c r="BS189" s="84"/>
      <c r="BT189" s="84"/>
      <c r="BU189" s="84"/>
      <c r="BV189" s="59"/>
      <c r="BW189" s="59"/>
      <c r="BX189" s="59"/>
      <c r="BY189" s="59"/>
      <c r="BZ189" s="59"/>
      <c r="CA189" s="59"/>
      <c r="CB189" s="59"/>
      <c r="CC189" s="59"/>
      <c r="CD189" s="59"/>
      <c r="CE189" s="59"/>
      <c r="CF189" s="59"/>
    </row>
    <row r="190" spans="1:109" ht="15" customHeight="1" outlineLevel="1">
      <c r="A190" s="37" t="s">
        <v>236</v>
      </c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4"/>
      <c r="AG190" s="84"/>
      <c r="AH190" s="84"/>
      <c r="AI190" s="84"/>
      <c r="AJ190" s="84"/>
      <c r="AK190" s="84"/>
      <c r="AL190" s="84"/>
      <c r="AM190" s="84"/>
      <c r="AN190" s="84"/>
      <c r="AO190" s="84"/>
      <c r="AP190" s="84"/>
      <c r="AQ190" s="84"/>
      <c r="AR190" s="84"/>
      <c r="AS190" s="84"/>
      <c r="AT190" s="84"/>
      <c r="AU190" s="84"/>
      <c r="AV190" s="84"/>
      <c r="AW190" s="84"/>
      <c r="AX190" s="84"/>
      <c r="AY190" s="84"/>
      <c r="AZ190" s="84"/>
      <c r="BA190" s="84"/>
      <c r="BB190" s="84"/>
      <c r="BC190" s="84"/>
      <c r="BD190" s="84"/>
      <c r="BE190" s="84"/>
      <c r="BF190" s="84"/>
      <c r="BG190" s="84"/>
      <c r="BH190" s="84"/>
      <c r="BI190" s="84"/>
      <c r="BJ190" s="84"/>
      <c r="BK190" s="84"/>
      <c r="BL190" s="84"/>
      <c r="BM190" s="84"/>
      <c r="BN190" s="84"/>
      <c r="BO190" s="84"/>
      <c r="BP190" s="84"/>
      <c r="BQ190" s="84"/>
      <c r="BR190" s="84"/>
      <c r="BS190" s="84"/>
      <c r="BT190" s="84"/>
      <c r="BU190" s="84"/>
      <c r="BV190" s="59"/>
      <c r="BW190" s="59"/>
      <c r="BX190" s="59"/>
      <c r="BY190" s="59"/>
      <c r="BZ190" s="59"/>
      <c r="CA190" s="59"/>
      <c r="CB190" s="59"/>
      <c r="CC190" s="59"/>
      <c r="CD190" s="59"/>
      <c r="CE190" s="59"/>
      <c r="CF190" s="59"/>
    </row>
    <row r="191" spans="1:109" ht="16">
      <c r="A191" s="35" t="s">
        <v>237</v>
      </c>
      <c r="B191" s="84">
        <v>1808573.07</v>
      </c>
      <c r="C191" s="84">
        <v>1564074.6</v>
      </c>
      <c r="D191" s="84">
        <v>2097011.79</v>
      </c>
      <c r="E191" s="84">
        <v>1478535.58</v>
      </c>
      <c r="F191" s="84">
        <v>1628317.3</v>
      </c>
      <c r="G191" s="84">
        <v>1804256.68</v>
      </c>
      <c r="H191" s="84">
        <v>2281990.0000000009</v>
      </c>
      <c r="I191" s="84">
        <v>2371105.63</v>
      </c>
      <c r="J191" s="84">
        <v>2288290.48</v>
      </c>
      <c r="K191" s="84">
        <v>2599621.88</v>
      </c>
      <c r="L191" s="84">
        <v>3135305.56</v>
      </c>
      <c r="M191" s="84">
        <v>5102561.6099999994</v>
      </c>
      <c r="N191" s="84">
        <v>1237692.5000000002</v>
      </c>
      <c r="O191" s="84">
        <v>3174768.05</v>
      </c>
      <c r="P191" s="84">
        <v>2932341.7600000002</v>
      </c>
      <c r="Q191" s="84">
        <v>3567142.0699999989</v>
      </c>
      <c r="R191" s="84">
        <v>3338220.68</v>
      </c>
      <c r="S191" s="84">
        <v>3614258.94</v>
      </c>
      <c r="T191" s="84">
        <v>3783903.2700000005</v>
      </c>
      <c r="U191" s="84">
        <v>5668923.7400000021</v>
      </c>
      <c r="V191" s="84">
        <v>4223122.42</v>
      </c>
      <c r="W191" s="84">
        <v>4222824.42</v>
      </c>
      <c r="X191" s="84">
        <v>4996942.540000001</v>
      </c>
      <c r="Y191" s="84">
        <v>8886253.8100000005</v>
      </c>
      <c r="Z191" s="84">
        <v>1094040.04</v>
      </c>
      <c r="AA191" s="84">
        <v>3610977.850000001</v>
      </c>
      <c r="AB191" s="84">
        <v>4116960.74</v>
      </c>
      <c r="AC191" s="84">
        <v>2744625.67</v>
      </c>
      <c r="AD191" s="84">
        <v>4453755.9000000004</v>
      </c>
      <c r="AE191" s="84">
        <v>3160968.4099999992</v>
      </c>
      <c r="AF191" s="84">
        <v>3576902.4400000004</v>
      </c>
      <c r="AG191" s="84">
        <v>4332792.16</v>
      </c>
      <c r="AH191" s="84">
        <v>6207595.620000001</v>
      </c>
      <c r="AI191" s="84">
        <v>3631757.0399999996</v>
      </c>
      <c r="AJ191" s="84">
        <v>6091168.3799999999</v>
      </c>
      <c r="AK191" s="84">
        <v>9252418.2700000014</v>
      </c>
      <c r="AL191" s="84">
        <v>2821867.6999999997</v>
      </c>
      <c r="AM191" s="84">
        <v>2723529.3299999996</v>
      </c>
      <c r="AN191" s="84">
        <v>4352674.59</v>
      </c>
      <c r="AO191" s="84">
        <v>4399993.8600000013</v>
      </c>
      <c r="AP191" s="84">
        <v>4534344.3499999996</v>
      </c>
      <c r="AQ191" s="84">
        <v>3735655.11</v>
      </c>
      <c r="AR191" s="84">
        <v>6387173.4001017446</v>
      </c>
      <c r="AS191" s="84">
        <v>5246984.6300085578</v>
      </c>
      <c r="AT191" s="84">
        <v>5716810.4207670735</v>
      </c>
      <c r="AU191" s="84">
        <v>5559421.1012841444</v>
      </c>
      <c r="AV191" s="84">
        <v>5165542.1566350898</v>
      </c>
      <c r="AW191" s="84">
        <v>4726287.4983528135</v>
      </c>
      <c r="AX191" s="84">
        <v>3611164.6929105422</v>
      </c>
      <c r="AY191" s="84">
        <v>5125774.7061351975</v>
      </c>
      <c r="AZ191" s="84">
        <v>4492618.1176642422</v>
      </c>
      <c r="BA191" s="84">
        <v>4820729.7233465267</v>
      </c>
      <c r="BB191" s="84">
        <v>5731034.4475910394</v>
      </c>
      <c r="BC191" s="84">
        <v>6889204.4786197226</v>
      </c>
      <c r="BD191" s="84">
        <v>5949348.111367994</v>
      </c>
      <c r="BE191" s="84">
        <v>5117707.4913234022</v>
      </c>
      <c r="BF191" s="84">
        <v>3954018.6457197755</v>
      </c>
      <c r="BG191" s="84">
        <v>4344105.8240386341</v>
      </c>
      <c r="BH191" s="84">
        <v>4490704.3831275161</v>
      </c>
      <c r="BI191" s="84">
        <v>4880515.9988090917</v>
      </c>
      <c r="BJ191" s="84">
        <v>3406435.4500425421</v>
      </c>
      <c r="BK191" s="84">
        <v>4803059.9281431977</v>
      </c>
      <c r="BL191" s="84">
        <v>4056935.5780962426</v>
      </c>
      <c r="BM191" s="84">
        <v>4640054.9453545278</v>
      </c>
      <c r="BN191" s="84">
        <v>5183514.4080230398</v>
      </c>
      <c r="BO191" s="84">
        <v>6152160.2006277228</v>
      </c>
      <c r="BP191" s="84">
        <v>5331939.3746679956</v>
      </c>
      <c r="BQ191" s="84">
        <v>5711774.6946234014</v>
      </c>
      <c r="BR191" s="84">
        <v>4424172.8490197752</v>
      </c>
      <c r="BS191" s="84">
        <v>3988553.5273386342</v>
      </c>
      <c r="BT191" s="84">
        <v>4252571.0864275163</v>
      </c>
      <c r="BU191" s="84">
        <v>4759824.7021090919</v>
      </c>
      <c r="BV191" s="59">
        <v>3277713.4667425421</v>
      </c>
      <c r="BW191" s="59">
        <v>4547813.9448431972</v>
      </c>
      <c r="BX191" s="59">
        <v>4035441.5947962422</v>
      </c>
      <c r="BY191" s="59">
        <v>4267808.9620545264</v>
      </c>
      <c r="BZ191" s="59">
        <v>4878070.4247230394</v>
      </c>
      <c r="CA191" s="59">
        <v>5539764.2173277233</v>
      </c>
      <c r="CB191" s="59">
        <v>4699495.3913679961</v>
      </c>
      <c r="CC191" s="59">
        <v>5534192.9913234022</v>
      </c>
      <c r="CD191" s="59">
        <v>4332048.1457197759</v>
      </c>
      <c r="CE191" s="59">
        <v>4385864.3240386341</v>
      </c>
      <c r="CF191" s="59">
        <v>4203779.3831275161</v>
      </c>
      <c r="CG191">
        <v>5300672.4988090917</v>
      </c>
      <c r="CH191">
        <v>3152028.7467425424</v>
      </c>
      <c r="CI191">
        <v>4615345.2248431975</v>
      </c>
      <c r="CJ191">
        <v>4032764.5431242422</v>
      </c>
      <c r="CK191">
        <v>4400815.6884930115</v>
      </c>
      <c r="CL191">
        <v>5188932.3611754002</v>
      </c>
      <c r="CM191">
        <v>5918806.8629546044</v>
      </c>
      <c r="CN191">
        <v>4764177.0416788608</v>
      </c>
      <c r="CO191">
        <v>5632697.739165863</v>
      </c>
      <c r="CP191">
        <v>4285644.1874966193</v>
      </c>
      <c r="CQ191">
        <v>3960870.5639225538</v>
      </c>
      <c r="CR191">
        <v>4236944.8708538972</v>
      </c>
      <c r="CS191">
        <v>4691511.0571309915</v>
      </c>
    </row>
    <row r="192" spans="1:109" ht="15" customHeight="1" outlineLevel="1">
      <c r="A192" s="37" t="s">
        <v>238</v>
      </c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4"/>
      <c r="AG192" s="84"/>
      <c r="AH192" s="84"/>
      <c r="AI192" s="84"/>
      <c r="AJ192" s="84"/>
      <c r="AK192" s="84"/>
      <c r="AL192" s="203">
        <f>'[122]RP per monthly'!B285*-1</f>
        <v>0</v>
      </c>
      <c r="AM192" s="203">
        <f>'[122]RP per monthly'!C285*-1</f>
        <v>0</v>
      </c>
      <c r="AN192" s="203">
        <f>'[122]RP per monthly'!D285*-1</f>
        <v>0</v>
      </c>
      <c r="AO192" s="203">
        <f>'[122]RP per monthly'!E285*-1</f>
        <v>0</v>
      </c>
      <c r="AP192" s="203">
        <f>'[122]RP per monthly'!F285*-1</f>
        <v>0</v>
      </c>
      <c r="AQ192" s="203">
        <f>'[122]RP per monthly'!G285*-1</f>
        <v>0</v>
      </c>
      <c r="AR192" s="203">
        <f>'[122]RP per monthly'!H285*-1</f>
        <v>0</v>
      </c>
      <c r="AS192" s="203">
        <f>'[122]RP per monthly'!I285*-1</f>
        <v>0</v>
      </c>
      <c r="AT192" s="203">
        <f>'[122]RP per monthly'!J285*-1</f>
        <v>0</v>
      </c>
      <c r="AU192" s="203">
        <f>'[122]RP per monthly'!K285*-1</f>
        <v>0</v>
      </c>
      <c r="AV192" s="203">
        <f>'[122]RP per monthly'!L285*-1</f>
        <v>0</v>
      </c>
      <c r="AW192" s="203">
        <f>'[122]RP per monthly'!M285*-1</f>
        <v>0</v>
      </c>
      <c r="AX192" s="203">
        <f>'[122]RP per monthly'!P285*-1</f>
        <v>0</v>
      </c>
      <c r="AY192" s="203">
        <f>'[122]RP per monthly'!Q285*-1</f>
        <v>0</v>
      </c>
      <c r="AZ192" s="203">
        <f>'[122]RP per monthly'!R285*-1</f>
        <v>0</v>
      </c>
      <c r="BA192" s="203">
        <f>'[122]RP per monthly'!S285*-1</f>
        <v>0</v>
      </c>
      <c r="BB192" s="203">
        <f>'[122]RP per monthly'!T285*-1</f>
        <v>0</v>
      </c>
      <c r="BC192" s="203">
        <f>'[122]RP per monthly'!U285*-1</f>
        <v>0</v>
      </c>
      <c r="BD192" s="203">
        <f>'[122]RP per monthly'!V285*-1</f>
        <v>0</v>
      </c>
      <c r="BE192" s="203">
        <f>'[122]RP per monthly'!W285*-1</f>
        <v>0</v>
      </c>
      <c r="BF192" s="203">
        <f>'[122]RP per monthly'!X285*-1</f>
        <v>0</v>
      </c>
      <c r="BG192" s="203">
        <f>'[122]RP per monthly'!Y285*-1</f>
        <v>0</v>
      </c>
      <c r="BH192" s="203">
        <f>'[122]RP per monthly'!Z285*-1</f>
        <v>0</v>
      </c>
      <c r="BI192" s="203">
        <f>'[122]RP per monthly'!AA285*-1</f>
        <v>0</v>
      </c>
      <c r="BJ192" s="203">
        <f>'[122]RP per monthly'!AD285*-1</f>
        <v>0</v>
      </c>
      <c r="BK192" s="203">
        <f>'[122]RP per monthly'!AE285*-1</f>
        <v>0</v>
      </c>
      <c r="BL192" s="203">
        <f>'[122]RP per monthly'!AF285*-1</f>
        <v>0</v>
      </c>
      <c r="BM192" s="203">
        <f>'[122]RP per monthly'!AG285*-1</f>
        <v>0</v>
      </c>
      <c r="BN192" s="203">
        <f>'[122]RP per monthly'!AH285*-1</f>
        <v>0</v>
      </c>
      <c r="BO192" s="203">
        <f>'[122]RP per monthly'!AI285*-1</f>
        <v>0</v>
      </c>
      <c r="BP192" s="203">
        <f>'[122]RP per monthly'!AJ285*-1</f>
        <v>0</v>
      </c>
      <c r="BQ192" s="203">
        <f>'[122]RP per monthly'!AK285*-1</f>
        <v>0</v>
      </c>
      <c r="BR192" s="203">
        <f>'[122]RP per monthly'!AL285*-1</f>
        <v>0</v>
      </c>
      <c r="BS192" s="203">
        <f>'[122]RP per monthly'!AM285*-1</f>
        <v>0</v>
      </c>
      <c r="BT192" s="203">
        <f>'[122]RP per monthly'!AN285*-1</f>
        <v>0</v>
      </c>
      <c r="BU192" s="203">
        <f>'[122]RP per monthly'!AO285*-1</f>
        <v>0</v>
      </c>
      <c r="BV192" s="195">
        <f>'[122]RP per monthly'!AR285*-1</f>
        <v>0</v>
      </c>
      <c r="BW192" s="195">
        <f>'[122]RP per monthly'!AS285*-1</f>
        <v>0</v>
      </c>
      <c r="BX192" s="195">
        <f>'[122]RP per monthly'!AT285*-1</f>
        <v>0</v>
      </c>
      <c r="BY192" s="195">
        <f>'[122]RP per monthly'!AU285*-1</f>
        <v>0</v>
      </c>
      <c r="BZ192" s="195">
        <f>'[122]RP per monthly'!AV285*-1</f>
        <v>0</v>
      </c>
      <c r="CA192" s="195">
        <f>'[122]RP per monthly'!AW285*-1</f>
        <v>0</v>
      </c>
      <c r="CB192" s="195">
        <f>'[122]RP per monthly'!AX285*-1</f>
        <v>0</v>
      </c>
      <c r="CC192" s="195">
        <f>'[122]RP per monthly'!AY285*-1</f>
        <v>0</v>
      </c>
      <c r="CD192" s="195">
        <f>'[122]RP per monthly'!AZ285*-1</f>
        <v>0</v>
      </c>
      <c r="CE192" s="195">
        <f>'[122]RP per monthly'!BA285*-1</f>
        <v>0</v>
      </c>
      <c r="CF192" s="195">
        <f>'[122]RP per monthly'!BB285*-1</f>
        <v>0</v>
      </c>
      <c r="CG192" s="195">
        <f>'[122]RP per monthly'!BC285*-1</f>
        <v>0</v>
      </c>
      <c r="CH192" s="195">
        <f>'[122]RP per monthly'!BF285*-1</f>
        <v>0</v>
      </c>
      <c r="CI192" s="195">
        <f>'[122]RP per monthly'!BG285*-1</f>
        <v>0</v>
      </c>
      <c r="CJ192" s="195">
        <f>'[122]RP per monthly'!BH285*-1</f>
        <v>0</v>
      </c>
      <c r="CK192" s="195">
        <f>'[122]RP per monthly'!BI285*-1</f>
        <v>0</v>
      </c>
      <c r="CL192" s="195">
        <f>'[122]RP per monthly'!BJ285*-1</f>
        <v>0</v>
      </c>
      <c r="CM192" s="195">
        <f>'[122]RP per monthly'!BK285*-1</f>
        <v>0</v>
      </c>
      <c r="CN192" s="195">
        <f>'[122]RP per monthly'!BL285*-1</f>
        <v>0</v>
      </c>
      <c r="CO192" s="195">
        <f>'[122]RP per monthly'!BM285*-1</f>
        <v>0</v>
      </c>
      <c r="CP192" s="195">
        <f>'[122]RP per monthly'!BN285*-1</f>
        <v>0</v>
      </c>
      <c r="CQ192" s="195">
        <f>'[122]RP per monthly'!BO285*-1</f>
        <v>0</v>
      </c>
      <c r="CR192" s="195">
        <f>'[122]RP per monthly'!BP285*-1</f>
        <v>0</v>
      </c>
      <c r="CS192" s="195">
        <f>'[122]RP per monthly'!BQ285*-1</f>
        <v>0</v>
      </c>
      <c r="CT192" s="195">
        <f>'[122]RP per monthly'!BT285*-1</f>
        <v>0</v>
      </c>
      <c r="CU192" s="195">
        <f>'[122]RP per monthly'!BU285*-1</f>
        <v>0</v>
      </c>
      <c r="CV192" s="195">
        <f>'[122]RP per monthly'!BV285*-1</f>
        <v>0</v>
      </c>
      <c r="CW192" s="195">
        <f>'[122]RP per monthly'!BW285*-1</f>
        <v>0</v>
      </c>
      <c r="CX192" s="195">
        <f>'[122]RP per monthly'!BX285*-1</f>
        <v>0</v>
      </c>
      <c r="CY192" s="195">
        <f>'[122]RP per monthly'!BY285*-1</f>
        <v>0</v>
      </c>
      <c r="CZ192" s="195">
        <f>'[122]RP per monthly'!BZ285*-1</f>
        <v>0</v>
      </c>
      <c r="DA192" s="195">
        <f>'[122]RP per monthly'!CA285*-1</f>
        <v>0</v>
      </c>
      <c r="DB192" s="195">
        <f>'[122]RP per monthly'!CB285*-1</f>
        <v>0</v>
      </c>
      <c r="DC192" s="195">
        <f>'[122]RP per monthly'!CC285*-1</f>
        <v>0</v>
      </c>
      <c r="DD192" s="195">
        <f>'[122]RP per monthly'!CD285*-1</f>
        <v>0</v>
      </c>
      <c r="DE192" s="195">
        <f>'[122]RP per monthly'!CE285*-1</f>
        <v>0</v>
      </c>
    </row>
    <row r="193" spans="1:109" ht="15" customHeight="1" outlineLevel="1">
      <c r="A193" s="37" t="s">
        <v>239</v>
      </c>
      <c r="B193" s="84">
        <v>41761.93</v>
      </c>
      <c r="C193" s="84">
        <v>-6310.62</v>
      </c>
      <c r="D193" s="84">
        <v>31008.799999999999</v>
      </c>
      <c r="E193" s="84">
        <v>22181.73</v>
      </c>
      <c r="F193" s="84">
        <v>24170.82</v>
      </c>
      <c r="G193" s="84">
        <v>4375.96</v>
      </c>
      <c r="H193" s="84">
        <v>30602.2</v>
      </c>
      <c r="I193" s="84">
        <v>45020.52</v>
      </c>
      <c r="J193" s="84">
        <v>32914.629999999997</v>
      </c>
      <c r="K193" s="84">
        <v>31420.02</v>
      </c>
      <c r="L193" s="84">
        <v>34223.51</v>
      </c>
      <c r="M193" s="84">
        <v>36588.9</v>
      </c>
      <c r="N193" s="84">
        <v>25920.68</v>
      </c>
      <c r="O193" s="84">
        <v>48193.889999999992</v>
      </c>
      <c r="P193" s="84">
        <v>12142.35</v>
      </c>
      <c r="Q193" s="84">
        <v>46819.020000000004</v>
      </c>
      <c r="R193" s="84">
        <v>43462.380000000005</v>
      </c>
      <c r="S193" s="84">
        <v>11256.64</v>
      </c>
      <c r="T193" s="84">
        <v>46609.86</v>
      </c>
      <c r="U193" s="84">
        <v>51266.49</v>
      </c>
      <c r="V193" s="84">
        <v>71586.55</v>
      </c>
      <c r="W193" s="84">
        <v>8149.6</v>
      </c>
      <c r="X193" s="84">
        <v>86951.93</v>
      </c>
      <c r="Y193" s="84">
        <v>51445.929999999993</v>
      </c>
      <c r="Z193" s="84">
        <v>78058.97</v>
      </c>
      <c r="AA193" s="84">
        <v>58836.520000000004</v>
      </c>
      <c r="AB193" s="84">
        <v>136270.62</v>
      </c>
      <c r="AC193" s="84">
        <v>38440.14</v>
      </c>
      <c r="AD193" s="84">
        <v>68908.72</v>
      </c>
      <c r="AE193" s="84">
        <v>39924.83</v>
      </c>
      <c r="AF193" s="84">
        <v>56870.459999999992</v>
      </c>
      <c r="AG193" s="84">
        <v>90477.119999999995</v>
      </c>
      <c r="AH193" s="84">
        <v>27498.639999999999</v>
      </c>
      <c r="AI193" s="84">
        <v>47262.07</v>
      </c>
      <c r="AJ193" s="84">
        <v>75268.599999999991</v>
      </c>
      <c r="AK193" s="84">
        <v>51579.78</v>
      </c>
      <c r="AL193" s="203">
        <f>'[122]RP per monthly'!B286*-1</f>
        <v>41969.39</v>
      </c>
      <c r="AM193" s="203">
        <f>'[122]RP per monthly'!C286*-1</f>
        <v>31571.93</v>
      </c>
      <c r="AN193" s="203">
        <f>'[122]RP per monthly'!D286*-1</f>
        <v>51560.18</v>
      </c>
      <c r="AO193" s="203">
        <f>'[122]RP per monthly'!E286*-1</f>
        <v>25294.54</v>
      </c>
      <c r="AP193" s="203">
        <f>'[122]RP per monthly'!F286*-1</f>
        <v>53141.65</v>
      </c>
      <c r="AQ193" s="203">
        <f>'[122]RP per monthly'!G286*-1</f>
        <v>43890.86</v>
      </c>
      <c r="AR193" s="203">
        <f>'[122]RP per monthly'!H286*-1</f>
        <v>23694.51</v>
      </c>
      <c r="AS193" s="203">
        <f>'[122]RP per monthly'!I286*-1</f>
        <v>59446.5</v>
      </c>
      <c r="AT193" s="203">
        <f>'[122]RP per monthly'!J286*-1</f>
        <v>36955.71</v>
      </c>
      <c r="AU193" s="203">
        <f>'[122]RP per monthly'!K286*-1</f>
        <v>64261.34</v>
      </c>
      <c r="AV193" s="203">
        <f>'[122]RP per monthly'!L286*-1</f>
        <v>51078.95</v>
      </c>
      <c r="AW193" s="203">
        <f>'[122]RP per monthly'!M286*-1</f>
        <v>23143.86</v>
      </c>
      <c r="AX193" s="203">
        <f>'[122]RP per monthly'!P286*-1</f>
        <v>31772.31</v>
      </c>
      <c r="AY193" s="203">
        <f>'[122]RP per monthly'!Q286*-1</f>
        <v>25468.99</v>
      </c>
      <c r="AZ193" s="203">
        <f>'[122]RP per monthly'!R286*-1</f>
        <v>29507.84</v>
      </c>
      <c r="BA193" s="203">
        <f>'[122]RP per monthly'!S286*-1</f>
        <v>30615.1</v>
      </c>
      <c r="BB193" s="203">
        <f>'[122]RP per monthly'!T286*-1</f>
        <v>30305.27</v>
      </c>
      <c r="BC193" s="203">
        <f>'[122]RP per monthly'!U286*-1</f>
        <v>32041.52</v>
      </c>
      <c r="BD193" s="203">
        <f>'[122]RP per monthly'!V286*-1</f>
        <v>29071.83</v>
      </c>
      <c r="BE193" s="203">
        <f>'[122]RP per monthly'!W286*-1</f>
        <v>36350.51</v>
      </c>
      <c r="BF193" s="203">
        <f>'[122]RP per monthly'!X286*-1</f>
        <v>10000</v>
      </c>
      <c r="BG193" s="203">
        <f>'[122]RP per monthly'!Y286*-1</f>
        <v>13000</v>
      </c>
      <c r="BH193" s="203">
        <f>'[122]RP per monthly'!Z286*-1</f>
        <v>10000</v>
      </c>
      <c r="BI193" s="203">
        <f>'[122]RP per monthly'!AA286*-1</f>
        <v>0</v>
      </c>
      <c r="BJ193" s="203">
        <f>'[122]RP per monthly'!AD286*-1</f>
        <v>15000</v>
      </c>
      <c r="BK193" s="203">
        <f>'[122]RP per monthly'!AE286*-1</f>
        <v>15000</v>
      </c>
      <c r="BL193" s="203">
        <f>'[122]RP per monthly'!AF286*-1</f>
        <v>15000</v>
      </c>
      <c r="BM193" s="203">
        <f>'[122]RP per monthly'!AG286*-1</f>
        <v>25000</v>
      </c>
      <c r="BN193" s="203">
        <f>'[122]RP per monthly'!AH286*-1</f>
        <v>15000</v>
      </c>
      <c r="BO193" s="203">
        <f>'[122]RP per monthly'!AI286*-1</f>
        <v>25000</v>
      </c>
      <c r="BP193" s="203">
        <f>'[122]RP per monthly'!AJ286*-1</f>
        <v>25000</v>
      </c>
      <c r="BQ193" s="203">
        <f>'[122]RP per monthly'!AK286*-1</f>
        <v>15000</v>
      </c>
      <c r="BR193" s="203">
        <f>'[122]RP per monthly'!AL286*-1</f>
        <v>15000</v>
      </c>
      <c r="BS193" s="203">
        <f>'[122]RP per monthly'!AM286*-1</f>
        <v>15000</v>
      </c>
      <c r="BT193" s="203">
        <f>'[122]RP per monthly'!AN286*-1</f>
        <v>15000</v>
      </c>
      <c r="BU193" s="203">
        <f>'[122]RP per monthly'!AO286*-1</f>
        <v>25000</v>
      </c>
      <c r="BV193" s="195">
        <f>'[122]RP per monthly'!AR286*-1</f>
        <v>30000</v>
      </c>
      <c r="BW193" s="195">
        <f>'[122]RP per monthly'!AS286*-1</f>
        <v>30000</v>
      </c>
      <c r="BX193" s="195">
        <f>'[122]RP per monthly'!AT286*-1</f>
        <v>30000</v>
      </c>
      <c r="BY193" s="195">
        <f>'[122]RP per monthly'!AU286*-1</f>
        <v>30000</v>
      </c>
      <c r="BZ193" s="195">
        <f>'[122]RP per monthly'!AV286*-1</f>
        <v>30000</v>
      </c>
      <c r="CA193" s="195">
        <f>'[122]RP per monthly'!AW286*-1</f>
        <v>30000</v>
      </c>
      <c r="CB193" s="195">
        <f>'[122]RP per monthly'!AX286*-1</f>
        <v>40000</v>
      </c>
      <c r="CC193" s="195">
        <f>'[122]RP per monthly'!AY286*-1</f>
        <v>30000</v>
      </c>
      <c r="CD193" s="195">
        <f>'[122]RP per monthly'!AZ286*-1</f>
        <v>30000</v>
      </c>
      <c r="CE193" s="195">
        <f>'[122]RP per monthly'!BA286*-1</f>
        <v>30000</v>
      </c>
      <c r="CF193" s="195">
        <f>'[122]RP per monthly'!BB286*-1</f>
        <v>30000</v>
      </c>
      <c r="CG193" s="195">
        <f>'[122]RP per monthly'!BC286*-1</f>
        <v>30000</v>
      </c>
      <c r="CH193" s="195">
        <f>'[122]RP per monthly'!BF286*-1</f>
        <v>30000</v>
      </c>
      <c r="CI193" s="195">
        <f>'[122]RP per monthly'!BG286*-1</f>
        <v>30000</v>
      </c>
      <c r="CJ193" s="195">
        <f>'[122]RP per monthly'!BH286*-1</f>
        <v>30000</v>
      </c>
      <c r="CK193" s="195">
        <f>'[122]RP per monthly'!BI286*-1</f>
        <v>30000</v>
      </c>
      <c r="CL193" s="195">
        <f>'[122]RP per monthly'!BJ286*-1</f>
        <v>30000</v>
      </c>
      <c r="CM193" s="195">
        <f>'[122]RP per monthly'!BK286*-1</f>
        <v>30000</v>
      </c>
      <c r="CN193" s="195">
        <f>'[122]RP per monthly'!BL286*-1</f>
        <v>40000</v>
      </c>
      <c r="CO193" s="195">
        <f>'[122]RP per monthly'!BM286*-1</f>
        <v>30000</v>
      </c>
      <c r="CP193" s="195">
        <f>'[122]RP per monthly'!BN286*-1</f>
        <v>30000</v>
      </c>
      <c r="CQ193" s="195">
        <f>'[122]RP per monthly'!BO286*-1</f>
        <v>30000</v>
      </c>
      <c r="CR193" s="195">
        <f>'[122]RP per monthly'!BP286*-1</f>
        <v>30000</v>
      </c>
      <c r="CS193" s="195">
        <f>'[122]RP per monthly'!BQ286*-1</f>
        <v>30000</v>
      </c>
      <c r="CT193" s="195">
        <f>'[122]RP per monthly'!BT286*-1</f>
        <v>30000</v>
      </c>
      <c r="CU193" s="195">
        <f>'[122]RP per monthly'!BU286*-1</f>
        <v>30000</v>
      </c>
      <c r="CV193" s="195">
        <f>'[122]RP per monthly'!BV286*-1</f>
        <v>30000</v>
      </c>
      <c r="CW193" s="195">
        <f>'[122]RP per monthly'!BW286*-1</f>
        <v>30000</v>
      </c>
      <c r="CX193" s="195">
        <f>'[122]RP per monthly'!BX286*-1</f>
        <v>30000</v>
      </c>
      <c r="CY193" s="195">
        <f>'[122]RP per monthly'!BY286*-1</f>
        <v>30000</v>
      </c>
      <c r="CZ193" s="195">
        <f>'[122]RP per monthly'!BZ286*-1</f>
        <v>40000</v>
      </c>
      <c r="DA193" s="195">
        <f>'[122]RP per monthly'!CA286*-1</f>
        <v>30000</v>
      </c>
      <c r="DB193" s="195">
        <f>'[122]RP per monthly'!CB286*-1</f>
        <v>30000</v>
      </c>
      <c r="DC193" s="195">
        <f>'[122]RP per monthly'!CC286*-1</f>
        <v>30000</v>
      </c>
      <c r="DD193" s="195">
        <f>'[122]RP per monthly'!CD286*-1</f>
        <v>30000</v>
      </c>
      <c r="DE193" s="195">
        <f>'[122]RP per monthly'!CE286*-1</f>
        <v>30000</v>
      </c>
    </row>
    <row r="194" spans="1:109" ht="15" customHeight="1" outlineLevel="1">
      <c r="A194" s="37" t="s">
        <v>240</v>
      </c>
      <c r="B194" s="84">
        <v>8030</v>
      </c>
      <c r="C194" s="84">
        <v>6088</v>
      </c>
      <c r="D194" s="84">
        <v>125306</v>
      </c>
      <c r="E194" s="84">
        <v>46933.33</v>
      </c>
      <c r="F194" s="84">
        <v>10744.08</v>
      </c>
      <c r="G194" s="84">
        <v>60602</v>
      </c>
      <c r="H194" s="84">
        <v>47435.839999999997</v>
      </c>
      <c r="I194" s="84">
        <v>46831.07</v>
      </c>
      <c r="J194" s="84">
        <v>47925.75</v>
      </c>
      <c r="K194" s="84">
        <v>46814.400000000001</v>
      </c>
      <c r="L194" s="84">
        <v>46673.440000000002</v>
      </c>
      <c r="M194" s="84">
        <v>44223.35</v>
      </c>
      <c r="N194" s="84">
        <v>25332.739999999998</v>
      </c>
      <c r="O194" s="84">
        <v>883.64</v>
      </c>
      <c r="P194" s="84">
        <v>33581.75</v>
      </c>
      <c r="Q194" s="84">
        <v>137.44999999999999</v>
      </c>
      <c r="R194" s="84">
        <v>1308.48</v>
      </c>
      <c r="S194" s="84">
        <v>1627.5</v>
      </c>
      <c r="T194" s="84">
        <v>980.35</v>
      </c>
      <c r="U194" s="84">
        <v>18527.87</v>
      </c>
      <c r="V194" s="84">
        <v>8959.15</v>
      </c>
      <c r="W194" s="84">
        <v>6973.6000000000013</v>
      </c>
      <c r="X194" s="84">
        <v>3925.9500000000003</v>
      </c>
      <c r="Y194" s="84">
        <v>7852.24</v>
      </c>
      <c r="Z194" s="84"/>
      <c r="AA194" s="84"/>
      <c r="AB194" s="84">
        <v>182216.67</v>
      </c>
      <c r="AC194" s="84"/>
      <c r="AD194" s="84"/>
      <c r="AE194" s="84"/>
      <c r="AF194" s="84"/>
      <c r="AG194" s="84"/>
      <c r="AH194" s="84"/>
      <c r="AI194" s="84"/>
      <c r="AJ194" s="84"/>
      <c r="AK194" s="84"/>
      <c r="AL194" s="203">
        <f>'[122]RP per monthly'!B287*-1</f>
        <v>0</v>
      </c>
      <c r="AM194" s="203">
        <f>'[122]RP per monthly'!C287*-1</f>
        <v>0</v>
      </c>
      <c r="AN194" s="203">
        <f>'[122]RP per monthly'!D287*-1</f>
        <v>163233.60999999999</v>
      </c>
      <c r="AO194" s="203">
        <f>'[122]RP per monthly'!E287*-1</f>
        <v>0</v>
      </c>
      <c r="AP194" s="203">
        <f>'[122]RP per monthly'!F287*-1</f>
        <v>0</v>
      </c>
      <c r="AQ194" s="203">
        <f>'[122]RP per monthly'!G287*-1</f>
        <v>0</v>
      </c>
      <c r="AR194" s="203">
        <f>'[122]RP per monthly'!H287*-1</f>
        <v>0</v>
      </c>
      <c r="AS194" s="203">
        <f>'[122]RP per monthly'!I287*-1</f>
        <v>0</v>
      </c>
      <c r="AT194" s="203">
        <f>'[122]RP per monthly'!J287*-1</f>
        <v>0</v>
      </c>
      <c r="AU194" s="203">
        <f>'[122]RP per monthly'!K287*-1</f>
        <v>25336.67</v>
      </c>
      <c r="AV194" s="203">
        <f>'[122]RP per monthly'!L287*-1</f>
        <v>0</v>
      </c>
      <c r="AW194" s="203">
        <f>'[122]RP per monthly'!M287*-1</f>
        <v>0</v>
      </c>
      <c r="AX194" s="203">
        <f>'[122]RP per monthly'!P287*-1</f>
        <v>0</v>
      </c>
      <c r="AY194" s="203">
        <f>'[122]RP per monthly'!Q287*-1</f>
        <v>0</v>
      </c>
      <c r="AZ194" s="203">
        <f>'[122]RP per monthly'!R287*-1</f>
        <v>195239.8</v>
      </c>
      <c r="BA194" s="203">
        <f>'[122]RP per monthly'!S287*-1</f>
        <v>0</v>
      </c>
      <c r="BB194" s="203">
        <f>'[122]RP per monthly'!T287*-1</f>
        <v>0</v>
      </c>
      <c r="BC194" s="203">
        <f>'[122]RP per monthly'!U287*-1</f>
        <v>0</v>
      </c>
      <c r="BD194" s="203">
        <f>'[122]RP per monthly'!V287*-1</f>
        <v>0</v>
      </c>
      <c r="BE194" s="203">
        <f>'[122]RP per monthly'!W287*-1</f>
        <v>0</v>
      </c>
      <c r="BF194" s="203">
        <f>'[122]RP per monthly'!X287*-1</f>
        <v>0</v>
      </c>
      <c r="BG194" s="203">
        <f>'[122]RP per monthly'!Y287*-1</f>
        <v>0</v>
      </c>
      <c r="BH194" s="203">
        <f>'[122]RP per monthly'!Z287*-1</f>
        <v>0</v>
      </c>
      <c r="BI194" s="203">
        <f>'[122]RP per monthly'!AA287*-1</f>
        <v>0</v>
      </c>
      <c r="BJ194" s="203">
        <f>'[122]RP per monthly'!AD287*-1</f>
        <v>0</v>
      </c>
      <c r="BK194" s="203">
        <f>'[122]RP per monthly'!AE287*-1</f>
        <v>0</v>
      </c>
      <c r="BL194" s="203">
        <f>'[122]RP per monthly'!AF287*-1</f>
        <v>190000</v>
      </c>
      <c r="BM194" s="203">
        <f>'[122]RP per monthly'!AG287*-1</f>
        <v>0</v>
      </c>
      <c r="BN194" s="203">
        <f>'[122]RP per monthly'!AH287*-1</f>
        <v>0</v>
      </c>
      <c r="BO194" s="203">
        <f>'[122]RP per monthly'!AI287*-1</f>
        <v>0</v>
      </c>
      <c r="BP194" s="203">
        <f>'[122]RP per monthly'!AJ287*-1</f>
        <v>0</v>
      </c>
      <c r="BQ194" s="203">
        <f>'[122]RP per monthly'!AK287*-1</f>
        <v>0</v>
      </c>
      <c r="BR194" s="203">
        <f>'[122]RP per monthly'!AL287*-1</f>
        <v>0</v>
      </c>
      <c r="BS194" s="203">
        <f>'[122]RP per monthly'!AM287*-1</f>
        <v>0</v>
      </c>
      <c r="BT194" s="203">
        <f>'[122]RP per monthly'!AN287*-1</f>
        <v>0</v>
      </c>
      <c r="BU194" s="203">
        <f>'[122]RP per monthly'!AO287*-1</f>
        <v>0</v>
      </c>
      <c r="BV194" s="195">
        <f>'[122]RP per monthly'!AR287*-1</f>
        <v>0</v>
      </c>
      <c r="BW194" s="195">
        <f>'[122]RP per monthly'!AS287*-1</f>
        <v>0</v>
      </c>
      <c r="BX194" s="195">
        <f>'[122]RP per monthly'!AT287*-1</f>
        <v>190000</v>
      </c>
      <c r="BY194" s="195">
        <f>'[122]RP per monthly'!AU287*-1</f>
        <v>0</v>
      </c>
      <c r="BZ194" s="195">
        <f>'[122]RP per monthly'!AV287*-1</f>
        <v>0</v>
      </c>
      <c r="CA194" s="195">
        <f>'[122]RP per monthly'!AW287*-1</f>
        <v>0</v>
      </c>
      <c r="CB194" s="195">
        <f>'[122]RP per monthly'!AX287*-1</f>
        <v>0</v>
      </c>
      <c r="CC194" s="195">
        <f>'[122]RP per monthly'!AY287*-1</f>
        <v>0</v>
      </c>
      <c r="CD194" s="195">
        <f>'[122]RP per monthly'!AZ287*-1</f>
        <v>0</v>
      </c>
      <c r="CE194" s="195">
        <f>'[122]RP per monthly'!BA287*-1</f>
        <v>0</v>
      </c>
      <c r="CF194" s="195">
        <f>'[122]RP per monthly'!BB287*-1</f>
        <v>0</v>
      </c>
      <c r="CG194" s="195">
        <f>'[122]RP per monthly'!BC287*-1</f>
        <v>0</v>
      </c>
      <c r="CH194" s="195">
        <f>'[122]RP per monthly'!BF287*-1</f>
        <v>0</v>
      </c>
      <c r="CI194" s="195">
        <f>'[122]RP per monthly'!BG287*-1</f>
        <v>0</v>
      </c>
      <c r="CJ194" s="195">
        <f>'[122]RP per monthly'!BH287*-1</f>
        <v>190000</v>
      </c>
      <c r="CK194" s="195">
        <f>'[122]RP per monthly'!BI287*-1</f>
        <v>0</v>
      </c>
      <c r="CL194" s="195">
        <f>'[122]RP per monthly'!BJ287*-1</f>
        <v>0</v>
      </c>
      <c r="CM194" s="195">
        <f>'[122]RP per monthly'!BK287*-1</f>
        <v>0</v>
      </c>
      <c r="CN194" s="195">
        <f>'[122]RP per monthly'!BL287*-1</f>
        <v>0</v>
      </c>
      <c r="CO194" s="195">
        <f>'[122]RP per monthly'!BM287*-1</f>
        <v>0</v>
      </c>
      <c r="CP194" s="195">
        <f>'[122]RP per monthly'!BN287*-1</f>
        <v>0</v>
      </c>
      <c r="CQ194" s="195">
        <f>'[122]RP per monthly'!BO287*-1</f>
        <v>0</v>
      </c>
      <c r="CR194" s="195">
        <f>'[122]RP per monthly'!BP287*-1</f>
        <v>0</v>
      </c>
      <c r="CS194" s="195">
        <f>'[122]RP per monthly'!BQ287*-1</f>
        <v>0</v>
      </c>
      <c r="CT194" s="195">
        <f>'[122]RP per monthly'!BT287*-1</f>
        <v>0</v>
      </c>
      <c r="CU194" s="195">
        <f>'[122]RP per monthly'!BU287*-1</f>
        <v>0</v>
      </c>
      <c r="CV194" s="195">
        <f>'[122]RP per monthly'!BV287*-1</f>
        <v>190000</v>
      </c>
      <c r="CW194" s="195">
        <f>'[122]RP per monthly'!BW287*-1</f>
        <v>0</v>
      </c>
      <c r="CX194" s="195">
        <f>'[122]RP per monthly'!BX287*-1</f>
        <v>0</v>
      </c>
      <c r="CY194" s="195">
        <f>'[122]RP per monthly'!BY287*-1</f>
        <v>0</v>
      </c>
      <c r="CZ194" s="195">
        <f>'[122]RP per monthly'!BZ287*-1</f>
        <v>0</v>
      </c>
      <c r="DA194" s="195">
        <f>'[122]RP per monthly'!CA287*-1</f>
        <v>0</v>
      </c>
      <c r="DB194" s="195">
        <f>'[122]RP per monthly'!CB287*-1</f>
        <v>0</v>
      </c>
      <c r="DC194" s="195">
        <f>'[122]RP per monthly'!CC287*-1</f>
        <v>0</v>
      </c>
      <c r="DD194" s="195">
        <f>'[122]RP per monthly'!CD287*-1</f>
        <v>0</v>
      </c>
      <c r="DE194" s="195">
        <f>'[122]RP per monthly'!CE287*-1</f>
        <v>0</v>
      </c>
    </row>
    <row r="195" spans="1:109" ht="15" customHeight="1" outlineLevel="1">
      <c r="A195" s="37" t="s">
        <v>241</v>
      </c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4"/>
      <c r="AH195" s="84"/>
      <c r="AI195" s="84"/>
      <c r="AJ195" s="84"/>
      <c r="AK195" s="84"/>
      <c r="AL195" s="203">
        <f>'[122]RP per monthly'!B288*-1</f>
        <v>0</v>
      </c>
      <c r="AM195" s="203">
        <f>'[122]RP per monthly'!C288*-1</f>
        <v>0</v>
      </c>
      <c r="AN195" s="203">
        <f>'[122]RP per monthly'!D288*-1</f>
        <v>0</v>
      </c>
      <c r="AO195" s="203">
        <f>'[122]RP per monthly'!E288*-1</f>
        <v>0</v>
      </c>
      <c r="AP195" s="203">
        <f>'[122]RP per monthly'!F288*-1</f>
        <v>0</v>
      </c>
      <c r="AQ195" s="203">
        <f>'[122]RP per monthly'!G288*-1</f>
        <v>0</v>
      </c>
      <c r="AR195" s="203">
        <f>'[122]RP per monthly'!H288*-1</f>
        <v>0</v>
      </c>
      <c r="AS195" s="203">
        <f>'[122]RP per monthly'!I288*-1</f>
        <v>0</v>
      </c>
      <c r="AT195" s="203">
        <f>'[122]RP per monthly'!J288*-1</f>
        <v>0</v>
      </c>
      <c r="AU195" s="203">
        <f>'[122]RP per monthly'!K288*-1</f>
        <v>0</v>
      </c>
      <c r="AV195" s="203">
        <f>'[122]RP per monthly'!L288*-1</f>
        <v>0</v>
      </c>
      <c r="AW195" s="203">
        <f>'[122]RP per monthly'!M288*-1</f>
        <v>0</v>
      </c>
      <c r="AX195" s="203">
        <f>'[122]RP per monthly'!P288*-1</f>
        <v>0</v>
      </c>
      <c r="AY195" s="203">
        <f>'[122]RP per monthly'!Q288*-1</f>
        <v>0</v>
      </c>
      <c r="AZ195" s="203">
        <f>'[122]RP per monthly'!R288*-1</f>
        <v>0</v>
      </c>
      <c r="BA195" s="203">
        <f>'[122]RP per monthly'!S288*-1</f>
        <v>0</v>
      </c>
      <c r="BB195" s="203">
        <f>'[122]RP per monthly'!T288*-1</f>
        <v>0</v>
      </c>
      <c r="BC195" s="203">
        <f>'[122]RP per monthly'!U288*-1</f>
        <v>0</v>
      </c>
      <c r="BD195" s="203">
        <f>'[122]RP per monthly'!V288*-1</f>
        <v>0</v>
      </c>
      <c r="BE195" s="203">
        <f>'[122]RP per monthly'!W288*-1</f>
        <v>0</v>
      </c>
      <c r="BF195" s="203">
        <f>'[122]RP per monthly'!X288*-1</f>
        <v>0</v>
      </c>
      <c r="BG195" s="203">
        <f>'[122]RP per monthly'!Y288*-1</f>
        <v>0</v>
      </c>
      <c r="BH195" s="203">
        <f>'[122]RP per monthly'!Z288*-1</f>
        <v>0</v>
      </c>
      <c r="BI195" s="203">
        <f>'[122]RP per monthly'!AA288*-1</f>
        <v>0</v>
      </c>
      <c r="BJ195" s="203">
        <f>'[122]RP per monthly'!AD288*-1</f>
        <v>0</v>
      </c>
      <c r="BK195" s="203">
        <f>'[122]RP per monthly'!AE288*-1</f>
        <v>0</v>
      </c>
      <c r="BL195" s="203">
        <f>'[122]RP per monthly'!AF288*-1</f>
        <v>0</v>
      </c>
      <c r="BM195" s="203">
        <f>'[122]RP per monthly'!AG288*-1</f>
        <v>0</v>
      </c>
      <c r="BN195" s="203">
        <f>'[122]RP per monthly'!AH288*-1</f>
        <v>0</v>
      </c>
      <c r="BO195" s="203">
        <f>'[122]RP per monthly'!AI288*-1</f>
        <v>0</v>
      </c>
      <c r="BP195" s="203">
        <f>'[122]RP per monthly'!AJ288*-1</f>
        <v>0</v>
      </c>
      <c r="BQ195" s="203">
        <f>'[122]RP per monthly'!AK288*-1</f>
        <v>0</v>
      </c>
      <c r="BR195" s="203">
        <f>'[122]RP per monthly'!AL288*-1</f>
        <v>0</v>
      </c>
      <c r="BS195" s="203">
        <f>'[122]RP per monthly'!AM288*-1</f>
        <v>0</v>
      </c>
      <c r="BT195" s="203">
        <f>'[122]RP per monthly'!AN288*-1</f>
        <v>0</v>
      </c>
      <c r="BU195" s="203">
        <f>'[122]RP per monthly'!AO288*-1</f>
        <v>0</v>
      </c>
      <c r="BV195" s="195">
        <f>'[122]RP per monthly'!AR288*-1</f>
        <v>0</v>
      </c>
      <c r="BW195" s="195">
        <f>'[122]RP per monthly'!AS288*-1</f>
        <v>0</v>
      </c>
      <c r="BX195" s="195">
        <f>'[122]RP per monthly'!AT288*-1</f>
        <v>0</v>
      </c>
      <c r="BY195" s="195">
        <f>'[122]RP per monthly'!AU288*-1</f>
        <v>0</v>
      </c>
      <c r="BZ195" s="195">
        <f>'[122]RP per monthly'!AV288*-1</f>
        <v>0</v>
      </c>
      <c r="CA195" s="195">
        <f>'[122]RP per monthly'!AW288*-1</f>
        <v>0</v>
      </c>
      <c r="CB195" s="195">
        <f>'[122]RP per monthly'!AX288*-1</f>
        <v>0</v>
      </c>
      <c r="CC195" s="195">
        <f>'[122]RP per monthly'!AY288*-1</f>
        <v>0</v>
      </c>
      <c r="CD195" s="195">
        <f>'[122]RP per monthly'!AZ288*-1</f>
        <v>0</v>
      </c>
      <c r="CE195" s="195">
        <f>'[122]RP per monthly'!BA288*-1</f>
        <v>0</v>
      </c>
      <c r="CF195" s="195">
        <f>'[122]RP per monthly'!BB288*-1</f>
        <v>0</v>
      </c>
      <c r="CG195" s="195">
        <f>'[122]RP per monthly'!BC288*-1</f>
        <v>0</v>
      </c>
      <c r="CH195" s="195">
        <f>'[122]RP per monthly'!BF288*-1</f>
        <v>0</v>
      </c>
      <c r="CI195" s="195">
        <f>'[122]RP per monthly'!BG288*-1</f>
        <v>0</v>
      </c>
      <c r="CJ195" s="195">
        <f>'[122]RP per monthly'!BH288*-1</f>
        <v>0</v>
      </c>
      <c r="CK195" s="195">
        <f>'[122]RP per monthly'!BI288*-1</f>
        <v>0</v>
      </c>
      <c r="CL195" s="195">
        <f>'[122]RP per monthly'!BJ288*-1</f>
        <v>0</v>
      </c>
      <c r="CM195" s="195">
        <f>'[122]RP per monthly'!BK288*-1</f>
        <v>0</v>
      </c>
      <c r="CN195" s="195">
        <f>'[122]RP per monthly'!BL288*-1</f>
        <v>0</v>
      </c>
      <c r="CO195" s="195">
        <f>'[122]RP per monthly'!BM288*-1</f>
        <v>0</v>
      </c>
      <c r="CP195" s="195">
        <f>'[122]RP per monthly'!BN288*-1</f>
        <v>0</v>
      </c>
      <c r="CQ195" s="195">
        <f>'[122]RP per monthly'!BO288*-1</f>
        <v>0</v>
      </c>
      <c r="CR195" s="195">
        <f>'[122]RP per monthly'!BP288*-1</f>
        <v>0</v>
      </c>
      <c r="CS195" s="195">
        <f>'[122]RP per monthly'!BQ288*-1</f>
        <v>0</v>
      </c>
      <c r="CT195" s="195">
        <f>'[122]RP per monthly'!BT288*-1</f>
        <v>0</v>
      </c>
      <c r="CU195" s="195">
        <f>'[122]RP per monthly'!BU288*-1</f>
        <v>0</v>
      </c>
      <c r="CV195" s="195">
        <f>'[122]RP per monthly'!BV288*-1</f>
        <v>0</v>
      </c>
      <c r="CW195" s="195">
        <f>'[122]RP per monthly'!BW288*-1</f>
        <v>0</v>
      </c>
      <c r="CX195" s="195">
        <f>'[122]RP per monthly'!BX288*-1</f>
        <v>0</v>
      </c>
      <c r="CY195" s="195">
        <f>'[122]RP per monthly'!BY288*-1</f>
        <v>0</v>
      </c>
      <c r="CZ195" s="195">
        <f>'[122]RP per monthly'!BZ288*-1</f>
        <v>0</v>
      </c>
      <c r="DA195" s="195">
        <f>'[122]RP per monthly'!CA288*-1</f>
        <v>0</v>
      </c>
      <c r="DB195" s="195">
        <f>'[122]RP per monthly'!CB288*-1</f>
        <v>0</v>
      </c>
      <c r="DC195" s="195">
        <f>'[122]RP per monthly'!CC288*-1</f>
        <v>0</v>
      </c>
      <c r="DD195" s="195">
        <f>'[122]RP per monthly'!CD288*-1</f>
        <v>0</v>
      </c>
      <c r="DE195" s="195">
        <f>'[122]RP per monthly'!CE288*-1</f>
        <v>0</v>
      </c>
    </row>
    <row r="196" spans="1:109" ht="15" customHeight="1" outlineLevel="1">
      <c r="A196" s="37" t="s">
        <v>242</v>
      </c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  <c r="AE196" s="84"/>
      <c r="AF196" s="84"/>
      <c r="AG196" s="84"/>
      <c r="AH196" s="84"/>
      <c r="AI196" s="84"/>
      <c r="AJ196" s="84"/>
      <c r="AK196" s="84"/>
      <c r="AL196" s="84"/>
      <c r="AM196" s="84"/>
      <c r="AN196" s="84"/>
      <c r="AO196" s="84"/>
      <c r="AP196" s="84"/>
      <c r="AQ196" s="84"/>
      <c r="AR196" s="84"/>
      <c r="AS196" s="84"/>
      <c r="AT196" s="84"/>
      <c r="AU196" s="84"/>
      <c r="AV196" s="84"/>
      <c r="AW196" s="84"/>
      <c r="AX196" s="84"/>
      <c r="AY196" s="84"/>
      <c r="AZ196" s="84"/>
      <c r="BA196" s="84"/>
      <c r="BB196" s="84"/>
      <c r="BC196" s="84"/>
      <c r="BD196" s="84"/>
      <c r="BE196" s="84"/>
      <c r="BF196" s="84"/>
      <c r="BG196" s="84"/>
      <c r="BH196" s="84"/>
      <c r="BI196" s="84"/>
      <c r="BJ196" s="84"/>
      <c r="BK196" s="84"/>
      <c r="BL196" s="84"/>
      <c r="BM196" s="84"/>
      <c r="BN196" s="84"/>
      <c r="BO196" s="84"/>
      <c r="BP196" s="84"/>
      <c r="BQ196" s="84"/>
      <c r="BR196" s="84"/>
      <c r="BS196" s="84"/>
      <c r="BT196" s="84"/>
      <c r="BU196" s="84"/>
      <c r="BV196" s="59"/>
      <c r="BW196" s="59"/>
      <c r="BX196" s="59"/>
      <c r="BY196" s="59"/>
      <c r="BZ196" s="59"/>
      <c r="CA196" s="59"/>
      <c r="CB196" s="59"/>
      <c r="CC196" s="59"/>
      <c r="CD196" s="59"/>
      <c r="CE196" s="59"/>
      <c r="CF196" s="59"/>
    </row>
    <row r="197" spans="1:109" ht="15" customHeight="1" outlineLevel="1">
      <c r="A197" s="37" t="s">
        <v>243</v>
      </c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  <c r="AE197" s="84"/>
      <c r="AF197" s="84"/>
      <c r="AG197" s="84"/>
      <c r="AH197" s="84"/>
      <c r="AI197" s="84"/>
      <c r="AJ197" s="84"/>
      <c r="AK197" s="84"/>
      <c r="AL197" s="84"/>
      <c r="AM197" s="84"/>
      <c r="AN197" s="84"/>
      <c r="AO197" s="84"/>
      <c r="AP197" s="84"/>
      <c r="AQ197" s="84"/>
      <c r="AR197" s="84"/>
      <c r="AS197" s="84"/>
      <c r="AT197" s="84"/>
      <c r="AU197" s="84"/>
      <c r="AV197" s="84"/>
      <c r="AW197" s="84"/>
      <c r="AX197" s="84"/>
      <c r="AY197" s="84"/>
      <c r="AZ197" s="84"/>
      <c r="BA197" s="84"/>
      <c r="BB197" s="84"/>
      <c r="BC197" s="84"/>
      <c r="BD197" s="84"/>
      <c r="BE197" s="84"/>
      <c r="BF197" s="84"/>
      <c r="BG197" s="84"/>
      <c r="BH197" s="84"/>
      <c r="BI197" s="84"/>
      <c r="BJ197" s="84"/>
      <c r="BK197" s="84"/>
      <c r="BL197" s="84"/>
      <c r="BM197" s="84"/>
      <c r="BN197" s="84"/>
      <c r="BO197" s="84"/>
      <c r="BP197" s="84"/>
      <c r="BQ197" s="84"/>
      <c r="BR197" s="84"/>
      <c r="BS197" s="84"/>
      <c r="BT197" s="84"/>
      <c r="BU197" s="84"/>
      <c r="BV197" s="59"/>
      <c r="BW197" s="59"/>
      <c r="BX197" s="59"/>
      <c r="BY197" s="59"/>
      <c r="BZ197" s="59"/>
      <c r="CA197" s="59"/>
      <c r="CB197" s="59"/>
      <c r="CC197" s="59"/>
      <c r="CD197" s="59"/>
      <c r="CE197" s="59"/>
      <c r="CF197" s="59"/>
    </row>
    <row r="198" spans="1:109" ht="15" customHeight="1" outlineLevel="1">
      <c r="A198" s="37" t="s">
        <v>244</v>
      </c>
      <c r="B198" s="84">
        <v>35227.699999999997</v>
      </c>
      <c r="C198" s="84">
        <v>31818.57</v>
      </c>
      <c r="D198" s="84">
        <v>35227.699999999997</v>
      </c>
      <c r="E198" s="84">
        <v>34091.31</v>
      </c>
      <c r="F198" s="84">
        <v>35227.699999999997</v>
      </c>
      <c r="G198" s="84">
        <v>18822.63</v>
      </c>
      <c r="H198" s="84">
        <v>17696.990000000002</v>
      </c>
      <c r="I198" s="84">
        <v>6436.02</v>
      </c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>
        <v>15093.58</v>
      </c>
      <c r="V198" s="84">
        <v>19596.77</v>
      </c>
      <c r="W198" s="84">
        <v>17329.66</v>
      </c>
      <c r="X198" s="84">
        <v>16770.64</v>
      </c>
      <c r="Y198" s="84">
        <v>22033.040000000001</v>
      </c>
      <c r="Z198" s="84">
        <v>22033.05</v>
      </c>
      <c r="AA198" s="84">
        <v>20611.57</v>
      </c>
      <c r="AB198" s="84">
        <v>22033.05</v>
      </c>
      <c r="AC198" s="84">
        <v>21322.309999999998</v>
      </c>
      <c r="AD198" s="84">
        <v>22033.05</v>
      </c>
      <c r="AE198" s="84">
        <v>21322.309999999998</v>
      </c>
      <c r="AF198" s="84">
        <v>22033.05</v>
      </c>
      <c r="AG198" s="84">
        <v>23702.98</v>
      </c>
      <c r="AH198" s="84">
        <v>30769.64</v>
      </c>
      <c r="AI198" s="84">
        <v>26180.09</v>
      </c>
      <c r="AJ198" s="84">
        <v>26037.729999999996</v>
      </c>
      <c r="AK198" s="84">
        <v>26189.449999999997</v>
      </c>
      <c r="AL198" s="203">
        <f>'[122]RP per monthly'!B294*-1</f>
        <v>47023.1</v>
      </c>
      <c r="AM198" s="203">
        <f>'[122]RP per monthly'!C294*-1</f>
        <v>44551.78</v>
      </c>
      <c r="AN198" s="203">
        <f>'[122]RP per monthly'!D294*-1</f>
        <v>54047.64</v>
      </c>
      <c r="AO198" s="203">
        <f>'[122]RP per monthly'!E294*-1</f>
        <v>47162.54</v>
      </c>
      <c r="AP198" s="203">
        <f>'[122]RP per monthly'!F294*-1</f>
        <v>47986.31</v>
      </c>
      <c r="AQ198" s="203">
        <f>'[122]RP per monthly'!G294*-1</f>
        <v>43771.8</v>
      </c>
      <c r="AR198" s="203">
        <f>'[122]RP per monthly'!H294*-1</f>
        <v>668787.39</v>
      </c>
      <c r="AS198" s="203">
        <f>'[122]RP per monthly'!I294*-1</f>
        <v>603135.22</v>
      </c>
      <c r="AT198" s="203">
        <f>'[122]RP per monthly'!J294*-1</f>
        <v>624527.11</v>
      </c>
      <c r="AU198" s="203">
        <f>'[122]RP per monthly'!K294*-1</f>
        <v>313874.27</v>
      </c>
      <c r="AV198" s="203">
        <f>'[122]RP per monthly'!L294*-1</f>
        <v>670757.04</v>
      </c>
      <c r="AW198" s="203">
        <f>'[122]RP per monthly'!M294*-1</f>
        <v>668557.19999999995</v>
      </c>
      <c r="AX198" s="203">
        <f>'[122]RP per monthly'!P294*-1</f>
        <v>574265.37</v>
      </c>
      <c r="AY198" s="203">
        <f>'[122]RP per monthly'!Q294*-1</f>
        <v>535926.68000000005</v>
      </c>
      <c r="AZ198" s="203">
        <f>'[122]RP per monthly'!R294*-1</f>
        <v>612488.84</v>
      </c>
      <c r="BA198" s="203">
        <f>'[122]RP per monthly'!S294*-1</f>
        <v>574208.31999999995</v>
      </c>
      <c r="BB198" s="203">
        <f>'[122]RP per monthly'!T294*-1</f>
        <v>574208.31000000006</v>
      </c>
      <c r="BC198" s="203">
        <f>'[122]RP per monthly'!U294*-1</f>
        <v>574208.30000000005</v>
      </c>
      <c r="BD198" s="203">
        <f>'[122]RP per monthly'!V294*-1</f>
        <v>574020.18000000005</v>
      </c>
      <c r="BE198" s="203">
        <f>'[122]RP per monthly'!W294*-1</f>
        <v>833273.61</v>
      </c>
      <c r="BF198" s="203">
        <f>'[122]RP per monthly'!X294*-1</f>
        <v>841637.89278490003</v>
      </c>
      <c r="BG198" s="203">
        <f>'[122]RP per monthly'!Y294*-1</f>
        <v>841637.89278490003</v>
      </c>
      <c r="BH198" s="203">
        <f>'[122]RP per monthly'!Z294*-1</f>
        <v>841913.48217059998</v>
      </c>
      <c r="BI198" s="203">
        <f>'[122]RP per monthly'!AA294*-1</f>
        <v>850053.00674420001</v>
      </c>
      <c r="BJ198" s="203">
        <f>'[122]RP per monthly'!AD294*-1</f>
        <v>850053.00674420001</v>
      </c>
      <c r="BK198" s="203">
        <f>'[122]RP per monthly'!AE294*-1</f>
        <v>850053.00674420001</v>
      </c>
      <c r="BL198" s="203">
        <f>'[122]RP per monthly'!AF294*-1</f>
        <v>850053.00674420001</v>
      </c>
      <c r="BM198" s="203">
        <f>'[122]RP per monthly'!AG294*-1</f>
        <v>850053.00674420001</v>
      </c>
      <c r="BN198" s="203">
        <f>'[122]RP per monthly'!AH294*-1</f>
        <v>850053.00674420001</v>
      </c>
      <c r="BO198" s="203">
        <f>'[122]RP per monthly'!AI294*-1</f>
        <v>850053.00674420001</v>
      </c>
      <c r="BP198" s="203">
        <f>'[122]RP per monthly'!AJ294*-1</f>
        <v>850053.00674420001</v>
      </c>
      <c r="BQ198" s="203">
        <f>'[122]RP per monthly'!AK294*-1</f>
        <v>894654.54629930004</v>
      </c>
      <c r="BR198" s="203">
        <f>'[122]RP per monthly'!AL294*-1</f>
        <v>894654.54629930004</v>
      </c>
      <c r="BS198" s="203">
        <f>'[122]RP per monthly'!AM294*-1</f>
        <v>894654.54629930004</v>
      </c>
      <c r="BT198" s="203">
        <f>'[122]RP per monthly'!AN294*-1</f>
        <v>894674.42129930004</v>
      </c>
      <c r="BU198" s="203">
        <f>'[122]RP per monthly'!AO294*-1</f>
        <v>895105.81610169995</v>
      </c>
      <c r="BV198" s="195">
        <f>'[122]RP per monthly'!AR294*-1</f>
        <v>895105.81610169995</v>
      </c>
      <c r="BW198" s="195">
        <f>'[122]RP per monthly'!AS294*-1</f>
        <v>895105.81610169995</v>
      </c>
      <c r="BX198" s="195">
        <f>'[122]RP per monthly'!AT294*-1</f>
        <v>895105.81610169995</v>
      </c>
      <c r="BY198" s="195">
        <f>'[122]RP per monthly'!AU294*-1</f>
        <v>895105.81610169995</v>
      </c>
      <c r="BZ198" s="195">
        <f>'[122]RP per monthly'!AV294*-1</f>
        <v>895105.81610169995</v>
      </c>
      <c r="CA198" s="195">
        <f>'[122]RP per monthly'!AW294*-1</f>
        <v>895105.81610169995</v>
      </c>
      <c r="CB198" s="195">
        <f>'[122]RP per monthly'!AX294*-1</f>
        <v>895105.81610169995</v>
      </c>
      <c r="CC198" s="195">
        <f>'[122]RP per monthly'!AY294*-1</f>
        <v>897764.23616690002</v>
      </c>
      <c r="CD198" s="195">
        <f>'[122]RP per monthly'!AZ294*-1</f>
        <v>897764.23616690002</v>
      </c>
      <c r="CE198" s="195">
        <f>'[122]RP per monthly'!BA294*-1</f>
        <v>897764.23616690002</v>
      </c>
      <c r="CF198" s="195">
        <f>'[122]RP per monthly'!BB294*-1</f>
        <v>897765.42079190002</v>
      </c>
      <c r="CG198" s="195">
        <f>'[122]RP per monthly'!BC294*-1</f>
        <v>897791.13355000003</v>
      </c>
      <c r="CH198" s="195">
        <f>'[122]RP per monthly'!BF294*-1</f>
        <v>897791.13355000003</v>
      </c>
      <c r="CI198" s="195">
        <f>'[122]RP per monthly'!BG294*-1</f>
        <v>897791.13355000003</v>
      </c>
      <c r="CJ198" s="195">
        <f>'[122]RP per monthly'!BH294*-1</f>
        <v>897791.13355000003</v>
      </c>
      <c r="CK198" s="195">
        <f>'[122]RP per monthly'!BI294*-1</f>
        <v>897791.13355000003</v>
      </c>
      <c r="CL198" s="195">
        <f>'[122]RP per monthly'!BJ294*-1</f>
        <v>897791.13355000003</v>
      </c>
      <c r="CM198" s="195">
        <f>'[122]RP per monthly'!BK294*-1</f>
        <v>897791.13355000003</v>
      </c>
      <c r="CN198" s="195">
        <f>'[122]RP per monthly'!BL294*-1</f>
        <v>897791.13355000003</v>
      </c>
      <c r="CO198" s="195">
        <f>'[122]RP per monthly'!BM294*-1</f>
        <v>900457.52887539996</v>
      </c>
      <c r="CP198" s="195">
        <f>'[122]RP per monthly'!BN294*-1</f>
        <v>900457.52887539996</v>
      </c>
      <c r="CQ198" s="195">
        <f>'[122]RP per monthly'!BO294*-1</f>
        <v>900457.52887539996</v>
      </c>
      <c r="CR198" s="195">
        <f>'[122]RP per monthly'!BP294*-1</f>
        <v>900458.71705430001</v>
      </c>
      <c r="CS198" s="195">
        <f>'[122]RP per monthly'!BQ294*-1</f>
        <v>900484.50695069996</v>
      </c>
      <c r="CT198" s="195">
        <f>'[122]RP per monthly'!BT294*-1</f>
        <v>900484.50695069996</v>
      </c>
      <c r="CU198" s="195">
        <f>'[122]RP per monthly'!BU294*-1</f>
        <v>900484.50695069996</v>
      </c>
      <c r="CV198" s="195">
        <f>'[122]RP per monthly'!BV294*-1</f>
        <v>900484.50695069996</v>
      </c>
      <c r="CW198" s="195">
        <f>'[122]RP per monthly'!BW294*-1</f>
        <v>900484.50695069996</v>
      </c>
      <c r="CX198" s="195">
        <f>'[122]RP per monthly'!BX294*-1</f>
        <v>900484.50695069996</v>
      </c>
      <c r="CY198" s="195">
        <f>'[122]RP per monthly'!BY294*-1</f>
        <v>900484.50695069996</v>
      </c>
      <c r="CZ198" s="195">
        <f>'[122]RP per monthly'!BZ294*-1</f>
        <v>900484.50695069996</v>
      </c>
      <c r="DA198" s="195">
        <f>'[122]RP per monthly'!CA294*-1</f>
        <v>903158.90146199998</v>
      </c>
      <c r="DB198" s="195">
        <f>'[122]RP per monthly'!CB294*-1</f>
        <v>903158.90146199998</v>
      </c>
      <c r="DC198" s="195">
        <f>'[122]RP per monthly'!CC294*-1</f>
        <v>903158.90146199998</v>
      </c>
      <c r="DD198" s="195">
        <f>'[122]RP per monthly'!CD294*-1</f>
        <v>903160.09320540004</v>
      </c>
      <c r="DE198" s="195">
        <f>'[122]RP per monthly'!CE294*-1</f>
        <v>903185.96047149994</v>
      </c>
    </row>
    <row r="199" spans="1:109" ht="15" customHeight="1" outlineLevel="1">
      <c r="A199" s="37" t="s">
        <v>245</v>
      </c>
      <c r="B199" s="84">
        <v>924426.96</v>
      </c>
      <c r="C199" s="84">
        <v>834966.29999999993</v>
      </c>
      <c r="D199" s="84">
        <v>924426.96</v>
      </c>
      <c r="E199" s="84">
        <v>894606.73</v>
      </c>
      <c r="F199" s="84">
        <v>925606.58</v>
      </c>
      <c r="G199" s="84">
        <v>751136.39</v>
      </c>
      <c r="H199" s="84">
        <v>759570.65</v>
      </c>
      <c r="I199" s="84">
        <v>701792.51</v>
      </c>
      <c r="J199" s="84">
        <v>658584.67999999993</v>
      </c>
      <c r="K199" s="84">
        <v>676980.08</v>
      </c>
      <c r="L199" s="84">
        <v>651914.54</v>
      </c>
      <c r="M199" s="84">
        <v>673645.02</v>
      </c>
      <c r="N199" s="84">
        <v>673645.02</v>
      </c>
      <c r="O199" s="84">
        <v>619198.77</v>
      </c>
      <c r="P199" s="84">
        <v>675795.46</v>
      </c>
      <c r="Q199" s="84">
        <v>653995.6</v>
      </c>
      <c r="R199" s="84">
        <v>675795.46</v>
      </c>
      <c r="S199" s="84">
        <v>653995.6</v>
      </c>
      <c r="T199" s="84">
        <v>675795.46</v>
      </c>
      <c r="U199" s="84">
        <v>612744.72</v>
      </c>
      <c r="V199" s="84">
        <v>522191.06</v>
      </c>
      <c r="W199" s="84">
        <v>603403.82999999996</v>
      </c>
      <c r="X199" s="84">
        <v>583939.17999999993</v>
      </c>
      <c r="Y199" s="84">
        <v>662972.46</v>
      </c>
      <c r="Z199" s="84">
        <v>602921.56000000006</v>
      </c>
      <c r="AA199" s="84">
        <v>563969.60000000009</v>
      </c>
      <c r="AB199" s="84">
        <v>602975.37</v>
      </c>
      <c r="AC199" s="84">
        <v>583775.17999999993</v>
      </c>
      <c r="AD199" s="84">
        <v>603158.77</v>
      </c>
      <c r="AE199" s="84">
        <v>583702.06000000006</v>
      </c>
      <c r="AF199" s="84">
        <v>603158.77</v>
      </c>
      <c r="AG199" s="84">
        <v>671714.82</v>
      </c>
      <c r="AH199" s="84">
        <v>596162.03</v>
      </c>
      <c r="AI199" s="84">
        <v>595178.6</v>
      </c>
      <c r="AJ199" s="84">
        <v>595117.15</v>
      </c>
      <c r="AK199" s="84">
        <v>596723.27</v>
      </c>
      <c r="AL199" s="203">
        <f>'[122]RP per monthly'!B295*-1</f>
        <v>595287.42000000004</v>
      </c>
      <c r="AM199" s="203">
        <f>'[122]RP per monthly'!C295*-1</f>
        <v>594423.69999999995</v>
      </c>
      <c r="AN199" s="203">
        <f>'[122]RP per monthly'!D295*-1</f>
        <v>595383.39</v>
      </c>
      <c r="AO199" s="203">
        <f>'[122]RP per monthly'!E295*-1</f>
        <v>595383.39</v>
      </c>
      <c r="AP199" s="203">
        <f>'[122]RP per monthly'!F295*-1</f>
        <v>595383.39</v>
      </c>
      <c r="AQ199" s="203">
        <f>'[122]RP per monthly'!G295*-1</f>
        <v>595383.39</v>
      </c>
      <c r="AR199" s="203">
        <f>'[122]RP per monthly'!H295*-1</f>
        <v>0</v>
      </c>
      <c r="AS199" s="203">
        <f>'[122]RP per monthly'!I295*-1</f>
        <v>0</v>
      </c>
      <c r="AT199" s="203">
        <f>'[122]RP per monthly'!J295*-1</f>
        <v>0</v>
      </c>
      <c r="AU199" s="203">
        <f>'[122]RP per monthly'!K295*-1</f>
        <v>0</v>
      </c>
      <c r="AV199" s="203">
        <f>'[122]RP per monthly'!L295*-1</f>
        <v>0</v>
      </c>
      <c r="AW199" s="203">
        <f>'[122]RP per monthly'!M295*-1</f>
        <v>0</v>
      </c>
      <c r="AX199" s="203">
        <f>'[122]RP per monthly'!P295*-1</f>
        <v>0</v>
      </c>
      <c r="AY199" s="203">
        <f>'[122]RP per monthly'!Q295*-1</f>
        <v>0</v>
      </c>
      <c r="AZ199" s="203">
        <f>'[122]RP per monthly'!R295*-1</f>
        <v>0</v>
      </c>
      <c r="BA199" s="203">
        <f>'[122]RP per monthly'!S295*-1</f>
        <v>0</v>
      </c>
      <c r="BB199" s="203">
        <f>'[122]RP per monthly'!T295*-1</f>
        <v>0</v>
      </c>
      <c r="BC199" s="203">
        <f>'[122]RP per monthly'!U295*-1</f>
        <v>0</v>
      </c>
      <c r="BD199" s="203">
        <f>'[122]RP per monthly'!V295*-1</f>
        <v>0</v>
      </c>
      <c r="BE199" s="203">
        <f>'[122]RP per monthly'!W295*-1</f>
        <v>0</v>
      </c>
      <c r="BF199" s="203">
        <f>'[122]RP per monthly'!X295*-1</f>
        <v>0</v>
      </c>
      <c r="BG199" s="203">
        <f>'[122]RP per monthly'!Y295*-1</f>
        <v>0</v>
      </c>
      <c r="BH199" s="203">
        <f>'[122]RP per monthly'!Z295*-1</f>
        <v>0</v>
      </c>
      <c r="BI199" s="203">
        <f>'[122]RP per monthly'!AA295*-1</f>
        <v>0</v>
      </c>
      <c r="BJ199" s="203">
        <f>'[122]RP per monthly'!AD295*-1</f>
        <v>0</v>
      </c>
      <c r="BK199" s="203">
        <f>'[122]RP per monthly'!AE295*-1</f>
        <v>0</v>
      </c>
      <c r="BL199" s="203">
        <f>'[122]RP per monthly'!AF295*-1</f>
        <v>0</v>
      </c>
      <c r="BM199" s="203">
        <f>'[122]RP per monthly'!AG295*-1</f>
        <v>0</v>
      </c>
      <c r="BN199" s="203">
        <f>'[122]RP per monthly'!AH295*-1</f>
        <v>0</v>
      </c>
      <c r="BO199" s="203">
        <f>'[122]RP per monthly'!AI295*-1</f>
        <v>0</v>
      </c>
      <c r="BP199" s="203">
        <f>'[122]RP per monthly'!AJ295*-1</f>
        <v>0</v>
      </c>
      <c r="BQ199" s="203">
        <f>'[122]RP per monthly'!AK295*-1</f>
        <v>0</v>
      </c>
      <c r="BR199" s="203">
        <f>'[122]RP per monthly'!AL295*-1</f>
        <v>0</v>
      </c>
      <c r="BS199" s="203">
        <f>'[122]RP per monthly'!AM295*-1</f>
        <v>0</v>
      </c>
      <c r="BT199" s="203">
        <f>'[122]RP per monthly'!AN295*-1</f>
        <v>0</v>
      </c>
      <c r="BU199" s="203">
        <f>'[122]RP per monthly'!AO295*-1</f>
        <v>0</v>
      </c>
      <c r="BV199" s="195">
        <f>'[122]RP per monthly'!AR295*-1</f>
        <v>0</v>
      </c>
      <c r="BW199" s="195">
        <f>'[122]RP per monthly'!AS295*-1</f>
        <v>0</v>
      </c>
      <c r="BX199" s="195">
        <f>'[122]RP per monthly'!AT295*-1</f>
        <v>0</v>
      </c>
      <c r="BY199" s="195">
        <f>'[122]RP per monthly'!AU295*-1</f>
        <v>0</v>
      </c>
      <c r="BZ199" s="195">
        <f>'[122]RP per monthly'!AV295*-1</f>
        <v>0</v>
      </c>
      <c r="CA199" s="195">
        <f>'[122]RP per monthly'!AW295*-1</f>
        <v>0</v>
      </c>
      <c r="CB199" s="195">
        <f>'[122]RP per monthly'!AX295*-1</f>
        <v>0</v>
      </c>
      <c r="CC199" s="195">
        <f>'[122]RP per monthly'!AY295*-1</f>
        <v>0</v>
      </c>
      <c r="CD199" s="195">
        <f>'[122]RP per monthly'!AZ295*-1</f>
        <v>0</v>
      </c>
      <c r="CE199" s="195">
        <f>'[122]RP per monthly'!BA295*-1</f>
        <v>0</v>
      </c>
      <c r="CF199" s="195">
        <f>'[122]RP per monthly'!BB295*-1</f>
        <v>0</v>
      </c>
      <c r="CG199" s="195">
        <f>'[122]RP per monthly'!BC295*-1</f>
        <v>0</v>
      </c>
      <c r="CH199" s="195">
        <f>'[122]RP per monthly'!BF295*-1</f>
        <v>0</v>
      </c>
      <c r="CI199" s="195">
        <f>'[122]RP per monthly'!BG295*-1</f>
        <v>0</v>
      </c>
      <c r="CJ199" s="195">
        <f>'[122]RP per monthly'!BH295*-1</f>
        <v>0</v>
      </c>
      <c r="CK199" s="195">
        <f>'[122]RP per monthly'!BI295*-1</f>
        <v>0</v>
      </c>
      <c r="CL199" s="195">
        <f>'[122]RP per monthly'!BJ295*-1</f>
        <v>0</v>
      </c>
      <c r="CM199" s="195">
        <f>'[122]RP per monthly'!BK295*-1</f>
        <v>0</v>
      </c>
      <c r="CN199" s="195">
        <f>'[122]RP per monthly'!BL295*-1</f>
        <v>0</v>
      </c>
      <c r="CO199" s="195">
        <f>'[122]RP per monthly'!BM295*-1</f>
        <v>0</v>
      </c>
      <c r="CP199" s="195">
        <f>'[122]RP per monthly'!BN295*-1</f>
        <v>0</v>
      </c>
      <c r="CQ199" s="195">
        <f>'[122]RP per monthly'!BO295*-1</f>
        <v>0</v>
      </c>
      <c r="CR199" s="195">
        <f>'[122]RP per monthly'!BP295*-1</f>
        <v>0</v>
      </c>
      <c r="CS199" s="195">
        <f>'[122]RP per monthly'!BQ295*-1</f>
        <v>0</v>
      </c>
      <c r="CT199" s="195">
        <f>'[122]RP per monthly'!BT295*-1</f>
        <v>0</v>
      </c>
      <c r="CU199" s="195">
        <f>'[122]RP per monthly'!BU295*-1</f>
        <v>0</v>
      </c>
      <c r="CV199" s="195">
        <f>'[122]RP per monthly'!BV295*-1</f>
        <v>0</v>
      </c>
      <c r="CW199" s="195">
        <f>'[122]RP per monthly'!BW295*-1</f>
        <v>0</v>
      </c>
      <c r="CX199" s="195">
        <f>'[122]RP per monthly'!BX295*-1</f>
        <v>0</v>
      </c>
      <c r="CY199" s="195">
        <f>'[122]RP per monthly'!BY295*-1</f>
        <v>0</v>
      </c>
      <c r="CZ199" s="195">
        <f>'[122]RP per monthly'!BZ295*-1</f>
        <v>0</v>
      </c>
      <c r="DA199" s="195">
        <f>'[122]RP per monthly'!CA295*-1</f>
        <v>0</v>
      </c>
      <c r="DB199" s="195">
        <f>'[122]RP per monthly'!CB295*-1</f>
        <v>0</v>
      </c>
      <c r="DC199" s="195">
        <f>'[122]RP per monthly'!CC295*-1</f>
        <v>0</v>
      </c>
      <c r="DD199" s="195">
        <f>'[122]RP per monthly'!CD295*-1</f>
        <v>0</v>
      </c>
      <c r="DE199" s="195">
        <f>'[122]RP per monthly'!CE295*-1</f>
        <v>0</v>
      </c>
    </row>
    <row r="200" spans="1:109" ht="15" customHeight="1" outlineLevel="1">
      <c r="A200" s="37" t="s">
        <v>715</v>
      </c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4"/>
      <c r="AG200" s="84"/>
      <c r="AH200" s="84"/>
      <c r="AI200" s="84"/>
      <c r="AJ200" s="84"/>
      <c r="AK200" s="84"/>
      <c r="AL200" s="84"/>
      <c r="AM200" s="84"/>
      <c r="AN200" s="84"/>
      <c r="AO200" s="84"/>
      <c r="AP200" s="84"/>
      <c r="AQ200" s="84"/>
      <c r="AR200" s="84">
        <v>0</v>
      </c>
      <c r="AS200" s="84">
        <v>0</v>
      </c>
      <c r="AT200" s="84">
        <v>0</v>
      </c>
      <c r="AU200" s="84">
        <v>0</v>
      </c>
      <c r="AV200" s="84">
        <v>0</v>
      </c>
      <c r="AW200" s="84">
        <v>0</v>
      </c>
      <c r="AX200" s="84">
        <v>0</v>
      </c>
      <c r="AY200" s="84">
        <v>0</v>
      </c>
      <c r="AZ200" s="84">
        <v>0</v>
      </c>
      <c r="BA200" s="84">
        <v>0</v>
      </c>
      <c r="BB200" s="84">
        <v>0</v>
      </c>
      <c r="BC200" s="84">
        <v>0</v>
      </c>
      <c r="BD200" s="84">
        <v>0</v>
      </c>
      <c r="BE200" s="84">
        <v>0</v>
      </c>
      <c r="BF200" s="84">
        <v>0</v>
      </c>
      <c r="BG200" s="84">
        <v>0</v>
      </c>
      <c r="BH200" s="84">
        <v>0</v>
      </c>
      <c r="BI200" s="84">
        <v>0</v>
      </c>
      <c r="BJ200" s="84">
        <v>0</v>
      </c>
      <c r="BK200" s="84">
        <v>0</v>
      </c>
      <c r="BL200" s="84">
        <v>0</v>
      </c>
      <c r="BM200" s="84">
        <v>0</v>
      </c>
      <c r="BN200" s="84">
        <v>0</v>
      </c>
      <c r="BO200" s="84">
        <v>0</v>
      </c>
      <c r="BP200" s="84">
        <v>0</v>
      </c>
      <c r="BQ200" s="84">
        <v>0</v>
      </c>
      <c r="BR200" s="84">
        <v>0</v>
      </c>
      <c r="BS200" s="84">
        <v>0</v>
      </c>
      <c r="BT200" s="84">
        <v>0</v>
      </c>
      <c r="BU200" s="84">
        <v>0</v>
      </c>
      <c r="BV200" s="59">
        <v>0</v>
      </c>
      <c r="BW200" s="59">
        <v>0</v>
      </c>
      <c r="BX200" s="59">
        <v>0</v>
      </c>
      <c r="BY200" s="59">
        <v>0</v>
      </c>
      <c r="BZ200" s="59">
        <v>0</v>
      </c>
      <c r="CA200" s="59">
        <v>0</v>
      </c>
      <c r="CB200" s="59">
        <v>0</v>
      </c>
      <c r="CC200" s="59">
        <v>0</v>
      </c>
      <c r="CD200" s="59">
        <v>0</v>
      </c>
      <c r="CE200" s="59">
        <v>0</v>
      </c>
      <c r="CF200" s="59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</row>
    <row r="201" spans="1:109" ht="15" customHeight="1" outlineLevel="1">
      <c r="A201" s="37" t="s">
        <v>246</v>
      </c>
      <c r="B201" s="84">
        <v>3473.66</v>
      </c>
      <c r="C201" s="84">
        <v>3137.5</v>
      </c>
      <c r="D201" s="84">
        <v>4388.82</v>
      </c>
      <c r="E201" s="84">
        <v>1733.58</v>
      </c>
      <c r="F201" s="84">
        <v>1879.36</v>
      </c>
      <c r="G201" s="84">
        <v>1090.96</v>
      </c>
      <c r="H201" s="84">
        <v>1127.33</v>
      </c>
      <c r="I201" s="84">
        <v>1127.33</v>
      </c>
      <c r="J201" s="84">
        <v>1020.1</v>
      </c>
      <c r="K201" s="84">
        <v>761.18</v>
      </c>
      <c r="L201" s="84">
        <v>721.79</v>
      </c>
      <c r="M201" s="84">
        <v>3563.77</v>
      </c>
      <c r="N201" s="84">
        <v>11703.28</v>
      </c>
      <c r="O201" s="84">
        <v>6272.47</v>
      </c>
      <c r="P201" s="84">
        <v>6944.52</v>
      </c>
      <c r="Q201" s="84">
        <v>7454.57</v>
      </c>
      <c r="R201" s="84">
        <v>7097.9</v>
      </c>
      <c r="S201" s="84">
        <v>6868.93</v>
      </c>
      <c r="T201" s="84">
        <v>43135</v>
      </c>
      <c r="U201" s="84">
        <v>7097.9</v>
      </c>
      <c r="V201" s="84">
        <v>7146.08</v>
      </c>
      <c r="W201" s="84">
        <v>8529.48</v>
      </c>
      <c r="X201" s="84">
        <v>2626.55</v>
      </c>
      <c r="Y201" s="84">
        <v>14594.09</v>
      </c>
      <c r="Z201" s="84">
        <v>40475.479999999996</v>
      </c>
      <c r="AA201" s="84">
        <v>8413.77</v>
      </c>
      <c r="AB201" s="84">
        <v>9413.42</v>
      </c>
      <c r="AC201" s="84">
        <v>8888.07</v>
      </c>
      <c r="AD201" s="84">
        <v>9184.32</v>
      </c>
      <c r="AE201" s="84">
        <v>8888.07</v>
      </c>
      <c r="AF201" s="84">
        <v>9184.32</v>
      </c>
      <c r="AG201" s="84">
        <v>5678.55</v>
      </c>
      <c r="AH201" s="84">
        <v>12003.51</v>
      </c>
      <c r="AI201" s="84">
        <v>7167.3499999999995</v>
      </c>
      <c r="AJ201" s="84">
        <v>6931.9</v>
      </c>
      <c r="AK201" s="84">
        <v>2067.35</v>
      </c>
      <c r="AL201" s="203">
        <f>'[122]RP per monthly'!B298*-1</f>
        <v>12018.83</v>
      </c>
      <c r="AM201" s="203">
        <f>'[122]RP per monthly'!C298*-1</f>
        <v>6126.77</v>
      </c>
      <c r="AN201" s="203">
        <f>'[122]RP per monthly'!D298*-1</f>
        <v>7173.01</v>
      </c>
      <c r="AO201" s="203">
        <f>'[122]RP per monthly'!E298*-1</f>
        <v>6126.77</v>
      </c>
      <c r="AP201" s="203">
        <f>'[122]RP per monthly'!F298*-1</f>
        <v>6126.77</v>
      </c>
      <c r="AQ201" s="203">
        <f>'[122]RP per monthly'!G298*-1</f>
        <v>6126.77</v>
      </c>
      <c r="AR201" s="203">
        <f>'[122]RP per monthly'!H298*-1</f>
        <v>0</v>
      </c>
      <c r="AS201" s="203">
        <f>'[122]RP per monthly'!I298*-1</f>
        <v>0</v>
      </c>
      <c r="AT201" s="203">
        <f>'[122]RP per monthly'!J298*-1</f>
        <v>0</v>
      </c>
      <c r="AU201" s="203">
        <f>'[122]RP per monthly'!K298*-1</f>
        <v>0</v>
      </c>
      <c r="AV201" s="203">
        <f>'[122]RP per monthly'!L298*-1</f>
        <v>0</v>
      </c>
      <c r="AW201" s="203">
        <f>'[122]RP per monthly'!M298*-1</f>
        <v>0</v>
      </c>
      <c r="AX201" s="203">
        <f>'[122]RP per monthly'!P298*-1</f>
        <v>0</v>
      </c>
      <c r="AY201" s="203">
        <f>'[122]RP per monthly'!Q298*-1</f>
        <v>0</v>
      </c>
      <c r="AZ201" s="203">
        <f>'[122]RP per monthly'!R298*-1</f>
        <v>0</v>
      </c>
      <c r="BA201" s="203">
        <f>'[122]RP per monthly'!S298*-1</f>
        <v>0</v>
      </c>
      <c r="BB201" s="203">
        <f>'[122]RP per monthly'!T298*-1</f>
        <v>0</v>
      </c>
      <c r="BC201" s="203">
        <f>'[122]RP per monthly'!U298*-1</f>
        <v>0</v>
      </c>
      <c r="BD201" s="203">
        <f>'[122]RP per monthly'!V298*-1</f>
        <v>0</v>
      </c>
      <c r="BE201" s="203">
        <f>'[122]RP per monthly'!W298*-1</f>
        <v>0</v>
      </c>
      <c r="BF201" s="203">
        <f>'[122]RP per monthly'!X298*-1</f>
        <v>0</v>
      </c>
      <c r="BG201" s="203">
        <f>'[122]RP per monthly'!Y298*-1</f>
        <v>0</v>
      </c>
      <c r="BH201" s="203">
        <f>'[122]RP per monthly'!Z298*-1</f>
        <v>0</v>
      </c>
      <c r="BI201" s="203">
        <f>'[122]RP per monthly'!AA298*-1</f>
        <v>0</v>
      </c>
      <c r="BJ201" s="203">
        <f>'[122]RP per monthly'!AD298*-1</f>
        <v>0</v>
      </c>
      <c r="BK201" s="203">
        <f>'[122]RP per monthly'!AE298*-1</f>
        <v>0</v>
      </c>
      <c r="BL201" s="203">
        <f>'[122]RP per monthly'!AF298*-1</f>
        <v>0</v>
      </c>
      <c r="BM201" s="203">
        <f>'[122]RP per monthly'!AG298*-1</f>
        <v>0</v>
      </c>
      <c r="BN201" s="203">
        <f>'[122]RP per monthly'!AH298*-1</f>
        <v>0</v>
      </c>
      <c r="BO201" s="203">
        <f>'[122]RP per monthly'!AI298*-1</f>
        <v>0</v>
      </c>
      <c r="BP201" s="203">
        <f>'[122]RP per monthly'!AJ298*-1</f>
        <v>0</v>
      </c>
      <c r="BQ201" s="203">
        <f>'[122]RP per monthly'!AK298*-1</f>
        <v>0</v>
      </c>
      <c r="BR201" s="203">
        <f>'[122]RP per monthly'!AL298*-1</f>
        <v>0</v>
      </c>
      <c r="BS201" s="203">
        <f>'[122]RP per monthly'!AM298*-1</f>
        <v>0</v>
      </c>
      <c r="BT201" s="203">
        <f>'[122]RP per monthly'!AN298*-1</f>
        <v>0</v>
      </c>
      <c r="BU201" s="203">
        <f>'[122]RP per monthly'!AO298*-1</f>
        <v>0</v>
      </c>
      <c r="BV201" s="195">
        <f>'[122]RP per monthly'!AR298*-1</f>
        <v>0</v>
      </c>
      <c r="BW201" s="195">
        <f>'[122]RP per monthly'!AS298*-1</f>
        <v>0</v>
      </c>
      <c r="BX201" s="195">
        <f>'[122]RP per monthly'!AT298*-1</f>
        <v>0</v>
      </c>
      <c r="BY201" s="195">
        <f>'[122]RP per monthly'!AU298*-1</f>
        <v>0</v>
      </c>
      <c r="BZ201" s="195">
        <f>'[122]RP per monthly'!AV298*-1</f>
        <v>0</v>
      </c>
      <c r="CA201" s="195">
        <f>'[122]RP per monthly'!AW298*-1</f>
        <v>0</v>
      </c>
      <c r="CB201" s="195">
        <f>'[122]RP per monthly'!AX298*-1</f>
        <v>0</v>
      </c>
      <c r="CC201" s="195">
        <f>'[122]RP per monthly'!AY298*-1</f>
        <v>0</v>
      </c>
      <c r="CD201" s="195">
        <f>'[122]RP per monthly'!AZ298*-1</f>
        <v>0</v>
      </c>
      <c r="CE201" s="195">
        <f>'[122]RP per monthly'!BA298*-1</f>
        <v>0</v>
      </c>
      <c r="CF201" s="195">
        <f>'[122]RP per monthly'!BB298*-1</f>
        <v>0</v>
      </c>
      <c r="CG201" s="195">
        <f>'[122]RP per monthly'!BC298*-1</f>
        <v>0</v>
      </c>
      <c r="CH201" s="195">
        <f>'[122]RP per monthly'!BF298*-1</f>
        <v>0</v>
      </c>
      <c r="CI201" s="195">
        <f>'[122]RP per monthly'!BG298*-1</f>
        <v>0</v>
      </c>
      <c r="CJ201" s="195">
        <f>'[122]RP per monthly'!BH298*-1</f>
        <v>0</v>
      </c>
      <c r="CK201" s="195">
        <f>'[122]RP per monthly'!BI298*-1</f>
        <v>0</v>
      </c>
      <c r="CL201" s="195">
        <f>'[122]RP per monthly'!BJ298*-1</f>
        <v>0</v>
      </c>
      <c r="CM201" s="195">
        <f>'[122]RP per monthly'!BK298*-1</f>
        <v>0</v>
      </c>
      <c r="CN201" s="195">
        <f>'[122]RP per monthly'!BL298*-1</f>
        <v>0</v>
      </c>
      <c r="CO201" s="195">
        <f>'[122]RP per monthly'!BM298*-1</f>
        <v>0</v>
      </c>
      <c r="CP201" s="195">
        <f>'[122]RP per monthly'!BN298*-1</f>
        <v>0</v>
      </c>
      <c r="CQ201" s="195">
        <f>'[122]RP per monthly'!BO298*-1</f>
        <v>0</v>
      </c>
      <c r="CR201" s="195">
        <f>'[122]RP per monthly'!BP298*-1</f>
        <v>0</v>
      </c>
      <c r="CS201" s="195">
        <f>'[122]RP per monthly'!BQ298*-1</f>
        <v>0</v>
      </c>
      <c r="CT201" s="195">
        <f>'[122]RP per monthly'!BT298*-1</f>
        <v>0</v>
      </c>
      <c r="CU201" s="195">
        <f>'[122]RP per monthly'!BU298*-1</f>
        <v>0</v>
      </c>
      <c r="CV201" s="195">
        <f>'[122]RP per monthly'!BV298*-1</f>
        <v>0</v>
      </c>
      <c r="CW201" s="195">
        <f>'[122]RP per monthly'!BW298*-1</f>
        <v>0</v>
      </c>
      <c r="CX201" s="195">
        <f>'[122]RP per monthly'!BX298*-1</f>
        <v>0</v>
      </c>
      <c r="CY201" s="195">
        <f>'[122]RP per monthly'!BY298*-1</f>
        <v>0</v>
      </c>
      <c r="CZ201" s="195">
        <f>'[122]RP per monthly'!BZ298*-1</f>
        <v>0</v>
      </c>
      <c r="DA201" s="195">
        <f>'[122]RP per monthly'!CA298*-1</f>
        <v>0</v>
      </c>
      <c r="DB201" s="195">
        <f>'[122]RP per monthly'!CB298*-1</f>
        <v>0</v>
      </c>
      <c r="DC201" s="195">
        <f>'[122]RP per monthly'!CC298*-1</f>
        <v>0</v>
      </c>
      <c r="DD201" s="195">
        <f>'[122]RP per monthly'!CD298*-1</f>
        <v>0</v>
      </c>
      <c r="DE201" s="195">
        <f>'[122]RP per monthly'!CE298*-1</f>
        <v>0</v>
      </c>
    </row>
    <row r="202" spans="1:109" ht="15" customHeight="1" outlineLevel="1">
      <c r="A202" s="37" t="s">
        <v>118</v>
      </c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4"/>
      <c r="AG202" s="84"/>
      <c r="AH202" s="84"/>
      <c r="AI202" s="84"/>
      <c r="AJ202" s="84"/>
      <c r="AK202" s="84"/>
      <c r="AL202" s="84"/>
      <c r="AM202" s="84"/>
      <c r="AN202" s="84"/>
      <c r="AO202" s="84"/>
      <c r="AP202" s="84"/>
      <c r="AQ202" s="84"/>
      <c r="AR202" s="84"/>
      <c r="AS202" s="84"/>
      <c r="AT202" s="84"/>
      <c r="AU202" s="84"/>
      <c r="AV202" s="84"/>
      <c r="AW202" s="84"/>
      <c r="AX202" s="84"/>
      <c r="AY202" s="84"/>
      <c r="AZ202" s="84"/>
      <c r="BA202" s="84"/>
      <c r="BB202" s="84"/>
      <c r="BC202" s="84"/>
      <c r="BD202" s="84"/>
      <c r="BE202" s="84"/>
      <c r="BF202" s="84"/>
      <c r="BG202" s="84"/>
      <c r="BH202" s="84"/>
      <c r="BI202" s="84"/>
      <c r="BJ202" s="84"/>
      <c r="BK202" s="84"/>
      <c r="BL202" s="84"/>
      <c r="BM202" s="84"/>
      <c r="BN202" s="84"/>
      <c r="BO202" s="84"/>
      <c r="BP202" s="84"/>
      <c r="BQ202" s="84"/>
      <c r="BR202" s="84"/>
      <c r="BS202" s="84"/>
      <c r="BT202" s="84"/>
      <c r="BU202" s="84"/>
      <c r="BV202" s="59"/>
      <c r="BW202" s="59"/>
      <c r="BX202" s="59"/>
      <c r="BY202" s="59"/>
      <c r="BZ202" s="59"/>
      <c r="CA202" s="59"/>
      <c r="CB202" s="59"/>
      <c r="CC202" s="59"/>
      <c r="CD202" s="59"/>
      <c r="CE202" s="59"/>
      <c r="CF202" s="59"/>
    </row>
    <row r="203" spans="1:109" ht="15" customHeight="1" outlineLevel="1">
      <c r="A203" s="37" t="s">
        <v>247</v>
      </c>
      <c r="B203" s="84">
        <v>5109.4400000000014</v>
      </c>
      <c r="C203" s="84">
        <v>4614.9799999999996</v>
      </c>
      <c r="D203" s="84">
        <v>5109.4400000000014</v>
      </c>
      <c r="E203" s="84">
        <v>4944.62</v>
      </c>
      <c r="F203" s="84">
        <v>5109.4400000000014</v>
      </c>
      <c r="G203" s="84">
        <v>4944.62</v>
      </c>
      <c r="H203" s="84">
        <v>5109.4400000000014</v>
      </c>
      <c r="I203" s="84">
        <v>659.27</v>
      </c>
      <c r="J203" s="84">
        <v>5264</v>
      </c>
      <c r="K203" s="84">
        <v>5121.28</v>
      </c>
      <c r="L203" s="84">
        <v>3616.29</v>
      </c>
      <c r="M203" s="84">
        <v>4769.3100000000004</v>
      </c>
      <c r="N203" s="84">
        <v>4769.3100000000004</v>
      </c>
      <c r="O203" s="84">
        <v>4307.76</v>
      </c>
      <c r="P203" s="84">
        <v>4769.3100000000004</v>
      </c>
      <c r="Q203" s="84">
        <v>4615.46</v>
      </c>
      <c r="R203" s="84">
        <v>4769.3100000000004</v>
      </c>
      <c r="S203" s="84">
        <v>4615.46</v>
      </c>
      <c r="T203" s="84">
        <v>4769.3100000000004</v>
      </c>
      <c r="U203" s="84">
        <v>18736.009999999998</v>
      </c>
      <c r="V203" s="84">
        <v>58388.74</v>
      </c>
      <c r="W203" s="84">
        <v>41610.370000000003</v>
      </c>
      <c r="X203" s="84">
        <v>40268.1</v>
      </c>
      <c r="Y203" s="84">
        <v>41610.370000000003</v>
      </c>
      <c r="Z203" s="84">
        <v>41610.370000000003</v>
      </c>
      <c r="AA203" s="84">
        <v>19489.54</v>
      </c>
      <c r="AB203" s="84">
        <v>20833.650000000001</v>
      </c>
      <c r="AC203" s="84">
        <v>20161.599999999999</v>
      </c>
      <c r="AD203" s="84">
        <v>20833.650000000001</v>
      </c>
      <c r="AE203" s="84">
        <v>20161.599999999999</v>
      </c>
      <c r="AF203" s="84">
        <v>20833.650000000001</v>
      </c>
      <c r="AG203" s="84">
        <v>20833.650000000001</v>
      </c>
      <c r="AH203" s="84">
        <v>20161.599999999999</v>
      </c>
      <c r="AI203" s="84">
        <v>20833.650000000001</v>
      </c>
      <c r="AJ203" s="84">
        <v>20161.599999999999</v>
      </c>
      <c r="AK203" s="84">
        <v>-99805.37</v>
      </c>
      <c r="AL203" s="203">
        <f>'[122]RP per monthly'!B297*-1</f>
        <v>0</v>
      </c>
      <c r="AM203" s="203">
        <f>'[122]RP per monthly'!C297*-1</f>
        <v>0</v>
      </c>
      <c r="AN203" s="203">
        <f>'[122]RP per monthly'!D297*-1</f>
        <v>0</v>
      </c>
      <c r="AO203" s="203">
        <f>'[122]RP per monthly'!E297*-1</f>
        <v>0</v>
      </c>
      <c r="AP203" s="203">
        <f>'[122]RP per monthly'!F297*-1</f>
        <v>0</v>
      </c>
      <c r="AQ203" s="203">
        <f>'[122]RP per monthly'!G297*-1</f>
        <v>0</v>
      </c>
      <c r="AR203" s="203">
        <f>'[122]RP per monthly'!H297*-1</f>
        <v>0</v>
      </c>
      <c r="AS203" s="203">
        <f>'[122]RP per monthly'!I297*-1</f>
        <v>0</v>
      </c>
      <c r="AT203" s="203">
        <f>'[122]RP per monthly'!J297*-1</f>
        <v>0</v>
      </c>
      <c r="AU203" s="203">
        <f>'[122]RP per monthly'!K297*-1</f>
        <v>0</v>
      </c>
      <c r="AV203" s="203">
        <f>'[122]RP per monthly'!L297*-1</f>
        <v>0</v>
      </c>
      <c r="AW203" s="203">
        <f>'[122]RP per monthly'!M297*-1</f>
        <v>0</v>
      </c>
      <c r="AX203" s="203">
        <f>'[122]RP per monthly'!P297*-1</f>
        <v>0</v>
      </c>
      <c r="AY203" s="203">
        <f>'[122]RP per monthly'!Q297*-1</f>
        <v>0</v>
      </c>
      <c r="AZ203" s="203">
        <f>'[122]RP per monthly'!R297*-1</f>
        <v>0</v>
      </c>
      <c r="BA203" s="203">
        <f>'[122]RP per monthly'!S297*-1</f>
        <v>0</v>
      </c>
      <c r="BB203" s="203">
        <f>'[122]RP per monthly'!T297*-1</f>
        <v>0</v>
      </c>
      <c r="BC203" s="203">
        <f>'[122]RP per monthly'!U297*-1</f>
        <v>0</v>
      </c>
      <c r="BD203" s="203">
        <f>'[122]RP per monthly'!V297*-1</f>
        <v>0</v>
      </c>
      <c r="BE203" s="203">
        <f>'[122]RP per monthly'!W297*-1</f>
        <v>0</v>
      </c>
      <c r="BF203" s="203">
        <f>'[122]RP per monthly'!X297*-1</f>
        <v>0</v>
      </c>
      <c r="BG203" s="203">
        <f>'[122]RP per monthly'!Y297*-1</f>
        <v>0</v>
      </c>
      <c r="BH203" s="203">
        <f>'[122]RP per monthly'!Z297*-1</f>
        <v>0</v>
      </c>
      <c r="BI203" s="203">
        <f>'[122]RP per monthly'!AA297*-1</f>
        <v>0</v>
      </c>
      <c r="BJ203" s="203">
        <f>'[122]RP per monthly'!AD297*-1</f>
        <v>0</v>
      </c>
      <c r="BK203" s="203">
        <f>'[122]RP per monthly'!AE297*-1</f>
        <v>0</v>
      </c>
      <c r="BL203" s="203">
        <f>'[122]RP per monthly'!AF297*-1</f>
        <v>0</v>
      </c>
      <c r="BM203" s="203">
        <f>'[122]RP per monthly'!AG297*-1</f>
        <v>0</v>
      </c>
      <c r="BN203" s="203">
        <f>'[122]RP per monthly'!AH297*-1</f>
        <v>0</v>
      </c>
      <c r="BO203" s="203">
        <f>'[122]RP per monthly'!AI297*-1</f>
        <v>0</v>
      </c>
      <c r="BP203" s="203">
        <f>'[122]RP per monthly'!AJ297*-1</f>
        <v>0</v>
      </c>
      <c r="BQ203" s="203">
        <f>'[122]RP per monthly'!AK297*-1</f>
        <v>0</v>
      </c>
      <c r="BR203" s="203">
        <f>'[122]RP per monthly'!AL297*-1</f>
        <v>0</v>
      </c>
      <c r="BS203" s="203">
        <f>'[122]RP per monthly'!AM297*-1</f>
        <v>0</v>
      </c>
      <c r="BT203" s="203">
        <f>'[122]RP per monthly'!AN297*-1</f>
        <v>0</v>
      </c>
      <c r="BU203" s="203">
        <f>'[122]RP per monthly'!AO297*-1</f>
        <v>0</v>
      </c>
      <c r="BV203" s="195">
        <f>'[122]RP per monthly'!AR297*-1</f>
        <v>0</v>
      </c>
      <c r="BW203" s="195">
        <f>'[122]RP per monthly'!AS297*-1</f>
        <v>0</v>
      </c>
      <c r="BX203" s="195">
        <f>'[122]RP per monthly'!AT297*-1</f>
        <v>0</v>
      </c>
      <c r="BY203" s="195">
        <f>'[122]RP per monthly'!AU297*-1</f>
        <v>0</v>
      </c>
      <c r="BZ203" s="195">
        <f>'[122]RP per monthly'!AV297*-1</f>
        <v>0</v>
      </c>
      <c r="CA203" s="195">
        <f>'[122]RP per monthly'!AW297*-1</f>
        <v>0</v>
      </c>
      <c r="CB203" s="195">
        <f>'[122]RP per monthly'!AX297*-1</f>
        <v>0</v>
      </c>
      <c r="CC203" s="195">
        <f>'[122]RP per monthly'!AY297*-1</f>
        <v>0</v>
      </c>
      <c r="CD203" s="195">
        <f>'[122]RP per monthly'!AZ297*-1</f>
        <v>0</v>
      </c>
      <c r="CE203" s="195">
        <f>'[122]RP per monthly'!BA297*-1</f>
        <v>0</v>
      </c>
      <c r="CF203" s="195">
        <f>'[122]RP per monthly'!BB297*-1</f>
        <v>0</v>
      </c>
      <c r="CG203" s="195">
        <f>'[122]RP per monthly'!BC297*-1</f>
        <v>0</v>
      </c>
      <c r="CH203" s="195">
        <f>'[122]RP per monthly'!BF297*-1</f>
        <v>0</v>
      </c>
      <c r="CI203" s="195">
        <f>'[122]RP per monthly'!BG297*-1</f>
        <v>0</v>
      </c>
      <c r="CJ203" s="195">
        <f>'[122]RP per monthly'!BH297*-1</f>
        <v>0</v>
      </c>
      <c r="CK203" s="195">
        <f>'[122]RP per monthly'!BI297*-1</f>
        <v>0</v>
      </c>
      <c r="CL203" s="195">
        <f>'[122]RP per monthly'!BJ297*-1</f>
        <v>0</v>
      </c>
      <c r="CM203" s="195">
        <f>'[122]RP per monthly'!BK297*-1</f>
        <v>0</v>
      </c>
      <c r="CN203" s="195">
        <f>'[122]RP per monthly'!BL297*-1</f>
        <v>0</v>
      </c>
      <c r="CO203" s="195">
        <f>'[122]RP per monthly'!BM297*-1</f>
        <v>0</v>
      </c>
      <c r="CP203" s="195">
        <f>'[122]RP per monthly'!BN297*-1</f>
        <v>0</v>
      </c>
      <c r="CQ203" s="195">
        <f>'[122]RP per monthly'!BO297*-1</f>
        <v>0</v>
      </c>
      <c r="CR203" s="195">
        <f>'[122]RP per monthly'!BP297*-1</f>
        <v>0</v>
      </c>
      <c r="CS203" s="195">
        <f>'[122]RP per monthly'!BQ297*-1</f>
        <v>0</v>
      </c>
      <c r="CT203" s="195">
        <f>'[122]RP per monthly'!BT297*-1</f>
        <v>0</v>
      </c>
      <c r="CU203" s="195">
        <f>'[122]RP per monthly'!BU297*-1</f>
        <v>0</v>
      </c>
      <c r="CV203" s="195">
        <f>'[122]RP per monthly'!BV297*-1</f>
        <v>0</v>
      </c>
      <c r="CW203" s="195">
        <f>'[122]RP per monthly'!BW297*-1</f>
        <v>0</v>
      </c>
      <c r="CX203" s="195">
        <f>'[122]RP per monthly'!BX297*-1</f>
        <v>0</v>
      </c>
      <c r="CY203" s="195">
        <f>'[122]RP per monthly'!BY297*-1</f>
        <v>0</v>
      </c>
      <c r="CZ203" s="195">
        <f>'[122]RP per monthly'!BZ297*-1</f>
        <v>0</v>
      </c>
      <c r="DA203" s="195">
        <f>'[122]RP per monthly'!CA297*-1</f>
        <v>0</v>
      </c>
      <c r="DB203" s="195">
        <f>'[122]RP per monthly'!CB297*-1</f>
        <v>0</v>
      </c>
      <c r="DC203" s="195">
        <f>'[122]RP per monthly'!CC297*-1</f>
        <v>0</v>
      </c>
      <c r="DD203" s="195">
        <f>'[122]RP per monthly'!CD297*-1</f>
        <v>0</v>
      </c>
      <c r="DE203" s="195">
        <f>'[122]RP per monthly'!CE297*-1</f>
        <v>0</v>
      </c>
    </row>
    <row r="204" spans="1:109" ht="15" customHeight="1" outlineLevel="1">
      <c r="A204" s="37" t="s">
        <v>248</v>
      </c>
      <c r="B204" s="84"/>
      <c r="C204" s="84">
        <v>2773.12</v>
      </c>
      <c r="D204" s="84">
        <v>1193.98</v>
      </c>
      <c r="E204" s="84">
        <v>1155.48</v>
      </c>
      <c r="F204" s="84">
        <v>1193.98</v>
      </c>
      <c r="G204" s="84">
        <v>1155.48</v>
      </c>
      <c r="H204" s="84">
        <v>1193.98</v>
      </c>
      <c r="I204" s="84">
        <v>1193.98</v>
      </c>
      <c r="J204" s="84">
        <v>1155.48</v>
      </c>
      <c r="K204" s="84">
        <v>1193.98</v>
      </c>
      <c r="L204" s="84">
        <v>1155.48</v>
      </c>
      <c r="M204" s="84">
        <v>693.28</v>
      </c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4"/>
      <c r="AG204" s="84"/>
      <c r="AH204" s="84"/>
      <c r="AI204" s="84"/>
      <c r="AJ204" s="84"/>
      <c r="AK204" s="84"/>
      <c r="AL204" s="84"/>
      <c r="AM204" s="84"/>
      <c r="AN204" s="84"/>
      <c r="AO204" s="84"/>
      <c r="AP204" s="84"/>
      <c r="AQ204" s="84"/>
      <c r="AR204" s="84">
        <v>0</v>
      </c>
      <c r="AS204" s="84">
        <v>0</v>
      </c>
      <c r="AT204" s="84">
        <v>0</v>
      </c>
      <c r="AU204" s="84">
        <v>0</v>
      </c>
      <c r="AV204" s="84">
        <v>0</v>
      </c>
      <c r="AW204" s="84">
        <v>0</v>
      </c>
      <c r="AX204" s="84">
        <v>0</v>
      </c>
      <c r="AY204" s="84">
        <v>0</v>
      </c>
      <c r="AZ204" s="84">
        <v>0</v>
      </c>
      <c r="BA204" s="84">
        <v>0</v>
      </c>
      <c r="BB204" s="84">
        <v>0</v>
      </c>
      <c r="BC204" s="84">
        <v>0</v>
      </c>
      <c r="BD204" s="84">
        <v>0</v>
      </c>
      <c r="BE204" s="84">
        <v>0</v>
      </c>
      <c r="BF204" s="84">
        <v>0</v>
      </c>
      <c r="BG204" s="84">
        <v>0</v>
      </c>
      <c r="BH204" s="84">
        <v>0</v>
      </c>
      <c r="BI204" s="84">
        <v>0</v>
      </c>
      <c r="BJ204" s="84">
        <v>0</v>
      </c>
      <c r="BK204" s="84">
        <v>0</v>
      </c>
      <c r="BL204" s="84">
        <v>0</v>
      </c>
      <c r="BM204" s="84">
        <v>0</v>
      </c>
      <c r="BN204" s="84">
        <v>0</v>
      </c>
      <c r="BO204" s="84">
        <v>0</v>
      </c>
      <c r="BP204" s="84">
        <v>0</v>
      </c>
      <c r="BQ204" s="84">
        <v>0</v>
      </c>
      <c r="BR204" s="84">
        <v>0</v>
      </c>
      <c r="BS204" s="84">
        <v>0</v>
      </c>
      <c r="BT204" s="84">
        <v>0</v>
      </c>
      <c r="BU204" s="84">
        <v>0</v>
      </c>
      <c r="BV204" s="59">
        <v>0</v>
      </c>
      <c r="BW204" s="59">
        <v>0</v>
      </c>
      <c r="BX204" s="59">
        <v>0</v>
      </c>
      <c r="BY204" s="59">
        <v>0</v>
      </c>
      <c r="BZ204" s="59">
        <v>0</v>
      </c>
      <c r="CA204" s="59">
        <v>0</v>
      </c>
      <c r="CB204" s="59">
        <v>0</v>
      </c>
      <c r="CC204" s="59">
        <v>0</v>
      </c>
      <c r="CD204" s="59">
        <v>0</v>
      </c>
      <c r="CE204" s="59">
        <v>0</v>
      </c>
      <c r="CF204" s="59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</row>
    <row r="205" spans="1:109" ht="15" customHeight="1" outlineLevel="1">
      <c r="A205" s="37" t="s">
        <v>249</v>
      </c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>
        <v>175.32</v>
      </c>
      <c r="R205" s="84"/>
      <c r="S205" s="84"/>
      <c r="T205" s="84"/>
      <c r="U205" s="84">
        <v>-175.32</v>
      </c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  <c r="AF205" s="84"/>
      <c r="AG205" s="84"/>
      <c r="AH205" s="84"/>
      <c r="AI205" s="84"/>
      <c r="AJ205" s="84"/>
      <c r="AK205" s="84"/>
      <c r="AL205" s="84"/>
      <c r="AM205" s="84"/>
      <c r="AN205" s="84"/>
      <c r="AO205" s="84"/>
      <c r="AP205" s="84"/>
      <c r="AQ205" s="84"/>
      <c r="AR205" s="84">
        <v>0</v>
      </c>
      <c r="AS205" s="84">
        <v>0</v>
      </c>
      <c r="AT205" s="84">
        <v>0</v>
      </c>
      <c r="AU205" s="84">
        <v>0</v>
      </c>
      <c r="AV205" s="84">
        <v>0</v>
      </c>
      <c r="AW205" s="84">
        <v>0</v>
      </c>
      <c r="AX205" s="84">
        <v>0</v>
      </c>
      <c r="AY205" s="84">
        <v>0</v>
      </c>
      <c r="AZ205" s="84">
        <v>0</v>
      </c>
      <c r="BA205" s="84">
        <v>0</v>
      </c>
      <c r="BB205" s="84">
        <v>0</v>
      </c>
      <c r="BC205" s="84">
        <v>0</v>
      </c>
      <c r="BD205" s="84">
        <v>0</v>
      </c>
      <c r="BE205" s="84">
        <v>0</v>
      </c>
      <c r="BF205" s="84">
        <v>0</v>
      </c>
      <c r="BG205" s="84">
        <v>0</v>
      </c>
      <c r="BH205" s="84">
        <v>0</v>
      </c>
      <c r="BI205" s="84">
        <v>0</v>
      </c>
      <c r="BJ205" s="84">
        <v>0</v>
      </c>
      <c r="BK205" s="84">
        <v>0</v>
      </c>
      <c r="BL205" s="84">
        <v>0</v>
      </c>
      <c r="BM205" s="84">
        <v>0</v>
      </c>
      <c r="BN205" s="84">
        <v>0</v>
      </c>
      <c r="BO205" s="84">
        <v>0</v>
      </c>
      <c r="BP205" s="84">
        <v>0</v>
      </c>
      <c r="BQ205" s="84">
        <v>0</v>
      </c>
      <c r="BR205" s="84">
        <v>0</v>
      </c>
      <c r="BS205" s="84">
        <v>0</v>
      </c>
      <c r="BT205" s="84">
        <v>0</v>
      </c>
      <c r="BU205" s="84">
        <v>0</v>
      </c>
      <c r="BV205" s="59">
        <v>0</v>
      </c>
      <c r="BW205" s="59">
        <v>0</v>
      </c>
      <c r="BX205" s="59">
        <v>0</v>
      </c>
      <c r="BY205" s="59">
        <v>0</v>
      </c>
      <c r="BZ205" s="59">
        <v>0</v>
      </c>
      <c r="CA205" s="59">
        <v>0</v>
      </c>
      <c r="CB205" s="59">
        <v>0</v>
      </c>
      <c r="CC205" s="59">
        <v>0</v>
      </c>
      <c r="CD205" s="59">
        <v>0</v>
      </c>
      <c r="CE205" s="59">
        <v>0</v>
      </c>
      <c r="CF205" s="59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</row>
    <row r="206" spans="1:109" ht="15" customHeight="1" outlineLevel="1">
      <c r="A206" s="37" t="s">
        <v>250</v>
      </c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4"/>
      <c r="AG206" s="84"/>
      <c r="AH206" s="84"/>
      <c r="AI206" s="84"/>
      <c r="AJ206" s="84"/>
      <c r="AK206" s="84"/>
      <c r="AL206" s="84"/>
      <c r="AM206" s="84"/>
      <c r="AN206" s="84"/>
      <c r="AO206" s="84"/>
      <c r="AP206" s="84"/>
      <c r="AQ206" s="84"/>
      <c r="AR206" s="84">
        <v>0</v>
      </c>
      <c r="AS206" s="84">
        <v>0</v>
      </c>
      <c r="AT206" s="84">
        <v>0</v>
      </c>
      <c r="AU206" s="84">
        <v>0</v>
      </c>
      <c r="AV206" s="84">
        <v>0</v>
      </c>
      <c r="AW206" s="84">
        <v>0</v>
      </c>
      <c r="AX206" s="84">
        <v>0</v>
      </c>
      <c r="AY206" s="84">
        <v>0</v>
      </c>
      <c r="AZ206" s="84">
        <v>0</v>
      </c>
      <c r="BA206" s="84">
        <v>0</v>
      </c>
      <c r="BB206" s="84">
        <v>0</v>
      </c>
      <c r="BC206" s="84">
        <v>0</v>
      </c>
      <c r="BD206" s="84">
        <v>0</v>
      </c>
      <c r="BE206" s="84">
        <v>0</v>
      </c>
      <c r="BF206" s="84">
        <v>0</v>
      </c>
      <c r="BG206" s="84">
        <v>0</v>
      </c>
      <c r="BH206" s="84">
        <v>0</v>
      </c>
      <c r="BI206" s="84">
        <v>0</v>
      </c>
      <c r="BJ206" s="84">
        <v>0</v>
      </c>
      <c r="BK206" s="84">
        <v>0</v>
      </c>
      <c r="BL206" s="84">
        <v>0</v>
      </c>
      <c r="BM206" s="84">
        <v>0</v>
      </c>
      <c r="BN206" s="84">
        <v>0</v>
      </c>
      <c r="BO206" s="84">
        <v>0</v>
      </c>
      <c r="BP206" s="84">
        <v>0</v>
      </c>
      <c r="BQ206" s="84">
        <v>0</v>
      </c>
      <c r="BR206" s="84">
        <v>0</v>
      </c>
      <c r="BS206" s="84">
        <v>0</v>
      </c>
      <c r="BT206" s="84">
        <v>0</v>
      </c>
      <c r="BU206" s="84">
        <v>0</v>
      </c>
      <c r="BV206" s="59">
        <v>0</v>
      </c>
      <c r="BW206" s="59">
        <v>0</v>
      </c>
      <c r="BX206" s="59">
        <v>0</v>
      </c>
      <c r="BY206" s="59">
        <v>0</v>
      </c>
      <c r="BZ206" s="59">
        <v>0</v>
      </c>
      <c r="CA206" s="59">
        <v>0</v>
      </c>
      <c r="CB206" s="59">
        <v>0</v>
      </c>
      <c r="CC206" s="59">
        <v>0</v>
      </c>
      <c r="CD206" s="59">
        <v>0</v>
      </c>
      <c r="CE206" s="59">
        <v>0</v>
      </c>
      <c r="CF206" s="59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</row>
    <row r="207" spans="1:109" ht="15" customHeight="1" outlineLevel="1">
      <c r="A207" s="37" t="s">
        <v>251</v>
      </c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4"/>
      <c r="AG207" s="84"/>
      <c r="AH207" s="84"/>
      <c r="AI207" s="84"/>
      <c r="AJ207" s="84"/>
      <c r="AK207" s="84"/>
      <c r="AL207" s="84"/>
      <c r="AM207" s="84"/>
      <c r="AN207" s="84"/>
      <c r="AO207" s="84"/>
      <c r="AP207" s="84"/>
      <c r="AQ207" s="84"/>
      <c r="AR207" s="84">
        <v>0</v>
      </c>
      <c r="AS207" s="84">
        <v>0</v>
      </c>
      <c r="AT207" s="84">
        <v>0</v>
      </c>
      <c r="AU207" s="84">
        <v>0</v>
      </c>
      <c r="AV207" s="84">
        <v>0</v>
      </c>
      <c r="AW207" s="84">
        <v>0</v>
      </c>
      <c r="AX207" s="84">
        <v>0</v>
      </c>
      <c r="AY207" s="84">
        <v>0</v>
      </c>
      <c r="AZ207" s="84">
        <v>0</v>
      </c>
      <c r="BA207" s="84">
        <v>0</v>
      </c>
      <c r="BB207" s="84">
        <v>0</v>
      </c>
      <c r="BC207" s="84">
        <v>0</v>
      </c>
      <c r="BD207" s="84">
        <v>0</v>
      </c>
      <c r="BE207" s="84">
        <v>0</v>
      </c>
      <c r="BF207" s="84">
        <v>0</v>
      </c>
      <c r="BG207" s="84">
        <v>0</v>
      </c>
      <c r="BH207" s="84">
        <v>0</v>
      </c>
      <c r="BI207" s="84">
        <v>0</v>
      </c>
      <c r="BJ207" s="84">
        <v>0</v>
      </c>
      <c r="BK207" s="84">
        <v>0</v>
      </c>
      <c r="BL207" s="84">
        <v>0</v>
      </c>
      <c r="BM207" s="84">
        <v>0</v>
      </c>
      <c r="BN207" s="84">
        <v>0</v>
      </c>
      <c r="BO207" s="84">
        <v>0</v>
      </c>
      <c r="BP207" s="84">
        <v>0</v>
      </c>
      <c r="BQ207" s="84">
        <v>0</v>
      </c>
      <c r="BR207" s="84">
        <v>0</v>
      </c>
      <c r="BS207" s="84">
        <v>0</v>
      </c>
      <c r="BT207" s="84">
        <v>0</v>
      </c>
      <c r="BU207" s="84">
        <v>0</v>
      </c>
      <c r="BV207" s="59">
        <v>0</v>
      </c>
      <c r="BW207" s="59">
        <v>0</v>
      </c>
      <c r="BX207" s="59">
        <v>0</v>
      </c>
      <c r="BY207" s="59">
        <v>0</v>
      </c>
      <c r="BZ207" s="59">
        <v>0</v>
      </c>
      <c r="CA207" s="59">
        <v>0</v>
      </c>
      <c r="CB207" s="59">
        <v>0</v>
      </c>
      <c r="CC207" s="59">
        <v>0</v>
      </c>
      <c r="CD207" s="59">
        <v>0</v>
      </c>
      <c r="CE207" s="59">
        <v>0</v>
      </c>
      <c r="CF207" s="59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</row>
    <row r="208" spans="1:109" ht="15" customHeight="1" outlineLevel="1">
      <c r="A208" s="37" t="s">
        <v>252</v>
      </c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>
        <v>295.12</v>
      </c>
      <c r="U208" s="84">
        <v>-295.12</v>
      </c>
      <c r="V208" s="84"/>
      <c r="W208" s="84"/>
      <c r="X208" s="84"/>
      <c r="Y208" s="84"/>
      <c r="Z208" s="84"/>
      <c r="AA208" s="84"/>
      <c r="AB208" s="84"/>
      <c r="AC208" s="84"/>
      <c r="AD208" s="84"/>
      <c r="AE208" s="84"/>
      <c r="AF208" s="84"/>
      <c r="AG208" s="84"/>
      <c r="AH208" s="84"/>
      <c r="AI208" s="84"/>
      <c r="AJ208" s="84"/>
      <c r="AK208" s="84"/>
      <c r="AL208" s="84"/>
      <c r="AM208" s="84"/>
      <c r="AN208" s="84"/>
      <c r="AO208" s="84"/>
      <c r="AP208" s="84"/>
      <c r="AQ208" s="84"/>
      <c r="AR208" s="84">
        <v>0</v>
      </c>
      <c r="AS208" s="84">
        <v>0</v>
      </c>
      <c r="AT208" s="84">
        <v>0</v>
      </c>
      <c r="AU208" s="84">
        <v>0</v>
      </c>
      <c r="AV208" s="84">
        <v>0</v>
      </c>
      <c r="AW208" s="84">
        <v>0</v>
      </c>
      <c r="AX208" s="84">
        <v>0</v>
      </c>
      <c r="AY208" s="84">
        <v>0</v>
      </c>
      <c r="AZ208" s="84">
        <v>0</v>
      </c>
      <c r="BA208" s="84">
        <v>0</v>
      </c>
      <c r="BB208" s="84">
        <v>0</v>
      </c>
      <c r="BC208" s="84">
        <v>0</v>
      </c>
      <c r="BD208" s="84">
        <v>0</v>
      </c>
      <c r="BE208" s="84">
        <v>0</v>
      </c>
      <c r="BF208" s="84">
        <v>0</v>
      </c>
      <c r="BG208" s="84">
        <v>0</v>
      </c>
      <c r="BH208" s="84">
        <v>0</v>
      </c>
      <c r="BI208" s="84">
        <v>0</v>
      </c>
      <c r="BJ208" s="84">
        <v>0</v>
      </c>
      <c r="BK208" s="84">
        <v>0</v>
      </c>
      <c r="BL208" s="84">
        <v>0</v>
      </c>
      <c r="BM208" s="84">
        <v>0</v>
      </c>
      <c r="BN208" s="84">
        <v>0</v>
      </c>
      <c r="BO208" s="84">
        <v>0</v>
      </c>
      <c r="BP208" s="84">
        <v>0</v>
      </c>
      <c r="BQ208" s="84">
        <v>0</v>
      </c>
      <c r="BR208" s="84">
        <v>0</v>
      </c>
      <c r="BS208" s="84">
        <v>0</v>
      </c>
      <c r="BT208" s="84">
        <v>0</v>
      </c>
      <c r="BU208" s="84">
        <v>0</v>
      </c>
      <c r="BV208" s="59">
        <v>0</v>
      </c>
      <c r="BW208" s="59">
        <v>0</v>
      </c>
      <c r="BX208" s="59">
        <v>0</v>
      </c>
      <c r="BY208" s="59">
        <v>0</v>
      </c>
      <c r="BZ208" s="59">
        <v>0</v>
      </c>
      <c r="CA208" s="59">
        <v>0</v>
      </c>
      <c r="CB208" s="59">
        <v>0</v>
      </c>
      <c r="CC208" s="59">
        <v>0</v>
      </c>
      <c r="CD208" s="59">
        <v>0</v>
      </c>
      <c r="CE208" s="59">
        <v>0</v>
      </c>
      <c r="CF208" s="59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</row>
    <row r="209" spans="1:109" ht="15" customHeight="1" outlineLevel="1">
      <c r="A209" s="37" t="s">
        <v>253</v>
      </c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  <c r="AE209" s="84"/>
      <c r="AF209" s="84"/>
      <c r="AG209" s="84"/>
      <c r="AH209" s="84"/>
      <c r="AI209" s="84"/>
      <c r="AJ209" s="84"/>
      <c r="AK209" s="84"/>
      <c r="AL209" s="84"/>
      <c r="AM209" s="84"/>
      <c r="AN209" s="84"/>
      <c r="AO209" s="84"/>
      <c r="AP209" s="84"/>
      <c r="AQ209" s="84"/>
      <c r="AR209" s="84">
        <v>0</v>
      </c>
      <c r="AS209" s="84">
        <v>0</v>
      </c>
      <c r="AT209" s="84">
        <v>0</v>
      </c>
      <c r="AU209" s="84">
        <v>0</v>
      </c>
      <c r="AV209" s="84">
        <v>0</v>
      </c>
      <c r="AW209" s="84">
        <v>0</v>
      </c>
      <c r="AX209" s="84">
        <v>0</v>
      </c>
      <c r="AY209" s="84">
        <v>0</v>
      </c>
      <c r="AZ209" s="84">
        <v>0</v>
      </c>
      <c r="BA209" s="84">
        <v>0</v>
      </c>
      <c r="BB209" s="84">
        <v>0</v>
      </c>
      <c r="BC209" s="84">
        <v>0</v>
      </c>
      <c r="BD209" s="84">
        <v>0</v>
      </c>
      <c r="BE209" s="84">
        <v>0</v>
      </c>
      <c r="BF209" s="84">
        <v>0</v>
      </c>
      <c r="BG209" s="84">
        <v>0</v>
      </c>
      <c r="BH209" s="84">
        <v>0</v>
      </c>
      <c r="BI209" s="84">
        <v>0</v>
      </c>
      <c r="BJ209" s="84">
        <v>0</v>
      </c>
      <c r="BK209" s="84">
        <v>0</v>
      </c>
      <c r="BL209" s="84">
        <v>0</v>
      </c>
      <c r="BM209" s="84">
        <v>0</v>
      </c>
      <c r="BN209" s="84">
        <v>0</v>
      </c>
      <c r="BO209" s="84">
        <v>0</v>
      </c>
      <c r="BP209" s="84">
        <v>0</v>
      </c>
      <c r="BQ209" s="84">
        <v>0</v>
      </c>
      <c r="BR209" s="84">
        <v>0</v>
      </c>
      <c r="BS209" s="84">
        <v>0</v>
      </c>
      <c r="BT209" s="84">
        <v>0</v>
      </c>
      <c r="BU209" s="84">
        <v>0</v>
      </c>
      <c r="BV209" s="59">
        <v>0</v>
      </c>
      <c r="BW209" s="59">
        <v>0</v>
      </c>
      <c r="BX209" s="59">
        <v>0</v>
      </c>
      <c r="BY209" s="59">
        <v>0</v>
      </c>
      <c r="BZ209" s="59">
        <v>0</v>
      </c>
      <c r="CA209" s="59">
        <v>0</v>
      </c>
      <c r="CB209" s="59">
        <v>0</v>
      </c>
      <c r="CC209" s="59">
        <v>0</v>
      </c>
      <c r="CD209" s="59">
        <v>0</v>
      </c>
      <c r="CE209" s="59">
        <v>0</v>
      </c>
      <c r="CF209" s="5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</row>
    <row r="210" spans="1:109" ht="15" customHeight="1" outlineLevel="1">
      <c r="A210" s="37" t="s">
        <v>254</v>
      </c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>
        <v>57286.8</v>
      </c>
      <c r="V210" s="84"/>
      <c r="W210" s="84">
        <v>70000</v>
      </c>
      <c r="X210" s="84"/>
      <c r="Y210" s="84">
        <v>304003.03000000003</v>
      </c>
      <c r="Z210" s="84"/>
      <c r="AA210" s="84"/>
      <c r="AB210" s="84"/>
      <c r="AC210" s="84"/>
      <c r="AD210" s="84"/>
      <c r="AE210" s="84"/>
      <c r="AF210" s="84"/>
      <c r="AG210" s="84"/>
      <c r="AH210" s="84"/>
      <c r="AI210" s="84"/>
      <c r="AJ210" s="84"/>
      <c r="AK210" s="84"/>
      <c r="AL210" s="84"/>
      <c r="AM210" s="84"/>
      <c r="AN210" s="84"/>
      <c r="AO210" s="84"/>
      <c r="AP210" s="84"/>
      <c r="AQ210" s="84"/>
      <c r="AR210" s="84">
        <v>0</v>
      </c>
      <c r="AS210" s="84">
        <v>0</v>
      </c>
      <c r="AT210" s="84">
        <v>0</v>
      </c>
      <c r="AU210" s="84">
        <v>0</v>
      </c>
      <c r="AV210" s="84">
        <v>0</v>
      </c>
      <c r="AW210" s="84">
        <v>0</v>
      </c>
      <c r="AX210" s="84">
        <v>0</v>
      </c>
      <c r="AY210" s="84">
        <v>0</v>
      </c>
      <c r="AZ210" s="84">
        <v>0</v>
      </c>
      <c r="BA210" s="84">
        <v>0</v>
      </c>
      <c r="BB210" s="84">
        <v>0</v>
      </c>
      <c r="BC210" s="84">
        <v>0</v>
      </c>
      <c r="BD210" s="84">
        <v>0</v>
      </c>
      <c r="BE210" s="84">
        <v>0</v>
      </c>
      <c r="BF210" s="84">
        <v>0</v>
      </c>
      <c r="BG210" s="84">
        <v>0</v>
      </c>
      <c r="BH210" s="84">
        <v>0</v>
      </c>
      <c r="BI210" s="84">
        <v>0</v>
      </c>
      <c r="BJ210" s="84"/>
      <c r="BK210" s="84"/>
      <c r="BL210" s="84"/>
      <c r="BM210" s="84"/>
      <c r="BN210" s="84"/>
      <c r="BO210" s="84"/>
      <c r="BP210" s="84"/>
      <c r="BQ210" s="84"/>
      <c r="BR210" s="84"/>
      <c r="BS210" s="84"/>
      <c r="BT210" s="84"/>
      <c r="BU210" s="84"/>
      <c r="BV210" s="59"/>
      <c r="BW210" s="59"/>
      <c r="BX210" s="59"/>
      <c r="BY210" s="59"/>
      <c r="BZ210" s="59"/>
      <c r="CA210" s="59"/>
      <c r="CB210" s="59"/>
      <c r="CC210" s="59"/>
      <c r="CD210" s="59"/>
      <c r="CE210" s="59"/>
      <c r="CF210" s="59"/>
    </row>
    <row r="211" spans="1:109" ht="15" customHeight="1" outlineLevel="1">
      <c r="A211" s="37" t="s">
        <v>255</v>
      </c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4"/>
      <c r="AG211" s="84"/>
      <c r="AH211" s="84"/>
      <c r="AI211" s="84"/>
      <c r="AJ211" s="84"/>
      <c r="AK211" s="84"/>
      <c r="AL211" s="84"/>
      <c r="AM211" s="84"/>
      <c r="AN211" s="84"/>
      <c r="AO211" s="84"/>
      <c r="AP211" s="84"/>
      <c r="AQ211" s="84"/>
      <c r="AR211" s="84"/>
      <c r="AS211" s="84"/>
      <c r="AT211" s="84"/>
      <c r="AU211" s="84"/>
      <c r="AV211" s="84"/>
      <c r="AW211" s="84"/>
      <c r="AX211" s="84"/>
      <c r="AY211" s="84"/>
      <c r="AZ211" s="84"/>
      <c r="BA211" s="84"/>
      <c r="BB211" s="84"/>
      <c r="BC211" s="84"/>
      <c r="BD211" s="84"/>
      <c r="BE211" s="84"/>
      <c r="BF211" s="84"/>
      <c r="BG211" s="84"/>
      <c r="BH211" s="84"/>
      <c r="BI211" s="84"/>
      <c r="BJ211" s="84"/>
      <c r="BK211" s="84"/>
      <c r="BL211" s="84"/>
      <c r="BM211" s="84"/>
      <c r="BN211" s="84"/>
      <c r="BO211" s="84"/>
      <c r="BP211" s="84"/>
      <c r="BQ211" s="84"/>
      <c r="BR211" s="84"/>
      <c r="BS211" s="84"/>
      <c r="BT211" s="84"/>
      <c r="BU211" s="84"/>
      <c r="BV211" s="59"/>
      <c r="BW211" s="59"/>
      <c r="BX211" s="59"/>
      <c r="BY211" s="59"/>
      <c r="BZ211" s="59"/>
      <c r="CA211" s="59"/>
      <c r="CB211" s="59"/>
      <c r="CC211" s="59"/>
      <c r="CD211" s="59"/>
      <c r="CE211" s="59"/>
      <c r="CF211" s="59"/>
    </row>
    <row r="212" spans="1:109" ht="15" customHeight="1" outlineLevel="1">
      <c r="A212" s="37" t="s">
        <v>716</v>
      </c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  <c r="AE212" s="84"/>
      <c r="AF212" s="84"/>
      <c r="AG212" s="84"/>
      <c r="AH212" s="84">
        <v>168578.38</v>
      </c>
      <c r="AI212" s="84"/>
      <c r="AJ212" s="84"/>
      <c r="AK212" s="84"/>
      <c r="AL212" s="203">
        <f>'[122]RP per monthly'!B308*-1</f>
        <v>0</v>
      </c>
      <c r="AM212" s="203">
        <f>'[122]RP per monthly'!C308*-1</f>
        <v>0</v>
      </c>
      <c r="AN212" s="203">
        <f>'[122]RP per monthly'!D308*-1</f>
        <v>-9191.08</v>
      </c>
      <c r="AO212" s="203">
        <f>'[122]RP per monthly'!E308*-1</f>
        <v>0</v>
      </c>
      <c r="AP212" s="203">
        <f>'[122]RP per monthly'!F308*-1</f>
        <v>0</v>
      </c>
      <c r="AQ212" s="203">
        <f>'[122]RP per monthly'!G308*-1</f>
        <v>0</v>
      </c>
      <c r="AR212" s="203">
        <f>'[122]RP per monthly'!H308*-1</f>
        <v>0</v>
      </c>
      <c r="AS212" s="203">
        <f>'[122]RP per monthly'!I308*-1</f>
        <v>0</v>
      </c>
      <c r="AT212" s="203">
        <f>'[122]RP per monthly'!J308*-1</f>
        <v>1296415.73</v>
      </c>
      <c r="AU212" s="203">
        <f>'[122]RP per monthly'!K308*-1</f>
        <v>0</v>
      </c>
      <c r="AV212" s="203">
        <f>'[122]RP per monthly'!L308*-1</f>
        <v>0</v>
      </c>
      <c r="AW212" s="203">
        <f>'[122]RP per monthly'!M308*-1</f>
        <v>-74057.33</v>
      </c>
      <c r="AX212" s="203">
        <f>'[122]RP per monthly'!P308*-1</f>
        <v>0</v>
      </c>
      <c r="AY212" s="203">
        <f>'[122]RP per monthly'!Q308*-1</f>
        <v>0</v>
      </c>
      <c r="AZ212" s="203">
        <f>'[122]RP per monthly'!R308*-1</f>
        <v>398921.84</v>
      </c>
      <c r="BA212" s="203">
        <f>'[122]RP per monthly'!S308*-1</f>
        <v>0</v>
      </c>
      <c r="BB212" s="203">
        <f>'[122]RP per monthly'!T308*-1</f>
        <v>0</v>
      </c>
      <c r="BC212" s="203">
        <f>'[122]RP per monthly'!U308*-1</f>
        <v>0</v>
      </c>
      <c r="BD212" s="203">
        <f>'[122]RP per monthly'!V308*-1</f>
        <v>0</v>
      </c>
      <c r="BE212" s="203">
        <f>'[122]RP per monthly'!W308*-1</f>
        <v>0</v>
      </c>
      <c r="BF212" s="203">
        <f>'[122]RP per monthly'!X308*-1</f>
        <v>0</v>
      </c>
      <c r="BG212" s="203">
        <f>'[122]RP per monthly'!Y308*-1</f>
        <v>0</v>
      </c>
      <c r="BH212" s="203">
        <f>'[122]RP per monthly'!Z308*-1</f>
        <v>0</v>
      </c>
      <c r="BI212" s="203">
        <f>'[122]RP per monthly'!AA308*-1</f>
        <v>0</v>
      </c>
      <c r="BJ212" s="203">
        <f>'[122]RP per monthly'!AD308*-1</f>
        <v>0</v>
      </c>
      <c r="BK212" s="203">
        <f>'[122]RP per monthly'!AE308*-1</f>
        <v>0</v>
      </c>
      <c r="BL212" s="203">
        <f>'[122]RP per monthly'!AF308*-1</f>
        <v>0</v>
      </c>
      <c r="BM212" s="203">
        <f>'[122]RP per monthly'!AG308*-1</f>
        <v>0</v>
      </c>
      <c r="BN212" s="203">
        <f>'[122]RP per monthly'!AH308*-1</f>
        <v>0</v>
      </c>
      <c r="BO212" s="203">
        <f>'[122]RP per monthly'!AI308*-1</f>
        <v>0</v>
      </c>
      <c r="BP212" s="203">
        <f>'[122]RP per monthly'!AJ308*-1</f>
        <v>0</v>
      </c>
      <c r="BQ212" s="203">
        <f>'[122]RP per monthly'!AK308*-1</f>
        <v>0</v>
      </c>
      <c r="BR212" s="203">
        <f>'[122]RP per monthly'!AL308*-1</f>
        <v>0</v>
      </c>
      <c r="BS212" s="203">
        <f>'[122]RP per monthly'!AM308*-1</f>
        <v>0</v>
      </c>
      <c r="BT212" s="203">
        <f>'[122]RP per monthly'!AN308*-1</f>
        <v>0</v>
      </c>
      <c r="BU212" s="203">
        <f>'[122]RP per monthly'!AO308*-1</f>
        <v>0</v>
      </c>
      <c r="BV212" s="195">
        <f>'[122]RP per monthly'!AR308*-1</f>
        <v>0</v>
      </c>
      <c r="BW212" s="195">
        <f>'[122]RP per monthly'!AS308*-1</f>
        <v>0</v>
      </c>
      <c r="BX212" s="195">
        <f>'[122]RP per monthly'!AT308*-1</f>
        <v>0</v>
      </c>
      <c r="BY212" s="195">
        <f>'[122]RP per monthly'!AU308*-1</f>
        <v>0</v>
      </c>
      <c r="BZ212" s="195">
        <f>'[122]RP per monthly'!AV308*-1</f>
        <v>0</v>
      </c>
      <c r="CA212" s="195">
        <f>'[122]RP per monthly'!AW308*-1</f>
        <v>0</v>
      </c>
      <c r="CB212" s="195">
        <f>'[122]RP per monthly'!AX308*-1</f>
        <v>0</v>
      </c>
      <c r="CC212" s="195">
        <f>'[122]RP per monthly'!AY308*-1</f>
        <v>0</v>
      </c>
      <c r="CD212" s="195">
        <f>'[122]RP per monthly'!AZ308*-1</f>
        <v>0</v>
      </c>
      <c r="CE212" s="195">
        <f>'[122]RP per monthly'!BA308*-1</f>
        <v>0</v>
      </c>
      <c r="CF212" s="195">
        <f>'[122]RP per monthly'!BB308*-1</f>
        <v>0</v>
      </c>
      <c r="CG212" s="195">
        <f>'[122]RP per monthly'!BC308*-1</f>
        <v>0</v>
      </c>
      <c r="CH212" s="195">
        <f>'[122]RP per monthly'!BF308*-1</f>
        <v>0</v>
      </c>
      <c r="CI212" s="195">
        <f>'[122]RP per monthly'!BG308*-1</f>
        <v>0</v>
      </c>
      <c r="CJ212" s="195">
        <f>'[122]RP per monthly'!BH308*-1</f>
        <v>0</v>
      </c>
      <c r="CK212" s="195">
        <f>'[122]RP per monthly'!BI308*-1</f>
        <v>0</v>
      </c>
      <c r="CL212" s="195">
        <f>'[122]RP per monthly'!BJ308*-1</f>
        <v>0</v>
      </c>
      <c r="CM212" s="195">
        <f>'[122]RP per monthly'!BK308*-1</f>
        <v>0</v>
      </c>
      <c r="CN212" s="195">
        <f>'[122]RP per monthly'!BL308*-1</f>
        <v>0</v>
      </c>
      <c r="CO212" s="195">
        <f>'[122]RP per monthly'!BM308*-1</f>
        <v>0</v>
      </c>
      <c r="CP212" s="195">
        <f>'[122]RP per monthly'!BN308*-1</f>
        <v>0</v>
      </c>
      <c r="CQ212" s="195">
        <f>'[122]RP per monthly'!BO308*-1</f>
        <v>0</v>
      </c>
      <c r="CR212" s="195">
        <f>'[122]RP per monthly'!BP308*-1</f>
        <v>0</v>
      </c>
      <c r="CS212" s="195">
        <f>'[122]RP per monthly'!BQ308*-1</f>
        <v>0</v>
      </c>
      <c r="CT212" s="195">
        <f>'[122]RP per monthly'!BT308*-1</f>
        <v>0</v>
      </c>
      <c r="CU212" s="195">
        <f>'[122]RP per monthly'!BU308*-1</f>
        <v>0</v>
      </c>
      <c r="CV212" s="195">
        <f>'[122]RP per monthly'!BV308*-1</f>
        <v>0</v>
      </c>
      <c r="CW212" s="195">
        <f>'[122]RP per monthly'!BW308*-1</f>
        <v>0</v>
      </c>
      <c r="CX212" s="195">
        <f>'[122]RP per monthly'!BX308*-1</f>
        <v>0</v>
      </c>
      <c r="CY212" s="195">
        <f>'[122]RP per monthly'!BY308*-1</f>
        <v>0</v>
      </c>
      <c r="CZ212" s="195">
        <f>'[122]RP per monthly'!BZ308*-1</f>
        <v>0</v>
      </c>
      <c r="DA212" s="195">
        <f>'[122]RP per monthly'!CA308*-1</f>
        <v>0</v>
      </c>
      <c r="DB212" s="195">
        <f>'[122]RP per monthly'!CB308*-1</f>
        <v>0</v>
      </c>
      <c r="DC212" s="195">
        <f>'[122]RP per monthly'!CC308*-1</f>
        <v>0</v>
      </c>
      <c r="DD212" s="195">
        <f>'[122]RP per monthly'!CD308*-1</f>
        <v>0</v>
      </c>
      <c r="DE212" s="195">
        <f>'[122]RP per monthly'!CE308*-1</f>
        <v>0</v>
      </c>
    </row>
    <row r="213" spans="1:109" ht="15" customHeight="1" outlineLevel="1">
      <c r="A213" s="37" t="s">
        <v>256</v>
      </c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4"/>
      <c r="AG213" s="84"/>
      <c r="AH213" s="84"/>
      <c r="AI213" s="84"/>
      <c r="AJ213" s="84"/>
      <c r="AK213" s="84"/>
      <c r="AL213" s="84"/>
      <c r="AM213" s="84"/>
      <c r="AN213" s="84"/>
      <c r="AO213" s="84"/>
      <c r="AP213" s="84"/>
      <c r="AQ213" s="84"/>
      <c r="AR213" s="84"/>
      <c r="AS213" s="84"/>
      <c r="AT213" s="84"/>
      <c r="AU213" s="84"/>
      <c r="AV213" s="84"/>
      <c r="AW213" s="84"/>
      <c r="AX213" s="84"/>
      <c r="AY213" s="84"/>
      <c r="AZ213" s="84"/>
      <c r="BA213" s="84"/>
      <c r="BB213" s="84"/>
      <c r="BC213" s="84"/>
      <c r="BD213" s="84"/>
      <c r="BE213" s="84"/>
      <c r="BF213" s="84"/>
      <c r="BG213" s="84"/>
      <c r="BH213" s="84"/>
      <c r="BI213" s="84"/>
      <c r="BJ213" s="84"/>
      <c r="BK213" s="84"/>
      <c r="BL213" s="84"/>
      <c r="BM213" s="84"/>
      <c r="BN213" s="84"/>
      <c r="BO213" s="84"/>
      <c r="BP213" s="84"/>
      <c r="BQ213" s="84"/>
      <c r="BR213" s="84"/>
      <c r="BS213" s="84"/>
      <c r="BT213" s="84"/>
      <c r="BU213" s="84"/>
      <c r="BV213" s="59"/>
      <c r="BW213" s="59"/>
      <c r="BX213" s="59"/>
      <c r="BY213" s="59"/>
      <c r="BZ213" s="59"/>
      <c r="CA213" s="59"/>
      <c r="CB213" s="59"/>
      <c r="CC213" s="59"/>
      <c r="CD213" s="59"/>
      <c r="CE213" s="59"/>
      <c r="CF213" s="59"/>
    </row>
    <row r="214" spans="1:109" ht="15" customHeight="1" outlineLevel="1">
      <c r="A214" s="37" t="s">
        <v>257</v>
      </c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>
        <v>690153.34999999963</v>
      </c>
      <c r="Z214" s="84">
        <v>92610.53</v>
      </c>
      <c r="AA214" s="84"/>
      <c r="AB214" s="84">
        <v>15587.51</v>
      </c>
      <c r="AC214" s="84"/>
      <c r="AD214" s="84"/>
      <c r="AE214" s="84">
        <v>-4630.92</v>
      </c>
      <c r="AF214" s="84"/>
      <c r="AG214" s="84"/>
      <c r="AH214" s="84">
        <v>4371.78</v>
      </c>
      <c r="AI214" s="84"/>
      <c r="AJ214" s="84"/>
      <c r="AK214" s="84">
        <v>17681.919999999998</v>
      </c>
      <c r="AL214" s="203">
        <f>'[122]RP per monthly'!B312*-1</f>
        <v>0</v>
      </c>
      <c r="AM214" s="203">
        <f>'[122]RP per monthly'!C312*-1</f>
        <v>0</v>
      </c>
      <c r="AN214" s="203">
        <f>'[122]RP per monthly'!D312*-1</f>
        <v>19065.78</v>
      </c>
      <c r="AO214" s="203">
        <f>'[122]RP per monthly'!E312*-1</f>
        <v>0</v>
      </c>
      <c r="AP214" s="203">
        <f>'[122]RP per monthly'!F312*-1</f>
        <v>0</v>
      </c>
      <c r="AQ214" s="203">
        <f>'[122]RP per monthly'!G312*-1</f>
        <v>316549.33</v>
      </c>
      <c r="AR214" s="203">
        <f>'[122]RP per monthly'!H312*-1</f>
        <v>0</v>
      </c>
      <c r="AS214" s="203">
        <f>'[122]RP per monthly'!I312*-1</f>
        <v>0</v>
      </c>
      <c r="AT214" s="203">
        <f>'[122]RP per monthly'!J312*-1</f>
        <v>-54057.33</v>
      </c>
      <c r="AU214" s="203">
        <f>'[122]RP per monthly'!K312*-1</f>
        <v>0</v>
      </c>
      <c r="AV214" s="203">
        <f>'[122]RP per monthly'!L312*-1</f>
        <v>0</v>
      </c>
      <c r="AW214" s="203">
        <f>'[122]RP per monthly'!M312*-1</f>
        <v>-44021.599999999999</v>
      </c>
      <c r="AX214" s="203">
        <f>'[122]RP per monthly'!P312*-1</f>
        <v>0</v>
      </c>
      <c r="AY214" s="203">
        <f>'[122]RP per monthly'!Q312*-1</f>
        <v>0</v>
      </c>
      <c r="AZ214" s="203">
        <f>'[122]RP per monthly'!R312*-1</f>
        <v>-53609.32</v>
      </c>
      <c r="BA214" s="203">
        <f>'[122]RP per monthly'!S312*-1</f>
        <v>0</v>
      </c>
      <c r="BB214" s="203">
        <f>'[122]RP per monthly'!T312*-1</f>
        <v>0</v>
      </c>
      <c r="BC214" s="203">
        <f>'[122]RP per monthly'!U312*-1</f>
        <v>-50066.04</v>
      </c>
      <c r="BD214" s="203">
        <f>'[122]RP per monthly'!V312*-1</f>
        <v>0</v>
      </c>
      <c r="BE214" s="203">
        <f>'[122]RP per monthly'!W312*-1</f>
        <v>0</v>
      </c>
      <c r="BF214" s="203">
        <f>'[122]RP per monthly'!X312*-1</f>
        <v>0</v>
      </c>
      <c r="BG214" s="203">
        <f>'[122]RP per monthly'!Y312*-1</f>
        <v>0</v>
      </c>
      <c r="BH214" s="203">
        <f>'[122]RP per monthly'!Z312*-1</f>
        <v>0</v>
      </c>
      <c r="BI214" s="203">
        <f>'[122]RP per monthly'!AA312*-1</f>
        <v>0</v>
      </c>
      <c r="BJ214" s="203">
        <f>'[122]RP per monthly'!AD312*-1</f>
        <v>0</v>
      </c>
      <c r="BK214" s="203">
        <f>'[122]RP per monthly'!AE312*-1</f>
        <v>0</v>
      </c>
      <c r="BL214" s="203">
        <f>'[122]RP per monthly'!AF312*-1</f>
        <v>0</v>
      </c>
      <c r="BM214" s="203">
        <f>'[122]RP per monthly'!AG312*-1</f>
        <v>0</v>
      </c>
      <c r="BN214" s="203">
        <f>'[122]RP per monthly'!AH312*-1</f>
        <v>0</v>
      </c>
      <c r="BO214" s="203">
        <f>'[122]RP per monthly'!AI312*-1</f>
        <v>0</v>
      </c>
      <c r="BP214" s="203">
        <f>'[122]RP per monthly'!AJ312*-1</f>
        <v>0</v>
      </c>
      <c r="BQ214" s="203">
        <f>'[122]RP per monthly'!AK312*-1</f>
        <v>0</v>
      </c>
      <c r="BR214" s="203">
        <f>'[122]RP per monthly'!AL312*-1</f>
        <v>0</v>
      </c>
      <c r="BS214" s="203">
        <f>'[122]RP per monthly'!AM312*-1</f>
        <v>0</v>
      </c>
      <c r="BT214" s="203">
        <f>'[122]RP per monthly'!AN312*-1</f>
        <v>0</v>
      </c>
      <c r="BU214" s="203">
        <f>'[122]RP per monthly'!AO312*-1</f>
        <v>0</v>
      </c>
      <c r="BV214" s="195">
        <f>'[122]RP per monthly'!AR312*-1</f>
        <v>0</v>
      </c>
      <c r="BW214" s="195">
        <f>'[122]RP per monthly'!AS312*-1</f>
        <v>0</v>
      </c>
      <c r="BX214" s="195">
        <f>'[122]RP per monthly'!AT312*-1</f>
        <v>0</v>
      </c>
      <c r="BY214" s="195">
        <f>'[122]RP per monthly'!AU312*-1</f>
        <v>0</v>
      </c>
      <c r="BZ214" s="195">
        <f>'[122]RP per monthly'!AV312*-1</f>
        <v>0</v>
      </c>
      <c r="CA214" s="195">
        <f>'[122]RP per monthly'!AW312*-1</f>
        <v>0</v>
      </c>
      <c r="CB214" s="195">
        <f>'[122]RP per monthly'!AX312*-1</f>
        <v>0</v>
      </c>
      <c r="CC214" s="195">
        <f>'[122]RP per monthly'!AY312*-1</f>
        <v>0</v>
      </c>
      <c r="CD214" s="195">
        <f>'[122]RP per monthly'!AZ312*-1</f>
        <v>0</v>
      </c>
      <c r="CE214" s="195">
        <f>'[122]RP per monthly'!BA312*-1</f>
        <v>0</v>
      </c>
      <c r="CF214" s="195">
        <f>'[122]RP per monthly'!BB312*-1</f>
        <v>0</v>
      </c>
      <c r="CG214" s="195">
        <f>'[122]RP per monthly'!BC312*-1</f>
        <v>0</v>
      </c>
      <c r="CH214" s="195">
        <f>'[122]RP per monthly'!BF312*-1</f>
        <v>0</v>
      </c>
      <c r="CI214" s="195">
        <f>'[122]RP per monthly'!BG312*-1</f>
        <v>0</v>
      </c>
      <c r="CJ214" s="195">
        <f>'[122]RP per monthly'!BH312*-1</f>
        <v>0</v>
      </c>
      <c r="CK214" s="195">
        <f>'[122]RP per monthly'!BI312*-1</f>
        <v>0</v>
      </c>
      <c r="CL214" s="195">
        <f>'[122]RP per monthly'!BJ312*-1</f>
        <v>0</v>
      </c>
      <c r="CM214" s="195">
        <f>'[122]RP per monthly'!BK312*-1</f>
        <v>0</v>
      </c>
      <c r="CN214" s="195">
        <f>'[122]RP per monthly'!BL312*-1</f>
        <v>0</v>
      </c>
      <c r="CO214" s="195">
        <f>'[122]RP per monthly'!BM312*-1</f>
        <v>0</v>
      </c>
      <c r="CP214" s="195">
        <f>'[122]RP per monthly'!BN312*-1</f>
        <v>0</v>
      </c>
      <c r="CQ214" s="195">
        <f>'[122]RP per monthly'!BO312*-1</f>
        <v>0</v>
      </c>
      <c r="CR214" s="195">
        <f>'[122]RP per monthly'!BP312*-1</f>
        <v>0</v>
      </c>
      <c r="CS214" s="195">
        <f>'[122]RP per monthly'!BQ312*-1</f>
        <v>0</v>
      </c>
      <c r="CT214" s="195">
        <f>'[122]RP per monthly'!BT312*-1</f>
        <v>0</v>
      </c>
      <c r="CU214" s="195">
        <f>'[122]RP per monthly'!BU312*-1</f>
        <v>0</v>
      </c>
      <c r="CV214" s="195">
        <f>'[122]RP per monthly'!BV312*-1</f>
        <v>0</v>
      </c>
      <c r="CW214" s="195">
        <f>'[122]RP per monthly'!BW312*-1</f>
        <v>0</v>
      </c>
      <c r="CX214" s="195">
        <f>'[122]RP per monthly'!BX312*-1</f>
        <v>0</v>
      </c>
      <c r="CY214" s="195">
        <f>'[122]RP per monthly'!BY312*-1</f>
        <v>0</v>
      </c>
      <c r="CZ214" s="195">
        <f>'[122]RP per monthly'!BZ312*-1</f>
        <v>0</v>
      </c>
      <c r="DA214" s="195">
        <f>'[122]RP per monthly'!CA312*-1</f>
        <v>0</v>
      </c>
      <c r="DB214" s="195">
        <f>'[122]RP per monthly'!CB312*-1</f>
        <v>0</v>
      </c>
      <c r="DC214" s="195">
        <f>'[122]RP per monthly'!CC312*-1</f>
        <v>0</v>
      </c>
      <c r="DD214" s="195">
        <f>'[122]RP per monthly'!CD312*-1</f>
        <v>0</v>
      </c>
      <c r="DE214" s="195">
        <f>'[122]RP per monthly'!CE312*-1</f>
        <v>0</v>
      </c>
    </row>
    <row r="215" spans="1:109" ht="15" customHeight="1" outlineLevel="1">
      <c r="A215" s="37" t="s">
        <v>119</v>
      </c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>
        <v>300000</v>
      </c>
      <c r="T215" s="84"/>
      <c r="U215" s="84"/>
      <c r="V215" s="84"/>
      <c r="W215" s="84"/>
      <c r="X215" s="84"/>
      <c r="Y215" s="84"/>
      <c r="Z215" s="84"/>
      <c r="AA215" s="84"/>
      <c r="AB215" s="84">
        <v>-300000</v>
      </c>
      <c r="AC215" s="84"/>
      <c r="AD215" s="84"/>
      <c r="AE215" s="84"/>
      <c r="AF215" s="84"/>
      <c r="AG215" s="84"/>
      <c r="AH215" s="84"/>
      <c r="AI215" s="84"/>
      <c r="AJ215" s="84"/>
      <c r="AK215" s="84"/>
      <c r="AL215" s="84"/>
      <c r="AM215" s="84"/>
      <c r="AN215" s="84"/>
      <c r="AO215" s="84"/>
      <c r="AP215" s="84"/>
      <c r="AQ215" s="84"/>
      <c r="AR215" s="84"/>
      <c r="AS215" s="84"/>
      <c r="AT215" s="84"/>
      <c r="AU215" s="84"/>
      <c r="AV215" s="84"/>
      <c r="AW215" s="84"/>
      <c r="AX215" s="84"/>
      <c r="AY215" s="84"/>
      <c r="AZ215" s="84"/>
      <c r="BA215" s="84"/>
      <c r="BB215" s="84"/>
      <c r="BC215" s="84"/>
      <c r="BD215" s="84"/>
      <c r="BE215" s="84"/>
      <c r="BF215" s="84"/>
      <c r="BG215" s="84"/>
      <c r="BH215" s="84"/>
      <c r="BI215" s="84"/>
      <c r="BJ215" s="84"/>
      <c r="BK215" s="84"/>
      <c r="BL215" s="84"/>
      <c r="BM215" s="84"/>
      <c r="BN215" s="84"/>
      <c r="BO215" s="84"/>
      <c r="BP215" s="84"/>
      <c r="BQ215" s="84"/>
      <c r="BR215" s="84"/>
      <c r="BS215" s="84"/>
      <c r="BT215" s="84"/>
      <c r="BU215" s="84"/>
      <c r="BV215" s="59"/>
      <c r="BW215" s="59"/>
      <c r="BX215" s="59"/>
      <c r="BY215" s="59"/>
      <c r="BZ215" s="59"/>
      <c r="CA215" s="59"/>
      <c r="CB215" s="59"/>
      <c r="CC215" s="59"/>
      <c r="CD215" s="59"/>
      <c r="CE215" s="59"/>
      <c r="CF215" s="59"/>
    </row>
    <row r="216" spans="1:109" ht="15" customHeight="1" outlineLevel="1">
      <c r="A216" s="37" t="s">
        <v>258</v>
      </c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4"/>
      <c r="AG216" s="84"/>
      <c r="AH216" s="84"/>
      <c r="AI216" s="84"/>
      <c r="AJ216" s="84"/>
      <c r="AK216" s="84"/>
      <c r="AL216" s="84"/>
      <c r="AM216" s="84"/>
      <c r="AN216" s="84"/>
      <c r="AO216" s="84"/>
      <c r="AP216" s="84"/>
      <c r="AQ216" s="84"/>
      <c r="AR216" s="84"/>
      <c r="AS216" s="84"/>
      <c r="AT216" s="84"/>
      <c r="AU216" s="84"/>
      <c r="AV216" s="84"/>
      <c r="AW216" s="84"/>
      <c r="AX216" s="84"/>
      <c r="AY216" s="84"/>
      <c r="AZ216" s="84"/>
      <c r="BA216" s="84"/>
      <c r="BB216" s="84"/>
      <c r="BC216" s="84"/>
      <c r="BD216" s="84"/>
      <c r="BE216" s="84"/>
      <c r="BF216" s="84"/>
      <c r="BG216" s="84"/>
      <c r="BH216" s="84"/>
      <c r="BI216" s="84"/>
      <c r="BJ216" s="84"/>
      <c r="BK216" s="84"/>
      <c r="BL216" s="84"/>
      <c r="BM216" s="84"/>
      <c r="BN216" s="84"/>
      <c r="BO216" s="84"/>
      <c r="BP216" s="84"/>
      <c r="BQ216" s="84"/>
      <c r="BR216" s="84"/>
      <c r="BS216" s="84"/>
      <c r="BT216" s="84"/>
      <c r="BU216" s="84"/>
      <c r="BV216" s="59"/>
      <c r="BW216" s="59"/>
      <c r="BX216" s="59"/>
      <c r="BY216" s="59"/>
      <c r="BZ216" s="59"/>
      <c r="CA216" s="59"/>
      <c r="CB216" s="59"/>
      <c r="CC216" s="59"/>
      <c r="CD216" s="59"/>
      <c r="CE216" s="59"/>
      <c r="CF216" s="59"/>
    </row>
    <row r="217" spans="1:109" ht="15" customHeight="1" outlineLevel="1">
      <c r="A217" s="37" t="s">
        <v>259</v>
      </c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>
        <v>7554.18</v>
      </c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4"/>
      <c r="AG217" s="84"/>
      <c r="AH217" s="84"/>
      <c r="AI217" s="84"/>
      <c r="AJ217" s="84"/>
      <c r="AK217" s="84"/>
      <c r="AL217" s="203">
        <f>'[122]RP per monthly'!B324*-1</f>
        <v>0</v>
      </c>
      <c r="AM217" s="203">
        <f>'[122]RP per monthly'!C324*-1</f>
        <v>0</v>
      </c>
      <c r="AN217" s="203">
        <f>'[122]RP per monthly'!D324*-1</f>
        <v>0</v>
      </c>
      <c r="AO217" s="203">
        <f>'[122]RP per monthly'!E324*-1</f>
        <v>0</v>
      </c>
      <c r="AP217" s="203">
        <f>'[122]RP per monthly'!F324*-1</f>
        <v>0</v>
      </c>
      <c r="AQ217" s="203">
        <f>'[122]RP per monthly'!G324*-1</f>
        <v>0</v>
      </c>
      <c r="AR217" s="203">
        <f>'[122]RP per monthly'!H324*-1</f>
        <v>0</v>
      </c>
      <c r="AS217" s="203">
        <f>'[122]RP per monthly'!I324*-1</f>
        <v>0</v>
      </c>
      <c r="AT217" s="203">
        <f>'[122]RP per monthly'!J324*-1</f>
        <v>0</v>
      </c>
      <c r="AU217" s="203">
        <f>'[122]RP per monthly'!K324*-1</f>
        <v>0</v>
      </c>
      <c r="AV217" s="203">
        <f>'[122]RP per monthly'!L324*-1</f>
        <v>0</v>
      </c>
      <c r="AW217" s="203">
        <f>'[122]RP per monthly'!M324*-1</f>
        <v>0</v>
      </c>
      <c r="AX217" s="203">
        <f>'[122]RP per monthly'!P324*-1</f>
        <v>0</v>
      </c>
      <c r="AY217" s="203">
        <f>'[122]RP per monthly'!Q324*-1</f>
        <v>0</v>
      </c>
      <c r="AZ217" s="203">
        <f>'[122]RP per monthly'!R324*-1</f>
        <v>0</v>
      </c>
      <c r="BA217" s="203">
        <f>'[122]RP per monthly'!S324*-1</f>
        <v>0</v>
      </c>
      <c r="BB217" s="203">
        <f>'[122]RP per monthly'!T324*-1</f>
        <v>0</v>
      </c>
      <c r="BC217" s="203">
        <f>'[122]RP per monthly'!U324*-1</f>
        <v>0</v>
      </c>
      <c r="BD217" s="203">
        <f>'[122]RP per monthly'!V324*-1</f>
        <v>0</v>
      </c>
      <c r="BE217" s="203">
        <f>'[122]RP per monthly'!W324*-1</f>
        <v>0</v>
      </c>
      <c r="BF217" s="203">
        <f>'[122]RP per monthly'!X324*-1</f>
        <v>0</v>
      </c>
      <c r="BG217" s="203">
        <f>'[122]RP per monthly'!Y324*-1</f>
        <v>0</v>
      </c>
      <c r="BH217" s="203">
        <f>'[122]RP per monthly'!Z324*-1</f>
        <v>0</v>
      </c>
      <c r="BI217" s="203">
        <f>'[122]RP per monthly'!AA324*-1</f>
        <v>0</v>
      </c>
      <c r="BJ217" s="203">
        <f>'[122]RP per monthly'!AD324*-1</f>
        <v>0</v>
      </c>
      <c r="BK217" s="203">
        <f>'[122]RP per monthly'!AE324*-1</f>
        <v>0</v>
      </c>
      <c r="BL217" s="203">
        <f>'[122]RP per monthly'!AF324*-1</f>
        <v>0</v>
      </c>
      <c r="BM217" s="203">
        <f>'[122]RP per monthly'!AG324*-1</f>
        <v>0</v>
      </c>
      <c r="BN217" s="203">
        <f>'[122]RP per monthly'!AH324*-1</f>
        <v>0</v>
      </c>
      <c r="BO217" s="203">
        <f>'[122]RP per monthly'!AI324*-1</f>
        <v>0</v>
      </c>
      <c r="BP217" s="203">
        <f>'[122]RP per monthly'!AJ324*-1</f>
        <v>0</v>
      </c>
      <c r="BQ217" s="203">
        <f>'[122]RP per monthly'!AK324*-1</f>
        <v>0</v>
      </c>
      <c r="BR217" s="203">
        <f>'[122]RP per monthly'!AL324*-1</f>
        <v>0</v>
      </c>
      <c r="BS217" s="203">
        <f>'[122]RP per monthly'!AM324*-1</f>
        <v>0</v>
      </c>
      <c r="BT217" s="203">
        <f>'[122]RP per monthly'!AN324*-1</f>
        <v>0</v>
      </c>
      <c r="BU217" s="203">
        <f>'[122]RP per monthly'!AO324*-1</f>
        <v>0</v>
      </c>
      <c r="BV217" s="195">
        <f>'[122]RP per monthly'!AR324*-1</f>
        <v>0</v>
      </c>
      <c r="BW217" s="195">
        <f>'[122]RP per monthly'!AS324*-1</f>
        <v>0</v>
      </c>
      <c r="BX217" s="195">
        <f>'[122]RP per monthly'!AT324*-1</f>
        <v>0</v>
      </c>
      <c r="BY217" s="195">
        <f>'[122]RP per monthly'!AU324*-1</f>
        <v>0</v>
      </c>
      <c r="BZ217" s="195">
        <f>'[122]RP per monthly'!AV324*-1</f>
        <v>0</v>
      </c>
      <c r="CA217" s="195">
        <f>'[122]RP per monthly'!AW324*-1</f>
        <v>0</v>
      </c>
      <c r="CB217" s="195">
        <f>'[122]RP per monthly'!AX324*-1</f>
        <v>0</v>
      </c>
      <c r="CC217" s="195">
        <f>'[122]RP per monthly'!AY324*-1</f>
        <v>0</v>
      </c>
      <c r="CD217" s="195">
        <f>'[122]RP per monthly'!AZ324*-1</f>
        <v>0</v>
      </c>
      <c r="CE217" s="195">
        <f>'[122]RP per monthly'!BA324*-1</f>
        <v>0</v>
      </c>
      <c r="CF217" s="195">
        <f>'[122]RP per monthly'!BB324*-1</f>
        <v>0</v>
      </c>
      <c r="CG217" s="195">
        <f>'[122]RP per monthly'!BC324*-1</f>
        <v>0</v>
      </c>
      <c r="CH217" s="195">
        <f>'[122]RP per monthly'!BF324*-1</f>
        <v>0</v>
      </c>
      <c r="CI217" s="195">
        <f>'[122]RP per monthly'!BG324*-1</f>
        <v>0</v>
      </c>
      <c r="CJ217" s="195">
        <f>'[122]RP per monthly'!BH324*-1</f>
        <v>0</v>
      </c>
      <c r="CK217" s="195">
        <f>'[122]RP per monthly'!BI324*-1</f>
        <v>0</v>
      </c>
      <c r="CL217" s="195">
        <f>'[122]RP per monthly'!BJ324*-1</f>
        <v>0</v>
      </c>
      <c r="CM217" s="195">
        <f>'[122]RP per monthly'!BK324*-1</f>
        <v>0</v>
      </c>
      <c r="CN217" s="195">
        <f>'[122]RP per monthly'!BL324*-1</f>
        <v>0</v>
      </c>
      <c r="CO217" s="195">
        <f>'[122]RP per monthly'!BM324*-1</f>
        <v>0</v>
      </c>
      <c r="CP217" s="195">
        <f>'[122]RP per monthly'!BN324*-1</f>
        <v>0</v>
      </c>
      <c r="CQ217" s="195">
        <f>'[122]RP per monthly'!BO324*-1</f>
        <v>0</v>
      </c>
      <c r="CR217" s="195">
        <f>'[122]RP per monthly'!BP324*-1</f>
        <v>0</v>
      </c>
      <c r="CS217" s="195">
        <f>'[122]RP per monthly'!BQ324*-1</f>
        <v>0</v>
      </c>
      <c r="CT217" s="195">
        <f>'[122]RP per monthly'!BT324*-1</f>
        <v>0</v>
      </c>
      <c r="CU217" s="195">
        <f>'[122]RP per monthly'!BU324*-1</f>
        <v>0</v>
      </c>
      <c r="CV217" s="195">
        <f>'[122]RP per monthly'!BV324*-1</f>
        <v>0</v>
      </c>
      <c r="CW217" s="195">
        <f>'[122]RP per monthly'!BW324*-1</f>
        <v>0</v>
      </c>
      <c r="CX217" s="195">
        <f>'[122]RP per monthly'!BX324*-1</f>
        <v>0</v>
      </c>
      <c r="CY217" s="195">
        <f>'[122]RP per monthly'!BY324*-1</f>
        <v>0</v>
      </c>
      <c r="CZ217" s="195">
        <f>'[122]RP per monthly'!BZ324*-1</f>
        <v>0</v>
      </c>
      <c r="DA217" s="195">
        <f>'[122]RP per monthly'!CA324*-1</f>
        <v>0</v>
      </c>
      <c r="DB217" s="195">
        <f>'[122]RP per monthly'!CB324*-1</f>
        <v>0</v>
      </c>
      <c r="DC217" s="195">
        <f>'[122]RP per monthly'!CC324*-1</f>
        <v>0</v>
      </c>
      <c r="DD217" s="195">
        <f>'[122]RP per monthly'!CD324*-1</f>
        <v>0</v>
      </c>
      <c r="DE217" s="195">
        <f>'[122]RP per monthly'!CE324*-1</f>
        <v>0</v>
      </c>
    </row>
    <row r="218" spans="1:109" ht="15" customHeight="1" outlineLevel="1">
      <c r="A218" s="37" t="s">
        <v>260</v>
      </c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4"/>
      <c r="AG218" s="84"/>
      <c r="AH218" s="84"/>
      <c r="AI218" s="84"/>
      <c r="AJ218" s="84"/>
      <c r="AK218" s="84"/>
      <c r="AL218" s="203">
        <f>'[122]RP per monthly'!B325*-1</f>
        <v>0</v>
      </c>
      <c r="AM218" s="203">
        <f>'[122]RP per monthly'!C325*-1</f>
        <v>0</v>
      </c>
      <c r="AN218" s="203">
        <f>'[122]RP per monthly'!D325*-1</f>
        <v>0</v>
      </c>
      <c r="AO218" s="203">
        <f>'[122]RP per monthly'!E325*-1</f>
        <v>0</v>
      </c>
      <c r="AP218" s="203">
        <f>'[122]RP per monthly'!F325*-1</f>
        <v>0</v>
      </c>
      <c r="AQ218" s="203">
        <f>'[122]RP per monthly'!G325*-1</f>
        <v>0</v>
      </c>
      <c r="AR218" s="203">
        <f>'[122]RP per monthly'!H325*-1</f>
        <v>0</v>
      </c>
      <c r="AS218" s="203">
        <f>'[122]RP per monthly'!I325*-1</f>
        <v>0</v>
      </c>
      <c r="AT218" s="203">
        <f>'[122]RP per monthly'!J325*-1</f>
        <v>0</v>
      </c>
      <c r="AU218" s="203">
        <f>'[122]RP per monthly'!K325*-1</f>
        <v>0</v>
      </c>
      <c r="AV218" s="203">
        <f>'[122]RP per monthly'!L325*-1</f>
        <v>0</v>
      </c>
      <c r="AW218" s="203">
        <f>'[122]RP per monthly'!M325*-1</f>
        <v>0</v>
      </c>
      <c r="AX218" s="203">
        <f>'[122]RP per monthly'!P325*-1</f>
        <v>0</v>
      </c>
      <c r="AY218" s="203">
        <f>'[122]RP per monthly'!Q325*-1</f>
        <v>0</v>
      </c>
      <c r="AZ218" s="203">
        <f>'[122]RP per monthly'!R325*-1</f>
        <v>0</v>
      </c>
      <c r="BA218" s="203">
        <f>'[122]RP per monthly'!S325*-1</f>
        <v>0</v>
      </c>
      <c r="BB218" s="203">
        <f>'[122]RP per monthly'!T325*-1</f>
        <v>0</v>
      </c>
      <c r="BC218" s="203">
        <f>'[122]RP per monthly'!U325*-1</f>
        <v>0</v>
      </c>
      <c r="BD218" s="203">
        <f>'[122]RP per monthly'!V325*-1</f>
        <v>0</v>
      </c>
      <c r="BE218" s="203">
        <f>'[122]RP per monthly'!W325*-1</f>
        <v>0</v>
      </c>
      <c r="BF218" s="203">
        <f>'[122]RP per monthly'!X325*-1</f>
        <v>0</v>
      </c>
      <c r="BG218" s="203">
        <f>'[122]RP per monthly'!Y325*-1</f>
        <v>0</v>
      </c>
      <c r="BH218" s="203">
        <f>'[122]RP per monthly'!Z325*-1</f>
        <v>0</v>
      </c>
      <c r="BI218" s="203">
        <f>'[122]RP per monthly'!AA325*-1</f>
        <v>0</v>
      </c>
      <c r="BJ218" s="203">
        <f>'[122]RP per monthly'!AD325*-1</f>
        <v>0</v>
      </c>
      <c r="BK218" s="203">
        <f>'[122]RP per monthly'!AE325*-1</f>
        <v>0</v>
      </c>
      <c r="BL218" s="203">
        <f>'[122]RP per monthly'!AF325*-1</f>
        <v>0</v>
      </c>
      <c r="BM218" s="203">
        <f>'[122]RP per monthly'!AG325*-1</f>
        <v>0</v>
      </c>
      <c r="BN218" s="203">
        <f>'[122]RP per monthly'!AH325*-1</f>
        <v>0</v>
      </c>
      <c r="BO218" s="203">
        <f>'[122]RP per monthly'!AI325*-1</f>
        <v>0</v>
      </c>
      <c r="BP218" s="203">
        <f>'[122]RP per monthly'!AJ325*-1</f>
        <v>0</v>
      </c>
      <c r="BQ218" s="203">
        <f>'[122]RP per monthly'!AK325*-1</f>
        <v>0</v>
      </c>
      <c r="BR218" s="203">
        <f>'[122]RP per monthly'!AL325*-1</f>
        <v>0</v>
      </c>
      <c r="BS218" s="203">
        <f>'[122]RP per monthly'!AM325*-1</f>
        <v>0</v>
      </c>
      <c r="BT218" s="203">
        <f>'[122]RP per monthly'!AN325*-1</f>
        <v>0</v>
      </c>
      <c r="BU218" s="203">
        <f>'[122]RP per monthly'!AO325*-1</f>
        <v>0</v>
      </c>
      <c r="BV218" s="195">
        <f>'[122]RP per monthly'!AR325*-1</f>
        <v>0</v>
      </c>
      <c r="BW218" s="195">
        <f>'[122]RP per monthly'!AS325*-1</f>
        <v>0</v>
      </c>
      <c r="BX218" s="195">
        <f>'[122]RP per monthly'!AT325*-1</f>
        <v>0</v>
      </c>
      <c r="BY218" s="195">
        <f>'[122]RP per monthly'!AU325*-1</f>
        <v>0</v>
      </c>
      <c r="BZ218" s="195">
        <f>'[122]RP per monthly'!AV325*-1</f>
        <v>0</v>
      </c>
      <c r="CA218" s="195">
        <f>'[122]RP per monthly'!AW325*-1</f>
        <v>0</v>
      </c>
      <c r="CB218" s="195">
        <f>'[122]RP per monthly'!AX325*-1</f>
        <v>0</v>
      </c>
      <c r="CC218" s="195">
        <f>'[122]RP per monthly'!AY325*-1</f>
        <v>0</v>
      </c>
      <c r="CD218" s="195">
        <f>'[122]RP per monthly'!AZ325*-1</f>
        <v>0</v>
      </c>
      <c r="CE218" s="195">
        <f>'[122]RP per monthly'!BA325*-1</f>
        <v>0</v>
      </c>
      <c r="CF218" s="195">
        <f>'[122]RP per monthly'!BB325*-1</f>
        <v>0</v>
      </c>
      <c r="CG218" s="195">
        <f>'[122]RP per monthly'!BC325*-1</f>
        <v>0</v>
      </c>
      <c r="CH218" s="195">
        <f>'[122]RP per monthly'!BF325*-1</f>
        <v>0</v>
      </c>
      <c r="CI218" s="195">
        <f>'[122]RP per monthly'!BG325*-1</f>
        <v>0</v>
      </c>
      <c r="CJ218" s="195">
        <f>'[122]RP per monthly'!BH325*-1</f>
        <v>0</v>
      </c>
      <c r="CK218" s="195">
        <f>'[122]RP per monthly'!BI325*-1</f>
        <v>0</v>
      </c>
      <c r="CL218" s="195">
        <f>'[122]RP per monthly'!BJ325*-1</f>
        <v>0</v>
      </c>
      <c r="CM218" s="195">
        <f>'[122]RP per monthly'!BK325*-1</f>
        <v>0</v>
      </c>
      <c r="CN218" s="195">
        <f>'[122]RP per monthly'!BL325*-1</f>
        <v>0</v>
      </c>
      <c r="CO218" s="195">
        <f>'[122]RP per monthly'!BM325*-1</f>
        <v>0</v>
      </c>
      <c r="CP218" s="195">
        <f>'[122]RP per monthly'!BN325*-1</f>
        <v>0</v>
      </c>
      <c r="CQ218" s="195">
        <f>'[122]RP per monthly'!BO325*-1</f>
        <v>0</v>
      </c>
      <c r="CR218" s="195">
        <f>'[122]RP per monthly'!BP325*-1</f>
        <v>0</v>
      </c>
      <c r="CS218" s="195">
        <f>'[122]RP per monthly'!BQ325*-1</f>
        <v>0</v>
      </c>
      <c r="CT218" s="195">
        <f>'[122]RP per monthly'!BT325*-1</f>
        <v>0</v>
      </c>
      <c r="CU218" s="195">
        <f>'[122]RP per monthly'!BU325*-1</f>
        <v>0</v>
      </c>
      <c r="CV218" s="195">
        <f>'[122]RP per monthly'!BV325*-1</f>
        <v>0</v>
      </c>
      <c r="CW218" s="195">
        <f>'[122]RP per monthly'!BW325*-1</f>
        <v>0</v>
      </c>
      <c r="CX218" s="195">
        <f>'[122]RP per monthly'!BX325*-1</f>
        <v>0</v>
      </c>
      <c r="CY218" s="195">
        <f>'[122]RP per monthly'!BY325*-1</f>
        <v>0</v>
      </c>
      <c r="CZ218" s="195">
        <f>'[122]RP per monthly'!BZ325*-1</f>
        <v>0</v>
      </c>
      <c r="DA218" s="195">
        <f>'[122]RP per monthly'!CA325*-1</f>
        <v>0</v>
      </c>
      <c r="DB218" s="195">
        <f>'[122]RP per monthly'!CB325*-1</f>
        <v>0</v>
      </c>
      <c r="DC218" s="195">
        <f>'[122]RP per monthly'!CC325*-1</f>
        <v>0</v>
      </c>
      <c r="DD218" s="195">
        <f>'[122]RP per monthly'!CD325*-1</f>
        <v>0</v>
      </c>
      <c r="DE218" s="195">
        <f>'[122]RP per monthly'!CE325*-1</f>
        <v>0</v>
      </c>
    </row>
    <row r="219" spans="1:109" ht="15" customHeight="1" outlineLevel="1">
      <c r="A219" s="37" t="s">
        <v>261</v>
      </c>
      <c r="B219" s="84"/>
      <c r="C219" s="84"/>
      <c r="D219" s="84">
        <v>121350.31</v>
      </c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>
        <v>151687.88</v>
      </c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>
        <v>38885.19</v>
      </c>
      <c r="AC219" s="84">
        <v>12961.73</v>
      </c>
      <c r="AD219" s="84">
        <v>12961.73</v>
      </c>
      <c r="AE219" s="84">
        <v>12961.73</v>
      </c>
      <c r="AF219" s="84">
        <v>12961.73</v>
      </c>
      <c r="AG219" s="84">
        <v>12961.73</v>
      </c>
      <c r="AH219" s="84">
        <v>105082.61</v>
      </c>
      <c r="AI219" s="84">
        <v>12961.73</v>
      </c>
      <c r="AJ219" s="84">
        <v>12961.73</v>
      </c>
      <c r="AK219" s="84">
        <v>12961.72</v>
      </c>
      <c r="AL219" s="203">
        <f>'[122]RP per monthly'!B326*-1</f>
        <v>0</v>
      </c>
      <c r="AM219" s="203">
        <f>'[122]RP per monthly'!C326*-1</f>
        <v>0</v>
      </c>
      <c r="AN219" s="203">
        <f>'[122]RP per monthly'!D326*-1</f>
        <v>0</v>
      </c>
      <c r="AO219" s="203">
        <f>'[122]RP per monthly'!E326*-1</f>
        <v>0</v>
      </c>
      <c r="AP219" s="203">
        <f>'[122]RP per monthly'!F326*-1</f>
        <v>0</v>
      </c>
      <c r="AQ219" s="203">
        <f>'[122]RP per monthly'!G326*-1</f>
        <v>16163.74</v>
      </c>
      <c r="AR219" s="203">
        <f>'[122]RP per monthly'!H326*-1</f>
        <v>16163.74</v>
      </c>
      <c r="AS219" s="203">
        <f>'[122]RP per monthly'!I326*-1</f>
        <v>16163.74</v>
      </c>
      <c r="AT219" s="203">
        <f>'[122]RP per monthly'!J326*-1</f>
        <v>16163.74</v>
      </c>
      <c r="AU219" s="203">
        <f>'[122]RP per monthly'!K326*-1</f>
        <v>32327.48</v>
      </c>
      <c r="AV219" s="203">
        <f>'[122]RP per monthly'!L326*-1</f>
        <v>32327.48</v>
      </c>
      <c r="AW219" s="203">
        <f>'[122]RP per monthly'!M326*-1</f>
        <v>32327.54</v>
      </c>
      <c r="AX219" s="203">
        <f>'[122]RP per monthly'!P326*-1</f>
        <v>32327.54</v>
      </c>
      <c r="AY219" s="203">
        <f>'[122]RP per monthly'!Q326*-1</f>
        <v>113146.23</v>
      </c>
      <c r="AZ219" s="203">
        <f>'[122]RP per monthly'!R326*-1</f>
        <v>0</v>
      </c>
      <c r="BA219" s="203">
        <f>'[122]RP per monthly'!S326*-1</f>
        <v>-16163.8</v>
      </c>
      <c r="BB219" s="203">
        <f>'[122]RP per monthly'!T326*-1</f>
        <v>-121972.79</v>
      </c>
      <c r="BC219" s="203">
        <f>'[122]RP per monthly'!U326*-1</f>
        <v>57317.8</v>
      </c>
      <c r="BD219" s="203">
        <f>'[122]RP per monthly'!V326*-1</f>
        <v>116514.95</v>
      </c>
      <c r="BE219" s="203">
        <f>'[122]RP per monthly'!W326*-1</f>
        <v>10775.83</v>
      </c>
      <c r="BF219" s="203">
        <f>'[122]RP per monthly'!X326*-1</f>
        <v>0</v>
      </c>
      <c r="BG219" s="203">
        <f>'[122]RP per monthly'!Y326*-1</f>
        <v>0</v>
      </c>
      <c r="BH219" s="203">
        <f>'[122]RP per monthly'!Z326*-1</f>
        <v>0</v>
      </c>
      <c r="BI219" s="203">
        <f>'[122]RP per monthly'!AA326*-1</f>
        <v>0</v>
      </c>
      <c r="BJ219" s="203">
        <f>'[122]RP per monthly'!AD326*-1</f>
        <v>0</v>
      </c>
      <c r="BK219" s="203">
        <f>'[122]RP per monthly'!AE326*-1</f>
        <v>0</v>
      </c>
      <c r="BL219" s="203">
        <f>'[122]RP per monthly'!AF326*-1</f>
        <v>170000</v>
      </c>
      <c r="BM219" s="203">
        <f>'[122]RP per monthly'!AG326*-1</f>
        <v>0</v>
      </c>
      <c r="BN219" s="203">
        <f>'[122]RP per monthly'!AH326*-1</f>
        <v>120000</v>
      </c>
      <c r="BO219" s="203">
        <f>'[122]RP per monthly'!AI326*-1</f>
        <v>0</v>
      </c>
      <c r="BP219" s="203">
        <f>'[122]RP per monthly'!AJ326*-1</f>
        <v>0</v>
      </c>
      <c r="BQ219" s="203">
        <f>'[122]RP per monthly'!AK326*-1</f>
        <v>0</v>
      </c>
      <c r="BR219" s="203">
        <f>'[122]RP per monthly'!AL326*-1</f>
        <v>0</v>
      </c>
      <c r="BS219" s="203">
        <f>'[122]RP per monthly'!AM326*-1</f>
        <v>0</v>
      </c>
      <c r="BT219" s="203">
        <f>'[122]RP per monthly'!AN326*-1</f>
        <v>0</v>
      </c>
      <c r="BU219" s="203">
        <f>'[122]RP per monthly'!AO326*-1</f>
        <v>0</v>
      </c>
      <c r="BV219" s="195">
        <f>'[122]RP per monthly'!AR326*-1</f>
        <v>0</v>
      </c>
      <c r="BW219" s="195">
        <f>'[122]RP per monthly'!AS326*-1</f>
        <v>0</v>
      </c>
      <c r="BX219" s="195">
        <f>'[122]RP per monthly'!AT326*-1</f>
        <v>170000</v>
      </c>
      <c r="BY219" s="195">
        <f>'[122]RP per monthly'!AU326*-1</f>
        <v>0</v>
      </c>
      <c r="BZ219" s="195">
        <f>'[122]RP per monthly'!AV326*-1</f>
        <v>120000</v>
      </c>
      <c r="CA219" s="195">
        <f>'[122]RP per monthly'!AW326*-1</f>
        <v>0</v>
      </c>
      <c r="CB219" s="195">
        <f>'[122]RP per monthly'!AX326*-1</f>
        <v>0</v>
      </c>
      <c r="CC219" s="195">
        <f>'[122]RP per monthly'!AY326*-1</f>
        <v>0</v>
      </c>
      <c r="CD219" s="195">
        <f>'[122]RP per monthly'!AZ326*-1</f>
        <v>0</v>
      </c>
      <c r="CE219" s="195">
        <f>'[122]RP per monthly'!BA326*-1</f>
        <v>0</v>
      </c>
      <c r="CF219" s="195">
        <f>'[122]RP per monthly'!BB326*-1</f>
        <v>0</v>
      </c>
      <c r="CG219" s="195">
        <f>'[122]RP per monthly'!BC326*-1</f>
        <v>0</v>
      </c>
      <c r="CH219" s="195">
        <f>'[122]RP per monthly'!BF326*-1</f>
        <v>0</v>
      </c>
      <c r="CI219" s="195">
        <f>'[122]RP per monthly'!BG326*-1</f>
        <v>0</v>
      </c>
      <c r="CJ219" s="195">
        <f>'[122]RP per monthly'!BH326*-1</f>
        <v>170000</v>
      </c>
      <c r="CK219" s="195">
        <f>'[122]RP per monthly'!BI326*-1</f>
        <v>0</v>
      </c>
      <c r="CL219" s="195">
        <f>'[122]RP per monthly'!BJ326*-1</f>
        <v>120000</v>
      </c>
      <c r="CM219" s="195">
        <f>'[122]RP per monthly'!BK326*-1</f>
        <v>0</v>
      </c>
      <c r="CN219" s="195">
        <f>'[122]RP per monthly'!BL326*-1</f>
        <v>0</v>
      </c>
      <c r="CO219" s="195">
        <f>'[122]RP per monthly'!BM326*-1</f>
        <v>0</v>
      </c>
      <c r="CP219" s="195">
        <f>'[122]RP per monthly'!BN326*-1</f>
        <v>0</v>
      </c>
      <c r="CQ219" s="195">
        <f>'[122]RP per monthly'!BO326*-1</f>
        <v>0</v>
      </c>
      <c r="CR219" s="195">
        <f>'[122]RP per monthly'!BP326*-1</f>
        <v>0</v>
      </c>
      <c r="CS219" s="195">
        <f>'[122]RP per monthly'!BQ326*-1</f>
        <v>0</v>
      </c>
      <c r="CT219" s="195">
        <f>'[122]RP per monthly'!BT326*-1</f>
        <v>0</v>
      </c>
      <c r="CU219" s="195">
        <f>'[122]RP per monthly'!BU326*-1</f>
        <v>0</v>
      </c>
      <c r="CV219" s="195">
        <f>'[122]RP per monthly'!BV326*-1</f>
        <v>170000</v>
      </c>
      <c r="CW219" s="195">
        <f>'[122]RP per monthly'!BW326*-1</f>
        <v>0</v>
      </c>
      <c r="CX219" s="195">
        <f>'[122]RP per monthly'!BX326*-1</f>
        <v>120000</v>
      </c>
      <c r="CY219" s="195">
        <f>'[122]RP per monthly'!BY326*-1</f>
        <v>0</v>
      </c>
      <c r="CZ219" s="195">
        <f>'[122]RP per monthly'!BZ326*-1</f>
        <v>0</v>
      </c>
      <c r="DA219" s="195">
        <f>'[122]RP per monthly'!CA326*-1</f>
        <v>0</v>
      </c>
      <c r="DB219" s="195">
        <f>'[122]RP per monthly'!CB326*-1</f>
        <v>0</v>
      </c>
      <c r="DC219" s="195">
        <f>'[122]RP per monthly'!CC326*-1</f>
        <v>0</v>
      </c>
      <c r="DD219" s="195">
        <f>'[122]RP per monthly'!CD326*-1</f>
        <v>0</v>
      </c>
      <c r="DE219" s="195">
        <f>'[122]RP per monthly'!CE326*-1</f>
        <v>0</v>
      </c>
    </row>
    <row r="220" spans="1:109" ht="15" customHeight="1" outlineLevel="1">
      <c r="A220" s="37" t="s">
        <v>262</v>
      </c>
      <c r="B220" s="84">
        <v>602.64</v>
      </c>
      <c r="C220" s="84"/>
      <c r="D220" s="84">
        <v>925.56</v>
      </c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4"/>
      <c r="AG220" s="84"/>
      <c r="AH220" s="84"/>
      <c r="AI220" s="84"/>
      <c r="AJ220" s="84"/>
      <c r="AK220" s="84"/>
      <c r="AL220" s="203">
        <f>'[122]RP per monthly'!B327*-1</f>
        <v>0</v>
      </c>
      <c r="AM220" s="203">
        <f>'[122]RP per monthly'!C327*-1</f>
        <v>0</v>
      </c>
      <c r="AN220" s="203">
        <f>'[122]RP per monthly'!D327*-1</f>
        <v>0</v>
      </c>
      <c r="AO220" s="203">
        <f>'[122]RP per monthly'!E327*-1</f>
        <v>0</v>
      </c>
      <c r="AP220" s="203">
        <f>'[122]RP per monthly'!F327*-1</f>
        <v>0</v>
      </c>
      <c r="AQ220" s="203">
        <f>'[122]RP per monthly'!G327*-1</f>
        <v>0</v>
      </c>
      <c r="AR220" s="203">
        <f>'[122]RP per monthly'!H327*-1</f>
        <v>0</v>
      </c>
      <c r="AS220" s="203">
        <f>'[122]RP per monthly'!I327*-1</f>
        <v>0</v>
      </c>
      <c r="AT220" s="203">
        <f>'[122]RP per monthly'!J327*-1</f>
        <v>0</v>
      </c>
      <c r="AU220" s="203">
        <f>'[122]RP per monthly'!K327*-1</f>
        <v>0</v>
      </c>
      <c r="AV220" s="203">
        <f>'[122]RP per monthly'!L327*-1</f>
        <v>0</v>
      </c>
      <c r="AW220" s="203">
        <f>'[122]RP per monthly'!M327*-1</f>
        <v>0</v>
      </c>
      <c r="AX220" s="203">
        <f>'[122]RP per monthly'!P327*-1</f>
        <v>0</v>
      </c>
      <c r="AY220" s="203">
        <f>'[122]RP per monthly'!Q327*-1</f>
        <v>0</v>
      </c>
      <c r="AZ220" s="203">
        <f>'[122]RP per monthly'!R327*-1</f>
        <v>0</v>
      </c>
      <c r="BA220" s="203">
        <f>'[122]RP per monthly'!S327*-1</f>
        <v>0</v>
      </c>
      <c r="BB220" s="203">
        <f>'[122]RP per monthly'!T327*-1</f>
        <v>0</v>
      </c>
      <c r="BC220" s="203">
        <f>'[122]RP per monthly'!U327*-1</f>
        <v>0</v>
      </c>
      <c r="BD220" s="203">
        <f>'[122]RP per monthly'!V327*-1</f>
        <v>0</v>
      </c>
      <c r="BE220" s="203">
        <f>'[122]RP per monthly'!W327*-1</f>
        <v>0</v>
      </c>
      <c r="BF220" s="203">
        <f>'[122]RP per monthly'!X327*-1</f>
        <v>0</v>
      </c>
      <c r="BG220" s="203">
        <f>'[122]RP per monthly'!Y327*-1</f>
        <v>0</v>
      </c>
      <c r="BH220" s="203">
        <f>'[122]RP per monthly'!Z327*-1</f>
        <v>0</v>
      </c>
      <c r="BI220" s="203">
        <f>'[122]RP per monthly'!AA327*-1</f>
        <v>0</v>
      </c>
      <c r="BJ220" s="203">
        <f>'[122]RP per monthly'!AD327*-1</f>
        <v>0</v>
      </c>
      <c r="BK220" s="203">
        <f>'[122]RP per monthly'!AE327*-1</f>
        <v>0</v>
      </c>
      <c r="BL220" s="203">
        <f>'[122]RP per monthly'!AF327*-1</f>
        <v>0</v>
      </c>
      <c r="BM220" s="203">
        <f>'[122]RP per monthly'!AG327*-1</f>
        <v>0</v>
      </c>
      <c r="BN220" s="203">
        <f>'[122]RP per monthly'!AH327*-1</f>
        <v>0</v>
      </c>
      <c r="BO220" s="203">
        <f>'[122]RP per monthly'!AI327*-1</f>
        <v>0</v>
      </c>
      <c r="BP220" s="203">
        <f>'[122]RP per monthly'!AJ327*-1</f>
        <v>0</v>
      </c>
      <c r="BQ220" s="203">
        <f>'[122]RP per monthly'!AK327*-1</f>
        <v>0</v>
      </c>
      <c r="BR220" s="203">
        <f>'[122]RP per monthly'!AL327*-1</f>
        <v>0</v>
      </c>
      <c r="BS220" s="203">
        <f>'[122]RP per monthly'!AM327*-1</f>
        <v>0</v>
      </c>
      <c r="BT220" s="203">
        <f>'[122]RP per monthly'!AN327*-1</f>
        <v>0</v>
      </c>
      <c r="BU220" s="203">
        <f>'[122]RP per monthly'!AO327*-1</f>
        <v>0</v>
      </c>
      <c r="BV220" s="195">
        <f>'[122]RP per monthly'!AR327*-1</f>
        <v>0</v>
      </c>
      <c r="BW220" s="195">
        <f>'[122]RP per monthly'!AS327*-1</f>
        <v>0</v>
      </c>
      <c r="BX220" s="195">
        <f>'[122]RP per monthly'!AT327*-1</f>
        <v>0</v>
      </c>
      <c r="BY220" s="195">
        <f>'[122]RP per monthly'!AU327*-1</f>
        <v>0</v>
      </c>
      <c r="BZ220" s="195">
        <f>'[122]RP per monthly'!AV327*-1</f>
        <v>0</v>
      </c>
      <c r="CA220" s="195">
        <f>'[122]RP per monthly'!AW327*-1</f>
        <v>0</v>
      </c>
      <c r="CB220" s="195">
        <f>'[122]RP per monthly'!AX327*-1</f>
        <v>0</v>
      </c>
      <c r="CC220" s="195">
        <f>'[122]RP per monthly'!AY327*-1</f>
        <v>0</v>
      </c>
      <c r="CD220" s="195">
        <f>'[122]RP per monthly'!AZ327*-1</f>
        <v>0</v>
      </c>
      <c r="CE220" s="195">
        <f>'[122]RP per monthly'!BA327*-1</f>
        <v>0</v>
      </c>
      <c r="CF220" s="195">
        <f>'[122]RP per monthly'!BB327*-1</f>
        <v>0</v>
      </c>
      <c r="CG220" s="195">
        <f>'[122]RP per monthly'!BC327*-1</f>
        <v>0</v>
      </c>
      <c r="CH220" s="195">
        <f>'[122]RP per monthly'!BF327*-1</f>
        <v>0</v>
      </c>
      <c r="CI220" s="195">
        <f>'[122]RP per monthly'!BG327*-1</f>
        <v>0</v>
      </c>
      <c r="CJ220" s="195">
        <f>'[122]RP per monthly'!BH327*-1</f>
        <v>0</v>
      </c>
      <c r="CK220" s="195">
        <f>'[122]RP per monthly'!BI327*-1</f>
        <v>0</v>
      </c>
      <c r="CL220" s="195">
        <f>'[122]RP per monthly'!BJ327*-1</f>
        <v>0</v>
      </c>
      <c r="CM220" s="195">
        <f>'[122]RP per monthly'!BK327*-1</f>
        <v>0</v>
      </c>
      <c r="CN220" s="195">
        <f>'[122]RP per monthly'!BL327*-1</f>
        <v>0</v>
      </c>
      <c r="CO220" s="195">
        <f>'[122]RP per monthly'!BM327*-1</f>
        <v>0</v>
      </c>
      <c r="CP220" s="195">
        <f>'[122]RP per monthly'!BN327*-1</f>
        <v>0</v>
      </c>
      <c r="CQ220" s="195">
        <f>'[122]RP per monthly'!BO327*-1</f>
        <v>0</v>
      </c>
      <c r="CR220" s="195">
        <f>'[122]RP per monthly'!BP327*-1</f>
        <v>0</v>
      </c>
      <c r="CS220" s="195">
        <f>'[122]RP per monthly'!BQ327*-1</f>
        <v>0</v>
      </c>
      <c r="CT220" s="195">
        <f>'[122]RP per monthly'!BT327*-1</f>
        <v>0</v>
      </c>
      <c r="CU220" s="195">
        <f>'[122]RP per monthly'!BU327*-1</f>
        <v>0</v>
      </c>
      <c r="CV220" s="195">
        <f>'[122]RP per monthly'!BV327*-1</f>
        <v>0</v>
      </c>
      <c r="CW220" s="195">
        <f>'[122]RP per monthly'!BW327*-1</f>
        <v>0</v>
      </c>
      <c r="CX220" s="195">
        <f>'[122]RP per monthly'!BX327*-1</f>
        <v>0</v>
      </c>
      <c r="CY220" s="195">
        <f>'[122]RP per monthly'!BY327*-1</f>
        <v>0</v>
      </c>
      <c r="CZ220" s="195">
        <f>'[122]RP per monthly'!BZ327*-1</f>
        <v>0</v>
      </c>
      <c r="DA220" s="195">
        <f>'[122]RP per monthly'!CA327*-1</f>
        <v>0</v>
      </c>
      <c r="DB220" s="195">
        <f>'[122]RP per monthly'!CB327*-1</f>
        <v>0</v>
      </c>
      <c r="DC220" s="195">
        <f>'[122]RP per monthly'!CC327*-1</f>
        <v>0</v>
      </c>
      <c r="DD220" s="195">
        <f>'[122]RP per monthly'!CD327*-1</f>
        <v>0</v>
      </c>
      <c r="DE220" s="195">
        <f>'[122]RP per monthly'!CE327*-1</f>
        <v>0</v>
      </c>
    </row>
    <row r="221" spans="1:109" ht="15" customHeight="1" outlineLevel="1">
      <c r="A221" s="37" t="s">
        <v>263</v>
      </c>
      <c r="B221" s="84"/>
      <c r="C221" s="84"/>
      <c r="D221" s="84"/>
      <c r="E221" s="84"/>
      <c r="F221" s="84"/>
      <c r="G221" s="84"/>
      <c r="H221" s="84">
        <v>129.19999999999999</v>
      </c>
      <c r="I221" s="84"/>
      <c r="J221" s="84"/>
      <c r="K221" s="84"/>
      <c r="L221" s="84"/>
      <c r="M221" s="84">
        <v>7554.18</v>
      </c>
      <c r="N221" s="84"/>
      <c r="O221" s="84"/>
      <c r="P221" s="84">
        <v>967.75</v>
      </c>
      <c r="Q221" s="84">
        <v>2848.8599999999997</v>
      </c>
      <c r="R221" s="84">
        <v>7735.02</v>
      </c>
      <c r="S221" s="84">
        <v>-2131.3200000000002</v>
      </c>
      <c r="T221" s="84">
        <v>2533.46</v>
      </c>
      <c r="U221" s="84">
        <v>2562.23</v>
      </c>
      <c r="V221" s="84">
        <v>7968.94</v>
      </c>
      <c r="W221" s="84"/>
      <c r="X221" s="84"/>
      <c r="Y221" s="84">
        <v>29.07</v>
      </c>
      <c r="Z221" s="84">
        <v>703.68</v>
      </c>
      <c r="AA221" s="84">
        <v>178.98</v>
      </c>
      <c r="AB221" s="84">
        <v>992.33</v>
      </c>
      <c r="AC221" s="84"/>
      <c r="AD221" s="84"/>
      <c r="AE221" s="84"/>
      <c r="AF221" s="84">
        <v>303.7</v>
      </c>
      <c r="AG221" s="84">
        <v>61.38</v>
      </c>
      <c r="AH221" s="84">
        <v>63.82</v>
      </c>
      <c r="AI221" s="84">
        <v>8384.42</v>
      </c>
      <c r="AJ221" s="84">
        <v>72.34</v>
      </c>
      <c r="AK221" s="84">
        <v>35.49</v>
      </c>
      <c r="AL221" s="203">
        <f>'[122]RP per monthly'!B329*-1</f>
        <v>3037.4</v>
      </c>
      <c r="AM221" s="203">
        <f>'[122]RP per monthly'!C329*-1</f>
        <v>0</v>
      </c>
      <c r="AN221" s="203">
        <f>'[122]RP per monthly'!D329*-1</f>
        <v>338.84</v>
      </c>
      <c r="AO221" s="203">
        <f>'[122]RP per monthly'!E329*-1</f>
        <v>177.56</v>
      </c>
      <c r="AP221" s="203">
        <f>'[122]RP per monthly'!F329*-1</f>
        <v>330.4</v>
      </c>
      <c r="AQ221" s="203">
        <f>'[122]RP per monthly'!G329*-1</f>
        <v>222.92</v>
      </c>
      <c r="AR221" s="203">
        <f>'[122]RP per monthly'!H329*-1</f>
        <v>209.5</v>
      </c>
      <c r="AS221" s="203">
        <f>'[122]RP per monthly'!I329*-1</f>
        <v>0</v>
      </c>
      <c r="AT221" s="203">
        <f>'[122]RP per monthly'!J329*-1</f>
        <v>11661.44</v>
      </c>
      <c r="AU221" s="203">
        <f>'[122]RP per monthly'!K329*-1</f>
        <v>25161.439999999999</v>
      </c>
      <c r="AV221" s="203">
        <f>'[122]RP per monthly'!L329*-1</f>
        <v>0</v>
      </c>
      <c r="AW221" s="203">
        <f>'[122]RP per monthly'!M329*-1</f>
        <v>1210.72</v>
      </c>
      <c r="AX221" s="203">
        <f>'[122]RP per monthly'!P329*-1</f>
        <v>8100.26</v>
      </c>
      <c r="AY221" s="203">
        <f>'[122]RP per monthly'!Q329*-1</f>
        <v>0</v>
      </c>
      <c r="AZ221" s="203">
        <f>'[122]RP per monthly'!R329*-1</f>
        <v>44.66</v>
      </c>
      <c r="BA221" s="203">
        <f>'[122]RP per monthly'!S329*-1</f>
        <v>0</v>
      </c>
      <c r="BB221" s="203">
        <f>'[122]RP per monthly'!T329*-1</f>
        <v>12929.49</v>
      </c>
      <c r="BC221" s="203">
        <f>'[122]RP per monthly'!U329*-1</f>
        <v>0</v>
      </c>
      <c r="BD221" s="203">
        <f>'[122]RP per monthly'!V329*-1</f>
        <v>0</v>
      </c>
      <c r="BE221" s="203">
        <f>'[122]RP per monthly'!W329*-1</f>
        <v>47.2</v>
      </c>
      <c r="BF221" s="203">
        <f>'[122]RP per monthly'!X329*-1</f>
        <v>9786.4</v>
      </c>
      <c r="BG221" s="203">
        <f>'[122]RP per monthly'!Y329*-1</f>
        <v>12300</v>
      </c>
      <c r="BH221" s="203">
        <f>'[122]RP per monthly'!Z329*-1</f>
        <v>58500</v>
      </c>
      <c r="BI221" s="203">
        <f>'[122]RP per monthly'!AA329*-1</f>
        <v>25800</v>
      </c>
      <c r="BJ221" s="203">
        <f>'[122]RP per monthly'!AD329*-1</f>
        <v>37350</v>
      </c>
      <c r="BK221" s="203">
        <f>'[122]RP per monthly'!AE329*-1</f>
        <v>33200</v>
      </c>
      <c r="BL221" s="203">
        <f>'[122]RP per monthly'!AF329*-1</f>
        <v>50515</v>
      </c>
      <c r="BM221" s="203">
        <f>'[122]RP per monthly'!AG329*-1</f>
        <v>42000</v>
      </c>
      <c r="BN221" s="203">
        <f>'[122]RP per monthly'!AH329*-1</f>
        <v>33300</v>
      </c>
      <c r="BO221" s="203">
        <f>'[122]RP per monthly'!AI329*-1</f>
        <v>85000</v>
      </c>
      <c r="BP221" s="203">
        <f>'[122]RP per monthly'!AJ329*-1</f>
        <v>37500</v>
      </c>
      <c r="BQ221" s="203">
        <f>'[122]RP per monthly'!AK329*-1</f>
        <v>32000</v>
      </c>
      <c r="BR221" s="203">
        <f>'[122]RP per monthly'!AL329*-1</f>
        <v>33515</v>
      </c>
      <c r="BS221" s="203">
        <f>'[122]RP per monthly'!AM329*-1</f>
        <v>37000</v>
      </c>
      <c r="BT221" s="203">
        <f>'[122]RP per monthly'!AN329*-1</f>
        <v>46000</v>
      </c>
      <c r="BU221" s="203">
        <f>'[122]RP per monthly'!AO329*-1</f>
        <v>88650</v>
      </c>
      <c r="BV221" s="195">
        <f>'[122]RP per monthly'!AR329*-1</f>
        <v>37920</v>
      </c>
      <c r="BW221" s="195">
        <f>'[122]RP per monthly'!AS329*-1</f>
        <v>33200</v>
      </c>
      <c r="BX221" s="195">
        <f>'[122]RP per monthly'!AT329*-1</f>
        <v>45560</v>
      </c>
      <c r="BY221" s="195">
        <f>'[122]RP per monthly'!AU329*-1</f>
        <v>42000</v>
      </c>
      <c r="BZ221" s="195">
        <f>'[122]RP per monthly'!AV329*-1</f>
        <v>49300</v>
      </c>
      <c r="CA221" s="195">
        <f>'[122]RP per monthly'!AW329*-1</f>
        <v>85000</v>
      </c>
      <c r="CB221" s="195">
        <f>'[122]RP per monthly'!AX329*-1</f>
        <v>37000</v>
      </c>
      <c r="CC221" s="195">
        <f>'[122]RP per monthly'!AY329*-1</f>
        <v>32000</v>
      </c>
      <c r="CD221" s="195">
        <f>'[122]RP per monthly'!AZ329*-1</f>
        <v>33560</v>
      </c>
      <c r="CE221" s="195">
        <f>'[122]RP per monthly'!BA329*-1</f>
        <v>47000</v>
      </c>
      <c r="CF221" s="195">
        <f>'[122]RP per monthly'!BB329*-1</f>
        <v>57000</v>
      </c>
      <c r="CG221" s="195">
        <f>'[122]RP per monthly'!BC329*-1</f>
        <v>88650</v>
      </c>
      <c r="CH221" s="195">
        <f>'[122]RP per monthly'!BF329*-1</f>
        <v>37207.5</v>
      </c>
      <c r="CI221" s="195">
        <f>'[122]RP per monthly'!BG329*-1</f>
        <v>33200</v>
      </c>
      <c r="CJ221" s="195">
        <f>'[122]RP per monthly'!BH329*-1</f>
        <v>45595</v>
      </c>
      <c r="CK221" s="195">
        <f>'[122]RP per monthly'!BI329*-1</f>
        <v>42000</v>
      </c>
      <c r="CL221" s="195">
        <f>'[122]RP per monthly'!BJ329*-1</f>
        <v>49300</v>
      </c>
      <c r="CM221" s="195">
        <f>'[122]RP per monthly'!BK329*-1</f>
        <v>85000</v>
      </c>
      <c r="CN221" s="195">
        <f>'[122]RP per monthly'!BL329*-1</f>
        <v>37000</v>
      </c>
      <c r="CO221" s="195">
        <f>'[122]RP per monthly'!BM329*-1</f>
        <v>32000</v>
      </c>
      <c r="CP221" s="195">
        <f>'[122]RP per monthly'!BN329*-1</f>
        <v>33595</v>
      </c>
      <c r="CQ221" s="195">
        <f>'[122]RP per monthly'!BO329*-1</f>
        <v>47000</v>
      </c>
      <c r="CR221" s="195">
        <f>'[122]RP per monthly'!BP329*-1</f>
        <v>57000</v>
      </c>
      <c r="CS221" s="195">
        <f>'[122]RP per monthly'!BQ329*-1</f>
        <v>88650</v>
      </c>
      <c r="CT221" s="195">
        <f>'[122]RP per monthly'!BT329*-1</f>
        <v>35762</v>
      </c>
      <c r="CU221" s="195">
        <f>'[122]RP per monthly'!BU329*-1</f>
        <v>33200</v>
      </c>
      <c r="CV221" s="195">
        <f>'[122]RP per monthly'!BV329*-1</f>
        <v>35630</v>
      </c>
      <c r="CW221" s="195">
        <f>'[122]RP per monthly'!BW329*-1</f>
        <v>42000</v>
      </c>
      <c r="CX221" s="195">
        <f>'[122]RP per monthly'!BX329*-1</f>
        <v>49300</v>
      </c>
      <c r="CY221" s="195">
        <f>'[122]RP per monthly'!BY329*-1</f>
        <v>82500</v>
      </c>
      <c r="CZ221" s="195">
        <f>'[122]RP per monthly'!BZ329*-1</f>
        <v>37000</v>
      </c>
      <c r="DA221" s="195">
        <f>'[122]RP per monthly'!CA329*-1</f>
        <v>32000</v>
      </c>
      <c r="DB221" s="195">
        <f>'[122]RP per monthly'!CB329*-1</f>
        <v>33630</v>
      </c>
      <c r="DC221" s="195">
        <f>'[122]RP per monthly'!CC329*-1</f>
        <v>37000</v>
      </c>
      <c r="DD221" s="195">
        <f>'[122]RP per monthly'!CD329*-1</f>
        <v>57000</v>
      </c>
      <c r="DE221" s="195">
        <f>'[122]RP per monthly'!CE329*-1</f>
        <v>88650</v>
      </c>
    </row>
    <row r="222" spans="1:109" ht="15" customHeight="1" outlineLevel="1">
      <c r="A222" s="37" t="s">
        <v>264</v>
      </c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>
        <v>5092610.53</v>
      </c>
      <c r="Z222" s="84"/>
      <c r="AA222" s="84"/>
      <c r="AB222" s="84"/>
      <c r="AC222" s="84"/>
      <c r="AD222" s="84"/>
      <c r="AE222" s="84"/>
      <c r="AF222" s="84"/>
      <c r="AG222" s="84"/>
      <c r="AH222" s="84"/>
      <c r="AI222" s="84"/>
      <c r="AJ222" s="84"/>
      <c r="AK222" s="84"/>
      <c r="AL222" s="84"/>
      <c r="AM222" s="84"/>
      <c r="AN222" s="84"/>
      <c r="AO222" s="84"/>
      <c r="AP222" s="84"/>
      <c r="AQ222" s="84"/>
      <c r="AR222" s="84"/>
      <c r="AS222" s="84"/>
      <c r="AT222" s="84"/>
      <c r="AU222" s="84"/>
      <c r="AV222" s="84"/>
      <c r="AW222" s="84"/>
      <c r="AX222" s="84"/>
      <c r="AY222" s="84"/>
      <c r="AZ222" s="84"/>
      <c r="BA222" s="84"/>
      <c r="BB222" s="84"/>
      <c r="BC222" s="84"/>
      <c r="BD222" s="84"/>
      <c r="BE222" s="84"/>
      <c r="BF222" s="84"/>
      <c r="BG222" s="84"/>
      <c r="BH222" s="84"/>
      <c r="BI222" s="84"/>
      <c r="BJ222" s="84"/>
      <c r="BK222" s="84"/>
      <c r="BL222" s="84"/>
      <c r="BM222" s="84"/>
      <c r="BN222" s="84"/>
      <c r="BO222" s="84"/>
      <c r="BP222" s="84"/>
      <c r="BQ222" s="84"/>
      <c r="BR222" s="84"/>
      <c r="BS222" s="84"/>
      <c r="BT222" s="84"/>
      <c r="BU222" s="84"/>
      <c r="BV222" s="59"/>
      <c r="BW222" s="59"/>
      <c r="BX222" s="59"/>
      <c r="BY222" s="59"/>
      <c r="BZ222" s="59"/>
      <c r="CA222" s="59"/>
      <c r="CB222" s="59"/>
      <c r="CC222" s="59"/>
      <c r="CD222" s="59"/>
      <c r="CE222" s="59"/>
      <c r="CF222" s="59"/>
    </row>
    <row r="223" spans="1:109" ht="15" customHeight="1" outlineLevel="1">
      <c r="A223" s="37" t="s">
        <v>265</v>
      </c>
      <c r="B223" s="84">
        <v>26423.59</v>
      </c>
      <c r="C223" s="84">
        <v>48534.69</v>
      </c>
      <c r="D223" s="84">
        <v>1835.93</v>
      </c>
      <c r="E223" s="84">
        <v>50665.11</v>
      </c>
      <c r="F223" s="84">
        <v>26924.58</v>
      </c>
      <c r="G223" s="84">
        <v>1509.86</v>
      </c>
      <c r="H223" s="84">
        <v>26348.76</v>
      </c>
      <c r="I223" s="84">
        <v>26135.599999999999</v>
      </c>
      <c r="J223" s="84">
        <v>25563.09</v>
      </c>
      <c r="K223" s="84">
        <v>26674.55</v>
      </c>
      <c r="L223" s="84">
        <v>28731.67</v>
      </c>
      <c r="M223" s="84">
        <v>32511.62</v>
      </c>
      <c r="N223" s="84">
        <v>29480.39</v>
      </c>
      <c r="O223" s="84">
        <v>27350.670000000002</v>
      </c>
      <c r="P223" s="84">
        <v>26391.360000000001</v>
      </c>
      <c r="Q223" s="84">
        <v>26707.219999999998</v>
      </c>
      <c r="R223" s="84">
        <v>28138.300000000003</v>
      </c>
      <c r="S223" s="84">
        <v>25792.989999999998</v>
      </c>
      <c r="T223" s="84">
        <v>26448.59</v>
      </c>
      <c r="U223" s="84">
        <v>25831.32</v>
      </c>
      <c r="V223" s="84">
        <v>25643.34</v>
      </c>
      <c r="W223" s="84">
        <v>28214.14</v>
      </c>
      <c r="X223" s="84">
        <v>25360.649999999998</v>
      </c>
      <c r="Y223" s="84">
        <v>24675.690000000002</v>
      </c>
      <c r="Z223" s="84">
        <v>26419.059999999998</v>
      </c>
      <c r="AA223" s="84">
        <v>49472.310000000005</v>
      </c>
      <c r="AB223" s="84"/>
      <c r="AC223" s="84">
        <v>27045.119999999999</v>
      </c>
      <c r="AD223" s="84">
        <v>24671.210000000003</v>
      </c>
      <c r="AE223" s="84">
        <v>24780.239999999998</v>
      </c>
      <c r="AF223" s="84">
        <v>63861.99</v>
      </c>
      <c r="AG223" s="84">
        <v>24509.43</v>
      </c>
      <c r="AH223" s="84">
        <v>36246.53</v>
      </c>
      <c r="AI223" s="84">
        <v>31582.93</v>
      </c>
      <c r="AJ223" s="84">
        <v>26599.35</v>
      </c>
      <c r="AK223" s="84">
        <v>26618.38</v>
      </c>
      <c r="AL223" s="203">
        <f>'[122]RP per monthly'!B336*-1</f>
        <v>25902.41</v>
      </c>
      <c r="AM223" s="203">
        <f>'[122]RP per monthly'!C336*-1</f>
        <v>27330.29</v>
      </c>
      <c r="AN223" s="203">
        <f>'[122]RP per monthly'!D336*-1</f>
        <v>27518.7</v>
      </c>
      <c r="AO223" s="203">
        <f>'[122]RP per monthly'!E336*-1</f>
        <v>26530.28</v>
      </c>
      <c r="AP223" s="203">
        <f>'[122]RP per monthly'!F336*-1</f>
        <v>51833.75</v>
      </c>
      <c r="AQ223" s="203">
        <f>'[122]RP per monthly'!G336*-1</f>
        <v>25460.880000000001</v>
      </c>
      <c r="AR223" s="203">
        <f>'[122]RP per monthly'!H336*-1</f>
        <v>8791.4699999999993</v>
      </c>
      <c r="AS223" s="203">
        <f>'[122]RP per monthly'!I336*-1</f>
        <v>31293.48</v>
      </c>
      <c r="AT223" s="203">
        <f>'[122]RP per monthly'!J336*-1</f>
        <v>28102.48</v>
      </c>
      <c r="AU223" s="203">
        <f>'[122]RP per monthly'!K336*-1</f>
        <v>29212.26</v>
      </c>
      <c r="AV223" s="203">
        <f>'[122]RP per monthly'!L336*-1</f>
        <v>34476.74</v>
      </c>
      <c r="AW223" s="203">
        <f>'[122]RP per monthly'!M336*-1</f>
        <v>39578.720000000001</v>
      </c>
      <c r="AX223" s="203">
        <f>'[122]RP per monthly'!P336*-1</f>
        <v>34344.559999999998</v>
      </c>
      <c r="AY223" s="203">
        <f>'[122]RP per monthly'!Q336*-1</f>
        <v>35287.85</v>
      </c>
      <c r="AZ223" s="203">
        <f>'[122]RP per monthly'!R336*-1</f>
        <v>66332.78</v>
      </c>
      <c r="BA223" s="203">
        <f>'[122]RP per monthly'!S336*-1</f>
        <v>7384.89</v>
      </c>
      <c r="BB223" s="203">
        <f>'[122]RP per monthly'!T336*-1</f>
        <v>38810.39</v>
      </c>
      <c r="BC223" s="203">
        <f>'[122]RP per monthly'!U336*-1</f>
        <v>34988.400000000001</v>
      </c>
      <c r="BD223" s="203">
        <f>'[122]RP per monthly'!V336*-1</f>
        <v>23058.27</v>
      </c>
      <c r="BE223" s="203">
        <f>'[122]RP per monthly'!W336*-1</f>
        <v>32380.880000000001</v>
      </c>
      <c r="BF223" s="203">
        <f>'[122]RP per monthly'!X336*-1</f>
        <v>34500</v>
      </c>
      <c r="BG223" s="203">
        <f>'[122]RP per monthly'!Y336*-1</f>
        <v>34500</v>
      </c>
      <c r="BH223" s="203">
        <f>'[122]RP per monthly'!Z336*-1</f>
        <v>44257</v>
      </c>
      <c r="BI223" s="203">
        <f>'[122]RP per monthly'!AA336*-1</f>
        <v>16000</v>
      </c>
      <c r="BJ223" s="203">
        <f>'[122]RP per monthly'!AD336*-1</f>
        <v>34500</v>
      </c>
      <c r="BK223" s="203">
        <f>'[122]RP per monthly'!AE336*-1</f>
        <v>34500</v>
      </c>
      <c r="BL223" s="203">
        <f>'[122]RP per monthly'!AF336*-1</f>
        <v>34500</v>
      </c>
      <c r="BM223" s="203">
        <f>'[122]RP per monthly'!AG336*-1</f>
        <v>34500</v>
      </c>
      <c r="BN223" s="203">
        <f>'[122]RP per monthly'!AH336*-1</f>
        <v>34500</v>
      </c>
      <c r="BO223" s="203">
        <f>'[122]RP per monthly'!AI336*-1</f>
        <v>34500</v>
      </c>
      <c r="BP223" s="203">
        <f>'[122]RP per monthly'!AJ336*-1</f>
        <v>34500</v>
      </c>
      <c r="BQ223" s="203">
        <f>'[122]RP per monthly'!AK336*-1</f>
        <v>34500</v>
      </c>
      <c r="BR223" s="203">
        <f>'[122]RP per monthly'!AL336*-1</f>
        <v>34500</v>
      </c>
      <c r="BS223" s="203">
        <f>'[122]RP per monthly'!AM336*-1</f>
        <v>34500</v>
      </c>
      <c r="BT223" s="203">
        <f>'[122]RP per monthly'!AN336*-1</f>
        <v>34500</v>
      </c>
      <c r="BU223" s="203">
        <f>'[122]RP per monthly'!AO336*-1</f>
        <v>34500</v>
      </c>
      <c r="BV223" s="195">
        <f>'[122]RP per monthly'!AR336*-1</f>
        <v>38710</v>
      </c>
      <c r="BW223" s="195">
        <f>'[122]RP per monthly'!AS336*-1</f>
        <v>38710</v>
      </c>
      <c r="BX223" s="195">
        <f>'[122]RP per monthly'!AT336*-1</f>
        <v>38710</v>
      </c>
      <c r="BY223" s="195">
        <f>'[122]RP per monthly'!AU336*-1</f>
        <v>38710</v>
      </c>
      <c r="BZ223" s="195">
        <f>'[122]RP per monthly'!AV336*-1</f>
        <v>38710</v>
      </c>
      <c r="CA223" s="195">
        <f>'[122]RP per monthly'!AW336*-1</f>
        <v>38710</v>
      </c>
      <c r="CB223" s="195">
        <f>'[122]RP per monthly'!AX336*-1</f>
        <v>38710</v>
      </c>
      <c r="CC223" s="195">
        <f>'[122]RP per monthly'!AY336*-1</f>
        <v>38710</v>
      </c>
      <c r="CD223" s="195">
        <f>'[122]RP per monthly'!AZ336*-1</f>
        <v>38710</v>
      </c>
      <c r="CE223" s="195">
        <f>'[122]RP per monthly'!BA336*-1</f>
        <v>38710</v>
      </c>
      <c r="CF223" s="195">
        <f>'[122]RP per monthly'!BB336*-1</f>
        <v>38710</v>
      </c>
      <c r="CG223" s="195">
        <f>'[122]RP per monthly'!BC336*-1</f>
        <v>38710</v>
      </c>
      <c r="CH223" s="195">
        <f>'[122]RP per monthly'!BF336*-1</f>
        <v>32416.25</v>
      </c>
      <c r="CI223" s="195">
        <f>'[122]RP per monthly'!BG336*-1</f>
        <v>32416.25</v>
      </c>
      <c r="CJ223" s="195">
        <f>'[122]RP per monthly'!BH336*-1</f>
        <v>32416.25</v>
      </c>
      <c r="CK223" s="195">
        <f>'[122]RP per monthly'!BI336*-1</f>
        <v>32416.25</v>
      </c>
      <c r="CL223" s="195">
        <f>'[122]RP per monthly'!BJ336*-1</f>
        <v>32416.25</v>
      </c>
      <c r="CM223" s="195">
        <f>'[122]RP per monthly'!BK336*-1</f>
        <v>32416.25</v>
      </c>
      <c r="CN223" s="195">
        <f>'[122]RP per monthly'!BL336*-1</f>
        <v>32416.25</v>
      </c>
      <c r="CO223" s="195">
        <f>'[122]RP per monthly'!BM336*-1</f>
        <v>32416.25</v>
      </c>
      <c r="CP223" s="195">
        <f>'[122]RP per monthly'!BN336*-1</f>
        <v>32416.25</v>
      </c>
      <c r="CQ223" s="195">
        <f>'[122]RP per monthly'!BO336*-1</f>
        <v>32416.25</v>
      </c>
      <c r="CR223" s="195">
        <f>'[122]RP per monthly'!BP336*-1</f>
        <v>32416.25</v>
      </c>
      <c r="CS223" s="195">
        <f>'[122]RP per monthly'!BQ336*-1</f>
        <v>32416.25</v>
      </c>
      <c r="CT223" s="195">
        <f>'[122]RP per monthly'!BT336*-1</f>
        <v>41731</v>
      </c>
      <c r="CU223" s="195">
        <f>'[122]RP per monthly'!BU336*-1</f>
        <v>41731</v>
      </c>
      <c r="CV223" s="195">
        <f>'[122]RP per monthly'!BV336*-1</f>
        <v>41731</v>
      </c>
      <c r="CW223" s="195">
        <f>'[122]RP per monthly'!BW336*-1</f>
        <v>41731</v>
      </c>
      <c r="CX223" s="195">
        <f>'[122]RP per monthly'!BX336*-1</f>
        <v>41731</v>
      </c>
      <c r="CY223" s="195">
        <f>'[122]RP per monthly'!BY336*-1</f>
        <v>41731</v>
      </c>
      <c r="CZ223" s="195">
        <f>'[122]RP per monthly'!BZ336*-1</f>
        <v>41731</v>
      </c>
      <c r="DA223" s="195">
        <f>'[122]RP per monthly'!CA336*-1</f>
        <v>41731</v>
      </c>
      <c r="DB223" s="195">
        <f>'[122]RP per monthly'!CB336*-1</f>
        <v>41731</v>
      </c>
      <c r="DC223" s="195">
        <f>'[122]RP per monthly'!CC336*-1</f>
        <v>41731</v>
      </c>
      <c r="DD223" s="195">
        <f>'[122]RP per monthly'!CD336*-1</f>
        <v>41731</v>
      </c>
      <c r="DE223" s="195">
        <f>'[122]RP per monthly'!CE336*-1</f>
        <v>41731</v>
      </c>
    </row>
    <row r="224" spans="1:109" ht="15" customHeight="1" outlineLevel="1">
      <c r="A224" s="37" t="s">
        <v>266</v>
      </c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  <c r="AE224" s="84"/>
      <c r="AF224" s="84"/>
      <c r="AG224" s="84"/>
      <c r="AH224" s="84"/>
      <c r="AI224" s="84"/>
      <c r="AJ224" s="84"/>
      <c r="AK224" s="84"/>
      <c r="AL224" s="84"/>
      <c r="AM224" s="84"/>
      <c r="AN224" s="84"/>
      <c r="AO224" s="84"/>
      <c r="AP224" s="84"/>
      <c r="AQ224" s="84"/>
      <c r="AR224" s="84"/>
      <c r="AS224" s="84"/>
      <c r="AT224" s="84"/>
      <c r="AU224" s="84"/>
      <c r="AV224" s="84"/>
      <c r="AW224" s="84"/>
      <c r="AX224" s="84"/>
      <c r="AY224" s="84"/>
      <c r="AZ224" s="84"/>
      <c r="BA224" s="84"/>
      <c r="BB224" s="84"/>
      <c r="BC224" s="84"/>
      <c r="BD224" s="84"/>
      <c r="BE224" s="84"/>
      <c r="BF224" s="84"/>
      <c r="BG224" s="84"/>
      <c r="BH224" s="84"/>
      <c r="BI224" s="84"/>
      <c r="BJ224" s="84"/>
      <c r="BK224" s="84"/>
      <c r="BL224" s="84"/>
      <c r="BM224" s="84"/>
      <c r="BN224" s="84"/>
      <c r="BO224" s="84"/>
      <c r="BP224" s="84"/>
      <c r="BQ224" s="84"/>
      <c r="BR224" s="84"/>
      <c r="BS224" s="84"/>
      <c r="BT224" s="84"/>
      <c r="BU224" s="84"/>
      <c r="BV224" s="59"/>
      <c r="BW224" s="59"/>
      <c r="BX224" s="59"/>
      <c r="BY224" s="59"/>
      <c r="BZ224" s="59"/>
      <c r="CA224" s="59"/>
      <c r="CB224" s="59"/>
      <c r="CC224" s="59"/>
      <c r="CD224" s="59"/>
      <c r="CE224" s="59"/>
      <c r="CF224" s="59"/>
    </row>
    <row r="225" spans="1:109" ht="15" customHeight="1" outlineLevel="1">
      <c r="A225" s="37" t="s">
        <v>267</v>
      </c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  <c r="AF225" s="84"/>
      <c r="AG225" s="84"/>
      <c r="AH225" s="84"/>
      <c r="AI225" s="84"/>
      <c r="AJ225" s="84"/>
      <c r="AK225" s="84"/>
      <c r="AL225" s="84"/>
      <c r="AM225" s="84"/>
      <c r="AN225" s="84"/>
      <c r="AO225" s="84"/>
      <c r="AP225" s="84"/>
      <c r="AQ225" s="84"/>
      <c r="AR225" s="84"/>
      <c r="AS225" s="84"/>
      <c r="AT225" s="84"/>
      <c r="AU225" s="84"/>
      <c r="AV225" s="84"/>
      <c r="AW225" s="84"/>
      <c r="AX225" s="84"/>
      <c r="AY225" s="84"/>
      <c r="AZ225" s="84"/>
      <c r="BA225" s="84"/>
      <c r="BB225" s="84"/>
      <c r="BC225" s="84"/>
      <c r="BD225" s="84"/>
      <c r="BE225" s="84"/>
      <c r="BF225" s="84"/>
      <c r="BG225" s="84"/>
      <c r="BH225" s="84"/>
      <c r="BI225" s="84"/>
      <c r="BJ225" s="84"/>
      <c r="BK225" s="84"/>
      <c r="BL225" s="84"/>
      <c r="BM225" s="84"/>
      <c r="BN225" s="84"/>
      <c r="BO225" s="84"/>
      <c r="BP225" s="84"/>
      <c r="BQ225" s="84"/>
      <c r="BR225" s="84"/>
      <c r="BS225" s="84"/>
      <c r="BT225" s="84"/>
      <c r="BU225" s="84"/>
      <c r="BV225" s="59"/>
      <c r="BW225" s="59"/>
      <c r="BX225" s="59"/>
      <c r="BY225" s="59"/>
      <c r="BZ225" s="59"/>
      <c r="CA225" s="59"/>
      <c r="CB225" s="59"/>
      <c r="CC225" s="59"/>
      <c r="CD225" s="59"/>
      <c r="CE225" s="59"/>
      <c r="CF225" s="59"/>
    </row>
    <row r="226" spans="1:109" ht="15" customHeight="1" outlineLevel="1">
      <c r="A226" s="37" t="s">
        <v>268</v>
      </c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>
        <v>10082.040000000001</v>
      </c>
      <c r="AC226" s="84">
        <v>10082.040000000001</v>
      </c>
      <c r="AD226" s="84">
        <v>10082.040000000001</v>
      </c>
      <c r="AE226" s="84">
        <v>10082.040000000001</v>
      </c>
      <c r="AF226" s="84">
        <v>10082.040000000001</v>
      </c>
      <c r="AG226" s="84">
        <v>5449.24</v>
      </c>
      <c r="AH226" s="84">
        <v>4857.04</v>
      </c>
      <c r="AI226" s="84">
        <v>2496.2199999999998</v>
      </c>
      <c r="AJ226" s="84">
        <v>1906.02</v>
      </c>
      <c r="AK226" s="84">
        <v>1906.02</v>
      </c>
      <c r="AL226" s="203">
        <f>'[122]RP per monthly'!B343*-1</f>
        <v>1906.02</v>
      </c>
      <c r="AM226" s="203">
        <f>'[122]RP per monthly'!C343*-1</f>
        <v>1906.02</v>
      </c>
      <c r="AN226" s="203">
        <f>'[122]RP per monthly'!D343*-1</f>
        <v>1906.02</v>
      </c>
      <c r="AO226" s="203">
        <f>'[122]RP per monthly'!E343*-1</f>
        <v>1906.02</v>
      </c>
      <c r="AP226" s="203">
        <f>'[122]RP per monthly'!F343*-1</f>
        <v>1906.02</v>
      </c>
      <c r="AQ226" s="203">
        <f>'[122]RP per monthly'!G343*-1</f>
        <v>1906.02</v>
      </c>
      <c r="AR226" s="203">
        <f>'[122]RP per monthly'!H343*-1</f>
        <v>2414.3000000000002</v>
      </c>
      <c r="AS226" s="203">
        <f>'[122]RP per monthly'!I343*-1</f>
        <v>5718.06</v>
      </c>
      <c r="AT226" s="203">
        <f>'[122]RP per monthly'!J343*-1</f>
        <v>5718.06</v>
      </c>
      <c r="AU226" s="203">
        <f>'[122]RP per monthly'!K343*-1</f>
        <v>5718.06</v>
      </c>
      <c r="AV226" s="203">
        <f>'[122]RP per monthly'!L343*-1</f>
        <v>3812.04</v>
      </c>
      <c r="AW226" s="203">
        <f>'[122]RP per monthly'!M343*-1</f>
        <v>3812.04</v>
      </c>
      <c r="AX226" s="203">
        <f>'[122]RP per monthly'!P343*-1</f>
        <v>0</v>
      </c>
      <c r="AY226" s="203">
        <f>'[122]RP per monthly'!Q343*-1</f>
        <v>0</v>
      </c>
      <c r="AZ226" s="203">
        <f>'[122]RP per monthly'!R343*-1</f>
        <v>0</v>
      </c>
      <c r="BA226" s="203">
        <f>'[122]RP per monthly'!S343*-1</f>
        <v>0</v>
      </c>
      <c r="BB226" s="203">
        <f>'[122]RP per monthly'!T343*-1</f>
        <v>0</v>
      </c>
      <c r="BC226" s="203">
        <f>'[122]RP per monthly'!U343*-1</f>
        <v>0</v>
      </c>
      <c r="BD226" s="203">
        <f>'[122]RP per monthly'!V343*-1</f>
        <v>0</v>
      </c>
      <c r="BE226" s="203">
        <f>'[122]RP per monthly'!W343*-1</f>
        <v>0</v>
      </c>
      <c r="BF226" s="203">
        <f>'[122]RP per monthly'!X343*-1</f>
        <v>0</v>
      </c>
      <c r="BG226" s="203">
        <f>'[122]RP per monthly'!Y343*-1</f>
        <v>0</v>
      </c>
      <c r="BH226" s="203">
        <f>'[122]RP per monthly'!Z343*-1</f>
        <v>0</v>
      </c>
      <c r="BI226" s="203">
        <f>'[122]RP per monthly'!AA343*-1</f>
        <v>0</v>
      </c>
      <c r="BJ226" s="203">
        <f>'[122]RP per monthly'!AD343*-1</f>
        <v>2000</v>
      </c>
      <c r="BK226" s="203">
        <f>'[122]RP per monthly'!AE343*-1</f>
        <v>2000</v>
      </c>
      <c r="BL226" s="203">
        <f>'[122]RP per monthly'!AF343*-1</f>
        <v>2000</v>
      </c>
      <c r="BM226" s="203">
        <f>'[122]RP per monthly'!AG343*-1</f>
        <v>2000</v>
      </c>
      <c r="BN226" s="203">
        <f>'[122]RP per monthly'!AH343*-1</f>
        <v>2000</v>
      </c>
      <c r="BO226" s="203">
        <f>'[122]RP per monthly'!AI343*-1</f>
        <v>2000</v>
      </c>
      <c r="BP226" s="203">
        <f>'[122]RP per monthly'!AJ343*-1</f>
        <v>4000</v>
      </c>
      <c r="BQ226" s="203">
        <f>'[122]RP per monthly'!AK343*-1</f>
        <v>4000</v>
      </c>
      <c r="BR226" s="203">
        <f>'[122]RP per monthly'!AL343*-1</f>
        <v>4000</v>
      </c>
      <c r="BS226" s="203">
        <f>'[122]RP per monthly'!AM343*-1</f>
        <v>4000</v>
      </c>
      <c r="BT226" s="203">
        <f>'[122]RP per monthly'!AN343*-1</f>
        <v>4000</v>
      </c>
      <c r="BU226" s="203">
        <f>'[122]RP per monthly'!AO343*-1</f>
        <v>4000</v>
      </c>
      <c r="BV226" s="195">
        <f>'[122]RP per monthly'!AR343*-1</f>
        <v>2000</v>
      </c>
      <c r="BW226" s="195">
        <f>'[122]RP per monthly'!AS343*-1</f>
        <v>2000</v>
      </c>
      <c r="BX226" s="195">
        <f>'[122]RP per monthly'!AT343*-1</f>
        <v>2000</v>
      </c>
      <c r="BY226" s="195">
        <f>'[122]RP per monthly'!AU343*-1</f>
        <v>2000</v>
      </c>
      <c r="BZ226" s="195">
        <f>'[122]RP per monthly'!AV343*-1</f>
        <v>2000</v>
      </c>
      <c r="CA226" s="195">
        <f>'[122]RP per monthly'!AW343*-1</f>
        <v>2000</v>
      </c>
      <c r="CB226" s="195">
        <f>'[122]RP per monthly'!AX343*-1</f>
        <v>4000</v>
      </c>
      <c r="CC226" s="195">
        <f>'[122]RP per monthly'!AY343*-1</f>
        <v>4000</v>
      </c>
      <c r="CD226" s="195">
        <f>'[122]RP per monthly'!AZ343*-1</f>
        <v>4000</v>
      </c>
      <c r="CE226" s="195">
        <f>'[122]RP per monthly'!BA343*-1</f>
        <v>4000</v>
      </c>
      <c r="CF226" s="195">
        <f>'[122]RP per monthly'!BB343*-1</f>
        <v>4000</v>
      </c>
      <c r="CG226" s="195">
        <f>'[122]RP per monthly'!BC343*-1</f>
        <v>4000</v>
      </c>
      <c r="CH226" s="195">
        <f>'[122]RP per monthly'!BF343*-1</f>
        <v>2000</v>
      </c>
      <c r="CI226" s="195">
        <f>'[122]RP per monthly'!BG343*-1</f>
        <v>2000</v>
      </c>
      <c r="CJ226" s="195">
        <f>'[122]RP per monthly'!BH343*-1</f>
        <v>2000</v>
      </c>
      <c r="CK226" s="195">
        <f>'[122]RP per monthly'!BI343*-1</f>
        <v>2000</v>
      </c>
      <c r="CL226" s="195">
        <f>'[122]RP per monthly'!BJ343*-1</f>
        <v>2000</v>
      </c>
      <c r="CM226" s="195">
        <f>'[122]RP per monthly'!BK343*-1</f>
        <v>2000</v>
      </c>
      <c r="CN226" s="195">
        <f>'[122]RP per monthly'!BL343*-1</f>
        <v>4000</v>
      </c>
      <c r="CO226" s="195">
        <f>'[122]RP per monthly'!BM343*-1</f>
        <v>4000</v>
      </c>
      <c r="CP226" s="195">
        <f>'[122]RP per monthly'!BN343*-1</f>
        <v>4000</v>
      </c>
      <c r="CQ226" s="195">
        <f>'[122]RP per monthly'!BO343*-1</f>
        <v>4000</v>
      </c>
      <c r="CR226" s="195">
        <f>'[122]RP per monthly'!BP343*-1</f>
        <v>4000</v>
      </c>
      <c r="CS226" s="195">
        <f>'[122]RP per monthly'!BQ343*-1</f>
        <v>4000</v>
      </c>
      <c r="CT226" s="195">
        <f>'[122]RP per monthly'!BT343*-1</f>
        <v>2000</v>
      </c>
      <c r="CU226" s="195">
        <f>'[122]RP per monthly'!BU343*-1</f>
        <v>2000</v>
      </c>
      <c r="CV226" s="195">
        <f>'[122]RP per monthly'!BV343*-1</f>
        <v>2000</v>
      </c>
      <c r="CW226" s="195">
        <f>'[122]RP per monthly'!BW343*-1</f>
        <v>2000</v>
      </c>
      <c r="CX226" s="195">
        <f>'[122]RP per monthly'!BX343*-1</f>
        <v>2000</v>
      </c>
      <c r="CY226" s="195">
        <f>'[122]RP per monthly'!BY343*-1</f>
        <v>2000</v>
      </c>
      <c r="CZ226" s="195">
        <f>'[122]RP per monthly'!BZ343*-1</f>
        <v>4000</v>
      </c>
      <c r="DA226" s="195">
        <f>'[122]RP per monthly'!CA343*-1</f>
        <v>4000</v>
      </c>
      <c r="DB226" s="195">
        <f>'[122]RP per monthly'!CB343*-1</f>
        <v>4000</v>
      </c>
      <c r="DC226" s="195">
        <f>'[122]RP per monthly'!CC343*-1</f>
        <v>4000</v>
      </c>
      <c r="DD226" s="195">
        <f>'[122]RP per monthly'!CD343*-1</f>
        <v>4000</v>
      </c>
      <c r="DE226" s="195">
        <f>'[122]RP per monthly'!CE343*-1</f>
        <v>4000</v>
      </c>
    </row>
    <row r="227" spans="1:109" ht="15" customHeight="1" outlineLevel="1">
      <c r="A227" s="37" t="s">
        <v>269</v>
      </c>
      <c r="B227" s="84"/>
      <c r="C227" s="84">
        <v>4000</v>
      </c>
      <c r="D227" s="84"/>
      <c r="E227" s="84"/>
      <c r="F227" s="84">
        <v>6680.01</v>
      </c>
      <c r="G227" s="84">
        <v>6209.33</v>
      </c>
      <c r="H227" s="84"/>
      <c r="I227" s="84"/>
      <c r="J227" s="84"/>
      <c r="K227" s="84">
        <v>350</v>
      </c>
      <c r="L227" s="84">
        <v>2465.9499999999998</v>
      </c>
      <c r="M227" s="84">
        <v>16723.22</v>
      </c>
      <c r="N227" s="84"/>
      <c r="O227" s="84"/>
      <c r="P227" s="84"/>
      <c r="Q227" s="84">
        <v>72877.22</v>
      </c>
      <c r="R227" s="84">
        <v>10270.85</v>
      </c>
      <c r="S227" s="84">
        <v>8905.7200000000012</v>
      </c>
      <c r="T227" s="84">
        <v>28928.74</v>
      </c>
      <c r="U227" s="84">
        <v>13980.8</v>
      </c>
      <c r="V227" s="84">
        <v>18611.800000000003</v>
      </c>
      <c r="W227" s="84">
        <v>51504.800000000003</v>
      </c>
      <c r="X227" s="84">
        <v>34486.759999999995</v>
      </c>
      <c r="Y227" s="84">
        <v>390899.87</v>
      </c>
      <c r="Z227" s="84">
        <v>3500</v>
      </c>
      <c r="AA227" s="84"/>
      <c r="AB227" s="84">
        <v>120</v>
      </c>
      <c r="AC227" s="84"/>
      <c r="AD227" s="84">
        <v>5381</v>
      </c>
      <c r="AE227" s="84">
        <v>260</v>
      </c>
      <c r="AF227" s="84">
        <v>7245.4</v>
      </c>
      <c r="AG227" s="84"/>
      <c r="AH227" s="84">
        <v>31187.65</v>
      </c>
      <c r="AI227" s="84">
        <v>6291.7</v>
      </c>
      <c r="AJ227" s="84">
        <v>27492.43</v>
      </c>
      <c r="AK227" s="84">
        <v>89593.299999999988</v>
      </c>
      <c r="AL227" s="203">
        <f>'[122]RP per monthly'!B344*-1</f>
        <v>5970</v>
      </c>
      <c r="AM227" s="203">
        <f>'[122]RP per monthly'!C344*-1</f>
        <v>0</v>
      </c>
      <c r="AN227" s="203">
        <f>'[122]RP per monthly'!D344*-1</f>
        <v>0</v>
      </c>
      <c r="AO227" s="203">
        <f>'[122]RP per monthly'!E344*-1</f>
        <v>0</v>
      </c>
      <c r="AP227" s="203">
        <f>'[122]RP per monthly'!F344*-1</f>
        <v>0</v>
      </c>
      <c r="AQ227" s="203">
        <f>'[122]RP per monthly'!G344*-1</f>
        <v>21999.439999999999</v>
      </c>
      <c r="AR227" s="203">
        <f>'[122]RP per monthly'!H344*-1</f>
        <v>0</v>
      </c>
      <c r="AS227" s="203">
        <f>'[122]RP per monthly'!I344*-1</f>
        <v>0</v>
      </c>
      <c r="AT227" s="203">
        <f>'[122]RP per monthly'!J344*-1</f>
        <v>0</v>
      </c>
      <c r="AU227" s="203">
        <f>'[122]RP per monthly'!K344*-1</f>
        <v>0</v>
      </c>
      <c r="AV227" s="203">
        <f>'[122]RP per monthly'!L344*-1</f>
        <v>0</v>
      </c>
      <c r="AW227" s="203">
        <f>'[122]RP per monthly'!M344*-1</f>
        <v>0</v>
      </c>
      <c r="AX227" s="203">
        <f>'[122]RP per monthly'!P344*-1</f>
        <v>0</v>
      </c>
      <c r="AY227" s="203">
        <f>'[122]RP per monthly'!Q344*-1</f>
        <v>0</v>
      </c>
      <c r="AZ227" s="203">
        <f>'[122]RP per monthly'!R344*-1</f>
        <v>0</v>
      </c>
      <c r="BA227" s="203">
        <f>'[122]RP per monthly'!S344*-1</f>
        <v>50</v>
      </c>
      <c r="BB227" s="203">
        <f>'[122]RP per monthly'!T344*-1</f>
        <v>0</v>
      </c>
      <c r="BC227" s="203">
        <f>'[122]RP per monthly'!U344*-1</f>
        <v>0</v>
      </c>
      <c r="BD227" s="203">
        <f>'[122]RP per monthly'!V344*-1</f>
        <v>0</v>
      </c>
      <c r="BE227" s="203">
        <f>'[122]RP per monthly'!W344*-1</f>
        <v>14.5</v>
      </c>
      <c r="BF227" s="203">
        <f>'[122]RP per monthly'!X344*-1</f>
        <v>29986</v>
      </c>
      <c r="BG227" s="203">
        <f>'[122]RP per monthly'!Y344*-1</f>
        <v>0</v>
      </c>
      <c r="BH227" s="203">
        <f>'[122]RP per monthly'!Z344*-1</f>
        <v>0</v>
      </c>
      <c r="BI227" s="203">
        <f>'[122]RP per monthly'!AA344*-1</f>
        <v>0</v>
      </c>
      <c r="BJ227" s="203">
        <f>'[122]RP per monthly'!AD344*-1</f>
        <v>0</v>
      </c>
      <c r="BK227" s="203">
        <f>'[122]RP per monthly'!AE344*-1</f>
        <v>0</v>
      </c>
      <c r="BL227" s="203">
        <f>'[122]RP per monthly'!AF344*-1</f>
        <v>0</v>
      </c>
      <c r="BM227" s="203">
        <f>'[122]RP per monthly'!AG344*-1</f>
        <v>0</v>
      </c>
      <c r="BN227" s="203">
        <f>'[122]RP per monthly'!AH344*-1</f>
        <v>0</v>
      </c>
      <c r="BO227" s="203">
        <f>'[122]RP per monthly'!AI344*-1</f>
        <v>0</v>
      </c>
      <c r="BP227" s="203">
        <f>'[122]RP per monthly'!AJ344*-1</f>
        <v>0</v>
      </c>
      <c r="BQ227" s="203">
        <f>'[122]RP per monthly'!AK344*-1</f>
        <v>55000</v>
      </c>
      <c r="BR227" s="203">
        <f>'[122]RP per monthly'!AL344*-1</f>
        <v>0</v>
      </c>
      <c r="BS227" s="203">
        <f>'[122]RP per monthly'!AM344*-1</f>
        <v>0</v>
      </c>
      <c r="BT227" s="203">
        <f>'[122]RP per monthly'!AN344*-1</f>
        <v>0</v>
      </c>
      <c r="BU227" s="203">
        <f>'[122]RP per monthly'!AO344*-1</f>
        <v>0</v>
      </c>
      <c r="BV227" s="195">
        <f>'[122]RP per monthly'!AR344*-1</f>
        <v>0</v>
      </c>
      <c r="BW227" s="195">
        <f>'[122]RP per monthly'!AS344*-1</f>
        <v>0</v>
      </c>
      <c r="BX227" s="195">
        <f>'[122]RP per monthly'!AT344*-1</f>
        <v>0</v>
      </c>
      <c r="BY227" s="195">
        <f>'[122]RP per monthly'!AU344*-1</f>
        <v>0</v>
      </c>
      <c r="BZ227" s="195">
        <f>'[122]RP per monthly'!AV344*-1</f>
        <v>0</v>
      </c>
      <c r="CA227" s="195">
        <f>'[122]RP per monthly'!AW344*-1</f>
        <v>0</v>
      </c>
      <c r="CB227" s="195">
        <f>'[122]RP per monthly'!AX344*-1</f>
        <v>0</v>
      </c>
      <c r="CC227" s="195">
        <f>'[122]RP per monthly'!AY344*-1</f>
        <v>55000</v>
      </c>
      <c r="CD227" s="195">
        <f>'[122]RP per monthly'!AZ344*-1</f>
        <v>0</v>
      </c>
      <c r="CE227" s="195">
        <f>'[122]RP per monthly'!BA344*-1</f>
        <v>0</v>
      </c>
      <c r="CF227" s="195">
        <f>'[122]RP per monthly'!BB344*-1</f>
        <v>0</v>
      </c>
      <c r="CG227" s="195">
        <f>'[122]RP per monthly'!BC344*-1</f>
        <v>0</v>
      </c>
      <c r="CH227" s="195">
        <f>'[122]RP per monthly'!BF344*-1</f>
        <v>0</v>
      </c>
      <c r="CI227" s="195">
        <f>'[122]RP per monthly'!BG344*-1</f>
        <v>0</v>
      </c>
      <c r="CJ227" s="195">
        <f>'[122]RP per monthly'!BH344*-1</f>
        <v>0</v>
      </c>
      <c r="CK227" s="195">
        <f>'[122]RP per monthly'!BI344*-1</f>
        <v>0</v>
      </c>
      <c r="CL227" s="195">
        <f>'[122]RP per monthly'!BJ344*-1</f>
        <v>0</v>
      </c>
      <c r="CM227" s="195">
        <f>'[122]RP per monthly'!BK344*-1</f>
        <v>0</v>
      </c>
      <c r="CN227" s="195">
        <f>'[122]RP per monthly'!BL344*-1</f>
        <v>0</v>
      </c>
      <c r="CO227" s="195">
        <f>'[122]RP per monthly'!BM344*-1</f>
        <v>55000</v>
      </c>
      <c r="CP227" s="195">
        <f>'[122]RP per monthly'!BN344*-1</f>
        <v>0</v>
      </c>
      <c r="CQ227" s="195">
        <f>'[122]RP per monthly'!BO344*-1</f>
        <v>0</v>
      </c>
      <c r="CR227" s="195">
        <f>'[122]RP per monthly'!BP344*-1</f>
        <v>0</v>
      </c>
      <c r="CS227" s="195">
        <f>'[122]RP per monthly'!BQ344*-1</f>
        <v>0</v>
      </c>
      <c r="CT227" s="195">
        <f>'[122]RP per monthly'!BT344*-1</f>
        <v>0</v>
      </c>
      <c r="CU227" s="195">
        <f>'[122]RP per monthly'!BU344*-1</f>
        <v>0</v>
      </c>
      <c r="CV227" s="195">
        <f>'[122]RP per monthly'!BV344*-1</f>
        <v>0</v>
      </c>
      <c r="CW227" s="195">
        <f>'[122]RP per monthly'!BW344*-1</f>
        <v>0</v>
      </c>
      <c r="CX227" s="195">
        <f>'[122]RP per monthly'!BX344*-1</f>
        <v>0</v>
      </c>
      <c r="CY227" s="195">
        <f>'[122]RP per monthly'!BY344*-1</f>
        <v>0</v>
      </c>
      <c r="CZ227" s="195">
        <f>'[122]RP per monthly'!BZ344*-1</f>
        <v>0</v>
      </c>
      <c r="DA227" s="195">
        <f>'[122]RP per monthly'!CA344*-1</f>
        <v>55000</v>
      </c>
      <c r="DB227" s="195">
        <f>'[122]RP per monthly'!CB344*-1</f>
        <v>0</v>
      </c>
      <c r="DC227" s="195">
        <f>'[122]RP per monthly'!CC344*-1</f>
        <v>0</v>
      </c>
      <c r="DD227" s="195">
        <f>'[122]RP per monthly'!CD344*-1</f>
        <v>0</v>
      </c>
      <c r="DE227" s="195">
        <f>'[122]RP per monthly'!CE344*-1</f>
        <v>0</v>
      </c>
    </row>
    <row r="228" spans="1:109" ht="15" customHeight="1" outlineLevel="1">
      <c r="A228" s="37" t="s">
        <v>270</v>
      </c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>
        <v>2072.5</v>
      </c>
      <c r="P228" s="84"/>
      <c r="Q228" s="84"/>
      <c r="R228" s="84"/>
      <c r="S228" s="84"/>
      <c r="T228" s="84"/>
      <c r="U228" s="84">
        <v>251.9</v>
      </c>
      <c r="V228" s="84"/>
      <c r="W228" s="84"/>
      <c r="X228" s="84"/>
      <c r="Y228" s="84"/>
      <c r="Z228" s="84"/>
      <c r="AA228" s="84"/>
      <c r="AB228" s="84"/>
      <c r="AC228" s="84"/>
      <c r="AD228" s="84"/>
      <c r="AE228" s="84">
        <v>124</v>
      </c>
      <c r="AF228" s="84"/>
      <c r="AG228" s="84"/>
      <c r="AH228" s="84"/>
      <c r="AI228" s="84">
        <v>229</v>
      </c>
      <c r="AJ228" s="84"/>
      <c r="AK228" s="84"/>
      <c r="AL228" s="203">
        <f>'[122]RP per monthly'!B345*-1</f>
        <v>0</v>
      </c>
      <c r="AM228" s="203">
        <f>'[122]RP per monthly'!C345*-1</f>
        <v>0</v>
      </c>
      <c r="AN228" s="203">
        <f>'[122]RP per monthly'!D345*-1</f>
        <v>0</v>
      </c>
      <c r="AO228" s="203">
        <f>'[122]RP per monthly'!E345*-1</f>
        <v>0</v>
      </c>
      <c r="AP228" s="203">
        <f>'[122]RP per monthly'!F345*-1</f>
        <v>0</v>
      </c>
      <c r="AQ228" s="203">
        <f>'[122]RP per monthly'!G345*-1</f>
        <v>0</v>
      </c>
      <c r="AR228" s="203">
        <f>'[122]RP per monthly'!H345*-1</f>
        <v>0</v>
      </c>
      <c r="AS228" s="203">
        <f>'[122]RP per monthly'!I345*-1</f>
        <v>0</v>
      </c>
      <c r="AT228" s="203">
        <f>'[122]RP per monthly'!J345*-1</f>
        <v>0</v>
      </c>
      <c r="AU228" s="203">
        <f>'[122]RP per monthly'!K345*-1</f>
        <v>0</v>
      </c>
      <c r="AV228" s="203">
        <f>'[122]RP per monthly'!L345*-1</f>
        <v>0</v>
      </c>
      <c r="AW228" s="203">
        <f>'[122]RP per monthly'!M345*-1</f>
        <v>0</v>
      </c>
      <c r="AX228" s="203">
        <f>'[122]RP per monthly'!P345*-1</f>
        <v>0</v>
      </c>
      <c r="AY228" s="203">
        <f>'[122]RP per monthly'!Q345*-1</f>
        <v>0</v>
      </c>
      <c r="AZ228" s="203">
        <f>'[122]RP per monthly'!R345*-1</f>
        <v>0</v>
      </c>
      <c r="BA228" s="203">
        <f>'[122]RP per monthly'!S345*-1</f>
        <v>0</v>
      </c>
      <c r="BB228" s="203">
        <f>'[122]RP per monthly'!T345*-1</f>
        <v>0</v>
      </c>
      <c r="BC228" s="203">
        <f>'[122]RP per monthly'!U345*-1</f>
        <v>0</v>
      </c>
      <c r="BD228" s="203">
        <f>'[122]RP per monthly'!V345*-1</f>
        <v>0</v>
      </c>
      <c r="BE228" s="203">
        <f>'[122]RP per monthly'!W345*-1</f>
        <v>0</v>
      </c>
      <c r="BF228" s="203">
        <f>'[122]RP per monthly'!X345*-1</f>
        <v>0</v>
      </c>
      <c r="BG228" s="203">
        <f>'[122]RP per monthly'!Y345*-1</f>
        <v>0</v>
      </c>
      <c r="BH228" s="203">
        <f>'[122]RP per monthly'!Z345*-1</f>
        <v>0</v>
      </c>
      <c r="BI228" s="203">
        <f>'[122]RP per monthly'!AA345*-1</f>
        <v>2800</v>
      </c>
      <c r="BJ228" s="203">
        <f>'[122]RP per monthly'!AD345*-1</f>
        <v>0</v>
      </c>
      <c r="BK228" s="203">
        <f>'[122]RP per monthly'!AE345*-1</f>
        <v>0</v>
      </c>
      <c r="BL228" s="203">
        <f>'[122]RP per monthly'!AF345*-1</f>
        <v>0</v>
      </c>
      <c r="BM228" s="203">
        <f>'[122]RP per monthly'!AG345*-1</f>
        <v>420</v>
      </c>
      <c r="BN228" s="203">
        <f>'[122]RP per monthly'!AH345*-1</f>
        <v>0</v>
      </c>
      <c r="BO228" s="203">
        <f>'[122]RP per monthly'!AI345*-1</f>
        <v>1630</v>
      </c>
      <c r="BP228" s="203">
        <f>'[122]RP per monthly'!AJ345*-1</f>
        <v>1100</v>
      </c>
      <c r="BQ228" s="203">
        <f>'[122]RP per monthly'!AK345*-1</f>
        <v>0</v>
      </c>
      <c r="BR228" s="203">
        <f>'[122]RP per monthly'!AL345*-1</f>
        <v>0</v>
      </c>
      <c r="BS228" s="203">
        <f>'[122]RP per monthly'!AM345*-1</f>
        <v>420</v>
      </c>
      <c r="BT228" s="203">
        <f>'[122]RP per monthly'!AN345*-1</f>
        <v>0</v>
      </c>
      <c r="BU228" s="203">
        <f>'[122]RP per monthly'!AO345*-1</f>
        <v>0</v>
      </c>
      <c r="BV228" s="195">
        <f>'[122]RP per monthly'!AR345*-1</f>
        <v>0</v>
      </c>
      <c r="BW228" s="195">
        <f>'[122]RP per monthly'!AS345*-1</f>
        <v>0</v>
      </c>
      <c r="BX228" s="195">
        <f>'[122]RP per monthly'!AT345*-1</f>
        <v>0</v>
      </c>
      <c r="BY228" s="195">
        <f>'[122]RP per monthly'!AU345*-1</f>
        <v>420</v>
      </c>
      <c r="BZ228" s="195">
        <f>'[122]RP per monthly'!AV345*-1</f>
        <v>0</v>
      </c>
      <c r="CA228" s="195">
        <f>'[122]RP per monthly'!AW345*-1</f>
        <v>1630</v>
      </c>
      <c r="CB228" s="195">
        <f>'[122]RP per monthly'!AX345*-1</f>
        <v>1100</v>
      </c>
      <c r="CC228" s="195">
        <f>'[122]RP per monthly'!AY345*-1</f>
        <v>0</v>
      </c>
      <c r="CD228" s="195">
        <f>'[122]RP per monthly'!AZ345*-1</f>
        <v>0</v>
      </c>
      <c r="CE228" s="195">
        <f>'[122]RP per monthly'!BA345*-1</f>
        <v>420</v>
      </c>
      <c r="CF228" s="195">
        <f>'[122]RP per monthly'!BB345*-1</f>
        <v>0</v>
      </c>
      <c r="CG228" s="195">
        <f>'[122]RP per monthly'!BC345*-1</f>
        <v>0</v>
      </c>
      <c r="CH228" s="195">
        <f>'[122]RP per monthly'!BF345*-1</f>
        <v>0</v>
      </c>
      <c r="CI228" s="195">
        <f>'[122]RP per monthly'!BG345*-1</f>
        <v>0</v>
      </c>
      <c r="CJ228" s="195">
        <f>'[122]RP per monthly'!BH345*-1</f>
        <v>0</v>
      </c>
      <c r="CK228" s="195">
        <f>'[122]RP per monthly'!BI345*-1</f>
        <v>420</v>
      </c>
      <c r="CL228" s="195">
        <f>'[122]RP per monthly'!BJ345*-1</f>
        <v>0</v>
      </c>
      <c r="CM228" s="195">
        <f>'[122]RP per monthly'!BK345*-1</f>
        <v>1630</v>
      </c>
      <c r="CN228" s="195">
        <f>'[122]RP per monthly'!BL345*-1</f>
        <v>1100</v>
      </c>
      <c r="CO228" s="195">
        <f>'[122]RP per monthly'!BM345*-1</f>
        <v>0</v>
      </c>
      <c r="CP228" s="195">
        <f>'[122]RP per monthly'!BN345*-1</f>
        <v>0</v>
      </c>
      <c r="CQ228" s="195">
        <f>'[122]RP per monthly'!BO345*-1</f>
        <v>420</v>
      </c>
      <c r="CR228" s="195">
        <f>'[122]RP per monthly'!BP345*-1</f>
        <v>0</v>
      </c>
      <c r="CS228" s="195">
        <f>'[122]RP per monthly'!BQ345*-1</f>
        <v>0</v>
      </c>
      <c r="CT228" s="195">
        <f>'[122]RP per monthly'!BT345*-1</f>
        <v>0</v>
      </c>
      <c r="CU228" s="195">
        <f>'[122]RP per monthly'!BU345*-1</f>
        <v>0</v>
      </c>
      <c r="CV228" s="195">
        <f>'[122]RP per monthly'!BV345*-1</f>
        <v>0</v>
      </c>
      <c r="CW228" s="195">
        <f>'[122]RP per monthly'!BW345*-1</f>
        <v>420</v>
      </c>
      <c r="CX228" s="195">
        <f>'[122]RP per monthly'!BX345*-1</f>
        <v>0</v>
      </c>
      <c r="CY228" s="195">
        <f>'[122]RP per monthly'!BY345*-1</f>
        <v>1630</v>
      </c>
      <c r="CZ228" s="195">
        <f>'[122]RP per monthly'!BZ345*-1</f>
        <v>1100</v>
      </c>
      <c r="DA228" s="195">
        <f>'[122]RP per monthly'!CA345*-1</f>
        <v>0</v>
      </c>
      <c r="DB228" s="195">
        <f>'[122]RP per monthly'!CB345*-1</f>
        <v>0</v>
      </c>
      <c r="DC228" s="195">
        <f>'[122]RP per monthly'!CC345*-1</f>
        <v>420</v>
      </c>
      <c r="DD228" s="195">
        <f>'[122]RP per monthly'!CD345*-1</f>
        <v>0</v>
      </c>
      <c r="DE228" s="195">
        <f>'[122]RP per monthly'!CE345*-1</f>
        <v>0</v>
      </c>
    </row>
    <row r="229" spans="1:109" outlineLevel="1">
      <c r="A229" s="37" t="s">
        <v>271</v>
      </c>
      <c r="B229" s="84"/>
      <c r="C229" s="84"/>
      <c r="D229" s="84"/>
      <c r="E229" s="84">
        <v>16728</v>
      </c>
      <c r="F229" s="84"/>
      <c r="G229" s="84">
        <v>16760.830000000002</v>
      </c>
      <c r="H229" s="84"/>
      <c r="I229" s="84"/>
      <c r="J229" s="84">
        <v>-16384.64</v>
      </c>
      <c r="K229" s="84"/>
      <c r="L229" s="84">
        <v>16384.64</v>
      </c>
      <c r="M229" s="84"/>
      <c r="N229" s="84"/>
      <c r="O229" s="84">
        <v>967.38</v>
      </c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  <c r="AA229" s="84">
        <v>967.38</v>
      </c>
      <c r="AB229" s="84"/>
      <c r="AC229" s="84"/>
      <c r="AD229" s="84"/>
      <c r="AE229" s="84"/>
      <c r="AF229" s="84"/>
      <c r="AG229" s="84"/>
      <c r="AH229" s="84"/>
      <c r="AI229" s="84"/>
      <c r="AJ229" s="84"/>
      <c r="AK229" s="84"/>
      <c r="AL229" s="203">
        <f>'[122]RP per monthly'!B346*-1</f>
        <v>0</v>
      </c>
      <c r="AM229" s="203">
        <f>'[122]RP per monthly'!C346*-1</f>
        <v>967.38</v>
      </c>
      <c r="AN229" s="203">
        <f>'[122]RP per monthly'!D346*-1</f>
        <v>0</v>
      </c>
      <c r="AO229" s="203">
        <f>'[122]RP per monthly'!E346*-1</f>
        <v>0</v>
      </c>
      <c r="AP229" s="203">
        <f>'[122]RP per monthly'!F346*-1</f>
        <v>0</v>
      </c>
      <c r="AQ229" s="203">
        <f>'[122]RP per monthly'!G346*-1</f>
        <v>0</v>
      </c>
      <c r="AR229" s="203">
        <f>'[122]RP per monthly'!H346*-1</f>
        <v>0</v>
      </c>
      <c r="AS229" s="203">
        <f>'[122]RP per monthly'!I346*-1</f>
        <v>0</v>
      </c>
      <c r="AT229" s="203">
        <f>'[122]RP per monthly'!J346*-1</f>
        <v>0</v>
      </c>
      <c r="AU229" s="203">
        <f>'[122]RP per monthly'!K346*-1</f>
        <v>0</v>
      </c>
      <c r="AV229" s="203">
        <f>'[122]RP per monthly'!L346*-1</f>
        <v>0</v>
      </c>
      <c r="AW229" s="203">
        <f>'[122]RP per monthly'!M346*-1</f>
        <v>0</v>
      </c>
      <c r="AX229" s="203">
        <f>'[122]RP per monthly'!P346*-1</f>
        <v>2525.58</v>
      </c>
      <c r="AY229" s="203">
        <f>'[122]RP per monthly'!Q346*-1</f>
        <v>2625.85</v>
      </c>
      <c r="AZ229" s="203">
        <f>'[122]RP per monthly'!R346*-1</f>
        <v>1038.8</v>
      </c>
      <c r="BA229" s="203">
        <f>'[122]RP per monthly'!S346*-1</f>
        <v>519.4</v>
      </c>
      <c r="BB229" s="203">
        <f>'[122]RP per monthly'!T346*-1</f>
        <v>0</v>
      </c>
      <c r="BC229" s="203">
        <f>'[122]RP per monthly'!U346*-1</f>
        <v>0</v>
      </c>
      <c r="BD229" s="203">
        <f>'[122]RP per monthly'!V346*-1</f>
        <v>0</v>
      </c>
      <c r="BE229" s="203">
        <f>'[122]RP per monthly'!W346*-1</f>
        <v>0</v>
      </c>
      <c r="BF229" s="203">
        <f>'[122]RP per monthly'!X346*-1</f>
        <v>0</v>
      </c>
      <c r="BG229" s="203">
        <f>'[122]RP per monthly'!Y346*-1</f>
        <v>1651.75</v>
      </c>
      <c r="BH229" s="203">
        <f>'[122]RP per monthly'!Z346*-1</f>
        <v>0</v>
      </c>
      <c r="BI229" s="203">
        <f>'[122]RP per monthly'!AA346*-1</f>
        <v>0</v>
      </c>
      <c r="BJ229" s="203">
        <f>'[122]RP per monthly'!AD346*-1</f>
        <v>0</v>
      </c>
      <c r="BK229" s="203">
        <f>'[122]RP per monthly'!AE346*-1</f>
        <v>2300</v>
      </c>
      <c r="BL229" s="203">
        <f>'[122]RP per monthly'!AF346*-1</f>
        <v>2520</v>
      </c>
      <c r="BM229" s="203">
        <f>'[122]RP per monthly'!AG346*-1</f>
        <v>0</v>
      </c>
      <c r="BN229" s="203">
        <f>'[122]RP per monthly'!AH346*-1</f>
        <v>0</v>
      </c>
      <c r="BO229" s="203">
        <f>'[122]RP per monthly'!AI346*-1</f>
        <v>2284</v>
      </c>
      <c r="BP229" s="203">
        <f>'[122]RP per monthly'!AJ346*-1</f>
        <v>0</v>
      </c>
      <c r="BQ229" s="203">
        <f>'[122]RP per monthly'!AK346*-1</f>
        <v>0</v>
      </c>
      <c r="BR229" s="203">
        <f>'[122]RP per monthly'!AL346*-1</f>
        <v>0</v>
      </c>
      <c r="BS229" s="203">
        <f>'[122]RP per monthly'!AM346*-1</f>
        <v>2000</v>
      </c>
      <c r="BT229" s="203">
        <f>'[122]RP per monthly'!AN346*-1</f>
        <v>2000</v>
      </c>
      <c r="BU229" s="203">
        <f>'[122]RP per monthly'!AO346*-1</f>
        <v>0</v>
      </c>
      <c r="BV229" s="195">
        <f>'[122]RP per monthly'!AR346*-1</f>
        <v>0</v>
      </c>
      <c r="BW229" s="195">
        <f>'[122]RP per monthly'!AS346*-1</f>
        <v>2300</v>
      </c>
      <c r="BX229" s="195">
        <f>'[122]RP per monthly'!AT346*-1</f>
        <v>520</v>
      </c>
      <c r="BY229" s="195">
        <f>'[122]RP per monthly'!AU346*-1</f>
        <v>0</v>
      </c>
      <c r="BZ229" s="195">
        <f>'[122]RP per monthly'!AV346*-1</f>
        <v>0</v>
      </c>
      <c r="CA229" s="195">
        <f>'[122]RP per monthly'!AW346*-1</f>
        <v>2284</v>
      </c>
      <c r="CB229" s="195">
        <f>'[122]RP per monthly'!AX346*-1</f>
        <v>0</v>
      </c>
      <c r="CC229" s="195">
        <f>'[122]RP per monthly'!AY346*-1</f>
        <v>0</v>
      </c>
      <c r="CD229" s="195">
        <f>'[122]RP per monthly'!AZ346*-1</f>
        <v>0</v>
      </c>
      <c r="CE229" s="195">
        <f>'[122]RP per monthly'!BA346*-1</f>
        <v>2000</v>
      </c>
      <c r="CF229" s="195">
        <f>'[122]RP per monthly'!BB346*-1</f>
        <v>2000</v>
      </c>
      <c r="CG229" s="195">
        <f>'[122]RP per monthly'!BC346*-1</f>
        <v>0</v>
      </c>
      <c r="CH229" s="195">
        <f>'[122]RP per monthly'!BF346*-1</f>
        <v>0</v>
      </c>
      <c r="CI229" s="195">
        <f>'[122]RP per monthly'!BG346*-1</f>
        <v>2300</v>
      </c>
      <c r="CJ229" s="195">
        <f>'[122]RP per monthly'!BH346*-1</f>
        <v>520</v>
      </c>
      <c r="CK229" s="195">
        <f>'[122]RP per monthly'!BI346*-1</f>
        <v>0</v>
      </c>
      <c r="CL229" s="195">
        <f>'[122]RP per monthly'!BJ346*-1</f>
        <v>0</v>
      </c>
      <c r="CM229" s="195">
        <f>'[122]RP per monthly'!BK346*-1</f>
        <v>2284</v>
      </c>
      <c r="CN229" s="195">
        <f>'[122]RP per monthly'!BL346*-1</f>
        <v>0</v>
      </c>
      <c r="CO229" s="195">
        <f>'[122]RP per monthly'!BM346*-1</f>
        <v>0</v>
      </c>
      <c r="CP229" s="195">
        <f>'[122]RP per monthly'!BN346*-1</f>
        <v>0</v>
      </c>
      <c r="CQ229" s="195">
        <f>'[122]RP per monthly'!BO346*-1</f>
        <v>2000</v>
      </c>
      <c r="CR229" s="195">
        <f>'[122]RP per monthly'!BP346*-1</f>
        <v>2000</v>
      </c>
      <c r="CS229" s="195">
        <f>'[122]RP per monthly'!BQ346*-1</f>
        <v>0</v>
      </c>
      <c r="CT229" s="195">
        <f>'[122]RP per monthly'!BT346*-1</f>
        <v>0</v>
      </c>
      <c r="CU229" s="195">
        <f>'[122]RP per monthly'!BU346*-1</f>
        <v>2300</v>
      </c>
      <c r="CV229" s="195">
        <f>'[122]RP per monthly'!BV346*-1</f>
        <v>520</v>
      </c>
      <c r="CW229" s="195">
        <f>'[122]RP per monthly'!BW346*-1</f>
        <v>0</v>
      </c>
      <c r="CX229" s="195">
        <f>'[122]RP per monthly'!BX346*-1</f>
        <v>0</v>
      </c>
      <c r="CY229" s="195">
        <f>'[122]RP per monthly'!BY346*-1</f>
        <v>2284</v>
      </c>
      <c r="CZ229" s="195">
        <f>'[122]RP per monthly'!BZ346*-1</f>
        <v>0</v>
      </c>
      <c r="DA229" s="195">
        <f>'[122]RP per monthly'!CA346*-1</f>
        <v>0</v>
      </c>
      <c r="DB229" s="195">
        <f>'[122]RP per monthly'!CB346*-1</f>
        <v>0</v>
      </c>
      <c r="DC229" s="195">
        <f>'[122]RP per monthly'!CC346*-1</f>
        <v>2000</v>
      </c>
      <c r="DD229" s="195">
        <f>'[122]RP per monthly'!CD346*-1</f>
        <v>2000</v>
      </c>
      <c r="DE229" s="195">
        <f>'[122]RP per monthly'!CE346*-1</f>
        <v>0</v>
      </c>
    </row>
    <row r="230" spans="1:109" outlineLevel="1">
      <c r="A230" s="37" t="s">
        <v>272</v>
      </c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>
        <v>440</v>
      </c>
      <c r="U230" s="84">
        <v>2391.7600000000002</v>
      </c>
      <c r="V230" s="84">
        <v>-44</v>
      </c>
      <c r="W230" s="84"/>
      <c r="X230" s="84"/>
      <c r="Y230" s="84"/>
      <c r="Z230" s="84"/>
      <c r="AA230" s="84"/>
      <c r="AB230" s="84"/>
      <c r="AC230" s="84"/>
      <c r="AD230" s="84"/>
      <c r="AE230" s="84"/>
      <c r="AF230" s="84"/>
      <c r="AG230" s="84"/>
      <c r="AH230" s="84"/>
      <c r="AI230" s="84"/>
      <c r="AJ230" s="84"/>
      <c r="AK230" s="84"/>
      <c r="AL230" s="203">
        <f>'[122]RP per monthly'!B347*-1</f>
        <v>0</v>
      </c>
      <c r="AM230" s="203">
        <f>'[122]RP per monthly'!C347*-1</f>
        <v>0</v>
      </c>
      <c r="AN230" s="203">
        <f>'[122]RP per monthly'!D347*-1</f>
        <v>17292.66</v>
      </c>
      <c r="AO230" s="203">
        <f>'[122]RP per monthly'!E347*-1</f>
        <v>27343.16</v>
      </c>
      <c r="AP230" s="203">
        <f>'[122]RP per monthly'!F347*-1</f>
        <v>0</v>
      </c>
      <c r="AQ230" s="203">
        <f>'[122]RP per monthly'!G347*-1</f>
        <v>0</v>
      </c>
      <c r="AR230" s="203">
        <f>'[122]RP per monthly'!H347*-1</f>
        <v>0</v>
      </c>
      <c r="AS230" s="203">
        <f>'[122]RP per monthly'!I347*-1</f>
        <v>0</v>
      </c>
      <c r="AT230" s="203">
        <f>'[122]RP per monthly'!J347*-1</f>
        <v>0</v>
      </c>
      <c r="AU230" s="203">
        <f>'[122]RP per monthly'!K347*-1</f>
        <v>0</v>
      </c>
      <c r="AV230" s="203">
        <f>'[122]RP per monthly'!L347*-1</f>
        <v>0</v>
      </c>
      <c r="AW230" s="203">
        <f>'[122]RP per monthly'!M347*-1</f>
        <v>0</v>
      </c>
      <c r="AX230" s="203">
        <f>'[122]RP per monthly'!P347*-1</f>
        <v>0</v>
      </c>
      <c r="AY230" s="203">
        <f>'[122]RP per monthly'!Q347*-1</f>
        <v>0</v>
      </c>
      <c r="AZ230" s="203">
        <f>'[122]RP per monthly'!R347*-1</f>
        <v>0</v>
      </c>
      <c r="BA230" s="203">
        <f>'[122]RP per monthly'!S347*-1</f>
        <v>0</v>
      </c>
      <c r="BB230" s="203">
        <f>'[122]RP per monthly'!T347*-1</f>
        <v>0</v>
      </c>
      <c r="BC230" s="203">
        <f>'[122]RP per monthly'!U347*-1</f>
        <v>0</v>
      </c>
      <c r="BD230" s="203">
        <f>'[122]RP per monthly'!V347*-1</f>
        <v>0</v>
      </c>
      <c r="BE230" s="203">
        <f>'[122]RP per monthly'!W347*-1</f>
        <v>0</v>
      </c>
      <c r="BF230" s="203">
        <f>'[122]RP per monthly'!X347*-1</f>
        <v>0</v>
      </c>
      <c r="BG230" s="203">
        <f>'[122]RP per monthly'!Y347*-1</f>
        <v>0</v>
      </c>
      <c r="BH230" s="203">
        <f>'[122]RP per monthly'!Z347*-1</f>
        <v>0</v>
      </c>
      <c r="BI230" s="203">
        <f>'[122]RP per monthly'!AA347*-1</f>
        <v>0</v>
      </c>
      <c r="BJ230" s="203">
        <f>'[122]RP per monthly'!AD347*-1</f>
        <v>0</v>
      </c>
      <c r="BK230" s="203">
        <f>'[122]RP per monthly'!AE347*-1</f>
        <v>0</v>
      </c>
      <c r="BL230" s="203">
        <f>'[122]RP per monthly'!AF347*-1</f>
        <v>0</v>
      </c>
      <c r="BM230" s="203">
        <f>'[122]RP per monthly'!AG347*-1</f>
        <v>0</v>
      </c>
      <c r="BN230" s="203">
        <f>'[122]RP per monthly'!AH347*-1</f>
        <v>0</v>
      </c>
      <c r="BO230" s="203">
        <f>'[122]RP per monthly'!AI347*-1</f>
        <v>0</v>
      </c>
      <c r="BP230" s="203">
        <f>'[122]RP per monthly'!AJ347*-1</f>
        <v>0</v>
      </c>
      <c r="BQ230" s="203">
        <f>'[122]RP per monthly'!AK347*-1</f>
        <v>0</v>
      </c>
      <c r="BR230" s="203">
        <f>'[122]RP per monthly'!AL347*-1</f>
        <v>0</v>
      </c>
      <c r="BS230" s="203">
        <f>'[122]RP per monthly'!AM347*-1</f>
        <v>0</v>
      </c>
      <c r="BT230" s="203">
        <f>'[122]RP per monthly'!AN347*-1</f>
        <v>0</v>
      </c>
      <c r="BU230" s="203">
        <f>'[122]RP per monthly'!AO347*-1</f>
        <v>0</v>
      </c>
      <c r="BV230" s="195">
        <f>'[122]RP per monthly'!AR347*-1</f>
        <v>0</v>
      </c>
      <c r="BW230" s="195">
        <f>'[122]RP per monthly'!AS347*-1</f>
        <v>0</v>
      </c>
      <c r="BX230" s="195">
        <f>'[122]RP per monthly'!AT347*-1</f>
        <v>0</v>
      </c>
      <c r="BY230" s="195">
        <f>'[122]RP per monthly'!AU347*-1</f>
        <v>0</v>
      </c>
      <c r="BZ230" s="195">
        <f>'[122]RP per monthly'!AV347*-1</f>
        <v>0</v>
      </c>
      <c r="CA230" s="195">
        <f>'[122]RP per monthly'!AW347*-1</f>
        <v>0</v>
      </c>
      <c r="CB230" s="195">
        <f>'[122]RP per monthly'!AX347*-1</f>
        <v>0</v>
      </c>
      <c r="CC230" s="195">
        <f>'[122]RP per monthly'!AY347*-1</f>
        <v>0</v>
      </c>
      <c r="CD230" s="195">
        <f>'[122]RP per monthly'!AZ347*-1</f>
        <v>0</v>
      </c>
      <c r="CE230" s="195">
        <f>'[122]RP per monthly'!BA347*-1</f>
        <v>0</v>
      </c>
      <c r="CF230" s="195">
        <f>'[122]RP per monthly'!BB347*-1</f>
        <v>0</v>
      </c>
      <c r="CG230" s="195">
        <f>'[122]RP per monthly'!BC347*-1</f>
        <v>0</v>
      </c>
      <c r="CH230" s="195">
        <f>'[122]RP per monthly'!BF347*-1</f>
        <v>0</v>
      </c>
      <c r="CI230" s="195">
        <f>'[122]RP per monthly'!BG347*-1</f>
        <v>0</v>
      </c>
      <c r="CJ230" s="195">
        <f>'[122]RP per monthly'!BH347*-1</f>
        <v>0</v>
      </c>
      <c r="CK230" s="195">
        <f>'[122]RP per monthly'!BI347*-1</f>
        <v>0</v>
      </c>
      <c r="CL230" s="195">
        <f>'[122]RP per monthly'!BJ347*-1</f>
        <v>0</v>
      </c>
      <c r="CM230" s="195">
        <f>'[122]RP per monthly'!BK347*-1</f>
        <v>0</v>
      </c>
      <c r="CN230" s="195">
        <f>'[122]RP per monthly'!BL347*-1</f>
        <v>0</v>
      </c>
      <c r="CO230" s="195">
        <f>'[122]RP per monthly'!BM347*-1</f>
        <v>0</v>
      </c>
      <c r="CP230" s="195">
        <f>'[122]RP per monthly'!BN347*-1</f>
        <v>0</v>
      </c>
      <c r="CQ230" s="195">
        <f>'[122]RP per monthly'!BO347*-1</f>
        <v>0</v>
      </c>
      <c r="CR230" s="195">
        <f>'[122]RP per monthly'!BP347*-1</f>
        <v>0</v>
      </c>
      <c r="CS230" s="195">
        <f>'[122]RP per monthly'!BQ347*-1</f>
        <v>0</v>
      </c>
      <c r="CT230" s="195">
        <f>'[122]RP per monthly'!BT347*-1</f>
        <v>0</v>
      </c>
      <c r="CU230" s="195">
        <f>'[122]RP per monthly'!BU347*-1</f>
        <v>0</v>
      </c>
      <c r="CV230" s="195">
        <f>'[122]RP per monthly'!BV347*-1</f>
        <v>0</v>
      </c>
      <c r="CW230" s="195">
        <f>'[122]RP per monthly'!BW347*-1</f>
        <v>0</v>
      </c>
      <c r="CX230" s="195">
        <f>'[122]RP per monthly'!BX347*-1</f>
        <v>0</v>
      </c>
      <c r="CY230" s="195">
        <f>'[122]RP per monthly'!BY347*-1</f>
        <v>0</v>
      </c>
      <c r="CZ230" s="195">
        <f>'[122]RP per monthly'!BZ347*-1</f>
        <v>0</v>
      </c>
      <c r="DA230" s="195">
        <f>'[122]RP per monthly'!CA347*-1</f>
        <v>0</v>
      </c>
      <c r="DB230" s="195">
        <f>'[122]RP per monthly'!CB347*-1</f>
        <v>0</v>
      </c>
      <c r="DC230" s="195">
        <f>'[122]RP per monthly'!CC347*-1</f>
        <v>0</v>
      </c>
      <c r="DD230" s="195">
        <f>'[122]RP per monthly'!CD347*-1</f>
        <v>0</v>
      </c>
      <c r="DE230" s="195">
        <f>'[122]RP per monthly'!CE347*-1</f>
        <v>0</v>
      </c>
    </row>
    <row r="231" spans="1:109" outlineLevel="1">
      <c r="A231" s="37" t="s">
        <v>273</v>
      </c>
      <c r="B231" s="84"/>
      <c r="C231" s="84"/>
      <c r="D231" s="84"/>
      <c r="E231" s="84"/>
      <c r="F231" s="84">
        <v>9075</v>
      </c>
      <c r="G231" s="84"/>
      <c r="H231" s="84"/>
      <c r="I231" s="84"/>
      <c r="J231" s="84"/>
      <c r="K231" s="84">
        <v>3975.4</v>
      </c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>
        <v>3630</v>
      </c>
      <c r="W231" s="84"/>
      <c r="X231" s="84"/>
      <c r="Y231" s="84"/>
      <c r="Z231" s="84"/>
      <c r="AA231" s="84"/>
      <c r="AB231" s="84"/>
      <c r="AC231" s="84"/>
      <c r="AD231" s="84"/>
      <c r="AE231" s="84"/>
      <c r="AF231" s="84">
        <v>500</v>
      </c>
      <c r="AG231" s="84"/>
      <c r="AH231" s="84"/>
      <c r="AI231" s="84"/>
      <c r="AJ231" s="84"/>
      <c r="AK231" s="84"/>
      <c r="AL231" s="203">
        <f>'[122]RP per monthly'!B348*-1</f>
        <v>0</v>
      </c>
      <c r="AM231" s="203">
        <f>'[122]RP per monthly'!C348*-1</f>
        <v>0</v>
      </c>
      <c r="AN231" s="203">
        <f>'[122]RP per monthly'!D348*-1</f>
        <v>0</v>
      </c>
      <c r="AO231" s="203">
        <f>'[122]RP per monthly'!E348*-1</f>
        <v>0</v>
      </c>
      <c r="AP231" s="203">
        <f>'[122]RP per monthly'!F348*-1</f>
        <v>0</v>
      </c>
      <c r="AQ231" s="203">
        <f>'[122]RP per monthly'!G348*-1</f>
        <v>0</v>
      </c>
      <c r="AR231" s="203">
        <f>'[122]RP per monthly'!H348*-1</f>
        <v>0</v>
      </c>
      <c r="AS231" s="203">
        <f>'[122]RP per monthly'!I348*-1</f>
        <v>0</v>
      </c>
      <c r="AT231" s="203">
        <f>'[122]RP per monthly'!J348*-1</f>
        <v>0</v>
      </c>
      <c r="AU231" s="203">
        <f>'[122]RP per monthly'!K348*-1</f>
        <v>0</v>
      </c>
      <c r="AV231" s="203">
        <f>'[122]RP per monthly'!L348*-1</f>
        <v>0</v>
      </c>
      <c r="AW231" s="203">
        <f>'[122]RP per monthly'!M348*-1</f>
        <v>0</v>
      </c>
      <c r="AX231" s="203">
        <f>'[122]RP per monthly'!P348*-1</f>
        <v>0</v>
      </c>
      <c r="AY231" s="203">
        <f>'[122]RP per monthly'!Q348*-1</f>
        <v>0</v>
      </c>
      <c r="AZ231" s="203">
        <f>'[122]RP per monthly'!R348*-1</f>
        <v>0</v>
      </c>
      <c r="BA231" s="203">
        <f>'[122]RP per monthly'!S348*-1</f>
        <v>0</v>
      </c>
      <c r="BB231" s="203">
        <f>'[122]RP per monthly'!T348*-1</f>
        <v>0</v>
      </c>
      <c r="BC231" s="203">
        <f>'[122]RP per monthly'!U348*-1</f>
        <v>0</v>
      </c>
      <c r="BD231" s="203">
        <f>'[122]RP per monthly'!V348*-1</f>
        <v>0</v>
      </c>
      <c r="BE231" s="203">
        <f>'[122]RP per monthly'!W348*-1</f>
        <v>0</v>
      </c>
      <c r="BF231" s="203">
        <f>'[122]RP per monthly'!X348*-1</f>
        <v>0</v>
      </c>
      <c r="BG231" s="203">
        <f>'[122]RP per monthly'!Y348*-1</f>
        <v>0</v>
      </c>
      <c r="BH231" s="203">
        <f>'[122]RP per monthly'!Z348*-1</f>
        <v>0</v>
      </c>
      <c r="BI231" s="203">
        <f>'[122]RP per monthly'!AA348*-1</f>
        <v>0</v>
      </c>
      <c r="BJ231" s="203">
        <f>'[122]RP per monthly'!AD348*-1</f>
        <v>0</v>
      </c>
      <c r="BK231" s="203">
        <f>'[122]RP per monthly'!AE348*-1</f>
        <v>0</v>
      </c>
      <c r="BL231" s="203">
        <f>'[122]RP per monthly'!AF348*-1</f>
        <v>0</v>
      </c>
      <c r="BM231" s="203">
        <f>'[122]RP per monthly'!AG348*-1</f>
        <v>0</v>
      </c>
      <c r="BN231" s="203">
        <f>'[122]RP per monthly'!AH348*-1</f>
        <v>0</v>
      </c>
      <c r="BO231" s="203">
        <f>'[122]RP per monthly'!AI348*-1</f>
        <v>0</v>
      </c>
      <c r="BP231" s="203">
        <f>'[122]RP per monthly'!AJ348*-1</f>
        <v>0</v>
      </c>
      <c r="BQ231" s="203">
        <f>'[122]RP per monthly'!AK348*-1</f>
        <v>0</v>
      </c>
      <c r="BR231" s="203">
        <f>'[122]RP per monthly'!AL348*-1</f>
        <v>0</v>
      </c>
      <c r="BS231" s="203">
        <f>'[122]RP per monthly'!AM348*-1</f>
        <v>0</v>
      </c>
      <c r="BT231" s="203">
        <f>'[122]RP per monthly'!AN348*-1</f>
        <v>0</v>
      </c>
      <c r="BU231" s="203">
        <f>'[122]RP per monthly'!AO348*-1</f>
        <v>0</v>
      </c>
      <c r="BV231" s="195">
        <f>'[122]RP per monthly'!AR348*-1</f>
        <v>0</v>
      </c>
      <c r="BW231" s="195">
        <f>'[122]RP per monthly'!AS348*-1</f>
        <v>0</v>
      </c>
      <c r="BX231" s="195">
        <f>'[122]RP per monthly'!AT348*-1</f>
        <v>0</v>
      </c>
      <c r="BY231" s="195">
        <f>'[122]RP per monthly'!AU348*-1</f>
        <v>0</v>
      </c>
      <c r="BZ231" s="195">
        <f>'[122]RP per monthly'!AV348*-1</f>
        <v>0</v>
      </c>
      <c r="CA231" s="195">
        <f>'[122]RP per monthly'!AW348*-1</f>
        <v>0</v>
      </c>
      <c r="CB231" s="195">
        <f>'[122]RP per monthly'!AX348*-1</f>
        <v>0</v>
      </c>
      <c r="CC231" s="195">
        <f>'[122]RP per monthly'!AY348*-1</f>
        <v>0</v>
      </c>
      <c r="CD231" s="195">
        <f>'[122]RP per monthly'!AZ348*-1</f>
        <v>0</v>
      </c>
      <c r="CE231" s="195">
        <f>'[122]RP per monthly'!BA348*-1</f>
        <v>0</v>
      </c>
      <c r="CF231" s="195">
        <f>'[122]RP per monthly'!BB348*-1</f>
        <v>0</v>
      </c>
      <c r="CG231" s="195">
        <f>'[122]RP per monthly'!BC348*-1</f>
        <v>0</v>
      </c>
      <c r="CH231" s="195">
        <f>'[122]RP per monthly'!BF348*-1</f>
        <v>0</v>
      </c>
      <c r="CI231" s="195">
        <f>'[122]RP per monthly'!BG348*-1</f>
        <v>0</v>
      </c>
      <c r="CJ231" s="195">
        <f>'[122]RP per monthly'!BH348*-1</f>
        <v>0</v>
      </c>
      <c r="CK231" s="195">
        <f>'[122]RP per monthly'!BI348*-1</f>
        <v>0</v>
      </c>
      <c r="CL231" s="195">
        <f>'[122]RP per monthly'!BJ348*-1</f>
        <v>0</v>
      </c>
      <c r="CM231" s="195">
        <f>'[122]RP per monthly'!BK348*-1</f>
        <v>0</v>
      </c>
      <c r="CN231" s="195">
        <f>'[122]RP per monthly'!BL348*-1</f>
        <v>0</v>
      </c>
      <c r="CO231" s="195">
        <f>'[122]RP per monthly'!BM348*-1</f>
        <v>0</v>
      </c>
      <c r="CP231" s="195">
        <f>'[122]RP per monthly'!BN348*-1</f>
        <v>0</v>
      </c>
      <c r="CQ231" s="195">
        <f>'[122]RP per monthly'!BO348*-1</f>
        <v>0</v>
      </c>
      <c r="CR231" s="195">
        <f>'[122]RP per monthly'!BP348*-1</f>
        <v>0</v>
      </c>
      <c r="CS231" s="195">
        <f>'[122]RP per monthly'!BQ348*-1</f>
        <v>0</v>
      </c>
      <c r="CT231" s="195">
        <f>'[122]RP per monthly'!BT348*-1</f>
        <v>0</v>
      </c>
      <c r="CU231" s="195">
        <f>'[122]RP per monthly'!BU348*-1</f>
        <v>0</v>
      </c>
      <c r="CV231" s="195">
        <f>'[122]RP per monthly'!BV348*-1</f>
        <v>0</v>
      </c>
      <c r="CW231" s="195">
        <f>'[122]RP per monthly'!BW348*-1</f>
        <v>0</v>
      </c>
      <c r="CX231" s="195">
        <f>'[122]RP per monthly'!BX348*-1</f>
        <v>0</v>
      </c>
      <c r="CY231" s="195">
        <f>'[122]RP per monthly'!BY348*-1</f>
        <v>0</v>
      </c>
      <c r="CZ231" s="195">
        <f>'[122]RP per monthly'!BZ348*-1</f>
        <v>0</v>
      </c>
      <c r="DA231" s="195">
        <f>'[122]RP per monthly'!CA348*-1</f>
        <v>0</v>
      </c>
      <c r="DB231" s="195">
        <f>'[122]RP per monthly'!CB348*-1</f>
        <v>0</v>
      </c>
      <c r="DC231" s="195">
        <f>'[122]RP per monthly'!CC348*-1</f>
        <v>0</v>
      </c>
      <c r="DD231" s="195">
        <f>'[122]RP per monthly'!CD348*-1</f>
        <v>0</v>
      </c>
      <c r="DE231" s="195">
        <f>'[122]RP per monthly'!CE348*-1</f>
        <v>0</v>
      </c>
    </row>
    <row r="232" spans="1:109" outlineLevel="1">
      <c r="A232" s="37" t="s">
        <v>274</v>
      </c>
      <c r="B232" s="84">
        <v>1600</v>
      </c>
      <c r="C232" s="84">
        <v>418.38</v>
      </c>
      <c r="D232" s="84"/>
      <c r="E232" s="84">
        <v>1500</v>
      </c>
      <c r="F232" s="84">
        <v>6457.28</v>
      </c>
      <c r="G232" s="84">
        <v>141</v>
      </c>
      <c r="H232" s="84">
        <v>2000</v>
      </c>
      <c r="I232" s="84"/>
      <c r="J232" s="84"/>
      <c r="K232" s="84"/>
      <c r="L232" s="84">
        <v>1265.32</v>
      </c>
      <c r="M232" s="84">
        <v>160816.46</v>
      </c>
      <c r="N232" s="84">
        <v>6179.69</v>
      </c>
      <c r="O232" s="84">
        <v>1285.21</v>
      </c>
      <c r="P232" s="84"/>
      <c r="Q232" s="84">
        <v>696.73</v>
      </c>
      <c r="R232" s="84">
        <v>730.82999999999993</v>
      </c>
      <c r="S232" s="84">
        <v>1091.23</v>
      </c>
      <c r="T232" s="84">
        <v>23125.279999999999</v>
      </c>
      <c r="U232" s="84">
        <v>998.37</v>
      </c>
      <c r="V232" s="84">
        <v>693</v>
      </c>
      <c r="W232" s="84">
        <v>35480</v>
      </c>
      <c r="X232" s="84">
        <v>2847.92</v>
      </c>
      <c r="Y232" s="84">
        <v>94633.58</v>
      </c>
      <c r="Z232" s="84">
        <v>-9568.1</v>
      </c>
      <c r="AA232" s="84">
        <v>20315.64</v>
      </c>
      <c r="AB232" s="84">
        <v>4545</v>
      </c>
      <c r="AC232" s="84">
        <v>951.22</v>
      </c>
      <c r="AD232" s="84"/>
      <c r="AE232" s="84">
        <v>1497.02</v>
      </c>
      <c r="AF232" s="84">
        <v>19600</v>
      </c>
      <c r="AG232" s="84">
        <v>1397.5</v>
      </c>
      <c r="AH232" s="84">
        <v>6065</v>
      </c>
      <c r="AI232" s="84">
        <v>15644.68</v>
      </c>
      <c r="AJ232" s="84">
        <v>50772.61</v>
      </c>
      <c r="AK232" s="84">
        <v>52082.479999999996</v>
      </c>
      <c r="AL232" s="203">
        <f>'[122]RP per monthly'!B349*-1</f>
        <v>195</v>
      </c>
      <c r="AM232" s="203">
        <f>'[122]RP per monthly'!C349*-1</f>
        <v>5673.05</v>
      </c>
      <c r="AN232" s="203">
        <f>'[122]RP per monthly'!D349*-1</f>
        <v>26542.07</v>
      </c>
      <c r="AO232" s="203">
        <f>'[122]RP per monthly'!E349*-1</f>
        <v>656.98</v>
      </c>
      <c r="AP232" s="203">
        <f>'[122]RP per monthly'!F349*-1</f>
        <v>10345.35</v>
      </c>
      <c r="AQ232" s="203">
        <f>'[122]RP per monthly'!G349*-1</f>
        <v>1232.5899999999999</v>
      </c>
      <c r="AR232" s="203">
        <f>'[122]RP per monthly'!H349*-1</f>
        <v>0</v>
      </c>
      <c r="AS232" s="203">
        <f>'[122]RP per monthly'!I349*-1</f>
        <v>2912.36</v>
      </c>
      <c r="AT232" s="203">
        <f>'[122]RP per monthly'!J349*-1</f>
        <v>11561.2</v>
      </c>
      <c r="AU232" s="203">
        <f>'[122]RP per monthly'!K349*-1</f>
        <v>31313.200000000001</v>
      </c>
      <c r="AV232" s="203">
        <f>'[122]RP per monthly'!L349*-1</f>
        <v>685.87</v>
      </c>
      <c r="AW232" s="203">
        <f>'[122]RP per monthly'!M349*-1</f>
        <v>7991.09</v>
      </c>
      <c r="AX232" s="203">
        <f>'[122]RP per monthly'!P349*-1</f>
        <v>1693.73</v>
      </c>
      <c r="AY232" s="203">
        <f>'[122]RP per monthly'!Q349*-1</f>
        <v>0</v>
      </c>
      <c r="AZ232" s="203">
        <f>'[122]RP per monthly'!R349*-1</f>
        <v>0</v>
      </c>
      <c r="BA232" s="203">
        <f>'[122]RP per monthly'!S349*-1</f>
        <v>0</v>
      </c>
      <c r="BB232" s="203">
        <f>'[122]RP per monthly'!T349*-1</f>
        <v>2438.7600000000002</v>
      </c>
      <c r="BC232" s="203">
        <f>'[122]RP per monthly'!U349*-1</f>
        <v>791.47</v>
      </c>
      <c r="BD232" s="203">
        <f>'[122]RP per monthly'!V349*-1</f>
        <v>0</v>
      </c>
      <c r="BE232" s="203">
        <f>'[122]RP per monthly'!W349*-1</f>
        <v>82491.649999999994</v>
      </c>
      <c r="BF232" s="203">
        <f>'[122]RP per monthly'!X349*-1</f>
        <v>43038.720000000001</v>
      </c>
      <c r="BG232" s="203">
        <f>'[122]RP per monthly'!Y349*-1</f>
        <v>20768.48</v>
      </c>
      <c r="BH232" s="203">
        <f>'[122]RP per monthly'!Z349*-1</f>
        <v>12500</v>
      </c>
      <c r="BI232" s="203">
        <f>'[122]RP per monthly'!AA349*-1</f>
        <v>122500</v>
      </c>
      <c r="BJ232" s="203">
        <f>'[122]RP per monthly'!AD349*-1</f>
        <v>1000</v>
      </c>
      <c r="BK232" s="203">
        <f>'[122]RP per monthly'!AE349*-1</f>
        <v>17000</v>
      </c>
      <c r="BL232" s="203">
        <f>'[122]RP per monthly'!AF349*-1</f>
        <v>1000</v>
      </c>
      <c r="BM232" s="203">
        <f>'[122]RP per monthly'!AG349*-1</f>
        <v>1000</v>
      </c>
      <c r="BN232" s="203">
        <f>'[122]RP per monthly'!AH349*-1</f>
        <v>6000</v>
      </c>
      <c r="BO232" s="203">
        <f>'[122]RP per monthly'!AI349*-1</f>
        <v>24290</v>
      </c>
      <c r="BP232" s="203">
        <f>'[122]RP per monthly'!AJ349*-1</f>
        <v>26000</v>
      </c>
      <c r="BQ232" s="203">
        <f>'[122]RP per monthly'!AK349*-1</f>
        <v>14200</v>
      </c>
      <c r="BR232" s="203">
        <f>'[122]RP per monthly'!AL349*-1</f>
        <v>100480</v>
      </c>
      <c r="BS232" s="203">
        <f>'[122]RP per monthly'!AM349*-1</f>
        <v>15840</v>
      </c>
      <c r="BT232" s="203">
        <f>'[122]RP per monthly'!AN349*-1</f>
        <v>43964.979099999997</v>
      </c>
      <c r="BU232" s="203">
        <f>'[122]RP per monthly'!AO349*-1</f>
        <v>0</v>
      </c>
      <c r="BV232" s="195">
        <f>'[122]RP per monthly'!AR349*-1</f>
        <v>1000</v>
      </c>
      <c r="BW232" s="195">
        <f>'[122]RP per monthly'!AS349*-1</f>
        <v>18620</v>
      </c>
      <c r="BX232" s="195">
        <f>'[122]RP per monthly'!AT349*-1</f>
        <v>6871.1</v>
      </c>
      <c r="BY232" s="195">
        <f>'[122]RP per monthly'!AU349*-1</f>
        <v>7300</v>
      </c>
      <c r="BZ232" s="195">
        <f>'[122]RP per monthly'!AV349*-1</f>
        <v>8020</v>
      </c>
      <c r="CA232" s="195">
        <f>'[122]RP per monthly'!AW349*-1</f>
        <v>23300</v>
      </c>
      <c r="CB232" s="195">
        <f>'[122]RP per monthly'!AX349*-1</f>
        <v>6870</v>
      </c>
      <c r="CC232" s="195">
        <f>'[122]RP per monthly'!AY349*-1</f>
        <v>20300</v>
      </c>
      <c r="CD232" s="195">
        <f>'[122]RP per monthly'!AZ349*-1</f>
        <v>120520</v>
      </c>
      <c r="CE232" s="195">
        <f>'[122]RP per monthly'!BA349*-1</f>
        <v>12820</v>
      </c>
      <c r="CF232" s="195">
        <f>'[122]RP per monthly'!BB349*-1</f>
        <v>18520</v>
      </c>
      <c r="CG232" s="195">
        <f>'[122]RP per monthly'!BC349*-1</f>
        <v>6600</v>
      </c>
      <c r="CH232" s="195">
        <f>'[122]RP per monthly'!BF349*-1</f>
        <v>1000</v>
      </c>
      <c r="CI232" s="195">
        <f>'[122]RP per monthly'!BG349*-1</f>
        <v>18620</v>
      </c>
      <c r="CJ232" s="195">
        <f>'[122]RP per monthly'!BH349*-1</f>
        <v>6871.14</v>
      </c>
      <c r="CK232" s="195">
        <f>'[122]RP per monthly'!BI349*-1</f>
        <v>7300</v>
      </c>
      <c r="CL232" s="195">
        <f>'[122]RP per monthly'!BJ349*-1</f>
        <v>3520</v>
      </c>
      <c r="CM232" s="195">
        <f>'[122]RP per monthly'!BK349*-1</f>
        <v>28300</v>
      </c>
      <c r="CN232" s="195">
        <f>'[122]RP per monthly'!BL349*-1</f>
        <v>6870</v>
      </c>
      <c r="CO232" s="195">
        <f>'[122]RP per monthly'!BM349*-1</f>
        <v>20300</v>
      </c>
      <c r="CP232" s="195">
        <f>'[122]RP per monthly'!BN349*-1</f>
        <v>120520</v>
      </c>
      <c r="CQ232" s="195">
        <f>'[122]RP per monthly'!BO349*-1</f>
        <v>12820</v>
      </c>
      <c r="CR232" s="195">
        <f>'[122]RP per monthly'!BP349*-1</f>
        <v>18520</v>
      </c>
      <c r="CS232" s="195">
        <f>'[122]RP per monthly'!BQ349*-1</f>
        <v>6100</v>
      </c>
      <c r="CT232" s="195">
        <f>'[122]RP per monthly'!BT349*-1</f>
        <v>1000</v>
      </c>
      <c r="CU232" s="195">
        <f>'[122]RP per monthly'!BU349*-1</f>
        <v>24120</v>
      </c>
      <c r="CV232" s="195">
        <f>'[122]RP per monthly'!BV349*-1</f>
        <v>6870</v>
      </c>
      <c r="CW232" s="195">
        <f>'[122]RP per monthly'!BW349*-1</f>
        <v>12800</v>
      </c>
      <c r="CX232" s="195">
        <f>'[122]RP per monthly'!BX349*-1</f>
        <v>3520</v>
      </c>
      <c r="CY232" s="195">
        <f>'[122]RP per monthly'!BY349*-1</f>
        <v>28800</v>
      </c>
      <c r="CZ232" s="195">
        <f>'[122]RP per monthly'!BZ349*-1</f>
        <v>6870</v>
      </c>
      <c r="DA232" s="195">
        <f>'[122]RP per monthly'!CA349*-1</f>
        <v>20800</v>
      </c>
      <c r="DB232" s="195">
        <f>'[122]RP per monthly'!CB349*-1</f>
        <v>120520</v>
      </c>
      <c r="DC232" s="195">
        <f>'[122]RP per monthly'!CC349*-1</f>
        <v>13320</v>
      </c>
      <c r="DD232" s="195">
        <f>'[122]RP per monthly'!CD349*-1</f>
        <v>18520</v>
      </c>
      <c r="DE232" s="195">
        <f>'[122]RP per monthly'!CE349*-1</f>
        <v>6600</v>
      </c>
    </row>
    <row r="233" spans="1:109" ht="15" customHeight="1" outlineLevel="1">
      <c r="A233" s="37" t="s">
        <v>717</v>
      </c>
      <c r="B233" s="84"/>
      <c r="C233" s="84"/>
      <c r="D233" s="84"/>
      <c r="E233" s="84">
        <v>-63216.5</v>
      </c>
      <c r="F233" s="84">
        <v>-494139</v>
      </c>
      <c r="G233" s="84">
        <v>-335938</v>
      </c>
      <c r="H233" s="84">
        <v>-77811</v>
      </c>
      <c r="I233" s="84">
        <v>-48804</v>
      </c>
      <c r="J233" s="84">
        <v>-220625</v>
      </c>
      <c r="K233" s="84">
        <v>-66746.5</v>
      </c>
      <c r="L233" s="84">
        <v>-300894.3</v>
      </c>
      <c r="M233" s="84">
        <v>-552848.69999999995</v>
      </c>
      <c r="N233" s="84">
        <v>-292577.09999999998</v>
      </c>
      <c r="O233" s="84">
        <v>-335975.1</v>
      </c>
      <c r="P233" s="84">
        <v>-116403.54</v>
      </c>
      <c r="Q233" s="84">
        <v>-537173.69999999995</v>
      </c>
      <c r="R233" s="84">
        <v>-366552.57</v>
      </c>
      <c r="S233" s="84">
        <v>-154321.01999999999</v>
      </c>
      <c r="T233" s="84">
        <v>-424477.32</v>
      </c>
      <c r="U233" s="84">
        <v>-203422.5</v>
      </c>
      <c r="V233" s="84">
        <v>-819609.85</v>
      </c>
      <c r="W233" s="84">
        <v>-711860.46</v>
      </c>
      <c r="X233" s="84">
        <v>-694317.2</v>
      </c>
      <c r="Y233" s="84">
        <v>-54601</v>
      </c>
      <c r="Z233" s="84">
        <v>-111941.82</v>
      </c>
      <c r="AA233" s="84">
        <v>-113235.54</v>
      </c>
      <c r="AB233" s="84">
        <v>-320449.06</v>
      </c>
      <c r="AC233" s="84">
        <v>-230000.1</v>
      </c>
      <c r="AD233" s="84">
        <v>-230000.1</v>
      </c>
      <c r="AE233" s="84">
        <v>-419300.9</v>
      </c>
      <c r="AF233" s="84">
        <v>-25593.599999999999</v>
      </c>
      <c r="AG233" s="84"/>
      <c r="AH233" s="84">
        <v>3433.5</v>
      </c>
      <c r="AI233" s="84">
        <v>-230000.1</v>
      </c>
      <c r="AJ233" s="84"/>
      <c r="AK233" s="84"/>
      <c r="AL233" s="84"/>
      <c r="AM233" s="84"/>
      <c r="AN233" s="84">
        <v>-246914.5</v>
      </c>
      <c r="AO233" s="84">
        <v>-13509.5</v>
      </c>
      <c r="AP233" s="84">
        <v>-74199.8</v>
      </c>
      <c r="AQ233" s="84">
        <v>-53973.4</v>
      </c>
      <c r="AR233" s="84"/>
      <c r="AS233" s="84"/>
      <c r="AT233" s="84"/>
      <c r="AU233" s="84"/>
      <c r="AV233" s="84"/>
      <c r="AW233" s="84"/>
      <c r="AX233" s="84"/>
      <c r="AY233" s="84"/>
      <c r="AZ233" s="84"/>
      <c r="BA233" s="84"/>
      <c r="BB233" s="84"/>
      <c r="BC233" s="84"/>
      <c r="BD233" s="84"/>
      <c r="BE233" s="84"/>
      <c r="BF233" s="84"/>
      <c r="BG233" s="84"/>
      <c r="BH233" s="84"/>
      <c r="BI233" s="84"/>
      <c r="BJ233" s="84"/>
      <c r="BK233" s="84"/>
      <c r="BL233" s="84"/>
      <c r="BM233" s="84"/>
      <c r="BN233" s="84"/>
      <c r="BO233" s="84"/>
      <c r="BP233" s="84"/>
      <c r="BQ233" s="84"/>
      <c r="BR233" s="84"/>
      <c r="BS233" s="84"/>
      <c r="BT233" s="84"/>
      <c r="BU233" s="84"/>
      <c r="BV233" s="59"/>
      <c r="BW233" s="59"/>
      <c r="BX233" s="59"/>
      <c r="BY233" s="59"/>
      <c r="BZ233" s="59"/>
      <c r="CA233" s="59"/>
      <c r="CB233" s="59"/>
      <c r="CC233" s="59"/>
      <c r="CD233" s="59"/>
      <c r="CE233" s="59"/>
      <c r="CF233" s="59"/>
    </row>
    <row r="234" spans="1:109" ht="15" customHeight="1">
      <c r="A234" s="35" t="s">
        <v>275</v>
      </c>
      <c r="B234" s="84">
        <v>1044211.74</v>
      </c>
      <c r="C234" s="84">
        <v>925551.45999999985</v>
      </c>
      <c r="D234" s="84">
        <v>1250603.68</v>
      </c>
      <c r="E234" s="84">
        <v>1006636.87</v>
      </c>
      <c r="F234" s="84">
        <v>556439.29999999981</v>
      </c>
      <c r="G234" s="84">
        <v>530671.39999999979</v>
      </c>
      <c r="H234" s="84">
        <v>810966.12999999989</v>
      </c>
      <c r="I234" s="84">
        <v>777974.74999999988</v>
      </c>
      <c r="J234" s="84">
        <v>533053.50999999978</v>
      </c>
      <c r="K234" s="84">
        <v>724076.99000000011</v>
      </c>
      <c r="L234" s="84">
        <v>483600.65000000008</v>
      </c>
      <c r="M234" s="84">
        <v>432805.73000000021</v>
      </c>
      <c r="N234" s="84">
        <v>481764.7100000002</v>
      </c>
      <c r="O234" s="84">
        <v>372040.28000000014</v>
      </c>
      <c r="P234" s="84">
        <v>793450.47999999986</v>
      </c>
      <c r="Q234" s="84">
        <v>276696.20999999973</v>
      </c>
      <c r="R234" s="84">
        <v>710167.41000000015</v>
      </c>
      <c r="S234" s="84">
        <v>855329.78</v>
      </c>
      <c r="T234" s="84">
        <v>426151.59999999992</v>
      </c>
      <c r="U234" s="84">
        <v>620500.47000000009</v>
      </c>
      <c r="V234" s="84">
        <v>-77599.540000000037</v>
      </c>
      <c r="W234" s="84">
        <v>156740.18000000005</v>
      </c>
      <c r="X234" s="84">
        <v>100524.54000000004</v>
      </c>
      <c r="Y234" s="84">
        <v>7340642.3099999996</v>
      </c>
      <c r="Z234" s="84">
        <v>784388.65000000014</v>
      </c>
      <c r="AA234" s="84">
        <v>1010533.4199999997</v>
      </c>
      <c r="AB234" s="84">
        <v>972084.27999999991</v>
      </c>
      <c r="AC234" s="84">
        <v>540015.54999999993</v>
      </c>
      <c r="AD234" s="84">
        <v>593817.26</v>
      </c>
      <c r="AE234" s="84">
        <v>386740.02999999997</v>
      </c>
      <c r="AF234" s="84">
        <v>800641.67</v>
      </c>
      <c r="AG234" s="84">
        <v>854529.3</v>
      </c>
      <c r="AH234" s="84">
        <v>1213523.4500000002</v>
      </c>
      <c r="AI234" s="84">
        <v>591641.25</v>
      </c>
      <c r="AJ234" s="84">
        <v>841762.56999999983</v>
      </c>
      <c r="AK234" s="84">
        <v>778845.54999999993</v>
      </c>
      <c r="AL234" s="84">
        <v>731889.46000000008</v>
      </c>
      <c r="AM234" s="84">
        <v>710970.57000000007</v>
      </c>
      <c r="AN234" s="84">
        <v>732055.55</v>
      </c>
      <c r="AO234" s="84">
        <v>715967.95000000007</v>
      </c>
      <c r="AP234" s="84">
        <v>694795.61</v>
      </c>
      <c r="AQ234" s="84">
        <v>1021448.8099999999</v>
      </c>
      <c r="AR234" s="84">
        <v>887665.96371144056</v>
      </c>
      <c r="AS234" s="84">
        <v>779164.37063658715</v>
      </c>
      <c r="AT234" s="84">
        <v>818999.37063658715</v>
      </c>
      <c r="AU234" s="84">
        <v>771128.11063658714</v>
      </c>
      <c r="AV234" s="84">
        <v>759655.12281214353</v>
      </c>
      <c r="AW234" s="84">
        <v>877193.59099279053</v>
      </c>
      <c r="AX234" s="84">
        <v>709099.79099279048</v>
      </c>
      <c r="AY234" s="84">
        <v>719299.79099279048</v>
      </c>
      <c r="AZ234" s="84">
        <v>1003600.7909927905</v>
      </c>
      <c r="BA234" s="84">
        <v>708291.23099279054</v>
      </c>
      <c r="BB234" s="84">
        <v>746673.95099279052</v>
      </c>
      <c r="BC234" s="84">
        <v>770373.95099279052</v>
      </c>
      <c r="BD234" s="84">
        <v>892673.95099279052</v>
      </c>
      <c r="BE234" s="84">
        <v>749650.00588540838</v>
      </c>
      <c r="BF234" s="84">
        <v>874450.00588540838</v>
      </c>
      <c r="BG234" s="84">
        <v>751350.00588540838</v>
      </c>
      <c r="BH234" s="84">
        <v>745450.00588540838</v>
      </c>
      <c r="BI234" s="84">
        <v>849950.00588540838</v>
      </c>
      <c r="BJ234" s="84">
        <v>739875.84588540834</v>
      </c>
      <c r="BK234" s="84">
        <v>750075.84588540834</v>
      </c>
      <c r="BL234" s="84">
        <v>1034376.8458854083</v>
      </c>
      <c r="BM234" s="84">
        <v>739067.2858854084</v>
      </c>
      <c r="BN234" s="84">
        <v>777950.00588540838</v>
      </c>
      <c r="BO234" s="84">
        <v>803650.00588540838</v>
      </c>
      <c r="BP234" s="84">
        <v>923450.00588540838</v>
      </c>
      <c r="BQ234" s="84">
        <v>782057.19168733503</v>
      </c>
      <c r="BR234" s="84">
        <v>906857.19168733503</v>
      </c>
      <c r="BS234" s="84">
        <v>783757.19168733503</v>
      </c>
      <c r="BT234" s="84">
        <v>777857.19168733503</v>
      </c>
      <c r="BU234" s="84">
        <v>882357.19168733503</v>
      </c>
      <c r="BV234" s="59">
        <v>772283.03168733511</v>
      </c>
      <c r="BW234" s="59">
        <v>782483.03168733511</v>
      </c>
      <c r="BX234" s="59">
        <v>1061784.0316873351</v>
      </c>
      <c r="BY234" s="59">
        <v>771474.47168733506</v>
      </c>
      <c r="BZ234" s="59">
        <v>810357.19168733503</v>
      </c>
      <c r="CA234" s="59">
        <v>811057.19168733503</v>
      </c>
      <c r="CB234" s="59">
        <v>948357.19168733503</v>
      </c>
      <c r="CC234" s="59">
        <v>816181.95833676355</v>
      </c>
      <c r="CD234" s="59">
        <v>940981.95833676355</v>
      </c>
      <c r="CE234" s="59">
        <v>817881.95833676355</v>
      </c>
      <c r="CF234" s="59">
        <v>804481.95833676355</v>
      </c>
      <c r="CG234">
        <v>916481.95833676355</v>
      </c>
      <c r="CH234">
        <v>806407.79833676352</v>
      </c>
      <c r="CI234">
        <v>808607.79833676352</v>
      </c>
      <c r="CJ234">
        <v>1095908.7983367634</v>
      </c>
      <c r="CK234">
        <v>805599.23833676358</v>
      </c>
      <c r="CL234">
        <v>812481.95833676355</v>
      </c>
      <c r="CM234">
        <v>840181.95833676355</v>
      </c>
      <c r="CN234">
        <v>982481.95833676355</v>
      </c>
      <c r="CO234">
        <v>852115.3376186121</v>
      </c>
      <c r="CP234">
        <v>969915.3376186121</v>
      </c>
      <c r="CQ234">
        <v>853815.3376186121</v>
      </c>
      <c r="CR234">
        <v>839915.3376186121</v>
      </c>
      <c r="CS234">
        <v>892415.3376186121</v>
      </c>
    </row>
    <row r="235" spans="1:109" ht="15" customHeight="1">
      <c r="A235" s="35" t="s">
        <v>276</v>
      </c>
      <c r="B235" s="84">
        <v>7292115.8100000015</v>
      </c>
      <c r="C235" s="84">
        <v>7319574.9400000004</v>
      </c>
      <c r="D235" s="84">
        <v>8082294.9299999997</v>
      </c>
      <c r="E235" s="84">
        <v>7442713.5300000003</v>
      </c>
      <c r="F235" s="84">
        <v>7313165.29</v>
      </c>
      <c r="G235" s="84">
        <v>8051711.6699999999</v>
      </c>
      <c r="H235" s="84">
        <v>8347031.5699999994</v>
      </c>
      <c r="I235" s="84">
        <v>9720821.629999999</v>
      </c>
      <c r="J235" s="84">
        <v>8887241.6300000008</v>
      </c>
      <c r="K235" s="84">
        <v>9744155.6899999995</v>
      </c>
      <c r="L235" s="84">
        <v>10088245.99</v>
      </c>
      <c r="M235" s="84">
        <v>13616323.25</v>
      </c>
      <c r="N235" s="84">
        <v>6549611.4099999992</v>
      </c>
      <c r="O235" s="84">
        <v>9149846.3699999992</v>
      </c>
      <c r="P235" s="84">
        <v>10156003.34</v>
      </c>
      <c r="Q235" s="84">
        <v>9263445.8499999978</v>
      </c>
      <c r="R235" s="84">
        <v>10808702.24</v>
      </c>
      <c r="S235" s="84">
        <v>10088495.01</v>
      </c>
      <c r="T235" s="84">
        <v>10321325.67</v>
      </c>
      <c r="U235" s="84">
        <v>13998594.950000001</v>
      </c>
      <c r="V235" s="84">
        <v>10149047.110000003</v>
      </c>
      <c r="W235" s="84">
        <v>13281492.179999998</v>
      </c>
      <c r="X235" s="84">
        <v>11725392.620000001</v>
      </c>
      <c r="Y235" s="84">
        <v>23888689.52</v>
      </c>
      <c r="Z235" s="84">
        <v>7102989.3299999991</v>
      </c>
      <c r="AA235" s="84">
        <v>11006220.18</v>
      </c>
      <c r="AB235" s="84">
        <v>11493320.970000001</v>
      </c>
      <c r="AC235" s="84">
        <v>8957077.3700000029</v>
      </c>
      <c r="AD235" s="84">
        <v>11832689.790000001</v>
      </c>
      <c r="AE235" s="84">
        <v>9242702.3199999984</v>
      </c>
      <c r="AF235" s="84">
        <v>10498427.979999999</v>
      </c>
      <c r="AG235" s="84">
        <v>13489814.090000002</v>
      </c>
      <c r="AH235" s="84">
        <v>14039311.77</v>
      </c>
      <c r="AI235" s="84">
        <v>10231390.489999998</v>
      </c>
      <c r="AJ235" s="84">
        <v>15526245.010000002</v>
      </c>
      <c r="AK235" s="84">
        <v>16942875.489999998</v>
      </c>
      <c r="AL235" s="84">
        <v>7550419.3500000006</v>
      </c>
      <c r="AM235" s="84">
        <v>13329034.430000002</v>
      </c>
      <c r="AN235" s="84">
        <v>12023185.500000002</v>
      </c>
      <c r="AO235" s="84">
        <v>11661367.65</v>
      </c>
      <c r="AP235" s="84">
        <v>11311744.52</v>
      </c>
      <c r="AQ235" s="84">
        <v>11309967.52</v>
      </c>
      <c r="AR235" s="84">
        <v>15344669.340974804</v>
      </c>
      <c r="AS235" s="84">
        <v>13186526.192840146</v>
      </c>
      <c r="AT235" s="84">
        <v>13580626.997918664</v>
      </c>
      <c r="AU235" s="84">
        <v>13042846.958435731</v>
      </c>
      <c r="AV235" s="84">
        <v>12661873.225962233</v>
      </c>
      <c r="AW235" s="84">
        <v>12414925.685860604</v>
      </c>
      <c r="AX235" s="84">
        <v>10995287.226090888</v>
      </c>
      <c r="AY235" s="84">
        <v>12968973.439315543</v>
      </c>
      <c r="AZ235" s="84">
        <v>12921656.726844588</v>
      </c>
      <c r="BA235" s="84">
        <v>12552055.51202157</v>
      </c>
      <c r="BB235" s="84">
        <v>13574832.727478582</v>
      </c>
      <c r="BC235" s="84">
        <v>15135751.42070963</v>
      </c>
      <c r="BD235" s="84">
        <v>14123094.045286322</v>
      </c>
      <c r="BE235" s="84">
        <v>13121742.198735749</v>
      </c>
      <c r="BF235" s="84">
        <v>11669465.798114572</v>
      </c>
      <c r="BG235" s="84">
        <v>11931546.902353389</v>
      </c>
      <c r="BH235" s="84">
        <v>12237085.514769088</v>
      </c>
      <c r="BI235" s="84">
        <v>12568489.409655312</v>
      </c>
      <c r="BJ235" s="84">
        <v>10803207.56561009</v>
      </c>
      <c r="BK235" s="84">
        <v>12411142.683710746</v>
      </c>
      <c r="BL235" s="84">
        <v>12503708.288663791</v>
      </c>
      <c r="BM235" s="84">
        <v>12436685.690195236</v>
      </c>
      <c r="BN235" s="84">
        <v>12896877.332863748</v>
      </c>
      <c r="BO235" s="84">
        <v>14599241.936677113</v>
      </c>
      <c r="BP235" s="84">
        <v>13650586.185189875</v>
      </c>
      <c r="BQ235" s="84">
        <v>13772435.511690505</v>
      </c>
      <c r="BR235" s="84">
        <v>12448830.646086879</v>
      </c>
      <c r="BS235" s="84">
        <v>11528100.560581639</v>
      </c>
      <c r="BT235" s="84">
        <v>12134205.479670521</v>
      </c>
      <c r="BU235" s="84">
        <v>12474843.235352095</v>
      </c>
      <c r="BV235" s="59">
        <v>10694479.417687625</v>
      </c>
      <c r="BW235" s="59">
        <v>12183561.599438276</v>
      </c>
      <c r="BX235" s="59">
        <v>12484854.922428824</v>
      </c>
      <c r="BY235" s="59">
        <v>12146395.615790628</v>
      </c>
      <c r="BZ235" s="59">
        <v>12636094.438459139</v>
      </c>
      <c r="CA235" s="59">
        <v>14056056.109259143</v>
      </c>
      <c r="CB235" s="59">
        <v>12860713.776793078</v>
      </c>
      <c r="CC235" s="59">
        <v>13675777.123397911</v>
      </c>
      <c r="CD235" s="59">
        <v>12426181.237794286</v>
      </c>
      <c r="CE235" s="59">
        <v>12280768.836113144</v>
      </c>
      <c r="CF235" s="59">
        <v>11997644.957562435</v>
      </c>
      <c r="CG235">
        <v>13246605.216939799</v>
      </c>
      <c r="CH235">
        <v>10611346.547435632</v>
      </c>
      <c r="CI235">
        <v>12267570.215536289</v>
      </c>
      <c r="CJ235">
        <v>12500329.656917332</v>
      </c>
      <c r="CK235">
        <v>12509048.655973602</v>
      </c>
      <c r="CL235">
        <v>13144512.938655989</v>
      </c>
      <c r="CM235">
        <v>14662387.250301851</v>
      </c>
      <c r="CN235">
        <v>13256725.085091833</v>
      </c>
      <c r="CO235">
        <v>14006865.99668764</v>
      </c>
      <c r="CP235">
        <v>12605894.925018393</v>
      </c>
      <c r="CQ235">
        <v>11844627.509835955</v>
      </c>
      <c r="CR235">
        <v>12411452.951648837</v>
      </c>
      <c r="CS235">
        <v>12656110.627925932</v>
      </c>
    </row>
    <row r="236" spans="1:109" ht="15" customHeight="1">
      <c r="A236" s="35" t="s">
        <v>277</v>
      </c>
      <c r="B236" s="84">
        <v>47719590.380000003</v>
      </c>
      <c r="C236" s="84">
        <v>47635536.579999998</v>
      </c>
      <c r="D236" s="84">
        <v>50095439.590000004</v>
      </c>
      <c r="E236" s="84">
        <v>48407452.82</v>
      </c>
      <c r="F236" s="84">
        <v>47813791.999999993</v>
      </c>
      <c r="G236" s="84">
        <v>48417187.029999986</v>
      </c>
      <c r="H236" s="84">
        <v>50947842.729999997</v>
      </c>
      <c r="I236" s="84">
        <v>54718487.080000013</v>
      </c>
      <c r="J236" s="84">
        <v>51226069.24000001</v>
      </c>
      <c r="K236" s="84">
        <v>52760268.209999993</v>
      </c>
      <c r="L236" s="84">
        <v>54159596.090000004</v>
      </c>
      <c r="M236" s="84">
        <v>57161471.109999999</v>
      </c>
      <c r="N236" s="84">
        <v>51231586.399999984</v>
      </c>
      <c r="O236" s="84">
        <v>52178621.420000002</v>
      </c>
      <c r="P236" s="84">
        <v>53703020.049999997</v>
      </c>
      <c r="Q236" s="84">
        <v>53182096.500000015</v>
      </c>
      <c r="R236" s="84">
        <v>54110369.720000006</v>
      </c>
      <c r="S236" s="84">
        <v>52285310.220000006</v>
      </c>
      <c r="T236" s="84">
        <v>55448746.840000004</v>
      </c>
      <c r="U236" s="84">
        <v>59838872.749999993</v>
      </c>
      <c r="V236" s="84">
        <v>57536652.780000016</v>
      </c>
      <c r="W236" s="84">
        <v>59808490.710000008</v>
      </c>
      <c r="X236" s="84">
        <v>56979129.530000031</v>
      </c>
      <c r="Y236" s="84">
        <v>70549601.069999993</v>
      </c>
      <c r="Z236" s="84">
        <v>53783327.710000001</v>
      </c>
      <c r="AA236" s="84">
        <v>57866708.859999999</v>
      </c>
      <c r="AB236" s="84">
        <v>62455151.670000002</v>
      </c>
      <c r="AC236" s="84">
        <v>55394682.190000013</v>
      </c>
      <c r="AD236" s="84">
        <v>57830970.370000005</v>
      </c>
      <c r="AE236" s="84">
        <v>55270760.050000004</v>
      </c>
      <c r="AF236" s="84">
        <v>57976997.190000013</v>
      </c>
      <c r="AG236" s="84">
        <v>62294707.350000016</v>
      </c>
      <c r="AH236" s="84">
        <v>63559477.100000009</v>
      </c>
      <c r="AI236" s="84">
        <v>63077751.460000008</v>
      </c>
      <c r="AJ236" s="84">
        <v>60673956.300000012</v>
      </c>
      <c r="AK236" s="84">
        <v>64600896.019999996</v>
      </c>
      <c r="AL236" s="84">
        <v>53825839.589999996</v>
      </c>
      <c r="AM236" s="84">
        <v>59213217.210000016</v>
      </c>
      <c r="AN236" s="84">
        <v>57773826.539999999</v>
      </c>
      <c r="AO236" s="84">
        <v>57981376.589999996</v>
      </c>
      <c r="AP236" s="84">
        <v>57317306.090000018</v>
      </c>
      <c r="AQ236" s="84">
        <v>55250485.879999995</v>
      </c>
      <c r="AR236" s="84">
        <v>63317459.478825286</v>
      </c>
      <c r="AS236" s="84">
        <v>61395788.22529038</v>
      </c>
      <c r="AT236" s="84">
        <v>61566315.75939551</v>
      </c>
      <c r="AU236" s="84">
        <v>61450279.094820634</v>
      </c>
      <c r="AV236" s="84">
        <v>63692591.798614651</v>
      </c>
      <c r="AW236" s="84">
        <v>64026484.852940544</v>
      </c>
      <c r="AX236" s="84">
        <v>66205769.03157413</v>
      </c>
      <c r="AY236" s="84">
        <v>68341694.741433576</v>
      </c>
      <c r="AZ236" s="84">
        <v>68713208.986476526</v>
      </c>
      <c r="BA236" s="84">
        <v>65245373.199877135</v>
      </c>
      <c r="BB236" s="84">
        <v>70900812.835430413</v>
      </c>
      <c r="BC236" s="84">
        <v>69568722.407202989</v>
      </c>
      <c r="BD236" s="84">
        <v>68152028.242907465</v>
      </c>
      <c r="BE236" s="84">
        <v>67807392.538668558</v>
      </c>
      <c r="BF236" s="84">
        <v>68342622.762500226</v>
      </c>
      <c r="BG236" s="84">
        <v>70089862.866122529</v>
      </c>
      <c r="BH236" s="84">
        <v>67489946.122330949</v>
      </c>
      <c r="BI236" s="84">
        <v>74161408.25556092</v>
      </c>
      <c r="BJ236" s="84">
        <v>66797442.713498347</v>
      </c>
      <c r="BK236" s="84">
        <v>73779689.89718172</v>
      </c>
      <c r="BL236" s="84">
        <v>72697563.323385864</v>
      </c>
      <c r="BM236" s="84">
        <v>67602489.044865951</v>
      </c>
      <c r="BN236" s="84">
        <v>67571736.72270593</v>
      </c>
      <c r="BO236" s="84">
        <v>71080540.85852778</v>
      </c>
      <c r="BP236" s="84">
        <v>69952868.607765287</v>
      </c>
      <c r="BQ236" s="84">
        <v>69884075.943241224</v>
      </c>
      <c r="BR236" s="84">
        <v>69592712.440391928</v>
      </c>
      <c r="BS236" s="84">
        <v>69527295.498364717</v>
      </c>
      <c r="BT236" s="84">
        <v>72385214.870810941</v>
      </c>
      <c r="BU236" s="84">
        <v>77301274.932386145</v>
      </c>
      <c r="BV236" s="59">
        <v>73741855.056019649</v>
      </c>
      <c r="BW236" s="59">
        <v>75188193.216236785</v>
      </c>
      <c r="BX236" s="59">
        <v>74012488.33239527</v>
      </c>
      <c r="BY236" s="59">
        <v>68260004.912995905</v>
      </c>
      <c r="BZ236" s="59">
        <v>69655185.87910068</v>
      </c>
      <c r="CA236" s="59">
        <v>70798502.761306807</v>
      </c>
      <c r="CB236" s="59">
        <v>70806593.233828306</v>
      </c>
      <c r="CC236" s="59">
        <v>71053724.275356635</v>
      </c>
      <c r="CD236" s="59">
        <v>71673397.43806684</v>
      </c>
      <c r="CE236" s="59">
        <v>72193219.742908373</v>
      </c>
      <c r="CF236" s="59">
        <v>74692709.38898325</v>
      </c>
      <c r="CG236">
        <v>72515623.462541357</v>
      </c>
      <c r="CH236">
        <v>75685255.91208142</v>
      </c>
      <c r="CI236">
        <v>76717303.429634601</v>
      </c>
      <c r="CJ236">
        <v>76007077.534356609</v>
      </c>
      <c r="CK236">
        <v>70432843.10752061</v>
      </c>
      <c r="CL236">
        <v>72002042.54348135</v>
      </c>
      <c r="CM236">
        <v>73234367.872572049</v>
      </c>
      <c r="CN236">
        <v>73032182.229459032</v>
      </c>
      <c r="CO236">
        <v>73196670.114348099</v>
      </c>
      <c r="CP236">
        <v>73723293.345888495</v>
      </c>
      <c r="CQ236">
        <v>73648017.405152798</v>
      </c>
      <c r="CR236">
        <v>77084279.958194137</v>
      </c>
      <c r="CS236">
        <v>73795719.089694262</v>
      </c>
    </row>
    <row r="237" spans="1:109" ht="15" customHeight="1">
      <c r="A237" s="35" t="s">
        <v>278</v>
      </c>
      <c r="B237" s="84">
        <v>161265606.44999999</v>
      </c>
      <c r="C237" s="84">
        <v>171650213.12</v>
      </c>
      <c r="D237" s="84">
        <v>184113803.94</v>
      </c>
      <c r="E237" s="84">
        <v>189391775.90000001</v>
      </c>
      <c r="F237" s="84">
        <v>185897362.81</v>
      </c>
      <c r="G237" s="84">
        <v>157150883.25</v>
      </c>
      <c r="H237" s="84">
        <v>147164198.79000011</v>
      </c>
      <c r="I237" s="84">
        <v>161450753.25</v>
      </c>
      <c r="J237" s="84">
        <v>157921297.44999999</v>
      </c>
      <c r="K237" s="84">
        <v>192463505.73999989</v>
      </c>
      <c r="L237" s="84">
        <v>188867827.5099999</v>
      </c>
      <c r="M237" s="84">
        <v>185728322.15000001</v>
      </c>
      <c r="N237" s="84">
        <v>221568789.98000002</v>
      </c>
      <c r="O237" s="84">
        <v>225358902.18000001</v>
      </c>
      <c r="P237" s="84">
        <v>189454596.20999998</v>
      </c>
      <c r="Q237" s="84">
        <v>200778289.31999999</v>
      </c>
      <c r="R237" s="84">
        <v>187494775.82000002</v>
      </c>
      <c r="S237" s="84">
        <v>171936861.62</v>
      </c>
      <c r="T237" s="84">
        <v>165327584.59000006</v>
      </c>
      <c r="U237" s="84">
        <v>157498793.90000004</v>
      </c>
      <c r="V237" s="84">
        <v>170099610.53000003</v>
      </c>
      <c r="W237" s="84">
        <v>173458272.39999995</v>
      </c>
      <c r="X237" s="84">
        <v>150287539.62999991</v>
      </c>
      <c r="Y237" s="84">
        <v>150524798.75999996</v>
      </c>
      <c r="Z237" s="84">
        <v>257684056.16000018</v>
      </c>
      <c r="AA237" s="84">
        <v>210235159.10000002</v>
      </c>
      <c r="AB237" s="84">
        <v>207553386.10000002</v>
      </c>
      <c r="AC237" s="84">
        <v>202261143.26999998</v>
      </c>
      <c r="AD237" s="84">
        <v>183786636.91</v>
      </c>
      <c r="AE237" s="84">
        <v>209779549.41999993</v>
      </c>
      <c r="AF237" s="84">
        <v>219338818.1699999</v>
      </c>
      <c r="AG237" s="84">
        <v>208570013.98999995</v>
      </c>
      <c r="AH237" s="84">
        <v>207003786.15999997</v>
      </c>
      <c r="AI237" s="84">
        <v>197411804.25999999</v>
      </c>
      <c r="AJ237" s="84">
        <v>159303238.20000002</v>
      </c>
      <c r="AK237" s="84">
        <v>226712284.13999999</v>
      </c>
      <c r="AL237" s="84">
        <v>217044110.98999998</v>
      </c>
      <c r="AM237" s="84">
        <v>197962395.79999998</v>
      </c>
      <c r="AN237" s="84">
        <v>237619016.64000008</v>
      </c>
      <c r="AO237" s="84">
        <v>209888108.97000003</v>
      </c>
      <c r="AP237" s="84">
        <v>208932304.41999996</v>
      </c>
      <c r="AQ237" s="84">
        <v>198074700.06000003</v>
      </c>
      <c r="AR237" s="84">
        <v>324056745.25598508</v>
      </c>
      <c r="AS237" s="84">
        <v>169842484.12004295</v>
      </c>
      <c r="AT237" s="84">
        <v>184837589.07907662</v>
      </c>
      <c r="AU237" s="84">
        <v>202820271.59486055</v>
      </c>
      <c r="AV237" s="84">
        <v>207640711.63007626</v>
      </c>
      <c r="AW237" s="84">
        <v>222078055.81165653</v>
      </c>
      <c r="AX237" s="84">
        <v>232161634.25999725</v>
      </c>
      <c r="AY237" s="84">
        <v>227202842.86575496</v>
      </c>
      <c r="AZ237" s="84">
        <v>240726322.92664313</v>
      </c>
      <c r="BA237" s="84">
        <v>231250970.64052111</v>
      </c>
      <c r="BB237" s="84">
        <v>225430251.19522968</v>
      </c>
      <c r="BC237" s="84">
        <v>219223676.22108623</v>
      </c>
      <c r="BD237" s="84">
        <v>227929160.43132383</v>
      </c>
      <c r="BE237" s="84">
        <v>226596516.07293862</v>
      </c>
      <c r="BF237" s="84">
        <v>224984792.90401256</v>
      </c>
      <c r="BG237" s="84">
        <v>231931537.08766943</v>
      </c>
      <c r="BH237" s="84">
        <v>232455582.7486102</v>
      </c>
      <c r="BI237" s="84">
        <v>234319502.96962321</v>
      </c>
      <c r="BJ237" s="84">
        <v>248139623.97851568</v>
      </c>
      <c r="BK237" s="84">
        <v>234342734.41605607</v>
      </c>
      <c r="BL237" s="84">
        <v>253087973.77959409</v>
      </c>
      <c r="BM237" s="84">
        <v>239769569.71029598</v>
      </c>
      <c r="BN237" s="84">
        <v>234512641.14289245</v>
      </c>
      <c r="BO237" s="84">
        <v>224710770.40408111</v>
      </c>
      <c r="BP237" s="84">
        <v>234724243.43794927</v>
      </c>
      <c r="BQ237" s="84">
        <v>233445617.86319041</v>
      </c>
      <c r="BR237" s="84">
        <v>231870022.1583387</v>
      </c>
      <c r="BS237" s="84">
        <v>237643108.13370535</v>
      </c>
      <c r="BT237" s="84">
        <v>236522577.27272195</v>
      </c>
      <c r="BU237" s="84">
        <v>243748273.00108528</v>
      </c>
      <c r="BV237" s="59">
        <v>253572935.38730168</v>
      </c>
      <c r="BW237" s="59">
        <v>248039429.91880137</v>
      </c>
      <c r="BX237" s="59">
        <v>259052263.48265976</v>
      </c>
      <c r="BY237" s="59">
        <v>247732962.51610163</v>
      </c>
      <c r="BZ237" s="59">
        <v>240799490.48956108</v>
      </c>
      <c r="CA237" s="59">
        <v>233016902.29451656</v>
      </c>
      <c r="CB237" s="59">
        <v>239410272.48582214</v>
      </c>
      <c r="CC237" s="59">
        <v>238954673.75503385</v>
      </c>
      <c r="CD237" s="59">
        <v>237595556.36777306</v>
      </c>
      <c r="CE237" s="59">
        <v>245244683.6417895</v>
      </c>
      <c r="CF237" s="59">
        <v>242866430.26136035</v>
      </c>
      <c r="CG237">
        <v>252910203.27222902</v>
      </c>
      <c r="CH237">
        <v>261902053.23314762</v>
      </c>
      <c r="CI237">
        <v>255287029.553251</v>
      </c>
      <c r="CJ237">
        <v>270033614.12681031</v>
      </c>
      <c r="CK237">
        <v>258486960.01853982</v>
      </c>
      <c r="CL237">
        <v>250912829.73773777</v>
      </c>
      <c r="CM237">
        <v>242313805.70489174</v>
      </c>
      <c r="CN237">
        <v>252347818.03022176</v>
      </c>
      <c r="CO237">
        <v>251909593.88954192</v>
      </c>
      <c r="CP237">
        <v>249468856.44987261</v>
      </c>
      <c r="CQ237">
        <v>257510044.61225861</v>
      </c>
      <c r="CR237">
        <v>253523760.90884912</v>
      </c>
      <c r="CS237">
        <v>262239734.16914451</v>
      </c>
    </row>
    <row r="238" spans="1:109" ht="15" customHeight="1" outlineLevel="1">
      <c r="A238" s="37" t="s">
        <v>279</v>
      </c>
      <c r="B238" s="84">
        <v>416881.53</v>
      </c>
      <c r="C238" s="84">
        <v>438837.43</v>
      </c>
      <c r="D238" s="84">
        <v>438458.5500000001</v>
      </c>
      <c r="E238" s="84">
        <v>435317.97</v>
      </c>
      <c r="F238" s="84">
        <v>594433.16</v>
      </c>
      <c r="G238" s="84">
        <v>426673.35</v>
      </c>
      <c r="H238" s="84">
        <v>402562.02999999991</v>
      </c>
      <c r="I238" s="84">
        <v>483068.9599999999</v>
      </c>
      <c r="J238" s="84">
        <v>494817.4</v>
      </c>
      <c r="K238" s="84">
        <v>508302.00000000012</v>
      </c>
      <c r="L238" s="84">
        <v>491576.96</v>
      </c>
      <c r="M238" s="84">
        <v>509524.03</v>
      </c>
      <c r="N238" s="84">
        <v>488765.73</v>
      </c>
      <c r="O238" s="84">
        <v>490407.92</v>
      </c>
      <c r="P238" s="84">
        <v>452455.46</v>
      </c>
      <c r="Q238" s="84">
        <v>469336.34</v>
      </c>
      <c r="R238" s="84">
        <v>483682.56</v>
      </c>
      <c r="S238" s="84">
        <v>494328.15000000008</v>
      </c>
      <c r="T238" s="84">
        <v>515088.12</v>
      </c>
      <c r="U238" s="84">
        <v>613707.87</v>
      </c>
      <c r="V238" s="84">
        <v>578449.13</v>
      </c>
      <c r="W238" s="84">
        <v>553947.27</v>
      </c>
      <c r="X238" s="84">
        <v>586929.69000000006</v>
      </c>
      <c r="Y238" s="84">
        <v>599155.08000000007</v>
      </c>
      <c r="Z238" s="84">
        <v>541404.05999999994</v>
      </c>
      <c r="AA238" s="84">
        <v>499741.69</v>
      </c>
      <c r="AB238" s="84">
        <v>527261.05999999994</v>
      </c>
      <c r="AC238" s="84">
        <v>548571.53</v>
      </c>
      <c r="AD238" s="84">
        <v>468819.73</v>
      </c>
      <c r="AE238" s="84">
        <v>454767.07000000007</v>
      </c>
      <c r="AF238" s="84">
        <v>406068.32</v>
      </c>
      <c r="AG238" s="84">
        <v>488451.55</v>
      </c>
      <c r="AH238" s="84">
        <v>476973.16999999993</v>
      </c>
      <c r="AI238" s="84">
        <v>490492.94999999995</v>
      </c>
      <c r="AJ238" s="84">
        <v>439567.91</v>
      </c>
      <c r="AK238" s="84">
        <v>459430.86</v>
      </c>
      <c r="AL238" s="203">
        <f>'[122]RP per monthly'!B363*-1</f>
        <v>412996.75</v>
      </c>
      <c r="AM238" s="203">
        <f>'[122]RP per monthly'!C363*-1</f>
        <v>468130.46</v>
      </c>
      <c r="AN238" s="203">
        <f>'[122]RP per monthly'!D363*-1</f>
        <v>448262.6</v>
      </c>
      <c r="AO238" s="203">
        <f>'[122]RP per monthly'!E363*-1</f>
        <v>453702.63</v>
      </c>
      <c r="AP238" s="203">
        <f>'[122]RP per monthly'!F363*-1</f>
        <v>453027.31</v>
      </c>
      <c r="AQ238" s="203">
        <f>'[122]RP per monthly'!G363*-1</f>
        <v>447695.83</v>
      </c>
      <c r="AR238" s="203">
        <f>'[122]RP per monthly'!H363*-1</f>
        <v>455181.68</v>
      </c>
      <c r="AS238" s="203">
        <f>'[122]RP per monthly'!I363*-1</f>
        <v>483795.21</v>
      </c>
      <c r="AT238" s="203">
        <f>'[122]RP per monthly'!J363*-1</f>
        <v>521778.38</v>
      </c>
      <c r="AU238" s="203">
        <f>'[122]RP per monthly'!K363*-1</f>
        <v>466205.17</v>
      </c>
      <c r="AV238" s="203">
        <f>'[122]RP per monthly'!L363*-1</f>
        <v>466108.26</v>
      </c>
      <c r="AW238" s="203">
        <f>'[122]RP per monthly'!M363*-1</f>
        <v>509384.56</v>
      </c>
      <c r="AX238" s="203">
        <f>'[122]RP per monthly'!P363*-1</f>
        <v>431704.59</v>
      </c>
      <c r="AY238" s="203">
        <f>'[122]RP per monthly'!Q363*-1</f>
        <v>445665.35</v>
      </c>
      <c r="AZ238" s="203">
        <f>'[122]RP per monthly'!R363*-1</f>
        <v>485948.12</v>
      </c>
      <c r="BA238" s="203">
        <f>'[122]RP per monthly'!S363*-1</f>
        <v>476306.24</v>
      </c>
      <c r="BB238" s="203">
        <f>'[122]RP per monthly'!T363*-1</f>
        <v>436537.37</v>
      </c>
      <c r="BC238" s="203">
        <f>'[122]RP per monthly'!U363*-1</f>
        <v>467313.98</v>
      </c>
      <c r="BD238" s="203">
        <f>'[122]RP per monthly'!V363*-1</f>
        <v>371163.27</v>
      </c>
      <c r="BE238" s="203">
        <f>'[122]RP per monthly'!W363*-1</f>
        <v>436716.34</v>
      </c>
      <c r="BF238" s="203">
        <f>'[122]RP per monthly'!X363*-1</f>
        <v>468215.55167700001</v>
      </c>
      <c r="BG238" s="203">
        <f>'[122]RP per monthly'!Y363*-1</f>
        <v>468215.55167700001</v>
      </c>
      <c r="BH238" s="203">
        <f>'[122]RP per monthly'!Z363*-1</f>
        <v>468215.55167700001</v>
      </c>
      <c r="BI238" s="203">
        <f>'[122]RP per monthly'!AA363*-1</f>
        <v>468215.55167700001</v>
      </c>
      <c r="BJ238" s="203">
        <f>'[122]RP per monthly'!AD363*-1</f>
        <v>468215.55167700001</v>
      </c>
      <c r="BK238" s="203">
        <f>'[122]RP per monthly'!AE363*-1</f>
        <v>468215.55167700001</v>
      </c>
      <c r="BL238" s="203">
        <f>'[122]RP per monthly'!AF363*-1</f>
        <v>475238.78366700001</v>
      </c>
      <c r="BM238" s="203">
        <f>'[122]RP per monthly'!AG363*-1</f>
        <v>475238.78366700001</v>
      </c>
      <c r="BN238" s="203">
        <f>'[122]RP per monthly'!AH363*-1</f>
        <v>475238.78366700001</v>
      </c>
      <c r="BO238" s="203">
        <f>'[122]RP per monthly'!AI363*-1</f>
        <v>475238.78366700001</v>
      </c>
      <c r="BP238" s="203">
        <f>'[122]RP per monthly'!AJ363*-1</f>
        <v>475238.78366700001</v>
      </c>
      <c r="BQ238" s="203">
        <f>'[122]RP per monthly'!AK363*-1</f>
        <v>514065.78427100001</v>
      </c>
      <c r="BR238" s="203">
        <f>'[122]RP per monthly'!AL363*-1</f>
        <v>514065.78427100001</v>
      </c>
      <c r="BS238" s="203">
        <f>'[122]RP per monthly'!AM363*-1</f>
        <v>514065.78427100001</v>
      </c>
      <c r="BT238" s="203">
        <f>'[122]RP per monthly'!AN363*-1</f>
        <v>514065.78427100001</v>
      </c>
      <c r="BU238" s="203">
        <f>'[122]RP per monthly'!AO363*-1</f>
        <v>514065.78427100001</v>
      </c>
      <c r="BV238" s="195">
        <f>'[122]RP per monthly'!AR363*-1</f>
        <v>514065.78427100001</v>
      </c>
      <c r="BW238" s="195">
        <f>'[122]RP per monthly'!AS363*-1</f>
        <v>514065.78427100001</v>
      </c>
      <c r="BX238" s="195">
        <f>'[122]RP per monthly'!AT363*-1</f>
        <v>514065.78427100001</v>
      </c>
      <c r="BY238" s="195">
        <f>'[122]RP per monthly'!AU363*-1</f>
        <v>514065.78427100001</v>
      </c>
      <c r="BZ238" s="195">
        <f>'[122]RP per monthly'!AV363*-1</f>
        <v>514065.78427100001</v>
      </c>
      <c r="CA238" s="195">
        <f>'[122]RP per monthly'!AW363*-1</f>
        <v>514065.78427100001</v>
      </c>
      <c r="CB238" s="195">
        <f>'[122]RP per monthly'!AX363*-1</f>
        <v>514065.78427100001</v>
      </c>
      <c r="CC238" s="195">
        <f>'[122]RP per monthly'!AY363*-1</f>
        <v>534474.20204100001</v>
      </c>
      <c r="CD238" s="195">
        <f>'[122]RP per monthly'!AZ363*-1</f>
        <v>534474.20204100001</v>
      </c>
      <c r="CE238" s="195">
        <f>'[122]RP per monthly'!BA363*-1</f>
        <v>534474.20204100001</v>
      </c>
      <c r="CF238" s="195">
        <f>'[122]RP per monthly'!BB363*-1</f>
        <v>534474.20204100001</v>
      </c>
      <c r="CG238" s="195">
        <f>'[122]RP per monthly'!BC363*-1</f>
        <v>534474.20204100001</v>
      </c>
      <c r="CH238" s="195">
        <f>'[122]RP per monthly'!BF363*-1</f>
        <v>534474.20204100001</v>
      </c>
      <c r="CI238" s="195">
        <f>'[122]RP per monthly'!BG363*-1</f>
        <v>534474.20204100001</v>
      </c>
      <c r="CJ238" s="195">
        <f>'[122]RP per monthly'!BH363*-1</f>
        <v>534474.20204100001</v>
      </c>
      <c r="CK238" s="195">
        <f>'[122]RP per monthly'!BI363*-1</f>
        <v>534474.20204100001</v>
      </c>
      <c r="CL238" s="195">
        <f>'[122]RP per monthly'!BJ363*-1</f>
        <v>534474.20204100001</v>
      </c>
      <c r="CM238" s="195">
        <f>'[122]RP per monthly'!BK363*-1</f>
        <v>534474.20204100001</v>
      </c>
      <c r="CN238" s="195">
        <f>'[122]RP per monthly'!BL363*-1</f>
        <v>534474.20204100001</v>
      </c>
      <c r="CO238" s="195">
        <f>'[122]RP per monthly'!BM363*-1</f>
        <v>554196.31829800003</v>
      </c>
      <c r="CP238" s="195">
        <f>'[122]RP per monthly'!BN363*-1</f>
        <v>554196.31829800003</v>
      </c>
      <c r="CQ238" s="195">
        <f>'[122]RP per monthly'!BO363*-1</f>
        <v>554196.31829800003</v>
      </c>
      <c r="CR238" s="195">
        <f>'[122]RP per monthly'!BP363*-1</f>
        <v>554196.31829800003</v>
      </c>
      <c r="CS238" s="195">
        <f>'[122]RP per monthly'!BQ363*-1</f>
        <v>554196.31829800003</v>
      </c>
      <c r="CT238" s="195">
        <f>'[122]RP per monthly'!BT363*-1</f>
        <v>554196.31829800003</v>
      </c>
      <c r="CU238" s="195">
        <f>'[122]RP per monthly'!BU363*-1</f>
        <v>554196.31829800003</v>
      </c>
      <c r="CV238" s="195">
        <f>'[122]RP per monthly'!BV363*-1</f>
        <v>554196.31829800003</v>
      </c>
      <c r="CW238" s="195">
        <f>'[122]RP per monthly'!BW363*-1</f>
        <v>554196.31829800003</v>
      </c>
      <c r="CX238" s="195">
        <f>'[122]RP per monthly'!BX363*-1</f>
        <v>554196.31829800003</v>
      </c>
      <c r="CY238" s="195">
        <f>'[122]RP per monthly'!BY363*-1</f>
        <v>554196.31829800003</v>
      </c>
      <c r="CZ238" s="195">
        <f>'[122]RP per monthly'!BZ363*-1</f>
        <v>554196.31829800003</v>
      </c>
      <c r="DA238" s="195">
        <f>'[122]RP per monthly'!CA363*-1</f>
        <v>573648.58582399995</v>
      </c>
      <c r="DB238" s="195">
        <f>'[122]RP per monthly'!CB363*-1</f>
        <v>573648.58582399995</v>
      </c>
      <c r="DC238" s="195">
        <f>'[122]RP per monthly'!CC363*-1</f>
        <v>573648.58582399995</v>
      </c>
      <c r="DD238" s="195">
        <f>'[122]RP per monthly'!CD363*-1</f>
        <v>573648.58582399995</v>
      </c>
      <c r="DE238" s="195">
        <f>'[122]RP per monthly'!CE363*-1</f>
        <v>573648.58582399995</v>
      </c>
    </row>
    <row r="239" spans="1:109" ht="15" customHeight="1" outlineLevel="1">
      <c r="A239" s="37" t="s">
        <v>280</v>
      </c>
      <c r="B239" s="84">
        <v>40310.710000000006</v>
      </c>
      <c r="C239" s="84">
        <v>42205.8</v>
      </c>
      <c r="D239" s="84">
        <v>44215.18</v>
      </c>
      <c r="E239" s="84">
        <v>40699.74</v>
      </c>
      <c r="F239" s="84">
        <v>58543.130000000012</v>
      </c>
      <c r="G239" s="84">
        <v>43212.87</v>
      </c>
      <c r="H239" s="84">
        <v>41060.83</v>
      </c>
      <c r="I239" s="84">
        <v>41932.470000000008</v>
      </c>
      <c r="J239" s="84">
        <v>-75120.36</v>
      </c>
      <c r="K239" s="84">
        <v>58177.72</v>
      </c>
      <c r="L239" s="84">
        <v>50651.91</v>
      </c>
      <c r="M239" s="84">
        <v>45804.73</v>
      </c>
      <c r="N239" s="84">
        <v>45135.609999999993</v>
      </c>
      <c r="O239" s="84">
        <v>43534.879999999997</v>
      </c>
      <c r="P239" s="84">
        <v>47113.87</v>
      </c>
      <c r="Q239" s="84">
        <v>35953.21</v>
      </c>
      <c r="R239" s="84">
        <v>-198428.76</v>
      </c>
      <c r="S239" s="84">
        <v>46345.369999999995</v>
      </c>
      <c r="T239" s="84">
        <v>51420.840000000004</v>
      </c>
      <c r="U239" s="84">
        <v>46667.68</v>
      </c>
      <c r="V239" s="84">
        <v>51420.579999999994</v>
      </c>
      <c r="W239" s="84">
        <v>69801.66</v>
      </c>
      <c r="X239" s="84">
        <v>61391.130000000005</v>
      </c>
      <c r="Y239" s="84">
        <v>56175.519999999939</v>
      </c>
      <c r="Z239" s="84">
        <v>52680.990000000005</v>
      </c>
      <c r="AA239" s="84">
        <v>42898.420000000006</v>
      </c>
      <c r="AB239" s="84">
        <v>46989.270000000004</v>
      </c>
      <c r="AC239" s="84">
        <v>51159.93</v>
      </c>
      <c r="AD239" s="84">
        <v>9487.6300000000047</v>
      </c>
      <c r="AE239" s="84">
        <v>42681.079999999994</v>
      </c>
      <c r="AF239" s="84">
        <v>41877.640000000007</v>
      </c>
      <c r="AG239" s="84">
        <v>48848.030000000013</v>
      </c>
      <c r="AH239" s="84">
        <v>41933.639999999985</v>
      </c>
      <c r="AI239" s="84">
        <v>43706.729999999989</v>
      </c>
      <c r="AJ239" s="84">
        <v>48092.860000000037</v>
      </c>
      <c r="AK239" s="84">
        <v>-346880.98</v>
      </c>
      <c r="AL239" s="203">
        <f>'[122]RP per monthly'!B364*-1</f>
        <v>44116.81</v>
      </c>
      <c r="AM239" s="203">
        <f>'[122]RP per monthly'!C364*-1</f>
        <v>437256.93</v>
      </c>
      <c r="AN239" s="203">
        <f>'[122]RP per monthly'!D364*-1</f>
        <v>47922.15</v>
      </c>
      <c r="AO239" s="203">
        <f>'[122]RP per monthly'!E364*-1</f>
        <v>45401.39</v>
      </c>
      <c r="AP239" s="203">
        <f>'[122]RP per monthly'!F364*-1</f>
        <v>46264.1</v>
      </c>
      <c r="AQ239" s="203">
        <f>'[122]RP per monthly'!G364*-1</f>
        <v>48080.65</v>
      </c>
      <c r="AR239" s="203">
        <f>'[122]RP per monthly'!H364*-1</f>
        <v>57896.15</v>
      </c>
      <c r="AS239" s="203">
        <f>'[122]RP per monthly'!I364*-1</f>
        <v>49218.09</v>
      </c>
      <c r="AT239" s="203">
        <f>'[122]RP per monthly'!J364*-1</f>
        <v>41573.57</v>
      </c>
      <c r="AU239" s="203">
        <f>'[122]RP per monthly'!K364*-1</f>
        <v>64281.17</v>
      </c>
      <c r="AV239" s="203">
        <f>'[122]RP per monthly'!L364*-1</f>
        <v>46261.64</v>
      </c>
      <c r="AW239" s="203">
        <f>'[122]RP per monthly'!M364*-1</f>
        <v>51472.44</v>
      </c>
      <c r="AX239" s="203">
        <f>'[122]RP per monthly'!P364*-1</f>
        <v>46837.11</v>
      </c>
      <c r="AY239" s="203">
        <f>'[122]RP per monthly'!Q364*-1</f>
        <v>47676.51</v>
      </c>
      <c r="AZ239" s="203">
        <f>'[122]RP per monthly'!R364*-1</f>
        <v>48036.43</v>
      </c>
      <c r="BA239" s="203">
        <f>'[122]RP per monthly'!S364*-1</f>
        <v>45427.31</v>
      </c>
      <c r="BB239" s="203">
        <f>'[122]RP per monthly'!T364*-1</f>
        <v>48318.36</v>
      </c>
      <c r="BC239" s="203">
        <f>'[122]RP per monthly'!U364*-1</f>
        <v>59386.06</v>
      </c>
      <c r="BD239" s="203">
        <f>'[122]RP per monthly'!V364*-1</f>
        <v>41085.93</v>
      </c>
      <c r="BE239" s="203">
        <f>'[122]RP per monthly'!W364*-1</f>
        <v>62014.57</v>
      </c>
      <c r="BF239" s="203">
        <f>'[122]RP per monthly'!X364*-1</f>
        <v>75063.389285600002</v>
      </c>
      <c r="BG239" s="203">
        <f>'[122]RP per monthly'!Y364*-1</f>
        <v>42404.927260600001</v>
      </c>
      <c r="BH239" s="203">
        <f>'[122]RP per monthly'!Z364*-1</f>
        <v>42404.927260600001</v>
      </c>
      <c r="BI239" s="203">
        <f>'[122]RP per monthly'!AA364*-1</f>
        <v>42404.927260600001</v>
      </c>
      <c r="BJ239" s="203">
        <f>'[122]RP per monthly'!AD364*-1</f>
        <v>42404.927260600001</v>
      </c>
      <c r="BK239" s="203">
        <f>'[122]RP per monthly'!AE364*-1</f>
        <v>42404.927260600001</v>
      </c>
      <c r="BL239" s="203">
        <f>'[122]RP per monthly'!AF364*-1</f>
        <v>44313.144837500004</v>
      </c>
      <c r="BM239" s="203">
        <f>'[122]RP per monthly'!AG364*-1</f>
        <v>43041.023119700003</v>
      </c>
      <c r="BN239" s="203">
        <f>'[122]RP per monthly'!AH364*-1</f>
        <v>43041.023119700003</v>
      </c>
      <c r="BO239" s="203">
        <f>'[122]RP per monthly'!AI364*-1</f>
        <v>43041.023119700003</v>
      </c>
      <c r="BP239" s="203">
        <f>'[122]RP per monthly'!AJ364*-1</f>
        <v>43041.023119700003</v>
      </c>
      <c r="BQ239" s="203">
        <f>'[122]RP per monthly'!AK364*-1</f>
        <v>71068.684513100001</v>
      </c>
      <c r="BR239" s="203">
        <f>'[122]RP per monthly'!AL364*-1</f>
        <v>46557.4556925</v>
      </c>
      <c r="BS239" s="203">
        <f>'[122]RP per monthly'!AM364*-1</f>
        <v>46557.4556925</v>
      </c>
      <c r="BT239" s="203">
        <f>'[122]RP per monthly'!AN364*-1</f>
        <v>46557.4556925</v>
      </c>
      <c r="BU239" s="203">
        <f>'[122]RP per monthly'!AO364*-1</f>
        <v>46557.4556925</v>
      </c>
      <c r="BV239" s="195">
        <f>'[122]RP per monthly'!AR364*-1</f>
        <v>46557.4556925</v>
      </c>
      <c r="BW239" s="195">
        <f>'[122]RP per monthly'!AS364*-1</f>
        <v>46557.4556925</v>
      </c>
      <c r="BX239" s="195">
        <f>'[122]RP per monthly'!AT364*-1</f>
        <v>46557.4556925</v>
      </c>
      <c r="BY239" s="195">
        <f>'[122]RP per monthly'!AU364*-1</f>
        <v>46557.4556925</v>
      </c>
      <c r="BZ239" s="195">
        <f>'[122]RP per monthly'!AV364*-1</f>
        <v>46557.4556925</v>
      </c>
      <c r="CA239" s="195">
        <f>'[122]RP per monthly'!AW364*-1</f>
        <v>46557.4556925</v>
      </c>
      <c r="CB239" s="195">
        <f>'[122]RP per monthly'!AX364*-1</f>
        <v>46557.4556925</v>
      </c>
      <c r="CC239" s="195">
        <f>'[122]RP per monthly'!AY364*-1</f>
        <v>61344.098524100002</v>
      </c>
      <c r="CD239" s="195">
        <f>'[122]RP per monthly'!AZ364*-1</f>
        <v>48405.793546000001</v>
      </c>
      <c r="CE239" s="195">
        <f>'[122]RP per monthly'!BA364*-1</f>
        <v>48405.793546000001</v>
      </c>
      <c r="CF239" s="195">
        <f>'[122]RP per monthly'!BB364*-1</f>
        <v>48405.793546000001</v>
      </c>
      <c r="CG239" s="195">
        <f>'[122]RP per monthly'!BC364*-1</f>
        <v>48405.793546000001</v>
      </c>
      <c r="CH239" s="195">
        <f>'[122]RP per monthly'!BF364*-1</f>
        <v>48405.793546000001</v>
      </c>
      <c r="CI239" s="195">
        <f>'[122]RP per monthly'!BG364*-1</f>
        <v>48405.793546000001</v>
      </c>
      <c r="CJ239" s="195">
        <f>'[122]RP per monthly'!BH364*-1</f>
        <v>48405.793546000001</v>
      </c>
      <c r="CK239" s="195">
        <f>'[122]RP per monthly'!BI364*-1</f>
        <v>48405.793546000001</v>
      </c>
      <c r="CL239" s="195">
        <f>'[122]RP per monthly'!BJ364*-1</f>
        <v>48405.793546000001</v>
      </c>
      <c r="CM239" s="195">
        <f>'[122]RP per monthly'!BK364*-1</f>
        <v>48405.793546000001</v>
      </c>
      <c r="CN239" s="195">
        <f>'[122]RP per monthly'!BL364*-1</f>
        <v>48405.793546000001</v>
      </c>
      <c r="CO239" s="195">
        <f>'[122]RP per monthly'!BM364*-1</f>
        <v>62695.161672900002</v>
      </c>
      <c r="CP239" s="195">
        <f>'[122]RP per monthly'!BN364*-1</f>
        <v>50191.960811999998</v>
      </c>
      <c r="CQ239" s="195">
        <f>'[122]RP per monthly'!BO364*-1</f>
        <v>50191.960811999998</v>
      </c>
      <c r="CR239" s="195">
        <f>'[122]RP per monthly'!BP364*-1</f>
        <v>50191.960811999998</v>
      </c>
      <c r="CS239" s="195">
        <f>'[122]RP per monthly'!BQ364*-1</f>
        <v>50191.960811999998</v>
      </c>
      <c r="CT239" s="195">
        <f>'[122]RP per monthly'!BT364*-1</f>
        <v>50191.960811999998</v>
      </c>
      <c r="CU239" s="195">
        <f>'[122]RP per monthly'!BU364*-1</f>
        <v>50191.960811999998</v>
      </c>
      <c r="CV239" s="195">
        <f>'[122]RP per monthly'!BV364*-1</f>
        <v>50191.960811999998</v>
      </c>
      <c r="CW239" s="195">
        <f>'[122]RP per monthly'!BW364*-1</f>
        <v>50191.960811999998</v>
      </c>
      <c r="CX239" s="195">
        <f>'[122]RP per monthly'!BX364*-1</f>
        <v>50191.960811999998</v>
      </c>
      <c r="CY239" s="195">
        <f>'[122]RP per monthly'!BY364*-1</f>
        <v>50191.960811999998</v>
      </c>
      <c r="CZ239" s="195">
        <f>'[122]RP per monthly'!BZ364*-1</f>
        <v>50191.960811999998</v>
      </c>
      <c r="DA239" s="195">
        <f>'[122]RP per monthly'!CA364*-1</f>
        <v>64285.859088500001</v>
      </c>
      <c r="DB239" s="195">
        <f>'[122]RP per monthly'!CB364*-1</f>
        <v>51953.705596599997</v>
      </c>
      <c r="DC239" s="195">
        <f>'[122]RP per monthly'!CC364*-1</f>
        <v>51953.705596599997</v>
      </c>
      <c r="DD239" s="195">
        <f>'[122]RP per monthly'!CD364*-1</f>
        <v>51953.705596599997</v>
      </c>
      <c r="DE239" s="195">
        <f>'[122]RP per monthly'!CE364*-1</f>
        <v>51953.705596599997</v>
      </c>
    </row>
    <row r="240" spans="1:109" ht="15" customHeight="1" outlineLevel="1">
      <c r="A240" s="37" t="s">
        <v>281</v>
      </c>
      <c r="B240" s="84">
        <v>18188.77</v>
      </c>
      <c r="C240" s="84">
        <v>68003.44</v>
      </c>
      <c r="D240" s="84">
        <v>64638.99</v>
      </c>
      <c r="E240" s="84">
        <v>55827.859999999993</v>
      </c>
      <c r="F240" s="84">
        <v>97490.140000000014</v>
      </c>
      <c r="G240" s="84">
        <v>52182.41</v>
      </c>
      <c r="H240" s="84">
        <v>61438.48</v>
      </c>
      <c r="I240" s="84">
        <v>62690.82</v>
      </c>
      <c r="J240" s="84">
        <v>-273220.99</v>
      </c>
      <c r="K240" s="84">
        <v>93876.939999999988</v>
      </c>
      <c r="L240" s="84">
        <v>65155.74</v>
      </c>
      <c r="M240" s="84">
        <v>64851.5</v>
      </c>
      <c r="N240" s="84">
        <v>61624.81</v>
      </c>
      <c r="O240" s="84">
        <v>36707.82</v>
      </c>
      <c r="P240" s="84">
        <v>84481.680000000008</v>
      </c>
      <c r="Q240" s="84">
        <v>-19001.420000000006</v>
      </c>
      <c r="R240" s="84">
        <v>67309.100000000006</v>
      </c>
      <c r="S240" s="84">
        <v>63556.640000000007</v>
      </c>
      <c r="T240" s="84">
        <v>71717.58</v>
      </c>
      <c r="U240" s="84">
        <v>53757.8</v>
      </c>
      <c r="V240" s="84">
        <v>67185.58</v>
      </c>
      <c r="W240" s="84">
        <v>122559.25</v>
      </c>
      <c r="X240" s="84">
        <v>69265.870000000054</v>
      </c>
      <c r="Y240" s="84">
        <v>74099.190000000031</v>
      </c>
      <c r="Z240" s="84">
        <v>87793.919999999998</v>
      </c>
      <c r="AA240" s="84">
        <v>-60177.220000000074</v>
      </c>
      <c r="AB240" s="84">
        <v>62992.250000000015</v>
      </c>
      <c r="AC240" s="84">
        <v>85176.729999999981</v>
      </c>
      <c r="AD240" s="84">
        <v>-68031.00999999998</v>
      </c>
      <c r="AE240" s="84">
        <v>63208.979999999938</v>
      </c>
      <c r="AF240" s="84">
        <v>63258.879999999983</v>
      </c>
      <c r="AG240" s="84">
        <v>58222.559999999983</v>
      </c>
      <c r="AH240" s="84">
        <v>48346.850000000006</v>
      </c>
      <c r="AI240" s="84">
        <v>60659.390000000029</v>
      </c>
      <c r="AJ240" s="84">
        <v>62469.39</v>
      </c>
      <c r="AK240" s="84">
        <v>-723876.7699999999</v>
      </c>
      <c r="AL240" s="203">
        <f>'[122]RP per monthly'!B365*-1</f>
        <v>-688227.47</v>
      </c>
      <c r="AM240" s="203">
        <f>'[122]RP per monthly'!C365*-1</f>
        <v>1670906.87</v>
      </c>
      <c r="AN240" s="203">
        <f>'[122]RP per monthly'!D365*-1</f>
        <v>80814.899999999994</v>
      </c>
      <c r="AO240" s="203">
        <f>'[122]RP per monthly'!E365*-1</f>
        <v>59124.17</v>
      </c>
      <c r="AP240" s="203">
        <f>'[122]RP per monthly'!F365*-1</f>
        <v>66901.64</v>
      </c>
      <c r="AQ240" s="203">
        <f>'[122]RP per monthly'!G365*-1</f>
        <v>56485.5</v>
      </c>
      <c r="AR240" s="203">
        <f>'[122]RP per monthly'!H365*-1</f>
        <v>109426.7</v>
      </c>
      <c r="AS240" s="203">
        <f>'[122]RP per monthly'!I365*-1</f>
        <v>59342.68</v>
      </c>
      <c r="AT240" s="203">
        <f>'[122]RP per monthly'!J365*-1</f>
        <v>41959.99</v>
      </c>
      <c r="AU240" s="203">
        <f>'[122]RP per monthly'!K365*-1</f>
        <v>112649.05</v>
      </c>
      <c r="AV240" s="203">
        <f>'[122]RP per monthly'!L365*-1</f>
        <v>52771.02</v>
      </c>
      <c r="AW240" s="203">
        <f>'[122]RP per monthly'!M365*-1</f>
        <v>75139.37</v>
      </c>
      <c r="AX240" s="203">
        <f>'[122]RP per monthly'!P365*-1</f>
        <v>71011.98</v>
      </c>
      <c r="AY240" s="203">
        <f>'[122]RP per monthly'!Q365*-1</f>
        <v>68866.13</v>
      </c>
      <c r="AZ240" s="203">
        <f>'[122]RP per monthly'!R365*-1</f>
        <v>53285.08</v>
      </c>
      <c r="BA240" s="203">
        <f>'[122]RP per monthly'!S365*-1</f>
        <v>85242.43</v>
      </c>
      <c r="BB240" s="203">
        <f>'[122]RP per monthly'!T365*-1</f>
        <v>69346.559999999998</v>
      </c>
      <c r="BC240" s="203">
        <f>'[122]RP per monthly'!U365*-1</f>
        <v>99845.32</v>
      </c>
      <c r="BD240" s="203">
        <f>'[122]RP per monthly'!V365*-1</f>
        <v>28941.35</v>
      </c>
      <c r="BE240" s="203">
        <f>'[122]RP per monthly'!W365*-1</f>
        <v>118223.84</v>
      </c>
      <c r="BF240" s="203">
        <f>'[122]RP per monthly'!X365*-1</f>
        <v>121927.7095751</v>
      </c>
      <c r="BG240" s="203">
        <f>'[122]RP per monthly'!Y365*-1</f>
        <v>21200.363678099999</v>
      </c>
      <c r="BH240" s="203">
        <f>'[122]RP per monthly'!Z365*-1</f>
        <v>21200.363678099999</v>
      </c>
      <c r="BI240" s="203">
        <f>'[122]RP per monthly'!AA365*-1</f>
        <v>21200.363678099999</v>
      </c>
      <c r="BJ240" s="203">
        <f>'[122]RP per monthly'!AD365*-1</f>
        <v>21200.363678099999</v>
      </c>
      <c r="BK240" s="203">
        <f>'[122]RP per monthly'!AE365*-1</f>
        <v>21200.363678099999</v>
      </c>
      <c r="BL240" s="203">
        <f>'[122]RP per monthly'!AF365*-1</f>
        <v>34849.252194300003</v>
      </c>
      <c r="BM240" s="203">
        <f>'[122]RP per monthly'!AG365*-1</f>
        <v>21518.3592331</v>
      </c>
      <c r="BN240" s="203">
        <f>'[122]RP per monthly'!AH365*-1</f>
        <v>21518.3592331</v>
      </c>
      <c r="BO240" s="203">
        <f>'[122]RP per monthly'!AI365*-1</f>
        <v>21518.3592331</v>
      </c>
      <c r="BP240" s="203">
        <f>'[122]RP per monthly'!AJ365*-1</f>
        <v>21518.3592331</v>
      </c>
      <c r="BQ240" s="203">
        <f>'[122]RP per monthly'!AK365*-1</f>
        <v>90443.405614699994</v>
      </c>
      <c r="BR240" s="203">
        <f>'[122]RP per monthly'!AL365*-1</f>
        <v>23276.3991843</v>
      </c>
      <c r="BS240" s="203">
        <f>'[122]RP per monthly'!AM365*-1</f>
        <v>23276.3991843</v>
      </c>
      <c r="BT240" s="203">
        <f>'[122]RP per monthly'!AN365*-1</f>
        <v>23276.3991843</v>
      </c>
      <c r="BU240" s="203">
        <f>'[122]RP per monthly'!AO365*-1</f>
        <v>23276.3991843</v>
      </c>
      <c r="BV240" s="195">
        <f>'[122]RP per monthly'!AR365*-1</f>
        <v>23276.3991843</v>
      </c>
      <c r="BW240" s="195">
        <f>'[122]RP per monthly'!AS365*-1</f>
        <v>23276.3991843</v>
      </c>
      <c r="BX240" s="195">
        <f>'[122]RP per monthly'!AT365*-1</f>
        <v>23276.3991843</v>
      </c>
      <c r="BY240" s="195">
        <f>'[122]RP per monthly'!AU365*-1</f>
        <v>23276.3991843</v>
      </c>
      <c r="BZ240" s="195">
        <f>'[122]RP per monthly'!AV365*-1</f>
        <v>23276.3991843</v>
      </c>
      <c r="CA240" s="195">
        <f>'[122]RP per monthly'!AW365*-1</f>
        <v>23276.3991843</v>
      </c>
      <c r="CB240" s="195">
        <f>'[122]RP per monthly'!AX365*-1</f>
        <v>23276.3991843</v>
      </c>
      <c r="CC240" s="195">
        <f>'[122]RP per monthly'!AY365*-1</f>
        <v>47371.473389600003</v>
      </c>
      <c r="CD240" s="195">
        <f>'[122]RP per monthly'!AZ365*-1</f>
        <v>24200.453566100001</v>
      </c>
      <c r="CE240" s="195">
        <f>'[122]RP per monthly'!BA365*-1</f>
        <v>24200.453566100001</v>
      </c>
      <c r="CF240" s="195">
        <f>'[122]RP per monthly'!BB365*-1</f>
        <v>24200.453566100001</v>
      </c>
      <c r="CG240" s="195">
        <f>'[122]RP per monthly'!BC365*-1</f>
        <v>24200.453566100001</v>
      </c>
      <c r="CH240" s="195">
        <f>'[122]RP per monthly'!BF365*-1</f>
        <v>24200.453566100001</v>
      </c>
      <c r="CI240" s="195">
        <f>'[122]RP per monthly'!BG365*-1</f>
        <v>24200.453566100001</v>
      </c>
      <c r="CJ240" s="195">
        <f>'[122]RP per monthly'!BH365*-1</f>
        <v>24200.453566100001</v>
      </c>
      <c r="CK240" s="195">
        <f>'[122]RP per monthly'!BI365*-1</f>
        <v>24200.453566100001</v>
      </c>
      <c r="CL240" s="195">
        <f>'[122]RP per monthly'!BJ365*-1</f>
        <v>24200.453566100001</v>
      </c>
      <c r="CM240" s="195">
        <f>'[122]RP per monthly'!BK365*-1</f>
        <v>24200.453566100001</v>
      </c>
      <c r="CN240" s="195">
        <f>'[122]RP per monthly'!BL365*-1</f>
        <v>24200.453566100001</v>
      </c>
      <c r="CO240" s="195">
        <f>'[122]RP per monthly'!BM365*-1</f>
        <v>42031.976412700002</v>
      </c>
      <c r="CP240" s="195">
        <f>'[122]RP per monthly'!BN365*-1</f>
        <v>25093.470327999999</v>
      </c>
      <c r="CQ240" s="195">
        <f>'[122]RP per monthly'!BO365*-1</f>
        <v>25093.470327999999</v>
      </c>
      <c r="CR240" s="195">
        <f>'[122]RP per monthly'!BP365*-1</f>
        <v>25093.470327999999</v>
      </c>
      <c r="CS240" s="195">
        <f>'[122]RP per monthly'!BQ365*-1</f>
        <v>25093.470327999999</v>
      </c>
      <c r="CT240" s="195">
        <f>'[122]RP per monthly'!BT365*-1</f>
        <v>25093.470327999999</v>
      </c>
      <c r="CU240" s="195">
        <f>'[122]RP per monthly'!BU365*-1</f>
        <v>25093.470327999999</v>
      </c>
      <c r="CV240" s="195">
        <f>'[122]RP per monthly'!BV365*-1</f>
        <v>25093.470327999999</v>
      </c>
      <c r="CW240" s="195">
        <f>'[122]RP per monthly'!BW365*-1</f>
        <v>25093.470327999999</v>
      </c>
      <c r="CX240" s="195">
        <f>'[122]RP per monthly'!BX365*-1</f>
        <v>25093.470327999999</v>
      </c>
      <c r="CY240" s="195">
        <f>'[122]RP per monthly'!BY365*-1</f>
        <v>25093.470327999999</v>
      </c>
      <c r="CZ240" s="195">
        <f>'[122]RP per monthly'!BZ365*-1</f>
        <v>25093.470327999999</v>
      </c>
      <c r="DA240" s="195">
        <f>'[122]RP per monthly'!CA365*-1</f>
        <v>41307.500989300002</v>
      </c>
      <c r="DB240" s="195">
        <f>'[122]RP per monthly'!CB365*-1</f>
        <v>25974.241901599999</v>
      </c>
      <c r="DC240" s="195">
        <f>'[122]RP per monthly'!CC365*-1</f>
        <v>25974.241901599999</v>
      </c>
      <c r="DD240" s="195">
        <f>'[122]RP per monthly'!CD365*-1</f>
        <v>25974.241901599999</v>
      </c>
      <c r="DE240" s="195">
        <f>'[122]RP per monthly'!CE365*-1</f>
        <v>25974.241901599999</v>
      </c>
    </row>
    <row r="241" spans="1:109" ht="15" customHeight="1" outlineLevel="1">
      <c r="A241" s="37" t="s">
        <v>282</v>
      </c>
      <c r="B241" s="84">
        <v>11559.43</v>
      </c>
      <c r="C241" s="84">
        <v>9948.6999999999989</v>
      </c>
      <c r="D241" s="84">
        <v>8120.6</v>
      </c>
      <c r="E241" s="84">
        <v>7587.42</v>
      </c>
      <c r="F241" s="84">
        <v>8841.7400000000016</v>
      </c>
      <c r="G241" s="84">
        <v>4162.82</v>
      </c>
      <c r="H241" s="84">
        <v>5308.89</v>
      </c>
      <c r="I241" s="84">
        <v>7379.35</v>
      </c>
      <c r="J241" s="84">
        <v>12310.77</v>
      </c>
      <c r="K241" s="84">
        <v>22168.400000000001</v>
      </c>
      <c r="L241" s="84">
        <v>16065.85</v>
      </c>
      <c r="M241" s="84">
        <v>34639.800000000003</v>
      </c>
      <c r="N241" s="84">
        <v>21692.760000000002</v>
      </c>
      <c r="O241" s="84">
        <v>29675.630000000005</v>
      </c>
      <c r="P241" s="84">
        <v>15082.550000000001</v>
      </c>
      <c r="Q241" s="84">
        <v>9893.81</v>
      </c>
      <c r="R241" s="84">
        <v>14538.880000000001</v>
      </c>
      <c r="S241" s="84">
        <v>18328.960000000003</v>
      </c>
      <c r="T241" s="84">
        <v>4901.22</v>
      </c>
      <c r="U241" s="84">
        <v>15081.62</v>
      </c>
      <c r="V241" s="84">
        <v>5878.6399999999994</v>
      </c>
      <c r="W241" s="84">
        <v>23385.69</v>
      </c>
      <c r="X241" s="84">
        <v>4351.2</v>
      </c>
      <c r="Y241" s="84">
        <v>29986.050000000003</v>
      </c>
      <c r="Z241" s="84">
        <v>2411.9199999999996</v>
      </c>
      <c r="AA241" s="84">
        <v>5776.34</v>
      </c>
      <c r="AB241" s="84">
        <v>4484.0499999999993</v>
      </c>
      <c r="AC241" s="84">
        <v>39078.819999999985</v>
      </c>
      <c r="AD241" s="84">
        <v>6245.41</v>
      </c>
      <c r="AE241" s="84">
        <v>32876.619999999995</v>
      </c>
      <c r="AF241" s="84">
        <v>5403.8200000000015</v>
      </c>
      <c r="AG241" s="84">
        <v>31967.9</v>
      </c>
      <c r="AH241" s="84">
        <v>5496.9599999999991</v>
      </c>
      <c r="AI241" s="84">
        <v>14025.599999999999</v>
      </c>
      <c r="AJ241" s="84">
        <v>3815.56</v>
      </c>
      <c r="AK241" s="84">
        <v>13766.880000000001</v>
      </c>
      <c r="AL241" s="203">
        <f>'[122]RP per monthly'!B366*-1</f>
        <v>1566.83</v>
      </c>
      <c r="AM241" s="203">
        <f>'[122]RP per monthly'!C366*-1</f>
        <v>23635.18</v>
      </c>
      <c r="AN241" s="203">
        <f>'[122]RP per monthly'!D366*-1</f>
        <v>2201.2600000000002</v>
      </c>
      <c r="AO241" s="203">
        <f>'[122]RP per monthly'!E366*-1</f>
        <v>2073.9</v>
      </c>
      <c r="AP241" s="203">
        <f>'[122]RP per monthly'!F366*-1</f>
        <v>5170.12</v>
      </c>
      <c r="AQ241" s="203">
        <f>'[122]RP per monthly'!G366*-1</f>
        <v>12378.56</v>
      </c>
      <c r="AR241" s="203">
        <f>'[122]RP per monthly'!H366*-1</f>
        <v>656.63</v>
      </c>
      <c r="AS241" s="203">
        <f>'[122]RP per monthly'!I366*-1</f>
        <v>27199.97</v>
      </c>
      <c r="AT241" s="203">
        <f>'[122]RP per monthly'!J366*-1</f>
        <v>2422.2800000000002</v>
      </c>
      <c r="AU241" s="203">
        <f>'[122]RP per monthly'!K366*-1</f>
        <v>6600.85</v>
      </c>
      <c r="AV241" s="203">
        <f>'[122]RP per monthly'!L366*-1</f>
        <v>-25832.51</v>
      </c>
      <c r="AW241" s="203">
        <f>'[122]RP per monthly'!M366*-1</f>
        <v>12520.21</v>
      </c>
      <c r="AX241" s="203">
        <f>'[122]RP per monthly'!P366*-1</f>
        <v>264.29000000000002</v>
      </c>
      <c r="AY241" s="203">
        <f>'[122]RP per monthly'!Q366*-1</f>
        <v>988.92</v>
      </c>
      <c r="AZ241" s="203">
        <f>'[122]RP per monthly'!R366*-1</f>
        <v>1622.68</v>
      </c>
      <c r="BA241" s="203">
        <f>'[122]RP per monthly'!S366*-1</f>
        <v>1747.43</v>
      </c>
      <c r="BB241" s="203">
        <f>'[122]RP per monthly'!T366*-1</f>
        <v>772.83</v>
      </c>
      <c r="BC241" s="203">
        <f>'[122]RP per monthly'!U366*-1</f>
        <v>13713.4</v>
      </c>
      <c r="BD241" s="203">
        <f>'[122]RP per monthly'!V366*-1</f>
        <v>2943.44</v>
      </c>
      <c r="BE241" s="203">
        <f>'[122]RP per monthly'!W366*-1</f>
        <v>2821.62</v>
      </c>
      <c r="BF241" s="203">
        <f>'[122]RP per monthly'!X366*-1</f>
        <v>28349.66</v>
      </c>
      <c r="BG241" s="203">
        <f>'[122]RP per monthly'!Y366*-1</f>
        <v>28349.66</v>
      </c>
      <c r="BH241" s="203">
        <f>'[122]RP per monthly'!Z366*-1</f>
        <v>28349.66</v>
      </c>
      <c r="BI241" s="203">
        <f>'[122]RP per monthly'!AA366*-1</f>
        <v>28349.66</v>
      </c>
      <c r="BJ241" s="203">
        <f>'[122]RP per monthly'!AD366*-1</f>
        <v>396.94</v>
      </c>
      <c r="BK241" s="203">
        <f>'[122]RP per monthly'!AE366*-1</f>
        <v>1564.93</v>
      </c>
      <c r="BL241" s="203">
        <f>'[122]RP per monthly'!AF366*-1</f>
        <v>1997.77</v>
      </c>
      <c r="BM241" s="203">
        <f>'[122]RP per monthly'!AG366*-1</f>
        <v>2626.42</v>
      </c>
      <c r="BN241" s="203">
        <f>'[122]RP per monthly'!AH366*-1</f>
        <v>1651.41</v>
      </c>
      <c r="BO241" s="203">
        <f>'[122]RP per monthly'!AI366*-1</f>
        <v>18531.93</v>
      </c>
      <c r="BP241" s="203">
        <f>'[122]RP per monthly'!AJ366*-1</f>
        <v>2604.0300000000002</v>
      </c>
      <c r="BQ241" s="203">
        <f>'[122]RP per monthly'!AK366*-1</f>
        <v>4225.37</v>
      </c>
      <c r="BR241" s="203">
        <f>'[122]RP per monthly'!AL366*-1</f>
        <v>1651.41</v>
      </c>
      <c r="BS241" s="203">
        <f>'[122]RP per monthly'!AM366*-1</f>
        <v>18531.93</v>
      </c>
      <c r="BT241" s="203">
        <f>'[122]RP per monthly'!AN366*-1</f>
        <v>2604.0300000000002</v>
      </c>
      <c r="BU241" s="203">
        <f>'[122]RP per monthly'!AO366*-1</f>
        <v>4225.37</v>
      </c>
      <c r="BV241" s="195">
        <f>'[122]RP per monthly'!AR366*-1</f>
        <v>396.94</v>
      </c>
      <c r="BW241" s="195">
        <f>'[122]RP per monthly'!AS366*-1</f>
        <v>1564.93</v>
      </c>
      <c r="BX241" s="195">
        <f>'[122]RP per monthly'!AT366*-1</f>
        <v>1997.77</v>
      </c>
      <c r="BY241" s="195">
        <f>'[122]RP per monthly'!AU366*-1</f>
        <v>2626.42</v>
      </c>
      <c r="BZ241" s="195">
        <f>'[122]RP per monthly'!AV366*-1</f>
        <v>1651.41</v>
      </c>
      <c r="CA241" s="195">
        <f>'[122]RP per monthly'!AW366*-1</f>
        <v>18531.93</v>
      </c>
      <c r="CB241" s="195">
        <f>'[122]RP per monthly'!AX366*-1</f>
        <v>2604.0300000000002</v>
      </c>
      <c r="CC241" s="195">
        <f>'[122]RP per monthly'!AY366*-1</f>
        <v>4225.37</v>
      </c>
      <c r="CD241" s="195">
        <f>'[122]RP per monthly'!AZ366*-1</f>
        <v>1651.41</v>
      </c>
      <c r="CE241" s="195">
        <f>'[122]RP per monthly'!BA366*-1</f>
        <v>18531.93</v>
      </c>
      <c r="CF241" s="195">
        <f>'[122]RP per monthly'!BB366*-1</f>
        <v>2604.0300000000002</v>
      </c>
      <c r="CG241" s="195">
        <f>'[122]RP per monthly'!BC366*-1</f>
        <v>4225.37</v>
      </c>
      <c r="CH241" s="195">
        <f>'[122]RP per monthly'!BF366*-1</f>
        <v>396.94</v>
      </c>
      <c r="CI241" s="195">
        <f>'[122]RP per monthly'!BG366*-1</f>
        <v>1564.93</v>
      </c>
      <c r="CJ241" s="195">
        <f>'[122]RP per monthly'!BH366*-1</f>
        <v>1997.77</v>
      </c>
      <c r="CK241" s="195">
        <f>'[122]RP per monthly'!BI366*-1</f>
        <v>2626.42</v>
      </c>
      <c r="CL241" s="195">
        <f>'[122]RP per monthly'!BJ366*-1</f>
        <v>1651.41</v>
      </c>
      <c r="CM241" s="195">
        <f>'[122]RP per monthly'!BK366*-1</f>
        <v>18531.93</v>
      </c>
      <c r="CN241" s="195">
        <f>'[122]RP per monthly'!BL366*-1</f>
        <v>2604.0300000000002</v>
      </c>
      <c r="CO241" s="195">
        <f>'[122]RP per monthly'!BM366*-1</f>
        <v>4225.37</v>
      </c>
      <c r="CP241" s="195">
        <f>'[122]RP per monthly'!BN366*-1</f>
        <v>1651.41</v>
      </c>
      <c r="CQ241" s="195">
        <f>'[122]RP per monthly'!BO366*-1</f>
        <v>18531.93</v>
      </c>
      <c r="CR241" s="195">
        <f>'[122]RP per monthly'!BP366*-1</f>
        <v>2604.0300000000002</v>
      </c>
      <c r="CS241" s="195">
        <f>'[122]RP per monthly'!BQ366*-1</f>
        <v>4225.37</v>
      </c>
      <c r="CT241" s="195">
        <f>'[122]RP per monthly'!BT366*-1</f>
        <v>396.94</v>
      </c>
      <c r="CU241" s="195">
        <f>'[122]RP per monthly'!BU366*-1</f>
        <v>1564.93</v>
      </c>
      <c r="CV241" s="195">
        <f>'[122]RP per monthly'!BV366*-1</f>
        <v>1997.77</v>
      </c>
      <c r="CW241" s="195">
        <f>'[122]RP per monthly'!BW366*-1</f>
        <v>2626.42</v>
      </c>
      <c r="CX241" s="195">
        <f>'[122]RP per monthly'!BX366*-1</f>
        <v>1651.41</v>
      </c>
      <c r="CY241" s="195">
        <f>'[122]RP per monthly'!BY366*-1</f>
        <v>18531.93</v>
      </c>
      <c r="CZ241" s="195">
        <f>'[122]RP per monthly'!BZ366*-1</f>
        <v>2604.0300000000002</v>
      </c>
      <c r="DA241" s="195">
        <f>'[122]RP per monthly'!CA366*-1</f>
        <v>4225.37</v>
      </c>
      <c r="DB241" s="195">
        <f>'[122]RP per monthly'!CB366*-1</f>
        <v>1651.41</v>
      </c>
      <c r="DC241" s="195">
        <f>'[122]RP per monthly'!CC366*-1</f>
        <v>18531.93</v>
      </c>
      <c r="DD241" s="195">
        <f>'[122]RP per monthly'!CD366*-1</f>
        <v>2604.0300000000002</v>
      </c>
      <c r="DE241" s="195">
        <f>'[122]RP per monthly'!CE366*-1</f>
        <v>4225.37</v>
      </c>
    </row>
    <row r="242" spans="1:109" ht="15" customHeight="1" outlineLevel="1">
      <c r="A242" s="37" t="s">
        <v>283</v>
      </c>
      <c r="B242" s="84">
        <v>15412.01</v>
      </c>
      <c r="C242" s="84">
        <v>16877.21</v>
      </c>
      <c r="D242" s="84">
        <v>19159.61</v>
      </c>
      <c r="E242" s="84">
        <v>17473.189999999999</v>
      </c>
      <c r="F242" s="84">
        <v>15145.65</v>
      </c>
      <c r="G242" s="84">
        <v>17723.580000000002</v>
      </c>
      <c r="H242" s="84">
        <v>18598.02</v>
      </c>
      <c r="I242" s="84">
        <v>17847.36</v>
      </c>
      <c r="J242" s="84">
        <v>18732.78</v>
      </c>
      <c r="K242" s="84">
        <v>21528.95</v>
      </c>
      <c r="L242" s="84">
        <v>20447.189999999999</v>
      </c>
      <c r="M242" s="84">
        <v>20327.810000000001</v>
      </c>
      <c r="N242" s="84">
        <v>17675.169999999998</v>
      </c>
      <c r="O242" s="84">
        <v>18891.759999999998</v>
      </c>
      <c r="P242" s="84">
        <v>18422.23</v>
      </c>
      <c r="Q242" s="84">
        <v>19334.66</v>
      </c>
      <c r="R242" s="84">
        <v>16773.22</v>
      </c>
      <c r="S242" s="84">
        <v>19818.87</v>
      </c>
      <c r="T242" s="84">
        <v>17257.28</v>
      </c>
      <c r="U242" s="84">
        <v>15215.83</v>
      </c>
      <c r="V242" s="84">
        <v>12380.92</v>
      </c>
      <c r="W242" s="84">
        <v>19042.52</v>
      </c>
      <c r="X242" s="84">
        <v>15944.68</v>
      </c>
      <c r="Y242" s="84">
        <v>15944.68</v>
      </c>
      <c r="Z242" s="84">
        <v>13503.18</v>
      </c>
      <c r="AA242" s="84">
        <v>13499.79</v>
      </c>
      <c r="AB242" s="84">
        <v>15944.68</v>
      </c>
      <c r="AC242" s="84">
        <v>20350.309999999998</v>
      </c>
      <c r="AD242" s="84">
        <v>20813.080000000002</v>
      </c>
      <c r="AE242" s="84">
        <v>19150.47</v>
      </c>
      <c r="AF242" s="84">
        <v>19963.22</v>
      </c>
      <c r="AG242" s="84">
        <v>19088.11</v>
      </c>
      <c r="AH242" s="84">
        <v>17314.05</v>
      </c>
      <c r="AI242" s="84">
        <v>21119.77</v>
      </c>
      <c r="AJ242" s="84">
        <v>21281.77</v>
      </c>
      <c r="AK242" s="84">
        <v>21160.27</v>
      </c>
      <c r="AL242" s="203">
        <f>'[122]RP per monthly'!B367*-1</f>
        <v>79412.710000000006</v>
      </c>
      <c r="AM242" s="203">
        <f>'[122]RP per monthly'!C367*-1</f>
        <v>95990.22</v>
      </c>
      <c r="AN242" s="203">
        <f>'[122]RP per monthly'!D367*-1</f>
        <v>102583.72</v>
      </c>
      <c r="AO242" s="203">
        <f>'[122]RP per monthly'!E367*-1</f>
        <v>98516.44</v>
      </c>
      <c r="AP242" s="203">
        <f>'[122]RP per monthly'!F367*-1</f>
        <v>86552.62</v>
      </c>
      <c r="AQ242" s="203">
        <f>'[122]RP per monthly'!G367*-1</f>
        <v>89904.69</v>
      </c>
      <c r="AR242" s="203">
        <f>'[122]RP per monthly'!H367*-1</f>
        <v>93624.17</v>
      </c>
      <c r="AS242" s="203">
        <f>'[122]RP per monthly'!I367*-1</f>
        <v>108719.05</v>
      </c>
      <c r="AT242" s="203">
        <f>'[122]RP per monthly'!J367*-1</f>
        <v>96717.95</v>
      </c>
      <c r="AU242" s="203">
        <f>'[122]RP per monthly'!K367*-1</f>
        <v>105397.65</v>
      </c>
      <c r="AV242" s="203">
        <f>'[122]RP per monthly'!L367*-1</f>
        <v>103536.95</v>
      </c>
      <c r="AW242" s="203">
        <f>'[122]RP per monthly'!M367*-1</f>
        <v>112944.5</v>
      </c>
      <c r="AX242" s="203">
        <f>'[122]RP per monthly'!P367*-1</f>
        <v>84235.78</v>
      </c>
      <c r="AY242" s="203">
        <f>'[122]RP per monthly'!Q367*-1</f>
        <v>80717.09</v>
      </c>
      <c r="AZ242" s="203">
        <f>'[122]RP per monthly'!R367*-1</f>
        <v>98172.09</v>
      </c>
      <c r="BA242" s="203">
        <f>'[122]RP per monthly'!S367*-1</f>
        <v>90434.66</v>
      </c>
      <c r="BB242" s="203">
        <f>'[122]RP per monthly'!T367*-1</f>
        <v>91735.17</v>
      </c>
      <c r="BC242" s="203">
        <f>'[122]RP per monthly'!U367*-1</f>
        <v>76556.69</v>
      </c>
      <c r="BD242" s="203">
        <f>'[122]RP per monthly'!V367*-1</f>
        <v>50529.14</v>
      </c>
      <c r="BE242" s="203">
        <f>'[122]RP per monthly'!W367*-1</f>
        <v>69633.17</v>
      </c>
      <c r="BF242" s="203">
        <f>'[122]RP per monthly'!X367*-1</f>
        <v>40643.605461799998</v>
      </c>
      <c r="BG242" s="203">
        <f>'[122]RP per monthly'!Y367*-1</f>
        <v>40643.605461799998</v>
      </c>
      <c r="BH242" s="203">
        <f>'[122]RP per monthly'!Z367*-1</f>
        <v>40643.605461799998</v>
      </c>
      <c r="BI242" s="203">
        <f>'[122]RP per monthly'!AA367*-1</f>
        <v>40643.605461799998</v>
      </c>
      <c r="BJ242" s="203">
        <f>'[122]RP per monthly'!AD367*-1</f>
        <v>40643.605461799998</v>
      </c>
      <c r="BK242" s="203">
        <f>'[122]RP per monthly'!AE367*-1</f>
        <v>40643.605461799998</v>
      </c>
      <c r="BL242" s="203">
        <f>'[122]RP per monthly'!AF367*-1</f>
        <v>41253.2537438</v>
      </c>
      <c r="BM242" s="203">
        <f>'[122]RP per monthly'!AG367*-1</f>
        <v>41253.2537438</v>
      </c>
      <c r="BN242" s="203">
        <f>'[122]RP per monthly'!AH367*-1</f>
        <v>41253.2537438</v>
      </c>
      <c r="BO242" s="203">
        <f>'[122]RP per monthly'!AI367*-1</f>
        <v>41253.2537438</v>
      </c>
      <c r="BP242" s="203">
        <f>'[122]RP per monthly'!AJ367*-1</f>
        <v>41253.2537438</v>
      </c>
      <c r="BQ242" s="203">
        <f>'[122]RP per monthly'!AK367*-1</f>
        <v>44623.664042600001</v>
      </c>
      <c r="BR242" s="203">
        <f>'[122]RP per monthly'!AL367*-1</f>
        <v>44623.664042600001</v>
      </c>
      <c r="BS242" s="203">
        <f>'[122]RP per monthly'!AM367*-1</f>
        <v>44623.664042600001</v>
      </c>
      <c r="BT242" s="203">
        <f>'[122]RP per monthly'!AN367*-1</f>
        <v>44623.664042600001</v>
      </c>
      <c r="BU242" s="203">
        <f>'[122]RP per monthly'!AO367*-1</f>
        <v>44623.664042600001</v>
      </c>
      <c r="BV242" s="195">
        <f>'[122]RP per monthly'!AR367*-1</f>
        <v>44623.664042600001</v>
      </c>
      <c r="BW242" s="195">
        <f>'[122]RP per monthly'!AS367*-1</f>
        <v>44623.664042600001</v>
      </c>
      <c r="BX242" s="195">
        <f>'[122]RP per monthly'!AT367*-1</f>
        <v>44623.664042600001</v>
      </c>
      <c r="BY242" s="195">
        <f>'[122]RP per monthly'!AU367*-1</f>
        <v>44623.664042600001</v>
      </c>
      <c r="BZ242" s="195">
        <f>'[122]RP per monthly'!AV367*-1</f>
        <v>44623.664042600001</v>
      </c>
      <c r="CA242" s="195">
        <f>'[122]RP per monthly'!AW367*-1</f>
        <v>44623.664042600001</v>
      </c>
      <c r="CB242" s="195">
        <f>'[122]RP per monthly'!AX367*-1</f>
        <v>44623.664042600001</v>
      </c>
      <c r="CC242" s="195">
        <f>'[122]RP per monthly'!AY367*-1</f>
        <v>46395.220502099997</v>
      </c>
      <c r="CD242" s="195">
        <f>'[122]RP per monthly'!AZ367*-1</f>
        <v>46395.220502099997</v>
      </c>
      <c r="CE242" s="195">
        <f>'[122]RP per monthly'!BA367*-1</f>
        <v>46395.220502099997</v>
      </c>
      <c r="CF242" s="195">
        <f>'[122]RP per monthly'!BB367*-1</f>
        <v>46395.220502099997</v>
      </c>
      <c r="CG242" s="195">
        <f>'[122]RP per monthly'!BC367*-1</f>
        <v>46395.220502099997</v>
      </c>
      <c r="CH242" s="195">
        <f>'[122]RP per monthly'!BF367*-1</f>
        <v>46395.220502099997</v>
      </c>
      <c r="CI242" s="195">
        <f>'[122]RP per monthly'!BG367*-1</f>
        <v>46395.220502099997</v>
      </c>
      <c r="CJ242" s="195">
        <f>'[122]RP per monthly'!BH367*-1</f>
        <v>46395.220502099997</v>
      </c>
      <c r="CK242" s="195">
        <f>'[122]RP per monthly'!BI367*-1</f>
        <v>46395.220502099997</v>
      </c>
      <c r="CL242" s="195">
        <f>'[122]RP per monthly'!BJ367*-1</f>
        <v>46395.220502099997</v>
      </c>
      <c r="CM242" s="195">
        <f>'[122]RP per monthly'!BK367*-1</f>
        <v>46395.220502099997</v>
      </c>
      <c r="CN242" s="195">
        <f>'[122]RP per monthly'!BL367*-1</f>
        <v>46395.220502099997</v>
      </c>
      <c r="CO242" s="195">
        <f>'[122]RP per monthly'!BM367*-1</f>
        <v>48107.191444700002</v>
      </c>
      <c r="CP242" s="195">
        <f>'[122]RP per monthly'!BN367*-1</f>
        <v>48107.191444700002</v>
      </c>
      <c r="CQ242" s="195">
        <f>'[122]RP per monthly'!BO367*-1</f>
        <v>48107.191444700002</v>
      </c>
      <c r="CR242" s="195">
        <f>'[122]RP per monthly'!BP367*-1</f>
        <v>48107.191444700002</v>
      </c>
      <c r="CS242" s="195">
        <f>'[122]RP per monthly'!BQ367*-1</f>
        <v>48107.191444700002</v>
      </c>
      <c r="CT242" s="195">
        <f>'[122]RP per monthly'!BT367*-1</f>
        <v>48107.191444700002</v>
      </c>
      <c r="CU242" s="195">
        <f>'[122]RP per monthly'!BU367*-1</f>
        <v>48107.191444700002</v>
      </c>
      <c r="CV242" s="195">
        <f>'[122]RP per monthly'!BV367*-1</f>
        <v>48107.191444700002</v>
      </c>
      <c r="CW242" s="195">
        <f>'[122]RP per monthly'!BW367*-1</f>
        <v>48107.191444700002</v>
      </c>
      <c r="CX242" s="195">
        <f>'[122]RP per monthly'!BX367*-1</f>
        <v>48107.191444700002</v>
      </c>
      <c r="CY242" s="195">
        <f>'[122]RP per monthly'!BY367*-1</f>
        <v>48107.191444700002</v>
      </c>
      <c r="CZ242" s="195">
        <f>'[122]RP per monthly'!BZ367*-1</f>
        <v>48107.191444700002</v>
      </c>
      <c r="DA242" s="195">
        <f>'[122]RP per monthly'!CA367*-1</f>
        <v>49795.761367400002</v>
      </c>
      <c r="DB242" s="195">
        <f>'[122]RP per monthly'!CB367*-1</f>
        <v>49795.761367400002</v>
      </c>
      <c r="DC242" s="195">
        <f>'[122]RP per monthly'!CC367*-1</f>
        <v>49795.761367400002</v>
      </c>
      <c r="DD242" s="195">
        <f>'[122]RP per monthly'!CD367*-1</f>
        <v>49795.761367400002</v>
      </c>
      <c r="DE242" s="195">
        <f>'[122]RP per monthly'!CE367*-1</f>
        <v>49795.761367400002</v>
      </c>
    </row>
    <row r="243" spans="1:109" ht="15" customHeight="1" outlineLevel="1">
      <c r="A243" s="37" t="s">
        <v>284</v>
      </c>
      <c r="B243" s="84">
        <v>10358.98</v>
      </c>
      <c r="C243" s="84">
        <v>722.27</v>
      </c>
      <c r="D243" s="84"/>
      <c r="E243" s="84">
        <v>60</v>
      </c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4"/>
      <c r="AG243" s="84"/>
      <c r="AH243" s="84"/>
      <c r="AI243" s="84"/>
      <c r="AJ243" s="84"/>
      <c r="AK243" s="84"/>
      <c r="AL243" s="84"/>
      <c r="AM243" s="84"/>
      <c r="AN243" s="84"/>
      <c r="AO243" s="84"/>
      <c r="AP243" s="84"/>
      <c r="AQ243" s="84"/>
      <c r="AR243" s="84"/>
      <c r="AS243" s="84"/>
      <c r="AT243" s="84"/>
      <c r="AU243" s="84"/>
      <c r="AV243" s="84"/>
      <c r="AW243" s="84"/>
      <c r="AX243" s="84"/>
      <c r="AY243" s="84"/>
      <c r="AZ243" s="84"/>
      <c r="BA243" s="84"/>
      <c r="BB243" s="84"/>
      <c r="BC243" s="84"/>
      <c r="BD243" s="84"/>
      <c r="BE243" s="84"/>
      <c r="BF243" s="84"/>
      <c r="BG243" s="84"/>
      <c r="BH243" s="84"/>
      <c r="BI243" s="84"/>
      <c r="BJ243" s="84"/>
      <c r="BK243" s="84"/>
      <c r="BL243" s="84"/>
      <c r="BM243" s="84"/>
      <c r="BN243" s="84"/>
      <c r="BO243" s="84"/>
      <c r="BP243" s="84"/>
      <c r="BQ243" s="84"/>
      <c r="BR243" s="84"/>
      <c r="BS243" s="84"/>
      <c r="BT243" s="84"/>
      <c r="BU243" s="84"/>
      <c r="BV243" s="59"/>
      <c r="BW243" s="59"/>
      <c r="BX243" s="59"/>
      <c r="BY243" s="59"/>
      <c r="BZ243" s="59"/>
      <c r="CA243" s="59"/>
      <c r="CB243" s="59"/>
      <c r="CC243" s="59"/>
      <c r="CD243" s="59"/>
      <c r="CE243" s="59"/>
      <c r="CF243" s="59"/>
    </row>
    <row r="244" spans="1:109" ht="15" customHeight="1" outlineLevel="1">
      <c r="A244" s="37" t="s">
        <v>285</v>
      </c>
      <c r="B244" s="84"/>
      <c r="C244" s="84"/>
      <c r="D244" s="84"/>
      <c r="E244" s="84">
        <v>1592.5</v>
      </c>
      <c r="F244" s="84"/>
      <c r="G244" s="84">
        <v>2587.69</v>
      </c>
      <c r="H244" s="84"/>
      <c r="I244" s="84"/>
      <c r="J244" s="84">
        <v>2408.27</v>
      </c>
      <c r="K244" s="84">
        <v>1636.47</v>
      </c>
      <c r="L244" s="84"/>
      <c r="M244" s="84">
        <v>2228.16</v>
      </c>
      <c r="N244" s="84"/>
      <c r="O244" s="84">
        <v>4480.18</v>
      </c>
      <c r="P244" s="84"/>
      <c r="Q244" s="84">
        <v>3864</v>
      </c>
      <c r="R244" s="84"/>
      <c r="S244" s="84">
        <v>3552.82</v>
      </c>
      <c r="T244" s="84">
        <v>5523.39</v>
      </c>
      <c r="U244" s="84">
        <v>9120.3700000000008</v>
      </c>
      <c r="V244" s="84">
        <v>1332.21</v>
      </c>
      <c r="W244" s="84">
        <v>2037.08</v>
      </c>
      <c r="X244" s="84">
        <v>1083.48</v>
      </c>
      <c r="Y244" s="84">
        <v>709.82</v>
      </c>
      <c r="Z244" s="84">
        <v>611.4</v>
      </c>
      <c r="AA244" s="84">
        <v>487.6</v>
      </c>
      <c r="AB244" s="84">
        <v>2332.75</v>
      </c>
      <c r="AC244" s="84">
        <v>4747.71</v>
      </c>
      <c r="AD244" s="84">
        <v>3706.5</v>
      </c>
      <c r="AE244" s="84">
        <v>1100.33</v>
      </c>
      <c r="AF244" s="84">
        <v>551.22</v>
      </c>
      <c r="AG244" s="84">
        <v>1662.91</v>
      </c>
      <c r="AH244" s="84">
        <v>1067.2</v>
      </c>
      <c r="AI244" s="84">
        <v>473</v>
      </c>
      <c r="AJ244" s="84">
        <v>3245.22</v>
      </c>
      <c r="AK244" s="84">
        <v>2624.45</v>
      </c>
      <c r="AL244" s="203">
        <f>'[122]RP per monthly'!B368*-1</f>
        <v>534</v>
      </c>
      <c r="AM244" s="203">
        <f>'[122]RP per monthly'!C368*-1</f>
        <v>1499.65</v>
      </c>
      <c r="AN244" s="203">
        <f>'[122]RP per monthly'!D368*-1</f>
        <v>3670.1</v>
      </c>
      <c r="AO244" s="203">
        <f>'[122]RP per monthly'!E368*-1</f>
        <v>0</v>
      </c>
      <c r="AP244" s="203">
        <f>'[122]RP per monthly'!F368*-1</f>
        <v>5574</v>
      </c>
      <c r="AQ244" s="203">
        <f>'[122]RP per monthly'!G368*-1</f>
        <v>368</v>
      </c>
      <c r="AR244" s="203">
        <f>'[122]RP per monthly'!H368*-1</f>
        <v>368</v>
      </c>
      <c r="AS244" s="203">
        <f>'[122]RP per monthly'!I368*-1</f>
        <v>581.02</v>
      </c>
      <c r="AT244" s="203">
        <f>'[122]RP per monthly'!J368*-1</f>
        <v>349.6</v>
      </c>
      <c r="AU244" s="203">
        <f>'[122]RP per monthly'!K368*-1</f>
        <v>3203.37</v>
      </c>
      <c r="AV244" s="203">
        <f>'[122]RP per monthly'!L368*-1</f>
        <v>0</v>
      </c>
      <c r="AW244" s="203">
        <f>'[122]RP per monthly'!M368*-1</f>
        <v>358.8</v>
      </c>
      <c r="AX244" s="203">
        <f>'[122]RP per monthly'!P368*-1</f>
        <v>1480.63</v>
      </c>
      <c r="AY244" s="203">
        <f>'[122]RP per monthly'!Q368*-1</f>
        <v>331.2</v>
      </c>
      <c r="AZ244" s="203">
        <f>'[122]RP per monthly'!R368*-1</f>
        <v>865.02</v>
      </c>
      <c r="BA244" s="203">
        <f>'[122]RP per monthly'!S368*-1</f>
        <v>2518</v>
      </c>
      <c r="BB244" s="203">
        <f>'[122]RP per monthly'!T368*-1</f>
        <v>0</v>
      </c>
      <c r="BC244" s="203">
        <f>'[122]RP per monthly'!U368*-1</f>
        <v>0</v>
      </c>
      <c r="BD244" s="203">
        <f>'[122]RP per monthly'!V368*-1</f>
        <v>954.9</v>
      </c>
      <c r="BE244" s="203">
        <f>'[122]RP per monthly'!W368*-1</f>
        <v>0</v>
      </c>
      <c r="BF244" s="203">
        <f>'[122]RP per monthly'!X368*-1</f>
        <v>45893.02</v>
      </c>
      <c r="BG244" s="203">
        <f>'[122]RP per monthly'!Y368*-1</f>
        <v>27414</v>
      </c>
      <c r="BH244" s="203">
        <f>'[122]RP per monthly'!Z368*-1</f>
        <v>0</v>
      </c>
      <c r="BI244" s="203">
        <f>'[122]RP per monthly'!AA368*-1</f>
        <v>0</v>
      </c>
      <c r="BJ244" s="203">
        <f>'[122]RP per monthly'!AD368*-1</f>
        <v>769</v>
      </c>
      <c r="BK244" s="203">
        <f>'[122]RP per monthly'!AE368*-1</f>
        <v>769</v>
      </c>
      <c r="BL244" s="203">
        <f>'[122]RP per monthly'!AF368*-1</f>
        <v>769</v>
      </c>
      <c r="BM244" s="203">
        <f>'[122]RP per monthly'!AG368*-1</f>
        <v>769</v>
      </c>
      <c r="BN244" s="203">
        <f>'[122]RP per monthly'!AH368*-1</f>
        <v>4009</v>
      </c>
      <c r="BO244" s="203">
        <f>'[122]RP per monthly'!AI368*-1</f>
        <v>8084</v>
      </c>
      <c r="BP244" s="203">
        <f>'[122]RP per monthly'!AJ368*-1</f>
        <v>769</v>
      </c>
      <c r="BQ244" s="203">
        <f>'[122]RP per monthly'!AK368*-1</f>
        <v>769</v>
      </c>
      <c r="BR244" s="203">
        <f>'[122]RP per monthly'!AL368*-1</f>
        <v>14676.32</v>
      </c>
      <c r="BS244" s="203">
        <f>'[122]RP per monthly'!AM368*-1</f>
        <v>769</v>
      </c>
      <c r="BT244" s="203">
        <f>'[122]RP per monthly'!AN368*-1</f>
        <v>769</v>
      </c>
      <c r="BU244" s="203">
        <f>'[122]RP per monthly'!AO368*-1</f>
        <v>769</v>
      </c>
      <c r="BV244" s="195">
        <f>'[122]RP per monthly'!AR368*-1</f>
        <v>769</v>
      </c>
      <c r="BW244" s="195">
        <f>'[122]RP per monthly'!AS368*-1</f>
        <v>769</v>
      </c>
      <c r="BX244" s="195">
        <f>'[122]RP per monthly'!AT368*-1</f>
        <v>769</v>
      </c>
      <c r="BY244" s="195">
        <f>'[122]RP per monthly'!AU368*-1</f>
        <v>769</v>
      </c>
      <c r="BZ244" s="195">
        <f>'[122]RP per monthly'!AV368*-1</f>
        <v>4009</v>
      </c>
      <c r="CA244" s="195">
        <f>'[122]RP per monthly'!AW368*-1</f>
        <v>7069</v>
      </c>
      <c r="CB244" s="195">
        <f>'[122]RP per monthly'!AX368*-1</f>
        <v>769</v>
      </c>
      <c r="CC244" s="195">
        <f>'[122]RP per monthly'!AY368*-1</f>
        <v>769</v>
      </c>
      <c r="CD244" s="195">
        <f>'[122]RP per monthly'!AZ368*-1</f>
        <v>14676.32</v>
      </c>
      <c r="CE244" s="195">
        <f>'[122]RP per monthly'!BA368*-1</f>
        <v>769</v>
      </c>
      <c r="CF244" s="195">
        <f>'[122]RP per monthly'!BB368*-1</f>
        <v>7561.5</v>
      </c>
      <c r="CG244" s="195">
        <f>'[122]RP per monthly'!BC368*-1</f>
        <v>769</v>
      </c>
      <c r="CH244" s="195">
        <f>'[122]RP per monthly'!BF368*-1</f>
        <v>769</v>
      </c>
      <c r="CI244" s="195">
        <f>'[122]RP per monthly'!BG368*-1</f>
        <v>769</v>
      </c>
      <c r="CJ244" s="195">
        <f>'[122]RP per monthly'!BH368*-1</f>
        <v>769</v>
      </c>
      <c r="CK244" s="195">
        <f>'[122]RP per monthly'!BI368*-1</f>
        <v>769</v>
      </c>
      <c r="CL244" s="195">
        <f>'[122]RP per monthly'!BJ368*-1</f>
        <v>4009</v>
      </c>
      <c r="CM244" s="195">
        <f>'[122]RP per monthly'!BK368*-1</f>
        <v>7069</v>
      </c>
      <c r="CN244" s="195">
        <f>'[122]RP per monthly'!BL368*-1</f>
        <v>769</v>
      </c>
      <c r="CO244" s="195">
        <f>'[122]RP per monthly'!BM368*-1</f>
        <v>769</v>
      </c>
      <c r="CP244" s="195">
        <f>'[122]RP per monthly'!BN368*-1</f>
        <v>14676.32</v>
      </c>
      <c r="CQ244" s="195">
        <f>'[122]RP per monthly'!BO368*-1</f>
        <v>769</v>
      </c>
      <c r="CR244" s="195">
        <f>'[122]RP per monthly'!BP368*-1</f>
        <v>7867.1625000000004</v>
      </c>
      <c r="CS244" s="195">
        <f>'[122]RP per monthly'!BQ368*-1</f>
        <v>769</v>
      </c>
      <c r="CT244" s="195">
        <f>'[122]RP per monthly'!BT368*-1</f>
        <v>769</v>
      </c>
      <c r="CU244" s="195">
        <f>'[122]RP per monthly'!BU368*-1</f>
        <v>769</v>
      </c>
      <c r="CV244" s="195">
        <f>'[122]RP per monthly'!BV368*-1</f>
        <v>769</v>
      </c>
      <c r="CW244" s="195">
        <f>'[122]RP per monthly'!BW368*-1</f>
        <v>769</v>
      </c>
      <c r="CX244" s="195">
        <f>'[122]RP per monthly'!BX368*-1</f>
        <v>4009</v>
      </c>
      <c r="CY244" s="195">
        <f>'[122]RP per monthly'!BY368*-1</f>
        <v>7069</v>
      </c>
      <c r="CZ244" s="195">
        <f>'[122]RP per monthly'!BZ368*-1</f>
        <v>769</v>
      </c>
      <c r="DA244" s="195">
        <f>'[122]RP per monthly'!CA368*-1</f>
        <v>769</v>
      </c>
      <c r="DB244" s="195">
        <f>'[122]RP per monthly'!CB368*-1</f>
        <v>14676.32</v>
      </c>
      <c r="DC244" s="195">
        <f>'[122]RP per monthly'!CC368*-1</f>
        <v>769</v>
      </c>
      <c r="DD244" s="195">
        <f>'[122]RP per monthly'!CD368*-1</f>
        <v>8186.5798125000001</v>
      </c>
      <c r="DE244" s="195">
        <f>'[122]RP per monthly'!CE368*-1</f>
        <v>769</v>
      </c>
    </row>
    <row r="245" spans="1:109" ht="15" customHeight="1" outlineLevel="1">
      <c r="A245" s="37" t="s">
        <v>286</v>
      </c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4"/>
      <c r="AG245" s="84"/>
      <c r="AH245" s="84"/>
      <c r="AI245" s="84"/>
      <c r="AJ245" s="84"/>
      <c r="AK245" s="84"/>
      <c r="AL245" s="84"/>
      <c r="AM245" s="84"/>
      <c r="AN245" s="84"/>
      <c r="AO245" s="84"/>
      <c r="AP245" s="84"/>
      <c r="AQ245" s="84"/>
      <c r="AR245" s="84"/>
      <c r="AS245" s="84"/>
      <c r="AT245" s="84"/>
      <c r="AU245" s="84"/>
      <c r="AV245" s="84"/>
      <c r="AW245" s="84"/>
      <c r="AX245" s="84"/>
      <c r="AY245" s="84"/>
      <c r="AZ245" s="84"/>
      <c r="BA245" s="84"/>
      <c r="BB245" s="84"/>
      <c r="BC245" s="84"/>
      <c r="BD245" s="84"/>
      <c r="BE245" s="84"/>
      <c r="BF245" s="84"/>
      <c r="BG245" s="84"/>
      <c r="BH245" s="84"/>
      <c r="BI245" s="84"/>
      <c r="BJ245" s="84"/>
      <c r="BK245" s="84"/>
      <c r="BL245" s="84"/>
      <c r="BM245" s="84"/>
      <c r="BN245" s="84"/>
      <c r="BO245" s="84"/>
      <c r="BP245" s="84"/>
      <c r="BQ245" s="84"/>
      <c r="BR245" s="84"/>
      <c r="BS245" s="84"/>
      <c r="BT245" s="84"/>
      <c r="BU245" s="84"/>
      <c r="BV245" s="59"/>
      <c r="BW245" s="59"/>
      <c r="BX245" s="59"/>
      <c r="BY245" s="59"/>
      <c r="BZ245" s="59"/>
      <c r="CA245" s="59"/>
      <c r="CB245" s="59"/>
      <c r="CC245" s="59"/>
      <c r="CD245" s="59"/>
      <c r="CE245" s="59"/>
      <c r="CF245" s="59"/>
    </row>
    <row r="246" spans="1:109" ht="15" customHeight="1" outlineLevel="1">
      <c r="A246" s="37" t="s">
        <v>287</v>
      </c>
      <c r="B246" s="84">
        <v>-297.39999999999998</v>
      </c>
      <c r="C246" s="84">
        <v>1580.36</v>
      </c>
      <c r="D246" s="84">
        <v>-723.72</v>
      </c>
      <c r="E246" s="84">
        <v>48.610000000000007</v>
      </c>
      <c r="F246" s="84">
        <v>494.05</v>
      </c>
      <c r="G246" s="84">
        <v>330.73</v>
      </c>
      <c r="H246" s="84">
        <v>153.26</v>
      </c>
      <c r="I246" s="84">
        <v>163.76</v>
      </c>
      <c r="J246" s="84">
        <v>163.76</v>
      </c>
      <c r="K246" s="84">
        <v>139.66</v>
      </c>
      <c r="L246" s="84">
        <v>152.4200000000001</v>
      </c>
      <c r="M246" s="84">
        <v>153.26</v>
      </c>
      <c r="N246" s="84">
        <v>-59.88</v>
      </c>
      <c r="O246" s="84">
        <v>166.41</v>
      </c>
      <c r="P246" s="84">
        <v>376.91</v>
      </c>
      <c r="Q246" s="84">
        <v>-43.59</v>
      </c>
      <c r="R246" s="84">
        <v>-210</v>
      </c>
      <c r="S246" s="84">
        <v>-210</v>
      </c>
      <c r="T246" s="84">
        <v>483.08000000000004</v>
      </c>
      <c r="U246" s="84">
        <v>16.29</v>
      </c>
      <c r="V246" s="84">
        <v>-77.38</v>
      </c>
      <c r="W246" s="84">
        <v>2628.86</v>
      </c>
      <c r="X246" s="84">
        <v>-82.38</v>
      </c>
      <c r="Y246" s="84">
        <v>969.36</v>
      </c>
      <c r="Z246" s="84">
        <v>130.16</v>
      </c>
      <c r="AA246" s="84">
        <v>952.1</v>
      </c>
      <c r="AB246" s="84">
        <v>129.80000000000001</v>
      </c>
      <c r="AC246" s="84">
        <v>4001.67</v>
      </c>
      <c r="AD246" s="84">
        <v>1188.3699999999999</v>
      </c>
      <c r="AE246" s="84">
        <v>868.77</v>
      </c>
      <c r="AF246" s="84">
        <v>868.77</v>
      </c>
      <c r="AG246" s="84">
        <v>868.77</v>
      </c>
      <c r="AH246" s="84">
        <v>-62.7</v>
      </c>
      <c r="AI246" s="84">
        <v>868.77</v>
      </c>
      <c r="AJ246" s="84">
        <v>-60.670000000000066</v>
      </c>
      <c r="AK246" s="84">
        <v>2733.74</v>
      </c>
      <c r="AL246" s="203">
        <f>'[122]RP per monthly'!B370*-1</f>
        <v>474.24</v>
      </c>
      <c r="AM246" s="203">
        <f>'[122]RP per monthly'!C370*-1</f>
        <v>494.49</v>
      </c>
      <c r="AN246" s="203">
        <f>'[122]RP per monthly'!D370*-1</f>
        <v>494.49</v>
      </c>
      <c r="AO246" s="203">
        <f>'[122]RP per monthly'!E370*-1</f>
        <v>0</v>
      </c>
      <c r="AP246" s="203">
        <f>'[122]RP per monthly'!F370*-1</f>
        <v>0</v>
      </c>
      <c r="AQ246" s="203">
        <f>'[122]RP per monthly'!G370*-1</f>
        <v>0</v>
      </c>
      <c r="AR246" s="203">
        <f>'[122]RP per monthly'!H370*-1</f>
        <v>0</v>
      </c>
      <c r="AS246" s="203">
        <f>'[122]RP per monthly'!I370*-1</f>
        <v>0</v>
      </c>
      <c r="AT246" s="203">
        <f>'[122]RP per monthly'!J370*-1</f>
        <v>0</v>
      </c>
      <c r="AU246" s="203">
        <f>'[122]RP per monthly'!K370*-1</f>
        <v>0</v>
      </c>
      <c r="AV246" s="203">
        <f>'[122]RP per monthly'!L370*-1</f>
        <v>0</v>
      </c>
      <c r="AW246" s="203">
        <f>'[122]RP per monthly'!M370*-1</f>
        <v>0</v>
      </c>
      <c r="AX246" s="203">
        <f>'[122]RP per monthly'!P370*-1</f>
        <v>0</v>
      </c>
      <c r="AY246" s="203">
        <f>'[122]RP per monthly'!Q370*-1</f>
        <v>0</v>
      </c>
      <c r="AZ246" s="203">
        <f>'[122]RP per monthly'!R370*-1</f>
        <v>0</v>
      </c>
      <c r="BA246" s="203">
        <f>'[122]RP per monthly'!S370*-1</f>
        <v>0</v>
      </c>
      <c r="BB246" s="203">
        <f>'[122]RP per monthly'!T370*-1</f>
        <v>192.5</v>
      </c>
      <c r="BC246" s="203">
        <f>'[122]RP per monthly'!U370*-1</f>
        <v>192.5</v>
      </c>
      <c r="BD246" s="203">
        <f>'[122]RP per monthly'!V370*-1</f>
        <v>192.5</v>
      </c>
      <c r="BE246" s="203">
        <f>'[122]RP per monthly'!W370*-1</f>
        <v>192.5</v>
      </c>
      <c r="BF246" s="203">
        <f>'[122]RP per monthly'!X370*-1</f>
        <v>192.5</v>
      </c>
      <c r="BG246" s="203">
        <f>'[122]RP per monthly'!Y370*-1</f>
        <v>192.5</v>
      </c>
      <c r="BH246" s="203">
        <f>'[122]RP per monthly'!Z370*-1</f>
        <v>192.5</v>
      </c>
      <c r="BI246" s="203">
        <f>'[122]RP per monthly'!AA370*-1</f>
        <v>192.5</v>
      </c>
      <c r="BJ246" s="203">
        <f>'[122]RP per monthly'!AD370*-1</f>
        <v>203.41475</v>
      </c>
      <c r="BK246" s="203">
        <f>'[122]RP per monthly'!AE370*-1</f>
        <v>203.41475</v>
      </c>
      <c r="BL246" s="203">
        <f>'[122]RP per monthly'!AF370*-1</f>
        <v>203.41475</v>
      </c>
      <c r="BM246" s="203">
        <f>'[122]RP per monthly'!AG370*-1</f>
        <v>203.41475</v>
      </c>
      <c r="BN246" s="203">
        <f>'[122]RP per monthly'!AH370*-1</f>
        <v>203.41475</v>
      </c>
      <c r="BO246" s="203">
        <f>'[122]RP per monthly'!AI370*-1</f>
        <v>203.41475</v>
      </c>
      <c r="BP246" s="203">
        <f>'[122]RP per monthly'!AJ370*-1</f>
        <v>203.41475</v>
      </c>
      <c r="BQ246" s="203">
        <f>'[122]RP per monthly'!AK370*-1</f>
        <v>203.41475</v>
      </c>
      <c r="BR246" s="203">
        <f>'[122]RP per monthly'!AL370*-1</f>
        <v>203.41475</v>
      </c>
      <c r="BS246" s="203">
        <f>'[122]RP per monthly'!AM370*-1</f>
        <v>203.41475</v>
      </c>
      <c r="BT246" s="203">
        <f>'[122]RP per monthly'!AN370*-1</f>
        <v>203.41475</v>
      </c>
      <c r="BU246" s="203">
        <f>'[122]RP per monthly'!AO370*-1</f>
        <v>203.41475</v>
      </c>
      <c r="BV246" s="195">
        <f>'[122]RP per monthly'!AR370*-1</f>
        <v>211.4903156</v>
      </c>
      <c r="BW246" s="195">
        <f>'[122]RP per monthly'!AS370*-1</f>
        <v>211.4903156</v>
      </c>
      <c r="BX246" s="195">
        <f>'[122]RP per monthly'!AT370*-1</f>
        <v>211.4903156</v>
      </c>
      <c r="BY246" s="195">
        <f>'[122]RP per monthly'!AU370*-1</f>
        <v>211.4903156</v>
      </c>
      <c r="BZ246" s="195">
        <f>'[122]RP per monthly'!AV370*-1</f>
        <v>211.4903156</v>
      </c>
      <c r="CA246" s="195">
        <f>'[122]RP per monthly'!AW370*-1</f>
        <v>211.4903156</v>
      </c>
      <c r="CB246" s="195">
        <f>'[122]RP per monthly'!AX370*-1</f>
        <v>211.4903156</v>
      </c>
      <c r="CC246" s="195">
        <f>'[122]RP per monthly'!AY370*-1</f>
        <v>211.4903156</v>
      </c>
      <c r="CD246" s="195">
        <f>'[122]RP per monthly'!AZ370*-1</f>
        <v>211.4903156</v>
      </c>
      <c r="CE246" s="195">
        <f>'[122]RP per monthly'!BA370*-1</f>
        <v>211.4903156</v>
      </c>
      <c r="CF246" s="195">
        <f>'[122]RP per monthly'!BB370*-1</f>
        <v>211.4903156</v>
      </c>
      <c r="CG246" s="195">
        <f>'[122]RP per monthly'!BC370*-1</f>
        <v>211.4903156</v>
      </c>
      <c r="CH246" s="195">
        <f>'[122]RP per monthly'!BF370*-1</f>
        <v>219.29430819999999</v>
      </c>
      <c r="CI246" s="195">
        <f>'[122]RP per monthly'!BG370*-1</f>
        <v>219.29430819999999</v>
      </c>
      <c r="CJ246" s="195">
        <f>'[122]RP per monthly'!BH370*-1</f>
        <v>219.29430819999999</v>
      </c>
      <c r="CK246" s="195">
        <f>'[122]RP per monthly'!BI370*-1</f>
        <v>219.29430819999999</v>
      </c>
      <c r="CL246" s="195">
        <f>'[122]RP per monthly'!BJ370*-1</f>
        <v>219.29430819999999</v>
      </c>
      <c r="CM246" s="195">
        <f>'[122]RP per monthly'!BK370*-1</f>
        <v>219.29430819999999</v>
      </c>
      <c r="CN246" s="195">
        <f>'[122]RP per monthly'!BL370*-1</f>
        <v>219.29430819999999</v>
      </c>
      <c r="CO246" s="195">
        <f>'[122]RP per monthly'!BM370*-1</f>
        <v>219.29430819999999</v>
      </c>
      <c r="CP246" s="195">
        <f>'[122]RP per monthly'!BN370*-1</f>
        <v>219.29430819999999</v>
      </c>
      <c r="CQ246" s="195">
        <f>'[122]RP per monthly'!BO370*-1</f>
        <v>219.29430819999999</v>
      </c>
      <c r="CR246" s="195">
        <f>'[122]RP per monthly'!BP370*-1</f>
        <v>219.29430819999999</v>
      </c>
      <c r="CS246" s="195">
        <f>'[122]RP per monthly'!BQ370*-1</f>
        <v>219.29430819999999</v>
      </c>
      <c r="CT246" s="195">
        <f>'[122]RP per monthly'!BT370*-1</f>
        <v>226.9915384</v>
      </c>
      <c r="CU246" s="195">
        <f>'[122]RP per monthly'!BU370*-1</f>
        <v>226.9915384</v>
      </c>
      <c r="CV246" s="195">
        <f>'[122]RP per monthly'!BV370*-1</f>
        <v>226.9915384</v>
      </c>
      <c r="CW246" s="195">
        <f>'[122]RP per monthly'!BW370*-1</f>
        <v>226.9915384</v>
      </c>
      <c r="CX246" s="195">
        <f>'[122]RP per monthly'!BX370*-1</f>
        <v>226.9915384</v>
      </c>
      <c r="CY246" s="195">
        <f>'[122]RP per monthly'!BY370*-1</f>
        <v>226.9915384</v>
      </c>
      <c r="CZ246" s="195">
        <f>'[122]RP per monthly'!BZ370*-1</f>
        <v>226.9915384</v>
      </c>
      <c r="DA246" s="195">
        <f>'[122]RP per monthly'!CA370*-1</f>
        <v>226.9915384</v>
      </c>
      <c r="DB246" s="195">
        <f>'[122]RP per monthly'!CB370*-1</f>
        <v>226.9915384</v>
      </c>
      <c r="DC246" s="195">
        <f>'[122]RP per monthly'!CC370*-1</f>
        <v>226.9915384</v>
      </c>
      <c r="DD246" s="195">
        <f>'[122]RP per monthly'!CD370*-1</f>
        <v>226.9915384</v>
      </c>
      <c r="DE246" s="195">
        <f>'[122]RP per monthly'!CE370*-1</f>
        <v>226.9915384</v>
      </c>
    </row>
    <row r="247" spans="1:109" ht="15" customHeight="1" outlineLevel="1">
      <c r="A247" s="37" t="s">
        <v>288</v>
      </c>
      <c r="B247" s="84"/>
      <c r="C247" s="84">
        <v>173769.45</v>
      </c>
      <c r="D247" s="84">
        <v>83498.76999999999</v>
      </c>
      <c r="E247" s="84">
        <v>87588.96</v>
      </c>
      <c r="F247" s="84">
        <v>85836.00999999998</v>
      </c>
      <c r="G247" s="84">
        <v>104641.32</v>
      </c>
      <c r="H247" s="84">
        <v>99784.829999999987</v>
      </c>
      <c r="I247" s="84">
        <v>108320.47</v>
      </c>
      <c r="J247" s="84">
        <v>120576.49</v>
      </c>
      <c r="K247" s="84">
        <v>129936.59</v>
      </c>
      <c r="L247" s="84">
        <v>-4541</v>
      </c>
      <c r="M247" s="84">
        <v>237087.82</v>
      </c>
      <c r="N247" s="84">
        <v>133863.22</v>
      </c>
      <c r="O247" s="84"/>
      <c r="P247" s="84">
        <v>243768.05999999997</v>
      </c>
      <c r="Q247" s="84">
        <v>124784.81999999999</v>
      </c>
      <c r="R247" s="84">
        <v>137403.18</v>
      </c>
      <c r="S247" s="84">
        <v>131389.24000000002</v>
      </c>
      <c r="T247" s="84">
        <v>118697.31000000001</v>
      </c>
      <c r="U247" s="84">
        <v>147962.64000000001</v>
      </c>
      <c r="V247" s="84">
        <v>130795.13999999998</v>
      </c>
      <c r="W247" s="84">
        <v>131094.57999999999</v>
      </c>
      <c r="X247" s="84">
        <v>140787.68</v>
      </c>
      <c r="Y247" s="84">
        <v>134291.46</v>
      </c>
      <c r="Z247" s="84">
        <v>470</v>
      </c>
      <c r="AA247" s="84">
        <v>134188.60999999999</v>
      </c>
      <c r="AB247" s="84">
        <v>126743.8</v>
      </c>
      <c r="AC247" s="84">
        <v>366188.4</v>
      </c>
      <c r="AD247" s="84">
        <v>120305.95</v>
      </c>
      <c r="AE247" s="84">
        <v>111491.02</v>
      </c>
      <c r="AF247" s="84">
        <v>106860.67</v>
      </c>
      <c r="AG247" s="84">
        <v>116767.29999999999</v>
      </c>
      <c r="AH247" s="84">
        <v>120863.70999999999</v>
      </c>
      <c r="AI247" s="84">
        <v>116905.72</v>
      </c>
      <c r="AJ247" s="84">
        <v>108086.91</v>
      </c>
      <c r="AK247" s="84">
        <v>81462.720000000001</v>
      </c>
      <c r="AL247" s="203">
        <f>'[122]RP per monthly'!B371*-1</f>
        <v>115982.66</v>
      </c>
      <c r="AM247" s="203">
        <f>'[122]RP per monthly'!C371*-1</f>
        <v>107860.26</v>
      </c>
      <c r="AN247" s="203">
        <f>'[122]RP per monthly'!D371*-1</f>
        <v>114406.96</v>
      </c>
      <c r="AO247" s="203">
        <f>'[122]RP per monthly'!E371*-1</f>
        <v>114510</v>
      </c>
      <c r="AP247" s="203">
        <f>'[122]RP per monthly'!F371*-1</f>
        <v>114510</v>
      </c>
      <c r="AQ247" s="203">
        <f>'[122]RP per monthly'!G371*-1</f>
        <v>114510</v>
      </c>
      <c r="AR247" s="203">
        <f>'[122]RP per monthly'!H371*-1</f>
        <v>80714.22</v>
      </c>
      <c r="AS247" s="203">
        <f>'[122]RP per monthly'!I371*-1</f>
        <v>61334.8</v>
      </c>
      <c r="AT247" s="203">
        <f>'[122]RP per monthly'!J371*-1</f>
        <v>61334.8</v>
      </c>
      <c r="AU247" s="203">
        <f>'[122]RP per monthly'!K371*-1</f>
        <v>62426.07</v>
      </c>
      <c r="AV247" s="203">
        <f>'[122]RP per monthly'!L371*-1</f>
        <v>59103.29</v>
      </c>
      <c r="AW247" s="203">
        <f>'[122]RP per monthly'!M371*-1</f>
        <v>60321.47</v>
      </c>
      <c r="AX247" s="203">
        <f>'[122]RP per monthly'!P371*-1</f>
        <v>63985.03</v>
      </c>
      <c r="AY247" s="203">
        <f>'[122]RP per monthly'!Q371*-1</f>
        <v>55623.519999999997</v>
      </c>
      <c r="AZ247" s="203">
        <f>'[122]RP per monthly'!R371*-1</f>
        <v>58139.3</v>
      </c>
      <c r="BA247" s="203">
        <f>'[122]RP per monthly'!S371*-1</f>
        <v>57172.42</v>
      </c>
      <c r="BB247" s="203">
        <f>'[122]RP per monthly'!T371*-1</f>
        <v>57172.42</v>
      </c>
      <c r="BC247" s="203">
        <f>'[122]RP per monthly'!U371*-1</f>
        <v>59340.68</v>
      </c>
      <c r="BD247" s="203">
        <f>'[122]RP per monthly'!V371*-1</f>
        <v>54152.99</v>
      </c>
      <c r="BE247" s="203">
        <f>'[122]RP per monthly'!W371*-1</f>
        <v>58470.38</v>
      </c>
      <c r="BF247" s="203">
        <f>'[122]RP per monthly'!X371*-1</f>
        <v>67447.72</v>
      </c>
      <c r="BG247" s="203">
        <f>'[122]RP per monthly'!Y371*-1</f>
        <v>67447.72</v>
      </c>
      <c r="BH247" s="203">
        <f>'[122]RP per monthly'!Z371*-1</f>
        <v>67447.72</v>
      </c>
      <c r="BI247" s="203">
        <f>'[122]RP per monthly'!AA371*-1</f>
        <v>67447.72</v>
      </c>
      <c r="BJ247" s="203">
        <f>'[122]RP per monthly'!AD371*-1</f>
        <v>67447.72</v>
      </c>
      <c r="BK247" s="203">
        <f>'[122]RP per monthly'!AE371*-1</f>
        <v>67447.72</v>
      </c>
      <c r="BL247" s="203">
        <f>'[122]RP per monthly'!AF371*-1</f>
        <v>67447.72</v>
      </c>
      <c r="BM247" s="203">
        <f>'[122]RP per monthly'!AG371*-1</f>
        <v>67447.72</v>
      </c>
      <c r="BN247" s="203">
        <f>'[122]RP per monthly'!AH371*-1</f>
        <v>67447.72</v>
      </c>
      <c r="BO247" s="203">
        <f>'[122]RP per monthly'!AI371*-1</f>
        <v>67447.72</v>
      </c>
      <c r="BP247" s="203">
        <f>'[122]RP per monthly'!AJ371*-1</f>
        <v>67447.72</v>
      </c>
      <c r="BQ247" s="203">
        <f>'[122]RP per monthly'!AK371*-1</f>
        <v>92996.935156000007</v>
      </c>
      <c r="BR247" s="203">
        <f>'[122]RP per monthly'!AL371*-1</f>
        <v>92996.935156000007</v>
      </c>
      <c r="BS247" s="203">
        <f>'[122]RP per monthly'!AM371*-1</f>
        <v>92996.935156000007</v>
      </c>
      <c r="BT247" s="203">
        <f>'[122]RP per monthly'!AN371*-1</f>
        <v>92996.935156000007</v>
      </c>
      <c r="BU247" s="203">
        <f>'[122]RP per monthly'!AO371*-1</f>
        <v>92996.935156000007</v>
      </c>
      <c r="BV247" s="195">
        <f>'[122]RP per monthly'!AR371*-1</f>
        <v>92996.935156000007</v>
      </c>
      <c r="BW247" s="195">
        <f>'[122]RP per monthly'!AS371*-1</f>
        <v>92996.935156000007</v>
      </c>
      <c r="BX247" s="195">
        <f>'[122]RP per monthly'!AT371*-1</f>
        <v>92996.935156000007</v>
      </c>
      <c r="BY247" s="195">
        <f>'[122]RP per monthly'!AU371*-1</f>
        <v>92996.935156000007</v>
      </c>
      <c r="BZ247" s="195">
        <f>'[122]RP per monthly'!AV371*-1</f>
        <v>92996.935156000007</v>
      </c>
      <c r="CA247" s="195">
        <f>'[122]RP per monthly'!AW371*-1</f>
        <v>92996.935156000007</v>
      </c>
      <c r="CB247" s="195">
        <f>'[122]RP per monthly'!AX371*-1</f>
        <v>92996.935156000007</v>
      </c>
      <c r="CC247" s="195">
        <f>'[122]RP per monthly'!AY371*-1</f>
        <v>106834.86714449999</v>
      </c>
      <c r="CD247" s="195">
        <f>'[122]RP per monthly'!AZ371*-1</f>
        <v>106834.86714449999</v>
      </c>
      <c r="CE247" s="195">
        <f>'[122]RP per monthly'!BA371*-1</f>
        <v>106834.86714449999</v>
      </c>
      <c r="CF247" s="195">
        <f>'[122]RP per monthly'!BB371*-1</f>
        <v>106834.86714449999</v>
      </c>
      <c r="CG247" s="195">
        <f>'[122]RP per monthly'!BC371*-1</f>
        <v>106834.86714449999</v>
      </c>
      <c r="CH247" s="195">
        <f>'[122]RP per monthly'!BF371*-1</f>
        <v>106834.86714449999</v>
      </c>
      <c r="CI247" s="195">
        <f>'[122]RP per monthly'!BG371*-1</f>
        <v>106834.86714449999</v>
      </c>
      <c r="CJ247" s="195">
        <f>'[122]RP per monthly'!BH371*-1</f>
        <v>106834.86714449999</v>
      </c>
      <c r="CK247" s="195">
        <f>'[122]RP per monthly'!BI371*-1</f>
        <v>106834.86714449999</v>
      </c>
      <c r="CL247" s="195">
        <f>'[122]RP per monthly'!BJ371*-1</f>
        <v>106834.86714449999</v>
      </c>
      <c r="CM247" s="195">
        <f>'[122]RP per monthly'!BK371*-1</f>
        <v>106834.86714449999</v>
      </c>
      <c r="CN247" s="195">
        <f>'[122]RP per monthly'!BL371*-1</f>
        <v>106834.86714449999</v>
      </c>
      <c r="CO247" s="195">
        <f>'[122]RP per monthly'!BM371*-1</f>
        <v>122731.8576928</v>
      </c>
      <c r="CP247" s="195">
        <f>'[122]RP per monthly'!BN371*-1</f>
        <v>122731.8576928</v>
      </c>
      <c r="CQ247" s="195">
        <f>'[122]RP per monthly'!BO371*-1</f>
        <v>122731.8576928</v>
      </c>
      <c r="CR247" s="195">
        <f>'[122]RP per monthly'!BP371*-1</f>
        <v>122731.8576928</v>
      </c>
      <c r="CS247" s="195">
        <f>'[122]RP per monthly'!BQ371*-1</f>
        <v>122731.8576928</v>
      </c>
      <c r="CT247" s="195">
        <f>'[122]RP per monthly'!BT371*-1</f>
        <v>122731.8576928</v>
      </c>
      <c r="CU247" s="195">
        <f>'[122]RP per monthly'!BU371*-1</f>
        <v>122731.8576928</v>
      </c>
      <c r="CV247" s="195">
        <f>'[122]RP per monthly'!BV371*-1</f>
        <v>122731.8576928</v>
      </c>
      <c r="CW247" s="195">
        <f>'[122]RP per monthly'!BW371*-1</f>
        <v>122731.8576928</v>
      </c>
      <c r="CX247" s="195">
        <f>'[122]RP per monthly'!BX371*-1</f>
        <v>122731.8576928</v>
      </c>
      <c r="CY247" s="195">
        <f>'[122]RP per monthly'!BY371*-1</f>
        <v>122731.8576928</v>
      </c>
      <c r="CZ247" s="195">
        <f>'[122]RP per monthly'!BZ371*-1</f>
        <v>122731.8576928</v>
      </c>
      <c r="DA247" s="195">
        <f>'[122]RP per monthly'!CA371*-1</f>
        <v>140994.38788739999</v>
      </c>
      <c r="DB247" s="195">
        <f>'[122]RP per monthly'!CB371*-1</f>
        <v>140994.38788739999</v>
      </c>
      <c r="DC247" s="195">
        <f>'[122]RP per monthly'!CC371*-1</f>
        <v>140994.38788739999</v>
      </c>
      <c r="DD247" s="195">
        <f>'[122]RP per monthly'!CD371*-1</f>
        <v>140994.38788739999</v>
      </c>
      <c r="DE247" s="195">
        <f>'[122]RP per monthly'!CE371*-1</f>
        <v>140994.38788739999</v>
      </c>
    </row>
    <row r="248" spans="1:109" ht="15" customHeight="1" outlineLevel="1">
      <c r="A248" s="37" t="s">
        <v>289</v>
      </c>
      <c r="B248" s="84"/>
      <c r="C248" s="84">
        <v>6984.89</v>
      </c>
      <c r="D248" s="84">
        <v>3382.61</v>
      </c>
      <c r="E248" s="84">
        <v>3690.1</v>
      </c>
      <c r="F248" s="84">
        <v>3558.33</v>
      </c>
      <c r="G248" s="84">
        <v>3602.26</v>
      </c>
      <c r="H248" s="84">
        <v>3558.33</v>
      </c>
      <c r="I248" s="84">
        <v>4220.6599999999989</v>
      </c>
      <c r="J248" s="84">
        <v>4983.1299999999992</v>
      </c>
      <c r="K248" s="84">
        <v>5140.7999999999993</v>
      </c>
      <c r="L248" s="84">
        <v>4541</v>
      </c>
      <c r="M248" s="84">
        <v>9280.5199999999986</v>
      </c>
      <c r="N248" s="84"/>
      <c r="O248" s="84">
        <v>12937.68</v>
      </c>
      <c r="P248" s="84">
        <v>12303.48</v>
      </c>
      <c r="Q248" s="84"/>
      <c r="R248" s="84">
        <v>6532.26</v>
      </c>
      <c r="S248" s="84">
        <v>12937.68</v>
      </c>
      <c r="T248" s="84">
        <v>6405.42</v>
      </c>
      <c r="U248" s="84">
        <v>7737.2400000000007</v>
      </c>
      <c r="V248" s="84">
        <v>7039.62</v>
      </c>
      <c r="W248" s="84">
        <v>7420.1399999999994</v>
      </c>
      <c r="X248" s="84">
        <v>7166.46</v>
      </c>
      <c r="Y248" s="84">
        <v>7211.1600000000008</v>
      </c>
      <c r="Z248" s="84"/>
      <c r="AA248" s="84">
        <v>7211.1600000000008</v>
      </c>
      <c r="AB248" s="84">
        <v>17215.38</v>
      </c>
      <c r="AC248" s="84"/>
      <c r="AD248" s="84">
        <v>6199.05</v>
      </c>
      <c r="AE248" s="84">
        <v>6271.98</v>
      </c>
      <c r="AF248" s="84">
        <v>6563.7</v>
      </c>
      <c r="AG248" s="84">
        <v>15315.300000000003</v>
      </c>
      <c r="AH248" s="84">
        <v>6782.49</v>
      </c>
      <c r="AI248" s="84">
        <v>6636.6299999999992</v>
      </c>
      <c r="AJ248" s="84"/>
      <c r="AK248" s="84">
        <v>6782.49</v>
      </c>
      <c r="AL248" s="203">
        <f>'[122]RP per monthly'!B372*-1</f>
        <v>3380.96</v>
      </c>
      <c r="AM248" s="203">
        <f>'[122]RP per monthly'!C372*-1</f>
        <v>6761.92</v>
      </c>
      <c r="AN248" s="203">
        <f>'[122]RP per monthly'!D372*-1</f>
        <v>1853.08</v>
      </c>
      <c r="AO248" s="203">
        <f>'[122]RP per monthly'!E372*-1</f>
        <v>6271.98</v>
      </c>
      <c r="AP248" s="203">
        <f>'[122]RP per monthly'!F372*-1</f>
        <v>6271.98</v>
      </c>
      <c r="AQ248" s="203">
        <f>'[122]RP per monthly'!G372*-1</f>
        <v>6271.98</v>
      </c>
      <c r="AR248" s="203">
        <f>'[122]RP per monthly'!H372*-1</f>
        <v>4229.9399999999996</v>
      </c>
      <c r="AS248" s="203">
        <f>'[122]RP per monthly'!I372*-1</f>
        <v>4251.82</v>
      </c>
      <c r="AT248" s="203">
        <f>'[122]RP per monthly'!J372*-1</f>
        <v>4251.82</v>
      </c>
      <c r="AU248" s="203">
        <f>'[122]RP per monthly'!K372*-1</f>
        <v>4353.92</v>
      </c>
      <c r="AV248" s="203">
        <f>'[122]RP per monthly'!L372*-1</f>
        <v>4052.38</v>
      </c>
      <c r="AW248" s="203">
        <f>'[122]RP per monthly'!M372*-1</f>
        <v>10632.01</v>
      </c>
      <c r="AX248" s="203">
        <f>'[122]RP per monthly'!P372*-1</f>
        <v>-1807.45</v>
      </c>
      <c r="AY248" s="203">
        <f>'[122]RP per monthly'!Q372*-1</f>
        <v>4549.7299999999996</v>
      </c>
      <c r="AZ248" s="203">
        <f>'[122]RP per monthly'!R372*-1</f>
        <v>5399.54</v>
      </c>
      <c r="BA248" s="203">
        <f>'[122]RP per monthly'!S372*-1</f>
        <v>4596.05</v>
      </c>
      <c r="BB248" s="203">
        <f>'[122]RP per monthly'!T372*-1</f>
        <v>4596.05</v>
      </c>
      <c r="BC248" s="203">
        <f>'[122]RP per monthly'!U372*-1</f>
        <v>4690.91</v>
      </c>
      <c r="BD248" s="203">
        <f>'[122]RP per monthly'!V372*-1</f>
        <v>4389.1099999999997</v>
      </c>
      <c r="BE248" s="203">
        <f>'[122]RP per monthly'!W372*-1</f>
        <v>4156.29</v>
      </c>
      <c r="BF248" s="203">
        <f>'[122]RP per monthly'!X372*-1</f>
        <v>6053.37</v>
      </c>
      <c r="BG248" s="203">
        <f>'[122]RP per monthly'!Y372*-1</f>
        <v>6053.37</v>
      </c>
      <c r="BH248" s="203">
        <f>'[122]RP per monthly'!Z372*-1</f>
        <v>6053.37</v>
      </c>
      <c r="BI248" s="203">
        <f>'[122]RP per monthly'!AA372*-1</f>
        <v>6053.37</v>
      </c>
      <c r="BJ248" s="203">
        <f>'[122]RP per monthly'!AD372*-1</f>
        <v>6954.0945119999997</v>
      </c>
      <c r="BK248" s="203">
        <f>'[122]RP per monthly'!AE372*-1</f>
        <v>6954.0945119999997</v>
      </c>
      <c r="BL248" s="203">
        <f>'[122]RP per monthly'!AF372*-1</f>
        <v>6954.0945119999997</v>
      </c>
      <c r="BM248" s="203">
        <f>'[122]RP per monthly'!AG372*-1</f>
        <v>6954.0945119999997</v>
      </c>
      <c r="BN248" s="203">
        <f>'[122]RP per monthly'!AH372*-1</f>
        <v>6954.0945119999997</v>
      </c>
      <c r="BO248" s="203">
        <f>'[122]RP per monthly'!AI372*-1</f>
        <v>6954.0945119999997</v>
      </c>
      <c r="BP248" s="203">
        <f>'[122]RP per monthly'!AJ372*-1</f>
        <v>6954.0945119999997</v>
      </c>
      <c r="BQ248" s="203">
        <f>'[122]RP per monthly'!AK372*-1</f>
        <v>6954.0945119999997</v>
      </c>
      <c r="BR248" s="203">
        <f>'[122]RP per monthly'!AL372*-1</f>
        <v>6954.0945119999997</v>
      </c>
      <c r="BS248" s="203">
        <f>'[122]RP per monthly'!AM372*-1</f>
        <v>6954.0945119999997</v>
      </c>
      <c r="BT248" s="203">
        <f>'[122]RP per monthly'!AN372*-1</f>
        <v>6954.0945119999997</v>
      </c>
      <c r="BU248" s="203">
        <f>'[122]RP per monthly'!AO372*-1</f>
        <v>6954.0945119999997</v>
      </c>
      <c r="BV248" s="195">
        <f>'[122]RP per monthly'!AR372*-1</f>
        <v>7988.8419580999998</v>
      </c>
      <c r="BW248" s="195">
        <f>'[122]RP per monthly'!AS372*-1</f>
        <v>7988.8419580999998</v>
      </c>
      <c r="BX248" s="195">
        <f>'[122]RP per monthly'!AT372*-1</f>
        <v>7988.8419580999998</v>
      </c>
      <c r="BY248" s="195">
        <f>'[122]RP per monthly'!AU372*-1</f>
        <v>7988.8419580999998</v>
      </c>
      <c r="BZ248" s="195">
        <f>'[122]RP per monthly'!AV372*-1</f>
        <v>7988.8419580999998</v>
      </c>
      <c r="CA248" s="195">
        <f>'[122]RP per monthly'!AW372*-1</f>
        <v>7988.8419580999998</v>
      </c>
      <c r="CB248" s="195">
        <f>'[122]RP per monthly'!AX372*-1</f>
        <v>7988.8419580999998</v>
      </c>
      <c r="CC248" s="195">
        <f>'[122]RP per monthly'!AY372*-1</f>
        <v>7988.8419580999998</v>
      </c>
      <c r="CD248" s="195">
        <f>'[122]RP per monthly'!AZ372*-1</f>
        <v>7988.8419580999998</v>
      </c>
      <c r="CE248" s="195">
        <f>'[122]RP per monthly'!BA372*-1</f>
        <v>7988.8419580999998</v>
      </c>
      <c r="CF248" s="195">
        <f>'[122]RP per monthly'!BB372*-1</f>
        <v>7988.8419580999998</v>
      </c>
      <c r="CG248" s="195">
        <f>'[122]RP per monthly'!BC372*-1</f>
        <v>7988.8419580999998</v>
      </c>
      <c r="CH248" s="195">
        <f>'[122]RP per monthly'!BF372*-1</f>
        <v>9177.5807626999995</v>
      </c>
      <c r="CI248" s="195">
        <f>'[122]RP per monthly'!BG372*-1</f>
        <v>9177.5807626999995</v>
      </c>
      <c r="CJ248" s="195">
        <f>'[122]RP per monthly'!BH372*-1</f>
        <v>9177.5807626999995</v>
      </c>
      <c r="CK248" s="195">
        <f>'[122]RP per monthly'!BI372*-1</f>
        <v>9177.5807626999995</v>
      </c>
      <c r="CL248" s="195">
        <f>'[122]RP per monthly'!BJ372*-1</f>
        <v>9177.5807626999995</v>
      </c>
      <c r="CM248" s="195">
        <f>'[122]RP per monthly'!BK372*-1</f>
        <v>9177.5807626999995</v>
      </c>
      <c r="CN248" s="195">
        <f>'[122]RP per monthly'!BL372*-1</f>
        <v>9177.5807626999995</v>
      </c>
      <c r="CO248" s="195">
        <f>'[122]RP per monthly'!BM372*-1</f>
        <v>9177.5807626999995</v>
      </c>
      <c r="CP248" s="195">
        <f>'[122]RP per monthly'!BN372*-1</f>
        <v>9177.5807626999995</v>
      </c>
      <c r="CQ248" s="195">
        <f>'[122]RP per monthly'!BO372*-1</f>
        <v>9177.5807626999995</v>
      </c>
      <c r="CR248" s="195">
        <f>'[122]RP per monthly'!BP372*-1</f>
        <v>9177.5807626999995</v>
      </c>
      <c r="CS248" s="195">
        <f>'[122]RP per monthly'!BQ372*-1</f>
        <v>9177.5807626999995</v>
      </c>
      <c r="CT248" s="195">
        <f>'[122]RP per monthly'!BT372*-1</f>
        <v>10543.222358200001</v>
      </c>
      <c r="CU248" s="195">
        <f>'[122]RP per monthly'!BU372*-1</f>
        <v>10543.222358200001</v>
      </c>
      <c r="CV248" s="195">
        <f>'[122]RP per monthly'!BV372*-1</f>
        <v>10543.222358200001</v>
      </c>
      <c r="CW248" s="195">
        <f>'[122]RP per monthly'!BW372*-1</f>
        <v>10543.222358200001</v>
      </c>
      <c r="CX248" s="195">
        <f>'[122]RP per monthly'!BX372*-1</f>
        <v>10543.222358200001</v>
      </c>
      <c r="CY248" s="195">
        <f>'[122]RP per monthly'!BY372*-1</f>
        <v>10543.222358200001</v>
      </c>
      <c r="CZ248" s="195">
        <f>'[122]RP per monthly'!BZ372*-1</f>
        <v>10543.222358200001</v>
      </c>
      <c r="DA248" s="195">
        <f>'[122]RP per monthly'!CA372*-1</f>
        <v>10543.222358200001</v>
      </c>
      <c r="DB248" s="195">
        <f>'[122]RP per monthly'!CB372*-1</f>
        <v>10543.222358200001</v>
      </c>
      <c r="DC248" s="195">
        <f>'[122]RP per monthly'!CC372*-1</f>
        <v>10543.222358200001</v>
      </c>
      <c r="DD248" s="195">
        <f>'[122]RP per monthly'!CD372*-1</f>
        <v>10543.222358200001</v>
      </c>
      <c r="DE248" s="195">
        <f>'[122]RP per monthly'!CE372*-1</f>
        <v>10543.222358200001</v>
      </c>
    </row>
    <row r="249" spans="1:109" ht="15" customHeight="1" outlineLevel="1">
      <c r="A249" s="37" t="s">
        <v>290</v>
      </c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4"/>
      <c r="AG249" s="84"/>
      <c r="AH249" s="84"/>
      <c r="AI249" s="84"/>
      <c r="AJ249" s="84"/>
      <c r="AK249" s="84"/>
      <c r="AL249" s="203">
        <f>'[122]RP per monthly'!B373*-1</f>
        <v>2414.4699999999998</v>
      </c>
      <c r="AM249" s="203">
        <f>'[122]RP per monthly'!C373*-1</f>
        <v>3297.9</v>
      </c>
      <c r="AN249" s="203">
        <f>'[122]RP per monthly'!D373*-1</f>
        <v>2359.23</v>
      </c>
      <c r="AO249" s="203">
        <f>'[122]RP per monthly'!E373*-1</f>
        <v>1562.3</v>
      </c>
      <c r="AP249" s="203">
        <f>'[122]RP per monthly'!F373*-1</f>
        <v>2766.12</v>
      </c>
      <c r="AQ249" s="203">
        <f>'[122]RP per monthly'!G373*-1</f>
        <v>1827.94</v>
      </c>
      <c r="AR249" s="203">
        <f>'[122]RP per monthly'!H373*-1</f>
        <v>2788.59</v>
      </c>
      <c r="AS249" s="203">
        <f>'[122]RP per monthly'!I373*-1</f>
        <v>3013.77</v>
      </c>
      <c r="AT249" s="203">
        <f>'[122]RP per monthly'!J373*-1</f>
        <v>1983.59</v>
      </c>
      <c r="AU249" s="203">
        <f>'[122]RP per monthly'!K373*-1</f>
        <v>1300.3900000000001</v>
      </c>
      <c r="AV249" s="203">
        <f>'[122]RP per monthly'!L373*-1</f>
        <v>1108.5899999999999</v>
      </c>
      <c r="AW249" s="203">
        <f>'[122]RP per monthly'!M373*-1</f>
        <v>1856.89</v>
      </c>
      <c r="AX249" s="203">
        <f>'[122]RP per monthly'!P373*-1</f>
        <v>1282.4000000000001</v>
      </c>
      <c r="AY249" s="203">
        <f>'[122]RP per monthly'!Q373*-1</f>
        <v>1680.67</v>
      </c>
      <c r="AZ249" s="203">
        <f>'[122]RP per monthly'!R373*-1</f>
        <v>2442.7800000000002</v>
      </c>
      <c r="BA249" s="203">
        <f>'[122]RP per monthly'!S373*-1</f>
        <v>1635.58</v>
      </c>
      <c r="BB249" s="203">
        <f>'[122]RP per monthly'!T373*-1</f>
        <v>1544.16</v>
      </c>
      <c r="BC249" s="203">
        <f>'[122]RP per monthly'!U373*-1</f>
        <v>2811.23</v>
      </c>
      <c r="BD249" s="203">
        <f>'[122]RP per monthly'!V373*-1</f>
        <v>1655.88</v>
      </c>
      <c r="BE249" s="203">
        <f>'[122]RP per monthly'!W373*-1</f>
        <v>3055.18</v>
      </c>
      <c r="BF249" s="203">
        <f>'[122]RP per monthly'!X373*-1</f>
        <v>45791.77</v>
      </c>
      <c r="BG249" s="203">
        <f>'[122]RP per monthly'!Y373*-1</f>
        <v>6800</v>
      </c>
      <c r="BH249" s="203">
        <f>'[122]RP per monthly'!Z373*-1</f>
        <v>6800</v>
      </c>
      <c r="BI249" s="203">
        <f>'[122]RP per monthly'!AA373*-1</f>
        <v>6800</v>
      </c>
      <c r="BJ249" s="203">
        <f>'[122]RP per monthly'!AD373*-1</f>
        <v>3850</v>
      </c>
      <c r="BK249" s="203">
        <f>'[122]RP per monthly'!AE373*-1</f>
        <v>3850</v>
      </c>
      <c r="BL249" s="203">
        <f>'[122]RP per monthly'!AF373*-1</f>
        <v>3850</v>
      </c>
      <c r="BM249" s="203">
        <f>'[122]RP per monthly'!AG373*-1</f>
        <v>3850</v>
      </c>
      <c r="BN249" s="203">
        <f>'[122]RP per monthly'!AH373*-1</f>
        <v>3850</v>
      </c>
      <c r="BO249" s="203">
        <f>'[122]RP per monthly'!AI373*-1</f>
        <v>3850</v>
      </c>
      <c r="BP249" s="203">
        <f>'[122]RP per monthly'!AJ373*-1</f>
        <v>3850</v>
      </c>
      <c r="BQ249" s="203">
        <f>'[122]RP per monthly'!AK373*-1</f>
        <v>3850</v>
      </c>
      <c r="BR249" s="203">
        <f>'[122]RP per monthly'!AL373*-1</f>
        <v>3850</v>
      </c>
      <c r="BS249" s="203">
        <f>'[122]RP per monthly'!AM373*-1</f>
        <v>3850</v>
      </c>
      <c r="BT249" s="203">
        <f>'[122]RP per monthly'!AN373*-1</f>
        <v>3850</v>
      </c>
      <c r="BU249" s="203">
        <f>'[122]RP per monthly'!AO373*-1</f>
        <v>3850</v>
      </c>
      <c r="BV249" s="195">
        <f>'[122]RP per monthly'!AR373*-1</f>
        <v>3850</v>
      </c>
      <c r="BW249" s="195">
        <f>'[122]RP per monthly'!AS373*-1</f>
        <v>3850</v>
      </c>
      <c r="BX249" s="195">
        <f>'[122]RP per monthly'!AT373*-1</f>
        <v>3850</v>
      </c>
      <c r="BY249" s="195">
        <f>'[122]RP per monthly'!AU373*-1</f>
        <v>3850</v>
      </c>
      <c r="BZ249" s="195">
        <f>'[122]RP per monthly'!AV373*-1</f>
        <v>3850</v>
      </c>
      <c r="CA249" s="195">
        <f>'[122]RP per monthly'!AW373*-1</f>
        <v>3850</v>
      </c>
      <c r="CB249" s="195">
        <f>'[122]RP per monthly'!AX373*-1</f>
        <v>3850</v>
      </c>
      <c r="CC249" s="195">
        <f>'[122]RP per monthly'!AY373*-1</f>
        <v>3850</v>
      </c>
      <c r="CD249" s="195">
        <f>'[122]RP per monthly'!AZ373*-1</f>
        <v>3850</v>
      </c>
      <c r="CE249" s="195">
        <f>'[122]RP per monthly'!BA373*-1</f>
        <v>3850</v>
      </c>
      <c r="CF249" s="195">
        <f>'[122]RP per monthly'!BB373*-1</f>
        <v>3850</v>
      </c>
      <c r="CG249" s="195">
        <f>'[122]RP per monthly'!BC373*-1</f>
        <v>3850</v>
      </c>
      <c r="CH249" s="195">
        <f>'[122]RP per monthly'!BF373*-1</f>
        <v>3850</v>
      </c>
      <c r="CI249" s="195">
        <f>'[122]RP per monthly'!BG373*-1</f>
        <v>3850</v>
      </c>
      <c r="CJ249" s="195">
        <f>'[122]RP per monthly'!BH373*-1</f>
        <v>3850</v>
      </c>
      <c r="CK249" s="195">
        <f>'[122]RP per monthly'!BI373*-1</f>
        <v>3850</v>
      </c>
      <c r="CL249" s="195">
        <f>'[122]RP per monthly'!BJ373*-1</f>
        <v>3850</v>
      </c>
      <c r="CM249" s="195">
        <f>'[122]RP per monthly'!BK373*-1</f>
        <v>3850</v>
      </c>
      <c r="CN249" s="195">
        <f>'[122]RP per monthly'!BL373*-1</f>
        <v>3850</v>
      </c>
      <c r="CO249" s="195">
        <f>'[122]RP per monthly'!BM373*-1</f>
        <v>3850</v>
      </c>
      <c r="CP249" s="195">
        <f>'[122]RP per monthly'!BN373*-1</f>
        <v>3850</v>
      </c>
      <c r="CQ249" s="195">
        <f>'[122]RP per monthly'!BO373*-1</f>
        <v>3850</v>
      </c>
      <c r="CR249" s="195">
        <f>'[122]RP per monthly'!BP373*-1</f>
        <v>3850</v>
      </c>
      <c r="CS249" s="195">
        <f>'[122]RP per monthly'!BQ373*-1</f>
        <v>3850</v>
      </c>
      <c r="CT249" s="195">
        <f>'[122]RP per monthly'!BT373*-1</f>
        <v>3850</v>
      </c>
      <c r="CU249" s="195">
        <f>'[122]RP per monthly'!BU373*-1</f>
        <v>3850</v>
      </c>
      <c r="CV249" s="195">
        <f>'[122]RP per monthly'!BV373*-1</f>
        <v>3850</v>
      </c>
      <c r="CW249" s="195">
        <f>'[122]RP per monthly'!BW373*-1</f>
        <v>3850</v>
      </c>
      <c r="CX249" s="195">
        <f>'[122]RP per monthly'!BX373*-1</f>
        <v>3850</v>
      </c>
      <c r="CY249" s="195">
        <f>'[122]RP per monthly'!BY373*-1</f>
        <v>3850</v>
      </c>
      <c r="CZ249" s="195">
        <f>'[122]RP per monthly'!BZ373*-1</f>
        <v>3850</v>
      </c>
      <c r="DA249" s="195">
        <f>'[122]RP per monthly'!CA373*-1</f>
        <v>3850</v>
      </c>
      <c r="DB249" s="195">
        <f>'[122]RP per monthly'!CB373*-1</f>
        <v>3850</v>
      </c>
      <c r="DC249" s="195">
        <f>'[122]RP per monthly'!CC373*-1</f>
        <v>3850</v>
      </c>
      <c r="DD249" s="195">
        <f>'[122]RP per monthly'!CD373*-1</f>
        <v>3850</v>
      </c>
      <c r="DE249" s="195">
        <f>'[122]RP per monthly'!CE373*-1</f>
        <v>3850</v>
      </c>
    </row>
    <row r="250" spans="1:109" ht="15" customHeight="1" outlineLevel="1">
      <c r="A250" s="37" t="s">
        <v>291</v>
      </c>
      <c r="B250" s="84">
        <v>4934.3899999999994</v>
      </c>
      <c r="C250" s="84">
        <v>4646.18</v>
      </c>
      <c r="D250" s="84">
        <v>4821.12</v>
      </c>
      <c r="E250" s="84">
        <v>4886.26</v>
      </c>
      <c r="F250" s="84">
        <v>6122.0300000000007</v>
      </c>
      <c r="G250" s="84">
        <v>5750.39</v>
      </c>
      <c r="H250" s="84">
        <v>6329.81</v>
      </c>
      <c r="I250" s="84">
        <v>6483.67</v>
      </c>
      <c r="J250" s="84">
        <v>6791.3400000000011</v>
      </c>
      <c r="K250" s="84">
        <v>5124.1099999999997</v>
      </c>
      <c r="L250" s="84"/>
      <c r="M250" s="84">
        <v>8758.8099999999977</v>
      </c>
      <c r="N250" s="84">
        <v>4407.6899999999996</v>
      </c>
      <c r="O250" s="84"/>
      <c r="P250" s="84">
        <v>4407.95</v>
      </c>
      <c r="Q250" s="84">
        <v>4412.9000000000005</v>
      </c>
      <c r="R250" s="84">
        <v>4527.01</v>
      </c>
      <c r="S250" s="84">
        <v>4452.0600000000004</v>
      </c>
      <c r="T250" s="84">
        <v>8806.5700000000015</v>
      </c>
      <c r="U250" s="84">
        <v>5247.9400000000005</v>
      </c>
      <c r="V250" s="84">
        <v>3574.2799999999997</v>
      </c>
      <c r="W250" s="84">
        <v>3544.95</v>
      </c>
      <c r="X250" s="84">
        <v>3788.47</v>
      </c>
      <c r="Y250" s="84">
        <v>9383.5300000000007</v>
      </c>
      <c r="Z250" s="84">
        <v>277.45</v>
      </c>
      <c r="AA250" s="84">
        <v>5549.58</v>
      </c>
      <c r="AB250" s="84">
        <v>6986.74</v>
      </c>
      <c r="AC250" s="84">
        <v>-1839.96</v>
      </c>
      <c r="AD250" s="84">
        <v>-32996.32</v>
      </c>
      <c r="AE250" s="84">
        <v>6414.08</v>
      </c>
      <c r="AF250" s="84">
        <v>-387.72</v>
      </c>
      <c r="AG250" s="84">
        <v>2964.7900000000004</v>
      </c>
      <c r="AH250" s="84">
        <v>2993.47</v>
      </c>
      <c r="AI250" s="84">
        <v>2993.47</v>
      </c>
      <c r="AJ250" s="84">
        <v>2993.47</v>
      </c>
      <c r="AK250" s="84">
        <v>704.29000000000008</v>
      </c>
      <c r="AL250" s="203">
        <f>'[122]RP per monthly'!B374*-1</f>
        <v>5643.34</v>
      </c>
      <c r="AM250" s="203">
        <f>'[122]RP per monthly'!C374*-1</f>
        <v>2961.68</v>
      </c>
      <c r="AN250" s="203">
        <f>'[122]RP per monthly'!D374*-1</f>
        <v>5649.83</v>
      </c>
      <c r="AO250" s="203">
        <f>'[122]RP per monthly'!E374*-1</f>
        <v>2998.27</v>
      </c>
      <c r="AP250" s="203">
        <f>'[122]RP per monthly'!F374*-1</f>
        <v>2998.29</v>
      </c>
      <c r="AQ250" s="203">
        <f>'[122]RP per monthly'!G374*-1</f>
        <v>2998.29</v>
      </c>
      <c r="AR250" s="203">
        <f>'[122]RP per monthly'!H374*-1</f>
        <v>3615.87</v>
      </c>
      <c r="AS250" s="203">
        <f>'[122]RP per monthly'!I374*-1</f>
        <v>3638.42</v>
      </c>
      <c r="AT250" s="203">
        <f>'[122]RP per monthly'!J374*-1</f>
        <v>3638.44</v>
      </c>
      <c r="AU250" s="203">
        <f>'[122]RP per monthly'!K374*-1</f>
        <v>3786.92</v>
      </c>
      <c r="AV250" s="203">
        <f>'[122]RP per monthly'!L374*-1</f>
        <v>3570.85</v>
      </c>
      <c r="AW250" s="203">
        <f>'[122]RP per monthly'!M374*-1</f>
        <v>3795.51</v>
      </c>
      <c r="AX250" s="203">
        <f>'[122]RP per monthly'!P374*-1</f>
        <v>3733.96</v>
      </c>
      <c r="AY250" s="203">
        <f>'[122]RP per monthly'!Q374*-1</f>
        <v>3848.43</v>
      </c>
      <c r="AZ250" s="203">
        <f>'[122]RP per monthly'!R374*-1</f>
        <v>3767.02</v>
      </c>
      <c r="BA250" s="203">
        <f>'[122]RP per monthly'!S374*-1</f>
        <v>3696.81</v>
      </c>
      <c r="BB250" s="203">
        <f>'[122]RP per monthly'!T374*-1</f>
        <v>3676.87</v>
      </c>
      <c r="BC250" s="203">
        <f>'[122]RP per monthly'!U374*-1</f>
        <v>3547.18</v>
      </c>
      <c r="BD250" s="203">
        <f>'[122]RP per monthly'!V374*-1</f>
        <v>3033.55</v>
      </c>
      <c r="BE250" s="203">
        <f>'[122]RP per monthly'!W374*-1</f>
        <v>2598.5100000000002</v>
      </c>
      <c r="BF250" s="203">
        <f>'[122]RP per monthly'!X374*-1</f>
        <v>3154.6307433000002</v>
      </c>
      <c r="BG250" s="203">
        <f>'[122]RP per monthly'!Y374*-1</f>
        <v>3154.6307433000002</v>
      </c>
      <c r="BH250" s="203">
        <f>'[122]RP per monthly'!Z374*-1</f>
        <v>3154.6307433000002</v>
      </c>
      <c r="BI250" s="203">
        <f>'[122]RP per monthly'!AA374*-1</f>
        <v>3154.6307433000002</v>
      </c>
      <c r="BJ250" s="203">
        <f>'[122]RP per monthly'!AD374*-1</f>
        <v>3154.6307433000002</v>
      </c>
      <c r="BK250" s="203">
        <f>'[122]RP per monthly'!AE374*-1</f>
        <v>3154.6307433000002</v>
      </c>
      <c r="BL250" s="203">
        <f>'[122]RP per monthly'!AF374*-1</f>
        <v>3201.9683046</v>
      </c>
      <c r="BM250" s="203">
        <f>'[122]RP per monthly'!AG374*-1</f>
        <v>3201.9683046</v>
      </c>
      <c r="BN250" s="203">
        <f>'[122]RP per monthly'!AH374*-1</f>
        <v>3201.9683046</v>
      </c>
      <c r="BO250" s="203">
        <f>'[122]RP per monthly'!AI374*-1</f>
        <v>3201.9683046</v>
      </c>
      <c r="BP250" s="203">
        <f>'[122]RP per monthly'!AJ374*-1</f>
        <v>3201.9683046</v>
      </c>
      <c r="BQ250" s="203">
        <f>'[122]RP per monthly'!AK374*-1</f>
        <v>3463.5788123000002</v>
      </c>
      <c r="BR250" s="203">
        <f>'[122]RP per monthly'!AL374*-1</f>
        <v>3463.5788123000002</v>
      </c>
      <c r="BS250" s="203">
        <f>'[122]RP per monthly'!AM374*-1</f>
        <v>3463.5788123000002</v>
      </c>
      <c r="BT250" s="203">
        <f>'[122]RP per monthly'!AN374*-1</f>
        <v>3463.5788123000002</v>
      </c>
      <c r="BU250" s="203">
        <f>'[122]RP per monthly'!AO374*-1</f>
        <v>3463.5788123000002</v>
      </c>
      <c r="BV250" s="195">
        <f>'[122]RP per monthly'!AR374*-1</f>
        <v>3463.5788123000002</v>
      </c>
      <c r="BW250" s="195">
        <f>'[122]RP per monthly'!AS374*-1</f>
        <v>3463.5788123000002</v>
      </c>
      <c r="BX250" s="195">
        <f>'[122]RP per monthly'!AT374*-1</f>
        <v>3463.5788123000002</v>
      </c>
      <c r="BY250" s="195">
        <f>'[122]RP per monthly'!AU374*-1</f>
        <v>3463.5788123000002</v>
      </c>
      <c r="BZ250" s="195">
        <f>'[122]RP per monthly'!AV374*-1</f>
        <v>3463.5788123000002</v>
      </c>
      <c r="CA250" s="195">
        <f>'[122]RP per monthly'!AW374*-1</f>
        <v>3463.5788123000002</v>
      </c>
      <c r="CB250" s="195">
        <f>'[122]RP per monthly'!AX374*-1</f>
        <v>3463.5788123000002</v>
      </c>
      <c r="CC250" s="195">
        <f>'[122]RP per monthly'!AY374*-1</f>
        <v>3601.0515077999999</v>
      </c>
      <c r="CD250" s="195">
        <f>'[122]RP per monthly'!AZ374*-1</f>
        <v>3601.0515077999999</v>
      </c>
      <c r="CE250" s="195">
        <f>'[122]RP per monthly'!BA374*-1</f>
        <v>3601.0515077999999</v>
      </c>
      <c r="CF250" s="195">
        <f>'[122]RP per monthly'!BB374*-1</f>
        <v>3601.0515077999999</v>
      </c>
      <c r="CG250" s="195">
        <f>'[122]RP per monthly'!BC374*-1</f>
        <v>3601.0515077999999</v>
      </c>
      <c r="CH250" s="195">
        <f>'[122]RP per monthly'!BF374*-1</f>
        <v>3601.0515077999999</v>
      </c>
      <c r="CI250" s="195">
        <f>'[122]RP per monthly'!BG374*-1</f>
        <v>3601.0515077999999</v>
      </c>
      <c r="CJ250" s="195">
        <f>'[122]RP per monthly'!BH374*-1</f>
        <v>3601.0515077999999</v>
      </c>
      <c r="CK250" s="195">
        <f>'[122]RP per monthly'!BI374*-1</f>
        <v>3601.0515077999999</v>
      </c>
      <c r="CL250" s="195">
        <f>'[122]RP per monthly'!BJ374*-1</f>
        <v>3601.0515077999999</v>
      </c>
      <c r="CM250" s="195">
        <f>'[122]RP per monthly'!BK374*-1</f>
        <v>3601.0515077999999</v>
      </c>
      <c r="CN250" s="195">
        <f>'[122]RP per monthly'!BL374*-1</f>
        <v>3601.0515077999999</v>
      </c>
      <c r="CO250" s="195">
        <f>'[122]RP per monthly'!BM374*-1</f>
        <v>3733.9373808</v>
      </c>
      <c r="CP250" s="195">
        <f>'[122]RP per monthly'!BN374*-1</f>
        <v>3733.9373808</v>
      </c>
      <c r="CQ250" s="195">
        <f>'[122]RP per monthly'!BO374*-1</f>
        <v>3733.9373808</v>
      </c>
      <c r="CR250" s="195">
        <f>'[122]RP per monthly'!BP374*-1</f>
        <v>3733.9373808</v>
      </c>
      <c r="CS250" s="195">
        <f>'[122]RP per monthly'!BQ374*-1</f>
        <v>3733.9373808</v>
      </c>
      <c r="CT250" s="195">
        <f>'[122]RP per monthly'!BT374*-1</f>
        <v>3733.9373808</v>
      </c>
      <c r="CU250" s="195">
        <f>'[122]RP per monthly'!BU374*-1</f>
        <v>3733.9373808</v>
      </c>
      <c r="CV250" s="195">
        <f>'[122]RP per monthly'!BV374*-1</f>
        <v>3733.9373808</v>
      </c>
      <c r="CW250" s="195">
        <f>'[122]RP per monthly'!BW374*-1</f>
        <v>3733.9373808</v>
      </c>
      <c r="CX250" s="195">
        <f>'[122]RP per monthly'!BX374*-1</f>
        <v>3733.9373808</v>
      </c>
      <c r="CY250" s="195">
        <f>'[122]RP per monthly'!BY374*-1</f>
        <v>3733.9373808</v>
      </c>
      <c r="CZ250" s="195">
        <f>'[122]RP per monthly'!BZ374*-1</f>
        <v>3733.9373808</v>
      </c>
      <c r="DA250" s="195">
        <f>'[122]RP per monthly'!CA374*-1</f>
        <v>3865.0002039000001</v>
      </c>
      <c r="DB250" s="195">
        <f>'[122]RP per monthly'!CB374*-1</f>
        <v>3865.0002039000001</v>
      </c>
      <c r="DC250" s="195">
        <f>'[122]RP per monthly'!CC374*-1</f>
        <v>3865.0002039000001</v>
      </c>
      <c r="DD250" s="195">
        <f>'[122]RP per monthly'!CD374*-1</f>
        <v>3865.0002039000001</v>
      </c>
      <c r="DE250" s="195">
        <f>'[122]RP per monthly'!CE374*-1</f>
        <v>3865.0002039000001</v>
      </c>
    </row>
    <row r="251" spans="1:109" ht="15" customHeight="1" outlineLevel="1">
      <c r="A251" s="37" t="s">
        <v>292</v>
      </c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4"/>
      <c r="AG251" s="84"/>
      <c r="AH251" s="84"/>
      <c r="AI251" s="84"/>
      <c r="AJ251" s="84"/>
      <c r="AK251" s="84"/>
      <c r="AL251" s="203">
        <f>'[122]RP per monthly'!B375*-1</f>
        <v>0</v>
      </c>
      <c r="AM251" s="203">
        <f>'[122]RP per monthly'!C375*-1</f>
        <v>0</v>
      </c>
      <c r="AN251" s="203">
        <f>'[122]RP per monthly'!D375*-1</f>
        <v>0</v>
      </c>
      <c r="AO251" s="203">
        <f>'[122]RP per monthly'!E375*-1</f>
        <v>0</v>
      </c>
      <c r="AP251" s="203">
        <f>'[122]RP per monthly'!F375*-1</f>
        <v>10059.15</v>
      </c>
      <c r="AQ251" s="203">
        <f>'[122]RP per monthly'!G375*-1</f>
        <v>-10059.15</v>
      </c>
      <c r="AR251" s="203">
        <f>'[122]RP per monthly'!H375*-1</f>
        <v>0</v>
      </c>
      <c r="AS251" s="203">
        <f>'[122]RP per monthly'!I375*-1</f>
        <v>0</v>
      </c>
      <c r="AT251" s="203">
        <f>'[122]RP per monthly'!J375*-1</f>
        <v>0</v>
      </c>
      <c r="AU251" s="203">
        <f>'[122]RP per monthly'!K375*-1</f>
        <v>0</v>
      </c>
      <c r="AV251" s="203">
        <f>'[122]RP per monthly'!L375*-1</f>
        <v>0</v>
      </c>
      <c r="AW251" s="203">
        <f>'[122]RP per monthly'!M375*-1</f>
        <v>0</v>
      </c>
      <c r="AX251" s="203">
        <f>'[122]RP per monthly'!P375*-1</f>
        <v>0</v>
      </c>
      <c r="AY251" s="203">
        <f>'[122]RP per monthly'!Q375*-1</f>
        <v>0</v>
      </c>
      <c r="AZ251" s="203">
        <f>'[122]RP per monthly'!R375*-1</f>
        <v>0</v>
      </c>
      <c r="BA251" s="203">
        <f>'[122]RP per monthly'!S375*-1</f>
        <v>0</v>
      </c>
      <c r="BB251" s="203">
        <f>'[122]RP per monthly'!T375*-1</f>
        <v>0</v>
      </c>
      <c r="BC251" s="203">
        <f>'[122]RP per monthly'!U375*-1</f>
        <v>0</v>
      </c>
      <c r="BD251" s="203">
        <f>'[122]RP per monthly'!V375*-1</f>
        <v>0</v>
      </c>
      <c r="BE251" s="203">
        <f>'[122]RP per monthly'!W375*-1</f>
        <v>0</v>
      </c>
      <c r="BF251" s="203">
        <f>'[122]RP per monthly'!X375*-1</f>
        <v>0</v>
      </c>
      <c r="BG251" s="203">
        <f>'[122]RP per monthly'!Y375*-1</f>
        <v>0</v>
      </c>
      <c r="BH251" s="203">
        <f>'[122]RP per monthly'!Z375*-1</f>
        <v>0</v>
      </c>
      <c r="BI251" s="203">
        <f>'[122]RP per monthly'!AA375*-1</f>
        <v>0</v>
      </c>
      <c r="BJ251" s="203">
        <f>'[122]RP per monthly'!AD375*-1</f>
        <v>0</v>
      </c>
      <c r="BK251" s="203">
        <f>'[122]RP per monthly'!AE375*-1</f>
        <v>0</v>
      </c>
      <c r="BL251" s="203">
        <f>'[122]RP per monthly'!AF375*-1</f>
        <v>0</v>
      </c>
      <c r="BM251" s="203">
        <f>'[122]RP per monthly'!AG375*-1</f>
        <v>0</v>
      </c>
      <c r="BN251" s="203">
        <f>'[122]RP per monthly'!AH375*-1</f>
        <v>0</v>
      </c>
      <c r="BO251" s="203">
        <f>'[122]RP per monthly'!AI375*-1</f>
        <v>0</v>
      </c>
      <c r="BP251" s="203">
        <f>'[122]RP per monthly'!AJ375*-1</f>
        <v>0</v>
      </c>
      <c r="BQ251" s="203">
        <f>'[122]RP per monthly'!AK375*-1</f>
        <v>0</v>
      </c>
      <c r="BR251" s="203">
        <f>'[122]RP per monthly'!AL375*-1</f>
        <v>0</v>
      </c>
      <c r="BS251" s="203">
        <f>'[122]RP per monthly'!AM375*-1</f>
        <v>0</v>
      </c>
      <c r="BT251" s="203">
        <f>'[122]RP per monthly'!AN375*-1</f>
        <v>0</v>
      </c>
      <c r="BU251" s="203">
        <f>'[122]RP per monthly'!AO375*-1</f>
        <v>0</v>
      </c>
      <c r="BV251" s="195">
        <f>'[122]RP per monthly'!AR375*-1</f>
        <v>0</v>
      </c>
      <c r="BW251" s="195">
        <f>'[122]RP per monthly'!AS375*-1</f>
        <v>0</v>
      </c>
      <c r="BX251" s="195">
        <f>'[122]RP per monthly'!AT375*-1</f>
        <v>0</v>
      </c>
      <c r="BY251" s="195">
        <f>'[122]RP per monthly'!AU375*-1</f>
        <v>0</v>
      </c>
      <c r="BZ251" s="195">
        <f>'[122]RP per monthly'!AV375*-1</f>
        <v>0</v>
      </c>
      <c r="CA251" s="195">
        <f>'[122]RP per monthly'!AW375*-1</f>
        <v>0</v>
      </c>
      <c r="CB251" s="195">
        <f>'[122]RP per monthly'!AX375*-1</f>
        <v>0</v>
      </c>
      <c r="CC251" s="195">
        <f>'[122]RP per monthly'!AY375*-1</f>
        <v>0</v>
      </c>
      <c r="CD251" s="195">
        <f>'[122]RP per monthly'!AZ375*-1</f>
        <v>0</v>
      </c>
      <c r="CE251" s="195">
        <f>'[122]RP per monthly'!BA375*-1</f>
        <v>0</v>
      </c>
      <c r="CF251" s="195">
        <f>'[122]RP per monthly'!BB375*-1</f>
        <v>0</v>
      </c>
      <c r="CG251" s="195">
        <f>'[122]RP per monthly'!BC375*-1</f>
        <v>0</v>
      </c>
      <c r="CH251" s="195">
        <f>'[122]RP per monthly'!BF375*-1</f>
        <v>0</v>
      </c>
      <c r="CI251" s="195">
        <f>'[122]RP per monthly'!BG375*-1</f>
        <v>0</v>
      </c>
      <c r="CJ251" s="195">
        <f>'[122]RP per monthly'!BH375*-1</f>
        <v>0</v>
      </c>
      <c r="CK251" s="195">
        <f>'[122]RP per monthly'!BI375*-1</f>
        <v>0</v>
      </c>
      <c r="CL251" s="195">
        <f>'[122]RP per monthly'!BJ375*-1</f>
        <v>0</v>
      </c>
      <c r="CM251" s="195">
        <f>'[122]RP per monthly'!BK375*-1</f>
        <v>0</v>
      </c>
      <c r="CN251" s="195">
        <f>'[122]RP per monthly'!BL375*-1</f>
        <v>0</v>
      </c>
      <c r="CO251" s="195">
        <f>'[122]RP per monthly'!BM375*-1</f>
        <v>0</v>
      </c>
      <c r="CP251" s="195">
        <f>'[122]RP per monthly'!BN375*-1</f>
        <v>0</v>
      </c>
      <c r="CQ251" s="195">
        <f>'[122]RP per monthly'!BO375*-1</f>
        <v>0</v>
      </c>
      <c r="CR251" s="195">
        <f>'[122]RP per monthly'!BP375*-1</f>
        <v>0</v>
      </c>
      <c r="CS251" s="195">
        <f>'[122]RP per monthly'!BQ375*-1</f>
        <v>0</v>
      </c>
      <c r="CT251" s="195">
        <f>'[122]RP per monthly'!BT375*-1</f>
        <v>0</v>
      </c>
      <c r="CU251" s="195">
        <f>'[122]RP per monthly'!BU375*-1</f>
        <v>0</v>
      </c>
      <c r="CV251" s="195">
        <f>'[122]RP per monthly'!BV375*-1</f>
        <v>0</v>
      </c>
      <c r="CW251" s="195">
        <f>'[122]RP per monthly'!BW375*-1</f>
        <v>0</v>
      </c>
      <c r="CX251" s="195">
        <f>'[122]RP per monthly'!BX375*-1</f>
        <v>0</v>
      </c>
      <c r="CY251" s="195">
        <f>'[122]RP per monthly'!BY375*-1</f>
        <v>0</v>
      </c>
      <c r="CZ251" s="195">
        <f>'[122]RP per monthly'!BZ375*-1</f>
        <v>0</v>
      </c>
      <c r="DA251" s="195">
        <f>'[122]RP per monthly'!CA375*-1</f>
        <v>0</v>
      </c>
      <c r="DB251" s="195">
        <f>'[122]RP per monthly'!CB375*-1</f>
        <v>0</v>
      </c>
      <c r="DC251" s="195">
        <f>'[122]RP per monthly'!CC375*-1</f>
        <v>0</v>
      </c>
      <c r="DD251" s="195">
        <f>'[122]RP per monthly'!CD375*-1</f>
        <v>0</v>
      </c>
      <c r="DE251" s="195">
        <f>'[122]RP per monthly'!CE375*-1</f>
        <v>0</v>
      </c>
    </row>
    <row r="252" spans="1:109" ht="15" customHeight="1" outlineLevel="1">
      <c r="A252" s="37" t="s">
        <v>293</v>
      </c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4"/>
      <c r="AH252" s="84"/>
      <c r="AI252" s="84"/>
      <c r="AJ252" s="84"/>
      <c r="AK252" s="84"/>
      <c r="AL252" s="203">
        <f>'[122]RP per monthly'!B376*-1</f>
        <v>0</v>
      </c>
      <c r="AM252" s="203">
        <f>'[122]RP per monthly'!C376*-1</f>
        <v>0</v>
      </c>
      <c r="AN252" s="203">
        <f>'[122]RP per monthly'!D376*-1</f>
        <v>0</v>
      </c>
      <c r="AO252" s="203">
        <f>'[122]RP per monthly'!E376*-1</f>
        <v>0</v>
      </c>
      <c r="AP252" s="203">
        <f>'[122]RP per monthly'!F376*-1</f>
        <v>0</v>
      </c>
      <c r="AQ252" s="203">
        <f>'[122]RP per monthly'!G376*-1</f>
        <v>0</v>
      </c>
      <c r="AR252" s="203">
        <f>'[122]RP per monthly'!H376*-1</f>
        <v>0</v>
      </c>
      <c r="AS252" s="203">
        <f>'[122]RP per monthly'!I376*-1</f>
        <v>0</v>
      </c>
      <c r="AT252" s="203">
        <f>'[122]RP per monthly'!J376*-1</f>
        <v>0</v>
      </c>
      <c r="AU252" s="203">
        <f>'[122]RP per monthly'!K376*-1</f>
        <v>0</v>
      </c>
      <c r="AV252" s="203">
        <f>'[122]RP per monthly'!L376*-1</f>
        <v>0</v>
      </c>
      <c r="AW252" s="203">
        <f>'[122]RP per monthly'!M376*-1</f>
        <v>0</v>
      </c>
      <c r="AX252" s="203">
        <f>'[122]RP per monthly'!P376*-1</f>
        <v>0</v>
      </c>
      <c r="AY252" s="203">
        <f>'[122]RP per monthly'!Q376*-1</f>
        <v>0</v>
      </c>
      <c r="AZ252" s="203">
        <f>'[122]RP per monthly'!R376*-1</f>
        <v>0</v>
      </c>
      <c r="BA252" s="203">
        <f>'[122]RP per monthly'!S376*-1</f>
        <v>0</v>
      </c>
      <c r="BB252" s="203">
        <f>'[122]RP per monthly'!T376*-1</f>
        <v>0</v>
      </c>
      <c r="BC252" s="203">
        <f>'[122]RP per monthly'!U376*-1</f>
        <v>0</v>
      </c>
      <c r="BD252" s="203">
        <f>'[122]RP per monthly'!V376*-1</f>
        <v>0</v>
      </c>
      <c r="BE252" s="203">
        <f>'[122]RP per monthly'!W376*-1</f>
        <v>0</v>
      </c>
      <c r="BF252" s="203">
        <f>'[122]RP per monthly'!X376*-1</f>
        <v>0</v>
      </c>
      <c r="BG252" s="203">
        <f>'[122]RP per monthly'!Y376*-1</f>
        <v>0</v>
      </c>
      <c r="BH252" s="203">
        <f>'[122]RP per monthly'!Z376*-1</f>
        <v>0</v>
      </c>
      <c r="BI252" s="203">
        <f>'[122]RP per monthly'!AA376*-1</f>
        <v>0</v>
      </c>
      <c r="BJ252" s="203">
        <f>'[122]RP per monthly'!AD376*-1</f>
        <v>0</v>
      </c>
      <c r="BK252" s="203">
        <f>'[122]RP per monthly'!AE376*-1</f>
        <v>0</v>
      </c>
      <c r="BL252" s="203">
        <f>'[122]RP per monthly'!AF376*-1</f>
        <v>0</v>
      </c>
      <c r="BM252" s="203">
        <f>'[122]RP per monthly'!AG376*-1</f>
        <v>0</v>
      </c>
      <c r="BN252" s="203">
        <f>'[122]RP per monthly'!AH376*-1</f>
        <v>0</v>
      </c>
      <c r="BO252" s="203">
        <f>'[122]RP per monthly'!AI376*-1</f>
        <v>0</v>
      </c>
      <c r="BP252" s="203">
        <f>'[122]RP per monthly'!AJ376*-1</f>
        <v>0</v>
      </c>
      <c r="BQ252" s="203">
        <f>'[122]RP per monthly'!AK376*-1</f>
        <v>0</v>
      </c>
      <c r="BR252" s="203">
        <f>'[122]RP per monthly'!AL376*-1</f>
        <v>0</v>
      </c>
      <c r="BS252" s="203">
        <f>'[122]RP per monthly'!AM376*-1</f>
        <v>0</v>
      </c>
      <c r="BT252" s="203">
        <f>'[122]RP per monthly'!AN376*-1</f>
        <v>0</v>
      </c>
      <c r="BU252" s="203">
        <f>'[122]RP per monthly'!AO376*-1</f>
        <v>0</v>
      </c>
      <c r="BV252" s="195">
        <f>'[122]RP per monthly'!AR376*-1</f>
        <v>0</v>
      </c>
      <c r="BW252" s="195">
        <f>'[122]RP per monthly'!AS376*-1</f>
        <v>0</v>
      </c>
      <c r="BX252" s="195">
        <f>'[122]RP per monthly'!AT376*-1</f>
        <v>0</v>
      </c>
      <c r="BY252" s="195">
        <f>'[122]RP per monthly'!AU376*-1</f>
        <v>0</v>
      </c>
      <c r="BZ252" s="195">
        <f>'[122]RP per monthly'!AV376*-1</f>
        <v>0</v>
      </c>
      <c r="CA252" s="195">
        <f>'[122]RP per monthly'!AW376*-1</f>
        <v>0</v>
      </c>
      <c r="CB252" s="195">
        <f>'[122]RP per monthly'!AX376*-1</f>
        <v>0</v>
      </c>
      <c r="CC252" s="195">
        <f>'[122]RP per monthly'!AY376*-1</f>
        <v>0</v>
      </c>
      <c r="CD252" s="195">
        <f>'[122]RP per monthly'!AZ376*-1</f>
        <v>0</v>
      </c>
      <c r="CE252" s="195">
        <f>'[122]RP per monthly'!BA376*-1</f>
        <v>0</v>
      </c>
      <c r="CF252" s="195">
        <f>'[122]RP per monthly'!BB376*-1</f>
        <v>0</v>
      </c>
      <c r="CG252" s="195">
        <f>'[122]RP per monthly'!BC376*-1</f>
        <v>0</v>
      </c>
      <c r="CH252" s="195">
        <f>'[122]RP per monthly'!BF376*-1</f>
        <v>0</v>
      </c>
      <c r="CI252" s="195">
        <f>'[122]RP per monthly'!BG376*-1</f>
        <v>0</v>
      </c>
      <c r="CJ252" s="195">
        <f>'[122]RP per monthly'!BH376*-1</f>
        <v>0</v>
      </c>
      <c r="CK252" s="195">
        <f>'[122]RP per monthly'!BI376*-1</f>
        <v>0</v>
      </c>
      <c r="CL252" s="195">
        <f>'[122]RP per monthly'!BJ376*-1</f>
        <v>0</v>
      </c>
      <c r="CM252" s="195">
        <f>'[122]RP per monthly'!BK376*-1</f>
        <v>0</v>
      </c>
      <c r="CN252" s="195">
        <f>'[122]RP per monthly'!BL376*-1</f>
        <v>0</v>
      </c>
      <c r="CO252" s="195">
        <f>'[122]RP per monthly'!BM376*-1</f>
        <v>0</v>
      </c>
      <c r="CP252" s="195">
        <f>'[122]RP per monthly'!BN376*-1</f>
        <v>0</v>
      </c>
      <c r="CQ252" s="195">
        <f>'[122]RP per monthly'!BO376*-1</f>
        <v>0</v>
      </c>
      <c r="CR252" s="195">
        <f>'[122]RP per monthly'!BP376*-1</f>
        <v>0</v>
      </c>
      <c r="CS252" s="195">
        <f>'[122]RP per monthly'!BQ376*-1</f>
        <v>0</v>
      </c>
      <c r="CT252" s="195">
        <f>'[122]RP per monthly'!BT376*-1</f>
        <v>0</v>
      </c>
      <c r="CU252" s="195">
        <f>'[122]RP per monthly'!BU376*-1</f>
        <v>0</v>
      </c>
      <c r="CV252" s="195">
        <f>'[122]RP per monthly'!BV376*-1</f>
        <v>0</v>
      </c>
      <c r="CW252" s="195">
        <f>'[122]RP per monthly'!BW376*-1</f>
        <v>0</v>
      </c>
      <c r="CX252" s="195">
        <f>'[122]RP per monthly'!BX376*-1</f>
        <v>0</v>
      </c>
      <c r="CY252" s="195">
        <f>'[122]RP per monthly'!BY376*-1</f>
        <v>0</v>
      </c>
      <c r="CZ252" s="195">
        <f>'[122]RP per monthly'!BZ376*-1</f>
        <v>0</v>
      </c>
      <c r="DA252" s="195">
        <f>'[122]RP per monthly'!CA376*-1</f>
        <v>0</v>
      </c>
      <c r="DB252" s="195">
        <f>'[122]RP per monthly'!CB376*-1</f>
        <v>0</v>
      </c>
      <c r="DC252" s="195">
        <f>'[122]RP per monthly'!CC376*-1</f>
        <v>0</v>
      </c>
      <c r="DD252" s="195">
        <f>'[122]RP per monthly'!CD376*-1</f>
        <v>0</v>
      </c>
      <c r="DE252" s="195">
        <f>'[122]RP per monthly'!CE376*-1</f>
        <v>0</v>
      </c>
    </row>
    <row r="253" spans="1:109" ht="15" customHeight="1" outlineLevel="1">
      <c r="A253" s="37" t="s">
        <v>294</v>
      </c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4"/>
      <c r="AH253" s="84"/>
      <c r="AI253" s="84"/>
      <c r="AJ253" s="84"/>
      <c r="AK253" s="84"/>
      <c r="AL253" s="203">
        <f>'[122]RP per monthly'!B377*-1</f>
        <v>0</v>
      </c>
      <c r="AM253" s="203">
        <f>'[122]RP per monthly'!C377*-1</f>
        <v>0</v>
      </c>
      <c r="AN253" s="203">
        <f>'[122]RP per monthly'!D377*-1</f>
        <v>0</v>
      </c>
      <c r="AO253" s="203">
        <f>'[122]RP per monthly'!E377*-1</f>
        <v>0</v>
      </c>
      <c r="AP253" s="203">
        <f>'[122]RP per monthly'!F377*-1</f>
        <v>0</v>
      </c>
      <c r="AQ253" s="203">
        <f>'[122]RP per monthly'!G377*-1</f>
        <v>0</v>
      </c>
      <c r="AR253" s="203">
        <f>'[122]RP per monthly'!H377*-1</f>
        <v>0</v>
      </c>
      <c r="AS253" s="203">
        <f>'[122]RP per monthly'!I377*-1</f>
        <v>0</v>
      </c>
      <c r="AT253" s="203">
        <f>'[122]RP per monthly'!J377*-1</f>
        <v>0</v>
      </c>
      <c r="AU253" s="203">
        <f>'[122]RP per monthly'!K377*-1</f>
        <v>0</v>
      </c>
      <c r="AV253" s="203">
        <f>'[122]RP per monthly'!L377*-1</f>
        <v>0</v>
      </c>
      <c r="AW253" s="203">
        <f>'[122]RP per monthly'!M377*-1</f>
        <v>0</v>
      </c>
      <c r="AX253" s="203">
        <f>'[122]RP per monthly'!P377*-1</f>
        <v>0</v>
      </c>
      <c r="AY253" s="203">
        <f>'[122]RP per monthly'!Q377*-1</f>
        <v>0</v>
      </c>
      <c r="AZ253" s="203">
        <f>'[122]RP per monthly'!R377*-1</f>
        <v>0</v>
      </c>
      <c r="BA253" s="203">
        <f>'[122]RP per monthly'!S377*-1</f>
        <v>0</v>
      </c>
      <c r="BB253" s="203">
        <f>'[122]RP per monthly'!T377*-1</f>
        <v>0</v>
      </c>
      <c r="BC253" s="203">
        <f>'[122]RP per monthly'!U377*-1</f>
        <v>0</v>
      </c>
      <c r="BD253" s="203">
        <f>'[122]RP per monthly'!V377*-1</f>
        <v>0</v>
      </c>
      <c r="BE253" s="203">
        <f>'[122]RP per monthly'!W377*-1</f>
        <v>0</v>
      </c>
      <c r="BF253" s="203">
        <f>'[122]RP per monthly'!X377*-1</f>
        <v>0</v>
      </c>
      <c r="BG253" s="203">
        <f>'[122]RP per monthly'!Y377*-1</f>
        <v>0</v>
      </c>
      <c r="BH253" s="203">
        <f>'[122]RP per monthly'!Z377*-1</f>
        <v>0</v>
      </c>
      <c r="BI253" s="203">
        <f>'[122]RP per monthly'!AA377*-1</f>
        <v>0</v>
      </c>
      <c r="BJ253" s="203">
        <f>'[122]RP per monthly'!AD377*-1</f>
        <v>0</v>
      </c>
      <c r="BK253" s="203">
        <f>'[122]RP per monthly'!AE377*-1</f>
        <v>0</v>
      </c>
      <c r="BL253" s="203">
        <f>'[122]RP per monthly'!AF377*-1</f>
        <v>0</v>
      </c>
      <c r="BM253" s="203">
        <f>'[122]RP per monthly'!AG377*-1</f>
        <v>0</v>
      </c>
      <c r="BN253" s="203">
        <f>'[122]RP per monthly'!AH377*-1</f>
        <v>0</v>
      </c>
      <c r="BO253" s="203">
        <f>'[122]RP per monthly'!AI377*-1</f>
        <v>0</v>
      </c>
      <c r="BP253" s="203">
        <f>'[122]RP per monthly'!AJ377*-1</f>
        <v>0</v>
      </c>
      <c r="BQ253" s="203">
        <f>'[122]RP per monthly'!AK377*-1</f>
        <v>0</v>
      </c>
      <c r="BR253" s="203">
        <f>'[122]RP per monthly'!AL377*-1</f>
        <v>0</v>
      </c>
      <c r="BS253" s="203">
        <f>'[122]RP per monthly'!AM377*-1</f>
        <v>0</v>
      </c>
      <c r="BT253" s="203">
        <f>'[122]RP per monthly'!AN377*-1</f>
        <v>0</v>
      </c>
      <c r="BU253" s="203">
        <f>'[122]RP per monthly'!AO377*-1</f>
        <v>0</v>
      </c>
      <c r="BV253" s="195">
        <f>'[122]RP per monthly'!AR377*-1</f>
        <v>0</v>
      </c>
      <c r="BW253" s="195">
        <f>'[122]RP per monthly'!AS377*-1</f>
        <v>0</v>
      </c>
      <c r="BX253" s="195">
        <f>'[122]RP per monthly'!AT377*-1</f>
        <v>0</v>
      </c>
      <c r="BY253" s="195">
        <f>'[122]RP per monthly'!AU377*-1</f>
        <v>0</v>
      </c>
      <c r="BZ253" s="195">
        <f>'[122]RP per monthly'!AV377*-1</f>
        <v>0</v>
      </c>
      <c r="CA253" s="195">
        <f>'[122]RP per monthly'!AW377*-1</f>
        <v>0</v>
      </c>
      <c r="CB253" s="195">
        <f>'[122]RP per monthly'!AX377*-1</f>
        <v>0</v>
      </c>
      <c r="CC253" s="195">
        <f>'[122]RP per monthly'!AY377*-1</f>
        <v>0</v>
      </c>
      <c r="CD253" s="195">
        <f>'[122]RP per monthly'!AZ377*-1</f>
        <v>0</v>
      </c>
      <c r="CE253" s="195">
        <f>'[122]RP per monthly'!BA377*-1</f>
        <v>0</v>
      </c>
      <c r="CF253" s="195">
        <f>'[122]RP per monthly'!BB377*-1</f>
        <v>0</v>
      </c>
      <c r="CG253" s="195">
        <f>'[122]RP per monthly'!BC377*-1</f>
        <v>0</v>
      </c>
      <c r="CH253" s="195">
        <f>'[122]RP per monthly'!BF377*-1</f>
        <v>0</v>
      </c>
      <c r="CI253" s="195">
        <f>'[122]RP per monthly'!BG377*-1</f>
        <v>0</v>
      </c>
      <c r="CJ253" s="195">
        <f>'[122]RP per monthly'!BH377*-1</f>
        <v>0</v>
      </c>
      <c r="CK253" s="195">
        <f>'[122]RP per monthly'!BI377*-1</f>
        <v>0</v>
      </c>
      <c r="CL253" s="195">
        <f>'[122]RP per monthly'!BJ377*-1</f>
        <v>0</v>
      </c>
      <c r="CM253" s="195">
        <f>'[122]RP per monthly'!BK377*-1</f>
        <v>0</v>
      </c>
      <c r="CN253" s="195">
        <f>'[122]RP per monthly'!BL377*-1</f>
        <v>0</v>
      </c>
      <c r="CO253" s="195">
        <f>'[122]RP per monthly'!BM377*-1</f>
        <v>0</v>
      </c>
      <c r="CP253" s="195">
        <f>'[122]RP per monthly'!BN377*-1</f>
        <v>0</v>
      </c>
      <c r="CQ253" s="195">
        <f>'[122]RP per monthly'!BO377*-1</f>
        <v>0</v>
      </c>
      <c r="CR253" s="195">
        <f>'[122]RP per monthly'!BP377*-1</f>
        <v>0</v>
      </c>
      <c r="CS253" s="195">
        <f>'[122]RP per monthly'!BQ377*-1</f>
        <v>0</v>
      </c>
      <c r="CT253" s="195">
        <f>'[122]RP per monthly'!BT377*-1</f>
        <v>0</v>
      </c>
      <c r="CU253" s="195">
        <f>'[122]RP per monthly'!BU377*-1</f>
        <v>0</v>
      </c>
      <c r="CV253" s="195">
        <f>'[122]RP per monthly'!BV377*-1</f>
        <v>0</v>
      </c>
      <c r="CW253" s="195">
        <f>'[122]RP per monthly'!BW377*-1</f>
        <v>0</v>
      </c>
      <c r="CX253" s="195">
        <f>'[122]RP per monthly'!BX377*-1</f>
        <v>0</v>
      </c>
      <c r="CY253" s="195">
        <f>'[122]RP per monthly'!BY377*-1</f>
        <v>0</v>
      </c>
      <c r="CZ253" s="195">
        <f>'[122]RP per monthly'!BZ377*-1</f>
        <v>0</v>
      </c>
      <c r="DA253" s="195">
        <f>'[122]RP per monthly'!CA377*-1</f>
        <v>0</v>
      </c>
      <c r="DB253" s="195">
        <f>'[122]RP per monthly'!CB377*-1</f>
        <v>0</v>
      </c>
      <c r="DC253" s="195">
        <f>'[122]RP per monthly'!CC377*-1</f>
        <v>0</v>
      </c>
      <c r="DD253" s="195">
        <f>'[122]RP per monthly'!CD377*-1</f>
        <v>0</v>
      </c>
      <c r="DE253" s="195">
        <f>'[122]RP per monthly'!CE377*-1</f>
        <v>0</v>
      </c>
    </row>
    <row r="254" spans="1:109" ht="15" customHeight="1" outlineLevel="1">
      <c r="A254" s="37" t="s">
        <v>295</v>
      </c>
      <c r="B254" s="84">
        <v>21037</v>
      </c>
      <c r="C254" s="84">
        <v>45718.77</v>
      </c>
      <c r="D254" s="84">
        <v>24244.799999999999</v>
      </c>
      <c r="E254" s="84">
        <v>24242.799999999999</v>
      </c>
      <c r="F254" s="84">
        <v>1521.35</v>
      </c>
      <c r="G254" s="84">
        <v>25798.15</v>
      </c>
      <c r="H254" s="84">
        <v>25091.65</v>
      </c>
      <c r="I254" s="84">
        <v>30020.15</v>
      </c>
      <c r="J254" s="84">
        <v>30020.15</v>
      </c>
      <c r="K254" s="84">
        <v>30018.15</v>
      </c>
      <c r="L254" s="84">
        <v>36257.85</v>
      </c>
      <c r="M254" s="84">
        <v>67327.5</v>
      </c>
      <c r="N254" s="84">
        <v>-43</v>
      </c>
      <c r="O254" s="84">
        <v>34230.199999999997</v>
      </c>
      <c r="P254" s="84">
        <v>33501.199999999997</v>
      </c>
      <c r="Q254" s="84">
        <v>34958.199999999997</v>
      </c>
      <c r="R254" s="84">
        <v>33289.9</v>
      </c>
      <c r="S254" s="84">
        <v>34019.9</v>
      </c>
      <c r="T254" s="84">
        <v>39596.199999999997</v>
      </c>
      <c r="U254" s="84">
        <v>44658.899999999994</v>
      </c>
      <c r="V254" s="84">
        <v>43201.899999999994</v>
      </c>
      <c r="W254" s="84">
        <v>45905.599999999999</v>
      </c>
      <c r="X254" s="84">
        <v>55414.2</v>
      </c>
      <c r="Y254" s="84">
        <v>47345.8</v>
      </c>
      <c r="Z254" s="84">
        <v>47850.200000000004</v>
      </c>
      <c r="AA254" s="84">
        <v>48841.600000000006</v>
      </c>
      <c r="AB254" s="84">
        <v>46803.199999999997</v>
      </c>
      <c r="AC254" s="84">
        <v>47529</v>
      </c>
      <c r="AD254" s="84">
        <v>46271.6</v>
      </c>
      <c r="AE254" s="84">
        <v>38283.56</v>
      </c>
      <c r="AF254" s="84">
        <v>38282.559999999998</v>
      </c>
      <c r="AG254" s="84">
        <v>39521.199999999997</v>
      </c>
      <c r="AH254" s="84">
        <v>40879.119999999995</v>
      </c>
      <c r="AI254" s="84">
        <v>39471.520000000004</v>
      </c>
      <c r="AJ254" s="84">
        <v>32565</v>
      </c>
      <c r="AK254" s="84">
        <v>34624.080000000002</v>
      </c>
      <c r="AL254" s="203">
        <f>'[122]RP per monthly'!B378*-1</f>
        <v>31161.74</v>
      </c>
      <c r="AM254" s="203">
        <f>'[122]RP per monthly'!C378*-1</f>
        <v>37508.699999999997</v>
      </c>
      <c r="AN254" s="203">
        <f>'[122]RP per monthly'!D378*-1</f>
        <v>36842.17</v>
      </c>
      <c r="AO254" s="203">
        <f>'[122]RP per monthly'!E378*-1</f>
        <v>30138.240000000002</v>
      </c>
      <c r="AP254" s="203">
        <f>'[122]RP per monthly'!F378*-1</f>
        <v>33787.74</v>
      </c>
      <c r="AQ254" s="203">
        <f>'[122]RP per monthly'!G378*-1</f>
        <v>33787.74</v>
      </c>
      <c r="AR254" s="203">
        <f>'[122]RP per monthly'!H378*-1</f>
        <v>22387.27</v>
      </c>
      <c r="AS254" s="203">
        <f>'[122]RP per monthly'!I378*-1</f>
        <v>23402.93</v>
      </c>
      <c r="AT254" s="203">
        <f>'[122]RP per monthly'!J378*-1</f>
        <v>23402.92</v>
      </c>
      <c r="AU254" s="203">
        <f>'[122]RP per monthly'!K378*-1</f>
        <v>23403.01</v>
      </c>
      <c r="AV254" s="203">
        <f>'[122]RP per monthly'!L378*-1</f>
        <v>26529.31</v>
      </c>
      <c r="AW254" s="203">
        <f>'[122]RP per monthly'!M378*-1</f>
        <v>24778.15</v>
      </c>
      <c r="AX254" s="203">
        <f>'[122]RP per monthly'!P378*-1</f>
        <v>25361.06</v>
      </c>
      <c r="AY254" s="203">
        <f>'[122]RP per monthly'!Q378*-1</f>
        <v>25361.16</v>
      </c>
      <c r="AZ254" s="203">
        <f>'[122]RP per monthly'!R378*-1</f>
        <v>25360.91</v>
      </c>
      <c r="BA254" s="203">
        <f>'[122]RP per monthly'!S378*-1</f>
        <v>24020.14</v>
      </c>
      <c r="BB254" s="203">
        <f>'[122]RP per monthly'!T378*-1</f>
        <v>24020.14</v>
      </c>
      <c r="BC254" s="203">
        <f>'[122]RP per monthly'!U378*-1</f>
        <v>25168.38</v>
      </c>
      <c r="BD254" s="203">
        <f>'[122]RP per monthly'!V378*-1</f>
        <v>23049.55</v>
      </c>
      <c r="BE254" s="203">
        <f>'[122]RP per monthly'!W378*-1</f>
        <v>22081.99</v>
      </c>
      <c r="BF254" s="203">
        <f>'[122]RP per monthly'!X378*-1</f>
        <v>25084.870360000001</v>
      </c>
      <c r="BG254" s="203">
        <f>'[122]RP per monthly'!Y378*-1</f>
        <v>25084.870360000001</v>
      </c>
      <c r="BH254" s="203">
        <f>'[122]RP per monthly'!Z378*-1</f>
        <v>25084.870360000001</v>
      </c>
      <c r="BI254" s="203">
        <f>'[122]RP per monthly'!AA378*-1</f>
        <v>25084.870360000001</v>
      </c>
      <c r="BJ254" s="203">
        <f>'[122]RP per monthly'!AD378*-1</f>
        <v>25084.870360000001</v>
      </c>
      <c r="BK254" s="203">
        <f>'[122]RP per monthly'!AE378*-1</f>
        <v>25084.870360000001</v>
      </c>
      <c r="BL254" s="203">
        <f>'[122]RP per monthly'!AF378*-1</f>
        <v>25084.870360000001</v>
      </c>
      <c r="BM254" s="203">
        <f>'[122]RP per monthly'!AG378*-1</f>
        <v>25084.870360000001</v>
      </c>
      <c r="BN254" s="203">
        <f>'[122]RP per monthly'!AH378*-1</f>
        <v>25084.870360000001</v>
      </c>
      <c r="BO254" s="203">
        <f>'[122]RP per monthly'!AI378*-1</f>
        <v>25084.870360000001</v>
      </c>
      <c r="BP254" s="203">
        <f>'[122]RP per monthly'!AJ378*-1</f>
        <v>25084.870360000001</v>
      </c>
      <c r="BQ254" s="203">
        <f>'[122]RP per monthly'!AK378*-1</f>
        <v>27134.378530599999</v>
      </c>
      <c r="BR254" s="203">
        <f>'[122]RP per monthly'!AL378*-1</f>
        <v>27134.378530599999</v>
      </c>
      <c r="BS254" s="203">
        <f>'[122]RP per monthly'!AM378*-1</f>
        <v>27134.378530599999</v>
      </c>
      <c r="BT254" s="203">
        <f>'[122]RP per monthly'!AN378*-1</f>
        <v>27134.378530599999</v>
      </c>
      <c r="BU254" s="203">
        <f>'[122]RP per monthly'!AO378*-1</f>
        <v>27134.378530599999</v>
      </c>
      <c r="BV254" s="195">
        <f>'[122]RP per monthly'!AR378*-1</f>
        <v>27134.378530599999</v>
      </c>
      <c r="BW254" s="195">
        <f>'[122]RP per monthly'!AS378*-1</f>
        <v>27134.378530599999</v>
      </c>
      <c r="BX254" s="195">
        <f>'[122]RP per monthly'!AT378*-1</f>
        <v>27134.378530599999</v>
      </c>
      <c r="BY254" s="195">
        <f>'[122]RP per monthly'!AU378*-1</f>
        <v>27134.378530599999</v>
      </c>
      <c r="BZ254" s="195">
        <f>'[122]RP per monthly'!AV378*-1</f>
        <v>27134.378530599999</v>
      </c>
      <c r="CA254" s="195">
        <f>'[122]RP per monthly'!AW378*-1</f>
        <v>27134.378530599999</v>
      </c>
      <c r="CB254" s="195">
        <f>'[122]RP per monthly'!AX378*-1</f>
        <v>27134.378530599999</v>
      </c>
      <c r="CC254" s="195">
        <f>'[122]RP per monthly'!AY378*-1</f>
        <v>28211.6199036</v>
      </c>
      <c r="CD254" s="195">
        <f>'[122]RP per monthly'!AZ378*-1</f>
        <v>28211.6199036</v>
      </c>
      <c r="CE254" s="195">
        <f>'[122]RP per monthly'!BA378*-1</f>
        <v>28211.6199036</v>
      </c>
      <c r="CF254" s="195">
        <f>'[122]RP per monthly'!BB378*-1</f>
        <v>28211.6199036</v>
      </c>
      <c r="CG254" s="195">
        <f>'[122]RP per monthly'!BC378*-1</f>
        <v>28211.6199036</v>
      </c>
      <c r="CH254" s="195">
        <f>'[122]RP per monthly'!BF378*-1</f>
        <v>28211.6199036</v>
      </c>
      <c r="CI254" s="195">
        <f>'[122]RP per monthly'!BG378*-1</f>
        <v>28211.6199036</v>
      </c>
      <c r="CJ254" s="195">
        <f>'[122]RP per monthly'!BH378*-1</f>
        <v>28211.6199036</v>
      </c>
      <c r="CK254" s="195">
        <f>'[122]RP per monthly'!BI378*-1</f>
        <v>28211.6199036</v>
      </c>
      <c r="CL254" s="195">
        <f>'[122]RP per monthly'!BJ378*-1</f>
        <v>28211.6199036</v>
      </c>
      <c r="CM254" s="195">
        <f>'[122]RP per monthly'!BK378*-1</f>
        <v>28211.6199036</v>
      </c>
      <c r="CN254" s="195">
        <f>'[122]RP per monthly'!BL378*-1</f>
        <v>28211.6199036</v>
      </c>
      <c r="CO254" s="195">
        <f>'[122]RP per monthly'!BM378*-1</f>
        <v>29252.6193016</v>
      </c>
      <c r="CP254" s="195">
        <f>'[122]RP per monthly'!BN378*-1</f>
        <v>29252.6193016</v>
      </c>
      <c r="CQ254" s="195">
        <f>'[122]RP per monthly'!BO378*-1</f>
        <v>29252.6193016</v>
      </c>
      <c r="CR254" s="195">
        <f>'[122]RP per monthly'!BP378*-1</f>
        <v>29252.6193016</v>
      </c>
      <c r="CS254" s="195">
        <f>'[122]RP per monthly'!BQ378*-1</f>
        <v>29252.6193016</v>
      </c>
      <c r="CT254" s="195">
        <f>'[122]RP per monthly'!BT378*-1</f>
        <v>29252.6193016</v>
      </c>
      <c r="CU254" s="195">
        <f>'[122]RP per monthly'!BU378*-1</f>
        <v>29252.6193016</v>
      </c>
      <c r="CV254" s="195">
        <f>'[122]RP per monthly'!BV378*-1</f>
        <v>29252.6193016</v>
      </c>
      <c r="CW254" s="195">
        <f>'[122]RP per monthly'!BW378*-1</f>
        <v>29252.6193016</v>
      </c>
      <c r="CX254" s="195">
        <f>'[122]RP per monthly'!BX378*-1</f>
        <v>29252.6193016</v>
      </c>
      <c r="CY254" s="195">
        <f>'[122]RP per monthly'!BY378*-1</f>
        <v>30279.383483000001</v>
      </c>
      <c r="CZ254" s="195">
        <f>'[122]RP per monthly'!BZ378*-1</f>
        <v>30279.383483000001</v>
      </c>
      <c r="DA254" s="195">
        <f>'[122]RP per monthly'!CA378*-1</f>
        <v>30279.383483000001</v>
      </c>
      <c r="DB254" s="195">
        <f>'[122]RP per monthly'!CB378*-1</f>
        <v>30279.383483000001</v>
      </c>
      <c r="DC254" s="195">
        <f>'[122]RP per monthly'!CC378*-1</f>
        <v>30279.383483000001</v>
      </c>
      <c r="DD254" s="195">
        <f>'[122]RP per monthly'!CD378*-1</f>
        <v>30279.383483000001</v>
      </c>
      <c r="DE254" s="195">
        <f>'[122]RP per monthly'!CE378*-1</f>
        <v>30279.383483000001</v>
      </c>
    </row>
    <row r="255" spans="1:109" ht="15" customHeight="1" outlineLevel="1">
      <c r="A255" s="37" t="s">
        <v>296</v>
      </c>
      <c r="B255" s="84">
        <v>28030.38</v>
      </c>
      <c r="C255" s="84">
        <v>14123.78</v>
      </c>
      <c r="D255" s="84">
        <v>32255.279999999999</v>
      </c>
      <c r="E255" s="84">
        <v>32721.279999999999</v>
      </c>
      <c r="F255" s="84">
        <v>1994.57</v>
      </c>
      <c r="G255" s="84">
        <v>34593.85</v>
      </c>
      <c r="H255" s="84">
        <v>-40</v>
      </c>
      <c r="I255" s="84">
        <v>39658.85</v>
      </c>
      <c r="J255" s="84">
        <v>73786.7</v>
      </c>
      <c r="K255" s="84">
        <v>40436.85</v>
      </c>
      <c r="L255" s="84">
        <v>47894.65</v>
      </c>
      <c r="M255" s="84">
        <v>82550.5</v>
      </c>
      <c r="N255" s="84">
        <v>-42</v>
      </c>
      <c r="O255" s="84">
        <v>41739.56</v>
      </c>
      <c r="P255" s="84">
        <v>40808.46</v>
      </c>
      <c r="Q255" s="84">
        <v>41035.800000000003</v>
      </c>
      <c r="R255" s="84">
        <v>39667.350000000006</v>
      </c>
      <c r="S255" s="84">
        <v>40247.100000000006</v>
      </c>
      <c r="T255" s="84">
        <v>47567.8</v>
      </c>
      <c r="U255" s="84">
        <v>43428.100000000006</v>
      </c>
      <c r="V255" s="84">
        <v>41423.100000000006</v>
      </c>
      <c r="W255" s="84">
        <v>45632.4</v>
      </c>
      <c r="X255" s="84">
        <v>54160.800000000003</v>
      </c>
      <c r="Y255" s="84">
        <v>46777.2</v>
      </c>
      <c r="Z255" s="84">
        <v>46272.800000000003</v>
      </c>
      <c r="AA255" s="84">
        <v>48368.800000000003</v>
      </c>
      <c r="AB255" s="84">
        <v>47320.800000000003</v>
      </c>
      <c r="AC255" s="84">
        <v>46600</v>
      </c>
      <c r="AD255" s="84">
        <v>46064.4</v>
      </c>
      <c r="AE255" s="84">
        <v>39077</v>
      </c>
      <c r="AF255" s="84">
        <v>39076</v>
      </c>
      <c r="AG255" s="84">
        <v>39076</v>
      </c>
      <c r="AH255" s="84">
        <v>40579.119999999995</v>
      </c>
      <c r="AI255" s="84">
        <v>38050.550000000003</v>
      </c>
      <c r="AJ255" s="84">
        <v>38029</v>
      </c>
      <c r="AK255" s="84">
        <v>37183.770000000004</v>
      </c>
      <c r="AL255" s="203">
        <f>'[122]RP per monthly'!B379*-1</f>
        <v>34554.620000000003</v>
      </c>
      <c r="AM255" s="203">
        <f>'[122]RP per monthly'!C379*-1</f>
        <v>34583.93</v>
      </c>
      <c r="AN255" s="203">
        <f>'[122]RP per monthly'!D379*-1</f>
        <v>33680.97</v>
      </c>
      <c r="AO255" s="203">
        <f>'[122]RP per monthly'!E379*-1</f>
        <v>33666.06</v>
      </c>
      <c r="AP255" s="203">
        <f>'[122]RP per monthly'!F379*-1</f>
        <v>33662.06</v>
      </c>
      <c r="AQ255" s="203">
        <f>'[122]RP per monthly'!G379*-1</f>
        <v>33662.050000000003</v>
      </c>
      <c r="AR255" s="203">
        <f>'[122]RP per monthly'!H379*-1</f>
        <v>22694.85</v>
      </c>
      <c r="AS255" s="203">
        <f>'[122]RP per monthly'!I379*-1</f>
        <v>23002.400000000001</v>
      </c>
      <c r="AT255" s="203">
        <f>'[122]RP per monthly'!J379*-1</f>
        <v>23002.37</v>
      </c>
      <c r="AU255" s="203">
        <f>'[122]RP per monthly'!K379*-1</f>
        <v>23002.37</v>
      </c>
      <c r="AV255" s="203">
        <f>'[122]RP per monthly'!L379*-1</f>
        <v>28056.48</v>
      </c>
      <c r="AW255" s="203">
        <f>'[122]RP per monthly'!M379*-1</f>
        <v>25542.54</v>
      </c>
      <c r="AX255" s="203">
        <f>'[122]RP per monthly'!P379*-1</f>
        <v>23810.6</v>
      </c>
      <c r="AY255" s="203">
        <f>'[122]RP per monthly'!Q379*-1</f>
        <v>24419.58</v>
      </c>
      <c r="AZ255" s="203">
        <f>'[122]RP per monthly'!R379*-1</f>
        <v>24485.91</v>
      </c>
      <c r="BA255" s="203">
        <f>'[122]RP per monthly'!S379*-1</f>
        <v>23805.26</v>
      </c>
      <c r="BB255" s="203">
        <f>'[122]RP per monthly'!T379*-1</f>
        <v>23236.46</v>
      </c>
      <c r="BC255" s="203">
        <f>'[122]RP per monthly'!U379*-1</f>
        <v>26076.63</v>
      </c>
      <c r="BD255" s="203">
        <f>'[122]RP per monthly'!V379*-1</f>
        <v>23641.35</v>
      </c>
      <c r="BE255" s="203">
        <f>'[122]RP per monthly'!W379*-1</f>
        <v>23062.15</v>
      </c>
      <c r="BF255" s="203">
        <f>'[122]RP per monthly'!X379*-1</f>
        <v>34409.661375999996</v>
      </c>
      <c r="BG255" s="203">
        <f>'[122]RP per monthly'!Y379*-1</f>
        <v>34409.661375999996</v>
      </c>
      <c r="BH255" s="203">
        <f>'[122]RP per monthly'!Z379*-1</f>
        <v>34409.661375999996</v>
      </c>
      <c r="BI255" s="203">
        <f>'[122]RP per monthly'!AA379*-1</f>
        <v>34409.661375999996</v>
      </c>
      <c r="BJ255" s="203">
        <f>'[122]RP per monthly'!AD379*-1</f>
        <v>34409.661375999996</v>
      </c>
      <c r="BK255" s="203">
        <f>'[122]RP per monthly'!AE379*-1</f>
        <v>34409.661375999996</v>
      </c>
      <c r="BL255" s="203">
        <f>'[122]RP per monthly'!AF379*-1</f>
        <v>34409.661375999996</v>
      </c>
      <c r="BM255" s="203">
        <f>'[122]RP per monthly'!AG379*-1</f>
        <v>34409.661375999996</v>
      </c>
      <c r="BN255" s="203">
        <f>'[122]RP per monthly'!AH379*-1</f>
        <v>34409.661375999996</v>
      </c>
      <c r="BO255" s="203">
        <f>'[122]RP per monthly'!AI379*-1</f>
        <v>34409.661375999996</v>
      </c>
      <c r="BP255" s="203">
        <f>'[122]RP per monthly'!AJ379*-1</f>
        <v>34409.661375999996</v>
      </c>
      <c r="BQ255" s="203">
        <f>'[122]RP per monthly'!AK379*-1</f>
        <v>37220.856016500002</v>
      </c>
      <c r="BR255" s="203">
        <f>'[122]RP per monthly'!AL379*-1</f>
        <v>37220.856016500002</v>
      </c>
      <c r="BS255" s="203">
        <f>'[122]RP per monthly'!AM379*-1</f>
        <v>37220.856016500002</v>
      </c>
      <c r="BT255" s="203">
        <f>'[122]RP per monthly'!AN379*-1</f>
        <v>37220.856016500002</v>
      </c>
      <c r="BU255" s="203">
        <f>'[122]RP per monthly'!AO379*-1</f>
        <v>37220.856016500002</v>
      </c>
      <c r="BV255" s="195">
        <f>'[122]RP per monthly'!AR379*-1</f>
        <v>37220.856016500002</v>
      </c>
      <c r="BW255" s="195">
        <f>'[122]RP per monthly'!AS379*-1</f>
        <v>37220.856016500002</v>
      </c>
      <c r="BX255" s="195">
        <f>'[122]RP per monthly'!AT379*-1</f>
        <v>37220.856016500002</v>
      </c>
      <c r="BY255" s="195">
        <f>'[122]RP per monthly'!AU379*-1</f>
        <v>37220.856016500002</v>
      </c>
      <c r="BZ255" s="195">
        <f>'[122]RP per monthly'!AV379*-1</f>
        <v>37220.856016500002</v>
      </c>
      <c r="CA255" s="195">
        <f>'[122]RP per monthly'!AW379*-1</f>
        <v>37220.856016500002</v>
      </c>
      <c r="CB255" s="195">
        <f>'[122]RP per monthly'!AX379*-1</f>
        <v>37220.856016500002</v>
      </c>
      <c r="CC255" s="195">
        <f>'[122]RP per monthly'!AY379*-1</f>
        <v>38698.579764399998</v>
      </c>
      <c r="CD255" s="195">
        <f>'[122]RP per monthly'!AZ379*-1</f>
        <v>38698.579764399998</v>
      </c>
      <c r="CE255" s="195">
        <f>'[122]RP per monthly'!BA379*-1</f>
        <v>38698.579764399998</v>
      </c>
      <c r="CF255" s="195">
        <f>'[122]RP per monthly'!BB379*-1</f>
        <v>38698.579764399998</v>
      </c>
      <c r="CG255" s="195">
        <f>'[122]RP per monthly'!BC379*-1</f>
        <v>38698.579764399998</v>
      </c>
      <c r="CH255" s="195">
        <f>'[122]RP per monthly'!BF379*-1</f>
        <v>38698.579764399998</v>
      </c>
      <c r="CI255" s="195">
        <f>'[122]RP per monthly'!BG379*-1</f>
        <v>38698.579764399998</v>
      </c>
      <c r="CJ255" s="195">
        <f>'[122]RP per monthly'!BH379*-1</f>
        <v>38698.579764399998</v>
      </c>
      <c r="CK255" s="195">
        <f>'[122]RP per monthly'!BI379*-1</f>
        <v>38698.579764399998</v>
      </c>
      <c r="CL255" s="195">
        <f>'[122]RP per monthly'!BJ379*-1</f>
        <v>38698.579764399998</v>
      </c>
      <c r="CM255" s="195">
        <f>'[122]RP per monthly'!BK379*-1</f>
        <v>38698.579764399998</v>
      </c>
      <c r="CN255" s="195">
        <f>'[122]RP per monthly'!BL379*-1</f>
        <v>38698.579764399998</v>
      </c>
      <c r="CO255" s="195">
        <f>'[122]RP per monthly'!BM379*-1</f>
        <v>40126.618295599998</v>
      </c>
      <c r="CP255" s="195">
        <f>'[122]RP per monthly'!BN379*-1</f>
        <v>40126.618295599998</v>
      </c>
      <c r="CQ255" s="195">
        <f>'[122]RP per monthly'!BO379*-1</f>
        <v>40126.618295599998</v>
      </c>
      <c r="CR255" s="195">
        <f>'[122]RP per monthly'!BP379*-1</f>
        <v>40126.618295599998</v>
      </c>
      <c r="CS255" s="195">
        <f>'[122]RP per monthly'!BQ379*-1</f>
        <v>40126.618295599998</v>
      </c>
      <c r="CT255" s="195">
        <f>'[122]RP per monthly'!BT379*-1</f>
        <v>40126.618295599998</v>
      </c>
      <c r="CU255" s="195">
        <f>'[122]RP per monthly'!BU379*-1</f>
        <v>40126.618295599998</v>
      </c>
      <c r="CV255" s="195">
        <f>'[122]RP per monthly'!BV379*-1</f>
        <v>40126.618295599998</v>
      </c>
      <c r="CW255" s="195">
        <f>'[122]RP per monthly'!BW379*-1</f>
        <v>40126.618295599998</v>
      </c>
      <c r="CX255" s="195">
        <f>'[122]RP per monthly'!BX379*-1</f>
        <v>40126.618295599998</v>
      </c>
      <c r="CY255" s="195">
        <f>'[122]RP per monthly'!BY379*-1</f>
        <v>41535.003704000002</v>
      </c>
      <c r="CZ255" s="195">
        <f>'[122]RP per monthly'!BZ379*-1</f>
        <v>41535.003704000002</v>
      </c>
      <c r="DA255" s="195">
        <f>'[122]RP per monthly'!CA379*-1</f>
        <v>41535.003704000002</v>
      </c>
      <c r="DB255" s="195">
        <f>'[122]RP per monthly'!CB379*-1</f>
        <v>41535.003704000002</v>
      </c>
      <c r="DC255" s="195">
        <f>'[122]RP per monthly'!CC379*-1</f>
        <v>41535.003704000002</v>
      </c>
      <c r="DD255" s="195">
        <f>'[122]RP per monthly'!CD379*-1</f>
        <v>41535.003704000002</v>
      </c>
      <c r="DE255" s="195">
        <f>'[122]RP per monthly'!CE379*-1</f>
        <v>41535.003704000002</v>
      </c>
    </row>
    <row r="256" spans="1:109" ht="15" customHeight="1" outlineLevel="1">
      <c r="A256" s="37" t="s">
        <v>297</v>
      </c>
      <c r="B256" s="84"/>
      <c r="C256" s="84"/>
      <c r="D256" s="84"/>
      <c r="E256" s="84">
        <v>15208.9</v>
      </c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>
        <v>102832.04999999999</v>
      </c>
      <c r="Q256" s="84"/>
      <c r="R256" s="84">
        <v>2107.83</v>
      </c>
      <c r="S256" s="84"/>
      <c r="T256" s="84"/>
      <c r="U256" s="84"/>
      <c r="V256" s="84"/>
      <c r="W256" s="84"/>
      <c r="X256" s="84"/>
      <c r="Y256" s="84"/>
      <c r="Z256" s="84">
        <v>239523.98</v>
      </c>
      <c r="AA256" s="84"/>
      <c r="AB256" s="84"/>
      <c r="AC256" s="84">
        <v>26677.140000000003</v>
      </c>
      <c r="AD256" s="84"/>
      <c r="AE256" s="84"/>
      <c r="AF256" s="84"/>
      <c r="AG256" s="84">
        <v>140659.53</v>
      </c>
      <c r="AH256" s="84">
        <v>0</v>
      </c>
      <c r="AI256" s="84"/>
      <c r="AJ256" s="84"/>
      <c r="AK256" s="84"/>
      <c r="AL256" s="203">
        <f>'[122]RP per monthly'!B380*-1</f>
        <v>2470.34</v>
      </c>
      <c r="AM256" s="203">
        <f>'[122]RP per monthly'!C380*-1</f>
        <v>103106.2</v>
      </c>
      <c r="AN256" s="203">
        <f>'[122]RP per monthly'!D380*-1</f>
        <v>51358.29</v>
      </c>
      <c r="AO256" s="203">
        <f>'[122]RP per monthly'!E380*-1</f>
        <v>0</v>
      </c>
      <c r="AP256" s="203">
        <f>'[122]RP per monthly'!F380*-1</f>
        <v>-105576.54</v>
      </c>
      <c r="AQ256" s="203">
        <f>'[122]RP per monthly'!G380*-1</f>
        <v>0</v>
      </c>
      <c r="AR256" s="203">
        <f>'[122]RP per monthly'!H380*-1</f>
        <v>0</v>
      </c>
      <c r="AS256" s="203">
        <f>'[122]RP per monthly'!I380*-1</f>
        <v>2089.25</v>
      </c>
      <c r="AT256" s="203">
        <f>'[122]RP per monthly'!J380*-1</f>
        <v>0</v>
      </c>
      <c r="AU256" s="203">
        <f>'[122]RP per monthly'!K380*-1</f>
        <v>0</v>
      </c>
      <c r="AV256" s="203">
        <f>'[122]RP per monthly'!L380*-1</f>
        <v>-11105.37</v>
      </c>
      <c r="AW256" s="203">
        <f>'[122]RP per monthly'!M380*-1</f>
        <v>0</v>
      </c>
      <c r="AX256" s="203">
        <f>'[122]RP per monthly'!P380*-1</f>
        <v>0</v>
      </c>
      <c r="AY256" s="203">
        <f>'[122]RP per monthly'!Q380*-1</f>
        <v>0</v>
      </c>
      <c r="AZ256" s="203">
        <f>'[122]RP per monthly'!R380*-1</f>
        <v>248683.7</v>
      </c>
      <c r="BA256" s="203">
        <f>'[122]RP per monthly'!S380*-1</f>
        <v>0</v>
      </c>
      <c r="BB256" s="203">
        <f>'[122]RP per monthly'!T380*-1</f>
        <v>0</v>
      </c>
      <c r="BC256" s="203">
        <f>'[122]RP per monthly'!U380*-1</f>
        <v>43911.08</v>
      </c>
      <c r="BD256" s="203">
        <f>'[122]RP per monthly'!V380*-1</f>
        <v>0</v>
      </c>
      <c r="BE256" s="203">
        <f>'[122]RP per monthly'!W380*-1</f>
        <v>0</v>
      </c>
      <c r="BF256" s="203">
        <f>'[122]RP per monthly'!X380*-1</f>
        <v>0</v>
      </c>
      <c r="BG256" s="203">
        <f>'[122]RP per monthly'!Y380*-1</f>
        <v>0</v>
      </c>
      <c r="BH256" s="203">
        <f>'[122]RP per monthly'!Z380*-1</f>
        <v>0</v>
      </c>
      <c r="BI256" s="203">
        <f>'[122]RP per monthly'!AA380*-1</f>
        <v>0</v>
      </c>
      <c r="BJ256" s="203">
        <f>'[122]RP per monthly'!AD380*-1</f>
        <v>0</v>
      </c>
      <c r="BK256" s="203">
        <f>'[122]RP per monthly'!AE380*-1</f>
        <v>0</v>
      </c>
      <c r="BL256" s="203">
        <f>'[122]RP per monthly'!AF380*-1</f>
        <v>0</v>
      </c>
      <c r="BM256" s="203">
        <f>'[122]RP per monthly'!AG380*-1</f>
        <v>0</v>
      </c>
      <c r="BN256" s="203">
        <f>'[122]RP per monthly'!AH380*-1</f>
        <v>0</v>
      </c>
      <c r="BO256" s="203">
        <f>'[122]RP per monthly'!AI380*-1</f>
        <v>0</v>
      </c>
      <c r="BP256" s="203">
        <f>'[122]RP per monthly'!AJ380*-1</f>
        <v>0</v>
      </c>
      <c r="BQ256" s="203">
        <f>'[122]RP per monthly'!AK380*-1</f>
        <v>0</v>
      </c>
      <c r="BR256" s="203">
        <f>'[122]RP per monthly'!AL380*-1</f>
        <v>0</v>
      </c>
      <c r="BS256" s="203">
        <f>'[122]RP per monthly'!AM380*-1</f>
        <v>0</v>
      </c>
      <c r="BT256" s="203">
        <f>'[122]RP per monthly'!AN380*-1</f>
        <v>0</v>
      </c>
      <c r="BU256" s="203">
        <f>'[122]RP per monthly'!AO380*-1</f>
        <v>0</v>
      </c>
      <c r="BV256" s="195">
        <f>'[122]RP per monthly'!AR380*-1</f>
        <v>0</v>
      </c>
      <c r="BW256" s="195">
        <f>'[122]RP per monthly'!AS380*-1</f>
        <v>0</v>
      </c>
      <c r="BX256" s="195">
        <f>'[122]RP per monthly'!AT380*-1</f>
        <v>0</v>
      </c>
      <c r="BY256" s="195">
        <f>'[122]RP per monthly'!AU380*-1</f>
        <v>0</v>
      </c>
      <c r="BZ256" s="195">
        <f>'[122]RP per monthly'!AV380*-1</f>
        <v>0</v>
      </c>
      <c r="CA256" s="195">
        <f>'[122]RP per monthly'!AW380*-1</f>
        <v>0</v>
      </c>
      <c r="CB256" s="195">
        <f>'[122]RP per monthly'!AX380*-1</f>
        <v>0</v>
      </c>
      <c r="CC256" s="195">
        <f>'[122]RP per monthly'!AY380*-1</f>
        <v>0</v>
      </c>
      <c r="CD256" s="195">
        <f>'[122]RP per monthly'!AZ380*-1</f>
        <v>0</v>
      </c>
      <c r="CE256" s="195">
        <f>'[122]RP per monthly'!BA380*-1</f>
        <v>0</v>
      </c>
      <c r="CF256" s="195">
        <f>'[122]RP per monthly'!BB380*-1</f>
        <v>0</v>
      </c>
      <c r="CG256" s="195">
        <f>'[122]RP per monthly'!BC380*-1</f>
        <v>0</v>
      </c>
      <c r="CH256" s="195">
        <f>'[122]RP per monthly'!BF380*-1</f>
        <v>0</v>
      </c>
      <c r="CI256" s="195">
        <f>'[122]RP per monthly'!BG380*-1</f>
        <v>0</v>
      </c>
      <c r="CJ256" s="195">
        <f>'[122]RP per monthly'!BH380*-1</f>
        <v>0</v>
      </c>
      <c r="CK256" s="195">
        <f>'[122]RP per monthly'!BI380*-1</f>
        <v>0</v>
      </c>
      <c r="CL256" s="195">
        <f>'[122]RP per monthly'!BJ380*-1</f>
        <v>0</v>
      </c>
      <c r="CM256" s="195">
        <f>'[122]RP per monthly'!BK380*-1</f>
        <v>0</v>
      </c>
      <c r="CN256" s="195">
        <f>'[122]RP per monthly'!BL380*-1</f>
        <v>0</v>
      </c>
      <c r="CO256" s="195">
        <f>'[122]RP per monthly'!BM380*-1</f>
        <v>0</v>
      </c>
      <c r="CP256" s="195">
        <f>'[122]RP per monthly'!BN380*-1</f>
        <v>0</v>
      </c>
      <c r="CQ256" s="195">
        <f>'[122]RP per monthly'!BO380*-1</f>
        <v>0</v>
      </c>
      <c r="CR256" s="195">
        <f>'[122]RP per monthly'!BP380*-1</f>
        <v>0</v>
      </c>
      <c r="CS256" s="195">
        <f>'[122]RP per monthly'!BQ380*-1</f>
        <v>0</v>
      </c>
      <c r="CT256" s="195">
        <f>'[122]RP per monthly'!BT380*-1</f>
        <v>0</v>
      </c>
      <c r="CU256" s="195">
        <f>'[122]RP per monthly'!BU380*-1</f>
        <v>0</v>
      </c>
      <c r="CV256" s="195">
        <f>'[122]RP per monthly'!BV380*-1</f>
        <v>0</v>
      </c>
      <c r="CW256" s="195">
        <f>'[122]RP per monthly'!BW380*-1</f>
        <v>0</v>
      </c>
      <c r="CX256" s="195">
        <f>'[122]RP per monthly'!BX380*-1</f>
        <v>0</v>
      </c>
      <c r="CY256" s="195">
        <f>'[122]RP per monthly'!BY380*-1</f>
        <v>0</v>
      </c>
      <c r="CZ256" s="195">
        <f>'[122]RP per monthly'!BZ380*-1</f>
        <v>0</v>
      </c>
      <c r="DA256" s="195">
        <f>'[122]RP per monthly'!CA380*-1</f>
        <v>0</v>
      </c>
      <c r="DB256" s="195">
        <f>'[122]RP per monthly'!CB380*-1</f>
        <v>0</v>
      </c>
      <c r="DC256" s="195">
        <f>'[122]RP per monthly'!CC380*-1</f>
        <v>0</v>
      </c>
      <c r="DD256" s="195">
        <f>'[122]RP per monthly'!CD380*-1</f>
        <v>0</v>
      </c>
      <c r="DE256" s="195">
        <f>'[122]RP per monthly'!CE380*-1</f>
        <v>0</v>
      </c>
    </row>
    <row r="257" spans="1:109" ht="15" customHeight="1" outlineLevel="1">
      <c r="A257" s="37" t="s">
        <v>298</v>
      </c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4"/>
      <c r="AI257" s="84"/>
      <c r="AJ257" s="84"/>
      <c r="AK257" s="84"/>
      <c r="AL257" s="203">
        <f>'[122]RP per monthly'!B381*-1</f>
        <v>0</v>
      </c>
      <c r="AM257" s="203">
        <f>'[122]RP per monthly'!C381*-1</f>
        <v>0</v>
      </c>
      <c r="AN257" s="203">
        <f>'[122]RP per monthly'!D381*-1</f>
        <v>0</v>
      </c>
      <c r="AO257" s="203">
        <f>'[122]RP per monthly'!E381*-1</f>
        <v>0</v>
      </c>
      <c r="AP257" s="203">
        <f>'[122]RP per monthly'!F381*-1</f>
        <v>0</v>
      </c>
      <c r="AQ257" s="203">
        <f>'[122]RP per monthly'!G381*-1</f>
        <v>0</v>
      </c>
      <c r="AR257" s="203">
        <f>'[122]RP per monthly'!H381*-1</f>
        <v>0</v>
      </c>
      <c r="AS257" s="203">
        <f>'[122]RP per monthly'!I381*-1</f>
        <v>0</v>
      </c>
      <c r="AT257" s="203">
        <f>'[122]RP per monthly'!J381*-1</f>
        <v>0</v>
      </c>
      <c r="AU257" s="203">
        <f>'[122]RP per monthly'!K381*-1</f>
        <v>0</v>
      </c>
      <c r="AV257" s="203">
        <f>'[122]RP per monthly'!L381*-1</f>
        <v>0</v>
      </c>
      <c r="AW257" s="203">
        <f>'[122]RP per monthly'!M381*-1</f>
        <v>0</v>
      </c>
      <c r="AX257" s="203">
        <f>'[122]RP per monthly'!P381*-1</f>
        <v>0</v>
      </c>
      <c r="AY257" s="203">
        <f>'[122]RP per monthly'!Q381*-1</f>
        <v>0</v>
      </c>
      <c r="AZ257" s="203">
        <f>'[122]RP per monthly'!R381*-1</f>
        <v>0</v>
      </c>
      <c r="BA257" s="203">
        <f>'[122]RP per monthly'!S381*-1</f>
        <v>0</v>
      </c>
      <c r="BB257" s="203">
        <f>'[122]RP per monthly'!T381*-1</f>
        <v>0</v>
      </c>
      <c r="BC257" s="203">
        <f>'[122]RP per monthly'!U381*-1</f>
        <v>0</v>
      </c>
      <c r="BD257" s="203">
        <f>'[122]RP per monthly'!V381*-1</f>
        <v>0</v>
      </c>
      <c r="BE257" s="203">
        <f>'[122]RP per monthly'!W381*-1</f>
        <v>0</v>
      </c>
      <c r="BF257" s="203">
        <f>'[122]RP per monthly'!X381*-1</f>
        <v>0</v>
      </c>
      <c r="BG257" s="203">
        <f>'[122]RP per monthly'!Y381*-1</f>
        <v>0</v>
      </c>
      <c r="BH257" s="203">
        <f>'[122]RP per monthly'!Z381*-1</f>
        <v>0</v>
      </c>
      <c r="BI257" s="203">
        <f>'[122]RP per monthly'!AA381*-1</f>
        <v>0</v>
      </c>
      <c r="BJ257" s="203">
        <f>'[122]RP per monthly'!AD381*-1</f>
        <v>0</v>
      </c>
      <c r="BK257" s="203">
        <f>'[122]RP per monthly'!AE381*-1</f>
        <v>0</v>
      </c>
      <c r="BL257" s="203">
        <f>'[122]RP per monthly'!AF381*-1</f>
        <v>0</v>
      </c>
      <c r="BM257" s="203">
        <f>'[122]RP per monthly'!AG381*-1</f>
        <v>0</v>
      </c>
      <c r="BN257" s="203">
        <f>'[122]RP per monthly'!AH381*-1</f>
        <v>0</v>
      </c>
      <c r="BO257" s="203">
        <f>'[122]RP per monthly'!AI381*-1</f>
        <v>0</v>
      </c>
      <c r="BP257" s="203">
        <f>'[122]RP per monthly'!AJ381*-1</f>
        <v>0</v>
      </c>
      <c r="BQ257" s="203">
        <f>'[122]RP per monthly'!AK381*-1</f>
        <v>0</v>
      </c>
      <c r="BR257" s="203">
        <f>'[122]RP per monthly'!AL381*-1</f>
        <v>0</v>
      </c>
      <c r="BS257" s="203">
        <f>'[122]RP per monthly'!AM381*-1</f>
        <v>0</v>
      </c>
      <c r="BT257" s="203">
        <f>'[122]RP per monthly'!AN381*-1</f>
        <v>0</v>
      </c>
      <c r="BU257" s="203">
        <f>'[122]RP per monthly'!AO381*-1</f>
        <v>0</v>
      </c>
      <c r="BV257" s="195">
        <f>'[122]RP per monthly'!AR381*-1</f>
        <v>0</v>
      </c>
      <c r="BW257" s="195">
        <f>'[122]RP per monthly'!AS381*-1</f>
        <v>0</v>
      </c>
      <c r="BX257" s="195">
        <f>'[122]RP per monthly'!AT381*-1</f>
        <v>0</v>
      </c>
      <c r="BY257" s="195">
        <f>'[122]RP per monthly'!AU381*-1</f>
        <v>0</v>
      </c>
      <c r="BZ257" s="195">
        <f>'[122]RP per monthly'!AV381*-1</f>
        <v>0</v>
      </c>
      <c r="CA257" s="195">
        <f>'[122]RP per monthly'!AW381*-1</f>
        <v>0</v>
      </c>
      <c r="CB257" s="195">
        <f>'[122]RP per monthly'!AX381*-1</f>
        <v>0</v>
      </c>
      <c r="CC257" s="195">
        <f>'[122]RP per monthly'!AY381*-1</f>
        <v>0</v>
      </c>
      <c r="CD257" s="195">
        <f>'[122]RP per monthly'!AZ381*-1</f>
        <v>0</v>
      </c>
      <c r="CE257" s="195">
        <f>'[122]RP per monthly'!BA381*-1</f>
        <v>0</v>
      </c>
      <c r="CF257" s="195">
        <f>'[122]RP per monthly'!BB381*-1</f>
        <v>0</v>
      </c>
      <c r="CG257" s="195">
        <f>'[122]RP per monthly'!BC381*-1</f>
        <v>0</v>
      </c>
      <c r="CH257" s="195">
        <f>'[122]RP per monthly'!BF381*-1</f>
        <v>0</v>
      </c>
      <c r="CI257" s="195">
        <f>'[122]RP per monthly'!BG381*-1</f>
        <v>0</v>
      </c>
      <c r="CJ257" s="195">
        <f>'[122]RP per monthly'!BH381*-1</f>
        <v>0</v>
      </c>
      <c r="CK257" s="195">
        <f>'[122]RP per monthly'!BI381*-1</f>
        <v>0</v>
      </c>
      <c r="CL257" s="195">
        <f>'[122]RP per monthly'!BJ381*-1</f>
        <v>0</v>
      </c>
      <c r="CM257" s="195">
        <f>'[122]RP per monthly'!BK381*-1</f>
        <v>0</v>
      </c>
      <c r="CN257" s="195">
        <f>'[122]RP per monthly'!BL381*-1</f>
        <v>0</v>
      </c>
      <c r="CO257" s="195">
        <f>'[122]RP per monthly'!BM381*-1</f>
        <v>0</v>
      </c>
      <c r="CP257" s="195">
        <f>'[122]RP per monthly'!BN381*-1</f>
        <v>0</v>
      </c>
      <c r="CQ257" s="195">
        <f>'[122]RP per monthly'!BO381*-1</f>
        <v>0</v>
      </c>
      <c r="CR257" s="195">
        <f>'[122]RP per monthly'!BP381*-1</f>
        <v>0</v>
      </c>
      <c r="CS257" s="195">
        <f>'[122]RP per monthly'!BQ381*-1</f>
        <v>0</v>
      </c>
      <c r="CT257" s="195">
        <f>'[122]RP per monthly'!BT381*-1</f>
        <v>0</v>
      </c>
      <c r="CU257" s="195">
        <f>'[122]RP per monthly'!BU381*-1</f>
        <v>0</v>
      </c>
      <c r="CV257" s="195">
        <f>'[122]RP per monthly'!BV381*-1</f>
        <v>0</v>
      </c>
      <c r="CW257" s="195">
        <f>'[122]RP per monthly'!BW381*-1</f>
        <v>0</v>
      </c>
      <c r="CX257" s="195">
        <f>'[122]RP per monthly'!BX381*-1</f>
        <v>0</v>
      </c>
      <c r="CY257" s="195">
        <f>'[122]RP per monthly'!BY381*-1</f>
        <v>0</v>
      </c>
      <c r="CZ257" s="195">
        <f>'[122]RP per monthly'!BZ381*-1</f>
        <v>0</v>
      </c>
      <c r="DA257" s="195">
        <f>'[122]RP per monthly'!CA381*-1</f>
        <v>0</v>
      </c>
      <c r="DB257" s="195">
        <f>'[122]RP per monthly'!CB381*-1</f>
        <v>0</v>
      </c>
      <c r="DC257" s="195">
        <f>'[122]RP per monthly'!CC381*-1</f>
        <v>0</v>
      </c>
      <c r="DD257" s="195">
        <f>'[122]RP per monthly'!CD381*-1</f>
        <v>0</v>
      </c>
      <c r="DE257" s="195">
        <f>'[122]RP per monthly'!CE381*-1</f>
        <v>0</v>
      </c>
    </row>
    <row r="258" spans="1:109" ht="15" customHeight="1" outlineLevel="1">
      <c r="A258" s="37" t="s">
        <v>299</v>
      </c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>
        <v>12343</v>
      </c>
      <c r="M258" s="84"/>
      <c r="N258" s="84"/>
      <c r="O258" s="84">
        <v>1347.02</v>
      </c>
      <c r="P258" s="84"/>
      <c r="Q258" s="84"/>
      <c r="R258" s="84"/>
      <c r="S258" s="84">
        <v>15430</v>
      </c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4"/>
      <c r="AI258" s="84"/>
      <c r="AJ258" s="84"/>
      <c r="AK258" s="84"/>
      <c r="AL258" s="203">
        <f>'[122]RP per monthly'!B382*-1</f>
        <v>2193.54</v>
      </c>
      <c r="AM258" s="203">
        <f>'[122]RP per monthly'!C382*-1</f>
        <v>0</v>
      </c>
      <c r="AN258" s="203">
        <f>'[122]RP per monthly'!D382*-1</f>
        <v>0</v>
      </c>
      <c r="AO258" s="203">
        <f>'[122]RP per monthly'!E382*-1</f>
        <v>0</v>
      </c>
      <c r="AP258" s="203">
        <f>'[122]RP per monthly'!F382*-1</f>
        <v>0</v>
      </c>
      <c r="AQ258" s="203">
        <f>'[122]RP per monthly'!G382*-1</f>
        <v>0</v>
      </c>
      <c r="AR258" s="203">
        <f>'[122]RP per monthly'!H382*-1</f>
        <v>0</v>
      </c>
      <c r="AS258" s="203">
        <f>'[122]RP per monthly'!I382*-1</f>
        <v>0</v>
      </c>
      <c r="AT258" s="203">
        <f>'[122]RP per monthly'!J382*-1</f>
        <v>0</v>
      </c>
      <c r="AU258" s="203">
        <f>'[122]RP per monthly'!K382*-1</f>
        <v>0</v>
      </c>
      <c r="AV258" s="203">
        <f>'[122]RP per monthly'!L382*-1</f>
        <v>0</v>
      </c>
      <c r="AW258" s="203">
        <f>'[122]RP per monthly'!M382*-1</f>
        <v>8240</v>
      </c>
      <c r="AX258" s="203">
        <f>'[122]RP per monthly'!P382*-1</f>
        <v>0</v>
      </c>
      <c r="AY258" s="203">
        <f>'[122]RP per monthly'!Q382*-1</f>
        <v>0</v>
      </c>
      <c r="AZ258" s="203">
        <f>'[122]RP per monthly'!R382*-1</f>
        <v>0</v>
      </c>
      <c r="BA258" s="203">
        <f>'[122]RP per monthly'!S382*-1</f>
        <v>0</v>
      </c>
      <c r="BB258" s="203">
        <f>'[122]RP per monthly'!T382*-1</f>
        <v>0</v>
      </c>
      <c r="BC258" s="203">
        <f>'[122]RP per monthly'!U382*-1</f>
        <v>0</v>
      </c>
      <c r="BD258" s="203">
        <f>'[122]RP per monthly'!V382*-1</f>
        <v>0</v>
      </c>
      <c r="BE258" s="203">
        <f>'[122]RP per monthly'!W382*-1</f>
        <v>0</v>
      </c>
      <c r="BF258" s="203">
        <f>'[122]RP per monthly'!X382*-1</f>
        <v>0</v>
      </c>
      <c r="BG258" s="203">
        <f>'[122]RP per monthly'!Y382*-1</f>
        <v>0</v>
      </c>
      <c r="BH258" s="203">
        <f>'[122]RP per monthly'!Z382*-1</f>
        <v>0</v>
      </c>
      <c r="BI258" s="203">
        <f>'[122]RP per monthly'!AA382*-1</f>
        <v>0</v>
      </c>
      <c r="BJ258" s="203">
        <f>'[122]RP per monthly'!AD382*-1</f>
        <v>0</v>
      </c>
      <c r="BK258" s="203">
        <f>'[122]RP per monthly'!AE382*-1</f>
        <v>0</v>
      </c>
      <c r="BL258" s="203">
        <f>'[122]RP per monthly'!AF382*-1</f>
        <v>0</v>
      </c>
      <c r="BM258" s="203">
        <f>'[122]RP per monthly'!AG382*-1</f>
        <v>0</v>
      </c>
      <c r="BN258" s="203">
        <f>'[122]RP per monthly'!AH382*-1</f>
        <v>0</v>
      </c>
      <c r="BO258" s="203">
        <f>'[122]RP per monthly'!AI382*-1</f>
        <v>0</v>
      </c>
      <c r="BP258" s="203">
        <f>'[122]RP per monthly'!AJ382*-1</f>
        <v>0</v>
      </c>
      <c r="BQ258" s="203">
        <f>'[122]RP per monthly'!AK382*-1</f>
        <v>0</v>
      </c>
      <c r="BR258" s="203">
        <f>'[122]RP per monthly'!AL382*-1</f>
        <v>0</v>
      </c>
      <c r="BS258" s="203">
        <f>'[122]RP per monthly'!AM382*-1</f>
        <v>0</v>
      </c>
      <c r="BT258" s="203">
        <f>'[122]RP per monthly'!AN382*-1</f>
        <v>0</v>
      </c>
      <c r="BU258" s="203">
        <f>'[122]RP per monthly'!AO382*-1</f>
        <v>0</v>
      </c>
      <c r="BV258" s="195">
        <f>'[122]RP per monthly'!AR382*-1</f>
        <v>0</v>
      </c>
      <c r="BW258" s="195">
        <f>'[122]RP per monthly'!AS382*-1</f>
        <v>0</v>
      </c>
      <c r="BX258" s="195">
        <f>'[122]RP per monthly'!AT382*-1</f>
        <v>0</v>
      </c>
      <c r="BY258" s="195">
        <f>'[122]RP per monthly'!AU382*-1</f>
        <v>0</v>
      </c>
      <c r="BZ258" s="195">
        <f>'[122]RP per monthly'!AV382*-1</f>
        <v>0</v>
      </c>
      <c r="CA258" s="195">
        <f>'[122]RP per monthly'!AW382*-1</f>
        <v>0</v>
      </c>
      <c r="CB258" s="195">
        <f>'[122]RP per monthly'!AX382*-1</f>
        <v>0</v>
      </c>
      <c r="CC258" s="195">
        <f>'[122]RP per monthly'!AY382*-1</f>
        <v>0</v>
      </c>
      <c r="CD258" s="195">
        <f>'[122]RP per monthly'!AZ382*-1</f>
        <v>0</v>
      </c>
      <c r="CE258" s="195">
        <f>'[122]RP per monthly'!BA382*-1</f>
        <v>0</v>
      </c>
      <c r="CF258" s="195">
        <f>'[122]RP per monthly'!BB382*-1</f>
        <v>0</v>
      </c>
      <c r="CG258" s="195">
        <f>'[122]RP per monthly'!BC382*-1</f>
        <v>0</v>
      </c>
      <c r="CH258" s="195">
        <f>'[122]RP per monthly'!BF382*-1</f>
        <v>0</v>
      </c>
      <c r="CI258" s="195">
        <f>'[122]RP per monthly'!BG382*-1</f>
        <v>0</v>
      </c>
      <c r="CJ258" s="195">
        <f>'[122]RP per monthly'!BH382*-1</f>
        <v>0</v>
      </c>
      <c r="CK258" s="195">
        <f>'[122]RP per monthly'!BI382*-1</f>
        <v>0</v>
      </c>
      <c r="CL258" s="195">
        <f>'[122]RP per monthly'!BJ382*-1</f>
        <v>0</v>
      </c>
      <c r="CM258" s="195">
        <f>'[122]RP per monthly'!BK382*-1</f>
        <v>0</v>
      </c>
      <c r="CN258" s="195">
        <f>'[122]RP per monthly'!BL382*-1</f>
        <v>0</v>
      </c>
      <c r="CO258" s="195">
        <f>'[122]RP per monthly'!BM382*-1</f>
        <v>0</v>
      </c>
      <c r="CP258" s="195">
        <f>'[122]RP per monthly'!BN382*-1</f>
        <v>0</v>
      </c>
      <c r="CQ258" s="195">
        <f>'[122]RP per monthly'!BO382*-1</f>
        <v>0</v>
      </c>
      <c r="CR258" s="195">
        <f>'[122]RP per monthly'!BP382*-1</f>
        <v>0</v>
      </c>
      <c r="CS258" s="195">
        <f>'[122]RP per monthly'!BQ382*-1</f>
        <v>0</v>
      </c>
      <c r="CT258" s="195">
        <f>'[122]RP per monthly'!BT382*-1</f>
        <v>0</v>
      </c>
      <c r="CU258" s="195">
        <f>'[122]RP per monthly'!BU382*-1</f>
        <v>0</v>
      </c>
      <c r="CV258" s="195">
        <f>'[122]RP per monthly'!BV382*-1</f>
        <v>0</v>
      </c>
      <c r="CW258" s="195">
        <f>'[122]RP per monthly'!BW382*-1</f>
        <v>0</v>
      </c>
      <c r="CX258" s="195">
        <f>'[122]RP per monthly'!BX382*-1</f>
        <v>0</v>
      </c>
      <c r="CY258" s="195">
        <f>'[122]RP per monthly'!BY382*-1</f>
        <v>0</v>
      </c>
      <c r="CZ258" s="195">
        <f>'[122]RP per monthly'!BZ382*-1</f>
        <v>0</v>
      </c>
      <c r="DA258" s="195">
        <f>'[122]RP per monthly'!CA382*-1</f>
        <v>0</v>
      </c>
      <c r="DB258" s="195">
        <f>'[122]RP per monthly'!CB382*-1</f>
        <v>0</v>
      </c>
      <c r="DC258" s="195">
        <f>'[122]RP per monthly'!CC382*-1</f>
        <v>0</v>
      </c>
      <c r="DD258" s="195">
        <f>'[122]RP per monthly'!CD382*-1</f>
        <v>0</v>
      </c>
      <c r="DE258" s="195">
        <f>'[122]RP per monthly'!CE382*-1</f>
        <v>0</v>
      </c>
    </row>
    <row r="259" spans="1:109" ht="15" customHeight="1" outlineLevel="1">
      <c r="A259" s="37" t="s">
        <v>300</v>
      </c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>
        <v>21951.89</v>
      </c>
      <c r="S259" s="84"/>
      <c r="T259" s="84"/>
      <c r="U259" s="84"/>
      <c r="V259" s="84">
        <v>18893.439999999999</v>
      </c>
      <c r="W259" s="84">
        <v>24687.05</v>
      </c>
      <c r="X259" s="84"/>
      <c r="Y259" s="84"/>
      <c r="Z259" s="84">
        <v>66468.179999999993</v>
      </c>
      <c r="AA259" s="84"/>
      <c r="AB259" s="84">
        <v>35606.850000000006</v>
      </c>
      <c r="AC259" s="84">
        <v>565.44000000000005</v>
      </c>
      <c r="AD259" s="84"/>
      <c r="AE259" s="84"/>
      <c r="AF259" s="84"/>
      <c r="AG259" s="84"/>
      <c r="AH259" s="84">
        <v>18001.77</v>
      </c>
      <c r="AI259" s="84"/>
      <c r="AJ259" s="84"/>
      <c r="AK259" s="84"/>
      <c r="AL259" s="203">
        <f>'[122]RP per monthly'!B383*-1</f>
        <v>0</v>
      </c>
      <c r="AM259" s="203">
        <f>'[122]RP per monthly'!C383*-1</f>
        <v>0</v>
      </c>
      <c r="AN259" s="203">
        <f>'[122]RP per monthly'!D383*-1</f>
        <v>0</v>
      </c>
      <c r="AO259" s="203">
        <f>'[122]RP per monthly'!E383*-1</f>
        <v>0</v>
      </c>
      <c r="AP259" s="203">
        <f>'[122]RP per monthly'!F383*-1</f>
        <v>0</v>
      </c>
      <c r="AQ259" s="203">
        <f>'[122]RP per monthly'!G383*-1</f>
        <v>0</v>
      </c>
      <c r="AR259" s="203">
        <f>'[122]RP per monthly'!H383*-1</f>
        <v>0</v>
      </c>
      <c r="AS259" s="203">
        <f>'[122]RP per monthly'!I383*-1</f>
        <v>0</v>
      </c>
      <c r="AT259" s="203">
        <f>'[122]RP per monthly'!J383*-1</f>
        <v>0</v>
      </c>
      <c r="AU259" s="203">
        <f>'[122]RP per monthly'!K383*-1</f>
        <v>286.06</v>
      </c>
      <c r="AV259" s="203">
        <f>'[122]RP per monthly'!L383*-1</f>
        <v>25.75</v>
      </c>
      <c r="AW259" s="203">
        <f>'[122]RP per monthly'!M383*-1</f>
        <v>33258.61</v>
      </c>
      <c r="AX259" s="203">
        <f>'[122]RP per monthly'!P383*-1</f>
        <v>0</v>
      </c>
      <c r="AY259" s="203">
        <f>'[122]RP per monthly'!Q383*-1</f>
        <v>0</v>
      </c>
      <c r="AZ259" s="203">
        <f>'[122]RP per monthly'!R383*-1</f>
        <v>0</v>
      </c>
      <c r="BA259" s="203">
        <f>'[122]RP per monthly'!S383*-1</f>
        <v>0</v>
      </c>
      <c r="BB259" s="203">
        <f>'[122]RP per monthly'!T383*-1</f>
        <v>0</v>
      </c>
      <c r="BC259" s="203">
        <f>'[122]RP per monthly'!U383*-1</f>
        <v>4577.57</v>
      </c>
      <c r="BD259" s="203">
        <f>'[122]RP per monthly'!V383*-1</f>
        <v>0</v>
      </c>
      <c r="BE259" s="203">
        <f>'[122]RP per monthly'!W383*-1</f>
        <v>62683.33</v>
      </c>
      <c r="BF259" s="203">
        <f>'[122]RP per monthly'!X383*-1</f>
        <v>0</v>
      </c>
      <c r="BG259" s="203">
        <f>'[122]RP per monthly'!Y383*-1</f>
        <v>0</v>
      </c>
      <c r="BH259" s="203">
        <f>'[122]RP per monthly'!Z383*-1</f>
        <v>0</v>
      </c>
      <c r="BI259" s="203">
        <f>'[122]RP per monthly'!AA383*-1</f>
        <v>0</v>
      </c>
      <c r="BJ259" s="203">
        <f>'[122]RP per monthly'!AD383*-1</f>
        <v>0</v>
      </c>
      <c r="BK259" s="203">
        <f>'[122]RP per monthly'!AE383*-1</f>
        <v>0</v>
      </c>
      <c r="BL259" s="203">
        <f>'[122]RP per monthly'!AF383*-1</f>
        <v>0</v>
      </c>
      <c r="BM259" s="203">
        <f>'[122]RP per monthly'!AG383*-1</f>
        <v>0</v>
      </c>
      <c r="BN259" s="203">
        <f>'[122]RP per monthly'!AH383*-1</f>
        <v>0</v>
      </c>
      <c r="BO259" s="203">
        <f>'[122]RP per monthly'!AI383*-1</f>
        <v>0</v>
      </c>
      <c r="BP259" s="203">
        <f>'[122]RP per monthly'!AJ383*-1</f>
        <v>0</v>
      </c>
      <c r="BQ259" s="203">
        <f>'[122]RP per monthly'!AK383*-1</f>
        <v>0</v>
      </c>
      <c r="BR259" s="203">
        <f>'[122]RP per monthly'!AL383*-1</f>
        <v>0</v>
      </c>
      <c r="BS259" s="203">
        <f>'[122]RP per monthly'!AM383*-1</f>
        <v>0</v>
      </c>
      <c r="BT259" s="203">
        <f>'[122]RP per monthly'!AN383*-1</f>
        <v>0</v>
      </c>
      <c r="BU259" s="203">
        <f>'[122]RP per monthly'!AO383*-1</f>
        <v>0</v>
      </c>
      <c r="BV259" s="195">
        <f>'[122]RP per monthly'!AR383*-1</f>
        <v>0</v>
      </c>
      <c r="BW259" s="195">
        <f>'[122]RP per monthly'!AS383*-1</f>
        <v>0</v>
      </c>
      <c r="BX259" s="195">
        <f>'[122]RP per monthly'!AT383*-1</f>
        <v>0</v>
      </c>
      <c r="BY259" s="195">
        <f>'[122]RP per monthly'!AU383*-1</f>
        <v>0</v>
      </c>
      <c r="BZ259" s="195">
        <f>'[122]RP per monthly'!AV383*-1</f>
        <v>0</v>
      </c>
      <c r="CA259" s="195">
        <f>'[122]RP per monthly'!AW383*-1</f>
        <v>0</v>
      </c>
      <c r="CB259" s="195">
        <f>'[122]RP per monthly'!AX383*-1</f>
        <v>0</v>
      </c>
      <c r="CC259" s="195">
        <f>'[122]RP per monthly'!AY383*-1</f>
        <v>0</v>
      </c>
      <c r="CD259" s="195">
        <f>'[122]RP per monthly'!AZ383*-1</f>
        <v>0</v>
      </c>
      <c r="CE259" s="195">
        <f>'[122]RP per monthly'!BA383*-1</f>
        <v>0</v>
      </c>
      <c r="CF259" s="195">
        <f>'[122]RP per monthly'!BB383*-1</f>
        <v>0</v>
      </c>
      <c r="CG259" s="195">
        <f>'[122]RP per monthly'!BC383*-1</f>
        <v>0</v>
      </c>
      <c r="CH259" s="195">
        <f>'[122]RP per monthly'!BF383*-1</f>
        <v>0</v>
      </c>
      <c r="CI259" s="195">
        <f>'[122]RP per monthly'!BG383*-1</f>
        <v>0</v>
      </c>
      <c r="CJ259" s="195">
        <f>'[122]RP per monthly'!BH383*-1</f>
        <v>0</v>
      </c>
      <c r="CK259" s="195">
        <f>'[122]RP per monthly'!BI383*-1</f>
        <v>0</v>
      </c>
      <c r="CL259" s="195">
        <f>'[122]RP per monthly'!BJ383*-1</f>
        <v>0</v>
      </c>
      <c r="CM259" s="195">
        <f>'[122]RP per monthly'!BK383*-1</f>
        <v>0</v>
      </c>
      <c r="CN259" s="195">
        <f>'[122]RP per monthly'!BL383*-1</f>
        <v>0</v>
      </c>
      <c r="CO259" s="195">
        <f>'[122]RP per monthly'!BM383*-1</f>
        <v>0</v>
      </c>
      <c r="CP259" s="195">
        <f>'[122]RP per monthly'!BN383*-1</f>
        <v>0</v>
      </c>
      <c r="CQ259" s="195">
        <f>'[122]RP per monthly'!BO383*-1</f>
        <v>0</v>
      </c>
      <c r="CR259" s="195">
        <f>'[122]RP per monthly'!BP383*-1</f>
        <v>0</v>
      </c>
      <c r="CS259" s="195">
        <f>'[122]RP per monthly'!BQ383*-1</f>
        <v>0</v>
      </c>
      <c r="CT259" s="195">
        <f>'[122]RP per monthly'!BT383*-1</f>
        <v>0</v>
      </c>
      <c r="CU259" s="195">
        <f>'[122]RP per monthly'!BU383*-1</f>
        <v>0</v>
      </c>
      <c r="CV259" s="195">
        <f>'[122]RP per monthly'!BV383*-1</f>
        <v>0</v>
      </c>
      <c r="CW259" s="195">
        <f>'[122]RP per monthly'!BW383*-1</f>
        <v>0</v>
      </c>
      <c r="CX259" s="195">
        <f>'[122]RP per monthly'!BX383*-1</f>
        <v>0</v>
      </c>
      <c r="CY259" s="195">
        <f>'[122]RP per monthly'!BY383*-1</f>
        <v>0</v>
      </c>
      <c r="CZ259" s="195">
        <f>'[122]RP per monthly'!BZ383*-1</f>
        <v>0</v>
      </c>
      <c r="DA259" s="195">
        <f>'[122]RP per monthly'!CA383*-1</f>
        <v>0</v>
      </c>
      <c r="DB259" s="195">
        <f>'[122]RP per monthly'!CB383*-1</f>
        <v>0</v>
      </c>
      <c r="DC259" s="195">
        <f>'[122]RP per monthly'!CC383*-1</f>
        <v>0</v>
      </c>
      <c r="DD259" s="195">
        <f>'[122]RP per monthly'!CD383*-1</f>
        <v>0</v>
      </c>
      <c r="DE259" s="195">
        <f>'[122]RP per monthly'!CE383*-1</f>
        <v>0</v>
      </c>
    </row>
    <row r="260" spans="1:109" ht="15" customHeight="1" outlineLevel="1">
      <c r="A260" s="37" t="s">
        <v>301</v>
      </c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  <c r="AE260" s="84"/>
      <c r="AF260" s="84"/>
      <c r="AG260" s="84"/>
      <c r="AH260" s="84"/>
      <c r="AI260" s="84"/>
      <c r="AJ260" s="84"/>
      <c r="AK260" s="84"/>
      <c r="AL260" s="203">
        <f>'[122]RP per monthly'!B384*-1</f>
        <v>0</v>
      </c>
      <c r="AM260" s="203">
        <f>'[122]RP per monthly'!C384*-1</f>
        <v>0</v>
      </c>
      <c r="AN260" s="203">
        <f>'[122]RP per monthly'!D384*-1</f>
        <v>0</v>
      </c>
      <c r="AO260" s="203">
        <f>'[122]RP per monthly'!E384*-1</f>
        <v>0</v>
      </c>
      <c r="AP260" s="203">
        <f>'[122]RP per monthly'!F384*-1</f>
        <v>0</v>
      </c>
      <c r="AQ260" s="203">
        <f>'[122]RP per monthly'!G384*-1</f>
        <v>0</v>
      </c>
      <c r="AR260" s="203">
        <f>'[122]RP per monthly'!H384*-1</f>
        <v>0</v>
      </c>
      <c r="AS260" s="203">
        <f>'[122]RP per monthly'!I384*-1</f>
        <v>0</v>
      </c>
      <c r="AT260" s="203">
        <f>'[122]RP per monthly'!J384*-1</f>
        <v>0</v>
      </c>
      <c r="AU260" s="203">
        <f>'[122]RP per monthly'!K384*-1</f>
        <v>0</v>
      </c>
      <c r="AV260" s="203">
        <f>'[122]RP per monthly'!L384*-1</f>
        <v>0</v>
      </c>
      <c r="AW260" s="203">
        <f>'[122]RP per monthly'!M384*-1</f>
        <v>0</v>
      </c>
      <c r="AX260" s="203">
        <f>'[122]RP per monthly'!P384*-1</f>
        <v>0</v>
      </c>
      <c r="AY260" s="203">
        <f>'[122]RP per monthly'!Q384*-1</f>
        <v>0</v>
      </c>
      <c r="AZ260" s="203">
        <f>'[122]RP per monthly'!R384*-1</f>
        <v>0</v>
      </c>
      <c r="BA260" s="203">
        <f>'[122]RP per monthly'!S384*-1</f>
        <v>0</v>
      </c>
      <c r="BB260" s="203">
        <f>'[122]RP per monthly'!T384*-1</f>
        <v>0</v>
      </c>
      <c r="BC260" s="203">
        <f>'[122]RP per monthly'!U384*-1</f>
        <v>0</v>
      </c>
      <c r="BD260" s="203">
        <f>'[122]RP per monthly'!V384*-1</f>
        <v>0</v>
      </c>
      <c r="BE260" s="203">
        <f>'[122]RP per monthly'!W384*-1</f>
        <v>0</v>
      </c>
      <c r="BF260" s="203">
        <f>'[122]RP per monthly'!X384*-1</f>
        <v>0</v>
      </c>
      <c r="BG260" s="203">
        <f>'[122]RP per monthly'!Y384*-1</f>
        <v>0</v>
      </c>
      <c r="BH260" s="203">
        <f>'[122]RP per monthly'!Z384*-1</f>
        <v>0</v>
      </c>
      <c r="BI260" s="203">
        <f>'[122]RP per monthly'!AA384*-1</f>
        <v>0</v>
      </c>
      <c r="BJ260" s="203">
        <f>'[122]RP per monthly'!AD384*-1</f>
        <v>0</v>
      </c>
      <c r="BK260" s="203">
        <f>'[122]RP per monthly'!AE384*-1</f>
        <v>0</v>
      </c>
      <c r="BL260" s="203">
        <f>'[122]RP per monthly'!AF384*-1</f>
        <v>0</v>
      </c>
      <c r="BM260" s="203">
        <f>'[122]RP per monthly'!AG384*-1</f>
        <v>0</v>
      </c>
      <c r="BN260" s="203">
        <f>'[122]RP per monthly'!AH384*-1</f>
        <v>0</v>
      </c>
      <c r="BO260" s="203">
        <f>'[122]RP per monthly'!AI384*-1</f>
        <v>0</v>
      </c>
      <c r="BP260" s="203">
        <f>'[122]RP per monthly'!AJ384*-1</f>
        <v>0</v>
      </c>
      <c r="BQ260" s="203">
        <f>'[122]RP per monthly'!AK384*-1</f>
        <v>0</v>
      </c>
      <c r="BR260" s="203">
        <f>'[122]RP per monthly'!AL384*-1</f>
        <v>0</v>
      </c>
      <c r="BS260" s="203">
        <f>'[122]RP per monthly'!AM384*-1</f>
        <v>0</v>
      </c>
      <c r="BT260" s="203">
        <f>'[122]RP per monthly'!AN384*-1</f>
        <v>0</v>
      </c>
      <c r="BU260" s="203">
        <f>'[122]RP per monthly'!AO384*-1</f>
        <v>0</v>
      </c>
      <c r="BV260" s="195">
        <f>'[122]RP per monthly'!AR384*-1</f>
        <v>0</v>
      </c>
      <c r="BW260" s="195">
        <f>'[122]RP per monthly'!AS384*-1</f>
        <v>0</v>
      </c>
      <c r="BX260" s="195">
        <f>'[122]RP per monthly'!AT384*-1</f>
        <v>0</v>
      </c>
      <c r="BY260" s="195">
        <f>'[122]RP per monthly'!AU384*-1</f>
        <v>0</v>
      </c>
      <c r="BZ260" s="195">
        <f>'[122]RP per monthly'!AV384*-1</f>
        <v>0</v>
      </c>
      <c r="CA260" s="195">
        <f>'[122]RP per monthly'!AW384*-1</f>
        <v>0</v>
      </c>
      <c r="CB260" s="195">
        <f>'[122]RP per monthly'!AX384*-1</f>
        <v>0</v>
      </c>
      <c r="CC260" s="195">
        <f>'[122]RP per monthly'!AY384*-1</f>
        <v>0</v>
      </c>
      <c r="CD260" s="195">
        <f>'[122]RP per monthly'!AZ384*-1</f>
        <v>0</v>
      </c>
      <c r="CE260" s="195">
        <f>'[122]RP per monthly'!BA384*-1</f>
        <v>0</v>
      </c>
      <c r="CF260" s="195">
        <f>'[122]RP per monthly'!BB384*-1</f>
        <v>0</v>
      </c>
      <c r="CG260" s="195">
        <f>'[122]RP per monthly'!BC384*-1</f>
        <v>0</v>
      </c>
      <c r="CH260" s="195">
        <f>'[122]RP per monthly'!BF384*-1</f>
        <v>0</v>
      </c>
      <c r="CI260" s="195">
        <f>'[122]RP per monthly'!BG384*-1</f>
        <v>0</v>
      </c>
      <c r="CJ260" s="195">
        <f>'[122]RP per monthly'!BH384*-1</f>
        <v>0</v>
      </c>
      <c r="CK260" s="195">
        <f>'[122]RP per monthly'!BI384*-1</f>
        <v>0</v>
      </c>
      <c r="CL260" s="195">
        <f>'[122]RP per monthly'!BJ384*-1</f>
        <v>0</v>
      </c>
      <c r="CM260" s="195">
        <f>'[122]RP per monthly'!BK384*-1</f>
        <v>0</v>
      </c>
      <c r="CN260" s="195">
        <f>'[122]RP per monthly'!BL384*-1</f>
        <v>0</v>
      </c>
      <c r="CO260" s="195">
        <f>'[122]RP per monthly'!BM384*-1</f>
        <v>0</v>
      </c>
      <c r="CP260" s="195">
        <f>'[122]RP per monthly'!BN384*-1</f>
        <v>0</v>
      </c>
      <c r="CQ260" s="195">
        <f>'[122]RP per monthly'!BO384*-1</f>
        <v>0</v>
      </c>
      <c r="CR260" s="195">
        <f>'[122]RP per monthly'!BP384*-1</f>
        <v>0</v>
      </c>
      <c r="CS260" s="195">
        <f>'[122]RP per monthly'!BQ384*-1</f>
        <v>0</v>
      </c>
      <c r="CT260" s="195">
        <f>'[122]RP per monthly'!BT384*-1</f>
        <v>0</v>
      </c>
      <c r="CU260" s="195">
        <f>'[122]RP per monthly'!BU384*-1</f>
        <v>0</v>
      </c>
      <c r="CV260" s="195">
        <f>'[122]RP per monthly'!BV384*-1</f>
        <v>0</v>
      </c>
      <c r="CW260" s="195">
        <f>'[122]RP per monthly'!BW384*-1</f>
        <v>0</v>
      </c>
      <c r="CX260" s="195">
        <f>'[122]RP per monthly'!BX384*-1</f>
        <v>0</v>
      </c>
      <c r="CY260" s="195">
        <f>'[122]RP per monthly'!BY384*-1</f>
        <v>0</v>
      </c>
      <c r="CZ260" s="195">
        <f>'[122]RP per monthly'!BZ384*-1</f>
        <v>0</v>
      </c>
      <c r="DA260" s="195">
        <f>'[122]RP per monthly'!CA384*-1</f>
        <v>0</v>
      </c>
      <c r="DB260" s="195">
        <f>'[122]RP per monthly'!CB384*-1</f>
        <v>0</v>
      </c>
      <c r="DC260" s="195">
        <f>'[122]RP per monthly'!CC384*-1</f>
        <v>0</v>
      </c>
      <c r="DD260" s="195">
        <f>'[122]RP per monthly'!CD384*-1</f>
        <v>0</v>
      </c>
      <c r="DE260" s="195">
        <f>'[122]RP per monthly'!CE384*-1</f>
        <v>0</v>
      </c>
    </row>
    <row r="261" spans="1:109" ht="15" customHeight="1" outlineLevel="1">
      <c r="A261" s="37" t="s">
        <v>302</v>
      </c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4"/>
      <c r="AH261" s="84"/>
      <c r="AI261" s="84"/>
      <c r="AJ261" s="84"/>
      <c r="AK261" s="84"/>
      <c r="AL261" s="203">
        <f>'[122]RP per monthly'!B385*-1</f>
        <v>0</v>
      </c>
      <c r="AM261" s="203">
        <f>'[122]RP per monthly'!C385*-1</f>
        <v>0</v>
      </c>
      <c r="AN261" s="203">
        <f>'[122]RP per monthly'!D385*-1</f>
        <v>0</v>
      </c>
      <c r="AO261" s="203">
        <f>'[122]RP per monthly'!E385*-1</f>
        <v>0</v>
      </c>
      <c r="AP261" s="203">
        <f>'[122]RP per monthly'!F385*-1</f>
        <v>0</v>
      </c>
      <c r="AQ261" s="203">
        <f>'[122]RP per monthly'!G385*-1</f>
        <v>0</v>
      </c>
      <c r="AR261" s="203">
        <f>'[122]RP per monthly'!H385*-1</f>
        <v>0</v>
      </c>
      <c r="AS261" s="203">
        <f>'[122]RP per monthly'!I385*-1</f>
        <v>776</v>
      </c>
      <c r="AT261" s="203">
        <f>'[122]RP per monthly'!J385*-1</f>
        <v>0</v>
      </c>
      <c r="AU261" s="203">
        <f>'[122]RP per monthly'!K385*-1</f>
        <v>0</v>
      </c>
      <c r="AV261" s="203">
        <f>'[122]RP per monthly'!L385*-1</f>
        <v>0</v>
      </c>
      <c r="AW261" s="203">
        <f>'[122]RP per monthly'!M385*-1</f>
        <v>0</v>
      </c>
      <c r="AX261" s="203">
        <f>'[122]RP per monthly'!P385*-1</f>
        <v>0</v>
      </c>
      <c r="AY261" s="203">
        <f>'[122]RP per monthly'!Q385*-1</f>
        <v>0</v>
      </c>
      <c r="AZ261" s="203">
        <f>'[122]RP per monthly'!R385*-1</f>
        <v>0</v>
      </c>
      <c r="BA261" s="203">
        <f>'[122]RP per monthly'!S385*-1</f>
        <v>0</v>
      </c>
      <c r="BB261" s="203">
        <f>'[122]RP per monthly'!T385*-1</f>
        <v>0</v>
      </c>
      <c r="BC261" s="203">
        <f>'[122]RP per monthly'!U385*-1</f>
        <v>0</v>
      </c>
      <c r="BD261" s="203">
        <f>'[122]RP per monthly'!V385*-1</f>
        <v>0</v>
      </c>
      <c r="BE261" s="203">
        <f>'[122]RP per monthly'!W385*-1</f>
        <v>0</v>
      </c>
      <c r="BF261" s="203">
        <f>'[122]RP per monthly'!X385*-1</f>
        <v>0</v>
      </c>
      <c r="BG261" s="203">
        <f>'[122]RP per monthly'!Y385*-1</f>
        <v>0</v>
      </c>
      <c r="BH261" s="203">
        <f>'[122]RP per monthly'!Z385*-1</f>
        <v>0</v>
      </c>
      <c r="BI261" s="203">
        <f>'[122]RP per monthly'!AA385*-1</f>
        <v>0</v>
      </c>
      <c r="BJ261" s="203">
        <f>'[122]RP per monthly'!AD385*-1</f>
        <v>0</v>
      </c>
      <c r="BK261" s="203">
        <f>'[122]RP per monthly'!AE385*-1</f>
        <v>0</v>
      </c>
      <c r="BL261" s="203">
        <f>'[122]RP per monthly'!AF385*-1</f>
        <v>0</v>
      </c>
      <c r="BM261" s="203">
        <f>'[122]RP per monthly'!AG385*-1</f>
        <v>0</v>
      </c>
      <c r="BN261" s="203">
        <f>'[122]RP per monthly'!AH385*-1</f>
        <v>0</v>
      </c>
      <c r="BO261" s="203">
        <f>'[122]RP per monthly'!AI385*-1</f>
        <v>0</v>
      </c>
      <c r="BP261" s="203">
        <f>'[122]RP per monthly'!AJ385*-1</f>
        <v>0</v>
      </c>
      <c r="BQ261" s="203">
        <f>'[122]RP per monthly'!AK385*-1</f>
        <v>0</v>
      </c>
      <c r="BR261" s="203">
        <f>'[122]RP per monthly'!AL385*-1</f>
        <v>0</v>
      </c>
      <c r="BS261" s="203">
        <f>'[122]RP per monthly'!AM385*-1</f>
        <v>0</v>
      </c>
      <c r="BT261" s="203">
        <f>'[122]RP per monthly'!AN385*-1</f>
        <v>0</v>
      </c>
      <c r="BU261" s="203">
        <f>'[122]RP per monthly'!AO385*-1</f>
        <v>0</v>
      </c>
      <c r="BV261" s="195">
        <f>'[122]RP per monthly'!AR385*-1</f>
        <v>0</v>
      </c>
      <c r="BW261" s="195">
        <f>'[122]RP per monthly'!AS385*-1</f>
        <v>0</v>
      </c>
      <c r="BX261" s="195">
        <f>'[122]RP per monthly'!AT385*-1</f>
        <v>0</v>
      </c>
      <c r="BY261" s="195">
        <f>'[122]RP per monthly'!AU385*-1</f>
        <v>0</v>
      </c>
      <c r="BZ261" s="195">
        <f>'[122]RP per monthly'!AV385*-1</f>
        <v>0</v>
      </c>
      <c r="CA261" s="195">
        <f>'[122]RP per monthly'!AW385*-1</f>
        <v>0</v>
      </c>
      <c r="CB261" s="195">
        <f>'[122]RP per monthly'!AX385*-1</f>
        <v>0</v>
      </c>
      <c r="CC261" s="195">
        <f>'[122]RP per monthly'!AY385*-1</f>
        <v>0</v>
      </c>
      <c r="CD261" s="195">
        <f>'[122]RP per monthly'!AZ385*-1</f>
        <v>0</v>
      </c>
      <c r="CE261" s="195">
        <f>'[122]RP per monthly'!BA385*-1</f>
        <v>0</v>
      </c>
      <c r="CF261" s="195">
        <f>'[122]RP per monthly'!BB385*-1</f>
        <v>0</v>
      </c>
      <c r="CG261" s="195">
        <f>'[122]RP per monthly'!BC385*-1</f>
        <v>0</v>
      </c>
      <c r="CH261" s="195">
        <f>'[122]RP per monthly'!BF385*-1</f>
        <v>0</v>
      </c>
      <c r="CI261" s="195">
        <f>'[122]RP per monthly'!BG385*-1</f>
        <v>0</v>
      </c>
      <c r="CJ261" s="195">
        <f>'[122]RP per monthly'!BH385*-1</f>
        <v>0</v>
      </c>
      <c r="CK261" s="195">
        <f>'[122]RP per monthly'!BI385*-1</f>
        <v>0</v>
      </c>
      <c r="CL261" s="195">
        <f>'[122]RP per monthly'!BJ385*-1</f>
        <v>0</v>
      </c>
      <c r="CM261" s="195">
        <f>'[122]RP per monthly'!BK385*-1</f>
        <v>0</v>
      </c>
      <c r="CN261" s="195">
        <f>'[122]RP per monthly'!BL385*-1</f>
        <v>0</v>
      </c>
      <c r="CO261" s="195">
        <f>'[122]RP per monthly'!BM385*-1</f>
        <v>0</v>
      </c>
      <c r="CP261" s="195">
        <f>'[122]RP per monthly'!BN385*-1</f>
        <v>0</v>
      </c>
      <c r="CQ261" s="195">
        <f>'[122]RP per monthly'!BO385*-1</f>
        <v>0</v>
      </c>
      <c r="CR261" s="195">
        <f>'[122]RP per monthly'!BP385*-1</f>
        <v>0</v>
      </c>
      <c r="CS261" s="195">
        <f>'[122]RP per monthly'!BQ385*-1</f>
        <v>0</v>
      </c>
      <c r="CT261" s="195">
        <f>'[122]RP per monthly'!BT385*-1</f>
        <v>0</v>
      </c>
      <c r="CU261" s="195">
        <f>'[122]RP per monthly'!BU385*-1</f>
        <v>0</v>
      </c>
      <c r="CV261" s="195">
        <f>'[122]RP per monthly'!BV385*-1</f>
        <v>0</v>
      </c>
      <c r="CW261" s="195">
        <f>'[122]RP per monthly'!BW385*-1</f>
        <v>0</v>
      </c>
      <c r="CX261" s="195">
        <f>'[122]RP per monthly'!BX385*-1</f>
        <v>0</v>
      </c>
      <c r="CY261" s="195">
        <f>'[122]RP per monthly'!BY385*-1</f>
        <v>0</v>
      </c>
      <c r="CZ261" s="195">
        <f>'[122]RP per monthly'!BZ385*-1</f>
        <v>0</v>
      </c>
      <c r="DA261" s="195">
        <f>'[122]RP per monthly'!CA385*-1</f>
        <v>0</v>
      </c>
      <c r="DB261" s="195">
        <f>'[122]RP per monthly'!CB385*-1</f>
        <v>0</v>
      </c>
      <c r="DC261" s="195">
        <f>'[122]RP per monthly'!CC385*-1</f>
        <v>0</v>
      </c>
      <c r="DD261" s="195">
        <f>'[122]RP per monthly'!CD385*-1</f>
        <v>0</v>
      </c>
      <c r="DE261" s="195">
        <f>'[122]RP per monthly'!CE385*-1</f>
        <v>0</v>
      </c>
    </row>
    <row r="262" spans="1:109" ht="15" customHeight="1" outlineLevel="1">
      <c r="A262" s="37" t="s">
        <v>303</v>
      </c>
      <c r="B262" s="84"/>
      <c r="C262" s="84"/>
      <c r="D262" s="84"/>
      <c r="E262" s="84">
        <v>2241</v>
      </c>
      <c r="F262" s="84">
        <v>16957.5</v>
      </c>
      <c r="G262" s="84"/>
      <c r="H262" s="84"/>
      <c r="I262" s="84"/>
      <c r="J262" s="84"/>
      <c r="K262" s="84"/>
      <c r="L262" s="84"/>
      <c r="M262" s="84">
        <v>1200</v>
      </c>
      <c r="N262" s="84">
        <v>2595.6</v>
      </c>
      <c r="O262" s="84">
        <v>1345</v>
      </c>
      <c r="P262" s="84">
        <v>11508</v>
      </c>
      <c r="Q262" s="84">
        <v>9966</v>
      </c>
      <c r="R262" s="84">
        <v>8460</v>
      </c>
      <c r="S262" s="84"/>
      <c r="T262" s="84"/>
      <c r="U262" s="84"/>
      <c r="V262" s="84"/>
      <c r="W262" s="84">
        <v>1485</v>
      </c>
      <c r="X262" s="84">
        <v>18656</v>
      </c>
      <c r="Y262" s="84">
        <v>600</v>
      </c>
      <c r="Z262" s="84">
        <v>3212.5</v>
      </c>
      <c r="AA262" s="84"/>
      <c r="AB262" s="84"/>
      <c r="AC262" s="84"/>
      <c r="AD262" s="84"/>
      <c r="AE262" s="84"/>
      <c r="AF262" s="84">
        <v>2400</v>
      </c>
      <c r="AG262" s="84"/>
      <c r="AH262" s="84"/>
      <c r="AI262" s="84"/>
      <c r="AJ262" s="84"/>
      <c r="AK262" s="84">
        <v>41671.229999999996</v>
      </c>
      <c r="AL262" s="203">
        <f>'[122]RP per monthly'!B386*-1</f>
        <v>0</v>
      </c>
      <c r="AM262" s="203">
        <f>'[122]RP per monthly'!C386*-1</f>
        <v>0</v>
      </c>
      <c r="AN262" s="203">
        <f>'[122]RP per monthly'!D386*-1</f>
        <v>3600</v>
      </c>
      <c r="AO262" s="203">
        <f>'[122]RP per monthly'!E386*-1</f>
        <v>14890</v>
      </c>
      <c r="AP262" s="203">
        <f>'[122]RP per monthly'!F386*-1</f>
        <v>1000</v>
      </c>
      <c r="AQ262" s="203">
        <f>'[122]RP per monthly'!G386*-1</f>
        <v>1200</v>
      </c>
      <c r="AR262" s="203">
        <f>'[122]RP per monthly'!H386*-1</f>
        <v>2400</v>
      </c>
      <c r="AS262" s="203">
        <f>'[122]RP per monthly'!I386*-1</f>
        <v>0</v>
      </c>
      <c r="AT262" s="203">
        <f>'[122]RP per monthly'!J386*-1</f>
        <v>1200</v>
      </c>
      <c r="AU262" s="203">
        <f>'[122]RP per monthly'!K386*-1</f>
        <v>0</v>
      </c>
      <c r="AV262" s="203">
        <f>'[122]RP per monthly'!L386*-1</f>
        <v>320</v>
      </c>
      <c r="AW262" s="203">
        <f>'[122]RP per monthly'!M386*-1</f>
        <v>1932</v>
      </c>
      <c r="AX262" s="203">
        <f>'[122]RP per monthly'!P386*-1</f>
        <v>0</v>
      </c>
      <c r="AY262" s="203">
        <f>'[122]RP per monthly'!Q386*-1</f>
        <v>0</v>
      </c>
      <c r="AZ262" s="203">
        <f>'[122]RP per monthly'!R386*-1</f>
        <v>5545</v>
      </c>
      <c r="BA262" s="203">
        <f>'[122]RP per monthly'!S386*-1</f>
        <v>0</v>
      </c>
      <c r="BB262" s="203">
        <f>'[122]RP per monthly'!T386*-1</f>
        <v>0</v>
      </c>
      <c r="BC262" s="203">
        <f>'[122]RP per monthly'!U386*-1</f>
        <v>0</v>
      </c>
      <c r="BD262" s="203">
        <f>'[122]RP per monthly'!V386*-1</f>
        <v>0</v>
      </c>
      <c r="BE262" s="203">
        <f>'[122]RP per monthly'!W386*-1</f>
        <v>0</v>
      </c>
      <c r="BF262" s="203">
        <f>'[122]RP per monthly'!X386*-1</f>
        <v>101036.51</v>
      </c>
      <c r="BG262" s="203">
        <f>'[122]RP per monthly'!Y386*-1</f>
        <v>12409.65</v>
      </c>
      <c r="BH262" s="203">
        <f>'[122]RP per monthly'!Z386*-1</f>
        <v>12409.65</v>
      </c>
      <c r="BI262" s="203">
        <f>'[122]RP per monthly'!AA386*-1</f>
        <v>12409.65</v>
      </c>
      <c r="BJ262" s="203">
        <f>'[122]RP per monthly'!AD386*-1</f>
        <v>6883.5936101999996</v>
      </c>
      <c r="BK262" s="203">
        <f>'[122]RP per monthly'!AE386*-1</f>
        <v>6883.5936101999996</v>
      </c>
      <c r="BL262" s="203">
        <f>'[122]RP per monthly'!AF386*-1</f>
        <v>6986.8475140999999</v>
      </c>
      <c r="BM262" s="203">
        <f>'[122]RP per monthly'!AG386*-1</f>
        <v>6986.8475140999999</v>
      </c>
      <c r="BN262" s="203">
        <f>'[122]RP per monthly'!AH386*-1</f>
        <v>6986.8475140999999</v>
      </c>
      <c r="BO262" s="203">
        <f>'[122]RP per monthly'!AI386*-1</f>
        <v>6986.8475140999999</v>
      </c>
      <c r="BP262" s="203">
        <f>'[122]RP per monthly'!AJ386*-1</f>
        <v>6986.8475140999999</v>
      </c>
      <c r="BQ262" s="203">
        <f>'[122]RP per monthly'!AK386*-1</f>
        <v>7557.6729560000003</v>
      </c>
      <c r="BR262" s="203">
        <f>'[122]RP per monthly'!AL386*-1</f>
        <v>7557.6729560000003</v>
      </c>
      <c r="BS262" s="203">
        <f>'[122]RP per monthly'!AM386*-1</f>
        <v>7557.6729560000003</v>
      </c>
      <c r="BT262" s="203">
        <f>'[122]RP per monthly'!AN386*-1</f>
        <v>7557.6729560000003</v>
      </c>
      <c r="BU262" s="203">
        <f>'[122]RP per monthly'!AO386*-1</f>
        <v>7557.6729560000003</v>
      </c>
      <c r="BV262" s="195">
        <f>'[122]RP per monthly'!AR386*-1</f>
        <v>7557.6729560000003</v>
      </c>
      <c r="BW262" s="195">
        <f>'[122]RP per monthly'!AS386*-1</f>
        <v>7557.6729560000003</v>
      </c>
      <c r="BX262" s="195">
        <f>'[122]RP per monthly'!AT386*-1</f>
        <v>7557.6729560000003</v>
      </c>
      <c r="BY262" s="195">
        <f>'[122]RP per monthly'!AU386*-1</f>
        <v>7557.6729560000003</v>
      </c>
      <c r="BZ262" s="195">
        <f>'[122]RP per monthly'!AV386*-1</f>
        <v>7557.6729560000003</v>
      </c>
      <c r="CA262" s="195">
        <f>'[122]RP per monthly'!AW386*-1</f>
        <v>7557.6729560000003</v>
      </c>
      <c r="CB262" s="195">
        <f>'[122]RP per monthly'!AX386*-1</f>
        <v>7557.6729560000003</v>
      </c>
      <c r="CC262" s="195">
        <f>'[122]RP per monthly'!AY386*-1</f>
        <v>7857.7125728000001</v>
      </c>
      <c r="CD262" s="195">
        <f>'[122]RP per monthly'!AZ386*-1</f>
        <v>7857.7125728000001</v>
      </c>
      <c r="CE262" s="195">
        <f>'[122]RP per monthly'!BA386*-1</f>
        <v>7857.7125728000001</v>
      </c>
      <c r="CF262" s="195">
        <f>'[122]RP per monthly'!BB386*-1</f>
        <v>7857.7125728000001</v>
      </c>
      <c r="CG262" s="195">
        <f>'[122]RP per monthly'!BC386*-1</f>
        <v>7857.7125728000001</v>
      </c>
      <c r="CH262" s="195">
        <f>'[122]RP per monthly'!BF386*-1</f>
        <v>7857.7125728000001</v>
      </c>
      <c r="CI262" s="195">
        <f>'[122]RP per monthly'!BG386*-1</f>
        <v>7857.7125728000001</v>
      </c>
      <c r="CJ262" s="195">
        <f>'[122]RP per monthly'!BH386*-1</f>
        <v>7857.7125728000001</v>
      </c>
      <c r="CK262" s="195">
        <f>'[122]RP per monthly'!BI386*-1</f>
        <v>7857.7125728000001</v>
      </c>
      <c r="CL262" s="195">
        <f>'[122]RP per monthly'!BJ386*-1</f>
        <v>7857.7125728000001</v>
      </c>
      <c r="CM262" s="195">
        <f>'[122]RP per monthly'!BK386*-1</f>
        <v>7857.7125728000001</v>
      </c>
      <c r="CN262" s="195">
        <f>'[122]RP per monthly'!BL386*-1</f>
        <v>7857.7125728000001</v>
      </c>
      <c r="CO262" s="195">
        <f>'[122]RP per monthly'!BM386*-1</f>
        <v>8147.6621661999998</v>
      </c>
      <c r="CP262" s="195">
        <f>'[122]RP per monthly'!BN386*-1</f>
        <v>8147.6621661999998</v>
      </c>
      <c r="CQ262" s="195">
        <f>'[122]RP per monthly'!BO386*-1</f>
        <v>8147.6621661999998</v>
      </c>
      <c r="CR262" s="195">
        <f>'[122]RP per monthly'!BP386*-1</f>
        <v>8147.6621661999998</v>
      </c>
      <c r="CS262" s="195">
        <f>'[122]RP per monthly'!BQ386*-1</f>
        <v>8147.6621661999998</v>
      </c>
      <c r="CT262" s="195">
        <f>'[122]RP per monthly'!BT386*-1</f>
        <v>8147.6621661999998</v>
      </c>
      <c r="CU262" s="195">
        <f>'[122]RP per monthly'!BU386*-1</f>
        <v>8147.6621661999998</v>
      </c>
      <c r="CV262" s="195">
        <f>'[122]RP per monthly'!BV386*-1</f>
        <v>8147.6621661999998</v>
      </c>
      <c r="CW262" s="195">
        <f>'[122]RP per monthly'!BW386*-1</f>
        <v>8147.6621661999998</v>
      </c>
      <c r="CX262" s="195">
        <f>'[122]RP per monthly'!BX386*-1</f>
        <v>8147.6621661999998</v>
      </c>
      <c r="CY262" s="195">
        <f>'[122]RP per monthly'!BY386*-1</f>
        <v>8147.6621661999998</v>
      </c>
      <c r="CZ262" s="195">
        <f>'[122]RP per monthly'!BZ386*-1</f>
        <v>8147.6621661999998</v>
      </c>
      <c r="DA262" s="195">
        <f>'[122]RP per monthly'!CA386*-1</f>
        <v>8433.6451087999994</v>
      </c>
      <c r="DB262" s="195">
        <f>'[122]RP per monthly'!CB386*-1</f>
        <v>8433.6451087999994</v>
      </c>
      <c r="DC262" s="195">
        <f>'[122]RP per monthly'!CC386*-1</f>
        <v>8433.6451087999994</v>
      </c>
      <c r="DD262" s="195">
        <f>'[122]RP per monthly'!CD386*-1</f>
        <v>8433.6451087999994</v>
      </c>
      <c r="DE262" s="195">
        <f>'[122]RP per monthly'!CE386*-1</f>
        <v>8433.6451087999994</v>
      </c>
    </row>
    <row r="263" spans="1:109" ht="15" customHeight="1" outlineLevel="1">
      <c r="A263" s="37" t="s">
        <v>304</v>
      </c>
      <c r="B263" s="84"/>
      <c r="C263" s="84"/>
      <c r="D263" s="84"/>
      <c r="E263" s="84"/>
      <c r="F263" s="84"/>
      <c r="G263" s="84"/>
      <c r="H263" s="84"/>
      <c r="I263" s="84"/>
      <c r="J263" s="84">
        <v>11927.81</v>
      </c>
      <c r="K263" s="84"/>
      <c r="L263" s="84"/>
      <c r="M263" s="84">
        <v>9186</v>
      </c>
      <c r="N263" s="84"/>
      <c r="O263" s="84">
        <v>3780</v>
      </c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4"/>
      <c r="AI263" s="84"/>
      <c r="AJ263" s="84"/>
      <c r="AK263" s="84"/>
      <c r="AL263" s="203">
        <f>'[122]RP per monthly'!B387*-1</f>
        <v>0</v>
      </c>
      <c r="AM263" s="203">
        <f>'[122]RP per monthly'!C387*-1</f>
        <v>0</v>
      </c>
      <c r="AN263" s="203">
        <f>'[122]RP per monthly'!D387*-1</f>
        <v>0</v>
      </c>
      <c r="AO263" s="203">
        <f>'[122]RP per monthly'!E387*-1</f>
        <v>0</v>
      </c>
      <c r="AP263" s="203">
        <f>'[122]RP per monthly'!F387*-1</f>
        <v>0</v>
      </c>
      <c r="AQ263" s="203">
        <f>'[122]RP per monthly'!G387*-1</f>
        <v>0</v>
      </c>
      <c r="AR263" s="203">
        <f>'[122]RP per monthly'!H387*-1</f>
        <v>0</v>
      </c>
      <c r="AS263" s="203">
        <f>'[122]RP per monthly'!I387*-1</f>
        <v>0</v>
      </c>
      <c r="AT263" s="203">
        <f>'[122]RP per monthly'!J387*-1</f>
        <v>0</v>
      </c>
      <c r="AU263" s="203">
        <f>'[122]RP per monthly'!K387*-1</f>
        <v>0</v>
      </c>
      <c r="AV263" s="203">
        <f>'[122]RP per monthly'!L387*-1</f>
        <v>0</v>
      </c>
      <c r="AW263" s="203">
        <f>'[122]RP per monthly'!M387*-1</f>
        <v>0</v>
      </c>
      <c r="AX263" s="203">
        <f>'[122]RP per monthly'!P387*-1</f>
        <v>0</v>
      </c>
      <c r="AY263" s="203">
        <f>'[122]RP per monthly'!Q387*-1</f>
        <v>0</v>
      </c>
      <c r="AZ263" s="203">
        <f>'[122]RP per monthly'!R387*-1</f>
        <v>0</v>
      </c>
      <c r="BA263" s="203">
        <f>'[122]RP per monthly'!S387*-1</f>
        <v>0</v>
      </c>
      <c r="BB263" s="203">
        <f>'[122]RP per monthly'!T387*-1</f>
        <v>0</v>
      </c>
      <c r="BC263" s="203">
        <f>'[122]RP per monthly'!U387*-1</f>
        <v>0</v>
      </c>
      <c r="BD263" s="203">
        <f>'[122]RP per monthly'!V387*-1</f>
        <v>0</v>
      </c>
      <c r="BE263" s="203">
        <f>'[122]RP per monthly'!W387*-1</f>
        <v>0</v>
      </c>
      <c r="BF263" s="203">
        <f>'[122]RP per monthly'!X387*-1</f>
        <v>0</v>
      </c>
      <c r="BG263" s="203">
        <f>'[122]RP per monthly'!Y387*-1</f>
        <v>0</v>
      </c>
      <c r="BH263" s="203">
        <f>'[122]RP per monthly'!Z387*-1</f>
        <v>0</v>
      </c>
      <c r="BI263" s="203">
        <f>'[122]RP per monthly'!AA387*-1</f>
        <v>0</v>
      </c>
      <c r="BJ263" s="203">
        <f>'[122]RP per monthly'!AD387*-1</f>
        <v>0</v>
      </c>
      <c r="BK263" s="203">
        <f>'[122]RP per monthly'!AE387*-1</f>
        <v>0</v>
      </c>
      <c r="BL263" s="203">
        <f>'[122]RP per monthly'!AF387*-1</f>
        <v>0</v>
      </c>
      <c r="BM263" s="203">
        <f>'[122]RP per monthly'!AG387*-1</f>
        <v>0</v>
      </c>
      <c r="BN263" s="203">
        <f>'[122]RP per monthly'!AH387*-1</f>
        <v>0</v>
      </c>
      <c r="BO263" s="203">
        <f>'[122]RP per monthly'!AI387*-1</f>
        <v>0</v>
      </c>
      <c r="BP263" s="203">
        <f>'[122]RP per monthly'!AJ387*-1</f>
        <v>0</v>
      </c>
      <c r="BQ263" s="203">
        <f>'[122]RP per monthly'!AK387*-1</f>
        <v>0</v>
      </c>
      <c r="BR263" s="203">
        <f>'[122]RP per monthly'!AL387*-1</f>
        <v>0</v>
      </c>
      <c r="BS263" s="203">
        <f>'[122]RP per monthly'!AM387*-1</f>
        <v>0</v>
      </c>
      <c r="BT263" s="203">
        <f>'[122]RP per monthly'!AN387*-1</f>
        <v>0</v>
      </c>
      <c r="BU263" s="203">
        <f>'[122]RP per monthly'!AO387*-1</f>
        <v>0</v>
      </c>
      <c r="BV263" s="195">
        <f>'[122]RP per monthly'!AR387*-1</f>
        <v>0</v>
      </c>
      <c r="BW263" s="195">
        <f>'[122]RP per monthly'!AS387*-1</f>
        <v>0</v>
      </c>
      <c r="BX263" s="195">
        <f>'[122]RP per monthly'!AT387*-1</f>
        <v>0</v>
      </c>
      <c r="BY263" s="195">
        <f>'[122]RP per monthly'!AU387*-1</f>
        <v>0</v>
      </c>
      <c r="BZ263" s="195">
        <f>'[122]RP per monthly'!AV387*-1</f>
        <v>0</v>
      </c>
      <c r="CA263" s="195">
        <f>'[122]RP per monthly'!AW387*-1</f>
        <v>0</v>
      </c>
      <c r="CB263" s="195">
        <f>'[122]RP per monthly'!AX387*-1</f>
        <v>0</v>
      </c>
      <c r="CC263" s="195">
        <f>'[122]RP per monthly'!AY387*-1</f>
        <v>0</v>
      </c>
      <c r="CD263" s="195">
        <f>'[122]RP per monthly'!AZ387*-1</f>
        <v>0</v>
      </c>
      <c r="CE263" s="195">
        <f>'[122]RP per monthly'!BA387*-1</f>
        <v>0</v>
      </c>
      <c r="CF263" s="195">
        <f>'[122]RP per monthly'!BB387*-1</f>
        <v>0</v>
      </c>
      <c r="CG263" s="195">
        <f>'[122]RP per monthly'!BC387*-1</f>
        <v>0</v>
      </c>
      <c r="CH263" s="195">
        <f>'[122]RP per monthly'!BF387*-1</f>
        <v>0</v>
      </c>
      <c r="CI263" s="195">
        <f>'[122]RP per monthly'!BG387*-1</f>
        <v>0</v>
      </c>
      <c r="CJ263" s="195">
        <f>'[122]RP per monthly'!BH387*-1</f>
        <v>0</v>
      </c>
      <c r="CK263" s="195">
        <f>'[122]RP per monthly'!BI387*-1</f>
        <v>0</v>
      </c>
      <c r="CL263" s="195">
        <f>'[122]RP per monthly'!BJ387*-1</f>
        <v>0</v>
      </c>
      <c r="CM263" s="195">
        <f>'[122]RP per monthly'!BK387*-1</f>
        <v>0</v>
      </c>
      <c r="CN263" s="195">
        <f>'[122]RP per monthly'!BL387*-1</f>
        <v>0</v>
      </c>
      <c r="CO263" s="195">
        <f>'[122]RP per monthly'!BM387*-1</f>
        <v>0</v>
      </c>
      <c r="CP263" s="195">
        <f>'[122]RP per monthly'!BN387*-1</f>
        <v>0</v>
      </c>
      <c r="CQ263" s="195">
        <f>'[122]RP per monthly'!BO387*-1</f>
        <v>0</v>
      </c>
      <c r="CR263" s="195">
        <f>'[122]RP per monthly'!BP387*-1</f>
        <v>0</v>
      </c>
      <c r="CS263" s="195">
        <f>'[122]RP per monthly'!BQ387*-1</f>
        <v>0</v>
      </c>
      <c r="CT263" s="195">
        <f>'[122]RP per monthly'!BT387*-1</f>
        <v>0</v>
      </c>
      <c r="CU263" s="195">
        <f>'[122]RP per monthly'!BU387*-1</f>
        <v>0</v>
      </c>
      <c r="CV263" s="195">
        <f>'[122]RP per monthly'!BV387*-1</f>
        <v>0</v>
      </c>
      <c r="CW263" s="195">
        <f>'[122]RP per monthly'!BW387*-1</f>
        <v>0</v>
      </c>
      <c r="CX263" s="195">
        <f>'[122]RP per monthly'!BX387*-1</f>
        <v>0</v>
      </c>
      <c r="CY263" s="195">
        <f>'[122]RP per monthly'!BY387*-1</f>
        <v>0</v>
      </c>
      <c r="CZ263" s="195">
        <f>'[122]RP per monthly'!BZ387*-1</f>
        <v>0</v>
      </c>
      <c r="DA263" s="195">
        <f>'[122]RP per monthly'!CA387*-1</f>
        <v>0</v>
      </c>
      <c r="DB263" s="195">
        <f>'[122]RP per monthly'!CB387*-1</f>
        <v>0</v>
      </c>
      <c r="DC263" s="195">
        <f>'[122]RP per monthly'!CC387*-1</f>
        <v>0</v>
      </c>
      <c r="DD263" s="195">
        <f>'[122]RP per monthly'!CD387*-1</f>
        <v>0</v>
      </c>
      <c r="DE263" s="195">
        <f>'[122]RP per monthly'!CE387*-1</f>
        <v>0</v>
      </c>
    </row>
    <row r="264" spans="1:109" ht="15" customHeight="1" outlineLevel="1">
      <c r="A264" s="37" t="s">
        <v>305</v>
      </c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4"/>
      <c r="AH264" s="84"/>
      <c r="AI264" s="84"/>
      <c r="AJ264" s="84"/>
      <c r="AK264" s="84"/>
      <c r="AL264" s="84"/>
      <c r="AM264" s="84"/>
      <c r="AN264" s="84"/>
      <c r="AO264" s="84"/>
      <c r="AP264" s="84"/>
      <c r="AQ264" s="84"/>
      <c r="AR264" s="84"/>
      <c r="AS264" s="84"/>
      <c r="AT264" s="84"/>
      <c r="AU264" s="84"/>
      <c r="AV264" s="84"/>
      <c r="AW264" s="84"/>
      <c r="AX264" s="84"/>
      <c r="AY264" s="84"/>
      <c r="AZ264" s="84"/>
      <c r="BA264" s="84"/>
      <c r="BB264" s="84"/>
      <c r="BC264" s="84"/>
      <c r="BD264" s="84"/>
      <c r="BE264" s="84"/>
      <c r="BF264" s="84"/>
      <c r="BG264" s="84"/>
      <c r="BH264" s="84"/>
      <c r="BI264" s="84"/>
      <c r="BJ264" s="84"/>
      <c r="BK264" s="84"/>
      <c r="BL264" s="84"/>
      <c r="BM264" s="84"/>
      <c r="BN264" s="84"/>
      <c r="BO264" s="84"/>
      <c r="BP264" s="84"/>
      <c r="BQ264" s="84"/>
      <c r="BR264" s="84"/>
      <c r="BS264" s="84"/>
      <c r="BT264" s="84"/>
      <c r="BU264" s="84"/>
      <c r="BV264" s="59"/>
      <c r="BW264" s="59"/>
      <c r="BX264" s="59"/>
      <c r="BY264" s="59"/>
      <c r="BZ264" s="59"/>
      <c r="CA264" s="59"/>
      <c r="CB264" s="59"/>
      <c r="CC264" s="59"/>
      <c r="CD264" s="59"/>
      <c r="CE264" s="59"/>
      <c r="CF264" s="59"/>
    </row>
    <row r="265" spans="1:109" ht="15" customHeight="1" outlineLevel="1">
      <c r="A265" s="37" t="s">
        <v>306</v>
      </c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  <c r="AE265" s="84"/>
      <c r="AF265" s="84"/>
      <c r="AG265" s="84"/>
      <c r="AH265" s="84"/>
      <c r="AI265" s="84"/>
      <c r="AJ265" s="84"/>
      <c r="AK265" s="84"/>
      <c r="AL265" s="84"/>
      <c r="AM265" s="84"/>
      <c r="AN265" s="84"/>
      <c r="AO265" s="84"/>
      <c r="AP265" s="84"/>
      <c r="AQ265" s="84"/>
      <c r="AR265" s="84"/>
      <c r="AS265" s="84"/>
      <c r="AT265" s="84"/>
      <c r="AU265" s="84"/>
      <c r="AV265" s="84"/>
      <c r="AW265" s="84"/>
      <c r="AX265" s="84"/>
      <c r="AY265" s="84"/>
      <c r="AZ265" s="84"/>
      <c r="BA265" s="84"/>
      <c r="BB265" s="84"/>
      <c r="BC265" s="84"/>
      <c r="BD265" s="84"/>
      <c r="BE265" s="84"/>
      <c r="BF265" s="84"/>
      <c r="BG265" s="84"/>
      <c r="BH265" s="84"/>
      <c r="BI265" s="84"/>
      <c r="BJ265" s="84"/>
      <c r="BK265" s="84"/>
      <c r="BL265" s="84"/>
      <c r="BM265" s="84"/>
      <c r="BN265" s="84"/>
      <c r="BO265" s="84"/>
      <c r="BP265" s="84"/>
      <c r="BQ265" s="84"/>
      <c r="BR265" s="84"/>
      <c r="BS265" s="84"/>
      <c r="BT265" s="84"/>
      <c r="BU265" s="84"/>
      <c r="BV265" s="59"/>
      <c r="BW265" s="59"/>
      <c r="BX265" s="59"/>
      <c r="BY265" s="59"/>
      <c r="BZ265" s="59"/>
      <c r="CA265" s="59"/>
      <c r="CB265" s="59"/>
      <c r="CC265" s="59"/>
      <c r="CD265" s="59"/>
      <c r="CE265" s="59"/>
      <c r="CF265" s="59"/>
    </row>
    <row r="266" spans="1:109" ht="15" customHeight="1" outlineLevel="1">
      <c r="A266" s="37" t="s">
        <v>307</v>
      </c>
      <c r="B266" s="84">
        <v>143471.37</v>
      </c>
      <c r="C266" s="84">
        <v>147243.96</v>
      </c>
      <c r="D266" s="84">
        <v>156773.12</v>
      </c>
      <c r="E266" s="84">
        <v>156448.51999999999</v>
      </c>
      <c r="F266" s="84">
        <v>187786.47</v>
      </c>
      <c r="G266" s="84">
        <v>139153.82999999999</v>
      </c>
      <c r="H266" s="84">
        <v>146136.38</v>
      </c>
      <c r="I266" s="84">
        <v>151893.87</v>
      </c>
      <c r="J266" s="84">
        <v>156457.73000000001</v>
      </c>
      <c r="K266" s="84">
        <v>159455.51</v>
      </c>
      <c r="L266" s="84">
        <v>163031.03</v>
      </c>
      <c r="M266" s="84">
        <v>109068.06</v>
      </c>
      <c r="N266" s="84">
        <v>154805.68</v>
      </c>
      <c r="O266" s="84">
        <v>151190.21000000002</v>
      </c>
      <c r="P266" s="84">
        <v>175158.83</v>
      </c>
      <c r="Q266" s="84">
        <v>150375.29</v>
      </c>
      <c r="R266" s="84">
        <v>159673.38</v>
      </c>
      <c r="S266" s="84">
        <v>150523.34</v>
      </c>
      <c r="T266" s="84">
        <v>173904.1</v>
      </c>
      <c r="U266" s="84">
        <v>183904.28999999998</v>
      </c>
      <c r="V266" s="84">
        <v>180215.55000000002</v>
      </c>
      <c r="W266" s="84">
        <v>185956.92000000004</v>
      </c>
      <c r="X266" s="84">
        <v>170878.43999999994</v>
      </c>
      <c r="Y266" s="84">
        <v>331652.77999999991</v>
      </c>
      <c r="Z266" s="84">
        <v>193265.61</v>
      </c>
      <c r="AA266" s="84">
        <v>158186.15</v>
      </c>
      <c r="AB266" s="84">
        <v>153824.47</v>
      </c>
      <c r="AC266" s="84">
        <v>173771.46</v>
      </c>
      <c r="AD266" s="84">
        <v>143332.9</v>
      </c>
      <c r="AE266" s="84">
        <v>139877.6</v>
      </c>
      <c r="AF266" s="84">
        <v>145865.78</v>
      </c>
      <c r="AG266" s="84">
        <v>174805.35</v>
      </c>
      <c r="AH266" s="84">
        <v>144543.03000000003</v>
      </c>
      <c r="AI266" s="84">
        <v>144350.76</v>
      </c>
      <c r="AJ266" s="84">
        <v>137274.84</v>
      </c>
      <c r="AK266" s="84">
        <v>279472.53000000003</v>
      </c>
      <c r="AL266" s="203">
        <f>'[122]RP per monthly'!B391*-1</f>
        <v>151801.04999999999</v>
      </c>
      <c r="AM266" s="203">
        <f>'[122]RP per monthly'!C391*-1</f>
        <v>156453.66</v>
      </c>
      <c r="AN266" s="203">
        <f>'[122]RP per monthly'!D391*-1</f>
        <v>164385.10999999999</v>
      </c>
      <c r="AO266" s="203">
        <f>'[122]RP per monthly'!E391*-1</f>
        <v>154202.37</v>
      </c>
      <c r="AP266" s="203">
        <f>'[122]RP per monthly'!F391*-1</f>
        <v>156028.47</v>
      </c>
      <c r="AQ266" s="203">
        <f>'[122]RP per monthly'!G391*-1</f>
        <v>158899.22</v>
      </c>
      <c r="AR266" s="203">
        <f>'[122]RP per monthly'!H391*-1</f>
        <v>174062.77</v>
      </c>
      <c r="AS266" s="203">
        <f>'[122]RP per monthly'!I391*-1</f>
        <v>170404.9</v>
      </c>
      <c r="AT266" s="203">
        <f>'[122]RP per monthly'!J391*-1</f>
        <v>177605.82</v>
      </c>
      <c r="AU266" s="203">
        <f>'[122]RP per monthly'!K391*-1</f>
        <v>166404.63</v>
      </c>
      <c r="AV266" s="203">
        <f>'[122]RP per monthly'!L391*-1</f>
        <v>148309.78</v>
      </c>
      <c r="AW266" s="203">
        <f>'[122]RP per monthly'!M391*-1</f>
        <v>329562.46000000002</v>
      </c>
      <c r="AX266" s="203">
        <f>'[122]RP per monthly'!P391*-1</f>
        <v>170295.33</v>
      </c>
      <c r="AY266" s="203">
        <f>'[122]RP per monthly'!Q391*-1</f>
        <v>170850.74</v>
      </c>
      <c r="AZ266" s="203">
        <f>'[122]RP per monthly'!R391*-1</f>
        <v>235708.94</v>
      </c>
      <c r="BA266" s="203">
        <f>'[122]RP per monthly'!S391*-1</f>
        <v>163022.56</v>
      </c>
      <c r="BB266" s="203">
        <f>'[122]RP per monthly'!T391*-1</f>
        <v>168919.82</v>
      </c>
      <c r="BC266" s="203">
        <f>'[122]RP per monthly'!U391*-1</f>
        <v>190724.87</v>
      </c>
      <c r="BD266" s="203">
        <f>'[122]RP per monthly'!V391*-1</f>
        <v>161043.35999999999</v>
      </c>
      <c r="BE266" s="203">
        <f>'[122]RP per monthly'!W391*-1</f>
        <v>155718.53</v>
      </c>
      <c r="BF266" s="203">
        <f>'[122]RP per monthly'!X391*-1</f>
        <v>138918.5415852</v>
      </c>
      <c r="BG266" s="203">
        <f>'[122]RP per monthly'!Y391*-1</f>
        <v>138918.5415852</v>
      </c>
      <c r="BH266" s="203">
        <f>'[122]RP per monthly'!Z391*-1</f>
        <v>138918.5415852</v>
      </c>
      <c r="BI266" s="203">
        <f>'[122]RP per monthly'!AA391*-1</f>
        <v>138918.5415852</v>
      </c>
      <c r="BJ266" s="203">
        <f>'[122]RP per monthly'!AD391*-1</f>
        <v>138918.5415852</v>
      </c>
      <c r="BK266" s="203">
        <f>'[122]RP per monthly'!AE391*-1</f>
        <v>138918.5415852</v>
      </c>
      <c r="BL266" s="203">
        <f>'[122]RP per monthly'!AF391*-1</f>
        <v>141002.31525889999</v>
      </c>
      <c r="BM266" s="203">
        <f>'[122]RP per monthly'!AG391*-1</f>
        <v>141002.31525889999</v>
      </c>
      <c r="BN266" s="203">
        <f>'[122]RP per monthly'!AH391*-1</f>
        <v>141002.31525889999</v>
      </c>
      <c r="BO266" s="203">
        <f>'[122]RP per monthly'!AI391*-1</f>
        <v>141002.31525889999</v>
      </c>
      <c r="BP266" s="203">
        <f>'[122]RP per monthly'!AJ391*-1</f>
        <v>141002.31525889999</v>
      </c>
      <c r="BQ266" s="203">
        <f>'[122]RP per monthly'!AK391*-1</f>
        <v>152522.2328876</v>
      </c>
      <c r="BR266" s="203">
        <f>'[122]RP per monthly'!AL391*-1</f>
        <v>152522.2328876</v>
      </c>
      <c r="BS266" s="203">
        <f>'[122]RP per monthly'!AM391*-1</f>
        <v>152522.2328876</v>
      </c>
      <c r="BT266" s="203">
        <f>'[122]RP per monthly'!AN391*-1</f>
        <v>152522.2328876</v>
      </c>
      <c r="BU266" s="203">
        <f>'[122]RP per monthly'!AO391*-1</f>
        <v>152522.2328876</v>
      </c>
      <c r="BV266" s="195">
        <f>'[122]RP per monthly'!AR391*-1</f>
        <v>152522.2328876</v>
      </c>
      <c r="BW266" s="195">
        <f>'[122]RP per monthly'!AS391*-1</f>
        <v>152522.2328876</v>
      </c>
      <c r="BX266" s="195">
        <f>'[122]RP per monthly'!AT391*-1</f>
        <v>152522.2328876</v>
      </c>
      <c r="BY266" s="195">
        <f>'[122]RP per monthly'!AU391*-1</f>
        <v>152522.2328876</v>
      </c>
      <c r="BZ266" s="195">
        <f>'[122]RP per monthly'!AV391*-1</f>
        <v>152522.2328876</v>
      </c>
      <c r="CA266" s="195">
        <f>'[122]RP per monthly'!AW391*-1</f>
        <v>152522.2328876</v>
      </c>
      <c r="CB266" s="195">
        <f>'[122]RP per monthly'!AX391*-1</f>
        <v>152522.2328876</v>
      </c>
      <c r="CC266" s="195">
        <f>'[122]RP per monthly'!AY391*-1</f>
        <v>158577.33701739999</v>
      </c>
      <c r="CD266" s="195">
        <f>'[122]RP per monthly'!AZ391*-1</f>
        <v>158577.33701739999</v>
      </c>
      <c r="CE266" s="195">
        <f>'[122]RP per monthly'!BA391*-1</f>
        <v>158577.33701739999</v>
      </c>
      <c r="CF266" s="195">
        <f>'[122]RP per monthly'!BB391*-1</f>
        <v>158577.33701739999</v>
      </c>
      <c r="CG266" s="195">
        <f>'[122]RP per monthly'!BC391*-1</f>
        <v>158577.33701739999</v>
      </c>
      <c r="CH266" s="195">
        <f>'[122]RP per monthly'!BF391*-1</f>
        <v>158577.33701739999</v>
      </c>
      <c r="CI266" s="195">
        <f>'[122]RP per monthly'!BG391*-1</f>
        <v>158577.33701739999</v>
      </c>
      <c r="CJ266" s="195">
        <f>'[122]RP per monthly'!BH391*-1</f>
        <v>158577.33701739999</v>
      </c>
      <c r="CK266" s="195">
        <f>'[122]RP per monthly'!BI391*-1</f>
        <v>158577.33701739999</v>
      </c>
      <c r="CL266" s="195">
        <f>'[122]RP per monthly'!BJ391*-1</f>
        <v>158577.33701739999</v>
      </c>
      <c r="CM266" s="195">
        <f>'[122]RP per monthly'!BK391*-1</f>
        <v>158577.33701739999</v>
      </c>
      <c r="CN266" s="195">
        <f>'[122]RP per monthly'!BL391*-1</f>
        <v>158577.33701739999</v>
      </c>
      <c r="CO266" s="195">
        <f>'[122]RP per monthly'!BM391*-1</f>
        <v>164428.84322030001</v>
      </c>
      <c r="CP266" s="195">
        <f>'[122]RP per monthly'!BN391*-1</f>
        <v>164428.84322030001</v>
      </c>
      <c r="CQ266" s="195">
        <f>'[122]RP per monthly'!BO391*-1</f>
        <v>164428.84322030001</v>
      </c>
      <c r="CR266" s="195">
        <f>'[122]RP per monthly'!BP391*-1</f>
        <v>164428.84322030001</v>
      </c>
      <c r="CS266" s="195">
        <f>'[122]RP per monthly'!BQ391*-1</f>
        <v>164428.84322030001</v>
      </c>
      <c r="CT266" s="195">
        <f>'[122]RP per monthly'!BT391*-1</f>
        <v>164428.84322030001</v>
      </c>
      <c r="CU266" s="195">
        <f>'[122]RP per monthly'!BU391*-1</f>
        <v>164428.84322030001</v>
      </c>
      <c r="CV266" s="195">
        <f>'[122]RP per monthly'!BV391*-1</f>
        <v>164428.84322030001</v>
      </c>
      <c r="CW266" s="195">
        <f>'[122]RP per monthly'!BW391*-1</f>
        <v>164428.84322030001</v>
      </c>
      <c r="CX266" s="195">
        <f>'[122]RP per monthly'!BX391*-1</f>
        <v>164428.84322030001</v>
      </c>
      <c r="CY266" s="195">
        <f>'[122]RP per monthly'!BY391*-1</f>
        <v>164428.84322030001</v>
      </c>
      <c r="CZ266" s="195">
        <f>'[122]RP per monthly'!BZ391*-1</f>
        <v>164428.84322030001</v>
      </c>
      <c r="DA266" s="195">
        <f>'[122]RP per monthly'!CA391*-1</f>
        <v>170200.29701390001</v>
      </c>
      <c r="DB266" s="195">
        <f>'[122]RP per monthly'!CB391*-1</f>
        <v>170200.29701390001</v>
      </c>
      <c r="DC266" s="195">
        <f>'[122]RP per monthly'!CC391*-1</f>
        <v>170200.29701390001</v>
      </c>
      <c r="DD266" s="195">
        <f>'[122]RP per monthly'!CD391*-1</f>
        <v>170200.29701390001</v>
      </c>
      <c r="DE266" s="195">
        <f>'[122]RP per monthly'!CE391*-1</f>
        <v>170200.29701390001</v>
      </c>
    </row>
    <row r="267" spans="1:109" ht="15" customHeight="1" outlineLevel="1">
      <c r="A267" s="37" t="s">
        <v>308</v>
      </c>
      <c r="B267" s="84">
        <v>39853.160000000003</v>
      </c>
      <c r="C267" s="84">
        <v>40855.33</v>
      </c>
      <c r="D267" s="84">
        <v>43487.03</v>
      </c>
      <c r="E267" s="84">
        <v>43400.69</v>
      </c>
      <c r="F267" s="84">
        <v>52105.59</v>
      </c>
      <c r="G267" s="84">
        <v>38847.129999999997</v>
      </c>
      <c r="H267" s="84">
        <v>40536.19</v>
      </c>
      <c r="I267" s="84">
        <v>42135.16</v>
      </c>
      <c r="J267" s="84">
        <v>43460.480000000003</v>
      </c>
      <c r="K267" s="84">
        <v>44235.039999999994</v>
      </c>
      <c r="L267" s="84">
        <v>57387.24</v>
      </c>
      <c r="M267" s="84">
        <v>37418.959999999999</v>
      </c>
      <c r="N267" s="84">
        <v>45304.469999999994</v>
      </c>
      <c r="O267" s="84">
        <v>44243.499999999993</v>
      </c>
      <c r="P267" s="84">
        <v>52022.340000000004</v>
      </c>
      <c r="Q267" s="84">
        <v>45266.03</v>
      </c>
      <c r="R267" s="84">
        <v>72805.2</v>
      </c>
      <c r="S267" s="84">
        <v>44881.359999999993</v>
      </c>
      <c r="T267" s="84">
        <v>53849.729999999996</v>
      </c>
      <c r="U267" s="84">
        <v>54171.13</v>
      </c>
      <c r="V267" s="84">
        <v>58145.909999999996</v>
      </c>
      <c r="W267" s="84">
        <v>68663.689999999988</v>
      </c>
      <c r="X267" s="84">
        <v>64936.55</v>
      </c>
      <c r="Y267" s="84">
        <v>74649.12999999999</v>
      </c>
      <c r="Z267" s="84">
        <v>82813.540000000008</v>
      </c>
      <c r="AA267" s="84">
        <v>48262.92</v>
      </c>
      <c r="AB267" s="84">
        <v>58283.62999999999</v>
      </c>
      <c r="AC267" s="84">
        <v>54624.91</v>
      </c>
      <c r="AD267" s="84">
        <v>44446.85</v>
      </c>
      <c r="AE267" s="84">
        <v>43905.94</v>
      </c>
      <c r="AF267" s="84">
        <v>43756.33</v>
      </c>
      <c r="AG267" s="84">
        <v>51431.289999999994</v>
      </c>
      <c r="AH267" s="84">
        <v>47964.23</v>
      </c>
      <c r="AI267" s="84">
        <v>42258.01</v>
      </c>
      <c r="AJ267" s="84">
        <v>55145.760000000002</v>
      </c>
      <c r="AK267" s="84">
        <v>61975.150000000009</v>
      </c>
      <c r="AL267" s="203">
        <f>'[122]RP per monthly'!B392*-1</f>
        <v>44483.86</v>
      </c>
      <c r="AM267" s="203">
        <f>'[122]RP per monthly'!C392*-1</f>
        <v>47279.73</v>
      </c>
      <c r="AN267" s="203">
        <f>'[122]RP per monthly'!D392*-1</f>
        <v>48263.61</v>
      </c>
      <c r="AO267" s="203">
        <f>'[122]RP per monthly'!E392*-1</f>
        <v>45554.48</v>
      </c>
      <c r="AP267" s="203">
        <f>'[122]RP per monthly'!F392*-1</f>
        <v>46316.58</v>
      </c>
      <c r="AQ267" s="203">
        <f>'[122]RP per monthly'!G392*-1</f>
        <v>47915.39</v>
      </c>
      <c r="AR267" s="203">
        <f>'[122]RP per monthly'!H392*-1</f>
        <v>50033.62</v>
      </c>
      <c r="AS267" s="203">
        <f>'[122]RP per monthly'!I392*-1</f>
        <v>47286.79</v>
      </c>
      <c r="AT267" s="203">
        <f>'[122]RP per monthly'!J392*-1</f>
        <v>49287.06</v>
      </c>
      <c r="AU267" s="203">
        <f>'[122]RP per monthly'!K392*-1</f>
        <v>46664.84</v>
      </c>
      <c r="AV267" s="203">
        <f>'[122]RP per monthly'!L392*-1</f>
        <v>57860.6</v>
      </c>
      <c r="AW267" s="203">
        <f>'[122]RP per monthly'!M392*-1</f>
        <v>59210.8</v>
      </c>
      <c r="AX267" s="203">
        <f>'[122]RP per monthly'!P392*-1</f>
        <v>47254.28</v>
      </c>
      <c r="AY267" s="203">
        <f>'[122]RP per monthly'!Q392*-1</f>
        <v>47417.08</v>
      </c>
      <c r="AZ267" s="203">
        <f>'[122]RP per monthly'!R392*-1</f>
        <v>66423.19</v>
      </c>
      <c r="BA267" s="203">
        <f>'[122]RP per monthly'!S392*-1</f>
        <v>45333.19</v>
      </c>
      <c r="BB267" s="203">
        <f>'[122]RP per monthly'!T392*-1</f>
        <v>46851.199999999997</v>
      </c>
      <c r="BC267" s="203">
        <f>'[122]RP per monthly'!U392*-1</f>
        <v>53177.66</v>
      </c>
      <c r="BD267" s="203">
        <f>'[122]RP per monthly'!V392*-1</f>
        <v>39474.769999999997</v>
      </c>
      <c r="BE267" s="203">
        <f>'[122]RP per monthly'!W392*-1</f>
        <v>146317.04</v>
      </c>
      <c r="BF267" s="203">
        <f>'[122]RP per monthly'!X392*-1</f>
        <v>40627.4749142</v>
      </c>
      <c r="BG267" s="203">
        <f>'[122]RP per monthly'!Y392*-1</f>
        <v>40627.4749142</v>
      </c>
      <c r="BH267" s="203">
        <f>'[122]RP per monthly'!Z392*-1</f>
        <v>40627.4749142</v>
      </c>
      <c r="BI267" s="203">
        <f>'[122]RP per monthly'!AA392*-1</f>
        <v>40627.4749142</v>
      </c>
      <c r="BJ267" s="203">
        <f>'[122]RP per monthly'!AD392*-1</f>
        <v>40627.4749142</v>
      </c>
      <c r="BK267" s="203">
        <f>'[122]RP per monthly'!AE392*-1</f>
        <v>40627.4749142</v>
      </c>
      <c r="BL267" s="203">
        <f>'[122]RP per monthly'!AF392*-1</f>
        <v>41236.892587800001</v>
      </c>
      <c r="BM267" s="203">
        <f>'[122]RP per monthly'!AG392*-1</f>
        <v>41236.892587800001</v>
      </c>
      <c r="BN267" s="203">
        <f>'[122]RP per monthly'!AH392*-1</f>
        <v>41236.892587800001</v>
      </c>
      <c r="BO267" s="203">
        <f>'[122]RP per monthly'!AI392*-1</f>
        <v>41236.892587800001</v>
      </c>
      <c r="BP267" s="203">
        <f>'[122]RP per monthly'!AJ392*-1</f>
        <v>41236.892587800001</v>
      </c>
      <c r="BQ267" s="203">
        <f>'[122]RP per monthly'!AK392*-1</f>
        <v>44605.969355900001</v>
      </c>
      <c r="BR267" s="203">
        <f>'[122]RP per monthly'!AL392*-1</f>
        <v>44605.969355900001</v>
      </c>
      <c r="BS267" s="203">
        <f>'[122]RP per monthly'!AM392*-1</f>
        <v>44605.969355900001</v>
      </c>
      <c r="BT267" s="203">
        <f>'[122]RP per monthly'!AN392*-1</f>
        <v>44605.969355900001</v>
      </c>
      <c r="BU267" s="203">
        <f>'[122]RP per monthly'!AO392*-1</f>
        <v>44605.969355900001</v>
      </c>
      <c r="BV267" s="195">
        <f>'[122]RP per monthly'!AR392*-1</f>
        <v>44605.969355900001</v>
      </c>
      <c r="BW267" s="195">
        <f>'[122]RP per monthly'!AS392*-1</f>
        <v>44605.969355900001</v>
      </c>
      <c r="BX267" s="195">
        <f>'[122]RP per monthly'!AT392*-1</f>
        <v>44605.969355900001</v>
      </c>
      <c r="BY267" s="195">
        <f>'[122]RP per monthly'!AU392*-1</f>
        <v>44605.969355900001</v>
      </c>
      <c r="BZ267" s="195">
        <f>'[122]RP per monthly'!AV392*-1</f>
        <v>44605.969355900001</v>
      </c>
      <c r="CA267" s="195">
        <f>'[122]RP per monthly'!AW392*-1</f>
        <v>44605.969355900001</v>
      </c>
      <c r="CB267" s="195">
        <f>'[122]RP per monthly'!AX392*-1</f>
        <v>44605.969355900001</v>
      </c>
      <c r="CC267" s="195">
        <f>'[122]RP per monthly'!AY392*-1</f>
        <v>46376.809397700003</v>
      </c>
      <c r="CD267" s="195">
        <f>'[122]RP per monthly'!AZ392*-1</f>
        <v>46376.809397700003</v>
      </c>
      <c r="CE267" s="195">
        <f>'[122]RP per monthly'!BA392*-1</f>
        <v>46376.809397700003</v>
      </c>
      <c r="CF267" s="195">
        <f>'[122]RP per monthly'!BB392*-1</f>
        <v>46376.809397700003</v>
      </c>
      <c r="CG267" s="195">
        <f>'[122]RP per monthly'!BC392*-1</f>
        <v>46376.809397700003</v>
      </c>
      <c r="CH267" s="195">
        <f>'[122]RP per monthly'!BF392*-1</f>
        <v>46376.809397700003</v>
      </c>
      <c r="CI267" s="195">
        <f>'[122]RP per monthly'!BG392*-1</f>
        <v>46376.809397700003</v>
      </c>
      <c r="CJ267" s="195">
        <f>'[122]RP per monthly'!BH392*-1</f>
        <v>46376.809397700003</v>
      </c>
      <c r="CK267" s="195">
        <f>'[122]RP per monthly'!BI392*-1</f>
        <v>46376.809397700003</v>
      </c>
      <c r="CL267" s="195">
        <f>'[122]RP per monthly'!BJ392*-1</f>
        <v>46376.809397700003</v>
      </c>
      <c r="CM267" s="195">
        <f>'[122]RP per monthly'!BK392*-1</f>
        <v>46376.809397700003</v>
      </c>
      <c r="CN267" s="195">
        <f>'[122]RP per monthly'!BL392*-1</f>
        <v>46376.809397700003</v>
      </c>
      <c r="CO267" s="195">
        <f>'[122]RP per monthly'!BM392*-1</f>
        <v>48088.117971300002</v>
      </c>
      <c r="CP267" s="195">
        <f>'[122]RP per monthly'!BN392*-1</f>
        <v>48088.117971300002</v>
      </c>
      <c r="CQ267" s="195">
        <f>'[122]RP per monthly'!BO392*-1</f>
        <v>48088.117971300002</v>
      </c>
      <c r="CR267" s="195">
        <f>'[122]RP per monthly'!BP392*-1</f>
        <v>48088.117971300002</v>
      </c>
      <c r="CS267" s="195">
        <f>'[122]RP per monthly'!BQ392*-1</f>
        <v>48088.117971300002</v>
      </c>
      <c r="CT267" s="195">
        <f>'[122]RP per monthly'!BT392*-1</f>
        <v>48088.117971300002</v>
      </c>
      <c r="CU267" s="195">
        <f>'[122]RP per monthly'!BU392*-1</f>
        <v>48088.117971300002</v>
      </c>
      <c r="CV267" s="195">
        <f>'[122]RP per monthly'!BV392*-1</f>
        <v>48088.117971300002</v>
      </c>
      <c r="CW267" s="195">
        <f>'[122]RP per monthly'!BW392*-1</f>
        <v>48088.117971300002</v>
      </c>
      <c r="CX267" s="195">
        <f>'[122]RP per monthly'!BX392*-1</f>
        <v>48088.117971300002</v>
      </c>
      <c r="CY267" s="195">
        <f>'[122]RP per monthly'!BY392*-1</f>
        <v>48088.117971300002</v>
      </c>
      <c r="CZ267" s="195">
        <f>'[122]RP per monthly'!BZ392*-1</f>
        <v>48088.117971300002</v>
      </c>
      <c r="DA267" s="195">
        <f>'[122]RP per monthly'!CA392*-1</f>
        <v>49775.982183200002</v>
      </c>
      <c r="DB267" s="195">
        <f>'[122]RP per monthly'!CB392*-1</f>
        <v>49775.982183200002</v>
      </c>
      <c r="DC267" s="195">
        <f>'[122]RP per monthly'!CC392*-1</f>
        <v>49775.982183200002</v>
      </c>
      <c r="DD267" s="195">
        <f>'[122]RP per monthly'!CD392*-1</f>
        <v>49775.982183200002</v>
      </c>
      <c r="DE267" s="195">
        <f>'[122]RP per monthly'!CE392*-1</f>
        <v>49775.982183200002</v>
      </c>
    </row>
    <row r="268" spans="1:109" ht="15" customHeight="1" outlineLevel="1">
      <c r="A268" s="37" t="s">
        <v>309</v>
      </c>
      <c r="B268" s="84">
        <v>11609.38</v>
      </c>
      <c r="C268" s="84">
        <v>12155.24</v>
      </c>
      <c r="D268" s="84">
        <v>12733.94</v>
      </c>
      <c r="E268" s="84">
        <v>12620.95</v>
      </c>
      <c r="F268" s="84">
        <v>16751.29</v>
      </c>
      <c r="G268" s="84">
        <v>11280.42</v>
      </c>
      <c r="H268" s="84">
        <v>11825.52</v>
      </c>
      <c r="I268" s="84">
        <v>12076.55</v>
      </c>
      <c r="J268" s="84">
        <v>-21634.31</v>
      </c>
      <c r="K268" s="84">
        <v>16755.18</v>
      </c>
      <c r="L268" s="84">
        <v>14587.75</v>
      </c>
      <c r="M268" s="84">
        <v>66559.22</v>
      </c>
      <c r="N268" s="84">
        <v>12321.98</v>
      </c>
      <c r="O268" s="84">
        <v>11885.059999999998</v>
      </c>
      <c r="P268" s="84">
        <v>12862.05</v>
      </c>
      <c r="Q268" s="84">
        <v>9883.33</v>
      </c>
      <c r="R268" s="84">
        <v>10940.559999999998</v>
      </c>
      <c r="S268" s="84">
        <v>11621.99</v>
      </c>
      <c r="T268" s="84">
        <v>13576.14</v>
      </c>
      <c r="U268" s="84">
        <v>12740.300000000001</v>
      </c>
      <c r="V268" s="84">
        <v>13003.230000000001</v>
      </c>
      <c r="W268" s="84">
        <v>13917.51</v>
      </c>
      <c r="X268" s="84">
        <v>16759.75</v>
      </c>
      <c r="Y268" s="84">
        <v>-139511.92000000001</v>
      </c>
      <c r="Z268" s="84">
        <v>13683.96</v>
      </c>
      <c r="AA268" s="84">
        <v>11711.250000000002</v>
      </c>
      <c r="AB268" s="84">
        <v>11918.060000000001</v>
      </c>
      <c r="AC268" s="84">
        <v>11287.439999999997</v>
      </c>
      <c r="AD268" s="84">
        <v>2471.5300000000043</v>
      </c>
      <c r="AE268" s="84">
        <v>11118.439999999997</v>
      </c>
      <c r="AF268" s="84">
        <v>14416.770000000002</v>
      </c>
      <c r="AG268" s="84">
        <v>13335.509999999998</v>
      </c>
      <c r="AH268" s="84">
        <v>10541.089999999997</v>
      </c>
      <c r="AI268" s="84">
        <v>11931.909999999998</v>
      </c>
      <c r="AJ268" s="84">
        <v>13129.370000000004</v>
      </c>
      <c r="AK268" s="84">
        <v>-231716.78999999998</v>
      </c>
      <c r="AL268" s="203">
        <f>'[122]RP per monthly'!B393*-1</f>
        <v>12043.88</v>
      </c>
      <c r="AM268" s="203">
        <f>'[122]RP per monthly'!C393*-1</f>
        <v>118944.74</v>
      </c>
      <c r="AN268" s="203">
        <f>'[122]RP per monthly'!D393*-1</f>
        <v>13082.77</v>
      </c>
      <c r="AO268" s="203">
        <f>'[122]RP per monthly'!E393*-1</f>
        <v>12394.57</v>
      </c>
      <c r="AP268" s="203">
        <f>'[122]RP per monthly'!F393*-1</f>
        <v>12630.1</v>
      </c>
      <c r="AQ268" s="203">
        <f>'[122]RP per monthly'!G393*-1</f>
        <v>13126</v>
      </c>
      <c r="AR268" s="203">
        <f>'[122]RP per monthly'!H393*-1</f>
        <v>15805.66</v>
      </c>
      <c r="AS268" s="203">
        <f>'[122]RP per monthly'!I393*-1</f>
        <v>13436.52</v>
      </c>
      <c r="AT268" s="203">
        <f>'[122]RP per monthly'!J393*-1</f>
        <v>11349.63</v>
      </c>
      <c r="AU268" s="203">
        <f>'[122]RP per monthly'!K393*-1</f>
        <v>15536.48</v>
      </c>
      <c r="AV268" s="203">
        <f>'[122]RP per monthly'!L393*-1</f>
        <v>12448.31</v>
      </c>
      <c r="AW268" s="203">
        <f>'[122]RP per monthly'!M393*-1</f>
        <v>-143826.35</v>
      </c>
      <c r="AX268" s="203">
        <f>'[122]RP per monthly'!P393*-1</f>
        <v>12786.54</v>
      </c>
      <c r="AY268" s="203">
        <f>'[122]RP per monthly'!Q393*-1</f>
        <v>13015.66</v>
      </c>
      <c r="AZ268" s="203">
        <f>'[122]RP per monthly'!R393*-1</f>
        <v>13113.94</v>
      </c>
      <c r="BA268" s="203">
        <f>'[122]RP per monthly'!S393*-1</f>
        <v>12401.66</v>
      </c>
      <c r="BB268" s="203">
        <f>'[122]RP per monthly'!T393*-1</f>
        <v>13190.88</v>
      </c>
      <c r="BC268" s="203">
        <f>'[122]RP per monthly'!U393*-1</f>
        <v>15996.36</v>
      </c>
      <c r="BD268" s="203">
        <f>'[122]RP per monthly'!V393*-1</f>
        <v>11216.44</v>
      </c>
      <c r="BE268" s="203">
        <f>'[122]RP per monthly'!W393*-1</f>
        <v>7967.57</v>
      </c>
      <c r="BF268" s="203">
        <f>'[122]RP per monthly'!X393*-1</f>
        <v>20492.3048451</v>
      </c>
      <c r="BG268" s="203">
        <f>'[122]RP per monthly'!Y393*-1</f>
        <v>11576.542632000001</v>
      </c>
      <c r="BH268" s="203">
        <f>'[122]RP per monthly'!Z393*-1</f>
        <v>11576.542632000001</v>
      </c>
      <c r="BI268" s="203">
        <f>'[122]RP per monthly'!AA393*-1</f>
        <v>11576.542632000001</v>
      </c>
      <c r="BJ268" s="203">
        <f>'[122]RP per monthly'!AD393*-1</f>
        <v>11576.542632000001</v>
      </c>
      <c r="BK268" s="203">
        <f>'[122]RP per monthly'!AE393*-1</f>
        <v>11576.542632000001</v>
      </c>
      <c r="BL268" s="203">
        <f>'[122]RP per monthly'!AF393*-1</f>
        <v>12097.483550700001</v>
      </c>
      <c r="BM268" s="203">
        <f>'[122]RP per monthly'!AG393*-1</f>
        <v>11750.1962718</v>
      </c>
      <c r="BN268" s="203">
        <f>'[122]RP per monthly'!AH393*-1</f>
        <v>11750.1962718</v>
      </c>
      <c r="BO268" s="203">
        <f>'[122]RP per monthly'!AI393*-1</f>
        <v>11750.1962718</v>
      </c>
      <c r="BP268" s="203">
        <f>'[122]RP per monthly'!AJ393*-1</f>
        <v>11750.1962718</v>
      </c>
      <c r="BQ268" s="203">
        <f>'[122]RP per monthly'!AK393*-1</f>
        <v>19401.7323321</v>
      </c>
      <c r="BR268" s="203">
        <f>'[122]RP per monthly'!AL393*-1</f>
        <v>12710.196073999999</v>
      </c>
      <c r="BS268" s="203">
        <f>'[122]RP per monthly'!AM393*-1</f>
        <v>12710.196073999999</v>
      </c>
      <c r="BT268" s="203">
        <f>'[122]RP per monthly'!AN393*-1</f>
        <v>12710.196073999999</v>
      </c>
      <c r="BU268" s="203">
        <f>'[122]RP per monthly'!AO393*-1</f>
        <v>12710.196073999999</v>
      </c>
      <c r="BV268" s="195">
        <f>'[122]RP per monthly'!AR393*-1</f>
        <v>12710.196073999999</v>
      </c>
      <c r="BW268" s="195">
        <f>'[122]RP per monthly'!AS393*-1</f>
        <v>12710.196073999999</v>
      </c>
      <c r="BX268" s="195">
        <f>'[122]RP per monthly'!AT393*-1</f>
        <v>12710.196073999999</v>
      </c>
      <c r="BY268" s="195">
        <f>'[122]RP per monthly'!AU393*-1</f>
        <v>12710.196073999999</v>
      </c>
      <c r="BZ268" s="195">
        <f>'[122]RP per monthly'!AV393*-1</f>
        <v>12710.196073999999</v>
      </c>
      <c r="CA268" s="195">
        <f>'[122]RP per monthly'!AW393*-1</f>
        <v>12710.196073999999</v>
      </c>
      <c r="CB268" s="195">
        <f>'[122]RP per monthly'!AX393*-1</f>
        <v>12710.196073999999</v>
      </c>
      <c r="CC268" s="195">
        <f>'[122]RP per monthly'!AY393*-1</f>
        <v>16746.938827400001</v>
      </c>
      <c r="CD268" s="195">
        <f>'[122]RP per monthly'!AZ393*-1</f>
        <v>13214.7839183</v>
      </c>
      <c r="CE268" s="195">
        <f>'[122]RP per monthly'!BA393*-1</f>
        <v>13214.7839183</v>
      </c>
      <c r="CF268" s="195">
        <f>'[122]RP per monthly'!BB393*-1</f>
        <v>13214.7839183</v>
      </c>
      <c r="CG268" s="195">
        <f>'[122]RP per monthly'!BC393*-1</f>
        <v>13214.7839183</v>
      </c>
      <c r="CH268" s="195">
        <f>'[122]RP per monthly'!BF393*-1</f>
        <v>13214.7839183</v>
      </c>
      <c r="CI268" s="195">
        <f>'[122]RP per monthly'!BG393*-1</f>
        <v>13214.7839183</v>
      </c>
      <c r="CJ268" s="195">
        <f>'[122]RP per monthly'!BH393*-1</f>
        <v>13214.7839183</v>
      </c>
      <c r="CK268" s="195">
        <f>'[122]RP per monthly'!BI393*-1</f>
        <v>13214.7839183</v>
      </c>
      <c r="CL268" s="195">
        <f>'[122]RP per monthly'!BJ393*-1</f>
        <v>13214.7839183</v>
      </c>
      <c r="CM268" s="195">
        <f>'[122]RP per monthly'!BK393*-1</f>
        <v>13214.7839183</v>
      </c>
      <c r="CN268" s="195">
        <f>'[122]RP per monthly'!BL393*-1</f>
        <v>13214.7839183</v>
      </c>
      <c r="CO268" s="195">
        <f>'[122]RP per monthly'!BM393*-1</f>
        <v>17115.781386800001</v>
      </c>
      <c r="CP268" s="195">
        <f>'[122]RP per monthly'!BN393*-1</f>
        <v>13702.3961019</v>
      </c>
      <c r="CQ268" s="195">
        <f>'[122]RP per monthly'!BO393*-1</f>
        <v>13702.3961019</v>
      </c>
      <c r="CR268" s="195">
        <f>'[122]RP per monthly'!BP393*-1</f>
        <v>13702.3961019</v>
      </c>
      <c r="CS268" s="195">
        <f>'[122]RP per monthly'!BQ393*-1</f>
        <v>13702.3961019</v>
      </c>
      <c r="CT268" s="195">
        <f>'[122]RP per monthly'!BT393*-1</f>
        <v>13702.3961019</v>
      </c>
      <c r="CU268" s="195">
        <f>'[122]RP per monthly'!BU393*-1</f>
        <v>13702.3961019</v>
      </c>
      <c r="CV268" s="195">
        <f>'[122]RP per monthly'!BV393*-1</f>
        <v>13702.3961019</v>
      </c>
      <c r="CW268" s="195">
        <f>'[122]RP per monthly'!BW393*-1</f>
        <v>13702.3961019</v>
      </c>
      <c r="CX268" s="195">
        <f>'[122]RP per monthly'!BX393*-1</f>
        <v>13702.3961019</v>
      </c>
      <c r="CY268" s="195">
        <f>'[122]RP per monthly'!BY393*-1</f>
        <v>13702.3961019</v>
      </c>
      <c r="CZ268" s="195">
        <f>'[122]RP per monthly'!BZ393*-1</f>
        <v>13702.3961019</v>
      </c>
      <c r="DA268" s="195">
        <f>'[122]RP per monthly'!CA393*-1</f>
        <v>17550.028631199999</v>
      </c>
      <c r="DB268" s="195">
        <f>'[122]RP per monthly'!CB393*-1</f>
        <v>14183.3564181</v>
      </c>
      <c r="DC268" s="195">
        <f>'[122]RP per monthly'!CC393*-1</f>
        <v>14183.3564181</v>
      </c>
      <c r="DD268" s="195">
        <f>'[122]RP per monthly'!CD393*-1</f>
        <v>14183.3564181</v>
      </c>
      <c r="DE268" s="195">
        <f>'[122]RP per monthly'!CE393*-1</f>
        <v>14183.3564181</v>
      </c>
    </row>
    <row r="269" spans="1:109" ht="15" customHeight="1" outlineLevel="1">
      <c r="A269" s="37" t="s">
        <v>310</v>
      </c>
      <c r="B269" s="84">
        <v>3224.76</v>
      </c>
      <c r="C269" s="84">
        <v>3371.7</v>
      </c>
      <c r="D269" s="84">
        <v>3532.420000000001</v>
      </c>
      <c r="E269" s="84">
        <v>3251.22</v>
      </c>
      <c r="F269" s="84">
        <v>5027.3100000000004</v>
      </c>
      <c r="G269" s="84">
        <v>2719.37</v>
      </c>
      <c r="H269" s="84">
        <v>3280.06</v>
      </c>
      <c r="I269" s="84">
        <v>3349.79</v>
      </c>
      <c r="J269" s="84">
        <v>1551.129999999999</v>
      </c>
      <c r="K269" s="84">
        <v>4611.1900000000014</v>
      </c>
      <c r="L269" s="84">
        <v>4047.35</v>
      </c>
      <c r="M269" s="84">
        <v>-8897.2900000000009</v>
      </c>
      <c r="N269" s="84">
        <v>3605.8699999999994</v>
      </c>
      <c r="O269" s="84">
        <v>3477.8</v>
      </c>
      <c r="P269" s="84">
        <v>3764.09</v>
      </c>
      <c r="Q269" s="84">
        <v>2911.21</v>
      </c>
      <c r="R269" s="84">
        <v>3206.02</v>
      </c>
      <c r="S269" s="84">
        <v>3500.19</v>
      </c>
      <c r="T269" s="84">
        <v>3978.4100000000008</v>
      </c>
      <c r="U269" s="84">
        <v>3733.37</v>
      </c>
      <c r="V269" s="84">
        <v>3809</v>
      </c>
      <c r="W269" s="84">
        <v>4076.87</v>
      </c>
      <c r="X269" s="84">
        <v>4909.7899999999991</v>
      </c>
      <c r="Y269" s="84">
        <v>-40878.120000000003</v>
      </c>
      <c r="Z269" s="84">
        <v>4008.37</v>
      </c>
      <c r="AA269" s="84">
        <v>3430.3200000000006</v>
      </c>
      <c r="AB269" s="84">
        <v>3490.89</v>
      </c>
      <c r="AC269" s="84">
        <v>3989.4799999999996</v>
      </c>
      <c r="AD269" s="84">
        <v>757.40999999999917</v>
      </c>
      <c r="AE269" s="84">
        <v>3412.900000000001</v>
      </c>
      <c r="AF269" s="84">
        <v>3348.650000000001</v>
      </c>
      <c r="AG269" s="84">
        <v>3906.26</v>
      </c>
      <c r="AH269" s="84">
        <v>3087.38</v>
      </c>
      <c r="AI269" s="84">
        <v>3494.9599999999982</v>
      </c>
      <c r="AJ269" s="84">
        <v>3845.8300000000017</v>
      </c>
      <c r="AK269" s="84">
        <v>-67803.740000000005</v>
      </c>
      <c r="AL269" s="203">
        <f>'[122]RP per monthly'!B394*-1</f>
        <v>3529.33</v>
      </c>
      <c r="AM269" s="203">
        <f>'[122]RP per monthly'!C394*-1</f>
        <v>34774.449999999997</v>
      </c>
      <c r="AN269" s="203">
        <f>'[122]RP per monthly'!D394*-1</f>
        <v>3833.76</v>
      </c>
      <c r="AO269" s="203">
        <f>'[122]RP per monthly'!E394*-1</f>
        <v>3632.13</v>
      </c>
      <c r="AP269" s="203">
        <f>'[122]RP per monthly'!F394*-1</f>
        <v>3701.12</v>
      </c>
      <c r="AQ269" s="203">
        <f>'[122]RP per monthly'!G394*-1</f>
        <v>3846.49</v>
      </c>
      <c r="AR269" s="203">
        <f>'[122]RP per monthly'!H394*-1</f>
        <v>4631.6499999999996</v>
      </c>
      <c r="AS269" s="203">
        <f>'[122]RP per monthly'!I394*-1</f>
        <v>3937.44</v>
      </c>
      <c r="AT269" s="203">
        <f>'[122]RP per monthly'!J394*-1</f>
        <v>3325.9</v>
      </c>
      <c r="AU269" s="203">
        <f>'[122]RP per monthly'!K394*-1</f>
        <v>4552.84</v>
      </c>
      <c r="AV269" s="203">
        <f>'[122]RP per monthly'!L394*-1</f>
        <v>3647.86</v>
      </c>
      <c r="AW269" s="203">
        <f>'[122]RP per monthly'!M394*-1</f>
        <v>-18439.259999999998</v>
      </c>
      <c r="AX269" s="203">
        <f>'[122]RP per monthly'!P394*-1</f>
        <v>3746.98</v>
      </c>
      <c r="AY269" s="203">
        <f>'[122]RP per monthly'!Q394*-1</f>
        <v>6399.23</v>
      </c>
      <c r="AZ269" s="203">
        <f>'[122]RP per monthly'!R394*-1</f>
        <v>4385.22</v>
      </c>
      <c r="BA269" s="203">
        <f>'[122]RP per monthly'!S394*-1</f>
        <v>3634.2</v>
      </c>
      <c r="BB269" s="203">
        <f>'[122]RP per monthly'!T394*-1</f>
        <v>4371.33</v>
      </c>
      <c r="BC269" s="203">
        <f>'[122]RP per monthly'!U394*-1</f>
        <v>5629.98</v>
      </c>
      <c r="BD269" s="203">
        <f>'[122]RP per monthly'!V394*-1</f>
        <v>5849.34</v>
      </c>
      <c r="BE269" s="203">
        <f>'[122]RP per monthly'!W394*-1</f>
        <v>4809.51</v>
      </c>
      <c r="BF269" s="203">
        <f>'[122]RP per monthly'!X394*-1</f>
        <v>5998.2975047999998</v>
      </c>
      <c r="BG269" s="203">
        <f>'[122]RP per monthly'!Y394*-1</f>
        <v>3385.6037428</v>
      </c>
      <c r="BH269" s="203">
        <f>'[122]RP per monthly'!Z394*-1</f>
        <v>3385.6037428</v>
      </c>
      <c r="BI269" s="203">
        <f>'[122]RP per monthly'!AA394*-1</f>
        <v>3385.6037428</v>
      </c>
      <c r="BJ269" s="203">
        <f>'[122]RP per monthly'!AD394*-1</f>
        <v>3385.6037428</v>
      </c>
      <c r="BK269" s="203">
        <f>'[122]RP per monthly'!AE394*-1</f>
        <v>3385.6037428</v>
      </c>
      <c r="BL269" s="203">
        <f>'[122]RP per monthly'!AF394*-1</f>
        <v>3537.9656613000002</v>
      </c>
      <c r="BM269" s="203">
        <f>'[122]RP per monthly'!AG394*-1</f>
        <v>3436.4110492</v>
      </c>
      <c r="BN269" s="203">
        <f>'[122]RP per monthly'!AH394*-1</f>
        <v>3436.4110492</v>
      </c>
      <c r="BO269" s="203">
        <f>'[122]RP per monthly'!AI394*-1</f>
        <v>3436.4110492</v>
      </c>
      <c r="BP269" s="203">
        <f>'[122]RP per monthly'!AJ394*-1</f>
        <v>3436.4110492</v>
      </c>
      <c r="BQ269" s="203">
        <f>'[122]RP per monthly'!AK394*-1</f>
        <v>5674.1487545999998</v>
      </c>
      <c r="BR269" s="203">
        <f>'[122]RP per monthly'!AL394*-1</f>
        <v>3717.1657798000001</v>
      </c>
      <c r="BS269" s="203">
        <f>'[122]RP per monthly'!AM394*-1</f>
        <v>3717.1657798000001</v>
      </c>
      <c r="BT269" s="203">
        <f>'[122]RP per monthly'!AN394*-1</f>
        <v>3717.1657798000001</v>
      </c>
      <c r="BU269" s="203">
        <f>'[122]RP per monthly'!AO394*-1</f>
        <v>3717.1657798000001</v>
      </c>
      <c r="BV269" s="195">
        <f>'[122]RP per monthly'!AR394*-1</f>
        <v>3717.1657798000001</v>
      </c>
      <c r="BW269" s="195">
        <f>'[122]RP per monthly'!AS394*-1</f>
        <v>3717.1657798000001</v>
      </c>
      <c r="BX269" s="195">
        <f>'[122]RP per monthly'!AT394*-1</f>
        <v>3717.1657798000001</v>
      </c>
      <c r="BY269" s="195">
        <f>'[122]RP per monthly'!AU394*-1</f>
        <v>3717.1657798000001</v>
      </c>
      <c r="BZ269" s="195">
        <f>'[122]RP per monthly'!AV394*-1</f>
        <v>3717.1657798000001</v>
      </c>
      <c r="CA269" s="195">
        <f>'[122]RP per monthly'!AW394*-1</f>
        <v>3717.1657798000001</v>
      </c>
      <c r="CB269" s="195">
        <f>'[122]RP per monthly'!AX394*-1</f>
        <v>3717.1657798000001</v>
      </c>
      <c r="CC269" s="195">
        <f>'[122]RP per monthly'!AY394*-1</f>
        <v>4897.7258074000001</v>
      </c>
      <c r="CD269" s="195">
        <f>'[122]RP per monthly'!AZ394*-1</f>
        <v>3864.7232831000001</v>
      </c>
      <c r="CE269" s="195">
        <f>'[122]RP per monthly'!BA394*-1</f>
        <v>3864.7232831000001</v>
      </c>
      <c r="CF269" s="195">
        <f>'[122]RP per monthly'!BB394*-1</f>
        <v>3864.7232831000001</v>
      </c>
      <c r="CG269" s="195">
        <f>'[122]RP per monthly'!BC394*-1</f>
        <v>3864.7232831000001</v>
      </c>
      <c r="CH269" s="195">
        <f>'[122]RP per monthly'!BF394*-1</f>
        <v>3864.7232831000001</v>
      </c>
      <c r="CI269" s="195">
        <f>'[122]RP per monthly'!BG394*-1</f>
        <v>3864.7232831000001</v>
      </c>
      <c r="CJ269" s="195">
        <f>'[122]RP per monthly'!BH394*-1</f>
        <v>3864.7232831000001</v>
      </c>
      <c r="CK269" s="195">
        <f>'[122]RP per monthly'!BI394*-1</f>
        <v>3864.7232831000001</v>
      </c>
      <c r="CL269" s="195">
        <f>'[122]RP per monthly'!BJ394*-1</f>
        <v>3864.7232831000001</v>
      </c>
      <c r="CM269" s="195">
        <f>'[122]RP per monthly'!BK394*-1</f>
        <v>3864.7232831000001</v>
      </c>
      <c r="CN269" s="195">
        <f>'[122]RP per monthly'!BL394*-1</f>
        <v>3864.7232831000001</v>
      </c>
      <c r="CO269" s="195">
        <f>'[122]RP per monthly'!BM394*-1</f>
        <v>5005.6023324999996</v>
      </c>
      <c r="CP269" s="195">
        <f>'[122]RP per monthly'!BN394*-1</f>
        <v>4007.3506639000002</v>
      </c>
      <c r="CQ269" s="195">
        <f>'[122]RP per monthly'!BO394*-1</f>
        <v>4007.3506639000002</v>
      </c>
      <c r="CR269" s="195">
        <f>'[122]RP per monthly'!BP394*-1</f>
        <v>4007.3506639000002</v>
      </c>
      <c r="CS269" s="195">
        <f>'[122]RP per monthly'!BQ394*-1</f>
        <v>4007.3506639000002</v>
      </c>
      <c r="CT269" s="195">
        <f>'[122]RP per monthly'!BT394*-1</f>
        <v>4007.3506639000002</v>
      </c>
      <c r="CU269" s="195">
        <f>'[122]RP per monthly'!BU394*-1</f>
        <v>4007.3506639000002</v>
      </c>
      <c r="CV269" s="195">
        <f>'[122]RP per monthly'!BV394*-1</f>
        <v>4007.3506639000002</v>
      </c>
      <c r="CW269" s="195">
        <f>'[122]RP per monthly'!BW394*-1</f>
        <v>4007.3506639000002</v>
      </c>
      <c r="CX269" s="195">
        <f>'[122]RP per monthly'!BX394*-1</f>
        <v>4007.3506639000002</v>
      </c>
      <c r="CY269" s="195">
        <f>'[122]RP per monthly'!BY394*-1</f>
        <v>4007.3506639000002</v>
      </c>
      <c r="CZ269" s="195">
        <f>'[122]RP per monthly'!BZ394*-1</f>
        <v>4007.3506639000002</v>
      </c>
      <c r="DA269" s="195">
        <f>'[122]RP per monthly'!CA394*-1</f>
        <v>5132.6101386999999</v>
      </c>
      <c r="DB269" s="195">
        <f>'[122]RP per monthly'!CB394*-1</f>
        <v>4147.9893485000002</v>
      </c>
      <c r="DC269" s="195">
        <f>'[122]RP per monthly'!CC394*-1</f>
        <v>4147.9893485000002</v>
      </c>
      <c r="DD269" s="195">
        <f>'[122]RP per monthly'!CD394*-1</f>
        <v>4147.9893485000002</v>
      </c>
      <c r="DE269" s="195">
        <f>'[122]RP per monthly'!CE394*-1</f>
        <v>4147.9893485000002</v>
      </c>
    </row>
    <row r="270" spans="1:109" ht="15" customHeight="1" outlineLevel="1">
      <c r="A270" s="37" t="s">
        <v>311</v>
      </c>
      <c r="B270" s="84">
        <v>-15369.69</v>
      </c>
      <c r="C270" s="84">
        <v>-11308.54</v>
      </c>
      <c r="D270" s="84">
        <v>-8100.1900000000014</v>
      </c>
      <c r="E270" s="84">
        <v>2417.38</v>
      </c>
      <c r="F270" s="84">
        <v>17865.009999999998</v>
      </c>
      <c r="G270" s="84">
        <v>-7124.0099999999993</v>
      </c>
      <c r="H270" s="84">
        <v>-13226.78</v>
      </c>
      <c r="I270" s="84">
        <v>11682.03</v>
      </c>
      <c r="J270" s="84">
        <v>-84628.790000000008</v>
      </c>
      <c r="K270" s="84">
        <v>20107.09</v>
      </c>
      <c r="L270" s="84">
        <v>8418.7500000000018</v>
      </c>
      <c r="M270" s="84">
        <v>14373.84</v>
      </c>
      <c r="N270" s="84">
        <v>-19995.099999999999</v>
      </c>
      <c r="O270" s="84">
        <v>9657.0399999999991</v>
      </c>
      <c r="P270" s="84">
        <v>-11716.45</v>
      </c>
      <c r="Q270" s="84">
        <v>-22942.15</v>
      </c>
      <c r="R270" s="84">
        <v>252.21000000000049</v>
      </c>
      <c r="S270" s="84">
        <v>11346.55</v>
      </c>
      <c r="T270" s="84">
        <v>-15427.949999999999</v>
      </c>
      <c r="U270" s="84">
        <v>11798.230000000001</v>
      </c>
      <c r="V270" s="84">
        <v>1287.4099999999994</v>
      </c>
      <c r="W270" s="84">
        <v>4417.5300000000007</v>
      </c>
      <c r="X270" s="84">
        <v>18211.22</v>
      </c>
      <c r="Y270" s="84">
        <v>19532.629999999997</v>
      </c>
      <c r="Z270" s="84">
        <v>-11099.100000000009</v>
      </c>
      <c r="AA270" s="84">
        <v>-33320.750000000007</v>
      </c>
      <c r="AB270" s="84">
        <v>9434.7200000000175</v>
      </c>
      <c r="AC270" s="84">
        <v>4177.5799999999945</v>
      </c>
      <c r="AD270" s="84">
        <v>-31593.81</v>
      </c>
      <c r="AE270" s="84">
        <v>5082.9800000000023</v>
      </c>
      <c r="AF270" s="84">
        <v>-5903.2500000000146</v>
      </c>
      <c r="AG270" s="84">
        <v>10732.170000000013</v>
      </c>
      <c r="AH270" s="84">
        <v>4638.1300000000047</v>
      </c>
      <c r="AI270" s="84">
        <v>15786.96</v>
      </c>
      <c r="AJ270" s="84">
        <v>6397.5599999999968</v>
      </c>
      <c r="AK270" s="84">
        <v>-213293.97</v>
      </c>
      <c r="AL270" s="203">
        <f>'[122]RP per monthly'!B395*-1</f>
        <v>-218928.04</v>
      </c>
      <c r="AM270" s="203">
        <f>'[122]RP per monthly'!C395*-1</f>
        <v>440680.05</v>
      </c>
      <c r="AN270" s="203">
        <f>'[122]RP per monthly'!D395*-1</f>
        <v>8679.6299999999992</v>
      </c>
      <c r="AO270" s="203">
        <f>'[122]RP per monthly'!E395*-1</f>
        <v>-4365.17</v>
      </c>
      <c r="AP270" s="203">
        <f>'[122]RP per monthly'!F395*-1</f>
        <v>-520.75</v>
      </c>
      <c r="AQ270" s="203">
        <f>'[122]RP per monthly'!G395*-1</f>
        <v>-5620.17</v>
      </c>
      <c r="AR270" s="203">
        <f>'[122]RP per monthly'!H395*-1</f>
        <v>-1199.1199999999999</v>
      </c>
      <c r="AS270" s="203">
        <f>'[122]RP per monthly'!I395*-1</f>
        <v>13542.04</v>
      </c>
      <c r="AT270" s="203">
        <f>'[122]RP per monthly'!J395*-1</f>
        <v>1266.82</v>
      </c>
      <c r="AU270" s="203">
        <f>'[122]RP per monthly'!K395*-1</f>
        <v>16663</v>
      </c>
      <c r="AV270" s="203">
        <f>'[122]RP per monthly'!L395*-1</f>
        <v>3854.14</v>
      </c>
      <c r="AW270" s="203">
        <f>'[122]RP per monthly'!M395*-1</f>
        <v>14382.88</v>
      </c>
      <c r="AX270" s="203">
        <f>'[122]RP per monthly'!P395*-1</f>
        <v>-27168.44</v>
      </c>
      <c r="AY270" s="203">
        <f>'[122]RP per monthly'!Q395*-1</f>
        <v>-9216.27</v>
      </c>
      <c r="AZ270" s="203">
        <f>'[122]RP per monthly'!R395*-1</f>
        <v>8661.93</v>
      </c>
      <c r="BA270" s="203">
        <f>'[122]RP per monthly'!S395*-1</f>
        <v>6393.6</v>
      </c>
      <c r="BB270" s="203">
        <f>'[122]RP per monthly'!T395*-1</f>
        <v>-5821.07</v>
      </c>
      <c r="BC270" s="203">
        <f>'[122]RP per monthly'!U395*-1</f>
        <v>-3127.11</v>
      </c>
      <c r="BD270" s="203">
        <f>'[122]RP per monthly'!V395*-1</f>
        <v>-18333.63</v>
      </c>
      <c r="BE270" s="203">
        <f>'[122]RP per monthly'!W395*-1</f>
        <v>6095.99</v>
      </c>
      <c r="BF270" s="203">
        <f>'[122]RP per monthly'!X395*-1</f>
        <v>22190.845942600001</v>
      </c>
      <c r="BG270" s="203">
        <f>'[122]RP per monthly'!Y395*-1</f>
        <v>3858.4720692999999</v>
      </c>
      <c r="BH270" s="203">
        <f>'[122]RP per monthly'!Z395*-1</f>
        <v>3858.4720692999999</v>
      </c>
      <c r="BI270" s="203">
        <f>'[122]RP per monthly'!AA395*-1</f>
        <v>3858.4720692999999</v>
      </c>
      <c r="BJ270" s="203">
        <f>'[122]RP per monthly'!AD395*-1</f>
        <v>3858.4720692999999</v>
      </c>
      <c r="BK270" s="203">
        <f>'[122]RP per monthly'!AE395*-1</f>
        <v>3858.4720692999999</v>
      </c>
      <c r="BL270" s="203">
        <f>'[122]RP per monthly'!AF395*-1</f>
        <v>6342.5693592999996</v>
      </c>
      <c r="BM270" s="203">
        <f>'[122]RP per monthly'!AG395*-1</f>
        <v>3916.3383004000002</v>
      </c>
      <c r="BN270" s="203">
        <f>'[122]RP per monthly'!AH395*-1</f>
        <v>3916.3383004000002</v>
      </c>
      <c r="BO270" s="203">
        <f>'[122]RP per monthly'!AI395*-1</f>
        <v>3916.3383004000002</v>
      </c>
      <c r="BP270" s="203">
        <f>'[122]RP per monthly'!AJ395*-1</f>
        <v>3916.3383004000002</v>
      </c>
      <c r="BQ270" s="203">
        <f>'[122]RP per monthly'!AK395*-1</f>
        <v>16460.6915818999</v>
      </c>
      <c r="BR270" s="203">
        <f>'[122]RP per monthly'!AL395*-1</f>
        <v>4236.3206915999999</v>
      </c>
      <c r="BS270" s="203">
        <f>'[122]RP per monthly'!AM395*-1</f>
        <v>4236.3206915999999</v>
      </c>
      <c r="BT270" s="203">
        <f>'[122]RP per monthly'!AN395*-1</f>
        <v>4236.3206915999999</v>
      </c>
      <c r="BU270" s="203">
        <f>'[122]RP per monthly'!AO395*-1</f>
        <v>4236.3206915999999</v>
      </c>
      <c r="BV270" s="195">
        <f>'[122]RP per monthly'!AR395*-1</f>
        <v>4236.3206915999999</v>
      </c>
      <c r="BW270" s="195">
        <f>'[122]RP per monthly'!AS395*-1</f>
        <v>4236.3206915999999</v>
      </c>
      <c r="BX270" s="195">
        <f>'[122]RP per monthly'!AT395*-1</f>
        <v>4236.3206915999999</v>
      </c>
      <c r="BY270" s="195">
        <f>'[122]RP per monthly'!AU395*-1</f>
        <v>4236.3206915999999</v>
      </c>
      <c r="BZ270" s="195">
        <f>'[122]RP per monthly'!AV395*-1</f>
        <v>4236.3206915999999</v>
      </c>
      <c r="CA270" s="195">
        <f>'[122]RP per monthly'!AW395*-1</f>
        <v>4236.3206915999999</v>
      </c>
      <c r="CB270" s="195">
        <f>'[122]RP per monthly'!AX395*-1</f>
        <v>4236.3206915999999</v>
      </c>
      <c r="CC270" s="195">
        <f>'[122]RP per monthly'!AY395*-1</f>
        <v>8621.6169169000004</v>
      </c>
      <c r="CD270" s="195">
        <f>'[122]RP per monthly'!AZ395*-1</f>
        <v>4404.4988290000001</v>
      </c>
      <c r="CE270" s="195">
        <f>'[122]RP per monthly'!BA395*-1</f>
        <v>4404.4988290000001</v>
      </c>
      <c r="CF270" s="195">
        <f>'[122]RP per monthly'!BB395*-1</f>
        <v>4404.4988290000001</v>
      </c>
      <c r="CG270" s="195">
        <f>'[122]RP per monthly'!BC395*-1</f>
        <v>4404.4988290000001</v>
      </c>
      <c r="CH270" s="195">
        <f>'[122]RP per monthly'!BF395*-1</f>
        <v>4404.4988290000001</v>
      </c>
      <c r="CI270" s="195">
        <f>'[122]RP per monthly'!BG395*-1</f>
        <v>4404.4988290000001</v>
      </c>
      <c r="CJ270" s="195">
        <f>'[122]RP per monthly'!BH395*-1</f>
        <v>4404.4988290000001</v>
      </c>
      <c r="CK270" s="195">
        <f>'[122]RP per monthly'!BI395*-1</f>
        <v>4404.4988290000001</v>
      </c>
      <c r="CL270" s="195">
        <f>'[122]RP per monthly'!BJ395*-1</f>
        <v>4404.4988290000001</v>
      </c>
      <c r="CM270" s="195">
        <f>'[122]RP per monthly'!BK395*-1</f>
        <v>4404.4988290000001</v>
      </c>
      <c r="CN270" s="195">
        <f>'[122]RP per monthly'!BL395*-1</f>
        <v>4404.4988290000001</v>
      </c>
      <c r="CO270" s="195">
        <f>'[122]RP per monthly'!BM395*-1</f>
        <v>7649.8257470999997</v>
      </c>
      <c r="CP270" s="195">
        <f>'[122]RP per monthly'!BN395*-1</f>
        <v>4566.9988993999996</v>
      </c>
      <c r="CQ270" s="195">
        <f>'[122]RP per monthly'!BO395*-1</f>
        <v>4566.9988993999996</v>
      </c>
      <c r="CR270" s="195">
        <f>'[122]RP per monthly'!BP395*-1</f>
        <v>4566.9988993999996</v>
      </c>
      <c r="CS270" s="195">
        <f>'[122]RP per monthly'!BQ395*-1</f>
        <v>4566.9988993999996</v>
      </c>
      <c r="CT270" s="195">
        <f>'[122]RP per monthly'!BT395*-1</f>
        <v>4566.9988993999996</v>
      </c>
      <c r="CU270" s="195">
        <f>'[122]RP per monthly'!BU395*-1</f>
        <v>4566.9988993999996</v>
      </c>
      <c r="CV270" s="195">
        <f>'[122]RP per monthly'!BV395*-1</f>
        <v>4566.9988993999996</v>
      </c>
      <c r="CW270" s="195">
        <f>'[122]RP per monthly'!BW395*-1</f>
        <v>4566.9988993999996</v>
      </c>
      <c r="CX270" s="195">
        <f>'[122]RP per monthly'!BX395*-1</f>
        <v>4566.9988993999996</v>
      </c>
      <c r="CY270" s="195">
        <f>'[122]RP per monthly'!BY395*-1</f>
        <v>4566.9988993999996</v>
      </c>
      <c r="CZ270" s="195">
        <f>'[122]RP per monthly'!BZ395*-1</f>
        <v>4566.9988993999996</v>
      </c>
      <c r="DA270" s="195">
        <f>'[122]RP per monthly'!CA395*-1</f>
        <v>7517.9734996999996</v>
      </c>
      <c r="DB270" s="195">
        <f>'[122]RP per monthly'!CB395*-1</f>
        <v>4727.2952057000002</v>
      </c>
      <c r="DC270" s="195">
        <f>'[122]RP per monthly'!CC395*-1</f>
        <v>4727.2952057000002</v>
      </c>
      <c r="DD270" s="195">
        <f>'[122]RP per monthly'!CD395*-1</f>
        <v>4727.2952057000002</v>
      </c>
      <c r="DE270" s="195">
        <f>'[122]RP per monthly'!CE395*-1</f>
        <v>4727.2952057000002</v>
      </c>
    </row>
    <row r="271" spans="1:109" ht="15" customHeight="1" outlineLevel="1">
      <c r="A271" s="37" t="s">
        <v>312</v>
      </c>
      <c r="B271" s="84">
        <v>-4069.14</v>
      </c>
      <c r="C271" s="84">
        <v>-3147.62</v>
      </c>
      <c r="D271" s="84">
        <v>-2256.46</v>
      </c>
      <c r="E271" s="84">
        <v>665.21000000000026</v>
      </c>
      <c r="F271" s="84">
        <v>4956.1399999999994</v>
      </c>
      <c r="G271" s="84">
        <v>-1985.28</v>
      </c>
      <c r="H271" s="84">
        <v>-3680.46</v>
      </c>
      <c r="I271" s="84">
        <v>3238.58</v>
      </c>
      <c r="J271" s="84">
        <v>-23497.84</v>
      </c>
      <c r="K271" s="84">
        <v>5527.94</v>
      </c>
      <c r="L271" s="84">
        <v>2332.13</v>
      </c>
      <c r="M271" s="84">
        <v>3986.32</v>
      </c>
      <c r="N271" s="84">
        <v>-2128.6299999999997</v>
      </c>
      <c r="O271" s="84">
        <v>2903.2999999999997</v>
      </c>
      <c r="P271" s="84">
        <v>-3440.0500000000006</v>
      </c>
      <c r="Q271" s="84">
        <v>-6709.6200000000008</v>
      </c>
      <c r="R271" s="84">
        <v>73.8599999999999</v>
      </c>
      <c r="S271" s="84">
        <v>3325.0200000000004</v>
      </c>
      <c r="T271" s="84">
        <v>-4521</v>
      </c>
      <c r="U271" s="84">
        <v>3457.3500000000004</v>
      </c>
      <c r="V271" s="84">
        <v>375.30000000000024</v>
      </c>
      <c r="W271" s="84">
        <v>1292.5100000000002</v>
      </c>
      <c r="X271" s="84">
        <v>5334.6000000000013</v>
      </c>
      <c r="Y271" s="84">
        <v>5721.7999999999993</v>
      </c>
      <c r="Z271" s="84">
        <v>-3254.9100000000017</v>
      </c>
      <c r="AA271" s="84">
        <v>-9766.7199999999957</v>
      </c>
      <c r="AB271" s="84">
        <v>2762.5999999999976</v>
      </c>
      <c r="AC271" s="84">
        <v>4325.4699999999993</v>
      </c>
      <c r="AD271" s="84">
        <v>-9704.6500000000015</v>
      </c>
      <c r="AE271" s="84">
        <v>1558.869999999999</v>
      </c>
      <c r="AF271" s="84">
        <v>-4462.6199999999981</v>
      </c>
      <c r="AG271" s="84">
        <v>3142.8300000000008</v>
      </c>
      <c r="AH271" s="84">
        <v>1357.0699999999981</v>
      </c>
      <c r="AI271" s="84">
        <v>4636.8499999999967</v>
      </c>
      <c r="AJ271" s="84">
        <v>1872.6600000000049</v>
      </c>
      <c r="AK271" s="84">
        <v>-62396.090000000004</v>
      </c>
      <c r="AL271" s="203">
        <f>'[122]RP per monthly'!B396*-1</f>
        <v>-64154.69</v>
      </c>
      <c r="AM271" s="203">
        <f>'[122]RP per monthly'!C396*-1</f>
        <v>129048.36</v>
      </c>
      <c r="AN271" s="203">
        <f>'[122]RP per monthly'!D396*-1</f>
        <v>2543.4499999999998</v>
      </c>
      <c r="AO271" s="203">
        <f>'[122]RP per monthly'!E396*-1</f>
        <v>-1279.1600000000001</v>
      </c>
      <c r="AP271" s="203">
        <f>'[122]RP per monthly'!F396*-1</f>
        <v>-152.58000000000001</v>
      </c>
      <c r="AQ271" s="203">
        <f>'[122]RP per monthly'!G396*-1</f>
        <v>-1646.96</v>
      </c>
      <c r="AR271" s="203">
        <f>'[122]RP per monthly'!H396*-1</f>
        <v>-351.38</v>
      </c>
      <c r="AS271" s="203">
        <f>'[122]RP per monthly'!I396*-1</f>
        <v>3968.38</v>
      </c>
      <c r="AT271" s="203">
        <f>'[122]RP per monthly'!J396*-1</f>
        <v>371.22</v>
      </c>
      <c r="AU271" s="203">
        <f>'[122]RP per monthly'!K396*-1</f>
        <v>4882.9399999999996</v>
      </c>
      <c r="AV271" s="203">
        <f>'[122]RP per monthly'!L396*-1</f>
        <v>1129.42</v>
      </c>
      <c r="AW271" s="203">
        <f>'[122]RP per monthly'!M396*-1</f>
        <v>4214.7299999999996</v>
      </c>
      <c r="AX271" s="203">
        <f>'[122]RP per monthly'!P396*-1</f>
        <v>-7961.44</v>
      </c>
      <c r="AY271" s="203">
        <f>'[122]RP per monthly'!Q396*-1</f>
        <v>-2700.76</v>
      </c>
      <c r="AZ271" s="203">
        <f>'[122]RP per monthly'!R396*-1</f>
        <v>2538.29</v>
      </c>
      <c r="BA271" s="203">
        <f>'[122]RP per monthly'!S396*-1</f>
        <v>1873.61</v>
      </c>
      <c r="BB271" s="203">
        <f>'[122]RP per monthly'!T396*-1</f>
        <v>-1705.81</v>
      </c>
      <c r="BC271" s="203">
        <f>'[122]RP per monthly'!U396*-1</f>
        <v>-916.42</v>
      </c>
      <c r="BD271" s="203">
        <f>'[122]RP per monthly'!V396*-1</f>
        <v>-5372.44</v>
      </c>
      <c r="BE271" s="203">
        <f>'[122]RP per monthly'!W396*-1</f>
        <v>1786.35</v>
      </c>
      <c r="BF271" s="203">
        <f>'[122]RP per monthly'!X396*-1</f>
        <v>6500.5557906000004</v>
      </c>
      <c r="BG271" s="203">
        <f>'[122]RP per monthly'!Y396*-1</f>
        <v>1128.4241428</v>
      </c>
      <c r="BH271" s="203">
        <f>'[122]RP per monthly'!Z396*-1</f>
        <v>1128.4241428</v>
      </c>
      <c r="BI271" s="203">
        <f>'[122]RP per monthly'!AA396*-1</f>
        <v>1128.4241428</v>
      </c>
      <c r="BJ271" s="203">
        <f>'[122]RP per monthly'!AD396*-1</f>
        <v>1128.4241428</v>
      </c>
      <c r="BK271" s="203">
        <f>'[122]RP per monthly'!AE396*-1</f>
        <v>1128.4241428</v>
      </c>
      <c r="BL271" s="203">
        <f>'[122]RP per monthly'!AF396*-1</f>
        <v>1856.3344791</v>
      </c>
      <c r="BM271" s="203">
        <f>'[122]RP per monthly'!AG396*-1</f>
        <v>1145.3384544</v>
      </c>
      <c r="BN271" s="203">
        <f>'[122]RP per monthly'!AH396*-1</f>
        <v>1145.3384544</v>
      </c>
      <c r="BO271" s="203">
        <f>'[122]RP per monthly'!AI396*-1</f>
        <v>1145.3384544</v>
      </c>
      <c r="BP271" s="203">
        <f>'[122]RP per monthly'!AJ396*-1</f>
        <v>1145.3384544</v>
      </c>
      <c r="BQ271" s="203">
        <f>'[122]RP per monthly'!AK396*-1</f>
        <v>4821.1668553999998</v>
      </c>
      <c r="BR271" s="203">
        <f>'[122]RP per monthly'!AL396*-1</f>
        <v>1238.9353125</v>
      </c>
      <c r="BS271" s="203">
        <f>'[122]RP per monthly'!AM396*-1</f>
        <v>1238.9353125</v>
      </c>
      <c r="BT271" s="203">
        <f>'[122]RP per monthly'!AN396*-1</f>
        <v>1238.9353125</v>
      </c>
      <c r="BU271" s="203">
        <f>'[122]RP per monthly'!AO396*-1</f>
        <v>1238.9353125</v>
      </c>
      <c r="BV271" s="195">
        <f>'[122]RP per monthly'!AR396*-1</f>
        <v>1238.9353125</v>
      </c>
      <c r="BW271" s="195">
        <f>'[122]RP per monthly'!AS396*-1</f>
        <v>1238.9353125</v>
      </c>
      <c r="BX271" s="195">
        <f>'[122]RP per monthly'!AT396*-1</f>
        <v>1238.9353125</v>
      </c>
      <c r="BY271" s="195">
        <f>'[122]RP per monthly'!AU396*-1</f>
        <v>1238.9353125</v>
      </c>
      <c r="BZ271" s="195">
        <f>'[122]RP per monthly'!AV396*-1</f>
        <v>1238.9353125</v>
      </c>
      <c r="CA271" s="195">
        <f>'[122]RP per monthly'!AW396*-1</f>
        <v>1238.9353125</v>
      </c>
      <c r="CB271" s="195">
        <f>'[122]RP per monthly'!AX396*-1</f>
        <v>1238.9353125</v>
      </c>
      <c r="CC271" s="195">
        <f>'[122]RP per monthly'!AY396*-1</f>
        <v>2523.9154382000002</v>
      </c>
      <c r="CD271" s="195">
        <f>'[122]RP per monthly'!AZ396*-1</f>
        <v>1288.1169144</v>
      </c>
      <c r="CE271" s="195">
        <f>'[122]RP per monthly'!BA396*-1</f>
        <v>1288.1169144</v>
      </c>
      <c r="CF271" s="195">
        <f>'[122]RP per monthly'!BB396*-1</f>
        <v>1288.1169144</v>
      </c>
      <c r="CG271" s="195">
        <f>'[122]RP per monthly'!BC396*-1</f>
        <v>1288.1169144</v>
      </c>
      <c r="CH271" s="195">
        <f>'[122]RP per monthly'!BF396*-1</f>
        <v>1288.1169144</v>
      </c>
      <c r="CI271" s="195">
        <f>'[122]RP per monthly'!BG396*-1</f>
        <v>1288.1169144</v>
      </c>
      <c r="CJ271" s="195">
        <f>'[122]RP per monthly'!BH396*-1</f>
        <v>1288.1169144</v>
      </c>
      <c r="CK271" s="195">
        <f>'[122]RP per monthly'!BI396*-1</f>
        <v>1288.1169144</v>
      </c>
      <c r="CL271" s="195">
        <f>'[122]RP per monthly'!BJ396*-1</f>
        <v>1288.1169144</v>
      </c>
      <c r="CM271" s="195">
        <f>'[122]RP per monthly'!BK396*-1</f>
        <v>1288.1169144</v>
      </c>
      <c r="CN271" s="195">
        <f>'[122]RP per monthly'!BL396*-1</f>
        <v>1288.1169144</v>
      </c>
      <c r="CO271" s="195">
        <f>'[122]RP per monthly'!BM396*-1</f>
        <v>2239.0293422</v>
      </c>
      <c r="CP271" s="195">
        <f>'[122]RP per monthly'!BN396*-1</f>
        <v>1335.6552842999999</v>
      </c>
      <c r="CQ271" s="195">
        <f>'[122]RP per monthly'!BO396*-1</f>
        <v>1335.6552842999999</v>
      </c>
      <c r="CR271" s="195">
        <f>'[122]RP per monthly'!BP396*-1</f>
        <v>1335.6552842999999</v>
      </c>
      <c r="CS271" s="195">
        <f>'[122]RP per monthly'!BQ396*-1</f>
        <v>1335.6552842999999</v>
      </c>
      <c r="CT271" s="195">
        <f>'[122]RP per monthly'!BT396*-1</f>
        <v>1335.6552842999999</v>
      </c>
      <c r="CU271" s="195">
        <f>'[122]RP per monthly'!BU396*-1</f>
        <v>1335.6552842999999</v>
      </c>
      <c r="CV271" s="195">
        <f>'[122]RP per monthly'!BV396*-1</f>
        <v>1335.6552842999999</v>
      </c>
      <c r="CW271" s="195">
        <f>'[122]RP per monthly'!BW396*-1</f>
        <v>1335.6552842999999</v>
      </c>
      <c r="CX271" s="195">
        <f>'[122]RP per monthly'!BX396*-1</f>
        <v>1335.6552842999999</v>
      </c>
      <c r="CY271" s="195">
        <f>'[122]RP per monthly'!BY396*-1</f>
        <v>1335.6552842999999</v>
      </c>
      <c r="CZ271" s="195">
        <f>'[122]RP per monthly'!BZ396*-1</f>
        <v>1335.6552842999999</v>
      </c>
      <c r="DA271" s="195">
        <f>'[122]RP per monthly'!CA396*-1</f>
        <v>2200.2923633</v>
      </c>
      <c r="DB271" s="195">
        <f>'[122]RP per monthly'!CB396*-1</f>
        <v>1382.5441452</v>
      </c>
      <c r="DC271" s="195">
        <f>'[122]RP per monthly'!CC396*-1</f>
        <v>1382.5441452</v>
      </c>
      <c r="DD271" s="195">
        <f>'[122]RP per monthly'!CD396*-1</f>
        <v>1382.5441452</v>
      </c>
      <c r="DE271" s="195">
        <f>'[122]RP per monthly'!CE396*-1</f>
        <v>1382.5441452</v>
      </c>
    </row>
    <row r="272" spans="1:109" ht="15" customHeight="1" outlineLevel="1">
      <c r="A272" s="37" t="s">
        <v>313</v>
      </c>
      <c r="B272" s="84">
        <v>58961.80999999999</v>
      </c>
      <c r="C272" s="84">
        <v>45721.82</v>
      </c>
      <c r="D272" s="84">
        <v>45721.82</v>
      </c>
      <c r="E272" s="84">
        <v>46509.120000000003</v>
      </c>
      <c r="F272" s="84">
        <v>46509.120000000003</v>
      </c>
      <c r="G272" s="84">
        <v>46614.849999999991</v>
      </c>
      <c r="H272" s="84">
        <v>-31719.77</v>
      </c>
      <c r="I272" s="84">
        <v>142510.06</v>
      </c>
      <c r="J272" s="84">
        <v>49409.87</v>
      </c>
      <c r="K272" s="84">
        <v>47839.72</v>
      </c>
      <c r="L272" s="84">
        <v>-36532.089999999997</v>
      </c>
      <c r="M272" s="84">
        <v>147164.72</v>
      </c>
      <c r="N272" s="84">
        <v>62389.910000000011</v>
      </c>
      <c r="O272" s="84">
        <v>-38352.480000000003</v>
      </c>
      <c r="P272" s="84">
        <v>56732.75</v>
      </c>
      <c r="Q272" s="84">
        <v>59342.76</v>
      </c>
      <c r="R272" s="84">
        <v>51353.45</v>
      </c>
      <c r="S272" s="84">
        <v>150616.79999999999</v>
      </c>
      <c r="T272" s="84">
        <v>-41003.600000000006</v>
      </c>
      <c r="U272" s="84">
        <v>57207.44</v>
      </c>
      <c r="V272" s="84">
        <v>56024.83</v>
      </c>
      <c r="W272" s="84">
        <v>52062.689999999995</v>
      </c>
      <c r="X272" s="84">
        <v>-37097.200000000004</v>
      </c>
      <c r="Y272" s="84">
        <v>271804.31000000006</v>
      </c>
      <c r="Z272" s="84">
        <v>-152264.75</v>
      </c>
      <c r="AA272" s="84">
        <v>202188.14999999997</v>
      </c>
      <c r="AB272" s="84">
        <v>55992.09</v>
      </c>
      <c r="AC272" s="84">
        <v>26054.280000000024</v>
      </c>
      <c r="AD272" s="84">
        <v>53679.310000000005</v>
      </c>
      <c r="AE272" s="84">
        <v>37900.900000000009</v>
      </c>
      <c r="AF272" s="84">
        <v>51193.78</v>
      </c>
      <c r="AG272" s="84">
        <v>48859.770000000004</v>
      </c>
      <c r="AH272" s="84">
        <v>156963.99</v>
      </c>
      <c r="AI272" s="84">
        <v>55150.5</v>
      </c>
      <c r="AJ272" s="84">
        <v>54141.880000000005</v>
      </c>
      <c r="AK272" s="84">
        <v>103424.36000000002</v>
      </c>
      <c r="AL272" s="203">
        <f>'[122]RP per monthly'!B405*-1</f>
        <v>54377.54</v>
      </c>
      <c r="AM272" s="203">
        <f>'[122]RP per monthly'!C405*-1</f>
        <v>52378.9</v>
      </c>
      <c r="AN272" s="203">
        <f>'[122]RP per monthly'!D405*-1</f>
        <v>54770.28</v>
      </c>
      <c r="AO272" s="203">
        <f>'[122]RP per monthly'!E405*-1</f>
        <v>54770.28</v>
      </c>
      <c r="AP272" s="203">
        <f>'[122]RP per monthly'!F405*-1</f>
        <v>54770.28</v>
      </c>
      <c r="AQ272" s="203">
        <f>'[122]RP per monthly'!G405*-1</f>
        <v>54770.28</v>
      </c>
      <c r="AR272" s="203">
        <f>'[122]RP per monthly'!H405*-1</f>
        <v>62439.79</v>
      </c>
      <c r="AS272" s="203">
        <f>'[122]RP per monthly'!I405*-1</f>
        <v>59134.64</v>
      </c>
      <c r="AT272" s="203">
        <f>'[122]RP per monthly'!J405*-1</f>
        <v>59134.64</v>
      </c>
      <c r="AU272" s="203">
        <f>'[122]RP per monthly'!K405*-1</f>
        <v>65274.69</v>
      </c>
      <c r="AV272" s="203">
        <f>'[122]RP per monthly'!L405*-1</f>
        <v>60855.06</v>
      </c>
      <c r="AW272" s="203">
        <f>'[122]RP per monthly'!M405*-1</f>
        <v>121710.1</v>
      </c>
      <c r="AX272" s="203">
        <f>'[122]RP per monthly'!P405*-1</f>
        <v>58994.12</v>
      </c>
      <c r="AY272" s="203">
        <f>'[122]RP per monthly'!Q405*-1</f>
        <v>57643.92</v>
      </c>
      <c r="AZ272" s="203">
        <f>'[122]RP per monthly'!R405*-1</f>
        <v>58123.83</v>
      </c>
      <c r="BA272" s="203">
        <f>'[122]RP per monthly'!S405*-1</f>
        <v>57122.06</v>
      </c>
      <c r="BB272" s="203">
        <f>'[122]RP per monthly'!T405*-1</f>
        <v>57122.15</v>
      </c>
      <c r="BC272" s="203">
        <f>'[122]RP per monthly'!U405*-1</f>
        <v>58904.27</v>
      </c>
      <c r="BD272" s="203">
        <f>'[122]RP per monthly'!V405*-1</f>
        <v>43775.48</v>
      </c>
      <c r="BE272" s="203">
        <f>'[122]RP per monthly'!W405*-1</f>
        <v>42774.03</v>
      </c>
      <c r="BF272" s="203">
        <f>'[122]RP per monthly'!X405*-1</f>
        <v>36539.216522800001</v>
      </c>
      <c r="BG272" s="203">
        <f>'[122]RP per monthly'!Y405*-1</f>
        <v>36539.216522800001</v>
      </c>
      <c r="BH272" s="203">
        <f>'[122]RP per monthly'!Z405*-1</f>
        <v>36539.216522800001</v>
      </c>
      <c r="BI272" s="203">
        <f>'[122]RP per monthly'!AA405*-1</f>
        <v>73078.423045599993</v>
      </c>
      <c r="BJ272" s="203">
        <f>'[122]RP per monthly'!AD405*-1</f>
        <v>36539.216522800001</v>
      </c>
      <c r="BK272" s="203">
        <f>'[122]RP per monthly'!AE405*-1</f>
        <v>36539.216522800001</v>
      </c>
      <c r="BL272" s="203">
        <f>'[122]RP per monthly'!AF405*-1</f>
        <v>37087.295770700002</v>
      </c>
      <c r="BM272" s="203">
        <f>'[122]RP per monthly'!AG405*-1</f>
        <v>37087.295770700002</v>
      </c>
      <c r="BN272" s="203">
        <f>'[122]RP per monthly'!AH405*-1</f>
        <v>37087.295770700002</v>
      </c>
      <c r="BO272" s="203">
        <f>'[122]RP per monthly'!AI405*-1</f>
        <v>37087.295770700002</v>
      </c>
      <c r="BP272" s="203">
        <f>'[122]RP per monthly'!AJ405*-1</f>
        <v>37087.295770700002</v>
      </c>
      <c r="BQ272" s="203">
        <f>'[122]RP per monthly'!AK405*-1</f>
        <v>40117.350267499998</v>
      </c>
      <c r="BR272" s="203">
        <f>'[122]RP per monthly'!AL405*-1</f>
        <v>40117.350267499998</v>
      </c>
      <c r="BS272" s="203">
        <f>'[122]RP per monthly'!AM405*-1</f>
        <v>40117.350267499998</v>
      </c>
      <c r="BT272" s="203">
        <f>'[122]RP per monthly'!AN405*-1</f>
        <v>40117.350267499998</v>
      </c>
      <c r="BU272" s="203">
        <f>'[122]RP per monthly'!AO405*-1</f>
        <v>80234.650534999993</v>
      </c>
      <c r="BV272" s="195">
        <f>'[122]RP per monthly'!AR405*-1</f>
        <v>40117.350267499998</v>
      </c>
      <c r="BW272" s="195">
        <f>'[122]RP per monthly'!AS405*-1</f>
        <v>40117.350267499998</v>
      </c>
      <c r="BX272" s="195">
        <f>'[122]RP per monthly'!AT405*-1</f>
        <v>40117.350267499998</v>
      </c>
      <c r="BY272" s="195">
        <f>'[122]RP per monthly'!AU405*-1</f>
        <v>40117.350267499998</v>
      </c>
      <c r="BZ272" s="195">
        <f>'[122]RP per monthly'!AV405*-1</f>
        <v>40117.350267499998</v>
      </c>
      <c r="CA272" s="195">
        <f>'[122]RP per monthly'!AW405*-1</f>
        <v>40117.350267499998</v>
      </c>
      <c r="CB272" s="195">
        <f>'[122]RP per monthly'!AX405*-1</f>
        <v>40117.350267499998</v>
      </c>
      <c r="CC272" s="195">
        <f>'[122]RP per monthly'!AY405*-1</f>
        <v>41709.994734100001</v>
      </c>
      <c r="CD272" s="195">
        <f>'[122]RP per monthly'!AZ405*-1</f>
        <v>41709.994734100001</v>
      </c>
      <c r="CE272" s="195">
        <f>'[122]RP per monthly'!BA405*-1</f>
        <v>41709.994734100001</v>
      </c>
      <c r="CF272" s="195">
        <f>'[122]RP per monthly'!BB405*-1</f>
        <v>41709.994734100001</v>
      </c>
      <c r="CG272" s="195">
        <f>'[122]RP per monthly'!BC405*-1</f>
        <v>83419.969468199997</v>
      </c>
      <c r="CH272" s="195">
        <f>'[122]RP per monthly'!BF405*-1</f>
        <v>41709.994734100001</v>
      </c>
      <c r="CI272" s="195">
        <f>'[122]RP per monthly'!BG405*-1</f>
        <v>41709.994734100001</v>
      </c>
      <c r="CJ272" s="195">
        <f>'[122]RP per monthly'!BH405*-1</f>
        <v>41709.994734100001</v>
      </c>
      <c r="CK272" s="195">
        <f>'[122]RP per monthly'!BI405*-1</f>
        <v>41709.994734100001</v>
      </c>
      <c r="CL272" s="195">
        <f>'[122]RP per monthly'!BJ405*-1</f>
        <v>41709.994734100001</v>
      </c>
      <c r="CM272" s="195">
        <f>'[122]RP per monthly'!BK405*-1</f>
        <v>41709.994734100001</v>
      </c>
      <c r="CN272" s="195">
        <f>'[122]RP per monthly'!BL405*-1</f>
        <v>41709.994734100001</v>
      </c>
      <c r="CO272" s="195">
        <f>'[122]RP per monthly'!BM405*-1</f>
        <v>43249.076703799998</v>
      </c>
      <c r="CP272" s="195">
        <f>'[122]RP per monthly'!BN405*-1</f>
        <v>43249.076703799998</v>
      </c>
      <c r="CQ272" s="195">
        <f>'[122]RP per monthly'!BO405*-1</f>
        <v>43249.076703799998</v>
      </c>
      <c r="CR272" s="195">
        <f>'[122]RP per monthly'!BP405*-1</f>
        <v>43249.076703799998</v>
      </c>
      <c r="CS272" s="195">
        <f>'[122]RP per monthly'!BQ405*-1</f>
        <v>86498.173407599999</v>
      </c>
      <c r="CT272" s="195">
        <f>'[122]RP per monthly'!BT405*-1</f>
        <v>43249.076703799998</v>
      </c>
      <c r="CU272" s="195">
        <f>'[122]RP per monthly'!BU405*-1</f>
        <v>43249.076703799998</v>
      </c>
      <c r="CV272" s="195">
        <f>'[122]RP per monthly'!BV405*-1</f>
        <v>43249.076703799998</v>
      </c>
      <c r="CW272" s="195">
        <f>'[122]RP per monthly'!BW405*-1</f>
        <v>43249.076703799998</v>
      </c>
      <c r="CX272" s="195">
        <f>'[122]RP per monthly'!BX405*-1</f>
        <v>43249.076703799998</v>
      </c>
      <c r="CY272" s="195">
        <f>'[122]RP per monthly'!BY405*-1</f>
        <v>43249.076703799998</v>
      </c>
      <c r="CZ272" s="195">
        <f>'[122]RP per monthly'!BZ405*-1</f>
        <v>43249.076703799998</v>
      </c>
      <c r="DA272" s="195">
        <f>'[122]RP per monthly'!CA405*-1</f>
        <v>44767.130451500001</v>
      </c>
      <c r="DB272" s="195">
        <f>'[122]RP per monthly'!CB405*-1</f>
        <v>44767.130451500001</v>
      </c>
      <c r="DC272" s="195">
        <f>'[122]RP per monthly'!CC405*-1</f>
        <v>44767.130451500001</v>
      </c>
      <c r="DD272" s="195">
        <f>'[122]RP per monthly'!CD405*-1</f>
        <v>44767.130451500001</v>
      </c>
      <c r="DE272" s="195">
        <f>'[122]RP per monthly'!CE405*-1</f>
        <v>89534.250902999993</v>
      </c>
    </row>
    <row r="273" spans="1:109" ht="15" customHeight="1" outlineLevel="1">
      <c r="A273" s="37" t="s">
        <v>314</v>
      </c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4"/>
      <c r="AH273" s="84"/>
      <c r="AI273" s="84"/>
      <c r="AJ273" s="84"/>
      <c r="AK273" s="84"/>
      <c r="AL273" s="84"/>
      <c r="AM273" s="84"/>
      <c r="AN273" s="84"/>
      <c r="AO273" s="84"/>
      <c r="AP273" s="84"/>
      <c r="AQ273" s="84"/>
      <c r="AR273" s="84"/>
      <c r="AS273" s="84"/>
      <c r="AT273" s="84"/>
      <c r="AU273" s="84"/>
      <c r="AV273" s="84"/>
      <c r="AW273" s="84"/>
      <c r="AX273" s="84"/>
      <c r="AY273" s="84"/>
      <c r="AZ273" s="84"/>
      <c r="BA273" s="84"/>
      <c r="BB273" s="84"/>
      <c r="BC273" s="84"/>
      <c r="BD273" s="84"/>
      <c r="BE273" s="84"/>
      <c r="BF273" s="84"/>
      <c r="BG273" s="84"/>
      <c r="BH273" s="84"/>
      <c r="BI273" s="84"/>
      <c r="BJ273" s="84"/>
      <c r="BK273" s="84"/>
      <c r="BL273" s="84"/>
      <c r="BM273" s="84"/>
      <c r="BN273" s="84"/>
      <c r="BO273" s="84"/>
      <c r="BP273" s="84"/>
      <c r="BQ273" s="84"/>
      <c r="BR273" s="84"/>
      <c r="BS273" s="84"/>
      <c r="BT273" s="84"/>
      <c r="BU273" s="84"/>
      <c r="BV273" s="59"/>
      <c r="BW273" s="59"/>
      <c r="BX273" s="59"/>
      <c r="BY273" s="59"/>
      <c r="BZ273" s="59"/>
      <c r="CA273" s="59"/>
      <c r="CB273" s="59"/>
      <c r="CC273" s="59"/>
      <c r="CD273" s="59"/>
      <c r="CE273" s="59"/>
      <c r="CF273" s="59"/>
    </row>
    <row r="274" spans="1:109" ht="15" customHeight="1" outlineLevel="1">
      <c r="A274" s="37" t="s">
        <v>315</v>
      </c>
      <c r="B274" s="84">
        <v>169470.27</v>
      </c>
      <c r="C274" s="84">
        <v>175043.20000000001</v>
      </c>
      <c r="D274" s="84">
        <v>-143659.45000000001</v>
      </c>
      <c r="E274" s="84">
        <v>273464.2</v>
      </c>
      <c r="F274" s="84">
        <v>195359.58</v>
      </c>
      <c r="G274" s="84">
        <v>195359.58</v>
      </c>
      <c r="H274" s="84">
        <v>318592.67</v>
      </c>
      <c r="I274" s="84">
        <v>318592.67</v>
      </c>
      <c r="J274" s="84">
        <v>328286.42</v>
      </c>
      <c r="K274" s="84">
        <v>328286.40000000002</v>
      </c>
      <c r="L274" s="84">
        <v>328286.40000000002</v>
      </c>
      <c r="M274" s="84">
        <v>390017.09</v>
      </c>
      <c r="N274" s="84">
        <v>272335</v>
      </c>
      <c r="O274" s="84">
        <v>269573.61</v>
      </c>
      <c r="P274" s="84">
        <v>-476182.16000000003</v>
      </c>
      <c r="Q274" s="84">
        <v>454537.61999999994</v>
      </c>
      <c r="R274" s="84">
        <v>252732.24000000002</v>
      </c>
      <c r="S274" s="84">
        <v>256531.19999999998</v>
      </c>
      <c r="T274" s="84">
        <v>230244.49</v>
      </c>
      <c r="U274" s="84">
        <v>433254.84</v>
      </c>
      <c r="V274" s="84">
        <v>293792.33</v>
      </c>
      <c r="W274" s="84">
        <v>399851.01</v>
      </c>
      <c r="X274" s="84">
        <v>401860.39</v>
      </c>
      <c r="Y274" s="84">
        <v>320367.37</v>
      </c>
      <c r="Z274" s="84">
        <v>324780.94999999995</v>
      </c>
      <c r="AA274" s="84">
        <v>295365.44999999995</v>
      </c>
      <c r="AB274" s="84">
        <v>386053.39999999985</v>
      </c>
      <c r="AC274" s="84">
        <v>352472.96</v>
      </c>
      <c r="AD274" s="84">
        <v>229000.51</v>
      </c>
      <c r="AE274" s="84">
        <v>227062.72</v>
      </c>
      <c r="AF274" s="84">
        <v>228201.18</v>
      </c>
      <c r="AG274" s="84">
        <v>250561.75</v>
      </c>
      <c r="AH274" s="84">
        <v>194678.91999999998</v>
      </c>
      <c r="AI274" s="84">
        <v>-72422.149999999994</v>
      </c>
      <c r="AJ274" s="84">
        <v>214645.52</v>
      </c>
      <c r="AK274" s="84">
        <v>196758.95</v>
      </c>
      <c r="AL274" s="203">
        <f>'[122]RP per monthly'!B409*-1</f>
        <v>197575.96</v>
      </c>
      <c r="AM274" s="203">
        <f>'[122]RP per monthly'!C409*-1</f>
        <v>199263.52</v>
      </c>
      <c r="AN274" s="203">
        <f>'[122]RP per monthly'!D409*-1</f>
        <v>293403.13</v>
      </c>
      <c r="AO274" s="203">
        <f>'[122]RP per monthly'!E409*-1</f>
        <v>195847.27</v>
      </c>
      <c r="AP274" s="203">
        <f>'[122]RP per monthly'!F409*-1</f>
        <v>32057.119999999999</v>
      </c>
      <c r="AQ274" s="203">
        <f>'[122]RP per monthly'!G409*-1</f>
        <v>199373.59</v>
      </c>
      <c r="AR274" s="203">
        <f>'[122]RP per monthly'!H409*-1</f>
        <v>344616.73</v>
      </c>
      <c r="AS274" s="203">
        <f>'[122]RP per monthly'!I409*-1</f>
        <v>140759.04999999999</v>
      </c>
      <c r="AT274" s="203">
        <f>'[122]RP per monthly'!J409*-1</f>
        <v>245655.91</v>
      </c>
      <c r="AU274" s="203">
        <f>'[122]RP per monthly'!K409*-1</f>
        <v>277032.09999999998</v>
      </c>
      <c r="AV274" s="203">
        <f>'[122]RP per monthly'!L409*-1</f>
        <v>221561.53</v>
      </c>
      <c r="AW274" s="203">
        <f>'[122]RP per monthly'!M409*-1</f>
        <v>211487.98</v>
      </c>
      <c r="AX274" s="203">
        <f>'[122]RP per monthly'!P409*-1</f>
        <v>214793.62</v>
      </c>
      <c r="AY274" s="203">
        <f>'[122]RP per monthly'!Q409*-1</f>
        <v>214793.57</v>
      </c>
      <c r="AZ274" s="203">
        <f>'[122]RP per monthly'!R409*-1</f>
        <v>410577.57</v>
      </c>
      <c r="BA274" s="203">
        <f>'[122]RP per monthly'!S409*-1</f>
        <v>192708.4</v>
      </c>
      <c r="BB274" s="203">
        <f>'[122]RP per monthly'!T409*-1</f>
        <v>210412.09</v>
      </c>
      <c r="BC274" s="203">
        <f>'[122]RP per monthly'!U409*-1</f>
        <v>291283.25</v>
      </c>
      <c r="BD274" s="203">
        <f>'[122]RP per monthly'!V409*-1</f>
        <v>157521.92000000001</v>
      </c>
      <c r="BE274" s="203">
        <f>'[122]RP per monthly'!W409*-1</f>
        <v>214292.64</v>
      </c>
      <c r="BF274" s="203">
        <f>'[122]RP per monthly'!X409*-1</f>
        <v>124446.3997404</v>
      </c>
      <c r="BG274" s="203">
        <f>'[122]RP per monthly'!Y409*-1</f>
        <v>124446.3997404</v>
      </c>
      <c r="BH274" s="203">
        <f>'[122]RP per monthly'!Z409*-1</f>
        <v>124446.3997404</v>
      </c>
      <c r="BI274" s="203">
        <f>'[122]RP per monthly'!AA409*-1</f>
        <v>124446.3997404</v>
      </c>
      <c r="BJ274" s="203">
        <f>'[122]RP per monthly'!AD409*-1</f>
        <v>136632.88361789999</v>
      </c>
      <c r="BK274" s="203">
        <f>'[122]RP per monthly'!AE409*-1</f>
        <v>136632.88361789999</v>
      </c>
      <c r="BL274" s="203">
        <f>'[122]RP per monthly'!AF409*-1</f>
        <v>136632.88361789999</v>
      </c>
      <c r="BM274" s="203">
        <f>'[122]RP per monthly'!AG409*-1</f>
        <v>136632.88361789999</v>
      </c>
      <c r="BN274" s="203">
        <f>'[122]RP per monthly'!AH409*-1</f>
        <v>136632.88361789999</v>
      </c>
      <c r="BO274" s="203">
        <f>'[122]RP per monthly'!AI409*-1</f>
        <v>136632.88361789999</v>
      </c>
      <c r="BP274" s="203">
        <f>'[122]RP per monthly'!AJ409*-1</f>
        <v>136632.88361789999</v>
      </c>
      <c r="BQ274" s="203">
        <f>'[122]RP per monthly'!AK409*-1</f>
        <v>136632.88361789999</v>
      </c>
      <c r="BR274" s="203">
        <f>'[122]RP per monthly'!AL409*-1</f>
        <v>136632.88361789999</v>
      </c>
      <c r="BS274" s="203">
        <f>'[122]RP per monthly'!AM409*-1</f>
        <v>136632.88361789999</v>
      </c>
      <c r="BT274" s="203">
        <f>'[122]RP per monthly'!AN409*-1</f>
        <v>136632.88361789999</v>
      </c>
      <c r="BU274" s="203">
        <f>'[122]RP per monthly'!AO409*-1</f>
        <v>136632.88361789999</v>
      </c>
      <c r="BV274" s="195">
        <f>'[122]RP per monthly'!AR409*-1</f>
        <v>142057.20391429999</v>
      </c>
      <c r="BW274" s="195">
        <f>'[122]RP per monthly'!AS409*-1</f>
        <v>142057.20391429999</v>
      </c>
      <c r="BX274" s="195">
        <f>'[122]RP per monthly'!AT409*-1</f>
        <v>142057.20391429999</v>
      </c>
      <c r="BY274" s="195">
        <f>'[122]RP per monthly'!AU409*-1</f>
        <v>142057.20391429999</v>
      </c>
      <c r="BZ274" s="195">
        <f>'[122]RP per monthly'!AV409*-1</f>
        <v>142057.20391429999</v>
      </c>
      <c r="CA274" s="195">
        <f>'[122]RP per monthly'!AW409*-1</f>
        <v>142057.20391429999</v>
      </c>
      <c r="CB274" s="195">
        <f>'[122]RP per monthly'!AX409*-1</f>
        <v>142057.20391429999</v>
      </c>
      <c r="CC274" s="195">
        <f>'[122]RP per monthly'!AY409*-1</f>
        <v>142057.20391429999</v>
      </c>
      <c r="CD274" s="195">
        <f>'[122]RP per monthly'!AZ409*-1</f>
        <v>142057.20391429999</v>
      </c>
      <c r="CE274" s="195">
        <f>'[122]RP per monthly'!BA409*-1</f>
        <v>142057.20391429999</v>
      </c>
      <c r="CF274" s="195">
        <f>'[122]RP per monthly'!BB409*-1</f>
        <v>142057.20391429999</v>
      </c>
      <c r="CG274" s="195">
        <f>'[122]RP per monthly'!BC409*-1</f>
        <v>142057.20391429999</v>
      </c>
      <c r="CH274" s="195">
        <f>'[122]RP per monthly'!BF409*-1</f>
        <v>147299.13675070001</v>
      </c>
      <c r="CI274" s="195">
        <f>'[122]RP per monthly'!BG409*-1</f>
        <v>147299.13675070001</v>
      </c>
      <c r="CJ274" s="195">
        <f>'[122]RP per monthly'!BH409*-1</f>
        <v>147299.13675070001</v>
      </c>
      <c r="CK274" s="195">
        <f>'[122]RP per monthly'!BI409*-1</f>
        <v>147299.13675070001</v>
      </c>
      <c r="CL274" s="195">
        <f>'[122]RP per monthly'!BJ409*-1</f>
        <v>147299.13675070001</v>
      </c>
      <c r="CM274" s="195">
        <f>'[122]RP per monthly'!BK409*-1</f>
        <v>147299.13675070001</v>
      </c>
      <c r="CN274" s="195">
        <f>'[122]RP per monthly'!BL409*-1</f>
        <v>147299.13675070001</v>
      </c>
      <c r="CO274" s="195">
        <f>'[122]RP per monthly'!BM409*-1</f>
        <v>147299.13675070001</v>
      </c>
      <c r="CP274" s="195">
        <f>'[122]RP per monthly'!BN409*-1</f>
        <v>147299.13675070001</v>
      </c>
      <c r="CQ274" s="195">
        <f>'[122]RP per monthly'!BO409*-1</f>
        <v>147299.13675070001</v>
      </c>
      <c r="CR274" s="195">
        <f>'[122]RP per monthly'!BP409*-1</f>
        <v>147299.13675070001</v>
      </c>
      <c r="CS274" s="195">
        <f>'[122]RP per monthly'!BQ409*-1</f>
        <v>147299.13675070001</v>
      </c>
      <c r="CT274" s="195">
        <f>'[122]RP per monthly'!BT409*-1</f>
        <v>152469.32597239999</v>
      </c>
      <c r="CU274" s="195">
        <f>'[122]RP per monthly'!BU409*-1</f>
        <v>152469.32597239999</v>
      </c>
      <c r="CV274" s="195">
        <f>'[122]RP per monthly'!BV409*-1</f>
        <v>152469.32597239999</v>
      </c>
      <c r="CW274" s="195">
        <f>'[122]RP per monthly'!BW409*-1</f>
        <v>152469.32597239999</v>
      </c>
      <c r="CX274" s="195">
        <f>'[122]RP per monthly'!BX409*-1</f>
        <v>152469.32597239999</v>
      </c>
      <c r="CY274" s="195">
        <f>'[122]RP per monthly'!BY409*-1</f>
        <v>152469.32597239999</v>
      </c>
      <c r="CZ274" s="195">
        <f>'[122]RP per monthly'!BZ409*-1</f>
        <v>152469.32597239999</v>
      </c>
      <c r="DA274" s="195">
        <f>'[122]RP per monthly'!CA409*-1</f>
        <v>152469.32597239999</v>
      </c>
      <c r="DB274" s="195">
        <f>'[122]RP per monthly'!CB409*-1</f>
        <v>152469.32597239999</v>
      </c>
      <c r="DC274" s="195">
        <f>'[122]RP per monthly'!CC409*-1</f>
        <v>152469.32597239999</v>
      </c>
      <c r="DD274" s="195">
        <f>'[122]RP per monthly'!CD409*-1</f>
        <v>152469.32597239999</v>
      </c>
      <c r="DE274" s="195">
        <f>'[122]RP per monthly'!CE409*-1</f>
        <v>152469.32597239999</v>
      </c>
    </row>
    <row r="275" spans="1:109" ht="15" customHeight="1" outlineLevel="1">
      <c r="A275" s="37" t="s">
        <v>316</v>
      </c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4"/>
      <c r="AI275" s="84"/>
      <c r="AJ275" s="84"/>
      <c r="AK275" s="84"/>
      <c r="AL275" s="84"/>
      <c r="AM275" s="84"/>
      <c r="AN275" s="84"/>
      <c r="AO275" s="84"/>
      <c r="AP275" s="84"/>
      <c r="AQ275" s="84"/>
      <c r="AR275" s="84"/>
      <c r="AS275" s="84"/>
      <c r="AT275" s="84"/>
      <c r="AU275" s="84"/>
      <c r="AV275" s="84"/>
      <c r="AW275" s="84"/>
      <c r="AX275" s="84"/>
      <c r="AY275" s="84"/>
      <c r="AZ275" s="84"/>
      <c r="BA275" s="84"/>
      <c r="BB275" s="84"/>
      <c r="BC275" s="84"/>
      <c r="BD275" s="84"/>
      <c r="BE275" s="84"/>
      <c r="BF275" s="84"/>
      <c r="BG275" s="84"/>
      <c r="BH275" s="84"/>
      <c r="BI275" s="84"/>
      <c r="BJ275" s="84"/>
      <c r="BK275" s="84"/>
      <c r="BL275" s="84"/>
      <c r="BM275" s="84"/>
      <c r="BN275" s="84"/>
      <c r="BO275" s="84"/>
      <c r="BP275" s="84"/>
      <c r="BQ275" s="84"/>
      <c r="BR275" s="84"/>
      <c r="BS275" s="84"/>
      <c r="BT275" s="84"/>
      <c r="BU275" s="84"/>
      <c r="BV275" s="59"/>
      <c r="BW275" s="59"/>
      <c r="BX275" s="59"/>
      <c r="BY275" s="59"/>
      <c r="BZ275" s="59"/>
      <c r="CA275" s="59"/>
      <c r="CB275" s="59"/>
      <c r="CC275" s="59"/>
      <c r="CD275" s="59"/>
      <c r="CE275" s="59"/>
      <c r="CF275" s="59"/>
    </row>
    <row r="276" spans="1:109" ht="15" customHeight="1" outlineLevel="1">
      <c r="A276" s="37" t="s">
        <v>317</v>
      </c>
      <c r="B276" s="84">
        <v>10347</v>
      </c>
      <c r="C276" s="84">
        <v>10349.98</v>
      </c>
      <c r="D276" s="84">
        <v>10350</v>
      </c>
      <c r="E276" s="84">
        <v>10350</v>
      </c>
      <c r="F276" s="84">
        <v>3</v>
      </c>
      <c r="G276" s="84">
        <v>15150</v>
      </c>
      <c r="H276" s="84">
        <v>12750</v>
      </c>
      <c r="I276" s="84"/>
      <c r="J276" s="84">
        <v>13950</v>
      </c>
      <c r="K276" s="84">
        <v>13950</v>
      </c>
      <c r="L276" s="84">
        <v>13950</v>
      </c>
      <c r="M276" s="84">
        <v>27900</v>
      </c>
      <c r="N276" s="84"/>
      <c r="O276" s="84">
        <v>14550</v>
      </c>
      <c r="P276" s="84">
        <v>13950</v>
      </c>
      <c r="Q276" s="84">
        <v>14550</v>
      </c>
      <c r="R276" s="84">
        <v>13950</v>
      </c>
      <c r="S276" s="84">
        <v>14550</v>
      </c>
      <c r="T276" s="84">
        <v>13953</v>
      </c>
      <c r="U276" s="84">
        <v>13950</v>
      </c>
      <c r="V276" s="84">
        <v>13950</v>
      </c>
      <c r="W276" s="84">
        <v>13950</v>
      </c>
      <c r="X276" s="84">
        <v>15127.439999999999</v>
      </c>
      <c r="Y276" s="84">
        <v>14399.190000000002</v>
      </c>
      <c r="Z276" s="84">
        <v>14399.190000000002</v>
      </c>
      <c r="AA276" s="84">
        <v>13524.820000000002</v>
      </c>
      <c r="AB276" s="84">
        <v>13521.82</v>
      </c>
      <c r="AC276" s="84"/>
      <c r="AD276" s="84"/>
      <c r="AE276" s="84">
        <v>-3</v>
      </c>
      <c r="AF276" s="84">
        <v>44178.16</v>
      </c>
      <c r="AG276" s="84">
        <v>7328.6200000000008</v>
      </c>
      <c r="AH276" s="84">
        <v>7328.6200000000008</v>
      </c>
      <c r="AI276" s="84">
        <v>7836.42</v>
      </c>
      <c r="AJ276" s="84">
        <v>13834.25</v>
      </c>
      <c r="AK276" s="84">
        <v>13834.25</v>
      </c>
      <c r="AL276" s="203">
        <f>'[122]RP per monthly'!B412*-1</f>
        <v>13831.25</v>
      </c>
      <c r="AM276" s="203">
        <f>'[122]RP per monthly'!C412*-1</f>
        <v>6864.32</v>
      </c>
      <c r="AN276" s="203">
        <f>'[122]RP per monthly'!D412*-1</f>
        <v>6864.32</v>
      </c>
      <c r="AO276" s="203">
        <f>'[122]RP per monthly'!E412*-1</f>
        <v>13834.25</v>
      </c>
      <c r="AP276" s="203">
        <f>'[122]RP per monthly'!F412*-1</f>
        <v>10032.469999999999</v>
      </c>
      <c r="AQ276" s="203">
        <f>'[122]RP per monthly'!G412*-1</f>
        <v>10032.469999999999</v>
      </c>
      <c r="AR276" s="203">
        <f>'[122]RP per monthly'!H412*-1</f>
        <v>10032.469999999999</v>
      </c>
      <c r="AS276" s="203">
        <f>'[122]RP per monthly'!I412*-1</f>
        <v>8765.2099999999991</v>
      </c>
      <c r="AT276" s="203">
        <f>'[122]RP per monthly'!J412*-1</f>
        <v>8765.2099999999991</v>
      </c>
      <c r="AU276" s="203">
        <f>'[122]RP per monthly'!K412*-1</f>
        <v>8765.2099999999991</v>
      </c>
      <c r="AV276" s="203">
        <f>'[122]RP per monthly'!L412*-1</f>
        <v>8765.2099999999991</v>
      </c>
      <c r="AW276" s="203">
        <f>'[122]RP per monthly'!M412*-1</f>
        <v>8765.2099999999991</v>
      </c>
      <c r="AX276" s="203">
        <f>'[122]RP per monthly'!P412*-1</f>
        <v>8765.2099999999991</v>
      </c>
      <c r="AY276" s="203">
        <f>'[122]RP per monthly'!Q412*-1</f>
        <v>8131.58</v>
      </c>
      <c r="AZ276" s="203">
        <f>'[122]RP per monthly'!R412*-1</f>
        <v>8131.58</v>
      </c>
      <c r="BA276" s="203">
        <f>'[122]RP per monthly'!S412*-1</f>
        <v>8131.58</v>
      </c>
      <c r="BB276" s="203">
        <f>'[122]RP per monthly'!T412*-1</f>
        <v>8131.58</v>
      </c>
      <c r="BC276" s="203">
        <f>'[122]RP per monthly'!U412*-1</f>
        <v>8765.2099999999991</v>
      </c>
      <c r="BD276" s="203">
        <f>'[122]RP per monthly'!V412*-1</f>
        <v>6600.31</v>
      </c>
      <c r="BE276" s="203">
        <f>'[122]RP per monthly'!W412*-1</f>
        <v>5966.68</v>
      </c>
      <c r="BF276" s="203">
        <f>'[122]RP per monthly'!X412*-1</f>
        <v>7994.3</v>
      </c>
      <c r="BG276" s="203">
        <f>'[122]RP per monthly'!Y412*-1</f>
        <v>7994.3</v>
      </c>
      <c r="BH276" s="203">
        <f>'[122]RP per monthly'!Z412*-1</f>
        <v>7994.3</v>
      </c>
      <c r="BI276" s="203">
        <f>'[122]RP per monthly'!AA412*-1</f>
        <v>7994.3</v>
      </c>
      <c r="BJ276" s="203">
        <f>'[122]RP per monthly'!AD412*-1</f>
        <v>7994.3</v>
      </c>
      <c r="BK276" s="203">
        <f>'[122]RP per monthly'!AE412*-1</f>
        <v>7994.3</v>
      </c>
      <c r="BL276" s="203">
        <f>'[122]RP per monthly'!AF412*-1</f>
        <v>7994.3</v>
      </c>
      <c r="BM276" s="203">
        <f>'[122]RP per monthly'!AG412*-1</f>
        <v>7994.3</v>
      </c>
      <c r="BN276" s="203">
        <f>'[122]RP per monthly'!AH412*-1</f>
        <v>7994.3</v>
      </c>
      <c r="BO276" s="203">
        <f>'[122]RP per monthly'!AI412*-1</f>
        <v>7994.3</v>
      </c>
      <c r="BP276" s="203">
        <f>'[122]RP per monthly'!AJ412*-1</f>
        <v>7994.3</v>
      </c>
      <c r="BQ276" s="203">
        <f>'[122]RP per monthly'!AK412*-1</f>
        <v>7994.3</v>
      </c>
      <c r="BR276" s="203">
        <f>'[122]RP per monthly'!AL412*-1</f>
        <v>7994.3</v>
      </c>
      <c r="BS276" s="203">
        <f>'[122]RP per monthly'!AM412*-1</f>
        <v>7994.3</v>
      </c>
      <c r="BT276" s="203">
        <f>'[122]RP per monthly'!AN412*-1</f>
        <v>7994.3</v>
      </c>
      <c r="BU276" s="203">
        <f>'[122]RP per monthly'!AO412*-1</f>
        <v>7994.3</v>
      </c>
      <c r="BV276" s="195">
        <f>'[122]RP per monthly'!AR412*-1</f>
        <v>7994.3</v>
      </c>
      <c r="BW276" s="195">
        <f>'[122]RP per monthly'!AS412*-1</f>
        <v>7994.3</v>
      </c>
      <c r="BX276" s="195">
        <f>'[122]RP per monthly'!AT412*-1</f>
        <v>7994.3</v>
      </c>
      <c r="BY276" s="195">
        <f>'[122]RP per monthly'!AU412*-1</f>
        <v>7994.3</v>
      </c>
      <c r="BZ276" s="195">
        <f>'[122]RP per monthly'!AV412*-1</f>
        <v>7994.3</v>
      </c>
      <c r="CA276" s="195">
        <f>'[122]RP per monthly'!AW412*-1</f>
        <v>7994.3</v>
      </c>
      <c r="CB276" s="195">
        <f>'[122]RP per monthly'!AX412*-1</f>
        <v>7994.3</v>
      </c>
      <c r="CC276" s="195">
        <f>'[122]RP per monthly'!AY412*-1</f>
        <v>7994.3</v>
      </c>
      <c r="CD276" s="195">
        <f>'[122]RP per monthly'!AZ412*-1</f>
        <v>7994.3</v>
      </c>
      <c r="CE276" s="195">
        <f>'[122]RP per monthly'!BA412*-1</f>
        <v>7994.3</v>
      </c>
      <c r="CF276" s="195">
        <f>'[122]RP per monthly'!BB412*-1</f>
        <v>7994.3</v>
      </c>
      <c r="CG276" s="195">
        <f>'[122]RP per monthly'!BC412*-1</f>
        <v>7994.3</v>
      </c>
      <c r="CH276" s="195">
        <f>'[122]RP per monthly'!BF412*-1</f>
        <v>7994.3</v>
      </c>
      <c r="CI276" s="195">
        <f>'[122]RP per monthly'!BG412*-1</f>
        <v>7994.3</v>
      </c>
      <c r="CJ276" s="195">
        <f>'[122]RP per monthly'!BH412*-1</f>
        <v>7994.3</v>
      </c>
      <c r="CK276" s="195">
        <f>'[122]RP per monthly'!BI412*-1</f>
        <v>7994.3</v>
      </c>
      <c r="CL276" s="195">
        <f>'[122]RP per monthly'!BJ412*-1</f>
        <v>7994.3</v>
      </c>
      <c r="CM276" s="195">
        <f>'[122]RP per monthly'!BK412*-1</f>
        <v>7994.3</v>
      </c>
      <c r="CN276" s="195">
        <f>'[122]RP per monthly'!BL412*-1</f>
        <v>7994.3</v>
      </c>
      <c r="CO276" s="195">
        <f>'[122]RP per monthly'!BM412*-1</f>
        <v>7994.3</v>
      </c>
      <c r="CP276" s="195">
        <f>'[122]RP per monthly'!BN412*-1</f>
        <v>7994.3</v>
      </c>
      <c r="CQ276" s="195">
        <f>'[122]RP per monthly'!BO412*-1</f>
        <v>7994.3</v>
      </c>
      <c r="CR276" s="195">
        <f>'[122]RP per monthly'!BP412*-1</f>
        <v>7994.3</v>
      </c>
      <c r="CS276" s="195">
        <f>'[122]RP per monthly'!BQ412*-1</f>
        <v>7994.3</v>
      </c>
      <c r="CT276" s="195">
        <f>'[122]RP per monthly'!BT412*-1</f>
        <v>7994.3</v>
      </c>
      <c r="CU276" s="195">
        <f>'[122]RP per monthly'!BU412*-1</f>
        <v>7994.3</v>
      </c>
      <c r="CV276" s="195">
        <f>'[122]RP per monthly'!BV412*-1</f>
        <v>7994.3</v>
      </c>
      <c r="CW276" s="195">
        <f>'[122]RP per monthly'!BW412*-1</f>
        <v>7994.3</v>
      </c>
      <c r="CX276" s="195">
        <f>'[122]RP per monthly'!BX412*-1</f>
        <v>7994.3</v>
      </c>
      <c r="CY276" s="195">
        <f>'[122]RP per monthly'!BY412*-1</f>
        <v>7994.3</v>
      </c>
      <c r="CZ276" s="195">
        <f>'[122]RP per monthly'!BZ412*-1</f>
        <v>7994.3</v>
      </c>
      <c r="DA276" s="195">
        <f>'[122]RP per monthly'!CA412*-1</f>
        <v>7994.3</v>
      </c>
      <c r="DB276" s="195">
        <f>'[122]RP per monthly'!CB412*-1</f>
        <v>7994.3</v>
      </c>
      <c r="DC276" s="195">
        <f>'[122]RP per monthly'!CC412*-1</f>
        <v>7994.3</v>
      </c>
      <c r="DD276" s="195">
        <f>'[122]RP per monthly'!CD412*-1</f>
        <v>7994.3</v>
      </c>
      <c r="DE276" s="195">
        <f>'[122]RP per monthly'!CE412*-1</f>
        <v>7994.3</v>
      </c>
    </row>
    <row r="277" spans="1:109" ht="15" customHeight="1" outlineLevel="1">
      <c r="A277" s="37" t="s">
        <v>318</v>
      </c>
      <c r="B277" s="84">
        <v>1003</v>
      </c>
      <c r="C277" s="84">
        <v>200.59</v>
      </c>
      <c r="D277" s="84">
        <v>600</v>
      </c>
      <c r="E277" s="84">
        <v>603</v>
      </c>
      <c r="F277" s="84">
        <v>-3</v>
      </c>
      <c r="G277" s="84">
        <v>1200</v>
      </c>
      <c r="H277" s="84">
        <v>1000</v>
      </c>
      <c r="I277" s="84">
        <v>806</v>
      </c>
      <c r="J277" s="84">
        <v>400</v>
      </c>
      <c r="K277" s="84">
        <v>600</v>
      </c>
      <c r="L277" s="84">
        <v>200</v>
      </c>
      <c r="M277" s="84">
        <v>24600</v>
      </c>
      <c r="N277" s="84">
        <v>-16098</v>
      </c>
      <c r="O277" s="84">
        <v>803</v>
      </c>
      <c r="P277" s="84">
        <v>600</v>
      </c>
      <c r="Q277" s="84">
        <v>600</v>
      </c>
      <c r="R277" s="84">
        <v>600</v>
      </c>
      <c r="S277" s="84">
        <v>1400</v>
      </c>
      <c r="T277" s="84">
        <v>1403</v>
      </c>
      <c r="U277" s="84">
        <v>806</v>
      </c>
      <c r="V277" s="84">
        <v>1000</v>
      </c>
      <c r="W277" s="84">
        <v>600</v>
      </c>
      <c r="X277" s="84">
        <v>400</v>
      </c>
      <c r="Y277" s="84">
        <v>26794</v>
      </c>
      <c r="Z277" s="84">
        <v>1306</v>
      </c>
      <c r="AA277" s="84">
        <v>800</v>
      </c>
      <c r="AB277" s="84">
        <v>1000</v>
      </c>
      <c r="AC277" s="84">
        <v>800</v>
      </c>
      <c r="AD277" s="84">
        <v>400</v>
      </c>
      <c r="AE277" s="84">
        <v>4203</v>
      </c>
      <c r="AF277" s="84">
        <v>-3</v>
      </c>
      <c r="AG277" s="84"/>
      <c r="AH277" s="84"/>
      <c r="AI277" s="84">
        <v>600</v>
      </c>
      <c r="AJ277" s="84">
        <v>200</v>
      </c>
      <c r="AK277" s="84">
        <v>22300</v>
      </c>
      <c r="AL277" s="203">
        <f>'[122]RP per monthly'!B413*-1</f>
        <v>0</v>
      </c>
      <c r="AM277" s="203">
        <f>'[122]RP per monthly'!C413*-1</f>
        <v>1400</v>
      </c>
      <c r="AN277" s="203">
        <f>'[122]RP per monthly'!D413*-1</f>
        <v>600</v>
      </c>
      <c r="AO277" s="203">
        <f>'[122]RP per monthly'!E413*-1</f>
        <v>600</v>
      </c>
      <c r="AP277" s="203">
        <f>'[122]RP per monthly'!F413*-1</f>
        <v>600</v>
      </c>
      <c r="AQ277" s="203">
        <f>'[122]RP per monthly'!G413*-1</f>
        <v>1000</v>
      </c>
      <c r="AR277" s="203">
        <f>'[122]RP per monthly'!H413*-1</f>
        <v>180</v>
      </c>
      <c r="AS277" s="203">
        <f>'[122]RP per monthly'!I413*-1</f>
        <v>520</v>
      </c>
      <c r="AT277" s="203">
        <f>'[122]RP per monthly'!J413*-1</f>
        <v>260</v>
      </c>
      <c r="AU277" s="203">
        <f>'[122]RP per monthly'!K413*-1</f>
        <v>6460</v>
      </c>
      <c r="AV277" s="203">
        <f>'[122]RP per monthly'!L413*-1</f>
        <v>5206.5</v>
      </c>
      <c r="AW277" s="203">
        <f>'[122]RP per monthly'!M413*-1</f>
        <v>20736.25</v>
      </c>
      <c r="AX277" s="203">
        <f>'[122]RP per monthly'!P413*-1</f>
        <v>10900</v>
      </c>
      <c r="AY277" s="203">
        <f>'[122]RP per monthly'!Q413*-1</f>
        <v>460</v>
      </c>
      <c r="AZ277" s="203">
        <f>'[122]RP per monthly'!R413*-1</f>
        <v>7960</v>
      </c>
      <c r="BA277" s="203">
        <f>'[122]RP per monthly'!S413*-1</f>
        <v>120</v>
      </c>
      <c r="BB277" s="203">
        <f>'[122]RP per monthly'!T413*-1</f>
        <v>400</v>
      </c>
      <c r="BC277" s="203">
        <f>'[122]RP per monthly'!U413*-1</f>
        <v>23494.26</v>
      </c>
      <c r="BD277" s="203">
        <f>'[122]RP per monthly'!V413*-1</f>
        <v>3560</v>
      </c>
      <c r="BE277" s="203">
        <f>'[122]RP per monthly'!W413*-1</f>
        <v>2162.14</v>
      </c>
      <c r="BF277" s="203">
        <f>'[122]RP per monthly'!X413*-1</f>
        <v>1400</v>
      </c>
      <c r="BG277" s="203">
        <f>'[122]RP per monthly'!Y413*-1</f>
        <v>460</v>
      </c>
      <c r="BH277" s="203">
        <f>'[122]RP per monthly'!Z413*-1</f>
        <v>200</v>
      </c>
      <c r="BI277" s="203">
        <f>'[122]RP per monthly'!AA413*-1</f>
        <v>13620</v>
      </c>
      <c r="BJ277" s="203">
        <f>'[122]RP per monthly'!AD413*-1</f>
        <v>320</v>
      </c>
      <c r="BK277" s="203">
        <f>'[122]RP per monthly'!AE413*-1</f>
        <v>260</v>
      </c>
      <c r="BL277" s="203">
        <f>'[122]RP per monthly'!AF413*-1</f>
        <v>660</v>
      </c>
      <c r="BM277" s="203">
        <f>'[122]RP per monthly'!AG413*-1</f>
        <v>260</v>
      </c>
      <c r="BN277" s="203">
        <f>'[122]RP per monthly'!AH413*-1</f>
        <v>400</v>
      </c>
      <c r="BO277" s="203">
        <f>'[122]RP per monthly'!AI413*-1</f>
        <v>520</v>
      </c>
      <c r="BP277" s="203">
        <f>'[122]RP per monthly'!AJ413*-1</f>
        <v>60</v>
      </c>
      <c r="BQ277" s="203">
        <f>'[122]RP per monthly'!AK413*-1</f>
        <v>460</v>
      </c>
      <c r="BR277" s="203">
        <f>'[122]RP per monthly'!AL413*-1</f>
        <v>1400</v>
      </c>
      <c r="BS277" s="203">
        <f>'[122]RP per monthly'!AM413*-1</f>
        <v>460</v>
      </c>
      <c r="BT277" s="203">
        <f>'[122]RP per monthly'!AN413*-1</f>
        <v>200</v>
      </c>
      <c r="BU277" s="203">
        <f>'[122]RP per monthly'!AO413*-1</f>
        <v>13620</v>
      </c>
      <c r="BV277" s="195">
        <f>'[122]RP per monthly'!AR413*-1</f>
        <v>320</v>
      </c>
      <c r="BW277" s="195">
        <f>'[122]RP per monthly'!AS413*-1</f>
        <v>260</v>
      </c>
      <c r="BX277" s="195">
        <f>'[122]RP per monthly'!AT413*-1</f>
        <v>660</v>
      </c>
      <c r="BY277" s="195">
        <f>'[122]RP per monthly'!AU413*-1</f>
        <v>260</v>
      </c>
      <c r="BZ277" s="195">
        <f>'[122]RP per monthly'!AV413*-1</f>
        <v>400</v>
      </c>
      <c r="CA277" s="195">
        <f>'[122]RP per monthly'!AW413*-1</f>
        <v>520</v>
      </c>
      <c r="CB277" s="195">
        <f>'[122]RP per monthly'!AX413*-1</f>
        <v>60</v>
      </c>
      <c r="CC277" s="195">
        <f>'[122]RP per monthly'!AY413*-1</f>
        <v>460</v>
      </c>
      <c r="CD277" s="195">
        <f>'[122]RP per monthly'!AZ413*-1</f>
        <v>1400</v>
      </c>
      <c r="CE277" s="195">
        <f>'[122]RP per monthly'!BA413*-1</f>
        <v>460</v>
      </c>
      <c r="CF277" s="195">
        <f>'[122]RP per monthly'!BB413*-1</f>
        <v>200</v>
      </c>
      <c r="CG277" s="195">
        <f>'[122]RP per monthly'!BC413*-1</f>
        <v>13620</v>
      </c>
      <c r="CH277" s="195">
        <f>'[122]RP per monthly'!BF413*-1</f>
        <v>320</v>
      </c>
      <c r="CI277" s="195">
        <f>'[122]RP per monthly'!BG413*-1</f>
        <v>260</v>
      </c>
      <c r="CJ277" s="195">
        <f>'[122]RP per monthly'!BH413*-1</f>
        <v>660</v>
      </c>
      <c r="CK277" s="195">
        <f>'[122]RP per monthly'!BI413*-1</f>
        <v>260</v>
      </c>
      <c r="CL277" s="195">
        <f>'[122]RP per monthly'!BJ413*-1</f>
        <v>400</v>
      </c>
      <c r="CM277" s="195">
        <f>'[122]RP per monthly'!BK413*-1</f>
        <v>520</v>
      </c>
      <c r="CN277" s="195">
        <f>'[122]RP per monthly'!BL413*-1</f>
        <v>60</v>
      </c>
      <c r="CO277" s="195">
        <f>'[122]RP per monthly'!BM413*-1</f>
        <v>460</v>
      </c>
      <c r="CP277" s="195">
        <f>'[122]RP per monthly'!BN413*-1</f>
        <v>1400</v>
      </c>
      <c r="CQ277" s="195">
        <f>'[122]RP per monthly'!BO413*-1</f>
        <v>460</v>
      </c>
      <c r="CR277" s="195">
        <f>'[122]RP per monthly'!BP413*-1</f>
        <v>200</v>
      </c>
      <c r="CS277" s="195">
        <f>'[122]RP per monthly'!BQ413*-1</f>
        <v>13620</v>
      </c>
      <c r="CT277" s="195">
        <f>'[122]RP per monthly'!BT413*-1</f>
        <v>320</v>
      </c>
      <c r="CU277" s="195">
        <f>'[122]RP per monthly'!BU413*-1</f>
        <v>260</v>
      </c>
      <c r="CV277" s="195">
        <f>'[122]RP per monthly'!BV413*-1</f>
        <v>660</v>
      </c>
      <c r="CW277" s="195">
        <f>'[122]RP per monthly'!BW413*-1</f>
        <v>260</v>
      </c>
      <c r="CX277" s="195">
        <f>'[122]RP per monthly'!BX413*-1</f>
        <v>400</v>
      </c>
      <c r="CY277" s="195">
        <f>'[122]RP per monthly'!BY413*-1</f>
        <v>520</v>
      </c>
      <c r="CZ277" s="195">
        <f>'[122]RP per monthly'!BZ413*-1</f>
        <v>60</v>
      </c>
      <c r="DA277" s="195">
        <f>'[122]RP per monthly'!CA413*-1</f>
        <v>460</v>
      </c>
      <c r="DB277" s="195">
        <f>'[122]RP per monthly'!CB413*-1</f>
        <v>1400</v>
      </c>
      <c r="DC277" s="195">
        <f>'[122]RP per monthly'!CC413*-1</f>
        <v>460</v>
      </c>
      <c r="DD277" s="195">
        <f>'[122]RP per monthly'!CD413*-1</f>
        <v>200</v>
      </c>
      <c r="DE277" s="195">
        <f>'[122]RP per monthly'!CE413*-1</f>
        <v>13620</v>
      </c>
    </row>
    <row r="278" spans="1:109" ht="15" customHeight="1" outlineLevel="1">
      <c r="A278" s="37" t="s">
        <v>319</v>
      </c>
      <c r="B278" s="84"/>
      <c r="C278" s="84">
        <v>119.75</v>
      </c>
      <c r="D278" s="84">
        <v>16649.02</v>
      </c>
      <c r="E278" s="84">
        <v>239.5</v>
      </c>
      <c r="F278" s="84">
        <v>8220.380000000001</v>
      </c>
      <c r="G278" s="84">
        <v>10324.51</v>
      </c>
      <c r="H278" s="84">
        <v>8324.51</v>
      </c>
      <c r="I278" s="84">
        <v>8962.27</v>
      </c>
      <c r="J278" s="84">
        <v>10727.26</v>
      </c>
      <c r="K278" s="84">
        <v>8709.76</v>
      </c>
      <c r="L278" s="84">
        <v>630</v>
      </c>
      <c r="M278" s="84">
        <v>27426.63</v>
      </c>
      <c r="N278" s="84">
        <v>0</v>
      </c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>
        <v>4574.21</v>
      </c>
      <c r="AA278" s="84"/>
      <c r="AB278" s="84"/>
      <c r="AC278" s="84"/>
      <c r="AD278" s="84"/>
      <c r="AE278" s="84"/>
      <c r="AF278" s="84"/>
      <c r="AG278" s="84"/>
      <c r="AH278" s="84"/>
      <c r="AI278" s="84"/>
      <c r="AJ278" s="84"/>
      <c r="AK278" s="84"/>
      <c r="AL278" s="203">
        <f>'[122]RP per monthly'!B414*-1</f>
        <v>0</v>
      </c>
      <c r="AM278" s="203">
        <f>'[122]RP per monthly'!C414*-1</f>
        <v>0</v>
      </c>
      <c r="AN278" s="203">
        <f>'[122]RP per monthly'!D414*-1</f>
        <v>0</v>
      </c>
      <c r="AO278" s="203">
        <f>'[122]RP per monthly'!E414*-1</f>
        <v>0</v>
      </c>
      <c r="AP278" s="203">
        <f>'[122]RP per monthly'!F414*-1</f>
        <v>0</v>
      </c>
      <c r="AQ278" s="203">
        <f>'[122]RP per monthly'!G414*-1</f>
        <v>0</v>
      </c>
      <c r="AR278" s="203">
        <f>'[122]RP per monthly'!H414*-1</f>
        <v>7700.34</v>
      </c>
      <c r="AS278" s="203">
        <f>'[122]RP per monthly'!I414*-1</f>
        <v>0</v>
      </c>
      <c r="AT278" s="203">
        <f>'[122]RP per monthly'!J414*-1</f>
        <v>0</v>
      </c>
      <c r="AU278" s="203">
        <f>'[122]RP per monthly'!K414*-1</f>
        <v>0</v>
      </c>
      <c r="AV278" s="203">
        <f>'[122]RP per monthly'!L414*-1</f>
        <v>0</v>
      </c>
      <c r="AW278" s="203">
        <f>'[122]RP per monthly'!M414*-1</f>
        <v>0</v>
      </c>
      <c r="AX278" s="203">
        <f>'[122]RP per monthly'!P414*-1</f>
        <v>0</v>
      </c>
      <c r="AY278" s="203">
        <f>'[122]RP per monthly'!Q414*-1</f>
        <v>0</v>
      </c>
      <c r="AZ278" s="203">
        <f>'[122]RP per monthly'!R414*-1</f>
        <v>0</v>
      </c>
      <c r="BA278" s="203">
        <f>'[122]RP per monthly'!S414*-1</f>
        <v>0</v>
      </c>
      <c r="BB278" s="203">
        <f>'[122]RP per monthly'!T414*-1</f>
        <v>0</v>
      </c>
      <c r="BC278" s="203">
        <f>'[122]RP per monthly'!U414*-1</f>
        <v>0</v>
      </c>
      <c r="BD278" s="203">
        <f>'[122]RP per monthly'!V414*-1</f>
        <v>0</v>
      </c>
      <c r="BE278" s="203">
        <f>'[122]RP per monthly'!W414*-1</f>
        <v>0</v>
      </c>
      <c r="BF278" s="203">
        <f>'[122]RP per monthly'!X414*-1</f>
        <v>0</v>
      </c>
      <c r="BG278" s="203">
        <f>'[122]RP per monthly'!Y414*-1</f>
        <v>0</v>
      </c>
      <c r="BH278" s="203">
        <f>'[122]RP per monthly'!Z414*-1</f>
        <v>0</v>
      </c>
      <c r="BI278" s="203">
        <f>'[122]RP per monthly'!AA414*-1</f>
        <v>0</v>
      </c>
      <c r="BJ278" s="203">
        <f>'[122]RP per monthly'!AD414*-1</f>
        <v>0</v>
      </c>
      <c r="BK278" s="203">
        <f>'[122]RP per monthly'!AE414*-1</f>
        <v>0</v>
      </c>
      <c r="BL278" s="203">
        <f>'[122]RP per monthly'!AF414*-1</f>
        <v>0</v>
      </c>
      <c r="BM278" s="203">
        <f>'[122]RP per monthly'!AG414*-1</f>
        <v>0</v>
      </c>
      <c r="BN278" s="203">
        <f>'[122]RP per monthly'!AH414*-1</f>
        <v>0</v>
      </c>
      <c r="BO278" s="203">
        <f>'[122]RP per monthly'!AI414*-1</f>
        <v>0</v>
      </c>
      <c r="BP278" s="203">
        <f>'[122]RP per monthly'!AJ414*-1</f>
        <v>0</v>
      </c>
      <c r="BQ278" s="203">
        <f>'[122]RP per monthly'!AK414*-1</f>
        <v>0</v>
      </c>
      <c r="BR278" s="203">
        <f>'[122]RP per monthly'!AL414*-1</f>
        <v>0</v>
      </c>
      <c r="BS278" s="203">
        <f>'[122]RP per monthly'!AM414*-1</f>
        <v>0</v>
      </c>
      <c r="BT278" s="203">
        <f>'[122]RP per monthly'!AN414*-1</f>
        <v>0</v>
      </c>
      <c r="BU278" s="203">
        <f>'[122]RP per monthly'!AO414*-1</f>
        <v>0</v>
      </c>
      <c r="BV278" s="195">
        <f>'[122]RP per monthly'!AR414*-1</f>
        <v>0</v>
      </c>
      <c r="BW278" s="195">
        <f>'[122]RP per monthly'!AS414*-1</f>
        <v>0</v>
      </c>
      <c r="BX278" s="195">
        <f>'[122]RP per monthly'!AT414*-1</f>
        <v>0</v>
      </c>
      <c r="BY278" s="195">
        <f>'[122]RP per monthly'!AU414*-1</f>
        <v>0</v>
      </c>
      <c r="BZ278" s="195">
        <f>'[122]RP per monthly'!AV414*-1</f>
        <v>0</v>
      </c>
      <c r="CA278" s="195">
        <f>'[122]RP per monthly'!AW414*-1</f>
        <v>0</v>
      </c>
      <c r="CB278" s="195">
        <f>'[122]RP per monthly'!AX414*-1</f>
        <v>0</v>
      </c>
      <c r="CC278" s="195">
        <f>'[122]RP per monthly'!AY414*-1</f>
        <v>0</v>
      </c>
      <c r="CD278" s="195">
        <f>'[122]RP per monthly'!AZ414*-1</f>
        <v>0</v>
      </c>
      <c r="CE278" s="195">
        <f>'[122]RP per monthly'!BA414*-1</f>
        <v>0</v>
      </c>
      <c r="CF278" s="195">
        <f>'[122]RP per monthly'!BB414*-1</f>
        <v>0</v>
      </c>
      <c r="CG278" s="195">
        <f>'[122]RP per monthly'!BC414*-1</f>
        <v>0</v>
      </c>
      <c r="CH278" s="195">
        <f>'[122]RP per monthly'!BF414*-1</f>
        <v>0</v>
      </c>
      <c r="CI278" s="195">
        <f>'[122]RP per monthly'!BG414*-1</f>
        <v>0</v>
      </c>
      <c r="CJ278" s="195">
        <f>'[122]RP per monthly'!BH414*-1</f>
        <v>0</v>
      </c>
      <c r="CK278" s="195">
        <f>'[122]RP per monthly'!BI414*-1</f>
        <v>0</v>
      </c>
      <c r="CL278" s="195">
        <f>'[122]RP per monthly'!BJ414*-1</f>
        <v>0</v>
      </c>
      <c r="CM278" s="195">
        <f>'[122]RP per monthly'!BK414*-1</f>
        <v>0</v>
      </c>
      <c r="CN278" s="195">
        <f>'[122]RP per monthly'!BL414*-1</f>
        <v>0</v>
      </c>
      <c r="CO278" s="195">
        <f>'[122]RP per monthly'!BM414*-1</f>
        <v>0</v>
      </c>
      <c r="CP278" s="195">
        <f>'[122]RP per monthly'!BN414*-1</f>
        <v>0</v>
      </c>
      <c r="CQ278" s="195">
        <f>'[122]RP per monthly'!BO414*-1</f>
        <v>0</v>
      </c>
      <c r="CR278" s="195">
        <f>'[122]RP per monthly'!BP414*-1</f>
        <v>0</v>
      </c>
      <c r="CS278" s="195">
        <f>'[122]RP per monthly'!BQ414*-1</f>
        <v>0</v>
      </c>
      <c r="CT278" s="195">
        <f>'[122]RP per monthly'!BT414*-1</f>
        <v>0</v>
      </c>
      <c r="CU278" s="195">
        <f>'[122]RP per monthly'!BU414*-1</f>
        <v>0</v>
      </c>
      <c r="CV278" s="195">
        <f>'[122]RP per monthly'!BV414*-1</f>
        <v>0</v>
      </c>
      <c r="CW278" s="195">
        <f>'[122]RP per monthly'!BW414*-1</f>
        <v>0</v>
      </c>
      <c r="CX278" s="195">
        <f>'[122]RP per monthly'!BX414*-1</f>
        <v>0</v>
      </c>
      <c r="CY278" s="195">
        <f>'[122]RP per monthly'!BY414*-1</f>
        <v>0</v>
      </c>
      <c r="CZ278" s="195">
        <f>'[122]RP per monthly'!BZ414*-1</f>
        <v>0</v>
      </c>
      <c r="DA278" s="195">
        <f>'[122]RP per monthly'!CA414*-1</f>
        <v>0</v>
      </c>
      <c r="DB278" s="195">
        <f>'[122]RP per monthly'!CB414*-1</f>
        <v>0</v>
      </c>
      <c r="DC278" s="195">
        <f>'[122]RP per monthly'!CC414*-1</f>
        <v>0</v>
      </c>
      <c r="DD278" s="195">
        <f>'[122]RP per monthly'!CD414*-1</f>
        <v>0</v>
      </c>
      <c r="DE278" s="195">
        <f>'[122]RP per monthly'!CE414*-1</f>
        <v>0</v>
      </c>
    </row>
    <row r="279" spans="1:109" ht="15" customHeight="1" outlineLevel="1">
      <c r="A279" s="37" t="s">
        <v>320</v>
      </c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4"/>
      <c r="AI279" s="84"/>
      <c r="AJ279" s="84"/>
      <c r="AK279" s="84"/>
      <c r="AL279" s="84"/>
      <c r="AM279" s="84"/>
      <c r="AN279" s="84"/>
      <c r="AO279" s="84"/>
      <c r="AP279" s="84"/>
      <c r="AQ279" s="84"/>
      <c r="AR279" s="84"/>
      <c r="AS279" s="84"/>
      <c r="AT279" s="84"/>
      <c r="AU279" s="84"/>
      <c r="AV279" s="84"/>
      <c r="AW279" s="84"/>
      <c r="AX279" s="84"/>
      <c r="AY279" s="84"/>
      <c r="AZ279" s="84"/>
      <c r="BA279" s="84"/>
      <c r="BB279" s="84"/>
      <c r="BC279" s="84"/>
      <c r="BD279" s="84"/>
      <c r="BE279" s="84"/>
      <c r="BF279" s="84"/>
      <c r="BG279" s="84"/>
      <c r="BH279" s="84"/>
      <c r="BI279" s="84"/>
      <c r="BJ279" s="84"/>
      <c r="BK279" s="84"/>
      <c r="BL279" s="84"/>
      <c r="BM279" s="84"/>
      <c r="BN279" s="84"/>
      <c r="BO279" s="84"/>
      <c r="BP279" s="84"/>
      <c r="BQ279" s="84"/>
      <c r="BR279" s="84"/>
      <c r="BS279" s="84"/>
      <c r="BT279" s="84"/>
      <c r="BU279" s="84"/>
      <c r="BV279" s="59"/>
      <c r="BW279" s="59"/>
      <c r="BX279" s="59"/>
      <c r="BY279" s="59"/>
      <c r="BZ279" s="59"/>
      <c r="CA279" s="59"/>
      <c r="CB279" s="59"/>
      <c r="CC279" s="59"/>
      <c r="CD279" s="59"/>
      <c r="CE279" s="59"/>
      <c r="CF279" s="59"/>
    </row>
    <row r="280" spans="1:109" ht="15" customHeight="1" outlineLevel="1">
      <c r="A280" s="37" t="s">
        <v>321</v>
      </c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>
        <v>394189.37</v>
      </c>
      <c r="S280" s="84">
        <v>45200</v>
      </c>
      <c r="T280" s="84">
        <v>45200</v>
      </c>
      <c r="U280" s="84">
        <v>45200</v>
      </c>
      <c r="V280" s="84">
        <v>45200</v>
      </c>
      <c r="W280" s="84">
        <v>45200</v>
      </c>
      <c r="X280" s="84">
        <v>45200</v>
      </c>
      <c r="Y280" s="84">
        <v>45200</v>
      </c>
      <c r="Z280" s="84">
        <v>45200</v>
      </c>
      <c r="AA280" s="84">
        <v>45200</v>
      </c>
      <c r="AB280" s="84">
        <v>45200</v>
      </c>
      <c r="AC280" s="84">
        <v>45200</v>
      </c>
      <c r="AD280" s="84">
        <v>45200</v>
      </c>
      <c r="AE280" s="84">
        <v>45200</v>
      </c>
      <c r="AF280" s="84">
        <v>45200</v>
      </c>
      <c r="AG280" s="84">
        <v>45200</v>
      </c>
      <c r="AH280" s="84">
        <v>45200</v>
      </c>
      <c r="AI280" s="84">
        <v>45200</v>
      </c>
      <c r="AJ280" s="84">
        <v>45200</v>
      </c>
      <c r="AK280" s="84">
        <v>50983.96</v>
      </c>
      <c r="AL280" s="203">
        <f>'[122]RP per monthly'!B423*-1</f>
        <v>45200</v>
      </c>
      <c r="AM280" s="203">
        <f>'[122]RP per monthly'!C423*-1</f>
        <v>45200</v>
      </c>
      <c r="AN280" s="203">
        <f>'[122]RP per monthly'!D423*-1</f>
        <v>45200</v>
      </c>
      <c r="AO280" s="203">
        <f>'[122]RP per monthly'!E423*-1</f>
        <v>45200</v>
      </c>
      <c r="AP280" s="203">
        <f>'[122]RP per monthly'!F423*-1</f>
        <v>45200</v>
      </c>
      <c r="AQ280" s="203">
        <f>'[122]RP per monthly'!G423*-1</f>
        <v>45200</v>
      </c>
      <c r="AR280" s="203">
        <f>'[122]RP per monthly'!H423*-1</f>
        <v>45200</v>
      </c>
      <c r="AS280" s="203">
        <f>'[122]RP per monthly'!I423*-1</f>
        <v>45200</v>
      </c>
      <c r="AT280" s="203">
        <f>'[122]RP per monthly'!J423*-1</f>
        <v>45200</v>
      </c>
      <c r="AU280" s="203">
        <f>'[122]RP per monthly'!K423*-1</f>
        <v>45200</v>
      </c>
      <c r="AV280" s="203">
        <f>'[122]RP per monthly'!L423*-1</f>
        <v>45200</v>
      </c>
      <c r="AW280" s="203">
        <f>'[122]RP per monthly'!M423*-1</f>
        <v>45200</v>
      </c>
      <c r="AX280" s="203">
        <f>'[122]RP per monthly'!P423*-1</f>
        <v>45200</v>
      </c>
      <c r="AY280" s="203">
        <f>'[122]RP per monthly'!Q423*-1</f>
        <v>45200</v>
      </c>
      <c r="AZ280" s="203">
        <f>'[122]RP per monthly'!R423*-1</f>
        <v>45200</v>
      </c>
      <c r="BA280" s="203">
        <f>'[122]RP per monthly'!S423*-1</f>
        <v>45200</v>
      </c>
      <c r="BB280" s="203">
        <f>'[122]RP per monthly'!T423*-1</f>
        <v>45200</v>
      </c>
      <c r="BC280" s="203">
        <f>'[122]RP per monthly'!U423*-1</f>
        <v>45200</v>
      </c>
      <c r="BD280" s="203">
        <f>'[122]RP per monthly'!V423*-1</f>
        <v>131678.24</v>
      </c>
      <c r="BE280" s="203">
        <f>'[122]RP per monthly'!W423*-1</f>
        <v>88439.12</v>
      </c>
      <c r="BF280" s="203">
        <f>'[122]RP per monthly'!X423*-1</f>
        <v>98813.028779999993</v>
      </c>
      <c r="BG280" s="203">
        <f>'[122]RP per monthly'!Y423*-1</f>
        <v>98813.028779999993</v>
      </c>
      <c r="BH280" s="203">
        <f>'[122]RP per monthly'!Z423*-1</f>
        <v>98813.028779999993</v>
      </c>
      <c r="BI280" s="203">
        <f>'[122]RP per monthly'!AA423*-1</f>
        <v>98813.028779999993</v>
      </c>
      <c r="BJ280" s="203">
        <f>'[122]RP per monthly'!AD423*-1</f>
        <v>98813.028779999993</v>
      </c>
      <c r="BK280" s="203">
        <f>'[122]RP per monthly'!AE423*-1</f>
        <v>98813.028779999993</v>
      </c>
      <c r="BL280" s="203">
        <f>'[122]RP per monthly'!AF423*-1</f>
        <v>100295.2242</v>
      </c>
      <c r="BM280" s="203">
        <f>'[122]RP per monthly'!AG423*-1</f>
        <v>100295.2242</v>
      </c>
      <c r="BN280" s="203">
        <f>'[122]RP per monthly'!AH423*-1</f>
        <v>100295.2242</v>
      </c>
      <c r="BO280" s="203">
        <f>'[122]RP per monthly'!AI423*-1</f>
        <v>100295.2242</v>
      </c>
      <c r="BP280" s="203">
        <f>'[122]RP per monthly'!AJ423*-1</f>
        <v>100295.2242</v>
      </c>
      <c r="BQ280" s="203">
        <f>'[122]RP per monthly'!AK423*-1</f>
        <v>108489.344</v>
      </c>
      <c r="BR280" s="203">
        <f>'[122]RP per monthly'!AL423*-1</f>
        <v>108489.344</v>
      </c>
      <c r="BS280" s="203">
        <f>'[122]RP per monthly'!AM423*-1</f>
        <v>108489.344</v>
      </c>
      <c r="BT280" s="203">
        <f>'[122]RP per monthly'!AN423*-1</f>
        <v>108489.344</v>
      </c>
      <c r="BU280" s="203">
        <f>'[122]RP per monthly'!AO423*-1</f>
        <v>108489.344</v>
      </c>
      <c r="BV280" s="195">
        <f>'[122]RP per monthly'!AR423*-1</f>
        <v>108489.344</v>
      </c>
      <c r="BW280" s="195">
        <f>'[122]RP per monthly'!AS423*-1</f>
        <v>108489.344</v>
      </c>
      <c r="BX280" s="195">
        <f>'[122]RP per monthly'!AT423*-1</f>
        <v>108489.344</v>
      </c>
      <c r="BY280" s="195">
        <f>'[122]RP per monthly'!AU423*-1</f>
        <v>108489.344</v>
      </c>
      <c r="BZ280" s="195">
        <f>'[122]RP per monthly'!AV423*-1</f>
        <v>108489.344</v>
      </c>
      <c r="CA280" s="195">
        <f>'[122]RP per monthly'!AW423*-1</f>
        <v>108489.344</v>
      </c>
      <c r="CB280" s="195">
        <f>'[122]RP per monthly'!AX423*-1</f>
        <v>108489.344</v>
      </c>
      <c r="CC280" s="195">
        <f>'[122]RP per monthly'!AY423*-1</f>
        <v>112796.371</v>
      </c>
      <c r="CD280" s="195">
        <f>'[122]RP per monthly'!AZ423*-1</f>
        <v>112796.371</v>
      </c>
      <c r="CE280" s="195">
        <f>'[122]RP per monthly'!BA423*-1</f>
        <v>112796.371</v>
      </c>
      <c r="CF280" s="195">
        <f>'[122]RP per monthly'!BB423*-1</f>
        <v>112796.371</v>
      </c>
      <c r="CG280" s="195">
        <f>'[122]RP per monthly'!BC423*-1</f>
        <v>112796.371</v>
      </c>
      <c r="CH280" s="195">
        <f>'[122]RP per monthly'!BF423*-1</f>
        <v>112796.371</v>
      </c>
      <c r="CI280" s="195">
        <f>'[122]RP per monthly'!BG423*-1</f>
        <v>112796.371</v>
      </c>
      <c r="CJ280" s="195">
        <f>'[122]RP per monthly'!BH423*-1</f>
        <v>112796.371</v>
      </c>
      <c r="CK280" s="195">
        <f>'[122]RP per monthly'!BI423*-1</f>
        <v>112796.371</v>
      </c>
      <c r="CL280" s="195">
        <f>'[122]RP per monthly'!BJ423*-1</f>
        <v>112796.371</v>
      </c>
      <c r="CM280" s="195">
        <f>'[122]RP per monthly'!BK423*-1</f>
        <v>112796.371</v>
      </c>
      <c r="CN280" s="195">
        <f>'[122]RP per monthly'!BL423*-1</f>
        <v>112796.371</v>
      </c>
      <c r="CO280" s="195">
        <f>'[122]RP per monthly'!BM423*-1</f>
        <v>116958.55710000001</v>
      </c>
      <c r="CP280" s="195">
        <f>'[122]RP per monthly'!BN423*-1</f>
        <v>116958.55710000001</v>
      </c>
      <c r="CQ280" s="195">
        <f>'[122]RP per monthly'!BO423*-1</f>
        <v>116958.55710000001</v>
      </c>
      <c r="CR280" s="195">
        <f>'[122]RP per monthly'!BP423*-1</f>
        <v>116958.55710000001</v>
      </c>
      <c r="CS280" s="195">
        <f>'[122]RP per monthly'!BQ423*-1</f>
        <v>116958.55710000001</v>
      </c>
      <c r="CT280" s="195">
        <f>'[122]RP per monthly'!BT423*-1</f>
        <v>116958.55710000001</v>
      </c>
      <c r="CU280" s="195">
        <f>'[122]RP per monthly'!BU423*-1</f>
        <v>116958.55710000001</v>
      </c>
      <c r="CV280" s="195">
        <f>'[122]RP per monthly'!BV423*-1</f>
        <v>116958.55710000001</v>
      </c>
      <c r="CW280" s="195">
        <f>'[122]RP per monthly'!BW423*-1</f>
        <v>116958.55710000001</v>
      </c>
      <c r="CX280" s="195">
        <f>'[122]RP per monthly'!BX423*-1</f>
        <v>116958.55710000001</v>
      </c>
      <c r="CY280" s="195">
        <f>'[122]RP per monthly'!BY423*-1</f>
        <v>116958.55710000001</v>
      </c>
      <c r="CZ280" s="195">
        <f>'[122]RP per monthly'!BZ423*-1</f>
        <v>116958.55710000001</v>
      </c>
      <c r="DA280" s="195">
        <f>'[122]RP per monthly'!CA423*-1</f>
        <v>121063.8024</v>
      </c>
      <c r="DB280" s="195">
        <f>'[122]RP per monthly'!CB423*-1</f>
        <v>121063.8024</v>
      </c>
      <c r="DC280" s="195">
        <f>'[122]RP per monthly'!CC423*-1</f>
        <v>121063.8024</v>
      </c>
      <c r="DD280" s="195">
        <f>'[122]RP per monthly'!CD423*-1</f>
        <v>121063.8024</v>
      </c>
      <c r="DE280" s="195">
        <f>'[122]RP per monthly'!CE423*-1</f>
        <v>121063.8024</v>
      </c>
    </row>
    <row r="281" spans="1:109" ht="15" customHeight="1" outlineLevel="1">
      <c r="A281" s="37" t="s">
        <v>322</v>
      </c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>
        <v>78837.87</v>
      </c>
      <c r="S281" s="84">
        <v>9040</v>
      </c>
      <c r="T281" s="84">
        <v>9040</v>
      </c>
      <c r="U281" s="84">
        <v>9040</v>
      </c>
      <c r="V281" s="84">
        <v>9040</v>
      </c>
      <c r="W281" s="84">
        <v>9040</v>
      </c>
      <c r="X281" s="84">
        <v>9040</v>
      </c>
      <c r="Y281" s="84">
        <v>9040</v>
      </c>
      <c r="Z281" s="84">
        <v>9040</v>
      </c>
      <c r="AA281" s="84">
        <v>9040</v>
      </c>
      <c r="AB281" s="84">
        <v>9040</v>
      </c>
      <c r="AC281" s="84">
        <v>9040</v>
      </c>
      <c r="AD281" s="84">
        <v>9040</v>
      </c>
      <c r="AE281" s="84">
        <v>9040</v>
      </c>
      <c r="AF281" s="84">
        <v>9040</v>
      </c>
      <c r="AG281" s="84">
        <v>9040</v>
      </c>
      <c r="AH281" s="84">
        <v>9040</v>
      </c>
      <c r="AI281" s="84">
        <v>9040</v>
      </c>
      <c r="AJ281" s="84">
        <v>9040</v>
      </c>
      <c r="AK281" s="84">
        <v>10196.790000000001</v>
      </c>
      <c r="AL281" s="203">
        <f>'[122]RP per monthly'!B424*-1</f>
        <v>9478.7099999999991</v>
      </c>
      <c r="AM281" s="203">
        <f>'[122]RP per monthly'!C424*-1</f>
        <v>29661.24</v>
      </c>
      <c r="AN281" s="203">
        <f>'[122]RP per monthly'!D424*-1</f>
        <v>9040</v>
      </c>
      <c r="AO281" s="203">
        <f>'[122]RP per monthly'!E424*-1</f>
        <v>9040</v>
      </c>
      <c r="AP281" s="203">
        <f>'[122]RP per monthly'!F424*-1</f>
        <v>9040</v>
      </c>
      <c r="AQ281" s="203">
        <f>'[122]RP per monthly'!G424*-1</f>
        <v>9040</v>
      </c>
      <c r="AR281" s="203">
        <f>'[122]RP per monthly'!H424*-1</f>
        <v>0</v>
      </c>
      <c r="AS281" s="203">
        <f>'[122]RP per monthly'!I424*-1</f>
        <v>0</v>
      </c>
      <c r="AT281" s="203">
        <f>'[122]RP per monthly'!J424*-1</f>
        <v>0</v>
      </c>
      <c r="AU281" s="203">
        <f>'[122]RP per monthly'!K424*-1</f>
        <v>0</v>
      </c>
      <c r="AV281" s="203">
        <f>'[122]RP per monthly'!L424*-1</f>
        <v>0</v>
      </c>
      <c r="AW281" s="203">
        <f>'[122]RP per monthly'!M424*-1</f>
        <v>0</v>
      </c>
      <c r="AX281" s="203">
        <f>'[122]RP per monthly'!P424*-1</f>
        <v>0</v>
      </c>
      <c r="AY281" s="203">
        <f>'[122]RP per monthly'!Q424*-1</f>
        <v>0</v>
      </c>
      <c r="AZ281" s="203">
        <f>'[122]RP per monthly'!R424*-1</f>
        <v>0</v>
      </c>
      <c r="BA281" s="203">
        <f>'[122]RP per monthly'!S424*-1</f>
        <v>0</v>
      </c>
      <c r="BB281" s="203">
        <f>'[122]RP per monthly'!T424*-1</f>
        <v>0</v>
      </c>
      <c r="BC281" s="203">
        <f>'[122]RP per monthly'!U424*-1</f>
        <v>0</v>
      </c>
      <c r="BD281" s="203">
        <f>'[122]RP per monthly'!V424*-1</f>
        <v>0</v>
      </c>
      <c r="BE281" s="203">
        <f>'[122]RP per monthly'!W424*-1</f>
        <v>0</v>
      </c>
      <c r="BF281" s="203">
        <f>'[122]RP per monthly'!X424*-1</f>
        <v>31734.0091034</v>
      </c>
      <c r="BG281" s="203">
        <f>'[122]RP per monthly'!Y424*-1</f>
        <v>31234.483883100002</v>
      </c>
      <c r="BH281" s="203">
        <f>'[122]RP per monthly'!Z424*-1</f>
        <v>31234.483883100002</v>
      </c>
      <c r="BI281" s="203">
        <f>'[122]RP per monthly'!AA424*-1</f>
        <v>31234.483883100002</v>
      </c>
      <c r="BJ281" s="203">
        <f>'[122]RP per monthly'!AD424*-1</f>
        <v>31234.483883100002</v>
      </c>
      <c r="BK281" s="203">
        <f>'[122]RP per monthly'!AE424*-1</f>
        <v>31234.483883100002</v>
      </c>
      <c r="BL281" s="203">
        <f>'[122]RP per monthly'!AF424*-1</f>
        <v>31639.123235999999</v>
      </c>
      <c r="BM281" s="203">
        <f>'[122]RP per monthly'!AG424*-1</f>
        <v>31639.123235999999</v>
      </c>
      <c r="BN281" s="203">
        <f>'[122]RP per monthly'!AH424*-1</f>
        <v>31639.123235999999</v>
      </c>
      <c r="BO281" s="203">
        <f>'[122]RP per monthly'!AI424*-1</f>
        <v>31639.123235999999</v>
      </c>
      <c r="BP281" s="203">
        <f>'[122]RP per monthly'!AJ424*-1</f>
        <v>31639.123235999999</v>
      </c>
      <c r="BQ281" s="203">
        <f>'[122]RP per monthly'!AK424*-1</f>
        <v>34117.576428699998</v>
      </c>
      <c r="BR281" s="203">
        <f>'[122]RP per monthly'!AL424*-1</f>
        <v>33876.1179462</v>
      </c>
      <c r="BS281" s="203">
        <f>'[122]RP per monthly'!AM424*-1</f>
        <v>33876.1179462</v>
      </c>
      <c r="BT281" s="203">
        <f>'[122]RP per monthly'!AN424*-1</f>
        <v>33876.1179462</v>
      </c>
      <c r="BU281" s="203">
        <f>'[122]RP per monthly'!AO424*-1</f>
        <v>33876.1179462</v>
      </c>
      <c r="BV281" s="195">
        <f>'[122]RP per monthly'!AR424*-1</f>
        <v>33876.1179462</v>
      </c>
      <c r="BW281" s="195">
        <f>'[122]RP per monthly'!AS424*-1</f>
        <v>33876.1179462</v>
      </c>
      <c r="BX281" s="195">
        <f>'[122]RP per monthly'!AT424*-1</f>
        <v>33876.1179462</v>
      </c>
      <c r="BY281" s="195">
        <f>'[122]RP per monthly'!AU424*-1</f>
        <v>33876.1179462</v>
      </c>
      <c r="BZ281" s="195">
        <f>'[122]RP per monthly'!AV424*-1</f>
        <v>33876.1179462</v>
      </c>
      <c r="CA281" s="195">
        <f>'[122]RP per monthly'!AW424*-1</f>
        <v>33876.1179462</v>
      </c>
      <c r="CB281" s="195">
        <f>'[122]RP per monthly'!AX424*-1</f>
        <v>33876.1179462</v>
      </c>
      <c r="CC281" s="195">
        <f>'[122]RP per monthly'!AY424*-1</f>
        <v>35220.999828699998</v>
      </c>
      <c r="CD281" s="195">
        <f>'[122]RP per monthly'!AZ424*-1</f>
        <v>35051.936305700001</v>
      </c>
      <c r="CE281" s="195">
        <f>'[122]RP per monthly'!BA424*-1</f>
        <v>35051.936305700001</v>
      </c>
      <c r="CF281" s="195">
        <f>'[122]RP per monthly'!BB424*-1</f>
        <v>35051.936305700001</v>
      </c>
      <c r="CG281" s="195">
        <f>'[122]RP per monthly'!BC424*-1</f>
        <v>35051.936305700001</v>
      </c>
      <c r="CH281" s="195">
        <f>'[122]RP per monthly'!BF424*-1</f>
        <v>35051.936305700001</v>
      </c>
      <c r="CI281" s="195">
        <f>'[122]RP per monthly'!BG424*-1</f>
        <v>35051.936305700001</v>
      </c>
      <c r="CJ281" s="195">
        <f>'[122]RP per monthly'!BH424*-1</f>
        <v>35051.936305700001</v>
      </c>
      <c r="CK281" s="195">
        <f>'[122]RP per monthly'!BI424*-1</f>
        <v>35051.936305700001</v>
      </c>
      <c r="CL281" s="195">
        <f>'[122]RP per monthly'!BJ424*-1</f>
        <v>35051.936305700001</v>
      </c>
      <c r="CM281" s="195">
        <f>'[122]RP per monthly'!BK424*-1</f>
        <v>35051.936305700001</v>
      </c>
      <c r="CN281" s="195">
        <f>'[122]RP per monthly'!BL424*-1</f>
        <v>35051.936305700001</v>
      </c>
      <c r="CO281" s="195">
        <f>'[122]RP per monthly'!BM424*-1</f>
        <v>36345.352755400003</v>
      </c>
      <c r="CP281" s="195">
        <f>'[122]RP per monthly'!BN424*-1</f>
        <v>36188.213108099902</v>
      </c>
      <c r="CQ281" s="195">
        <f>'[122]RP per monthly'!BO424*-1</f>
        <v>36188.213108099902</v>
      </c>
      <c r="CR281" s="195">
        <f>'[122]RP per monthly'!BP424*-1</f>
        <v>36188.213108099902</v>
      </c>
      <c r="CS281" s="195">
        <f>'[122]RP per monthly'!BQ424*-1</f>
        <v>36188.213108099902</v>
      </c>
      <c r="CT281" s="195">
        <f>'[122]RP per monthly'!BT424*-1</f>
        <v>36188.213108099902</v>
      </c>
      <c r="CU281" s="195">
        <f>'[122]RP per monthly'!BU424*-1</f>
        <v>36188.213108099902</v>
      </c>
      <c r="CV281" s="195">
        <f>'[122]RP per monthly'!BV424*-1</f>
        <v>36188.213108099902</v>
      </c>
      <c r="CW281" s="195">
        <f>'[122]RP per monthly'!BW424*-1</f>
        <v>36188.213108099902</v>
      </c>
      <c r="CX281" s="195">
        <f>'[122]RP per monthly'!BX424*-1</f>
        <v>36188.213108099902</v>
      </c>
      <c r="CY281" s="195">
        <f>'[122]RP per monthly'!BY424*-1</f>
        <v>36188.213108099902</v>
      </c>
      <c r="CZ281" s="195">
        <f>'[122]RP per monthly'!BZ424*-1</f>
        <v>36188.213108099902</v>
      </c>
      <c r="DA281" s="195">
        <f>'[122]RP per monthly'!CA424*-1</f>
        <v>37458.419388200004</v>
      </c>
      <c r="DB281" s="195">
        <f>'[122]RP per monthly'!CB424*-1</f>
        <v>37308.945089499997</v>
      </c>
      <c r="DC281" s="195">
        <f>'[122]RP per monthly'!CC424*-1</f>
        <v>37308.945089499997</v>
      </c>
      <c r="DD281" s="195">
        <f>'[122]RP per monthly'!CD424*-1</f>
        <v>37308.945089499997</v>
      </c>
      <c r="DE281" s="195">
        <f>'[122]RP per monthly'!CE424*-1</f>
        <v>37308.945089499997</v>
      </c>
    </row>
    <row r="282" spans="1:109" ht="15" customHeight="1" outlineLevel="1">
      <c r="A282" s="37" t="s">
        <v>323</v>
      </c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4"/>
      <c r="AH282" s="84"/>
      <c r="AI282" s="84"/>
      <c r="AJ282" s="84"/>
      <c r="AK282" s="84"/>
      <c r="AL282" s="203">
        <f>'[122]RP per monthly'!B425*-1</f>
        <v>0</v>
      </c>
      <c r="AM282" s="203">
        <f>'[122]RP per monthly'!C425*-1</f>
        <v>0</v>
      </c>
      <c r="AN282" s="203">
        <f>'[122]RP per monthly'!D425*-1</f>
        <v>0</v>
      </c>
      <c r="AO282" s="203">
        <f>'[122]RP per monthly'!E425*-1</f>
        <v>0</v>
      </c>
      <c r="AP282" s="203">
        <f>'[122]RP per monthly'!F425*-1</f>
        <v>0</v>
      </c>
      <c r="AQ282" s="203">
        <f>'[122]RP per monthly'!G425*-1</f>
        <v>0</v>
      </c>
      <c r="AR282" s="203">
        <f>'[122]RP per monthly'!H425*-1</f>
        <v>0</v>
      </c>
      <c r="AS282" s="203">
        <f>'[122]RP per monthly'!I425*-1</f>
        <v>0</v>
      </c>
      <c r="AT282" s="203">
        <f>'[122]RP per monthly'!J425*-1</f>
        <v>0</v>
      </c>
      <c r="AU282" s="203">
        <f>'[122]RP per monthly'!K425*-1</f>
        <v>0</v>
      </c>
      <c r="AV282" s="203">
        <f>'[122]RP per monthly'!L425*-1</f>
        <v>0</v>
      </c>
      <c r="AW282" s="203">
        <f>'[122]RP per monthly'!M425*-1</f>
        <v>0</v>
      </c>
      <c r="AX282" s="203">
        <f>'[122]RP per monthly'!P425*-1</f>
        <v>0</v>
      </c>
      <c r="AY282" s="203">
        <f>'[122]RP per monthly'!Q425*-1</f>
        <v>0</v>
      </c>
      <c r="AZ282" s="203">
        <f>'[122]RP per monthly'!R425*-1</f>
        <v>0</v>
      </c>
      <c r="BA282" s="203">
        <f>'[122]RP per monthly'!S425*-1</f>
        <v>0</v>
      </c>
      <c r="BB282" s="203">
        <f>'[122]RP per monthly'!T425*-1</f>
        <v>0</v>
      </c>
      <c r="BC282" s="203">
        <f>'[122]RP per monthly'!U425*-1</f>
        <v>0</v>
      </c>
      <c r="BD282" s="203">
        <f>'[122]RP per monthly'!V425*-1</f>
        <v>0</v>
      </c>
      <c r="BE282" s="203">
        <f>'[122]RP per monthly'!W425*-1</f>
        <v>0</v>
      </c>
      <c r="BF282" s="203">
        <f>'[122]RP per monthly'!X425*-1</f>
        <v>0</v>
      </c>
      <c r="BG282" s="203">
        <f>'[122]RP per monthly'!Y425*-1</f>
        <v>0</v>
      </c>
      <c r="BH282" s="203">
        <f>'[122]RP per monthly'!Z425*-1</f>
        <v>0</v>
      </c>
      <c r="BI282" s="203">
        <f>'[122]RP per monthly'!AA425*-1</f>
        <v>0</v>
      </c>
      <c r="BJ282" s="203">
        <f>'[122]RP per monthly'!AD425*-1</f>
        <v>0</v>
      </c>
      <c r="BK282" s="203">
        <f>'[122]RP per monthly'!AE425*-1</f>
        <v>0</v>
      </c>
      <c r="BL282" s="203">
        <f>'[122]RP per monthly'!AF425*-1</f>
        <v>0</v>
      </c>
      <c r="BM282" s="203">
        <f>'[122]RP per monthly'!AG425*-1</f>
        <v>0</v>
      </c>
      <c r="BN282" s="203">
        <f>'[122]RP per monthly'!AH425*-1</f>
        <v>0</v>
      </c>
      <c r="BO282" s="203">
        <f>'[122]RP per monthly'!AI425*-1</f>
        <v>0</v>
      </c>
      <c r="BP282" s="203">
        <f>'[122]RP per monthly'!AJ425*-1</f>
        <v>0</v>
      </c>
      <c r="BQ282" s="203">
        <f>'[122]RP per monthly'!AK425*-1</f>
        <v>0</v>
      </c>
      <c r="BR282" s="203">
        <f>'[122]RP per monthly'!AL425*-1</f>
        <v>0</v>
      </c>
      <c r="BS282" s="203">
        <f>'[122]RP per monthly'!AM425*-1</f>
        <v>0</v>
      </c>
      <c r="BT282" s="203">
        <f>'[122]RP per monthly'!AN425*-1</f>
        <v>0</v>
      </c>
      <c r="BU282" s="203">
        <f>'[122]RP per monthly'!AO425*-1</f>
        <v>0</v>
      </c>
      <c r="BV282" s="195">
        <f>'[122]RP per monthly'!AR425*-1</f>
        <v>0</v>
      </c>
      <c r="BW282" s="195">
        <f>'[122]RP per monthly'!AS425*-1</f>
        <v>0</v>
      </c>
      <c r="BX282" s="195">
        <f>'[122]RP per monthly'!AT425*-1</f>
        <v>0</v>
      </c>
      <c r="BY282" s="195">
        <f>'[122]RP per monthly'!AU425*-1</f>
        <v>0</v>
      </c>
      <c r="BZ282" s="195">
        <f>'[122]RP per monthly'!AV425*-1</f>
        <v>0</v>
      </c>
      <c r="CA282" s="195">
        <f>'[122]RP per monthly'!AW425*-1</f>
        <v>0</v>
      </c>
      <c r="CB282" s="195">
        <f>'[122]RP per monthly'!AX425*-1</f>
        <v>0</v>
      </c>
      <c r="CC282" s="195">
        <f>'[122]RP per monthly'!AY425*-1</f>
        <v>0</v>
      </c>
      <c r="CD282" s="195">
        <f>'[122]RP per monthly'!AZ425*-1</f>
        <v>0</v>
      </c>
      <c r="CE282" s="195">
        <f>'[122]RP per monthly'!BA425*-1</f>
        <v>0</v>
      </c>
      <c r="CF282" s="195">
        <f>'[122]RP per monthly'!BB425*-1</f>
        <v>0</v>
      </c>
      <c r="CG282" s="195">
        <f>'[122]RP per monthly'!BC425*-1</f>
        <v>0</v>
      </c>
      <c r="CH282" s="195">
        <f>'[122]RP per monthly'!BF425*-1</f>
        <v>0</v>
      </c>
      <c r="CI282" s="195">
        <f>'[122]RP per monthly'!BG425*-1</f>
        <v>0</v>
      </c>
      <c r="CJ282" s="195">
        <f>'[122]RP per monthly'!BH425*-1</f>
        <v>0</v>
      </c>
      <c r="CK282" s="195">
        <f>'[122]RP per monthly'!BI425*-1</f>
        <v>0</v>
      </c>
      <c r="CL282" s="195">
        <f>'[122]RP per monthly'!BJ425*-1</f>
        <v>0</v>
      </c>
      <c r="CM282" s="195">
        <f>'[122]RP per monthly'!BK425*-1</f>
        <v>0</v>
      </c>
      <c r="CN282" s="195">
        <f>'[122]RP per monthly'!BL425*-1</f>
        <v>0</v>
      </c>
      <c r="CO282" s="195">
        <f>'[122]RP per monthly'!BM425*-1</f>
        <v>0</v>
      </c>
      <c r="CP282" s="195">
        <f>'[122]RP per monthly'!BN425*-1</f>
        <v>0</v>
      </c>
      <c r="CQ282" s="195">
        <f>'[122]RP per monthly'!BO425*-1</f>
        <v>0</v>
      </c>
      <c r="CR282" s="195">
        <f>'[122]RP per monthly'!BP425*-1</f>
        <v>0</v>
      </c>
      <c r="CS282" s="195">
        <f>'[122]RP per monthly'!BQ425*-1</f>
        <v>0</v>
      </c>
      <c r="CT282" s="195">
        <f>'[122]RP per monthly'!BT425*-1</f>
        <v>0</v>
      </c>
      <c r="CU282" s="195">
        <f>'[122]RP per monthly'!BU425*-1</f>
        <v>0</v>
      </c>
      <c r="CV282" s="195">
        <f>'[122]RP per monthly'!BV425*-1</f>
        <v>0</v>
      </c>
      <c r="CW282" s="195">
        <f>'[122]RP per monthly'!BW425*-1</f>
        <v>0</v>
      </c>
      <c r="CX282" s="195">
        <f>'[122]RP per monthly'!BX425*-1</f>
        <v>0</v>
      </c>
      <c r="CY282" s="195">
        <f>'[122]RP per monthly'!BY425*-1</f>
        <v>0</v>
      </c>
      <c r="CZ282" s="195">
        <f>'[122]RP per monthly'!BZ425*-1</f>
        <v>0</v>
      </c>
      <c r="DA282" s="195">
        <f>'[122]RP per monthly'!CA425*-1</f>
        <v>0</v>
      </c>
      <c r="DB282" s="195">
        <f>'[122]RP per monthly'!CB425*-1</f>
        <v>0</v>
      </c>
      <c r="DC282" s="195">
        <f>'[122]RP per monthly'!CC425*-1</f>
        <v>0</v>
      </c>
      <c r="DD282" s="195">
        <f>'[122]RP per monthly'!CD425*-1</f>
        <v>0</v>
      </c>
      <c r="DE282" s="195">
        <f>'[122]RP per monthly'!CE425*-1</f>
        <v>0</v>
      </c>
    </row>
    <row r="283" spans="1:109" ht="15" customHeight="1" outlineLevel="1">
      <c r="A283" s="37" t="s">
        <v>324</v>
      </c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4"/>
      <c r="AH283" s="84"/>
      <c r="AI283" s="84"/>
      <c r="AJ283" s="84"/>
      <c r="AK283" s="84"/>
      <c r="AL283" s="203">
        <f>'[122]RP per monthly'!B426*-1</f>
        <v>0</v>
      </c>
      <c r="AM283" s="203">
        <f>'[122]RP per monthly'!C426*-1</f>
        <v>0</v>
      </c>
      <c r="AN283" s="203">
        <f>'[122]RP per monthly'!D426*-1</f>
        <v>0</v>
      </c>
      <c r="AO283" s="203">
        <f>'[122]RP per monthly'!E426*-1</f>
        <v>0</v>
      </c>
      <c r="AP283" s="203">
        <f>'[122]RP per monthly'!F426*-1</f>
        <v>0</v>
      </c>
      <c r="AQ283" s="203">
        <f>'[122]RP per monthly'!G426*-1</f>
        <v>0</v>
      </c>
      <c r="AR283" s="203">
        <f>'[122]RP per monthly'!H426*-1</f>
        <v>0</v>
      </c>
      <c r="AS283" s="203">
        <f>'[122]RP per monthly'!I426*-1</f>
        <v>0</v>
      </c>
      <c r="AT283" s="203">
        <f>'[122]RP per monthly'!J426*-1</f>
        <v>0</v>
      </c>
      <c r="AU283" s="203">
        <f>'[122]RP per monthly'!K426*-1</f>
        <v>0</v>
      </c>
      <c r="AV283" s="203">
        <f>'[122]RP per monthly'!L426*-1</f>
        <v>0</v>
      </c>
      <c r="AW283" s="203">
        <f>'[122]RP per monthly'!M426*-1</f>
        <v>0</v>
      </c>
      <c r="AX283" s="203">
        <f>'[122]RP per monthly'!P426*-1</f>
        <v>0</v>
      </c>
      <c r="AY283" s="203">
        <f>'[122]RP per monthly'!Q426*-1</f>
        <v>0</v>
      </c>
      <c r="AZ283" s="203">
        <f>'[122]RP per monthly'!R426*-1</f>
        <v>0</v>
      </c>
      <c r="BA283" s="203">
        <f>'[122]RP per monthly'!S426*-1</f>
        <v>0</v>
      </c>
      <c r="BB283" s="203">
        <f>'[122]RP per monthly'!T426*-1</f>
        <v>0</v>
      </c>
      <c r="BC283" s="203">
        <f>'[122]RP per monthly'!U426*-1</f>
        <v>0</v>
      </c>
      <c r="BD283" s="203">
        <f>'[122]RP per monthly'!V426*-1</f>
        <v>0</v>
      </c>
      <c r="BE283" s="203">
        <f>'[122]RP per monthly'!W426*-1</f>
        <v>0</v>
      </c>
      <c r="BF283" s="203">
        <f>'[122]RP per monthly'!X426*-1</f>
        <v>0</v>
      </c>
      <c r="BG283" s="203">
        <f>'[122]RP per monthly'!Y426*-1</f>
        <v>0</v>
      </c>
      <c r="BH283" s="203">
        <f>'[122]RP per monthly'!Z426*-1</f>
        <v>0</v>
      </c>
      <c r="BI283" s="203">
        <f>'[122]RP per monthly'!AA426*-1</f>
        <v>0</v>
      </c>
      <c r="BJ283" s="203">
        <f>'[122]RP per monthly'!AD426*-1</f>
        <v>0</v>
      </c>
      <c r="BK283" s="203">
        <f>'[122]RP per monthly'!AE426*-1</f>
        <v>0</v>
      </c>
      <c r="BL283" s="203">
        <f>'[122]RP per monthly'!AF426*-1</f>
        <v>0</v>
      </c>
      <c r="BM283" s="203">
        <f>'[122]RP per monthly'!AG426*-1</f>
        <v>0</v>
      </c>
      <c r="BN283" s="203">
        <f>'[122]RP per monthly'!AH426*-1</f>
        <v>0</v>
      </c>
      <c r="BO283" s="203">
        <f>'[122]RP per monthly'!AI426*-1</f>
        <v>0</v>
      </c>
      <c r="BP283" s="203">
        <f>'[122]RP per monthly'!AJ426*-1</f>
        <v>0</v>
      </c>
      <c r="BQ283" s="203">
        <f>'[122]RP per monthly'!AK426*-1</f>
        <v>0</v>
      </c>
      <c r="BR283" s="203">
        <f>'[122]RP per monthly'!AL426*-1</f>
        <v>0</v>
      </c>
      <c r="BS283" s="203">
        <f>'[122]RP per monthly'!AM426*-1</f>
        <v>0</v>
      </c>
      <c r="BT283" s="203">
        <f>'[122]RP per monthly'!AN426*-1</f>
        <v>0</v>
      </c>
      <c r="BU283" s="203">
        <f>'[122]RP per monthly'!AO426*-1</f>
        <v>0</v>
      </c>
      <c r="BV283" s="195">
        <f>'[122]RP per monthly'!AR426*-1</f>
        <v>0</v>
      </c>
      <c r="BW283" s="195">
        <f>'[122]RP per monthly'!AS426*-1</f>
        <v>0</v>
      </c>
      <c r="BX283" s="195">
        <f>'[122]RP per monthly'!AT426*-1</f>
        <v>0</v>
      </c>
      <c r="BY283" s="195">
        <f>'[122]RP per monthly'!AU426*-1</f>
        <v>0</v>
      </c>
      <c r="BZ283" s="195">
        <f>'[122]RP per monthly'!AV426*-1</f>
        <v>0</v>
      </c>
      <c r="CA283" s="195">
        <f>'[122]RP per monthly'!AW426*-1</f>
        <v>0</v>
      </c>
      <c r="CB283" s="195">
        <f>'[122]RP per monthly'!AX426*-1</f>
        <v>0</v>
      </c>
      <c r="CC283" s="195">
        <f>'[122]RP per monthly'!AY426*-1</f>
        <v>0</v>
      </c>
      <c r="CD283" s="195">
        <f>'[122]RP per monthly'!AZ426*-1</f>
        <v>0</v>
      </c>
      <c r="CE283" s="195">
        <f>'[122]RP per monthly'!BA426*-1</f>
        <v>0</v>
      </c>
      <c r="CF283" s="195">
        <f>'[122]RP per monthly'!BB426*-1</f>
        <v>0</v>
      </c>
      <c r="CG283" s="195">
        <f>'[122]RP per monthly'!BC426*-1</f>
        <v>0</v>
      </c>
      <c r="CH283" s="195">
        <f>'[122]RP per monthly'!BF426*-1</f>
        <v>0</v>
      </c>
      <c r="CI283" s="195">
        <f>'[122]RP per monthly'!BG426*-1</f>
        <v>0</v>
      </c>
      <c r="CJ283" s="195">
        <f>'[122]RP per monthly'!BH426*-1</f>
        <v>0</v>
      </c>
      <c r="CK283" s="195">
        <f>'[122]RP per monthly'!BI426*-1</f>
        <v>0</v>
      </c>
      <c r="CL283" s="195">
        <f>'[122]RP per monthly'!BJ426*-1</f>
        <v>0</v>
      </c>
      <c r="CM283" s="195">
        <f>'[122]RP per monthly'!BK426*-1</f>
        <v>0</v>
      </c>
      <c r="CN283" s="195">
        <f>'[122]RP per monthly'!BL426*-1</f>
        <v>0</v>
      </c>
      <c r="CO283" s="195">
        <f>'[122]RP per monthly'!BM426*-1</f>
        <v>0</v>
      </c>
      <c r="CP283" s="195">
        <f>'[122]RP per monthly'!BN426*-1</f>
        <v>0</v>
      </c>
      <c r="CQ283" s="195">
        <f>'[122]RP per monthly'!BO426*-1</f>
        <v>0</v>
      </c>
      <c r="CR283" s="195">
        <f>'[122]RP per monthly'!BP426*-1</f>
        <v>0</v>
      </c>
      <c r="CS283" s="195">
        <f>'[122]RP per monthly'!BQ426*-1</f>
        <v>0</v>
      </c>
      <c r="CT283" s="195">
        <f>'[122]RP per monthly'!BT426*-1</f>
        <v>0</v>
      </c>
      <c r="CU283" s="195">
        <f>'[122]RP per monthly'!BU426*-1</f>
        <v>0</v>
      </c>
      <c r="CV283" s="195">
        <f>'[122]RP per monthly'!BV426*-1</f>
        <v>0</v>
      </c>
      <c r="CW283" s="195">
        <f>'[122]RP per monthly'!BW426*-1</f>
        <v>0</v>
      </c>
      <c r="CX283" s="195">
        <f>'[122]RP per monthly'!BX426*-1</f>
        <v>0</v>
      </c>
      <c r="CY283" s="195">
        <f>'[122]RP per monthly'!BY426*-1</f>
        <v>0</v>
      </c>
      <c r="CZ283" s="195">
        <f>'[122]RP per monthly'!BZ426*-1</f>
        <v>0</v>
      </c>
      <c r="DA283" s="195">
        <f>'[122]RP per monthly'!CA426*-1</f>
        <v>0</v>
      </c>
      <c r="DB283" s="195">
        <f>'[122]RP per monthly'!CB426*-1</f>
        <v>0</v>
      </c>
      <c r="DC283" s="195">
        <f>'[122]RP per monthly'!CC426*-1</f>
        <v>0</v>
      </c>
      <c r="DD283" s="195">
        <f>'[122]RP per monthly'!CD426*-1</f>
        <v>0</v>
      </c>
      <c r="DE283" s="195">
        <f>'[122]RP per monthly'!CE426*-1</f>
        <v>0</v>
      </c>
    </row>
    <row r="284" spans="1:109" ht="15" customHeight="1" outlineLevel="1">
      <c r="A284" s="37" t="s">
        <v>325</v>
      </c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  <c r="AE284" s="84"/>
      <c r="AF284" s="84"/>
      <c r="AG284" s="84"/>
      <c r="AH284" s="84"/>
      <c r="AI284" s="84"/>
      <c r="AJ284" s="84"/>
      <c r="AK284" s="84"/>
      <c r="AL284" s="203">
        <f>'[122]RP per monthly'!B427*-1</f>
        <v>0</v>
      </c>
      <c r="AM284" s="203">
        <f>'[122]RP per monthly'!C427*-1</f>
        <v>0</v>
      </c>
      <c r="AN284" s="203">
        <f>'[122]RP per monthly'!D427*-1</f>
        <v>0</v>
      </c>
      <c r="AO284" s="203">
        <f>'[122]RP per monthly'!E427*-1</f>
        <v>0</v>
      </c>
      <c r="AP284" s="203">
        <f>'[122]RP per monthly'!F427*-1</f>
        <v>0</v>
      </c>
      <c r="AQ284" s="203">
        <f>'[122]RP per monthly'!G427*-1</f>
        <v>0</v>
      </c>
      <c r="AR284" s="203">
        <f>'[122]RP per monthly'!H427*-1</f>
        <v>0</v>
      </c>
      <c r="AS284" s="203">
        <f>'[122]RP per monthly'!I427*-1</f>
        <v>0</v>
      </c>
      <c r="AT284" s="203">
        <f>'[122]RP per monthly'!J427*-1</f>
        <v>0</v>
      </c>
      <c r="AU284" s="203">
        <f>'[122]RP per monthly'!K427*-1</f>
        <v>0</v>
      </c>
      <c r="AV284" s="203">
        <f>'[122]RP per monthly'!L427*-1</f>
        <v>0</v>
      </c>
      <c r="AW284" s="203">
        <f>'[122]RP per monthly'!M427*-1</f>
        <v>0</v>
      </c>
      <c r="AX284" s="203">
        <f>'[122]RP per monthly'!P427*-1</f>
        <v>0</v>
      </c>
      <c r="AY284" s="203">
        <f>'[122]RP per monthly'!Q427*-1</f>
        <v>0</v>
      </c>
      <c r="AZ284" s="203">
        <f>'[122]RP per monthly'!R427*-1</f>
        <v>0</v>
      </c>
      <c r="BA284" s="203">
        <f>'[122]RP per monthly'!S427*-1</f>
        <v>0</v>
      </c>
      <c r="BB284" s="203">
        <f>'[122]RP per monthly'!T427*-1</f>
        <v>0</v>
      </c>
      <c r="BC284" s="203">
        <f>'[122]RP per monthly'!U427*-1</f>
        <v>0</v>
      </c>
      <c r="BD284" s="203">
        <f>'[122]RP per monthly'!V427*-1</f>
        <v>0</v>
      </c>
      <c r="BE284" s="203">
        <f>'[122]RP per monthly'!W427*-1</f>
        <v>0</v>
      </c>
      <c r="BF284" s="203">
        <f>'[122]RP per monthly'!X427*-1</f>
        <v>0</v>
      </c>
      <c r="BG284" s="203">
        <f>'[122]RP per monthly'!Y427*-1</f>
        <v>0</v>
      </c>
      <c r="BH284" s="203">
        <f>'[122]RP per monthly'!Z427*-1</f>
        <v>0</v>
      </c>
      <c r="BI284" s="203">
        <f>'[122]RP per monthly'!AA427*-1</f>
        <v>0</v>
      </c>
      <c r="BJ284" s="203">
        <f>'[122]RP per monthly'!AD427*-1</f>
        <v>0</v>
      </c>
      <c r="BK284" s="203">
        <f>'[122]RP per monthly'!AE427*-1</f>
        <v>0</v>
      </c>
      <c r="BL284" s="203">
        <f>'[122]RP per monthly'!AF427*-1</f>
        <v>0</v>
      </c>
      <c r="BM284" s="203">
        <f>'[122]RP per monthly'!AG427*-1</f>
        <v>0</v>
      </c>
      <c r="BN284" s="203">
        <f>'[122]RP per monthly'!AH427*-1</f>
        <v>0</v>
      </c>
      <c r="BO284" s="203">
        <f>'[122]RP per monthly'!AI427*-1</f>
        <v>0</v>
      </c>
      <c r="BP284" s="203">
        <f>'[122]RP per monthly'!AJ427*-1</f>
        <v>0</v>
      </c>
      <c r="BQ284" s="203">
        <f>'[122]RP per monthly'!AK427*-1</f>
        <v>0</v>
      </c>
      <c r="BR284" s="203">
        <f>'[122]RP per monthly'!AL427*-1</f>
        <v>0</v>
      </c>
      <c r="BS284" s="203">
        <f>'[122]RP per monthly'!AM427*-1</f>
        <v>0</v>
      </c>
      <c r="BT284" s="203">
        <f>'[122]RP per monthly'!AN427*-1</f>
        <v>0</v>
      </c>
      <c r="BU284" s="203">
        <f>'[122]RP per monthly'!AO427*-1</f>
        <v>0</v>
      </c>
      <c r="BV284" s="195">
        <f>'[122]RP per monthly'!AR427*-1</f>
        <v>0</v>
      </c>
      <c r="BW284" s="195">
        <f>'[122]RP per monthly'!AS427*-1</f>
        <v>0</v>
      </c>
      <c r="BX284" s="195">
        <f>'[122]RP per monthly'!AT427*-1</f>
        <v>0</v>
      </c>
      <c r="BY284" s="195">
        <f>'[122]RP per monthly'!AU427*-1</f>
        <v>0</v>
      </c>
      <c r="BZ284" s="195">
        <f>'[122]RP per monthly'!AV427*-1</f>
        <v>0</v>
      </c>
      <c r="CA284" s="195">
        <f>'[122]RP per monthly'!AW427*-1</f>
        <v>0</v>
      </c>
      <c r="CB284" s="195">
        <f>'[122]RP per monthly'!AX427*-1</f>
        <v>0</v>
      </c>
      <c r="CC284" s="195">
        <f>'[122]RP per monthly'!AY427*-1</f>
        <v>0</v>
      </c>
      <c r="CD284" s="195">
        <f>'[122]RP per monthly'!AZ427*-1</f>
        <v>0</v>
      </c>
      <c r="CE284" s="195">
        <f>'[122]RP per monthly'!BA427*-1</f>
        <v>0</v>
      </c>
      <c r="CF284" s="195">
        <f>'[122]RP per monthly'!BB427*-1</f>
        <v>0</v>
      </c>
      <c r="CG284" s="195">
        <f>'[122]RP per monthly'!BC427*-1</f>
        <v>0</v>
      </c>
      <c r="CH284" s="195">
        <f>'[122]RP per monthly'!BF427*-1</f>
        <v>0</v>
      </c>
      <c r="CI284" s="195">
        <f>'[122]RP per monthly'!BG427*-1</f>
        <v>0</v>
      </c>
      <c r="CJ284" s="195">
        <f>'[122]RP per monthly'!BH427*-1</f>
        <v>0</v>
      </c>
      <c r="CK284" s="195">
        <f>'[122]RP per monthly'!BI427*-1</f>
        <v>0</v>
      </c>
      <c r="CL284" s="195">
        <f>'[122]RP per monthly'!BJ427*-1</f>
        <v>0</v>
      </c>
      <c r="CM284" s="195">
        <f>'[122]RP per monthly'!BK427*-1</f>
        <v>0</v>
      </c>
      <c r="CN284" s="195">
        <f>'[122]RP per monthly'!BL427*-1</f>
        <v>0</v>
      </c>
      <c r="CO284" s="195">
        <f>'[122]RP per monthly'!BM427*-1</f>
        <v>0</v>
      </c>
      <c r="CP284" s="195">
        <f>'[122]RP per monthly'!BN427*-1</f>
        <v>0</v>
      </c>
      <c r="CQ284" s="195">
        <f>'[122]RP per monthly'!BO427*-1</f>
        <v>0</v>
      </c>
      <c r="CR284" s="195">
        <f>'[122]RP per monthly'!BP427*-1</f>
        <v>0</v>
      </c>
      <c r="CS284" s="195">
        <f>'[122]RP per monthly'!BQ427*-1</f>
        <v>0</v>
      </c>
      <c r="CT284" s="195">
        <f>'[122]RP per monthly'!BT427*-1</f>
        <v>0</v>
      </c>
      <c r="CU284" s="195">
        <f>'[122]RP per monthly'!BU427*-1</f>
        <v>0</v>
      </c>
      <c r="CV284" s="195">
        <f>'[122]RP per monthly'!BV427*-1</f>
        <v>0</v>
      </c>
      <c r="CW284" s="195">
        <f>'[122]RP per monthly'!BW427*-1</f>
        <v>0</v>
      </c>
      <c r="CX284" s="195">
        <f>'[122]RP per monthly'!BX427*-1</f>
        <v>0</v>
      </c>
      <c r="CY284" s="195">
        <f>'[122]RP per monthly'!BY427*-1</f>
        <v>0</v>
      </c>
      <c r="CZ284" s="195">
        <f>'[122]RP per monthly'!BZ427*-1</f>
        <v>0</v>
      </c>
      <c r="DA284" s="195">
        <f>'[122]RP per monthly'!CA427*-1</f>
        <v>0</v>
      </c>
      <c r="DB284" s="195">
        <f>'[122]RP per monthly'!CB427*-1</f>
        <v>0</v>
      </c>
      <c r="DC284" s="195">
        <f>'[122]RP per monthly'!CC427*-1</f>
        <v>0</v>
      </c>
      <c r="DD284" s="195">
        <f>'[122]RP per monthly'!CD427*-1</f>
        <v>0</v>
      </c>
      <c r="DE284" s="195">
        <f>'[122]RP per monthly'!CE427*-1</f>
        <v>0</v>
      </c>
    </row>
    <row r="285" spans="1:109" ht="15" customHeight="1" outlineLevel="1">
      <c r="A285" s="37" t="s">
        <v>326</v>
      </c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  <c r="AE285" s="84"/>
      <c r="AF285" s="84"/>
      <c r="AG285" s="84"/>
      <c r="AH285" s="84"/>
      <c r="AI285" s="84"/>
      <c r="AJ285" s="84"/>
      <c r="AK285" s="84"/>
      <c r="AL285" s="203">
        <f>'[122]RP per monthly'!B428*-1</f>
        <v>0</v>
      </c>
      <c r="AM285" s="203">
        <f>'[122]RP per monthly'!C428*-1</f>
        <v>0</v>
      </c>
      <c r="AN285" s="203">
        <f>'[122]RP per monthly'!D428*-1</f>
        <v>0</v>
      </c>
      <c r="AO285" s="203">
        <f>'[122]RP per monthly'!E428*-1</f>
        <v>0</v>
      </c>
      <c r="AP285" s="203">
        <f>'[122]RP per monthly'!F428*-1</f>
        <v>0</v>
      </c>
      <c r="AQ285" s="203">
        <f>'[122]RP per monthly'!G428*-1</f>
        <v>0</v>
      </c>
      <c r="AR285" s="203">
        <f>'[122]RP per monthly'!H428*-1</f>
        <v>0</v>
      </c>
      <c r="AS285" s="203">
        <f>'[122]RP per monthly'!I428*-1</f>
        <v>0</v>
      </c>
      <c r="AT285" s="203">
        <f>'[122]RP per monthly'!J428*-1</f>
        <v>0</v>
      </c>
      <c r="AU285" s="203">
        <f>'[122]RP per monthly'!K428*-1</f>
        <v>0</v>
      </c>
      <c r="AV285" s="203">
        <f>'[122]RP per monthly'!L428*-1</f>
        <v>0</v>
      </c>
      <c r="AW285" s="203">
        <f>'[122]RP per monthly'!M428*-1</f>
        <v>0</v>
      </c>
      <c r="AX285" s="203">
        <f>'[122]RP per monthly'!P428*-1</f>
        <v>0</v>
      </c>
      <c r="AY285" s="203">
        <f>'[122]RP per monthly'!Q428*-1</f>
        <v>0</v>
      </c>
      <c r="AZ285" s="203">
        <f>'[122]RP per monthly'!R428*-1</f>
        <v>0</v>
      </c>
      <c r="BA285" s="203">
        <f>'[122]RP per monthly'!S428*-1</f>
        <v>0</v>
      </c>
      <c r="BB285" s="203">
        <f>'[122]RP per monthly'!T428*-1</f>
        <v>0</v>
      </c>
      <c r="BC285" s="203">
        <f>'[122]RP per monthly'!U428*-1</f>
        <v>0</v>
      </c>
      <c r="BD285" s="203">
        <f>'[122]RP per monthly'!V428*-1</f>
        <v>0</v>
      </c>
      <c r="BE285" s="203">
        <f>'[122]RP per monthly'!W428*-1</f>
        <v>0</v>
      </c>
      <c r="BF285" s="203">
        <f>'[122]RP per monthly'!X428*-1</f>
        <v>0</v>
      </c>
      <c r="BG285" s="203">
        <f>'[122]RP per monthly'!Y428*-1</f>
        <v>0</v>
      </c>
      <c r="BH285" s="203">
        <f>'[122]RP per monthly'!Z428*-1</f>
        <v>0</v>
      </c>
      <c r="BI285" s="203">
        <f>'[122]RP per monthly'!AA428*-1</f>
        <v>0</v>
      </c>
      <c r="BJ285" s="203">
        <f>'[122]RP per monthly'!AD428*-1</f>
        <v>0</v>
      </c>
      <c r="BK285" s="203">
        <f>'[122]RP per monthly'!AE428*-1</f>
        <v>0</v>
      </c>
      <c r="BL285" s="203">
        <f>'[122]RP per monthly'!AF428*-1</f>
        <v>0</v>
      </c>
      <c r="BM285" s="203">
        <f>'[122]RP per monthly'!AG428*-1</f>
        <v>0</v>
      </c>
      <c r="BN285" s="203">
        <f>'[122]RP per monthly'!AH428*-1</f>
        <v>0</v>
      </c>
      <c r="BO285" s="203">
        <f>'[122]RP per monthly'!AI428*-1</f>
        <v>0</v>
      </c>
      <c r="BP285" s="203">
        <f>'[122]RP per monthly'!AJ428*-1</f>
        <v>0</v>
      </c>
      <c r="BQ285" s="203">
        <f>'[122]RP per monthly'!AK428*-1</f>
        <v>0</v>
      </c>
      <c r="BR285" s="203">
        <f>'[122]RP per monthly'!AL428*-1</f>
        <v>0</v>
      </c>
      <c r="BS285" s="203">
        <f>'[122]RP per monthly'!AM428*-1</f>
        <v>0</v>
      </c>
      <c r="BT285" s="203">
        <f>'[122]RP per monthly'!AN428*-1</f>
        <v>0</v>
      </c>
      <c r="BU285" s="203">
        <f>'[122]RP per monthly'!AO428*-1</f>
        <v>0</v>
      </c>
      <c r="BV285" s="195">
        <f>'[122]RP per monthly'!AR428*-1</f>
        <v>0</v>
      </c>
      <c r="BW285" s="195">
        <f>'[122]RP per monthly'!AS428*-1</f>
        <v>0</v>
      </c>
      <c r="BX285" s="195">
        <f>'[122]RP per monthly'!AT428*-1</f>
        <v>0</v>
      </c>
      <c r="BY285" s="195">
        <f>'[122]RP per monthly'!AU428*-1</f>
        <v>0</v>
      </c>
      <c r="BZ285" s="195">
        <f>'[122]RP per monthly'!AV428*-1</f>
        <v>0</v>
      </c>
      <c r="CA285" s="195">
        <f>'[122]RP per monthly'!AW428*-1</f>
        <v>0</v>
      </c>
      <c r="CB285" s="195">
        <f>'[122]RP per monthly'!AX428*-1</f>
        <v>0</v>
      </c>
      <c r="CC285" s="195">
        <f>'[122]RP per monthly'!AY428*-1</f>
        <v>0</v>
      </c>
      <c r="CD285" s="195">
        <f>'[122]RP per monthly'!AZ428*-1</f>
        <v>0</v>
      </c>
      <c r="CE285" s="195">
        <f>'[122]RP per monthly'!BA428*-1</f>
        <v>0</v>
      </c>
      <c r="CF285" s="195">
        <f>'[122]RP per monthly'!BB428*-1</f>
        <v>0</v>
      </c>
      <c r="CG285" s="195">
        <f>'[122]RP per monthly'!BC428*-1</f>
        <v>0</v>
      </c>
      <c r="CH285" s="195">
        <f>'[122]RP per monthly'!BF428*-1</f>
        <v>0</v>
      </c>
      <c r="CI285" s="195">
        <f>'[122]RP per monthly'!BG428*-1</f>
        <v>0</v>
      </c>
      <c r="CJ285" s="195">
        <f>'[122]RP per monthly'!BH428*-1</f>
        <v>0</v>
      </c>
      <c r="CK285" s="195">
        <f>'[122]RP per monthly'!BI428*-1</f>
        <v>0</v>
      </c>
      <c r="CL285" s="195">
        <f>'[122]RP per monthly'!BJ428*-1</f>
        <v>0</v>
      </c>
      <c r="CM285" s="195">
        <f>'[122]RP per monthly'!BK428*-1</f>
        <v>0</v>
      </c>
      <c r="CN285" s="195">
        <f>'[122]RP per monthly'!BL428*-1</f>
        <v>0</v>
      </c>
      <c r="CO285" s="195">
        <f>'[122]RP per monthly'!BM428*-1</f>
        <v>0</v>
      </c>
      <c r="CP285" s="195">
        <f>'[122]RP per monthly'!BN428*-1</f>
        <v>0</v>
      </c>
      <c r="CQ285" s="195">
        <f>'[122]RP per monthly'!BO428*-1</f>
        <v>0</v>
      </c>
      <c r="CR285" s="195">
        <f>'[122]RP per monthly'!BP428*-1</f>
        <v>0</v>
      </c>
      <c r="CS285" s="195">
        <f>'[122]RP per monthly'!BQ428*-1</f>
        <v>0</v>
      </c>
      <c r="CT285" s="195">
        <f>'[122]RP per monthly'!BT428*-1</f>
        <v>0</v>
      </c>
      <c r="CU285" s="195">
        <f>'[122]RP per monthly'!BU428*-1</f>
        <v>0</v>
      </c>
      <c r="CV285" s="195">
        <f>'[122]RP per monthly'!BV428*-1</f>
        <v>0</v>
      </c>
      <c r="CW285" s="195">
        <f>'[122]RP per monthly'!BW428*-1</f>
        <v>0</v>
      </c>
      <c r="CX285" s="195">
        <f>'[122]RP per monthly'!BX428*-1</f>
        <v>0</v>
      </c>
      <c r="CY285" s="195">
        <f>'[122]RP per monthly'!BY428*-1</f>
        <v>0</v>
      </c>
      <c r="CZ285" s="195">
        <f>'[122]RP per monthly'!BZ428*-1</f>
        <v>0</v>
      </c>
      <c r="DA285" s="195">
        <f>'[122]RP per monthly'!CA428*-1</f>
        <v>0</v>
      </c>
      <c r="DB285" s="195">
        <f>'[122]RP per monthly'!CB428*-1</f>
        <v>0</v>
      </c>
      <c r="DC285" s="195">
        <f>'[122]RP per monthly'!CC428*-1</f>
        <v>0</v>
      </c>
      <c r="DD285" s="195">
        <f>'[122]RP per monthly'!CD428*-1</f>
        <v>0</v>
      </c>
      <c r="DE285" s="195">
        <f>'[122]RP per monthly'!CE428*-1</f>
        <v>0</v>
      </c>
    </row>
    <row r="286" spans="1:109" ht="15" customHeight="1" outlineLevel="1">
      <c r="A286" s="37" t="s">
        <v>327</v>
      </c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4"/>
      <c r="AI286" s="84"/>
      <c r="AJ286" s="84"/>
      <c r="AK286" s="84"/>
      <c r="AL286" s="203">
        <f>'[122]RP per monthly'!B429*-1</f>
        <v>0</v>
      </c>
      <c r="AM286" s="203">
        <f>'[122]RP per monthly'!C429*-1</f>
        <v>0</v>
      </c>
      <c r="AN286" s="203">
        <f>'[122]RP per monthly'!D429*-1</f>
        <v>0</v>
      </c>
      <c r="AO286" s="203">
        <f>'[122]RP per monthly'!E429*-1</f>
        <v>0</v>
      </c>
      <c r="AP286" s="203">
        <f>'[122]RP per monthly'!F429*-1</f>
        <v>0</v>
      </c>
      <c r="AQ286" s="203">
        <f>'[122]RP per monthly'!G429*-1</f>
        <v>0</v>
      </c>
      <c r="AR286" s="203">
        <f>'[122]RP per monthly'!H429*-1</f>
        <v>0</v>
      </c>
      <c r="AS286" s="203">
        <f>'[122]RP per monthly'!I429*-1</f>
        <v>0</v>
      </c>
      <c r="AT286" s="203">
        <f>'[122]RP per monthly'!J429*-1</f>
        <v>0</v>
      </c>
      <c r="AU286" s="203">
        <f>'[122]RP per monthly'!K429*-1</f>
        <v>0</v>
      </c>
      <c r="AV286" s="203">
        <f>'[122]RP per monthly'!L429*-1</f>
        <v>0</v>
      </c>
      <c r="AW286" s="203">
        <f>'[122]RP per monthly'!M429*-1</f>
        <v>0</v>
      </c>
      <c r="AX286" s="203">
        <f>'[122]RP per monthly'!P429*-1</f>
        <v>0</v>
      </c>
      <c r="AY286" s="203">
        <f>'[122]RP per monthly'!Q429*-1</f>
        <v>0</v>
      </c>
      <c r="AZ286" s="203">
        <f>'[122]RP per monthly'!R429*-1</f>
        <v>0</v>
      </c>
      <c r="BA286" s="203">
        <f>'[122]RP per monthly'!S429*-1</f>
        <v>0</v>
      </c>
      <c r="BB286" s="203">
        <f>'[122]RP per monthly'!T429*-1</f>
        <v>0</v>
      </c>
      <c r="BC286" s="203">
        <f>'[122]RP per monthly'!U429*-1</f>
        <v>0</v>
      </c>
      <c r="BD286" s="203">
        <f>'[122]RP per monthly'!V429*-1</f>
        <v>0</v>
      </c>
      <c r="BE286" s="203">
        <f>'[122]RP per monthly'!W429*-1</f>
        <v>0</v>
      </c>
      <c r="BF286" s="203">
        <f>'[122]RP per monthly'!X429*-1</f>
        <v>0</v>
      </c>
      <c r="BG286" s="203">
        <f>'[122]RP per monthly'!Y429*-1</f>
        <v>0</v>
      </c>
      <c r="BH286" s="203">
        <f>'[122]RP per monthly'!Z429*-1</f>
        <v>0</v>
      </c>
      <c r="BI286" s="203">
        <f>'[122]RP per monthly'!AA429*-1</f>
        <v>0</v>
      </c>
      <c r="BJ286" s="203">
        <f>'[122]RP per monthly'!AD429*-1</f>
        <v>0</v>
      </c>
      <c r="BK286" s="203">
        <f>'[122]RP per monthly'!AE429*-1</f>
        <v>0</v>
      </c>
      <c r="BL286" s="203">
        <f>'[122]RP per monthly'!AF429*-1</f>
        <v>0</v>
      </c>
      <c r="BM286" s="203">
        <f>'[122]RP per monthly'!AG429*-1</f>
        <v>0</v>
      </c>
      <c r="BN286" s="203">
        <f>'[122]RP per monthly'!AH429*-1</f>
        <v>0</v>
      </c>
      <c r="BO286" s="203">
        <f>'[122]RP per monthly'!AI429*-1</f>
        <v>0</v>
      </c>
      <c r="BP286" s="203">
        <f>'[122]RP per monthly'!AJ429*-1</f>
        <v>0</v>
      </c>
      <c r="BQ286" s="203">
        <f>'[122]RP per monthly'!AK429*-1</f>
        <v>0</v>
      </c>
      <c r="BR286" s="203">
        <f>'[122]RP per monthly'!AL429*-1</f>
        <v>0</v>
      </c>
      <c r="BS286" s="203">
        <f>'[122]RP per monthly'!AM429*-1</f>
        <v>0</v>
      </c>
      <c r="BT286" s="203">
        <f>'[122]RP per monthly'!AN429*-1</f>
        <v>0</v>
      </c>
      <c r="BU286" s="203">
        <f>'[122]RP per monthly'!AO429*-1</f>
        <v>0</v>
      </c>
      <c r="BV286" s="195">
        <f>'[122]RP per monthly'!AR429*-1</f>
        <v>0</v>
      </c>
      <c r="BW286" s="195">
        <f>'[122]RP per monthly'!AS429*-1</f>
        <v>0</v>
      </c>
      <c r="BX286" s="195">
        <f>'[122]RP per monthly'!AT429*-1</f>
        <v>0</v>
      </c>
      <c r="BY286" s="195">
        <f>'[122]RP per monthly'!AU429*-1</f>
        <v>0</v>
      </c>
      <c r="BZ286" s="195">
        <f>'[122]RP per monthly'!AV429*-1</f>
        <v>0</v>
      </c>
      <c r="CA286" s="195">
        <f>'[122]RP per monthly'!AW429*-1</f>
        <v>0</v>
      </c>
      <c r="CB286" s="195">
        <f>'[122]RP per monthly'!AX429*-1</f>
        <v>0</v>
      </c>
      <c r="CC286" s="195">
        <f>'[122]RP per monthly'!AY429*-1</f>
        <v>0</v>
      </c>
      <c r="CD286" s="195">
        <f>'[122]RP per monthly'!AZ429*-1</f>
        <v>0</v>
      </c>
      <c r="CE286" s="195">
        <f>'[122]RP per monthly'!BA429*-1</f>
        <v>0</v>
      </c>
      <c r="CF286" s="195">
        <f>'[122]RP per monthly'!BB429*-1</f>
        <v>0</v>
      </c>
      <c r="CG286" s="195">
        <f>'[122]RP per monthly'!BC429*-1</f>
        <v>0</v>
      </c>
      <c r="CH286" s="195">
        <f>'[122]RP per monthly'!BF429*-1</f>
        <v>0</v>
      </c>
      <c r="CI286" s="195">
        <f>'[122]RP per monthly'!BG429*-1</f>
        <v>0</v>
      </c>
      <c r="CJ286" s="195">
        <f>'[122]RP per monthly'!BH429*-1</f>
        <v>0</v>
      </c>
      <c r="CK286" s="195">
        <f>'[122]RP per monthly'!BI429*-1</f>
        <v>0</v>
      </c>
      <c r="CL286" s="195">
        <f>'[122]RP per monthly'!BJ429*-1</f>
        <v>0</v>
      </c>
      <c r="CM286" s="195">
        <f>'[122]RP per monthly'!BK429*-1</f>
        <v>0</v>
      </c>
      <c r="CN286" s="195">
        <f>'[122]RP per monthly'!BL429*-1</f>
        <v>0</v>
      </c>
      <c r="CO286" s="195">
        <f>'[122]RP per monthly'!BM429*-1</f>
        <v>0</v>
      </c>
      <c r="CP286" s="195">
        <f>'[122]RP per monthly'!BN429*-1</f>
        <v>0</v>
      </c>
      <c r="CQ286" s="195">
        <f>'[122]RP per monthly'!BO429*-1</f>
        <v>0</v>
      </c>
      <c r="CR286" s="195">
        <f>'[122]RP per monthly'!BP429*-1</f>
        <v>0</v>
      </c>
      <c r="CS286" s="195">
        <f>'[122]RP per monthly'!BQ429*-1</f>
        <v>0</v>
      </c>
      <c r="CT286" s="195">
        <f>'[122]RP per monthly'!BT429*-1</f>
        <v>0</v>
      </c>
      <c r="CU286" s="195">
        <f>'[122]RP per monthly'!BU429*-1</f>
        <v>0</v>
      </c>
      <c r="CV286" s="195">
        <f>'[122]RP per monthly'!BV429*-1</f>
        <v>0</v>
      </c>
      <c r="CW286" s="195">
        <f>'[122]RP per monthly'!BW429*-1</f>
        <v>0</v>
      </c>
      <c r="CX286" s="195">
        <f>'[122]RP per monthly'!BX429*-1</f>
        <v>0</v>
      </c>
      <c r="CY286" s="195">
        <f>'[122]RP per monthly'!BY429*-1</f>
        <v>0</v>
      </c>
      <c r="CZ286" s="195">
        <f>'[122]RP per monthly'!BZ429*-1</f>
        <v>0</v>
      </c>
      <c r="DA286" s="195">
        <f>'[122]RP per monthly'!CA429*-1</f>
        <v>0</v>
      </c>
      <c r="DB286" s="195">
        <f>'[122]RP per monthly'!CB429*-1</f>
        <v>0</v>
      </c>
      <c r="DC286" s="195">
        <f>'[122]RP per monthly'!CC429*-1</f>
        <v>0</v>
      </c>
      <c r="DD286" s="195">
        <f>'[122]RP per monthly'!CD429*-1</f>
        <v>0</v>
      </c>
      <c r="DE286" s="195">
        <f>'[122]RP per monthly'!CE429*-1</f>
        <v>0</v>
      </c>
    </row>
    <row r="287" spans="1:109" ht="15" customHeight="1" outlineLevel="1">
      <c r="A287" s="37" t="s">
        <v>328</v>
      </c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4"/>
      <c r="AI287" s="84"/>
      <c r="AJ287" s="84"/>
      <c r="AK287" s="84"/>
      <c r="AL287" s="203">
        <f>'[122]RP per monthly'!B430*-1</f>
        <v>0</v>
      </c>
      <c r="AM287" s="203">
        <f>'[122]RP per monthly'!C430*-1</f>
        <v>0</v>
      </c>
      <c r="AN287" s="203">
        <f>'[122]RP per monthly'!D430*-1</f>
        <v>0</v>
      </c>
      <c r="AO287" s="203">
        <f>'[122]RP per monthly'!E430*-1</f>
        <v>0</v>
      </c>
      <c r="AP287" s="203">
        <f>'[122]RP per monthly'!F430*-1</f>
        <v>0</v>
      </c>
      <c r="AQ287" s="203">
        <f>'[122]RP per monthly'!G430*-1</f>
        <v>0</v>
      </c>
      <c r="AR287" s="203">
        <f>'[122]RP per monthly'!H430*-1</f>
        <v>0</v>
      </c>
      <c r="AS287" s="203">
        <f>'[122]RP per monthly'!I430*-1</f>
        <v>0</v>
      </c>
      <c r="AT287" s="203">
        <f>'[122]RP per monthly'!J430*-1</f>
        <v>0</v>
      </c>
      <c r="AU287" s="203">
        <f>'[122]RP per monthly'!K430*-1</f>
        <v>0</v>
      </c>
      <c r="AV287" s="203">
        <f>'[122]RP per monthly'!L430*-1</f>
        <v>0</v>
      </c>
      <c r="AW287" s="203">
        <f>'[122]RP per monthly'!M430*-1</f>
        <v>0</v>
      </c>
      <c r="AX287" s="203">
        <f>'[122]RP per monthly'!P430*-1</f>
        <v>0</v>
      </c>
      <c r="AY287" s="203">
        <f>'[122]RP per monthly'!Q430*-1</f>
        <v>0</v>
      </c>
      <c r="AZ287" s="203">
        <f>'[122]RP per monthly'!R430*-1</f>
        <v>0</v>
      </c>
      <c r="BA287" s="203">
        <f>'[122]RP per monthly'!S430*-1</f>
        <v>0</v>
      </c>
      <c r="BB287" s="203">
        <f>'[122]RP per monthly'!T430*-1</f>
        <v>0</v>
      </c>
      <c r="BC287" s="203">
        <f>'[122]RP per monthly'!U430*-1</f>
        <v>0</v>
      </c>
      <c r="BD287" s="203">
        <f>'[122]RP per monthly'!V430*-1</f>
        <v>0</v>
      </c>
      <c r="BE287" s="203">
        <f>'[122]RP per monthly'!W430*-1</f>
        <v>0</v>
      </c>
      <c r="BF287" s="203">
        <f>'[122]RP per monthly'!X430*-1</f>
        <v>0</v>
      </c>
      <c r="BG287" s="203">
        <f>'[122]RP per monthly'!Y430*-1</f>
        <v>0</v>
      </c>
      <c r="BH287" s="203">
        <f>'[122]RP per monthly'!Z430*-1</f>
        <v>0</v>
      </c>
      <c r="BI287" s="203">
        <f>'[122]RP per monthly'!AA430*-1</f>
        <v>0</v>
      </c>
      <c r="BJ287" s="203">
        <f>'[122]RP per monthly'!AD430*-1</f>
        <v>0</v>
      </c>
      <c r="BK287" s="203">
        <f>'[122]RP per monthly'!AE430*-1</f>
        <v>0</v>
      </c>
      <c r="BL287" s="203">
        <f>'[122]RP per monthly'!AF430*-1</f>
        <v>0</v>
      </c>
      <c r="BM287" s="203">
        <f>'[122]RP per monthly'!AG430*-1</f>
        <v>0</v>
      </c>
      <c r="BN287" s="203">
        <f>'[122]RP per monthly'!AH430*-1</f>
        <v>0</v>
      </c>
      <c r="BO287" s="203">
        <f>'[122]RP per monthly'!AI430*-1</f>
        <v>0</v>
      </c>
      <c r="BP287" s="203">
        <f>'[122]RP per monthly'!AJ430*-1</f>
        <v>0</v>
      </c>
      <c r="BQ287" s="203">
        <f>'[122]RP per monthly'!AK430*-1</f>
        <v>0</v>
      </c>
      <c r="BR287" s="203">
        <f>'[122]RP per monthly'!AL430*-1</f>
        <v>0</v>
      </c>
      <c r="BS287" s="203">
        <f>'[122]RP per monthly'!AM430*-1</f>
        <v>0</v>
      </c>
      <c r="BT287" s="203">
        <f>'[122]RP per monthly'!AN430*-1</f>
        <v>0</v>
      </c>
      <c r="BU287" s="203">
        <f>'[122]RP per monthly'!AO430*-1</f>
        <v>0</v>
      </c>
      <c r="BV287" s="195">
        <f>'[122]RP per monthly'!AR430*-1</f>
        <v>0</v>
      </c>
      <c r="BW287" s="195">
        <f>'[122]RP per monthly'!AS430*-1</f>
        <v>0</v>
      </c>
      <c r="BX287" s="195">
        <f>'[122]RP per monthly'!AT430*-1</f>
        <v>0</v>
      </c>
      <c r="BY287" s="195">
        <f>'[122]RP per monthly'!AU430*-1</f>
        <v>0</v>
      </c>
      <c r="BZ287" s="195">
        <f>'[122]RP per monthly'!AV430*-1</f>
        <v>0</v>
      </c>
      <c r="CA287" s="195">
        <f>'[122]RP per monthly'!AW430*-1</f>
        <v>0</v>
      </c>
      <c r="CB287" s="195">
        <f>'[122]RP per monthly'!AX430*-1</f>
        <v>0</v>
      </c>
      <c r="CC287" s="195">
        <f>'[122]RP per monthly'!AY430*-1</f>
        <v>0</v>
      </c>
      <c r="CD287" s="195">
        <f>'[122]RP per monthly'!AZ430*-1</f>
        <v>0</v>
      </c>
      <c r="CE287" s="195">
        <f>'[122]RP per monthly'!BA430*-1</f>
        <v>0</v>
      </c>
      <c r="CF287" s="195">
        <f>'[122]RP per monthly'!BB430*-1</f>
        <v>0</v>
      </c>
      <c r="CG287" s="195">
        <f>'[122]RP per monthly'!BC430*-1</f>
        <v>0</v>
      </c>
      <c r="CH287" s="195">
        <f>'[122]RP per monthly'!BF430*-1</f>
        <v>0</v>
      </c>
      <c r="CI287" s="195">
        <f>'[122]RP per monthly'!BG430*-1</f>
        <v>0</v>
      </c>
      <c r="CJ287" s="195">
        <f>'[122]RP per monthly'!BH430*-1</f>
        <v>0</v>
      </c>
      <c r="CK287" s="195">
        <f>'[122]RP per monthly'!BI430*-1</f>
        <v>0</v>
      </c>
      <c r="CL287" s="195">
        <f>'[122]RP per monthly'!BJ430*-1</f>
        <v>0</v>
      </c>
      <c r="CM287" s="195">
        <f>'[122]RP per monthly'!BK430*-1</f>
        <v>0</v>
      </c>
      <c r="CN287" s="195">
        <f>'[122]RP per monthly'!BL430*-1</f>
        <v>0</v>
      </c>
      <c r="CO287" s="195">
        <f>'[122]RP per monthly'!BM430*-1</f>
        <v>0</v>
      </c>
      <c r="CP287" s="195">
        <f>'[122]RP per monthly'!BN430*-1</f>
        <v>0</v>
      </c>
      <c r="CQ287" s="195">
        <f>'[122]RP per monthly'!BO430*-1</f>
        <v>0</v>
      </c>
      <c r="CR287" s="195">
        <f>'[122]RP per monthly'!BP430*-1</f>
        <v>0</v>
      </c>
      <c r="CS287" s="195">
        <f>'[122]RP per monthly'!BQ430*-1</f>
        <v>0</v>
      </c>
      <c r="CT287" s="195">
        <f>'[122]RP per monthly'!BT430*-1</f>
        <v>0</v>
      </c>
      <c r="CU287" s="195">
        <f>'[122]RP per monthly'!BU430*-1</f>
        <v>0</v>
      </c>
      <c r="CV287" s="195">
        <f>'[122]RP per monthly'!BV430*-1</f>
        <v>0</v>
      </c>
      <c r="CW287" s="195">
        <f>'[122]RP per monthly'!BW430*-1</f>
        <v>0</v>
      </c>
      <c r="CX287" s="195">
        <f>'[122]RP per monthly'!BX430*-1</f>
        <v>0</v>
      </c>
      <c r="CY287" s="195">
        <f>'[122]RP per monthly'!BY430*-1</f>
        <v>0</v>
      </c>
      <c r="CZ287" s="195">
        <f>'[122]RP per monthly'!BZ430*-1</f>
        <v>0</v>
      </c>
      <c r="DA287" s="195">
        <f>'[122]RP per monthly'!CA430*-1</f>
        <v>0</v>
      </c>
      <c r="DB287" s="195">
        <f>'[122]RP per monthly'!CB430*-1</f>
        <v>0</v>
      </c>
      <c r="DC287" s="195">
        <f>'[122]RP per monthly'!CC430*-1</f>
        <v>0</v>
      </c>
      <c r="DD287" s="195">
        <f>'[122]RP per monthly'!CD430*-1</f>
        <v>0</v>
      </c>
      <c r="DE287" s="195">
        <f>'[122]RP per monthly'!CE430*-1</f>
        <v>0</v>
      </c>
    </row>
    <row r="288" spans="1:109" ht="15" customHeight="1" outlineLevel="1">
      <c r="A288" s="37" t="s">
        <v>329</v>
      </c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4"/>
      <c r="AH288" s="84"/>
      <c r="AI288" s="84"/>
      <c r="AJ288" s="84"/>
      <c r="AK288" s="84"/>
      <c r="AL288" s="203">
        <f>'[122]RP per monthly'!B431*-1</f>
        <v>0</v>
      </c>
      <c r="AM288" s="203">
        <f>'[122]RP per monthly'!C431*-1</f>
        <v>0</v>
      </c>
      <c r="AN288" s="203">
        <f>'[122]RP per monthly'!D431*-1</f>
        <v>0</v>
      </c>
      <c r="AO288" s="203">
        <f>'[122]RP per monthly'!E431*-1</f>
        <v>0</v>
      </c>
      <c r="AP288" s="203">
        <f>'[122]RP per monthly'!F431*-1</f>
        <v>0</v>
      </c>
      <c r="AQ288" s="203">
        <f>'[122]RP per monthly'!G431*-1</f>
        <v>0</v>
      </c>
      <c r="AR288" s="203">
        <f>'[122]RP per monthly'!H431*-1</f>
        <v>0</v>
      </c>
      <c r="AS288" s="203">
        <f>'[122]RP per monthly'!I431*-1</f>
        <v>0</v>
      </c>
      <c r="AT288" s="203">
        <f>'[122]RP per monthly'!J431*-1</f>
        <v>0</v>
      </c>
      <c r="AU288" s="203">
        <f>'[122]RP per monthly'!K431*-1</f>
        <v>0</v>
      </c>
      <c r="AV288" s="203">
        <f>'[122]RP per monthly'!L431*-1</f>
        <v>0</v>
      </c>
      <c r="AW288" s="203">
        <f>'[122]RP per monthly'!M431*-1</f>
        <v>0</v>
      </c>
      <c r="AX288" s="203">
        <f>'[122]RP per monthly'!P431*-1</f>
        <v>0</v>
      </c>
      <c r="AY288" s="203">
        <f>'[122]RP per monthly'!Q431*-1</f>
        <v>0</v>
      </c>
      <c r="AZ288" s="203">
        <f>'[122]RP per monthly'!R431*-1</f>
        <v>0</v>
      </c>
      <c r="BA288" s="203">
        <f>'[122]RP per monthly'!S431*-1</f>
        <v>0</v>
      </c>
      <c r="BB288" s="203">
        <f>'[122]RP per monthly'!T431*-1</f>
        <v>0</v>
      </c>
      <c r="BC288" s="203">
        <f>'[122]RP per monthly'!U431*-1</f>
        <v>0</v>
      </c>
      <c r="BD288" s="203">
        <f>'[122]RP per monthly'!V431*-1</f>
        <v>0</v>
      </c>
      <c r="BE288" s="203">
        <f>'[122]RP per monthly'!W431*-1</f>
        <v>0</v>
      </c>
      <c r="BF288" s="203">
        <f>'[122]RP per monthly'!X431*-1</f>
        <v>0</v>
      </c>
      <c r="BG288" s="203">
        <f>'[122]RP per monthly'!Y431*-1</f>
        <v>0</v>
      </c>
      <c r="BH288" s="203">
        <f>'[122]RP per monthly'!Z431*-1</f>
        <v>0</v>
      </c>
      <c r="BI288" s="203">
        <f>'[122]RP per monthly'!AA431*-1</f>
        <v>0</v>
      </c>
      <c r="BJ288" s="203">
        <f>'[122]RP per monthly'!AD431*-1</f>
        <v>0</v>
      </c>
      <c r="BK288" s="203">
        <f>'[122]RP per monthly'!AE431*-1</f>
        <v>0</v>
      </c>
      <c r="BL288" s="203">
        <f>'[122]RP per monthly'!AF431*-1</f>
        <v>0</v>
      </c>
      <c r="BM288" s="203">
        <f>'[122]RP per monthly'!AG431*-1</f>
        <v>0</v>
      </c>
      <c r="BN288" s="203">
        <f>'[122]RP per monthly'!AH431*-1</f>
        <v>0</v>
      </c>
      <c r="BO288" s="203">
        <f>'[122]RP per monthly'!AI431*-1</f>
        <v>0</v>
      </c>
      <c r="BP288" s="203">
        <f>'[122]RP per monthly'!AJ431*-1</f>
        <v>0</v>
      </c>
      <c r="BQ288" s="203">
        <f>'[122]RP per monthly'!AK431*-1</f>
        <v>0</v>
      </c>
      <c r="BR288" s="203">
        <f>'[122]RP per monthly'!AL431*-1</f>
        <v>0</v>
      </c>
      <c r="BS288" s="203">
        <f>'[122]RP per monthly'!AM431*-1</f>
        <v>0</v>
      </c>
      <c r="BT288" s="203">
        <f>'[122]RP per monthly'!AN431*-1</f>
        <v>0</v>
      </c>
      <c r="BU288" s="203">
        <f>'[122]RP per monthly'!AO431*-1</f>
        <v>0</v>
      </c>
      <c r="BV288" s="195">
        <f>'[122]RP per monthly'!AR431*-1</f>
        <v>0</v>
      </c>
      <c r="BW288" s="195">
        <f>'[122]RP per monthly'!AS431*-1</f>
        <v>0</v>
      </c>
      <c r="BX288" s="195">
        <f>'[122]RP per monthly'!AT431*-1</f>
        <v>0</v>
      </c>
      <c r="BY288" s="195">
        <f>'[122]RP per monthly'!AU431*-1</f>
        <v>0</v>
      </c>
      <c r="BZ288" s="195">
        <f>'[122]RP per monthly'!AV431*-1</f>
        <v>0</v>
      </c>
      <c r="CA288" s="195">
        <f>'[122]RP per monthly'!AW431*-1</f>
        <v>0</v>
      </c>
      <c r="CB288" s="195">
        <f>'[122]RP per monthly'!AX431*-1</f>
        <v>0</v>
      </c>
      <c r="CC288" s="195">
        <f>'[122]RP per monthly'!AY431*-1</f>
        <v>0</v>
      </c>
      <c r="CD288" s="195">
        <f>'[122]RP per monthly'!AZ431*-1</f>
        <v>0</v>
      </c>
      <c r="CE288" s="195">
        <f>'[122]RP per monthly'!BA431*-1</f>
        <v>0</v>
      </c>
      <c r="CF288" s="195">
        <f>'[122]RP per monthly'!BB431*-1</f>
        <v>0</v>
      </c>
      <c r="CG288" s="195">
        <f>'[122]RP per monthly'!BC431*-1</f>
        <v>0</v>
      </c>
      <c r="CH288" s="195">
        <f>'[122]RP per monthly'!BF431*-1</f>
        <v>0</v>
      </c>
      <c r="CI288" s="195">
        <f>'[122]RP per monthly'!BG431*-1</f>
        <v>0</v>
      </c>
      <c r="CJ288" s="195">
        <f>'[122]RP per monthly'!BH431*-1</f>
        <v>0</v>
      </c>
      <c r="CK288" s="195">
        <f>'[122]RP per monthly'!BI431*-1</f>
        <v>0</v>
      </c>
      <c r="CL288" s="195">
        <f>'[122]RP per monthly'!BJ431*-1</f>
        <v>0</v>
      </c>
      <c r="CM288" s="195">
        <f>'[122]RP per monthly'!BK431*-1</f>
        <v>0</v>
      </c>
      <c r="CN288" s="195">
        <f>'[122]RP per monthly'!BL431*-1</f>
        <v>0</v>
      </c>
      <c r="CO288" s="195">
        <f>'[122]RP per monthly'!BM431*-1</f>
        <v>0</v>
      </c>
      <c r="CP288" s="195">
        <f>'[122]RP per monthly'!BN431*-1</f>
        <v>0</v>
      </c>
      <c r="CQ288" s="195">
        <f>'[122]RP per monthly'!BO431*-1</f>
        <v>0</v>
      </c>
      <c r="CR288" s="195">
        <f>'[122]RP per monthly'!BP431*-1</f>
        <v>0</v>
      </c>
      <c r="CS288" s="195">
        <f>'[122]RP per monthly'!BQ431*-1</f>
        <v>0</v>
      </c>
      <c r="CT288" s="195">
        <f>'[122]RP per monthly'!BT431*-1</f>
        <v>0</v>
      </c>
      <c r="CU288" s="195">
        <f>'[122]RP per monthly'!BU431*-1</f>
        <v>0</v>
      </c>
      <c r="CV288" s="195">
        <f>'[122]RP per monthly'!BV431*-1</f>
        <v>0</v>
      </c>
      <c r="CW288" s="195">
        <f>'[122]RP per monthly'!BW431*-1</f>
        <v>0</v>
      </c>
      <c r="CX288" s="195">
        <f>'[122]RP per monthly'!BX431*-1</f>
        <v>0</v>
      </c>
      <c r="CY288" s="195">
        <f>'[122]RP per monthly'!BY431*-1</f>
        <v>0</v>
      </c>
      <c r="CZ288" s="195">
        <f>'[122]RP per monthly'!BZ431*-1</f>
        <v>0</v>
      </c>
      <c r="DA288" s="195">
        <f>'[122]RP per monthly'!CA431*-1</f>
        <v>0</v>
      </c>
      <c r="DB288" s="195">
        <f>'[122]RP per monthly'!CB431*-1</f>
        <v>0</v>
      </c>
      <c r="DC288" s="195">
        <f>'[122]RP per monthly'!CC431*-1</f>
        <v>0</v>
      </c>
      <c r="DD288" s="195">
        <f>'[122]RP per monthly'!CD431*-1</f>
        <v>0</v>
      </c>
      <c r="DE288" s="195">
        <f>'[122]RP per monthly'!CE431*-1</f>
        <v>0</v>
      </c>
    </row>
    <row r="289" spans="1:109" ht="15" customHeight="1" outlineLevel="1">
      <c r="A289" s="37" t="s">
        <v>330</v>
      </c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4"/>
      <c r="AI289" s="84"/>
      <c r="AJ289" s="84"/>
      <c r="AK289" s="84"/>
      <c r="AL289" s="203">
        <f>'[122]RP per monthly'!B432*-1</f>
        <v>0</v>
      </c>
      <c r="AM289" s="203">
        <f>'[122]RP per monthly'!C432*-1</f>
        <v>0</v>
      </c>
      <c r="AN289" s="203">
        <f>'[122]RP per monthly'!D432*-1</f>
        <v>0</v>
      </c>
      <c r="AO289" s="203">
        <f>'[122]RP per monthly'!E432*-1</f>
        <v>0</v>
      </c>
      <c r="AP289" s="203">
        <f>'[122]RP per monthly'!F432*-1</f>
        <v>105576.54</v>
      </c>
      <c r="AQ289" s="203">
        <f>'[122]RP per monthly'!G432*-1</f>
        <v>0</v>
      </c>
      <c r="AR289" s="203">
        <f>'[122]RP per monthly'!H432*-1</f>
        <v>0</v>
      </c>
      <c r="AS289" s="203">
        <f>'[122]RP per monthly'!I432*-1</f>
        <v>0</v>
      </c>
      <c r="AT289" s="203">
        <f>'[122]RP per monthly'!J432*-1</f>
        <v>0</v>
      </c>
      <c r="AU289" s="203">
        <f>'[122]RP per monthly'!K432*-1</f>
        <v>0</v>
      </c>
      <c r="AV289" s="203">
        <f>'[122]RP per monthly'!L432*-1</f>
        <v>0</v>
      </c>
      <c r="AW289" s="203">
        <f>'[122]RP per monthly'!M432*-1</f>
        <v>0</v>
      </c>
      <c r="AX289" s="203">
        <f>'[122]RP per monthly'!P432*-1</f>
        <v>0</v>
      </c>
      <c r="AY289" s="203">
        <f>'[122]RP per monthly'!Q432*-1</f>
        <v>0</v>
      </c>
      <c r="AZ289" s="203">
        <f>'[122]RP per monthly'!R432*-1</f>
        <v>0</v>
      </c>
      <c r="BA289" s="203">
        <f>'[122]RP per monthly'!S432*-1</f>
        <v>0</v>
      </c>
      <c r="BB289" s="203">
        <f>'[122]RP per monthly'!T432*-1</f>
        <v>0</v>
      </c>
      <c r="BC289" s="203">
        <f>'[122]RP per monthly'!U432*-1</f>
        <v>0</v>
      </c>
      <c r="BD289" s="203">
        <f>'[122]RP per monthly'!V432*-1</f>
        <v>0</v>
      </c>
      <c r="BE289" s="203">
        <f>'[122]RP per monthly'!W432*-1</f>
        <v>0</v>
      </c>
      <c r="BF289" s="203">
        <f>'[122]RP per monthly'!X432*-1</f>
        <v>0</v>
      </c>
      <c r="BG289" s="203">
        <f>'[122]RP per monthly'!Y432*-1</f>
        <v>0</v>
      </c>
      <c r="BH289" s="203">
        <f>'[122]RP per monthly'!Z432*-1</f>
        <v>0</v>
      </c>
      <c r="BI289" s="203">
        <f>'[122]RP per monthly'!AA432*-1</f>
        <v>0</v>
      </c>
      <c r="BJ289" s="203">
        <f>'[122]RP per monthly'!AD432*-1</f>
        <v>0</v>
      </c>
      <c r="BK289" s="203">
        <f>'[122]RP per monthly'!AE432*-1</f>
        <v>0</v>
      </c>
      <c r="BL289" s="203">
        <f>'[122]RP per monthly'!AF432*-1</f>
        <v>0</v>
      </c>
      <c r="BM289" s="203">
        <f>'[122]RP per monthly'!AG432*-1</f>
        <v>0</v>
      </c>
      <c r="BN289" s="203">
        <f>'[122]RP per monthly'!AH432*-1</f>
        <v>0</v>
      </c>
      <c r="BO289" s="203">
        <f>'[122]RP per monthly'!AI432*-1</f>
        <v>0</v>
      </c>
      <c r="BP289" s="203">
        <f>'[122]RP per monthly'!AJ432*-1</f>
        <v>0</v>
      </c>
      <c r="BQ289" s="203">
        <f>'[122]RP per monthly'!AK432*-1</f>
        <v>0</v>
      </c>
      <c r="BR289" s="203">
        <f>'[122]RP per monthly'!AL432*-1</f>
        <v>0</v>
      </c>
      <c r="BS289" s="203">
        <f>'[122]RP per monthly'!AM432*-1</f>
        <v>0</v>
      </c>
      <c r="BT289" s="203">
        <f>'[122]RP per monthly'!AN432*-1</f>
        <v>0</v>
      </c>
      <c r="BU289" s="203">
        <f>'[122]RP per monthly'!AO432*-1</f>
        <v>0</v>
      </c>
      <c r="BV289" s="195">
        <f>'[122]RP per monthly'!AR432*-1</f>
        <v>0</v>
      </c>
      <c r="BW289" s="195">
        <f>'[122]RP per monthly'!AS432*-1</f>
        <v>0</v>
      </c>
      <c r="BX289" s="195">
        <f>'[122]RP per monthly'!AT432*-1</f>
        <v>0</v>
      </c>
      <c r="BY289" s="195">
        <f>'[122]RP per monthly'!AU432*-1</f>
        <v>0</v>
      </c>
      <c r="BZ289" s="195">
        <f>'[122]RP per monthly'!AV432*-1</f>
        <v>0</v>
      </c>
      <c r="CA289" s="195">
        <f>'[122]RP per monthly'!AW432*-1</f>
        <v>0</v>
      </c>
      <c r="CB289" s="195">
        <f>'[122]RP per monthly'!AX432*-1</f>
        <v>0</v>
      </c>
      <c r="CC289" s="195">
        <f>'[122]RP per monthly'!AY432*-1</f>
        <v>0</v>
      </c>
      <c r="CD289" s="195">
        <f>'[122]RP per monthly'!AZ432*-1</f>
        <v>0</v>
      </c>
      <c r="CE289" s="195">
        <f>'[122]RP per monthly'!BA432*-1</f>
        <v>0</v>
      </c>
      <c r="CF289" s="195">
        <f>'[122]RP per monthly'!BB432*-1</f>
        <v>0</v>
      </c>
      <c r="CG289" s="195">
        <f>'[122]RP per monthly'!BC432*-1</f>
        <v>0</v>
      </c>
      <c r="CH289" s="195">
        <f>'[122]RP per monthly'!BF432*-1</f>
        <v>0</v>
      </c>
      <c r="CI289" s="195">
        <f>'[122]RP per monthly'!BG432*-1</f>
        <v>0</v>
      </c>
      <c r="CJ289" s="195">
        <f>'[122]RP per monthly'!BH432*-1</f>
        <v>0</v>
      </c>
      <c r="CK289" s="195">
        <f>'[122]RP per monthly'!BI432*-1</f>
        <v>0</v>
      </c>
      <c r="CL289" s="195">
        <f>'[122]RP per monthly'!BJ432*-1</f>
        <v>0</v>
      </c>
      <c r="CM289" s="195">
        <f>'[122]RP per monthly'!BK432*-1</f>
        <v>0</v>
      </c>
      <c r="CN289" s="195">
        <f>'[122]RP per monthly'!BL432*-1</f>
        <v>0</v>
      </c>
      <c r="CO289" s="195">
        <f>'[122]RP per monthly'!BM432*-1</f>
        <v>0</v>
      </c>
      <c r="CP289" s="195">
        <f>'[122]RP per monthly'!BN432*-1</f>
        <v>0</v>
      </c>
      <c r="CQ289" s="195">
        <f>'[122]RP per monthly'!BO432*-1</f>
        <v>0</v>
      </c>
      <c r="CR289" s="195">
        <f>'[122]RP per monthly'!BP432*-1</f>
        <v>0</v>
      </c>
      <c r="CS289" s="195">
        <f>'[122]RP per monthly'!BQ432*-1</f>
        <v>0</v>
      </c>
      <c r="CT289" s="195">
        <f>'[122]RP per monthly'!BT432*-1</f>
        <v>0</v>
      </c>
      <c r="CU289" s="195">
        <f>'[122]RP per monthly'!BU432*-1</f>
        <v>0</v>
      </c>
      <c r="CV289" s="195">
        <f>'[122]RP per monthly'!BV432*-1</f>
        <v>0</v>
      </c>
      <c r="CW289" s="195">
        <f>'[122]RP per monthly'!BW432*-1</f>
        <v>0</v>
      </c>
      <c r="CX289" s="195">
        <f>'[122]RP per monthly'!BX432*-1</f>
        <v>0</v>
      </c>
      <c r="CY289" s="195">
        <f>'[122]RP per monthly'!BY432*-1</f>
        <v>0</v>
      </c>
      <c r="CZ289" s="195">
        <f>'[122]RP per monthly'!BZ432*-1</f>
        <v>0</v>
      </c>
      <c r="DA289" s="195">
        <f>'[122]RP per monthly'!CA432*-1</f>
        <v>0</v>
      </c>
      <c r="DB289" s="195">
        <f>'[122]RP per monthly'!CB432*-1</f>
        <v>0</v>
      </c>
      <c r="DC289" s="195">
        <f>'[122]RP per monthly'!CC432*-1</f>
        <v>0</v>
      </c>
      <c r="DD289" s="195">
        <f>'[122]RP per monthly'!CD432*-1</f>
        <v>0</v>
      </c>
      <c r="DE289" s="195">
        <f>'[122]RP per monthly'!CE432*-1</f>
        <v>0</v>
      </c>
    </row>
    <row r="290" spans="1:109" ht="15" customHeight="1" outlineLevel="1">
      <c r="A290" s="37" t="s">
        <v>331</v>
      </c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4"/>
      <c r="AI290" s="84"/>
      <c r="AJ290" s="84"/>
      <c r="AK290" s="84"/>
      <c r="AL290" s="203">
        <f>'[122]RP per monthly'!B433*-1</f>
        <v>0</v>
      </c>
      <c r="AM290" s="203">
        <f>'[122]RP per monthly'!C433*-1</f>
        <v>0</v>
      </c>
      <c r="AN290" s="203">
        <f>'[122]RP per monthly'!D433*-1</f>
        <v>0</v>
      </c>
      <c r="AO290" s="203">
        <f>'[122]RP per monthly'!E433*-1</f>
        <v>0</v>
      </c>
      <c r="AP290" s="203">
        <f>'[122]RP per monthly'!F433*-1</f>
        <v>0</v>
      </c>
      <c r="AQ290" s="203">
        <f>'[122]RP per monthly'!G433*-1</f>
        <v>0</v>
      </c>
      <c r="AR290" s="203">
        <f>'[122]RP per monthly'!H433*-1</f>
        <v>0</v>
      </c>
      <c r="AS290" s="203">
        <f>'[122]RP per monthly'!I433*-1</f>
        <v>0</v>
      </c>
      <c r="AT290" s="203">
        <f>'[122]RP per monthly'!J433*-1</f>
        <v>0</v>
      </c>
      <c r="AU290" s="203">
        <f>'[122]RP per monthly'!K433*-1</f>
        <v>0</v>
      </c>
      <c r="AV290" s="203">
        <f>'[122]RP per monthly'!L433*-1</f>
        <v>0</v>
      </c>
      <c r="AW290" s="203">
        <f>'[122]RP per monthly'!M433*-1</f>
        <v>0</v>
      </c>
      <c r="AX290" s="203">
        <f>'[122]RP per monthly'!P433*-1</f>
        <v>0</v>
      </c>
      <c r="AY290" s="203">
        <f>'[122]RP per monthly'!Q433*-1</f>
        <v>0</v>
      </c>
      <c r="AZ290" s="203">
        <f>'[122]RP per monthly'!R433*-1</f>
        <v>0</v>
      </c>
      <c r="BA290" s="203">
        <f>'[122]RP per monthly'!S433*-1</f>
        <v>0</v>
      </c>
      <c r="BB290" s="203">
        <f>'[122]RP per monthly'!T433*-1</f>
        <v>0</v>
      </c>
      <c r="BC290" s="203">
        <f>'[122]RP per monthly'!U433*-1</f>
        <v>0</v>
      </c>
      <c r="BD290" s="203">
        <f>'[122]RP per monthly'!V433*-1</f>
        <v>0</v>
      </c>
      <c r="BE290" s="203">
        <f>'[122]RP per monthly'!W433*-1</f>
        <v>0</v>
      </c>
      <c r="BF290" s="203">
        <f>'[122]RP per monthly'!X433*-1</f>
        <v>0</v>
      </c>
      <c r="BG290" s="203">
        <f>'[122]RP per monthly'!Y433*-1</f>
        <v>0</v>
      </c>
      <c r="BH290" s="203">
        <f>'[122]RP per monthly'!Z433*-1</f>
        <v>0</v>
      </c>
      <c r="BI290" s="203">
        <f>'[122]RP per monthly'!AA433*-1</f>
        <v>0</v>
      </c>
      <c r="BJ290" s="203">
        <f>'[122]RP per monthly'!AD433*-1</f>
        <v>0</v>
      </c>
      <c r="BK290" s="203">
        <f>'[122]RP per monthly'!AE433*-1</f>
        <v>0</v>
      </c>
      <c r="BL290" s="203">
        <f>'[122]RP per monthly'!AF433*-1</f>
        <v>0</v>
      </c>
      <c r="BM290" s="203">
        <f>'[122]RP per monthly'!AG433*-1</f>
        <v>0</v>
      </c>
      <c r="BN290" s="203">
        <f>'[122]RP per monthly'!AH433*-1</f>
        <v>0</v>
      </c>
      <c r="BO290" s="203">
        <f>'[122]RP per monthly'!AI433*-1</f>
        <v>0</v>
      </c>
      <c r="BP290" s="203">
        <f>'[122]RP per monthly'!AJ433*-1</f>
        <v>0</v>
      </c>
      <c r="BQ290" s="203">
        <f>'[122]RP per monthly'!AK433*-1</f>
        <v>0</v>
      </c>
      <c r="BR290" s="203">
        <f>'[122]RP per monthly'!AL433*-1</f>
        <v>0</v>
      </c>
      <c r="BS290" s="203">
        <f>'[122]RP per monthly'!AM433*-1</f>
        <v>0</v>
      </c>
      <c r="BT290" s="203">
        <f>'[122]RP per monthly'!AN433*-1</f>
        <v>0</v>
      </c>
      <c r="BU290" s="203">
        <f>'[122]RP per monthly'!AO433*-1</f>
        <v>0</v>
      </c>
      <c r="BV290" s="195">
        <f>'[122]RP per monthly'!AR433*-1</f>
        <v>0</v>
      </c>
      <c r="BW290" s="195">
        <f>'[122]RP per monthly'!AS433*-1</f>
        <v>0</v>
      </c>
      <c r="BX290" s="195">
        <f>'[122]RP per monthly'!AT433*-1</f>
        <v>0</v>
      </c>
      <c r="BY290" s="195">
        <f>'[122]RP per monthly'!AU433*-1</f>
        <v>0</v>
      </c>
      <c r="BZ290" s="195">
        <f>'[122]RP per monthly'!AV433*-1</f>
        <v>0</v>
      </c>
      <c r="CA290" s="195">
        <f>'[122]RP per monthly'!AW433*-1</f>
        <v>0</v>
      </c>
      <c r="CB290" s="195">
        <f>'[122]RP per monthly'!AX433*-1</f>
        <v>0</v>
      </c>
      <c r="CC290" s="195">
        <f>'[122]RP per monthly'!AY433*-1</f>
        <v>0</v>
      </c>
      <c r="CD290" s="195">
        <f>'[122]RP per monthly'!AZ433*-1</f>
        <v>0</v>
      </c>
      <c r="CE290" s="195">
        <f>'[122]RP per monthly'!BA433*-1</f>
        <v>0</v>
      </c>
      <c r="CF290" s="195">
        <f>'[122]RP per monthly'!BB433*-1</f>
        <v>0</v>
      </c>
      <c r="CG290" s="195">
        <f>'[122]RP per monthly'!BC433*-1</f>
        <v>0</v>
      </c>
      <c r="CH290" s="195">
        <f>'[122]RP per monthly'!BF433*-1</f>
        <v>0</v>
      </c>
      <c r="CI290" s="195">
        <f>'[122]RP per monthly'!BG433*-1</f>
        <v>0</v>
      </c>
      <c r="CJ290" s="195">
        <f>'[122]RP per monthly'!BH433*-1</f>
        <v>0</v>
      </c>
      <c r="CK290" s="195">
        <f>'[122]RP per monthly'!BI433*-1</f>
        <v>0</v>
      </c>
      <c r="CL290" s="195">
        <f>'[122]RP per monthly'!BJ433*-1</f>
        <v>0</v>
      </c>
      <c r="CM290" s="195">
        <f>'[122]RP per monthly'!BK433*-1</f>
        <v>0</v>
      </c>
      <c r="CN290" s="195">
        <f>'[122]RP per monthly'!BL433*-1</f>
        <v>0</v>
      </c>
      <c r="CO290" s="195">
        <f>'[122]RP per monthly'!BM433*-1</f>
        <v>0</v>
      </c>
      <c r="CP290" s="195">
        <f>'[122]RP per monthly'!BN433*-1</f>
        <v>0</v>
      </c>
      <c r="CQ290" s="195">
        <f>'[122]RP per monthly'!BO433*-1</f>
        <v>0</v>
      </c>
      <c r="CR290" s="195">
        <f>'[122]RP per monthly'!BP433*-1</f>
        <v>0</v>
      </c>
      <c r="CS290" s="195">
        <f>'[122]RP per monthly'!BQ433*-1</f>
        <v>0</v>
      </c>
      <c r="CT290" s="195">
        <f>'[122]RP per monthly'!BT433*-1</f>
        <v>0</v>
      </c>
      <c r="CU290" s="195">
        <f>'[122]RP per monthly'!BU433*-1</f>
        <v>0</v>
      </c>
      <c r="CV290" s="195">
        <f>'[122]RP per monthly'!BV433*-1</f>
        <v>0</v>
      </c>
      <c r="CW290" s="195">
        <f>'[122]RP per monthly'!BW433*-1</f>
        <v>0</v>
      </c>
      <c r="CX290" s="195">
        <f>'[122]RP per monthly'!BX433*-1</f>
        <v>0</v>
      </c>
      <c r="CY290" s="195">
        <f>'[122]RP per monthly'!BY433*-1</f>
        <v>0</v>
      </c>
      <c r="CZ290" s="195">
        <f>'[122]RP per monthly'!BZ433*-1</f>
        <v>0</v>
      </c>
      <c r="DA290" s="195">
        <f>'[122]RP per monthly'!CA433*-1</f>
        <v>0</v>
      </c>
      <c r="DB290" s="195">
        <f>'[122]RP per monthly'!CB433*-1</f>
        <v>0</v>
      </c>
      <c r="DC290" s="195">
        <f>'[122]RP per monthly'!CC433*-1</f>
        <v>0</v>
      </c>
      <c r="DD290" s="195">
        <f>'[122]RP per monthly'!CD433*-1</f>
        <v>0</v>
      </c>
      <c r="DE290" s="195">
        <f>'[122]RP per monthly'!CE433*-1</f>
        <v>0</v>
      </c>
    </row>
    <row r="291" spans="1:109" ht="15" customHeight="1" outlineLevel="1">
      <c r="A291" s="37" t="s">
        <v>332</v>
      </c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4"/>
      <c r="AI291" s="84"/>
      <c r="AJ291" s="84"/>
      <c r="AK291" s="84"/>
      <c r="AL291" s="203">
        <f>'[122]RP per monthly'!B434*-1</f>
        <v>0</v>
      </c>
      <c r="AM291" s="203">
        <f>'[122]RP per monthly'!C434*-1</f>
        <v>0</v>
      </c>
      <c r="AN291" s="203">
        <f>'[122]RP per monthly'!D434*-1</f>
        <v>0</v>
      </c>
      <c r="AO291" s="203">
        <f>'[122]RP per monthly'!E434*-1</f>
        <v>0</v>
      </c>
      <c r="AP291" s="203">
        <f>'[122]RP per monthly'!F434*-1</f>
        <v>0</v>
      </c>
      <c r="AQ291" s="203">
        <f>'[122]RP per monthly'!G434*-1</f>
        <v>0</v>
      </c>
      <c r="AR291" s="203">
        <f>'[122]RP per monthly'!H434*-1</f>
        <v>0</v>
      </c>
      <c r="AS291" s="203">
        <f>'[122]RP per monthly'!I434*-1</f>
        <v>0</v>
      </c>
      <c r="AT291" s="203">
        <f>'[122]RP per monthly'!J434*-1</f>
        <v>0</v>
      </c>
      <c r="AU291" s="203">
        <f>'[122]RP per monthly'!K434*-1</f>
        <v>0</v>
      </c>
      <c r="AV291" s="203">
        <f>'[122]RP per monthly'!L434*-1</f>
        <v>0</v>
      </c>
      <c r="AW291" s="203">
        <f>'[122]RP per monthly'!M434*-1</f>
        <v>0</v>
      </c>
      <c r="AX291" s="203">
        <f>'[122]RP per monthly'!P434*-1</f>
        <v>0</v>
      </c>
      <c r="AY291" s="203">
        <f>'[122]RP per monthly'!Q434*-1</f>
        <v>0</v>
      </c>
      <c r="AZ291" s="203">
        <f>'[122]RP per monthly'!R434*-1</f>
        <v>0</v>
      </c>
      <c r="BA291" s="203">
        <f>'[122]RP per monthly'!S434*-1</f>
        <v>0</v>
      </c>
      <c r="BB291" s="203">
        <f>'[122]RP per monthly'!T434*-1</f>
        <v>0</v>
      </c>
      <c r="BC291" s="203">
        <f>'[122]RP per monthly'!U434*-1</f>
        <v>0</v>
      </c>
      <c r="BD291" s="203">
        <f>'[122]RP per monthly'!V434*-1</f>
        <v>0</v>
      </c>
      <c r="BE291" s="203">
        <f>'[122]RP per monthly'!W434*-1</f>
        <v>0</v>
      </c>
      <c r="BF291" s="203">
        <f>'[122]RP per monthly'!X434*-1</f>
        <v>0</v>
      </c>
      <c r="BG291" s="203">
        <f>'[122]RP per monthly'!Y434*-1</f>
        <v>0</v>
      </c>
      <c r="BH291" s="203">
        <f>'[122]RP per monthly'!Z434*-1</f>
        <v>0</v>
      </c>
      <c r="BI291" s="203">
        <f>'[122]RP per monthly'!AA434*-1</f>
        <v>0</v>
      </c>
      <c r="BJ291" s="203">
        <f>'[122]RP per monthly'!AD434*-1</f>
        <v>0</v>
      </c>
      <c r="BK291" s="203">
        <f>'[122]RP per monthly'!AE434*-1</f>
        <v>0</v>
      </c>
      <c r="BL291" s="203">
        <f>'[122]RP per monthly'!AF434*-1</f>
        <v>0</v>
      </c>
      <c r="BM291" s="203">
        <f>'[122]RP per monthly'!AG434*-1</f>
        <v>0</v>
      </c>
      <c r="BN291" s="203">
        <f>'[122]RP per monthly'!AH434*-1</f>
        <v>0</v>
      </c>
      <c r="BO291" s="203">
        <f>'[122]RP per monthly'!AI434*-1</f>
        <v>0</v>
      </c>
      <c r="BP291" s="203">
        <f>'[122]RP per monthly'!AJ434*-1</f>
        <v>0</v>
      </c>
      <c r="BQ291" s="203">
        <f>'[122]RP per monthly'!AK434*-1</f>
        <v>0</v>
      </c>
      <c r="BR291" s="203">
        <f>'[122]RP per monthly'!AL434*-1</f>
        <v>0</v>
      </c>
      <c r="BS291" s="203">
        <f>'[122]RP per monthly'!AM434*-1</f>
        <v>0</v>
      </c>
      <c r="BT291" s="203">
        <f>'[122]RP per monthly'!AN434*-1</f>
        <v>0</v>
      </c>
      <c r="BU291" s="203">
        <f>'[122]RP per monthly'!AO434*-1</f>
        <v>0</v>
      </c>
      <c r="BV291" s="195">
        <f>'[122]RP per monthly'!AR434*-1</f>
        <v>0</v>
      </c>
      <c r="BW291" s="195">
        <f>'[122]RP per monthly'!AS434*-1</f>
        <v>0</v>
      </c>
      <c r="BX291" s="195">
        <f>'[122]RP per monthly'!AT434*-1</f>
        <v>0</v>
      </c>
      <c r="BY291" s="195">
        <f>'[122]RP per monthly'!AU434*-1</f>
        <v>0</v>
      </c>
      <c r="BZ291" s="195">
        <f>'[122]RP per monthly'!AV434*-1</f>
        <v>0</v>
      </c>
      <c r="CA291" s="195">
        <f>'[122]RP per monthly'!AW434*-1</f>
        <v>0</v>
      </c>
      <c r="CB291" s="195">
        <f>'[122]RP per monthly'!AX434*-1</f>
        <v>0</v>
      </c>
      <c r="CC291" s="195">
        <f>'[122]RP per monthly'!AY434*-1</f>
        <v>0</v>
      </c>
      <c r="CD291" s="195">
        <f>'[122]RP per monthly'!AZ434*-1</f>
        <v>0</v>
      </c>
      <c r="CE291" s="195">
        <f>'[122]RP per monthly'!BA434*-1</f>
        <v>0</v>
      </c>
      <c r="CF291" s="195">
        <f>'[122]RP per monthly'!BB434*-1</f>
        <v>0</v>
      </c>
      <c r="CG291" s="195">
        <f>'[122]RP per monthly'!BC434*-1</f>
        <v>0</v>
      </c>
      <c r="CH291" s="195">
        <f>'[122]RP per monthly'!BF434*-1</f>
        <v>0</v>
      </c>
      <c r="CI291" s="195">
        <f>'[122]RP per monthly'!BG434*-1</f>
        <v>0</v>
      </c>
      <c r="CJ291" s="195">
        <f>'[122]RP per monthly'!BH434*-1</f>
        <v>0</v>
      </c>
      <c r="CK291" s="195">
        <f>'[122]RP per monthly'!BI434*-1</f>
        <v>0</v>
      </c>
      <c r="CL291" s="195">
        <f>'[122]RP per monthly'!BJ434*-1</f>
        <v>0</v>
      </c>
      <c r="CM291" s="195">
        <f>'[122]RP per monthly'!BK434*-1</f>
        <v>0</v>
      </c>
      <c r="CN291" s="195">
        <f>'[122]RP per monthly'!BL434*-1</f>
        <v>0</v>
      </c>
      <c r="CO291" s="195">
        <f>'[122]RP per monthly'!BM434*-1</f>
        <v>0</v>
      </c>
      <c r="CP291" s="195">
        <f>'[122]RP per monthly'!BN434*-1</f>
        <v>0</v>
      </c>
      <c r="CQ291" s="195">
        <f>'[122]RP per monthly'!BO434*-1</f>
        <v>0</v>
      </c>
      <c r="CR291" s="195">
        <f>'[122]RP per monthly'!BP434*-1</f>
        <v>0</v>
      </c>
      <c r="CS291" s="195">
        <f>'[122]RP per monthly'!BQ434*-1</f>
        <v>0</v>
      </c>
      <c r="CT291" s="195">
        <f>'[122]RP per monthly'!BT434*-1</f>
        <v>0</v>
      </c>
      <c r="CU291" s="195">
        <f>'[122]RP per monthly'!BU434*-1</f>
        <v>0</v>
      </c>
      <c r="CV291" s="195">
        <f>'[122]RP per monthly'!BV434*-1</f>
        <v>0</v>
      </c>
      <c r="CW291" s="195">
        <f>'[122]RP per monthly'!BW434*-1</f>
        <v>0</v>
      </c>
      <c r="CX291" s="195">
        <f>'[122]RP per monthly'!BX434*-1</f>
        <v>0</v>
      </c>
      <c r="CY291" s="195">
        <f>'[122]RP per monthly'!BY434*-1</f>
        <v>0</v>
      </c>
      <c r="CZ291" s="195">
        <f>'[122]RP per monthly'!BZ434*-1</f>
        <v>0</v>
      </c>
      <c r="DA291" s="195">
        <f>'[122]RP per monthly'!CA434*-1</f>
        <v>0</v>
      </c>
      <c r="DB291" s="195">
        <f>'[122]RP per monthly'!CB434*-1</f>
        <v>0</v>
      </c>
      <c r="DC291" s="195">
        <f>'[122]RP per monthly'!CC434*-1</f>
        <v>0</v>
      </c>
      <c r="DD291" s="195">
        <f>'[122]RP per monthly'!CD434*-1</f>
        <v>0</v>
      </c>
      <c r="DE291" s="195">
        <f>'[122]RP per monthly'!CE434*-1</f>
        <v>0</v>
      </c>
    </row>
    <row r="292" spans="1:109" ht="15" customHeight="1" outlineLevel="1">
      <c r="A292" s="37" t="s">
        <v>333</v>
      </c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4"/>
      <c r="AI292" s="84"/>
      <c r="AJ292" s="84"/>
      <c r="AK292" s="84"/>
      <c r="AL292" s="84"/>
      <c r="AM292" s="84"/>
      <c r="AN292" s="84"/>
      <c r="AO292" s="84"/>
      <c r="AP292" s="84"/>
      <c r="AQ292" s="84"/>
      <c r="AR292" s="84"/>
      <c r="AS292" s="84"/>
      <c r="AT292" s="84"/>
      <c r="AU292" s="84"/>
      <c r="AV292" s="84"/>
      <c r="AW292" s="84"/>
      <c r="AX292" s="84"/>
      <c r="AY292" s="84"/>
      <c r="AZ292" s="84"/>
      <c r="BA292" s="84"/>
      <c r="BB292" s="84"/>
      <c r="BC292" s="84"/>
      <c r="BD292" s="84"/>
      <c r="BE292" s="84"/>
      <c r="BF292" s="84"/>
      <c r="BG292" s="84"/>
      <c r="BH292" s="84"/>
      <c r="BI292" s="84"/>
      <c r="BJ292" s="84"/>
      <c r="BK292" s="84"/>
      <c r="BL292" s="84"/>
      <c r="BM292" s="84"/>
      <c r="BN292" s="84"/>
      <c r="BO292" s="84"/>
      <c r="BP292" s="84"/>
      <c r="BQ292" s="84"/>
      <c r="BR292" s="84"/>
      <c r="BS292" s="84"/>
      <c r="BT292" s="84"/>
      <c r="BU292" s="84"/>
      <c r="BV292" s="59"/>
      <c r="BW292" s="59"/>
      <c r="BX292" s="59"/>
      <c r="BY292" s="59"/>
      <c r="BZ292" s="59"/>
      <c r="CA292" s="59"/>
      <c r="CB292" s="59"/>
      <c r="CC292" s="59"/>
      <c r="CD292" s="59"/>
      <c r="CE292" s="59"/>
      <c r="CF292" s="59"/>
    </row>
    <row r="293" spans="1:109" ht="15" customHeight="1" outlineLevel="1">
      <c r="A293" s="37" t="s">
        <v>334</v>
      </c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4"/>
      <c r="AI293" s="84"/>
      <c r="AJ293" s="84"/>
      <c r="AK293" s="84"/>
      <c r="AL293" s="84"/>
      <c r="AM293" s="84"/>
      <c r="AN293" s="84"/>
      <c r="AO293" s="84"/>
      <c r="AP293" s="84"/>
      <c r="AQ293" s="84"/>
      <c r="AR293" s="84"/>
      <c r="AS293" s="84"/>
      <c r="AT293" s="84"/>
      <c r="AU293" s="84"/>
      <c r="AV293" s="84"/>
      <c r="AW293" s="84"/>
      <c r="AX293" s="84"/>
      <c r="AY293" s="84"/>
      <c r="AZ293" s="84"/>
      <c r="BA293" s="84"/>
      <c r="BB293" s="84"/>
      <c r="BC293" s="84"/>
      <c r="BD293" s="84"/>
      <c r="BE293" s="84"/>
      <c r="BF293" s="84"/>
      <c r="BG293" s="84"/>
      <c r="BH293" s="84"/>
      <c r="BI293" s="84"/>
      <c r="BJ293" s="84"/>
      <c r="BK293" s="84"/>
      <c r="BL293" s="84"/>
      <c r="BM293" s="84"/>
      <c r="BN293" s="84"/>
      <c r="BO293" s="84"/>
      <c r="BP293" s="84"/>
      <c r="BQ293" s="84"/>
      <c r="BR293" s="84"/>
      <c r="BS293" s="84"/>
      <c r="BT293" s="84"/>
      <c r="BU293" s="84"/>
      <c r="BV293" s="59"/>
      <c r="BW293" s="59"/>
      <c r="BX293" s="59"/>
      <c r="BY293" s="59"/>
      <c r="BZ293" s="59"/>
      <c r="CA293" s="59"/>
      <c r="CB293" s="59"/>
      <c r="CC293" s="59"/>
      <c r="CD293" s="59"/>
      <c r="CE293" s="59"/>
      <c r="CF293" s="59"/>
    </row>
    <row r="294" spans="1:109" ht="15" customHeight="1" outlineLevel="1">
      <c r="A294" s="37" t="s">
        <v>335</v>
      </c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>
        <v>8162.19</v>
      </c>
      <c r="U294" s="84">
        <v>2448.66</v>
      </c>
      <c r="V294" s="84">
        <v>2448.66</v>
      </c>
      <c r="W294" s="84">
        <v>2448.66</v>
      </c>
      <c r="X294" s="84">
        <v>2448.66</v>
      </c>
      <c r="Y294" s="84">
        <v>2448.66</v>
      </c>
      <c r="Z294" s="84"/>
      <c r="AA294" s="84"/>
      <c r="AB294" s="84">
        <v>2448.66</v>
      </c>
      <c r="AC294" s="84">
        <v>4897.32</v>
      </c>
      <c r="AD294" s="84"/>
      <c r="AE294" s="84">
        <v>2448.66</v>
      </c>
      <c r="AF294" s="84">
        <v>2448.66</v>
      </c>
      <c r="AG294" s="84">
        <v>2678.83</v>
      </c>
      <c r="AH294" s="84">
        <v>2678.83</v>
      </c>
      <c r="AI294" s="84">
        <v>2678.83</v>
      </c>
      <c r="AJ294" s="84">
        <v>2620.06</v>
      </c>
      <c r="AK294" s="84">
        <v>2620.06</v>
      </c>
      <c r="AL294" s="203">
        <f>'[122]RP per monthly'!B440*-1</f>
        <v>2620.06</v>
      </c>
      <c r="AM294" s="203">
        <f>'[122]RP per monthly'!C440*-1</f>
        <v>2448.71</v>
      </c>
      <c r="AN294" s="203">
        <f>'[122]RP per monthly'!D440*-1</f>
        <v>2620.06</v>
      </c>
      <c r="AO294" s="203">
        <f>'[122]RP per monthly'!E440*-1</f>
        <v>2620.06</v>
      </c>
      <c r="AP294" s="203">
        <f>'[122]RP per monthly'!F440*-1</f>
        <v>2620.06</v>
      </c>
      <c r="AQ294" s="203">
        <f>'[122]RP per monthly'!G440*-1</f>
        <v>2620.06</v>
      </c>
      <c r="AR294" s="203">
        <f>'[122]RP per monthly'!H440*-1</f>
        <v>2620.06</v>
      </c>
      <c r="AS294" s="203">
        <f>'[122]RP per monthly'!I440*-1</f>
        <v>1609.2</v>
      </c>
      <c r="AT294" s="203">
        <f>'[122]RP per monthly'!J440*-1</f>
        <v>1609.2</v>
      </c>
      <c r="AU294" s="203">
        <f>'[122]RP per monthly'!K440*-1</f>
        <v>1609.2</v>
      </c>
      <c r="AV294" s="203">
        <f>'[122]RP per monthly'!L440*-1</f>
        <v>1609.2</v>
      </c>
      <c r="AW294" s="203">
        <f>'[122]RP per monthly'!M440*-1</f>
        <v>1609.2</v>
      </c>
      <c r="AX294" s="203">
        <f>'[122]RP per monthly'!P440*-1</f>
        <v>1609.2</v>
      </c>
      <c r="AY294" s="203">
        <f>'[122]RP per monthly'!Q440*-1</f>
        <v>1609.2</v>
      </c>
      <c r="AZ294" s="203">
        <f>'[122]RP per monthly'!R440*-1</f>
        <v>767.88</v>
      </c>
      <c r="BA294" s="203">
        <f>'[122]RP per monthly'!S440*-1</f>
        <v>1609.2</v>
      </c>
      <c r="BB294" s="203">
        <f>'[122]RP per monthly'!T440*-1</f>
        <v>1609.2</v>
      </c>
      <c r="BC294" s="203">
        <f>'[122]RP per monthly'!U440*-1</f>
        <v>1609.2</v>
      </c>
      <c r="BD294" s="203">
        <f>'[122]RP per monthly'!V440*-1</f>
        <v>1609.2</v>
      </c>
      <c r="BE294" s="203">
        <f>'[122]RP per monthly'!W440*-1</f>
        <v>1861.73</v>
      </c>
      <c r="BF294" s="203">
        <f>'[122]RP per monthly'!X440*-1</f>
        <v>1429.48</v>
      </c>
      <c r="BG294" s="203">
        <f>'[122]RP per monthly'!Y440*-1</f>
        <v>1429.48</v>
      </c>
      <c r="BH294" s="203">
        <f>'[122]RP per monthly'!Z440*-1</f>
        <v>1429.48</v>
      </c>
      <c r="BI294" s="203">
        <f>'[122]RP per monthly'!AA440*-1</f>
        <v>1429.48</v>
      </c>
      <c r="BJ294" s="203">
        <f>'[122]RP per monthly'!AD440*-1</f>
        <v>1429.48</v>
      </c>
      <c r="BK294" s="203">
        <f>'[122]RP per monthly'!AE440*-1</f>
        <v>1429.48</v>
      </c>
      <c r="BL294" s="203">
        <f>'[122]RP per monthly'!AF440*-1</f>
        <v>1429.48</v>
      </c>
      <c r="BM294" s="203">
        <f>'[122]RP per monthly'!AG440*-1</f>
        <v>1429.48</v>
      </c>
      <c r="BN294" s="203">
        <f>'[122]RP per monthly'!AH440*-1</f>
        <v>1429.48</v>
      </c>
      <c r="BO294" s="203">
        <f>'[122]RP per monthly'!AI440*-1</f>
        <v>1429.48</v>
      </c>
      <c r="BP294" s="203">
        <f>'[122]RP per monthly'!AJ440*-1</f>
        <v>1429.48</v>
      </c>
      <c r="BQ294" s="203">
        <f>'[122]RP per monthly'!AK440*-1</f>
        <v>1970.967024</v>
      </c>
      <c r="BR294" s="203">
        <f>'[122]RP per monthly'!AL440*-1</f>
        <v>1970.967024</v>
      </c>
      <c r="BS294" s="203">
        <f>'[122]RP per monthly'!AM440*-1</f>
        <v>1970.967024</v>
      </c>
      <c r="BT294" s="203">
        <f>'[122]RP per monthly'!AN440*-1</f>
        <v>1970.967024</v>
      </c>
      <c r="BU294" s="203">
        <f>'[122]RP per monthly'!AO440*-1</f>
        <v>1970.967024</v>
      </c>
      <c r="BV294" s="195">
        <f>'[122]RP per monthly'!AR440*-1</f>
        <v>1970.967024</v>
      </c>
      <c r="BW294" s="195">
        <f>'[122]RP per monthly'!AS440*-1</f>
        <v>1970.967024</v>
      </c>
      <c r="BX294" s="195">
        <f>'[122]RP per monthly'!AT440*-1</f>
        <v>1970.967024</v>
      </c>
      <c r="BY294" s="195">
        <f>'[122]RP per monthly'!AU440*-1</f>
        <v>1970.967024</v>
      </c>
      <c r="BZ294" s="195">
        <f>'[122]RP per monthly'!AV440*-1</f>
        <v>1970.967024</v>
      </c>
      <c r="CA294" s="195">
        <f>'[122]RP per monthly'!AW440*-1</f>
        <v>1970.967024</v>
      </c>
      <c r="CB294" s="195">
        <f>'[122]RP per monthly'!AX440*-1</f>
        <v>1970.967024</v>
      </c>
      <c r="CC294" s="195">
        <f>'[122]RP per monthly'!AY440*-1</f>
        <v>2264.2468600000002</v>
      </c>
      <c r="CD294" s="195">
        <f>'[122]RP per monthly'!AZ440*-1</f>
        <v>2264.2468600000002</v>
      </c>
      <c r="CE294" s="195">
        <f>'[122]RP per monthly'!BA440*-1</f>
        <v>2264.2468600000002</v>
      </c>
      <c r="CF294" s="195">
        <f>'[122]RP per monthly'!BB440*-1</f>
        <v>2264.2468600000002</v>
      </c>
      <c r="CG294" s="195">
        <f>'[122]RP per monthly'!BC440*-1</f>
        <v>2264.2468600000002</v>
      </c>
      <c r="CH294" s="195">
        <f>'[122]RP per monthly'!BF440*-1</f>
        <v>2264.2468600000002</v>
      </c>
      <c r="CI294" s="195">
        <f>'[122]RP per monthly'!BG440*-1</f>
        <v>2264.2468600000002</v>
      </c>
      <c r="CJ294" s="195">
        <f>'[122]RP per monthly'!BH440*-1</f>
        <v>2264.2468600000002</v>
      </c>
      <c r="CK294" s="195">
        <f>'[122]RP per monthly'!BI440*-1</f>
        <v>2264.2468600000002</v>
      </c>
      <c r="CL294" s="195">
        <f>'[122]RP per monthly'!BJ440*-1</f>
        <v>2264.2468600000002</v>
      </c>
      <c r="CM294" s="195">
        <f>'[122]RP per monthly'!BK440*-1</f>
        <v>2264.2468600000002</v>
      </c>
      <c r="CN294" s="195">
        <f>'[122]RP per monthly'!BL440*-1</f>
        <v>2264.2468600000002</v>
      </c>
      <c r="CO294" s="195">
        <f>'[122]RP per monthly'!BM440*-1</f>
        <v>2601.1668620999999</v>
      </c>
      <c r="CP294" s="195">
        <f>'[122]RP per monthly'!BN440*-1</f>
        <v>2601.1668620999999</v>
      </c>
      <c r="CQ294" s="195">
        <f>'[122]RP per monthly'!BO440*-1</f>
        <v>2601.1668620999999</v>
      </c>
      <c r="CR294" s="195">
        <f>'[122]RP per monthly'!BP440*-1</f>
        <v>2601.1668620999999</v>
      </c>
      <c r="CS294" s="195">
        <f>'[122]RP per monthly'!BQ440*-1</f>
        <v>2601.1668620999999</v>
      </c>
      <c r="CT294" s="195">
        <f>'[122]RP per monthly'!BT440*-1</f>
        <v>2601.1668620999999</v>
      </c>
      <c r="CU294" s="195">
        <f>'[122]RP per monthly'!BU440*-1</f>
        <v>2601.1668620999999</v>
      </c>
      <c r="CV294" s="195">
        <f>'[122]RP per monthly'!BV440*-1</f>
        <v>2601.1668620999999</v>
      </c>
      <c r="CW294" s="195">
        <f>'[122]RP per monthly'!BW440*-1</f>
        <v>2601.1668620999999</v>
      </c>
      <c r="CX294" s="195">
        <f>'[122]RP per monthly'!BX440*-1</f>
        <v>2601.1668620999999</v>
      </c>
      <c r="CY294" s="195">
        <f>'[122]RP per monthly'!BY440*-1</f>
        <v>2601.1668620999999</v>
      </c>
      <c r="CZ294" s="195">
        <f>'[122]RP per monthly'!BZ440*-1</f>
        <v>2601.1668620999999</v>
      </c>
      <c r="DA294" s="195">
        <f>'[122]RP per monthly'!CA440*-1</f>
        <v>2988.2204431</v>
      </c>
      <c r="DB294" s="195">
        <f>'[122]RP per monthly'!CB440*-1</f>
        <v>2988.2204431</v>
      </c>
      <c r="DC294" s="195">
        <f>'[122]RP per monthly'!CC440*-1</f>
        <v>2988.2204431</v>
      </c>
      <c r="DD294" s="195">
        <f>'[122]RP per monthly'!CD440*-1</f>
        <v>2988.2204431</v>
      </c>
      <c r="DE294" s="195">
        <f>'[122]RP per monthly'!CE440*-1</f>
        <v>2988.2204431</v>
      </c>
    </row>
    <row r="295" spans="1:109" ht="15" customHeight="1" outlineLevel="1">
      <c r="A295" s="37" t="s">
        <v>336</v>
      </c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>
        <v>294.51</v>
      </c>
      <c r="T295" s="84">
        <v>98.17</v>
      </c>
      <c r="U295" s="84">
        <v>98.17</v>
      </c>
      <c r="V295" s="84">
        <v>98.17</v>
      </c>
      <c r="W295" s="84">
        <v>98.17</v>
      </c>
      <c r="X295" s="84">
        <v>98.17</v>
      </c>
      <c r="Y295" s="84">
        <v>103.36</v>
      </c>
      <c r="Z295" s="84"/>
      <c r="AA295" s="84">
        <v>103.36</v>
      </c>
      <c r="AB295" s="84">
        <v>112.89</v>
      </c>
      <c r="AC295" s="84"/>
      <c r="AD295" s="84">
        <v>696.33</v>
      </c>
      <c r="AE295" s="84">
        <v>112.89</v>
      </c>
      <c r="AF295" s="84">
        <v>112.89</v>
      </c>
      <c r="AG295" s="84">
        <v>225.78</v>
      </c>
      <c r="AH295" s="84">
        <v>112.89</v>
      </c>
      <c r="AI295" s="84">
        <v>112.89</v>
      </c>
      <c r="AJ295" s="84"/>
      <c r="AK295" s="84">
        <v>258.75</v>
      </c>
      <c r="AL295" s="203">
        <f>'[122]RP per monthly'!B441*-1</f>
        <v>118.94</v>
      </c>
      <c r="AM295" s="203">
        <f>'[122]RP per monthly'!C441*-1</f>
        <v>118.94</v>
      </c>
      <c r="AN295" s="203">
        <f>'[122]RP per monthly'!D441*-1</f>
        <v>100.63</v>
      </c>
      <c r="AO295" s="203">
        <f>'[122]RP per monthly'!E441*-1</f>
        <v>112.89</v>
      </c>
      <c r="AP295" s="203">
        <f>'[122]RP per monthly'!F441*-1</f>
        <v>112.89</v>
      </c>
      <c r="AQ295" s="203">
        <f>'[122]RP per monthly'!G441*-1</f>
        <v>112.89</v>
      </c>
      <c r="AR295" s="203">
        <f>'[122]RP per monthly'!H441*-1</f>
        <v>112.89</v>
      </c>
      <c r="AS295" s="203">
        <f>'[122]RP per monthly'!I441*-1</f>
        <v>112.89</v>
      </c>
      <c r="AT295" s="203">
        <f>'[122]RP per monthly'!J441*-1</f>
        <v>112.89</v>
      </c>
      <c r="AU295" s="203">
        <f>'[122]RP per monthly'!K441*-1</f>
        <v>112.89</v>
      </c>
      <c r="AV295" s="203">
        <f>'[122]RP per monthly'!L441*-1</f>
        <v>112.89</v>
      </c>
      <c r="AW295" s="203">
        <f>'[122]RP per monthly'!M441*-1</f>
        <v>112.89</v>
      </c>
      <c r="AX295" s="203">
        <f>'[122]RP per monthly'!P441*-1</f>
        <v>112.89</v>
      </c>
      <c r="AY295" s="203">
        <f>'[122]RP per monthly'!Q441*-1</f>
        <v>154.05000000000001</v>
      </c>
      <c r="AZ295" s="203">
        <f>'[122]RP per monthly'!R441*-1</f>
        <v>133.47</v>
      </c>
      <c r="BA295" s="203">
        <f>'[122]RP per monthly'!S441*-1</f>
        <v>133.47</v>
      </c>
      <c r="BB295" s="203">
        <f>'[122]RP per monthly'!T441*-1</f>
        <v>133.47</v>
      </c>
      <c r="BC295" s="203">
        <f>'[122]RP per monthly'!U441*-1</f>
        <v>133.47</v>
      </c>
      <c r="BD295" s="203">
        <f>'[122]RP per monthly'!V441*-1</f>
        <v>133.47</v>
      </c>
      <c r="BE295" s="203">
        <f>'[122]RP per monthly'!W441*-1</f>
        <v>133.47</v>
      </c>
      <c r="BF295" s="203">
        <f>'[122]RP per monthly'!X441*-1</f>
        <v>86.23</v>
      </c>
      <c r="BG295" s="203">
        <f>'[122]RP per monthly'!Y441*-1</f>
        <v>86.23</v>
      </c>
      <c r="BH295" s="203">
        <f>'[122]RP per monthly'!Z441*-1</f>
        <v>86.23</v>
      </c>
      <c r="BI295" s="203">
        <f>'[122]RP per monthly'!AA441*-1</f>
        <v>86.23</v>
      </c>
      <c r="BJ295" s="203">
        <f>'[122]RP per monthly'!AD441*-1</f>
        <v>99.061024000000003</v>
      </c>
      <c r="BK295" s="203">
        <f>'[122]RP per monthly'!AE441*-1</f>
        <v>99.061024000000003</v>
      </c>
      <c r="BL295" s="203">
        <f>'[122]RP per monthly'!AF441*-1</f>
        <v>99.061024000000003</v>
      </c>
      <c r="BM295" s="203">
        <f>'[122]RP per monthly'!AG441*-1</f>
        <v>99.061024000000003</v>
      </c>
      <c r="BN295" s="203">
        <f>'[122]RP per monthly'!AH441*-1</f>
        <v>99.061024000000003</v>
      </c>
      <c r="BO295" s="203">
        <f>'[122]RP per monthly'!AI441*-1</f>
        <v>99.061024000000003</v>
      </c>
      <c r="BP295" s="203">
        <f>'[122]RP per monthly'!AJ441*-1</f>
        <v>99.061024000000003</v>
      </c>
      <c r="BQ295" s="203">
        <f>'[122]RP per monthly'!AK441*-1</f>
        <v>99.061024000000003</v>
      </c>
      <c r="BR295" s="203">
        <f>'[122]RP per monthly'!AL441*-1</f>
        <v>99.061024000000003</v>
      </c>
      <c r="BS295" s="203">
        <f>'[122]RP per monthly'!AM441*-1</f>
        <v>99.061024000000003</v>
      </c>
      <c r="BT295" s="203">
        <f>'[122]RP per monthly'!AN441*-1</f>
        <v>99.061024000000003</v>
      </c>
      <c r="BU295" s="203">
        <f>'[122]RP per monthly'!AO441*-1</f>
        <v>99.061024000000003</v>
      </c>
      <c r="BV295" s="195">
        <f>'[122]RP per monthly'!AR441*-1</f>
        <v>113.8013009</v>
      </c>
      <c r="BW295" s="195">
        <f>'[122]RP per monthly'!AS441*-1</f>
        <v>113.8013009</v>
      </c>
      <c r="BX295" s="195">
        <f>'[122]RP per monthly'!AT441*-1</f>
        <v>113.8013009</v>
      </c>
      <c r="BY295" s="195">
        <f>'[122]RP per monthly'!AU441*-1</f>
        <v>113.8013009</v>
      </c>
      <c r="BZ295" s="195">
        <f>'[122]RP per monthly'!AV441*-1</f>
        <v>113.8013009</v>
      </c>
      <c r="CA295" s="195">
        <f>'[122]RP per monthly'!AW441*-1</f>
        <v>113.8013009</v>
      </c>
      <c r="CB295" s="195">
        <f>'[122]RP per monthly'!AX441*-1</f>
        <v>113.8013009</v>
      </c>
      <c r="CC295" s="195">
        <f>'[122]RP per monthly'!AY441*-1</f>
        <v>113.8013009</v>
      </c>
      <c r="CD295" s="195">
        <f>'[122]RP per monthly'!AZ441*-1</f>
        <v>113.8013009</v>
      </c>
      <c r="CE295" s="195">
        <f>'[122]RP per monthly'!BA441*-1</f>
        <v>113.8013009</v>
      </c>
      <c r="CF295" s="195">
        <f>'[122]RP per monthly'!BB441*-1</f>
        <v>113.8013009</v>
      </c>
      <c r="CG295" s="195">
        <f>'[122]RP per monthly'!BC441*-1</f>
        <v>113.8013009</v>
      </c>
      <c r="CH295" s="195">
        <f>'[122]RP per monthly'!BF441*-1</f>
        <v>130.7349327</v>
      </c>
      <c r="CI295" s="195">
        <f>'[122]RP per monthly'!BG441*-1</f>
        <v>130.7349327</v>
      </c>
      <c r="CJ295" s="195">
        <f>'[122]RP per monthly'!BH441*-1</f>
        <v>130.7349327</v>
      </c>
      <c r="CK295" s="195">
        <f>'[122]RP per monthly'!BI441*-1</f>
        <v>130.7349327</v>
      </c>
      <c r="CL295" s="195">
        <f>'[122]RP per monthly'!BJ441*-1</f>
        <v>130.7349327</v>
      </c>
      <c r="CM295" s="195">
        <f>'[122]RP per monthly'!BK441*-1</f>
        <v>130.7349327</v>
      </c>
      <c r="CN295" s="195">
        <f>'[122]RP per monthly'!BL441*-1</f>
        <v>130.7349327</v>
      </c>
      <c r="CO295" s="195">
        <f>'[122]RP per monthly'!BM441*-1</f>
        <v>130.7349327</v>
      </c>
      <c r="CP295" s="195">
        <f>'[122]RP per monthly'!BN441*-1</f>
        <v>130.7349327</v>
      </c>
      <c r="CQ295" s="195">
        <f>'[122]RP per monthly'!BO441*-1</f>
        <v>130.7349327</v>
      </c>
      <c r="CR295" s="195">
        <f>'[122]RP per monthly'!BP441*-1</f>
        <v>130.7349327</v>
      </c>
      <c r="CS295" s="195">
        <f>'[122]RP per monthly'!BQ441*-1</f>
        <v>130.7349327</v>
      </c>
      <c r="CT295" s="195">
        <f>'[122]RP per monthly'!BT441*-1</f>
        <v>150.1882914</v>
      </c>
      <c r="CU295" s="195">
        <f>'[122]RP per monthly'!BU441*-1</f>
        <v>150.1882914</v>
      </c>
      <c r="CV295" s="195">
        <f>'[122]RP per monthly'!BV441*-1</f>
        <v>150.1882914</v>
      </c>
      <c r="CW295" s="195">
        <f>'[122]RP per monthly'!BW441*-1</f>
        <v>150.1882914</v>
      </c>
      <c r="CX295" s="195">
        <f>'[122]RP per monthly'!BX441*-1</f>
        <v>150.1882914</v>
      </c>
      <c r="CY295" s="195">
        <f>'[122]RP per monthly'!BY441*-1</f>
        <v>150.1882914</v>
      </c>
      <c r="CZ295" s="195">
        <f>'[122]RP per monthly'!BZ441*-1</f>
        <v>150.1882914</v>
      </c>
      <c r="DA295" s="195">
        <f>'[122]RP per monthly'!CA441*-1</f>
        <v>150.1882914</v>
      </c>
      <c r="DB295" s="195">
        <f>'[122]RP per monthly'!CB441*-1</f>
        <v>150.1882914</v>
      </c>
      <c r="DC295" s="195">
        <f>'[122]RP per monthly'!CC441*-1</f>
        <v>150.1882914</v>
      </c>
      <c r="DD295" s="195">
        <f>'[122]RP per monthly'!CD441*-1</f>
        <v>150.1882914</v>
      </c>
      <c r="DE295" s="195">
        <f>'[122]RP per monthly'!CE441*-1</f>
        <v>150.1882914</v>
      </c>
    </row>
    <row r="296" spans="1:109" ht="15" customHeight="1" outlineLevel="1">
      <c r="A296" s="37" t="s">
        <v>337</v>
      </c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4"/>
      <c r="AH296" s="84"/>
      <c r="AI296" s="84"/>
      <c r="AJ296" s="84"/>
      <c r="AK296" s="84"/>
      <c r="AL296" s="203">
        <f>'[122]RP per monthly'!B442*-1</f>
        <v>0</v>
      </c>
      <c r="AM296" s="203">
        <f>'[122]RP per monthly'!C442*-1</f>
        <v>0</v>
      </c>
      <c r="AN296" s="203">
        <f>'[122]RP per monthly'!D442*-1</f>
        <v>0</v>
      </c>
      <c r="AO296" s="203">
        <f>'[122]RP per monthly'!E442*-1</f>
        <v>0</v>
      </c>
      <c r="AP296" s="203">
        <f>'[122]RP per monthly'!F442*-1</f>
        <v>0</v>
      </c>
      <c r="AQ296" s="203">
        <f>'[122]RP per monthly'!G442*-1</f>
        <v>0</v>
      </c>
      <c r="AR296" s="203">
        <f>'[122]RP per monthly'!H442*-1</f>
        <v>0</v>
      </c>
      <c r="AS296" s="203">
        <f>'[122]RP per monthly'!I442*-1</f>
        <v>0</v>
      </c>
      <c r="AT296" s="203">
        <f>'[122]RP per monthly'!J442*-1</f>
        <v>0</v>
      </c>
      <c r="AU296" s="203">
        <f>'[122]RP per monthly'!K442*-1</f>
        <v>0</v>
      </c>
      <c r="AV296" s="203">
        <f>'[122]RP per monthly'!L442*-1</f>
        <v>0</v>
      </c>
      <c r="AW296" s="203">
        <f>'[122]RP per monthly'!M442*-1</f>
        <v>0</v>
      </c>
      <c r="AX296" s="203">
        <f>'[122]RP per monthly'!P442*-1</f>
        <v>0</v>
      </c>
      <c r="AY296" s="203">
        <f>'[122]RP per monthly'!Q442*-1</f>
        <v>0</v>
      </c>
      <c r="AZ296" s="203">
        <f>'[122]RP per monthly'!R442*-1</f>
        <v>0</v>
      </c>
      <c r="BA296" s="203">
        <f>'[122]RP per monthly'!S442*-1</f>
        <v>0</v>
      </c>
      <c r="BB296" s="203">
        <f>'[122]RP per monthly'!T442*-1</f>
        <v>0</v>
      </c>
      <c r="BC296" s="203">
        <f>'[122]RP per monthly'!U442*-1</f>
        <v>0</v>
      </c>
      <c r="BD296" s="203">
        <f>'[122]RP per monthly'!V442*-1</f>
        <v>0</v>
      </c>
      <c r="BE296" s="203">
        <f>'[122]RP per monthly'!W442*-1</f>
        <v>0</v>
      </c>
      <c r="BF296" s="203">
        <f>'[122]RP per monthly'!X442*-1</f>
        <v>897.64</v>
      </c>
      <c r="BG296" s="203">
        <f>'[122]RP per monthly'!Y442*-1</f>
        <v>897.64</v>
      </c>
      <c r="BH296" s="203">
        <f>'[122]RP per monthly'!Z442*-1</f>
        <v>897.64</v>
      </c>
      <c r="BI296" s="203">
        <f>'[122]RP per monthly'!AA442*-1</f>
        <v>897.64</v>
      </c>
      <c r="BJ296" s="203">
        <f>'[122]RP per monthly'!AD442*-1</f>
        <v>897.64</v>
      </c>
      <c r="BK296" s="203">
        <f>'[122]RP per monthly'!AE442*-1</f>
        <v>897.64</v>
      </c>
      <c r="BL296" s="203">
        <f>'[122]RP per monthly'!AF442*-1</f>
        <v>897.64</v>
      </c>
      <c r="BM296" s="203">
        <f>'[122]RP per monthly'!AG442*-1</f>
        <v>897.64</v>
      </c>
      <c r="BN296" s="203">
        <f>'[122]RP per monthly'!AH442*-1</f>
        <v>897.64</v>
      </c>
      <c r="BO296" s="203">
        <f>'[122]RP per monthly'!AI442*-1</f>
        <v>897.64</v>
      </c>
      <c r="BP296" s="203">
        <f>'[122]RP per monthly'!AJ442*-1</f>
        <v>897.64</v>
      </c>
      <c r="BQ296" s="203">
        <f>'[122]RP per monthly'!AK442*-1</f>
        <v>897.64</v>
      </c>
      <c r="BR296" s="203">
        <f>'[122]RP per monthly'!AL442*-1</f>
        <v>897.64</v>
      </c>
      <c r="BS296" s="203">
        <f>'[122]RP per monthly'!AM442*-1</f>
        <v>897.64</v>
      </c>
      <c r="BT296" s="203">
        <f>'[122]RP per monthly'!AN442*-1</f>
        <v>897.64</v>
      </c>
      <c r="BU296" s="203">
        <f>'[122]RP per monthly'!AO442*-1</f>
        <v>897.64</v>
      </c>
      <c r="BV296" s="195">
        <f>'[122]RP per monthly'!AR442*-1</f>
        <v>897.64</v>
      </c>
      <c r="BW296" s="195">
        <f>'[122]RP per monthly'!AS442*-1</f>
        <v>897.64</v>
      </c>
      <c r="BX296" s="195">
        <f>'[122]RP per monthly'!AT442*-1</f>
        <v>897.64</v>
      </c>
      <c r="BY296" s="195">
        <f>'[122]RP per monthly'!AU442*-1</f>
        <v>897.64</v>
      </c>
      <c r="BZ296" s="195">
        <f>'[122]RP per monthly'!AV442*-1</f>
        <v>897.64</v>
      </c>
      <c r="CA296" s="195">
        <f>'[122]RP per monthly'!AW442*-1</f>
        <v>897.64</v>
      </c>
      <c r="CB296" s="195">
        <f>'[122]RP per monthly'!AX442*-1</f>
        <v>897.64</v>
      </c>
      <c r="CC296" s="195">
        <f>'[122]RP per monthly'!AY442*-1</f>
        <v>897.64</v>
      </c>
      <c r="CD296" s="195">
        <f>'[122]RP per monthly'!AZ442*-1</f>
        <v>897.64</v>
      </c>
      <c r="CE296" s="195">
        <f>'[122]RP per monthly'!BA442*-1</f>
        <v>897.64</v>
      </c>
      <c r="CF296" s="195">
        <f>'[122]RP per monthly'!BB442*-1</f>
        <v>897.64</v>
      </c>
      <c r="CG296" s="195">
        <f>'[122]RP per monthly'!BC442*-1</f>
        <v>897.64</v>
      </c>
      <c r="CH296" s="195">
        <f>'[122]RP per monthly'!BF442*-1</f>
        <v>897.64</v>
      </c>
      <c r="CI296" s="195">
        <f>'[122]RP per monthly'!BG442*-1</f>
        <v>897.64</v>
      </c>
      <c r="CJ296" s="195">
        <f>'[122]RP per monthly'!BH442*-1</f>
        <v>897.64</v>
      </c>
      <c r="CK296" s="195">
        <f>'[122]RP per monthly'!BI442*-1</f>
        <v>897.64</v>
      </c>
      <c r="CL296" s="195">
        <f>'[122]RP per monthly'!BJ442*-1</f>
        <v>897.64</v>
      </c>
      <c r="CM296" s="195">
        <f>'[122]RP per monthly'!BK442*-1</f>
        <v>897.64</v>
      </c>
      <c r="CN296" s="195">
        <f>'[122]RP per monthly'!BL442*-1</f>
        <v>897.64</v>
      </c>
      <c r="CO296" s="195">
        <f>'[122]RP per monthly'!BM442*-1</f>
        <v>897.64</v>
      </c>
      <c r="CP296" s="195">
        <f>'[122]RP per monthly'!BN442*-1</f>
        <v>897.64</v>
      </c>
      <c r="CQ296" s="195">
        <f>'[122]RP per monthly'!BO442*-1</f>
        <v>897.64</v>
      </c>
      <c r="CR296" s="195">
        <f>'[122]RP per monthly'!BP442*-1</f>
        <v>897.64</v>
      </c>
      <c r="CS296" s="195">
        <f>'[122]RP per monthly'!BQ442*-1</f>
        <v>897.64</v>
      </c>
      <c r="CT296" s="195">
        <f>'[122]RP per monthly'!BT442*-1</f>
        <v>897.64</v>
      </c>
      <c r="CU296" s="195">
        <f>'[122]RP per monthly'!BU442*-1</f>
        <v>897.64</v>
      </c>
      <c r="CV296" s="195">
        <f>'[122]RP per monthly'!BV442*-1</f>
        <v>897.64</v>
      </c>
      <c r="CW296" s="195">
        <f>'[122]RP per monthly'!BW442*-1</f>
        <v>897.64</v>
      </c>
      <c r="CX296" s="195">
        <f>'[122]RP per monthly'!BX442*-1</f>
        <v>897.64</v>
      </c>
      <c r="CY296" s="195">
        <f>'[122]RP per monthly'!BY442*-1</f>
        <v>897.64</v>
      </c>
      <c r="CZ296" s="195">
        <f>'[122]RP per monthly'!BZ442*-1</f>
        <v>897.64</v>
      </c>
      <c r="DA296" s="195">
        <f>'[122]RP per monthly'!CA442*-1</f>
        <v>897.64</v>
      </c>
      <c r="DB296" s="195">
        <f>'[122]RP per monthly'!CB442*-1</f>
        <v>897.64</v>
      </c>
      <c r="DC296" s="195">
        <f>'[122]RP per monthly'!CC442*-1</f>
        <v>897.64</v>
      </c>
      <c r="DD296" s="195">
        <f>'[122]RP per monthly'!CD442*-1</f>
        <v>897.64</v>
      </c>
      <c r="DE296" s="195">
        <f>'[122]RP per monthly'!CE442*-1</f>
        <v>897.64</v>
      </c>
    </row>
    <row r="297" spans="1:109" ht="15" customHeight="1" outlineLevel="1">
      <c r="A297" s="37" t="s">
        <v>338</v>
      </c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4"/>
      <c r="AI297" s="84"/>
      <c r="AJ297" s="84"/>
      <c r="AK297" s="84"/>
      <c r="AL297" s="203">
        <f>'[122]RP per monthly'!B443*-1</f>
        <v>0</v>
      </c>
      <c r="AM297" s="203">
        <f>'[122]RP per monthly'!C443*-1</f>
        <v>0</v>
      </c>
      <c r="AN297" s="203">
        <f>'[122]RP per monthly'!D443*-1</f>
        <v>0</v>
      </c>
      <c r="AO297" s="203">
        <f>'[122]RP per monthly'!E443*-1</f>
        <v>0</v>
      </c>
      <c r="AP297" s="203">
        <f>'[122]RP per monthly'!F443*-1</f>
        <v>0</v>
      </c>
      <c r="AQ297" s="203">
        <f>'[122]RP per monthly'!G443*-1</f>
        <v>0</v>
      </c>
      <c r="AR297" s="203">
        <f>'[122]RP per monthly'!H443*-1</f>
        <v>0</v>
      </c>
      <c r="AS297" s="203">
        <f>'[122]RP per monthly'!I443*-1</f>
        <v>0</v>
      </c>
      <c r="AT297" s="203">
        <f>'[122]RP per monthly'!J443*-1</f>
        <v>0</v>
      </c>
      <c r="AU297" s="203">
        <f>'[122]RP per monthly'!K443*-1</f>
        <v>0</v>
      </c>
      <c r="AV297" s="203">
        <f>'[122]RP per monthly'!L443*-1</f>
        <v>0</v>
      </c>
      <c r="AW297" s="203">
        <f>'[122]RP per monthly'!M443*-1</f>
        <v>0</v>
      </c>
      <c r="AX297" s="203">
        <f>'[122]RP per monthly'!P443*-1</f>
        <v>0</v>
      </c>
      <c r="AY297" s="203">
        <f>'[122]RP per monthly'!Q443*-1</f>
        <v>0</v>
      </c>
      <c r="AZ297" s="203">
        <f>'[122]RP per monthly'!R443*-1</f>
        <v>0</v>
      </c>
      <c r="BA297" s="203">
        <f>'[122]RP per monthly'!S443*-1</f>
        <v>0</v>
      </c>
      <c r="BB297" s="203">
        <f>'[122]RP per monthly'!T443*-1</f>
        <v>0</v>
      </c>
      <c r="BC297" s="203">
        <f>'[122]RP per monthly'!U443*-1</f>
        <v>0</v>
      </c>
      <c r="BD297" s="203">
        <f>'[122]RP per monthly'!V443*-1</f>
        <v>0</v>
      </c>
      <c r="BE297" s="203">
        <f>'[122]RP per monthly'!W443*-1</f>
        <v>0</v>
      </c>
      <c r="BF297" s="203">
        <f>'[122]RP per monthly'!X443*-1</f>
        <v>0</v>
      </c>
      <c r="BG297" s="203">
        <f>'[122]RP per monthly'!Y443*-1</f>
        <v>0</v>
      </c>
      <c r="BH297" s="203">
        <f>'[122]RP per monthly'!Z443*-1</f>
        <v>0</v>
      </c>
      <c r="BI297" s="203">
        <f>'[122]RP per monthly'!AA443*-1</f>
        <v>0</v>
      </c>
      <c r="BJ297" s="203">
        <f>'[122]RP per monthly'!AD443*-1</f>
        <v>0</v>
      </c>
      <c r="BK297" s="203">
        <f>'[122]RP per monthly'!AE443*-1</f>
        <v>0</v>
      </c>
      <c r="BL297" s="203">
        <f>'[122]RP per monthly'!AF443*-1</f>
        <v>0</v>
      </c>
      <c r="BM297" s="203">
        <f>'[122]RP per monthly'!AG443*-1</f>
        <v>0</v>
      </c>
      <c r="BN297" s="203">
        <f>'[122]RP per monthly'!AH443*-1</f>
        <v>0</v>
      </c>
      <c r="BO297" s="203">
        <f>'[122]RP per monthly'!AI443*-1</f>
        <v>0</v>
      </c>
      <c r="BP297" s="203">
        <f>'[122]RP per monthly'!AJ443*-1</f>
        <v>0</v>
      </c>
      <c r="BQ297" s="203">
        <f>'[122]RP per monthly'!AK443*-1</f>
        <v>0</v>
      </c>
      <c r="BR297" s="203">
        <f>'[122]RP per monthly'!AL443*-1</f>
        <v>0</v>
      </c>
      <c r="BS297" s="203">
        <f>'[122]RP per monthly'!AM443*-1</f>
        <v>0</v>
      </c>
      <c r="BT297" s="203">
        <f>'[122]RP per monthly'!AN443*-1</f>
        <v>0</v>
      </c>
      <c r="BU297" s="203">
        <f>'[122]RP per monthly'!AO443*-1</f>
        <v>0</v>
      </c>
      <c r="BV297" s="195">
        <f>'[122]RP per monthly'!AR443*-1</f>
        <v>0</v>
      </c>
      <c r="BW297" s="195">
        <f>'[122]RP per monthly'!AS443*-1</f>
        <v>0</v>
      </c>
      <c r="BX297" s="195">
        <f>'[122]RP per monthly'!AT443*-1</f>
        <v>0</v>
      </c>
      <c r="BY297" s="195">
        <f>'[122]RP per monthly'!AU443*-1</f>
        <v>0</v>
      </c>
      <c r="BZ297" s="195">
        <f>'[122]RP per monthly'!AV443*-1</f>
        <v>0</v>
      </c>
      <c r="CA297" s="195">
        <f>'[122]RP per monthly'!AW443*-1</f>
        <v>0</v>
      </c>
      <c r="CB297" s="195">
        <f>'[122]RP per monthly'!AX443*-1</f>
        <v>0</v>
      </c>
      <c r="CC297" s="195">
        <f>'[122]RP per monthly'!AY443*-1</f>
        <v>0</v>
      </c>
      <c r="CD297" s="195">
        <f>'[122]RP per monthly'!AZ443*-1</f>
        <v>0</v>
      </c>
      <c r="CE297" s="195">
        <f>'[122]RP per monthly'!BA443*-1</f>
        <v>0</v>
      </c>
      <c r="CF297" s="195">
        <f>'[122]RP per monthly'!BB443*-1</f>
        <v>0</v>
      </c>
      <c r="CG297" s="195">
        <f>'[122]RP per monthly'!BC443*-1</f>
        <v>0</v>
      </c>
      <c r="CH297" s="195">
        <f>'[122]RP per monthly'!BF443*-1</f>
        <v>0</v>
      </c>
      <c r="CI297" s="195">
        <f>'[122]RP per monthly'!BG443*-1</f>
        <v>0</v>
      </c>
      <c r="CJ297" s="195">
        <f>'[122]RP per monthly'!BH443*-1</f>
        <v>0</v>
      </c>
      <c r="CK297" s="195">
        <f>'[122]RP per monthly'!BI443*-1</f>
        <v>0</v>
      </c>
      <c r="CL297" s="195">
        <f>'[122]RP per monthly'!BJ443*-1</f>
        <v>0</v>
      </c>
      <c r="CM297" s="195">
        <f>'[122]RP per monthly'!BK443*-1</f>
        <v>0</v>
      </c>
      <c r="CN297" s="195">
        <f>'[122]RP per monthly'!BL443*-1</f>
        <v>0</v>
      </c>
      <c r="CO297" s="195">
        <f>'[122]RP per monthly'!BM443*-1</f>
        <v>0</v>
      </c>
      <c r="CP297" s="195">
        <f>'[122]RP per monthly'!BN443*-1</f>
        <v>0</v>
      </c>
      <c r="CQ297" s="195">
        <f>'[122]RP per monthly'!BO443*-1</f>
        <v>0</v>
      </c>
      <c r="CR297" s="195">
        <f>'[122]RP per monthly'!BP443*-1</f>
        <v>0</v>
      </c>
      <c r="CS297" s="195">
        <f>'[122]RP per monthly'!BQ443*-1</f>
        <v>0</v>
      </c>
      <c r="CT297" s="195">
        <f>'[122]RP per monthly'!BT443*-1</f>
        <v>0</v>
      </c>
      <c r="CU297" s="195">
        <f>'[122]RP per monthly'!BU443*-1</f>
        <v>0</v>
      </c>
      <c r="CV297" s="195">
        <f>'[122]RP per monthly'!BV443*-1</f>
        <v>0</v>
      </c>
      <c r="CW297" s="195">
        <f>'[122]RP per monthly'!BW443*-1</f>
        <v>0</v>
      </c>
      <c r="CX297" s="195">
        <f>'[122]RP per monthly'!BX443*-1</f>
        <v>0</v>
      </c>
      <c r="CY297" s="195">
        <f>'[122]RP per monthly'!BY443*-1</f>
        <v>0</v>
      </c>
      <c r="CZ297" s="195">
        <f>'[122]RP per monthly'!BZ443*-1</f>
        <v>0</v>
      </c>
      <c r="DA297" s="195">
        <f>'[122]RP per monthly'!CA443*-1</f>
        <v>0</v>
      </c>
      <c r="DB297" s="195">
        <f>'[122]RP per monthly'!CB443*-1</f>
        <v>0</v>
      </c>
      <c r="DC297" s="195">
        <f>'[122]RP per monthly'!CC443*-1</f>
        <v>0</v>
      </c>
      <c r="DD297" s="195">
        <f>'[122]RP per monthly'!CD443*-1</f>
        <v>0</v>
      </c>
      <c r="DE297" s="195">
        <f>'[122]RP per monthly'!CE443*-1</f>
        <v>0</v>
      </c>
    </row>
    <row r="298" spans="1:109" ht="15" customHeight="1" outlineLevel="1">
      <c r="A298" s="37" t="s">
        <v>339</v>
      </c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4"/>
      <c r="AI298" s="84"/>
      <c r="AJ298" s="84"/>
      <c r="AK298" s="84"/>
      <c r="AL298" s="203">
        <f>'[122]RP per monthly'!B444*-1</f>
        <v>0</v>
      </c>
      <c r="AM298" s="203">
        <f>'[122]RP per monthly'!C444*-1</f>
        <v>0</v>
      </c>
      <c r="AN298" s="203">
        <f>'[122]RP per monthly'!D444*-1</f>
        <v>0</v>
      </c>
      <c r="AO298" s="203">
        <f>'[122]RP per monthly'!E444*-1</f>
        <v>0</v>
      </c>
      <c r="AP298" s="203">
        <f>'[122]RP per monthly'!F444*-1</f>
        <v>0</v>
      </c>
      <c r="AQ298" s="203">
        <f>'[122]RP per monthly'!G444*-1</f>
        <v>0</v>
      </c>
      <c r="AR298" s="203">
        <f>'[122]RP per monthly'!H444*-1</f>
        <v>0</v>
      </c>
      <c r="AS298" s="203">
        <f>'[122]RP per monthly'!I444*-1</f>
        <v>0</v>
      </c>
      <c r="AT298" s="203">
        <f>'[122]RP per monthly'!J444*-1</f>
        <v>0</v>
      </c>
      <c r="AU298" s="203">
        <f>'[122]RP per monthly'!K444*-1</f>
        <v>0</v>
      </c>
      <c r="AV298" s="203">
        <f>'[122]RP per monthly'!L444*-1</f>
        <v>0</v>
      </c>
      <c r="AW298" s="203">
        <f>'[122]RP per monthly'!M444*-1</f>
        <v>0</v>
      </c>
      <c r="AX298" s="203">
        <f>'[122]RP per monthly'!P444*-1</f>
        <v>0</v>
      </c>
      <c r="AY298" s="203">
        <f>'[122]RP per monthly'!Q444*-1</f>
        <v>0</v>
      </c>
      <c r="AZ298" s="203">
        <f>'[122]RP per monthly'!R444*-1</f>
        <v>0</v>
      </c>
      <c r="BA298" s="203">
        <f>'[122]RP per monthly'!S444*-1</f>
        <v>0</v>
      </c>
      <c r="BB298" s="203">
        <f>'[122]RP per monthly'!T444*-1</f>
        <v>0</v>
      </c>
      <c r="BC298" s="203">
        <f>'[122]RP per monthly'!U444*-1</f>
        <v>0</v>
      </c>
      <c r="BD298" s="203">
        <f>'[122]RP per monthly'!V444*-1</f>
        <v>0</v>
      </c>
      <c r="BE298" s="203">
        <f>'[122]RP per monthly'!W444*-1</f>
        <v>0</v>
      </c>
      <c r="BF298" s="203">
        <f>'[122]RP per monthly'!X444*-1</f>
        <v>0</v>
      </c>
      <c r="BG298" s="203">
        <f>'[122]RP per monthly'!Y444*-1</f>
        <v>0</v>
      </c>
      <c r="BH298" s="203">
        <f>'[122]RP per monthly'!Z444*-1</f>
        <v>0</v>
      </c>
      <c r="BI298" s="203">
        <f>'[122]RP per monthly'!AA444*-1</f>
        <v>0</v>
      </c>
      <c r="BJ298" s="203">
        <f>'[122]RP per monthly'!AD444*-1</f>
        <v>0</v>
      </c>
      <c r="BK298" s="203">
        <f>'[122]RP per monthly'!AE444*-1</f>
        <v>0</v>
      </c>
      <c r="BL298" s="203">
        <f>'[122]RP per monthly'!AF444*-1</f>
        <v>0</v>
      </c>
      <c r="BM298" s="203">
        <f>'[122]RP per monthly'!AG444*-1</f>
        <v>0</v>
      </c>
      <c r="BN298" s="203">
        <f>'[122]RP per monthly'!AH444*-1</f>
        <v>0</v>
      </c>
      <c r="BO298" s="203">
        <f>'[122]RP per monthly'!AI444*-1</f>
        <v>0</v>
      </c>
      <c r="BP298" s="203">
        <f>'[122]RP per monthly'!AJ444*-1</f>
        <v>0</v>
      </c>
      <c r="BQ298" s="203">
        <f>'[122]RP per monthly'!AK444*-1</f>
        <v>0</v>
      </c>
      <c r="BR298" s="203">
        <f>'[122]RP per monthly'!AL444*-1</f>
        <v>0</v>
      </c>
      <c r="BS298" s="203">
        <f>'[122]RP per monthly'!AM444*-1</f>
        <v>0</v>
      </c>
      <c r="BT298" s="203">
        <f>'[122]RP per monthly'!AN444*-1</f>
        <v>0</v>
      </c>
      <c r="BU298" s="203">
        <f>'[122]RP per monthly'!AO444*-1</f>
        <v>0</v>
      </c>
      <c r="BV298" s="195">
        <f>'[122]RP per monthly'!AR444*-1</f>
        <v>0</v>
      </c>
      <c r="BW298" s="195">
        <f>'[122]RP per monthly'!AS444*-1</f>
        <v>0</v>
      </c>
      <c r="BX298" s="195">
        <f>'[122]RP per monthly'!AT444*-1</f>
        <v>0</v>
      </c>
      <c r="BY298" s="195">
        <f>'[122]RP per monthly'!AU444*-1</f>
        <v>0</v>
      </c>
      <c r="BZ298" s="195">
        <f>'[122]RP per monthly'!AV444*-1</f>
        <v>0</v>
      </c>
      <c r="CA298" s="195">
        <f>'[122]RP per monthly'!AW444*-1</f>
        <v>0</v>
      </c>
      <c r="CB298" s="195">
        <f>'[122]RP per monthly'!AX444*-1</f>
        <v>0</v>
      </c>
      <c r="CC298" s="195">
        <f>'[122]RP per monthly'!AY444*-1</f>
        <v>0</v>
      </c>
      <c r="CD298" s="195">
        <f>'[122]RP per monthly'!AZ444*-1</f>
        <v>0</v>
      </c>
      <c r="CE298" s="195">
        <f>'[122]RP per monthly'!BA444*-1</f>
        <v>0</v>
      </c>
      <c r="CF298" s="195">
        <f>'[122]RP per monthly'!BB444*-1</f>
        <v>0</v>
      </c>
      <c r="CG298" s="195">
        <f>'[122]RP per monthly'!BC444*-1</f>
        <v>0</v>
      </c>
      <c r="CH298" s="195">
        <f>'[122]RP per monthly'!BF444*-1</f>
        <v>0</v>
      </c>
      <c r="CI298" s="195">
        <f>'[122]RP per monthly'!BG444*-1</f>
        <v>0</v>
      </c>
      <c r="CJ298" s="195">
        <f>'[122]RP per monthly'!BH444*-1</f>
        <v>0</v>
      </c>
      <c r="CK298" s="195">
        <f>'[122]RP per monthly'!BI444*-1</f>
        <v>0</v>
      </c>
      <c r="CL298" s="195">
        <f>'[122]RP per monthly'!BJ444*-1</f>
        <v>0</v>
      </c>
      <c r="CM298" s="195">
        <f>'[122]RP per monthly'!BK444*-1</f>
        <v>0</v>
      </c>
      <c r="CN298" s="195">
        <f>'[122]RP per monthly'!BL444*-1</f>
        <v>0</v>
      </c>
      <c r="CO298" s="195">
        <f>'[122]RP per monthly'!BM444*-1</f>
        <v>0</v>
      </c>
      <c r="CP298" s="195">
        <f>'[122]RP per monthly'!BN444*-1</f>
        <v>0</v>
      </c>
      <c r="CQ298" s="195">
        <f>'[122]RP per monthly'!BO444*-1</f>
        <v>0</v>
      </c>
      <c r="CR298" s="195">
        <f>'[122]RP per monthly'!BP444*-1</f>
        <v>0</v>
      </c>
      <c r="CS298" s="195">
        <f>'[122]RP per monthly'!BQ444*-1</f>
        <v>0</v>
      </c>
      <c r="CT298" s="195">
        <f>'[122]RP per monthly'!BT444*-1</f>
        <v>0</v>
      </c>
      <c r="CU298" s="195">
        <f>'[122]RP per monthly'!BU444*-1</f>
        <v>0</v>
      </c>
      <c r="CV298" s="195">
        <f>'[122]RP per monthly'!BV444*-1</f>
        <v>0</v>
      </c>
      <c r="CW298" s="195">
        <f>'[122]RP per monthly'!BW444*-1</f>
        <v>0</v>
      </c>
      <c r="CX298" s="195">
        <f>'[122]RP per monthly'!BX444*-1</f>
        <v>0</v>
      </c>
      <c r="CY298" s="195">
        <f>'[122]RP per monthly'!BY444*-1</f>
        <v>0</v>
      </c>
      <c r="CZ298" s="195">
        <f>'[122]RP per monthly'!BZ444*-1</f>
        <v>0</v>
      </c>
      <c r="DA298" s="195">
        <f>'[122]RP per monthly'!CA444*-1</f>
        <v>0</v>
      </c>
      <c r="DB298" s="195">
        <f>'[122]RP per monthly'!CB444*-1</f>
        <v>0</v>
      </c>
      <c r="DC298" s="195">
        <f>'[122]RP per monthly'!CC444*-1</f>
        <v>0</v>
      </c>
      <c r="DD298" s="195">
        <f>'[122]RP per monthly'!CD444*-1</f>
        <v>0</v>
      </c>
      <c r="DE298" s="195">
        <f>'[122]RP per monthly'!CE444*-1</f>
        <v>0</v>
      </c>
    </row>
    <row r="299" spans="1:109" ht="15" customHeight="1" outlineLevel="1">
      <c r="A299" s="37" t="s">
        <v>340</v>
      </c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4"/>
      <c r="AI299" s="84"/>
      <c r="AJ299" s="84"/>
      <c r="AK299" s="84"/>
      <c r="AL299" s="203">
        <f>'[122]RP per monthly'!B445*-1</f>
        <v>0</v>
      </c>
      <c r="AM299" s="203">
        <f>'[122]RP per monthly'!C445*-1</f>
        <v>0</v>
      </c>
      <c r="AN299" s="203">
        <f>'[122]RP per monthly'!D445*-1</f>
        <v>0</v>
      </c>
      <c r="AO299" s="203">
        <f>'[122]RP per monthly'!E445*-1</f>
        <v>0</v>
      </c>
      <c r="AP299" s="203">
        <f>'[122]RP per monthly'!F445*-1</f>
        <v>0</v>
      </c>
      <c r="AQ299" s="203">
        <f>'[122]RP per monthly'!G445*-1</f>
        <v>0</v>
      </c>
      <c r="AR299" s="203">
        <f>'[122]RP per monthly'!H445*-1</f>
        <v>0</v>
      </c>
      <c r="AS299" s="203">
        <f>'[122]RP per monthly'!I445*-1</f>
        <v>0</v>
      </c>
      <c r="AT299" s="203">
        <f>'[122]RP per monthly'!J445*-1</f>
        <v>0</v>
      </c>
      <c r="AU299" s="203">
        <f>'[122]RP per monthly'!K445*-1</f>
        <v>0</v>
      </c>
      <c r="AV299" s="203">
        <f>'[122]RP per monthly'!L445*-1</f>
        <v>0</v>
      </c>
      <c r="AW299" s="203">
        <f>'[122]RP per monthly'!M445*-1</f>
        <v>0</v>
      </c>
      <c r="AX299" s="203">
        <f>'[122]RP per monthly'!P445*-1</f>
        <v>0</v>
      </c>
      <c r="AY299" s="203">
        <f>'[122]RP per monthly'!Q445*-1</f>
        <v>0</v>
      </c>
      <c r="AZ299" s="203">
        <f>'[122]RP per monthly'!R445*-1</f>
        <v>0</v>
      </c>
      <c r="BA299" s="203">
        <f>'[122]RP per monthly'!S445*-1</f>
        <v>0</v>
      </c>
      <c r="BB299" s="203">
        <f>'[122]RP per monthly'!T445*-1</f>
        <v>0</v>
      </c>
      <c r="BC299" s="203">
        <f>'[122]RP per monthly'!U445*-1</f>
        <v>0</v>
      </c>
      <c r="BD299" s="203">
        <f>'[122]RP per monthly'!V445*-1</f>
        <v>0</v>
      </c>
      <c r="BE299" s="203">
        <f>'[122]RP per monthly'!W445*-1</f>
        <v>0</v>
      </c>
      <c r="BF299" s="203">
        <f>'[122]RP per monthly'!X445*-1</f>
        <v>0</v>
      </c>
      <c r="BG299" s="203">
        <f>'[122]RP per monthly'!Y445*-1</f>
        <v>0</v>
      </c>
      <c r="BH299" s="203">
        <f>'[122]RP per monthly'!Z445*-1</f>
        <v>0</v>
      </c>
      <c r="BI299" s="203">
        <f>'[122]RP per monthly'!AA445*-1</f>
        <v>0</v>
      </c>
      <c r="BJ299" s="203">
        <f>'[122]RP per monthly'!AD445*-1</f>
        <v>0</v>
      </c>
      <c r="BK299" s="203">
        <f>'[122]RP per monthly'!AE445*-1</f>
        <v>0</v>
      </c>
      <c r="BL299" s="203">
        <f>'[122]RP per monthly'!AF445*-1</f>
        <v>0</v>
      </c>
      <c r="BM299" s="203">
        <f>'[122]RP per monthly'!AG445*-1</f>
        <v>0</v>
      </c>
      <c r="BN299" s="203">
        <f>'[122]RP per monthly'!AH445*-1</f>
        <v>0</v>
      </c>
      <c r="BO299" s="203">
        <f>'[122]RP per monthly'!AI445*-1</f>
        <v>0</v>
      </c>
      <c r="BP299" s="203">
        <f>'[122]RP per monthly'!AJ445*-1</f>
        <v>0</v>
      </c>
      <c r="BQ299" s="203">
        <f>'[122]RP per monthly'!AK445*-1</f>
        <v>0</v>
      </c>
      <c r="BR299" s="203">
        <f>'[122]RP per monthly'!AL445*-1</f>
        <v>0</v>
      </c>
      <c r="BS299" s="203">
        <f>'[122]RP per monthly'!AM445*-1</f>
        <v>0</v>
      </c>
      <c r="BT299" s="203">
        <f>'[122]RP per monthly'!AN445*-1</f>
        <v>0</v>
      </c>
      <c r="BU299" s="203">
        <f>'[122]RP per monthly'!AO445*-1</f>
        <v>0</v>
      </c>
      <c r="BV299" s="195">
        <f>'[122]RP per monthly'!AR445*-1</f>
        <v>0</v>
      </c>
      <c r="BW299" s="195">
        <f>'[122]RP per monthly'!AS445*-1</f>
        <v>0</v>
      </c>
      <c r="BX299" s="195">
        <f>'[122]RP per monthly'!AT445*-1</f>
        <v>0</v>
      </c>
      <c r="BY299" s="195">
        <f>'[122]RP per monthly'!AU445*-1</f>
        <v>0</v>
      </c>
      <c r="BZ299" s="195">
        <f>'[122]RP per monthly'!AV445*-1</f>
        <v>0</v>
      </c>
      <c r="CA299" s="195">
        <f>'[122]RP per monthly'!AW445*-1</f>
        <v>0</v>
      </c>
      <c r="CB299" s="195">
        <f>'[122]RP per monthly'!AX445*-1</f>
        <v>0</v>
      </c>
      <c r="CC299" s="195">
        <f>'[122]RP per monthly'!AY445*-1</f>
        <v>0</v>
      </c>
      <c r="CD299" s="195">
        <f>'[122]RP per monthly'!AZ445*-1</f>
        <v>0</v>
      </c>
      <c r="CE299" s="195">
        <f>'[122]RP per monthly'!BA445*-1</f>
        <v>0</v>
      </c>
      <c r="CF299" s="195">
        <f>'[122]RP per monthly'!BB445*-1</f>
        <v>0</v>
      </c>
      <c r="CG299" s="195">
        <f>'[122]RP per monthly'!BC445*-1</f>
        <v>0</v>
      </c>
      <c r="CH299" s="195">
        <f>'[122]RP per monthly'!BF445*-1</f>
        <v>0</v>
      </c>
      <c r="CI299" s="195">
        <f>'[122]RP per monthly'!BG445*-1</f>
        <v>0</v>
      </c>
      <c r="CJ299" s="195">
        <f>'[122]RP per monthly'!BH445*-1</f>
        <v>0</v>
      </c>
      <c r="CK299" s="195">
        <f>'[122]RP per monthly'!BI445*-1</f>
        <v>0</v>
      </c>
      <c r="CL299" s="195">
        <f>'[122]RP per monthly'!BJ445*-1</f>
        <v>0</v>
      </c>
      <c r="CM299" s="195">
        <f>'[122]RP per monthly'!BK445*-1</f>
        <v>0</v>
      </c>
      <c r="CN299" s="195">
        <f>'[122]RP per monthly'!BL445*-1</f>
        <v>0</v>
      </c>
      <c r="CO299" s="195">
        <f>'[122]RP per monthly'!BM445*-1</f>
        <v>0</v>
      </c>
      <c r="CP299" s="195">
        <f>'[122]RP per monthly'!BN445*-1</f>
        <v>0</v>
      </c>
      <c r="CQ299" s="195">
        <f>'[122]RP per monthly'!BO445*-1</f>
        <v>0</v>
      </c>
      <c r="CR299" s="195">
        <f>'[122]RP per monthly'!BP445*-1</f>
        <v>0</v>
      </c>
      <c r="CS299" s="195">
        <f>'[122]RP per monthly'!BQ445*-1</f>
        <v>0</v>
      </c>
      <c r="CT299" s="195">
        <f>'[122]RP per monthly'!BT445*-1</f>
        <v>0</v>
      </c>
      <c r="CU299" s="195">
        <f>'[122]RP per monthly'!BU445*-1</f>
        <v>0</v>
      </c>
      <c r="CV299" s="195">
        <f>'[122]RP per monthly'!BV445*-1</f>
        <v>0</v>
      </c>
      <c r="CW299" s="195">
        <f>'[122]RP per monthly'!BW445*-1</f>
        <v>0</v>
      </c>
      <c r="CX299" s="195">
        <f>'[122]RP per monthly'!BX445*-1</f>
        <v>0</v>
      </c>
      <c r="CY299" s="195">
        <f>'[122]RP per monthly'!BY445*-1</f>
        <v>0</v>
      </c>
      <c r="CZ299" s="195">
        <f>'[122]RP per monthly'!BZ445*-1</f>
        <v>0</v>
      </c>
      <c r="DA299" s="195">
        <f>'[122]RP per monthly'!CA445*-1</f>
        <v>0</v>
      </c>
      <c r="DB299" s="195">
        <f>'[122]RP per monthly'!CB445*-1</f>
        <v>0</v>
      </c>
      <c r="DC299" s="195">
        <f>'[122]RP per monthly'!CC445*-1</f>
        <v>0</v>
      </c>
      <c r="DD299" s="195">
        <f>'[122]RP per monthly'!CD445*-1</f>
        <v>0</v>
      </c>
      <c r="DE299" s="195">
        <f>'[122]RP per monthly'!CE445*-1</f>
        <v>0</v>
      </c>
    </row>
    <row r="300" spans="1:109" ht="15" customHeight="1" outlineLevel="1">
      <c r="A300" s="37" t="s">
        <v>341</v>
      </c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>
        <v>1939.3</v>
      </c>
      <c r="T300" s="84">
        <v>1210.3</v>
      </c>
      <c r="U300" s="84">
        <v>1210.3</v>
      </c>
      <c r="V300" s="84">
        <v>1210.3</v>
      </c>
      <c r="W300" s="84">
        <v>1210.3</v>
      </c>
      <c r="X300" s="84">
        <v>1558.9</v>
      </c>
      <c r="Y300" s="84">
        <v>1268.4000000000001</v>
      </c>
      <c r="Z300" s="84">
        <v>1268.4000000000001</v>
      </c>
      <c r="AA300" s="84"/>
      <c r="AB300" s="84">
        <v>1268.4000000000001</v>
      </c>
      <c r="AC300" s="84"/>
      <c r="AD300" s="84">
        <v>1268.4000000000001</v>
      </c>
      <c r="AE300" s="84">
        <v>1268.4000000000001</v>
      </c>
      <c r="AF300" s="84">
        <v>1268.4000000000001</v>
      </c>
      <c r="AG300" s="84">
        <v>1268.4000000000001</v>
      </c>
      <c r="AH300" s="84">
        <v>1363.76</v>
      </c>
      <c r="AI300" s="84">
        <v>1278.45</v>
      </c>
      <c r="AJ300" s="84">
        <v>1278.45</v>
      </c>
      <c r="AK300" s="84">
        <v>-1431.38</v>
      </c>
      <c r="AL300" s="203">
        <f>'[122]RP per monthly'!B446*-1</f>
        <v>1241.8399999999999</v>
      </c>
      <c r="AM300" s="203">
        <f>'[122]RP per monthly'!C446*-1</f>
        <v>1241.8499999999999</v>
      </c>
      <c r="AN300" s="203">
        <f>'[122]RP per monthly'!D446*-1</f>
        <v>1241.8399999999999</v>
      </c>
      <c r="AO300" s="203">
        <f>'[122]RP per monthly'!E446*-1</f>
        <v>1241.8399999999999</v>
      </c>
      <c r="AP300" s="203">
        <f>'[122]RP per monthly'!F446*-1</f>
        <v>1241.8399999999999</v>
      </c>
      <c r="AQ300" s="203">
        <f>'[122]RP per monthly'!G446*-1</f>
        <v>1241.8399999999999</v>
      </c>
      <c r="AR300" s="203">
        <f>'[122]RP per monthly'!H446*-1</f>
        <v>1241.8399999999999</v>
      </c>
      <c r="AS300" s="203">
        <f>'[122]RP per monthly'!I446*-1</f>
        <v>1241.8399999999999</v>
      </c>
      <c r="AT300" s="203">
        <f>'[122]RP per monthly'!J446*-1</f>
        <v>1241.8399999999999</v>
      </c>
      <c r="AU300" s="203">
        <f>'[122]RP per monthly'!K446*-1</f>
        <v>1241.8399999999999</v>
      </c>
      <c r="AV300" s="203">
        <f>'[122]RP per monthly'!L446*-1</f>
        <v>1642.23</v>
      </c>
      <c r="AW300" s="203">
        <f>'[122]RP per monthly'!M446*-1</f>
        <v>1341.94</v>
      </c>
      <c r="AX300" s="203">
        <f>'[122]RP per monthly'!P446*-1</f>
        <v>1341.94</v>
      </c>
      <c r="AY300" s="203">
        <f>'[122]RP per monthly'!Q446*-1</f>
        <v>1341.94</v>
      </c>
      <c r="AZ300" s="203">
        <f>'[122]RP per monthly'!R446*-1</f>
        <v>1341.94</v>
      </c>
      <c r="BA300" s="203">
        <f>'[122]RP per monthly'!S446*-1</f>
        <v>1341.94</v>
      </c>
      <c r="BB300" s="203">
        <f>'[122]RP per monthly'!T446*-1</f>
        <v>1341.94</v>
      </c>
      <c r="BC300" s="203">
        <f>'[122]RP per monthly'!U446*-1</f>
        <v>1341.94</v>
      </c>
      <c r="BD300" s="203">
        <f>'[122]RP per monthly'!V446*-1</f>
        <v>1341.94</v>
      </c>
      <c r="BE300" s="203">
        <f>'[122]RP per monthly'!W446*-1</f>
        <v>1341.94</v>
      </c>
      <c r="BF300" s="203">
        <f>'[122]RP per monthly'!X446*-1</f>
        <v>943.04132000000004</v>
      </c>
      <c r="BG300" s="203">
        <f>'[122]RP per monthly'!Y446*-1</f>
        <v>943.04132000000004</v>
      </c>
      <c r="BH300" s="203">
        <f>'[122]RP per monthly'!Z446*-1</f>
        <v>943.04132000000004</v>
      </c>
      <c r="BI300" s="203">
        <f>'[122]RP per monthly'!AA446*-1</f>
        <v>943.04132000000004</v>
      </c>
      <c r="BJ300" s="203">
        <f>'[122]RP per monthly'!AD446*-1</f>
        <v>943.04132000000004</v>
      </c>
      <c r="BK300" s="203">
        <f>'[122]RP per monthly'!AE446*-1</f>
        <v>943.04132000000004</v>
      </c>
      <c r="BL300" s="203">
        <f>'[122]RP per monthly'!AF446*-1</f>
        <v>943.04132000000004</v>
      </c>
      <c r="BM300" s="203">
        <f>'[122]RP per monthly'!AG446*-1</f>
        <v>943.04132000000004</v>
      </c>
      <c r="BN300" s="203">
        <f>'[122]RP per monthly'!AH446*-1</f>
        <v>943.04132000000004</v>
      </c>
      <c r="BO300" s="203">
        <f>'[122]RP per monthly'!AI446*-1</f>
        <v>943.04132000000004</v>
      </c>
      <c r="BP300" s="203">
        <f>'[122]RP per monthly'!AJ446*-1</f>
        <v>943.04132000000004</v>
      </c>
      <c r="BQ300" s="203">
        <f>'[122]RP per monthly'!AK446*-1</f>
        <v>1020.0877622</v>
      </c>
      <c r="BR300" s="203">
        <f>'[122]RP per monthly'!AL446*-1</f>
        <v>1020.0877622</v>
      </c>
      <c r="BS300" s="203">
        <f>'[122]RP per monthly'!AM446*-1</f>
        <v>1020.0877622</v>
      </c>
      <c r="BT300" s="203">
        <f>'[122]RP per monthly'!AN446*-1</f>
        <v>1020.0877622</v>
      </c>
      <c r="BU300" s="203">
        <f>'[122]RP per monthly'!AO446*-1</f>
        <v>1020.0877622</v>
      </c>
      <c r="BV300" s="195">
        <f>'[122]RP per monthly'!AR446*-1</f>
        <v>1020.0877622</v>
      </c>
      <c r="BW300" s="195">
        <f>'[122]RP per monthly'!AS446*-1</f>
        <v>1020.0877622</v>
      </c>
      <c r="BX300" s="195">
        <f>'[122]RP per monthly'!AT446*-1</f>
        <v>1020.0877622</v>
      </c>
      <c r="BY300" s="195">
        <f>'[122]RP per monthly'!AU446*-1</f>
        <v>1020.0877622</v>
      </c>
      <c r="BZ300" s="195">
        <f>'[122]RP per monthly'!AV446*-1</f>
        <v>1020.0877622</v>
      </c>
      <c r="CA300" s="195">
        <f>'[122]RP per monthly'!AW446*-1</f>
        <v>1020.0877622</v>
      </c>
      <c r="CB300" s="195">
        <f>'[122]RP per monthly'!AX446*-1</f>
        <v>1020.0877622</v>
      </c>
      <c r="CC300" s="195">
        <f>'[122]RP per monthly'!AY446*-1</f>
        <v>1060.5852132</v>
      </c>
      <c r="CD300" s="195">
        <f>'[122]RP per monthly'!AZ446*-1</f>
        <v>1060.5852132</v>
      </c>
      <c r="CE300" s="195">
        <f>'[122]RP per monthly'!BA446*-1</f>
        <v>1060.5852132</v>
      </c>
      <c r="CF300" s="195">
        <f>'[122]RP per monthly'!BB446*-1</f>
        <v>1060.5852132</v>
      </c>
      <c r="CG300" s="195">
        <f>'[122]RP per monthly'!BC446*-1</f>
        <v>1060.5852132</v>
      </c>
      <c r="CH300" s="195">
        <f>'[122]RP per monthly'!BF446*-1</f>
        <v>1060.5852132</v>
      </c>
      <c r="CI300" s="195">
        <f>'[122]RP per monthly'!BG446*-1</f>
        <v>1060.5852132</v>
      </c>
      <c r="CJ300" s="195">
        <f>'[122]RP per monthly'!BH446*-1</f>
        <v>1060.5852132</v>
      </c>
      <c r="CK300" s="195">
        <f>'[122]RP per monthly'!BI446*-1</f>
        <v>1060.5852132</v>
      </c>
      <c r="CL300" s="195">
        <f>'[122]RP per monthly'!BJ446*-1</f>
        <v>1060.5852132</v>
      </c>
      <c r="CM300" s="195">
        <f>'[122]RP per monthly'!BK446*-1</f>
        <v>1060.5852132</v>
      </c>
      <c r="CN300" s="195">
        <f>'[122]RP per monthly'!BL446*-1</f>
        <v>1060.5852132</v>
      </c>
      <c r="CO300" s="195">
        <f>'[122]RP per monthly'!BM446*-1</f>
        <v>1099.7208392</v>
      </c>
      <c r="CP300" s="195">
        <f>'[122]RP per monthly'!BN446*-1</f>
        <v>1099.7208392</v>
      </c>
      <c r="CQ300" s="195">
        <f>'[122]RP per monthly'!BO446*-1</f>
        <v>1099.7208392</v>
      </c>
      <c r="CR300" s="195">
        <f>'[122]RP per monthly'!BP446*-1</f>
        <v>1099.7208392</v>
      </c>
      <c r="CS300" s="195">
        <f>'[122]RP per monthly'!BQ446*-1</f>
        <v>1099.7208392</v>
      </c>
      <c r="CT300" s="195">
        <f>'[122]RP per monthly'!BT446*-1</f>
        <v>1099.7208392</v>
      </c>
      <c r="CU300" s="195">
        <f>'[122]RP per monthly'!BU446*-1</f>
        <v>1099.7208392</v>
      </c>
      <c r="CV300" s="195">
        <f>'[122]RP per monthly'!BV446*-1</f>
        <v>1099.7208392</v>
      </c>
      <c r="CW300" s="195">
        <f>'[122]RP per monthly'!BW446*-1</f>
        <v>1099.7208392</v>
      </c>
      <c r="CX300" s="195">
        <f>'[122]RP per monthly'!BX446*-1</f>
        <v>1099.7208392</v>
      </c>
      <c r="CY300" s="195">
        <f>'[122]RP per monthly'!BY446*-1</f>
        <v>1138.321021</v>
      </c>
      <c r="CZ300" s="195">
        <f>'[122]RP per monthly'!BZ446*-1</f>
        <v>1138.321021</v>
      </c>
      <c r="DA300" s="195">
        <f>'[122]RP per monthly'!CA446*-1</f>
        <v>1138.321021</v>
      </c>
      <c r="DB300" s="195">
        <f>'[122]RP per monthly'!CB446*-1</f>
        <v>1138.321021</v>
      </c>
      <c r="DC300" s="195">
        <f>'[122]RP per monthly'!CC446*-1</f>
        <v>1138.321021</v>
      </c>
      <c r="DD300" s="195">
        <f>'[122]RP per monthly'!CD446*-1</f>
        <v>1138.321021</v>
      </c>
      <c r="DE300" s="195">
        <f>'[122]RP per monthly'!CE446*-1</f>
        <v>1138.321021</v>
      </c>
    </row>
    <row r="301" spans="1:109" ht="15" customHeight="1" outlineLevel="1">
      <c r="A301" s="37" t="s">
        <v>342</v>
      </c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>
        <v>1518.7</v>
      </c>
      <c r="T301" s="84">
        <v>518.70000000000005</v>
      </c>
      <c r="U301" s="84">
        <v>518.70000000000005</v>
      </c>
      <c r="V301" s="84">
        <v>518.70000000000005</v>
      </c>
      <c r="W301" s="84">
        <v>518.70000000000005</v>
      </c>
      <c r="X301" s="84">
        <v>668.1</v>
      </c>
      <c r="Y301" s="84">
        <v>543.6</v>
      </c>
      <c r="Z301" s="84">
        <v>543.6</v>
      </c>
      <c r="AA301" s="84">
        <v>543.6</v>
      </c>
      <c r="AB301" s="84">
        <v>543.6</v>
      </c>
      <c r="AC301" s="84"/>
      <c r="AD301" s="84">
        <v>543.6</v>
      </c>
      <c r="AE301" s="84">
        <v>543.6</v>
      </c>
      <c r="AF301" s="84">
        <v>543.6</v>
      </c>
      <c r="AG301" s="84">
        <v>543.6</v>
      </c>
      <c r="AH301" s="84">
        <v>584.48</v>
      </c>
      <c r="AI301" s="84">
        <v>543.6</v>
      </c>
      <c r="AJ301" s="84">
        <v>547.91</v>
      </c>
      <c r="AK301" s="84">
        <v>510.85</v>
      </c>
      <c r="AL301" s="203">
        <f>'[122]RP per monthly'!B447*-1</f>
        <v>532.22</v>
      </c>
      <c r="AM301" s="203">
        <f>'[122]RP per monthly'!C447*-1</f>
        <v>532.22</v>
      </c>
      <c r="AN301" s="203">
        <f>'[122]RP per monthly'!D447*-1</f>
        <v>532.22</v>
      </c>
      <c r="AO301" s="203">
        <f>'[122]RP per monthly'!E447*-1</f>
        <v>532.22</v>
      </c>
      <c r="AP301" s="203">
        <f>'[122]RP per monthly'!F447*-1</f>
        <v>532.22</v>
      </c>
      <c r="AQ301" s="203">
        <f>'[122]RP per monthly'!G447*-1</f>
        <v>532.22</v>
      </c>
      <c r="AR301" s="203">
        <f>'[122]RP per monthly'!H447*-1</f>
        <v>532.22</v>
      </c>
      <c r="AS301" s="203">
        <f>'[122]RP per monthly'!I447*-1</f>
        <v>532.22</v>
      </c>
      <c r="AT301" s="203">
        <f>'[122]RP per monthly'!J447*-1</f>
        <v>532.22</v>
      </c>
      <c r="AU301" s="203">
        <f>'[122]RP per monthly'!K447*-1</f>
        <v>532.22</v>
      </c>
      <c r="AV301" s="203">
        <f>'[122]RP per monthly'!L447*-1</f>
        <v>703.82</v>
      </c>
      <c r="AW301" s="203">
        <f>'[122]RP per monthly'!M447*-1</f>
        <v>575.12</v>
      </c>
      <c r="AX301" s="203">
        <f>'[122]RP per monthly'!P447*-1</f>
        <v>575.12</v>
      </c>
      <c r="AY301" s="203">
        <f>'[122]RP per monthly'!Q447*-1</f>
        <v>575.12</v>
      </c>
      <c r="AZ301" s="203">
        <f>'[122]RP per monthly'!R447*-1</f>
        <v>575.12</v>
      </c>
      <c r="BA301" s="203">
        <f>'[122]RP per monthly'!S447*-1</f>
        <v>575.12</v>
      </c>
      <c r="BB301" s="203">
        <f>'[122]RP per monthly'!T447*-1</f>
        <v>575.12</v>
      </c>
      <c r="BC301" s="203">
        <f>'[122]RP per monthly'!U447*-1</f>
        <v>575.12</v>
      </c>
      <c r="BD301" s="203">
        <f>'[122]RP per monthly'!V447*-1</f>
        <v>575.12</v>
      </c>
      <c r="BE301" s="203">
        <f>'[122]RP per monthly'!W447*-1</f>
        <v>575.12</v>
      </c>
      <c r="BF301" s="203">
        <f>'[122]RP per monthly'!X447*-1</f>
        <v>1293.595712</v>
      </c>
      <c r="BG301" s="203">
        <f>'[122]RP per monthly'!Y447*-1</f>
        <v>1293.595712</v>
      </c>
      <c r="BH301" s="203">
        <f>'[122]RP per monthly'!Z447*-1</f>
        <v>1293.595712</v>
      </c>
      <c r="BI301" s="203">
        <f>'[122]RP per monthly'!AA447*-1</f>
        <v>1293.595712</v>
      </c>
      <c r="BJ301" s="203">
        <f>'[122]RP per monthly'!AD447*-1</f>
        <v>1293.595712</v>
      </c>
      <c r="BK301" s="203">
        <f>'[122]RP per monthly'!AE447*-1</f>
        <v>1293.595712</v>
      </c>
      <c r="BL301" s="203">
        <f>'[122]RP per monthly'!AF447*-1</f>
        <v>1293.595712</v>
      </c>
      <c r="BM301" s="203">
        <f>'[122]RP per monthly'!AG447*-1</f>
        <v>1293.595712</v>
      </c>
      <c r="BN301" s="203">
        <f>'[122]RP per monthly'!AH447*-1</f>
        <v>1293.595712</v>
      </c>
      <c r="BO301" s="203">
        <f>'[122]RP per monthly'!AI447*-1</f>
        <v>1293.595712</v>
      </c>
      <c r="BP301" s="203">
        <f>'[122]RP per monthly'!AJ447*-1</f>
        <v>1293.595712</v>
      </c>
      <c r="BQ301" s="203">
        <f>'[122]RP per monthly'!AK447*-1</f>
        <v>1399.2824355</v>
      </c>
      <c r="BR301" s="203">
        <f>'[122]RP per monthly'!AL447*-1</f>
        <v>1399.2824355</v>
      </c>
      <c r="BS301" s="203">
        <f>'[122]RP per monthly'!AM447*-1</f>
        <v>1399.2824355</v>
      </c>
      <c r="BT301" s="203">
        <f>'[122]RP per monthly'!AN447*-1</f>
        <v>1399.2824355</v>
      </c>
      <c r="BU301" s="203">
        <f>'[122]RP per monthly'!AO447*-1</f>
        <v>1399.2824355</v>
      </c>
      <c r="BV301" s="195">
        <f>'[122]RP per monthly'!AR447*-1</f>
        <v>1399.2824355</v>
      </c>
      <c r="BW301" s="195">
        <f>'[122]RP per monthly'!AS447*-1</f>
        <v>1399.2824355</v>
      </c>
      <c r="BX301" s="195">
        <f>'[122]RP per monthly'!AT447*-1</f>
        <v>1399.2824355</v>
      </c>
      <c r="BY301" s="195">
        <f>'[122]RP per monthly'!AU447*-1</f>
        <v>1399.2824355</v>
      </c>
      <c r="BZ301" s="195">
        <f>'[122]RP per monthly'!AV447*-1</f>
        <v>1399.2824355</v>
      </c>
      <c r="CA301" s="195">
        <f>'[122]RP per monthly'!AW447*-1</f>
        <v>1399.2824355</v>
      </c>
      <c r="CB301" s="195">
        <f>'[122]RP per monthly'!AX447*-1</f>
        <v>1399.2824355</v>
      </c>
      <c r="CC301" s="195">
        <f>'[122]RP per monthly'!AY447*-1</f>
        <v>1454.8339028</v>
      </c>
      <c r="CD301" s="195">
        <f>'[122]RP per monthly'!AZ447*-1</f>
        <v>1454.8339028</v>
      </c>
      <c r="CE301" s="195">
        <f>'[122]RP per monthly'!BA447*-1</f>
        <v>1454.8339028</v>
      </c>
      <c r="CF301" s="195">
        <f>'[122]RP per monthly'!BB447*-1</f>
        <v>1454.8339028</v>
      </c>
      <c r="CG301" s="195">
        <f>'[122]RP per monthly'!BC447*-1</f>
        <v>1454.8339028</v>
      </c>
      <c r="CH301" s="195">
        <f>'[122]RP per monthly'!BF447*-1</f>
        <v>1454.8339028</v>
      </c>
      <c r="CI301" s="195">
        <f>'[122]RP per monthly'!BG447*-1</f>
        <v>1454.8339028</v>
      </c>
      <c r="CJ301" s="195">
        <f>'[122]RP per monthly'!BH447*-1</f>
        <v>1454.8339028</v>
      </c>
      <c r="CK301" s="195">
        <f>'[122]RP per monthly'!BI447*-1</f>
        <v>1454.8339028</v>
      </c>
      <c r="CL301" s="195">
        <f>'[122]RP per monthly'!BJ447*-1</f>
        <v>1454.8339028</v>
      </c>
      <c r="CM301" s="195">
        <f>'[122]RP per monthly'!BK447*-1</f>
        <v>1454.8339028</v>
      </c>
      <c r="CN301" s="195">
        <f>'[122]RP per monthly'!BL447*-1</f>
        <v>1454.8339028</v>
      </c>
      <c r="CO301" s="195">
        <f>'[122]RP per monthly'!BM447*-1</f>
        <v>1508.5173172</v>
      </c>
      <c r="CP301" s="195">
        <f>'[122]RP per monthly'!BN447*-1</f>
        <v>1508.5173172</v>
      </c>
      <c r="CQ301" s="195">
        <f>'[122]RP per monthly'!BO447*-1</f>
        <v>1508.5173172</v>
      </c>
      <c r="CR301" s="195">
        <f>'[122]RP per monthly'!BP447*-1</f>
        <v>1508.5173172</v>
      </c>
      <c r="CS301" s="195">
        <f>'[122]RP per monthly'!BQ447*-1</f>
        <v>1508.5173172</v>
      </c>
      <c r="CT301" s="195">
        <f>'[122]RP per monthly'!BT447*-1</f>
        <v>1508.5173172</v>
      </c>
      <c r="CU301" s="195">
        <f>'[122]RP per monthly'!BU447*-1</f>
        <v>1508.5173172</v>
      </c>
      <c r="CV301" s="195">
        <f>'[122]RP per monthly'!BV447*-1</f>
        <v>1508.5173172</v>
      </c>
      <c r="CW301" s="195">
        <f>'[122]RP per monthly'!BW447*-1</f>
        <v>1508.5173172</v>
      </c>
      <c r="CX301" s="195">
        <f>'[122]RP per monthly'!BX447*-1</f>
        <v>1508.5173172</v>
      </c>
      <c r="CY301" s="195">
        <f>'[122]RP per monthly'!BY447*-1</f>
        <v>1561.466248</v>
      </c>
      <c r="CZ301" s="195">
        <f>'[122]RP per monthly'!BZ447*-1</f>
        <v>1561.466248</v>
      </c>
      <c r="DA301" s="195">
        <f>'[122]RP per monthly'!CA447*-1</f>
        <v>1561.466248</v>
      </c>
      <c r="DB301" s="195">
        <f>'[122]RP per monthly'!CB447*-1</f>
        <v>1561.466248</v>
      </c>
      <c r="DC301" s="195">
        <f>'[122]RP per monthly'!CC447*-1</f>
        <v>1561.466248</v>
      </c>
      <c r="DD301" s="195">
        <f>'[122]RP per monthly'!CD447*-1</f>
        <v>1561.466248</v>
      </c>
      <c r="DE301" s="195">
        <f>'[122]RP per monthly'!CE447*-1</f>
        <v>1561.466248</v>
      </c>
    </row>
    <row r="302" spans="1:109" ht="15" customHeight="1" outlineLevel="1">
      <c r="A302" s="37" t="s">
        <v>343</v>
      </c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>
        <v>554.9</v>
      </c>
      <c r="V302" s="84">
        <v>277.45</v>
      </c>
      <c r="W302" s="84">
        <v>277.45</v>
      </c>
      <c r="X302" s="84">
        <v>277.45</v>
      </c>
      <c r="Y302" s="84">
        <v>554.9</v>
      </c>
      <c r="Z302" s="84">
        <v>-277.45</v>
      </c>
      <c r="AA302" s="84">
        <v>5537.28</v>
      </c>
      <c r="AB302" s="84">
        <v>-4982.3900000000003</v>
      </c>
      <c r="AC302" s="84"/>
      <c r="AD302" s="84">
        <v>277.45</v>
      </c>
      <c r="AE302" s="84">
        <v>554.9</v>
      </c>
      <c r="AF302" s="84"/>
      <c r="AG302" s="84">
        <v>277.45</v>
      </c>
      <c r="AH302" s="84">
        <v>277.45</v>
      </c>
      <c r="AI302" s="84">
        <v>277.45</v>
      </c>
      <c r="AJ302" s="84">
        <v>2653.67</v>
      </c>
      <c r="AK302" s="84">
        <v>277.45</v>
      </c>
      <c r="AL302" s="203">
        <f>'[122]RP per monthly'!B448*-1</f>
        <v>554.89</v>
      </c>
      <c r="AM302" s="203">
        <f>'[122]RP per monthly'!C448*-1</f>
        <v>277.44</v>
      </c>
      <c r="AN302" s="203">
        <f>'[122]RP per monthly'!D448*-1</f>
        <v>277.44</v>
      </c>
      <c r="AO302" s="203">
        <f>'[122]RP per monthly'!E448*-1</f>
        <v>277.44</v>
      </c>
      <c r="AP302" s="203">
        <f>'[122]RP per monthly'!F448*-1</f>
        <v>277.44</v>
      </c>
      <c r="AQ302" s="203">
        <f>'[122]RP per monthly'!G448*-1</f>
        <v>277.44</v>
      </c>
      <c r="AR302" s="203">
        <f>'[122]RP per monthly'!H448*-1</f>
        <v>387.44</v>
      </c>
      <c r="AS302" s="203">
        <f>'[122]RP per monthly'!I448*-1</f>
        <v>332.44</v>
      </c>
      <c r="AT302" s="203">
        <f>'[122]RP per monthly'!J448*-1</f>
        <v>332.44</v>
      </c>
      <c r="AU302" s="203">
        <f>'[122]RP per monthly'!K448*-1</f>
        <v>332.44</v>
      </c>
      <c r="AV302" s="203">
        <f>'[122]RP per monthly'!L448*-1</f>
        <v>332.44</v>
      </c>
      <c r="AW302" s="203">
        <f>'[122]RP per monthly'!M448*-1</f>
        <v>332.44</v>
      </c>
      <c r="AX302" s="203">
        <f>'[122]RP per monthly'!P448*-1</f>
        <v>332.44</v>
      </c>
      <c r="AY302" s="203">
        <f>'[122]RP per monthly'!Q448*-1</f>
        <v>332.44</v>
      </c>
      <c r="AZ302" s="203">
        <f>'[122]RP per monthly'!R448*-1</f>
        <v>332.44</v>
      </c>
      <c r="BA302" s="203">
        <f>'[122]RP per monthly'!S448*-1</f>
        <v>332.44</v>
      </c>
      <c r="BB302" s="203">
        <f>'[122]RP per monthly'!T448*-1</f>
        <v>332.44</v>
      </c>
      <c r="BC302" s="203">
        <f>'[122]RP per monthly'!U448*-1</f>
        <v>304.12</v>
      </c>
      <c r="BD302" s="203">
        <f>'[122]RP per monthly'!V448*-1</f>
        <v>595.04999999999995</v>
      </c>
      <c r="BE302" s="203">
        <f>'[122]RP per monthly'!W448*-1</f>
        <v>302.67</v>
      </c>
      <c r="BF302" s="203">
        <f>'[122]RP per monthly'!X448*-1</f>
        <v>664.85358280000003</v>
      </c>
      <c r="BG302" s="203">
        <f>'[122]RP per monthly'!Y448*-1</f>
        <v>664.85358280000003</v>
      </c>
      <c r="BH302" s="203">
        <f>'[122]RP per monthly'!Z448*-1</f>
        <v>664.85358280000003</v>
      </c>
      <c r="BI302" s="203">
        <f>'[122]RP per monthly'!AA448*-1</f>
        <v>664.85358280000003</v>
      </c>
      <c r="BJ302" s="203">
        <f>'[122]RP per monthly'!AD448*-1</f>
        <v>664.85358280000003</v>
      </c>
      <c r="BK302" s="203">
        <f>'[122]RP per monthly'!AE448*-1</f>
        <v>664.85358280000003</v>
      </c>
      <c r="BL302" s="203">
        <f>'[122]RP per monthly'!AF448*-1</f>
        <v>674.82638659999998</v>
      </c>
      <c r="BM302" s="203">
        <f>'[122]RP per monthly'!AG448*-1</f>
        <v>674.82638659999998</v>
      </c>
      <c r="BN302" s="203">
        <f>'[122]RP per monthly'!AH448*-1</f>
        <v>674.82638659999998</v>
      </c>
      <c r="BO302" s="203">
        <f>'[122]RP per monthly'!AI448*-1</f>
        <v>674.82638659999998</v>
      </c>
      <c r="BP302" s="203">
        <f>'[122]RP per monthly'!AJ448*-1</f>
        <v>674.82638659999998</v>
      </c>
      <c r="BQ302" s="203">
        <f>'[122]RP per monthly'!AK448*-1</f>
        <v>729.9597023</v>
      </c>
      <c r="BR302" s="203">
        <f>'[122]RP per monthly'!AL448*-1</f>
        <v>729.9597023</v>
      </c>
      <c r="BS302" s="203">
        <f>'[122]RP per monthly'!AM448*-1</f>
        <v>729.9597023</v>
      </c>
      <c r="BT302" s="203">
        <f>'[122]RP per monthly'!AN448*-1</f>
        <v>729.9597023</v>
      </c>
      <c r="BU302" s="203">
        <f>'[122]RP per monthly'!AO448*-1</f>
        <v>729.9597023</v>
      </c>
      <c r="BV302" s="195">
        <f>'[122]RP per monthly'!AR448*-1</f>
        <v>729.9597023</v>
      </c>
      <c r="BW302" s="195">
        <f>'[122]RP per monthly'!AS448*-1</f>
        <v>729.9597023</v>
      </c>
      <c r="BX302" s="195">
        <f>'[122]RP per monthly'!AT448*-1</f>
        <v>729.9597023</v>
      </c>
      <c r="BY302" s="195">
        <f>'[122]RP per monthly'!AU448*-1</f>
        <v>729.9597023</v>
      </c>
      <c r="BZ302" s="195">
        <f>'[122]RP per monthly'!AV448*-1</f>
        <v>729.9597023</v>
      </c>
      <c r="CA302" s="195">
        <f>'[122]RP per monthly'!AW448*-1</f>
        <v>729.9597023</v>
      </c>
      <c r="CB302" s="195">
        <f>'[122]RP per monthly'!AX448*-1</f>
        <v>729.9597023</v>
      </c>
      <c r="CC302" s="195">
        <f>'[122]RP per monthly'!AY448*-1</f>
        <v>758.93910249999999</v>
      </c>
      <c r="CD302" s="195">
        <f>'[122]RP per monthly'!AZ448*-1</f>
        <v>758.93910249999999</v>
      </c>
      <c r="CE302" s="195">
        <f>'[122]RP per monthly'!BA448*-1</f>
        <v>758.93910249999999</v>
      </c>
      <c r="CF302" s="195">
        <f>'[122]RP per monthly'!BB448*-1</f>
        <v>758.93910249999999</v>
      </c>
      <c r="CG302" s="195">
        <f>'[122]RP per monthly'!BC448*-1</f>
        <v>758.93910249999999</v>
      </c>
      <c r="CH302" s="195">
        <f>'[122]RP per monthly'!BF448*-1</f>
        <v>758.93910249999999</v>
      </c>
      <c r="CI302" s="195">
        <f>'[122]RP per monthly'!BG448*-1</f>
        <v>758.93910249999999</v>
      </c>
      <c r="CJ302" s="195">
        <f>'[122]RP per monthly'!BH448*-1</f>
        <v>758.93910249999999</v>
      </c>
      <c r="CK302" s="195">
        <f>'[122]RP per monthly'!BI448*-1</f>
        <v>758.93910249999999</v>
      </c>
      <c r="CL302" s="195">
        <f>'[122]RP per monthly'!BJ448*-1</f>
        <v>758.93910249999999</v>
      </c>
      <c r="CM302" s="195">
        <f>'[122]RP per monthly'!BK448*-1</f>
        <v>758.93910249999999</v>
      </c>
      <c r="CN302" s="195">
        <f>'[122]RP per monthly'!BL448*-1</f>
        <v>758.93910249999999</v>
      </c>
      <c r="CO302" s="195">
        <f>'[122]RP per monthly'!BM448*-1</f>
        <v>786.94395540000005</v>
      </c>
      <c r="CP302" s="195">
        <f>'[122]RP per monthly'!BN448*-1</f>
        <v>786.94395540000005</v>
      </c>
      <c r="CQ302" s="195">
        <f>'[122]RP per monthly'!BO448*-1</f>
        <v>786.94395540000005</v>
      </c>
      <c r="CR302" s="195">
        <f>'[122]RP per monthly'!BP448*-1</f>
        <v>786.94395540000005</v>
      </c>
      <c r="CS302" s="195">
        <f>'[122]RP per monthly'!BQ448*-1</f>
        <v>786.94395540000005</v>
      </c>
      <c r="CT302" s="195">
        <f>'[122]RP per monthly'!BT448*-1</f>
        <v>786.94395540000005</v>
      </c>
      <c r="CU302" s="195">
        <f>'[122]RP per monthly'!BU448*-1</f>
        <v>786.94395540000005</v>
      </c>
      <c r="CV302" s="195">
        <f>'[122]RP per monthly'!BV448*-1</f>
        <v>786.94395540000005</v>
      </c>
      <c r="CW302" s="195">
        <f>'[122]RP per monthly'!BW448*-1</f>
        <v>786.94395540000005</v>
      </c>
      <c r="CX302" s="195">
        <f>'[122]RP per monthly'!BX448*-1</f>
        <v>786.94395540000005</v>
      </c>
      <c r="CY302" s="195">
        <f>'[122]RP per monthly'!BY448*-1</f>
        <v>786.94395540000005</v>
      </c>
      <c r="CZ302" s="195">
        <f>'[122]RP per monthly'!BZ448*-1</f>
        <v>786.94395540000005</v>
      </c>
      <c r="DA302" s="195">
        <f>'[122]RP per monthly'!CA448*-1</f>
        <v>814.56568819999995</v>
      </c>
      <c r="DB302" s="195">
        <f>'[122]RP per monthly'!CB448*-1</f>
        <v>814.56568819999995</v>
      </c>
      <c r="DC302" s="195">
        <f>'[122]RP per monthly'!CC448*-1</f>
        <v>814.56568819999995</v>
      </c>
      <c r="DD302" s="195">
        <f>'[122]RP per monthly'!CD448*-1</f>
        <v>814.56568819999995</v>
      </c>
      <c r="DE302" s="195">
        <f>'[122]RP per monthly'!CE448*-1</f>
        <v>814.56568819999995</v>
      </c>
    </row>
    <row r="303" spans="1:109" ht="15" customHeight="1" outlineLevel="1">
      <c r="A303" s="37" t="s">
        <v>344</v>
      </c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>
        <v>200</v>
      </c>
      <c r="X303" s="84"/>
      <c r="Y303" s="84">
        <v>500</v>
      </c>
      <c r="Z303" s="84">
        <v>-500</v>
      </c>
      <c r="AA303" s="84"/>
      <c r="AB303" s="84"/>
      <c r="AC303" s="84"/>
      <c r="AD303" s="84"/>
      <c r="AE303" s="84"/>
      <c r="AF303" s="84"/>
      <c r="AG303" s="84"/>
      <c r="AH303" s="84"/>
      <c r="AI303" s="84">
        <v>200</v>
      </c>
      <c r="AJ303" s="84"/>
      <c r="AK303" s="84">
        <v>300</v>
      </c>
      <c r="AL303" s="203">
        <f>'[122]RP per monthly'!B449*-1</f>
        <v>0</v>
      </c>
      <c r="AM303" s="203">
        <f>'[122]RP per monthly'!C449*-1</f>
        <v>0</v>
      </c>
      <c r="AN303" s="203">
        <f>'[122]RP per monthly'!D449*-1</f>
        <v>0</v>
      </c>
      <c r="AO303" s="203">
        <f>'[122]RP per monthly'!E449*-1</f>
        <v>0</v>
      </c>
      <c r="AP303" s="203">
        <f>'[122]RP per monthly'!F449*-1</f>
        <v>0</v>
      </c>
      <c r="AQ303" s="203">
        <f>'[122]RP per monthly'!G449*-1</f>
        <v>0</v>
      </c>
      <c r="AR303" s="203">
        <f>'[122]RP per monthly'!H449*-1</f>
        <v>0</v>
      </c>
      <c r="AS303" s="203">
        <f>'[122]RP per monthly'!I449*-1</f>
        <v>0</v>
      </c>
      <c r="AT303" s="203">
        <f>'[122]RP per monthly'!J449*-1</f>
        <v>0</v>
      </c>
      <c r="AU303" s="203">
        <f>'[122]RP per monthly'!K449*-1</f>
        <v>200</v>
      </c>
      <c r="AV303" s="203">
        <f>'[122]RP per monthly'!L449*-1</f>
        <v>0</v>
      </c>
      <c r="AW303" s="203">
        <f>'[122]RP per monthly'!M449*-1</f>
        <v>500</v>
      </c>
      <c r="AX303" s="203">
        <f>'[122]RP per monthly'!P449*-1</f>
        <v>0</v>
      </c>
      <c r="AY303" s="203">
        <f>'[122]RP per monthly'!Q449*-1</f>
        <v>0</v>
      </c>
      <c r="AZ303" s="203">
        <f>'[122]RP per monthly'!R449*-1</f>
        <v>0</v>
      </c>
      <c r="BA303" s="203">
        <f>'[122]RP per monthly'!S449*-1</f>
        <v>0</v>
      </c>
      <c r="BB303" s="203">
        <f>'[122]RP per monthly'!T449*-1</f>
        <v>0</v>
      </c>
      <c r="BC303" s="203">
        <f>'[122]RP per monthly'!U449*-1</f>
        <v>0</v>
      </c>
      <c r="BD303" s="203">
        <f>'[122]RP per monthly'!V449*-1</f>
        <v>0</v>
      </c>
      <c r="BE303" s="203">
        <f>'[122]RP per monthly'!W449*-1</f>
        <v>0</v>
      </c>
      <c r="BF303" s="203">
        <f>'[122]RP per monthly'!X449*-1</f>
        <v>0</v>
      </c>
      <c r="BG303" s="203">
        <f>'[122]RP per monthly'!Y449*-1</f>
        <v>200</v>
      </c>
      <c r="BH303" s="203">
        <f>'[122]RP per monthly'!Z449*-1</f>
        <v>0</v>
      </c>
      <c r="BI303" s="203">
        <f>'[122]RP per monthly'!AA449*-1</f>
        <v>500</v>
      </c>
      <c r="BJ303" s="203">
        <f>'[122]RP per monthly'!AD449*-1</f>
        <v>0</v>
      </c>
      <c r="BK303" s="203">
        <f>'[122]RP per monthly'!AE449*-1</f>
        <v>0</v>
      </c>
      <c r="BL303" s="203">
        <f>'[122]RP per monthly'!AF449*-1</f>
        <v>0</v>
      </c>
      <c r="BM303" s="203">
        <f>'[122]RP per monthly'!AG449*-1</f>
        <v>0</v>
      </c>
      <c r="BN303" s="203">
        <f>'[122]RP per monthly'!AH449*-1</f>
        <v>0</v>
      </c>
      <c r="BO303" s="203">
        <f>'[122]RP per monthly'!AI449*-1</f>
        <v>0</v>
      </c>
      <c r="BP303" s="203">
        <f>'[122]RP per monthly'!AJ449*-1</f>
        <v>0</v>
      </c>
      <c r="BQ303" s="203">
        <f>'[122]RP per monthly'!AK449*-1</f>
        <v>0</v>
      </c>
      <c r="BR303" s="203">
        <f>'[122]RP per monthly'!AL449*-1</f>
        <v>0</v>
      </c>
      <c r="BS303" s="203">
        <f>'[122]RP per monthly'!AM449*-1</f>
        <v>200</v>
      </c>
      <c r="BT303" s="203">
        <f>'[122]RP per monthly'!AN449*-1</f>
        <v>0</v>
      </c>
      <c r="BU303" s="203">
        <f>'[122]RP per monthly'!AO449*-1</f>
        <v>500</v>
      </c>
      <c r="BV303" s="195">
        <f>'[122]RP per monthly'!AR449*-1</f>
        <v>0</v>
      </c>
      <c r="BW303" s="195">
        <f>'[122]RP per monthly'!AS449*-1</f>
        <v>0</v>
      </c>
      <c r="BX303" s="195">
        <f>'[122]RP per monthly'!AT449*-1</f>
        <v>0</v>
      </c>
      <c r="BY303" s="195">
        <f>'[122]RP per monthly'!AU449*-1</f>
        <v>0</v>
      </c>
      <c r="BZ303" s="195">
        <f>'[122]RP per monthly'!AV449*-1</f>
        <v>0</v>
      </c>
      <c r="CA303" s="195">
        <f>'[122]RP per monthly'!AW449*-1</f>
        <v>0</v>
      </c>
      <c r="CB303" s="195">
        <f>'[122]RP per monthly'!AX449*-1</f>
        <v>0</v>
      </c>
      <c r="CC303" s="195">
        <f>'[122]RP per monthly'!AY449*-1</f>
        <v>0</v>
      </c>
      <c r="CD303" s="195">
        <f>'[122]RP per monthly'!AZ449*-1</f>
        <v>0</v>
      </c>
      <c r="CE303" s="195">
        <f>'[122]RP per monthly'!BA449*-1</f>
        <v>200</v>
      </c>
      <c r="CF303" s="195">
        <f>'[122]RP per monthly'!BB449*-1</f>
        <v>0</v>
      </c>
      <c r="CG303" s="195">
        <f>'[122]RP per monthly'!BC449*-1</f>
        <v>500</v>
      </c>
      <c r="CH303" s="195">
        <f>'[122]RP per monthly'!BF449*-1</f>
        <v>0</v>
      </c>
      <c r="CI303" s="195">
        <f>'[122]RP per monthly'!BG449*-1</f>
        <v>0</v>
      </c>
      <c r="CJ303" s="195">
        <f>'[122]RP per monthly'!BH449*-1</f>
        <v>0</v>
      </c>
      <c r="CK303" s="195">
        <f>'[122]RP per monthly'!BI449*-1</f>
        <v>0</v>
      </c>
      <c r="CL303" s="195">
        <f>'[122]RP per monthly'!BJ449*-1</f>
        <v>0</v>
      </c>
      <c r="CM303" s="195">
        <f>'[122]RP per monthly'!BK449*-1</f>
        <v>0</v>
      </c>
      <c r="CN303" s="195">
        <f>'[122]RP per monthly'!BL449*-1</f>
        <v>0</v>
      </c>
      <c r="CO303" s="195">
        <f>'[122]RP per monthly'!BM449*-1</f>
        <v>0</v>
      </c>
      <c r="CP303" s="195">
        <f>'[122]RP per monthly'!BN449*-1</f>
        <v>0</v>
      </c>
      <c r="CQ303" s="195">
        <f>'[122]RP per monthly'!BO449*-1</f>
        <v>200</v>
      </c>
      <c r="CR303" s="195">
        <f>'[122]RP per monthly'!BP449*-1</f>
        <v>0</v>
      </c>
      <c r="CS303" s="195">
        <f>'[122]RP per monthly'!BQ449*-1</f>
        <v>500</v>
      </c>
      <c r="CT303" s="195">
        <f>'[122]RP per monthly'!BT449*-1</f>
        <v>0</v>
      </c>
      <c r="CU303" s="195">
        <f>'[122]RP per monthly'!BU449*-1</f>
        <v>0</v>
      </c>
      <c r="CV303" s="195">
        <f>'[122]RP per monthly'!BV449*-1</f>
        <v>0</v>
      </c>
      <c r="CW303" s="195">
        <f>'[122]RP per monthly'!BW449*-1</f>
        <v>0</v>
      </c>
      <c r="CX303" s="195">
        <f>'[122]RP per monthly'!BX449*-1</f>
        <v>0</v>
      </c>
      <c r="CY303" s="195">
        <f>'[122]RP per monthly'!BY449*-1</f>
        <v>0</v>
      </c>
      <c r="CZ303" s="195">
        <f>'[122]RP per monthly'!BZ449*-1</f>
        <v>0</v>
      </c>
      <c r="DA303" s="195">
        <f>'[122]RP per monthly'!CA449*-1</f>
        <v>0</v>
      </c>
      <c r="DB303" s="195">
        <f>'[122]RP per monthly'!CB449*-1</f>
        <v>0</v>
      </c>
      <c r="DC303" s="195">
        <f>'[122]RP per monthly'!CC449*-1</f>
        <v>200</v>
      </c>
      <c r="DD303" s="195">
        <f>'[122]RP per monthly'!CD449*-1</f>
        <v>0</v>
      </c>
      <c r="DE303" s="195">
        <f>'[122]RP per monthly'!CE449*-1</f>
        <v>500</v>
      </c>
    </row>
    <row r="304" spans="1:109" ht="15" customHeight="1" outlineLevel="1">
      <c r="A304" s="37" t="s">
        <v>345</v>
      </c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4"/>
      <c r="AI304" s="84"/>
      <c r="AJ304" s="84"/>
      <c r="AK304" s="84"/>
      <c r="AL304" s="203">
        <f>'[122]RP per monthly'!B450*-1</f>
        <v>0</v>
      </c>
      <c r="AM304" s="203">
        <f>'[122]RP per monthly'!C450*-1</f>
        <v>0</v>
      </c>
      <c r="AN304" s="203">
        <f>'[122]RP per monthly'!D450*-1</f>
        <v>0</v>
      </c>
      <c r="AO304" s="203">
        <f>'[122]RP per monthly'!E450*-1</f>
        <v>0</v>
      </c>
      <c r="AP304" s="203">
        <f>'[122]RP per monthly'!F450*-1</f>
        <v>0</v>
      </c>
      <c r="AQ304" s="203">
        <f>'[122]RP per monthly'!G450*-1</f>
        <v>0</v>
      </c>
      <c r="AR304" s="203">
        <f>'[122]RP per monthly'!H450*-1</f>
        <v>0</v>
      </c>
      <c r="AS304" s="203">
        <f>'[122]RP per monthly'!I450*-1</f>
        <v>0</v>
      </c>
      <c r="AT304" s="203">
        <f>'[122]RP per monthly'!J450*-1</f>
        <v>0</v>
      </c>
      <c r="AU304" s="203">
        <f>'[122]RP per monthly'!K450*-1</f>
        <v>0</v>
      </c>
      <c r="AV304" s="203">
        <f>'[122]RP per monthly'!L450*-1</f>
        <v>0</v>
      </c>
      <c r="AW304" s="203">
        <f>'[122]RP per monthly'!M450*-1</f>
        <v>0</v>
      </c>
      <c r="AX304" s="203">
        <f>'[122]RP per monthly'!P450*-1</f>
        <v>0</v>
      </c>
      <c r="AY304" s="203">
        <f>'[122]RP per monthly'!Q450*-1</f>
        <v>24078</v>
      </c>
      <c r="AZ304" s="203">
        <f>'[122]RP per monthly'!R450*-1</f>
        <v>0</v>
      </c>
      <c r="BA304" s="203">
        <f>'[122]RP per monthly'!S450*-1</f>
        <v>0</v>
      </c>
      <c r="BB304" s="203">
        <f>'[122]RP per monthly'!T450*-1</f>
        <v>0</v>
      </c>
      <c r="BC304" s="203">
        <f>'[122]RP per monthly'!U450*-1</f>
        <v>0</v>
      </c>
      <c r="BD304" s="203">
        <f>'[122]RP per monthly'!V450*-1</f>
        <v>0</v>
      </c>
      <c r="BE304" s="203">
        <f>'[122]RP per monthly'!W450*-1</f>
        <v>0</v>
      </c>
      <c r="BF304" s="203">
        <f>'[122]RP per monthly'!X450*-1</f>
        <v>17428.762811699999</v>
      </c>
      <c r="BG304" s="203">
        <f>'[122]RP per monthly'!Y450*-1</f>
        <v>15599.000099999999</v>
      </c>
      <c r="BH304" s="203">
        <f>'[122]RP per monthly'!Z450*-1</f>
        <v>15599.000099999999</v>
      </c>
      <c r="BI304" s="203">
        <f>'[122]RP per monthly'!AA450*-1</f>
        <v>15599.000099999999</v>
      </c>
      <c r="BJ304" s="203">
        <f>'[122]RP per monthly'!AD450*-1</f>
        <v>15599.000099999999</v>
      </c>
      <c r="BK304" s="203">
        <f>'[122]RP per monthly'!AE450*-1</f>
        <v>15599.000099999999</v>
      </c>
      <c r="BL304" s="203">
        <f>'[122]RP per monthly'!AF450*-1</f>
        <v>15599.000099999999</v>
      </c>
      <c r="BM304" s="203">
        <f>'[122]RP per monthly'!AG450*-1</f>
        <v>15599.000099999999</v>
      </c>
      <c r="BN304" s="203">
        <f>'[122]RP per monthly'!AH450*-1</f>
        <v>15599.000099999999</v>
      </c>
      <c r="BO304" s="203">
        <f>'[122]RP per monthly'!AI450*-1</f>
        <v>15599.000099999999</v>
      </c>
      <c r="BP304" s="203">
        <f>'[122]RP per monthly'!AJ450*-1</f>
        <v>15599.000099999999</v>
      </c>
      <c r="BQ304" s="203">
        <f>'[122]RP per monthly'!AK450*-1</f>
        <v>16483.4634057</v>
      </c>
      <c r="BR304" s="203">
        <f>'[122]RP per monthly'!AL450*-1</f>
        <v>15599.000099999999</v>
      </c>
      <c r="BS304" s="203">
        <f>'[122]RP per monthly'!AM450*-1</f>
        <v>15599.000099999999</v>
      </c>
      <c r="BT304" s="203">
        <f>'[122]RP per monthly'!AN450*-1</f>
        <v>15599.000099999999</v>
      </c>
      <c r="BU304" s="203">
        <f>'[122]RP per monthly'!AO450*-1</f>
        <v>15599.000099999999</v>
      </c>
      <c r="BV304" s="195">
        <f>'[122]RP per monthly'!AR450*-1</f>
        <v>15599.000099999999</v>
      </c>
      <c r="BW304" s="195">
        <f>'[122]RP per monthly'!AS450*-1</f>
        <v>15599.000099999999</v>
      </c>
      <c r="BX304" s="195">
        <f>'[122]RP per monthly'!AT450*-1</f>
        <v>15599.000099999999</v>
      </c>
      <c r="BY304" s="195">
        <f>'[122]RP per monthly'!AU450*-1</f>
        <v>15599.000099999999</v>
      </c>
      <c r="BZ304" s="195">
        <f>'[122]RP per monthly'!AV450*-1</f>
        <v>15599.000099999999</v>
      </c>
      <c r="CA304" s="195">
        <f>'[122]RP per monthly'!AW450*-1</f>
        <v>15599.000099999999</v>
      </c>
      <c r="CB304" s="195">
        <f>'[122]RP per monthly'!AX450*-1</f>
        <v>15599.000099999999</v>
      </c>
      <c r="CC304" s="195">
        <f>'[122]RP per monthly'!AY450*-1</f>
        <v>16218.280403999999</v>
      </c>
      <c r="CD304" s="195">
        <f>'[122]RP per monthly'!AZ450*-1</f>
        <v>15599.000099999999</v>
      </c>
      <c r="CE304" s="195">
        <f>'[122]RP per monthly'!BA450*-1</f>
        <v>15599.000099999999</v>
      </c>
      <c r="CF304" s="195">
        <f>'[122]RP per monthly'!BB450*-1</f>
        <v>15599.000099999999</v>
      </c>
      <c r="CG304" s="195">
        <f>'[122]RP per monthly'!BC450*-1</f>
        <v>15599.000099999999</v>
      </c>
      <c r="CH304" s="195">
        <f>'[122]RP per monthly'!BF450*-1</f>
        <v>15599.000099999999</v>
      </c>
      <c r="CI304" s="195">
        <f>'[122]RP per monthly'!BG450*-1</f>
        <v>15599.000099999999</v>
      </c>
      <c r="CJ304" s="195">
        <f>'[122]RP per monthly'!BH450*-1</f>
        <v>15599.000099999999</v>
      </c>
      <c r="CK304" s="195">
        <f>'[122]RP per monthly'!BI450*-1</f>
        <v>15599.000099999999</v>
      </c>
      <c r="CL304" s="195">
        <f>'[122]RP per monthly'!BJ450*-1</f>
        <v>15599.000099999999</v>
      </c>
      <c r="CM304" s="195">
        <f>'[122]RP per monthly'!BK450*-1</f>
        <v>15599.000099999999</v>
      </c>
      <c r="CN304" s="195">
        <f>'[122]RP per monthly'!BL450*-1</f>
        <v>15599.000099999999</v>
      </c>
      <c r="CO304" s="195">
        <f>'[122]RP per monthly'!BM450*-1</f>
        <v>16174.6032037</v>
      </c>
      <c r="CP304" s="195">
        <f>'[122]RP per monthly'!BN450*-1</f>
        <v>15599.000099999999</v>
      </c>
      <c r="CQ304" s="195">
        <f>'[122]RP per monthly'!BO450*-1</f>
        <v>15599.000099999999</v>
      </c>
      <c r="CR304" s="195">
        <f>'[122]RP per monthly'!BP450*-1</f>
        <v>15599.000099999999</v>
      </c>
      <c r="CS304" s="195">
        <f>'[122]RP per monthly'!BQ450*-1</f>
        <v>15599.000099999999</v>
      </c>
      <c r="CT304" s="195">
        <f>'[122]RP per monthly'!BT450*-1</f>
        <v>15599.000099999999</v>
      </c>
      <c r="CU304" s="195">
        <f>'[122]RP per monthly'!BU450*-1</f>
        <v>15599.000099999999</v>
      </c>
      <c r="CV304" s="195">
        <f>'[122]RP per monthly'!BV450*-1</f>
        <v>15599.000099999999</v>
      </c>
      <c r="CW304" s="195">
        <f>'[122]RP per monthly'!BW450*-1</f>
        <v>15599.000099999999</v>
      </c>
      <c r="CX304" s="195">
        <f>'[122]RP per monthly'!BX450*-1</f>
        <v>15599.000099999999</v>
      </c>
      <c r="CY304" s="195">
        <f>'[122]RP per monthly'!BY450*-1</f>
        <v>15599.000099999999</v>
      </c>
      <c r="CZ304" s="195">
        <f>'[122]RP per monthly'!BZ450*-1</f>
        <v>15599.000099999999</v>
      </c>
      <c r="DA304" s="195">
        <f>'[122]RP per monthly'!CA450*-1</f>
        <v>16146.525003500001</v>
      </c>
      <c r="DB304" s="195">
        <f>'[122]RP per monthly'!CB450*-1</f>
        <v>15599.000099999999</v>
      </c>
      <c r="DC304" s="195">
        <f>'[122]RP per monthly'!CC450*-1</f>
        <v>15599.000099999999</v>
      </c>
      <c r="DD304" s="195">
        <f>'[122]RP per monthly'!CD450*-1</f>
        <v>15599.000099999999</v>
      </c>
      <c r="DE304" s="195">
        <f>'[122]RP per monthly'!CE450*-1</f>
        <v>15599.000099999999</v>
      </c>
    </row>
    <row r="305" spans="1:84" ht="15" customHeight="1" outlineLevel="1">
      <c r="A305" s="37" t="s">
        <v>346</v>
      </c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  <c r="AE305" s="84"/>
      <c r="AF305" s="84"/>
      <c r="AG305" s="84"/>
      <c r="AH305" s="84"/>
      <c r="AI305" s="84"/>
      <c r="AJ305" s="84"/>
      <c r="AK305" s="84"/>
      <c r="AL305" s="84"/>
      <c r="AM305" s="84"/>
      <c r="AN305" s="84"/>
      <c r="AO305" s="84"/>
      <c r="AP305" s="84"/>
      <c r="AQ305" s="84"/>
      <c r="AR305" s="84"/>
      <c r="AS305" s="84"/>
      <c r="AT305" s="84"/>
      <c r="AU305" s="84"/>
      <c r="AV305" s="84"/>
      <c r="AW305" s="84"/>
      <c r="AX305" s="84"/>
      <c r="AY305" s="84"/>
      <c r="AZ305" s="84"/>
      <c r="BA305" s="84"/>
      <c r="BB305" s="84"/>
      <c r="BC305" s="84"/>
      <c r="BD305" s="84"/>
      <c r="BE305" s="84"/>
      <c r="BF305" s="84"/>
      <c r="BG305" s="84"/>
      <c r="BH305" s="84"/>
      <c r="BI305" s="84"/>
      <c r="BJ305" s="84"/>
      <c r="BK305" s="84"/>
      <c r="BL305" s="84"/>
      <c r="BM305" s="84"/>
      <c r="BN305" s="84"/>
      <c r="BO305" s="84"/>
      <c r="BP305" s="84"/>
      <c r="BQ305" s="84"/>
      <c r="BR305" s="84"/>
      <c r="BS305" s="84"/>
      <c r="BT305" s="84"/>
      <c r="BU305" s="84"/>
      <c r="BV305" s="59"/>
      <c r="BW305" s="59"/>
      <c r="BX305" s="59"/>
      <c r="BY305" s="59"/>
      <c r="BZ305" s="59"/>
      <c r="CA305" s="59"/>
      <c r="CB305" s="59"/>
      <c r="CC305" s="59"/>
      <c r="CD305" s="59"/>
      <c r="CE305" s="59"/>
      <c r="CF305" s="59"/>
    </row>
    <row r="306" spans="1:84" ht="15" customHeight="1" outlineLevel="1">
      <c r="A306" s="37" t="s">
        <v>347</v>
      </c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4"/>
      <c r="AI306" s="84"/>
      <c r="AJ306" s="84"/>
      <c r="AK306" s="84"/>
      <c r="AL306" s="84"/>
      <c r="AM306" s="84"/>
      <c r="AN306" s="84"/>
      <c r="AO306" s="84"/>
      <c r="AP306" s="84"/>
      <c r="AQ306" s="84"/>
      <c r="AR306" s="84"/>
      <c r="AS306" s="84"/>
      <c r="AT306" s="84"/>
      <c r="AU306" s="84"/>
      <c r="AV306" s="84"/>
      <c r="AW306" s="84"/>
      <c r="AX306" s="84"/>
      <c r="AY306" s="84"/>
      <c r="AZ306" s="84"/>
      <c r="BA306" s="84"/>
      <c r="BB306" s="84"/>
      <c r="BC306" s="84"/>
      <c r="BD306" s="84"/>
      <c r="BE306" s="84"/>
      <c r="BF306" s="84"/>
      <c r="BG306" s="84"/>
      <c r="BH306" s="84"/>
      <c r="BI306" s="84"/>
      <c r="BJ306" s="84"/>
      <c r="BK306" s="84"/>
      <c r="BL306" s="84"/>
      <c r="BM306" s="84"/>
      <c r="BN306" s="84"/>
      <c r="BO306" s="84"/>
      <c r="BP306" s="84"/>
      <c r="BQ306" s="84"/>
      <c r="BR306" s="84"/>
      <c r="BS306" s="84"/>
      <c r="BT306" s="84"/>
      <c r="BU306" s="84"/>
      <c r="BV306" s="59"/>
      <c r="BW306" s="59"/>
      <c r="BX306" s="59"/>
      <c r="BY306" s="59"/>
      <c r="BZ306" s="59"/>
      <c r="CA306" s="59"/>
      <c r="CB306" s="59"/>
      <c r="CC306" s="59"/>
      <c r="CD306" s="59"/>
      <c r="CE306" s="59"/>
      <c r="CF306" s="59"/>
    </row>
    <row r="307" spans="1:84" ht="15" customHeight="1" outlineLevel="1">
      <c r="A307" s="37" t="s">
        <v>348</v>
      </c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4"/>
      <c r="AI307" s="84"/>
      <c r="AJ307" s="84"/>
      <c r="AK307" s="84"/>
      <c r="AL307" s="84"/>
      <c r="AM307" s="84"/>
      <c r="AN307" s="84"/>
      <c r="AO307" s="84"/>
      <c r="AP307" s="84"/>
      <c r="AQ307" s="84"/>
      <c r="AR307" s="84"/>
      <c r="AS307" s="84"/>
      <c r="AT307" s="84"/>
      <c r="AU307" s="84"/>
      <c r="AV307" s="84"/>
      <c r="AW307" s="84"/>
      <c r="AX307" s="84"/>
      <c r="AY307" s="84"/>
      <c r="AZ307" s="84"/>
      <c r="BA307" s="84"/>
      <c r="BB307" s="84"/>
      <c r="BC307" s="84"/>
      <c r="BD307" s="84"/>
      <c r="BE307" s="84"/>
      <c r="BF307" s="84"/>
      <c r="BG307" s="84"/>
      <c r="BH307" s="84"/>
      <c r="BI307" s="84"/>
      <c r="BJ307" s="84"/>
      <c r="BK307" s="84"/>
      <c r="BL307" s="84"/>
      <c r="BM307" s="84"/>
      <c r="BN307" s="84"/>
      <c r="BO307" s="84"/>
      <c r="BP307" s="84"/>
      <c r="BQ307" s="84"/>
      <c r="BR307" s="84"/>
      <c r="BS307" s="84"/>
      <c r="BT307" s="84"/>
      <c r="BU307" s="84"/>
      <c r="BV307" s="59"/>
      <c r="BW307" s="59"/>
      <c r="BX307" s="59"/>
      <c r="BY307" s="59"/>
      <c r="BZ307" s="59"/>
      <c r="CA307" s="59"/>
      <c r="CB307" s="59"/>
      <c r="CC307" s="59"/>
      <c r="CD307" s="59"/>
      <c r="CE307" s="59"/>
      <c r="CF307" s="59"/>
    </row>
    <row r="308" spans="1:84" ht="15" customHeight="1" outlineLevel="1">
      <c r="A308" s="37" t="s">
        <v>349</v>
      </c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4"/>
      <c r="AI308" s="84"/>
      <c r="AJ308" s="84"/>
      <c r="AK308" s="84"/>
      <c r="AL308" s="84"/>
      <c r="AM308" s="84"/>
      <c r="AN308" s="84"/>
      <c r="AO308" s="84"/>
      <c r="AP308" s="84"/>
      <c r="AQ308" s="84"/>
      <c r="AR308" s="84"/>
      <c r="AS308" s="84"/>
      <c r="AT308" s="84"/>
      <c r="AU308" s="84"/>
      <c r="AV308" s="84"/>
      <c r="AW308" s="84"/>
      <c r="AX308" s="84"/>
      <c r="AY308" s="84"/>
      <c r="AZ308" s="84"/>
      <c r="BA308" s="84"/>
      <c r="BB308" s="84"/>
      <c r="BC308" s="84"/>
      <c r="BD308" s="84"/>
      <c r="BE308" s="84"/>
      <c r="BF308" s="84"/>
      <c r="BG308" s="84"/>
      <c r="BH308" s="84"/>
      <c r="BI308" s="84"/>
      <c r="BJ308" s="84"/>
      <c r="BK308" s="84"/>
      <c r="BL308" s="84"/>
      <c r="BM308" s="84"/>
      <c r="BN308" s="84"/>
      <c r="BO308" s="84"/>
      <c r="BP308" s="84"/>
      <c r="BQ308" s="84"/>
      <c r="BR308" s="84"/>
      <c r="BS308" s="84"/>
      <c r="BT308" s="84"/>
      <c r="BU308" s="84"/>
      <c r="BV308" s="59"/>
      <c r="BW308" s="59"/>
      <c r="BX308" s="59"/>
      <c r="BY308" s="59"/>
      <c r="BZ308" s="59"/>
      <c r="CA308" s="59"/>
      <c r="CB308" s="59"/>
      <c r="CC308" s="59"/>
      <c r="CD308" s="59"/>
      <c r="CE308" s="59"/>
      <c r="CF308" s="59"/>
    </row>
    <row r="309" spans="1:84" ht="15" customHeight="1" outlineLevel="1">
      <c r="A309" s="37" t="s">
        <v>350</v>
      </c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4"/>
      <c r="AI309" s="84"/>
      <c r="AJ309" s="84"/>
      <c r="AK309" s="84"/>
      <c r="AL309" s="84"/>
      <c r="AM309" s="84"/>
      <c r="AN309" s="84"/>
      <c r="AO309" s="84"/>
      <c r="AP309" s="84"/>
      <c r="AQ309" s="84"/>
      <c r="AR309" s="84"/>
      <c r="AS309" s="84"/>
      <c r="AT309" s="84"/>
      <c r="AU309" s="84"/>
      <c r="AV309" s="84"/>
      <c r="AW309" s="84"/>
      <c r="AX309" s="84"/>
      <c r="AY309" s="84"/>
      <c r="AZ309" s="84"/>
      <c r="BA309" s="84"/>
      <c r="BB309" s="84"/>
      <c r="BC309" s="84"/>
      <c r="BD309" s="84"/>
      <c r="BE309" s="84"/>
      <c r="BF309" s="84"/>
      <c r="BG309" s="84"/>
      <c r="BH309" s="84"/>
      <c r="BI309" s="84"/>
      <c r="BJ309" s="84"/>
      <c r="BK309" s="84"/>
      <c r="BL309" s="84"/>
      <c r="BM309" s="84"/>
      <c r="BN309" s="84"/>
      <c r="BO309" s="84"/>
      <c r="BP309" s="84"/>
      <c r="BQ309" s="84"/>
      <c r="BR309" s="84"/>
      <c r="BS309" s="84"/>
      <c r="BT309" s="84"/>
      <c r="BU309" s="84"/>
      <c r="BV309" s="59"/>
      <c r="BW309" s="59"/>
      <c r="BX309" s="59"/>
      <c r="BY309" s="59"/>
      <c r="BZ309" s="59"/>
      <c r="CA309" s="59"/>
      <c r="CB309" s="59"/>
      <c r="CC309" s="59"/>
      <c r="CD309" s="59"/>
      <c r="CE309" s="59"/>
      <c r="CF309" s="59"/>
    </row>
    <row r="310" spans="1:84" ht="15" customHeight="1" outlineLevel="1">
      <c r="A310" s="37" t="s">
        <v>351</v>
      </c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4"/>
      <c r="AI310" s="84"/>
      <c r="AJ310" s="84"/>
      <c r="AK310" s="84"/>
      <c r="AL310" s="84"/>
      <c r="AM310" s="84"/>
      <c r="AN310" s="84"/>
      <c r="AO310" s="84"/>
      <c r="AP310" s="84"/>
      <c r="AQ310" s="84"/>
      <c r="AR310" s="84"/>
      <c r="AS310" s="84"/>
      <c r="AT310" s="84"/>
      <c r="AU310" s="84"/>
      <c r="AV310" s="84"/>
      <c r="AW310" s="84"/>
      <c r="AX310" s="84"/>
      <c r="AY310" s="84"/>
      <c r="AZ310" s="84"/>
      <c r="BA310" s="84"/>
      <c r="BB310" s="84"/>
      <c r="BC310" s="84"/>
      <c r="BD310" s="84"/>
      <c r="BE310" s="84"/>
      <c r="BF310" s="84"/>
      <c r="BG310" s="84"/>
      <c r="BH310" s="84"/>
      <c r="BI310" s="84"/>
      <c r="BJ310" s="84"/>
      <c r="BK310" s="84"/>
      <c r="BL310" s="84"/>
      <c r="BM310" s="84"/>
      <c r="BN310" s="84"/>
      <c r="BO310" s="84"/>
      <c r="BP310" s="84"/>
      <c r="BQ310" s="84"/>
      <c r="BR310" s="84"/>
      <c r="BS310" s="84"/>
      <c r="BT310" s="84"/>
      <c r="BU310" s="84"/>
      <c r="BV310" s="59"/>
      <c r="BW310" s="59"/>
      <c r="BX310" s="59"/>
      <c r="BY310" s="59"/>
      <c r="BZ310" s="59"/>
      <c r="CA310" s="59"/>
      <c r="CB310" s="59"/>
      <c r="CC310" s="59"/>
      <c r="CD310" s="59"/>
      <c r="CE310" s="59"/>
      <c r="CF310" s="59"/>
    </row>
    <row r="311" spans="1:84" ht="15" customHeight="1" outlineLevel="1">
      <c r="A311" s="37" t="s">
        <v>352</v>
      </c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4"/>
      <c r="AI311" s="84"/>
      <c r="AJ311" s="84"/>
      <c r="AK311" s="84"/>
      <c r="AL311" s="84"/>
      <c r="AM311" s="84"/>
      <c r="AN311" s="84"/>
      <c r="AO311" s="84"/>
      <c r="AP311" s="84"/>
      <c r="AQ311" s="84"/>
      <c r="AR311" s="84"/>
      <c r="AS311" s="84"/>
      <c r="AT311" s="84"/>
      <c r="AU311" s="84"/>
      <c r="AV311" s="84"/>
      <c r="AW311" s="84"/>
      <c r="AX311" s="84"/>
      <c r="AY311" s="84"/>
      <c r="AZ311" s="84"/>
      <c r="BA311" s="84"/>
      <c r="BB311" s="84"/>
      <c r="BC311" s="84"/>
      <c r="BD311" s="84"/>
      <c r="BE311" s="84"/>
      <c r="BF311" s="84"/>
      <c r="BG311" s="84"/>
      <c r="BH311" s="84"/>
      <c r="BI311" s="84"/>
      <c r="BJ311" s="84"/>
      <c r="BK311" s="84"/>
      <c r="BL311" s="84"/>
      <c r="BM311" s="84"/>
      <c r="BN311" s="84"/>
      <c r="BO311" s="84"/>
      <c r="BP311" s="84"/>
      <c r="BQ311" s="84"/>
      <c r="BR311" s="84"/>
      <c r="BS311" s="84"/>
      <c r="BT311" s="84"/>
      <c r="BU311" s="84"/>
      <c r="BV311" s="59"/>
      <c r="BW311" s="59"/>
      <c r="BX311" s="59"/>
      <c r="BY311" s="59"/>
      <c r="BZ311" s="59"/>
      <c r="CA311" s="59"/>
      <c r="CB311" s="59"/>
      <c r="CC311" s="59"/>
      <c r="CD311" s="59"/>
      <c r="CE311" s="59"/>
      <c r="CF311" s="59"/>
    </row>
    <row r="312" spans="1:84" ht="15" customHeight="1" outlineLevel="1">
      <c r="A312" s="37" t="s">
        <v>353</v>
      </c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4"/>
      <c r="AI312" s="84"/>
      <c r="AJ312" s="84"/>
      <c r="AK312" s="84"/>
      <c r="AL312" s="84"/>
      <c r="AM312" s="84"/>
      <c r="AN312" s="84"/>
      <c r="AO312" s="84"/>
      <c r="AP312" s="84"/>
      <c r="AQ312" s="84"/>
      <c r="AR312" s="84"/>
      <c r="AS312" s="84"/>
      <c r="AT312" s="84"/>
      <c r="AU312" s="84"/>
      <c r="AV312" s="84"/>
      <c r="AW312" s="84"/>
      <c r="AX312" s="84"/>
      <c r="AY312" s="84"/>
      <c r="AZ312" s="84"/>
      <c r="BA312" s="84"/>
      <c r="BB312" s="84"/>
      <c r="BC312" s="84"/>
      <c r="BD312" s="84"/>
      <c r="BE312" s="84"/>
      <c r="BF312" s="84"/>
      <c r="BG312" s="84"/>
      <c r="BH312" s="84"/>
      <c r="BI312" s="84"/>
      <c r="BJ312" s="84"/>
      <c r="BK312" s="84"/>
      <c r="BL312" s="84"/>
      <c r="BM312" s="84"/>
      <c r="BN312" s="84"/>
      <c r="BO312" s="84"/>
      <c r="BP312" s="84"/>
      <c r="BQ312" s="84"/>
      <c r="BR312" s="84"/>
      <c r="BS312" s="84"/>
      <c r="BT312" s="84"/>
      <c r="BU312" s="84"/>
      <c r="BV312" s="59"/>
      <c r="BW312" s="59"/>
      <c r="BX312" s="59"/>
      <c r="BY312" s="59"/>
      <c r="BZ312" s="59"/>
      <c r="CA312" s="59"/>
      <c r="CB312" s="59"/>
      <c r="CC312" s="59"/>
      <c r="CD312" s="59"/>
      <c r="CE312" s="59"/>
      <c r="CF312" s="59"/>
    </row>
    <row r="313" spans="1:84" ht="15" customHeight="1" outlineLevel="1">
      <c r="A313" s="37" t="s">
        <v>354</v>
      </c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4"/>
      <c r="AI313" s="84"/>
      <c r="AJ313" s="84"/>
      <c r="AK313" s="84"/>
      <c r="AL313" s="84"/>
      <c r="AM313" s="84"/>
      <c r="AN313" s="84"/>
      <c r="AO313" s="84"/>
      <c r="AP313" s="84"/>
      <c r="AQ313" s="84"/>
      <c r="AR313" s="84"/>
      <c r="AS313" s="84"/>
      <c r="AT313" s="84"/>
      <c r="AU313" s="84"/>
      <c r="AV313" s="84"/>
      <c r="AW313" s="84"/>
      <c r="AX313" s="84"/>
      <c r="AY313" s="84"/>
      <c r="AZ313" s="84"/>
      <c r="BA313" s="84"/>
      <c r="BB313" s="84"/>
      <c r="BC313" s="84"/>
      <c r="BD313" s="84"/>
      <c r="BE313" s="84"/>
      <c r="BF313" s="84"/>
      <c r="BG313" s="84"/>
      <c r="BH313" s="84"/>
      <c r="BI313" s="84"/>
      <c r="BJ313" s="84"/>
      <c r="BK313" s="84"/>
      <c r="BL313" s="84"/>
      <c r="BM313" s="84"/>
      <c r="BN313" s="84"/>
      <c r="BO313" s="84"/>
      <c r="BP313" s="84"/>
      <c r="BQ313" s="84"/>
      <c r="BR313" s="84"/>
      <c r="BS313" s="84"/>
      <c r="BT313" s="84"/>
      <c r="BU313" s="84"/>
      <c r="BV313" s="59"/>
      <c r="BW313" s="59"/>
      <c r="BX313" s="59"/>
      <c r="BY313" s="59"/>
      <c r="BZ313" s="59"/>
      <c r="CA313" s="59"/>
      <c r="CB313" s="59"/>
      <c r="CC313" s="59"/>
      <c r="CD313" s="59"/>
      <c r="CE313" s="59"/>
      <c r="CF313" s="59"/>
    </row>
    <row r="314" spans="1:84" ht="15" customHeight="1" outlineLevel="1">
      <c r="A314" s="37" t="s">
        <v>355</v>
      </c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4"/>
      <c r="AI314" s="84"/>
      <c r="AJ314" s="84"/>
      <c r="AK314" s="84"/>
      <c r="AL314" s="84"/>
      <c r="AM314" s="84"/>
      <c r="AN314" s="84"/>
      <c r="AO314" s="84"/>
      <c r="AP314" s="84"/>
      <c r="AQ314" s="84"/>
      <c r="AR314" s="84"/>
      <c r="AS314" s="84"/>
      <c r="AT314" s="84"/>
      <c r="AU314" s="84"/>
      <c r="AV314" s="84"/>
      <c r="AW314" s="84"/>
      <c r="AX314" s="84"/>
      <c r="AY314" s="84"/>
      <c r="AZ314" s="84"/>
      <c r="BA314" s="84"/>
      <c r="BB314" s="84"/>
      <c r="BC314" s="84"/>
      <c r="BD314" s="84"/>
      <c r="BE314" s="84"/>
      <c r="BF314" s="84"/>
      <c r="BG314" s="84"/>
      <c r="BH314" s="84"/>
      <c r="BI314" s="84"/>
      <c r="BJ314" s="84"/>
      <c r="BK314" s="84"/>
      <c r="BL314" s="84"/>
      <c r="BM314" s="84"/>
      <c r="BN314" s="84"/>
      <c r="BO314" s="84"/>
      <c r="BP314" s="84"/>
      <c r="BQ314" s="84"/>
      <c r="BR314" s="84"/>
      <c r="BS314" s="84"/>
      <c r="BT314" s="84"/>
      <c r="BU314" s="84"/>
      <c r="BV314" s="59"/>
      <c r="BW314" s="59"/>
      <c r="BX314" s="59"/>
      <c r="BY314" s="59"/>
      <c r="BZ314" s="59"/>
      <c r="CA314" s="59"/>
      <c r="CB314" s="59"/>
      <c r="CC314" s="59"/>
      <c r="CD314" s="59"/>
      <c r="CE314" s="59"/>
      <c r="CF314" s="59"/>
    </row>
    <row r="315" spans="1:84" ht="15" customHeight="1" outlineLevel="1">
      <c r="A315" s="37" t="s">
        <v>356</v>
      </c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4"/>
      <c r="AI315" s="84"/>
      <c r="AJ315" s="84"/>
      <c r="AK315" s="84"/>
      <c r="AL315" s="84"/>
      <c r="AM315" s="84"/>
      <c r="AN315" s="84"/>
      <c r="AO315" s="84"/>
      <c r="AP315" s="84"/>
      <c r="AQ315" s="84"/>
      <c r="AR315" s="84"/>
      <c r="AS315" s="84"/>
      <c r="AT315" s="84"/>
      <c r="AU315" s="84"/>
      <c r="AV315" s="84"/>
      <c r="AW315" s="84"/>
      <c r="AX315" s="84"/>
      <c r="AY315" s="84"/>
      <c r="AZ315" s="84"/>
      <c r="BA315" s="84"/>
      <c r="BB315" s="84"/>
      <c r="BC315" s="84"/>
      <c r="BD315" s="84"/>
      <c r="BE315" s="84"/>
      <c r="BF315" s="84"/>
      <c r="BG315" s="84"/>
      <c r="BH315" s="84"/>
      <c r="BI315" s="84"/>
      <c r="BJ315" s="84"/>
      <c r="BK315" s="84"/>
      <c r="BL315" s="84"/>
      <c r="BM315" s="84"/>
      <c r="BN315" s="84"/>
      <c r="BO315" s="84"/>
      <c r="BP315" s="84"/>
      <c r="BQ315" s="84"/>
      <c r="BR315" s="84"/>
      <c r="BS315" s="84"/>
      <c r="BT315" s="84"/>
      <c r="BU315" s="84"/>
      <c r="BV315" s="59"/>
      <c r="BW315" s="59"/>
      <c r="BX315" s="59"/>
      <c r="BY315" s="59"/>
      <c r="BZ315" s="59"/>
      <c r="CA315" s="59"/>
      <c r="CB315" s="59"/>
      <c r="CC315" s="59"/>
      <c r="CD315" s="59"/>
      <c r="CE315" s="59"/>
      <c r="CF315" s="59"/>
    </row>
    <row r="316" spans="1:84" ht="15" customHeight="1" outlineLevel="1">
      <c r="A316" s="37" t="s">
        <v>357</v>
      </c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4"/>
      <c r="AI316" s="84"/>
      <c r="AJ316" s="84"/>
      <c r="AK316" s="84"/>
      <c r="AL316" s="84"/>
      <c r="AM316" s="84"/>
      <c r="AN316" s="84"/>
      <c r="AO316" s="84"/>
      <c r="AP316" s="84"/>
      <c r="AQ316" s="84"/>
      <c r="AR316" s="84"/>
      <c r="AS316" s="84"/>
      <c r="AT316" s="84"/>
      <c r="AU316" s="84"/>
      <c r="AV316" s="84"/>
      <c r="AW316" s="84"/>
      <c r="AX316" s="84"/>
      <c r="AY316" s="84"/>
      <c r="AZ316" s="84"/>
      <c r="BA316" s="84"/>
      <c r="BB316" s="84"/>
      <c r="BC316" s="84"/>
      <c r="BD316" s="84"/>
      <c r="BE316" s="84"/>
      <c r="BF316" s="84"/>
      <c r="BG316" s="84"/>
      <c r="BH316" s="84"/>
      <c r="BI316" s="84"/>
      <c r="BJ316" s="84"/>
      <c r="BK316" s="84"/>
      <c r="BL316" s="84"/>
      <c r="BM316" s="84"/>
      <c r="BN316" s="84"/>
      <c r="BO316" s="84"/>
      <c r="BP316" s="84"/>
      <c r="BQ316" s="84"/>
      <c r="BR316" s="84"/>
      <c r="BS316" s="84"/>
      <c r="BT316" s="84"/>
      <c r="BU316" s="84"/>
      <c r="BV316" s="59"/>
      <c r="BW316" s="59"/>
      <c r="BX316" s="59"/>
      <c r="BY316" s="59"/>
      <c r="BZ316" s="59"/>
      <c r="CA316" s="59"/>
      <c r="CB316" s="59"/>
      <c r="CC316" s="59"/>
      <c r="CD316" s="59"/>
      <c r="CE316" s="59"/>
      <c r="CF316" s="59"/>
    </row>
    <row r="317" spans="1:84" ht="15" customHeight="1" outlineLevel="1">
      <c r="A317" s="37" t="s">
        <v>358</v>
      </c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4"/>
      <c r="AI317" s="84"/>
      <c r="AJ317" s="84"/>
      <c r="AK317" s="84"/>
      <c r="AL317" s="84"/>
      <c r="AM317" s="84"/>
      <c r="AN317" s="84"/>
      <c r="AO317" s="84"/>
      <c r="AP317" s="84"/>
      <c r="AQ317" s="84"/>
      <c r="AR317" s="84"/>
      <c r="AS317" s="84"/>
      <c r="AT317" s="84"/>
      <c r="AU317" s="84"/>
      <c r="AV317" s="84"/>
      <c r="AW317" s="84"/>
      <c r="AX317" s="84"/>
      <c r="AY317" s="84"/>
      <c r="AZ317" s="84"/>
      <c r="BA317" s="84"/>
      <c r="BB317" s="84"/>
      <c r="BC317" s="84"/>
      <c r="BD317" s="84"/>
      <c r="BE317" s="84"/>
      <c r="BF317" s="84"/>
      <c r="BG317" s="84"/>
      <c r="BH317" s="84"/>
      <c r="BI317" s="84"/>
      <c r="BJ317" s="84"/>
      <c r="BK317" s="84"/>
      <c r="BL317" s="84"/>
      <c r="BM317" s="84"/>
      <c r="BN317" s="84"/>
      <c r="BO317" s="84"/>
      <c r="BP317" s="84"/>
      <c r="BQ317" s="84"/>
      <c r="BR317" s="84"/>
      <c r="BS317" s="84"/>
      <c r="BT317" s="84"/>
      <c r="BU317" s="84"/>
      <c r="BV317" s="59"/>
      <c r="BW317" s="59"/>
      <c r="BX317" s="59"/>
      <c r="BY317" s="59"/>
      <c r="BZ317" s="59"/>
      <c r="CA317" s="59"/>
      <c r="CB317" s="59"/>
      <c r="CC317" s="59"/>
      <c r="CD317" s="59"/>
      <c r="CE317" s="59"/>
      <c r="CF317" s="59"/>
    </row>
    <row r="318" spans="1:84" ht="15" customHeight="1" outlineLevel="1">
      <c r="A318" s="37" t="s">
        <v>359</v>
      </c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4"/>
      <c r="AI318" s="84"/>
      <c r="AJ318" s="84"/>
      <c r="AK318" s="84"/>
      <c r="AL318" s="84"/>
      <c r="AM318" s="84"/>
      <c r="AN318" s="84"/>
      <c r="AO318" s="84"/>
      <c r="AP318" s="84"/>
      <c r="AQ318" s="84"/>
      <c r="AR318" s="84"/>
      <c r="AS318" s="84"/>
      <c r="AT318" s="84"/>
      <c r="AU318" s="84"/>
      <c r="AV318" s="84"/>
      <c r="AW318" s="84"/>
      <c r="AX318" s="84"/>
      <c r="AY318" s="84"/>
      <c r="AZ318" s="84"/>
      <c r="BA318" s="84"/>
      <c r="BB318" s="84"/>
      <c r="BC318" s="84"/>
      <c r="BD318" s="84"/>
      <c r="BE318" s="84"/>
      <c r="BF318" s="84"/>
      <c r="BG318" s="84"/>
      <c r="BH318" s="84"/>
      <c r="BI318" s="84"/>
      <c r="BJ318" s="84"/>
      <c r="BK318" s="84"/>
      <c r="BL318" s="84"/>
      <c r="BM318" s="84"/>
      <c r="BN318" s="84"/>
      <c r="BO318" s="84"/>
      <c r="BP318" s="84"/>
      <c r="BQ318" s="84"/>
      <c r="BR318" s="84"/>
      <c r="BS318" s="84"/>
      <c r="BT318" s="84"/>
      <c r="BU318" s="84"/>
      <c r="BV318" s="59"/>
      <c r="BW318" s="59"/>
      <c r="BX318" s="59"/>
      <c r="BY318" s="59"/>
      <c r="BZ318" s="59"/>
      <c r="CA318" s="59"/>
      <c r="CB318" s="59"/>
      <c r="CC318" s="59"/>
      <c r="CD318" s="59"/>
      <c r="CE318" s="59"/>
      <c r="CF318" s="59"/>
    </row>
    <row r="319" spans="1:84" ht="15" customHeight="1" outlineLevel="1">
      <c r="A319" s="37" t="s">
        <v>360</v>
      </c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4"/>
      <c r="AI319" s="84"/>
      <c r="AJ319" s="84"/>
      <c r="AK319" s="84"/>
      <c r="AL319" s="84"/>
      <c r="AM319" s="84"/>
      <c r="AN319" s="84"/>
      <c r="AO319" s="84"/>
      <c r="AP319" s="84"/>
      <c r="AQ319" s="84"/>
      <c r="AR319" s="84"/>
      <c r="AS319" s="84"/>
      <c r="AT319" s="84"/>
      <c r="AU319" s="84"/>
      <c r="AV319" s="84"/>
      <c r="AW319" s="84"/>
      <c r="AX319" s="84"/>
      <c r="AY319" s="84"/>
      <c r="AZ319" s="84"/>
      <c r="BA319" s="84"/>
      <c r="BB319" s="84"/>
      <c r="BC319" s="84"/>
      <c r="BD319" s="84"/>
      <c r="BE319" s="84"/>
      <c r="BF319" s="84"/>
      <c r="BG319" s="84"/>
      <c r="BH319" s="84"/>
      <c r="BI319" s="84"/>
      <c r="BJ319" s="84"/>
      <c r="BK319" s="84"/>
      <c r="BL319" s="84"/>
      <c r="BM319" s="84"/>
      <c r="BN319" s="84"/>
      <c r="BO319" s="84"/>
      <c r="BP319" s="84"/>
      <c r="BQ319" s="84"/>
      <c r="BR319" s="84"/>
      <c r="BS319" s="84"/>
      <c r="BT319" s="84"/>
      <c r="BU319" s="84"/>
      <c r="BV319" s="59"/>
      <c r="BW319" s="59"/>
      <c r="BX319" s="59"/>
      <c r="BY319" s="59"/>
      <c r="BZ319" s="59"/>
      <c r="CA319" s="59"/>
      <c r="CB319" s="59"/>
      <c r="CC319" s="59"/>
      <c r="CD319" s="59"/>
      <c r="CE319" s="59"/>
      <c r="CF319" s="59"/>
    </row>
    <row r="320" spans="1:84" ht="15" customHeight="1" outlineLevel="1">
      <c r="A320" s="37" t="s">
        <v>361</v>
      </c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4"/>
      <c r="AI320" s="84"/>
      <c r="AJ320" s="84"/>
      <c r="AK320" s="84"/>
      <c r="AL320" s="84"/>
      <c r="AM320" s="84"/>
      <c r="AN320" s="84"/>
      <c r="AO320" s="84"/>
      <c r="AP320" s="84"/>
      <c r="AQ320" s="84"/>
      <c r="AR320" s="84"/>
      <c r="AS320" s="84"/>
      <c r="AT320" s="84"/>
      <c r="AU320" s="84"/>
      <c r="AV320" s="84"/>
      <c r="AW320" s="84"/>
      <c r="AX320" s="84"/>
      <c r="AY320" s="84"/>
      <c r="AZ320" s="84"/>
      <c r="BA320" s="84"/>
      <c r="BB320" s="84"/>
      <c r="BC320" s="84"/>
      <c r="BD320" s="84"/>
      <c r="BE320" s="84"/>
      <c r="BF320" s="84"/>
      <c r="BG320" s="84"/>
      <c r="BH320" s="84"/>
      <c r="BI320" s="84"/>
      <c r="BJ320" s="84"/>
      <c r="BK320" s="84"/>
      <c r="BL320" s="84"/>
      <c r="BM320" s="84"/>
      <c r="BN320" s="84"/>
      <c r="BO320" s="84"/>
      <c r="BP320" s="84"/>
      <c r="BQ320" s="84"/>
      <c r="BR320" s="84"/>
      <c r="BS320" s="84"/>
      <c r="BT320" s="84"/>
      <c r="BU320" s="84"/>
      <c r="BV320" s="59"/>
      <c r="BW320" s="59"/>
      <c r="BX320" s="59"/>
      <c r="BY320" s="59"/>
      <c r="BZ320" s="59"/>
      <c r="CA320" s="59"/>
      <c r="CB320" s="59"/>
      <c r="CC320" s="59"/>
      <c r="CD320" s="59"/>
      <c r="CE320" s="59"/>
      <c r="CF320" s="59"/>
    </row>
    <row r="321" spans="1:109" ht="15" customHeight="1" outlineLevel="1">
      <c r="A321" s="37" t="s">
        <v>362</v>
      </c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4"/>
      <c r="AI321" s="84"/>
      <c r="AJ321" s="84"/>
      <c r="AK321" s="84"/>
      <c r="AL321" s="84"/>
      <c r="AM321" s="84"/>
      <c r="AN321" s="84"/>
      <c r="AO321" s="84"/>
      <c r="AP321" s="84"/>
      <c r="AQ321" s="84"/>
      <c r="AR321" s="84"/>
      <c r="AS321" s="84"/>
      <c r="AT321" s="84"/>
      <c r="AU321" s="84"/>
      <c r="AV321" s="84"/>
      <c r="AW321" s="84"/>
      <c r="AX321" s="84"/>
      <c r="AY321" s="84"/>
      <c r="AZ321" s="84"/>
      <c r="BA321" s="84"/>
      <c r="BB321" s="84"/>
      <c r="BC321" s="84"/>
      <c r="BD321" s="84"/>
      <c r="BE321" s="84"/>
      <c r="BF321" s="84"/>
      <c r="BG321" s="84"/>
      <c r="BH321" s="84"/>
      <c r="BI321" s="84"/>
      <c r="BJ321" s="84"/>
      <c r="BK321" s="84"/>
      <c r="BL321" s="84"/>
      <c r="BM321" s="84"/>
      <c r="BN321" s="84"/>
      <c r="BO321" s="84"/>
      <c r="BP321" s="84"/>
      <c r="BQ321" s="84"/>
      <c r="BR321" s="84"/>
      <c r="BS321" s="84"/>
      <c r="BT321" s="84"/>
      <c r="BU321" s="84"/>
      <c r="BV321" s="59"/>
      <c r="BW321" s="59"/>
      <c r="BX321" s="59"/>
      <c r="BY321" s="59"/>
      <c r="BZ321" s="59"/>
      <c r="CA321" s="59"/>
      <c r="CB321" s="59"/>
      <c r="CC321" s="59"/>
      <c r="CD321" s="59"/>
      <c r="CE321" s="59"/>
      <c r="CF321" s="59"/>
    </row>
    <row r="322" spans="1:109" ht="15" customHeight="1" outlineLevel="1">
      <c r="A322" s="37" t="s">
        <v>363</v>
      </c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4"/>
      <c r="AJ322" s="84"/>
      <c r="AK322" s="84"/>
      <c r="AL322" s="84"/>
      <c r="AM322" s="84"/>
      <c r="AN322" s="84"/>
      <c r="AO322" s="84"/>
      <c r="AP322" s="84"/>
      <c r="AQ322" s="84"/>
      <c r="AR322" s="84"/>
      <c r="AS322" s="84"/>
      <c r="AT322" s="84"/>
      <c r="AU322" s="84"/>
      <c r="AV322" s="84"/>
      <c r="AW322" s="84"/>
      <c r="AX322" s="84"/>
      <c r="AY322" s="84"/>
      <c r="AZ322" s="84"/>
      <c r="BA322" s="84"/>
      <c r="BB322" s="84"/>
      <c r="BC322" s="84"/>
      <c r="BD322" s="84"/>
      <c r="BE322" s="84"/>
      <c r="BF322" s="84"/>
      <c r="BG322" s="84"/>
      <c r="BH322" s="84"/>
      <c r="BI322" s="84"/>
      <c r="BJ322" s="84"/>
      <c r="BK322" s="84"/>
      <c r="BL322" s="84"/>
      <c r="BM322" s="84"/>
      <c r="BN322" s="84"/>
      <c r="BO322" s="84"/>
      <c r="BP322" s="84"/>
      <c r="BQ322" s="84"/>
      <c r="BR322" s="84"/>
      <c r="BS322" s="84"/>
      <c r="BT322" s="84"/>
      <c r="BU322" s="84"/>
      <c r="BV322" s="59"/>
      <c r="BW322" s="59"/>
      <c r="BX322" s="59"/>
      <c r="BY322" s="59"/>
      <c r="BZ322" s="59"/>
      <c r="CA322" s="59"/>
      <c r="CB322" s="59"/>
      <c r="CC322" s="59"/>
      <c r="CD322" s="59"/>
      <c r="CE322" s="59"/>
      <c r="CF322" s="59"/>
    </row>
    <row r="323" spans="1:109" ht="15" customHeight="1" outlineLevel="1">
      <c r="A323" s="37" t="s">
        <v>364</v>
      </c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4"/>
      <c r="AI323" s="84"/>
      <c r="AJ323" s="84"/>
      <c r="AK323" s="84"/>
      <c r="AL323" s="84"/>
      <c r="AM323" s="84"/>
      <c r="AN323" s="84"/>
      <c r="AO323" s="84"/>
      <c r="AP323" s="84"/>
      <c r="AQ323" s="84"/>
      <c r="AR323" s="84"/>
      <c r="AS323" s="84"/>
      <c r="AT323" s="84"/>
      <c r="AU323" s="84"/>
      <c r="AV323" s="84"/>
      <c r="AW323" s="84"/>
      <c r="AX323" s="84"/>
      <c r="AY323" s="84"/>
      <c r="AZ323" s="84"/>
      <c r="BA323" s="84"/>
      <c r="BB323" s="84"/>
      <c r="BC323" s="84"/>
      <c r="BD323" s="84"/>
      <c r="BE323" s="84"/>
      <c r="BF323" s="84"/>
      <c r="BG323" s="84"/>
      <c r="BH323" s="84"/>
      <c r="BI323" s="84"/>
      <c r="BJ323" s="84"/>
      <c r="BK323" s="84"/>
      <c r="BL323" s="84"/>
      <c r="BM323" s="84"/>
      <c r="BN323" s="84"/>
      <c r="BO323" s="84"/>
      <c r="BP323" s="84"/>
      <c r="BQ323" s="84"/>
      <c r="BR323" s="84"/>
      <c r="BS323" s="84"/>
      <c r="BT323" s="84"/>
      <c r="BU323" s="84"/>
      <c r="BV323" s="59"/>
      <c r="BW323" s="59"/>
      <c r="BX323" s="59"/>
      <c r="BY323" s="59"/>
      <c r="BZ323" s="59"/>
      <c r="CA323" s="59"/>
      <c r="CB323" s="59"/>
      <c r="CC323" s="59"/>
      <c r="CD323" s="59"/>
      <c r="CE323" s="59"/>
      <c r="CF323" s="59"/>
    </row>
    <row r="324" spans="1:109" outlineLevel="1">
      <c r="A324" s="37" t="s">
        <v>365</v>
      </c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4"/>
      <c r="AI324" s="84"/>
      <c r="AJ324" s="84"/>
      <c r="AK324" s="84"/>
      <c r="AL324" s="84"/>
      <c r="AM324" s="84"/>
      <c r="AN324" s="84"/>
      <c r="AO324" s="84"/>
      <c r="AP324" s="84"/>
      <c r="AQ324" s="84"/>
      <c r="AR324" s="84"/>
      <c r="AS324" s="84"/>
      <c r="AT324" s="84"/>
      <c r="AU324" s="84"/>
      <c r="AV324" s="84"/>
      <c r="AW324" s="84"/>
      <c r="AX324" s="84"/>
      <c r="AY324" s="84"/>
      <c r="AZ324" s="84"/>
      <c r="BA324" s="84"/>
      <c r="BB324" s="84"/>
      <c r="BC324" s="84"/>
      <c r="BD324" s="84"/>
      <c r="BE324" s="84"/>
      <c r="BF324" s="84"/>
      <c r="BG324" s="84"/>
      <c r="BH324" s="84"/>
      <c r="BI324" s="84"/>
      <c r="BJ324" s="84"/>
      <c r="BK324" s="84"/>
      <c r="BL324" s="84"/>
      <c r="BM324" s="84"/>
      <c r="BN324" s="84"/>
      <c r="BO324" s="84"/>
      <c r="BP324" s="84"/>
      <c r="BQ324" s="84"/>
      <c r="BR324" s="84"/>
      <c r="BS324" s="84"/>
      <c r="BT324" s="84"/>
      <c r="BU324" s="84"/>
      <c r="BV324" s="59"/>
      <c r="BW324" s="59"/>
      <c r="BX324" s="59"/>
      <c r="BY324" s="59"/>
      <c r="BZ324" s="59"/>
      <c r="CA324" s="59"/>
      <c r="CB324" s="59"/>
      <c r="CC324" s="59"/>
      <c r="CD324" s="59"/>
      <c r="CE324" s="59"/>
      <c r="CF324" s="59"/>
    </row>
    <row r="325" spans="1:109" ht="15" customHeight="1" outlineLevel="1">
      <c r="A325" s="37" t="s">
        <v>366</v>
      </c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4"/>
      <c r="AI325" s="84"/>
      <c r="AJ325" s="84"/>
      <c r="AK325" s="84"/>
      <c r="AL325" s="84"/>
      <c r="AM325" s="84"/>
      <c r="AN325" s="84"/>
      <c r="AO325" s="84"/>
      <c r="AP325" s="84"/>
      <c r="AQ325" s="84"/>
      <c r="AR325" s="84"/>
      <c r="AS325" s="84"/>
      <c r="AT325" s="84"/>
      <c r="AU325" s="84"/>
      <c r="AV325" s="84"/>
      <c r="AW325" s="84"/>
      <c r="AX325" s="84"/>
      <c r="AY325" s="84"/>
      <c r="AZ325" s="84"/>
      <c r="BA325" s="84"/>
      <c r="BB325" s="84"/>
      <c r="BC325" s="84"/>
      <c r="BD325" s="84"/>
      <c r="BE325" s="84"/>
      <c r="BF325" s="84"/>
      <c r="BG325" s="84"/>
      <c r="BH325" s="84"/>
      <c r="BI325" s="84"/>
      <c r="BJ325" s="84"/>
      <c r="BK325" s="84"/>
      <c r="BL325" s="84"/>
      <c r="BM325" s="84"/>
      <c r="BN325" s="84"/>
      <c r="BO325" s="84"/>
      <c r="BP325" s="84"/>
      <c r="BQ325" s="84"/>
      <c r="BR325" s="84"/>
      <c r="BS325" s="84"/>
      <c r="BT325" s="84"/>
      <c r="BU325" s="84"/>
      <c r="BV325" s="59"/>
      <c r="BW325" s="59"/>
      <c r="BX325" s="59"/>
      <c r="BY325" s="59"/>
      <c r="BZ325" s="59"/>
      <c r="CA325" s="59"/>
      <c r="CB325" s="59"/>
      <c r="CC325" s="59"/>
      <c r="CD325" s="59"/>
      <c r="CE325" s="59"/>
      <c r="CF325" s="59"/>
    </row>
    <row r="326" spans="1:109" ht="15" customHeight="1" outlineLevel="1">
      <c r="A326" s="37" t="s">
        <v>367</v>
      </c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4"/>
      <c r="AJ326" s="84"/>
      <c r="AK326" s="84"/>
      <c r="AL326" s="84"/>
      <c r="AM326" s="84"/>
      <c r="AN326" s="84"/>
      <c r="AO326" s="84"/>
      <c r="AP326" s="84"/>
      <c r="AQ326" s="84"/>
      <c r="AR326" s="84"/>
      <c r="AS326" s="84"/>
      <c r="AT326" s="84"/>
      <c r="AU326" s="84"/>
      <c r="AV326" s="84"/>
      <c r="AW326" s="84"/>
      <c r="AX326" s="84"/>
      <c r="AY326" s="84"/>
      <c r="AZ326" s="84"/>
      <c r="BA326" s="84"/>
      <c r="BB326" s="84"/>
      <c r="BC326" s="84"/>
      <c r="BD326" s="84"/>
      <c r="BE326" s="84"/>
      <c r="BF326" s="84"/>
      <c r="BG326" s="84"/>
      <c r="BH326" s="84"/>
      <c r="BI326" s="84"/>
      <c r="BJ326" s="84"/>
      <c r="BK326" s="84"/>
      <c r="BL326" s="84"/>
      <c r="BM326" s="84"/>
      <c r="BN326" s="84"/>
      <c r="BO326" s="84"/>
      <c r="BP326" s="84"/>
      <c r="BQ326" s="84"/>
      <c r="BR326" s="84"/>
      <c r="BS326" s="84"/>
      <c r="BT326" s="84"/>
      <c r="BU326" s="84"/>
      <c r="BV326" s="59"/>
      <c r="BW326" s="59"/>
      <c r="BX326" s="59"/>
      <c r="BY326" s="59"/>
      <c r="BZ326" s="59"/>
      <c r="CA326" s="59"/>
      <c r="CB326" s="59"/>
      <c r="CC326" s="59"/>
      <c r="CD326" s="59"/>
      <c r="CE326" s="59"/>
      <c r="CF326" s="59"/>
    </row>
    <row r="327" spans="1:109" ht="15" customHeight="1" outlineLevel="1">
      <c r="A327" s="37" t="s">
        <v>368</v>
      </c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4"/>
      <c r="AK327" s="84"/>
      <c r="AL327" s="84"/>
      <c r="AM327" s="84"/>
      <c r="AN327" s="84"/>
      <c r="AO327" s="84"/>
      <c r="AP327" s="84"/>
      <c r="AQ327" s="84"/>
      <c r="AR327" s="84"/>
      <c r="AS327" s="84"/>
      <c r="AT327" s="84"/>
      <c r="AU327" s="84"/>
      <c r="AV327" s="84"/>
      <c r="AW327" s="84"/>
      <c r="AX327" s="84"/>
      <c r="AY327" s="84"/>
      <c r="AZ327" s="84"/>
      <c r="BA327" s="84"/>
      <c r="BB327" s="84"/>
      <c r="BC327" s="84"/>
      <c r="BD327" s="84"/>
      <c r="BE327" s="84"/>
      <c r="BF327" s="84"/>
      <c r="BG327" s="84"/>
      <c r="BH327" s="84"/>
      <c r="BI327" s="84"/>
      <c r="BJ327" s="84"/>
      <c r="BK327" s="84"/>
      <c r="BL327" s="84"/>
      <c r="BM327" s="84"/>
      <c r="BN327" s="84"/>
      <c r="BO327" s="84"/>
      <c r="BP327" s="84"/>
      <c r="BQ327" s="84"/>
      <c r="BR327" s="84"/>
      <c r="BS327" s="84"/>
      <c r="BT327" s="84"/>
      <c r="BU327" s="84"/>
      <c r="BV327" s="59"/>
      <c r="BW327" s="59"/>
      <c r="BX327" s="59"/>
      <c r="BY327" s="59"/>
      <c r="BZ327" s="59"/>
      <c r="CA327" s="59"/>
      <c r="CB327" s="59"/>
      <c r="CC327" s="59"/>
      <c r="CD327" s="59"/>
      <c r="CE327" s="59"/>
      <c r="CF327" s="59"/>
    </row>
    <row r="328" spans="1:109" ht="15" customHeight="1" outlineLevel="1">
      <c r="A328" s="37" t="s">
        <v>369</v>
      </c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4"/>
      <c r="AI328" s="84"/>
      <c r="AJ328" s="84"/>
      <c r="AK328" s="84"/>
      <c r="AL328" s="84"/>
      <c r="AM328" s="84"/>
      <c r="AN328" s="84"/>
      <c r="AO328" s="84"/>
      <c r="AP328" s="84"/>
      <c r="AQ328" s="84"/>
      <c r="AR328" s="84"/>
      <c r="AS328" s="84"/>
      <c r="AT328" s="84"/>
      <c r="AU328" s="84"/>
      <c r="AV328" s="84"/>
      <c r="AW328" s="84"/>
      <c r="AX328" s="84"/>
      <c r="AY328" s="84"/>
      <c r="AZ328" s="84"/>
      <c r="BA328" s="84"/>
      <c r="BB328" s="84"/>
      <c r="BC328" s="84"/>
      <c r="BD328" s="84"/>
      <c r="BE328" s="84"/>
      <c r="BF328" s="84"/>
      <c r="BG328" s="84"/>
      <c r="BH328" s="84"/>
      <c r="BI328" s="84"/>
      <c r="BJ328" s="84"/>
      <c r="BK328" s="84"/>
      <c r="BL328" s="84"/>
      <c r="BM328" s="84"/>
      <c r="BN328" s="84"/>
      <c r="BO328" s="84"/>
      <c r="BP328" s="84"/>
      <c r="BQ328" s="84"/>
      <c r="BR328" s="84"/>
      <c r="BS328" s="84"/>
      <c r="BT328" s="84"/>
      <c r="BU328" s="84"/>
      <c r="BV328" s="59"/>
      <c r="BW328" s="59"/>
      <c r="BX328" s="59"/>
      <c r="BY328" s="59"/>
      <c r="BZ328" s="59"/>
      <c r="CA328" s="59"/>
      <c r="CB328" s="59"/>
      <c r="CC328" s="59"/>
      <c r="CD328" s="59"/>
      <c r="CE328" s="59"/>
      <c r="CF328" s="59"/>
    </row>
    <row r="329" spans="1:109" ht="15" customHeight="1">
      <c r="A329" s="35" t="s">
        <v>370</v>
      </c>
      <c r="B329" s="84">
        <v>985421.72000000009</v>
      </c>
      <c r="C329" s="84">
        <v>1244863.69</v>
      </c>
      <c r="D329" s="84">
        <v>858575.04000000027</v>
      </c>
      <c r="E329" s="84">
        <v>1279156.3799999999</v>
      </c>
      <c r="F329" s="84">
        <v>1426246.55</v>
      </c>
      <c r="G329" s="84">
        <v>1173247.82</v>
      </c>
      <c r="H329" s="84">
        <v>1158618.06</v>
      </c>
      <c r="I329" s="84">
        <v>1497795.1</v>
      </c>
      <c r="J329" s="84">
        <v>905399.04</v>
      </c>
      <c r="K329" s="84">
        <v>1568895.73</v>
      </c>
      <c r="L329" s="84">
        <v>1299123.68</v>
      </c>
      <c r="M329" s="84">
        <v>1937982.6</v>
      </c>
      <c r="N329" s="84">
        <v>1332015.17</v>
      </c>
      <c r="O329" s="84">
        <v>1151651.1000000003</v>
      </c>
      <c r="P329" s="84">
        <v>893984.12</v>
      </c>
      <c r="Q329" s="84">
        <v>1446804.42</v>
      </c>
      <c r="R329" s="84">
        <v>1681133.71</v>
      </c>
      <c r="S329" s="84">
        <v>1593908.6600000001</v>
      </c>
      <c r="T329" s="84">
        <v>1385981.3499999996</v>
      </c>
      <c r="U329" s="84">
        <v>1842616.2999999998</v>
      </c>
      <c r="V329" s="84">
        <v>1648196.6699999997</v>
      </c>
      <c r="W329" s="84">
        <v>1862727.4</v>
      </c>
      <c r="X329" s="84">
        <v>1744750.7799999998</v>
      </c>
      <c r="Y329" s="84">
        <v>1972244.7399999998</v>
      </c>
      <c r="Z329" s="84">
        <v>1637906.41</v>
      </c>
      <c r="AA329" s="84">
        <v>1504136.1700000002</v>
      </c>
      <c r="AB329" s="84">
        <v>1694885.79</v>
      </c>
      <c r="AC329" s="84">
        <v>1932209.94</v>
      </c>
      <c r="AD329" s="84">
        <v>1122052.54</v>
      </c>
      <c r="AE329" s="84">
        <v>1361744.3999999994</v>
      </c>
      <c r="AF329" s="84">
        <v>1313216.5499999998</v>
      </c>
      <c r="AG329" s="84">
        <v>1629975.7000000002</v>
      </c>
      <c r="AH329" s="84">
        <v>1453903.2999999996</v>
      </c>
      <c r="AI329" s="84">
        <v>1476819.43</v>
      </c>
      <c r="AJ329" s="84">
        <v>1365504.7699999998</v>
      </c>
      <c r="AK329" s="84">
        <v>-162199.41999999981</v>
      </c>
      <c r="AL329" s="84">
        <v>343330.94000000006</v>
      </c>
      <c r="AM329" s="84">
        <v>4301587.7000000011</v>
      </c>
      <c r="AN329" s="84">
        <v>1166989.9100000001</v>
      </c>
      <c r="AO329" s="84">
        <v>1431303.8400000005</v>
      </c>
      <c r="AP329" s="84">
        <v>1285823.6599999997</v>
      </c>
      <c r="AQ329" s="84">
        <v>1415777.52</v>
      </c>
      <c r="AR329" s="84">
        <v>1918775.0930699999</v>
      </c>
      <c r="AS329" s="84">
        <v>2100146.7712416672</v>
      </c>
      <c r="AT329" s="84">
        <v>2091217.7225370002</v>
      </c>
      <c r="AU329" s="84">
        <v>2041246.2525370002</v>
      </c>
      <c r="AV329" s="84">
        <v>2040602.6925370002</v>
      </c>
      <c r="AW329" s="84">
        <v>2076117.6125370001</v>
      </c>
      <c r="AX329" s="84">
        <v>2091984.3916002875</v>
      </c>
      <c r="AY329" s="84">
        <v>2091307.2368502873</v>
      </c>
      <c r="AZ329" s="84">
        <v>2091307.2368502873</v>
      </c>
      <c r="BA329" s="84">
        <v>2103879.7368502873</v>
      </c>
      <c r="BB329" s="84">
        <v>2091307.2368502873</v>
      </c>
      <c r="BC329" s="84">
        <v>2092159.0571877873</v>
      </c>
      <c r="BD329" s="84">
        <v>2092123.6324627874</v>
      </c>
      <c r="BE329" s="84">
        <v>2216357.2639201102</v>
      </c>
      <c r="BF329" s="84">
        <v>2220257.9028682294</v>
      </c>
      <c r="BG329" s="84">
        <v>2173199.7828682298</v>
      </c>
      <c r="BH329" s="84">
        <v>2172576.3228682298</v>
      </c>
      <c r="BI329" s="84">
        <v>2194627.0237803645</v>
      </c>
      <c r="BJ329" s="84">
        <v>2181555.2064236193</v>
      </c>
      <c r="BK329" s="84">
        <v>2181348.8064236194</v>
      </c>
      <c r="BL329" s="84">
        <v>2181348.8064236194</v>
      </c>
      <c r="BM329" s="84">
        <v>2193921.3064236194</v>
      </c>
      <c r="BN329" s="84">
        <v>2181348.8064236194</v>
      </c>
      <c r="BO329" s="84">
        <v>2181907.4864236196</v>
      </c>
      <c r="BP329" s="84">
        <v>2183526.4120168947</v>
      </c>
      <c r="BQ329" s="84">
        <v>2293324.855563011</v>
      </c>
      <c r="BR329" s="84">
        <v>2303724.4152401309</v>
      </c>
      <c r="BS329" s="84">
        <v>2256832.1572070308</v>
      </c>
      <c r="BT329" s="84">
        <v>2256212.9572070306</v>
      </c>
      <c r="BU329" s="84">
        <v>2277988.1572070308</v>
      </c>
      <c r="BV329" s="59">
        <v>2264834.9422367536</v>
      </c>
      <c r="BW329" s="59">
        <v>2264628.7022367534</v>
      </c>
      <c r="BX329" s="59">
        <v>2264628.7022367534</v>
      </c>
      <c r="BY329" s="59">
        <v>2277201.2022367534</v>
      </c>
      <c r="BZ329" s="59">
        <v>2264628.7022367534</v>
      </c>
      <c r="CA329" s="59">
        <v>2265187.0622367533</v>
      </c>
      <c r="CB329" s="59">
        <v>2265542.2163879997</v>
      </c>
      <c r="CC329" s="59">
        <v>2378125.4561622986</v>
      </c>
      <c r="CD329" s="59">
        <v>2388325.5889305067</v>
      </c>
      <c r="CE329" s="59">
        <v>2341264.3089305065</v>
      </c>
      <c r="CF329" s="59">
        <v>2340645.5889305063</v>
      </c>
      <c r="CG329">
        <v>2362621.1549623166</v>
      </c>
      <c r="CH329">
        <v>2349992.5327043128</v>
      </c>
      <c r="CI329">
        <v>2349786.2927043126</v>
      </c>
      <c r="CJ329">
        <v>2349786.2927043126</v>
      </c>
      <c r="CK329">
        <v>2362707.4234668128</v>
      </c>
      <c r="CL329">
        <v>2350134.9234668128</v>
      </c>
      <c r="CM329">
        <v>2350693.2834668127</v>
      </c>
      <c r="CN329">
        <v>2351010.6525173499</v>
      </c>
      <c r="CO329">
        <v>2467206.391283731</v>
      </c>
      <c r="CP329">
        <v>2477013.6645172187</v>
      </c>
      <c r="CQ329">
        <v>2429952.3845172185</v>
      </c>
      <c r="CR329">
        <v>2429333.6645172182</v>
      </c>
      <c r="CS329">
        <v>2451091.9845172185</v>
      </c>
    </row>
    <row r="330" spans="1:109" ht="15" customHeight="1" outlineLevel="1">
      <c r="A330" s="37" t="s">
        <v>371</v>
      </c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4"/>
      <c r="AI330" s="84"/>
      <c r="AJ330" s="84"/>
      <c r="AK330" s="84"/>
      <c r="AL330" s="84"/>
      <c r="AM330" s="84"/>
      <c r="AN330" s="84"/>
      <c r="AO330" s="84"/>
      <c r="AP330" s="84"/>
      <c r="AQ330" s="84"/>
      <c r="AR330" s="84"/>
      <c r="AS330" s="84"/>
      <c r="AT330" s="84"/>
      <c r="AU330" s="84"/>
      <c r="AV330" s="84"/>
      <c r="AW330" s="84"/>
      <c r="AX330" s="84"/>
      <c r="AY330" s="84"/>
      <c r="AZ330" s="84"/>
      <c r="BA330" s="84"/>
      <c r="BB330" s="84"/>
      <c r="BC330" s="84"/>
      <c r="BD330" s="84"/>
      <c r="BE330" s="84"/>
      <c r="BF330" s="84"/>
      <c r="BG330" s="84"/>
      <c r="BH330" s="84"/>
      <c r="BI330" s="84"/>
      <c r="BJ330" s="84"/>
      <c r="BK330" s="84"/>
      <c r="BL330" s="84"/>
      <c r="BM330" s="84"/>
      <c r="BN330" s="84"/>
      <c r="BO330" s="84"/>
      <c r="BP330" s="84"/>
      <c r="BQ330" s="84"/>
      <c r="BR330" s="84"/>
      <c r="BS330" s="84"/>
      <c r="BT330" s="84"/>
      <c r="BU330" s="84"/>
      <c r="BV330" s="59"/>
      <c r="BW330" s="59"/>
      <c r="BX330" s="59"/>
      <c r="BY330" s="59"/>
      <c r="BZ330" s="59"/>
      <c r="CA330" s="59"/>
      <c r="CB330" s="59"/>
      <c r="CC330" s="59"/>
      <c r="CD330" s="59"/>
      <c r="CE330" s="59"/>
      <c r="CF330" s="59"/>
    </row>
    <row r="331" spans="1:109" ht="15" customHeight="1" outlineLevel="1">
      <c r="A331" s="37" t="s">
        <v>372</v>
      </c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  <c r="AE331" s="84"/>
      <c r="AF331" s="84"/>
      <c r="AG331" s="84"/>
      <c r="AH331" s="84"/>
      <c r="AI331" s="84"/>
      <c r="AJ331" s="84"/>
      <c r="AK331" s="84"/>
      <c r="AL331" s="84"/>
      <c r="AM331" s="84"/>
      <c r="AN331" s="84"/>
      <c r="AO331" s="84"/>
      <c r="AP331" s="84"/>
      <c r="AQ331" s="84"/>
      <c r="AR331" s="84"/>
      <c r="AS331" s="84"/>
      <c r="AT331" s="84"/>
      <c r="AU331" s="84"/>
      <c r="AV331" s="84"/>
      <c r="AW331" s="84"/>
      <c r="AX331" s="84"/>
      <c r="AY331" s="84"/>
      <c r="AZ331" s="84"/>
      <c r="BA331" s="84"/>
      <c r="BB331" s="84"/>
      <c r="BC331" s="84"/>
      <c r="BD331" s="84"/>
      <c r="BE331" s="84"/>
      <c r="BF331" s="84"/>
      <c r="BG331" s="84"/>
      <c r="BH331" s="84"/>
      <c r="BI331" s="84"/>
      <c r="BJ331" s="84"/>
      <c r="BK331" s="84"/>
      <c r="BL331" s="84"/>
      <c r="BM331" s="84"/>
      <c r="BN331" s="84"/>
      <c r="BO331" s="84"/>
      <c r="BP331" s="84"/>
      <c r="BQ331" s="84"/>
      <c r="BR331" s="84"/>
      <c r="BS331" s="84"/>
      <c r="BT331" s="84"/>
      <c r="BU331" s="84"/>
      <c r="BV331" s="59"/>
      <c r="BW331" s="59"/>
      <c r="BX331" s="59"/>
      <c r="BY331" s="59"/>
      <c r="BZ331" s="59"/>
      <c r="CA331" s="59"/>
      <c r="CB331" s="59"/>
      <c r="CC331" s="59"/>
      <c r="CD331" s="59"/>
      <c r="CE331" s="59"/>
      <c r="CF331" s="59"/>
    </row>
    <row r="332" spans="1:109" ht="15" customHeight="1" outlineLevel="1">
      <c r="A332" s="37" t="s">
        <v>373</v>
      </c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  <c r="AE332" s="84"/>
      <c r="AF332" s="84"/>
      <c r="AG332" s="84"/>
      <c r="AH332" s="84"/>
      <c r="AI332" s="84"/>
      <c r="AJ332" s="84"/>
      <c r="AK332" s="84"/>
      <c r="AL332" s="84"/>
      <c r="AM332" s="84"/>
      <c r="AN332" s="84"/>
      <c r="AO332" s="84"/>
      <c r="AP332" s="84"/>
      <c r="AQ332" s="84"/>
      <c r="AR332" s="84"/>
      <c r="AS332" s="84"/>
      <c r="AT332" s="84"/>
      <c r="AU332" s="84"/>
      <c r="AV332" s="84"/>
      <c r="AW332" s="84"/>
      <c r="AX332" s="84"/>
      <c r="AY332" s="84"/>
      <c r="AZ332" s="84"/>
      <c r="BA332" s="84"/>
      <c r="BB332" s="84"/>
      <c r="BC332" s="84"/>
      <c r="BD332" s="84"/>
      <c r="BE332" s="84"/>
      <c r="BF332" s="84"/>
      <c r="BG332" s="84"/>
      <c r="BH332" s="84"/>
      <c r="BI332" s="84"/>
      <c r="BJ332" s="84"/>
      <c r="BK332" s="84"/>
      <c r="BL332" s="84"/>
      <c r="BM332" s="84"/>
      <c r="BN332" s="84"/>
      <c r="BO332" s="84"/>
      <c r="BP332" s="84"/>
      <c r="BQ332" s="84"/>
      <c r="BR332" s="84"/>
      <c r="BS332" s="84"/>
      <c r="BT332" s="84"/>
      <c r="BU332" s="84"/>
      <c r="BV332" s="59"/>
      <c r="BW332" s="59"/>
      <c r="BX332" s="59"/>
      <c r="BY332" s="59"/>
      <c r="BZ332" s="59"/>
      <c r="CA332" s="59"/>
      <c r="CB332" s="59"/>
      <c r="CC332" s="59"/>
      <c r="CD332" s="59"/>
      <c r="CE332" s="59"/>
      <c r="CF332" s="59"/>
    </row>
    <row r="333" spans="1:109" ht="15" customHeight="1" outlineLevel="1">
      <c r="A333" s="37" t="s">
        <v>374</v>
      </c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>
        <v>633.52</v>
      </c>
      <c r="R333" s="84">
        <v>632.75</v>
      </c>
      <c r="S333" s="84"/>
      <c r="T333" s="84"/>
      <c r="U333" s="84">
        <v>650</v>
      </c>
      <c r="V333" s="84">
        <v>1400.47</v>
      </c>
      <c r="W333" s="84"/>
      <c r="X333" s="84">
        <v>710</v>
      </c>
      <c r="Y333" s="84">
        <v>629.91999999999996</v>
      </c>
      <c r="Z333" s="84"/>
      <c r="AA333" s="84"/>
      <c r="AB333" s="84">
        <v>682.82</v>
      </c>
      <c r="AC333" s="84"/>
      <c r="AD333" s="84"/>
      <c r="AE333" s="84"/>
      <c r="AF333" s="84"/>
      <c r="AG333" s="84"/>
      <c r="AH333" s="84"/>
      <c r="AI333" s="84"/>
      <c r="AJ333" s="84"/>
      <c r="AK333" s="84"/>
      <c r="AL333" s="84"/>
      <c r="AM333" s="84"/>
      <c r="AN333" s="84"/>
      <c r="AO333" s="84"/>
      <c r="AP333" s="84"/>
      <c r="AQ333" s="84"/>
      <c r="AR333" s="84"/>
      <c r="AS333" s="84"/>
      <c r="AT333" s="84"/>
      <c r="AU333" s="84"/>
      <c r="AV333" s="84"/>
      <c r="AW333" s="84"/>
      <c r="AX333" s="84"/>
      <c r="AY333" s="84"/>
      <c r="AZ333" s="84"/>
      <c r="BA333" s="84"/>
      <c r="BB333" s="84"/>
      <c r="BC333" s="84"/>
      <c r="BD333" s="84"/>
      <c r="BE333" s="84"/>
      <c r="BF333" s="84"/>
      <c r="BG333" s="84"/>
      <c r="BH333" s="84"/>
      <c r="BI333" s="84"/>
      <c r="BJ333" s="84"/>
      <c r="BK333" s="84"/>
      <c r="BL333" s="84"/>
      <c r="BM333" s="84"/>
      <c r="BN333" s="84"/>
      <c r="BO333" s="84"/>
      <c r="BP333" s="84"/>
      <c r="BQ333" s="84"/>
      <c r="BR333" s="84"/>
      <c r="BS333" s="84"/>
      <c r="BT333" s="84"/>
      <c r="BU333" s="84"/>
      <c r="BV333" s="59"/>
      <c r="BW333" s="59"/>
      <c r="BX333" s="59"/>
      <c r="BY333" s="59"/>
      <c r="BZ333" s="59"/>
      <c r="CA333" s="59"/>
      <c r="CB333" s="59"/>
      <c r="CC333" s="59"/>
      <c r="CD333" s="59"/>
      <c r="CE333" s="59"/>
      <c r="CF333" s="59"/>
    </row>
    <row r="334" spans="1:109" ht="15" customHeight="1" outlineLevel="1">
      <c r="A334" s="37" t="s">
        <v>375</v>
      </c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4"/>
      <c r="AH334" s="84"/>
      <c r="AI334" s="84"/>
      <c r="AJ334" s="84"/>
      <c r="AK334" s="84"/>
      <c r="AL334" s="84"/>
      <c r="AM334" s="84"/>
      <c r="AN334" s="84"/>
      <c r="AO334" s="84"/>
      <c r="AP334" s="84"/>
      <c r="AQ334" s="84"/>
      <c r="AR334" s="84"/>
      <c r="AS334" s="84"/>
      <c r="AT334" s="84"/>
      <c r="AU334" s="84"/>
      <c r="AV334" s="84"/>
      <c r="AW334" s="84"/>
      <c r="AX334" s="84"/>
      <c r="AY334" s="84"/>
      <c r="AZ334" s="84"/>
      <c r="BA334" s="84"/>
      <c r="BB334" s="84"/>
      <c r="BC334" s="84"/>
      <c r="BD334" s="84"/>
      <c r="BE334" s="84"/>
      <c r="BF334" s="84"/>
      <c r="BG334" s="84"/>
      <c r="BH334" s="84"/>
      <c r="BI334" s="84"/>
      <c r="BJ334" s="84"/>
      <c r="BK334" s="84"/>
      <c r="BL334" s="84"/>
      <c r="BM334" s="84"/>
      <c r="BN334" s="84"/>
      <c r="BO334" s="84"/>
      <c r="BP334" s="84"/>
      <c r="BQ334" s="84"/>
      <c r="BR334" s="84"/>
      <c r="BS334" s="84"/>
      <c r="BT334" s="84"/>
      <c r="BU334" s="84"/>
      <c r="BV334" s="59"/>
      <c r="BW334" s="59"/>
      <c r="BX334" s="59"/>
      <c r="BY334" s="59"/>
      <c r="BZ334" s="59"/>
      <c r="CA334" s="59"/>
      <c r="CB334" s="59"/>
      <c r="CC334" s="59"/>
      <c r="CD334" s="59"/>
      <c r="CE334" s="59"/>
      <c r="CF334" s="59"/>
    </row>
    <row r="335" spans="1:109" ht="15" customHeight="1" outlineLevel="1">
      <c r="A335" s="37" t="s">
        <v>376</v>
      </c>
      <c r="B335" s="84">
        <v>3552.6</v>
      </c>
      <c r="C335" s="84"/>
      <c r="D335" s="84"/>
      <c r="E335" s="84"/>
      <c r="F335" s="84"/>
      <c r="G335" s="84">
        <v>84</v>
      </c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4"/>
      <c r="AI335" s="84"/>
      <c r="AJ335" s="84"/>
      <c r="AK335" s="84"/>
      <c r="AL335" s="84"/>
      <c r="AM335" s="84"/>
      <c r="AN335" s="84"/>
      <c r="AO335" s="84"/>
      <c r="AP335" s="84"/>
      <c r="AQ335" s="84"/>
      <c r="AR335" s="84"/>
      <c r="AS335" s="84"/>
      <c r="AT335" s="84"/>
      <c r="AU335" s="84"/>
      <c r="AV335" s="84"/>
      <c r="AW335" s="84"/>
      <c r="AX335" s="84"/>
      <c r="AY335" s="84"/>
      <c r="AZ335" s="84"/>
      <c r="BA335" s="84"/>
      <c r="BB335" s="84"/>
      <c r="BC335" s="84"/>
      <c r="BD335" s="84"/>
      <c r="BE335" s="84"/>
      <c r="BF335" s="84"/>
      <c r="BG335" s="84"/>
      <c r="BH335" s="84"/>
      <c r="BI335" s="84"/>
      <c r="BJ335" s="84"/>
      <c r="BK335" s="84"/>
      <c r="BL335" s="84"/>
      <c r="BM335" s="84"/>
      <c r="BN335" s="84"/>
      <c r="BO335" s="84"/>
      <c r="BP335" s="84"/>
      <c r="BQ335" s="84"/>
      <c r="BR335" s="84"/>
      <c r="BS335" s="84"/>
      <c r="BT335" s="84"/>
      <c r="BU335" s="84"/>
      <c r="BV335" s="59"/>
      <c r="BW335" s="59"/>
      <c r="BX335" s="59"/>
      <c r="BY335" s="59"/>
      <c r="BZ335" s="59"/>
      <c r="CA335" s="59"/>
      <c r="CB335" s="59"/>
      <c r="CC335" s="59"/>
      <c r="CD335" s="59"/>
      <c r="CE335" s="59"/>
      <c r="CF335" s="59"/>
    </row>
    <row r="336" spans="1:109" ht="15" customHeight="1" outlineLevel="1">
      <c r="A336" s="37" t="s">
        <v>377</v>
      </c>
      <c r="B336" s="84"/>
      <c r="C336" s="84"/>
      <c r="D336" s="84"/>
      <c r="E336" s="84"/>
      <c r="F336" s="84"/>
      <c r="G336" s="84"/>
      <c r="H336" s="84">
        <v>400</v>
      </c>
      <c r="I336" s="84"/>
      <c r="J336" s="84"/>
      <c r="K336" s="84"/>
      <c r="L336" s="84"/>
      <c r="M336" s="84"/>
      <c r="N336" s="84"/>
      <c r="O336" s="84"/>
      <c r="P336" s="84"/>
      <c r="Q336" s="84">
        <v>1800</v>
      </c>
      <c r="R336" s="84"/>
      <c r="S336" s="84"/>
      <c r="T336" s="84"/>
      <c r="U336" s="84">
        <v>1996</v>
      </c>
      <c r="V336" s="84"/>
      <c r="W336" s="84">
        <v>5050</v>
      </c>
      <c r="X336" s="84">
        <v>3781</v>
      </c>
      <c r="Y336" s="84"/>
      <c r="Z336" s="84"/>
      <c r="AA336" s="84"/>
      <c r="AB336" s="84">
        <v>189</v>
      </c>
      <c r="AC336" s="84"/>
      <c r="AD336" s="84"/>
      <c r="AE336" s="84"/>
      <c r="AF336" s="84"/>
      <c r="AG336" s="84"/>
      <c r="AH336" s="84"/>
      <c r="AI336" s="84"/>
      <c r="AJ336" s="84"/>
      <c r="AK336" s="84">
        <v>2692</v>
      </c>
      <c r="AL336" s="203">
        <f>'[122]RP per monthly'!B631*-1</f>
        <v>0</v>
      </c>
      <c r="AM336" s="203">
        <f>'[122]RP per monthly'!C631*-1</f>
        <v>0</v>
      </c>
      <c r="AN336" s="203">
        <f>'[122]RP per monthly'!D631*-1</f>
        <v>0</v>
      </c>
      <c r="AO336" s="203">
        <f>'[122]RP per monthly'!E631*-1</f>
        <v>0</v>
      </c>
      <c r="AP336" s="203">
        <f>'[122]RP per monthly'!F631*-1</f>
        <v>0</v>
      </c>
      <c r="AQ336" s="203">
        <f>'[122]RP per monthly'!G631*-1</f>
        <v>0</v>
      </c>
      <c r="AR336" s="203">
        <f>'[122]RP per monthly'!H631*-1</f>
        <v>0</v>
      </c>
      <c r="AS336" s="203">
        <f>'[122]RP per monthly'!I631*-1</f>
        <v>0</v>
      </c>
      <c r="AT336" s="203">
        <f>'[122]RP per monthly'!J631*-1</f>
        <v>0</v>
      </c>
      <c r="AU336" s="203">
        <f>'[122]RP per monthly'!K631*-1</f>
        <v>0</v>
      </c>
      <c r="AV336" s="203">
        <f>'[122]RP per monthly'!L631*-1</f>
        <v>4586</v>
      </c>
      <c r="AW336" s="203">
        <f>'[122]RP per monthly'!M631*-1</f>
        <v>0</v>
      </c>
      <c r="AX336" s="203">
        <f>'[122]RP per monthly'!P631*-1</f>
        <v>0</v>
      </c>
      <c r="AY336" s="203">
        <f>'[122]RP per monthly'!Q631*-1</f>
        <v>0</v>
      </c>
      <c r="AZ336" s="203">
        <f>'[122]RP per monthly'!R631*-1</f>
        <v>0</v>
      </c>
      <c r="BA336" s="203">
        <f>'[122]RP per monthly'!S631*-1</f>
        <v>0</v>
      </c>
      <c r="BB336" s="203">
        <f>'[122]RP per monthly'!T631*-1</f>
        <v>-3599</v>
      </c>
      <c r="BC336" s="203">
        <f>'[122]RP per monthly'!U631*-1</f>
        <v>0</v>
      </c>
      <c r="BD336" s="203">
        <f>'[122]RP per monthly'!V631*-1</f>
        <v>0</v>
      </c>
      <c r="BE336" s="203">
        <f>'[122]RP per monthly'!W631*-1</f>
        <v>4690</v>
      </c>
      <c r="BF336" s="203">
        <f>'[122]RP per monthly'!X631*-1</f>
        <v>0</v>
      </c>
      <c r="BG336" s="203">
        <f>'[122]RP per monthly'!Y631*-1</f>
        <v>0</v>
      </c>
      <c r="BH336" s="203">
        <f>'[122]RP per monthly'!Z631*-1</f>
        <v>0</v>
      </c>
      <c r="BI336" s="203">
        <f>'[122]RP per monthly'!AA631*-1</f>
        <v>3000</v>
      </c>
      <c r="BJ336" s="203">
        <f>'[122]RP per monthly'!AD631*-1</f>
        <v>0</v>
      </c>
      <c r="BK336" s="203">
        <f>'[122]RP per monthly'!AE631*-1</f>
        <v>0</v>
      </c>
      <c r="BL336" s="203">
        <f>'[122]RP per monthly'!AF631*-1</f>
        <v>0</v>
      </c>
      <c r="BM336" s="203">
        <f>'[122]RP per monthly'!AG631*-1</f>
        <v>0</v>
      </c>
      <c r="BN336" s="203">
        <f>'[122]RP per monthly'!AH631*-1</f>
        <v>0</v>
      </c>
      <c r="BO336" s="203">
        <f>'[122]RP per monthly'!AI631*-1</f>
        <v>0</v>
      </c>
      <c r="BP336" s="203">
        <f>'[122]RP per monthly'!AJ631*-1</f>
        <v>0</v>
      </c>
      <c r="BQ336" s="203">
        <f>'[122]RP per monthly'!AK631*-1</f>
        <v>5000</v>
      </c>
      <c r="BR336" s="203">
        <f>'[122]RP per monthly'!AL631*-1</f>
        <v>0</v>
      </c>
      <c r="BS336" s="203">
        <f>'[122]RP per monthly'!AM631*-1</f>
        <v>0</v>
      </c>
      <c r="BT336" s="203">
        <f>'[122]RP per monthly'!AN631*-1</f>
        <v>0</v>
      </c>
      <c r="BU336" s="203">
        <f>'[122]RP per monthly'!AO631*-1</f>
        <v>2450</v>
      </c>
      <c r="BV336" s="195">
        <f>'[122]RP per monthly'!AR631*-1</f>
        <v>0</v>
      </c>
      <c r="BW336" s="195">
        <f>'[122]RP per monthly'!AS631*-1</f>
        <v>0</v>
      </c>
      <c r="BX336" s="195">
        <f>'[122]RP per monthly'!AT631*-1</f>
        <v>0</v>
      </c>
      <c r="BY336" s="195">
        <f>'[122]RP per monthly'!AU631*-1</f>
        <v>0</v>
      </c>
      <c r="BZ336" s="195">
        <f>'[122]RP per monthly'!AV631*-1</f>
        <v>0</v>
      </c>
      <c r="CA336" s="195">
        <f>'[122]RP per monthly'!AW631*-1</f>
        <v>0</v>
      </c>
      <c r="CB336" s="195">
        <f>'[122]RP per monthly'!AX631*-1</f>
        <v>0</v>
      </c>
      <c r="CC336" s="195">
        <f>'[122]RP per monthly'!AY631*-1</f>
        <v>5000</v>
      </c>
      <c r="CD336" s="195">
        <f>'[122]RP per monthly'!AZ631*-1</f>
        <v>0</v>
      </c>
      <c r="CE336" s="195">
        <f>'[122]RP per monthly'!BA631*-1</f>
        <v>0</v>
      </c>
      <c r="CF336" s="195">
        <f>'[122]RP per monthly'!BB631*-1</f>
        <v>0</v>
      </c>
      <c r="CG336" s="195">
        <f>'[122]RP per monthly'!BC631*-1</f>
        <v>0</v>
      </c>
      <c r="CH336" s="195">
        <f>'[122]RP per monthly'!BF631*-1</f>
        <v>0</v>
      </c>
      <c r="CI336" s="195">
        <f>'[122]RP per monthly'!BG631*-1</f>
        <v>0</v>
      </c>
      <c r="CJ336" s="195">
        <f>'[122]RP per monthly'!BH631*-1</f>
        <v>0</v>
      </c>
      <c r="CK336" s="195">
        <f>'[122]RP per monthly'!BI631*-1</f>
        <v>0</v>
      </c>
      <c r="CL336" s="195">
        <f>'[122]RP per monthly'!BJ631*-1</f>
        <v>0</v>
      </c>
      <c r="CM336" s="195">
        <f>'[122]RP per monthly'!BK631*-1</f>
        <v>0</v>
      </c>
      <c r="CN336" s="195">
        <f>'[122]RP per monthly'!BL631*-1</f>
        <v>0</v>
      </c>
      <c r="CO336" s="195">
        <f>'[122]RP per monthly'!BM631*-1</f>
        <v>5000</v>
      </c>
      <c r="CP336" s="195">
        <f>'[122]RP per monthly'!BN631*-1</f>
        <v>0</v>
      </c>
      <c r="CQ336" s="195">
        <f>'[122]RP per monthly'!BO631*-1</f>
        <v>0</v>
      </c>
      <c r="CR336" s="195">
        <f>'[122]RP per monthly'!BP631*-1</f>
        <v>0</v>
      </c>
      <c r="CS336" s="195">
        <f>'[122]RP per monthly'!BQ631*-1</f>
        <v>0</v>
      </c>
      <c r="CT336" s="195">
        <f>'[122]RP per monthly'!BT631*-1</f>
        <v>0</v>
      </c>
      <c r="CU336" s="195">
        <f>'[122]RP per monthly'!BU631*-1</f>
        <v>0</v>
      </c>
      <c r="CV336" s="195">
        <f>'[122]RP per monthly'!BV631*-1</f>
        <v>0</v>
      </c>
      <c r="CW336" s="195">
        <f>'[122]RP per monthly'!BW631*-1</f>
        <v>0</v>
      </c>
      <c r="CX336" s="195">
        <f>'[122]RP per monthly'!BX631*-1</f>
        <v>0</v>
      </c>
      <c r="CY336" s="195">
        <f>'[122]RP per monthly'!BY631*-1</f>
        <v>0</v>
      </c>
      <c r="CZ336" s="195">
        <f>'[122]RP per monthly'!BZ631*-1</f>
        <v>0</v>
      </c>
      <c r="DA336" s="195">
        <f>'[122]RP per monthly'!CA631*-1</f>
        <v>5000</v>
      </c>
      <c r="DB336" s="195">
        <f>'[122]RP per monthly'!CB631*-1</f>
        <v>0</v>
      </c>
      <c r="DC336" s="195">
        <f>'[122]RP per monthly'!CC631*-1</f>
        <v>0</v>
      </c>
      <c r="DD336" s="195">
        <f>'[122]RP per monthly'!CD631*-1</f>
        <v>0</v>
      </c>
      <c r="DE336" s="195">
        <f>'[122]RP per monthly'!CE631*-1</f>
        <v>0</v>
      </c>
    </row>
    <row r="337" spans="1:109" ht="15" customHeight="1" outlineLevel="1">
      <c r="A337" s="37" t="s">
        <v>378</v>
      </c>
      <c r="B337" s="84"/>
      <c r="C337" s="84"/>
      <c r="D337" s="84"/>
      <c r="E337" s="84"/>
      <c r="F337" s="84">
        <v>991.1</v>
      </c>
      <c r="G337" s="84">
        <v>12978.77</v>
      </c>
      <c r="H337" s="84"/>
      <c r="I337" s="84">
        <v>2155.4</v>
      </c>
      <c r="J337" s="84"/>
      <c r="K337" s="84">
        <v>2300.37</v>
      </c>
      <c r="L337" s="84">
        <v>719.75</v>
      </c>
      <c r="M337" s="84">
        <v>5265</v>
      </c>
      <c r="N337" s="84">
        <v>2025</v>
      </c>
      <c r="O337" s="84"/>
      <c r="P337" s="84">
        <v>6146.55</v>
      </c>
      <c r="Q337" s="84">
        <v>2592</v>
      </c>
      <c r="R337" s="84">
        <v>3402</v>
      </c>
      <c r="S337" s="84">
        <v>3564</v>
      </c>
      <c r="T337" s="84"/>
      <c r="U337" s="84">
        <v>2916</v>
      </c>
      <c r="V337" s="84">
        <v>9894.75</v>
      </c>
      <c r="W337" s="84">
        <v>5226.2</v>
      </c>
      <c r="X337" s="84">
        <v>3921.75</v>
      </c>
      <c r="Y337" s="84">
        <v>3246.75</v>
      </c>
      <c r="Z337" s="84"/>
      <c r="AA337" s="84">
        <v>2704.05</v>
      </c>
      <c r="AB337" s="84">
        <v>6629.85</v>
      </c>
      <c r="AC337" s="84">
        <v>2193.75</v>
      </c>
      <c r="AD337" s="84"/>
      <c r="AE337" s="84">
        <v>2301.1</v>
      </c>
      <c r="AF337" s="84"/>
      <c r="AG337" s="84"/>
      <c r="AH337" s="84"/>
      <c r="AI337" s="84"/>
      <c r="AJ337" s="84"/>
      <c r="AK337" s="84"/>
      <c r="AL337" s="203">
        <f>'[122]RP per monthly'!B632*-1</f>
        <v>0</v>
      </c>
      <c r="AM337" s="203">
        <f>'[122]RP per monthly'!C632*-1</f>
        <v>0</v>
      </c>
      <c r="AN337" s="203">
        <f>'[122]RP per monthly'!D632*-1</f>
        <v>0</v>
      </c>
      <c r="AO337" s="203">
        <f>'[122]RP per monthly'!E632*-1</f>
        <v>0</v>
      </c>
      <c r="AP337" s="203">
        <f>'[122]RP per monthly'!F632*-1</f>
        <v>0</v>
      </c>
      <c r="AQ337" s="203">
        <f>'[122]RP per monthly'!G632*-1</f>
        <v>0</v>
      </c>
      <c r="AR337" s="203">
        <f>'[122]RP per monthly'!H632*-1</f>
        <v>0</v>
      </c>
      <c r="AS337" s="203">
        <f>'[122]RP per monthly'!I632*-1</f>
        <v>0</v>
      </c>
      <c r="AT337" s="203">
        <f>'[122]RP per monthly'!J632*-1</f>
        <v>0</v>
      </c>
      <c r="AU337" s="203">
        <f>'[122]RP per monthly'!K632*-1</f>
        <v>0</v>
      </c>
      <c r="AV337" s="203">
        <f>'[122]RP per monthly'!L632*-1</f>
        <v>0</v>
      </c>
      <c r="AW337" s="203">
        <f>'[122]RP per monthly'!M632*-1</f>
        <v>0</v>
      </c>
      <c r="AX337" s="203">
        <f>'[122]RP per monthly'!P632*-1</f>
        <v>0</v>
      </c>
      <c r="AY337" s="203">
        <f>'[122]RP per monthly'!Q632*-1</f>
        <v>0</v>
      </c>
      <c r="AZ337" s="203">
        <f>'[122]RP per monthly'!R632*-1</f>
        <v>0</v>
      </c>
      <c r="BA337" s="203">
        <f>'[122]RP per monthly'!S632*-1</f>
        <v>0</v>
      </c>
      <c r="BB337" s="203">
        <f>'[122]RP per monthly'!T632*-1</f>
        <v>0</v>
      </c>
      <c r="BC337" s="203">
        <f>'[122]RP per monthly'!U632*-1</f>
        <v>0</v>
      </c>
      <c r="BD337" s="203">
        <f>'[122]RP per monthly'!V632*-1</f>
        <v>0</v>
      </c>
      <c r="BE337" s="203">
        <f>'[122]RP per monthly'!W632*-1</f>
        <v>0</v>
      </c>
      <c r="BF337" s="203">
        <f>'[122]RP per monthly'!X632*-1</f>
        <v>0</v>
      </c>
      <c r="BG337" s="203">
        <f>'[122]RP per monthly'!Y632*-1</f>
        <v>0</v>
      </c>
      <c r="BH337" s="203">
        <f>'[122]RP per monthly'!Z632*-1</f>
        <v>0</v>
      </c>
      <c r="BI337" s="203">
        <f>'[122]RP per monthly'!AA632*-1</f>
        <v>0</v>
      </c>
      <c r="BJ337" s="203">
        <f>'[122]RP per monthly'!AD632*-1</f>
        <v>2900</v>
      </c>
      <c r="BK337" s="203">
        <f>'[122]RP per monthly'!AE632*-1</f>
        <v>2900</v>
      </c>
      <c r="BL337" s="203">
        <f>'[122]RP per monthly'!AF632*-1</f>
        <v>2900</v>
      </c>
      <c r="BM337" s="203">
        <f>'[122]RP per monthly'!AG632*-1</f>
        <v>2900</v>
      </c>
      <c r="BN337" s="203">
        <f>'[122]RP per monthly'!AH632*-1</f>
        <v>2900</v>
      </c>
      <c r="BO337" s="203">
        <f>'[122]RP per monthly'!AI632*-1</f>
        <v>2900</v>
      </c>
      <c r="BP337" s="203">
        <f>'[122]RP per monthly'!AJ632*-1</f>
        <v>2900</v>
      </c>
      <c r="BQ337" s="203">
        <f>'[122]RP per monthly'!AK632*-1</f>
        <v>2900</v>
      </c>
      <c r="BR337" s="203">
        <f>'[122]RP per monthly'!AL632*-1</f>
        <v>0</v>
      </c>
      <c r="BS337" s="203">
        <f>'[122]RP per monthly'!AM632*-1</f>
        <v>0</v>
      </c>
      <c r="BT337" s="203">
        <f>'[122]RP per monthly'!AN632*-1</f>
        <v>0</v>
      </c>
      <c r="BU337" s="203">
        <f>'[122]RP per monthly'!AO632*-1</f>
        <v>0</v>
      </c>
      <c r="BV337" s="195">
        <f>'[122]RP per monthly'!AR632*-1</f>
        <v>2900</v>
      </c>
      <c r="BW337" s="195">
        <f>'[122]RP per monthly'!AS632*-1</f>
        <v>2900</v>
      </c>
      <c r="BX337" s="195">
        <f>'[122]RP per monthly'!AT632*-1</f>
        <v>2900</v>
      </c>
      <c r="BY337" s="195">
        <f>'[122]RP per monthly'!AU632*-1</f>
        <v>2900</v>
      </c>
      <c r="BZ337" s="195">
        <f>'[122]RP per monthly'!AV632*-1</f>
        <v>2900</v>
      </c>
      <c r="CA337" s="195">
        <f>'[122]RP per monthly'!AW632*-1</f>
        <v>2900</v>
      </c>
      <c r="CB337" s="195">
        <f>'[122]RP per monthly'!AX632*-1</f>
        <v>2900</v>
      </c>
      <c r="CC337" s="195">
        <f>'[122]RP per monthly'!AY632*-1</f>
        <v>2900</v>
      </c>
      <c r="CD337" s="195">
        <f>'[122]RP per monthly'!AZ632*-1</f>
        <v>0</v>
      </c>
      <c r="CE337" s="195">
        <f>'[122]RP per monthly'!BA632*-1</f>
        <v>0</v>
      </c>
      <c r="CF337" s="195">
        <f>'[122]RP per monthly'!BB632*-1</f>
        <v>0</v>
      </c>
      <c r="CG337" s="195">
        <f>'[122]RP per monthly'!BC632*-1</f>
        <v>0</v>
      </c>
      <c r="CH337" s="195">
        <f>'[122]RP per monthly'!BF632*-1</f>
        <v>2900</v>
      </c>
      <c r="CI337" s="195">
        <f>'[122]RP per monthly'!BG632*-1</f>
        <v>2900</v>
      </c>
      <c r="CJ337" s="195">
        <f>'[122]RP per monthly'!BH632*-1</f>
        <v>2900</v>
      </c>
      <c r="CK337" s="195">
        <f>'[122]RP per monthly'!BI632*-1</f>
        <v>2900</v>
      </c>
      <c r="CL337" s="195">
        <f>'[122]RP per monthly'!BJ632*-1</f>
        <v>2900</v>
      </c>
      <c r="CM337" s="195">
        <f>'[122]RP per monthly'!BK632*-1</f>
        <v>2900</v>
      </c>
      <c r="CN337" s="195">
        <f>'[122]RP per monthly'!BL632*-1</f>
        <v>2900</v>
      </c>
      <c r="CO337" s="195">
        <f>'[122]RP per monthly'!BM632*-1</f>
        <v>2900</v>
      </c>
      <c r="CP337" s="195">
        <f>'[122]RP per monthly'!BN632*-1</f>
        <v>0</v>
      </c>
      <c r="CQ337" s="195">
        <f>'[122]RP per monthly'!BO632*-1</f>
        <v>0</v>
      </c>
      <c r="CR337" s="195">
        <f>'[122]RP per monthly'!BP632*-1</f>
        <v>0</v>
      </c>
      <c r="CS337" s="195">
        <f>'[122]RP per monthly'!BQ632*-1</f>
        <v>0</v>
      </c>
      <c r="CT337" s="195">
        <f>'[122]RP per monthly'!BT632*-1</f>
        <v>2900</v>
      </c>
      <c r="CU337" s="195">
        <f>'[122]RP per monthly'!BU632*-1</f>
        <v>2900</v>
      </c>
      <c r="CV337" s="195">
        <f>'[122]RP per monthly'!BV632*-1</f>
        <v>2900</v>
      </c>
      <c r="CW337" s="195">
        <f>'[122]RP per monthly'!BW632*-1</f>
        <v>2900</v>
      </c>
      <c r="CX337" s="195">
        <f>'[122]RP per monthly'!BX632*-1</f>
        <v>2900</v>
      </c>
      <c r="CY337" s="195">
        <f>'[122]RP per monthly'!BY632*-1</f>
        <v>2900</v>
      </c>
      <c r="CZ337" s="195">
        <f>'[122]RP per monthly'!BZ632*-1</f>
        <v>2900</v>
      </c>
      <c r="DA337" s="195">
        <f>'[122]RP per monthly'!CA632*-1</f>
        <v>2900</v>
      </c>
      <c r="DB337" s="195">
        <f>'[122]RP per monthly'!CB632*-1</f>
        <v>0</v>
      </c>
      <c r="DC337" s="195">
        <f>'[122]RP per monthly'!CC632*-1</f>
        <v>0</v>
      </c>
      <c r="DD337" s="195">
        <f>'[122]RP per monthly'!CD632*-1</f>
        <v>0</v>
      </c>
      <c r="DE337" s="195">
        <f>'[122]RP per monthly'!CE632*-1</f>
        <v>0</v>
      </c>
    </row>
    <row r="338" spans="1:109" outlineLevel="1">
      <c r="A338" s="37" t="s">
        <v>379</v>
      </c>
      <c r="B338" s="84"/>
      <c r="C338" s="84"/>
      <c r="D338" s="84"/>
      <c r="E338" s="84">
        <v>1116.4000000000001</v>
      </c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>
        <v>5916</v>
      </c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4"/>
      <c r="AI338" s="84"/>
      <c r="AJ338" s="84"/>
      <c r="AK338" s="84"/>
      <c r="AL338" s="203">
        <f>'[122]RP per monthly'!B633*-1</f>
        <v>22657.5</v>
      </c>
      <c r="AM338" s="203">
        <f>'[122]RP per monthly'!C633*-1</f>
        <v>37813.379999999997</v>
      </c>
      <c r="AN338" s="203">
        <f>'[122]RP per monthly'!D633*-1</f>
        <v>2430</v>
      </c>
      <c r="AO338" s="203">
        <f>'[122]RP per monthly'!E633*-1</f>
        <v>0</v>
      </c>
      <c r="AP338" s="203">
        <f>'[122]RP per monthly'!F633*-1</f>
        <v>0</v>
      </c>
      <c r="AQ338" s="203">
        <f>'[122]RP per monthly'!G633*-1</f>
        <v>0</v>
      </c>
      <c r="AR338" s="203">
        <f>'[122]RP per monthly'!H633*-1</f>
        <v>0</v>
      </c>
      <c r="AS338" s="203">
        <f>'[122]RP per monthly'!I633*-1</f>
        <v>0</v>
      </c>
      <c r="AT338" s="203">
        <f>'[122]RP per monthly'!J633*-1</f>
        <v>0</v>
      </c>
      <c r="AU338" s="203">
        <f>'[122]RP per monthly'!K633*-1</f>
        <v>0</v>
      </c>
      <c r="AV338" s="203">
        <f>'[122]RP per monthly'!L633*-1</f>
        <v>0</v>
      </c>
      <c r="AW338" s="203">
        <f>'[122]RP per monthly'!M633*-1</f>
        <v>0</v>
      </c>
      <c r="AX338" s="203">
        <f>'[122]RP per monthly'!P633*-1</f>
        <v>0</v>
      </c>
      <c r="AY338" s="203">
        <f>'[122]RP per monthly'!Q633*-1</f>
        <v>0</v>
      </c>
      <c r="AZ338" s="203">
        <f>'[122]RP per monthly'!R633*-1</f>
        <v>0</v>
      </c>
      <c r="BA338" s="203">
        <f>'[122]RP per monthly'!S633*-1</f>
        <v>0</v>
      </c>
      <c r="BB338" s="203">
        <f>'[122]RP per monthly'!T633*-1</f>
        <v>0</v>
      </c>
      <c r="BC338" s="203">
        <f>'[122]RP per monthly'!U633*-1</f>
        <v>0</v>
      </c>
      <c r="BD338" s="203">
        <f>'[122]RP per monthly'!V633*-1</f>
        <v>0</v>
      </c>
      <c r="BE338" s="203">
        <f>'[122]RP per monthly'!W633*-1</f>
        <v>0</v>
      </c>
      <c r="BF338" s="203">
        <f>'[122]RP per monthly'!X633*-1</f>
        <v>0</v>
      </c>
      <c r="BG338" s="203">
        <f>'[122]RP per monthly'!Y633*-1</f>
        <v>0</v>
      </c>
      <c r="BH338" s="203">
        <f>'[122]RP per monthly'!Z633*-1</f>
        <v>0</v>
      </c>
      <c r="BI338" s="203">
        <f>'[122]RP per monthly'!AA633*-1</f>
        <v>3000</v>
      </c>
      <c r="BJ338" s="203">
        <f>'[122]RP per monthly'!AD633*-1</f>
        <v>0</v>
      </c>
      <c r="BK338" s="203">
        <f>'[122]RP per monthly'!AE633*-1</f>
        <v>0</v>
      </c>
      <c r="BL338" s="203">
        <f>'[122]RP per monthly'!AF633*-1</f>
        <v>0</v>
      </c>
      <c r="BM338" s="203">
        <f>'[122]RP per monthly'!AG633*-1</f>
        <v>0</v>
      </c>
      <c r="BN338" s="203">
        <f>'[122]RP per monthly'!AH633*-1</f>
        <v>0</v>
      </c>
      <c r="BO338" s="203">
        <f>'[122]RP per monthly'!AI633*-1</f>
        <v>0</v>
      </c>
      <c r="BP338" s="203">
        <f>'[122]RP per monthly'!AJ633*-1</f>
        <v>0</v>
      </c>
      <c r="BQ338" s="203">
        <f>'[122]RP per monthly'!AK633*-1</f>
        <v>0</v>
      </c>
      <c r="BR338" s="203">
        <f>'[122]RP per monthly'!AL633*-1</f>
        <v>0</v>
      </c>
      <c r="BS338" s="203">
        <f>'[122]RP per monthly'!AM633*-1</f>
        <v>0</v>
      </c>
      <c r="BT338" s="203">
        <f>'[122]RP per monthly'!AN633*-1</f>
        <v>0</v>
      </c>
      <c r="BU338" s="203">
        <f>'[122]RP per monthly'!AO633*-1</f>
        <v>0</v>
      </c>
      <c r="BV338" s="195">
        <f>'[122]RP per monthly'!AR633*-1</f>
        <v>0</v>
      </c>
      <c r="BW338" s="195">
        <f>'[122]RP per monthly'!AS633*-1</f>
        <v>0</v>
      </c>
      <c r="BX338" s="195">
        <f>'[122]RP per monthly'!AT633*-1</f>
        <v>0</v>
      </c>
      <c r="BY338" s="195">
        <f>'[122]RP per monthly'!AU633*-1</f>
        <v>0</v>
      </c>
      <c r="BZ338" s="195">
        <f>'[122]RP per monthly'!AV633*-1</f>
        <v>0</v>
      </c>
      <c r="CA338" s="195">
        <f>'[122]RP per monthly'!AW633*-1</f>
        <v>0</v>
      </c>
      <c r="CB338" s="195">
        <f>'[122]RP per monthly'!AX633*-1</f>
        <v>0</v>
      </c>
      <c r="CC338" s="195">
        <f>'[122]RP per monthly'!AY633*-1</f>
        <v>0</v>
      </c>
      <c r="CD338" s="195">
        <f>'[122]RP per monthly'!AZ633*-1</f>
        <v>0</v>
      </c>
      <c r="CE338" s="195">
        <f>'[122]RP per monthly'!BA633*-1</f>
        <v>0</v>
      </c>
      <c r="CF338" s="195">
        <f>'[122]RP per monthly'!BB633*-1</f>
        <v>0</v>
      </c>
      <c r="CG338" s="195">
        <f>'[122]RP per monthly'!BC633*-1</f>
        <v>0</v>
      </c>
      <c r="CH338" s="195">
        <f>'[122]RP per monthly'!BF633*-1</f>
        <v>0</v>
      </c>
      <c r="CI338" s="195">
        <f>'[122]RP per monthly'!BG633*-1</f>
        <v>0</v>
      </c>
      <c r="CJ338" s="195">
        <f>'[122]RP per monthly'!BH633*-1</f>
        <v>0</v>
      </c>
      <c r="CK338" s="195">
        <f>'[122]RP per monthly'!BI633*-1</f>
        <v>0</v>
      </c>
      <c r="CL338" s="195">
        <f>'[122]RP per monthly'!BJ633*-1</f>
        <v>0</v>
      </c>
      <c r="CM338" s="195">
        <f>'[122]RP per monthly'!BK633*-1</f>
        <v>0</v>
      </c>
      <c r="CN338" s="195">
        <f>'[122]RP per monthly'!BL633*-1</f>
        <v>0</v>
      </c>
      <c r="CO338" s="195">
        <f>'[122]RP per monthly'!BM633*-1</f>
        <v>0</v>
      </c>
      <c r="CP338" s="195">
        <f>'[122]RP per monthly'!BN633*-1</f>
        <v>0</v>
      </c>
      <c r="CQ338" s="195">
        <f>'[122]RP per monthly'!BO633*-1</f>
        <v>0</v>
      </c>
      <c r="CR338" s="195">
        <f>'[122]RP per monthly'!BP633*-1</f>
        <v>0</v>
      </c>
      <c r="CS338" s="195">
        <f>'[122]RP per monthly'!BQ633*-1</f>
        <v>0</v>
      </c>
      <c r="CT338" s="195">
        <f>'[122]RP per monthly'!BT633*-1</f>
        <v>0</v>
      </c>
      <c r="CU338" s="195">
        <f>'[122]RP per monthly'!BU633*-1</f>
        <v>0</v>
      </c>
      <c r="CV338" s="195">
        <f>'[122]RP per monthly'!BV633*-1</f>
        <v>0</v>
      </c>
      <c r="CW338" s="195">
        <f>'[122]RP per monthly'!BW633*-1</f>
        <v>0</v>
      </c>
      <c r="CX338" s="195">
        <f>'[122]RP per monthly'!BX633*-1</f>
        <v>0</v>
      </c>
      <c r="CY338" s="195">
        <f>'[122]RP per monthly'!BY633*-1</f>
        <v>0</v>
      </c>
      <c r="CZ338" s="195">
        <f>'[122]RP per monthly'!BZ633*-1</f>
        <v>0</v>
      </c>
      <c r="DA338" s="195">
        <f>'[122]RP per monthly'!CA633*-1</f>
        <v>0</v>
      </c>
      <c r="DB338" s="195">
        <f>'[122]RP per monthly'!CB633*-1</f>
        <v>0</v>
      </c>
      <c r="DC338" s="195">
        <f>'[122]RP per monthly'!CC633*-1</f>
        <v>0</v>
      </c>
      <c r="DD338" s="195">
        <f>'[122]RP per monthly'!CD633*-1</f>
        <v>0</v>
      </c>
      <c r="DE338" s="195">
        <f>'[122]RP per monthly'!CE633*-1</f>
        <v>0</v>
      </c>
    </row>
    <row r="339" spans="1:109" ht="15" customHeight="1" outlineLevel="1">
      <c r="A339" s="37" t="s">
        <v>380</v>
      </c>
      <c r="B339" s="84">
        <v>3132.05</v>
      </c>
      <c r="C339" s="84">
        <v>3481.29</v>
      </c>
      <c r="D339" s="84">
        <v>45114.62</v>
      </c>
      <c r="E339" s="84">
        <v>27855.95</v>
      </c>
      <c r="F339" s="84">
        <v>31764.94</v>
      </c>
      <c r="G339" s="84">
        <v>20816.939999999999</v>
      </c>
      <c r="H339" s="84">
        <v>24656.17</v>
      </c>
      <c r="I339" s="84">
        <v>29406.639999999999</v>
      </c>
      <c r="J339" s="84">
        <v>24327.41</v>
      </c>
      <c r="K339" s="84">
        <v>1867.72</v>
      </c>
      <c r="L339" s="84">
        <v>58340.45</v>
      </c>
      <c r="M339" s="84">
        <v>30772.53</v>
      </c>
      <c r="N339" s="84">
        <v>250.11</v>
      </c>
      <c r="O339" s="84">
        <v>26308.02</v>
      </c>
      <c r="P339" s="84">
        <v>-2717.01</v>
      </c>
      <c r="Q339" s="84">
        <v>53647.07</v>
      </c>
      <c r="R339" s="84">
        <v>32060.549999999996</v>
      </c>
      <c r="S339" s="84">
        <v>33098.81</v>
      </c>
      <c r="T339" s="84">
        <v>2388.06</v>
      </c>
      <c r="U339" s="84">
        <v>73263.05</v>
      </c>
      <c r="V339" s="84">
        <v>73695.430000000008</v>
      </c>
      <c r="W339" s="84">
        <v>3772.52</v>
      </c>
      <c r="X339" s="84">
        <v>33099.279999999999</v>
      </c>
      <c r="Y339" s="84">
        <v>915.59</v>
      </c>
      <c r="Z339" s="84">
        <v>1921.9099999999999</v>
      </c>
      <c r="AA339" s="84">
        <v>3598.5299999999997</v>
      </c>
      <c r="AB339" s="84">
        <v>147.76</v>
      </c>
      <c r="AC339" s="84"/>
      <c r="AD339" s="84"/>
      <c r="AE339" s="84"/>
      <c r="AF339" s="84">
        <v>157.06</v>
      </c>
      <c r="AG339" s="84"/>
      <c r="AH339" s="84"/>
      <c r="AI339" s="84"/>
      <c r="AJ339" s="84">
        <v>29029.94</v>
      </c>
      <c r="AK339" s="84">
        <v>1739.82</v>
      </c>
      <c r="AL339" s="203">
        <f>'[122]RP per monthly'!B634*-1</f>
        <v>-18.39</v>
      </c>
      <c r="AM339" s="203">
        <f>'[122]RP per monthly'!C634*-1</f>
        <v>929.42</v>
      </c>
      <c r="AN339" s="203">
        <f>'[122]RP per monthly'!D634*-1</f>
        <v>810.14</v>
      </c>
      <c r="AO339" s="203">
        <f>'[122]RP per monthly'!E634*-1</f>
        <v>0</v>
      </c>
      <c r="AP339" s="203">
        <f>'[122]RP per monthly'!F634*-1</f>
        <v>0</v>
      </c>
      <c r="AQ339" s="203">
        <f>'[122]RP per monthly'!G634*-1</f>
        <v>0</v>
      </c>
      <c r="AR339" s="203">
        <f>'[122]RP per monthly'!H634*-1</f>
        <v>6135.33</v>
      </c>
      <c r="AS339" s="203">
        <f>'[122]RP per monthly'!I634*-1</f>
        <v>3310.22</v>
      </c>
      <c r="AT339" s="203">
        <f>'[122]RP per monthly'!J634*-1</f>
        <v>0</v>
      </c>
      <c r="AU339" s="203">
        <f>'[122]RP per monthly'!K634*-1</f>
        <v>0</v>
      </c>
      <c r="AV339" s="203">
        <f>'[122]RP per monthly'!L634*-1</f>
        <v>0</v>
      </c>
      <c r="AW339" s="203">
        <f>'[122]RP per monthly'!M634*-1</f>
        <v>0</v>
      </c>
      <c r="AX339" s="203">
        <f>'[122]RP per monthly'!P634*-1</f>
        <v>0</v>
      </c>
      <c r="AY339" s="203">
        <f>'[122]RP per monthly'!Q634*-1</f>
        <v>0</v>
      </c>
      <c r="AZ339" s="203">
        <f>'[122]RP per monthly'!R634*-1</f>
        <v>0</v>
      </c>
      <c r="BA339" s="203">
        <f>'[122]RP per monthly'!S634*-1</f>
        <v>0</v>
      </c>
      <c r="BB339" s="203">
        <f>'[122]RP per monthly'!T634*-1</f>
        <v>0</v>
      </c>
      <c r="BC339" s="203">
        <f>'[122]RP per monthly'!U634*-1</f>
        <v>0</v>
      </c>
      <c r="BD339" s="203">
        <f>'[122]RP per monthly'!V634*-1</f>
        <v>0</v>
      </c>
      <c r="BE339" s="203">
        <f>'[122]RP per monthly'!W634*-1</f>
        <v>0</v>
      </c>
      <c r="BF339" s="203">
        <f>'[122]RP per monthly'!X634*-1</f>
        <v>0</v>
      </c>
      <c r="BG339" s="203">
        <f>'[122]RP per monthly'!Y634*-1</f>
        <v>0</v>
      </c>
      <c r="BH339" s="203">
        <f>'[122]RP per monthly'!Z634*-1</f>
        <v>0</v>
      </c>
      <c r="BI339" s="203">
        <f>'[122]RP per monthly'!AA634*-1</f>
        <v>0</v>
      </c>
      <c r="BJ339" s="203">
        <f>'[122]RP per monthly'!AD634*-1</f>
        <v>0</v>
      </c>
      <c r="BK339" s="203">
        <f>'[122]RP per monthly'!AE634*-1</f>
        <v>0</v>
      </c>
      <c r="BL339" s="203">
        <f>'[122]RP per monthly'!AF634*-1</f>
        <v>0</v>
      </c>
      <c r="BM339" s="203">
        <f>'[122]RP per monthly'!AG634*-1</f>
        <v>0</v>
      </c>
      <c r="BN339" s="203">
        <f>'[122]RP per monthly'!AH634*-1</f>
        <v>0</v>
      </c>
      <c r="BO339" s="203">
        <f>'[122]RP per monthly'!AI634*-1</f>
        <v>0</v>
      </c>
      <c r="BP339" s="203">
        <f>'[122]RP per monthly'!AJ634*-1</f>
        <v>0</v>
      </c>
      <c r="BQ339" s="203">
        <f>'[122]RP per monthly'!AK634*-1</f>
        <v>0</v>
      </c>
      <c r="BR339" s="203">
        <f>'[122]RP per monthly'!AL634*-1</f>
        <v>0</v>
      </c>
      <c r="BS339" s="203">
        <f>'[122]RP per monthly'!AM634*-1</f>
        <v>0</v>
      </c>
      <c r="BT339" s="203">
        <f>'[122]RP per monthly'!AN634*-1</f>
        <v>0</v>
      </c>
      <c r="BU339" s="203">
        <f>'[122]RP per monthly'!AO634*-1</f>
        <v>0</v>
      </c>
      <c r="BV339" s="195">
        <f>'[122]RP per monthly'!AR634*-1</f>
        <v>0</v>
      </c>
      <c r="BW339" s="195">
        <f>'[122]RP per monthly'!AS634*-1</f>
        <v>0</v>
      </c>
      <c r="BX339" s="195">
        <f>'[122]RP per monthly'!AT634*-1</f>
        <v>0</v>
      </c>
      <c r="BY339" s="195">
        <f>'[122]RP per monthly'!AU634*-1</f>
        <v>0</v>
      </c>
      <c r="BZ339" s="195">
        <f>'[122]RP per monthly'!AV634*-1</f>
        <v>0</v>
      </c>
      <c r="CA339" s="195">
        <f>'[122]RP per monthly'!AW634*-1</f>
        <v>0</v>
      </c>
      <c r="CB339" s="195">
        <f>'[122]RP per monthly'!AX634*-1</f>
        <v>0</v>
      </c>
      <c r="CC339" s="195">
        <f>'[122]RP per monthly'!AY634*-1</f>
        <v>0</v>
      </c>
      <c r="CD339" s="195">
        <f>'[122]RP per monthly'!AZ634*-1</f>
        <v>0</v>
      </c>
      <c r="CE339" s="195">
        <f>'[122]RP per monthly'!BA634*-1</f>
        <v>0</v>
      </c>
      <c r="CF339" s="195">
        <f>'[122]RP per monthly'!BB634*-1</f>
        <v>0</v>
      </c>
      <c r="CG339" s="195">
        <f>'[122]RP per monthly'!BC634*-1</f>
        <v>0</v>
      </c>
      <c r="CH339" s="195">
        <f>'[122]RP per monthly'!BF634*-1</f>
        <v>0</v>
      </c>
      <c r="CI339" s="195">
        <f>'[122]RP per monthly'!BG634*-1</f>
        <v>0</v>
      </c>
      <c r="CJ339" s="195">
        <f>'[122]RP per monthly'!BH634*-1</f>
        <v>0</v>
      </c>
      <c r="CK339" s="195">
        <f>'[122]RP per monthly'!BI634*-1</f>
        <v>0</v>
      </c>
      <c r="CL339" s="195">
        <f>'[122]RP per monthly'!BJ634*-1</f>
        <v>0</v>
      </c>
      <c r="CM339" s="195">
        <f>'[122]RP per monthly'!BK634*-1</f>
        <v>0</v>
      </c>
      <c r="CN339" s="195">
        <f>'[122]RP per monthly'!BL634*-1</f>
        <v>0</v>
      </c>
      <c r="CO339" s="195">
        <f>'[122]RP per monthly'!BM634*-1</f>
        <v>0</v>
      </c>
      <c r="CP339" s="195">
        <f>'[122]RP per monthly'!BN634*-1</f>
        <v>0</v>
      </c>
      <c r="CQ339" s="195">
        <f>'[122]RP per monthly'!BO634*-1</f>
        <v>0</v>
      </c>
      <c r="CR339" s="195">
        <f>'[122]RP per monthly'!BP634*-1</f>
        <v>0</v>
      </c>
      <c r="CS339" s="195">
        <f>'[122]RP per monthly'!BQ634*-1</f>
        <v>0</v>
      </c>
      <c r="CT339" s="195">
        <f>'[122]RP per monthly'!BT634*-1</f>
        <v>0</v>
      </c>
      <c r="CU339" s="195">
        <f>'[122]RP per monthly'!BU634*-1</f>
        <v>0</v>
      </c>
      <c r="CV339" s="195">
        <f>'[122]RP per monthly'!BV634*-1</f>
        <v>0</v>
      </c>
      <c r="CW339" s="195">
        <f>'[122]RP per monthly'!BW634*-1</f>
        <v>0</v>
      </c>
      <c r="CX339" s="195">
        <f>'[122]RP per monthly'!BX634*-1</f>
        <v>0</v>
      </c>
      <c r="CY339" s="195">
        <f>'[122]RP per monthly'!BY634*-1</f>
        <v>0</v>
      </c>
      <c r="CZ339" s="195">
        <f>'[122]RP per monthly'!BZ634*-1</f>
        <v>0</v>
      </c>
      <c r="DA339" s="195">
        <f>'[122]RP per monthly'!CA634*-1</f>
        <v>0</v>
      </c>
      <c r="DB339" s="195">
        <f>'[122]RP per monthly'!CB634*-1</f>
        <v>0</v>
      </c>
      <c r="DC339" s="195">
        <f>'[122]RP per monthly'!CC634*-1</f>
        <v>0</v>
      </c>
      <c r="DD339" s="195">
        <f>'[122]RP per monthly'!CD634*-1</f>
        <v>0</v>
      </c>
      <c r="DE339" s="195">
        <f>'[122]RP per monthly'!CE634*-1</f>
        <v>0</v>
      </c>
    </row>
    <row r="340" spans="1:109" ht="15" customHeight="1" outlineLevel="1">
      <c r="A340" s="37" t="s">
        <v>381</v>
      </c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>
        <v>479</v>
      </c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4"/>
      <c r="AI340" s="84"/>
      <c r="AJ340" s="84"/>
      <c r="AK340" s="84"/>
      <c r="AL340" s="203">
        <f>'[122]RP per monthly'!B635*-1</f>
        <v>0</v>
      </c>
      <c r="AM340" s="203">
        <f>'[122]RP per monthly'!C635*-1</f>
        <v>0</v>
      </c>
      <c r="AN340" s="203">
        <f>'[122]RP per monthly'!D635*-1</f>
        <v>0</v>
      </c>
      <c r="AO340" s="203">
        <f>'[122]RP per monthly'!E635*-1</f>
        <v>0</v>
      </c>
      <c r="AP340" s="203">
        <f>'[122]RP per monthly'!F635*-1</f>
        <v>0</v>
      </c>
      <c r="AQ340" s="203">
        <f>'[122]RP per monthly'!G635*-1</f>
        <v>0</v>
      </c>
      <c r="AR340" s="203">
        <f>'[122]RP per monthly'!H635*-1</f>
        <v>0</v>
      </c>
      <c r="AS340" s="203">
        <f>'[122]RP per monthly'!I635*-1</f>
        <v>0</v>
      </c>
      <c r="AT340" s="203">
        <f>'[122]RP per monthly'!J635*-1</f>
        <v>0</v>
      </c>
      <c r="AU340" s="203">
        <f>'[122]RP per monthly'!K635*-1</f>
        <v>0</v>
      </c>
      <c r="AV340" s="203">
        <f>'[122]RP per monthly'!L635*-1</f>
        <v>0</v>
      </c>
      <c r="AW340" s="203">
        <f>'[122]RP per monthly'!M635*-1</f>
        <v>0</v>
      </c>
      <c r="AX340" s="203">
        <f>'[122]RP per monthly'!P635*-1</f>
        <v>0</v>
      </c>
      <c r="AY340" s="203">
        <f>'[122]RP per monthly'!Q635*-1</f>
        <v>0</v>
      </c>
      <c r="AZ340" s="203">
        <f>'[122]RP per monthly'!R635*-1</f>
        <v>0</v>
      </c>
      <c r="BA340" s="203">
        <f>'[122]RP per monthly'!S635*-1</f>
        <v>0</v>
      </c>
      <c r="BB340" s="203">
        <f>'[122]RP per monthly'!T635*-1</f>
        <v>0</v>
      </c>
      <c r="BC340" s="203">
        <f>'[122]RP per monthly'!U635*-1</f>
        <v>0</v>
      </c>
      <c r="BD340" s="203">
        <f>'[122]RP per monthly'!V635*-1</f>
        <v>0</v>
      </c>
      <c r="BE340" s="203">
        <f>'[122]RP per monthly'!W635*-1</f>
        <v>0</v>
      </c>
      <c r="BF340" s="203">
        <f>'[122]RP per monthly'!X635*-1</f>
        <v>0</v>
      </c>
      <c r="BG340" s="203">
        <f>'[122]RP per monthly'!Y635*-1</f>
        <v>0</v>
      </c>
      <c r="BH340" s="203">
        <f>'[122]RP per monthly'!Z635*-1</f>
        <v>0</v>
      </c>
      <c r="BI340" s="203">
        <f>'[122]RP per monthly'!AA635*-1</f>
        <v>0</v>
      </c>
      <c r="BJ340" s="203">
        <f>'[122]RP per monthly'!AD635*-1</f>
        <v>0</v>
      </c>
      <c r="BK340" s="203">
        <f>'[122]RP per monthly'!AE635*-1</f>
        <v>0</v>
      </c>
      <c r="BL340" s="203">
        <f>'[122]RP per monthly'!AF635*-1</f>
        <v>0</v>
      </c>
      <c r="BM340" s="203">
        <f>'[122]RP per monthly'!AG635*-1</f>
        <v>0</v>
      </c>
      <c r="BN340" s="203">
        <f>'[122]RP per monthly'!AH635*-1</f>
        <v>0</v>
      </c>
      <c r="BO340" s="203">
        <f>'[122]RP per monthly'!AI635*-1</f>
        <v>0</v>
      </c>
      <c r="BP340" s="203">
        <f>'[122]RP per monthly'!AJ635*-1</f>
        <v>0</v>
      </c>
      <c r="BQ340" s="203">
        <f>'[122]RP per monthly'!AK635*-1</f>
        <v>0</v>
      </c>
      <c r="BR340" s="203">
        <f>'[122]RP per monthly'!AL635*-1</f>
        <v>0</v>
      </c>
      <c r="BS340" s="203">
        <f>'[122]RP per monthly'!AM635*-1</f>
        <v>0</v>
      </c>
      <c r="BT340" s="203">
        <f>'[122]RP per monthly'!AN635*-1</f>
        <v>0</v>
      </c>
      <c r="BU340" s="203">
        <f>'[122]RP per monthly'!AO635*-1</f>
        <v>0</v>
      </c>
      <c r="BV340" s="195">
        <f>'[122]RP per monthly'!AR635*-1</f>
        <v>0</v>
      </c>
      <c r="BW340" s="195">
        <f>'[122]RP per monthly'!AS635*-1</f>
        <v>0</v>
      </c>
      <c r="BX340" s="195">
        <f>'[122]RP per monthly'!AT635*-1</f>
        <v>0</v>
      </c>
      <c r="BY340" s="195">
        <f>'[122]RP per monthly'!AU635*-1</f>
        <v>0</v>
      </c>
      <c r="BZ340" s="195">
        <f>'[122]RP per monthly'!AV635*-1</f>
        <v>0</v>
      </c>
      <c r="CA340" s="195">
        <f>'[122]RP per monthly'!AW635*-1</f>
        <v>0</v>
      </c>
      <c r="CB340" s="195">
        <f>'[122]RP per monthly'!AX635*-1</f>
        <v>0</v>
      </c>
      <c r="CC340" s="195">
        <f>'[122]RP per monthly'!AY635*-1</f>
        <v>0</v>
      </c>
      <c r="CD340" s="195">
        <f>'[122]RP per monthly'!AZ635*-1</f>
        <v>0</v>
      </c>
      <c r="CE340" s="195">
        <f>'[122]RP per monthly'!BA635*-1</f>
        <v>0</v>
      </c>
      <c r="CF340" s="195">
        <f>'[122]RP per monthly'!BB635*-1</f>
        <v>0</v>
      </c>
      <c r="CG340" s="195">
        <f>'[122]RP per monthly'!BC635*-1</f>
        <v>0</v>
      </c>
      <c r="CH340" s="195">
        <f>'[122]RP per monthly'!BF635*-1</f>
        <v>0</v>
      </c>
      <c r="CI340" s="195">
        <f>'[122]RP per monthly'!BG635*-1</f>
        <v>0</v>
      </c>
      <c r="CJ340" s="195">
        <f>'[122]RP per monthly'!BH635*-1</f>
        <v>0</v>
      </c>
      <c r="CK340" s="195">
        <f>'[122]RP per monthly'!BI635*-1</f>
        <v>0</v>
      </c>
      <c r="CL340" s="195">
        <f>'[122]RP per monthly'!BJ635*-1</f>
        <v>0</v>
      </c>
      <c r="CM340" s="195">
        <f>'[122]RP per monthly'!BK635*-1</f>
        <v>0</v>
      </c>
      <c r="CN340" s="195">
        <f>'[122]RP per monthly'!BL635*-1</f>
        <v>0</v>
      </c>
      <c r="CO340" s="195">
        <f>'[122]RP per monthly'!BM635*-1</f>
        <v>0</v>
      </c>
      <c r="CP340" s="195">
        <f>'[122]RP per monthly'!BN635*-1</f>
        <v>0</v>
      </c>
      <c r="CQ340" s="195">
        <f>'[122]RP per monthly'!BO635*-1</f>
        <v>0</v>
      </c>
      <c r="CR340" s="195">
        <f>'[122]RP per monthly'!BP635*-1</f>
        <v>0</v>
      </c>
      <c r="CS340" s="195">
        <f>'[122]RP per monthly'!BQ635*-1</f>
        <v>0</v>
      </c>
      <c r="CT340" s="195">
        <f>'[122]RP per monthly'!BT635*-1</f>
        <v>0</v>
      </c>
      <c r="CU340" s="195">
        <f>'[122]RP per monthly'!BU635*-1</f>
        <v>0</v>
      </c>
      <c r="CV340" s="195">
        <f>'[122]RP per monthly'!BV635*-1</f>
        <v>0</v>
      </c>
      <c r="CW340" s="195">
        <f>'[122]RP per monthly'!BW635*-1</f>
        <v>0</v>
      </c>
      <c r="CX340" s="195">
        <f>'[122]RP per monthly'!BX635*-1</f>
        <v>0</v>
      </c>
      <c r="CY340" s="195">
        <f>'[122]RP per monthly'!BY635*-1</f>
        <v>0</v>
      </c>
      <c r="CZ340" s="195">
        <f>'[122]RP per monthly'!BZ635*-1</f>
        <v>0</v>
      </c>
      <c r="DA340" s="195">
        <f>'[122]RP per monthly'!CA635*-1</f>
        <v>0</v>
      </c>
      <c r="DB340" s="195">
        <f>'[122]RP per monthly'!CB635*-1</f>
        <v>0</v>
      </c>
      <c r="DC340" s="195">
        <f>'[122]RP per monthly'!CC635*-1</f>
        <v>0</v>
      </c>
      <c r="DD340" s="195">
        <f>'[122]RP per monthly'!CD635*-1</f>
        <v>0</v>
      </c>
      <c r="DE340" s="195">
        <f>'[122]RP per monthly'!CE635*-1</f>
        <v>0</v>
      </c>
    </row>
    <row r="341" spans="1:109" ht="15" customHeight="1" outlineLevel="1">
      <c r="A341" s="37" t="s">
        <v>382</v>
      </c>
      <c r="B341" s="84"/>
      <c r="C341" s="84">
        <v>811.9</v>
      </c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  <c r="AE341" s="84"/>
      <c r="AF341" s="84"/>
      <c r="AG341" s="84"/>
      <c r="AH341" s="84"/>
      <c r="AI341" s="84"/>
      <c r="AJ341" s="84"/>
      <c r="AK341" s="84"/>
      <c r="AL341" s="203">
        <f>'[122]RP per monthly'!B636*-1</f>
        <v>0</v>
      </c>
      <c r="AM341" s="203">
        <f>'[122]RP per monthly'!C636*-1</f>
        <v>0</v>
      </c>
      <c r="AN341" s="203">
        <f>'[122]RP per monthly'!D636*-1</f>
        <v>0</v>
      </c>
      <c r="AO341" s="203">
        <f>'[122]RP per monthly'!E636*-1</f>
        <v>0</v>
      </c>
      <c r="AP341" s="203">
        <f>'[122]RP per monthly'!F636*-1</f>
        <v>0</v>
      </c>
      <c r="AQ341" s="203">
        <f>'[122]RP per monthly'!G636*-1</f>
        <v>0</v>
      </c>
      <c r="AR341" s="203">
        <f>'[122]RP per monthly'!H636*-1</f>
        <v>0</v>
      </c>
      <c r="AS341" s="203">
        <f>'[122]RP per monthly'!I636*-1</f>
        <v>0</v>
      </c>
      <c r="AT341" s="203">
        <f>'[122]RP per monthly'!J636*-1</f>
        <v>0</v>
      </c>
      <c r="AU341" s="203">
        <f>'[122]RP per monthly'!K636*-1</f>
        <v>0</v>
      </c>
      <c r="AV341" s="203">
        <f>'[122]RP per monthly'!L636*-1</f>
        <v>0</v>
      </c>
      <c r="AW341" s="203">
        <f>'[122]RP per monthly'!M636*-1</f>
        <v>0</v>
      </c>
      <c r="AX341" s="203">
        <f>'[122]RP per monthly'!P636*-1</f>
        <v>0</v>
      </c>
      <c r="AY341" s="203">
        <f>'[122]RP per monthly'!Q636*-1</f>
        <v>0</v>
      </c>
      <c r="AZ341" s="203">
        <f>'[122]RP per monthly'!R636*-1</f>
        <v>0</v>
      </c>
      <c r="BA341" s="203">
        <f>'[122]RP per monthly'!S636*-1</f>
        <v>0</v>
      </c>
      <c r="BB341" s="203">
        <f>'[122]RP per monthly'!T636*-1</f>
        <v>0</v>
      </c>
      <c r="BC341" s="203">
        <f>'[122]RP per monthly'!U636*-1</f>
        <v>0</v>
      </c>
      <c r="BD341" s="203">
        <f>'[122]RP per monthly'!V636*-1</f>
        <v>0</v>
      </c>
      <c r="BE341" s="203">
        <f>'[122]RP per monthly'!W636*-1</f>
        <v>0</v>
      </c>
      <c r="BF341" s="203">
        <f>'[122]RP per monthly'!X636*-1</f>
        <v>0</v>
      </c>
      <c r="BG341" s="203">
        <f>'[122]RP per monthly'!Y636*-1</f>
        <v>0</v>
      </c>
      <c r="BH341" s="203">
        <f>'[122]RP per monthly'!Z636*-1</f>
        <v>0</v>
      </c>
      <c r="BI341" s="203">
        <f>'[122]RP per monthly'!AA636*-1</f>
        <v>0</v>
      </c>
      <c r="BJ341" s="203">
        <f>'[122]RP per monthly'!AD636*-1</f>
        <v>0</v>
      </c>
      <c r="BK341" s="203">
        <f>'[122]RP per monthly'!AE636*-1</f>
        <v>0</v>
      </c>
      <c r="BL341" s="203">
        <f>'[122]RP per monthly'!AF636*-1</f>
        <v>0</v>
      </c>
      <c r="BM341" s="203">
        <f>'[122]RP per monthly'!AG636*-1</f>
        <v>0</v>
      </c>
      <c r="BN341" s="203">
        <f>'[122]RP per monthly'!AH636*-1</f>
        <v>0</v>
      </c>
      <c r="BO341" s="203">
        <f>'[122]RP per monthly'!AI636*-1</f>
        <v>0</v>
      </c>
      <c r="BP341" s="203">
        <f>'[122]RP per monthly'!AJ636*-1</f>
        <v>0</v>
      </c>
      <c r="BQ341" s="203">
        <f>'[122]RP per monthly'!AK636*-1</f>
        <v>0</v>
      </c>
      <c r="BR341" s="203">
        <f>'[122]RP per monthly'!AL636*-1</f>
        <v>0</v>
      </c>
      <c r="BS341" s="203">
        <f>'[122]RP per monthly'!AM636*-1</f>
        <v>0</v>
      </c>
      <c r="BT341" s="203">
        <f>'[122]RP per monthly'!AN636*-1</f>
        <v>0</v>
      </c>
      <c r="BU341" s="203">
        <f>'[122]RP per monthly'!AO636*-1</f>
        <v>0</v>
      </c>
      <c r="BV341" s="195">
        <f>'[122]RP per monthly'!AR636*-1</f>
        <v>0</v>
      </c>
      <c r="BW341" s="195">
        <f>'[122]RP per monthly'!AS636*-1</f>
        <v>0</v>
      </c>
      <c r="BX341" s="195">
        <f>'[122]RP per monthly'!AT636*-1</f>
        <v>0</v>
      </c>
      <c r="BY341" s="195">
        <f>'[122]RP per monthly'!AU636*-1</f>
        <v>0</v>
      </c>
      <c r="BZ341" s="195">
        <f>'[122]RP per monthly'!AV636*-1</f>
        <v>0</v>
      </c>
      <c r="CA341" s="195">
        <f>'[122]RP per monthly'!AW636*-1</f>
        <v>0</v>
      </c>
      <c r="CB341" s="195">
        <f>'[122]RP per monthly'!AX636*-1</f>
        <v>0</v>
      </c>
      <c r="CC341" s="195">
        <f>'[122]RP per monthly'!AY636*-1</f>
        <v>0</v>
      </c>
      <c r="CD341" s="195">
        <f>'[122]RP per monthly'!AZ636*-1</f>
        <v>0</v>
      </c>
      <c r="CE341" s="195">
        <f>'[122]RP per monthly'!BA636*-1</f>
        <v>0</v>
      </c>
      <c r="CF341" s="195">
        <f>'[122]RP per monthly'!BB636*-1</f>
        <v>0</v>
      </c>
      <c r="CG341" s="195">
        <f>'[122]RP per monthly'!BC636*-1</f>
        <v>0</v>
      </c>
      <c r="CH341" s="195">
        <f>'[122]RP per monthly'!BF636*-1</f>
        <v>0</v>
      </c>
      <c r="CI341" s="195">
        <f>'[122]RP per monthly'!BG636*-1</f>
        <v>0</v>
      </c>
      <c r="CJ341" s="195">
        <f>'[122]RP per monthly'!BH636*-1</f>
        <v>0</v>
      </c>
      <c r="CK341" s="195">
        <f>'[122]RP per monthly'!BI636*-1</f>
        <v>0</v>
      </c>
      <c r="CL341" s="195">
        <f>'[122]RP per monthly'!BJ636*-1</f>
        <v>0</v>
      </c>
      <c r="CM341" s="195">
        <f>'[122]RP per monthly'!BK636*-1</f>
        <v>0</v>
      </c>
      <c r="CN341" s="195">
        <f>'[122]RP per monthly'!BL636*-1</f>
        <v>0</v>
      </c>
      <c r="CO341" s="195">
        <f>'[122]RP per monthly'!BM636*-1</f>
        <v>0</v>
      </c>
      <c r="CP341" s="195">
        <f>'[122]RP per monthly'!BN636*-1</f>
        <v>0</v>
      </c>
      <c r="CQ341" s="195">
        <f>'[122]RP per monthly'!BO636*-1</f>
        <v>0</v>
      </c>
      <c r="CR341" s="195">
        <f>'[122]RP per monthly'!BP636*-1</f>
        <v>0</v>
      </c>
      <c r="CS341" s="195">
        <f>'[122]RP per monthly'!BQ636*-1</f>
        <v>0</v>
      </c>
      <c r="CT341" s="195">
        <f>'[122]RP per monthly'!BT636*-1</f>
        <v>0</v>
      </c>
      <c r="CU341" s="195">
        <f>'[122]RP per monthly'!BU636*-1</f>
        <v>0</v>
      </c>
      <c r="CV341" s="195">
        <f>'[122]RP per monthly'!BV636*-1</f>
        <v>0</v>
      </c>
      <c r="CW341" s="195">
        <f>'[122]RP per monthly'!BW636*-1</f>
        <v>0</v>
      </c>
      <c r="CX341" s="195">
        <f>'[122]RP per monthly'!BX636*-1</f>
        <v>0</v>
      </c>
      <c r="CY341" s="195">
        <f>'[122]RP per monthly'!BY636*-1</f>
        <v>0</v>
      </c>
      <c r="CZ341" s="195">
        <f>'[122]RP per monthly'!BZ636*-1</f>
        <v>0</v>
      </c>
      <c r="DA341" s="195">
        <f>'[122]RP per monthly'!CA636*-1</f>
        <v>0</v>
      </c>
      <c r="DB341" s="195">
        <f>'[122]RP per monthly'!CB636*-1</f>
        <v>0</v>
      </c>
      <c r="DC341" s="195">
        <f>'[122]RP per monthly'!CC636*-1</f>
        <v>0</v>
      </c>
      <c r="DD341" s="195">
        <f>'[122]RP per monthly'!CD636*-1</f>
        <v>0</v>
      </c>
      <c r="DE341" s="195">
        <f>'[122]RP per monthly'!CE636*-1</f>
        <v>0</v>
      </c>
    </row>
    <row r="342" spans="1:109" ht="15" customHeight="1" outlineLevel="1">
      <c r="A342" s="37" t="s">
        <v>383</v>
      </c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4"/>
      <c r="AI342" s="84"/>
      <c r="AJ342" s="84"/>
      <c r="AK342" s="84"/>
      <c r="AL342" s="84"/>
      <c r="AM342" s="84"/>
      <c r="AN342" s="84"/>
      <c r="AO342" s="84"/>
      <c r="AP342" s="84"/>
      <c r="AQ342" s="84"/>
      <c r="AR342" s="84"/>
      <c r="AS342" s="84"/>
      <c r="AT342" s="84"/>
      <c r="AU342" s="84"/>
      <c r="AV342" s="84"/>
      <c r="AW342" s="84"/>
      <c r="AX342" s="84"/>
      <c r="AY342" s="84"/>
      <c r="AZ342" s="84"/>
      <c r="BA342" s="84"/>
      <c r="BB342" s="84"/>
      <c r="BC342" s="84"/>
      <c r="BD342" s="84"/>
      <c r="BE342" s="84"/>
      <c r="BF342" s="84"/>
      <c r="BG342" s="84"/>
      <c r="BH342" s="84"/>
      <c r="BI342" s="84"/>
      <c r="BJ342" s="84"/>
      <c r="BK342" s="84"/>
      <c r="BL342" s="84"/>
      <c r="BM342" s="84"/>
      <c r="BN342" s="84"/>
      <c r="BO342" s="84"/>
      <c r="BP342" s="84"/>
      <c r="BQ342" s="84"/>
      <c r="BR342" s="84"/>
      <c r="BS342" s="84"/>
      <c r="BT342" s="84"/>
      <c r="BU342" s="84"/>
      <c r="BV342" s="59"/>
      <c r="BW342" s="59"/>
      <c r="BX342" s="59"/>
      <c r="BY342" s="59"/>
      <c r="BZ342" s="59"/>
      <c r="CA342" s="59"/>
      <c r="CB342" s="59"/>
      <c r="CC342" s="59"/>
      <c r="CD342" s="59"/>
      <c r="CE342" s="59"/>
      <c r="CF342" s="59"/>
    </row>
    <row r="343" spans="1:109" ht="15" customHeight="1">
      <c r="A343" s="35" t="s">
        <v>384</v>
      </c>
      <c r="B343" s="84">
        <v>6684.65</v>
      </c>
      <c r="C343" s="84">
        <v>4293.1899999999996</v>
      </c>
      <c r="D343" s="84">
        <v>45114.62</v>
      </c>
      <c r="E343" s="84">
        <v>28972.35</v>
      </c>
      <c r="F343" s="84">
        <v>32756.04</v>
      </c>
      <c r="G343" s="84">
        <v>33879.71</v>
      </c>
      <c r="H343" s="84">
        <v>25056.17</v>
      </c>
      <c r="I343" s="84">
        <v>31562.04</v>
      </c>
      <c r="J343" s="84">
        <v>24327.41</v>
      </c>
      <c r="K343" s="84">
        <v>4168.09</v>
      </c>
      <c r="L343" s="84">
        <v>59060.2</v>
      </c>
      <c r="M343" s="84">
        <v>36037.53</v>
      </c>
      <c r="N343" s="84">
        <v>2275.11</v>
      </c>
      <c r="O343" s="84">
        <v>26787.02</v>
      </c>
      <c r="P343" s="84">
        <v>3429.54</v>
      </c>
      <c r="Q343" s="84">
        <v>58672.59</v>
      </c>
      <c r="R343" s="84">
        <v>36095.299999999996</v>
      </c>
      <c r="S343" s="84">
        <v>42578.81</v>
      </c>
      <c r="T343" s="84">
        <v>2388.06</v>
      </c>
      <c r="U343" s="84">
        <v>78825.05</v>
      </c>
      <c r="V343" s="84">
        <v>84990.650000000009</v>
      </c>
      <c r="W343" s="84">
        <v>14048.720000000001</v>
      </c>
      <c r="X343" s="84">
        <v>41512.03</v>
      </c>
      <c r="Y343" s="84">
        <v>4792.26</v>
      </c>
      <c r="Z343" s="84">
        <v>1921.9099999999999</v>
      </c>
      <c r="AA343" s="84">
        <v>6302.58</v>
      </c>
      <c r="AB343" s="84">
        <v>7649.43</v>
      </c>
      <c r="AC343" s="84">
        <v>2193.75</v>
      </c>
      <c r="AD343" s="84"/>
      <c r="AE343" s="84">
        <v>2301.1</v>
      </c>
      <c r="AF343" s="84">
        <v>157.06</v>
      </c>
      <c r="AG343" s="84"/>
      <c r="AH343" s="84"/>
      <c r="AI343" s="84"/>
      <c r="AJ343" s="84">
        <v>29029.94</v>
      </c>
      <c r="AK343" s="84">
        <v>4431.82</v>
      </c>
      <c r="AL343" s="84">
        <v>22639.11</v>
      </c>
      <c r="AM343" s="84">
        <v>38742.799999999996</v>
      </c>
      <c r="AN343" s="84">
        <v>3240.14</v>
      </c>
      <c r="AO343" s="84"/>
      <c r="AP343" s="84"/>
      <c r="AQ343" s="84">
        <v>46.9</v>
      </c>
      <c r="AR343" s="84">
        <v>3017.45</v>
      </c>
      <c r="AS343" s="84">
        <v>3317.45</v>
      </c>
      <c r="AT343" s="84">
        <v>517.45000000000005</v>
      </c>
      <c r="AU343" s="84">
        <v>817.45</v>
      </c>
      <c r="AV343" s="84">
        <v>517.45000000000005</v>
      </c>
      <c r="AW343" s="84">
        <v>3817.45</v>
      </c>
      <c r="AX343" s="84">
        <v>517.45000000000005</v>
      </c>
      <c r="AY343" s="84">
        <v>817.45</v>
      </c>
      <c r="AZ343" s="84">
        <v>3017.45</v>
      </c>
      <c r="BA343" s="84">
        <v>817.45</v>
      </c>
      <c r="BB343" s="84">
        <v>517.45000000000005</v>
      </c>
      <c r="BC343" s="84">
        <v>817.45</v>
      </c>
      <c r="BD343" s="84">
        <v>517.45000000000005</v>
      </c>
      <c r="BE343" s="84">
        <v>3317.45</v>
      </c>
      <c r="BF343" s="84">
        <v>517.45000000000005</v>
      </c>
      <c r="BG343" s="84">
        <v>817.45</v>
      </c>
      <c r="BH343" s="84">
        <v>517.45000000000005</v>
      </c>
      <c r="BI343" s="84">
        <v>3817.45</v>
      </c>
      <c r="BJ343" s="84">
        <v>517.45000000000005</v>
      </c>
      <c r="BK343" s="84">
        <v>817.45</v>
      </c>
      <c r="BL343" s="84">
        <v>3017.45</v>
      </c>
      <c r="BM343" s="84">
        <v>817.45</v>
      </c>
      <c r="BN343" s="84">
        <v>517.45000000000005</v>
      </c>
      <c r="BO343" s="84">
        <v>817.45</v>
      </c>
      <c r="BP343" s="84">
        <v>517.45000000000005</v>
      </c>
      <c r="BQ343" s="84">
        <v>3317.45</v>
      </c>
      <c r="BR343" s="84">
        <v>517.45000000000005</v>
      </c>
      <c r="BS343" s="84">
        <v>817.45</v>
      </c>
      <c r="BT343" s="84">
        <v>517.45000000000005</v>
      </c>
      <c r="BU343" s="84">
        <v>3817.45</v>
      </c>
      <c r="BV343" s="59">
        <v>517.45000000000005</v>
      </c>
      <c r="BW343" s="59">
        <v>817.45</v>
      </c>
      <c r="BX343" s="59">
        <v>3017.45</v>
      </c>
      <c r="BY343" s="59">
        <v>817.45</v>
      </c>
      <c r="BZ343" s="59">
        <v>517.45000000000005</v>
      </c>
      <c r="CA343" s="59">
        <v>817.45</v>
      </c>
      <c r="CB343" s="59">
        <v>517.45000000000005</v>
      </c>
      <c r="CC343" s="59">
        <v>3317.45</v>
      </c>
      <c r="CD343" s="59">
        <v>517.45000000000005</v>
      </c>
      <c r="CE343" s="59">
        <v>817.45</v>
      </c>
      <c r="CF343" s="59">
        <v>517.45000000000005</v>
      </c>
      <c r="CG343">
        <v>3817.45</v>
      </c>
      <c r="CH343">
        <v>517.45000000000005</v>
      </c>
      <c r="CI343">
        <v>817.45</v>
      </c>
      <c r="CJ343">
        <v>3017.45</v>
      </c>
      <c r="CK343">
        <v>817.45</v>
      </c>
      <c r="CL343">
        <v>517.45000000000005</v>
      </c>
      <c r="CM343">
        <v>817.45</v>
      </c>
      <c r="CN343">
        <v>517.45000000000005</v>
      </c>
      <c r="CO343">
        <v>3317.45</v>
      </c>
      <c r="CP343">
        <v>517.45000000000005</v>
      </c>
      <c r="CQ343">
        <v>817.45</v>
      </c>
      <c r="CR343">
        <v>517.45000000000005</v>
      </c>
      <c r="CS343">
        <v>3817.45</v>
      </c>
    </row>
    <row r="344" spans="1:109" ht="15" customHeight="1" outlineLevel="1">
      <c r="A344" s="37" t="s">
        <v>385</v>
      </c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4"/>
      <c r="AI344" s="84">
        <v>28844.560000000001</v>
      </c>
      <c r="AJ344" s="84">
        <v>21633.42</v>
      </c>
      <c r="AK344" s="84">
        <v>64639.3</v>
      </c>
      <c r="AL344" s="203">
        <f>'[122]RP per monthly'!B681*-1</f>
        <v>-50217.02</v>
      </c>
      <c r="AM344" s="203">
        <f>'[122]RP per monthly'!C681*-1</f>
        <v>0</v>
      </c>
      <c r="AN344" s="203">
        <f>'[122]RP per monthly'!D681*-1</f>
        <v>45586.2</v>
      </c>
      <c r="AO344" s="203">
        <f>'[122]RP per monthly'!E681*-1</f>
        <v>0</v>
      </c>
      <c r="AP344" s="203">
        <f>'[122]RP per monthly'!F681*-1</f>
        <v>0</v>
      </c>
      <c r="AQ344" s="203">
        <f>'[122]RP per monthly'!G681*-1</f>
        <v>0</v>
      </c>
      <c r="AR344" s="203">
        <f>'[122]RP per monthly'!H681*-1</f>
        <v>0</v>
      </c>
      <c r="AS344" s="203">
        <f>'[122]RP per monthly'!I681*-1</f>
        <v>0</v>
      </c>
      <c r="AT344" s="203">
        <f>'[122]RP per monthly'!J681*-1</f>
        <v>0</v>
      </c>
      <c r="AU344" s="203">
        <f>'[122]RP per monthly'!K681*-1</f>
        <v>0</v>
      </c>
      <c r="AV344" s="203">
        <f>'[122]RP per monthly'!L681*-1</f>
        <v>0</v>
      </c>
      <c r="AW344" s="203">
        <f>'[122]RP per monthly'!M681*-1</f>
        <v>0</v>
      </c>
      <c r="AX344" s="203">
        <f>'[122]RP per monthly'!P681*-1</f>
        <v>0</v>
      </c>
      <c r="AY344" s="203">
        <f>'[122]RP per monthly'!Q681*-1</f>
        <v>0</v>
      </c>
      <c r="AZ344" s="203">
        <f>'[122]RP per monthly'!R681*-1</f>
        <v>0</v>
      </c>
      <c r="BA344" s="203">
        <f>'[122]RP per monthly'!S681*-1</f>
        <v>0</v>
      </c>
      <c r="BB344" s="203">
        <f>'[122]RP per monthly'!T681*-1</f>
        <v>0</v>
      </c>
      <c r="BC344" s="203">
        <f>'[122]RP per monthly'!U681*-1</f>
        <v>0</v>
      </c>
      <c r="BD344" s="203">
        <f>'[122]RP per monthly'!V681*-1</f>
        <v>0</v>
      </c>
      <c r="BE344" s="203">
        <f>'[122]RP per monthly'!W681*-1</f>
        <v>0</v>
      </c>
      <c r="BF344" s="203">
        <f>'[122]RP per monthly'!X681*-1</f>
        <v>0</v>
      </c>
      <c r="BG344" s="203">
        <f>'[122]RP per monthly'!Y681*-1</f>
        <v>102000</v>
      </c>
      <c r="BH344" s="203">
        <f>'[122]RP per monthly'!Z681*-1</f>
        <v>0</v>
      </c>
      <c r="BI344" s="203">
        <f>'[122]RP per monthly'!AA681*-1</f>
        <v>0</v>
      </c>
      <c r="BJ344" s="203">
        <f>'[122]RP per monthly'!AD681*-1</f>
        <v>0</v>
      </c>
      <c r="BK344" s="203">
        <f>'[122]RP per monthly'!AE681*-1</f>
        <v>0</v>
      </c>
      <c r="BL344" s="203">
        <f>'[122]RP per monthly'!AF681*-1</f>
        <v>0</v>
      </c>
      <c r="BM344" s="203">
        <f>'[122]RP per monthly'!AG681*-1</f>
        <v>0</v>
      </c>
      <c r="BN344" s="203">
        <f>'[122]RP per monthly'!AH681*-1</f>
        <v>0</v>
      </c>
      <c r="BO344" s="203">
        <f>'[122]RP per monthly'!AI681*-1</f>
        <v>0</v>
      </c>
      <c r="BP344" s="203">
        <f>'[122]RP per monthly'!AJ681*-1</f>
        <v>0</v>
      </c>
      <c r="BQ344" s="203">
        <f>'[122]RP per monthly'!AK681*-1</f>
        <v>0</v>
      </c>
      <c r="BR344" s="203">
        <f>'[122]RP per monthly'!AL681*-1</f>
        <v>0</v>
      </c>
      <c r="BS344" s="203">
        <f>'[122]RP per monthly'!AM681*-1</f>
        <v>0</v>
      </c>
      <c r="BT344" s="203">
        <f>'[122]RP per monthly'!AN681*-1</f>
        <v>0</v>
      </c>
      <c r="BU344" s="203">
        <f>'[122]RP per monthly'!AO681*-1</f>
        <v>0</v>
      </c>
      <c r="BV344" s="195">
        <f>'[122]RP per monthly'!AR681*-1</f>
        <v>0</v>
      </c>
      <c r="BW344" s="195">
        <f>'[122]RP per monthly'!AS681*-1</f>
        <v>0</v>
      </c>
      <c r="BX344" s="195">
        <f>'[122]RP per monthly'!AT681*-1</f>
        <v>0</v>
      </c>
      <c r="BY344" s="195">
        <f>'[122]RP per monthly'!AU681*-1</f>
        <v>0</v>
      </c>
      <c r="BZ344" s="195">
        <f>'[122]RP per monthly'!AV681*-1</f>
        <v>0</v>
      </c>
      <c r="CA344" s="195">
        <f>'[122]RP per monthly'!AW681*-1</f>
        <v>0</v>
      </c>
      <c r="CB344" s="195">
        <f>'[122]RP per monthly'!AX681*-1</f>
        <v>0</v>
      </c>
      <c r="CC344" s="195">
        <f>'[122]RP per monthly'!AY681*-1</f>
        <v>0</v>
      </c>
      <c r="CD344" s="195">
        <f>'[122]RP per monthly'!AZ681*-1</f>
        <v>0</v>
      </c>
      <c r="CE344" s="195">
        <f>'[122]RP per monthly'!BA681*-1</f>
        <v>0</v>
      </c>
      <c r="CF344" s="195">
        <f>'[122]RP per monthly'!BB681*-1</f>
        <v>0</v>
      </c>
      <c r="CG344" s="195">
        <f>'[122]RP per monthly'!BC681*-1</f>
        <v>0</v>
      </c>
      <c r="CH344" s="195">
        <f>'[122]RP per monthly'!BF681*-1</f>
        <v>0</v>
      </c>
      <c r="CI344" s="195">
        <f>'[122]RP per monthly'!BG681*-1</f>
        <v>0</v>
      </c>
      <c r="CJ344" s="195">
        <f>'[122]RP per monthly'!BH681*-1</f>
        <v>0</v>
      </c>
      <c r="CK344" s="195">
        <f>'[122]RP per monthly'!BI681*-1</f>
        <v>0</v>
      </c>
      <c r="CL344" s="195">
        <f>'[122]RP per monthly'!BJ681*-1</f>
        <v>0</v>
      </c>
      <c r="CM344" s="195">
        <f>'[122]RP per monthly'!BK681*-1</f>
        <v>0</v>
      </c>
      <c r="CN344" s="195">
        <f>'[122]RP per monthly'!BL681*-1</f>
        <v>0</v>
      </c>
      <c r="CO344" s="195">
        <f>'[122]RP per monthly'!BM681*-1</f>
        <v>0</v>
      </c>
      <c r="CP344" s="195">
        <f>'[122]RP per monthly'!BN681*-1</f>
        <v>0</v>
      </c>
      <c r="CQ344" s="195">
        <f>'[122]RP per monthly'!BO681*-1</f>
        <v>0</v>
      </c>
      <c r="CR344" s="195">
        <f>'[122]RP per monthly'!BP681*-1</f>
        <v>0</v>
      </c>
      <c r="CS344" s="195">
        <f>'[122]RP per monthly'!BQ681*-1</f>
        <v>0</v>
      </c>
      <c r="CT344" s="195">
        <f>'[122]RP per monthly'!BT681*-1</f>
        <v>0</v>
      </c>
      <c r="CU344" s="195">
        <f>'[122]RP per monthly'!BU681*-1</f>
        <v>0</v>
      </c>
      <c r="CV344" s="195">
        <f>'[122]RP per monthly'!BV681*-1</f>
        <v>0</v>
      </c>
      <c r="CW344" s="195">
        <f>'[122]RP per monthly'!BW681*-1</f>
        <v>0</v>
      </c>
      <c r="CX344" s="195">
        <f>'[122]RP per monthly'!BX681*-1</f>
        <v>0</v>
      </c>
      <c r="CY344" s="195">
        <f>'[122]RP per monthly'!BY681*-1</f>
        <v>0</v>
      </c>
      <c r="CZ344" s="195">
        <f>'[122]RP per monthly'!BZ681*-1</f>
        <v>0</v>
      </c>
      <c r="DA344" s="195">
        <f>'[122]RP per monthly'!CA681*-1</f>
        <v>0</v>
      </c>
      <c r="DB344" s="195">
        <f>'[122]RP per monthly'!CB681*-1</f>
        <v>0</v>
      </c>
      <c r="DC344" s="195">
        <f>'[122]RP per monthly'!CC681*-1</f>
        <v>0</v>
      </c>
      <c r="DD344" s="195">
        <f>'[122]RP per monthly'!CD681*-1</f>
        <v>0</v>
      </c>
      <c r="DE344" s="195">
        <f>'[122]RP per monthly'!CE681*-1</f>
        <v>0</v>
      </c>
    </row>
    <row r="345" spans="1:109" ht="15" customHeight="1" outlineLevel="1">
      <c r="A345" s="37" t="s">
        <v>386</v>
      </c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4"/>
      <c r="AI345" s="84"/>
      <c r="AJ345" s="84"/>
      <c r="AK345" s="84"/>
      <c r="AL345" s="203">
        <f>'[122]RP per monthly'!B682*-1</f>
        <v>0</v>
      </c>
      <c r="AM345" s="203">
        <f>'[122]RP per monthly'!C682*-1</f>
        <v>0</v>
      </c>
      <c r="AN345" s="203">
        <f>'[122]RP per monthly'!D682*-1</f>
        <v>0</v>
      </c>
      <c r="AO345" s="203">
        <f>'[122]RP per monthly'!E682*-1</f>
        <v>0</v>
      </c>
      <c r="AP345" s="203">
        <f>'[122]RP per monthly'!F682*-1</f>
        <v>0</v>
      </c>
      <c r="AQ345" s="203">
        <f>'[122]RP per monthly'!G682*-1</f>
        <v>0</v>
      </c>
      <c r="AR345" s="203">
        <f>'[122]RP per monthly'!H682*-1</f>
        <v>0</v>
      </c>
      <c r="AS345" s="203">
        <f>'[122]RP per monthly'!I682*-1</f>
        <v>0</v>
      </c>
      <c r="AT345" s="203">
        <f>'[122]RP per monthly'!J682*-1</f>
        <v>0</v>
      </c>
      <c r="AU345" s="203">
        <f>'[122]RP per monthly'!K682*-1</f>
        <v>0</v>
      </c>
      <c r="AV345" s="203">
        <f>'[122]RP per monthly'!L682*-1</f>
        <v>0</v>
      </c>
      <c r="AW345" s="203">
        <f>'[122]RP per monthly'!M682*-1</f>
        <v>0</v>
      </c>
      <c r="AX345" s="203">
        <f>'[122]RP per monthly'!P682*-1</f>
        <v>0</v>
      </c>
      <c r="AY345" s="203">
        <f>'[122]RP per monthly'!Q682*-1</f>
        <v>0</v>
      </c>
      <c r="AZ345" s="203">
        <f>'[122]RP per monthly'!R682*-1</f>
        <v>0</v>
      </c>
      <c r="BA345" s="203">
        <f>'[122]RP per monthly'!S682*-1</f>
        <v>0</v>
      </c>
      <c r="BB345" s="203">
        <f>'[122]RP per monthly'!T682*-1</f>
        <v>0</v>
      </c>
      <c r="BC345" s="203">
        <f>'[122]RP per monthly'!U682*-1</f>
        <v>0</v>
      </c>
      <c r="BD345" s="203">
        <f>'[122]RP per monthly'!V682*-1</f>
        <v>0</v>
      </c>
      <c r="BE345" s="203">
        <f>'[122]RP per monthly'!W682*-1</f>
        <v>0</v>
      </c>
      <c r="BF345" s="203">
        <f>'[122]RP per monthly'!X682*-1</f>
        <v>0</v>
      </c>
      <c r="BG345" s="203">
        <f>'[122]RP per monthly'!Y682*-1</f>
        <v>0</v>
      </c>
      <c r="BH345" s="203">
        <f>'[122]RP per monthly'!Z682*-1</f>
        <v>0</v>
      </c>
      <c r="BI345" s="203">
        <f>'[122]RP per monthly'!AA682*-1</f>
        <v>0</v>
      </c>
      <c r="BJ345" s="203">
        <f>'[122]RP per monthly'!AD682*-1</f>
        <v>0</v>
      </c>
      <c r="BK345" s="203">
        <f>'[122]RP per monthly'!AE682*-1</f>
        <v>0</v>
      </c>
      <c r="BL345" s="203">
        <f>'[122]RP per monthly'!AF682*-1</f>
        <v>0</v>
      </c>
      <c r="BM345" s="203">
        <f>'[122]RP per monthly'!AG682*-1</f>
        <v>0</v>
      </c>
      <c r="BN345" s="203">
        <f>'[122]RP per monthly'!AH682*-1</f>
        <v>0</v>
      </c>
      <c r="BO345" s="203">
        <f>'[122]RP per monthly'!AI682*-1</f>
        <v>0</v>
      </c>
      <c r="BP345" s="203">
        <f>'[122]RP per monthly'!AJ682*-1</f>
        <v>0</v>
      </c>
      <c r="BQ345" s="203">
        <f>'[122]RP per monthly'!AK682*-1</f>
        <v>0</v>
      </c>
      <c r="BR345" s="203">
        <f>'[122]RP per monthly'!AL682*-1</f>
        <v>0</v>
      </c>
      <c r="BS345" s="203">
        <f>'[122]RP per monthly'!AM682*-1</f>
        <v>0</v>
      </c>
      <c r="BT345" s="203">
        <f>'[122]RP per monthly'!AN682*-1</f>
        <v>0</v>
      </c>
      <c r="BU345" s="203">
        <f>'[122]RP per monthly'!AO682*-1</f>
        <v>0</v>
      </c>
      <c r="BV345" s="195">
        <f>'[122]RP per monthly'!AR682*-1</f>
        <v>0</v>
      </c>
      <c r="BW345" s="195">
        <f>'[122]RP per monthly'!AS682*-1</f>
        <v>0</v>
      </c>
      <c r="BX345" s="195">
        <f>'[122]RP per monthly'!AT682*-1</f>
        <v>0</v>
      </c>
      <c r="BY345" s="195">
        <f>'[122]RP per monthly'!AU682*-1</f>
        <v>0</v>
      </c>
      <c r="BZ345" s="195">
        <f>'[122]RP per monthly'!AV682*-1</f>
        <v>0</v>
      </c>
      <c r="CA345" s="195">
        <f>'[122]RP per monthly'!AW682*-1</f>
        <v>0</v>
      </c>
      <c r="CB345" s="195">
        <f>'[122]RP per monthly'!AX682*-1</f>
        <v>0</v>
      </c>
      <c r="CC345" s="195">
        <f>'[122]RP per monthly'!AY682*-1</f>
        <v>0</v>
      </c>
      <c r="CD345" s="195">
        <f>'[122]RP per monthly'!AZ682*-1</f>
        <v>0</v>
      </c>
      <c r="CE345" s="195">
        <f>'[122]RP per monthly'!BA682*-1</f>
        <v>0</v>
      </c>
      <c r="CF345" s="195">
        <f>'[122]RP per monthly'!BB682*-1</f>
        <v>0</v>
      </c>
      <c r="CG345" s="195">
        <f>'[122]RP per monthly'!BC682*-1</f>
        <v>0</v>
      </c>
      <c r="CH345" s="195">
        <f>'[122]RP per monthly'!BF682*-1</f>
        <v>0</v>
      </c>
      <c r="CI345" s="195">
        <f>'[122]RP per monthly'!BG682*-1</f>
        <v>0</v>
      </c>
      <c r="CJ345" s="195">
        <f>'[122]RP per monthly'!BH682*-1</f>
        <v>0</v>
      </c>
      <c r="CK345" s="195">
        <f>'[122]RP per monthly'!BI682*-1</f>
        <v>0</v>
      </c>
      <c r="CL345" s="195">
        <f>'[122]RP per monthly'!BJ682*-1</f>
        <v>0</v>
      </c>
      <c r="CM345" s="195">
        <f>'[122]RP per monthly'!BK682*-1</f>
        <v>0</v>
      </c>
      <c r="CN345" s="195">
        <f>'[122]RP per monthly'!BL682*-1</f>
        <v>0</v>
      </c>
      <c r="CO345" s="195">
        <f>'[122]RP per monthly'!BM682*-1</f>
        <v>0</v>
      </c>
      <c r="CP345" s="195">
        <f>'[122]RP per monthly'!BN682*-1</f>
        <v>0</v>
      </c>
      <c r="CQ345" s="195">
        <f>'[122]RP per monthly'!BO682*-1</f>
        <v>0</v>
      </c>
      <c r="CR345" s="195">
        <f>'[122]RP per monthly'!BP682*-1</f>
        <v>0</v>
      </c>
      <c r="CS345" s="195">
        <f>'[122]RP per monthly'!BQ682*-1</f>
        <v>0</v>
      </c>
      <c r="CT345" s="195">
        <f>'[122]RP per monthly'!BT682*-1</f>
        <v>0</v>
      </c>
      <c r="CU345" s="195">
        <f>'[122]RP per monthly'!BU682*-1</f>
        <v>0</v>
      </c>
      <c r="CV345" s="195">
        <f>'[122]RP per monthly'!BV682*-1</f>
        <v>0</v>
      </c>
      <c r="CW345" s="195">
        <f>'[122]RP per monthly'!BW682*-1</f>
        <v>0</v>
      </c>
      <c r="CX345" s="195">
        <f>'[122]RP per monthly'!BX682*-1</f>
        <v>0</v>
      </c>
      <c r="CY345" s="195">
        <f>'[122]RP per monthly'!BY682*-1</f>
        <v>0</v>
      </c>
      <c r="CZ345" s="195">
        <f>'[122]RP per monthly'!BZ682*-1</f>
        <v>0</v>
      </c>
      <c r="DA345" s="195">
        <f>'[122]RP per monthly'!CA682*-1</f>
        <v>0</v>
      </c>
      <c r="DB345" s="195">
        <f>'[122]RP per monthly'!CB682*-1</f>
        <v>0</v>
      </c>
      <c r="DC345" s="195">
        <f>'[122]RP per monthly'!CC682*-1</f>
        <v>0</v>
      </c>
      <c r="DD345" s="195">
        <f>'[122]RP per monthly'!CD682*-1</f>
        <v>0</v>
      </c>
      <c r="DE345" s="195">
        <f>'[122]RP per monthly'!CE682*-1</f>
        <v>0</v>
      </c>
    </row>
    <row r="346" spans="1:109" ht="15" customHeight="1" outlineLevel="1">
      <c r="A346" s="37" t="s">
        <v>387</v>
      </c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4"/>
      <c r="AI346" s="84"/>
      <c r="AJ346" s="84"/>
      <c r="AK346" s="84"/>
      <c r="AL346" s="203">
        <f>'[122]RP per monthly'!B683*-1</f>
        <v>0</v>
      </c>
      <c r="AM346" s="203">
        <f>'[122]RP per monthly'!C683*-1</f>
        <v>0</v>
      </c>
      <c r="AN346" s="203">
        <f>'[122]RP per monthly'!D683*-1</f>
        <v>0</v>
      </c>
      <c r="AO346" s="203">
        <f>'[122]RP per monthly'!E683*-1</f>
        <v>0</v>
      </c>
      <c r="AP346" s="203">
        <f>'[122]RP per monthly'!F683*-1</f>
        <v>0</v>
      </c>
      <c r="AQ346" s="203">
        <f>'[122]RP per monthly'!G683*-1</f>
        <v>0</v>
      </c>
      <c r="AR346" s="203">
        <f>'[122]RP per monthly'!H683*-1</f>
        <v>0</v>
      </c>
      <c r="AS346" s="203">
        <f>'[122]RP per monthly'!I683*-1</f>
        <v>0</v>
      </c>
      <c r="AT346" s="203">
        <f>'[122]RP per monthly'!J683*-1</f>
        <v>0</v>
      </c>
      <c r="AU346" s="203">
        <f>'[122]RP per monthly'!K683*-1</f>
        <v>0</v>
      </c>
      <c r="AV346" s="203">
        <f>'[122]RP per monthly'!L683*-1</f>
        <v>0</v>
      </c>
      <c r="AW346" s="203">
        <f>'[122]RP per monthly'!M683*-1</f>
        <v>0</v>
      </c>
      <c r="AX346" s="203">
        <f>'[122]RP per monthly'!P683*-1</f>
        <v>0</v>
      </c>
      <c r="AY346" s="203">
        <f>'[122]RP per monthly'!Q683*-1</f>
        <v>0</v>
      </c>
      <c r="AZ346" s="203">
        <f>'[122]RP per monthly'!R683*-1</f>
        <v>0</v>
      </c>
      <c r="BA346" s="203">
        <f>'[122]RP per monthly'!S683*-1</f>
        <v>0</v>
      </c>
      <c r="BB346" s="203">
        <f>'[122]RP per monthly'!T683*-1</f>
        <v>0</v>
      </c>
      <c r="BC346" s="203">
        <f>'[122]RP per monthly'!U683*-1</f>
        <v>0</v>
      </c>
      <c r="BD346" s="203">
        <f>'[122]RP per monthly'!V683*-1</f>
        <v>0</v>
      </c>
      <c r="BE346" s="203">
        <f>'[122]RP per monthly'!W683*-1</f>
        <v>0</v>
      </c>
      <c r="BF346" s="203">
        <f>'[122]RP per monthly'!X683*-1</f>
        <v>0</v>
      </c>
      <c r="BG346" s="203">
        <f>'[122]RP per monthly'!Y683*-1</f>
        <v>0</v>
      </c>
      <c r="BH346" s="203">
        <f>'[122]RP per monthly'!Z683*-1</f>
        <v>0</v>
      </c>
      <c r="BI346" s="203">
        <f>'[122]RP per monthly'!AA683*-1</f>
        <v>0</v>
      </c>
      <c r="BJ346" s="203">
        <f>'[122]RP per monthly'!AD683*-1</f>
        <v>0</v>
      </c>
      <c r="BK346" s="203">
        <f>'[122]RP per monthly'!AE683*-1</f>
        <v>0</v>
      </c>
      <c r="BL346" s="203">
        <f>'[122]RP per monthly'!AF683*-1</f>
        <v>0</v>
      </c>
      <c r="BM346" s="203">
        <f>'[122]RP per monthly'!AG683*-1</f>
        <v>0</v>
      </c>
      <c r="BN346" s="203">
        <f>'[122]RP per monthly'!AH683*-1</f>
        <v>0</v>
      </c>
      <c r="BO346" s="203">
        <f>'[122]RP per monthly'!AI683*-1</f>
        <v>0</v>
      </c>
      <c r="BP346" s="203">
        <f>'[122]RP per monthly'!AJ683*-1</f>
        <v>0</v>
      </c>
      <c r="BQ346" s="203">
        <f>'[122]RP per monthly'!AK683*-1</f>
        <v>0</v>
      </c>
      <c r="BR346" s="203">
        <f>'[122]RP per monthly'!AL683*-1</f>
        <v>0</v>
      </c>
      <c r="BS346" s="203">
        <f>'[122]RP per monthly'!AM683*-1</f>
        <v>0</v>
      </c>
      <c r="BT346" s="203">
        <f>'[122]RP per monthly'!AN683*-1</f>
        <v>0</v>
      </c>
      <c r="BU346" s="203">
        <f>'[122]RP per monthly'!AO683*-1</f>
        <v>0</v>
      </c>
      <c r="BV346" s="195">
        <f>'[122]RP per monthly'!AR683*-1</f>
        <v>0</v>
      </c>
      <c r="BW346" s="195">
        <f>'[122]RP per monthly'!AS683*-1</f>
        <v>0</v>
      </c>
      <c r="BX346" s="195">
        <f>'[122]RP per monthly'!AT683*-1</f>
        <v>0</v>
      </c>
      <c r="BY346" s="195">
        <f>'[122]RP per monthly'!AU683*-1</f>
        <v>0</v>
      </c>
      <c r="BZ346" s="195">
        <f>'[122]RP per monthly'!AV683*-1</f>
        <v>0</v>
      </c>
      <c r="CA346" s="195">
        <f>'[122]RP per monthly'!AW683*-1</f>
        <v>0</v>
      </c>
      <c r="CB346" s="195">
        <f>'[122]RP per monthly'!AX683*-1</f>
        <v>0</v>
      </c>
      <c r="CC346" s="195">
        <f>'[122]RP per monthly'!AY683*-1</f>
        <v>0</v>
      </c>
      <c r="CD346" s="195">
        <f>'[122]RP per monthly'!AZ683*-1</f>
        <v>0</v>
      </c>
      <c r="CE346" s="195">
        <f>'[122]RP per monthly'!BA683*-1</f>
        <v>0</v>
      </c>
      <c r="CF346" s="195">
        <f>'[122]RP per monthly'!BB683*-1</f>
        <v>0</v>
      </c>
      <c r="CG346" s="195">
        <f>'[122]RP per monthly'!BC683*-1</f>
        <v>0</v>
      </c>
      <c r="CH346" s="195">
        <f>'[122]RP per monthly'!BF683*-1</f>
        <v>0</v>
      </c>
      <c r="CI346" s="195">
        <f>'[122]RP per monthly'!BG683*-1</f>
        <v>0</v>
      </c>
      <c r="CJ346" s="195">
        <f>'[122]RP per monthly'!BH683*-1</f>
        <v>0</v>
      </c>
      <c r="CK346" s="195">
        <f>'[122]RP per monthly'!BI683*-1</f>
        <v>0</v>
      </c>
      <c r="CL346" s="195">
        <f>'[122]RP per monthly'!BJ683*-1</f>
        <v>0</v>
      </c>
      <c r="CM346" s="195">
        <f>'[122]RP per monthly'!BK683*-1</f>
        <v>0</v>
      </c>
      <c r="CN346" s="195">
        <f>'[122]RP per monthly'!BL683*-1</f>
        <v>0</v>
      </c>
      <c r="CO346" s="195">
        <f>'[122]RP per monthly'!BM683*-1</f>
        <v>0</v>
      </c>
      <c r="CP346" s="195">
        <f>'[122]RP per monthly'!BN683*-1</f>
        <v>0</v>
      </c>
      <c r="CQ346" s="195">
        <f>'[122]RP per monthly'!BO683*-1</f>
        <v>0</v>
      </c>
      <c r="CR346" s="195">
        <f>'[122]RP per monthly'!BP683*-1</f>
        <v>0</v>
      </c>
      <c r="CS346" s="195">
        <f>'[122]RP per monthly'!BQ683*-1</f>
        <v>0</v>
      </c>
      <c r="CT346" s="195">
        <f>'[122]RP per monthly'!BT683*-1</f>
        <v>0</v>
      </c>
      <c r="CU346" s="195">
        <f>'[122]RP per monthly'!BU683*-1</f>
        <v>0</v>
      </c>
      <c r="CV346" s="195">
        <f>'[122]RP per monthly'!BV683*-1</f>
        <v>0</v>
      </c>
      <c r="CW346" s="195">
        <f>'[122]RP per monthly'!BW683*-1</f>
        <v>0</v>
      </c>
      <c r="CX346" s="195">
        <f>'[122]RP per monthly'!BX683*-1</f>
        <v>0</v>
      </c>
      <c r="CY346" s="195">
        <f>'[122]RP per monthly'!BY683*-1</f>
        <v>0</v>
      </c>
      <c r="CZ346" s="195">
        <f>'[122]RP per monthly'!BZ683*-1</f>
        <v>0</v>
      </c>
      <c r="DA346" s="195">
        <f>'[122]RP per monthly'!CA683*-1</f>
        <v>0</v>
      </c>
      <c r="DB346" s="195">
        <f>'[122]RP per monthly'!CB683*-1</f>
        <v>0</v>
      </c>
      <c r="DC346" s="195">
        <f>'[122]RP per monthly'!CC683*-1</f>
        <v>0</v>
      </c>
      <c r="DD346" s="195">
        <f>'[122]RP per monthly'!CD683*-1</f>
        <v>0</v>
      </c>
      <c r="DE346" s="195">
        <f>'[122]RP per monthly'!CE683*-1</f>
        <v>0</v>
      </c>
    </row>
    <row r="347" spans="1:109" ht="15" customHeight="1" outlineLevel="1">
      <c r="A347" s="37" t="s">
        <v>388</v>
      </c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4"/>
      <c r="AJ347" s="84"/>
      <c r="AK347" s="84"/>
      <c r="AL347" s="203">
        <f>'[122]RP per monthly'!B684*-1</f>
        <v>1976</v>
      </c>
      <c r="AM347" s="203">
        <f>'[122]RP per monthly'!C684*-1</f>
        <v>21178.75</v>
      </c>
      <c r="AN347" s="203">
        <f>'[122]RP per monthly'!D684*-1</f>
        <v>1365.72</v>
      </c>
      <c r="AO347" s="203">
        <f>'[122]RP per monthly'!E684*-1</f>
        <v>1572.72</v>
      </c>
      <c r="AP347" s="203">
        <f>'[122]RP per monthly'!F684*-1</f>
        <v>0</v>
      </c>
      <c r="AQ347" s="203">
        <f>'[122]RP per monthly'!G684*-1</f>
        <v>0</v>
      </c>
      <c r="AR347" s="203">
        <f>'[122]RP per monthly'!H684*-1</f>
        <v>142.56</v>
      </c>
      <c r="AS347" s="203">
        <f>'[122]RP per monthly'!I684*-1</f>
        <v>639.12</v>
      </c>
      <c r="AT347" s="203">
        <f>'[122]RP per monthly'!J684*-1</f>
        <v>19091.54</v>
      </c>
      <c r="AU347" s="203">
        <f>'[122]RP per monthly'!K684*-1</f>
        <v>330.48</v>
      </c>
      <c r="AV347" s="203">
        <f>'[122]RP per monthly'!L684*-1</f>
        <v>0</v>
      </c>
      <c r="AW347" s="203">
        <f>'[122]RP per monthly'!M684*-1</f>
        <v>10536.94</v>
      </c>
      <c r="AX347" s="203">
        <f>'[122]RP per monthly'!P684*-1</f>
        <v>158.62</v>
      </c>
      <c r="AY347" s="203">
        <f>'[122]RP per monthly'!Q684*-1</f>
        <v>254.79</v>
      </c>
      <c r="AZ347" s="203">
        <f>'[122]RP per monthly'!R684*-1</f>
        <v>3692.97</v>
      </c>
      <c r="BA347" s="203">
        <f>'[122]RP per monthly'!S684*-1</f>
        <v>221.07</v>
      </c>
      <c r="BB347" s="203">
        <f>'[122]RP per monthly'!T684*-1</f>
        <v>1439.59</v>
      </c>
      <c r="BC347" s="203">
        <f>'[122]RP per monthly'!U684*-1</f>
        <v>2928.11</v>
      </c>
      <c r="BD347" s="203">
        <f>'[122]RP per monthly'!V684*-1</f>
        <v>221.07</v>
      </c>
      <c r="BE347" s="203">
        <f>'[122]RP per monthly'!W684*-1</f>
        <v>1255.93</v>
      </c>
      <c r="BF347" s="203">
        <f>'[122]RP per monthly'!X684*-1</f>
        <v>7722</v>
      </c>
      <c r="BG347" s="203">
        <f>'[122]RP per monthly'!Y684*-1</f>
        <v>8032</v>
      </c>
      <c r="BH347" s="203">
        <f>'[122]RP per monthly'!Z684*-1</f>
        <v>5032</v>
      </c>
      <c r="BI347" s="203">
        <f>'[122]RP per monthly'!AA684*-1</f>
        <v>5032</v>
      </c>
      <c r="BJ347" s="203">
        <f>'[122]RP per monthly'!AD684*-1</f>
        <v>13052</v>
      </c>
      <c r="BK347" s="203">
        <f>'[122]RP per monthly'!AE684*-1</f>
        <v>4722</v>
      </c>
      <c r="BL347" s="203">
        <f>'[122]RP per monthly'!AF684*-1</f>
        <v>4722</v>
      </c>
      <c r="BM347" s="203">
        <f>'[122]RP per monthly'!AG684*-1</f>
        <v>4722</v>
      </c>
      <c r="BN347" s="203">
        <f>'[122]RP per monthly'!AH684*-1</f>
        <v>4722</v>
      </c>
      <c r="BO347" s="203">
        <f>'[122]RP per monthly'!AI684*-1</f>
        <v>4722</v>
      </c>
      <c r="BP347" s="203">
        <f>'[122]RP per monthly'!AJ684*-1</f>
        <v>4722</v>
      </c>
      <c r="BQ347" s="203">
        <f>'[122]RP per monthly'!AK684*-1</f>
        <v>4722</v>
      </c>
      <c r="BR347" s="203">
        <f>'[122]RP per monthly'!AL684*-1</f>
        <v>4722</v>
      </c>
      <c r="BS347" s="203">
        <f>'[122]RP per monthly'!AM684*-1</f>
        <v>5032</v>
      </c>
      <c r="BT347" s="203">
        <f>'[122]RP per monthly'!AN684*-1</f>
        <v>5032</v>
      </c>
      <c r="BU347" s="203">
        <f>'[122]RP per monthly'!AO684*-1</f>
        <v>5032</v>
      </c>
      <c r="BV347" s="195">
        <f>'[122]RP per monthly'!AR684*-1</f>
        <v>13052</v>
      </c>
      <c r="BW347" s="195">
        <f>'[122]RP per monthly'!AS684*-1</f>
        <v>4722</v>
      </c>
      <c r="BX347" s="195">
        <f>'[122]RP per monthly'!AT684*-1</f>
        <v>4722</v>
      </c>
      <c r="BY347" s="195">
        <f>'[122]RP per monthly'!AU684*-1</f>
        <v>4722</v>
      </c>
      <c r="BZ347" s="195">
        <f>'[122]RP per monthly'!AV684*-1</f>
        <v>4722</v>
      </c>
      <c r="CA347" s="195">
        <f>'[122]RP per monthly'!AW684*-1</f>
        <v>4722</v>
      </c>
      <c r="CB347" s="195">
        <f>'[122]RP per monthly'!AX684*-1</f>
        <v>4722</v>
      </c>
      <c r="CC347" s="195">
        <f>'[122]RP per monthly'!AY684*-1</f>
        <v>4722</v>
      </c>
      <c r="CD347" s="195">
        <f>'[122]RP per monthly'!AZ684*-1</f>
        <v>4722</v>
      </c>
      <c r="CE347" s="195">
        <f>'[122]RP per monthly'!BA684*-1</f>
        <v>5032</v>
      </c>
      <c r="CF347" s="195">
        <f>'[122]RP per monthly'!BB684*-1</f>
        <v>5032</v>
      </c>
      <c r="CG347" s="195">
        <f>'[122]RP per monthly'!BC684*-1</f>
        <v>5032</v>
      </c>
      <c r="CH347" s="195">
        <f>'[122]RP per monthly'!BF684*-1</f>
        <v>13052</v>
      </c>
      <c r="CI347" s="195">
        <f>'[122]RP per monthly'!BG684*-1</f>
        <v>4722</v>
      </c>
      <c r="CJ347" s="195">
        <f>'[122]RP per monthly'!BH684*-1</f>
        <v>4722</v>
      </c>
      <c r="CK347" s="195">
        <f>'[122]RP per monthly'!BI684*-1</f>
        <v>4722</v>
      </c>
      <c r="CL347" s="195">
        <f>'[122]RP per monthly'!BJ684*-1</f>
        <v>4722</v>
      </c>
      <c r="CM347" s="195">
        <f>'[122]RP per monthly'!BK684*-1</f>
        <v>4722</v>
      </c>
      <c r="CN347" s="195">
        <f>'[122]RP per monthly'!BL684*-1</f>
        <v>4722</v>
      </c>
      <c r="CO347" s="195">
        <f>'[122]RP per monthly'!BM684*-1</f>
        <v>4722</v>
      </c>
      <c r="CP347" s="195">
        <f>'[122]RP per monthly'!BN684*-1</f>
        <v>4722</v>
      </c>
      <c r="CQ347" s="195">
        <f>'[122]RP per monthly'!BO684*-1</f>
        <v>5032</v>
      </c>
      <c r="CR347" s="195">
        <f>'[122]RP per monthly'!BP684*-1</f>
        <v>5032</v>
      </c>
      <c r="CS347" s="195">
        <f>'[122]RP per monthly'!BQ684*-1</f>
        <v>5032</v>
      </c>
      <c r="CT347" s="195">
        <f>'[122]RP per monthly'!BT684*-1</f>
        <v>13052</v>
      </c>
      <c r="CU347" s="195">
        <f>'[122]RP per monthly'!BU684*-1</f>
        <v>4722</v>
      </c>
      <c r="CV347" s="195">
        <f>'[122]RP per monthly'!BV684*-1</f>
        <v>4722</v>
      </c>
      <c r="CW347" s="195">
        <f>'[122]RP per monthly'!BW684*-1</f>
        <v>4722</v>
      </c>
      <c r="CX347" s="195">
        <f>'[122]RP per monthly'!BX684*-1</f>
        <v>4722</v>
      </c>
      <c r="CY347" s="195">
        <f>'[122]RP per monthly'!BY684*-1</f>
        <v>4722</v>
      </c>
      <c r="CZ347" s="195">
        <f>'[122]RP per monthly'!BZ684*-1</f>
        <v>4722</v>
      </c>
      <c r="DA347" s="195">
        <f>'[122]RP per monthly'!CA684*-1</f>
        <v>4722</v>
      </c>
      <c r="DB347" s="195">
        <f>'[122]RP per monthly'!CB684*-1</f>
        <v>4722</v>
      </c>
      <c r="DC347" s="195">
        <f>'[122]RP per monthly'!CC684*-1</f>
        <v>5032</v>
      </c>
      <c r="DD347" s="195">
        <f>'[122]RP per monthly'!CD684*-1</f>
        <v>5032</v>
      </c>
      <c r="DE347" s="195">
        <f>'[122]RP per monthly'!CE684*-1</f>
        <v>5032</v>
      </c>
    </row>
    <row r="348" spans="1:109" ht="15" customHeight="1" outlineLevel="1">
      <c r="A348" s="37" t="s">
        <v>389</v>
      </c>
      <c r="B348" s="84">
        <v>277</v>
      </c>
      <c r="C348" s="84">
        <v>115</v>
      </c>
      <c r="D348" s="84"/>
      <c r="E348" s="84"/>
      <c r="F348" s="84"/>
      <c r="G348" s="84"/>
      <c r="H348" s="84"/>
      <c r="I348" s="84"/>
      <c r="J348" s="84"/>
      <c r="K348" s="84">
        <v>1200</v>
      </c>
      <c r="L348" s="84"/>
      <c r="M348" s="84"/>
      <c r="N348" s="84"/>
      <c r="O348" s="84"/>
      <c r="P348" s="84"/>
      <c r="Q348" s="84">
        <v>1037.5999999999999</v>
      </c>
      <c r="R348" s="84">
        <v>481.36</v>
      </c>
      <c r="S348" s="84">
        <v>502.82</v>
      </c>
      <c r="T348" s="84"/>
      <c r="U348" s="84">
        <v>94.81</v>
      </c>
      <c r="V348" s="84">
        <v>1892.6</v>
      </c>
      <c r="W348" s="84"/>
      <c r="X348" s="84">
        <v>6050.94</v>
      </c>
      <c r="Y348" s="84">
        <v>1110.3499999999999</v>
      </c>
      <c r="Z348" s="84">
        <v>369.59</v>
      </c>
      <c r="AA348" s="84">
        <v>776.4</v>
      </c>
      <c r="AB348" s="84">
        <v>3325.47</v>
      </c>
      <c r="AC348" s="84">
        <v>368</v>
      </c>
      <c r="AD348" s="84">
        <v>176</v>
      </c>
      <c r="AE348" s="84">
        <v>176</v>
      </c>
      <c r="AF348" s="84">
        <v>4001</v>
      </c>
      <c r="AG348" s="84">
        <v>-877.98999999999978</v>
      </c>
      <c r="AH348" s="84">
        <v>3064.82</v>
      </c>
      <c r="AI348" s="84">
        <v>6158.55</v>
      </c>
      <c r="AJ348" s="84">
        <v>1327.3</v>
      </c>
      <c r="AK348" s="84">
        <v>7854.42</v>
      </c>
      <c r="AL348" s="203">
        <f>'[122]RP per monthly'!B686*-1</f>
        <v>0</v>
      </c>
      <c r="AM348" s="203">
        <f>'[122]RP per monthly'!C686*-1</f>
        <v>0</v>
      </c>
      <c r="AN348" s="203">
        <f>'[122]RP per monthly'!D686*-1</f>
        <v>0</v>
      </c>
      <c r="AO348" s="203">
        <f>'[122]RP per monthly'!E686*-1</f>
        <v>0</v>
      </c>
      <c r="AP348" s="203">
        <f>'[122]RP per monthly'!F686*-1</f>
        <v>0</v>
      </c>
      <c r="AQ348" s="203">
        <f>'[122]RP per monthly'!G686*-1</f>
        <v>0</v>
      </c>
      <c r="AR348" s="203">
        <f>'[122]RP per monthly'!H686*-1</f>
        <v>0</v>
      </c>
      <c r="AS348" s="203">
        <f>'[122]RP per monthly'!I686*-1</f>
        <v>0</v>
      </c>
      <c r="AT348" s="203">
        <f>'[122]RP per monthly'!J686*-1</f>
        <v>0</v>
      </c>
      <c r="AU348" s="203">
        <f>'[122]RP per monthly'!K686*-1</f>
        <v>0</v>
      </c>
      <c r="AV348" s="203">
        <f>'[122]RP per monthly'!L686*-1</f>
        <v>0</v>
      </c>
      <c r="AW348" s="203">
        <f>'[122]RP per monthly'!M686*-1</f>
        <v>0</v>
      </c>
      <c r="AX348" s="203">
        <f>'[122]RP per monthly'!P686*-1</f>
        <v>0</v>
      </c>
      <c r="AY348" s="203">
        <f>'[122]RP per monthly'!Q686*-1</f>
        <v>0</v>
      </c>
      <c r="AZ348" s="203">
        <f>'[122]RP per monthly'!R686*-1</f>
        <v>0</v>
      </c>
      <c r="BA348" s="203">
        <f>'[122]RP per monthly'!S686*-1</f>
        <v>0</v>
      </c>
      <c r="BB348" s="203">
        <f>'[122]RP per monthly'!T686*-1</f>
        <v>0</v>
      </c>
      <c r="BC348" s="203">
        <f>'[122]RP per monthly'!U686*-1</f>
        <v>0</v>
      </c>
      <c r="BD348" s="203">
        <f>'[122]RP per monthly'!V686*-1</f>
        <v>0</v>
      </c>
      <c r="BE348" s="203">
        <f>'[122]RP per monthly'!W686*-1</f>
        <v>0</v>
      </c>
      <c r="BF348" s="203">
        <f>'[122]RP per monthly'!X686*-1</f>
        <v>0</v>
      </c>
      <c r="BG348" s="203">
        <f>'[122]RP per monthly'!Y686*-1</f>
        <v>0</v>
      </c>
      <c r="BH348" s="203">
        <f>'[122]RP per monthly'!Z686*-1</f>
        <v>0</v>
      </c>
      <c r="BI348" s="203">
        <f>'[122]RP per monthly'!AA686*-1</f>
        <v>0</v>
      </c>
      <c r="BJ348" s="203">
        <f>'[122]RP per monthly'!AD686*-1</f>
        <v>0</v>
      </c>
      <c r="BK348" s="203">
        <f>'[122]RP per monthly'!AE686*-1</f>
        <v>0</v>
      </c>
      <c r="BL348" s="203">
        <f>'[122]RP per monthly'!AF686*-1</f>
        <v>0</v>
      </c>
      <c r="BM348" s="203">
        <f>'[122]RP per monthly'!AG686*-1</f>
        <v>0</v>
      </c>
      <c r="BN348" s="203">
        <f>'[122]RP per monthly'!AH686*-1</f>
        <v>0</v>
      </c>
      <c r="BO348" s="203">
        <f>'[122]RP per monthly'!AI686*-1</f>
        <v>0</v>
      </c>
      <c r="BP348" s="203">
        <f>'[122]RP per monthly'!AJ686*-1</f>
        <v>0</v>
      </c>
      <c r="BQ348" s="203">
        <f>'[122]RP per monthly'!AK686*-1</f>
        <v>0</v>
      </c>
      <c r="BR348" s="203">
        <f>'[122]RP per monthly'!AL686*-1</f>
        <v>0</v>
      </c>
      <c r="BS348" s="203">
        <f>'[122]RP per monthly'!AM686*-1</f>
        <v>0</v>
      </c>
      <c r="BT348" s="203">
        <f>'[122]RP per monthly'!AN686*-1</f>
        <v>0</v>
      </c>
      <c r="BU348" s="203">
        <f>'[122]RP per monthly'!AO686*-1</f>
        <v>0</v>
      </c>
      <c r="BV348" s="195">
        <f>'[122]RP per monthly'!AR686*-1</f>
        <v>0</v>
      </c>
      <c r="BW348" s="195">
        <f>'[122]RP per monthly'!AS686*-1</f>
        <v>0</v>
      </c>
      <c r="BX348" s="195">
        <f>'[122]RP per monthly'!AT686*-1</f>
        <v>0</v>
      </c>
      <c r="BY348" s="195">
        <f>'[122]RP per monthly'!AU686*-1</f>
        <v>0</v>
      </c>
      <c r="BZ348" s="195">
        <f>'[122]RP per monthly'!AV686*-1</f>
        <v>0</v>
      </c>
      <c r="CA348" s="195">
        <f>'[122]RP per monthly'!AW686*-1</f>
        <v>0</v>
      </c>
      <c r="CB348" s="195">
        <f>'[122]RP per monthly'!AX686*-1</f>
        <v>0</v>
      </c>
      <c r="CC348" s="195">
        <f>'[122]RP per monthly'!AY686*-1</f>
        <v>0</v>
      </c>
      <c r="CD348" s="195">
        <f>'[122]RP per monthly'!AZ686*-1</f>
        <v>0</v>
      </c>
      <c r="CE348" s="195">
        <f>'[122]RP per monthly'!BA686*-1</f>
        <v>0</v>
      </c>
      <c r="CF348" s="195">
        <f>'[122]RP per monthly'!BB686*-1</f>
        <v>0</v>
      </c>
      <c r="CG348" s="195">
        <f>'[122]RP per monthly'!BC686*-1</f>
        <v>0</v>
      </c>
      <c r="CH348" s="195">
        <f>'[122]RP per monthly'!BF686*-1</f>
        <v>0</v>
      </c>
      <c r="CI348" s="195">
        <f>'[122]RP per monthly'!BG686*-1</f>
        <v>0</v>
      </c>
      <c r="CJ348" s="195">
        <f>'[122]RP per monthly'!BH686*-1</f>
        <v>0</v>
      </c>
      <c r="CK348" s="195">
        <f>'[122]RP per monthly'!BI686*-1</f>
        <v>0</v>
      </c>
      <c r="CL348" s="195">
        <f>'[122]RP per monthly'!BJ686*-1</f>
        <v>0</v>
      </c>
      <c r="CM348" s="195">
        <f>'[122]RP per monthly'!BK686*-1</f>
        <v>0</v>
      </c>
      <c r="CN348" s="195">
        <f>'[122]RP per monthly'!BL686*-1</f>
        <v>0</v>
      </c>
      <c r="CO348" s="195">
        <f>'[122]RP per monthly'!BM686*-1</f>
        <v>0</v>
      </c>
      <c r="CP348" s="195">
        <f>'[122]RP per monthly'!BN686*-1</f>
        <v>0</v>
      </c>
      <c r="CQ348" s="195">
        <f>'[122]RP per monthly'!BO686*-1</f>
        <v>0</v>
      </c>
      <c r="CR348" s="195">
        <f>'[122]RP per monthly'!BP686*-1</f>
        <v>0</v>
      </c>
      <c r="CS348" s="195">
        <f>'[122]RP per monthly'!BQ686*-1</f>
        <v>0</v>
      </c>
      <c r="CT348" s="195">
        <f>'[122]RP per monthly'!BT686*-1</f>
        <v>0</v>
      </c>
      <c r="CU348" s="195">
        <f>'[122]RP per monthly'!BU686*-1</f>
        <v>0</v>
      </c>
      <c r="CV348" s="195">
        <f>'[122]RP per monthly'!BV686*-1</f>
        <v>0</v>
      </c>
      <c r="CW348" s="195">
        <f>'[122]RP per monthly'!BW686*-1</f>
        <v>0</v>
      </c>
      <c r="CX348" s="195">
        <f>'[122]RP per monthly'!BX686*-1</f>
        <v>0</v>
      </c>
      <c r="CY348" s="195">
        <f>'[122]RP per monthly'!BY686*-1</f>
        <v>0</v>
      </c>
      <c r="CZ348" s="195">
        <f>'[122]RP per monthly'!BZ686*-1</f>
        <v>0</v>
      </c>
      <c r="DA348" s="195">
        <f>'[122]RP per monthly'!CA686*-1</f>
        <v>0</v>
      </c>
      <c r="DB348" s="195">
        <f>'[122]RP per monthly'!CB686*-1</f>
        <v>0</v>
      </c>
      <c r="DC348" s="195">
        <f>'[122]RP per monthly'!CC686*-1</f>
        <v>0</v>
      </c>
      <c r="DD348" s="195">
        <f>'[122]RP per monthly'!CD686*-1</f>
        <v>0</v>
      </c>
      <c r="DE348" s="195">
        <f>'[122]RP per monthly'!CE686*-1</f>
        <v>0</v>
      </c>
    </row>
    <row r="349" spans="1:109" ht="15" customHeight="1" outlineLevel="1">
      <c r="A349" s="37" t="s">
        <v>390</v>
      </c>
      <c r="B349" s="84"/>
      <c r="C349" s="84"/>
      <c r="D349" s="84"/>
      <c r="E349" s="84">
        <v>7061.41</v>
      </c>
      <c r="F349" s="84"/>
      <c r="G349" s="84">
        <v>7061.41</v>
      </c>
      <c r="H349" s="84"/>
      <c r="I349" s="84">
        <v>19849.02</v>
      </c>
      <c r="J349" s="84"/>
      <c r="K349" s="84">
        <v>14947.46</v>
      </c>
      <c r="L349" s="84">
        <v>7061.41</v>
      </c>
      <c r="M349" s="84">
        <v>7061.41</v>
      </c>
      <c r="N349" s="84">
        <v>7061.41</v>
      </c>
      <c r="O349" s="84">
        <v>5899.2</v>
      </c>
      <c r="P349" s="84">
        <v>15063.98</v>
      </c>
      <c r="Q349" s="84">
        <v>7061.41</v>
      </c>
      <c r="R349" s="84">
        <v>7610.78</v>
      </c>
      <c r="S349" s="84">
        <v>7212.61</v>
      </c>
      <c r="T349" s="84">
        <v>7212.61</v>
      </c>
      <c r="U349" s="84"/>
      <c r="V349" s="84">
        <v>14548.71</v>
      </c>
      <c r="W349" s="84">
        <v>10814.3</v>
      </c>
      <c r="X349" s="84">
        <v>7336.1</v>
      </c>
      <c r="Y349" s="84"/>
      <c r="Z349" s="84">
        <v>15613.36</v>
      </c>
      <c r="AA349" s="84">
        <v>7336.1</v>
      </c>
      <c r="AB349" s="84">
        <v>7336.1</v>
      </c>
      <c r="AC349" s="84">
        <v>6279.84</v>
      </c>
      <c r="AD349" s="84"/>
      <c r="AE349" s="84">
        <v>16516.349999999999</v>
      </c>
      <c r="AF349" s="84">
        <v>7598.73</v>
      </c>
      <c r="AG349" s="84">
        <v>2280.4699999999998</v>
      </c>
      <c r="AH349" s="84">
        <v>3600.74</v>
      </c>
      <c r="AI349" s="84">
        <v>3600.74</v>
      </c>
      <c r="AJ349" s="84">
        <v>4680.74</v>
      </c>
      <c r="AK349" s="84">
        <v>3600.74</v>
      </c>
      <c r="AL349" s="203">
        <f>'[122]RP per monthly'!B687*-1</f>
        <v>3600.74</v>
      </c>
      <c r="AM349" s="203">
        <f>'[122]RP per monthly'!C687*-1</f>
        <v>3600.74</v>
      </c>
      <c r="AN349" s="203">
        <f>'[122]RP per monthly'!D687*-1</f>
        <v>3600.74</v>
      </c>
      <c r="AO349" s="203">
        <f>'[122]RP per monthly'!E687*-1</f>
        <v>3600.74</v>
      </c>
      <c r="AP349" s="203">
        <f>'[122]RP per monthly'!F687*-1</f>
        <v>3600.74</v>
      </c>
      <c r="AQ349" s="203">
        <f>'[122]RP per monthly'!G687*-1</f>
        <v>3600.74</v>
      </c>
      <c r="AR349" s="203">
        <f>'[122]RP per monthly'!H687*-1</f>
        <v>3600.74</v>
      </c>
      <c r="AS349" s="203">
        <f>'[122]RP per monthly'!I687*-1</f>
        <v>3600.74</v>
      </c>
      <c r="AT349" s="203">
        <f>'[122]RP per monthly'!J687*-1</f>
        <v>3847.72</v>
      </c>
      <c r="AU349" s="203">
        <f>'[122]RP per monthly'!K687*-1</f>
        <v>8494.66</v>
      </c>
      <c r="AV349" s="203">
        <f>'[122]RP per monthly'!L687*-1</f>
        <v>7894.31</v>
      </c>
      <c r="AW349" s="203">
        <f>'[122]RP per monthly'!M687*-1</f>
        <v>7147.02</v>
      </c>
      <c r="AX349" s="203">
        <f>'[122]RP per monthly'!P687*-1</f>
        <v>7894.31</v>
      </c>
      <c r="AY349" s="203">
        <f>'[122]RP per monthly'!Q687*-1</f>
        <v>7894.31</v>
      </c>
      <c r="AZ349" s="203">
        <f>'[122]RP per monthly'!R687*-1</f>
        <v>7894.31</v>
      </c>
      <c r="BA349" s="203">
        <f>'[122]RP per monthly'!S687*-1</f>
        <v>7894.31</v>
      </c>
      <c r="BB349" s="203">
        <f>'[122]RP per monthly'!T687*-1</f>
        <v>7894.31</v>
      </c>
      <c r="BC349" s="203">
        <f>'[122]RP per monthly'!U687*-1</f>
        <v>7894.31</v>
      </c>
      <c r="BD349" s="203">
        <f>'[122]RP per monthly'!V687*-1</f>
        <v>7894.31</v>
      </c>
      <c r="BE349" s="203">
        <f>'[122]RP per monthly'!W687*-1</f>
        <v>9746.31</v>
      </c>
      <c r="BF349" s="203">
        <f>'[122]RP per monthly'!X687*-1</f>
        <v>8400</v>
      </c>
      <c r="BG349" s="203">
        <f>'[122]RP per monthly'!Y687*-1</f>
        <v>8400</v>
      </c>
      <c r="BH349" s="203">
        <f>'[122]RP per monthly'!Z687*-1</f>
        <v>8400</v>
      </c>
      <c r="BI349" s="203">
        <f>'[122]RP per monthly'!AA687*-1</f>
        <v>8400</v>
      </c>
      <c r="BJ349" s="203">
        <f>'[122]RP per monthly'!AD687*-1</f>
        <v>8300</v>
      </c>
      <c r="BK349" s="203">
        <f>'[122]RP per monthly'!AE687*-1</f>
        <v>8300</v>
      </c>
      <c r="BL349" s="203">
        <f>'[122]RP per monthly'!AF687*-1</f>
        <v>8300</v>
      </c>
      <c r="BM349" s="203">
        <f>'[122]RP per monthly'!AG687*-1</f>
        <v>8300</v>
      </c>
      <c r="BN349" s="203">
        <f>'[122]RP per monthly'!AH687*-1</f>
        <v>8300</v>
      </c>
      <c r="BO349" s="203">
        <f>'[122]RP per monthly'!AI687*-1</f>
        <v>8300</v>
      </c>
      <c r="BP349" s="203">
        <f>'[122]RP per monthly'!AJ687*-1</f>
        <v>9130</v>
      </c>
      <c r="BQ349" s="203">
        <f>'[122]RP per monthly'!AK687*-1</f>
        <v>9130</v>
      </c>
      <c r="BR349" s="203">
        <f>'[122]RP per monthly'!AL687*-1</f>
        <v>9130</v>
      </c>
      <c r="BS349" s="203">
        <f>'[122]RP per monthly'!AM687*-1</f>
        <v>9130</v>
      </c>
      <c r="BT349" s="203">
        <f>'[122]RP per monthly'!AN687*-1</f>
        <v>9130</v>
      </c>
      <c r="BU349" s="203">
        <f>'[122]RP per monthly'!AO687*-1</f>
        <v>9130</v>
      </c>
      <c r="BV349" s="195">
        <f>'[122]RP per monthly'!AR687*-1</f>
        <v>8300</v>
      </c>
      <c r="BW349" s="195">
        <f>'[122]RP per monthly'!AS687*-1</f>
        <v>8300</v>
      </c>
      <c r="BX349" s="195">
        <f>'[122]RP per monthly'!AT687*-1</f>
        <v>8300</v>
      </c>
      <c r="BY349" s="195">
        <f>'[122]RP per monthly'!AU687*-1</f>
        <v>8300</v>
      </c>
      <c r="BZ349" s="195">
        <f>'[122]RP per monthly'!AV687*-1</f>
        <v>8300</v>
      </c>
      <c r="CA349" s="195">
        <f>'[122]RP per monthly'!AW687*-1</f>
        <v>8300</v>
      </c>
      <c r="CB349" s="195">
        <f>'[122]RP per monthly'!AX687*-1</f>
        <v>9130</v>
      </c>
      <c r="CC349" s="195">
        <f>'[122]RP per monthly'!AY687*-1</f>
        <v>9130</v>
      </c>
      <c r="CD349" s="195">
        <f>'[122]RP per monthly'!AZ687*-1</f>
        <v>9130</v>
      </c>
      <c r="CE349" s="195">
        <f>'[122]RP per monthly'!BA687*-1</f>
        <v>9130</v>
      </c>
      <c r="CF349" s="195">
        <f>'[122]RP per monthly'!BB687*-1</f>
        <v>9130</v>
      </c>
      <c r="CG349" s="195">
        <f>'[122]RP per monthly'!BC687*-1</f>
        <v>9130</v>
      </c>
      <c r="CH349" s="195">
        <f>'[122]RP per monthly'!BF687*-1</f>
        <v>8300</v>
      </c>
      <c r="CI349" s="195">
        <f>'[122]RP per monthly'!BG687*-1</f>
        <v>8300</v>
      </c>
      <c r="CJ349" s="195">
        <f>'[122]RP per monthly'!BH687*-1</f>
        <v>8300</v>
      </c>
      <c r="CK349" s="195">
        <f>'[122]RP per monthly'!BI687*-1</f>
        <v>8300</v>
      </c>
      <c r="CL349" s="195">
        <f>'[122]RP per monthly'!BJ687*-1</f>
        <v>8300</v>
      </c>
      <c r="CM349" s="195">
        <f>'[122]RP per monthly'!BK687*-1</f>
        <v>8300</v>
      </c>
      <c r="CN349" s="195">
        <f>'[122]RP per monthly'!BL687*-1</f>
        <v>9130</v>
      </c>
      <c r="CO349" s="195">
        <f>'[122]RP per monthly'!BM687*-1</f>
        <v>9130</v>
      </c>
      <c r="CP349" s="195">
        <f>'[122]RP per monthly'!BN687*-1</f>
        <v>9130</v>
      </c>
      <c r="CQ349" s="195">
        <f>'[122]RP per monthly'!BO687*-1</f>
        <v>9130</v>
      </c>
      <c r="CR349" s="195">
        <f>'[122]RP per monthly'!BP687*-1</f>
        <v>9130</v>
      </c>
      <c r="CS349" s="195">
        <f>'[122]RP per monthly'!BQ687*-1</f>
        <v>9130</v>
      </c>
      <c r="CT349" s="195">
        <f>'[122]RP per monthly'!BT687*-1</f>
        <v>8300</v>
      </c>
      <c r="CU349" s="195">
        <f>'[122]RP per monthly'!BU687*-1</f>
        <v>8300</v>
      </c>
      <c r="CV349" s="195">
        <f>'[122]RP per monthly'!BV687*-1</f>
        <v>8300</v>
      </c>
      <c r="CW349" s="195">
        <f>'[122]RP per monthly'!BW687*-1</f>
        <v>8300</v>
      </c>
      <c r="CX349" s="195">
        <f>'[122]RP per monthly'!BX687*-1</f>
        <v>8300</v>
      </c>
      <c r="CY349" s="195">
        <f>'[122]RP per monthly'!BY687*-1</f>
        <v>8300</v>
      </c>
      <c r="CZ349" s="195">
        <f>'[122]RP per monthly'!BZ687*-1</f>
        <v>9130</v>
      </c>
      <c r="DA349" s="195">
        <f>'[122]RP per monthly'!CA687*-1</f>
        <v>9130</v>
      </c>
      <c r="DB349" s="195">
        <f>'[122]RP per monthly'!CB687*-1</f>
        <v>9130</v>
      </c>
      <c r="DC349" s="195">
        <f>'[122]RP per monthly'!CC687*-1</f>
        <v>9130</v>
      </c>
      <c r="DD349" s="195">
        <f>'[122]RP per monthly'!CD687*-1</f>
        <v>9130</v>
      </c>
      <c r="DE349" s="195">
        <f>'[122]RP per monthly'!CE687*-1</f>
        <v>9130</v>
      </c>
    </row>
    <row r="350" spans="1:109" ht="15" customHeight="1" outlineLevel="1">
      <c r="A350" s="37" t="s">
        <v>391</v>
      </c>
      <c r="B350" s="84"/>
      <c r="C350" s="84">
        <v>4280.79</v>
      </c>
      <c r="D350" s="84"/>
      <c r="E350" s="84">
        <v>10224.379999999999</v>
      </c>
      <c r="F350" s="84">
        <v>385500.87</v>
      </c>
      <c r="G350" s="84"/>
      <c r="H350" s="84"/>
      <c r="I350" s="84">
        <v>17739.34</v>
      </c>
      <c r="J350" s="84"/>
      <c r="K350" s="84"/>
      <c r="L350" s="84"/>
      <c r="M350" s="84"/>
      <c r="N350" s="84"/>
      <c r="O350" s="84"/>
      <c r="P350" s="84"/>
      <c r="Q350" s="84"/>
      <c r="R350" s="84">
        <v>432178.16</v>
      </c>
      <c r="S350" s="84">
        <v>-216089.08</v>
      </c>
      <c r="T350" s="84">
        <v>36014.85</v>
      </c>
      <c r="U350" s="84">
        <v>36014.85</v>
      </c>
      <c r="V350" s="84">
        <v>36014.85</v>
      </c>
      <c r="W350" s="84">
        <v>36014.85</v>
      </c>
      <c r="X350" s="84">
        <v>36014.85</v>
      </c>
      <c r="Y350" s="84">
        <v>36014.83</v>
      </c>
      <c r="Z350" s="84">
        <v>37815.589999999997</v>
      </c>
      <c r="AA350" s="84">
        <v>37815.589999999997</v>
      </c>
      <c r="AB350" s="84">
        <v>37070.050000000003</v>
      </c>
      <c r="AC350" s="84">
        <v>37567.089999999997</v>
      </c>
      <c r="AD350" s="84">
        <v>37567.08</v>
      </c>
      <c r="AE350" s="84">
        <v>37567.08</v>
      </c>
      <c r="AF350" s="84">
        <v>60899.83</v>
      </c>
      <c r="AG350" s="84">
        <v>40900.33</v>
      </c>
      <c r="AH350" s="84">
        <v>40900.33</v>
      </c>
      <c r="AI350" s="84">
        <v>40900.33</v>
      </c>
      <c r="AJ350" s="84">
        <v>40900.33</v>
      </c>
      <c r="AK350" s="84">
        <v>40900.370000000003</v>
      </c>
      <c r="AL350" s="203">
        <f>'[122]RP per monthly'!B688*-1</f>
        <v>48569.77</v>
      </c>
      <c r="AM350" s="203">
        <f>'[122]RP per monthly'!C688*-1</f>
        <v>39069.769999999997</v>
      </c>
      <c r="AN350" s="203">
        <f>'[122]RP per monthly'!D688*-1</f>
        <v>39304.19</v>
      </c>
      <c r="AO350" s="203">
        <f>'[122]RP per monthly'!E688*-1</f>
        <v>39304.19</v>
      </c>
      <c r="AP350" s="203">
        <f>'[122]RP per monthly'!F688*-1</f>
        <v>39304.19</v>
      </c>
      <c r="AQ350" s="203">
        <f>'[122]RP per monthly'!G688*-1</f>
        <v>39304.19</v>
      </c>
      <c r="AR350" s="203">
        <f>'[122]RP per monthly'!H688*-1</f>
        <v>39304.19</v>
      </c>
      <c r="AS350" s="203">
        <f>'[122]RP per monthly'!I688*-1</f>
        <v>39304.19</v>
      </c>
      <c r="AT350" s="203">
        <f>'[122]RP per monthly'!J688*-1</f>
        <v>39304.19</v>
      </c>
      <c r="AU350" s="203">
        <f>'[122]RP per monthly'!K688*-1</f>
        <v>39304.19</v>
      </c>
      <c r="AV350" s="203">
        <f>'[122]RP per monthly'!L688*-1</f>
        <v>39304.19</v>
      </c>
      <c r="AW350" s="203">
        <f>'[122]RP per monthly'!M688*-1</f>
        <v>39304.18</v>
      </c>
      <c r="AX350" s="203">
        <f>'[122]RP per monthly'!P688*-1</f>
        <v>40749.339999999997</v>
      </c>
      <c r="AY350" s="203">
        <f>'[122]RP per monthly'!Q688*-1</f>
        <v>65249.34</v>
      </c>
      <c r="AZ350" s="203">
        <f>'[122]RP per monthly'!R688*-1</f>
        <v>40749.339999999997</v>
      </c>
      <c r="BA350" s="203">
        <f>'[122]RP per monthly'!S688*-1</f>
        <v>50612.74</v>
      </c>
      <c r="BB350" s="203">
        <f>'[122]RP per monthly'!T688*-1</f>
        <v>43215.199999999997</v>
      </c>
      <c r="BC350" s="203">
        <f>'[122]RP per monthly'!U688*-1</f>
        <v>43215.19</v>
      </c>
      <c r="BD350" s="203">
        <f>'[122]RP per monthly'!V688*-1</f>
        <v>43215.19</v>
      </c>
      <c r="BE350" s="203">
        <f>'[122]RP per monthly'!W688*-1</f>
        <v>43215.19</v>
      </c>
      <c r="BF350" s="203">
        <f>'[122]RP per monthly'!X688*-1</f>
        <v>43215.19</v>
      </c>
      <c r="BG350" s="203">
        <f>'[122]RP per monthly'!Y688*-1</f>
        <v>43215.19</v>
      </c>
      <c r="BH350" s="203">
        <f>'[122]RP per monthly'!Z688*-1</f>
        <v>43215.19</v>
      </c>
      <c r="BI350" s="203">
        <f>'[122]RP per monthly'!AA688*-1</f>
        <v>43215.19</v>
      </c>
      <c r="BJ350" s="203">
        <f>'[122]RP per monthly'!AD688*-1</f>
        <v>0</v>
      </c>
      <c r="BK350" s="203">
        <f>'[122]RP per monthly'!AE688*-1</f>
        <v>0</v>
      </c>
      <c r="BL350" s="203">
        <f>'[122]RP per monthly'!AF688*-1</f>
        <v>0</v>
      </c>
      <c r="BM350" s="203">
        <f>'[122]RP per monthly'!AG688*-1</f>
        <v>0</v>
      </c>
      <c r="BN350" s="203">
        <f>'[122]RP per monthly'!AH688*-1</f>
        <v>0</v>
      </c>
      <c r="BO350" s="203">
        <f>'[122]RP per monthly'!AI688*-1</f>
        <v>0</v>
      </c>
      <c r="BP350" s="203">
        <f>'[122]RP per monthly'!AJ688*-1</f>
        <v>0</v>
      </c>
      <c r="BQ350" s="203">
        <f>'[122]RP per monthly'!AK688*-1</f>
        <v>0</v>
      </c>
      <c r="BR350" s="203">
        <f>'[122]RP per monthly'!AL688*-1</f>
        <v>0</v>
      </c>
      <c r="BS350" s="203">
        <f>'[122]RP per monthly'!AM688*-1</f>
        <v>0</v>
      </c>
      <c r="BT350" s="203">
        <f>'[122]RP per monthly'!AN688*-1</f>
        <v>0</v>
      </c>
      <c r="BU350" s="203">
        <f>'[122]RP per monthly'!AO688*-1</f>
        <v>0</v>
      </c>
      <c r="BV350" s="195">
        <f>'[122]RP per monthly'!AR688*-1</f>
        <v>0</v>
      </c>
      <c r="BW350" s="195">
        <f>'[122]RP per monthly'!AS688*-1</f>
        <v>0</v>
      </c>
      <c r="BX350" s="195">
        <f>'[122]RP per monthly'!AT688*-1</f>
        <v>0</v>
      </c>
      <c r="BY350" s="195">
        <f>'[122]RP per monthly'!AU688*-1</f>
        <v>0</v>
      </c>
      <c r="BZ350" s="195">
        <f>'[122]RP per monthly'!AV688*-1</f>
        <v>0</v>
      </c>
      <c r="CA350" s="195">
        <f>'[122]RP per monthly'!AW688*-1</f>
        <v>0</v>
      </c>
      <c r="CB350" s="195">
        <f>'[122]RP per monthly'!AX688*-1</f>
        <v>0</v>
      </c>
      <c r="CC350" s="195">
        <f>'[122]RP per monthly'!AY688*-1</f>
        <v>0</v>
      </c>
      <c r="CD350" s="195">
        <f>'[122]RP per monthly'!AZ688*-1</f>
        <v>0</v>
      </c>
      <c r="CE350" s="195">
        <f>'[122]RP per monthly'!BA688*-1</f>
        <v>0</v>
      </c>
      <c r="CF350" s="195">
        <f>'[122]RP per monthly'!BB688*-1</f>
        <v>0</v>
      </c>
      <c r="CG350" s="195">
        <f>'[122]RP per monthly'!BC688*-1</f>
        <v>0</v>
      </c>
      <c r="CH350" s="195">
        <f>'[122]RP per monthly'!BF688*-1</f>
        <v>0</v>
      </c>
      <c r="CI350" s="195">
        <f>'[122]RP per monthly'!BG688*-1</f>
        <v>0</v>
      </c>
      <c r="CJ350" s="195">
        <f>'[122]RP per monthly'!BH688*-1</f>
        <v>0</v>
      </c>
      <c r="CK350" s="195">
        <f>'[122]RP per monthly'!BI688*-1</f>
        <v>0</v>
      </c>
      <c r="CL350" s="195">
        <f>'[122]RP per monthly'!BJ688*-1</f>
        <v>0</v>
      </c>
      <c r="CM350" s="195">
        <f>'[122]RP per monthly'!BK688*-1</f>
        <v>0</v>
      </c>
      <c r="CN350" s="195">
        <f>'[122]RP per monthly'!BL688*-1</f>
        <v>0</v>
      </c>
      <c r="CO350" s="195">
        <f>'[122]RP per monthly'!BM688*-1</f>
        <v>0</v>
      </c>
      <c r="CP350" s="195">
        <f>'[122]RP per monthly'!BN688*-1</f>
        <v>0</v>
      </c>
      <c r="CQ350" s="195">
        <f>'[122]RP per monthly'!BO688*-1</f>
        <v>0</v>
      </c>
      <c r="CR350" s="195">
        <f>'[122]RP per monthly'!BP688*-1</f>
        <v>0</v>
      </c>
      <c r="CS350" s="195">
        <f>'[122]RP per monthly'!BQ688*-1</f>
        <v>0</v>
      </c>
      <c r="CT350" s="195">
        <f>'[122]RP per monthly'!BT688*-1</f>
        <v>0</v>
      </c>
      <c r="CU350" s="195">
        <f>'[122]RP per monthly'!BU688*-1</f>
        <v>0</v>
      </c>
      <c r="CV350" s="195">
        <f>'[122]RP per monthly'!BV688*-1</f>
        <v>0</v>
      </c>
      <c r="CW350" s="195">
        <f>'[122]RP per monthly'!BW688*-1</f>
        <v>0</v>
      </c>
      <c r="CX350" s="195">
        <f>'[122]RP per monthly'!BX688*-1</f>
        <v>0</v>
      </c>
      <c r="CY350" s="195">
        <f>'[122]RP per monthly'!BY688*-1</f>
        <v>0</v>
      </c>
      <c r="CZ350" s="195">
        <f>'[122]RP per monthly'!BZ688*-1</f>
        <v>0</v>
      </c>
      <c r="DA350" s="195">
        <f>'[122]RP per monthly'!CA688*-1</f>
        <v>0</v>
      </c>
      <c r="DB350" s="195">
        <f>'[122]RP per monthly'!CB688*-1</f>
        <v>0</v>
      </c>
      <c r="DC350" s="195">
        <f>'[122]RP per monthly'!CC688*-1</f>
        <v>0</v>
      </c>
      <c r="DD350" s="195">
        <f>'[122]RP per monthly'!CD688*-1</f>
        <v>0</v>
      </c>
      <c r="DE350" s="195">
        <f>'[122]RP per monthly'!CE688*-1</f>
        <v>0</v>
      </c>
    </row>
    <row r="351" spans="1:109" ht="15" customHeight="1" outlineLevel="1">
      <c r="A351" s="37" t="s">
        <v>392</v>
      </c>
      <c r="B351" s="84">
        <v>21389.08</v>
      </c>
      <c r="C351" s="84"/>
      <c r="D351" s="84">
        <v>101861.71</v>
      </c>
      <c r="E351" s="84">
        <v>765</v>
      </c>
      <c r="F351" s="84">
        <v>513</v>
      </c>
      <c r="G351" s="84"/>
      <c r="H351" s="84">
        <v>53</v>
      </c>
      <c r="I351" s="84"/>
      <c r="J351" s="84">
        <v>93216.43</v>
      </c>
      <c r="K351" s="84">
        <v>360167.73</v>
      </c>
      <c r="L351" s="84">
        <v>386.6</v>
      </c>
      <c r="M351" s="84">
        <v>105416.42</v>
      </c>
      <c r="N351" s="84"/>
      <c r="O351" s="84"/>
      <c r="P351" s="84">
        <v>53605.08</v>
      </c>
      <c r="Q351" s="84">
        <v>7629.05</v>
      </c>
      <c r="R351" s="84">
        <v>13592.22</v>
      </c>
      <c r="S351" s="84">
        <v>167376.39000000001</v>
      </c>
      <c r="T351" s="84">
        <v>882.61</v>
      </c>
      <c r="U351" s="84">
        <v>73952.13</v>
      </c>
      <c r="V351" s="84"/>
      <c r="W351" s="84">
        <v>63606.84</v>
      </c>
      <c r="X351" s="84">
        <v>21208.93</v>
      </c>
      <c r="Y351" s="84">
        <v>32113.34</v>
      </c>
      <c r="Z351" s="84">
        <v>3273.38</v>
      </c>
      <c r="AA351" s="84">
        <v>19237.18</v>
      </c>
      <c r="AB351" s="84">
        <v>40864.899999999987</v>
      </c>
      <c r="AC351" s="84">
        <v>23416.75</v>
      </c>
      <c r="AD351" s="84">
        <v>52023.76</v>
      </c>
      <c r="AE351" s="84"/>
      <c r="AF351" s="84">
        <v>8971.76</v>
      </c>
      <c r="AG351" s="84">
        <v>22145.75</v>
      </c>
      <c r="AH351" s="84">
        <v>19810</v>
      </c>
      <c r="AI351" s="84">
        <v>182936.78</v>
      </c>
      <c r="AJ351" s="84">
        <v>282047.09999999998</v>
      </c>
      <c r="AK351" s="84">
        <v>31221.99</v>
      </c>
      <c r="AL351" s="203">
        <f>'[122]RP per monthly'!B689*-1</f>
        <v>101543.09</v>
      </c>
      <c r="AM351" s="203">
        <f>'[122]RP per monthly'!C689*-1</f>
        <v>636.78</v>
      </c>
      <c r="AN351" s="203">
        <f>'[122]RP per monthly'!D689*-1</f>
        <v>18270.849999999999</v>
      </c>
      <c r="AO351" s="203">
        <f>'[122]RP per monthly'!E689*-1</f>
        <v>170409.32</v>
      </c>
      <c r="AP351" s="203">
        <f>'[122]RP per monthly'!F689*-1</f>
        <v>21916.06</v>
      </c>
      <c r="AQ351" s="203">
        <f>'[122]RP per monthly'!G689*-1</f>
        <v>12306.7</v>
      </c>
      <c r="AR351" s="203">
        <f>'[122]RP per monthly'!H689*-1</f>
        <v>7758.92</v>
      </c>
      <c r="AS351" s="203">
        <f>'[122]RP per monthly'!I689*-1</f>
        <v>0</v>
      </c>
      <c r="AT351" s="203">
        <f>'[122]RP per monthly'!J689*-1</f>
        <v>710</v>
      </c>
      <c r="AU351" s="203">
        <f>'[122]RP per monthly'!K689*-1</f>
        <v>5963.47</v>
      </c>
      <c r="AV351" s="203">
        <f>'[122]RP per monthly'!L689*-1</f>
        <v>53105.13</v>
      </c>
      <c r="AW351" s="203">
        <f>'[122]RP per monthly'!M689*-1</f>
        <v>36589.03</v>
      </c>
      <c r="AX351" s="203">
        <f>'[122]RP per monthly'!P689*-1</f>
        <v>174394.72</v>
      </c>
      <c r="AY351" s="203">
        <f>'[122]RP per monthly'!Q689*-1</f>
        <v>173915.3</v>
      </c>
      <c r="AZ351" s="203">
        <f>'[122]RP per monthly'!R689*-1</f>
        <v>42187.26</v>
      </c>
      <c r="BA351" s="203">
        <f>'[122]RP per monthly'!S689*-1</f>
        <v>51636.22</v>
      </c>
      <c r="BB351" s="203">
        <f>'[122]RP per monthly'!T689*-1</f>
        <v>411901.59</v>
      </c>
      <c r="BC351" s="203">
        <f>'[122]RP per monthly'!U689*-1</f>
        <v>157402.95000000001</v>
      </c>
      <c r="BD351" s="203">
        <f>'[122]RP per monthly'!V689*-1</f>
        <v>199273.89</v>
      </c>
      <c r="BE351" s="203">
        <f>'[122]RP per monthly'!W689*-1</f>
        <v>232187.45</v>
      </c>
      <c r="BF351" s="203">
        <f>'[122]RP per monthly'!X689*-1</f>
        <v>106765.65</v>
      </c>
      <c r="BG351" s="203">
        <f>'[122]RP per monthly'!Y689*-1</f>
        <v>106765.65</v>
      </c>
      <c r="BH351" s="203">
        <f>'[122]RP per monthly'!Z689*-1</f>
        <v>106765.65</v>
      </c>
      <c r="BI351" s="203">
        <f>'[122]RP per monthly'!AA689*-1</f>
        <v>125303.65</v>
      </c>
      <c r="BJ351" s="203">
        <f>'[122]RP per monthly'!AD689*-1</f>
        <v>141461.10999999999</v>
      </c>
      <c r="BK351" s="203">
        <f>'[122]RP per monthly'!AE689*-1</f>
        <v>141461.10999999999</v>
      </c>
      <c r="BL351" s="203">
        <f>'[122]RP per monthly'!AF689*-1</f>
        <v>141461.10999999999</v>
      </c>
      <c r="BM351" s="203">
        <f>'[122]RP per monthly'!AG689*-1</f>
        <v>141461.10999999999</v>
      </c>
      <c r="BN351" s="203">
        <f>'[122]RP per monthly'!AH689*-1</f>
        <v>141461.10999999999</v>
      </c>
      <c r="BO351" s="203">
        <f>'[122]RP per monthly'!AI689*-1</f>
        <v>141461.10999999999</v>
      </c>
      <c r="BP351" s="203">
        <f>'[122]RP per monthly'!AJ689*-1</f>
        <v>161461.10999999999</v>
      </c>
      <c r="BQ351" s="203">
        <f>'[122]RP per monthly'!AK689*-1</f>
        <v>141461.10999999999</v>
      </c>
      <c r="BR351" s="203">
        <f>'[122]RP per monthly'!AL689*-1</f>
        <v>141461.10999999999</v>
      </c>
      <c r="BS351" s="203">
        <f>'[122]RP per monthly'!AM689*-1</f>
        <v>141461.10999999999</v>
      </c>
      <c r="BT351" s="203">
        <f>'[122]RP per monthly'!AN689*-1</f>
        <v>141461.10999999999</v>
      </c>
      <c r="BU351" s="203">
        <f>'[122]RP per monthly'!AO689*-1</f>
        <v>141461.10999999999</v>
      </c>
      <c r="BV351" s="195">
        <f>'[122]RP per monthly'!AR689*-1</f>
        <v>141461.10999999999</v>
      </c>
      <c r="BW351" s="195">
        <f>'[122]RP per monthly'!AS689*-1</f>
        <v>141461.10999999999</v>
      </c>
      <c r="BX351" s="195">
        <f>'[122]RP per monthly'!AT689*-1</f>
        <v>141461.10999999999</v>
      </c>
      <c r="BY351" s="195">
        <f>'[122]RP per monthly'!AU689*-1</f>
        <v>141461.10999999999</v>
      </c>
      <c r="BZ351" s="195">
        <f>'[122]RP per monthly'!AV689*-1</f>
        <v>141461.10999999999</v>
      </c>
      <c r="CA351" s="195">
        <f>'[122]RP per monthly'!AW689*-1</f>
        <v>141461.10999999999</v>
      </c>
      <c r="CB351" s="195">
        <f>'[122]RP per monthly'!AX689*-1</f>
        <v>161461.10999999999</v>
      </c>
      <c r="CC351" s="195">
        <f>'[122]RP per monthly'!AY689*-1</f>
        <v>141461.10999999999</v>
      </c>
      <c r="CD351" s="195">
        <f>'[122]RP per monthly'!AZ689*-1</f>
        <v>141461.10999999999</v>
      </c>
      <c r="CE351" s="195">
        <f>'[122]RP per monthly'!BA689*-1</f>
        <v>141461.10999999999</v>
      </c>
      <c r="CF351" s="195">
        <f>'[122]RP per monthly'!BB689*-1</f>
        <v>141461.10999999999</v>
      </c>
      <c r="CG351" s="195">
        <f>'[122]RP per monthly'!BC689*-1</f>
        <v>141461.10999999999</v>
      </c>
      <c r="CH351" s="195">
        <f>'[122]RP per monthly'!BF689*-1</f>
        <v>141461.10999999999</v>
      </c>
      <c r="CI351" s="195">
        <f>'[122]RP per monthly'!BG689*-1</f>
        <v>141461.10999999999</v>
      </c>
      <c r="CJ351" s="195">
        <f>'[122]RP per monthly'!BH689*-1</f>
        <v>141461.10999999999</v>
      </c>
      <c r="CK351" s="195">
        <f>'[122]RP per monthly'!BI689*-1</f>
        <v>141461.10999999999</v>
      </c>
      <c r="CL351" s="195">
        <f>'[122]RP per monthly'!BJ689*-1</f>
        <v>141461.10999999999</v>
      </c>
      <c r="CM351" s="195">
        <f>'[122]RP per monthly'!BK689*-1</f>
        <v>141461.10999999999</v>
      </c>
      <c r="CN351" s="195">
        <f>'[122]RP per monthly'!BL689*-1</f>
        <v>161461.10999999999</v>
      </c>
      <c r="CO351" s="195">
        <f>'[122]RP per monthly'!BM689*-1</f>
        <v>141461.10999999999</v>
      </c>
      <c r="CP351" s="195">
        <f>'[122]RP per monthly'!BN689*-1</f>
        <v>141461.10999999999</v>
      </c>
      <c r="CQ351" s="195">
        <f>'[122]RP per monthly'!BO689*-1</f>
        <v>141461.10999999999</v>
      </c>
      <c r="CR351" s="195">
        <f>'[122]RP per monthly'!BP689*-1</f>
        <v>141461.10999999999</v>
      </c>
      <c r="CS351" s="195">
        <f>'[122]RP per monthly'!BQ689*-1</f>
        <v>141461.10999999999</v>
      </c>
      <c r="CT351" s="195">
        <f>'[122]RP per monthly'!BT689*-1</f>
        <v>141461.10999999999</v>
      </c>
      <c r="CU351" s="195">
        <f>'[122]RP per monthly'!BU689*-1</f>
        <v>141461.10999999999</v>
      </c>
      <c r="CV351" s="195">
        <f>'[122]RP per monthly'!BV689*-1</f>
        <v>141461.10999999999</v>
      </c>
      <c r="CW351" s="195">
        <f>'[122]RP per monthly'!BW689*-1</f>
        <v>141461.10999999999</v>
      </c>
      <c r="CX351" s="195">
        <f>'[122]RP per monthly'!BX689*-1</f>
        <v>141461.10999999999</v>
      </c>
      <c r="CY351" s="195">
        <f>'[122]RP per monthly'!BY689*-1</f>
        <v>141461.10999999999</v>
      </c>
      <c r="CZ351" s="195">
        <f>'[122]RP per monthly'!BZ689*-1</f>
        <v>161461.10999999999</v>
      </c>
      <c r="DA351" s="195">
        <f>'[122]RP per monthly'!CA689*-1</f>
        <v>141461.10999999999</v>
      </c>
      <c r="DB351" s="195">
        <f>'[122]RP per monthly'!CB689*-1</f>
        <v>141461.10999999999</v>
      </c>
      <c r="DC351" s="195">
        <f>'[122]RP per monthly'!CC689*-1</f>
        <v>141461.10999999999</v>
      </c>
      <c r="DD351" s="195">
        <f>'[122]RP per monthly'!CD689*-1</f>
        <v>141461.10999999999</v>
      </c>
      <c r="DE351" s="195">
        <f>'[122]RP per monthly'!CE689*-1</f>
        <v>141461.10999999999</v>
      </c>
    </row>
    <row r="352" spans="1:109" ht="15" customHeight="1" outlineLevel="1">
      <c r="A352" s="37" t="s">
        <v>393</v>
      </c>
      <c r="B352" s="84">
        <v>-2349</v>
      </c>
      <c r="C352" s="84"/>
      <c r="D352" s="84">
        <v>3473.72</v>
      </c>
      <c r="E352" s="84">
        <v>83365.510000000009</v>
      </c>
      <c r="F352" s="84">
        <v>17070.93</v>
      </c>
      <c r="G352" s="84">
        <v>18899.5</v>
      </c>
      <c r="H352" s="84">
        <v>23869.37</v>
      </c>
      <c r="I352" s="84">
        <v>15666.74</v>
      </c>
      <c r="J352" s="84">
        <v>10979.9</v>
      </c>
      <c r="K352" s="84">
        <v>2747.83</v>
      </c>
      <c r="L352" s="84">
        <v>7104.4000000000005</v>
      </c>
      <c r="M352" s="84">
        <v>5299.94</v>
      </c>
      <c r="N352" s="84">
        <v>3404.9700000000003</v>
      </c>
      <c r="O352" s="84">
        <v>7995.6500000000005</v>
      </c>
      <c r="P352" s="84">
        <v>54404.67</v>
      </c>
      <c r="Q352" s="84">
        <v>1113.97</v>
      </c>
      <c r="R352" s="84">
        <v>1657.47</v>
      </c>
      <c r="S352" s="84">
        <v>35412.959999999999</v>
      </c>
      <c r="T352" s="84">
        <v>26139.39</v>
      </c>
      <c r="U352" s="84">
        <v>35612.700000000004</v>
      </c>
      <c r="V352" s="84">
        <v>18938.849999999999</v>
      </c>
      <c r="W352" s="84">
        <v>40741.46</v>
      </c>
      <c r="X352" s="84">
        <v>38000.06</v>
      </c>
      <c r="Y352" s="84">
        <v>39818.06</v>
      </c>
      <c r="Z352" s="84">
        <v>45641.679999999993</v>
      </c>
      <c r="AA352" s="84">
        <v>19761.7</v>
      </c>
      <c r="AB352" s="84">
        <v>16366.740000000002</v>
      </c>
      <c r="AC352" s="84">
        <v>13456.919999999998</v>
      </c>
      <c r="AD352" s="84">
        <v>33857.659999999996</v>
      </c>
      <c r="AE352" s="84">
        <v>49663.39</v>
      </c>
      <c r="AF352" s="84">
        <v>28216.99</v>
      </c>
      <c r="AG352" s="84">
        <v>49441.07</v>
      </c>
      <c r="AH352" s="84">
        <v>22360.289999999997</v>
      </c>
      <c r="AI352" s="84">
        <v>27139.480000000003</v>
      </c>
      <c r="AJ352" s="84">
        <v>11795.83</v>
      </c>
      <c r="AK352" s="84">
        <v>433590.74</v>
      </c>
      <c r="AL352" s="203">
        <f>'[122]RP per monthly'!B690*-1</f>
        <v>-186263.56</v>
      </c>
      <c r="AM352" s="203">
        <f>'[122]RP per monthly'!C690*-1</f>
        <v>28729.75</v>
      </c>
      <c r="AN352" s="203">
        <f>'[122]RP per monthly'!D690*-1</f>
        <v>16017.13</v>
      </c>
      <c r="AO352" s="203">
        <f>'[122]RP per monthly'!E690*-1</f>
        <v>157106.14000000001</v>
      </c>
      <c r="AP352" s="203">
        <f>'[122]RP per monthly'!F690*-1</f>
        <v>18125.810000000001</v>
      </c>
      <c r="AQ352" s="203">
        <f>'[122]RP per monthly'!G690*-1</f>
        <v>76873.850000000006</v>
      </c>
      <c r="AR352" s="203">
        <f>'[122]RP per monthly'!H690*-1</f>
        <v>154926.19</v>
      </c>
      <c r="AS352" s="203">
        <f>'[122]RP per monthly'!I690*-1</f>
        <v>22804.06</v>
      </c>
      <c r="AT352" s="203">
        <f>'[122]RP per monthly'!J690*-1</f>
        <v>48754.080000000002</v>
      </c>
      <c r="AU352" s="203">
        <f>'[122]RP per monthly'!K690*-1</f>
        <v>42178.8</v>
      </c>
      <c r="AV352" s="203">
        <f>'[122]RP per monthly'!L690*-1</f>
        <v>57739.58</v>
      </c>
      <c r="AW352" s="203">
        <f>'[122]RP per monthly'!M690*-1</f>
        <v>-85215.43</v>
      </c>
      <c r="AX352" s="203">
        <f>'[122]RP per monthly'!P690*-1</f>
        <v>24960.58</v>
      </c>
      <c r="AY352" s="203">
        <f>'[122]RP per monthly'!Q690*-1</f>
        <v>16702.75</v>
      </c>
      <c r="AZ352" s="203">
        <f>'[122]RP per monthly'!R690*-1</f>
        <v>109090.07</v>
      </c>
      <c r="BA352" s="203">
        <f>'[122]RP per monthly'!S690*-1</f>
        <v>23040.39</v>
      </c>
      <c r="BB352" s="203">
        <f>'[122]RP per monthly'!T690*-1</f>
        <v>37280.54</v>
      </c>
      <c r="BC352" s="203">
        <f>'[122]RP per monthly'!U690*-1</f>
        <v>21091.55</v>
      </c>
      <c r="BD352" s="203">
        <f>'[122]RP per monthly'!V690*-1</f>
        <v>10206.51</v>
      </c>
      <c r="BE352" s="203">
        <f>'[122]RP per monthly'!W690*-1</f>
        <v>23990.82</v>
      </c>
      <c r="BF352" s="203">
        <f>'[122]RP per monthly'!X690*-1</f>
        <v>75702.473814700003</v>
      </c>
      <c r="BG352" s="203">
        <f>'[122]RP per monthly'!Y690*-1</f>
        <v>58705.349156700002</v>
      </c>
      <c r="BH352" s="203">
        <f>'[122]RP per monthly'!Z690*-1</f>
        <v>67681.649156700005</v>
      </c>
      <c r="BI352" s="203">
        <f>'[122]RP per monthly'!AA690*-1</f>
        <v>79019.542392799995</v>
      </c>
      <c r="BJ352" s="203">
        <f>'[122]RP per monthly'!AD690*-1</f>
        <v>29227.599999999999</v>
      </c>
      <c r="BK352" s="203">
        <f>'[122]RP per monthly'!AE690*-1</f>
        <v>29227.599999999999</v>
      </c>
      <c r="BL352" s="203">
        <f>'[122]RP per monthly'!AF690*-1</f>
        <v>41227.599999999999</v>
      </c>
      <c r="BM352" s="203">
        <f>'[122]RP per monthly'!AG690*-1</f>
        <v>29227.599999999999</v>
      </c>
      <c r="BN352" s="203">
        <f>'[122]RP per monthly'!AH690*-1</f>
        <v>39227.599999999999</v>
      </c>
      <c r="BO352" s="203">
        <f>'[122]RP per monthly'!AI690*-1</f>
        <v>29227.599999999999</v>
      </c>
      <c r="BP352" s="203">
        <f>'[122]RP per monthly'!AJ690*-1</f>
        <v>39227.599999999999</v>
      </c>
      <c r="BQ352" s="203">
        <f>'[122]RP per monthly'!AK690*-1</f>
        <v>37851.129999999997</v>
      </c>
      <c r="BR352" s="203">
        <f>'[122]RP per monthly'!AL690*-1</f>
        <v>39851.129999999997</v>
      </c>
      <c r="BS352" s="203">
        <f>'[122]RP per monthly'!AM690*-1</f>
        <v>29851.13</v>
      </c>
      <c r="BT352" s="203">
        <f>'[122]RP per monthly'!AN690*-1</f>
        <v>39851.129999999997</v>
      </c>
      <c r="BU352" s="203">
        <f>'[122]RP per monthly'!AO690*-1</f>
        <v>113010.66738879999</v>
      </c>
      <c r="BV352" s="195">
        <f>'[122]RP per monthly'!AR690*-1</f>
        <v>20894.259999999998</v>
      </c>
      <c r="BW352" s="195">
        <f>'[122]RP per monthly'!AS690*-1</f>
        <v>25894.26</v>
      </c>
      <c r="BX352" s="195">
        <f>'[122]RP per monthly'!AT690*-1</f>
        <v>25894.26</v>
      </c>
      <c r="BY352" s="195">
        <f>'[122]RP per monthly'!AU690*-1</f>
        <v>25894.26</v>
      </c>
      <c r="BZ352" s="195">
        <f>'[122]RP per monthly'!AV690*-1</f>
        <v>35894.26</v>
      </c>
      <c r="CA352" s="195">
        <f>'[122]RP per monthly'!AW690*-1</f>
        <v>25894.26</v>
      </c>
      <c r="CB352" s="195">
        <f>'[122]RP per monthly'!AX690*-1</f>
        <v>47694.26</v>
      </c>
      <c r="CC352" s="195">
        <f>'[122]RP per monthly'!AY690*-1</f>
        <v>26517.79</v>
      </c>
      <c r="CD352" s="195">
        <f>'[122]RP per monthly'!AZ690*-1</f>
        <v>44517.79</v>
      </c>
      <c r="CE352" s="195">
        <f>'[122]RP per monthly'!BA690*-1</f>
        <v>26517.79</v>
      </c>
      <c r="CF352" s="195">
        <f>'[122]RP per monthly'!BB690*-1</f>
        <v>36517.79</v>
      </c>
      <c r="CG352" s="195">
        <f>'[122]RP per monthly'!BC690*-1</f>
        <v>104677.3273888</v>
      </c>
      <c r="CH352" s="195">
        <f>'[122]RP per monthly'!BF690*-1</f>
        <v>20894.259999999998</v>
      </c>
      <c r="CI352" s="195">
        <f>'[122]RP per monthly'!BG690*-1</f>
        <v>25894.26</v>
      </c>
      <c r="CJ352" s="195">
        <f>'[122]RP per monthly'!BH690*-1</f>
        <v>25894.26</v>
      </c>
      <c r="CK352" s="195">
        <f>'[122]RP per monthly'!BI690*-1</f>
        <v>25894.26</v>
      </c>
      <c r="CL352" s="195">
        <f>'[122]RP per monthly'!BJ690*-1</f>
        <v>35894.26</v>
      </c>
      <c r="CM352" s="195">
        <f>'[122]RP per monthly'!BK690*-1</f>
        <v>25894.26</v>
      </c>
      <c r="CN352" s="195">
        <f>'[122]RP per monthly'!BL690*-1</f>
        <v>47694.26</v>
      </c>
      <c r="CO352" s="195">
        <f>'[122]RP per monthly'!BM690*-1</f>
        <v>26517.79</v>
      </c>
      <c r="CP352" s="195">
        <f>'[122]RP per monthly'!BN690*-1</f>
        <v>44517.79</v>
      </c>
      <c r="CQ352" s="195">
        <f>'[122]RP per monthly'!BO690*-1</f>
        <v>26517.79</v>
      </c>
      <c r="CR352" s="195">
        <f>'[122]RP per monthly'!BP690*-1</f>
        <v>36517.79</v>
      </c>
      <c r="CS352" s="195">
        <f>'[122]RP per monthly'!BQ690*-1</f>
        <v>104677.3273888</v>
      </c>
      <c r="CT352" s="195">
        <f>'[122]RP per monthly'!BT690*-1</f>
        <v>20894.259999999998</v>
      </c>
      <c r="CU352" s="195">
        <f>'[122]RP per monthly'!BU690*-1</f>
        <v>25894.26</v>
      </c>
      <c r="CV352" s="195">
        <f>'[122]RP per monthly'!BV690*-1</f>
        <v>25894.26</v>
      </c>
      <c r="CW352" s="195">
        <f>'[122]RP per monthly'!BW690*-1</f>
        <v>25894.26</v>
      </c>
      <c r="CX352" s="195">
        <f>'[122]RP per monthly'!BX690*-1</f>
        <v>35894.26</v>
      </c>
      <c r="CY352" s="195">
        <f>'[122]RP per monthly'!BY690*-1</f>
        <v>25894.26</v>
      </c>
      <c r="CZ352" s="195">
        <f>'[122]RP per monthly'!BZ690*-1</f>
        <v>47694.26</v>
      </c>
      <c r="DA352" s="195">
        <f>'[122]RP per monthly'!CA690*-1</f>
        <v>26517.79</v>
      </c>
      <c r="DB352" s="195">
        <f>'[122]RP per monthly'!CB690*-1</f>
        <v>44517.79</v>
      </c>
      <c r="DC352" s="195">
        <f>'[122]RP per monthly'!CC690*-1</f>
        <v>26517.79</v>
      </c>
      <c r="DD352" s="195">
        <f>'[122]RP per monthly'!CD690*-1</f>
        <v>36517.79</v>
      </c>
      <c r="DE352" s="195">
        <f>'[122]RP per monthly'!CE690*-1</f>
        <v>104677.3273888</v>
      </c>
    </row>
    <row r="353" spans="1:109" ht="15" customHeight="1" outlineLevel="1">
      <c r="A353" s="37" t="s">
        <v>394</v>
      </c>
      <c r="B353" s="84">
        <v>49446.859999999993</v>
      </c>
      <c r="C353" s="84">
        <v>-12786.43</v>
      </c>
      <c r="D353" s="84">
        <v>11876.59</v>
      </c>
      <c r="E353" s="84">
        <v>10092.44</v>
      </c>
      <c r="F353" s="84">
        <v>3851.6</v>
      </c>
      <c r="G353" s="84">
        <v>49531.519999999997</v>
      </c>
      <c r="H353" s="84">
        <v>62391.789999999994</v>
      </c>
      <c r="I353" s="84">
        <v>50345.03</v>
      </c>
      <c r="J353" s="84">
        <v>27796.52</v>
      </c>
      <c r="K353" s="84">
        <v>18343.55</v>
      </c>
      <c r="L353" s="84">
        <v>11311.81</v>
      </c>
      <c r="M353" s="84">
        <v>16746.14</v>
      </c>
      <c r="N353" s="84">
        <v>16436.620000000003</v>
      </c>
      <c r="O353" s="84">
        <v>19303.349999999999</v>
      </c>
      <c r="P353" s="84">
        <v>11004.789999999999</v>
      </c>
      <c r="Q353" s="84">
        <v>32181.25</v>
      </c>
      <c r="R353" s="84">
        <v>25646.11</v>
      </c>
      <c r="S353" s="84">
        <v>28961.760000000002</v>
      </c>
      <c r="T353" s="84">
        <v>18019.37</v>
      </c>
      <c r="U353" s="84">
        <v>28272.850000000002</v>
      </c>
      <c r="V353" s="84">
        <v>44901.38</v>
      </c>
      <c r="W353" s="84">
        <v>18077.46</v>
      </c>
      <c r="X353" s="84">
        <v>21411.18</v>
      </c>
      <c r="Y353" s="84">
        <v>27740.66</v>
      </c>
      <c r="Z353" s="84">
        <v>23477.65</v>
      </c>
      <c r="AA353" s="84">
        <v>9748.6400000000012</v>
      </c>
      <c r="AB353" s="84">
        <v>15443.779999999999</v>
      </c>
      <c r="AC353" s="84">
        <v>6628.6</v>
      </c>
      <c r="AD353" s="84"/>
      <c r="AE353" s="84">
        <v>-311.12</v>
      </c>
      <c r="AF353" s="84">
        <v>1207</v>
      </c>
      <c r="AG353" s="84">
        <v>3597.8</v>
      </c>
      <c r="AH353" s="84">
        <v>555</v>
      </c>
      <c r="AI353" s="84">
        <v>5711.33</v>
      </c>
      <c r="AJ353" s="84">
        <v>11886.76</v>
      </c>
      <c r="AK353" s="84">
        <v>14467.72</v>
      </c>
      <c r="AL353" s="203">
        <f>'[122]RP per monthly'!B691*-1</f>
        <v>5024.3999999999996</v>
      </c>
      <c r="AM353" s="203">
        <f>'[122]RP per monthly'!C691*-1</f>
        <v>19501.12</v>
      </c>
      <c r="AN353" s="203">
        <f>'[122]RP per monthly'!D691*-1</f>
        <v>18457.849999999999</v>
      </c>
      <c r="AO353" s="203">
        <f>'[122]RP per monthly'!E691*-1</f>
        <v>2466.48</v>
      </c>
      <c r="AP353" s="203">
        <f>'[122]RP per monthly'!F691*-1</f>
        <v>7579.76</v>
      </c>
      <c r="AQ353" s="203">
        <f>'[122]RP per monthly'!G691*-1</f>
        <v>20056.68</v>
      </c>
      <c r="AR353" s="203">
        <f>'[122]RP per monthly'!H691*-1</f>
        <v>10075.82</v>
      </c>
      <c r="AS353" s="203">
        <f>'[122]RP per monthly'!I691*-1</f>
        <v>9177.16</v>
      </c>
      <c r="AT353" s="203">
        <f>'[122]RP per monthly'!J691*-1</f>
        <v>15070.07</v>
      </c>
      <c r="AU353" s="203">
        <f>'[122]RP per monthly'!K691*-1</f>
        <v>14552.11</v>
      </c>
      <c r="AV353" s="203">
        <f>'[122]RP per monthly'!L691*-1</f>
        <v>6857.21</v>
      </c>
      <c r="AW353" s="203">
        <f>'[122]RP per monthly'!M691*-1</f>
        <v>18488.580000000002</v>
      </c>
      <c r="AX353" s="203">
        <f>'[122]RP per monthly'!P691*-1</f>
        <v>23107.200000000001</v>
      </c>
      <c r="AY353" s="203">
        <f>'[122]RP per monthly'!Q691*-1</f>
        <v>5515.61</v>
      </c>
      <c r="AZ353" s="203">
        <f>'[122]RP per monthly'!R691*-1</f>
        <v>2815.99</v>
      </c>
      <c r="BA353" s="203">
        <f>'[122]RP per monthly'!S691*-1</f>
        <v>9984.7199999999993</v>
      </c>
      <c r="BB353" s="203">
        <f>'[122]RP per monthly'!T691*-1</f>
        <v>21088.59</v>
      </c>
      <c r="BC353" s="203">
        <f>'[122]RP per monthly'!U691*-1</f>
        <v>16025.95</v>
      </c>
      <c r="BD353" s="203">
        <f>'[122]RP per monthly'!V691*-1</f>
        <v>7854.31</v>
      </c>
      <c r="BE353" s="203">
        <f>'[122]RP per monthly'!W691*-1</f>
        <v>5912.04</v>
      </c>
      <c r="BF353" s="203">
        <f>'[122]RP per monthly'!X691*-1</f>
        <v>49146.776744499999</v>
      </c>
      <c r="BG353" s="203">
        <f>'[122]RP per monthly'!Y691*-1</f>
        <v>13429.634618800001</v>
      </c>
      <c r="BH353" s="203">
        <f>'[122]RP per monthly'!Z691*-1</f>
        <v>12867.4039048</v>
      </c>
      <c r="BI353" s="203">
        <f>'[122]RP per monthly'!AA691*-1</f>
        <v>10718.4824546</v>
      </c>
      <c r="BJ353" s="203">
        <f>'[122]RP per monthly'!AD691*-1</f>
        <v>11755.69</v>
      </c>
      <c r="BK353" s="203">
        <f>'[122]RP per monthly'!AE691*-1</f>
        <v>6921.24</v>
      </c>
      <c r="BL353" s="203">
        <f>'[122]RP per monthly'!AF691*-1</f>
        <v>10935.63</v>
      </c>
      <c r="BM353" s="203">
        <f>'[122]RP per monthly'!AG691*-1</f>
        <v>10972.48</v>
      </c>
      <c r="BN353" s="203">
        <f>'[122]RP per monthly'!AH691*-1</f>
        <v>12941.69</v>
      </c>
      <c r="BO353" s="203">
        <f>'[122]RP per monthly'!AI691*-1</f>
        <v>11916.94</v>
      </c>
      <c r="BP353" s="203">
        <f>'[122]RP per monthly'!AJ691*-1</f>
        <v>13512.63</v>
      </c>
      <c r="BQ353" s="203">
        <f>'[122]RP per monthly'!AK691*-1</f>
        <v>31916.91</v>
      </c>
      <c r="BR353" s="203">
        <f>'[122]RP per monthly'!AL691*-1</f>
        <v>12905.79</v>
      </c>
      <c r="BS353" s="203">
        <f>'[122]RP per monthly'!AM691*-1</f>
        <v>34873.94</v>
      </c>
      <c r="BT353" s="203">
        <f>'[122]RP per monthly'!AN691*-1</f>
        <v>18395.63</v>
      </c>
      <c r="BU353" s="203">
        <f>'[122]RP per monthly'!AO691*-1</f>
        <v>32369.59</v>
      </c>
      <c r="BV353" s="195">
        <f>'[122]RP per monthly'!AR691*-1</f>
        <v>9160.0136414999997</v>
      </c>
      <c r="BW353" s="195">
        <f>'[122]RP per monthly'!AS691*-1</f>
        <v>8437.0139653000006</v>
      </c>
      <c r="BX353" s="195">
        <f>'[122]RP per monthly'!AT691*-1</f>
        <v>9729.2596744000002</v>
      </c>
      <c r="BY353" s="195">
        <f>'[122]RP per monthly'!AU691*-1</f>
        <v>8911.2539653000003</v>
      </c>
      <c r="BZ353" s="195">
        <f>'[122]RP per monthly'!AV691*-1</f>
        <v>10830.0136415</v>
      </c>
      <c r="CA353" s="195">
        <f>'[122]RP per monthly'!AW691*-1</f>
        <v>11245.019998199999</v>
      </c>
      <c r="CB353" s="195">
        <f>'[122]RP per monthly'!AX691*-1</f>
        <v>10916.9536415</v>
      </c>
      <c r="CC353" s="195">
        <f>'[122]RP per monthly'!AY691*-1</f>
        <v>11052.683965300001</v>
      </c>
      <c r="CD353" s="195">
        <f>'[122]RP per monthly'!AZ691*-1</f>
        <v>9606.4196744000001</v>
      </c>
      <c r="CE353" s="195">
        <f>'[122]RP per monthly'!BA691*-1</f>
        <v>10432.713965299999</v>
      </c>
      <c r="CF353" s="195">
        <f>'[122]RP per monthly'!BB691*-1</f>
        <v>18376.9536415</v>
      </c>
      <c r="CG353" s="195">
        <f>'[122]RP per monthly'!BC691*-1</f>
        <v>9317.6699981999991</v>
      </c>
      <c r="CH353" s="195">
        <f>'[122]RP per monthly'!BF691*-1</f>
        <v>9160.0136414999997</v>
      </c>
      <c r="CI353" s="195">
        <f>'[122]RP per monthly'!BG691*-1</f>
        <v>8437.0139653000006</v>
      </c>
      <c r="CJ353" s="195">
        <f>'[122]RP per monthly'!BH691*-1</f>
        <v>9729.2596744000002</v>
      </c>
      <c r="CK353" s="195">
        <f>'[122]RP per monthly'!BI691*-1</f>
        <v>8911.2539653000003</v>
      </c>
      <c r="CL353" s="195">
        <f>'[122]RP per monthly'!BJ691*-1</f>
        <v>10830.0136415</v>
      </c>
      <c r="CM353" s="195">
        <f>'[122]RP per monthly'!BK691*-1</f>
        <v>11245.019998199999</v>
      </c>
      <c r="CN353" s="195">
        <f>'[122]RP per monthly'!BL691*-1</f>
        <v>10916.9536415</v>
      </c>
      <c r="CO353" s="195">
        <f>'[122]RP per monthly'!BM691*-1</f>
        <v>11052.683965300001</v>
      </c>
      <c r="CP353" s="195">
        <f>'[122]RP per monthly'!BN691*-1</f>
        <v>9606.4196744000001</v>
      </c>
      <c r="CQ353" s="195">
        <f>'[122]RP per monthly'!BO691*-1</f>
        <v>10432.713965299999</v>
      </c>
      <c r="CR353" s="195">
        <f>'[122]RP per monthly'!BP691*-1</f>
        <v>18376.9536415</v>
      </c>
      <c r="CS353" s="195">
        <f>'[122]RP per monthly'!BQ691*-1</f>
        <v>9317.6699981999991</v>
      </c>
      <c r="CT353" s="195">
        <f>'[122]RP per monthly'!BT691*-1</f>
        <v>9160.0136414999997</v>
      </c>
      <c r="CU353" s="195">
        <f>'[122]RP per monthly'!BU691*-1</f>
        <v>8437.0139653000006</v>
      </c>
      <c r="CV353" s="195">
        <f>'[122]RP per monthly'!BV691*-1</f>
        <v>9729.2596744000002</v>
      </c>
      <c r="CW353" s="195">
        <f>'[122]RP per monthly'!BW691*-1</f>
        <v>8911.2539653000003</v>
      </c>
      <c r="CX353" s="195">
        <f>'[122]RP per monthly'!BX691*-1</f>
        <v>10830.0136415</v>
      </c>
      <c r="CY353" s="195">
        <f>'[122]RP per monthly'!BY691*-1</f>
        <v>11245.019998199999</v>
      </c>
      <c r="CZ353" s="195">
        <f>'[122]RP per monthly'!BZ691*-1</f>
        <v>10916.9536415</v>
      </c>
      <c r="DA353" s="195">
        <f>'[122]RP per monthly'!CA691*-1</f>
        <v>11052.683965300001</v>
      </c>
      <c r="DB353" s="195">
        <f>'[122]RP per monthly'!CB691*-1</f>
        <v>9606.4196744000001</v>
      </c>
      <c r="DC353" s="195">
        <f>'[122]RP per monthly'!CC691*-1</f>
        <v>10432.713965299999</v>
      </c>
      <c r="DD353" s="195">
        <f>'[122]RP per monthly'!CD691*-1</f>
        <v>18376.9536415</v>
      </c>
      <c r="DE353" s="195">
        <f>'[122]RP per monthly'!CE691*-1</f>
        <v>9317.6699981999991</v>
      </c>
    </row>
    <row r="354" spans="1:109" ht="15" customHeight="1" outlineLevel="1">
      <c r="A354" s="37" t="s">
        <v>395</v>
      </c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4"/>
      <c r="AI354" s="84"/>
      <c r="AJ354" s="84"/>
      <c r="AK354" s="84"/>
      <c r="AL354" s="203">
        <f>'[122]RP per monthly'!B692*-1</f>
        <v>521.29999999999995</v>
      </c>
      <c r="AM354" s="203">
        <f>'[122]RP per monthly'!C692*-1</f>
        <v>11185.92</v>
      </c>
      <c r="AN354" s="203">
        <f>'[122]RP per monthly'!D692*-1</f>
        <v>5739.28</v>
      </c>
      <c r="AO354" s="203">
        <f>'[122]RP per monthly'!E692*-1</f>
        <v>2379.46</v>
      </c>
      <c r="AP354" s="203">
        <f>'[122]RP per monthly'!F692*-1</f>
        <v>2667.93</v>
      </c>
      <c r="AQ354" s="203">
        <f>'[122]RP per monthly'!G692*-1</f>
        <v>2772.81</v>
      </c>
      <c r="AR354" s="203">
        <f>'[122]RP per monthly'!H692*-1</f>
        <v>5554.44</v>
      </c>
      <c r="AS354" s="203">
        <f>'[122]RP per monthly'!I692*-1</f>
        <v>5445.62</v>
      </c>
      <c r="AT354" s="203">
        <f>'[122]RP per monthly'!J692*-1</f>
        <v>6973.24</v>
      </c>
      <c r="AU354" s="203">
        <f>'[122]RP per monthly'!K692*-1</f>
        <v>6192.36</v>
      </c>
      <c r="AV354" s="203">
        <f>'[122]RP per monthly'!L692*-1</f>
        <v>3185.92</v>
      </c>
      <c r="AW354" s="203">
        <f>'[122]RP per monthly'!M692*-1</f>
        <v>7123.1</v>
      </c>
      <c r="AX354" s="203">
        <f>'[122]RP per monthly'!P692*-1</f>
        <v>2309.9899999999998</v>
      </c>
      <c r="AY354" s="203">
        <f>'[122]RP per monthly'!Q692*-1</f>
        <v>1818.06</v>
      </c>
      <c r="AZ354" s="203">
        <f>'[122]RP per monthly'!R692*-1</f>
        <v>3504.25</v>
      </c>
      <c r="BA354" s="203">
        <f>'[122]RP per monthly'!S692*-1</f>
        <v>1457.18</v>
      </c>
      <c r="BB354" s="203">
        <f>'[122]RP per monthly'!T692*-1</f>
        <v>4626.8599999999997</v>
      </c>
      <c r="BC354" s="203">
        <f>'[122]RP per monthly'!U692*-1</f>
        <v>5822.24</v>
      </c>
      <c r="BD354" s="203">
        <f>'[122]RP per monthly'!V692*-1</f>
        <v>1599.72</v>
      </c>
      <c r="BE354" s="203">
        <f>'[122]RP per monthly'!W692*-1</f>
        <v>5576.72</v>
      </c>
      <c r="BF354" s="203">
        <f>'[122]RP per monthly'!X692*-1</f>
        <v>26717.777778</v>
      </c>
      <c r="BG354" s="203">
        <f>'[122]RP per monthly'!Y692*-1</f>
        <v>8133.34</v>
      </c>
      <c r="BH354" s="203">
        <f>'[122]RP per monthly'!Z692*-1</f>
        <v>12121.613125100001</v>
      </c>
      <c r="BI354" s="203">
        <f>'[122]RP per monthly'!AA692*-1</f>
        <v>7555.6853471000004</v>
      </c>
      <c r="BJ354" s="203">
        <f>'[122]RP per monthly'!AD692*-1</f>
        <v>8950</v>
      </c>
      <c r="BK354" s="203">
        <f>'[122]RP per monthly'!AE692*-1</f>
        <v>8550</v>
      </c>
      <c r="BL354" s="203">
        <f>'[122]RP per monthly'!AF692*-1</f>
        <v>7100</v>
      </c>
      <c r="BM354" s="203">
        <f>'[122]RP per monthly'!AG692*-1</f>
        <v>10800</v>
      </c>
      <c r="BN354" s="203">
        <f>'[122]RP per monthly'!AH692*-1</f>
        <v>9600</v>
      </c>
      <c r="BO354" s="203">
        <f>'[122]RP per monthly'!AI692*-1</f>
        <v>7100</v>
      </c>
      <c r="BP354" s="203">
        <f>'[122]RP per monthly'!AJ692*-1</f>
        <v>10800</v>
      </c>
      <c r="BQ354" s="203">
        <f>'[122]RP per monthly'!AK692*-1</f>
        <v>24600</v>
      </c>
      <c r="BR354" s="203">
        <f>'[122]RP per monthly'!AL692*-1</f>
        <v>9050</v>
      </c>
      <c r="BS354" s="203">
        <f>'[122]RP per monthly'!AM692*-1</f>
        <v>26850</v>
      </c>
      <c r="BT354" s="203">
        <f>'[122]RP per monthly'!AN692*-1</f>
        <v>14050</v>
      </c>
      <c r="BU354" s="203">
        <f>'[122]RP per monthly'!AO692*-1</f>
        <v>21600</v>
      </c>
      <c r="BV354" s="195">
        <f>'[122]RP per monthly'!AR692*-1</f>
        <v>5700</v>
      </c>
      <c r="BW354" s="195">
        <f>'[122]RP per monthly'!AS692*-1</f>
        <v>12631.454400000001</v>
      </c>
      <c r="BX354" s="195">
        <f>'[122]RP per monthly'!AT692*-1</f>
        <v>6100</v>
      </c>
      <c r="BY354" s="195">
        <f>'[122]RP per monthly'!AU692*-1</f>
        <v>8100</v>
      </c>
      <c r="BZ354" s="195">
        <f>'[122]RP per monthly'!AV692*-1</f>
        <v>7100</v>
      </c>
      <c r="CA354" s="195">
        <f>'[122]RP per monthly'!AW692*-1</f>
        <v>196200</v>
      </c>
      <c r="CB354" s="195">
        <f>'[122]RP per monthly'!AX692*-1</f>
        <v>7100</v>
      </c>
      <c r="CC354" s="195">
        <f>'[122]RP per monthly'!AY692*-1</f>
        <v>12631.454400000001</v>
      </c>
      <c r="CD354" s="195">
        <f>'[122]RP per monthly'!AZ692*-1</f>
        <v>6100</v>
      </c>
      <c r="CE354" s="195">
        <f>'[122]RP per monthly'!BA692*-1</f>
        <v>8100</v>
      </c>
      <c r="CF354" s="195">
        <f>'[122]RP per monthly'!BB692*-1</f>
        <v>12600</v>
      </c>
      <c r="CG354" s="195">
        <f>'[122]RP per monthly'!BC692*-1</f>
        <v>194200</v>
      </c>
      <c r="CH354" s="195">
        <f>'[122]RP per monthly'!BF692*-1</f>
        <v>5700</v>
      </c>
      <c r="CI354" s="195">
        <f>'[122]RP per monthly'!BG692*-1</f>
        <v>12631.454400000001</v>
      </c>
      <c r="CJ354" s="195">
        <f>'[122]RP per monthly'!BH692*-1</f>
        <v>6100</v>
      </c>
      <c r="CK354" s="195">
        <f>'[122]RP per monthly'!BI692*-1</f>
        <v>8100</v>
      </c>
      <c r="CL354" s="195">
        <f>'[122]RP per monthly'!BJ692*-1</f>
        <v>7100</v>
      </c>
      <c r="CM354" s="195">
        <f>'[122]RP per monthly'!BK692*-1</f>
        <v>196200</v>
      </c>
      <c r="CN354" s="195">
        <f>'[122]RP per monthly'!BL692*-1</f>
        <v>7100</v>
      </c>
      <c r="CO354" s="195">
        <f>'[122]RP per monthly'!BM692*-1</f>
        <v>12631.454400000001</v>
      </c>
      <c r="CP354" s="195">
        <f>'[122]RP per monthly'!BN692*-1</f>
        <v>6100</v>
      </c>
      <c r="CQ354" s="195">
        <f>'[122]RP per monthly'!BO692*-1</f>
        <v>8100</v>
      </c>
      <c r="CR354" s="195">
        <f>'[122]RP per monthly'!BP692*-1</f>
        <v>12600</v>
      </c>
      <c r="CS354" s="195">
        <f>'[122]RP per monthly'!BQ692*-1</f>
        <v>194200</v>
      </c>
      <c r="CT354" s="195">
        <f>'[122]RP per monthly'!BT692*-1</f>
        <v>5700</v>
      </c>
      <c r="CU354" s="195">
        <f>'[122]RP per monthly'!BU692*-1</f>
        <v>12631.454400000001</v>
      </c>
      <c r="CV354" s="195">
        <f>'[122]RP per monthly'!BV692*-1</f>
        <v>6100</v>
      </c>
      <c r="CW354" s="195">
        <f>'[122]RP per monthly'!BW692*-1</f>
        <v>8100</v>
      </c>
      <c r="CX354" s="195">
        <f>'[122]RP per monthly'!BX692*-1</f>
        <v>7100</v>
      </c>
      <c r="CY354" s="195">
        <f>'[122]RP per monthly'!BY692*-1</f>
        <v>196200</v>
      </c>
      <c r="CZ354" s="195">
        <f>'[122]RP per monthly'!BZ692*-1</f>
        <v>7100</v>
      </c>
      <c r="DA354" s="195">
        <f>'[122]RP per monthly'!CA692*-1</f>
        <v>12631.454400000001</v>
      </c>
      <c r="DB354" s="195">
        <f>'[122]RP per monthly'!CB692*-1</f>
        <v>6100</v>
      </c>
      <c r="DC354" s="195">
        <f>'[122]RP per monthly'!CC692*-1</f>
        <v>8100</v>
      </c>
      <c r="DD354" s="195">
        <f>'[122]RP per monthly'!CD692*-1</f>
        <v>12600</v>
      </c>
      <c r="DE354" s="195">
        <f>'[122]RP per monthly'!CE692*-1</f>
        <v>194200</v>
      </c>
    </row>
    <row r="355" spans="1:109" ht="15" customHeight="1" outlineLevel="1">
      <c r="A355" s="37" t="s">
        <v>396</v>
      </c>
      <c r="B355" s="84">
        <v>10408.07</v>
      </c>
      <c r="C355" s="84">
        <v>24337.72</v>
      </c>
      <c r="D355" s="84">
        <v>15337.42</v>
      </c>
      <c r="E355" s="84">
        <v>14358.71</v>
      </c>
      <c r="F355" s="84">
        <v>10382.82</v>
      </c>
      <c r="G355" s="84">
        <v>71649.83</v>
      </c>
      <c r="H355" s="84">
        <v>102959.27</v>
      </c>
      <c r="I355" s="84">
        <v>41242.33</v>
      </c>
      <c r="J355" s="84">
        <v>8485.44</v>
      </c>
      <c r="K355" s="84">
        <v>21010.95</v>
      </c>
      <c r="L355" s="84">
        <v>16390.34</v>
      </c>
      <c r="M355" s="84">
        <v>29586.92</v>
      </c>
      <c r="N355" s="84">
        <v>15536.36</v>
      </c>
      <c r="O355" s="84">
        <v>30130.32</v>
      </c>
      <c r="P355" s="84">
        <v>36754.769999999997</v>
      </c>
      <c r="Q355" s="84">
        <v>39945.520000000004</v>
      </c>
      <c r="R355" s="84">
        <v>79959.39</v>
      </c>
      <c r="S355" s="84">
        <v>42857.53</v>
      </c>
      <c r="T355" s="84">
        <v>67640.67</v>
      </c>
      <c r="U355" s="84">
        <v>28137.38</v>
      </c>
      <c r="V355" s="84">
        <v>46435.75</v>
      </c>
      <c r="W355" s="84">
        <v>94293.01</v>
      </c>
      <c r="X355" s="84">
        <v>27767.079999999998</v>
      </c>
      <c r="Y355" s="84">
        <v>42273.909999999996</v>
      </c>
      <c r="Z355" s="84">
        <v>31850.349999999995</v>
      </c>
      <c r="AA355" s="84">
        <v>14446.56</v>
      </c>
      <c r="AB355" s="84">
        <v>14169.07</v>
      </c>
      <c r="AC355" s="84">
        <v>0</v>
      </c>
      <c r="AD355" s="84"/>
      <c r="AE355" s="84">
        <v>-447.16</v>
      </c>
      <c r="AF355" s="84">
        <v>-520.27</v>
      </c>
      <c r="AG355" s="84"/>
      <c r="AH355" s="84"/>
      <c r="AI355" s="84">
        <v>1945.39</v>
      </c>
      <c r="AJ355" s="84">
        <v>1365</v>
      </c>
      <c r="AK355" s="84"/>
      <c r="AL355" s="203">
        <f>'[122]RP per monthly'!B693*-1</f>
        <v>1218.99</v>
      </c>
      <c r="AM355" s="203">
        <f>'[122]RP per monthly'!C693*-1</f>
        <v>985.5</v>
      </c>
      <c r="AN355" s="203">
        <f>'[122]RP per monthly'!D693*-1</f>
        <v>0</v>
      </c>
      <c r="AO355" s="203">
        <f>'[122]RP per monthly'!E693*-1</f>
        <v>0</v>
      </c>
      <c r="AP355" s="203">
        <f>'[122]RP per monthly'!F693*-1</f>
        <v>8575.0300000000007</v>
      </c>
      <c r="AQ355" s="203">
        <f>'[122]RP per monthly'!G693*-1</f>
        <v>2014.6</v>
      </c>
      <c r="AR355" s="203">
        <f>'[122]RP per monthly'!H693*-1</f>
        <v>4318.63</v>
      </c>
      <c r="AS355" s="203">
        <f>'[122]RP per monthly'!I693*-1</f>
        <v>4329.0200000000004</v>
      </c>
      <c r="AT355" s="203">
        <f>'[122]RP per monthly'!J693*-1</f>
        <v>5303.58</v>
      </c>
      <c r="AU355" s="203">
        <f>'[122]RP per monthly'!K693*-1</f>
        <v>10423.719999999999</v>
      </c>
      <c r="AV355" s="203">
        <f>'[122]RP per monthly'!L693*-1</f>
        <v>5875.96</v>
      </c>
      <c r="AW355" s="203">
        <f>'[122]RP per monthly'!M693*-1</f>
        <v>14711.93</v>
      </c>
      <c r="AX355" s="203">
        <f>'[122]RP per monthly'!P693*-1</f>
        <v>13432.62</v>
      </c>
      <c r="AY355" s="203">
        <f>'[122]RP per monthly'!Q693*-1</f>
        <v>4764.49</v>
      </c>
      <c r="AZ355" s="203">
        <f>'[122]RP per monthly'!R693*-1</f>
        <v>-0.32</v>
      </c>
      <c r="BA355" s="203">
        <f>'[122]RP per monthly'!S693*-1</f>
        <v>7716.71</v>
      </c>
      <c r="BB355" s="203">
        <f>'[122]RP per monthly'!T693*-1</f>
        <v>111147.29</v>
      </c>
      <c r="BC355" s="203">
        <f>'[122]RP per monthly'!U693*-1</f>
        <v>20299.54</v>
      </c>
      <c r="BD355" s="203">
        <f>'[122]RP per monthly'!V693*-1</f>
        <v>2242.3200000000002</v>
      </c>
      <c r="BE355" s="203">
        <f>'[122]RP per monthly'!W693*-1</f>
        <v>12706.48</v>
      </c>
      <c r="BF355" s="203">
        <f>'[122]RP per monthly'!X693*-1</f>
        <v>45070.220908700001</v>
      </c>
      <c r="BG355" s="203">
        <f>'[122]RP per monthly'!Y693*-1</f>
        <v>10605.917783000001</v>
      </c>
      <c r="BH355" s="203">
        <f>'[122]RP per monthly'!Z693*-1</f>
        <v>26683.079623900001</v>
      </c>
      <c r="BI355" s="203">
        <f>'[122]RP per monthly'!AA693*-1</f>
        <v>14942.510091</v>
      </c>
      <c r="BJ355" s="203">
        <f>'[122]RP per monthly'!AD693*-1</f>
        <v>8459.3392000000003</v>
      </c>
      <c r="BK355" s="203">
        <f>'[122]RP per monthly'!AE693*-1</f>
        <v>5737.3912</v>
      </c>
      <c r="BL355" s="203">
        <f>'[122]RP per monthly'!AF693*-1</f>
        <v>9093.6119999999992</v>
      </c>
      <c r="BM355" s="203">
        <f>'[122]RP per monthly'!AG693*-1</f>
        <v>12119.598400000001</v>
      </c>
      <c r="BN355" s="203">
        <f>'[122]RP per monthly'!AH693*-1</f>
        <v>13093.611999999999</v>
      </c>
      <c r="BO355" s="203">
        <f>'[122]RP per monthly'!AI693*-1</f>
        <v>196193.61199999999</v>
      </c>
      <c r="BP355" s="203">
        <f>'[122]RP per monthly'!AJ693*-1</f>
        <v>11359.3392</v>
      </c>
      <c r="BQ355" s="203">
        <f>'[122]RP per monthly'!AK693*-1</f>
        <v>82733.611999999994</v>
      </c>
      <c r="BR355" s="203">
        <f>'[122]RP per monthly'!AL693*-1</f>
        <v>14007.852000000001</v>
      </c>
      <c r="BS355" s="203">
        <f>'[122]RP per monthly'!AM693*-1</f>
        <v>84999.339200000002</v>
      </c>
      <c r="BT355" s="203">
        <f>'[122]RP per monthly'!AN693*-1</f>
        <v>47632.395199999999</v>
      </c>
      <c r="BU355" s="203">
        <f>'[122]RP per monthly'!AO693*-1</f>
        <v>285289.29200000002</v>
      </c>
      <c r="BV355" s="195">
        <f>'[122]RP per monthly'!AR693*-1</f>
        <v>6020.3630190000003</v>
      </c>
      <c r="BW355" s="195">
        <f>'[122]RP per monthly'!AS693*-1</f>
        <v>11768.753314600001</v>
      </c>
      <c r="BX355" s="195">
        <f>'[122]RP per monthly'!AT693*-1</f>
        <v>7644.32</v>
      </c>
      <c r="BY355" s="195">
        <f>'[122]RP per monthly'!AU693*-1</f>
        <v>10731.2333146</v>
      </c>
      <c r="BZ355" s="195">
        <f>'[122]RP per monthly'!AV693*-1</f>
        <v>8920.3630190000003</v>
      </c>
      <c r="CA355" s="195">
        <f>'[122]RP per monthly'!AW693*-1</f>
        <v>6694.9310955999999</v>
      </c>
      <c r="CB355" s="195">
        <f>'[122]RP per monthly'!AX693*-1</f>
        <v>8920.3630190000003</v>
      </c>
      <c r="CC355" s="195">
        <f>'[122]RP per monthly'!AY693*-1</f>
        <v>13124.9741146</v>
      </c>
      <c r="CD355" s="195">
        <f>'[122]RP per monthly'!AZ693*-1</f>
        <v>8558.56</v>
      </c>
      <c r="CE355" s="195">
        <f>'[122]RP per monthly'!BA693*-1</f>
        <v>7970.9741145999997</v>
      </c>
      <c r="CF355" s="195">
        <f>'[122]RP per monthly'!BB693*-1</f>
        <v>47459.146219000002</v>
      </c>
      <c r="CG355" s="195">
        <f>'[122]RP per monthly'!BC693*-1</f>
        <v>3950.6110956000002</v>
      </c>
      <c r="CH355" s="195">
        <f>'[122]RP per monthly'!BF693*-1</f>
        <v>6020.3630190000003</v>
      </c>
      <c r="CI355" s="195">
        <f>'[122]RP per monthly'!BG693*-1</f>
        <v>11768.753314600001</v>
      </c>
      <c r="CJ355" s="195">
        <f>'[122]RP per monthly'!BH693*-1</f>
        <v>7644.32</v>
      </c>
      <c r="CK355" s="195">
        <f>'[122]RP per monthly'!BI693*-1</f>
        <v>10731.2333146</v>
      </c>
      <c r="CL355" s="195">
        <f>'[122]RP per monthly'!BJ693*-1</f>
        <v>8920.3630190000003</v>
      </c>
      <c r="CM355" s="195">
        <f>'[122]RP per monthly'!BK693*-1</f>
        <v>6694.9310955999999</v>
      </c>
      <c r="CN355" s="195">
        <f>'[122]RP per monthly'!BL693*-1</f>
        <v>8920.3630190000003</v>
      </c>
      <c r="CO355" s="195">
        <f>'[122]RP per monthly'!BM693*-1</f>
        <v>13124.9741146</v>
      </c>
      <c r="CP355" s="195">
        <f>'[122]RP per monthly'!BN693*-1</f>
        <v>8558.56</v>
      </c>
      <c r="CQ355" s="195">
        <f>'[122]RP per monthly'!BO693*-1</f>
        <v>7970.9741145999997</v>
      </c>
      <c r="CR355" s="195">
        <f>'[122]RP per monthly'!BP693*-1</f>
        <v>47459.146219000002</v>
      </c>
      <c r="CS355" s="195">
        <f>'[122]RP per monthly'!BQ693*-1</f>
        <v>3950.6110956000002</v>
      </c>
      <c r="CT355" s="195">
        <f>'[122]RP per monthly'!BT693*-1</f>
        <v>6020.3630190000003</v>
      </c>
      <c r="CU355" s="195">
        <f>'[122]RP per monthly'!BU693*-1</f>
        <v>11768.753314600001</v>
      </c>
      <c r="CV355" s="195">
        <f>'[122]RP per monthly'!BV693*-1</f>
        <v>7644.32</v>
      </c>
      <c r="CW355" s="195">
        <f>'[122]RP per monthly'!BW693*-1</f>
        <v>10731.2333146</v>
      </c>
      <c r="CX355" s="195">
        <f>'[122]RP per monthly'!BX693*-1</f>
        <v>8920.3630190000003</v>
      </c>
      <c r="CY355" s="195">
        <f>'[122]RP per monthly'!BY693*-1</f>
        <v>6694.9310955999999</v>
      </c>
      <c r="CZ355" s="195">
        <f>'[122]RP per monthly'!BZ693*-1</f>
        <v>8920.3630190000003</v>
      </c>
      <c r="DA355" s="195">
        <f>'[122]RP per monthly'!CA693*-1</f>
        <v>13124.9741146</v>
      </c>
      <c r="DB355" s="195">
        <f>'[122]RP per monthly'!CB693*-1</f>
        <v>8558.56</v>
      </c>
      <c r="DC355" s="195">
        <f>'[122]RP per monthly'!CC693*-1</f>
        <v>7970.9741145999997</v>
      </c>
      <c r="DD355" s="195">
        <f>'[122]RP per monthly'!CD693*-1</f>
        <v>47459.146219000002</v>
      </c>
      <c r="DE355" s="195">
        <f>'[122]RP per monthly'!CE693*-1</f>
        <v>3950.6110956000002</v>
      </c>
    </row>
    <row r="356" spans="1:109" ht="15" customHeight="1" outlineLevel="1">
      <c r="A356" s="37" t="s">
        <v>397</v>
      </c>
      <c r="B356" s="84">
        <v>19701.509999999998</v>
      </c>
      <c r="C356" s="84">
        <v>239.52</v>
      </c>
      <c r="D356" s="84">
        <v>3544.51</v>
      </c>
      <c r="E356" s="84">
        <v>2024.77</v>
      </c>
      <c r="F356" s="84">
        <v>622.5</v>
      </c>
      <c r="G356" s="84">
        <v>1424.95</v>
      </c>
      <c r="H356" s="84">
        <v>1052.53</v>
      </c>
      <c r="I356" s="84">
        <v>2666.74</v>
      </c>
      <c r="J356" s="84">
        <v>1974.02</v>
      </c>
      <c r="K356" s="84">
        <v>1952.15</v>
      </c>
      <c r="L356" s="84">
        <v>3090.33</v>
      </c>
      <c r="M356" s="84">
        <v>1069.72</v>
      </c>
      <c r="N356" s="84">
        <v>2722.62</v>
      </c>
      <c r="O356" s="84">
        <v>1335.73</v>
      </c>
      <c r="P356" s="84">
        <v>2680.02</v>
      </c>
      <c r="Q356" s="84">
        <v>2876.4799999999996</v>
      </c>
      <c r="R356" s="84">
        <v>4405.71</v>
      </c>
      <c r="S356" s="84">
        <v>2410.44</v>
      </c>
      <c r="T356" s="84">
        <v>7963.13</v>
      </c>
      <c r="U356" s="84">
        <v>2351.0899999999997</v>
      </c>
      <c r="V356" s="84">
        <v>6088.83</v>
      </c>
      <c r="W356" s="84">
        <v>7965.7900000000009</v>
      </c>
      <c r="X356" s="84">
        <v>3062.9799999999996</v>
      </c>
      <c r="Y356" s="84">
        <v>6608.4800000000005</v>
      </c>
      <c r="Z356" s="84">
        <v>3688.54</v>
      </c>
      <c r="AA356" s="84">
        <v>4937.03</v>
      </c>
      <c r="AB356" s="84">
        <v>3848.1499999999996</v>
      </c>
      <c r="AC356" s="84">
        <v>489.25</v>
      </c>
      <c r="AD356" s="84">
        <v>987.2</v>
      </c>
      <c r="AE356" s="84">
        <v>462.53000000000003</v>
      </c>
      <c r="AF356" s="84">
        <v>846.15</v>
      </c>
      <c r="AG356" s="84">
        <v>1800.67</v>
      </c>
      <c r="AH356" s="84">
        <v>2193.5399999999995</v>
      </c>
      <c r="AI356" s="84">
        <v>2807.99</v>
      </c>
      <c r="AJ356" s="84">
        <v>1590.48</v>
      </c>
      <c r="AK356" s="84">
        <v>2172.5100000000002</v>
      </c>
      <c r="AL356" s="203">
        <f>'[122]RP per monthly'!B694*-1</f>
        <v>492.31</v>
      </c>
      <c r="AM356" s="203">
        <f>'[122]RP per monthly'!C694*-1</f>
        <v>6758.82</v>
      </c>
      <c r="AN356" s="203">
        <f>'[122]RP per monthly'!D694*-1</f>
        <v>5328.37</v>
      </c>
      <c r="AO356" s="203">
        <f>'[122]RP per monthly'!E694*-1</f>
        <v>3251.96</v>
      </c>
      <c r="AP356" s="203">
        <f>'[122]RP per monthly'!F694*-1</f>
        <v>7236.87</v>
      </c>
      <c r="AQ356" s="203">
        <f>'[122]RP per monthly'!G694*-1</f>
        <v>6663.21</v>
      </c>
      <c r="AR356" s="203">
        <f>'[122]RP per monthly'!H694*-1</f>
        <v>1869.83</v>
      </c>
      <c r="AS356" s="203">
        <f>'[122]RP per monthly'!I694*-1</f>
        <v>4747.01</v>
      </c>
      <c r="AT356" s="203">
        <f>'[122]RP per monthly'!J694*-1</f>
        <v>8391.66</v>
      </c>
      <c r="AU356" s="203">
        <f>'[122]RP per monthly'!K694*-1</f>
        <v>9179.1299999999992</v>
      </c>
      <c r="AV356" s="203">
        <f>'[122]RP per monthly'!L694*-1</f>
        <v>3453.37</v>
      </c>
      <c r="AW356" s="203">
        <f>'[122]RP per monthly'!M694*-1</f>
        <v>10169.06</v>
      </c>
      <c r="AX356" s="203">
        <f>'[122]RP per monthly'!P694*-1</f>
        <v>5205.22</v>
      </c>
      <c r="AY356" s="203">
        <f>'[122]RP per monthly'!Q694*-1</f>
        <v>3004.58</v>
      </c>
      <c r="AZ356" s="203">
        <f>'[122]RP per monthly'!R694*-1</f>
        <v>3992.53</v>
      </c>
      <c r="BA356" s="203">
        <f>'[122]RP per monthly'!S694*-1</f>
        <v>1291.45</v>
      </c>
      <c r="BB356" s="203">
        <f>'[122]RP per monthly'!T694*-1</f>
        <v>7112.74</v>
      </c>
      <c r="BC356" s="203">
        <f>'[122]RP per monthly'!U694*-1</f>
        <v>6028.44</v>
      </c>
      <c r="BD356" s="203">
        <f>'[122]RP per monthly'!V694*-1</f>
        <v>1361.74</v>
      </c>
      <c r="BE356" s="203">
        <f>'[122]RP per monthly'!W694*-1</f>
        <v>8995.3700000000008</v>
      </c>
      <c r="BF356" s="203">
        <f>'[122]RP per monthly'!X694*-1</f>
        <v>13466.666667</v>
      </c>
      <c r="BG356" s="203">
        <f>'[122]RP per monthly'!Y694*-1</f>
        <v>2676.666667</v>
      </c>
      <c r="BH356" s="203">
        <f>'[122]RP per monthly'!Z694*-1</f>
        <v>5246.7866670000003</v>
      </c>
      <c r="BI356" s="203">
        <f>'[122]RP per monthly'!AA694*-1</f>
        <v>2338.0266670000001</v>
      </c>
      <c r="BJ356" s="203">
        <f>'[122]RP per monthly'!AD694*-1</f>
        <v>7000</v>
      </c>
      <c r="BK356" s="203">
        <f>'[122]RP per monthly'!AE694*-1</f>
        <v>3330</v>
      </c>
      <c r="BL356" s="203">
        <f>'[122]RP per monthly'!AF694*-1</f>
        <v>4980</v>
      </c>
      <c r="BM356" s="203">
        <f>'[122]RP per monthly'!AG694*-1</f>
        <v>6150</v>
      </c>
      <c r="BN356" s="203">
        <f>'[122]RP per monthly'!AH694*-1</f>
        <v>5370</v>
      </c>
      <c r="BO356" s="203">
        <f>'[122]RP per monthly'!AI694*-1</f>
        <v>4580</v>
      </c>
      <c r="BP356" s="203">
        <f>'[122]RP per monthly'!AJ694*-1</f>
        <v>7350</v>
      </c>
      <c r="BQ356" s="203">
        <f>'[122]RP per monthly'!AK694*-1</f>
        <v>7655</v>
      </c>
      <c r="BR356" s="203">
        <f>'[122]RP per monthly'!AL694*-1</f>
        <v>6520</v>
      </c>
      <c r="BS356" s="203">
        <f>'[122]RP per monthly'!AM694*-1</f>
        <v>8475</v>
      </c>
      <c r="BT356" s="203">
        <f>'[122]RP per monthly'!AN694*-1</f>
        <v>6330</v>
      </c>
      <c r="BU356" s="203">
        <f>'[122]RP per monthly'!AO694*-1</f>
        <v>9430</v>
      </c>
      <c r="BV356" s="195">
        <f>'[122]RP per monthly'!AR694*-1</f>
        <v>5580</v>
      </c>
      <c r="BW356" s="195">
        <f>'[122]RP per monthly'!AS694*-1</f>
        <v>3810.45</v>
      </c>
      <c r="BX356" s="195">
        <f>'[122]RP per monthly'!AT694*-1</f>
        <v>4780</v>
      </c>
      <c r="BY356" s="195">
        <f>'[122]RP per monthly'!AU694*-1</f>
        <v>4780</v>
      </c>
      <c r="BZ356" s="195">
        <f>'[122]RP per monthly'!AV694*-1</f>
        <v>3780</v>
      </c>
      <c r="CA356" s="195">
        <f>'[122]RP per monthly'!AW694*-1</f>
        <v>4580</v>
      </c>
      <c r="CB356" s="195">
        <f>'[122]RP per monthly'!AX694*-1</f>
        <v>5780</v>
      </c>
      <c r="CC356" s="195">
        <f>'[122]RP per monthly'!AY694*-1</f>
        <v>5810.45</v>
      </c>
      <c r="CD356" s="195">
        <f>'[122]RP per monthly'!AZ694*-1</f>
        <v>4980</v>
      </c>
      <c r="CE356" s="195">
        <f>'[122]RP per monthly'!BA694*-1</f>
        <v>4780</v>
      </c>
      <c r="CF356" s="195">
        <f>'[122]RP per monthly'!BB694*-1</f>
        <v>5780</v>
      </c>
      <c r="CG356" s="195">
        <f>'[122]RP per monthly'!BC694*-1</f>
        <v>4480</v>
      </c>
      <c r="CH356" s="195">
        <f>'[122]RP per monthly'!BF694*-1</f>
        <v>5580</v>
      </c>
      <c r="CI356" s="195">
        <f>'[122]RP per monthly'!BG694*-1</f>
        <v>3810.45</v>
      </c>
      <c r="CJ356" s="195">
        <f>'[122]RP per monthly'!BH694*-1</f>
        <v>4780</v>
      </c>
      <c r="CK356" s="195">
        <f>'[122]RP per monthly'!BI694*-1</f>
        <v>4780</v>
      </c>
      <c r="CL356" s="195">
        <f>'[122]RP per monthly'!BJ694*-1</f>
        <v>3780</v>
      </c>
      <c r="CM356" s="195">
        <f>'[122]RP per monthly'!BK694*-1</f>
        <v>4580</v>
      </c>
      <c r="CN356" s="195">
        <f>'[122]RP per monthly'!BL694*-1</f>
        <v>5780</v>
      </c>
      <c r="CO356" s="195">
        <f>'[122]RP per monthly'!BM694*-1</f>
        <v>5810.45</v>
      </c>
      <c r="CP356" s="195">
        <f>'[122]RP per monthly'!BN694*-1</f>
        <v>4980</v>
      </c>
      <c r="CQ356" s="195">
        <f>'[122]RP per monthly'!BO694*-1</f>
        <v>4780</v>
      </c>
      <c r="CR356" s="195">
        <f>'[122]RP per monthly'!BP694*-1</f>
        <v>5780</v>
      </c>
      <c r="CS356" s="195">
        <f>'[122]RP per monthly'!BQ694*-1</f>
        <v>4480</v>
      </c>
      <c r="CT356" s="195">
        <f>'[122]RP per monthly'!BT694*-1</f>
        <v>5580</v>
      </c>
      <c r="CU356" s="195">
        <f>'[122]RP per monthly'!BU694*-1</f>
        <v>3810.45</v>
      </c>
      <c r="CV356" s="195">
        <f>'[122]RP per monthly'!BV694*-1</f>
        <v>4780</v>
      </c>
      <c r="CW356" s="195">
        <f>'[122]RP per monthly'!BW694*-1</f>
        <v>4780</v>
      </c>
      <c r="CX356" s="195">
        <f>'[122]RP per monthly'!BX694*-1</f>
        <v>3780</v>
      </c>
      <c r="CY356" s="195">
        <f>'[122]RP per monthly'!BY694*-1</f>
        <v>4580</v>
      </c>
      <c r="CZ356" s="195">
        <f>'[122]RP per monthly'!BZ694*-1</f>
        <v>5780</v>
      </c>
      <c r="DA356" s="195">
        <f>'[122]RP per monthly'!CA694*-1</f>
        <v>5810.45</v>
      </c>
      <c r="DB356" s="195">
        <f>'[122]RP per monthly'!CB694*-1</f>
        <v>4980</v>
      </c>
      <c r="DC356" s="195">
        <f>'[122]RP per monthly'!CC694*-1</f>
        <v>4780</v>
      </c>
      <c r="DD356" s="195">
        <f>'[122]RP per monthly'!CD694*-1</f>
        <v>5780</v>
      </c>
      <c r="DE356" s="195">
        <f>'[122]RP per monthly'!CE694*-1</f>
        <v>4480</v>
      </c>
    </row>
    <row r="357" spans="1:109" ht="15" customHeight="1" outlineLevel="1">
      <c r="A357" s="37" t="s">
        <v>398</v>
      </c>
      <c r="B357" s="84"/>
      <c r="C357" s="84"/>
      <c r="D357" s="84"/>
      <c r="E357" s="84"/>
      <c r="F357" s="84"/>
      <c r="G357" s="84"/>
      <c r="H357" s="84"/>
      <c r="I357" s="84"/>
      <c r="J357" s="84"/>
      <c r="K357" s="84">
        <v>250</v>
      </c>
      <c r="L357" s="84">
        <v>51</v>
      </c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  <c r="AJ357" s="84"/>
      <c r="AK357" s="84"/>
      <c r="AL357" s="203">
        <f>'[122]RP per monthly'!B695*-1</f>
        <v>0</v>
      </c>
      <c r="AM357" s="203">
        <f>'[122]RP per monthly'!C695*-1</f>
        <v>0</v>
      </c>
      <c r="AN357" s="203">
        <f>'[122]RP per monthly'!D695*-1</f>
        <v>0</v>
      </c>
      <c r="AO357" s="203">
        <f>'[122]RP per monthly'!E695*-1</f>
        <v>0</v>
      </c>
      <c r="AP357" s="203">
        <f>'[122]RP per monthly'!F695*-1</f>
        <v>0</v>
      </c>
      <c r="AQ357" s="203">
        <f>'[122]RP per monthly'!G695*-1</f>
        <v>0</v>
      </c>
      <c r="AR357" s="203">
        <f>'[122]RP per monthly'!H695*-1</f>
        <v>0</v>
      </c>
      <c r="AS357" s="203">
        <f>'[122]RP per monthly'!I695*-1</f>
        <v>0</v>
      </c>
      <c r="AT357" s="203">
        <f>'[122]RP per monthly'!J695*-1</f>
        <v>0</v>
      </c>
      <c r="AU357" s="203">
        <f>'[122]RP per monthly'!K695*-1</f>
        <v>0</v>
      </c>
      <c r="AV357" s="203">
        <f>'[122]RP per monthly'!L695*-1</f>
        <v>0</v>
      </c>
      <c r="AW357" s="203">
        <f>'[122]RP per monthly'!M695*-1</f>
        <v>0</v>
      </c>
      <c r="AX357" s="203">
        <f>'[122]RP per monthly'!P695*-1</f>
        <v>0</v>
      </c>
      <c r="AY357" s="203">
        <f>'[122]RP per monthly'!Q695*-1</f>
        <v>0</v>
      </c>
      <c r="AZ357" s="203">
        <f>'[122]RP per monthly'!R695*-1</f>
        <v>0</v>
      </c>
      <c r="BA357" s="203">
        <f>'[122]RP per monthly'!S695*-1</f>
        <v>0</v>
      </c>
      <c r="BB357" s="203">
        <f>'[122]RP per monthly'!T695*-1</f>
        <v>0</v>
      </c>
      <c r="BC357" s="203">
        <f>'[122]RP per monthly'!U695*-1</f>
        <v>0</v>
      </c>
      <c r="BD357" s="203">
        <f>'[122]RP per monthly'!V695*-1</f>
        <v>0</v>
      </c>
      <c r="BE357" s="203">
        <f>'[122]RP per monthly'!W695*-1</f>
        <v>0</v>
      </c>
      <c r="BF357" s="203">
        <f>'[122]RP per monthly'!X695*-1</f>
        <v>0</v>
      </c>
      <c r="BG357" s="203">
        <f>'[122]RP per monthly'!Y695*-1</f>
        <v>0</v>
      </c>
      <c r="BH357" s="203">
        <f>'[122]RP per monthly'!Z695*-1</f>
        <v>0</v>
      </c>
      <c r="BI357" s="203">
        <f>'[122]RP per monthly'!AA695*-1</f>
        <v>0</v>
      </c>
      <c r="BJ357" s="203">
        <f>'[122]RP per monthly'!AD695*-1</f>
        <v>0</v>
      </c>
      <c r="BK357" s="203">
        <f>'[122]RP per monthly'!AE695*-1</f>
        <v>0</v>
      </c>
      <c r="BL357" s="203">
        <f>'[122]RP per monthly'!AF695*-1</f>
        <v>0</v>
      </c>
      <c r="BM357" s="203">
        <f>'[122]RP per monthly'!AG695*-1</f>
        <v>0</v>
      </c>
      <c r="BN357" s="203">
        <f>'[122]RP per monthly'!AH695*-1</f>
        <v>0</v>
      </c>
      <c r="BO357" s="203">
        <f>'[122]RP per monthly'!AI695*-1</f>
        <v>0</v>
      </c>
      <c r="BP357" s="203">
        <f>'[122]RP per monthly'!AJ695*-1</f>
        <v>0</v>
      </c>
      <c r="BQ357" s="203">
        <f>'[122]RP per monthly'!AK695*-1</f>
        <v>0</v>
      </c>
      <c r="BR357" s="203">
        <f>'[122]RP per monthly'!AL695*-1</f>
        <v>0</v>
      </c>
      <c r="BS357" s="203">
        <f>'[122]RP per monthly'!AM695*-1</f>
        <v>0</v>
      </c>
      <c r="BT357" s="203">
        <f>'[122]RP per monthly'!AN695*-1</f>
        <v>0</v>
      </c>
      <c r="BU357" s="203">
        <f>'[122]RP per monthly'!AO695*-1</f>
        <v>0</v>
      </c>
      <c r="BV357" s="195">
        <f>'[122]RP per monthly'!AR695*-1</f>
        <v>0</v>
      </c>
      <c r="BW357" s="195">
        <f>'[122]RP per monthly'!AS695*-1</f>
        <v>0</v>
      </c>
      <c r="BX357" s="195">
        <f>'[122]RP per monthly'!AT695*-1</f>
        <v>0</v>
      </c>
      <c r="BY357" s="195">
        <f>'[122]RP per monthly'!AU695*-1</f>
        <v>0</v>
      </c>
      <c r="BZ357" s="195">
        <f>'[122]RP per monthly'!AV695*-1</f>
        <v>0</v>
      </c>
      <c r="CA357" s="195">
        <f>'[122]RP per monthly'!AW695*-1</f>
        <v>0</v>
      </c>
      <c r="CB357" s="195">
        <f>'[122]RP per monthly'!AX695*-1</f>
        <v>0</v>
      </c>
      <c r="CC357" s="195">
        <f>'[122]RP per monthly'!AY695*-1</f>
        <v>0</v>
      </c>
      <c r="CD357" s="195">
        <f>'[122]RP per monthly'!AZ695*-1</f>
        <v>0</v>
      </c>
      <c r="CE357" s="195">
        <f>'[122]RP per monthly'!BA695*-1</f>
        <v>0</v>
      </c>
      <c r="CF357" s="195">
        <f>'[122]RP per monthly'!BB695*-1</f>
        <v>0</v>
      </c>
      <c r="CG357" s="195">
        <f>'[122]RP per monthly'!BC695*-1</f>
        <v>0</v>
      </c>
      <c r="CH357" s="195">
        <f>'[122]RP per monthly'!BF695*-1</f>
        <v>0</v>
      </c>
      <c r="CI357" s="195">
        <f>'[122]RP per monthly'!BG695*-1</f>
        <v>0</v>
      </c>
      <c r="CJ357" s="195">
        <f>'[122]RP per monthly'!BH695*-1</f>
        <v>0</v>
      </c>
      <c r="CK357" s="195">
        <f>'[122]RP per monthly'!BI695*-1</f>
        <v>0</v>
      </c>
      <c r="CL357" s="195">
        <f>'[122]RP per monthly'!BJ695*-1</f>
        <v>0</v>
      </c>
      <c r="CM357" s="195">
        <f>'[122]RP per monthly'!BK695*-1</f>
        <v>0</v>
      </c>
      <c r="CN357" s="195">
        <f>'[122]RP per monthly'!BL695*-1</f>
        <v>0</v>
      </c>
      <c r="CO357" s="195">
        <f>'[122]RP per monthly'!BM695*-1</f>
        <v>0</v>
      </c>
      <c r="CP357" s="195">
        <f>'[122]RP per monthly'!BN695*-1</f>
        <v>0</v>
      </c>
      <c r="CQ357" s="195">
        <f>'[122]RP per monthly'!BO695*-1</f>
        <v>0</v>
      </c>
      <c r="CR357" s="195">
        <f>'[122]RP per monthly'!BP695*-1</f>
        <v>0</v>
      </c>
      <c r="CS357" s="195">
        <f>'[122]RP per monthly'!BQ695*-1</f>
        <v>0</v>
      </c>
      <c r="CT357" s="195">
        <f>'[122]RP per monthly'!BT695*-1</f>
        <v>0</v>
      </c>
      <c r="CU357" s="195">
        <f>'[122]RP per monthly'!BU695*-1</f>
        <v>0</v>
      </c>
      <c r="CV357" s="195">
        <f>'[122]RP per monthly'!BV695*-1</f>
        <v>0</v>
      </c>
      <c r="CW357" s="195">
        <f>'[122]RP per monthly'!BW695*-1</f>
        <v>0</v>
      </c>
      <c r="CX357" s="195">
        <f>'[122]RP per monthly'!BX695*-1</f>
        <v>0</v>
      </c>
      <c r="CY357" s="195">
        <f>'[122]RP per monthly'!BY695*-1</f>
        <v>0</v>
      </c>
      <c r="CZ357" s="195">
        <f>'[122]RP per monthly'!BZ695*-1</f>
        <v>0</v>
      </c>
      <c r="DA357" s="195">
        <f>'[122]RP per monthly'!CA695*-1</f>
        <v>0</v>
      </c>
      <c r="DB357" s="195">
        <f>'[122]RP per monthly'!CB695*-1</f>
        <v>0</v>
      </c>
      <c r="DC357" s="195">
        <f>'[122]RP per monthly'!CC695*-1</f>
        <v>0</v>
      </c>
      <c r="DD357" s="195">
        <f>'[122]RP per monthly'!CD695*-1</f>
        <v>0</v>
      </c>
      <c r="DE357" s="195">
        <f>'[122]RP per monthly'!CE695*-1</f>
        <v>0</v>
      </c>
    </row>
    <row r="358" spans="1:109" ht="15" customHeight="1" outlineLevel="1">
      <c r="A358" s="37" t="s">
        <v>399</v>
      </c>
      <c r="B358" s="84">
        <v>393.58</v>
      </c>
      <c r="C358" s="84">
        <v>514.13</v>
      </c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4"/>
      <c r="AK358" s="84"/>
      <c r="AL358" s="203">
        <f>'[122]RP per monthly'!B696*-1</f>
        <v>0</v>
      </c>
      <c r="AM358" s="203">
        <f>'[122]RP per monthly'!C696*-1</f>
        <v>0</v>
      </c>
      <c r="AN358" s="203">
        <f>'[122]RP per monthly'!D696*-1</f>
        <v>0</v>
      </c>
      <c r="AO358" s="203">
        <f>'[122]RP per monthly'!E696*-1</f>
        <v>0</v>
      </c>
      <c r="AP358" s="203">
        <f>'[122]RP per monthly'!F696*-1</f>
        <v>0</v>
      </c>
      <c r="AQ358" s="203">
        <f>'[122]RP per monthly'!G696*-1</f>
        <v>0</v>
      </c>
      <c r="AR358" s="203">
        <f>'[122]RP per monthly'!H696*-1</f>
        <v>0</v>
      </c>
      <c r="AS358" s="203">
        <f>'[122]RP per monthly'!I696*-1</f>
        <v>0</v>
      </c>
      <c r="AT358" s="203">
        <f>'[122]RP per monthly'!J696*-1</f>
        <v>0</v>
      </c>
      <c r="AU358" s="203">
        <f>'[122]RP per monthly'!K696*-1</f>
        <v>0</v>
      </c>
      <c r="AV358" s="203">
        <f>'[122]RP per monthly'!L696*-1</f>
        <v>0</v>
      </c>
      <c r="AW358" s="203">
        <f>'[122]RP per monthly'!M696*-1</f>
        <v>0</v>
      </c>
      <c r="AX358" s="203">
        <f>'[122]RP per monthly'!P696*-1</f>
        <v>0</v>
      </c>
      <c r="AY358" s="203">
        <f>'[122]RP per monthly'!Q696*-1</f>
        <v>0</v>
      </c>
      <c r="AZ358" s="203">
        <f>'[122]RP per monthly'!R696*-1</f>
        <v>0</v>
      </c>
      <c r="BA358" s="203">
        <f>'[122]RP per monthly'!S696*-1</f>
        <v>0</v>
      </c>
      <c r="BB358" s="203">
        <f>'[122]RP per monthly'!T696*-1</f>
        <v>0</v>
      </c>
      <c r="BC358" s="203">
        <f>'[122]RP per monthly'!U696*-1</f>
        <v>0</v>
      </c>
      <c r="BD358" s="203">
        <f>'[122]RP per monthly'!V696*-1</f>
        <v>0</v>
      </c>
      <c r="BE358" s="203">
        <f>'[122]RP per monthly'!W696*-1</f>
        <v>0</v>
      </c>
      <c r="BF358" s="203">
        <f>'[122]RP per monthly'!X696*-1</f>
        <v>0</v>
      </c>
      <c r="BG358" s="203">
        <f>'[122]RP per monthly'!Y696*-1</f>
        <v>0</v>
      </c>
      <c r="BH358" s="203">
        <f>'[122]RP per monthly'!Z696*-1</f>
        <v>0</v>
      </c>
      <c r="BI358" s="203">
        <f>'[122]RP per monthly'!AA696*-1</f>
        <v>0</v>
      </c>
      <c r="BJ358" s="203">
        <f>'[122]RP per monthly'!AD696*-1</f>
        <v>0</v>
      </c>
      <c r="BK358" s="203">
        <f>'[122]RP per monthly'!AE696*-1</f>
        <v>0</v>
      </c>
      <c r="BL358" s="203">
        <f>'[122]RP per monthly'!AF696*-1</f>
        <v>0</v>
      </c>
      <c r="BM358" s="203">
        <f>'[122]RP per monthly'!AG696*-1</f>
        <v>0</v>
      </c>
      <c r="BN358" s="203">
        <f>'[122]RP per monthly'!AH696*-1</f>
        <v>0</v>
      </c>
      <c r="BO358" s="203">
        <f>'[122]RP per monthly'!AI696*-1</f>
        <v>0</v>
      </c>
      <c r="BP358" s="203">
        <f>'[122]RP per monthly'!AJ696*-1</f>
        <v>0</v>
      </c>
      <c r="BQ358" s="203">
        <f>'[122]RP per monthly'!AK696*-1</f>
        <v>0</v>
      </c>
      <c r="BR358" s="203">
        <f>'[122]RP per monthly'!AL696*-1</f>
        <v>0</v>
      </c>
      <c r="BS358" s="203">
        <f>'[122]RP per monthly'!AM696*-1</f>
        <v>0</v>
      </c>
      <c r="BT358" s="203">
        <f>'[122]RP per monthly'!AN696*-1</f>
        <v>0</v>
      </c>
      <c r="BU358" s="203">
        <f>'[122]RP per monthly'!AO696*-1</f>
        <v>0</v>
      </c>
      <c r="BV358" s="195">
        <f>'[122]RP per monthly'!AR696*-1</f>
        <v>0</v>
      </c>
      <c r="BW358" s="195">
        <f>'[122]RP per monthly'!AS696*-1</f>
        <v>0</v>
      </c>
      <c r="BX358" s="195">
        <f>'[122]RP per monthly'!AT696*-1</f>
        <v>0</v>
      </c>
      <c r="BY358" s="195">
        <f>'[122]RP per monthly'!AU696*-1</f>
        <v>0</v>
      </c>
      <c r="BZ358" s="195">
        <f>'[122]RP per monthly'!AV696*-1</f>
        <v>0</v>
      </c>
      <c r="CA358" s="195">
        <f>'[122]RP per monthly'!AW696*-1</f>
        <v>0</v>
      </c>
      <c r="CB358" s="195">
        <f>'[122]RP per monthly'!AX696*-1</f>
        <v>0</v>
      </c>
      <c r="CC358" s="195">
        <f>'[122]RP per monthly'!AY696*-1</f>
        <v>0</v>
      </c>
      <c r="CD358" s="195">
        <f>'[122]RP per monthly'!AZ696*-1</f>
        <v>0</v>
      </c>
      <c r="CE358" s="195">
        <f>'[122]RP per monthly'!BA696*-1</f>
        <v>0</v>
      </c>
      <c r="CF358" s="195">
        <f>'[122]RP per monthly'!BB696*-1</f>
        <v>0</v>
      </c>
      <c r="CG358" s="195">
        <f>'[122]RP per monthly'!BC696*-1</f>
        <v>0</v>
      </c>
      <c r="CH358" s="195">
        <f>'[122]RP per monthly'!BF696*-1</f>
        <v>0</v>
      </c>
      <c r="CI358" s="195">
        <f>'[122]RP per monthly'!BG696*-1</f>
        <v>0</v>
      </c>
      <c r="CJ358" s="195">
        <f>'[122]RP per monthly'!BH696*-1</f>
        <v>0</v>
      </c>
      <c r="CK358" s="195">
        <f>'[122]RP per monthly'!BI696*-1</f>
        <v>0</v>
      </c>
      <c r="CL358" s="195">
        <f>'[122]RP per monthly'!BJ696*-1</f>
        <v>0</v>
      </c>
      <c r="CM358" s="195">
        <f>'[122]RP per monthly'!BK696*-1</f>
        <v>0</v>
      </c>
      <c r="CN358" s="195">
        <f>'[122]RP per monthly'!BL696*-1</f>
        <v>0</v>
      </c>
      <c r="CO358" s="195">
        <f>'[122]RP per monthly'!BM696*-1</f>
        <v>0</v>
      </c>
      <c r="CP358" s="195">
        <f>'[122]RP per monthly'!BN696*-1</f>
        <v>0</v>
      </c>
      <c r="CQ358" s="195">
        <f>'[122]RP per monthly'!BO696*-1</f>
        <v>0</v>
      </c>
      <c r="CR358" s="195">
        <f>'[122]RP per monthly'!BP696*-1</f>
        <v>0</v>
      </c>
      <c r="CS358" s="195">
        <f>'[122]RP per monthly'!BQ696*-1</f>
        <v>0</v>
      </c>
      <c r="CT358" s="195">
        <f>'[122]RP per monthly'!BT696*-1</f>
        <v>0</v>
      </c>
      <c r="CU358" s="195">
        <f>'[122]RP per monthly'!BU696*-1</f>
        <v>0</v>
      </c>
      <c r="CV358" s="195">
        <f>'[122]RP per monthly'!BV696*-1</f>
        <v>0</v>
      </c>
      <c r="CW358" s="195">
        <f>'[122]RP per monthly'!BW696*-1</f>
        <v>0</v>
      </c>
      <c r="CX358" s="195">
        <f>'[122]RP per monthly'!BX696*-1</f>
        <v>0</v>
      </c>
      <c r="CY358" s="195">
        <f>'[122]RP per monthly'!BY696*-1</f>
        <v>0</v>
      </c>
      <c r="CZ358" s="195">
        <f>'[122]RP per monthly'!BZ696*-1</f>
        <v>0</v>
      </c>
      <c r="DA358" s="195">
        <f>'[122]RP per monthly'!CA696*-1</f>
        <v>0</v>
      </c>
      <c r="DB358" s="195">
        <f>'[122]RP per monthly'!CB696*-1</f>
        <v>0</v>
      </c>
      <c r="DC358" s="195">
        <f>'[122]RP per monthly'!CC696*-1</f>
        <v>0</v>
      </c>
      <c r="DD358" s="195">
        <f>'[122]RP per monthly'!CD696*-1</f>
        <v>0</v>
      </c>
      <c r="DE358" s="195">
        <f>'[122]RP per monthly'!CE696*-1</f>
        <v>0</v>
      </c>
    </row>
    <row r="359" spans="1:109" ht="15" customHeight="1" outlineLevel="1">
      <c r="A359" s="37" t="s">
        <v>400</v>
      </c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4"/>
      <c r="AK359" s="84"/>
      <c r="AL359" s="203">
        <f>'[122]RP per monthly'!B697*-1</f>
        <v>0</v>
      </c>
      <c r="AM359" s="203">
        <f>'[122]RP per monthly'!C697*-1</f>
        <v>0</v>
      </c>
      <c r="AN359" s="203">
        <f>'[122]RP per monthly'!D697*-1</f>
        <v>0</v>
      </c>
      <c r="AO359" s="203">
        <f>'[122]RP per monthly'!E697*-1</f>
        <v>0</v>
      </c>
      <c r="AP359" s="203">
        <f>'[122]RP per monthly'!F697*-1</f>
        <v>0</v>
      </c>
      <c r="AQ359" s="203">
        <f>'[122]RP per monthly'!G697*-1</f>
        <v>0</v>
      </c>
      <c r="AR359" s="203">
        <f>'[122]RP per monthly'!H697*-1</f>
        <v>0</v>
      </c>
      <c r="AS359" s="203">
        <f>'[122]RP per monthly'!I697*-1</f>
        <v>0</v>
      </c>
      <c r="AT359" s="203">
        <f>'[122]RP per monthly'!J697*-1</f>
        <v>0</v>
      </c>
      <c r="AU359" s="203">
        <f>'[122]RP per monthly'!K697*-1</f>
        <v>0</v>
      </c>
      <c r="AV359" s="203">
        <f>'[122]RP per monthly'!L697*-1</f>
        <v>0</v>
      </c>
      <c r="AW359" s="203">
        <f>'[122]RP per monthly'!M697*-1</f>
        <v>0</v>
      </c>
      <c r="AX359" s="203">
        <f>'[122]RP per monthly'!P697*-1</f>
        <v>0</v>
      </c>
      <c r="AY359" s="203">
        <f>'[122]RP per monthly'!Q697*-1</f>
        <v>0</v>
      </c>
      <c r="AZ359" s="203">
        <f>'[122]RP per monthly'!R697*-1</f>
        <v>0</v>
      </c>
      <c r="BA359" s="203">
        <f>'[122]RP per monthly'!S697*-1</f>
        <v>0</v>
      </c>
      <c r="BB359" s="203">
        <f>'[122]RP per monthly'!T697*-1</f>
        <v>0</v>
      </c>
      <c r="BC359" s="203">
        <f>'[122]RP per monthly'!U697*-1</f>
        <v>0</v>
      </c>
      <c r="BD359" s="203">
        <f>'[122]RP per monthly'!V697*-1</f>
        <v>0</v>
      </c>
      <c r="BE359" s="203">
        <f>'[122]RP per monthly'!W697*-1</f>
        <v>0</v>
      </c>
      <c r="BF359" s="203">
        <f>'[122]RP per monthly'!X697*-1</f>
        <v>6600</v>
      </c>
      <c r="BG359" s="203">
        <f>'[122]RP per monthly'!Y697*-1</f>
        <v>1100</v>
      </c>
      <c r="BH359" s="203">
        <f>'[122]RP per monthly'!Z697*-1</f>
        <v>1100</v>
      </c>
      <c r="BI359" s="203">
        <f>'[122]RP per monthly'!AA697*-1</f>
        <v>1100</v>
      </c>
      <c r="BJ359" s="203">
        <f>'[122]RP per monthly'!AD697*-1</f>
        <v>1100</v>
      </c>
      <c r="BK359" s="203">
        <f>'[122]RP per monthly'!AE697*-1</f>
        <v>1100</v>
      </c>
      <c r="BL359" s="203">
        <f>'[122]RP per monthly'!AF697*-1</f>
        <v>1100</v>
      </c>
      <c r="BM359" s="203">
        <f>'[122]RP per monthly'!AG697*-1</f>
        <v>1100</v>
      </c>
      <c r="BN359" s="203">
        <f>'[122]RP per monthly'!AH697*-1</f>
        <v>1100</v>
      </c>
      <c r="BO359" s="203">
        <f>'[122]RP per monthly'!AI697*-1</f>
        <v>1100</v>
      </c>
      <c r="BP359" s="203">
        <f>'[122]RP per monthly'!AJ697*-1</f>
        <v>1100</v>
      </c>
      <c r="BQ359" s="203">
        <f>'[122]RP per monthly'!AK697*-1</f>
        <v>1100</v>
      </c>
      <c r="BR359" s="203">
        <f>'[122]RP per monthly'!AL697*-1</f>
        <v>1100</v>
      </c>
      <c r="BS359" s="203">
        <f>'[122]RP per monthly'!AM697*-1</f>
        <v>1100</v>
      </c>
      <c r="BT359" s="203">
        <f>'[122]RP per monthly'!AN697*-1</f>
        <v>1100</v>
      </c>
      <c r="BU359" s="203">
        <f>'[122]RP per monthly'!AO697*-1</f>
        <v>1100</v>
      </c>
      <c r="BV359" s="195">
        <f>'[122]RP per monthly'!AR697*-1</f>
        <v>1100</v>
      </c>
      <c r="BW359" s="195">
        <f>'[122]RP per monthly'!AS697*-1</f>
        <v>1100</v>
      </c>
      <c r="BX359" s="195">
        <f>'[122]RP per monthly'!AT697*-1</f>
        <v>1100</v>
      </c>
      <c r="BY359" s="195">
        <f>'[122]RP per monthly'!AU697*-1</f>
        <v>1100</v>
      </c>
      <c r="BZ359" s="195">
        <f>'[122]RP per monthly'!AV697*-1</f>
        <v>1100</v>
      </c>
      <c r="CA359" s="195">
        <f>'[122]RP per monthly'!AW697*-1</f>
        <v>1100</v>
      </c>
      <c r="CB359" s="195">
        <f>'[122]RP per monthly'!AX697*-1</f>
        <v>1100</v>
      </c>
      <c r="CC359" s="195">
        <f>'[122]RP per monthly'!AY697*-1</f>
        <v>1100</v>
      </c>
      <c r="CD359" s="195">
        <f>'[122]RP per monthly'!AZ697*-1</f>
        <v>1100</v>
      </c>
      <c r="CE359" s="195">
        <f>'[122]RP per monthly'!BA697*-1</f>
        <v>1100</v>
      </c>
      <c r="CF359" s="195">
        <f>'[122]RP per monthly'!BB697*-1</f>
        <v>1100</v>
      </c>
      <c r="CG359" s="195">
        <f>'[122]RP per monthly'!BC697*-1</f>
        <v>1100</v>
      </c>
      <c r="CH359" s="195">
        <f>'[122]RP per monthly'!BF697*-1</f>
        <v>1100</v>
      </c>
      <c r="CI359" s="195">
        <f>'[122]RP per monthly'!BG697*-1</f>
        <v>1100</v>
      </c>
      <c r="CJ359" s="195">
        <f>'[122]RP per monthly'!BH697*-1</f>
        <v>1100</v>
      </c>
      <c r="CK359" s="195">
        <f>'[122]RP per monthly'!BI697*-1</f>
        <v>1100</v>
      </c>
      <c r="CL359" s="195">
        <f>'[122]RP per monthly'!BJ697*-1</f>
        <v>1100</v>
      </c>
      <c r="CM359" s="195">
        <f>'[122]RP per monthly'!BK697*-1</f>
        <v>1100</v>
      </c>
      <c r="CN359" s="195">
        <f>'[122]RP per monthly'!BL697*-1</f>
        <v>1100</v>
      </c>
      <c r="CO359" s="195">
        <f>'[122]RP per monthly'!BM697*-1</f>
        <v>1100</v>
      </c>
      <c r="CP359" s="195">
        <f>'[122]RP per monthly'!BN697*-1</f>
        <v>1100</v>
      </c>
      <c r="CQ359" s="195">
        <f>'[122]RP per monthly'!BO697*-1</f>
        <v>1100</v>
      </c>
      <c r="CR359" s="195">
        <f>'[122]RP per monthly'!BP697*-1</f>
        <v>1100</v>
      </c>
      <c r="CS359" s="195">
        <f>'[122]RP per monthly'!BQ697*-1</f>
        <v>1100</v>
      </c>
      <c r="CT359" s="195">
        <f>'[122]RP per monthly'!BT697*-1</f>
        <v>1100</v>
      </c>
      <c r="CU359" s="195">
        <f>'[122]RP per monthly'!BU697*-1</f>
        <v>1100</v>
      </c>
      <c r="CV359" s="195">
        <f>'[122]RP per monthly'!BV697*-1</f>
        <v>1100</v>
      </c>
      <c r="CW359" s="195">
        <f>'[122]RP per monthly'!BW697*-1</f>
        <v>1100</v>
      </c>
      <c r="CX359" s="195">
        <f>'[122]RP per monthly'!BX697*-1</f>
        <v>1100</v>
      </c>
      <c r="CY359" s="195">
        <f>'[122]RP per monthly'!BY697*-1</f>
        <v>1100</v>
      </c>
      <c r="CZ359" s="195">
        <f>'[122]RP per monthly'!BZ697*-1</f>
        <v>1100</v>
      </c>
      <c r="DA359" s="195">
        <f>'[122]RP per monthly'!CA697*-1</f>
        <v>1100</v>
      </c>
      <c r="DB359" s="195">
        <f>'[122]RP per monthly'!CB697*-1</f>
        <v>1100</v>
      </c>
      <c r="DC359" s="195">
        <f>'[122]RP per monthly'!CC697*-1</f>
        <v>1100</v>
      </c>
      <c r="DD359" s="195">
        <f>'[122]RP per monthly'!CD697*-1</f>
        <v>1100</v>
      </c>
      <c r="DE359" s="195">
        <f>'[122]RP per monthly'!CE697*-1</f>
        <v>1100</v>
      </c>
    </row>
    <row r="360" spans="1:109" ht="15" customHeight="1" outlineLevel="1">
      <c r="A360" s="37" t="s">
        <v>401</v>
      </c>
      <c r="B360" s="84">
        <v>10993.58</v>
      </c>
      <c r="C360" s="84">
        <v>3264.7</v>
      </c>
      <c r="D360" s="84">
        <v>36479.14</v>
      </c>
      <c r="E360" s="84">
        <v>18954.939999999999</v>
      </c>
      <c r="F360" s="84">
        <v>46633.39</v>
      </c>
      <c r="G360" s="84">
        <v>107698.46</v>
      </c>
      <c r="H360" s="84">
        <v>19057.02</v>
      </c>
      <c r="I360" s="84">
        <v>34055.67</v>
      </c>
      <c r="J360" s="84">
        <v>76648.61</v>
      </c>
      <c r="K360" s="84">
        <v>64115.24</v>
      </c>
      <c r="L360" s="84">
        <v>15837.62</v>
      </c>
      <c r="M360" s="84">
        <v>133981.37</v>
      </c>
      <c r="N360" s="84">
        <v>9920.18</v>
      </c>
      <c r="O360" s="84">
        <v>47842.48</v>
      </c>
      <c r="P360" s="84">
        <v>17299.04</v>
      </c>
      <c r="Q360" s="84">
        <v>17728.370000000003</v>
      </c>
      <c r="R360" s="84">
        <v>23468.44</v>
      </c>
      <c r="S360" s="84">
        <v>45936.45</v>
      </c>
      <c r="T360" s="84">
        <v>91517.440000000002</v>
      </c>
      <c r="U360" s="84">
        <v>67358.16</v>
      </c>
      <c r="V360" s="84">
        <v>22939.74</v>
      </c>
      <c r="W360" s="84">
        <v>27037.52</v>
      </c>
      <c r="X360" s="84">
        <v>70085.3</v>
      </c>
      <c r="Y360" s="84">
        <v>56461.52</v>
      </c>
      <c r="Z360" s="84">
        <v>44748.91</v>
      </c>
      <c r="AA360" s="84">
        <v>6448.06</v>
      </c>
      <c r="AB360" s="84">
        <v>26510.37</v>
      </c>
      <c r="AC360" s="84">
        <v>45308.739999999991</v>
      </c>
      <c r="AD360" s="84">
        <v>77941.22</v>
      </c>
      <c r="AE360" s="84">
        <v>51887.48</v>
      </c>
      <c r="AF360" s="84">
        <v>91306.489999999991</v>
      </c>
      <c r="AG360" s="84">
        <v>13095.2</v>
      </c>
      <c r="AH360" s="84">
        <v>113570.85</v>
      </c>
      <c r="AI360" s="84">
        <v>6706.58</v>
      </c>
      <c r="AJ360" s="84">
        <v>74593.78</v>
      </c>
      <c r="AK360" s="84">
        <v>35894.300000000003</v>
      </c>
      <c r="AL360" s="203">
        <f>'[122]RP per monthly'!B698*-1</f>
        <v>16382.18</v>
      </c>
      <c r="AM360" s="203">
        <f>'[122]RP per monthly'!C698*-1</f>
        <v>760.12</v>
      </c>
      <c r="AN360" s="203">
        <f>'[122]RP per monthly'!D698*-1</f>
        <v>73273.91</v>
      </c>
      <c r="AO360" s="203">
        <f>'[122]RP per monthly'!E698*-1</f>
        <v>50271.88</v>
      </c>
      <c r="AP360" s="203">
        <f>'[122]RP per monthly'!F698*-1</f>
        <v>147940.54</v>
      </c>
      <c r="AQ360" s="203">
        <f>'[122]RP per monthly'!G698*-1</f>
        <v>26955.62</v>
      </c>
      <c r="AR360" s="203">
        <f>'[122]RP per monthly'!H698*-1</f>
        <v>32799.760000000002</v>
      </c>
      <c r="AS360" s="203">
        <f>'[122]RP per monthly'!I698*-1</f>
        <v>34040.980000000003</v>
      </c>
      <c r="AT360" s="203">
        <f>'[122]RP per monthly'!J698*-1</f>
        <v>167314.66</v>
      </c>
      <c r="AU360" s="203">
        <f>'[122]RP per monthly'!K698*-1</f>
        <v>34289.15</v>
      </c>
      <c r="AV360" s="203">
        <f>'[122]RP per monthly'!L698*-1</f>
        <v>44807.31</v>
      </c>
      <c r="AW360" s="203">
        <f>'[122]RP per monthly'!M698*-1</f>
        <v>42543.31</v>
      </c>
      <c r="AX360" s="203">
        <f>'[122]RP per monthly'!P698*-1</f>
        <v>1515.9</v>
      </c>
      <c r="AY360" s="203">
        <f>'[122]RP per monthly'!Q698*-1</f>
        <v>7596.76</v>
      </c>
      <c r="AZ360" s="203">
        <f>'[122]RP per monthly'!R698*-1</f>
        <v>5614.29</v>
      </c>
      <c r="BA360" s="203">
        <f>'[122]RP per monthly'!S698*-1</f>
        <v>24486.87</v>
      </c>
      <c r="BB360" s="203">
        <f>'[122]RP per monthly'!T698*-1</f>
        <v>104967.32</v>
      </c>
      <c r="BC360" s="203">
        <f>'[122]RP per monthly'!U698*-1</f>
        <v>133967.14000000001</v>
      </c>
      <c r="BD360" s="203">
        <f>'[122]RP per monthly'!V698*-1</f>
        <v>6388.08</v>
      </c>
      <c r="BE360" s="203">
        <f>'[122]RP per monthly'!W698*-1</f>
        <v>42071.42</v>
      </c>
      <c r="BF360" s="203">
        <f>'[122]RP per monthly'!X698*-1</f>
        <v>45839.06</v>
      </c>
      <c r="BG360" s="203">
        <f>'[122]RP per monthly'!Y698*-1</f>
        <v>30440</v>
      </c>
      <c r="BH360" s="203">
        <f>'[122]RP per monthly'!Z698*-1</f>
        <v>4460</v>
      </c>
      <c r="BI360" s="203">
        <f>'[122]RP per monthly'!AA698*-1</f>
        <v>8710.61</v>
      </c>
      <c r="BJ360" s="203">
        <f>'[122]RP per monthly'!AD698*-1</f>
        <v>4800</v>
      </c>
      <c r="BK360" s="203">
        <f>'[122]RP per monthly'!AE698*-1</f>
        <v>48300</v>
      </c>
      <c r="BL360" s="203">
        <f>'[122]RP per monthly'!AF698*-1</f>
        <v>11284.977777599999</v>
      </c>
      <c r="BM360" s="203">
        <f>'[122]RP per monthly'!AG698*-1</f>
        <v>29800</v>
      </c>
      <c r="BN360" s="203">
        <f>'[122]RP per monthly'!AH698*-1</f>
        <v>44800</v>
      </c>
      <c r="BO360" s="203">
        <f>'[122]RP per monthly'!AI698*-1</f>
        <v>94800</v>
      </c>
      <c r="BP360" s="203">
        <f>'[122]RP per monthly'!AJ698*-1</f>
        <v>149850</v>
      </c>
      <c r="BQ360" s="203">
        <f>'[122]RP per monthly'!AK698*-1</f>
        <v>4800</v>
      </c>
      <c r="BR360" s="203">
        <f>'[122]RP per monthly'!AL698*-1</f>
        <v>51979.6</v>
      </c>
      <c r="BS360" s="203">
        <f>'[122]RP per monthly'!AM698*-1</f>
        <v>114166</v>
      </c>
      <c r="BT360" s="203">
        <f>'[122]RP per monthly'!AN698*-1</f>
        <v>5050</v>
      </c>
      <c r="BU360" s="203">
        <f>'[122]RP per monthly'!AO698*-1</f>
        <v>257800</v>
      </c>
      <c r="BV360" s="195">
        <f>'[122]RP per monthly'!AR698*-1</f>
        <v>3450</v>
      </c>
      <c r="BW360" s="195">
        <f>'[122]RP per monthly'!AS698*-1</f>
        <v>31200</v>
      </c>
      <c r="BX360" s="195">
        <f>'[122]RP per monthly'!AT698*-1</f>
        <v>3450</v>
      </c>
      <c r="BY360" s="195">
        <f>'[122]RP per monthly'!AU698*-1</f>
        <v>3450</v>
      </c>
      <c r="BZ360" s="195">
        <f>'[122]RP per monthly'!AV698*-1</f>
        <v>43450</v>
      </c>
      <c r="CA360" s="195">
        <f>'[122]RP per monthly'!AW698*-1</f>
        <v>93450</v>
      </c>
      <c r="CB360" s="195">
        <f>'[122]RP per monthly'!AX698*-1</f>
        <v>148500</v>
      </c>
      <c r="CC360" s="195">
        <f>'[122]RP per monthly'!AY698*-1</f>
        <v>3450</v>
      </c>
      <c r="CD360" s="195">
        <f>'[122]RP per monthly'!AZ698*-1</f>
        <v>50629.599999999999</v>
      </c>
      <c r="CE360" s="195">
        <f>'[122]RP per monthly'!BA698*-1</f>
        <v>112841</v>
      </c>
      <c r="CF360" s="195">
        <f>'[122]RP per monthly'!BB698*-1</f>
        <v>3725</v>
      </c>
      <c r="CG360" s="195">
        <f>'[122]RP per monthly'!BC698*-1</f>
        <v>131750</v>
      </c>
      <c r="CH360" s="195">
        <f>'[122]RP per monthly'!BF698*-1</f>
        <v>3725</v>
      </c>
      <c r="CI360" s="195">
        <f>'[122]RP per monthly'!BG698*-1</f>
        <v>31750</v>
      </c>
      <c r="CJ360" s="195">
        <f>'[122]RP per monthly'!BH698*-1</f>
        <v>3725</v>
      </c>
      <c r="CK360" s="195">
        <f>'[122]RP per monthly'!BI698*-1</f>
        <v>3725</v>
      </c>
      <c r="CL360" s="195">
        <f>'[122]RP per monthly'!BJ698*-1</f>
        <v>43725</v>
      </c>
      <c r="CM360" s="195">
        <f>'[122]RP per monthly'!BK698*-1</f>
        <v>93725</v>
      </c>
      <c r="CN360" s="195">
        <f>'[122]RP per monthly'!BL698*-1</f>
        <v>148775</v>
      </c>
      <c r="CO360" s="195">
        <f>'[122]RP per monthly'!BM698*-1</f>
        <v>3725</v>
      </c>
      <c r="CP360" s="195">
        <f>'[122]RP per monthly'!BN698*-1</f>
        <v>50904.6</v>
      </c>
      <c r="CQ360" s="195">
        <f>'[122]RP per monthly'!BO698*-1</f>
        <v>113143.5</v>
      </c>
      <c r="CR360" s="195">
        <f>'[122]RP per monthly'!BP698*-1</f>
        <v>4027.5</v>
      </c>
      <c r="CS360" s="195">
        <f>'[122]RP per monthly'!BQ698*-1</f>
        <v>132355</v>
      </c>
      <c r="CT360" s="195">
        <f>'[122]RP per monthly'!BT698*-1</f>
        <v>4027</v>
      </c>
      <c r="CU360" s="195">
        <f>'[122]RP per monthly'!BU698*-1</f>
        <v>29027</v>
      </c>
      <c r="CV360" s="195">
        <f>'[122]RP per monthly'!BV698*-1</f>
        <v>4027</v>
      </c>
      <c r="CW360" s="195">
        <f>'[122]RP per monthly'!BW698*-1</f>
        <v>4027</v>
      </c>
      <c r="CX360" s="195">
        <f>'[122]RP per monthly'!BX698*-1</f>
        <v>44027</v>
      </c>
      <c r="CY360" s="195">
        <f>'[122]RP per monthly'!BY698*-1</f>
        <v>94027</v>
      </c>
      <c r="CZ360" s="195">
        <f>'[122]RP per monthly'!BZ698*-1</f>
        <v>149077</v>
      </c>
      <c r="DA360" s="195">
        <f>'[122]RP per monthly'!CA698*-1</f>
        <v>4027</v>
      </c>
      <c r="DB360" s="195">
        <f>'[122]RP per monthly'!CB698*-1</f>
        <v>51206.6</v>
      </c>
      <c r="DC360" s="195">
        <f>'[122]RP per monthly'!CC698*-1</f>
        <v>113475.7</v>
      </c>
      <c r="DD360" s="195">
        <f>'[122]RP per monthly'!CD698*-1</f>
        <v>4359.7</v>
      </c>
      <c r="DE360" s="195">
        <f>'[122]RP per monthly'!CE698*-1</f>
        <v>133019.4</v>
      </c>
    </row>
    <row r="361" spans="1:109" ht="15" customHeight="1" outlineLevel="1">
      <c r="A361" s="37" t="s">
        <v>402</v>
      </c>
      <c r="B361" s="84"/>
      <c r="C361" s="84"/>
      <c r="D361" s="84">
        <v>3538.34</v>
      </c>
      <c r="E361" s="84"/>
      <c r="F361" s="84"/>
      <c r="G361" s="84"/>
      <c r="H361" s="84">
        <v>131724.75</v>
      </c>
      <c r="I361" s="84">
        <v>23017.8</v>
      </c>
      <c r="J361" s="84"/>
      <c r="K361" s="84"/>
      <c r="L361" s="84"/>
      <c r="M361" s="84"/>
      <c r="N361" s="84"/>
      <c r="O361" s="84"/>
      <c r="P361" s="84">
        <v>163668.57</v>
      </c>
      <c r="Q361" s="84"/>
      <c r="R361" s="84">
        <v>8278.36</v>
      </c>
      <c r="S361" s="84"/>
      <c r="T361" s="84"/>
      <c r="U361" s="84"/>
      <c r="V361" s="84">
        <v>163.6</v>
      </c>
      <c r="W361" s="84">
        <v>163.6</v>
      </c>
      <c r="X361" s="84">
        <v>163.6</v>
      </c>
      <c r="Y361" s="84">
        <v>327.2</v>
      </c>
      <c r="Z361" s="84"/>
      <c r="AA361" s="84">
        <v>327.2</v>
      </c>
      <c r="AB361" s="84">
        <v>258306.19</v>
      </c>
      <c r="AC361" s="84">
        <v>163.6</v>
      </c>
      <c r="AD361" s="84">
        <v>163.6</v>
      </c>
      <c r="AE361" s="84">
        <v>163.6</v>
      </c>
      <c r="AF361" s="84">
        <v>163.6</v>
      </c>
      <c r="AG361" s="84">
        <v>163.6</v>
      </c>
      <c r="AH361" s="84">
        <v>178.76</v>
      </c>
      <c r="AI361" s="84">
        <v>178.76</v>
      </c>
      <c r="AJ361" s="84">
        <v>178.76</v>
      </c>
      <c r="AK361" s="84">
        <v>178.76</v>
      </c>
      <c r="AL361" s="203">
        <f>'[122]RP per monthly'!B699*-1</f>
        <v>178.76</v>
      </c>
      <c r="AM361" s="203">
        <f>'[122]RP per monthly'!C699*-1</f>
        <v>897.76</v>
      </c>
      <c r="AN361" s="203">
        <f>'[122]RP per monthly'!D699*-1</f>
        <v>264153.36</v>
      </c>
      <c r="AO361" s="203">
        <f>'[122]RP per monthly'!E699*-1</f>
        <v>11640.36</v>
      </c>
      <c r="AP361" s="203">
        <f>'[122]RP per monthly'!F699*-1</f>
        <v>178.76</v>
      </c>
      <c r="AQ361" s="203">
        <f>'[122]RP per monthly'!G699*-1</f>
        <v>178.76</v>
      </c>
      <c r="AR361" s="203">
        <f>'[122]RP per monthly'!H699*-1</f>
        <v>29212</v>
      </c>
      <c r="AS361" s="203">
        <f>'[122]RP per monthly'!I699*-1</f>
        <v>0</v>
      </c>
      <c r="AT361" s="203">
        <f>'[122]RP per monthly'!J699*-1</f>
        <v>375.4</v>
      </c>
      <c r="AU361" s="203">
        <f>'[122]RP per monthly'!K699*-1</f>
        <v>196.64</v>
      </c>
      <c r="AV361" s="203">
        <f>'[122]RP per monthly'!L699*-1</f>
        <v>196.64</v>
      </c>
      <c r="AW361" s="203">
        <f>'[122]RP per monthly'!M699*-1</f>
        <v>196.64</v>
      </c>
      <c r="AX361" s="203">
        <f>'[122]RP per monthly'!P699*-1</f>
        <v>393.28</v>
      </c>
      <c r="AY361" s="203">
        <f>'[122]RP per monthly'!Q699*-1</f>
        <v>393.28</v>
      </c>
      <c r="AZ361" s="203">
        <f>'[122]RP per monthly'!R699*-1</f>
        <v>393.28</v>
      </c>
      <c r="BA361" s="203">
        <f>'[122]RP per monthly'!S699*-1</f>
        <v>393.28</v>
      </c>
      <c r="BB361" s="203">
        <f>'[122]RP per monthly'!T699*-1</f>
        <v>155193.28</v>
      </c>
      <c r="BC361" s="203">
        <f>'[122]RP per monthly'!U699*-1</f>
        <v>845.25</v>
      </c>
      <c r="BD361" s="203">
        <f>'[122]RP per monthly'!V699*-1</f>
        <v>393.28</v>
      </c>
      <c r="BE361" s="203">
        <f>'[122]RP per monthly'!W699*-1</f>
        <v>393.28</v>
      </c>
      <c r="BF361" s="203">
        <f>'[122]RP per monthly'!X699*-1</f>
        <v>17409.400000000001</v>
      </c>
      <c r="BG361" s="203">
        <f>'[122]RP per monthly'!Y699*-1</f>
        <v>17409.400000000001</v>
      </c>
      <c r="BH361" s="203">
        <f>'[122]RP per monthly'!Z699*-1</f>
        <v>17409.400000000001</v>
      </c>
      <c r="BI361" s="203">
        <f>'[122]RP per monthly'!AA699*-1</f>
        <v>17409.400000000001</v>
      </c>
      <c r="BJ361" s="203">
        <f>'[122]RP per monthly'!AD699*-1</f>
        <v>3791.66</v>
      </c>
      <c r="BK361" s="203">
        <f>'[122]RP per monthly'!AE699*-1</f>
        <v>203791.66</v>
      </c>
      <c r="BL361" s="203">
        <f>'[122]RP per monthly'!AF699*-1</f>
        <v>3791.66</v>
      </c>
      <c r="BM361" s="203">
        <f>'[122]RP per monthly'!AG699*-1</f>
        <v>3791.66</v>
      </c>
      <c r="BN361" s="203">
        <f>'[122]RP per monthly'!AH699*-1</f>
        <v>3791.66</v>
      </c>
      <c r="BO361" s="203">
        <f>'[122]RP per monthly'!AI699*-1</f>
        <v>3791.66</v>
      </c>
      <c r="BP361" s="203">
        <f>'[122]RP per monthly'!AJ699*-1</f>
        <v>3791.66</v>
      </c>
      <c r="BQ361" s="203">
        <f>'[122]RP per monthly'!AK699*-1</f>
        <v>3791.66</v>
      </c>
      <c r="BR361" s="203">
        <f>'[122]RP per monthly'!AL699*-1</f>
        <v>3791.66</v>
      </c>
      <c r="BS361" s="203">
        <f>'[122]RP per monthly'!AM699*-1</f>
        <v>3791.66</v>
      </c>
      <c r="BT361" s="203">
        <f>'[122]RP per monthly'!AN699*-1</f>
        <v>3791.66</v>
      </c>
      <c r="BU361" s="203">
        <f>'[122]RP per monthly'!AO699*-1</f>
        <v>3791.66</v>
      </c>
      <c r="BV361" s="195">
        <f>'[122]RP per monthly'!AR699*-1</f>
        <v>3791.66</v>
      </c>
      <c r="BW361" s="195">
        <f>'[122]RP per monthly'!AS699*-1</f>
        <v>203791.66</v>
      </c>
      <c r="BX361" s="195">
        <f>'[122]RP per monthly'!AT699*-1</f>
        <v>3791.66</v>
      </c>
      <c r="BY361" s="195">
        <f>'[122]RP per monthly'!AU699*-1</f>
        <v>3791.66</v>
      </c>
      <c r="BZ361" s="195">
        <f>'[122]RP per monthly'!AV699*-1</f>
        <v>3791.66</v>
      </c>
      <c r="CA361" s="195">
        <f>'[122]RP per monthly'!AW699*-1</f>
        <v>3791.66</v>
      </c>
      <c r="CB361" s="195">
        <f>'[122]RP per monthly'!AX699*-1</f>
        <v>3791.66</v>
      </c>
      <c r="CC361" s="195">
        <f>'[122]RP per monthly'!AY699*-1</f>
        <v>3791.66</v>
      </c>
      <c r="CD361" s="195">
        <f>'[122]RP per monthly'!AZ699*-1</f>
        <v>3791.66</v>
      </c>
      <c r="CE361" s="195">
        <f>'[122]RP per monthly'!BA699*-1</f>
        <v>3791.66</v>
      </c>
      <c r="CF361" s="195">
        <f>'[122]RP per monthly'!BB699*-1</f>
        <v>3791.66</v>
      </c>
      <c r="CG361" s="195">
        <f>'[122]RP per monthly'!BC699*-1</f>
        <v>3791.66</v>
      </c>
      <c r="CH361" s="195">
        <f>'[122]RP per monthly'!BF699*-1</f>
        <v>3791.66</v>
      </c>
      <c r="CI361" s="195">
        <f>'[122]RP per monthly'!BG699*-1</f>
        <v>203791.66</v>
      </c>
      <c r="CJ361" s="195">
        <f>'[122]RP per monthly'!BH699*-1</f>
        <v>3791.66</v>
      </c>
      <c r="CK361" s="195">
        <f>'[122]RP per monthly'!BI699*-1</f>
        <v>3791.66</v>
      </c>
      <c r="CL361" s="195">
        <f>'[122]RP per monthly'!BJ699*-1</f>
        <v>3791.66</v>
      </c>
      <c r="CM361" s="195">
        <f>'[122]RP per monthly'!BK699*-1</f>
        <v>3791.66</v>
      </c>
      <c r="CN361" s="195">
        <f>'[122]RP per monthly'!BL699*-1</f>
        <v>3791.66</v>
      </c>
      <c r="CO361" s="195">
        <f>'[122]RP per monthly'!BM699*-1</f>
        <v>3791.66</v>
      </c>
      <c r="CP361" s="195">
        <f>'[122]RP per monthly'!BN699*-1</f>
        <v>3791.66</v>
      </c>
      <c r="CQ361" s="195">
        <f>'[122]RP per monthly'!BO699*-1</f>
        <v>3791.66</v>
      </c>
      <c r="CR361" s="195">
        <f>'[122]RP per monthly'!BP699*-1</f>
        <v>3791.66</v>
      </c>
      <c r="CS361" s="195">
        <f>'[122]RP per monthly'!BQ699*-1</f>
        <v>3791.66</v>
      </c>
      <c r="CT361" s="195">
        <f>'[122]RP per monthly'!BT699*-1</f>
        <v>3791.66</v>
      </c>
      <c r="CU361" s="195">
        <f>'[122]RP per monthly'!BU699*-1</f>
        <v>203791.66</v>
      </c>
      <c r="CV361" s="195">
        <f>'[122]RP per monthly'!BV699*-1</f>
        <v>3791.66</v>
      </c>
      <c r="CW361" s="195">
        <f>'[122]RP per monthly'!BW699*-1</f>
        <v>3791.66</v>
      </c>
      <c r="CX361" s="195">
        <f>'[122]RP per monthly'!BX699*-1</f>
        <v>3791.66</v>
      </c>
      <c r="CY361" s="195">
        <f>'[122]RP per monthly'!BY699*-1</f>
        <v>3791.66</v>
      </c>
      <c r="CZ361" s="195">
        <f>'[122]RP per monthly'!BZ699*-1</f>
        <v>3791.66</v>
      </c>
      <c r="DA361" s="195">
        <f>'[122]RP per monthly'!CA699*-1</f>
        <v>3791.66</v>
      </c>
      <c r="DB361" s="195">
        <f>'[122]RP per monthly'!CB699*-1</f>
        <v>3791.66</v>
      </c>
      <c r="DC361" s="195">
        <f>'[122]RP per monthly'!CC699*-1</f>
        <v>3791.66</v>
      </c>
      <c r="DD361" s="195">
        <f>'[122]RP per monthly'!CD699*-1</f>
        <v>3791.66</v>
      </c>
      <c r="DE361" s="195">
        <f>'[122]RP per monthly'!CE699*-1</f>
        <v>3791.66</v>
      </c>
    </row>
    <row r="362" spans="1:109" ht="15" customHeight="1" outlineLevel="1">
      <c r="A362" s="37" t="s">
        <v>403</v>
      </c>
      <c r="B362" s="84"/>
      <c r="C362" s="84">
        <v>9529</v>
      </c>
      <c r="D362" s="84"/>
      <c r="E362" s="84"/>
      <c r="F362" s="84">
        <v>0</v>
      </c>
      <c r="G362" s="84"/>
      <c r="H362" s="84">
        <v>257</v>
      </c>
      <c r="I362" s="84"/>
      <c r="J362" s="84">
        <v>-9189</v>
      </c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>
        <v>5265</v>
      </c>
      <c r="AF362" s="84"/>
      <c r="AG362" s="84">
        <v>6363.5</v>
      </c>
      <c r="AH362" s="84">
        <v>578.5</v>
      </c>
      <c r="AI362" s="84">
        <v>3787.55</v>
      </c>
      <c r="AJ362" s="84">
        <v>1157</v>
      </c>
      <c r="AK362" s="84"/>
      <c r="AL362" s="203">
        <f>'[122]RP per monthly'!B700*-1</f>
        <v>0</v>
      </c>
      <c r="AM362" s="203">
        <f>'[122]RP per monthly'!C700*-1</f>
        <v>578.5</v>
      </c>
      <c r="AN362" s="203">
        <f>'[122]RP per monthly'!D700*-1</f>
        <v>0</v>
      </c>
      <c r="AO362" s="203">
        <f>'[122]RP per monthly'!E700*-1</f>
        <v>0</v>
      </c>
      <c r="AP362" s="203">
        <f>'[122]RP per monthly'!F700*-1</f>
        <v>28546.5</v>
      </c>
      <c r="AQ362" s="203">
        <f>'[122]RP per monthly'!G700*-1</f>
        <v>12727</v>
      </c>
      <c r="AR362" s="203">
        <f>'[122]RP per monthly'!H700*-1</f>
        <v>0</v>
      </c>
      <c r="AS362" s="203">
        <f>'[122]RP per monthly'!I700*-1</f>
        <v>16986.8</v>
      </c>
      <c r="AT362" s="203">
        <f>'[122]RP per monthly'!J700*-1</f>
        <v>-8754.7099999999991</v>
      </c>
      <c r="AU362" s="203">
        <f>'[122]RP per monthly'!K700*-1</f>
        <v>400</v>
      </c>
      <c r="AV362" s="203">
        <f>'[122]RP per monthly'!L700*-1</f>
        <v>7591.01</v>
      </c>
      <c r="AW362" s="203">
        <f>'[122]RP per monthly'!M700*-1</f>
        <v>1000</v>
      </c>
      <c r="AX362" s="203">
        <f>'[122]RP per monthly'!P700*-1</f>
        <v>0</v>
      </c>
      <c r="AY362" s="203">
        <f>'[122]RP per monthly'!Q700*-1</f>
        <v>0</v>
      </c>
      <c r="AZ362" s="203">
        <f>'[122]RP per monthly'!R700*-1</f>
        <v>0</v>
      </c>
      <c r="BA362" s="203">
        <f>'[122]RP per monthly'!S700*-1</f>
        <v>0</v>
      </c>
      <c r="BB362" s="203">
        <f>'[122]RP per monthly'!T700*-1</f>
        <v>152500</v>
      </c>
      <c r="BC362" s="203">
        <f>'[122]RP per monthly'!U700*-1</f>
        <v>0</v>
      </c>
      <c r="BD362" s="203">
        <f>'[122]RP per monthly'!V700*-1</f>
        <v>0</v>
      </c>
      <c r="BE362" s="203">
        <f>'[122]RP per monthly'!W700*-1</f>
        <v>12296.38</v>
      </c>
      <c r="BF362" s="203">
        <f>'[122]RP per monthly'!X700*-1</f>
        <v>5000</v>
      </c>
      <c r="BG362" s="203">
        <f>'[122]RP per monthly'!Y700*-1</f>
        <v>5000</v>
      </c>
      <c r="BH362" s="203">
        <f>'[122]RP per monthly'!Z700*-1</f>
        <v>5000</v>
      </c>
      <c r="BI362" s="203">
        <f>'[122]RP per monthly'!AA700*-1</f>
        <v>5000</v>
      </c>
      <c r="BJ362" s="203">
        <f>'[122]RP per monthly'!AD700*-1</f>
        <v>416.67</v>
      </c>
      <c r="BK362" s="203">
        <f>'[122]RP per monthly'!AE700*-1</f>
        <v>416.67</v>
      </c>
      <c r="BL362" s="203">
        <f>'[122]RP per monthly'!AF700*-1</f>
        <v>416.67</v>
      </c>
      <c r="BM362" s="203">
        <f>'[122]RP per monthly'!AG700*-1</f>
        <v>416.67</v>
      </c>
      <c r="BN362" s="203">
        <f>'[122]RP per monthly'!AH700*-1</f>
        <v>416.67</v>
      </c>
      <c r="BO362" s="203">
        <f>'[122]RP per monthly'!AI700*-1</f>
        <v>416.67</v>
      </c>
      <c r="BP362" s="203">
        <f>'[122]RP per monthly'!AJ700*-1</f>
        <v>416.67</v>
      </c>
      <c r="BQ362" s="203">
        <f>'[122]RP per monthly'!AK700*-1</f>
        <v>416.67</v>
      </c>
      <c r="BR362" s="203">
        <f>'[122]RP per monthly'!AL700*-1</f>
        <v>416.67</v>
      </c>
      <c r="BS362" s="203">
        <f>'[122]RP per monthly'!AM700*-1</f>
        <v>416.67</v>
      </c>
      <c r="BT362" s="203">
        <f>'[122]RP per monthly'!AN700*-1</f>
        <v>416.67</v>
      </c>
      <c r="BU362" s="203">
        <f>'[122]RP per monthly'!AO700*-1</f>
        <v>416.67</v>
      </c>
      <c r="BV362" s="195">
        <f>'[122]RP per monthly'!AR700*-1</f>
        <v>416.67</v>
      </c>
      <c r="BW362" s="195">
        <f>'[122]RP per monthly'!AS700*-1</f>
        <v>416.67</v>
      </c>
      <c r="BX362" s="195">
        <f>'[122]RP per monthly'!AT700*-1</f>
        <v>416.67</v>
      </c>
      <c r="BY362" s="195">
        <f>'[122]RP per monthly'!AU700*-1</f>
        <v>416.67</v>
      </c>
      <c r="BZ362" s="195">
        <f>'[122]RP per monthly'!AV700*-1</f>
        <v>416.67</v>
      </c>
      <c r="CA362" s="195">
        <f>'[122]RP per monthly'!AW700*-1</f>
        <v>416.67</v>
      </c>
      <c r="CB362" s="195">
        <f>'[122]RP per monthly'!AX700*-1</f>
        <v>416.67</v>
      </c>
      <c r="CC362" s="195">
        <f>'[122]RP per monthly'!AY700*-1</f>
        <v>416.67</v>
      </c>
      <c r="CD362" s="195">
        <f>'[122]RP per monthly'!AZ700*-1</f>
        <v>416.67</v>
      </c>
      <c r="CE362" s="195">
        <f>'[122]RP per monthly'!BA700*-1</f>
        <v>416.67</v>
      </c>
      <c r="CF362" s="195">
        <f>'[122]RP per monthly'!BB700*-1</f>
        <v>416.67</v>
      </c>
      <c r="CG362" s="195">
        <f>'[122]RP per monthly'!BC700*-1</f>
        <v>416.67</v>
      </c>
      <c r="CH362" s="195">
        <f>'[122]RP per monthly'!BF700*-1</f>
        <v>416.67</v>
      </c>
      <c r="CI362" s="195">
        <f>'[122]RP per monthly'!BG700*-1</f>
        <v>416.67</v>
      </c>
      <c r="CJ362" s="195">
        <f>'[122]RP per monthly'!BH700*-1</f>
        <v>416.67</v>
      </c>
      <c r="CK362" s="195">
        <f>'[122]RP per monthly'!BI700*-1</f>
        <v>416.67</v>
      </c>
      <c r="CL362" s="195">
        <f>'[122]RP per monthly'!BJ700*-1</f>
        <v>416.67</v>
      </c>
      <c r="CM362" s="195">
        <f>'[122]RP per monthly'!BK700*-1</f>
        <v>416.67</v>
      </c>
      <c r="CN362" s="195">
        <f>'[122]RP per monthly'!BL700*-1</f>
        <v>416.67</v>
      </c>
      <c r="CO362" s="195">
        <f>'[122]RP per monthly'!BM700*-1</f>
        <v>416.67</v>
      </c>
      <c r="CP362" s="195">
        <f>'[122]RP per monthly'!BN700*-1</f>
        <v>416.67</v>
      </c>
      <c r="CQ362" s="195">
        <f>'[122]RP per monthly'!BO700*-1</f>
        <v>416.67</v>
      </c>
      <c r="CR362" s="195">
        <f>'[122]RP per monthly'!BP700*-1</f>
        <v>416.67</v>
      </c>
      <c r="CS362" s="195">
        <f>'[122]RP per monthly'!BQ700*-1</f>
        <v>416.67</v>
      </c>
      <c r="CT362" s="195">
        <f>'[122]RP per monthly'!BT700*-1</f>
        <v>416.67</v>
      </c>
      <c r="CU362" s="195">
        <f>'[122]RP per monthly'!BU700*-1</f>
        <v>416.67</v>
      </c>
      <c r="CV362" s="195">
        <f>'[122]RP per monthly'!BV700*-1</f>
        <v>416.67</v>
      </c>
      <c r="CW362" s="195">
        <f>'[122]RP per monthly'!BW700*-1</f>
        <v>416.67</v>
      </c>
      <c r="CX362" s="195">
        <f>'[122]RP per monthly'!BX700*-1</f>
        <v>416.67</v>
      </c>
      <c r="CY362" s="195">
        <f>'[122]RP per monthly'!BY700*-1</f>
        <v>416.67</v>
      </c>
      <c r="CZ362" s="195">
        <f>'[122]RP per monthly'!BZ700*-1</f>
        <v>416.67</v>
      </c>
      <c r="DA362" s="195">
        <f>'[122]RP per monthly'!CA700*-1</f>
        <v>416.67</v>
      </c>
      <c r="DB362" s="195">
        <f>'[122]RP per monthly'!CB700*-1</f>
        <v>416.67</v>
      </c>
      <c r="DC362" s="195">
        <f>'[122]RP per monthly'!CC700*-1</f>
        <v>416.67</v>
      </c>
      <c r="DD362" s="195">
        <f>'[122]RP per monthly'!CD700*-1</f>
        <v>416.67</v>
      </c>
      <c r="DE362" s="195">
        <f>'[122]RP per monthly'!CE700*-1</f>
        <v>416.67</v>
      </c>
    </row>
    <row r="363" spans="1:109" ht="15" customHeight="1" outlineLevel="1">
      <c r="A363" s="37" t="s">
        <v>404</v>
      </c>
      <c r="B363" s="84"/>
      <c r="C363" s="84">
        <v>195</v>
      </c>
      <c r="D363" s="84"/>
      <c r="E363" s="84"/>
      <c r="F363" s="84"/>
      <c r="G363" s="84"/>
      <c r="H363" s="84"/>
      <c r="I363" s="84"/>
      <c r="J363" s="84"/>
      <c r="K363" s="84">
        <v>439.06</v>
      </c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  <c r="AJ363" s="84">
        <v>17896.21</v>
      </c>
      <c r="AK363" s="84"/>
      <c r="AL363" s="203">
        <f>'[122]RP per monthly'!B701*-1</f>
        <v>0</v>
      </c>
      <c r="AM363" s="203">
        <f>'[122]RP per monthly'!C701*-1</f>
        <v>0</v>
      </c>
      <c r="AN363" s="203">
        <f>'[122]RP per monthly'!D701*-1</f>
        <v>0</v>
      </c>
      <c r="AO363" s="203">
        <f>'[122]RP per monthly'!E701*-1</f>
        <v>0</v>
      </c>
      <c r="AP363" s="203">
        <f>'[122]RP per monthly'!F701*-1</f>
        <v>0</v>
      </c>
      <c r="AQ363" s="203">
        <f>'[122]RP per monthly'!G701*-1</f>
        <v>0</v>
      </c>
      <c r="AR363" s="203">
        <f>'[122]RP per monthly'!H701*-1</f>
        <v>0</v>
      </c>
      <c r="AS363" s="203">
        <f>'[122]RP per monthly'!I701*-1</f>
        <v>0</v>
      </c>
      <c r="AT363" s="203">
        <f>'[122]RP per monthly'!J701*-1</f>
        <v>0</v>
      </c>
      <c r="AU363" s="203">
        <f>'[122]RP per monthly'!K701*-1</f>
        <v>0</v>
      </c>
      <c r="AV363" s="203">
        <f>'[122]RP per monthly'!L701*-1</f>
        <v>0</v>
      </c>
      <c r="AW363" s="203">
        <f>'[122]RP per monthly'!M701*-1</f>
        <v>0</v>
      </c>
      <c r="AX363" s="203">
        <f>'[122]RP per monthly'!P701*-1</f>
        <v>0</v>
      </c>
      <c r="AY363" s="203">
        <f>'[122]RP per monthly'!Q701*-1</f>
        <v>0</v>
      </c>
      <c r="AZ363" s="203">
        <f>'[122]RP per monthly'!R701*-1</f>
        <v>0</v>
      </c>
      <c r="BA363" s="203">
        <f>'[122]RP per monthly'!S701*-1</f>
        <v>0</v>
      </c>
      <c r="BB363" s="203">
        <f>'[122]RP per monthly'!T701*-1</f>
        <v>0</v>
      </c>
      <c r="BC363" s="203">
        <f>'[122]RP per monthly'!U701*-1</f>
        <v>0</v>
      </c>
      <c r="BD363" s="203">
        <f>'[122]RP per monthly'!V701*-1</f>
        <v>0</v>
      </c>
      <c r="BE363" s="203">
        <f>'[122]RP per monthly'!W701*-1</f>
        <v>0</v>
      </c>
      <c r="BF363" s="203">
        <f>'[122]RP per monthly'!X701*-1</f>
        <v>0</v>
      </c>
      <c r="BG363" s="203">
        <f>'[122]RP per monthly'!Y701*-1</f>
        <v>10000</v>
      </c>
      <c r="BH363" s="203">
        <f>'[122]RP per monthly'!Z701*-1</f>
        <v>0</v>
      </c>
      <c r="BI363" s="203">
        <f>'[122]RP per monthly'!AA701*-1</f>
        <v>0</v>
      </c>
      <c r="BJ363" s="203">
        <f>'[122]RP per monthly'!AD701*-1</f>
        <v>0</v>
      </c>
      <c r="BK363" s="203">
        <f>'[122]RP per monthly'!AE701*-1</f>
        <v>0</v>
      </c>
      <c r="BL363" s="203">
        <f>'[122]RP per monthly'!AF701*-1</f>
        <v>0</v>
      </c>
      <c r="BM363" s="203">
        <f>'[122]RP per monthly'!AG701*-1</f>
        <v>0</v>
      </c>
      <c r="BN363" s="203">
        <f>'[122]RP per monthly'!AH701*-1</f>
        <v>0</v>
      </c>
      <c r="BO363" s="203">
        <f>'[122]RP per monthly'!AI701*-1</f>
        <v>0</v>
      </c>
      <c r="BP363" s="203">
        <f>'[122]RP per monthly'!AJ701*-1</f>
        <v>10000</v>
      </c>
      <c r="BQ363" s="203">
        <f>'[122]RP per monthly'!AK701*-1</f>
        <v>0</v>
      </c>
      <c r="BR363" s="203">
        <f>'[122]RP per monthly'!AL701*-1</f>
        <v>0</v>
      </c>
      <c r="BS363" s="203">
        <f>'[122]RP per monthly'!AM701*-1</f>
        <v>0</v>
      </c>
      <c r="BT363" s="203">
        <f>'[122]RP per monthly'!AN701*-1</f>
        <v>0</v>
      </c>
      <c r="BU363" s="203">
        <f>'[122]RP per monthly'!AO701*-1</f>
        <v>0</v>
      </c>
      <c r="BV363" s="195">
        <f>'[122]RP per monthly'!AR701*-1</f>
        <v>0</v>
      </c>
      <c r="BW363" s="195">
        <f>'[122]RP per monthly'!AS701*-1</f>
        <v>0</v>
      </c>
      <c r="BX363" s="195">
        <f>'[122]RP per monthly'!AT701*-1</f>
        <v>0</v>
      </c>
      <c r="BY363" s="195">
        <f>'[122]RP per monthly'!AU701*-1</f>
        <v>0</v>
      </c>
      <c r="BZ363" s="195">
        <f>'[122]RP per monthly'!AV701*-1</f>
        <v>0</v>
      </c>
      <c r="CA363" s="195">
        <f>'[122]RP per monthly'!AW701*-1</f>
        <v>0</v>
      </c>
      <c r="CB363" s="195">
        <f>'[122]RP per monthly'!AX701*-1</f>
        <v>10000</v>
      </c>
      <c r="CC363" s="195">
        <f>'[122]RP per monthly'!AY701*-1</f>
        <v>0</v>
      </c>
      <c r="CD363" s="195">
        <f>'[122]RP per monthly'!AZ701*-1</f>
        <v>0</v>
      </c>
      <c r="CE363" s="195">
        <f>'[122]RP per monthly'!BA701*-1</f>
        <v>0</v>
      </c>
      <c r="CF363" s="195">
        <f>'[122]RP per monthly'!BB701*-1</f>
        <v>0</v>
      </c>
      <c r="CG363" s="195">
        <f>'[122]RP per monthly'!BC701*-1</f>
        <v>0</v>
      </c>
      <c r="CH363" s="195">
        <f>'[122]RP per monthly'!BF701*-1</f>
        <v>0</v>
      </c>
      <c r="CI363" s="195">
        <f>'[122]RP per monthly'!BG701*-1</f>
        <v>0</v>
      </c>
      <c r="CJ363" s="195">
        <f>'[122]RP per monthly'!BH701*-1</f>
        <v>0</v>
      </c>
      <c r="CK363" s="195">
        <f>'[122]RP per monthly'!BI701*-1</f>
        <v>0</v>
      </c>
      <c r="CL363" s="195">
        <f>'[122]RP per monthly'!BJ701*-1</f>
        <v>0</v>
      </c>
      <c r="CM363" s="195">
        <f>'[122]RP per monthly'!BK701*-1</f>
        <v>0</v>
      </c>
      <c r="CN363" s="195">
        <f>'[122]RP per monthly'!BL701*-1</f>
        <v>10000</v>
      </c>
      <c r="CO363" s="195">
        <f>'[122]RP per monthly'!BM701*-1</f>
        <v>0</v>
      </c>
      <c r="CP363" s="195">
        <f>'[122]RP per monthly'!BN701*-1</f>
        <v>0</v>
      </c>
      <c r="CQ363" s="195">
        <f>'[122]RP per monthly'!BO701*-1</f>
        <v>0</v>
      </c>
      <c r="CR363" s="195">
        <f>'[122]RP per monthly'!BP701*-1</f>
        <v>0</v>
      </c>
      <c r="CS363" s="195">
        <f>'[122]RP per monthly'!BQ701*-1</f>
        <v>0</v>
      </c>
      <c r="CT363" s="195">
        <f>'[122]RP per monthly'!BT701*-1</f>
        <v>0</v>
      </c>
      <c r="CU363" s="195">
        <f>'[122]RP per monthly'!BU701*-1</f>
        <v>0</v>
      </c>
      <c r="CV363" s="195">
        <f>'[122]RP per monthly'!BV701*-1</f>
        <v>0</v>
      </c>
      <c r="CW363" s="195">
        <f>'[122]RP per monthly'!BW701*-1</f>
        <v>0</v>
      </c>
      <c r="CX363" s="195">
        <f>'[122]RP per monthly'!BX701*-1</f>
        <v>0</v>
      </c>
      <c r="CY363" s="195">
        <f>'[122]RP per monthly'!BY701*-1</f>
        <v>0</v>
      </c>
      <c r="CZ363" s="195">
        <f>'[122]RP per monthly'!BZ701*-1</f>
        <v>10000</v>
      </c>
      <c r="DA363" s="195">
        <f>'[122]RP per monthly'!CA701*-1</f>
        <v>0</v>
      </c>
      <c r="DB363" s="195">
        <f>'[122]RP per monthly'!CB701*-1</f>
        <v>0</v>
      </c>
      <c r="DC363" s="195">
        <f>'[122]RP per monthly'!CC701*-1</f>
        <v>0</v>
      </c>
      <c r="DD363" s="195">
        <f>'[122]RP per monthly'!CD701*-1</f>
        <v>0</v>
      </c>
      <c r="DE363" s="195">
        <f>'[122]RP per monthly'!CE701*-1</f>
        <v>0</v>
      </c>
    </row>
    <row r="364" spans="1:109" ht="15" customHeight="1" outlineLevel="1">
      <c r="A364" s="37" t="s">
        <v>405</v>
      </c>
      <c r="B364" s="84">
        <v>26102.68</v>
      </c>
      <c r="C364" s="84"/>
      <c r="D364" s="84">
        <v>10846.93</v>
      </c>
      <c r="E364" s="84">
        <v>1334</v>
      </c>
      <c r="F364" s="84">
        <v>32268.69</v>
      </c>
      <c r="G364" s="84">
        <v>10227.11</v>
      </c>
      <c r="H364" s="84">
        <v>8941.18</v>
      </c>
      <c r="I364" s="84">
        <v>8866.4500000000007</v>
      </c>
      <c r="J364" s="84">
        <v>8811.77</v>
      </c>
      <c r="K364" s="84">
        <v>8646.43</v>
      </c>
      <c r="L364" s="84"/>
      <c r="M364" s="84">
        <v>20111.599999999999</v>
      </c>
      <c r="N364" s="84">
        <v>8409.99</v>
      </c>
      <c r="O364" s="84">
        <v>7323.86</v>
      </c>
      <c r="P364" s="84">
        <v>8601.31</v>
      </c>
      <c r="Q364" s="84">
        <v>8050.86</v>
      </c>
      <c r="R364" s="84">
        <v>8769.35</v>
      </c>
      <c r="S364" s="84">
        <v>10402.94</v>
      </c>
      <c r="T364" s="84">
        <v>8170.57</v>
      </c>
      <c r="U364" s="84">
        <v>9373.09</v>
      </c>
      <c r="V364" s="84">
        <v>10546.28</v>
      </c>
      <c r="W364" s="84">
        <v>18408.490000000002</v>
      </c>
      <c r="X364" s="84">
        <v>9.75</v>
      </c>
      <c r="Y364" s="84">
        <v>16609.03</v>
      </c>
      <c r="Z364" s="84"/>
      <c r="AA364" s="84">
        <v>7536.7900000000009</v>
      </c>
      <c r="AB364" s="84">
        <v>16228.86</v>
      </c>
      <c r="AC364" s="84">
        <v>7725.7000000000007</v>
      </c>
      <c r="AD364" s="84">
        <v>8713.1999999999989</v>
      </c>
      <c r="AE364" s="84">
        <v>8034.55</v>
      </c>
      <c r="AF364" s="84">
        <v>7558.1100000000006</v>
      </c>
      <c r="AG364" s="84">
        <v>8214.24</v>
      </c>
      <c r="AH364" s="84">
        <v>7722.09</v>
      </c>
      <c r="AI364" s="84">
        <v>7476.79</v>
      </c>
      <c r="AJ364" s="84">
        <v>6769.3600000000006</v>
      </c>
      <c r="AK364" s="84">
        <v>525.65</v>
      </c>
      <c r="AL364" s="203">
        <f>'[122]RP per monthly'!B702*-1</f>
        <v>0</v>
      </c>
      <c r="AM364" s="203">
        <f>'[122]RP per monthly'!C702*-1</f>
        <v>525.65</v>
      </c>
      <c r="AN364" s="203">
        <f>'[122]RP per monthly'!D702*-1</f>
        <v>1051.3</v>
      </c>
      <c r="AO364" s="203">
        <f>'[122]RP per monthly'!E702*-1</f>
        <v>0</v>
      </c>
      <c r="AP364" s="203">
        <f>'[122]RP per monthly'!F702*-1</f>
        <v>0</v>
      </c>
      <c r="AQ364" s="203">
        <f>'[122]RP per monthly'!G702*-1</f>
        <v>0</v>
      </c>
      <c r="AR364" s="203">
        <f>'[122]RP per monthly'!H702*-1</f>
        <v>0</v>
      </c>
      <c r="AS364" s="203">
        <f>'[122]RP per monthly'!I702*-1</f>
        <v>0</v>
      </c>
      <c r="AT364" s="203">
        <f>'[122]RP per monthly'!J702*-1</f>
        <v>0</v>
      </c>
      <c r="AU364" s="203">
        <f>'[122]RP per monthly'!K702*-1</f>
        <v>0</v>
      </c>
      <c r="AV364" s="203">
        <f>'[122]RP per monthly'!L702*-1</f>
        <v>0</v>
      </c>
      <c r="AW364" s="203">
        <f>'[122]RP per monthly'!M702*-1</f>
        <v>0</v>
      </c>
      <c r="AX364" s="203">
        <f>'[122]RP per monthly'!P702*-1</f>
        <v>0</v>
      </c>
      <c r="AY364" s="203">
        <f>'[122]RP per monthly'!Q702*-1</f>
        <v>0</v>
      </c>
      <c r="AZ364" s="203">
        <f>'[122]RP per monthly'!R702*-1</f>
        <v>0</v>
      </c>
      <c r="BA364" s="203">
        <f>'[122]RP per monthly'!S702*-1</f>
        <v>0</v>
      </c>
      <c r="BB364" s="203">
        <f>'[122]RP per monthly'!T702*-1</f>
        <v>0</v>
      </c>
      <c r="BC364" s="203">
        <f>'[122]RP per monthly'!U702*-1</f>
        <v>0</v>
      </c>
      <c r="BD364" s="203">
        <f>'[122]RP per monthly'!V702*-1</f>
        <v>0</v>
      </c>
      <c r="BE364" s="203">
        <f>'[122]RP per monthly'!W702*-1</f>
        <v>0</v>
      </c>
      <c r="BF364" s="203">
        <f>'[122]RP per monthly'!X702*-1</f>
        <v>0</v>
      </c>
      <c r="BG364" s="203">
        <f>'[122]RP per monthly'!Y702*-1</f>
        <v>0</v>
      </c>
      <c r="BH364" s="203">
        <f>'[122]RP per monthly'!Z702*-1</f>
        <v>0</v>
      </c>
      <c r="BI364" s="203">
        <f>'[122]RP per monthly'!AA702*-1</f>
        <v>0</v>
      </c>
      <c r="BJ364" s="203">
        <f>'[122]RP per monthly'!AD702*-1</f>
        <v>0</v>
      </c>
      <c r="BK364" s="203">
        <f>'[122]RP per monthly'!AE702*-1</f>
        <v>0</v>
      </c>
      <c r="BL364" s="203">
        <f>'[122]RP per monthly'!AF702*-1</f>
        <v>0</v>
      </c>
      <c r="BM364" s="203">
        <f>'[122]RP per monthly'!AG702*-1</f>
        <v>0</v>
      </c>
      <c r="BN364" s="203">
        <f>'[122]RP per monthly'!AH702*-1</f>
        <v>0</v>
      </c>
      <c r="BO364" s="203">
        <f>'[122]RP per monthly'!AI702*-1</f>
        <v>0</v>
      </c>
      <c r="BP364" s="203">
        <f>'[122]RP per monthly'!AJ702*-1</f>
        <v>0</v>
      </c>
      <c r="BQ364" s="203">
        <f>'[122]RP per monthly'!AK702*-1</f>
        <v>0</v>
      </c>
      <c r="BR364" s="203">
        <f>'[122]RP per monthly'!AL702*-1</f>
        <v>0</v>
      </c>
      <c r="BS364" s="203">
        <f>'[122]RP per monthly'!AM702*-1</f>
        <v>0</v>
      </c>
      <c r="BT364" s="203">
        <f>'[122]RP per monthly'!AN702*-1</f>
        <v>0</v>
      </c>
      <c r="BU364" s="203">
        <f>'[122]RP per monthly'!AO702*-1</f>
        <v>0</v>
      </c>
      <c r="BV364" s="195">
        <f>'[122]RP per monthly'!AR702*-1</f>
        <v>0</v>
      </c>
      <c r="BW364" s="195">
        <f>'[122]RP per monthly'!AS702*-1</f>
        <v>0</v>
      </c>
      <c r="BX364" s="195">
        <f>'[122]RP per monthly'!AT702*-1</f>
        <v>0</v>
      </c>
      <c r="BY364" s="195">
        <f>'[122]RP per monthly'!AU702*-1</f>
        <v>0</v>
      </c>
      <c r="BZ364" s="195">
        <f>'[122]RP per monthly'!AV702*-1</f>
        <v>0</v>
      </c>
      <c r="CA364" s="195">
        <f>'[122]RP per monthly'!AW702*-1</f>
        <v>0</v>
      </c>
      <c r="CB364" s="195">
        <f>'[122]RP per monthly'!AX702*-1</f>
        <v>0</v>
      </c>
      <c r="CC364" s="195">
        <f>'[122]RP per monthly'!AY702*-1</f>
        <v>0</v>
      </c>
      <c r="CD364" s="195">
        <f>'[122]RP per monthly'!AZ702*-1</f>
        <v>0</v>
      </c>
      <c r="CE364" s="195">
        <f>'[122]RP per monthly'!BA702*-1</f>
        <v>0</v>
      </c>
      <c r="CF364" s="195">
        <f>'[122]RP per monthly'!BB702*-1</f>
        <v>0</v>
      </c>
      <c r="CG364" s="195">
        <f>'[122]RP per monthly'!BC702*-1</f>
        <v>0</v>
      </c>
      <c r="CH364" s="195">
        <f>'[122]RP per monthly'!BF702*-1</f>
        <v>0</v>
      </c>
      <c r="CI364" s="195">
        <f>'[122]RP per monthly'!BG702*-1</f>
        <v>0</v>
      </c>
      <c r="CJ364" s="195">
        <f>'[122]RP per monthly'!BH702*-1</f>
        <v>0</v>
      </c>
      <c r="CK364" s="195">
        <f>'[122]RP per monthly'!BI702*-1</f>
        <v>0</v>
      </c>
      <c r="CL364" s="195">
        <f>'[122]RP per monthly'!BJ702*-1</f>
        <v>0</v>
      </c>
      <c r="CM364" s="195">
        <f>'[122]RP per monthly'!BK702*-1</f>
        <v>0</v>
      </c>
      <c r="CN364" s="195">
        <f>'[122]RP per monthly'!BL702*-1</f>
        <v>0</v>
      </c>
      <c r="CO364" s="195">
        <f>'[122]RP per monthly'!BM702*-1</f>
        <v>0</v>
      </c>
      <c r="CP364" s="195">
        <f>'[122]RP per monthly'!BN702*-1</f>
        <v>0</v>
      </c>
      <c r="CQ364" s="195">
        <f>'[122]RP per monthly'!BO702*-1</f>
        <v>0</v>
      </c>
      <c r="CR364" s="195">
        <f>'[122]RP per monthly'!BP702*-1</f>
        <v>0</v>
      </c>
      <c r="CS364" s="195">
        <f>'[122]RP per monthly'!BQ702*-1</f>
        <v>0</v>
      </c>
      <c r="CT364" s="195">
        <f>'[122]RP per monthly'!BT702*-1</f>
        <v>0</v>
      </c>
      <c r="CU364" s="195">
        <f>'[122]RP per monthly'!BU702*-1</f>
        <v>0</v>
      </c>
      <c r="CV364" s="195">
        <f>'[122]RP per monthly'!BV702*-1</f>
        <v>0</v>
      </c>
      <c r="CW364" s="195">
        <f>'[122]RP per monthly'!BW702*-1</f>
        <v>0</v>
      </c>
      <c r="CX364" s="195">
        <f>'[122]RP per monthly'!BX702*-1</f>
        <v>0</v>
      </c>
      <c r="CY364" s="195">
        <f>'[122]RP per monthly'!BY702*-1</f>
        <v>0</v>
      </c>
      <c r="CZ364" s="195">
        <f>'[122]RP per monthly'!BZ702*-1</f>
        <v>0</v>
      </c>
      <c r="DA364" s="195">
        <f>'[122]RP per monthly'!CA702*-1</f>
        <v>0</v>
      </c>
      <c r="DB364" s="195">
        <f>'[122]RP per monthly'!CB702*-1</f>
        <v>0</v>
      </c>
      <c r="DC364" s="195">
        <f>'[122]RP per monthly'!CC702*-1</f>
        <v>0</v>
      </c>
      <c r="DD364" s="195">
        <f>'[122]RP per monthly'!CD702*-1</f>
        <v>0</v>
      </c>
      <c r="DE364" s="195">
        <f>'[122]RP per monthly'!CE702*-1</f>
        <v>0</v>
      </c>
    </row>
    <row r="365" spans="1:109" ht="15" customHeight="1" outlineLevel="1">
      <c r="A365" s="37" t="s">
        <v>406</v>
      </c>
      <c r="B365" s="84">
        <v>815.64</v>
      </c>
      <c r="C365" s="84">
        <v>320</v>
      </c>
      <c r="D365" s="84"/>
      <c r="E365" s="84"/>
      <c r="F365" s="84">
        <v>175</v>
      </c>
      <c r="G365" s="84">
        <v>36369.71</v>
      </c>
      <c r="H365" s="84">
        <v>13679.5</v>
      </c>
      <c r="I365" s="84">
        <v>13679.5</v>
      </c>
      <c r="J365" s="84">
        <v>13679.5</v>
      </c>
      <c r="K365" s="84">
        <v>13679.5</v>
      </c>
      <c r="L365" s="84">
        <v>4873.3</v>
      </c>
      <c r="M365" s="84">
        <v>3623.37</v>
      </c>
      <c r="N365" s="84">
        <v>3623.37</v>
      </c>
      <c r="O365" s="84">
        <v>2500.8200000000002</v>
      </c>
      <c r="P365" s="84">
        <v>2443.61</v>
      </c>
      <c r="Q365" s="84">
        <v>2387.0500000000002</v>
      </c>
      <c r="R365" s="84">
        <v>2502.08</v>
      </c>
      <c r="S365" s="84">
        <v>2503.4499999999998</v>
      </c>
      <c r="T365" s="84">
        <v>2677.7</v>
      </c>
      <c r="U365" s="84">
        <v>3126.48</v>
      </c>
      <c r="V365" s="84">
        <v>3121.22</v>
      </c>
      <c r="W365" s="84">
        <v>3229.92</v>
      </c>
      <c r="X365" s="84">
        <v>3418.08</v>
      </c>
      <c r="Y365" s="84">
        <v>4940.2199999999993</v>
      </c>
      <c r="Z365" s="84">
        <v>4945.5200000000004</v>
      </c>
      <c r="AA365" s="84">
        <v>3410.54</v>
      </c>
      <c r="AB365" s="84">
        <v>3355.37</v>
      </c>
      <c r="AC365" s="84">
        <v>3355.37</v>
      </c>
      <c r="AD365" s="84">
        <v>3229.92</v>
      </c>
      <c r="AE365" s="84">
        <v>2602.7199999999998</v>
      </c>
      <c r="AF365" s="84">
        <v>2602.7199999999998</v>
      </c>
      <c r="AG365" s="84">
        <v>2665.44</v>
      </c>
      <c r="AH365" s="84">
        <v>2665.44</v>
      </c>
      <c r="AI365" s="84"/>
      <c r="AJ365" s="84">
        <v>6212.83</v>
      </c>
      <c r="AK365" s="84">
        <v>4529.8100000000004</v>
      </c>
      <c r="AL365" s="203">
        <f>'[122]RP per monthly'!B705*-1</f>
        <v>4478.8</v>
      </c>
      <c r="AM365" s="203">
        <f>'[122]RP per monthly'!C705*-1</f>
        <v>6.66</v>
      </c>
      <c r="AN365" s="203">
        <f>'[122]RP per monthly'!D705*-1</f>
        <v>0</v>
      </c>
      <c r="AO365" s="203">
        <f>'[122]RP per monthly'!E705*-1</f>
        <v>-4485.46</v>
      </c>
      <c r="AP365" s="203">
        <f>'[122]RP per monthly'!F705*-1</f>
        <v>0</v>
      </c>
      <c r="AQ365" s="203">
        <f>'[122]RP per monthly'!G705*-1</f>
        <v>0</v>
      </c>
      <c r="AR365" s="203">
        <f>'[122]RP per monthly'!H705*-1</f>
        <v>184.64</v>
      </c>
      <c r="AS365" s="203">
        <f>'[122]RP per monthly'!I705*-1</f>
        <v>0</v>
      </c>
      <c r="AT365" s="203">
        <f>'[122]RP per monthly'!J705*-1</f>
        <v>0</v>
      </c>
      <c r="AU365" s="203">
        <f>'[122]RP per monthly'!K705*-1</f>
        <v>0</v>
      </c>
      <c r="AV365" s="203">
        <f>'[122]RP per monthly'!L705*-1</f>
        <v>0</v>
      </c>
      <c r="AW365" s="203">
        <f>'[122]RP per monthly'!M705*-1</f>
        <v>0</v>
      </c>
      <c r="AX365" s="203">
        <f>'[122]RP per monthly'!P705*-1</f>
        <v>0</v>
      </c>
      <c r="AY365" s="203">
        <f>'[122]RP per monthly'!Q705*-1</f>
        <v>0</v>
      </c>
      <c r="AZ365" s="203">
        <f>'[122]RP per monthly'!R705*-1</f>
        <v>0</v>
      </c>
      <c r="BA365" s="203">
        <f>'[122]RP per monthly'!S705*-1</f>
        <v>0</v>
      </c>
      <c r="BB365" s="203">
        <f>'[122]RP per monthly'!T705*-1</f>
        <v>0</v>
      </c>
      <c r="BC365" s="203">
        <f>'[122]RP per monthly'!U705*-1</f>
        <v>0</v>
      </c>
      <c r="BD365" s="203">
        <f>'[122]RP per monthly'!V705*-1</f>
        <v>0</v>
      </c>
      <c r="BE365" s="203">
        <f>'[122]RP per monthly'!W705*-1</f>
        <v>0</v>
      </c>
      <c r="BF365" s="203">
        <f>'[122]RP per monthly'!X705*-1</f>
        <v>0</v>
      </c>
      <c r="BG365" s="203">
        <f>'[122]RP per monthly'!Y705*-1</f>
        <v>0</v>
      </c>
      <c r="BH365" s="203">
        <f>'[122]RP per monthly'!Z705*-1</f>
        <v>0</v>
      </c>
      <c r="BI365" s="203">
        <f>'[122]RP per monthly'!AA705*-1</f>
        <v>0</v>
      </c>
      <c r="BJ365" s="203">
        <f>'[122]RP per monthly'!AD705*-1</f>
        <v>0</v>
      </c>
      <c r="BK365" s="203">
        <f>'[122]RP per monthly'!AE705*-1</f>
        <v>0</v>
      </c>
      <c r="BL365" s="203">
        <f>'[122]RP per monthly'!AF705*-1</f>
        <v>0</v>
      </c>
      <c r="BM365" s="203">
        <f>'[122]RP per monthly'!AG705*-1</f>
        <v>0</v>
      </c>
      <c r="BN365" s="203">
        <f>'[122]RP per monthly'!AH705*-1</f>
        <v>0</v>
      </c>
      <c r="BO365" s="203">
        <f>'[122]RP per monthly'!AI705*-1</f>
        <v>0</v>
      </c>
      <c r="BP365" s="203">
        <f>'[122]RP per monthly'!AJ705*-1</f>
        <v>0</v>
      </c>
      <c r="BQ365" s="203">
        <f>'[122]RP per monthly'!AK705*-1</f>
        <v>0</v>
      </c>
      <c r="BR365" s="203">
        <f>'[122]RP per monthly'!AL705*-1</f>
        <v>0</v>
      </c>
      <c r="BS365" s="203">
        <f>'[122]RP per monthly'!AM705*-1</f>
        <v>0</v>
      </c>
      <c r="BT365" s="203">
        <f>'[122]RP per monthly'!AN705*-1</f>
        <v>0</v>
      </c>
      <c r="BU365" s="203">
        <f>'[122]RP per monthly'!AO705*-1</f>
        <v>0</v>
      </c>
      <c r="BV365" s="195">
        <f>'[122]RP per monthly'!AR705*-1</f>
        <v>0</v>
      </c>
      <c r="BW365" s="195">
        <f>'[122]RP per monthly'!AS705*-1</f>
        <v>0</v>
      </c>
      <c r="BX365" s="195">
        <f>'[122]RP per monthly'!AT705*-1</f>
        <v>0</v>
      </c>
      <c r="BY365" s="195">
        <f>'[122]RP per monthly'!AU705*-1</f>
        <v>0</v>
      </c>
      <c r="BZ365" s="195">
        <f>'[122]RP per monthly'!AV705*-1</f>
        <v>0</v>
      </c>
      <c r="CA365" s="195">
        <f>'[122]RP per monthly'!AW705*-1</f>
        <v>0</v>
      </c>
      <c r="CB365" s="195">
        <f>'[122]RP per monthly'!AX705*-1</f>
        <v>0</v>
      </c>
      <c r="CC365" s="195">
        <f>'[122]RP per monthly'!AY705*-1</f>
        <v>0</v>
      </c>
      <c r="CD365" s="195">
        <f>'[122]RP per monthly'!AZ705*-1</f>
        <v>0</v>
      </c>
      <c r="CE365" s="195">
        <f>'[122]RP per monthly'!BA705*-1</f>
        <v>0</v>
      </c>
      <c r="CF365" s="195">
        <f>'[122]RP per monthly'!BB705*-1</f>
        <v>0</v>
      </c>
      <c r="CG365" s="195">
        <f>'[122]RP per monthly'!BC705*-1</f>
        <v>0</v>
      </c>
      <c r="CH365" s="195">
        <f>'[122]RP per monthly'!BF705*-1</f>
        <v>0</v>
      </c>
      <c r="CI365" s="195">
        <f>'[122]RP per monthly'!BG705*-1</f>
        <v>0</v>
      </c>
      <c r="CJ365" s="195">
        <f>'[122]RP per monthly'!BH705*-1</f>
        <v>0</v>
      </c>
      <c r="CK365" s="195">
        <f>'[122]RP per monthly'!BI705*-1</f>
        <v>0</v>
      </c>
      <c r="CL365" s="195">
        <f>'[122]RP per monthly'!BJ705*-1</f>
        <v>0</v>
      </c>
      <c r="CM365" s="195">
        <f>'[122]RP per monthly'!BK705*-1</f>
        <v>0</v>
      </c>
      <c r="CN365" s="195">
        <f>'[122]RP per monthly'!BL705*-1</f>
        <v>0</v>
      </c>
      <c r="CO365" s="195">
        <f>'[122]RP per monthly'!BM705*-1</f>
        <v>0</v>
      </c>
      <c r="CP365" s="195">
        <f>'[122]RP per monthly'!BN705*-1</f>
        <v>0</v>
      </c>
      <c r="CQ365" s="195">
        <f>'[122]RP per monthly'!BO705*-1</f>
        <v>0</v>
      </c>
      <c r="CR365" s="195">
        <f>'[122]RP per monthly'!BP705*-1</f>
        <v>0</v>
      </c>
      <c r="CS365" s="195">
        <f>'[122]RP per monthly'!BQ705*-1</f>
        <v>0</v>
      </c>
      <c r="CT365" s="195">
        <f>'[122]RP per monthly'!BT705*-1</f>
        <v>0</v>
      </c>
      <c r="CU365" s="195">
        <f>'[122]RP per monthly'!BU705*-1</f>
        <v>0</v>
      </c>
      <c r="CV365" s="195">
        <f>'[122]RP per monthly'!BV705*-1</f>
        <v>0</v>
      </c>
      <c r="CW365" s="195">
        <f>'[122]RP per monthly'!BW705*-1</f>
        <v>0</v>
      </c>
      <c r="CX365" s="195">
        <f>'[122]RP per monthly'!BX705*-1</f>
        <v>0</v>
      </c>
      <c r="CY365" s="195">
        <f>'[122]RP per monthly'!BY705*-1</f>
        <v>0</v>
      </c>
      <c r="CZ365" s="195">
        <f>'[122]RP per monthly'!BZ705*-1</f>
        <v>0</v>
      </c>
      <c r="DA365" s="195">
        <f>'[122]RP per monthly'!CA705*-1</f>
        <v>0</v>
      </c>
      <c r="DB365" s="195">
        <f>'[122]RP per monthly'!CB705*-1</f>
        <v>0</v>
      </c>
      <c r="DC365" s="195">
        <f>'[122]RP per monthly'!CC705*-1</f>
        <v>0</v>
      </c>
      <c r="DD365" s="195">
        <f>'[122]RP per monthly'!CD705*-1</f>
        <v>0</v>
      </c>
      <c r="DE365" s="195">
        <f>'[122]RP per monthly'!CE705*-1</f>
        <v>0</v>
      </c>
    </row>
    <row r="366" spans="1:109" ht="15" customHeight="1" outlineLevel="1">
      <c r="A366" s="37" t="s">
        <v>407</v>
      </c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4"/>
      <c r="AK366" s="84"/>
      <c r="AL366" s="203">
        <f>'[122]RP per monthly'!B707*-1</f>
        <v>0</v>
      </c>
      <c r="AM366" s="203">
        <f>'[122]RP per monthly'!C707*-1</f>
        <v>0</v>
      </c>
      <c r="AN366" s="203">
        <f>'[122]RP per monthly'!D707*-1</f>
        <v>0</v>
      </c>
      <c r="AO366" s="203">
        <f>'[122]RP per monthly'!E707*-1</f>
        <v>0</v>
      </c>
      <c r="AP366" s="203">
        <f>'[122]RP per monthly'!F707*-1</f>
        <v>0</v>
      </c>
      <c r="AQ366" s="203">
        <f>'[122]RP per monthly'!G707*-1</f>
        <v>0</v>
      </c>
      <c r="AR366" s="203">
        <f>'[122]RP per monthly'!H707*-1</f>
        <v>0</v>
      </c>
      <c r="AS366" s="203">
        <f>'[122]RP per monthly'!I707*-1</f>
        <v>0</v>
      </c>
      <c r="AT366" s="203">
        <f>'[122]RP per monthly'!J707*-1</f>
        <v>0</v>
      </c>
      <c r="AU366" s="203">
        <f>'[122]RP per monthly'!K707*-1</f>
        <v>0</v>
      </c>
      <c r="AV366" s="203">
        <f>'[122]RP per monthly'!L707*-1</f>
        <v>0</v>
      </c>
      <c r="AW366" s="203">
        <f>'[122]RP per monthly'!M707*-1</f>
        <v>0</v>
      </c>
      <c r="AX366" s="203">
        <f>'[122]RP per monthly'!P707*-1</f>
        <v>0</v>
      </c>
      <c r="AY366" s="203">
        <f>'[122]RP per monthly'!Q707*-1</f>
        <v>0</v>
      </c>
      <c r="AZ366" s="203">
        <f>'[122]RP per monthly'!R707*-1</f>
        <v>0</v>
      </c>
      <c r="BA366" s="203">
        <f>'[122]RP per monthly'!S707*-1</f>
        <v>0</v>
      </c>
      <c r="BB366" s="203">
        <f>'[122]RP per monthly'!T707*-1</f>
        <v>0</v>
      </c>
      <c r="BC366" s="203">
        <f>'[122]RP per monthly'!U707*-1</f>
        <v>0</v>
      </c>
      <c r="BD366" s="203">
        <f>'[122]RP per monthly'!V707*-1</f>
        <v>0</v>
      </c>
      <c r="BE366" s="203">
        <f>'[122]RP per monthly'!W707*-1</f>
        <v>0</v>
      </c>
      <c r="BF366" s="203">
        <f>'[122]RP per monthly'!X707*-1</f>
        <v>0</v>
      </c>
      <c r="BG366" s="203">
        <f>'[122]RP per monthly'!Y707*-1</f>
        <v>0</v>
      </c>
      <c r="BH366" s="203">
        <f>'[122]RP per monthly'!Z707*-1</f>
        <v>0</v>
      </c>
      <c r="BI366" s="203">
        <f>'[122]RP per monthly'!AA707*-1</f>
        <v>0</v>
      </c>
      <c r="BJ366" s="203">
        <f>'[122]RP per monthly'!AD707*-1</f>
        <v>0</v>
      </c>
      <c r="BK366" s="203">
        <f>'[122]RP per monthly'!AE707*-1</f>
        <v>0</v>
      </c>
      <c r="BL366" s="203">
        <f>'[122]RP per monthly'!AF707*-1</f>
        <v>0</v>
      </c>
      <c r="BM366" s="203">
        <f>'[122]RP per monthly'!AG707*-1</f>
        <v>0</v>
      </c>
      <c r="BN366" s="203">
        <f>'[122]RP per monthly'!AH707*-1</f>
        <v>0</v>
      </c>
      <c r="BO366" s="203">
        <f>'[122]RP per monthly'!AI707*-1</f>
        <v>0</v>
      </c>
      <c r="BP366" s="203">
        <f>'[122]RP per monthly'!AJ707*-1</f>
        <v>0</v>
      </c>
      <c r="BQ366" s="203">
        <f>'[122]RP per monthly'!AK707*-1</f>
        <v>0</v>
      </c>
      <c r="BR366" s="203">
        <f>'[122]RP per monthly'!AL707*-1</f>
        <v>0</v>
      </c>
      <c r="BS366" s="203">
        <f>'[122]RP per monthly'!AM707*-1</f>
        <v>0</v>
      </c>
      <c r="BT366" s="203">
        <f>'[122]RP per monthly'!AN707*-1</f>
        <v>0</v>
      </c>
      <c r="BU366" s="203">
        <f>'[122]RP per monthly'!AO707*-1</f>
        <v>0</v>
      </c>
      <c r="BV366" s="195">
        <f>'[122]RP per monthly'!AR707*-1</f>
        <v>0</v>
      </c>
      <c r="BW366" s="195">
        <f>'[122]RP per monthly'!AS707*-1</f>
        <v>0</v>
      </c>
      <c r="BX366" s="195">
        <f>'[122]RP per monthly'!AT707*-1</f>
        <v>0</v>
      </c>
      <c r="BY366" s="195">
        <f>'[122]RP per monthly'!AU707*-1</f>
        <v>0</v>
      </c>
      <c r="BZ366" s="195">
        <f>'[122]RP per monthly'!AV707*-1</f>
        <v>0</v>
      </c>
      <c r="CA366" s="195">
        <f>'[122]RP per monthly'!AW707*-1</f>
        <v>0</v>
      </c>
      <c r="CB366" s="195">
        <f>'[122]RP per monthly'!AX707*-1</f>
        <v>0</v>
      </c>
      <c r="CC366" s="195">
        <f>'[122]RP per monthly'!AY707*-1</f>
        <v>0</v>
      </c>
      <c r="CD366" s="195">
        <f>'[122]RP per monthly'!AZ707*-1</f>
        <v>0</v>
      </c>
      <c r="CE366" s="195">
        <f>'[122]RP per monthly'!BA707*-1</f>
        <v>0</v>
      </c>
      <c r="CF366" s="195">
        <f>'[122]RP per monthly'!BB707*-1</f>
        <v>0</v>
      </c>
      <c r="CG366" s="195">
        <f>'[122]RP per monthly'!BC707*-1</f>
        <v>0</v>
      </c>
      <c r="CH366" s="195">
        <f>'[122]RP per monthly'!BF707*-1</f>
        <v>0</v>
      </c>
      <c r="CI366" s="195">
        <f>'[122]RP per monthly'!BG707*-1</f>
        <v>0</v>
      </c>
      <c r="CJ366" s="195">
        <f>'[122]RP per monthly'!BH707*-1</f>
        <v>0</v>
      </c>
      <c r="CK366" s="195">
        <f>'[122]RP per monthly'!BI707*-1</f>
        <v>0</v>
      </c>
      <c r="CL366" s="195">
        <f>'[122]RP per monthly'!BJ707*-1</f>
        <v>0</v>
      </c>
      <c r="CM366" s="195">
        <f>'[122]RP per monthly'!BK707*-1</f>
        <v>0</v>
      </c>
      <c r="CN366" s="195">
        <f>'[122]RP per monthly'!BL707*-1</f>
        <v>0</v>
      </c>
      <c r="CO366" s="195">
        <f>'[122]RP per monthly'!BM707*-1</f>
        <v>0</v>
      </c>
      <c r="CP366" s="195">
        <f>'[122]RP per monthly'!BN707*-1</f>
        <v>0</v>
      </c>
      <c r="CQ366" s="195">
        <f>'[122]RP per monthly'!BO707*-1</f>
        <v>0</v>
      </c>
      <c r="CR366" s="195">
        <f>'[122]RP per monthly'!BP707*-1</f>
        <v>0</v>
      </c>
      <c r="CS366" s="195">
        <f>'[122]RP per monthly'!BQ707*-1</f>
        <v>0</v>
      </c>
      <c r="CT366" s="195">
        <f>'[122]RP per monthly'!BT707*-1</f>
        <v>0</v>
      </c>
      <c r="CU366" s="195">
        <f>'[122]RP per monthly'!BU707*-1</f>
        <v>0</v>
      </c>
      <c r="CV366" s="195">
        <f>'[122]RP per monthly'!BV707*-1</f>
        <v>0</v>
      </c>
      <c r="CW366" s="195">
        <f>'[122]RP per monthly'!BW707*-1</f>
        <v>0</v>
      </c>
      <c r="CX366" s="195">
        <f>'[122]RP per monthly'!BX707*-1</f>
        <v>0</v>
      </c>
      <c r="CY366" s="195">
        <f>'[122]RP per monthly'!BY707*-1</f>
        <v>0</v>
      </c>
      <c r="CZ366" s="195">
        <f>'[122]RP per monthly'!BZ707*-1</f>
        <v>0</v>
      </c>
      <c r="DA366" s="195">
        <f>'[122]RP per monthly'!CA707*-1</f>
        <v>0</v>
      </c>
      <c r="DB366" s="195">
        <f>'[122]RP per monthly'!CB707*-1</f>
        <v>0</v>
      </c>
      <c r="DC366" s="195">
        <f>'[122]RP per monthly'!CC707*-1</f>
        <v>0</v>
      </c>
      <c r="DD366" s="195">
        <f>'[122]RP per monthly'!CD707*-1</f>
        <v>0</v>
      </c>
      <c r="DE366" s="195">
        <f>'[122]RP per monthly'!CE707*-1</f>
        <v>0</v>
      </c>
    </row>
    <row r="367" spans="1:109" ht="15" customHeight="1" outlineLevel="1">
      <c r="A367" s="37" t="s">
        <v>408</v>
      </c>
      <c r="B367" s="84">
        <v>4025592.3</v>
      </c>
      <c r="C367" s="84">
        <v>1691081.18</v>
      </c>
      <c r="D367" s="84">
        <v>2415233.56</v>
      </c>
      <c r="E367" s="84">
        <v>2595708.04</v>
      </c>
      <c r="F367" s="84">
        <v>2542732.39</v>
      </c>
      <c r="G367" s="84">
        <v>3201025.64</v>
      </c>
      <c r="H367" s="84">
        <v>2604751.2200000002</v>
      </c>
      <c r="I367" s="84">
        <v>2693064.14</v>
      </c>
      <c r="J367" s="84">
        <v>3850489.01</v>
      </c>
      <c r="K367" s="84">
        <v>3089065.61</v>
      </c>
      <c r="L367" s="84">
        <v>4007898.64</v>
      </c>
      <c r="M367" s="84">
        <v>3007594.06</v>
      </c>
      <c r="N367" s="84">
        <v>3854309.75</v>
      </c>
      <c r="O367" s="84">
        <v>2202103.2799999998</v>
      </c>
      <c r="P367" s="84">
        <v>3388245.12</v>
      </c>
      <c r="Q367" s="84">
        <v>3361161.56</v>
      </c>
      <c r="R367" s="84">
        <v>3739898.3</v>
      </c>
      <c r="S367" s="84">
        <v>3814115.47</v>
      </c>
      <c r="T367" s="84">
        <v>3268551.83</v>
      </c>
      <c r="U367" s="84">
        <v>3019735.96</v>
      </c>
      <c r="V367" s="84">
        <v>3756528.88</v>
      </c>
      <c r="W367" s="84">
        <v>3618080.84</v>
      </c>
      <c r="X367" s="84">
        <v>4034655.5</v>
      </c>
      <c r="Y367" s="84">
        <v>3781029.34</v>
      </c>
      <c r="Z367" s="84">
        <v>5167452.62</v>
      </c>
      <c r="AA367" s="84">
        <v>2931324.76</v>
      </c>
      <c r="AB367" s="84">
        <v>3334392.62</v>
      </c>
      <c r="AC367" s="84">
        <v>3825021.56</v>
      </c>
      <c r="AD367" s="84">
        <v>4302154.03</v>
      </c>
      <c r="AE367" s="84">
        <v>3813369.55</v>
      </c>
      <c r="AF367" s="84">
        <v>3331897.87</v>
      </c>
      <c r="AG367" s="84">
        <v>3511483.33</v>
      </c>
      <c r="AH367" s="84">
        <v>3517124.02</v>
      </c>
      <c r="AI367" s="84">
        <v>3594972.62</v>
      </c>
      <c r="AJ367" s="84">
        <v>4183018.54</v>
      </c>
      <c r="AK367" s="84">
        <v>4067672.74</v>
      </c>
      <c r="AL367" s="203">
        <f>'[122]RP per monthly'!B719*-1</f>
        <v>3607074.56</v>
      </c>
      <c r="AM367" s="203">
        <f>'[122]RP per monthly'!C719*-1</f>
        <v>2962311.83</v>
      </c>
      <c r="AN367" s="203">
        <f>'[122]RP per monthly'!D719*-1</f>
        <v>3072206.26</v>
      </c>
      <c r="AO367" s="203">
        <f>'[122]RP per monthly'!E719*-1</f>
        <v>3192730.96</v>
      </c>
      <c r="AP367" s="203">
        <f>'[122]RP per monthly'!F719*-1</f>
        <v>3199494.52</v>
      </c>
      <c r="AQ367" s="203">
        <f>'[122]RP per monthly'!G719*-1</f>
        <v>3267606.69</v>
      </c>
      <c r="AR367" s="203">
        <f>'[122]RP per monthly'!H719*-1</f>
        <v>3369190.87</v>
      </c>
      <c r="AS367" s="203">
        <f>'[122]RP per monthly'!I719*-1</f>
        <v>3024957.54</v>
      </c>
      <c r="AT367" s="203">
        <f>'[122]RP per monthly'!J719*-1</f>
        <v>3556807.87</v>
      </c>
      <c r="AU367" s="203">
        <f>'[122]RP per monthly'!K719*-1</f>
        <v>3524974.04</v>
      </c>
      <c r="AV367" s="203">
        <f>'[122]RP per monthly'!L719*-1</f>
        <v>4306032.09</v>
      </c>
      <c r="AW367" s="203">
        <f>'[122]RP per monthly'!M719*-1</f>
        <v>5463214.0999999996</v>
      </c>
      <c r="AX367" s="203">
        <f>'[122]RP per monthly'!P719*-1</f>
        <v>4412241.8600000003</v>
      </c>
      <c r="AY367" s="203">
        <f>'[122]RP per monthly'!Q719*-1</f>
        <v>3859660.6</v>
      </c>
      <c r="AZ367" s="203">
        <f>'[122]RP per monthly'!R719*-1</f>
        <v>3808826.65</v>
      </c>
      <c r="BA367" s="203">
        <f>'[122]RP per monthly'!S719*-1</f>
        <v>4110849.48</v>
      </c>
      <c r="BB367" s="203">
        <f>'[122]RP per monthly'!T719*-1</f>
        <v>4173876.5</v>
      </c>
      <c r="BC367" s="203">
        <f>'[122]RP per monthly'!U719*-1</f>
        <v>3879917.23</v>
      </c>
      <c r="BD367" s="203">
        <f>'[122]RP per monthly'!V719*-1</f>
        <v>4515279.38</v>
      </c>
      <c r="BE367" s="203">
        <f>'[122]RP per monthly'!W719*-1</f>
        <v>4671884.2</v>
      </c>
      <c r="BF367" s="203">
        <f>'[122]RP per monthly'!X719*-1</f>
        <v>8274047.1096134</v>
      </c>
      <c r="BG367" s="203">
        <f>'[122]RP per monthly'!Y719*-1</f>
        <v>6264809.5415984998</v>
      </c>
      <c r="BH367" s="203">
        <f>'[122]RP per monthly'!Z719*-1</f>
        <v>6092165.8416192001</v>
      </c>
      <c r="BI367" s="203">
        <f>'[122]RP per monthly'!AA719*-1</f>
        <v>9573280.5699618999</v>
      </c>
      <c r="BJ367" s="203">
        <f>'[122]RP per monthly'!AD719*-1</f>
        <v>5417141.4627211001</v>
      </c>
      <c r="BK367" s="203">
        <f>'[122]RP per monthly'!AE719*-1</f>
        <v>5952992.6547897998</v>
      </c>
      <c r="BL367" s="203">
        <f>'[122]RP per monthly'!AF719*-1</f>
        <v>6190574.1365545997</v>
      </c>
      <c r="BM367" s="203">
        <f>'[122]RP per monthly'!AG719*-1</f>
        <v>6582002.1837951997</v>
      </c>
      <c r="BN367" s="203">
        <f>'[122]RP per monthly'!AH719*-1</f>
        <v>6237449.5325042</v>
      </c>
      <c r="BO367" s="203">
        <f>'[122]RP per monthly'!AI719*-1</f>
        <v>7271469.1481293999</v>
      </c>
      <c r="BP367" s="203">
        <f>'[122]RP per monthly'!AJ719*-1</f>
        <v>5976854.8433307</v>
      </c>
      <c r="BQ367" s="203">
        <f>'[122]RP per monthly'!AK719*-1</f>
        <v>6826166.6627813997</v>
      </c>
      <c r="BR367" s="203">
        <f>'[122]RP per monthly'!AL719*-1</f>
        <v>6810712.7635813002</v>
      </c>
      <c r="BS367" s="203">
        <f>'[122]RP per monthly'!AM719*-1</f>
        <v>6746871.7869320996</v>
      </c>
      <c r="BT367" s="203">
        <f>'[122]RP per monthly'!AN719*-1</f>
        <v>6228138.1390557997</v>
      </c>
      <c r="BU367" s="203">
        <f>'[122]RP per monthly'!AO719*-1</f>
        <v>7310804.9983719001</v>
      </c>
      <c r="BV367" s="195">
        <f>'[122]RP per monthly'!AR719*-1</f>
        <v>5798713.7965788003</v>
      </c>
      <c r="BW367" s="195">
        <f>'[122]RP per monthly'!AS719*-1</f>
        <v>6372355.2673030999</v>
      </c>
      <c r="BX367" s="195">
        <f>'[122]RP per monthly'!AT719*-1</f>
        <v>6358062.2827008003</v>
      </c>
      <c r="BY367" s="195">
        <f>'[122]RP per monthly'!AU719*-1</f>
        <v>6932959.7501871996</v>
      </c>
      <c r="BZ367" s="195">
        <f>'[122]RP per monthly'!AV719*-1</f>
        <v>6394485.6418025997</v>
      </c>
      <c r="CA367" s="195">
        <f>'[122]RP per monthly'!AW719*-1</f>
        <v>6491432.7382035004</v>
      </c>
      <c r="CB367" s="195">
        <f>'[122]RP per monthly'!AX719*-1</f>
        <v>6185513.1486077998</v>
      </c>
      <c r="CC367" s="195">
        <f>'[122]RP per monthly'!AY719*-1</f>
        <v>6842141.6534139998</v>
      </c>
      <c r="CD367" s="195">
        <f>'[122]RP per monthly'!AZ719*-1</f>
        <v>6774236.5355623998</v>
      </c>
      <c r="CE367" s="195">
        <f>'[122]RP per monthly'!BA719*-1</f>
        <v>6718584.2882818002</v>
      </c>
      <c r="CF367" s="195">
        <f>'[122]RP per monthly'!BB719*-1</f>
        <v>6401432.6793803005</v>
      </c>
      <c r="CG367" s="195">
        <f>'[122]RP per monthly'!BC719*-1</f>
        <v>6653862.6431278996</v>
      </c>
      <c r="CH367" s="195">
        <f>'[122]RP per monthly'!BF719*-1</f>
        <v>6031495.0418304997</v>
      </c>
      <c r="CI367" s="195">
        <f>'[122]RP per monthly'!BG719*-1</f>
        <v>6608919.7042850005</v>
      </c>
      <c r="CJ367" s="195">
        <f>'[122]RP per monthly'!BH719*-1</f>
        <v>6597610.1275306996</v>
      </c>
      <c r="CK367" s="195">
        <f>'[122]RP per monthly'!BI719*-1</f>
        <v>7171887.2213882003</v>
      </c>
      <c r="CL367" s="195">
        <f>'[122]RP per monthly'!BJ719*-1</f>
        <v>6634626.5723318998</v>
      </c>
      <c r="CM367" s="195">
        <f>'[122]RP per monthly'!BK719*-1</f>
        <v>6727369.5632627001</v>
      </c>
      <c r="CN367" s="195">
        <f>'[122]RP per monthly'!BL719*-1</f>
        <v>6425954.5581764998</v>
      </c>
      <c r="CO367" s="195">
        <f>'[122]RP per monthly'!BM719*-1</f>
        <v>7070179.6134283002</v>
      </c>
      <c r="CP367" s="195">
        <f>'[122]RP per monthly'!BN719*-1</f>
        <v>7169083.7152671004</v>
      </c>
      <c r="CQ367" s="195">
        <f>'[122]RP per monthly'!BO719*-1</f>
        <v>6961232.6826879997</v>
      </c>
      <c r="CR367" s="195">
        <f>'[122]RP per monthly'!BP719*-1</f>
        <v>6634977.0000711</v>
      </c>
      <c r="CS367" s="195">
        <f>'[122]RP per monthly'!BQ719*-1</f>
        <v>6899246.1737150997</v>
      </c>
      <c r="CT367" s="195">
        <f>'[122]RP per monthly'!BT719*-1</f>
        <v>6274418.6823768998</v>
      </c>
      <c r="CU367" s="195">
        <f>'[122]RP per monthly'!BU719*-1</f>
        <v>6865371.2433268996</v>
      </c>
      <c r="CV367" s="195">
        <f>'[122]RP per monthly'!BV719*-1</f>
        <v>6830732.4930386003</v>
      </c>
      <c r="CW367" s="195">
        <f>'[122]RP per monthly'!BW719*-1</f>
        <v>7435218.8535211999</v>
      </c>
      <c r="CX367" s="195">
        <f>'[122]RP per monthly'!BX719*-1</f>
        <v>6896286.2501748996</v>
      </c>
      <c r="CY367" s="195">
        <f>'[122]RP per monthly'!BY719*-1</f>
        <v>7009350.9900172995</v>
      </c>
      <c r="CZ367" s="195">
        <f>'[122]RP per monthly'!BZ719*-1</f>
        <v>6662870.9690493997</v>
      </c>
      <c r="DA367" s="195">
        <f>'[122]RP per monthly'!CA719*-1</f>
        <v>7329525.9192642998</v>
      </c>
      <c r="DB367" s="195">
        <f>'[122]RP per monthly'!CB719*-1</f>
        <v>7415439.6867837003</v>
      </c>
      <c r="DC367" s="195">
        <f>'[122]RP per monthly'!CC719*-1</f>
        <v>7203029.7973712999</v>
      </c>
      <c r="DD367" s="195">
        <f>'[122]RP per monthly'!CD719*-1</f>
        <v>6878278.9151045</v>
      </c>
      <c r="DE367" s="195">
        <f>'[122]RP per monthly'!CE719*-1</f>
        <v>7173435.8818771997</v>
      </c>
    </row>
    <row r="368" spans="1:109" ht="15" customHeight="1" outlineLevel="1">
      <c r="A368" s="37" t="s">
        <v>409</v>
      </c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  <c r="AE368" s="84"/>
      <c r="AF368" s="84"/>
      <c r="AG368" s="84"/>
      <c r="AH368" s="84"/>
      <c r="AI368" s="84"/>
      <c r="AJ368" s="84"/>
      <c r="AK368" s="84"/>
      <c r="AL368" s="203">
        <f>'[122]RP per monthly'!B709*-1</f>
        <v>0</v>
      </c>
      <c r="AM368" s="203">
        <f>'[122]RP per monthly'!C709*-1</f>
        <v>0</v>
      </c>
      <c r="AN368" s="203">
        <f>'[122]RP per monthly'!D709*-1</f>
        <v>0</v>
      </c>
      <c r="AO368" s="203">
        <f>'[122]RP per monthly'!E709*-1</f>
        <v>0</v>
      </c>
      <c r="AP368" s="203">
        <f>'[122]RP per monthly'!F709*-1</f>
        <v>0</v>
      </c>
      <c r="AQ368" s="203">
        <f>'[122]RP per monthly'!G709*-1</f>
        <v>0</v>
      </c>
      <c r="AR368" s="203">
        <f>'[122]RP per monthly'!H709*-1</f>
        <v>77000</v>
      </c>
      <c r="AS368" s="203">
        <f>'[122]RP per monthly'!I709*-1</f>
        <v>0</v>
      </c>
      <c r="AT368" s="203">
        <f>'[122]RP per monthly'!J709*-1</f>
        <v>0</v>
      </c>
      <c r="AU368" s="203">
        <f>'[122]RP per monthly'!K709*-1</f>
        <v>0</v>
      </c>
      <c r="AV368" s="203">
        <f>'[122]RP per monthly'!L709*-1</f>
        <v>0</v>
      </c>
      <c r="AW368" s="203">
        <f>'[122]RP per monthly'!M709*-1</f>
        <v>-77000</v>
      </c>
      <c r="AX368" s="203">
        <f>'[122]RP per monthly'!P709*-1</f>
        <v>0</v>
      </c>
      <c r="AY368" s="203">
        <f>'[122]RP per monthly'!Q709*-1</f>
        <v>0</v>
      </c>
      <c r="AZ368" s="203">
        <f>'[122]RP per monthly'!R709*-1</f>
        <v>0</v>
      </c>
      <c r="BA368" s="203">
        <f>'[122]RP per monthly'!S709*-1</f>
        <v>0</v>
      </c>
      <c r="BB368" s="203">
        <f>'[122]RP per monthly'!T709*-1</f>
        <v>0</v>
      </c>
      <c r="BC368" s="203">
        <f>'[122]RP per monthly'!U709*-1</f>
        <v>0</v>
      </c>
      <c r="BD368" s="203">
        <f>'[122]RP per monthly'!V709*-1</f>
        <v>0</v>
      </c>
      <c r="BE368" s="203">
        <f>'[122]RP per monthly'!W709*-1</f>
        <v>0</v>
      </c>
      <c r="BF368" s="203">
        <f>'[122]RP per monthly'!X709*-1</f>
        <v>0</v>
      </c>
      <c r="BG368" s="203">
        <f>'[122]RP per monthly'!Y709*-1</f>
        <v>0</v>
      </c>
      <c r="BH368" s="203">
        <f>'[122]RP per monthly'!Z709*-1</f>
        <v>0</v>
      </c>
      <c r="BI368" s="203">
        <f>'[122]RP per monthly'!AA709*-1</f>
        <v>0</v>
      </c>
      <c r="BJ368" s="203">
        <f>'[122]RP per monthly'!AD709*-1</f>
        <v>0</v>
      </c>
      <c r="BK368" s="203">
        <f>'[122]RP per monthly'!AE709*-1</f>
        <v>0</v>
      </c>
      <c r="BL368" s="203">
        <f>'[122]RP per monthly'!AF709*-1</f>
        <v>0</v>
      </c>
      <c r="BM368" s="203">
        <f>'[122]RP per monthly'!AG709*-1</f>
        <v>0</v>
      </c>
      <c r="BN368" s="203">
        <f>'[122]RP per monthly'!AH709*-1</f>
        <v>0</v>
      </c>
      <c r="BO368" s="203">
        <f>'[122]RP per monthly'!AI709*-1</f>
        <v>0</v>
      </c>
      <c r="BP368" s="203">
        <f>'[122]RP per monthly'!AJ709*-1</f>
        <v>0</v>
      </c>
      <c r="BQ368" s="203">
        <f>'[122]RP per monthly'!AK709*-1</f>
        <v>0</v>
      </c>
      <c r="BR368" s="203">
        <f>'[122]RP per monthly'!AL709*-1</f>
        <v>0</v>
      </c>
      <c r="BS368" s="203">
        <f>'[122]RP per monthly'!AM709*-1</f>
        <v>0</v>
      </c>
      <c r="BT368" s="203">
        <f>'[122]RP per monthly'!AN709*-1</f>
        <v>0</v>
      </c>
      <c r="BU368" s="203">
        <f>'[122]RP per monthly'!AO709*-1</f>
        <v>0</v>
      </c>
      <c r="BV368" s="195">
        <f>'[122]RP per monthly'!AR709*-1</f>
        <v>0</v>
      </c>
      <c r="BW368" s="195">
        <f>'[122]RP per monthly'!AS709*-1</f>
        <v>0</v>
      </c>
      <c r="BX368" s="195">
        <f>'[122]RP per monthly'!AT709*-1</f>
        <v>0</v>
      </c>
      <c r="BY368" s="195">
        <f>'[122]RP per monthly'!AU709*-1</f>
        <v>0</v>
      </c>
      <c r="BZ368" s="195">
        <f>'[122]RP per monthly'!AV709*-1</f>
        <v>0</v>
      </c>
      <c r="CA368" s="195">
        <f>'[122]RP per monthly'!AW709*-1</f>
        <v>0</v>
      </c>
      <c r="CB368" s="195">
        <f>'[122]RP per monthly'!AX709*-1</f>
        <v>0</v>
      </c>
      <c r="CC368" s="195">
        <f>'[122]RP per monthly'!AY709*-1</f>
        <v>0</v>
      </c>
      <c r="CD368" s="195">
        <f>'[122]RP per monthly'!AZ709*-1</f>
        <v>0</v>
      </c>
      <c r="CE368" s="195">
        <f>'[122]RP per monthly'!BA709*-1</f>
        <v>0</v>
      </c>
      <c r="CF368" s="195">
        <f>'[122]RP per monthly'!BB709*-1</f>
        <v>0</v>
      </c>
      <c r="CG368" s="195">
        <f>'[122]RP per monthly'!BC709*-1</f>
        <v>0</v>
      </c>
      <c r="CH368" s="195">
        <f>'[122]RP per monthly'!BF709*-1</f>
        <v>0</v>
      </c>
      <c r="CI368" s="195">
        <f>'[122]RP per monthly'!BG709*-1</f>
        <v>0</v>
      </c>
      <c r="CJ368" s="195">
        <f>'[122]RP per monthly'!BH709*-1</f>
        <v>0</v>
      </c>
      <c r="CK368" s="195">
        <f>'[122]RP per monthly'!BI709*-1</f>
        <v>0</v>
      </c>
      <c r="CL368" s="195">
        <f>'[122]RP per monthly'!BJ709*-1</f>
        <v>0</v>
      </c>
      <c r="CM368" s="195">
        <f>'[122]RP per monthly'!BK709*-1</f>
        <v>0</v>
      </c>
      <c r="CN368" s="195">
        <f>'[122]RP per monthly'!BL709*-1</f>
        <v>0</v>
      </c>
      <c r="CO368" s="195">
        <f>'[122]RP per monthly'!BM709*-1</f>
        <v>0</v>
      </c>
      <c r="CP368" s="195">
        <f>'[122]RP per monthly'!BN709*-1</f>
        <v>0</v>
      </c>
      <c r="CQ368" s="195">
        <f>'[122]RP per monthly'!BO709*-1</f>
        <v>0</v>
      </c>
      <c r="CR368" s="195">
        <f>'[122]RP per monthly'!BP709*-1</f>
        <v>0</v>
      </c>
      <c r="CS368" s="195">
        <f>'[122]RP per monthly'!BQ709*-1</f>
        <v>0</v>
      </c>
      <c r="CT368" s="195">
        <f>'[122]RP per monthly'!BT709*-1</f>
        <v>0</v>
      </c>
      <c r="CU368" s="195">
        <f>'[122]RP per monthly'!BU709*-1</f>
        <v>0</v>
      </c>
      <c r="CV368" s="195">
        <f>'[122]RP per monthly'!BV709*-1</f>
        <v>0</v>
      </c>
      <c r="CW368" s="195">
        <f>'[122]RP per monthly'!BW709*-1</f>
        <v>0</v>
      </c>
      <c r="CX368" s="195">
        <f>'[122]RP per monthly'!BX709*-1</f>
        <v>0</v>
      </c>
      <c r="CY368" s="195">
        <f>'[122]RP per monthly'!BY709*-1</f>
        <v>0</v>
      </c>
      <c r="CZ368" s="195">
        <f>'[122]RP per monthly'!BZ709*-1</f>
        <v>0</v>
      </c>
      <c r="DA368" s="195">
        <f>'[122]RP per monthly'!CA709*-1</f>
        <v>0</v>
      </c>
      <c r="DB368" s="195">
        <f>'[122]RP per monthly'!CB709*-1</f>
        <v>0</v>
      </c>
      <c r="DC368" s="195">
        <f>'[122]RP per monthly'!CC709*-1</f>
        <v>0</v>
      </c>
      <c r="DD368" s="195">
        <f>'[122]RP per monthly'!CD709*-1</f>
        <v>0</v>
      </c>
      <c r="DE368" s="195">
        <f>'[122]RP per monthly'!CE709*-1</f>
        <v>0</v>
      </c>
    </row>
    <row r="369" spans="1:109" ht="15" customHeight="1" outlineLevel="1">
      <c r="A369" s="37" t="s">
        <v>410</v>
      </c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/>
      <c r="AJ369" s="84"/>
      <c r="AK369" s="84"/>
      <c r="AL369" s="203">
        <f>'[122]RP per monthly'!B710*-1</f>
        <v>0</v>
      </c>
      <c r="AM369" s="203">
        <f>'[122]RP per monthly'!C710*-1</f>
        <v>0</v>
      </c>
      <c r="AN369" s="203">
        <f>'[122]RP per monthly'!D710*-1</f>
        <v>0</v>
      </c>
      <c r="AO369" s="203">
        <f>'[122]RP per monthly'!E710*-1</f>
        <v>0</v>
      </c>
      <c r="AP369" s="203">
        <f>'[122]RP per monthly'!F710*-1</f>
        <v>0</v>
      </c>
      <c r="AQ369" s="203">
        <f>'[122]RP per monthly'!G710*-1</f>
        <v>0</v>
      </c>
      <c r="AR369" s="203">
        <f>'[122]RP per monthly'!H710*-1</f>
        <v>0</v>
      </c>
      <c r="AS369" s="203">
        <f>'[122]RP per monthly'!I710*-1</f>
        <v>0</v>
      </c>
      <c r="AT369" s="203">
        <f>'[122]RP per monthly'!J710*-1</f>
        <v>0</v>
      </c>
      <c r="AU369" s="203">
        <f>'[122]RP per monthly'!K710*-1</f>
        <v>0</v>
      </c>
      <c r="AV369" s="203">
        <f>'[122]RP per monthly'!L710*-1</f>
        <v>0</v>
      </c>
      <c r="AW369" s="203">
        <f>'[122]RP per monthly'!M710*-1</f>
        <v>0</v>
      </c>
      <c r="AX369" s="203">
        <f>'[122]RP per monthly'!P710*-1</f>
        <v>0</v>
      </c>
      <c r="AY369" s="203">
        <f>'[122]RP per monthly'!Q710*-1</f>
        <v>0</v>
      </c>
      <c r="AZ369" s="203">
        <f>'[122]RP per monthly'!R710*-1</f>
        <v>4000</v>
      </c>
      <c r="BA369" s="203">
        <f>'[122]RP per monthly'!S710*-1</f>
        <v>0</v>
      </c>
      <c r="BB369" s="203">
        <f>'[122]RP per monthly'!T710*-1</f>
        <v>0</v>
      </c>
      <c r="BC369" s="203">
        <f>'[122]RP per monthly'!U710*-1</f>
        <v>0</v>
      </c>
      <c r="BD369" s="203">
        <f>'[122]RP per monthly'!V710*-1</f>
        <v>0</v>
      </c>
      <c r="BE369" s="203">
        <f>'[122]RP per monthly'!W710*-1</f>
        <v>0</v>
      </c>
      <c r="BF369" s="203">
        <f>'[122]RP per monthly'!X710*-1</f>
        <v>0</v>
      </c>
      <c r="BG369" s="203">
        <f>'[122]RP per monthly'!Y710*-1</f>
        <v>0</v>
      </c>
      <c r="BH369" s="203">
        <f>'[122]RP per monthly'!Z710*-1</f>
        <v>0</v>
      </c>
      <c r="BI369" s="203">
        <f>'[122]RP per monthly'!AA710*-1</f>
        <v>4125</v>
      </c>
      <c r="BJ369" s="203">
        <f>'[122]RP per monthly'!AD710*-1</f>
        <v>0</v>
      </c>
      <c r="BK369" s="203">
        <f>'[122]RP per monthly'!AE710*-1</f>
        <v>0</v>
      </c>
      <c r="BL369" s="203">
        <f>'[122]RP per monthly'!AF710*-1</f>
        <v>0</v>
      </c>
      <c r="BM369" s="203">
        <f>'[122]RP per monthly'!AG710*-1</f>
        <v>0</v>
      </c>
      <c r="BN369" s="203">
        <f>'[122]RP per monthly'!AH710*-1</f>
        <v>0</v>
      </c>
      <c r="BO369" s="203">
        <f>'[122]RP per monthly'!AI710*-1</f>
        <v>0</v>
      </c>
      <c r="BP369" s="203">
        <f>'[122]RP per monthly'!AJ710*-1</f>
        <v>0</v>
      </c>
      <c r="BQ369" s="203">
        <f>'[122]RP per monthly'!AK710*-1</f>
        <v>0</v>
      </c>
      <c r="BR369" s="203">
        <f>'[122]RP per monthly'!AL710*-1</f>
        <v>0</v>
      </c>
      <c r="BS369" s="203">
        <f>'[122]RP per monthly'!AM710*-1</f>
        <v>0</v>
      </c>
      <c r="BT369" s="203">
        <f>'[122]RP per monthly'!AN710*-1</f>
        <v>0</v>
      </c>
      <c r="BU369" s="203">
        <f>'[122]RP per monthly'!AO710*-1</f>
        <v>12725</v>
      </c>
      <c r="BV369" s="195">
        <f>'[122]RP per monthly'!AR710*-1</f>
        <v>0</v>
      </c>
      <c r="BW369" s="195">
        <f>'[122]RP per monthly'!AS710*-1</f>
        <v>0</v>
      </c>
      <c r="BX369" s="195">
        <f>'[122]RP per monthly'!AT710*-1</f>
        <v>0</v>
      </c>
      <c r="BY369" s="195">
        <f>'[122]RP per monthly'!AU710*-1</f>
        <v>0</v>
      </c>
      <c r="BZ369" s="195">
        <f>'[122]RP per monthly'!AV710*-1</f>
        <v>0</v>
      </c>
      <c r="CA369" s="195">
        <f>'[122]RP per monthly'!AW710*-1</f>
        <v>0</v>
      </c>
      <c r="CB369" s="195">
        <f>'[122]RP per monthly'!AX710*-1</f>
        <v>0</v>
      </c>
      <c r="CC369" s="195">
        <f>'[122]RP per monthly'!AY710*-1</f>
        <v>0</v>
      </c>
      <c r="CD369" s="195">
        <f>'[122]RP per monthly'!AZ710*-1</f>
        <v>0</v>
      </c>
      <c r="CE369" s="195">
        <f>'[122]RP per monthly'!BA710*-1</f>
        <v>0</v>
      </c>
      <c r="CF369" s="195">
        <f>'[122]RP per monthly'!BB710*-1</f>
        <v>0</v>
      </c>
      <c r="CG369" s="195">
        <f>'[122]RP per monthly'!BC710*-1</f>
        <v>4600</v>
      </c>
      <c r="CH369" s="195">
        <f>'[122]RP per monthly'!BF710*-1</f>
        <v>0</v>
      </c>
      <c r="CI369" s="195">
        <f>'[122]RP per monthly'!BG710*-1</f>
        <v>0</v>
      </c>
      <c r="CJ369" s="195">
        <f>'[122]RP per monthly'!BH710*-1</f>
        <v>0</v>
      </c>
      <c r="CK369" s="195">
        <f>'[122]RP per monthly'!BI710*-1</f>
        <v>0</v>
      </c>
      <c r="CL369" s="195">
        <f>'[122]RP per monthly'!BJ710*-1</f>
        <v>0</v>
      </c>
      <c r="CM369" s="195">
        <f>'[122]RP per monthly'!BK710*-1</f>
        <v>0</v>
      </c>
      <c r="CN369" s="195">
        <f>'[122]RP per monthly'!BL710*-1</f>
        <v>0</v>
      </c>
      <c r="CO369" s="195">
        <f>'[122]RP per monthly'!BM710*-1</f>
        <v>0</v>
      </c>
      <c r="CP369" s="195">
        <f>'[122]RP per monthly'!BN710*-1</f>
        <v>0</v>
      </c>
      <c r="CQ369" s="195">
        <f>'[122]RP per monthly'!BO710*-1</f>
        <v>0</v>
      </c>
      <c r="CR369" s="195">
        <f>'[122]RP per monthly'!BP710*-1</f>
        <v>0</v>
      </c>
      <c r="CS369" s="195">
        <f>'[122]RP per monthly'!BQ710*-1</f>
        <v>4600</v>
      </c>
      <c r="CT369" s="195">
        <f>'[122]RP per monthly'!BT710*-1</f>
        <v>0</v>
      </c>
      <c r="CU369" s="195">
        <f>'[122]RP per monthly'!BU710*-1</f>
        <v>0</v>
      </c>
      <c r="CV369" s="195">
        <f>'[122]RP per monthly'!BV710*-1</f>
        <v>0</v>
      </c>
      <c r="CW369" s="195">
        <f>'[122]RP per monthly'!BW710*-1</f>
        <v>0</v>
      </c>
      <c r="CX369" s="195">
        <f>'[122]RP per monthly'!BX710*-1</f>
        <v>0</v>
      </c>
      <c r="CY369" s="195">
        <f>'[122]RP per monthly'!BY710*-1</f>
        <v>0</v>
      </c>
      <c r="CZ369" s="195">
        <f>'[122]RP per monthly'!BZ710*-1</f>
        <v>0</v>
      </c>
      <c r="DA369" s="195">
        <f>'[122]RP per monthly'!CA710*-1</f>
        <v>0</v>
      </c>
      <c r="DB369" s="195">
        <f>'[122]RP per monthly'!CB710*-1</f>
        <v>0</v>
      </c>
      <c r="DC369" s="195">
        <f>'[122]RP per monthly'!CC710*-1</f>
        <v>0</v>
      </c>
      <c r="DD369" s="195">
        <f>'[122]RP per monthly'!CD710*-1</f>
        <v>0</v>
      </c>
      <c r="DE369" s="195">
        <f>'[122]RP per monthly'!CE710*-1</f>
        <v>4600</v>
      </c>
    </row>
    <row r="370" spans="1:109" ht="15" customHeight="1" outlineLevel="1">
      <c r="A370" s="37" t="s">
        <v>411</v>
      </c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>
        <v>23298.799999999999</v>
      </c>
      <c r="N370" s="84">
        <v>5824.7</v>
      </c>
      <c r="O370" s="84">
        <v>5824.7</v>
      </c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84"/>
      <c r="AJ370" s="84"/>
      <c r="AK370" s="84"/>
      <c r="AL370" s="203">
        <f>'[122]RP per monthly'!B711*-1</f>
        <v>0</v>
      </c>
      <c r="AM370" s="203">
        <f>'[122]RP per monthly'!C711*-1</f>
        <v>6166.46</v>
      </c>
      <c r="AN370" s="203">
        <f>'[122]RP per monthly'!D711*-1</f>
        <v>0</v>
      </c>
      <c r="AO370" s="203">
        <f>'[122]RP per monthly'!E711*-1</f>
        <v>0</v>
      </c>
      <c r="AP370" s="203">
        <f>'[122]RP per monthly'!F711*-1</f>
        <v>74185</v>
      </c>
      <c r="AQ370" s="203">
        <f>'[122]RP per monthly'!G711*-1</f>
        <v>0</v>
      </c>
      <c r="AR370" s="203">
        <f>'[122]RP per monthly'!H711*-1</f>
        <v>0</v>
      </c>
      <c r="AS370" s="203">
        <f>'[122]RP per monthly'!I711*-1</f>
        <v>0</v>
      </c>
      <c r="AT370" s="203">
        <f>'[122]RP per monthly'!J711*-1</f>
        <v>400</v>
      </c>
      <c r="AU370" s="203">
        <f>'[122]RP per monthly'!K711*-1</f>
        <v>0</v>
      </c>
      <c r="AV370" s="203">
        <f>'[122]RP per monthly'!L711*-1</f>
        <v>0</v>
      </c>
      <c r="AW370" s="203">
        <f>'[122]RP per monthly'!M711*-1</f>
        <v>0</v>
      </c>
      <c r="AX370" s="203">
        <f>'[122]RP per monthly'!P711*-1</f>
        <v>0</v>
      </c>
      <c r="AY370" s="203">
        <f>'[122]RP per monthly'!Q711*-1</f>
        <v>0</v>
      </c>
      <c r="AZ370" s="203">
        <f>'[122]RP per monthly'!R711*-1</f>
        <v>0</v>
      </c>
      <c r="BA370" s="203">
        <f>'[122]RP per monthly'!S711*-1</f>
        <v>0</v>
      </c>
      <c r="BB370" s="203">
        <f>'[122]RP per monthly'!T711*-1</f>
        <v>0</v>
      </c>
      <c r="BC370" s="203">
        <f>'[122]RP per monthly'!U711*-1</f>
        <v>0</v>
      </c>
      <c r="BD370" s="203">
        <f>'[122]RP per monthly'!V711*-1</f>
        <v>0</v>
      </c>
      <c r="BE370" s="203">
        <f>'[122]RP per monthly'!W711*-1</f>
        <v>0</v>
      </c>
      <c r="BF370" s="203">
        <f>'[122]RP per monthly'!X711*-1</f>
        <v>0</v>
      </c>
      <c r="BG370" s="203">
        <f>'[122]RP per monthly'!Y711*-1</f>
        <v>0</v>
      </c>
      <c r="BH370" s="203">
        <f>'[122]RP per monthly'!Z711*-1</f>
        <v>0</v>
      </c>
      <c r="BI370" s="203">
        <f>'[122]RP per monthly'!AA711*-1</f>
        <v>0</v>
      </c>
      <c r="BJ370" s="203">
        <f>'[122]RP per monthly'!AD711*-1</f>
        <v>0</v>
      </c>
      <c r="BK370" s="203">
        <f>'[122]RP per monthly'!AE711*-1</f>
        <v>0</v>
      </c>
      <c r="BL370" s="203">
        <f>'[122]RP per monthly'!AF711*-1</f>
        <v>0</v>
      </c>
      <c r="BM370" s="203">
        <f>'[122]RP per monthly'!AG711*-1</f>
        <v>0</v>
      </c>
      <c r="BN370" s="203">
        <f>'[122]RP per monthly'!AH711*-1</f>
        <v>0</v>
      </c>
      <c r="BO370" s="203">
        <f>'[122]RP per monthly'!AI711*-1</f>
        <v>0</v>
      </c>
      <c r="BP370" s="203">
        <f>'[122]RP per monthly'!AJ711*-1</f>
        <v>0</v>
      </c>
      <c r="BQ370" s="203">
        <f>'[122]RP per monthly'!AK711*-1</f>
        <v>0</v>
      </c>
      <c r="BR370" s="203">
        <f>'[122]RP per monthly'!AL711*-1</f>
        <v>0</v>
      </c>
      <c r="BS370" s="203">
        <f>'[122]RP per monthly'!AM711*-1</f>
        <v>0</v>
      </c>
      <c r="BT370" s="203">
        <f>'[122]RP per monthly'!AN711*-1</f>
        <v>0</v>
      </c>
      <c r="BU370" s="203">
        <f>'[122]RP per monthly'!AO711*-1</f>
        <v>0</v>
      </c>
      <c r="BV370" s="195">
        <f>'[122]RP per monthly'!AR711*-1</f>
        <v>0</v>
      </c>
      <c r="BW370" s="195">
        <f>'[122]RP per monthly'!AS711*-1</f>
        <v>0</v>
      </c>
      <c r="BX370" s="195">
        <f>'[122]RP per monthly'!AT711*-1</f>
        <v>0</v>
      </c>
      <c r="BY370" s="195">
        <f>'[122]RP per monthly'!AU711*-1</f>
        <v>0</v>
      </c>
      <c r="BZ370" s="195">
        <f>'[122]RP per monthly'!AV711*-1</f>
        <v>0</v>
      </c>
      <c r="CA370" s="195">
        <f>'[122]RP per monthly'!AW711*-1</f>
        <v>0</v>
      </c>
      <c r="CB370" s="195">
        <f>'[122]RP per monthly'!AX711*-1</f>
        <v>0</v>
      </c>
      <c r="CC370" s="195">
        <f>'[122]RP per monthly'!AY711*-1</f>
        <v>0</v>
      </c>
      <c r="CD370" s="195">
        <f>'[122]RP per monthly'!AZ711*-1</f>
        <v>0</v>
      </c>
      <c r="CE370" s="195">
        <f>'[122]RP per monthly'!BA711*-1</f>
        <v>0</v>
      </c>
      <c r="CF370" s="195">
        <f>'[122]RP per monthly'!BB711*-1</f>
        <v>0</v>
      </c>
      <c r="CG370" s="195">
        <f>'[122]RP per monthly'!BC711*-1</f>
        <v>0</v>
      </c>
      <c r="CH370" s="195">
        <f>'[122]RP per monthly'!BF711*-1</f>
        <v>0</v>
      </c>
      <c r="CI370" s="195">
        <f>'[122]RP per monthly'!BG711*-1</f>
        <v>0</v>
      </c>
      <c r="CJ370" s="195">
        <f>'[122]RP per monthly'!BH711*-1</f>
        <v>0</v>
      </c>
      <c r="CK370" s="195">
        <f>'[122]RP per monthly'!BI711*-1</f>
        <v>0</v>
      </c>
      <c r="CL370" s="195">
        <f>'[122]RP per monthly'!BJ711*-1</f>
        <v>0</v>
      </c>
      <c r="CM370" s="195">
        <f>'[122]RP per monthly'!BK711*-1</f>
        <v>0</v>
      </c>
      <c r="CN370" s="195">
        <f>'[122]RP per monthly'!BL711*-1</f>
        <v>0</v>
      </c>
      <c r="CO370" s="195">
        <f>'[122]RP per monthly'!BM711*-1</f>
        <v>0</v>
      </c>
      <c r="CP370" s="195">
        <f>'[122]RP per monthly'!BN711*-1</f>
        <v>0</v>
      </c>
      <c r="CQ370" s="195">
        <f>'[122]RP per monthly'!BO711*-1</f>
        <v>0</v>
      </c>
      <c r="CR370" s="195">
        <f>'[122]RP per monthly'!BP711*-1</f>
        <v>0</v>
      </c>
      <c r="CS370" s="195">
        <f>'[122]RP per monthly'!BQ711*-1</f>
        <v>0</v>
      </c>
      <c r="CT370" s="195">
        <f>'[122]RP per monthly'!BT711*-1</f>
        <v>0</v>
      </c>
      <c r="CU370" s="195">
        <f>'[122]RP per monthly'!BU711*-1</f>
        <v>0</v>
      </c>
      <c r="CV370" s="195">
        <f>'[122]RP per monthly'!BV711*-1</f>
        <v>0</v>
      </c>
      <c r="CW370" s="195">
        <f>'[122]RP per monthly'!BW711*-1</f>
        <v>0</v>
      </c>
      <c r="CX370" s="195">
        <f>'[122]RP per monthly'!BX711*-1</f>
        <v>0</v>
      </c>
      <c r="CY370" s="195">
        <f>'[122]RP per monthly'!BY711*-1</f>
        <v>0</v>
      </c>
      <c r="CZ370" s="195">
        <f>'[122]RP per monthly'!BZ711*-1</f>
        <v>0</v>
      </c>
      <c r="DA370" s="195">
        <f>'[122]RP per monthly'!CA711*-1</f>
        <v>0</v>
      </c>
      <c r="DB370" s="195">
        <f>'[122]RP per monthly'!CB711*-1</f>
        <v>0</v>
      </c>
      <c r="DC370" s="195">
        <f>'[122]RP per monthly'!CC711*-1</f>
        <v>0</v>
      </c>
      <c r="DD370" s="195">
        <f>'[122]RP per monthly'!CD711*-1</f>
        <v>0</v>
      </c>
      <c r="DE370" s="195">
        <f>'[122]RP per monthly'!CE711*-1</f>
        <v>0</v>
      </c>
    </row>
    <row r="371" spans="1:109" ht="15" customHeight="1" outlineLevel="1">
      <c r="A371" s="37" t="s">
        <v>412</v>
      </c>
      <c r="B371" s="84"/>
      <c r="C371" s="84">
        <v>-4450.32</v>
      </c>
      <c r="D371" s="84"/>
      <c r="E371" s="84"/>
      <c r="F371" s="84"/>
      <c r="G371" s="84"/>
      <c r="H371" s="84"/>
      <c r="I371" s="84">
        <v>10940.55</v>
      </c>
      <c r="J371" s="84"/>
      <c r="K371" s="84">
        <v>5960</v>
      </c>
      <c r="L371" s="84">
        <v>2980</v>
      </c>
      <c r="M371" s="84">
        <v>2980</v>
      </c>
      <c r="N371" s="84"/>
      <c r="O371" s="84">
        <v>5960</v>
      </c>
      <c r="P371" s="84"/>
      <c r="Q371" s="84"/>
      <c r="R371" s="84"/>
      <c r="S371" s="84">
        <v>78792.479999999996</v>
      </c>
      <c r="T371" s="84"/>
      <c r="U371" s="84">
        <v>12.3</v>
      </c>
      <c r="V371" s="84">
        <v>97555.839999999997</v>
      </c>
      <c r="W371" s="84"/>
      <c r="X371" s="84"/>
      <c r="Y371" s="84"/>
      <c r="Z371" s="84"/>
      <c r="AA371" s="84">
        <v>10961.35</v>
      </c>
      <c r="AB371" s="84"/>
      <c r="AC371" s="84"/>
      <c r="AD371" s="84"/>
      <c r="AE371" s="84"/>
      <c r="AF371" s="84">
        <v>56488.539999999994</v>
      </c>
      <c r="AG371" s="84"/>
      <c r="AH371" s="84"/>
      <c r="AI371" s="84"/>
      <c r="AJ371" s="84">
        <v>6166.46</v>
      </c>
      <c r="AK371" s="84"/>
      <c r="AL371" s="203">
        <f>'[122]RP per monthly'!B712*-1</f>
        <v>55408.5</v>
      </c>
      <c r="AM371" s="203">
        <f>'[122]RP per monthly'!C712*-1</f>
        <v>630</v>
      </c>
      <c r="AN371" s="203">
        <f>'[122]RP per monthly'!D712*-1</f>
        <v>0</v>
      </c>
      <c r="AO371" s="203">
        <f>'[122]RP per monthly'!E712*-1</f>
        <v>0</v>
      </c>
      <c r="AP371" s="203">
        <f>'[122]RP per monthly'!F712*-1</f>
        <v>21983.4</v>
      </c>
      <c r="AQ371" s="203">
        <f>'[122]RP per monthly'!G712*-1</f>
        <v>34200</v>
      </c>
      <c r="AR371" s="203">
        <f>'[122]RP per monthly'!H712*-1</f>
        <v>98762.07</v>
      </c>
      <c r="AS371" s="203">
        <f>'[122]RP per monthly'!I712*-1</f>
        <v>163830</v>
      </c>
      <c r="AT371" s="203">
        <f>'[122]RP per monthly'!J712*-1</f>
        <v>34200</v>
      </c>
      <c r="AU371" s="203">
        <f>'[122]RP per monthly'!K712*-1</f>
        <v>34200</v>
      </c>
      <c r="AV371" s="203">
        <f>'[122]RP per monthly'!L712*-1</f>
        <v>34200</v>
      </c>
      <c r="AW371" s="203">
        <f>'[122]RP per monthly'!M712*-1</f>
        <v>34200</v>
      </c>
      <c r="AX371" s="203">
        <f>'[122]RP per monthly'!P712*-1</f>
        <v>34200</v>
      </c>
      <c r="AY371" s="203">
        <f>'[122]RP per monthly'!Q712*-1</f>
        <v>53600</v>
      </c>
      <c r="AZ371" s="203">
        <f>'[122]RP per monthly'!R712*-1</f>
        <v>60550</v>
      </c>
      <c r="BA371" s="203">
        <f>'[122]RP per monthly'!S712*-1</f>
        <v>34200</v>
      </c>
      <c r="BB371" s="203">
        <f>'[122]RP per monthly'!T712*-1</f>
        <v>0</v>
      </c>
      <c r="BC371" s="203">
        <f>'[122]RP per monthly'!U712*-1</f>
        <v>0</v>
      </c>
      <c r="BD371" s="203">
        <f>'[122]RP per monthly'!V712*-1</f>
        <v>0</v>
      </c>
      <c r="BE371" s="203">
        <f>'[122]RP per monthly'!W712*-1</f>
        <v>0</v>
      </c>
      <c r="BF371" s="203">
        <f>'[122]RP per monthly'!X712*-1</f>
        <v>24550</v>
      </c>
      <c r="BG371" s="203">
        <f>'[122]RP per monthly'!Y712*-1</f>
        <v>20300</v>
      </c>
      <c r="BH371" s="203">
        <f>'[122]RP per monthly'!Z712*-1</f>
        <v>10300</v>
      </c>
      <c r="BI371" s="203">
        <f>'[122]RP per monthly'!AA712*-1</f>
        <v>36807.019999999997</v>
      </c>
      <c r="BJ371" s="203">
        <f>'[122]RP per monthly'!AD712*-1</f>
        <v>7824</v>
      </c>
      <c r="BK371" s="203">
        <f>'[122]RP per monthly'!AE712*-1</f>
        <v>7824</v>
      </c>
      <c r="BL371" s="203">
        <f>'[122]RP per monthly'!AF712*-1</f>
        <v>7824</v>
      </c>
      <c r="BM371" s="203">
        <f>'[122]RP per monthly'!AG712*-1</f>
        <v>7824</v>
      </c>
      <c r="BN371" s="203">
        <f>'[122]RP per monthly'!AH712*-1</f>
        <v>7824</v>
      </c>
      <c r="BO371" s="203">
        <f>'[122]RP per monthly'!AI712*-1</f>
        <v>7824</v>
      </c>
      <c r="BP371" s="203">
        <f>'[122]RP per monthly'!AJ712*-1</f>
        <v>7824</v>
      </c>
      <c r="BQ371" s="203">
        <f>'[122]RP per monthly'!AK712*-1</f>
        <v>7824</v>
      </c>
      <c r="BR371" s="203">
        <f>'[122]RP per monthly'!AL712*-1</f>
        <v>7824</v>
      </c>
      <c r="BS371" s="203">
        <f>'[122]RP per monthly'!AM712*-1</f>
        <v>67824</v>
      </c>
      <c r="BT371" s="203">
        <f>'[122]RP per monthly'!AN712*-1</f>
        <v>8824</v>
      </c>
      <c r="BU371" s="203">
        <f>'[122]RP per monthly'!AO712*-1</f>
        <v>7824</v>
      </c>
      <c r="BV371" s="195">
        <f>'[122]RP per monthly'!AR712*-1</f>
        <v>7824</v>
      </c>
      <c r="BW371" s="195">
        <f>'[122]RP per monthly'!AS712*-1</f>
        <v>47824</v>
      </c>
      <c r="BX371" s="195">
        <f>'[122]RP per monthly'!AT712*-1</f>
        <v>7824</v>
      </c>
      <c r="BY371" s="195">
        <f>'[122]RP per monthly'!AU712*-1</f>
        <v>7824</v>
      </c>
      <c r="BZ371" s="195">
        <f>'[122]RP per monthly'!AV712*-1</f>
        <v>7824</v>
      </c>
      <c r="CA371" s="195">
        <f>'[122]RP per monthly'!AW712*-1</f>
        <v>7824</v>
      </c>
      <c r="CB371" s="195">
        <f>'[122]RP per monthly'!AX712*-1</f>
        <v>7824</v>
      </c>
      <c r="CC371" s="195">
        <f>'[122]RP per monthly'!AY712*-1</f>
        <v>7824</v>
      </c>
      <c r="CD371" s="195">
        <f>'[122]RP per monthly'!AZ712*-1</f>
        <v>7824</v>
      </c>
      <c r="CE371" s="195">
        <f>'[122]RP per monthly'!BA712*-1</f>
        <v>67824</v>
      </c>
      <c r="CF371" s="195">
        <f>'[122]RP per monthly'!BB712*-1</f>
        <v>8824</v>
      </c>
      <c r="CG371" s="195">
        <f>'[122]RP per monthly'!BC712*-1</f>
        <v>7824</v>
      </c>
      <c r="CH371" s="195">
        <f>'[122]RP per monthly'!BF712*-1</f>
        <v>7824</v>
      </c>
      <c r="CI371" s="195">
        <f>'[122]RP per monthly'!BG712*-1</f>
        <v>47824</v>
      </c>
      <c r="CJ371" s="195">
        <f>'[122]RP per monthly'!BH712*-1</f>
        <v>7824</v>
      </c>
      <c r="CK371" s="195">
        <f>'[122]RP per monthly'!BI712*-1</f>
        <v>7824</v>
      </c>
      <c r="CL371" s="195">
        <f>'[122]RP per monthly'!BJ712*-1</f>
        <v>7824</v>
      </c>
      <c r="CM371" s="195">
        <f>'[122]RP per monthly'!BK712*-1</f>
        <v>7824</v>
      </c>
      <c r="CN371" s="195">
        <f>'[122]RP per monthly'!BL712*-1</f>
        <v>7824</v>
      </c>
      <c r="CO371" s="195">
        <f>'[122]RP per monthly'!BM712*-1</f>
        <v>7824</v>
      </c>
      <c r="CP371" s="195">
        <f>'[122]RP per monthly'!BN712*-1</f>
        <v>7824</v>
      </c>
      <c r="CQ371" s="195">
        <f>'[122]RP per monthly'!BO712*-1</f>
        <v>67824</v>
      </c>
      <c r="CR371" s="195">
        <f>'[122]RP per monthly'!BP712*-1</f>
        <v>8824</v>
      </c>
      <c r="CS371" s="195">
        <f>'[122]RP per monthly'!BQ712*-1</f>
        <v>7824</v>
      </c>
      <c r="CT371" s="195">
        <f>'[122]RP per monthly'!BT712*-1</f>
        <v>7824</v>
      </c>
      <c r="CU371" s="195">
        <f>'[122]RP per monthly'!BU712*-1</f>
        <v>47824</v>
      </c>
      <c r="CV371" s="195">
        <f>'[122]RP per monthly'!BV712*-1</f>
        <v>7824</v>
      </c>
      <c r="CW371" s="195">
        <f>'[122]RP per monthly'!BW712*-1</f>
        <v>7824</v>
      </c>
      <c r="CX371" s="195">
        <f>'[122]RP per monthly'!BX712*-1</f>
        <v>7824</v>
      </c>
      <c r="CY371" s="195">
        <f>'[122]RP per monthly'!BY712*-1</f>
        <v>7824</v>
      </c>
      <c r="CZ371" s="195">
        <f>'[122]RP per monthly'!BZ712*-1</f>
        <v>7824</v>
      </c>
      <c r="DA371" s="195">
        <f>'[122]RP per monthly'!CA712*-1</f>
        <v>7824</v>
      </c>
      <c r="DB371" s="195">
        <f>'[122]RP per monthly'!CB712*-1</f>
        <v>7824</v>
      </c>
      <c r="DC371" s="195">
        <f>'[122]RP per monthly'!CC712*-1</f>
        <v>67824</v>
      </c>
      <c r="DD371" s="195">
        <f>'[122]RP per monthly'!CD712*-1</f>
        <v>8824</v>
      </c>
      <c r="DE371" s="195">
        <f>'[122]RP per monthly'!CE712*-1</f>
        <v>7824</v>
      </c>
    </row>
    <row r="372" spans="1:109" ht="15" customHeight="1" outlineLevel="1">
      <c r="A372" s="37" t="s">
        <v>413</v>
      </c>
      <c r="B372" s="84">
        <v>4021</v>
      </c>
      <c r="C372" s="84">
        <v>1291</v>
      </c>
      <c r="D372" s="84"/>
      <c r="E372" s="84">
        <v>1100.7</v>
      </c>
      <c r="F372" s="84">
        <v>4059.6</v>
      </c>
      <c r="G372" s="84">
        <v>4072.5</v>
      </c>
      <c r="H372" s="84">
        <v>1552.5</v>
      </c>
      <c r="I372" s="84">
        <v>3782.73</v>
      </c>
      <c r="J372" s="84">
        <v>5386.5</v>
      </c>
      <c r="K372" s="84"/>
      <c r="L372" s="84">
        <v>1269</v>
      </c>
      <c r="M372" s="84"/>
      <c r="N372" s="84">
        <v>491</v>
      </c>
      <c r="O372" s="84"/>
      <c r="P372" s="84"/>
      <c r="Q372" s="84">
        <v>472.5</v>
      </c>
      <c r="R372" s="84">
        <v>2128</v>
      </c>
      <c r="S372" s="84"/>
      <c r="T372" s="84">
        <v>922.5</v>
      </c>
      <c r="U372" s="84"/>
      <c r="V372" s="84">
        <v>1192.5</v>
      </c>
      <c r="W372" s="84">
        <v>1425.6</v>
      </c>
      <c r="X372" s="84">
        <v>3026.5</v>
      </c>
      <c r="Y372" s="84">
        <v>1237.5</v>
      </c>
      <c r="Z372" s="84"/>
      <c r="AA372" s="84">
        <v>51935.360000000001</v>
      </c>
      <c r="AB372" s="84"/>
      <c r="AC372" s="84"/>
      <c r="AD372" s="84">
        <v>6561.5</v>
      </c>
      <c r="AE372" s="84">
        <v>1029.5999999999999</v>
      </c>
      <c r="AF372" s="84"/>
      <c r="AG372" s="84"/>
      <c r="AH372" s="84">
        <v>1476</v>
      </c>
      <c r="AI372" s="84"/>
      <c r="AJ372" s="84"/>
      <c r="AK372" s="84">
        <v>1159</v>
      </c>
      <c r="AL372" s="203">
        <f>'[122]RP per monthly'!B713*-1</f>
        <v>0</v>
      </c>
      <c r="AM372" s="203">
        <f>'[122]RP per monthly'!C713*-1</f>
        <v>0</v>
      </c>
      <c r="AN372" s="203">
        <f>'[122]RP per monthly'!D713*-1</f>
        <v>0</v>
      </c>
      <c r="AO372" s="203">
        <f>'[122]RP per monthly'!E713*-1</f>
        <v>0</v>
      </c>
      <c r="AP372" s="203">
        <f>'[122]RP per monthly'!F713*-1</f>
        <v>0</v>
      </c>
      <c r="AQ372" s="203">
        <f>'[122]RP per monthly'!G713*-1</f>
        <v>2266</v>
      </c>
      <c r="AR372" s="203">
        <f>'[122]RP per monthly'!H713*-1</f>
        <v>0</v>
      </c>
      <c r="AS372" s="203">
        <f>'[122]RP per monthly'!I713*-1</f>
        <v>4470</v>
      </c>
      <c r="AT372" s="203">
        <f>'[122]RP per monthly'!J713*-1</f>
        <v>405</v>
      </c>
      <c r="AU372" s="203">
        <f>'[122]RP per monthly'!K713*-1</f>
        <v>360</v>
      </c>
      <c r="AV372" s="203">
        <f>'[122]RP per monthly'!L713*-1</f>
        <v>1429.2</v>
      </c>
      <c r="AW372" s="203">
        <f>'[122]RP per monthly'!M713*-1</f>
        <v>2476.1999999999998</v>
      </c>
      <c r="AX372" s="203">
        <f>'[122]RP per monthly'!P713*-1</f>
        <v>0</v>
      </c>
      <c r="AY372" s="203">
        <f>'[122]RP per monthly'!Q713*-1</f>
        <v>0</v>
      </c>
      <c r="AZ372" s="203">
        <f>'[122]RP per monthly'!R713*-1</f>
        <v>0</v>
      </c>
      <c r="BA372" s="203">
        <f>'[122]RP per monthly'!S713*-1</f>
        <v>15800</v>
      </c>
      <c r="BB372" s="203">
        <f>'[122]RP per monthly'!T713*-1</f>
        <v>3962.6</v>
      </c>
      <c r="BC372" s="203">
        <f>'[122]RP per monthly'!U713*-1</f>
        <v>717.5</v>
      </c>
      <c r="BD372" s="203">
        <f>'[122]RP per monthly'!V713*-1</f>
        <v>-175</v>
      </c>
      <c r="BE372" s="203">
        <f>'[122]RP per monthly'!W713*-1</f>
        <v>0</v>
      </c>
      <c r="BF372" s="203">
        <f>'[122]RP per monthly'!X713*-1</f>
        <v>0</v>
      </c>
      <c r="BG372" s="203">
        <f>'[122]RP per monthly'!Y713*-1</f>
        <v>0</v>
      </c>
      <c r="BH372" s="203">
        <f>'[122]RP per monthly'!Z713*-1</f>
        <v>1438.3907999999999</v>
      </c>
      <c r="BI372" s="203">
        <f>'[122]RP per monthly'!AA713*-1</f>
        <v>55000</v>
      </c>
      <c r="BJ372" s="203">
        <f>'[122]RP per monthly'!AD713*-1</f>
        <v>0</v>
      </c>
      <c r="BK372" s="203">
        <f>'[122]RP per monthly'!AE713*-1</f>
        <v>0</v>
      </c>
      <c r="BL372" s="203">
        <f>'[122]RP per monthly'!AF713*-1</f>
        <v>80000</v>
      </c>
      <c r="BM372" s="203">
        <f>'[122]RP per monthly'!AG713*-1</f>
        <v>0</v>
      </c>
      <c r="BN372" s="203">
        <f>'[122]RP per monthly'!AH713*-1</f>
        <v>0</v>
      </c>
      <c r="BO372" s="203">
        <f>'[122]RP per monthly'!AI713*-1</f>
        <v>0</v>
      </c>
      <c r="BP372" s="203">
        <f>'[122]RP per monthly'!AJ713*-1</f>
        <v>0</v>
      </c>
      <c r="BQ372" s="203">
        <f>'[122]RP per monthly'!AK713*-1</f>
        <v>0</v>
      </c>
      <c r="BR372" s="203">
        <f>'[122]RP per monthly'!AL713*-1</f>
        <v>25000</v>
      </c>
      <c r="BS372" s="203">
        <f>'[122]RP per monthly'!AM713*-1</f>
        <v>0</v>
      </c>
      <c r="BT372" s="203">
        <f>'[122]RP per monthly'!AN713*-1</f>
        <v>0</v>
      </c>
      <c r="BU372" s="203">
        <f>'[122]RP per monthly'!AO713*-1</f>
        <v>0</v>
      </c>
      <c r="BV372" s="195">
        <f>'[122]RP per monthly'!AR713*-1</f>
        <v>0</v>
      </c>
      <c r="BW372" s="195">
        <f>'[122]RP per monthly'!AS713*-1</f>
        <v>0</v>
      </c>
      <c r="BX372" s="195">
        <f>'[122]RP per monthly'!AT713*-1</f>
        <v>80000</v>
      </c>
      <c r="BY372" s="195">
        <f>'[122]RP per monthly'!AU713*-1</f>
        <v>0</v>
      </c>
      <c r="BZ372" s="195">
        <f>'[122]RP per monthly'!AV713*-1</f>
        <v>0</v>
      </c>
      <c r="CA372" s="195">
        <f>'[122]RP per monthly'!AW713*-1</f>
        <v>0</v>
      </c>
      <c r="CB372" s="195">
        <f>'[122]RP per monthly'!AX713*-1</f>
        <v>0</v>
      </c>
      <c r="CC372" s="195">
        <f>'[122]RP per monthly'!AY713*-1</f>
        <v>0</v>
      </c>
      <c r="CD372" s="195">
        <f>'[122]RP per monthly'!AZ713*-1</f>
        <v>0</v>
      </c>
      <c r="CE372" s="195">
        <f>'[122]RP per monthly'!BA713*-1</f>
        <v>0</v>
      </c>
      <c r="CF372" s="195">
        <f>'[122]RP per monthly'!BB713*-1</f>
        <v>0</v>
      </c>
      <c r="CG372" s="195">
        <f>'[122]RP per monthly'!BC713*-1</f>
        <v>0</v>
      </c>
      <c r="CH372" s="195">
        <f>'[122]RP per monthly'!BF713*-1</f>
        <v>0</v>
      </c>
      <c r="CI372" s="195">
        <f>'[122]RP per monthly'!BG713*-1</f>
        <v>0</v>
      </c>
      <c r="CJ372" s="195">
        <f>'[122]RP per monthly'!BH713*-1</f>
        <v>80000</v>
      </c>
      <c r="CK372" s="195">
        <f>'[122]RP per monthly'!BI713*-1</f>
        <v>0</v>
      </c>
      <c r="CL372" s="195">
        <f>'[122]RP per monthly'!BJ713*-1</f>
        <v>0</v>
      </c>
      <c r="CM372" s="195">
        <f>'[122]RP per monthly'!BK713*-1</f>
        <v>0</v>
      </c>
      <c r="CN372" s="195">
        <f>'[122]RP per monthly'!BL713*-1</f>
        <v>0</v>
      </c>
      <c r="CO372" s="195">
        <f>'[122]RP per monthly'!BM713*-1</f>
        <v>0</v>
      </c>
      <c r="CP372" s="195">
        <f>'[122]RP per monthly'!BN713*-1</f>
        <v>0</v>
      </c>
      <c r="CQ372" s="195">
        <f>'[122]RP per monthly'!BO713*-1</f>
        <v>0</v>
      </c>
      <c r="CR372" s="195">
        <f>'[122]RP per monthly'!BP713*-1</f>
        <v>0</v>
      </c>
      <c r="CS372" s="195">
        <f>'[122]RP per monthly'!BQ713*-1</f>
        <v>0</v>
      </c>
      <c r="CT372" s="195">
        <f>'[122]RP per monthly'!BT713*-1</f>
        <v>0</v>
      </c>
      <c r="CU372" s="195">
        <f>'[122]RP per monthly'!BU713*-1</f>
        <v>0</v>
      </c>
      <c r="CV372" s="195">
        <f>'[122]RP per monthly'!BV713*-1</f>
        <v>80000</v>
      </c>
      <c r="CW372" s="195">
        <f>'[122]RP per monthly'!BW713*-1</f>
        <v>0</v>
      </c>
      <c r="CX372" s="195">
        <f>'[122]RP per monthly'!BX713*-1</f>
        <v>0</v>
      </c>
      <c r="CY372" s="195">
        <f>'[122]RP per monthly'!BY713*-1</f>
        <v>0</v>
      </c>
      <c r="CZ372" s="195">
        <f>'[122]RP per monthly'!BZ713*-1</f>
        <v>0</v>
      </c>
      <c r="DA372" s="195">
        <f>'[122]RP per monthly'!CA713*-1</f>
        <v>0</v>
      </c>
      <c r="DB372" s="195">
        <f>'[122]RP per monthly'!CB713*-1</f>
        <v>0</v>
      </c>
      <c r="DC372" s="195">
        <f>'[122]RP per monthly'!CC713*-1</f>
        <v>0</v>
      </c>
      <c r="DD372" s="195">
        <f>'[122]RP per monthly'!CD713*-1</f>
        <v>0</v>
      </c>
      <c r="DE372" s="195">
        <f>'[122]RP per monthly'!CE713*-1</f>
        <v>0</v>
      </c>
    </row>
    <row r="373" spans="1:109" ht="15" customHeight="1" outlineLevel="1">
      <c r="A373" s="37" t="s">
        <v>414</v>
      </c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>
        <v>383.25</v>
      </c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  <c r="AE373" s="84"/>
      <c r="AF373" s="84"/>
      <c r="AG373" s="84"/>
      <c r="AH373" s="84"/>
      <c r="AI373" s="84"/>
      <c r="AJ373" s="84"/>
      <c r="AK373" s="84"/>
      <c r="AL373" s="203">
        <f>'[122]RP per monthly'!B714*-1</f>
        <v>0</v>
      </c>
      <c r="AM373" s="203">
        <f>'[122]RP per monthly'!C714*-1</f>
        <v>0</v>
      </c>
      <c r="AN373" s="203">
        <f>'[122]RP per monthly'!D714*-1</f>
        <v>0</v>
      </c>
      <c r="AO373" s="203">
        <f>'[122]RP per monthly'!E714*-1</f>
        <v>0</v>
      </c>
      <c r="AP373" s="203">
        <f>'[122]RP per monthly'!F714*-1</f>
        <v>0</v>
      </c>
      <c r="AQ373" s="203">
        <f>'[122]RP per monthly'!G714*-1</f>
        <v>0</v>
      </c>
      <c r="AR373" s="203">
        <f>'[122]RP per monthly'!H714*-1</f>
        <v>0</v>
      </c>
      <c r="AS373" s="203">
        <f>'[122]RP per monthly'!I714*-1</f>
        <v>0</v>
      </c>
      <c r="AT373" s="203">
        <f>'[122]RP per monthly'!J714*-1</f>
        <v>0</v>
      </c>
      <c r="AU373" s="203">
        <f>'[122]RP per monthly'!K714*-1</f>
        <v>0</v>
      </c>
      <c r="AV373" s="203">
        <f>'[122]RP per monthly'!L714*-1</f>
        <v>0</v>
      </c>
      <c r="AW373" s="203">
        <f>'[122]RP per monthly'!M714*-1</f>
        <v>23900</v>
      </c>
      <c r="AX373" s="203">
        <f>'[122]RP per monthly'!P714*-1</f>
        <v>0</v>
      </c>
      <c r="AY373" s="203">
        <f>'[122]RP per monthly'!Q714*-1</f>
        <v>0</v>
      </c>
      <c r="AZ373" s="203">
        <f>'[122]RP per monthly'!R714*-1</f>
        <v>0</v>
      </c>
      <c r="BA373" s="203">
        <f>'[122]RP per monthly'!S714*-1</f>
        <v>0</v>
      </c>
      <c r="BB373" s="203">
        <f>'[122]RP per monthly'!T714*-1</f>
        <v>0</v>
      </c>
      <c r="BC373" s="203">
        <f>'[122]RP per monthly'!U714*-1</f>
        <v>0</v>
      </c>
      <c r="BD373" s="203">
        <f>'[122]RP per monthly'!V714*-1</f>
        <v>0</v>
      </c>
      <c r="BE373" s="203">
        <f>'[122]RP per monthly'!W714*-1</f>
        <v>0</v>
      </c>
      <c r="BF373" s="203">
        <f>'[122]RP per monthly'!X714*-1</f>
        <v>0</v>
      </c>
      <c r="BG373" s="203">
        <f>'[122]RP per monthly'!Y714*-1</f>
        <v>0</v>
      </c>
      <c r="BH373" s="203">
        <f>'[122]RP per monthly'!Z714*-1</f>
        <v>0</v>
      </c>
      <c r="BI373" s="203">
        <f>'[122]RP per monthly'!AA714*-1</f>
        <v>0</v>
      </c>
      <c r="BJ373" s="203">
        <f>'[122]RP per monthly'!AD714*-1</f>
        <v>0</v>
      </c>
      <c r="BK373" s="203">
        <f>'[122]RP per monthly'!AE714*-1</f>
        <v>0</v>
      </c>
      <c r="BL373" s="203">
        <f>'[122]RP per monthly'!AF714*-1</f>
        <v>0</v>
      </c>
      <c r="BM373" s="203">
        <f>'[122]RP per monthly'!AG714*-1</f>
        <v>0</v>
      </c>
      <c r="BN373" s="203">
        <f>'[122]RP per monthly'!AH714*-1</f>
        <v>0</v>
      </c>
      <c r="BO373" s="203">
        <f>'[122]RP per monthly'!AI714*-1</f>
        <v>0</v>
      </c>
      <c r="BP373" s="203">
        <f>'[122]RP per monthly'!AJ714*-1</f>
        <v>0</v>
      </c>
      <c r="BQ373" s="203">
        <f>'[122]RP per monthly'!AK714*-1</f>
        <v>0</v>
      </c>
      <c r="BR373" s="203">
        <f>'[122]RP per monthly'!AL714*-1</f>
        <v>0</v>
      </c>
      <c r="BS373" s="203">
        <f>'[122]RP per monthly'!AM714*-1</f>
        <v>0</v>
      </c>
      <c r="BT373" s="203">
        <f>'[122]RP per monthly'!AN714*-1</f>
        <v>0</v>
      </c>
      <c r="BU373" s="203">
        <f>'[122]RP per monthly'!AO714*-1</f>
        <v>0</v>
      </c>
      <c r="BV373" s="195">
        <f>'[122]RP per monthly'!AR714*-1</f>
        <v>0</v>
      </c>
      <c r="BW373" s="195">
        <f>'[122]RP per monthly'!AS714*-1</f>
        <v>0</v>
      </c>
      <c r="BX373" s="195">
        <f>'[122]RP per monthly'!AT714*-1</f>
        <v>0</v>
      </c>
      <c r="BY373" s="195">
        <f>'[122]RP per monthly'!AU714*-1</f>
        <v>0</v>
      </c>
      <c r="BZ373" s="195">
        <f>'[122]RP per monthly'!AV714*-1</f>
        <v>0</v>
      </c>
      <c r="CA373" s="195">
        <f>'[122]RP per monthly'!AW714*-1</f>
        <v>0</v>
      </c>
      <c r="CB373" s="195">
        <f>'[122]RP per monthly'!AX714*-1</f>
        <v>0</v>
      </c>
      <c r="CC373" s="195">
        <f>'[122]RP per monthly'!AY714*-1</f>
        <v>0</v>
      </c>
      <c r="CD373" s="195">
        <f>'[122]RP per monthly'!AZ714*-1</f>
        <v>0</v>
      </c>
      <c r="CE373" s="195">
        <f>'[122]RP per monthly'!BA714*-1</f>
        <v>0</v>
      </c>
      <c r="CF373" s="195">
        <f>'[122]RP per monthly'!BB714*-1</f>
        <v>0</v>
      </c>
      <c r="CG373" s="195">
        <f>'[122]RP per monthly'!BC714*-1</f>
        <v>0</v>
      </c>
      <c r="CH373" s="195">
        <f>'[122]RP per monthly'!BF714*-1</f>
        <v>0</v>
      </c>
      <c r="CI373" s="195">
        <f>'[122]RP per monthly'!BG714*-1</f>
        <v>0</v>
      </c>
      <c r="CJ373" s="195">
        <f>'[122]RP per monthly'!BH714*-1</f>
        <v>0</v>
      </c>
      <c r="CK373" s="195">
        <f>'[122]RP per monthly'!BI714*-1</f>
        <v>0</v>
      </c>
      <c r="CL373" s="195">
        <f>'[122]RP per monthly'!BJ714*-1</f>
        <v>0</v>
      </c>
      <c r="CM373" s="195">
        <f>'[122]RP per monthly'!BK714*-1</f>
        <v>0</v>
      </c>
      <c r="CN373" s="195">
        <f>'[122]RP per monthly'!BL714*-1</f>
        <v>0</v>
      </c>
      <c r="CO373" s="195">
        <f>'[122]RP per monthly'!BM714*-1</f>
        <v>0</v>
      </c>
      <c r="CP373" s="195">
        <f>'[122]RP per monthly'!BN714*-1</f>
        <v>0</v>
      </c>
      <c r="CQ373" s="195">
        <f>'[122]RP per monthly'!BO714*-1</f>
        <v>0</v>
      </c>
      <c r="CR373" s="195">
        <f>'[122]RP per monthly'!BP714*-1</f>
        <v>0</v>
      </c>
      <c r="CS373" s="195">
        <f>'[122]RP per monthly'!BQ714*-1</f>
        <v>0</v>
      </c>
      <c r="CT373" s="195">
        <f>'[122]RP per monthly'!BT714*-1</f>
        <v>0</v>
      </c>
      <c r="CU373" s="195">
        <f>'[122]RP per monthly'!BU714*-1</f>
        <v>0</v>
      </c>
      <c r="CV373" s="195">
        <f>'[122]RP per monthly'!BV714*-1</f>
        <v>0</v>
      </c>
      <c r="CW373" s="195">
        <f>'[122]RP per monthly'!BW714*-1</f>
        <v>0</v>
      </c>
      <c r="CX373" s="195">
        <f>'[122]RP per monthly'!BX714*-1</f>
        <v>0</v>
      </c>
      <c r="CY373" s="195">
        <f>'[122]RP per monthly'!BY714*-1</f>
        <v>0</v>
      </c>
      <c r="CZ373" s="195">
        <f>'[122]RP per monthly'!BZ714*-1</f>
        <v>0</v>
      </c>
      <c r="DA373" s="195">
        <f>'[122]RP per monthly'!CA714*-1</f>
        <v>0</v>
      </c>
      <c r="DB373" s="195">
        <f>'[122]RP per monthly'!CB714*-1</f>
        <v>0</v>
      </c>
      <c r="DC373" s="195">
        <f>'[122]RP per monthly'!CC714*-1</f>
        <v>0</v>
      </c>
      <c r="DD373" s="195">
        <f>'[122]RP per monthly'!CD714*-1</f>
        <v>0</v>
      </c>
      <c r="DE373" s="195">
        <f>'[122]RP per monthly'!CE714*-1</f>
        <v>0</v>
      </c>
    </row>
    <row r="374" spans="1:109" ht="15" customHeight="1" outlineLevel="1">
      <c r="A374" s="37" t="s">
        <v>415</v>
      </c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4"/>
      <c r="AK374" s="84"/>
      <c r="AL374" s="203">
        <f>'[122]RP per monthly'!B715*-1</f>
        <v>0</v>
      </c>
      <c r="AM374" s="203">
        <f>'[122]RP per monthly'!C715*-1</f>
        <v>0</v>
      </c>
      <c r="AN374" s="203">
        <f>'[122]RP per monthly'!D715*-1</f>
        <v>0</v>
      </c>
      <c r="AO374" s="203">
        <f>'[122]RP per monthly'!E715*-1</f>
        <v>264</v>
      </c>
      <c r="AP374" s="203">
        <f>'[122]RP per monthly'!F715*-1</f>
        <v>0</v>
      </c>
      <c r="AQ374" s="203">
        <f>'[122]RP per monthly'!G715*-1</f>
        <v>0</v>
      </c>
      <c r="AR374" s="203">
        <f>'[122]RP per monthly'!H715*-1</f>
        <v>0</v>
      </c>
      <c r="AS374" s="203">
        <f>'[122]RP per monthly'!I715*-1</f>
        <v>0</v>
      </c>
      <c r="AT374" s="203">
        <f>'[122]RP per monthly'!J715*-1</f>
        <v>0</v>
      </c>
      <c r="AU374" s="203">
        <f>'[122]RP per monthly'!K715*-1</f>
        <v>0</v>
      </c>
      <c r="AV374" s="203">
        <f>'[122]RP per monthly'!L715*-1</f>
        <v>0</v>
      </c>
      <c r="AW374" s="203">
        <f>'[122]RP per monthly'!M715*-1</f>
        <v>0</v>
      </c>
      <c r="AX374" s="203">
        <f>'[122]RP per monthly'!P715*-1</f>
        <v>0</v>
      </c>
      <c r="AY374" s="203">
        <f>'[122]RP per monthly'!Q715*-1</f>
        <v>0</v>
      </c>
      <c r="AZ374" s="203">
        <f>'[122]RP per monthly'!R715*-1</f>
        <v>0</v>
      </c>
      <c r="BA374" s="203">
        <f>'[122]RP per monthly'!S715*-1</f>
        <v>0</v>
      </c>
      <c r="BB374" s="203">
        <f>'[122]RP per monthly'!T715*-1</f>
        <v>0</v>
      </c>
      <c r="BC374" s="203">
        <f>'[122]RP per monthly'!U715*-1</f>
        <v>0</v>
      </c>
      <c r="BD374" s="203">
        <f>'[122]RP per monthly'!V715*-1</f>
        <v>0</v>
      </c>
      <c r="BE374" s="203">
        <f>'[122]RP per monthly'!W715*-1</f>
        <v>0</v>
      </c>
      <c r="BF374" s="203">
        <f>'[122]RP per monthly'!X715*-1</f>
        <v>0</v>
      </c>
      <c r="BG374" s="203">
        <f>'[122]RP per monthly'!Y715*-1</f>
        <v>0</v>
      </c>
      <c r="BH374" s="203">
        <f>'[122]RP per monthly'!Z715*-1</f>
        <v>0</v>
      </c>
      <c r="BI374" s="203">
        <f>'[122]RP per monthly'!AA715*-1</f>
        <v>0</v>
      </c>
      <c r="BJ374" s="203">
        <f>'[122]RP per monthly'!AD715*-1</f>
        <v>0</v>
      </c>
      <c r="BK374" s="203">
        <f>'[122]RP per monthly'!AE715*-1</f>
        <v>0</v>
      </c>
      <c r="BL374" s="203">
        <f>'[122]RP per monthly'!AF715*-1</f>
        <v>0</v>
      </c>
      <c r="BM374" s="203">
        <f>'[122]RP per monthly'!AG715*-1</f>
        <v>0</v>
      </c>
      <c r="BN374" s="203">
        <f>'[122]RP per monthly'!AH715*-1</f>
        <v>0</v>
      </c>
      <c r="BO374" s="203">
        <f>'[122]RP per monthly'!AI715*-1</f>
        <v>0</v>
      </c>
      <c r="BP374" s="203">
        <f>'[122]RP per monthly'!AJ715*-1</f>
        <v>0</v>
      </c>
      <c r="BQ374" s="203">
        <f>'[122]RP per monthly'!AK715*-1</f>
        <v>0</v>
      </c>
      <c r="BR374" s="203">
        <f>'[122]RP per monthly'!AL715*-1</f>
        <v>0</v>
      </c>
      <c r="BS374" s="203">
        <f>'[122]RP per monthly'!AM715*-1</f>
        <v>0</v>
      </c>
      <c r="BT374" s="203">
        <f>'[122]RP per monthly'!AN715*-1</f>
        <v>0</v>
      </c>
      <c r="BU374" s="203">
        <f>'[122]RP per monthly'!AO715*-1</f>
        <v>0</v>
      </c>
      <c r="BV374" s="195">
        <f>'[122]RP per monthly'!AR715*-1</f>
        <v>0</v>
      </c>
      <c r="BW374" s="195">
        <f>'[122]RP per monthly'!AS715*-1</f>
        <v>0</v>
      </c>
      <c r="BX374" s="195">
        <f>'[122]RP per monthly'!AT715*-1</f>
        <v>0</v>
      </c>
      <c r="BY374" s="195">
        <f>'[122]RP per monthly'!AU715*-1</f>
        <v>0</v>
      </c>
      <c r="BZ374" s="195">
        <f>'[122]RP per monthly'!AV715*-1</f>
        <v>0</v>
      </c>
      <c r="CA374" s="195">
        <f>'[122]RP per monthly'!AW715*-1</f>
        <v>0</v>
      </c>
      <c r="CB374" s="195">
        <f>'[122]RP per monthly'!AX715*-1</f>
        <v>0</v>
      </c>
      <c r="CC374" s="195">
        <f>'[122]RP per monthly'!AY715*-1</f>
        <v>0</v>
      </c>
      <c r="CD374" s="195">
        <f>'[122]RP per monthly'!AZ715*-1</f>
        <v>0</v>
      </c>
      <c r="CE374" s="195">
        <f>'[122]RP per monthly'!BA715*-1</f>
        <v>0</v>
      </c>
      <c r="CF374" s="195">
        <f>'[122]RP per monthly'!BB715*-1</f>
        <v>0</v>
      </c>
      <c r="CG374" s="195">
        <f>'[122]RP per monthly'!BC715*-1</f>
        <v>0</v>
      </c>
      <c r="CH374" s="195">
        <f>'[122]RP per monthly'!BF715*-1</f>
        <v>0</v>
      </c>
      <c r="CI374" s="195">
        <f>'[122]RP per monthly'!BG715*-1</f>
        <v>0</v>
      </c>
      <c r="CJ374" s="195">
        <f>'[122]RP per monthly'!BH715*-1</f>
        <v>0</v>
      </c>
      <c r="CK374" s="195">
        <f>'[122]RP per monthly'!BI715*-1</f>
        <v>0</v>
      </c>
      <c r="CL374" s="195">
        <f>'[122]RP per monthly'!BJ715*-1</f>
        <v>0</v>
      </c>
      <c r="CM374" s="195">
        <f>'[122]RP per monthly'!BK715*-1</f>
        <v>0</v>
      </c>
      <c r="CN374" s="195">
        <f>'[122]RP per monthly'!BL715*-1</f>
        <v>0</v>
      </c>
      <c r="CO374" s="195">
        <f>'[122]RP per monthly'!BM715*-1</f>
        <v>0</v>
      </c>
      <c r="CP374" s="195">
        <f>'[122]RP per monthly'!BN715*-1</f>
        <v>0</v>
      </c>
      <c r="CQ374" s="195">
        <f>'[122]RP per monthly'!BO715*-1</f>
        <v>0</v>
      </c>
      <c r="CR374" s="195">
        <f>'[122]RP per monthly'!BP715*-1</f>
        <v>0</v>
      </c>
      <c r="CS374" s="195">
        <f>'[122]RP per monthly'!BQ715*-1</f>
        <v>0</v>
      </c>
      <c r="CT374" s="195">
        <f>'[122]RP per monthly'!BT715*-1</f>
        <v>0</v>
      </c>
      <c r="CU374" s="195">
        <f>'[122]RP per monthly'!BU715*-1</f>
        <v>0</v>
      </c>
      <c r="CV374" s="195">
        <f>'[122]RP per monthly'!BV715*-1</f>
        <v>0</v>
      </c>
      <c r="CW374" s="195">
        <f>'[122]RP per monthly'!BW715*-1</f>
        <v>0</v>
      </c>
      <c r="CX374" s="195">
        <f>'[122]RP per monthly'!BX715*-1</f>
        <v>0</v>
      </c>
      <c r="CY374" s="195">
        <f>'[122]RP per monthly'!BY715*-1</f>
        <v>0</v>
      </c>
      <c r="CZ374" s="195">
        <f>'[122]RP per monthly'!BZ715*-1</f>
        <v>0</v>
      </c>
      <c r="DA374" s="195">
        <f>'[122]RP per monthly'!CA715*-1</f>
        <v>0</v>
      </c>
      <c r="DB374" s="195">
        <f>'[122]RP per monthly'!CB715*-1</f>
        <v>0</v>
      </c>
      <c r="DC374" s="195">
        <f>'[122]RP per monthly'!CC715*-1</f>
        <v>0</v>
      </c>
      <c r="DD374" s="195">
        <f>'[122]RP per monthly'!CD715*-1</f>
        <v>0</v>
      </c>
      <c r="DE374" s="195">
        <f>'[122]RP per monthly'!CE715*-1</f>
        <v>0</v>
      </c>
    </row>
    <row r="375" spans="1:109" ht="15" customHeight="1" outlineLevel="1">
      <c r="A375" s="37" t="s">
        <v>416</v>
      </c>
      <c r="B375" s="84"/>
      <c r="C375" s="84"/>
      <c r="D375" s="84"/>
      <c r="E375" s="84">
        <v>210</v>
      </c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>
        <v>780</v>
      </c>
      <c r="R375" s="84"/>
      <c r="S375" s="84"/>
      <c r="T375" s="84"/>
      <c r="U375" s="84"/>
      <c r="V375" s="84"/>
      <c r="W375" s="84"/>
      <c r="X375" s="84"/>
      <c r="Y375" s="84">
        <v>491</v>
      </c>
      <c r="Z375" s="84"/>
      <c r="AA375" s="84"/>
      <c r="AB375" s="84"/>
      <c r="AC375" s="84"/>
      <c r="AD375" s="84"/>
      <c r="AE375" s="84"/>
      <c r="AF375" s="84"/>
      <c r="AG375" s="84"/>
      <c r="AH375" s="84"/>
      <c r="AI375" s="84"/>
      <c r="AJ375" s="84"/>
      <c r="AK375" s="84"/>
      <c r="AL375" s="203">
        <f>'[122]RP per monthly'!B716*-1</f>
        <v>0</v>
      </c>
      <c r="AM375" s="203">
        <f>'[122]RP per monthly'!C716*-1</f>
        <v>0</v>
      </c>
      <c r="AN375" s="203">
        <f>'[122]RP per monthly'!D716*-1</f>
        <v>0</v>
      </c>
      <c r="AO375" s="203">
        <f>'[122]RP per monthly'!E716*-1</f>
        <v>0</v>
      </c>
      <c r="AP375" s="203">
        <f>'[122]RP per monthly'!F716*-1</f>
        <v>0</v>
      </c>
      <c r="AQ375" s="203">
        <f>'[122]RP per monthly'!G716*-1</f>
        <v>0</v>
      </c>
      <c r="AR375" s="203">
        <f>'[122]RP per monthly'!H716*-1</f>
        <v>0</v>
      </c>
      <c r="AS375" s="203">
        <f>'[122]RP per monthly'!I716*-1</f>
        <v>0</v>
      </c>
      <c r="AT375" s="203">
        <f>'[122]RP per monthly'!J716*-1</f>
        <v>0</v>
      </c>
      <c r="AU375" s="203">
        <f>'[122]RP per monthly'!K716*-1</f>
        <v>0</v>
      </c>
      <c r="AV375" s="203">
        <f>'[122]RP per monthly'!L716*-1</f>
        <v>0</v>
      </c>
      <c r="AW375" s="203">
        <f>'[122]RP per monthly'!M716*-1</f>
        <v>0</v>
      </c>
      <c r="AX375" s="203">
        <f>'[122]RP per monthly'!P716*-1</f>
        <v>0</v>
      </c>
      <c r="AY375" s="203">
        <f>'[122]RP per monthly'!Q716*-1</f>
        <v>0</v>
      </c>
      <c r="AZ375" s="203">
        <f>'[122]RP per monthly'!R716*-1</f>
        <v>0</v>
      </c>
      <c r="BA375" s="203">
        <f>'[122]RP per monthly'!S716*-1</f>
        <v>0</v>
      </c>
      <c r="BB375" s="203">
        <f>'[122]RP per monthly'!T716*-1</f>
        <v>0</v>
      </c>
      <c r="BC375" s="203">
        <f>'[122]RP per monthly'!U716*-1</f>
        <v>0</v>
      </c>
      <c r="BD375" s="203">
        <f>'[122]RP per monthly'!V716*-1</f>
        <v>0</v>
      </c>
      <c r="BE375" s="203">
        <f>'[122]RP per monthly'!W716*-1</f>
        <v>0</v>
      </c>
      <c r="BF375" s="203">
        <f>'[122]RP per monthly'!X716*-1</f>
        <v>0</v>
      </c>
      <c r="BG375" s="203">
        <f>'[122]RP per monthly'!Y716*-1</f>
        <v>0</v>
      </c>
      <c r="BH375" s="203">
        <f>'[122]RP per monthly'!Z716*-1</f>
        <v>0</v>
      </c>
      <c r="BI375" s="203">
        <f>'[122]RP per monthly'!AA716*-1</f>
        <v>1200</v>
      </c>
      <c r="BJ375" s="203">
        <f>'[122]RP per monthly'!AD716*-1</f>
        <v>0</v>
      </c>
      <c r="BK375" s="203">
        <f>'[122]RP per monthly'!AE716*-1</f>
        <v>0</v>
      </c>
      <c r="BL375" s="203">
        <f>'[122]RP per monthly'!AF716*-1</f>
        <v>0</v>
      </c>
      <c r="BM375" s="203">
        <f>'[122]RP per monthly'!AG716*-1</f>
        <v>0</v>
      </c>
      <c r="BN375" s="203">
        <f>'[122]RP per monthly'!AH716*-1</f>
        <v>0</v>
      </c>
      <c r="BO375" s="203">
        <f>'[122]RP per monthly'!AI716*-1</f>
        <v>0</v>
      </c>
      <c r="BP375" s="203">
        <f>'[122]RP per monthly'!AJ716*-1</f>
        <v>0</v>
      </c>
      <c r="BQ375" s="203">
        <f>'[122]RP per monthly'!AK716*-1</f>
        <v>0</v>
      </c>
      <c r="BR375" s="203">
        <f>'[122]RP per monthly'!AL716*-1</f>
        <v>0</v>
      </c>
      <c r="BS375" s="203">
        <f>'[122]RP per monthly'!AM716*-1</f>
        <v>0</v>
      </c>
      <c r="BT375" s="203">
        <f>'[122]RP per monthly'!AN716*-1</f>
        <v>0</v>
      </c>
      <c r="BU375" s="203">
        <f>'[122]RP per monthly'!AO716*-1</f>
        <v>1200</v>
      </c>
      <c r="BV375" s="195">
        <f>'[122]RP per monthly'!AR716*-1</f>
        <v>0</v>
      </c>
      <c r="BW375" s="195">
        <f>'[122]RP per monthly'!AS716*-1</f>
        <v>0</v>
      </c>
      <c r="BX375" s="195">
        <f>'[122]RP per monthly'!AT716*-1</f>
        <v>0</v>
      </c>
      <c r="BY375" s="195">
        <f>'[122]RP per monthly'!AU716*-1</f>
        <v>0</v>
      </c>
      <c r="BZ375" s="195">
        <f>'[122]RP per monthly'!AV716*-1</f>
        <v>0</v>
      </c>
      <c r="CA375" s="195">
        <f>'[122]RP per monthly'!AW716*-1</f>
        <v>0</v>
      </c>
      <c r="CB375" s="195">
        <f>'[122]RP per monthly'!AX716*-1</f>
        <v>0</v>
      </c>
      <c r="CC375" s="195">
        <f>'[122]RP per monthly'!AY716*-1</f>
        <v>0</v>
      </c>
      <c r="CD375" s="195">
        <f>'[122]RP per monthly'!AZ716*-1</f>
        <v>0</v>
      </c>
      <c r="CE375" s="195">
        <f>'[122]RP per monthly'!BA716*-1</f>
        <v>0</v>
      </c>
      <c r="CF375" s="195">
        <f>'[122]RP per monthly'!BB716*-1</f>
        <v>0</v>
      </c>
      <c r="CG375" s="195">
        <f>'[122]RP per monthly'!BC716*-1</f>
        <v>1200</v>
      </c>
      <c r="CH375" s="195">
        <f>'[122]RP per monthly'!BF716*-1</f>
        <v>0</v>
      </c>
      <c r="CI375" s="195">
        <f>'[122]RP per monthly'!BG716*-1</f>
        <v>0</v>
      </c>
      <c r="CJ375" s="195">
        <f>'[122]RP per monthly'!BH716*-1</f>
        <v>0</v>
      </c>
      <c r="CK375" s="195">
        <f>'[122]RP per monthly'!BI716*-1</f>
        <v>0</v>
      </c>
      <c r="CL375" s="195">
        <f>'[122]RP per monthly'!BJ716*-1</f>
        <v>0</v>
      </c>
      <c r="CM375" s="195">
        <f>'[122]RP per monthly'!BK716*-1</f>
        <v>0</v>
      </c>
      <c r="CN375" s="195">
        <f>'[122]RP per monthly'!BL716*-1</f>
        <v>0</v>
      </c>
      <c r="CO375" s="195">
        <f>'[122]RP per monthly'!BM716*-1</f>
        <v>0</v>
      </c>
      <c r="CP375" s="195">
        <f>'[122]RP per monthly'!BN716*-1</f>
        <v>0</v>
      </c>
      <c r="CQ375" s="195">
        <f>'[122]RP per monthly'!BO716*-1</f>
        <v>0</v>
      </c>
      <c r="CR375" s="195">
        <f>'[122]RP per monthly'!BP716*-1</f>
        <v>0</v>
      </c>
      <c r="CS375" s="195">
        <f>'[122]RP per monthly'!BQ716*-1</f>
        <v>1200</v>
      </c>
      <c r="CT375" s="195">
        <f>'[122]RP per monthly'!BT716*-1</f>
        <v>0</v>
      </c>
      <c r="CU375" s="195">
        <f>'[122]RP per monthly'!BU716*-1</f>
        <v>0</v>
      </c>
      <c r="CV375" s="195">
        <f>'[122]RP per monthly'!BV716*-1</f>
        <v>0</v>
      </c>
      <c r="CW375" s="195">
        <f>'[122]RP per monthly'!BW716*-1</f>
        <v>0</v>
      </c>
      <c r="CX375" s="195">
        <f>'[122]RP per monthly'!BX716*-1</f>
        <v>0</v>
      </c>
      <c r="CY375" s="195">
        <f>'[122]RP per monthly'!BY716*-1</f>
        <v>0</v>
      </c>
      <c r="CZ375" s="195">
        <f>'[122]RP per monthly'!BZ716*-1</f>
        <v>0</v>
      </c>
      <c r="DA375" s="195">
        <f>'[122]RP per monthly'!CA716*-1</f>
        <v>0</v>
      </c>
      <c r="DB375" s="195">
        <f>'[122]RP per monthly'!CB716*-1</f>
        <v>0</v>
      </c>
      <c r="DC375" s="195">
        <f>'[122]RP per monthly'!CC716*-1</f>
        <v>0</v>
      </c>
      <c r="DD375" s="195">
        <f>'[122]RP per monthly'!CD716*-1</f>
        <v>0</v>
      </c>
      <c r="DE375" s="195">
        <f>'[122]RP per monthly'!CE716*-1</f>
        <v>1200</v>
      </c>
    </row>
    <row r="376" spans="1:109" ht="15" customHeight="1" outlineLevel="1">
      <c r="A376" s="37" t="s">
        <v>417</v>
      </c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  <c r="AE376" s="84"/>
      <c r="AF376" s="84"/>
      <c r="AG376" s="84"/>
      <c r="AH376" s="84"/>
      <c r="AI376" s="84"/>
      <c r="AJ376" s="84"/>
      <c r="AK376" s="84"/>
      <c r="AL376" s="84"/>
      <c r="AM376" s="84"/>
      <c r="AN376" s="84"/>
      <c r="AO376" s="84"/>
      <c r="AP376" s="84"/>
      <c r="AQ376" s="84"/>
      <c r="AR376" s="84"/>
      <c r="AS376" s="84"/>
      <c r="AT376" s="84"/>
      <c r="AU376" s="84"/>
      <c r="AV376" s="84"/>
      <c r="AW376" s="84"/>
      <c r="AX376" s="84"/>
      <c r="AY376" s="84"/>
      <c r="AZ376" s="84"/>
      <c r="BA376" s="84"/>
      <c r="BB376" s="84"/>
      <c r="BC376" s="84"/>
      <c r="BD376" s="84"/>
      <c r="BE376" s="84"/>
      <c r="BF376" s="84"/>
      <c r="BG376" s="84"/>
      <c r="BH376" s="84"/>
      <c r="BI376" s="84"/>
      <c r="BJ376" s="84"/>
      <c r="BK376" s="84"/>
      <c r="BL376" s="84"/>
      <c r="BM376" s="84"/>
      <c r="BN376" s="84"/>
      <c r="BO376" s="84"/>
      <c r="BP376" s="84"/>
      <c r="BQ376" s="84"/>
      <c r="BR376" s="84"/>
      <c r="BS376" s="84"/>
      <c r="BT376" s="84"/>
      <c r="BU376" s="84"/>
      <c r="BV376" s="59"/>
      <c r="BW376" s="59"/>
      <c r="BX376" s="59"/>
      <c r="BY376" s="59"/>
      <c r="BZ376" s="59"/>
      <c r="CA376" s="59"/>
      <c r="CB376" s="59"/>
      <c r="CC376" s="59"/>
      <c r="CD376" s="59"/>
      <c r="CE376" s="59"/>
      <c r="CF376" s="59"/>
    </row>
    <row r="377" spans="1:109" ht="15" customHeight="1" outlineLevel="1">
      <c r="A377" s="37" t="s">
        <v>418</v>
      </c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/>
      <c r="AF377" s="84"/>
      <c r="AG377" s="84"/>
      <c r="AH377" s="84"/>
      <c r="AI377" s="84"/>
      <c r="AJ377" s="84"/>
      <c r="AK377" s="84"/>
      <c r="AL377" s="84"/>
      <c r="AM377" s="84"/>
      <c r="AN377" s="84"/>
      <c r="AO377" s="84"/>
      <c r="AP377" s="84"/>
      <c r="AQ377" s="84"/>
      <c r="AR377" s="84"/>
      <c r="AS377" s="84"/>
      <c r="AT377" s="84"/>
      <c r="AU377" s="84"/>
      <c r="AV377" s="84"/>
      <c r="AW377" s="84"/>
      <c r="AX377" s="84"/>
      <c r="AY377" s="84"/>
      <c r="AZ377" s="84"/>
      <c r="BA377" s="84"/>
      <c r="BB377" s="84"/>
      <c r="BC377" s="84"/>
      <c r="BD377" s="84"/>
      <c r="BE377" s="84"/>
      <c r="BF377" s="84"/>
      <c r="BG377" s="84"/>
      <c r="BH377" s="84"/>
      <c r="BI377" s="84"/>
      <c r="BJ377" s="84"/>
      <c r="BK377" s="84"/>
      <c r="BL377" s="84"/>
      <c r="BM377" s="84"/>
      <c r="BN377" s="84"/>
      <c r="BO377" s="84"/>
      <c r="BP377" s="84"/>
      <c r="BQ377" s="84"/>
      <c r="BR377" s="84"/>
      <c r="BS377" s="84"/>
      <c r="BT377" s="84"/>
      <c r="BU377" s="84"/>
      <c r="BV377" s="59"/>
      <c r="BW377" s="59"/>
      <c r="BX377" s="59"/>
      <c r="BY377" s="59"/>
      <c r="BZ377" s="59"/>
      <c r="CA377" s="59"/>
      <c r="CB377" s="59"/>
      <c r="CC377" s="59"/>
      <c r="CD377" s="59"/>
      <c r="CE377" s="59"/>
      <c r="CF377" s="59"/>
    </row>
    <row r="378" spans="1:109" ht="15" customHeight="1" outlineLevel="1">
      <c r="A378" s="37" t="s">
        <v>419</v>
      </c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  <c r="AY378" s="84"/>
      <c r="AZ378" s="84"/>
      <c r="BA378" s="84"/>
      <c r="BB378" s="84"/>
      <c r="BC378" s="84"/>
      <c r="BD378" s="84"/>
      <c r="BE378" s="84"/>
      <c r="BF378" s="84"/>
      <c r="BG378" s="84"/>
      <c r="BH378" s="84"/>
      <c r="BI378" s="84"/>
      <c r="BJ378" s="84"/>
      <c r="BK378" s="84"/>
      <c r="BL378" s="84"/>
      <c r="BM378" s="84"/>
      <c r="BN378" s="84"/>
      <c r="BO378" s="84"/>
      <c r="BP378" s="84"/>
      <c r="BQ378" s="84"/>
      <c r="BR378" s="84"/>
      <c r="BS378" s="84"/>
      <c r="BT378" s="84"/>
      <c r="BU378" s="84"/>
      <c r="BV378" s="59"/>
      <c r="BW378" s="59"/>
      <c r="BX378" s="59"/>
      <c r="BY378" s="59"/>
      <c r="BZ378" s="59"/>
      <c r="CA378" s="59"/>
      <c r="CB378" s="59"/>
      <c r="CC378" s="59"/>
      <c r="CD378" s="59"/>
      <c r="CE378" s="59"/>
      <c r="CF378" s="59"/>
    </row>
    <row r="379" spans="1:109" ht="15" customHeight="1" outlineLevel="1">
      <c r="A379" s="37" t="s">
        <v>420</v>
      </c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4"/>
      <c r="AK379" s="84"/>
      <c r="AL379" s="84"/>
      <c r="AM379" s="84"/>
      <c r="AN379" s="84"/>
      <c r="AO379" s="84"/>
      <c r="AP379" s="84"/>
      <c r="AQ379" s="84"/>
      <c r="AR379" s="84"/>
      <c r="AS379" s="84"/>
      <c r="AT379" s="84"/>
      <c r="AU379" s="84"/>
      <c r="AV379" s="84"/>
      <c r="AW379" s="84"/>
      <c r="AX379" s="84"/>
      <c r="AY379" s="84"/>
      <c r="AZ379" s="84"/>
      <c r="BA379" s="84"/>
      <c r="BB379" s="84"/>
      <c r="BC379" s="84"/>
      <c r="BD379" s="84"/>
      <c r="BE379" s="84"/>
      <c r="BF379" s="84"/>
      <c r="BG379" s="84"/>
      <c r="BH379" s="84"/>
      <c r="BI379" s="84"/>
      <c r="BJ379" s="84"/>
      <c r="BK379" s="84"/>
      <c r="BL379" s="84"/>
      <c r="BM379" s="84"/>
      <c r="BN379" s="84"/>
      <c r="BO379" s="84"/>
      <c r="BP379" s="84"/>
      <c r="BQ379" s="84"/>
      <c r="BR379" s="84"/>
      <c r="BS379" s="84"/>
      <c r="BT379" s="84"/>
      <c r="BU379" s="84"/>
      <c r="BV379" s="59"/>
      <c r="BW379" s="59"/>
      <c r="BX379" s="59"/>
      <c r="BY379" s="59"/>
      <c r="BZ379" s="59"/>
      <c r="CA379" s="59"/>
      <c r="CB379" s="59"/>
      <c r="CC379" s="59"/>
      <c r="CD379" s="59"/>
      <c r="CE379" s="59"/>
      <c r="CF379" s="59"/>
    </row>
    <row r="380" spans="1:109" ht="15" customHeight="1" outlineLevel="1">
      <c r="A380" s="37" t="s">
        <v>421</v>
      </c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4"/>
      <c r="AK380" s="84"/>
      <c r="AL380" s="84"/>
      <c r="AM380" s="84"/>
      <c r="AN380" s="84"/>
      <c r="AO380" s="84"/>
      <c r="AP380" s="84"/>
      <c r="AQ380" s="84"/>
      <c r="AR380" s="84"/>
      <c r="AS380" s="84"/>
      <c r="AT380" s="84"/>
      <c r="AU380" s="84"/>
      <c r="AV380" s="84"/>
      <c r="AW380" s="84"/>
      <c r="AX380" s="84"/>
      <c r="AY380" s="84"/>
      <c r="AZ380" s="84"/>
      <c r="BA380" s="84"/>
      <c r="BB380" s="84"/>
      <c r="BC380" s="84"/>
      <c r="BD380" s="84"/>
      <c r="BE380" s="84"/>
      <c r="BF380" s="84"/>
      <c r="BG380" s="84"/>
      <c r="BH380" s="84"/>
      <c r="BI380" s="84"/>
      <c r="BJ380" s="84"/>
      <c r="BK380" s="84"/>
      <c r="BL380" s="84"/>
      <c r="BM380" s="84"/>
      <c r="BN380" s="84"/>
      <c r="BO380" s="84"/>
      <c r="BP380" s="84"/>
      <c r="BQ380" s="84"/>
      <c r="BR380" s="84"/>
      <c r="BS380" s="84"/>
      <c r="BT380" s="84"/>
      <c r="BU380" s="84"/>
      <c r="BV380" s="59"/>
      <c r="BW380" s="59"/>
      <c r="BX380" s="59"/>
      <c r="BY380" s="59"/>
      <c r="BZ380" s="59"/>
      <c r="CA380" s="59"/>
      <c r="CB380" s="59"/>
      <c r="CC380" s="59"/>
      <c r="CD380" s="59"/>
      <c r="CE380" s="59"/>
      <c r="CF380" s="59"/>
    </row>
    <row r="381" spans="1:109" ht="15" customHeight="1" outlineLevel="1">
      <c r="A381" s="37" t="s">
        <v>422</v>
      </c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/>
      <c r="AK381" s="84"/>
      <c r="AL381" s="84"/>
      <c r="AM381" s="84"/>
      <c r="AN381" s="84"/>
      <c r="AO381" s="84"/>
      <c r="AP381" s="84"/>
      <c r="AQ381" s="84"/>
      <c r="AR381" s="84"/>
      <c r="AS381" s="84"/>
      <c r="AT381" s="84"/>
      <c r="AU381" s="84"/>
      <c r="AV381" s="84"/>
      <c r="AW381" s="84"/>
      <c r="AX381" s="84"/>
      <c r="AY381" s="84"/>
      <c r="AZ381" s="84"/>
      <c r="BA381" s="84"/>
      <c r="BB381" s="84"/>
      <c r="BC381" s="84"/>
      <c r="BD381" s="84"/>
      <c r="BE381" s="84"/>
      <c r="BF381" s="84"/>
      <c r="BG381" s="84"/>
      <c r="BH381" s="84"/>
      <c r="BI381" s="84"/>
      <c r="BJ381" s="84"/>
      <c r="BK381" s="84"/>
      <c r="BL381" s="84"/>
      <c r="BM381" s="84"/>
      <c r="BN381" s="84"/>
      <c r="BO381" s="84"/>
      <c r="BP381" s="84"/>
      <c r="BQ381" s="84"/>
      <c r="BR381" s="84"/>
      <c r="BS381" s="84"/>
      <c r="BT381" s="84"/>
      <c r="BU381" s="84"/>
      <c r="BV381" s="59"/>
      <c r="BW381" s="59"/>
      <c r="BX381" s="59"/>
      <c r="BY381" s="59"/>
      <c r="BZ381" s="59"/>
      <c r="CA381" s="59"/>
      <c r="CB381" s="59"/>
      <c r="CC381" s="59"/>
      <c r="CD381" s="59"/>
      <c r="CE381" s="59"/>
      <c r="CF381" s="59"/>
    </row>
    <row r="382" spans="1:109" outlineLevel="1">
      <c r="A382" s="37" t="s">
        <v>423</v>
      </c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4"/>
      <c r="AK382" s="84"/>
      <c r="AL382" s="84"/>
      <c r="AM382" s="84"/>
      <c r="AN382" s="84"/>
      <c r="AO382" s="84"/>
      <c r="AP382" s="84"/>
      <c r="AQ382" s="84"/>
      <c r="AR382" s="84"/>
      <c r="AS382" s="84"/>
      <c r="AT382" s="84"/>
      <c r="AU382" s="84"/>
      <c r="AV382" s="84"/>
      <c r="AW382" s="84"/>
      <c r="AX382" s="84"/>
      <c r="AY382" s="84"/>
      <c r="AZ382" s="84"/>
      <c r="BA382" s="84"/>
      <c r="BB382" s="84"/>
      <c r="BC382" s="84"/>
      <c r="BD382" s="84"/>
      <c r="BE382" s="84"/>
      <c r="BF382" s="84"/>
      <c r="BG382" s="84"/>
      <c r="BH382" s="84"/>
      <c r="BI382" s="84"/>
      <c r="BJ382" s="84"/>
      <c r="BK382" s="84"/>
      <c r="BL382" s="84"/>
      <c r="BM382" s="84"/>
      <c r="BN382" s="84"/>
      <c r="BO382" s="84"/>
      <c r="BP382" s="84"/>
      <c r="BQ382" s="84"/>
      <c r="BR382" s="84"/>
      <c r="BS382" s="84"/>
      <c r="BT382" s="84"/>
      <c r="BU382" s="84"/>
      <c r="BV382" s="59"/>
      <c r="BW382" s="59"/>
      <c r="BX382" s="59"/>
      <c r="BY382" s="59"/>
      <c r="BZ382" s="59"/>
      <c r="CA382" s="59"/>
      <c r="CB382" s="59"/>
      <c r="CC382" s="59"/>
      <c r="CD382" s="59"/>
      <c r="CE382" s="59"/>
      <c r="CF382" s="59"/>
    </row>
    <row r="383" spans="1:109" ht="15" customHeight="1" outlineLevel="1">
      <c r="A383" s="37" t="s">
        <v>424</v>
      </c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  <c r="AJ383" s="84"/>
      <c r="AK383" s="84"/>
      <c r="AL383" s="84"/>
      <c r="AM383" s="84"/>
      <c r="AN383" s="84"/>
      <c r="AO383" s="84"/>
      <c r="AP383" s="84"/>
      <c r="AQ383" s="84"/>
      <c r="AR383" s="84"/>
      <c r="AS383" s="84"/>
      <c r="AT383" s="84"/>
      <c r="AU383" s="84"/>
      <c r="AV383" s="84"/>
      <c r="AW383" s="84"/>
      <c r="AX383" s="84"/>
      <c r="AY383" s="84"/>
      <c r="AZ383" s="84"/>
      <c r="BA383" s="84"/>
      <c r="BB383" s="84"/>
      <c r="BC383" s="84"/>
      <c r="BD383" s="84"/>
      <c r="BE383" s="84"/>
      <c r="BF383" s="84"/>
      <c r="BG383" s="84"/>
      <c r="BH383" s="84"/>
      <c r="BI383" s="84"/>
      <c r="BJ383" s="84"/>
      <c r="BK383" s="84"/>
      <c r="BL383" s="84"/>
      <c r="BM383" s="84"/>
      <c r="BN383" s="84"/>
      <c r="BO383" s="84"/>
      <c r="BP383" s="84"/>
      <c r="BQ383" s="84"/>
      <c r="BR383" s="84"/>
      <c r="BS383" s="84"/>
      <c r="BT383" s="84"/>
      <c r="BU383" s="84"/>
      <c r="BV383" s="59"/>
      <c r="BW383" s="59"/>
      <c r="BX383" s="59"/>
      <c r="BY383" s="59"/>
      <c r="BZ383" s="59"/>
      <c r="CA383" s="59"/>
      <c r="CB383" s="59"/>
      <c r="CC383" s="59"/>
      <c r="CD383" s="59"/>
      <c r="CE383" s="59"/>
      <c r="CF383" s="59"/>
    </row>
    <row r="384" spans="1:109" ht="15" customHeight="1" outlineLevel="1">
      <c r="A384" s="37" t="s">
        <v>425</v>
      </c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  <c r="AJ384" s="84"/>
      <c r="AK384" s="84"/>
      <c r="AL384" s="84"/>
      <c r="AM384" s="84"/>
      <c r="AN384" s="84"/>
      <c r="AO384" s="84"/>
      <c r="AP384" s="84"/>
      <c r="AQ384" s="84"/>
      <c r="AR384" s="84"/>
      <c r="AS384" s="84"/>
      <c r="AT384" s="84"/>
      <c r="AU384" s="84"/>
      <c r="AV384" s="84"/>
      <c r="AW384" s="84"/>
      <c r="AX384" s="84"/>
      <c r="AY384" s="84"/>
      <c r="AZ384" s="84"/>
      <c r="BA384" s="84"/>
      <c r="BB384" s="84"/>
      <c r="BC384" s="84"/>
      <c r="BD384" s="84"/>
      <c r="BE384" s="84"/>
      <c r="BF384" s="84"/>
      <c r="BG384" s="84"/>
      <c r="BH384" s="84"/>
      <c r="BI384" s="84"/>
      <c r="BJ384" s="84"/>
      <c r="BK384" s="84"/>
      <c r="BL384" s="84"/>
      <c r="BM384" s="84"/>
      <c r="BN384" s="84"/>
      <c r="BO384" s="84"/>
      <c r="BP384" s="84"/>
      <c r="BQ384" s="84"/>
      <c r="BR384" s="84"/>
      <c r="BS384" s="84"/>
      <c r="BT384" s="84"/>
      <c r="BU384" s="84"/>
      <c r="BV384" s="59"/>
      <c r="BW384" s="59"/>
      <c r="BX384" s="59"/>
      <c r="BY384" s="59"/>
      <c r="BZ384" s="59"/>
      <c r="CA384" s="59"/>
      <c r="CB384" s="59"/>
      <c r="CC384" s="59"/>
      <c r="CD384" s="59"/>
      <c r="CE384" s="59"/>
      <c r="CF384" s="59"/>
    </row>
    <row r="385" spans="1:109" ht="15" customHeight="1" outlineLevel="1">
      <c r="A385" s="37" t="s">
        <v>718</v>
      </c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4"/>
      <c r="AH385" s="84"/>
      <c r="AI385" s="84"/>
      <c r="AJ385" s="84"/>
      <c r="AK385" s="84"/>
      <c r="AL385" s="84"/>
      <c r="AM385" s="84"/>
      <c r="AN385" s="84"/>
      <c r="AO385" s="84"/>
      <c r="AP385" s="84"/>
      <c r="AQ385" s="84"/>
      <c r="AR385" s="84"/>
      <c r="AS385" s="84"/>
      <c r="AT385" s="84"/>
      <c r="AU385" s="84"/>
      <c r="AV385" s="84"/>
      <c r="AW385" s="84"/>
      <c r="AX385" s="84"/>
      <c r="AY385" s="84"/>
      <c r="AZ385" s="84"/>
      <c r="BA385" s="84"/>
      <c r="BB385" s="84"/>
      <c r="BC385" s="84"/>
      <c r="BD385" s="84"/>
      <c r="BE385" s="84"/>
      <c r="BF385" s="84"/>
      <c r="BG385" s="84"/>
      <c r="BH385" s="84"/>
      <c r="BI385" s="84"/>
      <c r="BJ385" s="84"/>
      <c r="BK385" s="84"/>
      <c r="BL385" s="84"/>
      <c r="BM385" s="84"/>
      <c r="BN385" s="84"/>
      <c r="BO385" s="84"/>
      <c r="BP385" s="84"/>
      <c r="BQ385" s="84"/>
      <c r="BR385" s="84"/>
      <c r="BS385" s="84"/>
      <c r="BT385" s="84"/>
      <c r="BU385" s="84"/>
      <c r="BV385" s="59"/>
      <c r="BW385" s="59"/>
      <c r="BX385" s="59"/>
      <c r="BY385" s="59"/>
      <c r="BZ385" s="59"/>
      <c r="CA385" s="59"/>
      <c r="CB385" s="59"/>
      <c r="CC385" s="59"/>
      <c r="CD385" s="59"/>
      <c r="CE385" s="59"/>
      <c r="CF385" s="59"/>
    </row>
    <row r="386" spans="1:109" ht="15" customHeight="1" outlineLevel="1">
      <c r="A386" s="37" t="s">
        <v>426</v>
      </c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4"/>
      <c r="AH386" s="84"/>
      <c r="AI386" s="84"/>
      <c r="AJ386" s="84"/>
      <c r="AK386" s="84"/>
      <c r="AL386" s="84"/>
      <c r="AM386" s="84"/>
      <c r="AN386" s="84"/>
      <c r="AO386" s="84"/>
      <c r="AP386" s="84"/>
      <c r="AQ386" s="84"/>
      <c r="AR386" s="84"/>
      <c r="AS386" s="84"/>
      <c r="AT386" s="84"/>
      <c r="AU386" s="84"/>
      <c r="AV386" s="84"/>
      <c r="AW386" s="84"/>
      <c r="AX386" s="84"/>
      <c r="AY386" s="84"/>
      <c r="AZ386" s="84"/>
      <c r="BA386" s="84"/>
      <c r="BB386" s="84"/>
      <c r="BC386" s="84"/>
      <c r="BD386" s="84"/>
      <c r="BE386" s="84"/>
      <c r="BF386" s="84"/>
      <c r="BG386" s="84"/>
      <c r="BH386" s="84"/>
      <c r="BI386" s="84"/>
      <c r="BJ386" s="84"/>
      <c r="BK386" s="84"/>
      <c r="BL386" s="84"/>
      <c r="BM386" s="84"/>
      <c r="BN386" s="84"/>
      <c r="BO386" s="84"/>
      <c r="BP386" s="84"/>
      <c r="BQ386" s="84"/>
      <c r="BR386" s="84"/>
      <c r="BS386" s="84"/>
      <c r="BT386" s="84"/>
      <c r="BU386" s="84"/>
      <c r="BV386" s="59"/>
      <c r="BW386" s="59"/>
      <c r="BX386" s="59"/>
      <c r="BY386" s="59"/>
      <c r="BZ386" s="59"/>
      <c r="CA386" s="59"/>
      <c r="CB386" s="59"/>
      <c r="CC386" s="59"/>
      <c r="CD386" s="59"/>
      <c r="CE386" s="59"/>
      <c r="CF386" s="59"/>
    </row>
    <row r="387" spans="1:109" ht="15" customHeight="1" outlineLevel="1">
      <c r="A387" s="37" t="s">
        <v>719</v>
      </c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4"/>
      <c r="AK387" s="84"/>
      <c r="AL387" s="84"/>
      <c r="AM387" s="84"/>
      <c r="AN387" s="84"/>
      <c r="AO387" s="84"/>
      <c r="AP387" s="84"/>
      <c r="AQ387" s="84"/>
      <c r="AR387" s="84"/>
      <c r="AS387" s="84"/>
      <c r="AT387" s="84"/>
      <c r="AU387" s="84"/>
      <c r="AV387" s="84"/>
      <c r="AW387" s="84"/>
      <c r="AX387" s="84"/>
      <c r="AY387" s="84"/>
      <c r="AZ387" s="84"/>
      <c r="BA387" s="84"/>
      <c r="BB387" s="84"/>
      <c r="BC387" s="84"/>
      <c r="BD387" s="84"/>
      <c r="BE387" s="84"/>
      <c r="BF387" s="84"/>
      <c r="BG387" s="84"/>
      <c r="BH387" s="84"/>
      <c r="BI387" s="84"/>
      <c r="BJ387" s="84"/>
      <c r="BK387" s="84"/>
      <c r="BL387" s="84"/>
      <c r="BM387" s="84"/>
      <c r="BN387" s="84"/>
      <c r="BO387" s="84"/>
      <c r="BP387" s="84"/>
      <c r="BQ387" s="84"/>
      <c r="BR387" s="84"/>
      <c r="BS387" s="84"/>
      <c r="BT387" s="84"/>
      <c r="BU387" s="84"/>
      <c r="BV387" s="59"/>
      <c r="BW387" s="59"/>
      <c r="BX387" s="59"/>
      <c r="BY387" s="59"/>
      <c r="BZ387" s="59"/>
      <c r="CA387" s="59"/>
      <c r="CB387" s="59"/>
      <c r="CC387" s="59"/>
      <c r="CD387" s="59"/>
      <c r="CE387" s="59"/>
      <c r="CF387" s="59"/>
    </row>
    <row r="388" spans="1:109" ht="15" customHeight="1">
      <c r="A388" s="35" t="s">
        <v>428</v>
      </c>
      <c r="B388" s="84">
        <v>4169375.53</v>
      </c>
      <c r="C388" s="84">
        <v>1721278.03</v>
      </c>
      <c r="D388" s="84">
        <v>2606457.2400000002</v>
      </c>
      <c r="E388" s="84">
        <v>2748840.62</v>
      </c>
      <c r="F388" s="84">
        <v>3049794.19</v>
      </c>
      <c r="G388" s="84">
        <v>3509837.95</v>
      </c>
      <c r="H388" s="84">
        <v>2975226.85</v>
      </c>
      <c r="I388" s="84">
        <v>2940191.7</v>
      </c>
      <c r="J388" s="84">
        <v>4089210.43</v>
      </c>
      <c r="K388" s="84">
        <v>3607784.76</v>
      </c>
      <c r="L388" s="84">
        <v>4079324.17</v>
      </c>
      <c r="M388" s="84">
        <v>3358214.27</v>
      </c>
      <c r="N388" s="84">
        <v>4290648.07</v>
      </c>
      <c r="O388" s="84">
        <v>2702323.31</v>
      </c>
      <c r="P388" s="84">
        <v>4120925.87</v>
      </c>
      <c r="Q388" s="84">
        <v>3846493.04</v>
      </c>
      <c r="R388" s="84">
        <v>4717611.01</v>
      </c>
      <c r="S388" s="84">
        <v>4389618</v>
      </c>
      <c r="T388" s="84">
        <v>3902086.29</v>
      </c>
      <c r="U388" s="84">
        <v>3669661.9</v>
      </c>
      <c r="V388" s="84">
        <v>4428293.24</v>
      </c>
      <c r="W388" s="84">
        <v>4308669.4499999993</v>
      </c>
      <c r="X388" s="84">
        <v>4638623.67</v>
      </c>
      <c r="Y388" s="84">
        <v>4416883.92</v>
      </c>
      <c r="Z388" s="84">
        <v>5746225.3300000001</v>
      </c>
      <c r="AA388" s="84">
        <v>3525254.9799999995</v>
      </c>
      <c r="AB388" s="84">
        <v>4161645.1883999999</v>
      </c>
      <c r="AC388" s="84">
        <v>4348142.6900000004</v>
      </c>
      <c r="AD388" s="84">
        <v>4900683.78</v>
      </c>
      <c r="AE388" s="84">
        <v>4363280.8199999994</v>
      </c>
      <c r="AF388" s="84">
        <v>3979069.71</v>
      </c>
      <c r="AG388" s="84">
        <v>3876596.6500000004</v>
      </c>
      <c r="AH388" s="84">
        <v>4051443.64</v>
      </c>
      <c r="AI388" s="84">
        <v>4237960.8900000006</v>
      </c>
      <c r="AJ388" s="84">
        <v>4995293.3500000015</v>
      </c>
      <c r="AK388" s="84">
        <v>5040549.83</v>
      </c>
      <c r="AL388" s="84">
        <v>3945375.9499999997</v>
      </c>
      <c r="AM388" s="84">
        <v>3615739.29</v>
      </c>
      <c r="AN388" s="84">
        <v>4111231.2899999996</v>
      </c>
      <c r="AO388" s="84">
        <v>4140765.07</v>
      </c>
      <c r="AP388" s="84">
        <v>4084117.09</v>
      </c>
      <c r="AQ388" s="84">
        <v>4190058.1699999995</v>
      </c>
      <c r="AR388" s="84">
        <v>6947009.6149414675</v>
      </c>
      <c r="AS388" s="84">
        <v>5135861.4504079856</v>
      </c>
      <c r="AT388" s="84">
        <v>5434984.0742254155</v>
      </c>
      <c r="AU388" s="84">
        <v>5172710.8811818035</v>
      </c>
      <c r="AV388" s="84">
        <v>5081174.6041242927</v>
      </c>
      <c r="AW388" s="84">
        <v>5106697.9427582501</v>
      </c>
      <c r="AX388" s="84">
        <v>4184612.263825174</v>
      </c>
      <c r="AY388" s="84">
        <v>4037212.8062139503</v>
      </c>
      <c r="AZ388" s="84">
        <v>4633313.376576798</v>
      </c>
      <c r="BA388" s="84">
        <v>4571951.44710375</v>
      </c>
      <c r="BB388" s="84">
        <v>4541471.40525111</v>
      </c>
      <c r="BC388" s="84">
        <v>4472744.4562561009</v>
      </c>
      <c r="BD388" s="84">
        <v>4609664.2835922157</v>
      </c>
      <c r="BE388" s="84">
        <v>4519689.148021942</v>
      </c>
      <c r="BF388" s="84">
        <v>4405019.5508486824</v>
      </c>
      <c r="BG388" s="84">
        <v>4581111.1472828975</v>
      </c>
      <c r="BH388" s="84">
        <v>4315487.1950323544</v>
      </c>
      <c r="BI388" s="84">
        <v>4582586.4245890277</v>
      </c>
      <c r="BJ388" s="84">
        <v>4251666.6714912811</v>
      </c>
      <c r="BK388" s="84">
        <v>4415640.7208112013</v>
      </c>
      <c r="BL388" s="84">
        <v>5169942.4072228074</v>
      </c>
      <c r="BM388" s="84">
        <v>4823271.2059687395</v>
      </c>
      <c r="BN388" s="84">
        <v>4793542.6584972814</v>
      </c>
      <c r="BO388" s="84">
        <v>4624023.7707037451</v>
      </c>
      <c r="BP388" s="84">
        <v>4860312.7794401655</v>
      </c>
      <c r="BQ388" s="84">
        <v>4758180.4623838831</v>
      </c>
      <c r="BR388" s="84">
        <v>4649568.9073143285</v>
      </c>
      <c r="BS388" s="84">
        <v>4823936.8195698047</v>
      </c>
      <c r="BT388" s="84">
        <v>4638889.3960031979</v>
      </c>
      <c r="BU388" s="84">
        <v>4905603.827542332</v>
      </c>
      <c r="BV388" s="59">
        <v>4594965.3164067818</v>
      </c>
      <c r="BW388" s="59">
        <v>4631982.1413642792</v>
      </c>
      <c r="BX388" s="59">
        <v>5220291.8612797894</v>
      </c>
      <c r="BY388" s="59">
        <v>5165876.1833919426</v>
      </c>
      <c r="BZ388" s="59">
        <v>5137014.8418248454</v>
      </c>
      <c r="CA388" s="59">
        <v>4967608.8389464049</v>
      </c>
      <c r="CB388" s="59">
        <v>5202756.1711169612</v>
      </c>
      <c r="CC388" s="59">
        <v>5229417.2132085981</v>
      </c>
      <c r="CD388" s="59">
        <v>4996196.1296096677</v>
      </c>
      <c r="CE388" s="59">
        <v>5171428.9790160237</v>
      </c>
      <c r="CF388" s="59">
        <v>5036754.137320281</v>
      </c>
      <c r="CG388">
        <v>5305302.7644986399</v>
      </c>
      <c r="CH388">
        <v>4949281.5413380396</v>
      </c>
      <c r="CI388">
        <v>5112802.440735884</v>
      </c>
      <c r="CJ388">
        <v>5859222.8329119245</v>
      </c>
      <c r="CK388">
        <v>5520723.4410965554</v>
      </c>
      <c r="CL388">
        <v>5490994.5563370306</v>
      </c>
      <c r="CM388">
        <v>5321768.9308786001</v>
      </c>
      <c r="CN388">
        <v>5556954.1686629057</v>
      </c>
      <c r="CO388">
        <v>5589767.3068592083</v>
      </c>
      <c r="CP388">
        <v>5488072.8640522789</v>
      </c>
      <c r="CQ388">
        <v>5530623.0667432221</v>
      </c>
      <c r="CR388">
        <v>5398032.2810009802</v>
      </c>
      <c r="CS388">
        <v>5664591.8134317333</v>
      </c>
    </row>
    <row r="389" spans="1:109" ht="15" customHeight="1" outlineLevel="1">
      <c r="A389" s="37" t="s">
        <v>429</v>
      </c>
      <c r="B389" s="84">
        <v>93745.23</v>
      </c>
      <c r="C389" s="84">
        <v>93745.23</v>
      </c>
      <c r="D389" s="84"/>
      <c r="E389" s="84">
        <v>187490.46</v>
      </c>
      <c r="F389" s="84">
        <v>93745.23</v>
      </c>
      <c r="G389" s="84">
        <v>93745.23</v>
      </c>
      <c r="H389" s="84">
        <v>93745.23</v>
      </c>
      <c r="I389" s="84">
        <v>93745.23</v>
      </c>
      <c r="J389" s="84">
        <v>93745.23</v>
      </c>
      <c r="K389" s="84">
        <v>93745.23</v>
      </c>
      <c r="L389" s="84">
        <v>93745.23</v>
      </c>
      <c r="M389" s="84">
        <v>102832.94</v>
      </c>
      <c r="N389" s="84">
        <v>102832.94</v>
      </c>
      <c r="O389" s="84">
        <v>102832.94</v>
      </c>
      <c r="P389" s="84">
        <v>102832.94</v>
      </c>
      <c r="Q389" s="84">
        <v>102832.94</v>
      </c>
      <c r="R389" s="84">
        <v>102832.94</v>
      </c>
      <c r="S389" s="84">
        <v>170803.24</v>
      </c>
      <c r="T389" s="84">
        <v>116427</v>
      </c>
      <c r="U389" s="84">
        <v>116427</v>
      </c>
      <c r="V389" s="84">
        <v>116427</v>
      </c>
      <c r="W389" s="84">
        <v>116427</v>
      </c>
      <c r="X389" s="84">
        <v>116427</v>
      </c>
      <c r="Y389" s="84">
        <v>116427</v>
      </c>
      <c r="Z389" s="84"/>
      <c r="AA389" s="84">
        <v>260791.35</v>
      </c>
      <c r="AB389" s="84">
        <v>130483.29</v>
      </c>
      <c r="AC389" s="84">
        <v>143689.07</v>
      </c>
      <c r="AD389" s="84">
        <v>137423.82</v>
      </c>
      <c r="AE389" s="84">
        <v>131158.57</v>
      </c>
      <c r="AF389" s="84">
        <v>137423.82</v>
      </c>
      <c r="AG389" s="84">
        <v>137423.82</v>
      </c>
      <c r="AH389" s="84">
        <v>137423.82</v>
      </c>
      <c r="AI389" s="84">
        <v>137423.82</v>
      </c>
      <c r="AJ389" s="84">
        <v>137423.82</v>
      </c>
      <c r="AK389" s="84">
        <v>137423.82</v>
      </c>
      <c r="AL389" s="203">
        <f>'[122]RP per monthly'!B826*-1</f>
        <v>137423.82</v>
      </c>
      <c r="AM389" s="203">
        <f>'[122]RP per monthly'!C826*-1</f>
        <v>176937.38</v>
      </c>
      <c r="AN389" s="203">
        <f>'[122]RP per monthly'!D826*-1</f>
        <v>176937.38</v>
      </c>
      <c r="AO389" s="203">
        <f>'[122]RP per monthly'!E826*-1</f>
        <v>176937.38</v>
      </c>
      <c r="AP389" s="203">
        <f>'[122]RP per monthly'!F826*-1</f>
        <v>176937.38</v>
      </c>
      <c r="AQ389" s="203">
        <f>'[122]RP per monthly'!G826*-1</f>
        <v>176910.83</v>
      </c>
      <c r="AR389" s="203">
        <f>'[122]RP per monthly'!H826*-1</f>
        <v>176910.83</v>
      </c>
      <c r="AS389" s="203">
        <f>'[122]RP per monthly'!I826*-1</f>
        <v>176910.83</v>
      </c>
      <c r="AT389" s="203">
        <f>'[122]RP per monthly'!J826*-1</f>
        <v>176910.83</v>
      </c>
      <c r="AU389" s="203">
        <f>'[122]RP per monthly'!K826*-1</f>
        <v>176910.83</v>
      </c>
      <c r="AV389" s="203">
        <f>'[122]RP per monthly'!L826*-1</f>
        <v>176910.83</v>
      </c>
      <c r="AW389" s="203">
        <f>'[122]RP per monthly'!M826*-1</f>
        <v>160669.26</v>
      </c>
      <c r="AX389" s="203">
        <f>'[122]RP per monthly'!P826*-1</f>
        <v>160669.26</v>
      </c>
      <c r="AY389" s="203">
        <f>'[122]RP per monthly'!Q826*-1</f>
        <v>-160669.26</v>
      </c>
      <c r="AZ389" s="203">
        <f>'[122]RP per monthly'!R826*-1</f>
        <v>0</v>
      </c>
      <c r="BA389" s="203">
        <f>'[122]RP per monthly'!S826*-1</f>
        <v>0</v>
      </c>
      <c r="BB389" s="203">
        <f>'[122]RP per monthly'!T826*-1</f>
        <v>0</v>
      </c>
      <c r="BC389" s="203">
        <f>'[122]RP per monthly'!U826*-1</f>
        <v>0</v>
      </c>
      <c r="BD389" s="203">
        <f>'[122]RP per monthly'!V826*-1</f>
        <v>0</v>
      </c>
      <c r="BE389" s="203">
        <f>'[122]RP per monthly'!W826*-1</f>
        <v>0</v>
      </c>
      <c r="BF389" s="203">
        <f>'[122]RP per monthly'!X826*-1</f>
        <v>243000</v>
      </c>
      <c r="BG389" s="203">
        <f>'[122]RP per monthly'!Y826*-1</f>
        <v>100000</v>
      </c>
      <c r="BH389" s="203">
        <f>'[122]RP per monthly'!Z826*-1</f>
        <v>202000</v>
      </c>
      <c r="BI389" s="203">
        <f>'[122]RP per monthly'!AA826*-1</f>
        <v>215574.39999999999</v>
      </c>
      <c r="BJ389" s="203">
        <f>'[122]RP per monthly'!AD826*-1</f>
        <v>185000</v>
      </c>
      <c r="BK389" s="203">
        <f>'[122]RP per monthly'!AE826*-1</f>
        <v>185000</v>
      </c>
      <c r="BL389" s="203">
        <f>'[122]RP per monthly'!AF826*-1</f>
        <v>185000</v>
      </c>
      <c r="BM389" s="203">
        <f>'[122]RP per monthly'!AG826*-1</f>
        <v>185000</v>
      </c>
      <c r="BN389" s="203">
        <f>'[122]RP per monthly'!AH826*-1</f>
        <v>185000</v>
      </c>
      <c r="BO389" s="203">
        <f>'[122]RP per monthly'!AI826*-1</f>
        <v>185000</v>
      </c>
      <c r="BP389" s="203">
        <f>'[122]RP per monthly'!AJ826*-1</f>
        <v>185000</v>
      </c>
      <c r="BQ389" s="203">
        <f>'[122]RP per monthly'!AK826*-1</f>
        <v>185000</v>
      </c>
      <c r="BR389" s="203">
        <f>'[122]RP per monthly'!AL826*-1</f>
        <v>185000</v>
      </c>
      <c r="BS389" s="203">
        <f>'[122]RP per monthly'!AM826*-1</f>
        <v>185000</v>
      </c>
      <c r="BT389" s="203">
        <f>'[122]RP per monthly'!AN826*-1</f>
        <v>185000</v>
      </c>
      <c r="BU389" s="203">
        <f>'[122]RP per monthly'!AO826*-1</f>
        <v>212750</v>
      </c>
      <c r="BV389" s="195">
        <f>'[122]RP per monthly'!AR826*-1</f>
        <v>185000</v>
      </c>
      <c r="BW389" s="195">
        <f>'[122]RP per monthly'!AS826*-1</f>
        <v>185000</v>
      </c>
      <c r="BX389" s="195">
        <f>'[122]RP per monthly'!AT826*-1</f>
        <v>185000</v>
      </c>
      <c r="BY389" s="195">
        <f>'[122]RP per monthly'!AU826*-1</f>
        <v>185000</v>
      </c>
      <c r="BZ389" s="195">
        <f>'[122]RP per monthly'!AV826*-1</f>
        <v>185000</v>
      </c>
      <c r="CA389" s="195">
        <f>'[122]RP per monthly'!AW826*-1</f>
        <v>185000</v>
      </c>
      <c r="CB389" s="195">
        <f>'[122]RP per monthly'!AX826*-1</f>
        <v>185000</v>
      </c>
      <c r="CC389" s="195">
        <f>'[122]RP per monthly'!AY826*-1</f>
        <v>185000</v>
      </c>
      <c r="CD389" s="195">
        <f>'[122]RP per monthly'!AZ826*-1</f>
        <v>185000</v>
      </c>
      <c r="CE389" s="195">
        <f>'[122]RP per monthly'!BA826*-1</f>
        <v>185000</v>
      </c>
      <c r="CF389" s="195">
        <f>'[122]RP per monthly'!BB826*-1</f>
        <v>185000</v>
      </c>
      <c r="CG389" s="195">
        <f>'[122]RP per monthly'!BC826*-1</f>
        <v>212750</v>
      </c>
      <c r="CH389" s="195">
        <f>'[122]RP per monthly'!BF826*-1</f>
        <v>185000</v>
      </c>
      <c r="CI389" s="195">
        <f>'[122]RP per monthly'!BG826*-1</f>
        <v>185000</v>
      </c>
      <c r="CJ389" s="195">
        <f>'[122]RP per monthly'!BH826*-1</f>
        <v>185000</v>
      </c>
      <c r="CK389" s="195">
        <f>'[122]RP per monthly'!BI826*-1</f>
        <v>185000</v>
      </c>
      <c r="CL389" s="195">
        <f>'[122]RP per monthly'!BJ826*-1</f>
        <v>185000</v>
      </c>
      <c r="CM389" s="195">
        <f>'[122]RP per monthly'!BK826*-1</f>
        <v>185000</v>
      </c>
      <c r="CN389" s="195">
        <f>'[122]RP per monthly'!BL826*-1</f>
        <v>185000</v>
      </c>
      <c r="CO389" s="195">
        <f>'[122]RP per monthly'!BM826*-1</f>
        <v>185000</v>
      </c>
      <c r="CP389" s="195">
        <f>'[122]RP per monthly'!BN826*-1</f>
        <v>185000</v>
      </c>
      <c r="CQ389" s="195">
        <f>'[122]RP per monthly'!BO826*-1</f>
        <v>185000</v>
      </c>
      <c r="CR389" s="195">
        <f>'[122]RP per monthly'!BP826*-1</f>
        <v>185000</v>
      </c>
      <c r="CS389" s="195">
        <f>'[122]RP per monthly'!BQ826*-1</f>
        <v>212750</v>
      </c>
      <c r="CT389" s="195">
        <f>'[122]RP per monthly'!BT826*-1</f>
        <v>185000</v>
      </c>
      <c r="CU389" s="195">
        <f>'[122]RP per monthly'!BU826*-1</f>
        <v>185000</v>
      </c>
      <c r="CV389" s="195">
        <f>'[122]RP per monthly'!BV826*-1</f>
        <v>185000</v>
      </c>
      <c r="CW389" s="195">
        <f>'[122]RP per monthly'!BW826*-1</f>
        <v>185000</v>
      </c>
      <c r="CX389" s="195">
        <f>'[122]RP per monthly'!BX826*-1</f>
        <v>185000</v>
      </c>
      <c r="CY389" s="195">
        <f>'[122]RP per monthly'!BY826*-1</f>
        <v>185000</v>
      </c>
      <c r="CZ389" s="195">
        <f>'[122]RP per monthly'!BZ826*-1</f>
        <v>185000</v>
      </c>
      <c r="DA389" s="195">
        <f>'[122]RP per monthly'!CA826*-1</f>
        <v>185000</v>
      </c>
      <c r="DB389" s="195">
        <f>'[122]RP per monthly'!CB826*-1</f>
        <v>185000</v>
      </c>
      <c r="DC389" s="195">
        <f>'[122]RP per monthly'!CC826*-1</f>
        <v>185000</v>
      </c>
      <c r="DD389" s="195">
        <f>'[122]RP per monthly'!CD826*-1</f>
        <v>185000</v>
      </c>
      <c r="DE389" s="195">
        <f>'[122]RP per monthly'!CE826*-1</f>
        <v>212750</v>
      </c>
    </row>
    <row r="390" spans="1:109" ht="15" customHeight="1" outlineLevel="1">
      <c r="A390" s="37" t="s">
        <v>430</v>
      </c>
      <c r="B390" s="84">
        <v>2099</v>
      </c>
      <c r="C390" s="84">
        <v>2099</v>
      </c>
      <c r="D390" s="84">
        <v>2356.4</v>
      </c>
      <c r="E390" s="84">
        <v>2613.8000000000002</v>
      </c>
      <c r="F390" s="84">
        <v>2356.4</v>
      </c>
      <c r="G390" s="84">
        <v>2613.8000000000002</v>
      </c>
      <c r="H390" s="84">
        <v>2356.4</v>
      </c>
      <c r="I390" s="84">
        <v>2529.36</v>
      </c>
      <c r="J390" s="84">
        <v>257.39999999999998</v>
      </c>
      <c r="K390" s="84">
        <v>257.39999999999998</v>
      </c>
      <c r="L390" s="84">
        <v>7073.28</v>
      </c>
      <c r="M390" s="84">
        <v>2529.36</v>
      </c>
      <c r="N390" s="84">
        <v>3181.86</v>
      </c>
      <c r="O390" s="84">
        <v>276.83999999999997</v>
      </c>
      <c r="P390" s="84">
        <v>8090.76</v>
      </c>
      <c r="Q390" s="84">
        <v>2998.8</v>
      </c>
      <c r="R390" s="84">
        <v>2721.96</v>
      </c>
      <c r="S390" s="84">
        <v>2998.92</v>
      </c>
      <c r="T390" s="84">
        <v>2825.88</v>
      </c>
      <c r="U390" s="84">
        <v>3448.92</v>
      </c>
      <c r="V390" s="84">
        <v>2548.92</v>
      </c>
      <c r="W390" s="84">
        <v>3478.92</v>
      </c>
      <c r="X390" s="84">
        <v>2998.92</v>
      </c>
      <c r="Y390" s="84">
        <v>2271.96</v>
      </c>
      <c r="Z390" s="84">
        <v>276.95999999999998</v>
      </c>
      <c r="AA390" s="84">
        <v>276.95999999999998</v>
      </c>
      <c r="AB390" s="84">
        <v>276.95999999999998</v>
      </c>
      <c r="AC390" s="84">
        <v>553.91999999999996</v>
      </c>
      <c r="AD390" s="84">
        <v>3075.75</v>
      </c>
      <c r="AE390" s="84">
        <v>276.95999999999998</v>
      </c>
      <c r="AF390" s="84">
        <v>1242.82</v>
      </c>
      <c r="AG390" s="84">
        <v>759.89</v>
      </c>
      <c r="AH390" s="84">
        <v>276.95999999999998</v>
      </c>
      <c r="AI390" s="84">
        <v>276.95999999999998</v>
      </c>
      <c r="AJ390" s="84">
        <v>451.96</v>
      </c>
      <c r="AK390" s="84">
        <v>626.96</v>
      </c>
      <c r="AL390" s="203">
        <f>'[122]RP per monthly'!B827*-1</f>
        <v>534.64</v>
      </c>
      <c r="AM390" s="203">
        <f>'[122]RP per monthly'!C827*-1</f>
        <v>534.64</v>
      </c>
      <c r="AN390" s="203">
        <f>'[122]RP per monthly'!D827*-1</f>
        <v>534.64</v>
      </c>
      <c r="AO390" s="203">
        <f>'[122]RP per monthly'!E827*-1</f>
        <v>534.64</v>
      </c>
      <c r="AP390" s="203">
        <f>'[122]RP per monthly'!F827*-1</f>
        <v>534.64</v>
      </c>
      <c r="AQ390" s="203">
        <f>'[122]RP per monthly'!G827*-1</f>
        <v>534.64</v>
      </c>
      <c r="AR390" s="203">
        <f>'[122]RP per monthly'!H827*-1</f>
        <v>350</v>
      </c>
      <c r="AS390" s="203">
        <f>'[122]RP per monthly'!I827*-1</f>
        <v>534.64</v>
      </c>
      <c r="AT390" s="203">
        <f>'[122]RP per monthly'!J827*-1</f>
        <v>350</v>
      </c>
      <c r="AU390" s="203">
        <f>'[122]RP per monthly'!K827*-1</f>
        <v>719.28</v>
      </c>
      <c r="AV390" s="203">
        <f>'[122]RP per monthly'!L827*-1</f>
        <v>719.28</v>
      </c>
      <c r="AW390" s="203">
        <f>'[122]RP per monthly'!M827*-1</f>
        <v>350</v>
      </c>
      <c r="AX390" s="203">
        <f>'[122]RP per monthly'!P827*-1</f>
        <v>610.64</v>
      </c>
      <c r="AY390" s="203">
        <f>'[122]RP per monthly'!Q827*-1</f>
        <v>610.64</v>
      </c>
      <c r="AZ390" s="203">
        <f>'[122]RP per monthly'!R827*-1</f>
        <v>610.64</v>
      </c>
      <c r="BA390" s="203">
        <f>'[122]RP per monthly'!S827*-1</f>
        <v>610.64</v>
      </c>
      <c r="BB390" s="203">
        <f>'[122]RP per monthly'!T827*-1</f>
        <v>610.64</v>
      </c>
      <c r="BC390" s="203">
        <f>'[122]RP per monthly'!U827*-1</f>
        <v>224.76</v>
      </c>
      <c r="BD390" s="203">
        <f>'[122]RP per monthly'!V827*-1</f>
        <v>996.52</v>
      </c>
      <c r="BE390" s="203">
        <f>'[122]RP per monthly'!W827*-1</f>
        <v>610.64</v>
      </c>
      <c r="BF390" s="203">
        <f>'[122]RP per monthly'!X827*-1</f>
        <v>1100</v>
      </c>
      <c r="BG390" s="203">
        <f>'[122]RP per monthly'!Y827*-1</f>
        <v>1100</v>
      </c>
      <c r="BH390" s="203">
        <f>'[122]RP per monthly'!Z827*-1</f>
        <v>1100</v>
      </c>
      <c r="BI390" s="203">
        <f>'[122]RP per monthly'!AA827*-1</f>
        <v>1100</v>
      </c>
      <c r="BJ390" s="203">
        <f>'[122]RP per monthly'!AD827*-1</f>
        <v>550</v>
      </c>
      <c r="BK390" s="203">
        <f>'[122]RP per monthly'!AE827*-1</f>
        <v>550</v>
      </c>
      <c r="BL390" s="203">
        <f>'[122]RP per monthly'!AF827*-1</f>
        <v>550</v>
      </c>
      <c r="BM390" s="203">
        <f>'[122]RP per monthly'!AG827*-1</f>
        <v>550</v>
      </c>
      <c r="BN390" s="203">
        <f>'[122]RP per monthly'!AH827*-1</f>
        <v>550</v>
      </c>
      <c r="BO390" s="203">
        <f>'[122]RP per monthly'!AI827*-1</f>
        <v>550</v>
      </c>
      <c r="BP390" s="203">
        <f>'[122]RP per monthly'!AJ827*-1</f>
        <v>550</v>
      </c>
      <c r="BQ390" s="203">
        <f>'[122]RP per monthly'!AK827*-1</f>
        <v>550</v>
      </c>
      <c r="BR390" s="203">
        <f>'[122]RP per monthly'!AL827*-1</f>
        <v>550</v>
      </c>
      <c r="BS390" s="203">
        <f>'[122]RP per monthly'!AM827*-1</f>
        <v>550</v>
      </c>
      <c r="BT390" s="203">
        <f>'[122]RP per monthly'!AN827*-1</f>
        <v>550</v>
      </c>
      <c r="BU390" s="203">
        <f>'[122]RP per monthly'!AO827*-1</f>
        <v>550</v>
      </c>
      <c r="BV390" s="195">
        <f>'[122]RP per monthly'!AR827*-1</f>
        <v>550</v>
      </c>
      <c r="BW390" s="195">
        <f>'[122]RP per monthly'!AS827*-1</f>
        <v>550</v>
      </c>
      <c r="BX390" s="195">
        <f>'[122]RP per monthly'!AT827*-1</f>
        <v>550</v>
      </c>
      <c r="BY390" s="195">
        <f>'[122]RP per monthly'!AU827*-1</f>
        <v>550</v>
      </c>
      <c r="BZ390" s="195">
        <f>'[122]RP per monthly'!AV827*-1</f>
        <v>550</v>
      </c>
      <c r="CA390" s="195">
        <f>'[122]RP per monthly'!AW827*-1</f>
        <v>550</v>
      </c>
      <c r="CB390" s="195">
        <f>'[122]RP per monthly'!AX827*-1</f>
        <v>550</v>
      </c>
      <c r="CC390" s="195">
        <f>'[122]RP per monthly'!AY827*-1</f>
        <v>550</v>
      </c>
      <c r="CD390" s="195">
        <f>'[122]RP per monthly'!AZ827*-1</f>
        <v>550</v>
      </c>
      <c r="CE390" s="195">
        <f>'[122]RP per monthly'!BA827*-1</f>
        <v>550</v>
      </c>
      <c r="CF390" s="195">
        <f>'[122]RP per monthly'!BB827*-1</f>
        <v>550</v>
      </c>
      <c r="CG390" s="195">
        <f>'[122]RP per monthly'!BC827*-1</f>
        <v>550</v>
      </c>
      <c r="CH390" s="195">
        <f>'[122]RP per monthly'!BF827*-1</f>
        <v>550</v>
      </c>
      <c r="CI390" s="195">
        <f>'[122]RP per monthly'!BG827*-1</f>
        <v>550</v>
      </c>
      <c r="CJ390" s="195">
        <f>'[122]RP per monthly'!BH827*-1</f>
        <v>550</v>
      </c>
      <c r="CK390" s="195">
        <f>'[122]RP per monthly'!BI827*-1</f>
        <v>550</v>
      </c>
      <c r="CL390" s="195">
        <f>'[122]RP per monthly'!BJ827*-1</f>
        <v>550</v>
      </c>
      <c r="CM390" s="195">
        <f>'[122]RP per monthly'!BK827*-1</f>
        <v>550</v>
      </c>
      <c r="CN390" s="195">
        <f>'[122]RP per monthly'!BL827*-1</f>
        <v>550</v>
      </c>
      <c r="CO390" s="195">
        <f>'[122]RP per monthly'!BM827*-1</f>
        <v>550</v>
      </c>
      <c r="CP390" s="195">
        <f>'[122]RP per monthly'!BN827*-1</f>
        <v>550</v>
      </c>
      <c r="CQ390" s="195">
        <f>'[122]RP per monthly'!BO827*-1</f>
        <v>550</v>
      </c>
      <c r="CR390" s="195">
        <f>'[122]RP per monthly'!BP827*-1</f>
        <v>550</v>
      </c>
      <c r="CS390" s="195">
        <f>'[122]RP per monthly'!BQ827*-1</f>
        <v>550</v>
      </c>
      <c r="CT390" s="195">
        <f>'[122]RP per monthly'!BT827*-1</f>
        <v>550</v>
      </c>
      <c r="CU390" s="195">
        <f>'[122]RP per monthly'!BU827*-1</f>
        <v>550</v>
      </c>
      <c r="CV390" s="195">
        <f>'[122]RP per monthly'!BV827*-1</f>
        <v>550</v>
      </c>
      <c r="CW390" s="195">
        <f>'[122]RP per monthly'!BW827*-1</f>
        <v>550</v>
      </c>
      <c r="CX390" s="195">
        <f>'[122]RP per monthly'!BX827*-1</f>
        <v>550</v>
      </c>
      <c r="CY390" s="195">
        <f>'[122]RP per monthly'!BY827*-1</f>
        <v>550</v>
      </c>
      <c r="CZ390" s="195">
        <f>'[122]RP per monthly'!BZ827*-1</f>
        <v>550</v>
      </c>
      <c r="DA390" s="195">
        <f>'[122]RP per monthly'!CA827*-1</f>
        <v>550</v>
      </c>
      <c r="DB390" s="195">
        <f>'[122]RP per monthly'!CB827*-1</f>
        <v>550</v>
      </c>
      <c r="DC390" s="195">
        <f>'[122]RP per monthly'!CC827*-1</f>
        <v>550</v>
      </c>
      <c r="DD390" s="195">
        <f>'[122]RP per monthly'!CD827*-1</f>
        <v>550</v>
      </c>
      <c r="DE390" s="195">
        <f>'[122]RP per monthly'!CE827*-1</f>
        <v>550</v>
      </c>
    </row>
    <row r="391" spans="1:109" ht="15" customHeight="1" outlineLevel="1">
      <c r="A391" s="37" t="s">
        <v>431</v>
      </c>
      <c r="B391" s="84">
        <v>14122.01</v>
      </c>
      <c r="C391" s="84">
        <v>6525.09</v>
      </c>
      <c r="D391" s="84"/>
      <c r="E391" s="84">
        <v>16617.59</v>
      </c>
      <c r="F391" s="84"/>
      <c r="G391" s="84">
        <v>4250.16</v>
      </c>
      <c r="H391" s="84">
        <v>1362.82</v>
      </c>
      <c r="I391" s="84">
        <v>1739.65</v>
      </c>
      <c r="J391" s="84">
        <v>531.41</v>
      </c>
      <c r="K391" s="84">
        <v>2168.37</v>
      </c>
      <c r="L391" s="84">
        <v>3138.95</v>
      </c>
      <c r="M391" s="84">
        <v>1466.5</v>
      </c>
      <c r="N391" s="84">
        <v>13866.169999999998</v>
      </c>
      <c r="O391" s="84">
        <v>5873.17</v>
      </c>
      <c r="P391" s="84">
        <v>10852.769999999999</v>
      </c>
      <c r="Q391" s="84">
        <v>10826.669999999998</v>
      </c>
      <c r="R391" s="84">
        <v>8391.9</v>
      </c>
      <c r="S391" s="84">
        <v>28337.079999999998</v>
      </c>
      <c r="T391" s="84">
        <v>12003.68</v>
      </c>
      <c r="U391" s="84">
        <v>20588.32</v>
      </c>
      <c r="V391" s="84">
        <v>15755.3</v>
      </c>
      <c r="W391" s="84">
        <v>20984.859999999997</v>
      </c>
      <c r="X391" s="84">
        <v>1787.0099999999998</v>
      </c>
      <c r="Y391" s="84">
        <v>9834.17</v>
      </c>
      <c r="Z391" s="84">
        <v>3717.9300000000003</v>
      </c>
      <c r="AA391" s="84"/>
      <c r="AB391" s="84"/>
      <c r="AC391" s="84"/>
      <c r="AD391" s="84"/>
      <c r="AE391" s="84"/>
      <c r="AF391" s="84"/>
      <c r="AG391" s="84"/>
      <c r="AH391" s="84"/>
      <c r="AI391" s="84"/>
      <c r="AJ391" s="84"/>
      <c r="AK391" s="84"/>
      <c r="AL391" s="203">
        <f>'[122]RP per monthly'!B828*-1</f>
        <v>0</v>
      </c>
      <c r="AM391" s="203">
        <f>'[122]RP per monthly'!C828*-1</f>
        <v>0</v>
      </c>
      <c r="AN391" s="203">
        <f>'[122]RP per monthly'!D828*-1</f>
        <v>0</v>
      </c>
      <c r="AO391" s="203">
        <f>'[122]RP per monthly'!E828*-1</f>
        <v>0</v>
      </c>
      <c r="AP391" s="203">
        <f>'[122]RP per monthly'!F828*-1</f>
        <v>0</v>
      </c>
      <c r="AQ391" s="203">
        <f>'[122]RP per monthly'!G828*-1</f>
        <v>0</v>
      </c>
      <c r="AR391" s="203">
        <f>'[122]RP per monthly'!H828*-1</f>
        <v>0</v>
      </c>
      <c r="AS391" s="203">
        <f>'[122]RP per monthly'!I828*-1</f>
        <v>0</v>
      </c>
      <c r="AT391" s="203">
        <f>'[122]RP per monthly'!J828*-1</f>
        <v>0</v>
      </c>
      <c r="AU391" s="203">
        <f>'[122]RP per monthly'!K828*-1</f>
        <v>0</v>
      </c>
      <c r="AV391" s="203">
        <f>'[122]RP per monthly'!L828*-1</f>
        <v>0</v>
      </c>
      <c r="AW391" s="203">
        <f>'[122]RP per monthly'!M828*-1</f>
        <v>0</v>
      </c>
      <c r="AX391" s="203">
        <f>'[122]RP per monthly'!P828*-1</f>
        <v>0</v>
      </c>
      <c r="AY391" s="203">
        <f>'[122]RP per monthly'!Q828*-1</f>
        <v>0</v>
      </c>
      <c r="AZ391" s="203">
        <f>'[122]RP per monthly'!R828*-1</f>
        <v>0</v>
      </c>
      <c r="BA391" s="203">
        <f>'[122]RP per monthly'!S828*-1</f>
        <v>0</v>
      </c>
      <c r="BB391" s="203">
        <f>'[122]RP per monthly'!T828*-1</f>
        <v>0</v>
      </c>
      <c r="BC391" s="203">
        <f>'[122]RP per monthly'!U828*-1</f>
        <v>0</v>
      </c>
      <c r="BD391" s="203">
        <f>'[122]RP per monthly'!V828*-1</f>
        <v>0</v>
      </c>
      <c r="BE391" s="203">
        <f>'[122]RP per monthly'!W828*-1</f>
        <v>0</v>
      </c>
      <c r="BF391" s="203">
        <f>'[122]RP per monthly'!X828*-1</f>
        <v>0</v>
      </c>
      <c r="BG391" s="203">
        <f>'[122]RP per monthly'!Y828*-1</f>
        <v>0</v>
      </c>
      <c r="BH391" s="203">
        <f>'[122]RP per monthly'!Z828*-1</f>
        <v>0</v>
      </c>
      <c r="BI391" s="203">
        <f>'[122]RP per monthly'!AA828*-1</f>
        <v>0</v>
      </c>
      <c r="BJ391" s="203">
        <f>'[122]RP per monthly'!AD828*-1</f>
        <v>0</v>
      </c>
      <c r="BK391" s="203">
        <f>'[122]RP per monthly'!AE828*-1</f>
        <v>0</v>
      </c>
      <c r="BL391" s="203">
        <f>'[122]RP per monthly'!AF828*-1</f>
        <v>0</v>
      </c>
      <c r="BM391" s="203">
        <f>'[122]RP per monthly'!AG828*-1</f>
        <v>0</v>
      </c>
      <c r="BN391" s="203">
        <f>'[122]RP per monthly'!AH828*-1</f>
        <v>0</v>
      </c>
      <c r="BO391" s="203">
        <f>'[122]RP per monthly'!AI828*-1</f>
        <v>0</v>
      </c>
      <c r="BP391" s="203">
        <f>'[122]RP per monthly'!AJ828*-1</f>
        <v>0</v>
      </c>
      <c r="BQ391" s="203">
        <f>'[122]RP per monthly'!AK828*-1</f>
        <v>0</v>
      </c>
      <c r="BR391" s="203">
        <f>'[122]RP per monthly'!AL828*-1</f>
        <v>0</v>
      </c>
      <c r="BS391" s="203">
        <f>'[122]RP per monthly'!AM828*-1</f>
        <v>0</v>
      </c>
      <c r="BT391" s="203">
        <f>'[122]RP per monthly'!AN828*-1</f>
        <v>0</v>
      </c>
      <c r="BU391" s="203">
        <f>'[122]RP per monthly'!AO828*-1</f>
        <v>0</v>
      </c>
      <c r="BV391" s="195">
        <f>'[122]RP per monthly'!AR828*-1</f>
        <v>0</v>
      </c>
      <c r="BW391" s="195">
        <f>'[122]RP per monthly'!AS828*-1</f>
        <v>0</v>
      </c>
      <c r="BX391" s="195">
        <f>'[122]RP per monthly'!AT828*-1</f>
        <v>0</v>
      </c>
      <c r="BY391" s="195">
        <f>'[122]RP per monthly'!AU828*-1</f>
        <v>0</v>
      </c>
      <c r="BZ391" s="195">
        <f>'[122]RP per monthly'!AV828*-1</f>
        <v>0</v>
      </c>
      <c r="CA391" s="195">
        <f>'[122]RP per monthly'!AW828*-1</f>
        <v>0</v>
      </c>
      <c r="CB391" s="195">
        <f>'[122]RP per monthly'!AX828*-1</f>
        <v>0</v>
      </c>
      <c r="CC391" s="195">
        <f>'[122]RP per monthly'!AY828*-1</f>
        <v>0</v>
      </c>
      <c r="CD391" s="195">
        <f>'[122]RP per monthly'!AZ828*-1</f>
        <v>0</v>
      </c>
      <c r="CE391" s="195">
        <f>'[122]RP per monthly'!BA828*-1</f>
        <v>0</v>
      </c>
      <c r="CF391" s="195">
        <f>'[122]RP per monthly'!BB828*-1</f>
        <v>0</v>
      </c>
      <c r="CG391" s="195">
        <f>'[122]RP per monthly'!BC828*-1</f>
        <v>0</v>
      </c>
      <c r="CH391" s="195">
        <f>'[122]RP per monthly'!BF828*-1</f>
        <v>0</v>
      </c>
      <c r="CI391" s="195">
        <f>'[122]RP per monthly'!BG828*-1</f>
        <v>0</v>
      </c>
      <c r="CJ391" s="195">
        <f>'[122]RP per monthly'!BH828*-1</f>
        <v>0</v>
      </c>
      <c r="CK391" s="195">
        <f>'[122]RP per monthly'!BI828*-1</f>
        <v>0</v>
      </c>
      <c r="CL391" s="195">
        <f>'[122]RP per monthly'!BJ828*-1</f>
        <v>0</v>
      </c>
      <c r="CM391" s="195">
        <f>'[122]RP per monthly'!BK828*-1</f>
        <v>0</v>
      </c>
      <c r="CN391" s="195">
        <f>'[122]RP per monthly'!BL828*-1</f>
        <v>0</v>
      </c>
      <c r="CO391" s="195">
        <f>'[122]RP per monthly'!BM828*-1</f>
        <v>0</v>
      </c>
      <c r="CP391" s="195">
        <f>'[122]RP per monthly'!BN828*-1</f>
        <v>0</v>
      </c>
      <c r="CQ391" s="195">
        <f>'[122]RP per monthly'!BO828*-1</f>
        <v>0</v>
      </c>
      <c r="CR391" s="195">
        <f>'[122]RP per monthly'!BP828*-1</f>
        <v>0</v>
      </c>
      <c r="CS391" s="195">
        <f>'[122]RP per monthly'!BQ828*-1</f>
        <v>0</v>
      </c>
      <c r="CT391" s="195">
        <f>'[122]RP per monthly'!BT828*-1</f>
        <v>0</v>
      </c>
      <c r="CU391" s="195">
        <f>'[122]RP per monthly'!BU828*-1</f>
        <v>0</v>
      </c>
      <c r="CV391" s="195">
        <f>'[122]RP per monthly'!BV828*-1</f>
        <v>0</v>
      </c>
      <c r="CW391" s="195">
        <f>'[122]RP per monthly'!BW828*-1</f>
        <v>0</v>
      </c>
      <c r="CX391" s="195">
        <f>'[122]RP per monthly'!BX828*-1</f>
        <v>0</v>
      </c>
      <c r="CY391" s="195">
        <f>'[122]RP per monthly'!BY828*-1</f>
        <v>0</v>
      </c>
      <c r="CZ391" s="195">
        <f>'[122]RP per monthly'!BZ828*-1</f>
        <v>0</v>
      </c>
      <c r="DA391" s="195">
        <f>'[122]RP per monthly'!CA828*-1</f>
        <v>0</v>
      </c>
      <c r="DB391" s="195">
        <f>'[122]RP per monthly'!CB828*-1</f>
        <v>0</v>
      </c>
      <c r="DC391" s="195">
        <f>'[122]RP per monthly'!CC828*-1</f>
        <v>0</v>
      </c>
      <c r="DD391" s="195">
        <f>'[122]RP per monthly'!CD828*-1</f>
        <v>0</v>
      </c>
      <c r="DE391" s="195">
        <f>'[122]RP per monthly'!CE828*-1</f>
        <v>0</v>
      </c>
    </row>
    <row r="392" spans="1:109" ht="15" customHeight="1" outlineLevel="1">
      <c r="A392" s="37" t="s">
        <v>432</v>
      </c>
      <c r="B392" s="84">
        <v>37236.58</v>
      </c>
      <c r="C392" s="84">
        <v>37948.32</v>
      </c>
      <c r="D392" s="84">
        <v>37770.6</v>
      </c>
      <c r="E392" s="84">
        <v>33926.07</v>
      </c>
      <c r="F392" s="84">
        <v>33926.07</v>
      </c>
      <c r="G392" s="84">
        <v>33926.07</v>
      </c>
      <c r="H392" s="84">
        <v>33926.07</v>
      </c>
      <c r="I392" s="84">
        <v>33926.07</v>
      </c>
      <c r="J392" s="84">
        <v>33926.07</v>
      </c>
      <c r="K392" s="84">
        <v>33926.07</v>
      </c>
      <c r="L392" s="84">
        <v>33926.07</v>
      </c>
      <c r="M392" s="84">
        <v>68797.69</v>
      </c>
      <c r="N392" s="84">
        <v>1015.21</v>
      </c>
      <c r="O392" s="84">
        <v>34906.449999999997</v>
      </c>
      <c r="P392" s="84">
        <v>34906.449999999997</v>
      </c>
      <c r="Q392" s="84">
        <v>34906.449999999997</v>
      </c>
      <c r="R392" s="84">
        <v>34906.449999999997</v>
      </c>
      <c r="S392" s="84">
        <v>34906.449999999997</v>
      </c>
      <c r="T392" s="84">
        <v>34906.449999999997</v>
      </c>
      <c r="U392" s="84">
        <v>34906.449999999997</v>
      </c>
      <c r="V392" s="84">
        <v>34906.449999999997</v>
      </c>
      <c r="W392" s="84">
        <v>34906.449999999997</v>
      </c>
      <c r="X392" s="84">
        <v>34906.44</v>
      </c>
      <c r="Y392" s="84">
        <v>36510.160000000003</v>
      </c>
      <c r="Z392" s="84">
        <v>36510.160000000003</v>
      </c>
      <c r="AA392" s="84">
        <v>36510.160000000003</v>
      </c>
      <c r="AB392" s="84">
        <v>36510.160000000003</v>
      </c>
      <c r="AC392" s="84">
        <v>30487.01</v>
      </c>
      <c r="AD392" s="84">
        <v>29420.06</v>
      </c>
      <c r="AE392" s="84">
        <v>28888.959999999999</v>
      </c>
      <c r="AF392" s="84">
        <v>30838.67</v>
      </c>
      <c r="AG392" s="84">
        <v>30175.39</v>
      </c>
      <c r="AH392" s="84">
        <v>31249.33</v>
      </c>
      <c r="AI392" s="84">
        <v>31225.01</v>
      </c>
      <c r="AJ392" s="84">
        <v>32965.480000000003</v>
      </c>
      <c r="AK392" s="84">
        <v>32956.78</v>
      </c>
      <c r="AL392" s="203">
        <f>'[122]RP per monthly'!B829*-1</f>
        <v>33665.53</v>
      </c>
      <c r="AM392" s="203">
        <f>'[122]RP per monthly'!C829*-1</f>
        <v>33665.53</v>
      </c>
      <c r="AN392" s="203">
        <f>'[122]RP per monthly'!D829*-1</f>
        <v>33665.53</v>
      </c>
      <c r="AO392" s="203">
        <f>'[122]RP per monthly'!E829*-1</f>
        <v>0</v>
      </c>
      <c r="AP392" s="203">
        <f>'[122]RP per monthly'!F829*-1</f>
        <v>65915.56</v>
      </c>
      <c r="AQ392" s="203">
        <f>'[122]RP per monthly'!G829*-1</f>
        <v>0</v>
      </c>
      <c r="AR392" s="203">
        <f>'[122]RP per monthly'!H829*-1</f>
        <v>66267.929999999993</v>
      </c>
      <c r="AS392" s="203">
        <f>'[122]RP per monthly'!I829*-1</f>
        <v>33665.53</v>
      </c>
      <c r="AT392" s="203">
        <f>'[122]RP per monthly'!J829*-1</f>
        <v>34019.910000000003</v>
      </c>
      <c r="AU392" s="203">
        <f>'[122]RP per monthly'!K829*-1</f>
        <v>34374.28</v>
      </c>
      <c r="AV392" s="203">
        <f>'[122]RP per monthly'!L829*-1</f>
        <v>0</v>
      </c>
      <c r="AW392" s="203">
        <f>'[122]RP per monthly'!M829*-1</f>
        <v>71229.17</v>
      </c>
      <c r="AX392" s="203">
        <f>'[122]RP per monthly'!P829*-1</f>
        <v>39707.85</v>
      </c>
      <c r="AY392" s="203">
        <f>'[122]RP per monthly'!Q829*-1</f>
        <v>39707.85</v>
      </c>
      <c r="AZ392" s="203">
        <f>'[122]RP per monthly'!R829*-1</f>
        <v>39707.85</v>
      </c>
      <c r="BA392" s="203">
        <f>'[122]RP per monthly'!S829*-1</f>
        <v>39707.85</v>
      </c>
      <c r="BB392" s="203">
        <f>'[122]RP per monthly'!T829*-1</f>
        <v>39707.85</v>
      </c>
      <c r="BC392" s="203">
        <f>'[122]RP per monthly'!U829*-1</f>
        <v>39707.85</v>
      </c>
      <c r="BD392" s="203">
        <f>'[122]RP per monthly'!V829*-1</f>
        <v>39707.85</v>
      </c>
      <c r="BE392" s="203">
        <f>'[122]RP per monthly'!W829*-1</f>
        <v>39707.85</v>
      </c>
      <c r="BF392" s="203">
        <f>'[122]RP per monthly'!X829*-1</f>
        <v>40000</v>
      </c>
      <c r="BG392" s="203">
        <f>'[122]RP per monthly'!Y829*-1</f>
        <v>40000</v>
      </c>
      <c r="BH392" s="203">
        <f>'[122]RP per monthly'!Z829*-1</f>
        <v>40000</v>
      </c>
      <c r="BI392" s="203">
        <f>'[122]RP per monthly'!AA829*-1</f>
        <v>40000</v>
      </c>
      <c r="BJ392" s="203">
        <f>'[122]RP per monthly'!AD829*-1</f>
        <v>46500</v>
      </c>
      <c r="BK392" s="203">
        <f>'[122]RP per monthly'!AE829*-1</f>
        <v>46500</v>
      </c>
      <c r="BL392" s="203">
        <f>'[122]RP per monthly'!AF829*-1</f>
        <v>46500</v>
      </c>
      <c r="BM392" s="203">
        <f>'[122]RP per monthly'!AG829*-1</f>
        <v>46500</v>
      </c>
      <c r="BN392" s="203">
        <f>'[122]RP per monthly'!AH829*-1</f>
        <v>46500</v>
      </c>
      <c r="BO392" s="203">
        <f>'[122]RP per monthly'!AI829*-1</f>
        <v>46500</v>
      </c>
      <c r="BP392" s="203">
        <f>'[122]RP per monthly'!AJ829*-1</f>
        <v>46500</v>
      </c>
      <c r="BQ392" s="203">
        <f>'[122]RP per monthly'!AK829*-1</f>
        <v>46500</v>
      </c>
      <c r="BR392" s="203">
        <f>'[122]RP per monthly'!AL829*-1</f>
        <v>46500</v>
      </c>
      <c r="BS392" s="203">
        <f>'[122]RP per monthly'!AM829*-1</f>
        <v>46500</v>
      </c>
      <c r="BT392" s="203">
        <f>'[122]RP per monthly'!AN829*-1</f>
        <v>46500</v>
      </c>
      <c r="BU392" s="203">
        <f>'[122]RP per monthly'!AO829*-1</f>
        <v>46500</v>
      </c>
      <c r="BV392" s="195">
        <f>'[122]RP per monthly'!AR829*-1</f>
        <v>46500</v>
      </c>
      <c r="BW392" s="195">
        <f>'[122]RP per monthly'!AS829*-1</f>
        <v>46500</v>
      </c>
      <c r="BX392" s="195">
        <f>'[122]RP per monthly'!AT829*-1</f>
        <v>46500</v>
      </c>
      <c r="BY392" s="195">
        <f>'[122]RP per monthly'!AU829*-1</f>
        <v>46500</v>
      </c>
      <c r="BZ392" s="195">
        <f>'[122]RP per monthly'!AV829*-1</f>
        <v>46500</v>
      </c>
      <c r="CA392" s="195">
        <f>'[122]RP per monthly'!AW829*-1</f>
        <v>46500</v>
      </c>
      <c r="CB392" s="195">
        <f>'[122]RP per monthly'!AX829*-1</f>
        <v>46500</v>
      </c>
      <c r="CC392" s="195">
        <f>'[122]RP per monthly'!AY829*-1</f>
        <v>46500</v>
      </c>
      <c r="CD392" s="195">
        <f>'[122]RP per monthly'!AZ829*-1</f>
        <v>46500</v>
      </c>
      <c r="CE392" s="195">
        <f>'[122]RP per monthly'!BA829*-1</f>
        <v>46500</v>
      </c>
      <c r="CF392" s="195">
        <f>'[122]RP per monthly'!BB829*-1</f>
        <v>46500</v>
      </c>
      <c r="CG392" s="195">
        <f>'[122]RP per monthly'!BC829*-1</f>
        <v>46500</v>
      </c>
      <c r="CH392" s="195">
        <f>'[122]RP per monthly'!BF829*-1</f>
        <v>46500</v>
      </c>
      <c r="CI392" s="195">
        <f>'[122]RP per monthly'!BG829*-1</f>
        <v>46500</v>
      </c>
      <c r="CJ392" s="195">
        <f>'[122]RP per monthly'!BH829*-1</f>
        <v>46500</v>
      </c>
      <c r="CK392" s="195">
        <f>'[122]RP per monthly'!BI829*-1</f>
        <v>46500</v>
      </c>
      <c r="CL392" s="195">
        <f>'[122]RP per monthly'!BJ829*-1</f>
        <v>46500</v>
      </c>
      <c r="CM392" s="195">
        <f>'[122]RP per monthly'!BK829*-1</f>
        <v>46500</v>
      </c>
      <c r="CN392" s="195">
        <f>'[122]RP per monthly'!BL829*-1</f>
        <v>46500</v>
      </c>
      <c r="CO392" s="195">
        <f>'[122]RP per monthly'!BM829*-1</f>
        <v>46500</v>
      </c>
      <c r="CP392" s="195">
        <f>'[122]RP per monthly'!BN829*-1</f>
        <v>46500</v>
      </c>
      <c r="CQ392" s="195">
        <f>'[122]RP per monthly'!BO829*-1</f>
        <v>46500</v>
      </c>
      <c r="CR392" s="195">
        <f>'[122]RP per monthly'!BP829*-1</f>
        <v>46500</v>
      </c>
      <c r="CS392" s="195">
        <f>'[122]RP per monthly'!BQ829*-1</f>
        <v>46500</v>
      </c>
      <c r="CT392" s="195">
        <f>'[122]RP per monthly'!BT829*-1</f>
        <v>46500</v>
      </c>
      <c r="CU392" s="195">
        <f>'[122]RP per monthly'!BU829*-1</f>
        <v>46500</v>
      </c>
      <c r="CV392" s="195">
        <f>'[122]RP per monthly'!BV829*-1</f>
        <v>46500</v>
      </c>
      <c r="CW392" s="195">
        <f>'[122]RP per monthly'!BW829*-1</f>
        <v>46500</v>
      </c>
      <c r="CX392" s="195">
        <f>'[122]RP per monthly'!BX829*-1</f>
        <v>46500</v>
      </c>
      <c r="CY392" s="195">
        <f>'[122]RP per monthly'!BY829*-1</f>
        <v>46500</v>
      </c>
      <c r="CZ392" s="195">
        <f>'[122]RP per monthly'!BZ829*-1</f>
        <v>46500</v>
      </c>
      <c r="DA392" s="195">
        <f>'[122]RP per monthly'!CA829*-1</f>
        <v>46500</v>
      </c>
      <c r="DB392" s="195">
        <f>'[122]RP per monthly'!CB829*-1</f>
        <v>46500</v>
      </c>
      <c r="DC392" s="195">
        <f>'[122]RP per monthly'!CC829*-1</f>
        <v>46500</v>
      </c>
      <c r="DD392" s="195">
        <f>'[122]RP per monthly'!CD829*-1</f>
        <v>46500</v>
      </c>
      <c r="DE392" s="195">
        <f>'[122]RP per monthly'!CE829*-1</f>
        <v>46500</v>
      </c>
    </row>
    <row r="393" spans="1:109" ht="15" customHeight="1" outlineLevel="1">
      <c r="A393" s="37" t="s">
        <v>433</v>
      </c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203">
        <f>'[122]RP per monthly'!B830*-1</f>
        <v>0</v>
      </c>
      <c r="AM393" s="203">
        <f>'[122]RP per monthly'!C830*-1</f>
        <v>0</v>
      </c>
      <c r="AN393" s="203">
        <f>'[122]RP per monthly'!D830*-1</f>
        <v>0</v>
      </c>
      <c r="AO393" s="203">
        <f>'[122]RP per monthly'!E830*-1</f>
        <v>0</v>
      </c>
      <c r="AP393" s="203">
        <f>'[122]RP per monthly'!F830*-1</f>
        <v>0</v>
      </c>
      <c r="AQ393" s="203">
        <f>'[122]RP per monthly'!G830*-1</f>
        <v>0</v>
      </c>
      <c r="AR393" s="203">
        <f>'[122]RP per monthly'!H830*-1</f>
        <v>0</v>
      </c>
      <c r="AS393" s="203">
        <f>'[122]RP per monthly'!I830*-1</f>
        <v>0</v>
      </c>
      <c r="AT393" s="203">
        <f>'[122]RP per monthly'!J830*-1</f>
        <v>0</v>
      </c>
      <c r="AU393" s="203">
        <f>'[122]RP per monthly'!K830*-1</f>
        <v>0</v>
      </c>
      <c r="AV393" s="203">
        <f>'[122]RP per monthly'!L830*-1</f>
        <v>0</v>
      </c>
      <c r="AW393" s="203">
        <f>'[122]RP per monthly'!M830*-1</f>
        <v>0</v>
      </c>
      <c r="AX393" s="203">
        <f>'[122]RP per monthly'!P830*-1</f>
        <v>0</v>
      </c>
      <c r="AY393" s="203">
        <f>'[122]RP per monthly'!Q830*-1</f>
        <v>0</v>
      </c>
      <c r="AZ393" s="203">
        <f>'[122]RP per monthly'!R830*-1</f>
        <v>0</v>
      </c>
      <c r="BA393" s="203">
        <f>'[122]RP per monthly'!S830*-1</f>
        <v>0</v>
      </c>
      <c r="BB393" s="203">
        <f>'[122]RP per monthly'!T830*-1</f>
        <v>0</v>
      </c>
      <c r="BC393" s="203">
        <f>'[122]RP per monthly'!U830*-1</f>
        <v>0</v>
      </c>
      <c r="BD393" s="203">
        <f>'[122]RP per monthly'!V830*-1</f>
        <v>0</v>
      </c>
      <c r="BE393" s="203">
        <f>'[122]RP per monthly'!W830*-1</f>
        <v>0</v>
      </c>
      <c r="BF393" s="203">
        <f>'[122]RP per monthly'!X830*-1</f>
        <v>0</v>
      </c>
      <c r="BG393" s="203">
        <f>'[122]RP per monthly'!Y830*-1</f>
        <v>0</v>
      </c>
      <c r="BH393" s="203">
        <f>'[122]RP per monthly'!Z830*-1</f>
        <v>0</v>
      </c>
      <c r="BI393" s="203">
        <f>'[122]RP per monthly'!AA830*-1</f>
        <v>0</v>
      </c>
      <c r="BJ393" s="203">
        <f>'[122]RP per monthly'!AD830*-1</f>
        <v>0</v>
      </c>
      <c r="BK393" s="203">
        <f>'[122]RP per monthly'!AE830*-1</f>
        <v>0</v>
      </c>
      <c r="BL393" s="203">
        <f>'[122]RP per monthly'!AF830*-1</f>
        <v>0</v>
      </c>
      <c r="BM393" s="203">
        <f>'[122]RP per monthly'!AG830*-1</f>
        <v>0</v>
      </c>
      <c r="BN393" s="203">
        <f>'[122]RP per monthly'!AH830*-1</f>
        <v>0</v>
      </c>
      <c r="BO393" s="203">
        <f>'[122]RP per monthly'!AI830*-1</f>
        <v>0</v>
      </c>
      <c r="BP393" s="203">
        <f>'[122]RP per monthly'!AJ830*-1</f>
        <v>0</v>
      </c>
      <c r="BQ393" s="203">
        <f>'[122]RP per monthly'!AK830*-1</f>
        <v>0</v>
      </c>
      <c r="BR393" s="203">
        <f>'[122]RP per monthly'!AL830*-1</f>
        <v>0</v>
      </c>
      <c r="BS393" s="203">
        <f>'[122]RP per monthly'!AM830*-1</f>
        <v>0</v>
      </c>
      <c r="BT393" s="203">
        <f>'[122]RP per monthly'!AN830*-1</f>
        <v>0</v>
      </c>
      <c r="BU393" s="203">
        <f>'[122]RP per monthly'!AO830*-1</f>
        <v>0</v>
      </c>
      <c r="BV393" s="195">
        <f>'[122]RP per monthly'!AR830*-1</f>
        <v>0</v>
      </c>
      <c r="BW393" s="195">
        <f>'[122]RP per monthly'!AS830*-1</f>
        <v>0</v>
      </c>
      <c r="BX393" s="195">
        <f>'[122]RP per monthly'!AT830*-1</f>
        <v>0</v>
      </c>
      <c r="BY393" s="195">
        <f>'[122]RP per monthly'!AU830*-1</f>
        <v>0</v>
      </c>
      <c r="BZ393" s="195">
        <f>'[122]RP per monthly'!AV830*-1</f>
        <v>0</v>
      </c>
      <c r="CA393" s="195">
        <f>'[122]RP per monthly'!AW830*-1</f>
        <v>0</v>
      </c>
      <c r="CB393" s="195">
        <f>'[122]RP per monthly'!AX830*-1</f>
        <v>0</v>
      </c>
      <c r="CC393" s="195">
        <f>'[122]RP per monthly'!AY830*-1</f>
        <v>0</v>
      </c>
      <c r="CD393" s="195">
        <f>'[122]RP per monthly'!AZ830*-1</f>
        <v>0</v>
      </c>
      <c r="CE393" s="195">
        <f>'[122]RP per monthly'!BA830*-1</f>
        <v>0</v>
      </c>
      <c r="CF393" s="195">
        <f>'[122]RP per monthly'!BB830*-1</f>
        <v>0</v>
      </c>
      <c r="CG393" s="195">
        <f>'[122]RP per monthly'!BC830*-1</f>
        <v>0</v>
      </c>
      <c r="CH393" s="195">
        <f>'[122]RP per monthly'!BF830*-1</f>
        <v>0</v>
      </c>
      <c r="CI393" s="195">
        <f>'[122]RP per monthly'!BG830*-1</f>
        <v>0</v>
      </c>
      <c r="CJ393" s="195">
        <f>'[122]RP per monthly'!BH830*-1</f>
        <v>0</v>
      </c>
      <c r="CK393" s="195">
        <f>'[122]RP per monthly'!BI830*-1</f>
        <v>0</v>
      </c>
      <c r="CL393" s="195">
        <f>'[122]RP per monthly'!BJ830*-1</f>
        <v>0</v>
      </c>
      <c r="CM393" s="195">
        <f>'[122]RP per monthly'!BK830*-1</f>
        <v>0</v>
      </c>
      <c r="CN393" s="195">
        <f>'[122]RP per monthly'!BL830*-1</f>
        <v>0</v>
      </c>
      <c r="CO393" s="195">
        <f>'[122]RP per monthly'!BM830*-1</f>
        <v>0</v>
      </c>
      <c r="CP393" s="195">
        <f>'[122]RP per monthly'!BN830*-1</f>
        <v>0</v>
      </c>
      <c r="CQ393" s="195">
        <f>'[122]RP per monthly'!BO830*-1</f>
        <v>0</v>
      </c>
      <c r="CR393" s="195">
        <f>'[122]RP per monthly'!BP830*-1</f>
        <v>0</v>
      </c>
      <c r="CS393" s="195">
        <f>'[122]RP per monthly'!BQ830*-1</f>
        <v>0</v>
      </c>
      <c r="CT393" s="195">
        <f>'[122]RP per monthly'!BT830*-1</f>
        <v>0</v>
      </c>
      <c r="CU393" s="195">
        <f>'[122]RP per monthly'!BU830*-1</f>
        <v>0</v>
      </c>
      <c r="CV393" s="195">
        <f>'[122]RP per monthly'!BV830*-1</f>
        <v>0</v>
      </c>
      <c r="CW393" s="195">
        <f>'[122]RP per monthly'!BW830*-1</f>
        <v>0</v>
      </c>
      <c r="CX393" s="195">
        <f>'[122]RP per monthly'!BX830*-1</f>
        <v>0</v>
      </c>
      <c r="CY393" s="195">
        <f>'[122]RP per monthly'!BY830*-1</f>
        <v>0</v>
      </c>
      <c r="CZ393" s="195">
        <f>'[122]RP per monthly'!BZ830*-1</f>
        <v>0</v>
      </c>
      <c r="DA393" s="195">
        <f>'[122]RP per monthly'!CA830*-1</f>
        <v>0</v>
      </c>
      <c r="DB393" s="195">
        <f>'[122]RP per monthly'!CB830*-1</f>
        <v>0</v>
      </c>
      <c r="DC393" s="195">
        <f>'[122]RP per monthly'!CC830*-1</f>
        <v>0</v>
      </c>
      <c r="DD393" s="195">
        <f>'[122]RP per monthly'!CD830*-1</f>
        <v>0</v>
      </c>
      <c r="DE393" s="195">
        <f>'[122]RP per monthly'!CE830*-1</f>
        <v>0</v>
      </c>
    </row>
    <row r="394" spans="1:109" ht="15" customHeight="1" outlineLevel="1">
      <c r="A394" s="37" t="s">
        <v>434</v>
      </c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4"/>
      <c r="AK394" s="84"/>
      <c r="AL394" s="203">
        <f>'[122]RP per monthly'!B832*-1</f>
        <v>-2267.4899999999998</v>
      </c>
      <c r="AM394" s="203">
        <f>'[122]RP per monthly'!C832*-1</f>
        <v>-2267.4899999999998</v>
      </c>
      <c r="AN394" s="203">
        <f>'[122]RP per monthly'!D832*-1</f>
        <v>-2919.47</v>
      </c>
      <c r="AO394" s="203">
        <f>'[122]RP per monthly'!E832*-1</f>
        <v>-2919.47</v>
      </c>
      <c r="AP394" s="203">
        <f>'[122]RP per monthly'!F832*-1</f>
        <v>-2919.47</v>
      </c>
      <c r="AQ394" s="203">
        <f>'[122]RP per monthly'!G832*-1</f>
        <v>-2919.47</v>
      </c>
      <c r="AR394" s="203">
        <f>'[122]RP per monthly'!H832*-1</f>
        <v>-2919.03</v>
      </c>
      <c r="AS394" s="203">
        <f>'[122]RP per monthly'!I832*-1</f>
        <v>-2919.03</v>
      </c>
      <c r="AT394" s="203">
        <f>'[122]RP per monthly'!J832*-1</f>
        <v>-2919.03</v>
      </c>
      <c r="AU394" s="203">
        <f>'[122]RP per monthly'!K832*-1</f>
        <v>-2919.03</v>
      </c>
      <c r="AV394" s="203">
        <f>'[122]RP per monthly'!L832*-1</f>
        <v>-2919.03</v>
      </c>
      <c r="AW394" s="203">
        <f>'[122]RP per monthly'!M832*-1</f>
        <v>-2919.03</v>
      </c>
      <c r="AX394" s="203">
        <f>'[122]RP per monthly'!P832*-1</f>
        <v>-2651.04</v>
      </c>
      <c r="AY394" s="203">
        <f>'[122]RP per monthly'!Q832*-1</f>
        <v>-2651.04</v>
      </c>
      <c r="AZ394" s="203">
        <f>'[122]RP per monthly'!R832*-1</f>
        <v>-2651.04</v>
      </c>
      <c r="BA394" s="203">
        <f>'[122]RP per monthly'!S832*-1</f>
        <v>-2651.04</v>
      </c>
      <c r="BB394" s="203">
        <f>'[122]RP per monthly'!T832*-1</f>
        <v>-2651.04</v>
      </c>
      <c r="BC394" s="203">
        <f>'[122]RP per monthly'!U832*-1</f>
        <v>-2651.04</v>
      </c>
      <c r="BD394" s="203">
        <f>'[122]RP per monthly'!V832*-1</f>
        <v>-2651.04</v>
      </c>
      <c r="BE394" s="203">
        <f>'[122]RP per monthly'!W832*-1</f>
        <v>-2651.04</v>
      </c>
      <c r="BF394" s="203">
        <f>'[122]RP per monthly'!X832*-1</f>
        <v>0</v>
      </c>
      <c r="BG394" s="203">
        <f>'[122]RP per monthly'!Y832*-1</f>
        <v>0</v>
      </c>
      <c r="BH394" s="203">
        <f>'[122]RP per monthly'!Z832*-1</f>
        <v>0</v>
      </c>
      <c r="BI394" s="203">
        <f>'[122]RP per monthly'!AA832*-1</f>
        <v>0</v>
      </c>
      <c r="BJ394" s="203">
        <f>'[122]RP per monthly'!AD832*-1</f>
        <v>0</v>
      </c>
      <c r="BK394" s="203">
        <f>'[122]RP per monthly'!AE832*-1</f>
        <v>0</v>
      </c>
      <c r="BL394" s="203">
        <f>'[122]RP per monthly'!AF832*-1</f>
        <v>0</v>
      </c>
      <c r="BM394" s="203">
        <f>'[122]RP per monthly'!AG832*-1</f>
        <v>0</v>
      </c>
      <c r="BN394" s="203">
        <f>'[122]RP per monthly'!AH832*-1</f>
        <v>0</v>
      </c>
      <c r="BO394" s="203">
        <f>'[122]RP per monthly'!AI832*-1</f>
        <v>0</v>
      </c>
      <c r="BP394" s="203">
        <f>'[122]RP per monthly'!AJ832*-1</f>
        <v>0</v>
      </c>
      <c r="BQ394" s="203">
        <f>'[122]RP per monthly'!AK832*-1</f>
        <v>0</v>
      </c>
      <c r="BR394" s="203">
        <f>'[122]RP per monthly'!AL832*-1</f>
        <v>0</v>
      </c>
      <c r="BS394" s="203">
        <f>'[122]RP per monthly'!AM832*-1</f>
        <v>0</v>
      </c>
      <c r="BT394" s="203">
        <f>'[122]RP per monthly'!AN832*-1</f>
        <v>0</v>
      </c>
      <c r="BU394" s="203">
        <f>'[122]RP per monthly'!AO832*-1</f>
        <v>0</v>
      </c>
      <c r="BV394" s="195">
        <f>'[122]RP per monthly'!AR832*-1</f>
        <v>0</v>
      </c>
      <c r="BW394" s="195">
        <f>'[122]RP per monthly'!AS832*-1</f>
        <v>0</v>
      </c>
      <c r="BX394" s="195">
        <f>'[122]RP per monthly'!AT832*-1</f>
        <v>0</v>
      </c>
      <c r="BY394" s="195">
        <f>'[122]RP per monthly'!AU832*-1</f>
        <v>0</v>
      </c>
      <c r="BZ394" s="195">
        <f>'[122]RP per monthly'!AV832*-1</f>
        <v>0</v>
      </c>
      <c r="CA394" s="195">
        <f>'[122]RP per monthly'!AW832*-1</f>
        <v>0</v>
      </c>
      <c r="CB394" s="195">
        <f>'[122]RP per monthly'!AX832*-1</f>
        <v>0</v>
      </c>
      <c r="CC394" s="195">
        <f>'[122]RP per monthly'!AY832*-1</f>
        <v>0</v>
      </c>
      <c r="CD394" s="195">
        <f>'[122]RP per monthly'!AZ832*-1</f>
        <v>0</v>
      </c>
      <c r="CE394" s="195">
        <f>'[122]RP per monthly'!BA832*-1</f>
        <v>0</v>
      </c>
      <c r="CF394" s="195">
        <f>'[122]RP per monthly'!BB832*-1</f>
        <v>0</v>
      </c>
      <c r="CG394" s="195">
        <f>'[122]RP per monthly'!BC832*-1</f>
        <v>0</v>
      </c>
      <c r="CH394" s="195">
        <f>'[122]RP per monthly'!BF832*-1</f>
        <v>0</v>
      </c>
      <c r="CI394" s="195">
        <f>'[122]RP per monthly'!BG832*-1</f>
        <v>0</v>
      </c>
      <c r="CJ394" s="195">
        <f>'[122]RP per monthly'!BH832*-1</f>
        <v>0</v>
      </c>
      <c r="CK394" s="195">
        <f>'[122]RP per monthly'!BI832*-1</f>
        <v>0</v>
      </c>
      <c r="CL394" s="195">
        <f>'[122]RP per monthly'!BJ832*-1</f>
        <v>0</v>
      </c>
      <c r="CM394" s="195">
        <f>'[122]RP per monthly'!BK832*-1</f>
        <v>0</v>
      </c>
      <c r="CN394" s="195">
        <f>'[122]RP per monthly'!BL832*-1</f>
        <v>0</v>
      </c>
      <c r="CO394" s="195">
        <f>'[122]RP per monthly'!BM832*-1</f>
        <v>0</v>
      </c>
      <c r="CP394" s="195">
        <f>'[122]RP per monthly'!BN832*-1</f>
        <v>0</v>
      </c>
      <c r="CQ394" s="195">
        <f>'[122]RP per monthly'!BO832*-1</f>
        <v>0</v>
      </c>
      <c r="CR394" s="195">
        <f>'[122]RP per monthly'!BP832*-1</f>
        <v>0</v>
      </c>
      <c r="CS394" s="195">
        <f>'[122]RP per monthly'!BQ832*-1</f>
        <v>0</v>
      </c>
      <c r="CT394" s="195">
        <f>'[122]RP per monthly'!BT832*-1</f>
        <v>0</v>
      </c>
      <c r="CU394" s="195">
        <f>'[122]RP per monthly'!BU832*-1</f>
        <v>0</v>
      </c>
      <c r="CV394" s="195">
        <f>'[122]RP per monthly'!BV832*-1</f>
        <v>0</v>
      </c>
      <c r="CW394" s="195">
        <f>'[122]RP per monthly'!BW832*-1</f>
        <v>0</v>
      </c>
      <c r="CX394" s="195">
        <f>'[122]RP per monthly'!BX832*-1</f>
        <v>0</v>
      </c>
      <c r="CY394" s="195">
        <f>'[122]RP per monthly'!BY832*-1</f>
        <v>0</v>
      </c>
      <c r="CZ394" s="195">
        <f>'[122]RP per monthly'!BZ832*-1</f>
        <v>0</v>
      </c>
      <c r="DA394" s="195">
        <f>'[122]RP per monthly'!CA832*-1</f>
        <v>0</v>
      </c>
      <c r="DB394" s="195">
        <f>'[122]RP per monthly'!CB832*-1</f>
        <v>0</v>
      </c>
      <c r="DC394" s="195">
        <f>'[122]RP per monthly'!CC832*-1</f>
        <v>0</v>
      </c>
      <c r="DD394" s="195">
        <f>'[122]RP per monthly'!CD832*-1</f>
        <v>0</v>
      </c>
      <c r="DE394" s="195">
        <f>'[122]RP per monthly'!CE832*-1</f>
        <v>0</v>
      </c>
    </row>
    <row r="395" spans="1:109" ht="15" customHeight="1" outlineLevel="1">
      <c r="A395" s="37" t="s">
        <v>435</v>
      </c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4"/>
      <c r="AK395" s="84"/>
      <c r="AL395" s="203">
        <f>'[122]RP per monthly'!B833*-1</f>
        <v>-10444.209999999999</v>
      </c>
      <c r="AM395" s="203">
        <f>'[122]RP per monthly'!C833*-1</f>
        <v>-10444.209999999999</v>
      </c>
      <c r="AN395" s="203">
        <f>'[122]RP per monthly'!D833*-1</f>
        <v>-13447.24</v>
      </c>
      <c r="AO395" s="203">
        <f>'[122]RP per monthly'!E833*-1</f>
        <v>-13447.24</v>
      </c>
      <c r="AP395" s="203">
        <f>'[122]RP per monthly'!F833*-1</f>
        <v>-13447.24</v>
      </c>
      <c r="AQ395" s="203">
        <f>'[122]RP per monthly'!G833*-1</f>
        <v>-13447.24</v>
      </c>
      <c r="AR395" s="203">
        <f>'[122]RP per monthly'!H833*-1</f>
        <v>-13445.22</v>
      </c>
      <c r="AS395" s="203">
        <f>'[122]RP per monthly'!I833*-1</f>
        <v>-13445.22</v>
      </c>
      <c r="AT395" s="203">
        <f>'[122]RP per monthly'!J833*-1</f>
        <v>-13445.22</v>
      </c>
      <c r="AU395" s="203">
        <f>'[122]RP per monthly'!K833*-1</f>
        <v>-13445.22</v>
      </c>
      <c r="AV395" s="203">
        <f>'[122]RP per monthly'!L833*-1</f>
        <v>-13445.22</v>
      </c>
      <c r="AW395" s="203">
        <f>'[122]RP per monthly'!M833*-1</f>
        <v>-13445.22</v>
      </c>
      <c r="AX395" s="203">
        <f>'[122]RP per monthly'!P833*-1</f>
        <v>-12210.86</v>
      </c>
      <c r="AY395" s="203">
        <f>'[122]RP per monthly'!Q833*-1</f>
        <v>-12210.86</v>
      </c>
      <c r="AZ395" s="203">
        <f>'[122]RP per monthly'!R833*-1</f>
        <v>-12210.86</v>
      </c>
      <c r="BA395" s="203">
        <f>'[122]RP per monthly'!S833*-1</f>
        <v>-12210.86</v>
      </c>
      <c r="BB395" s="203">
        <f>'[122]RP per monthly'!T833*-1</f>
        <v>-12210.86</v>
      </c>
      <c r="BC395" s="203">
        <f>'[122]RP per monthly'!U833*-1</f>
        <v>-12210.86</v>
      </c>
      <c r="BD395" s="203">
        <f>'[122]RP per monthly'!V833*-1</f>
        <v>-12210.86</v>
      </c>
      <c r="BE395" s="203">
        <f>'[122]RP per monthly'!W833*-1</f>
        <v>-12210.86</v>
      </c>
      <c r="BF395" s="203">
        <f>'[122]RP per monthly'!X833*-1</f>
        <v>0</v>
      </c>
      <c r="BG395" s="203">
        <f>'[122]RP per monthly'!Y833*-1</f>
        <v>0</v>
      </c>
      <c r="BH395" s="203">
        <f>'[122]RP per monthly'!Z833*-1</f>
        <v>0</v>
      </c>
      <c r="BI395" s="203">
        <f>'[122]RP per monthly'!AA833*-1</f>
        <v>0</v>
      </c>
      <c r="BJ395" s="203">
        <f>'[122]RP per monthly'!AD833*-1</f>
        <v>0</v>
      </c>
      <c r="BK395" s="203">
        <f>'[122]RP per monthly'!AE833*-1</f>
        <v>0</v>
      </c>
      <c r="BL395" s="203">
        <f>'[122]RP per monthly'!AF833*-1</f>
        <v>0</v>
      </c>
      <c r="BM395" s="203">
        <f>'[122]RP per monthly'!AG833*-1</f>
        <v>0</v>
      </c>
      <c r="BN395" s="203">
        <f>'[122]RP per monthly'!AH833*-1</f>
        <v>0</v>
      </c>
      <c r="BO395" s="203">
        <f>'[122]RP per monthly'!AI833*-1</f>
        <v>0</v>
      </c>
      <c r="BP395" s="203">
        <f>'[122]RP per monthly'!AJ833*-1</f>
        <v>0</v>
      </c>
      <c r="BQ395" s="203">
        <f>'[122]RP per monthly'!AK833*-1</f>
        <v>0</v>
      </c>
      <c r="BR395" s="203">
        <f>'[122]RP per monthly'!AL833*-1</f>
        <v>0</v>
      </c>
      <c r="BS395" s="203">
        <f>'[122]RP per monthly'!AM833*-1</f>
        <v>0</v>
      </c>
      <c r="BT395" s="203">
        <f>'[122]RP per monthly'!AN833*-1</f>
        <v>0</v>
      </c>
      <c r="BU395" s="203">
        <f>'[122]RP per monthly'!AO833*-1</f>
        <v>0</v>
      </c>
      <c r="BV395" s="195">
        <f>'[122]RP per monthly'!AR833*-1</f>
        <v>0</v>
      </c>
      <c r="BW395" s="195">
        <f>'[122]RP per monthly'!AS833*-1</f>
        <v>0</v>
      </c>
      <c r="BX395" s="195">
        <f>'[122]RP per monthly'!AT833*-1</f>
        <v>0</v>
      </c>
      <c r="BY395" s="195">
        <f>'[122]RP per monthly'!AU833*-1</f>
        <v>0</v>
      </c>
      <c r="BZ395" s="195">
        <f>'[122]RP per monthly'!AV833*-1</f>
        <v>0</v>
      </c>
      <c r="CA395" s="195">
        <f>'[122]RP per monthly'!AW833*-1</f>
        <v>0</v>
      </c>
      <c r="CB395" s="195">
        <f>'[122]RP per monthly'!AX833*-1</f>
        <v>0</v>
      </c>
      <c r="CC395" s="195">
        <f>'[122]RP per monthly'!AY833*-1</f>
        <v>0</v>
      </c>
      <c r="CD395" s="195">
        <f>'[122]RP per monthly'!AZ833*-1</f>
        <v>0</v>
      </c>
      <c r="CE395" s="195">
        <f>'[122]RP per monthly'!BA833*-1</f>
        <v>0</v>
      </c>
      <c r="CF395" s="195">
        <f>'[122]RP per monthly'!BB833*-1</f>
        <v>0</v>
      </c>
      <c r="CG395" s="195">
        <f>'[122]RP per monthly'!BC833*-1</f>
        <v>0</v>
      </c>
      <c r="CH395" s="195">
        <f>'[122]RP per monthly'!BF833*-1</f>
        <v>0</v>
      </c>
      <c r="CI395" s="195">
        <f>'[122]RP per monthly'!BG833*-1</f>
        <v>0</v>
      </c>
      <c r="CJ395" s="195">
        <f>'[122]RP per monthly'!BH833*-1</f>
        <v>0</v>
      </c>
      <c r="CK395" s="195">
        <f>'[122]RP per monthly'!BI833*-1</f>
        <v>0</v>
      </c>
      <c r="CL395" s="195">
        <f>'[122]RP per monthly'!BJ833*-1</f>
        <v>0</v>
      </c>
      <c r="CM395" s="195">
        <f>'[122]RP per monthly'!BK833*-1</f>
        <v>0</v>
      </c>
      <c r="CN395" s="195">
        <f>'[122]RP per monthly'!BL833*-1</f>
        <v>0</v>
      </c>
      <c r="CO395" s="195">
        <f>'[122]RP per monthly'!BM833*-1</f>
        <v>0</v>
      </c>
      <c r="CP395" s="195">
        <f>'[122]RP per monthly'!BN833*-1</f>
        <v>0</v>
      </c>
      <c r="CQ395" s="195">
        <f>'[122]RP per monthly'!BO833*-1</f>
        <v>0</v>
      </c>
      <c r="CR395" s="195">
        <f>'[122]RP per monthly'!BP833*-1</f>
        <v>0</v>
      </c>
      <c r="CS395" s="195">
        <f>'[122]RP per monthly'!BQ833*-1</f>
        <v>0</v>
      </c>
      <c r="CT395" s="195">
        <f>'[122]RP per monthly'!BT833*-1</f>
        <v>0</v>
      </c>
      <c r="CU395" s="195">
        <f>'[122]RP per monthly'!BU833*-1</f>
        <v>0</v>
      </c>
      <c r="CV395" s="195">
        <f>'[122]RP per monthly'!BV833*-1</f>
        <v>0</v>
      </c>
      <c r="CW395" s="195">
        <f>'[122]RP per monthly'!BW833*-1</f>
        <v>0</v>
      </c>
      <c r="CX395" s="195">
        <f>'[122]RP per monthly'!BX833*-1</f>
        <v>0</v>
      </c>
      <c r="CY395" s="195">
        <f>'[122]RP per monthly'!BY833*-1</f>
        <v>0</v>
      </c>
      <c r="CZ395" s="195">
        <f>'[122]RP per monthly'!BZ833*-1</f>
        <v>0</v>
      </c>
      <c r="DA395" s="195">
        <f>'[122]RP per monthly'!CA833*-1</f>
        <v>0</v>
      </c>
      <c r="DB395" s="195">
        <f>'[122]RP per monthly'!CB833*-1</f>
        <v>0</v>
      </c>
      <c r="DC395" s="195">
        <f>'[122]RP per monthly'!CC833*-1</f>
        <v>0</v>
      </c>
      <c r="DD395" s="195">
        <f>'[122]RP per monthly'!CD833*-1</f>
        <v>0</v>
      </c>
      <c r="DE395" s="195">
        <f>'[122]RP per monthly'!CE833*-1</f>
        <v>0</v>
      </c>
    </row>
    <row r="396" spans="1:109" ht="15" customHeight="1" outlineLevel="1">
      <c r="A396" s="37" t="s">
        <v>436</v>
      </c>
      <c r="B396" s="84">
        <v>2220.8000000000002</v>
      </c>
      <c r="C396" s="84">
        <v>2005.88</v>
      </c>
      <c r="D396" s="84">
        <v>2220.8000000000002</v>
      </c>
      <c r="E396" s="84">
        <v>2149.16</v>
      </c>
      <c r="F396" s="84">
        <v>2220.8000000000002</v>
      </c>
      <c r="G396" s="84">
        <v>2149.16</v>
      </c>
      <c r="H396" s="84">
        <v>2220.8000000000002</v>
      </c>
      <c r="I396" s="84">
        <v>13248.1</v>
      </c>
      <c r="J396" s="84">
        <v>16421.13</v>
      </c>
      <c r="K396" s="84">
        <v>12862.4</v>
      </c>
      <c r="L396" s="84">
        <v>14401.72</v>
      </c>
      <c r="M396" s="84">
        <v>14881.78</v>
      </c>
      <c r="N396" s="84">
        <v>14881.78</v>
      </c>
      <c r="O396" s="84">
        <v>13441.61</v>
      </c>
      <c r="P396" s="84">
        <v>14881.78</v>
      </c>
      <c r="Q396" s="84">
        <v>59618.27</v>
      </c>
      <c r="R396" s="84">
        <v>24683.97</v>
      </c>
      <c r="S396" s="84">
        <v>23887.71</v>
      </c>
      <c r="T396" s="84">
        <v>24683.97</v>
      </c>
      <c r="U396" s="84">
        <v>11722.42</v>
      </c>
      <c r="V396" s="84">
        <v>9485.99</v>
      </c>
      <c r="W396" s="84">
        <v>9802.19</v>
      </c>
      <c r="X396" s="84">
        <v>9485.99</v>
      </c>
      <c r="Y396" s="84">
        <v>2529.5700000000002</v>
      </c>
      <c r="Z396" s="84"/>
      <c r="AA396" s="84">
        <v>32512.52</v>
      </c>
      <c r="AB396" s="84">
        <v>12143.23</v>
      </c>
      <c r="AC396" s="84">
        <v>11751.51</v>
      </c>
      <c r="AD396" s="84">
        <v>12143.23</v>
      </c>
      <c r="AE396" s="84">
        <v>11751.51</v>
      </c>
      <c r="AF396" s="84">
        <v>12143.23</v>
      </c>
      <c r="AG396" s="84">
        <v>12143.23</v>
      </c>
      <c r="AH396" s="84">
        <v>11751.51</v>
      </c>
      <c r="AI396" s="84">
        <v>12143.23</v>
      </c>
      <c r="AJ396" s="84">
        <v>11751.51</v>
      </c>
      <c r="AK396" s="84">
        <v>14253.1</v>
      </c>
      <c r="AL396" s="203">
        <f>'[122]RP per monthly'!B837*-1</f>
        <v>11119.39</v>
      </c>
      <c r="AM396" s="203">
        <f>'[122]RP per monthly'!C837*-1</f>
        <v>11119.39</v>
      </c>
      <c r="AN396" s="203">
        <f>'[122]RP per monthly'!D837*-1</f>
        <v>11119.39</v>
      </c>
      <c r="AO396" s="203">
        <f>'[122]RP per monthly'!E837*-1</f>
        <v>11119.39</v>
      </c>
      <c r="AP396" s="203">
        <f>'[122]RP per monthly'!F837*-1</f>
        <v>11119.39</v>
      </c>
      <c r="AQ396" s="203">
        <f>'[122]RP per monthly'!G837*-1</f>
        <v>11119.39</v>
      </c>
      <c r="AR396" s="203">
        <f>'[122]RP per monthly'!H837*-1</f>
        <v>0</v>
      </c>
      <c r="AS396" s="203">
        <f>'[122]RP per monthly'!I837*-1</f>
        <v>0</v>
      </c>
      <c r="AT396" s="203">
        <f>'[122]RP per monthly'!J837*-1</f>
        <v>0</v>
      </c>
      <c r="AU396" s="203">
        <f>'[122]RP per monthly'!K837*-1</f>
        <v>211654.2</v>
      </c>
      <c r="AV396" s="203">
        <f>'[122]RP per monthly'!L837*-1</f>
        <v>25568.16</v>
      </c>
      <c r="AW396" s="203">
        <f>'[122]RP per monthly'!M837*-1</f>
        <v>26597.86</v>
      </c>
      <c r="AX396" s="203">
        <f>'[122]RP per monthly'!P837*-1</f>
        <v>27363.46</v>
      </c>
      <c r="AY396" s="203">
        <f>'[122]RP per monthly'!Q837*-1</f>
        <v>25539.23</v>
      </c>
      <c r="AZ396" s="203">
        <f>'[122]RP per monthly'!R837*-1</f>
        <v>28513.45</v>
      </c>
      <c r="BA396" s="203">
        <f>'[122]RP per monthly'!S837*-1</f>
        <v>26400.240000000002</v>
      </c>
      <c r="BB396" s="203">
        <f>'[122]RP per monthly'!T837*-1</f>
        <v>26400.26</v>
      </c>
      <c r="BC396" s="203">
        <f>'[122]RP per monthly'!U837*-1</f>
        <v>26400.28</v>
      </c>
      <c r="BD396" s="203">
        <f>'[122]RP per monthly'!V837*-1</f>
        <v>26400.240000000002</v>
      </c>
      <c r="BE396" s="203">
        <f>'[122]RP per monthly'!W837*-1</f>
        <v>26398.45</v>
      </c>
      <c r="BF396" s="203">
        <f>'[122]RP per monthly'!X837*-1</f>
        <v>32394.5164491</v>
      </c>
      <c r="BG396" s="203">
        <f>'[122]RP per monthly'!Y837*-1</f>
        <v>32394.5164491</v>
      </c>
      <c r="BH396" s="203">
        <f>'[122]RP per monthly'!Z837*-1</f>
        <v>32594.811141900002</v>
      </c>
      <c r="BI396" s="203">
        <f>'[122]RP per monthly'!AA837*-1</f>
        <v>35316.374874100002</v>
      </c>
      <c r="BJ396" s="203">
        <f>'[122]RP per monthly'!AD837*-1</f>
        <v>35316.374874100002</v>
      </c>
      <c r="BK396" s="203">
        <f>'[122]RP per monthly'!AE837*-1</f>
        <v>35316.374874100002</v>
      </c>
      <c r="BL396" s="203">
        <f>'[122]RP per monthly'!AF837*-1</f>
        <v>35669.4173257</v>
      </c>
      <c r="BM396" s="203">
        <f>'[122]RP per monthly'!AG837*-1</f>
        <v>35669.4173257</v>
      </c>
      <c r="BN396" s="203">
        <f>'[122]RP per monthly'!AH837*-1</f>
        <v>35669.4173257</v>
      </c>
      <c r="BO396" s="203">
        <f>'[122]RP per monthly'!AI837*-1</f>
        <v>35669.4173257</v>
      </c>
      <c r="BP396" s="203">
        <f>'[122]RP per monthly'!AJ837*-1</f>
        <v>35669.4173257</v>
      </c>
      <c r="BQ396" s="203">
        <f>'[122]RP per monthly'!AK837*-1</f>
        <v>35716.233992399997</v>
      </c>
      <c r="BR396" s="203">
        <f>'[122]RP per monthly'!AL837*-1</f>
        <v>36566.648142999999</v>
      </c>
      <c r="BS396" s="203">
        <f>'[122]RP per monthly'!AM837*-1</f>
        <v>36566.648142999999</v>
      </c>
      <c r="BT396" s="203">
        <f>'[122]RP per monthly'!AN837*-1</f>
        <v>36579.898142999999</v>
      </c>
      <c r="BU396" s="203">
        <f>'[122]RP per monthly'!AO837*-1</f>
        <v>37490.135194000002</v>
      </c>
      <c r="BV396" s="195">
        <f>'[122]RP per monthly'!AR837*-1</f>
        <v>37490.135194000002</v>
      </c>
      <c r="BW396" s="195">
        <f>'[122]RP per monthly'!AS837*-1</f>
        <v>37490.135194000002</v>
      </c>
      <c r="BX396" s="195">
        <f>'[122]RP per monthly'!AT837*-1</f>
        <v>37494.083943999998</v>
      </c>
      <c r="BY396" s="195">
        <f>'[122]RP per monthly'!AU837*-1</f>
        <v>37494.083943999998</v>
      </c>
      <c r="BZ396" s="195">
        <f>'[122]RP per monthly'!AV837*-1</f>
        <v>37494.083943999998</v>
      </c>
      <c r="CA396" s="195">
        <f>'[122]RP per monthly'!AW837*-1</f>
        <v>37494.083943999998</v>
      </c>
      <c r="CB396" s="195">
        <f>'[122]RP per monthly'!AX837*-1</f>
        <v>37494.083943999998</v>
      </c>
      <c r="CC396" s="195">
        <f>'[122]RP per monthly'!AY837*-1</f>
        <v>37496.874393999999</v>
      </c>
      <c r="CD396" s="195">
        <f>'[122]RP per monthly'!AZ837*-1</f>
        <v>37547.562286499997</v>
      </c>
      <c r="CE396" s="195">
        <f>'[122]RP per monthly'!BA837*-1</f>
        <v>37547.562286499997</v>
      </c>
      <c r="CF396" s="195">
        <f>'[122]RP per monthly'!BB837*-1</f>
        <v>37548.3520365</v>
      </c>
      <c r="CG396" s="195">
        <f>'[122]RP per monthly'!BC837*-1</f>
        <v>37602.6055996</v>
      </c>
      <c r="CH396" s="195">
        <f>'[122]RP per monthly'!BF837*-1</f>
        <v>37602.6055996</v>
      </c>
      <c r="CI396" s="195">
        <f>'[122]RP per monthly'!BG837*-1</f>
        <v>37602.6055996</v>
      </c>
      <c r="CJ396" s="195">
        <f>'[122]RP per monthly'!BH837*-1</f>
        <v>37606.566195799998</v>
      </c>
      <c r="CK396" s="195">
        <f>'[122]RP per monthly'!BI837*-1</f>
        <v>37606.566195799998</v>
      </c>
      <c r="CL396" s="195">
        <f>'[122]RP per monthly'!BJ837*-1</f>
        <v>37606.566195799998</v>
      </c>
      <c r="CM396" s="195">
        <f>'[122]RP per monthly'!BK837*-1</f>
        <v>37606.566195799998</v>
      </c>
      <c r="CN396" s="195">
        <f>'[122]RP per monthly'!BL837*-1</f>
        <v>37606.566195799998</v>
      </c>
      <c r="CO396" s="195">
        <f>'[122]RP per monthly'!BM837*-1</f>
        <v>37609.365017199998</v>
      </c>
      <c r="CP396" s="195">
        <f>'[122]RP per monthly'!BN837*-1</f>
        <v>37660.204973300002</v>
      </c>
      <c r="CQ396" s="195">
        <f>'[122]RP per monthly'!BO837*-1</f>
        <v>37660.204973300002</v>
      </c>
      <c r="CR396" s="195">
        <f>'[122]RP per monthly'!BP837*-1</f>
        <v>37660.997092600002</v>
      </c>
      <c r="CS396" s="195">
        <f>'[122]RP per monthly'!BQ837*-1</f>
        <v>37715.413416399999</v>
      </c>
      <c r="CT396" s="195">
        <f>'[122]RP per monthly'!BT837*-1</f>
        <v>37715.413416399999</v>
      </c>
      <c r="CU396" s="195">
        <f>'[122]RP per monthly'!BU837*-1</f>
        <v>37715.413416399999</v>
      </c>
      <c r="CV396" s="195">
        <f>'[122]RP per monthly'!BV837*-1</f>
        <v>37719.385894400002</v>
      </c>
      <c r="CW396" s="195">
        <f>'[122]RP per monthly'!BW837*-1</f>
        <v>37719.385894400002</v>
      </c>
      <c r="CX396" s="195">
        <f>'[122]RP per monthly'!BX837*-1</f>
        <v>37719.385894400002</v>
      </c>
      <c r="CY396" s="195">
        <f>'[122]RP per monthly'!BY837*-1</f>
        <v>37719.385894400002</v>
      </c>
      <c r="CZ396" s="195">
        <f>'[122]RP per monthly'!BZ837*-1</f>
        <v>37719.385894400002</v>
      </c>
      <c r="DA396" s="195">
        <f>'[122]RP per monthly'!CA837*-1</f>
        <v>37722.193112200002</v>
      </c>
      <c r="DB396" s="195">
        <f>'[122]RP per monthly'!CB837*-1</f>
        <v>37773.185588300003</v>
      </c>
      <c r="DC396" s="195">
        <f>'[122]RP per monthly'!CC837*-1</f>
        <v>37773.185588300003</v>
      </c>
      <c r="DD396" s="195">
        <f>'[122]RP per monthly'!CD837*-1</f>
        <v>37773.980083900002</v>
      </c>
      <c r="DE396" s="195">
        <f>'[122]RP per monthly'!CE837*-1</f>
        <v>37828.559656600002</v>
      </c>
    </row>
    <row r="397" spans="1:109" ht="15" customHeight="1" outlineLevel="1">
      <c r="A397" s="37" t="s">
        <v>437</v>
      </c>
      <c r="B397" s="84"/>
      <c r="C397" s="84"/>
      <c r="D397" s="84"/>
      <c r="E397" s="84">
        <v>7496.27</v>
      </c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4"/>
      <c r="AK397" s="84"/>
      <c r="AL397" s="84"/>
      <c r="AM397" s="84"/>
      <c r="AN397" s="84"/>
      <c r="AO397" s="84"/>
      <c r="AP397" s="84"/>
      <c r="AQ397" s="84"/>
      <c r="AR397" s="84">
        <v>0</v>
      </c>
      <c r="AS397" s="84">
        <v>0</v>
      </c>
      <c r="AT397" s="84">
        <v>0</v>
      </c>
      <c r="AU397" s="84">
        <v>0</v>
      </c>
      <c r="AV397" s="84">
        <v>0</v>
      </c>
      <c r="AW397" s="84">
        <v>0</v>
      </c>
      <c r="AX397" s="84">
        <v>0</v>
      </c>
      <c r="AY397" s="84">
        <v>0</v>
      </c>
      <c r="AZ397" s="84">
        <v>0</v>
      </c>
      <c r="BA397" s="84">
        <v>0</v>
      </c>
      <c r="BB397" s="84">
        <v>0</v>
      </c>
      <c r="BC397" s="84">
        <v>0</v>
      </c>
      <c r="BD397" s="84">
        <v>0</v>
      </c>
      <c r="BE397" s="84">
        <v>0</v>
      </c>
      <c r="BF397" s="84">
        <v>0</v>
      </c>
      <c r="BG397" s="84">
        <v>0</v>
      </c>
      <c r="BH397" s="84">
        <v>0</v>
      </c>
      <c r="BI397" s="84">
        <v>0</v>
      </c>
      <c r="BJ397" s="84">
        <v>0</v>
      </c>
      <c r="BK397" s="84">
        <v>0</v>
      </c>
      <c r="BL397" s="84">
        <v>0</v>
      </c>
      <c r="BM397" s="84">
        <v>0</v>
      </c>
      <c r="BN397" s="84">
        <v>0</v>
      </c>
      <c r="BO397" s="84">
        <v>0</v>
      </c>
      <c r="BP397" s="84">
        <v>0</v>
      </c>
      <c r="BQ397" s="84">
        <v>0</v>
      </c>
      <c r="BR397" s="84">
        <v>0</v>
      </c>
      <c r="BS397" s="84">
        <v>0</v>
      </c>
      <c r="BT397" s="84">
        <v>0</v>
      </c>
      <c r="BU397" s="84">
        <v>0</v>
      </c>
      <c r="BV397" s="59">
        <v>0</v>
      </c>
      <c r="BW397" s="59">
        <v>0</v>
      </c>
      <c r="BX397" s="59">
        <v>0</v>
      </c>
      <c r="BY397" s="59">
        <v>0</v>
      </c>
      <c r="BZ397" s="59">
        <v>0</v>
      </c>
      <c r="CA397" s="59">
        <v>0</v>
      </c>
      <c r="CB397" s="59">
        <v>0</v>
      </c>
      <c r="CC397" s="59">
        <v>0</v>
      </c>
      <c r="CD397" s="59">
        <v>0</v>
      </c>
      <c r="CE397" s="59">
        <v>0</v>
      </c>
      <c r="CF397" s="59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</row>
    <row r="398" spans="1:109" ht="15" customHeight="1" outlineLevel="1">
      <c r="A398" s="37" t="s">
        <v>720</v>
      </c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  <c r="AL398" s="84"/>
      <c r="AM398" s="84"/>
      <c r="AN398" s="84"/>
      <c r="AO398" s="84"/>
      <c r="AP398" s="84"/>
      <c r="AQ398" s="84"/>
      <c r="AR398" s="84">
        <v>0</v>
      </c>
      <c r="AS398" s="84">
        <v>0</v>
      </c>
      <c r="AT398" s="84">
        <v>0</v>
      </c>
      <c r="AU398" s="84">
        <v>0</v>
      </c>
      <c r="AV398" s="84">
        <v>0</v>
      </c>
      <c r="AW398" s="84">
        <v>0</v>
      </c>
      <c r="AX398" s="84">
        <v>0</v>
      </c>
      <c r="AY398" s="84">
        <v>0</v>
      </c>
      <c r="AZ398" s="84">
        <v>0</v>
      </c>
      <c r="BA398" s="84">
        <v>0</v>
      </c>
      <c r="BB398" s="84">
        <v>0</v>
      </c>
      <c r="BC398" s="84">
        <v>0</v>
      </c>
      <c r="BD398" s="84">
        <v>0</v>
      </c>
      <c r="BE398" s="84">
        <v>0</v>
      </c>
      <c r="BF398" s="84">
        <v>0</v>
      </c>
      <c r="BG398" s="84">
        <v>0</v>
      </c>
      <c r="BH398" s="84">
        <v>0</v>
      </c>
      <c r="BI398" s="84">
        <v>0</v>
      </c>
      <c r="BJ398" s="84">
        <v>0</v>
      </c>
      <c r="BK398" s="84">
        <v>0</v>
      </c>
      <c r="BL398" s="84">
        <v>0</v>
      </c>
      <c r="BM398" s="84">
        <v>0</v>
      </c>
      <c r="BN398" s="84">
        <v>0</v>
      </c>
      <c r="BO398" s="84">
        <v>0</v>
      </c>
      <c r="BP398" s="84">
        <v>0</v>
      </c>
      <c r="BQ398" s="84">
        <v>0</v>
      </c>
      <c r="BR398" s="84">
        <v>0</v>
      </c>
      <c r="BS398" s="84">
        <v>0</v>
      </c>
      <c r="BT398" s="84">
        <v>0</v>
      </c>
      <c r="BU398" s="84">
        <v>0</v>
      </c>
      <c r="BV398" s="59">
        <v>0</v>
      </c>
      <c r="BW398" s="59">
        <v>0</v>
      </c>
      <c r="BX398" s="59">
        <v>0</v>
      </c>
      <c r="BY398" s="59">
        <v>0</v>
      </c>
      <c r="BZ398" s="59">
        <v>0</v>
      </c>
      <c r="CA398" s="59">
        <v>0</v>
      </c>
      <c r="CB398" s="59">
        <v>0</v>
      </c>
      <c r="CC398" s="59">
        <v>0</v>
      </c>
      <c r="CD398" s="59">
        <v>0</v>
      </c>
      <c r="CE398" s="59">
        <v>0</v>
      </c>
      <c r="CF398" s="59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</row>
    <row r="399" spans="1:109" ht="15" customHeight="1" outlineLevel="1">
      <c r="A399" s="37" t="s">
        <v>438</v>
      </c>
      <c r="B399" s="84"/>
      <c r="C399" s="84"/>
      <c r="D399" s="84"/>
      <c r="E399" s="84">
        <v>619.69000000000005</v>
      </c>
      <c r="F399" s="84">
        <v>127.22</v>
      </c>
      <c r="G399" s="84">
        <v>123.12</v>
      </c>
      <c r="H399" s="84">
        <v>127.22</v>
      </c>
      <c r="I399" s="84">
        <v>127.22</v>
      </c>
      <c r="J399" s="84">
        <v>123.12</v>
      </c>
      <c r="K399" s="84">
        <v>127.22</v>
      </c>
      <c r="L399" s="84">
        <v>123.1</v>
      </c>
      <c r="M399" s="84">
        <v>17883.849999999999</v>
      </c>
      <c r="N399" s="84"/>
      <c r="O399" s="84"/>
      <c r="P399" s="84"/>
      <c r="Q399" s="84"/>
      <c r="R399" s="84"/>
      <c r="S399" s="84"/>
      <c r="T399" s="84">
        <v>2958.1</v>
      </c>
      <c r="U399" s="84"/>
      <c r="V399" s="84">
        <v>37.18</v>
      </c>
      <c r="W399" s="84">
        <v>424.86</v>
      </c>
      <c r="X399" s="84">
        <v>374.63</v>
      </c>
      <c r="Y399" s="84">
        <v>387.11</v>
      </c>
      <c r="Z399" s="84">
        <v>387.11</v>
      </c>
      <c r="AA399" s="84">
        <v>474.84</v>
      </c>
      <c r="AB399" s="84">
        <v>453.05</v>
      </c>
      <c r="AC399" s="84">
        <v>438.44</v>
      </c>
      <c r="AD399" s="84">
        <v>453.05</v>
      </c>
      <c r="AE399" s="84">
        <v>438.44</v>
      </c>
      <c r="AF399" s="84">
        <v>453.05</v>
      </c>
      <c r="AG399" s="84">
        <v>453.05</v>
      </c>
      <c r="AH399" s="84">
        <v>363.48</v>
      </c>
      <c r="AI399" s="84">
        <v>65.94</v>
      </c>
      <c r="AJ399" s="84">
        <v>59.55</v>
      </c>
      <c r="AK399" s="84">
        <v>49.75</v>
      </c>
      <c r="AL399" s="203">
        <f>'[122]RP per monthly'!B839*-1</f>
        <v>0</v>
      </c>
      <c r="AM399" s="203">
        <f>'[122]RP per monthly'!C839*-1</f>
        <v>0</v>
      </c>
      <c r="AN399" s="203">
        <f>'[122]RP per monthly'!D839*-1</f>
        <v>0</v>
      </c>
      <c r="AO399" s="203">
        <f>'[122]RP per monthly'!E839*-1</f>
        <v>0</v>
      </c>
      <c r="AP399" s="203">
        <f>'[122]RP per monthly'!F839*-1</f>
        <v>0</v>
      </c>
      <c r="AQ399" s="203">
        <f>'[122]RP per monthly'!G839*-1</f>
        <v>0</v>
      </c>
      <c r="AR399" s="203">
        <f>'[122]RP per monthly'!H839*-1</f>
        <v>0</v>
      </c>
      <c r="AS399" s="203">
        <f>'[122]RP per monthly'!I839*-1</f>
        <v>0</v>
      </c>
      <c r="AT399" s="203">
        <f>'[122]RP per monthly'!J839*-1</f>
        <v>0</v>
      </c>
      <c r="AU399" s="203">
        <f>'[122]RP per monthly'!K839*-1</f>
        <v>0</v>
      </c>
      <c r="AV399" s="203">
        <f>'[122]RP per monthly'!L839*-1</f>
        <v>0</v>
      </c>
      <c r="AW399" s="203">
        <f>'[122]RP per monthly'!M839*-1</f>
        <v>0</v>
      </c>
      <c r="AX399" s="203">
        <f>'[122]RP per monthly'!P839*-1</f>
        <v>0</v>
      </c>
      <c r="AY399" s="203">
        <f>'[122]RP per monthly'!Q839*-1</f>
        <v>0</v>
      </c>
      <c r="AZ399" s="203">
        <f>'[122]RP per monthly'!R839*-1</f>
        <v>0</v>
      </c>
      <c r="BA399" s="203">
        <f>'[122]RP per monthly'!S839*-1</f>
        <v>0</v>
      </c>
      <c r="BB399" s="203">
        <f>'[122]RP per monthly'!T839*-1</f>
        <v>0</v>
      </c>
      <c r="BC399" s="203">
        <f>'[122]RP per monthly'!U839*-1</f>
        <v>0</v>
      </c>
      <c r="BD399" s="203">
        <f>'[122]RP per monthly'!V839*-1</f>
        <v>0</v>
      </c>
      <c r="BE399" s="203">
        <f>'[122]RP per monthly'!W839*-1</f>
        <v>0</v>
      </c>
      <c r="BF399" s="203">
        <f>'[122]RP per monthly'!X839*-1</f>
        <v>0</v>
      </c>
      <c r="BG399" s="203">
        <f>'[122]RP per monthly'!Y839*-1</f>
        <v>0</v>
      </c>
      <c r="BH399" s="203">
        <f>'[122]RP per monthly'!Z839*-1</f>
        <v>0</v>
      </c>
      <c r="BI399" s="203">
        <f>'[122]RP per monthly'!AA839*-1</f>
        <v>0</v>
      </c>
      <c r="BJ399" s="203">
        <f>'[122]RP per monthly'!AD839*-1</f>
        <v>0</v>
      </c>
      <c r="BK399" s="203">
        <f>'[122]RP per monthly'!AE839*-1</f>
        <v>0</v>
      </c>
      <c r="BL399" s="203">
        <f>'[122]RP per monthly'!AF839*-1</f>
        <v>0</v>
      </c>
      <c r="BM399" s="203">
        <f>'[122]RP per monthly'!AG839*-1</f>
        <v>0</v>
      </c>
      <c r="BN399" s="203">
        <f>'[122]RP per monthly'!AH839*-1</f>
        <v>0</v>
      </c>
      <c r="BO399" s="203">
        <f>'[122]RP per monthly'!AI839*-1</f>
        <v>0</v>
      </c>
      <c r="BP399" s="203">
        <f>'[122]RP per monthly'!AJ839*-1</f>
        <v>0</v>
      </c>
      <c r="BQ399" s="203">
        <f>'[122]RP per monthly'!AK839*-1</f>
        <v>0</v>
      </c>
      <c r="BR399" s="203">
        <f>'[122]RP per monthly'!AL839*-1</f>
        <v>0</v>
      </c>
      <c r="BS399" s="203">
        <f>'[122]RP per monthly'!AM839*-1</f>
        <v>0</v>
      </c>
      <c r="BT399" s="203">
        <f>'[122]RP per monthly'!AN839*-1</f>
        <v>0</v>
      </c>
      <c r="BU399" s="203">
        <f>'[122]RP per monthly'!AO839*-1</f>
        <v>0</v>
      </c>
      <c r="BV399" s="195">
        <f>'[122]RP per monthly'!AR839*-1</f>
        <v>0</v>
      </c>
      <c r="BW399" s="195">
        <f>'[122]RP per monthly'!AS839*-1</f>
        <v>0</v>
      </c>
      <c r="BX399" s="195">
        <f>'[122]RP per monthly'!AT839*-1</f>
        <v>0</v>
      </c>
      <c r="BY399" s="195">
        <f>'[122]RP per monthly'!AU839*-1</f>
        <v>0</v>
      </c>
      <c r="BZ399" s="195">
        <f>'[122]RP per monthly'!AV839*-1</f>
        <v>0</v>
      </c>
      <c r="CA399" s="195">
        <f>'[122]RP per monthly'!AW839*-1</f>
        <v>0</v>
      </c>
      <c r="CB399" s="195">
        <f>'[122]RP per monthly'!AX839*-1</f>
        <v>0</v>
      </c>
      <c r="CC399" s="195">
        <f>'[122]RP per monthly'!AY839*-1</f>
        <v>0</v>
      </c>
      <c r="CD399" s="195">
        <f>'[122]RP per monthly'!AZ839*-1</f>
        <v>0</v>
      </c>
      <c r="CE399" s="195">
        <f>'[122]RP per monthly'!BA839*-1</f>
        <v>0</v>
      </c>
      <c r="CF399" s="195">
        <f>'[122]RP per monthly'!BB839*-1</f>
        <v>0</v>
      </c>
      <c r="CG399" s="195">
        <f>'[122]RP per monthly'!BC839*-1</f>
        <v>0</v>
      </c>
      <c r="CH399" s="195">
        <f>'[122]RP per monthly'!BF839*-1</f>
        <v>0</v>
      </c>
      <c r="CI399" s="195">
        <f>'[122]RP per monthly'!BG839*-1</f>
        <v>0</v>
      </c>
      <c r="CJ399" s="195">
        <f>'[122]RP per monthly'!BH839*-1</f>
        <v>0</v>
      </c>
      <c r="CK399" s="195">
        <f>'[122]RP per monthly'!BI839*-1</f>
        <v>0</v>
      </c>
      <c r="CL399" s="195">
        <f>'[122]RP per monthly'!BJ839*-1</f>
        <v>0</v>
      </c>
      <c r="CM399" s="195">
        <f>'[122]RP per monthly'!BK839*-1</f>
        <v>0</v>
      </c>
      <c r="CN399" s="195">
        <f>'[122]RP per monthly'!BL839*-1</f>
        <v>0</v>
      </c>
      <c r="CO399" s="195">
        <f>'[122]RP per monthly'!BM839*-1</f>
        <v>0</v>
      </c>
      <c r="CP399" s="195">
        <f>'[122]RP per monthly'!BN839*-1</f>
        <v>0</v>
      </c>
      <c r="CQ399" s="195">
        <f>'[122]RP per monthly'!BO839*-1</f>
        <v>0</v>
      </c>
      <c r="CR399" s="195">
        <f>'[122]RP per monthly'!BP839*-1</f>
        <v>0</v>
      </c>
      <c r="CS399" s="195">
        <f>'[122]RP per monthly'!BQ839*-1</f>
        <v>0</v>
      </c>
      <c r="CT399" s="195">
        <f>'[122]RP per monthly'!BT839*-1</f>
        <v>0</v>
      </c>
      <c r="CU399" s="195">
        <f>'[122]RP per monthly'!BU839*-1</f>
        <v>0</v>
      </c>
      <c r="CV399" s="195">
        <f>'[122]RP per monthly'!BV839*-1</f>
        <v>0</v>
      </c>
      <c r="CW399" s="195">
        <f>'[122]RP per monthly'!BW839*-1</f>
        <v>0</v>
      </c>
      <c r="CX399" s="195">
        <f>'[122]RP per monthly'!BX839*-1</f>
        <v>0</v>
      </c>
      <c r="CY399" s="195">
        <f>'[122]RP per monthly'!BY839*-1</f>
        <v>0</v>
      </c>
      <c r="CZ399" s="195">
        <f>'[122]RP per monthly'!BZ839*-1</f>
        <v>0</v>
      </c>
      <c r="DA399" s="195">
        <f>'[122]RP per monthly'!CA839*-1</f>
        <v>0</v>
      </c>
      <c r="DB399" s="195">
        <f>'[122]RP per monthly'!CB839*-1</f>
        <v>0</v>
      </c>
      <c r="DC399" s="195">
        <f>'[122]RP per monthly'!CC839*-1</f>
        <v>0</v>
      </c>
      <c r="DD399" s="195">
        <f>'[122]RP per monthly'!CD839*-1</f>
        <v>0</v>
      </c>
      <c r="DE399" s="195">
        <f>'[122]RP per monthly'!CE839*-1</f>
        <v>0</v>
      </c>
    </row>
    <row r="400" spans="1:109" ht="15" customHeight="1" outlineLevel="1">
      <c r="A400" s="37" t="s">
        <v>439</v>
      </c>
      <c r="B400" s="84">
        <v>214.69</v>
      </c>
      <c r="C400" s="84">
        <v>193.91</v>
      </c>
      <c r="D400" s="84">
        <v>214.69</v>
      </c>
      <c r="E400" s="84">
        <v>207.77</v>
      </c>
      <c r="F400" s="84">
        <v>214.69</v>
      </c>
      <c r="G400" s="84">
        <v>207.77</v>
      </c>
      <c r="H400" s="84">
        <v>214.69</v>
      </c>
      <c r="I400" s="84">
        <v>152.36000000000001</v>
      </c>
      <c r="J400" s="84">
        <v>253.49</v>
      </c>
      <c r="K400" s="84">
        <v>201.49</v>
      </c>
      <c r="L400" s="84">
        <v>194.99</v>
      </c>
      <c r="M400" s="84">
        <v>201.49</v>
      </c>
      <c r="N400" s="84">
        <v>201.49</v>
      </c>
      <c r="O400" s="84">
        <v>181.99</v>
      </c>
      <c r="P400" s="84">
        <v>201.49</v>
      </c>
      <c r="Q400" s="84">
        <v>194.99</v>
      </c>
      <c r="R400" s="84">
        <v>2246.88</v>
      </c>
      <c r="S400" s="84">
        <v>569.15</v>
      </c>
      <c r="T400" s="84">
        <v>588.12</v>
      </c>
      <c r="U400" s="84">
        <v>529.61</v>
      </c>
      <c r="V400" s="84">
        <v>1817.91</v>
      </c>
      <c r="W400" s="84">
        <v>2287.66</v>
      </c>
      <c r="X400" s="84">
        <v>1236.29</v>
      </c>
      <c r="Y400" s="84">
        <v>1282.8</v>
      </c>
      <c r="Z400" s="84">
        <v>1290.08</v>
      </c>
      <c r="AA400" s="84">
        <v>1165.26</v>
      </c>
      <c r="AB400" s="84">
        <v>1331.69</v>
      </c>
      <c r="AC400" s="84">
        <v>1248.46</v>
      </c>
      <c r="AD400" s="84">
        <v>1290.08</v>
      </c>
      <c r="AE400" s="84">
        <v>1248.46</v>
      </c>
      <c r="AF400" s="84">
        <v>1290.08</v>
      </c>
      <c r="AG400" s="84">
        <v>1074.46</v>
      </c>
      <c r="AH400" s="84">
        <v>1231.0899999999999</v>
      </c>
      <c r="AI400" s="84">
        <v>944.29</v>
      </c>
      <c r="AJ400" s="84">
        <v>926.37</v>
      </c>
      <c r="AK400" s="84">
        <v>1795.64</v>
      </c>
      <c r="AL400" s="203">
        <f>'[122]RP per monthly'!B840*-1</f>
        <v>49.71</v>
      </c>
      <c r="AM400" s="203">
        <f>'[122]RP per monthly'!C840*-1</f>
        <v>49.71</v>
      </c>
      <c r="AN400" s="203">
        <f>'[122]RP per monthly'!D840*-1</f>
        <v>49.71</v>
      </c>
      <c r="AO400" s="203">
        <f>'[122]RP per monthly'!E840*-1</f>
        <v>49.71</v>
      </c>
      <c r="AP400" s="203">
        <f>'[122]RP per monthly'!F840*-1</f>
        <v>49.71</v>
      </c>
      <c r="AQ400" s="203">
        <f>'[122]RP per monthly'!G840*-1</f>
        <v>49.71</v>
      </c>
      <c r="AR400" s="203">
        <f>'[122]RP per monthly'!H840*-1</f>
        <v>0</v>
      </c>
      <c r="AS400" s="203">
        <f>'[122]RP per monthly'!I840*-1</f>
        <v>0</v>
      </c>
      <c r="AT400" s="203">
        <f>'[122]RP per monthly'!J840*-1</f>
        <v>0</v>
      </c>
      <c r="AU400" s="203">
        <f>'[122]RP per monthly'!K840*-1</f>
        <v>0</v>
      </c>
      <c r="AV400" s="203">
        <f>'[122]RP per monthly'!L840*-1</f>
        <v>0</v>
      </c>
      <c r="AW400" s="203">
        <f>'[122]RP per monthly'!M840*-1</f>
        <v>0</v>
      </c>
      <c r="AX400" s="203">
        <f>'[122]RP per monthly'!P840*-1</f>
        <v>0</v>
      </c>
      <c r="AY400" s="203">
        <f>'[122]RP per monthly'!Q840*-1</f>
        <v>0</v>
      </c>
      <c r="AZ400" s="203">
        <f>'[122]RP per monthly'!R840*-1</f>
        <v>0</v>
      </c>
      <c r="BA400" s="203">
        <f>'[122]RP per monthly'!S840*-1</f>
        <v>0</v>
      </c>
      <c r="BB400" s="203">
        <f>'[122]RP per monthly'!T840*-1</f>
        <v>0</v>
      </c>
      <c r="BC400" s="203">
        <f>'[122]RP per monthly'!U840*-1</f>
        <v>0</v>
      </c>
      <c r="BD400" s="203">
        <f>'[122]RP per monthly'!V840*-1</f>
        <v>0</v>
      </c>
      <c r="BE400" s="203">
        <f>'[122]RP per monthly'!W840*-1</f>
        <v>0</v>
      </c>
      <c r="BF400" s="203">
        <f>'[122]RP per monthly'!X840*-1</f>
        <v>0</v>
      </c>
      <c r="BG400" s="203">
        <f>'[122]RP per monthly'!Y840*-1</f>
        <v>0</v>
      </c>
      <c r="BH400" s="203">
        <f>'[122]RP per monthly'!Z840*-1</f>
        <v>0</v>
      </c>
      <c r="BI400" s="203">
        <f>'[122]RP per monthly'!AA840*-1</f>
        <v>0</v>
      </c>
      <c r="BJ400" s="203">
        <f>'[122]RP per monthly'!AD840*-1</f>
        <v>0</v>
      </c>
      <c r="BK400" s="203">
        <f>'[122]RP per monthly'!AE840*-1</f>
        <v>0</v>
      </c>
      <c r="BL400" s="203">
        <f>'[122]RP per monthly'!AF840*-1</f>
        <v>0</v>
      </c>
      <c r="BM400" s="203">
        <f>'[122]RP per monthly'!AG840*-1</f>
        <v>0</v>
      </c>
      <c r="BN400" s="203">
        <f>'[122]RP per monthly'!AH840*-1</f>
        <v>0</v>
      </c>
      <c r="BO400" s="203">
        <f>'[122]RP per monthly'!AI840*-1</f>
        <v>0</v>
      </c>
      <c r="BP400" s="203">
        <f>'[122]RP per monthly'!AJ840*-1</f>
        <v>0</v>
      </c>
      <c r="BQ400" s="203">
        <f>'[122]RP per monthly'!AK840*-1</f>
        <v>0</v>
      </c>
      <c r="BR400" s="203">
        <f>'[122]RP per monthly'!AL840*-1</f>
        <v>0</v>
      </c>
      <c r="BS400" s="203">
        <f>'[122]RP per monthly'!AM840*-1</f>
        <v>0</v>
      </c>
      <c r="BT400" s="203">
        <f>'[122]RP per monthly'!AN840*-1</f>
        <v>0</v>
      </c>
      <c r="BU400" s="203">
        <f>'[122]RP per monthly'!AO840*-1</f>
        <v>0</v>
      </c>
      <c r="BV400" s="195">
        <f>'[122]RP per monthly'!AR840*-1</f>
        <v>0</v>
      </c>
      <c r="BW400" s="195">
        <f>'[122]RP per monthly'!AS840*-1</f>
        <v>0</v>
      </c>
      <c r="BX400" s="195">
        <f>'[122]RP per monthly'!AT840*-1</f>
        <v>0</v>
      </c>
      <c r="BY400" s="195">
        <f>'[122]RP per monthly'!AU840*-1</f>
        <v>0</v>
      </c>
      <c r="BZ400" s="195">
        <f>'[122]RP per monthly'!AV840*-1</f>
        <v>0</v>
      </c>
      <c r="CA400" s="195">
        <f>'[122]RP per monthly'!AW840*-1</f>
        <v>0</v>
      </c>
      <c r="CB400" s="195">
        <f>'[122]RP per monthly'!AX840*-1</f>
        <v>0</v>
      </c>
      <c r="CC400" s="195">
        <f>'[122]RP per monthly'!AY840*-1</f>
        <v>0</v>
      </c>
      <c r="CD400" s="195">
        <f>'[122]RP per monthly'!AZ840*-1</f>
        <v>0</v>
      </c>
      <c r="CE400" s="195">
        <f>'[122]RP per monthly'!BA840*-1</f>
        <v>0</v>
      </c>
      <c r="CF400" s="195">
        <f>'[122]RP per monthly'!BB840*-1</f>
        <v>0</v>
      </c>
      <c r="CG400" s="195">
        <f>'[122]RP per monthly'!BC840*-1</f>
        <v>0</v>
      </c>
      <c r="CH400" s="195">
        <f>'[122]RP per monthly'!BF840*-1</f>
        <v>0</v>
      </c>
      <c r="CI400" s="195">
        <f>'[122]RP per monthly'!BG840*-1</f>
        <v>0</v>
      </c>
      <c r="CJ400" s="195">
        <f>'[122]RP per monthly'!BH840*-1</f>
        <v>0</v>
      </c>
      <c r="CK400" s="195">
        <f>'[122]RP per monthly'!BI840*-1</f>
        <v>0</v>
      </c>
      <c r="CL400" s="195">
        <f>'[122]RP per monthly'!BJ840*-1</f>
        <v>0</v>
      </c>
      <c r="CM400" s="195">
        <f>'[122]RP per monthly'!BK840*-1</f>
        <v>0</v>
      </c>
      <c r="CN400" s="195">
        <f>'[122]RP per monthly'!BL840*-1</f>
        <v>0</v>
      </c>
      <c r="CO400" s="195">
        <f>'[122]RP per monthly'!BM840*-1</f>
        <v>0</v>
      </c>
      <c r="CP400" s="195">
        <f>'[122]RP per monthly'!BN840*-1</f>
        <v>0</v>
      </c>
      <c r="CQ400" s="195">
        <f>'[122]RP per monthly'!BO840*-1</f>
        <v>0</v>
      </c>
      <c r="CR400" s="195">
        <f>'[122]RP per monthly'!BP840*-1</f>
        <v>0</v>
      </c>
      <c r="CS400" s="195">
        <f>'[122]RP per monthly'!BQ840*-1</f>
        <v>0</v>
      </c>
      <c r="CT400" s="195">
        <f>'[122]RP per monthly'!BT840*-1</f>
        <v>0</v>
      </c>
      <c r="CU400" s="195">
        <f>'[122]RP per monthly'!BU840*-1</f>
        <v>0</v>
      </c>
      <c r="CV400" s="195">
        <f>'[122]RP per monthly'!BV840*-1</f>
        <v>0</v>
      </c>
      <c r="CW400" s="195">
        <f>'[122]RP per monthly'!BW840*-1</f>
        <v>0</v>
      </c>
      <c r="CX400" s="195">
        <f>'[122]RP per monthly'!BX840*-1</f>
        <v>0</v>
      </c>
      <c r="CY400" s="195">
        <f>'[122]RP per monthly'!BY840*-1</f>
        <v>0</v>
      </c>
      <c r="CZ400" s="195">
        <f>'[122]RP per monthly'!BZ840*-1</f>
        <v>0</v>
      </c>
      <c r="DA400" s="195">
        <f>'[122]RP per monthly'!CA840*-1</f>
        <v>0</v>
      </c>
      <c r="DB400" s="195">
        <f>'[122]RP per monthly'!CB840*-1</f>
        <v>0</v>
      </c>
      <c r="DC400" s="195">
        <f>'[122]RP per monthly'!CC840*-1</f>
        <v>0</v>
      </c>
      <c r="DD400" s="195">
        <f>'[122]RP per monthly'!CD840*-1</f>
        <v>0</v>
      </c>
      <c r="DE400" s="195">
        <f>'[122]RP per monthly'!CE840*-1</f>
        <v>0</v>
      </c>
    </row>
    <row r="401" spans="1:109" ht="15" customHeight="1" outlineLevel="1">
      <c r="A401" s="37" t="s">
        <v>440</v>
      </c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  <c r="AL401" s="203">
        <f>'[122]RP per monthly'!B841*-1</f>
        <v>1255.46</v>
      </c>
      <c r="AM401" s="203">
        <f>'[122]RP per monthly'!C841*-1</f>
        <v>1255.46</v>
      </c>
      <c r="AN401" s="203">
        <f>'[122]RP per monthly'!D841*-1</f>
        <v>1255.46</v>
      </c>
      <c r="AO401" s="203">
        <f>'[122]RP per monthly'!E841*-1</f>
        <v>1255.46</v>
      </c>
      <c r="AP401" s="203">
        <f>'[122]RP per monthly'!F841*-1</f>
        <v>1255.43</v>
      </c>
      <c r="AQ401" s="203">
        <f>'[122]RP per monthly'!G841*-1</f>
        <v>2218.67</v>
      </c>
      <c r="AR401" s="203">
        <f>'[122]RP per monthly'!H841*-1</f>
        <v>0</v>
      </c>
      <c r="AS401" s="203">
        <f>'[122]RP per monthly'!I841*-1</f>
        <v>0</v>
      </c>
      <c r="AT401" s="203">
        <f>'[122]RP per monthly'!J841*-1</f>
        <v>0</v>
      </c>
      <c r="AU401" s="203">
        <f>'[122]RP per monthly'!K841*-1</f>
        <v>0</v>
      </c>
      <c r="AV401" s="203">
        <f>'[122]RP per monthly'!L841*-1</f>
        <v>0</v>
      </c>
      <c r="AW401" s="203">
        <f>'[122]RP per monthly'!M841*-1</f>
        <v>0</v>
      </c>
      <c r="AX401" s="203">
        <f>'[122]RP per monthly'!P841*-1</f>
        <v>0</v>
      </c>
      <c r="AY401" s="203">
        <f>'[122]RP per monthly'!Q841*-1</f>
        <v>0</v>
      </c>
      <c r="AZ401" s="203">
        <f>'[122]RP per monthly'!R841*-1</f>
        <v>0</v>
      </c>
      <c r="BA401" s="203">
        <f>'[122]RP per monthly'!S841*-1</f>
        <v>0</v>
      </c>
      <c r="BB401" s="203">
        <f>'[122]RP per monthly'!T841*-1</f>
        <v>0</v>
      </c>
      <c r="BC401" s="203">
        <f>'[122]RP per monthly'!U841*-1</f>
        <v>0</v>
      </c>
      <c r="BD401" s="203">
        <f>'[122]RP per monthly'!V841*-1</f>
        <v>0</v>
      </c>
      <c r="BE401" s="203">
        <f>'[122]RP per monthly'!W841*-1</f>
        <v>0</v>
      </c>
      <c r="BF401" s="203">
        <f>'[122]RP per monthly'!X841*-1</f>
        <v>0</v>
      </c>
      <c r="BG401" s="203">
        <f>'[122]RP per monthly'!Y841*-1</f>
        <v>0</v>
      </c>
      <c r="BH401" s="203">
        <f>'[122]RP per monthly'!Z841*-1</f>
        <v>0</v>
      </c>
      <c r="BI401" s="203">
        <f>'[122]RP per monthly'!AA841*-1</f>
        <v>0</v>
      </c>
      <c r="BJ401" s="203">
        <f>'[122]RP per monthly'!AD841*-1</f>
        <v>0</v>
      </c>
      <c r="BK401" s="203">
        <f>'[122]RP per monthly'!AE841*-1</f>
        <v>0</v>
      </c>
      <c r="BL401" s="203">
        <f>'[122]RP per monthly'!AF841*-1</f>
        <v>0</v>
      </c>
      <c r="BM401" s="203">
        <f>'[122]RP per monthly'!AG841*-1</f>
        <v>0</v>
      </c>
      <c r="BN401" s="203">
        <f>'[122]RP per monthly'!AH841*-1</f>
        <v>0</v>
      </c>
      <c r="BO401" s="203">
        <f>'[122]RP per monthly'!AI841*-1</f>
        <v>0</v>
      </c>
      <c r="BP401" s="203">
        <f>'[122]RP per monthly'!AJ841*-1</f>
        <v>0</v>
      </c>
      <c r="BQ401" s="203">
        <f>'[122]RP per monthly'!AK841*-1</f>
        <v>0</v>
      </c>
      <c r="BR401" s="203">
        <f>'[122]RP per monthly'!AL841*-1</f>
        <v>0</v>
      </c>
      <c r="BS401" s="203">
        <f>'[122]RP per monthly'!AM841*-1</f>
        <v>0</v>
      </c>
      <c r="BT401" s="203">
        <f>'[122]RP per monthly'!AN841*-1</f>
        <v>0</v>
      </c>
      <c r="BU401" s="203">
        <f>'[122]RP per monthly'!AO841*-1</f>
        <v>0</v>
      </c>
      <c r="BV401" s="195">
        <f>'[122]RP per monthly'!AR841*-1</f>
        <v>0</v>
      </c>
      <c r="BW401" s="195">
        <f>'[122]RP per monthly'!AS841*-1</f>
        <v>0</v>
      </c>
      <c r="BX401" s="195">
        <f>'[122]RP per monthly'!AT841*-1</f>
        <v>0</v>
      </c>
      <c r="BY401" s="195">
        <f>'[122]RP per monthly'!AU841*-1</f>
        <v>0</v>
      </c>
      <c r="BZ401" s="195">
        <f>'[122]RP per monthly'!AV841*-1</f>
        <v>0</v>
      </c>
      <c r="CA401" s="195">
        <f>'[122]RP per monthly'!AW841*-1</f>
        <v>0</v>
      </c>
      <c r="CB401" s="195">
        <f>'[122]RP per monthly'!AX841*-1</f>
        <v>0</v>
      </c>
      <c r="CC401" s="195">
        <f>'[122]RP per monthly'!AY841*-1</f>
        <v>0</v>
      </c>
      <c r="CD401" s="195">
        <f>'[122]RP per monthly'!AZ841*-1</f>
        <v>0</v>
      </c>
      <c r="CE401" s="195">
        <f>'[122]RP per monthly'!BA841*-1</f>
        <v>0</v>
      </c>
      <c r="CF401" s="195">
        <f>'[122]RP per monthly'!BB841*-1</f>
        <v>0</v>
      </c>
      <c r="CG401" s="195">
        <f>'[122]RP per monthly'!BC841*-1</f>
        <v>0</v>
      </c>
      <c r="CH401" s="195">
        <f>'[122]RP per monthly'!BF841*-1</f>
        <v>0</v>
      </c>
      <c r="CI401" s="195">
        <f>'[122]RP per monthly'!BG841*-1</f>
        <v>0</v>
      </c>
      <c r="CJ401" s="195">
        <f>'[122]RP per monthly'!BH841*-1</f>
        <v>0</v>
      </c>
      <c r="CK401" s="195">
        <f>'[122]RP per monthly'!BI841*-1</f>
        <v>0</v>
      </c>
      <c r="CL401" s="195">
        <f>'[122]RP per monthly'!BJ841*-1</f>
        <v>0</v>
      </c>
      <c r="CM401" s="195">
        <f>'[122]RP per monthly'!BK841*-1</f>
        <v>0</v>
      </c>
      <c r="CN401" s="195">
        <f>'[122]RP per monthly'!BL841*-1</f>
        <v>0</v>
      </c>
      <c r="CO401" s="195">
        <f>'[122]RP per monthly'!BM841*-1</f>
        <v>0</v>
      </c>
      <c r="CP401" s="195">
        <f>'[122]RP per monthly'!BN841*-1</f>
        <v>0</v>
      </c>
      <c r="CQ401" s="195">
        <f>'[122]RP per monthly'!BO841*-1</f>
        <v>0</v>
      </c>
      <c r="CR401" s="195">
        <f>'[122]RP per monthly'!BP841*-1</f>
        <v>0</v>
      </c>
      <c r="CS401" s="195">
        <f>'[122]RP per monthly'!BQ841*-1</f>
        <v>0</v>
      </c>
      <c r="CT401" s="195">
        <f>'[122]RP per monthly'!BT841*-1</f>
        <v>0</v>
      </c>
      <c r="CU401" s="195">
        <f>'[122]RP per monthly'!BU841*-1</f>
        <v>0</v>
      </c>
      <c r="CV401" s="195">
        <f>'[122]RP per monthly'!BV841*-1</f>
        <v>0</v>
      </c>
      <c r="CW401" s="195">
        <f>'[122]RP per monthly'!BW841*-1</f>
        <v>0</v>
      </c>
      <c r="CX401" s="195">
        <f>'[122]RP per monthly'!BX841*-1</f>
        <v>0</v>
      </c>
      <c r="CY401" s="195">
        <f>'[122]RP per monthly'!BY841*-1</f>
        <v>0</v>
      </c>
      <c r="CZ401" s="195">
        <f>'[122]RP per monthly'!BZ841*-1</f>
        <v>0</v>
      </c>
      <c r="DA401" s="195">
        <f>'[122]RP per monthly'!CA841*-1</f>
        <v>0</v>
      </c>
      <c r="DB401" s="195">
        <f>'[122]RP per monthly'!CB841*-1</f>
        <v>0</v>
      </c>
      <c r="DC401" s="195">
        <f>'[122]RP per monthly'!CC841*-1</f>
        <v>0</v>
      </c>
      <c r="DD401" s="195">
        <f>'[122]RP per monthly'!CD841*-1</f>
        <v>0</v>
      </c>
      <c r="DE401" s="195">
        <f>'[122]RP per monthly'!CE841*-1</f>
        <v>0</v>
      </c>
    </row>
    <row r="402" spans="1:109" ht="15" customHeight="1" outlineLevel="1">
      <c r="A402" s="37" t="s">
        <v>721</v>
      </c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4"/>
      <c r="AK402" s="84"/>
      <c r="AL402" s="84"/>
      <c r="AM402" s="84"/>
      <c r="AN402" s="84"/>
      <c r="AO402" s="84"/>
      <c r="AP402" s="84"/>
      <c r="AQ402" s="84"/>
      <c r="AR402" s="84">
        <v>0</v>
      </c>
      <c r="AS402" s="84">
        <v>0</v>
      </c>
      <c r="AT402" s="84">
        <v>0</v>
      </c>
      <c r="AU402" s="84">
        <v>0</v>
      </c>
      <c r="AV402" s="84">
        <v>0</v>
      </c>
      <c r="AW402" s="84">
        <v>0</v>
      </c>
      <c r="AX402" s="84">
        <v>0</v>
      </c>
      <c r="AY402" s="84">
        <v>0</v>
      </c>
      <c r="AZ402" s="84">
        <v>0</v>
      </c>
      <c r="BA402" s="84">
        <v>0</v>
      </c>
      <c r="BB402" s="84">
        <v>0</v>
      </c>
      <c r="BC402" s="84">
        <v>0</v>
      </c>
      <c r="BD402" s="84">
        <v>0</v>
      </c>
      <c r="BE402" s="84">
        <v>0</v>
      </c>
      <c r="BF402" s="84">
        <v>0</v>
      </c>
      <c r="BG402" s="84">
        <v>0</v>
      </c>
      <c r="BH402" s="84">
        <v>0</v>
      </c>
      <c r="BI402" s="84">
        <v>0</v>
      </c>
      <c r="BJ402" s="84">
        <v>0</v>
      </c>
      <c r="BK402" s="84">
        <v>0</v>
      </c>
      <c r="BL402" s="84">
        <v>0</v>
      </c>
      <c r="BM402" s="84">
        <v>0</v>
      </c>
      <c r="BN402" s="84">
        <v>0</v>
      </c>
      <c r="BO402" s="84">
        <v>0</v>
      </c>
      <c r="BP402" s="84">
        <v>0</v>
      </c>
      <c r="BQ402" s="84">
        <v>0</v>
      </c>
      <c r="BR402" s="84">
        <v>0</v>
      </c>
      <c r="BS402" s="84">
        <v>0</v>
      </c>
      <c r="BT402" s="84">
        <v>0</v>
      </c>
      <c r="BU402" s="84">
        <v>0</v>
      </c>
      <c r="BV402" s="59">
        <v>0</v>
      </c>
      <c r="BW402" s="59">
        <v>0</v>
      </c>
      <c r="BX402" s="59">
        <v>0</v>
      </c>
      <c r="BY402" s="59">
        <v>0</v>
      </c>
      <c r="BZ402" s="59">
        <v>0</v>
      </c>
      <c r="CA402" s="59">
        <v>0</v>
      </c>
      <c r="CB402" s="59">
        <v>0</v>
      </c>
      <c r="CC402" s="59">
        <v>0</v>
      </c>
      <c r="CD402" s="59">
        <v>0</v>
      </c>
      <c r="CE402" s="59">
        <v>0</v>
      </c>
      <c r="CF402" s="59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</row>
    <row r="403" spans="1:109" ht="15" customHeight="1" outlineLevel="1">
      <c r="A403" s="37" t="s">
        <v>722</v>
      </c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4"/>
      <c r="AH403" s="84"/>
      <c r="AI403" s="84"/>
      <c r="AJ403" s="84"/>
      <c r="AK403" s="84"/>
      <c r="AL403" s="84"/>
      <c r="AM403" s="84"/>
      <c r="AN403" s="84"/>
      <c r="AO403" s="84"/>
      <c r="AP403" s="84"/>
      <c r="AQ403" s="84"/>
      <c r="AR403" s="84">
        <v>0</v>
      </c>
      <c r="AS403" s="84">
        <v>0</v>
      </c>
      <c r="AT403" s="84">
        <v>0</v>
      </c>
      <c r="AU403" s="84">
        <v>0</v>
      </c>
      <c r="AV403" s="84">
        <v>0</v>
      </c>
      <c r="AW403" s="84">
        <v>0</v>
      </c>
      <c r="AX403" s="84">
        <v>0</v>
      </c>
      <c r="AY403" s="84">
        <v>0</v>
      </c>
      <c r="AZ403" s="84">
        <v>0</v>
      </c>
      <c r="BA403" s="84">
        <v>0</v>
      </c>
      <c r="BB403" s="84">
        <v>0</v>
      </c>
      <c r="BC403" s="84">
        <v>0</v>
      </c>
      <c r="BD403" s="84">
        <v>0</v>
      </c>
      <c r="BE403" s="84">
        <v>0</v>
      </c>
      <c r="BF403" s="84">
        <v>0</v>
      </c>
      <c r="BG403" s="84">
        <v>0</v>
      </c>
      <c r="BH403" s="84">
        <v>0</v>
      </c>
      <c r="BI403" s="84">
        <v>0</v>
      </c>
      <c r="BJ403" s="84">
        <v>0</v>
      </c>
      <c r="BK403" s="84">
        <v>0</v>
      </c>
      <c r="BL403" s="84">
        <v>0</v>
      </c>
      <c r="BM403" s="84">
        <v>0</v>
      </c>
      <c r="BN403" s="84">
        <v>0</v>
      </c>
      <c r="BO403" s="84">
        <v>0</v>
      </c>
      <c r="BP403" s="84">
        <v>0</v>
      </c>
      <c r="BQ403" s="84">
        <v>0</v>
      </c>
      <c r="BR403" s="84">
        <v>0</v>
      </c>
      <c r="BS403" s="84">
        <v>0</v>
      </c>
      <c r="BT403" s="84">
        <v>0</v>
      </c>
      <c r="BU403" s="84">
        <v>0</v>
      </c>
      <c r="BV403" s="59">
        <v>0</v>
      </c>
      <c r="BW403" s="59">
        <v>0</v>
      </c>
      <c r="BX403" s="59">
        <v>0</v>
      </c>
      <c r="BY403" s="59">
        <v>0</v>
      </c>
      <c r="BZ403" s="59">
        <v>0</v>
      </c>
      <c r="CA403" s="59">
        <v>0</v>
      </c>
      <c r="CB403" s="59">
        <v>0</v>
      </c>
      <c r="CC403" s="59">
        <v>0</v>
      </c>
      <c r="CD403" s="59">
        <v>0</v>
      </c>
      <c r="CE403" s="59">
        <v>0</v>
      </c>
      <c r="CF403" s="59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</row>
    <row r="404" spans="1:109" ht="15" customHeight="1" outlineLevel="1">
      <c r="A404" s="37" t="s">
        <v>723</v>
      </c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  <c r="AL404" s="84"/>
      <c r="AM404" s="84"/>
      <c r="AN404" s="84"/>
      <c r="AO404" s="84"/>
      <c r="AP404" s="84"/>
      <c r="AQ404" s="84"/>
      <c r="AR404" s="84">
        <v>0</v>
      </c>
      <c r="AS404" s="84">
        <v>0</v>
      </c>
      <c r="AT404" s="84">
        <v>0</v>
      </c>
      <c r="AU404" s="84">
        <v>0</v>
      </c>
      <c r="AV404" s="84">
        <v>0</v>
      </c>
      <c r="AW404" s="84">
        <v>0</v>
      </c>
      <c r="AX404" s="84">
        <v>0</v>
      </c>
      <c r="AY404" s="84">
        <v>0</v>
      </c>
      <c r="AZ404" s="84">
        <v>0</v>
      </c>
      <c r="BA404" s="84">
        <v>0</v>
      </c>
      <c r="BB404" s="84">
        <v>0</v>
      </c>
      <c r="BC404" s="84">
        <v>0</v>
      </c>
      <c r="BD404" s="84">
        <v>0</v>
      </c>
      <c r="BE404" s="84">
        <v>0</v>
      </c>
      <c r="BF404" s="84">
        <v>0</v>
      </c>
      <c r="BG404" s="84">
        <v>0</v>
      </c>
      <c r="BH404" s="84">
        <v>0</v>
      </c>
      <c r="BI404" s="84">
        <v>0</v>
      </c>
      <c r="BJ404" s="84">
        <v>0</v>
      </c>
      <c r="BK404" s="84">
        <v>0</v>
      </c>
      <c r="BL404" s="84">
        <v>0</v>
      </c>
      <c r="BM404" s="84">
        <v>0</v>
      </c>
      <c r="BN404" s="84">
        <v>0</v>
      </c>
      <c r="BO404" s="84">
        <v>0</v>
      </c>
      <c r="BP404" s="84">
        <v>0</v>
      </c>
      <c r="BQ404" s="84">
        <v>0</v>
      </c>
      <c r="BR404" s="84">
        <v>0</v>
      </c>
      <c r="BS404" s="84">
        <v>0</v>
      </c>
      <c r="BT404" s="84">
        <v>0</v>
      </c>
      <c r="BU404" s="84">
        <v>0</v>
      </c>
      <c r="BV404" s="59">
        <v>0</v>
      </c>
      <c r="BW404" s="59">
        <v>0</v>
      </c>
      <c r="BX404" s="59">
        <v>0</v>
      </c>
      <c r="BY404" s="59">
        <v>0</v>
      </c>
      <c r="BZ404" s="59">
        <v>0</v>
      </c>
      <c r="CA404" s="59">
        <v>0</v>
      </c>
      <c r="CB404" s="59">
        <v>0</v>
      </c>
      <c r="CC404" s="59">
        <v>0</v>
      </c>
      <c r="CD404" s="59">
        <v>0</v>
      </c>
      <c r="CE404" s="59">
        <v>0</v>
      </c>
      <c r="CF404" s="59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</row>
    <row r="405" spans="1:109" ht="15" customHeight="1" outlineLevel="1">
      <c r="A405" s="37" t="s">
        <v>724</v>
      </c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4"/>
      <c r="AH405" s="84"/>
      <c r="AI405" s="84"/>
      <c r="AJ405" s="84"/>
      <c r="AK405" s="84"/>
      <c r="AL405" s="84"/>
      <c r="AM405" s="84"/>
      <c r="AN405" s="84"/>
      <c r="AO405" s="84"/>
      <c r="AP405" s="84"/>
      <c r="AQ405" s="84"/>
      <c r="AR405" s="84">
        <v>0</v>
      </c>
      <c r="AS405" s="84">
        <v>0</v>
      </c>
      <c r="AT405" s="84">
        <v>0</v>
      </c>
      <c r="AU405" s="84">
        <v>0</v>
      </c>
      <c r="AV405" s="84">
        <v>0</v>
      </c>
      <c r="AW405" s="84">
        <v>0</v>
      </c>
      <c r="AX405" s="84">
        <v>0</v>
      </c>
      <c r="AY405" s="84">
        <v>0</v>
      </c>
      <c r="AZ405" s="84">
        <v>0</v>
      </c>
      <c r="BA405" s="84">
        <v>0</v>
      </c>
      <c r="BB405" s="84">
        <v>0</v>
      </c>
      <c r="BC405" s="84">
        <v>0</v>
      </c>
      <c r="BD405" s="84">
        <v>0</v>
      </c>
      <c r="BE405" s="84">
        <v>0</v>
      </c>
      <c r="BF405" s="84">
        <v>0</v>
      </c>
      <c r="BG405" s="84">
        <v>0</v>
      </c>
      <c r="BH405" s="84">
        <v>0</v>
      </c>
      <c r="BI405" s="84">
        <v>0</v>
      </c>
      <c r="BJ405" s="84">
        <v>0</v>
      </c>
      <c r="BK405" s="84">
        <v>0</v>
      </c>
      <c r="BL405" s="84">
        <v>0</v>
      </c>
      <c r="BM405" s="84">
        <v>0</v>
      </c>
      <c r="BN405" s="84">
        <v>0</v>
      </c>
      <c r="BO405" s="84">
        <v>0</v>
      </c>
      <c r="BP405" s="84">
        <v>0</v>
      </c>
      <c r="BQ405" s="84">
        <v>0</v>
      </c>
      <c r="BR405" s="84">
        <v>0</v>
      </c>
      <c r="BS405" s="84">
        <v>0</v>
      </c>
      <c r="BT405" s="84">
        <v>0</v>
      </c>
      <c r="BU405" s="84">
        <v>0</v>
      </c>
      <c r="BV405" s="59">
        <v>0</v>
      </c>
      <c r="BW405" s="59">
        <v>0</v>
      </c>
      <c r="BX405" s="59">
        <v>0</v>
      </c>
      <c r="BY405" s="59">
        <v>0</v>
      </c>
      <c r="BZ405" s="59">
        <v>0</v>
      </c>
      <c r="CA405" s="59">
        <v>0</v>
      </c>
      <c r="CB405" s="59">
        <v>0</v>
      </c>
      <c r="CC405" s="59">
        <v>0</v>
      </c>
      <c r="CD405" s="59">
        <v>0</v>
      </c>
      <c r="CE405" s="59">
        <v>0</v>
      </c>
      <c r="CF405" s="59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</row>
    <row r="406" spans="1:109" ht="15" customHeight="1" outlineLevel="1">
      <c r="A406" s="37" t="s">
        <v>441</v>
      </c>
      <c r="B406" s="84">
        <v>1893</v>
      </c>
      <c r="C406" s="84">
        <v>1709.81</v>
      </c>
      <c r="D406" s="84">
        <v>1908.26</v>
      </c>
      <c r="E406" s="84">
        <v>1863.42</v>
      </c>
      <c r="F406" s="84">
        <v>1932.16</v>
      </c>
      <c r="G406" s="84">
        <v>1870.02</v>
      </c>
      <c r="H406" s="84">
        <v>1932.35</v>
      </c>
      <c r="I406" s="84">
        <v>1932.35</v>
      </c>
      <c r="J406" s="84">
        <v>1870.02</v>
      </c>
      <c r="K406" s="84">
        <v>1932.35</v>
      </c>
      <c r="L406" s="84">
        <v>1870.02</v>
      </c>
      <c r="M406" s="84">
        <v>1932.35</v>
      </c>
      <c r="N406" s="84">
        <v>1932.35</v>
      </c>
      <c r="O406" s="84">
        <v>1745.35</v>
      </c>
      <c r="P406" s="84">
        <v>2085.6999999999998</v>
      </c>
      <c r="Q406" s="84">
        <v>1323.24</v>
      </c>
      <c r="R406" s="84">
        <v>1187.82</v>
      </c>
      <c r="S406" s="84">
        <v>1140.04</v>
      </c>
      <c r="T406" s="84">
        <v>764.67</v>
      </c>
      <c r="U406" s="84">
        <v>1622.84</v>
      </c>
      <c r="V406" s="84">
        <v>1115.23</v>
      </c>
      <c r="W406" s="84">
        <v>1152.4000000000001</v>
      </c>
      <c r="X406" s="84">
        <v>1115.23</v>
      </c>
      <c r="Y406" s="84">
        <v>1152.4000000000001</v>
      </c>
      <c r="Z406" s="84">
        <v>1152.4000000000001</v>
      </c>
      <c r="AA406" s="84">
        <v>1068.51</v>
      </c>
      <c r="AB406" s="84">
        <v>581.19999999999993</v>
      </c>
      <c r="AC406" s="84">
        <v>110.26</v>
      </c>
      <c r="AD406" s="84">
        <v>3.02</v>
      </c>
      <c r="AE406" s="84"/>
      <c r="AF406" s="84"/>
      <c r="AG406" s="84"/>
      <c r="AH406" s="84"/>
      <c r="AI406" s="84"/>
      <c r="AJ406" s="84"/>
      <c r="AK406" s="84"/>
      <c r="AL406" s="203">
        <f>'[122]RP per monthly'!B843*-1</f>
        <v>11569.75</v>
      </c>
      <c r="AM406" s="203">
        <f>'[122]RP per monthly'!C843*-1</f>
        <v>11569.75</v>
      </c>
      <c r="AN406" s="203">
        <f>'[122]RP per monthly'!D843*-1</f>
        <v>11569.75</v>
      </c>
      <c r="AO406" s="203">
        <f>'[122]RP per monthly'!E843*-1</f>
        <v>11569.75</v>
      </c>
      <c r="AP406" s="203">
        <f>'[122]RP per monthly'!F843*-1</f>
        <v>11569.74</v>
      </c>
      <c r="AQ406" s="203">
        <f>'[122]RP per monthly'!G843*-1</f>
        <v>11569.75</v>
      </c>
      <c r="AR406" s="203">
        <f>'[122]RP per monthly'!H843*-1</f>
        <v>0</v>
      </c>
      <c r="AS406" s="203">
        <f>'[122]RP per monthly'!I843*-1</f>
        <v>0</v>
      </c>
      <c r="AT406" s="203">
        <f>'[122]RP per monthly'!J843*-1</f>
        <v>0</v>
      </c>
      <c r="AU406" s="203">
        <f>'[122]RP per monthly'!K843*-1</f>
        <v>0</v>
      </c>
      <c r="AV406" s="203">
        <f>'[122]RP per monthly'!L843*-1</f>
        <v>0</v>
      </c>
      <c r="AW406" s="203">
        <f>'[122]RP per monthly'!M843*-1</f>
        <v>0</v>
      </c>
      <c r="AX406" s="203">
        <f>'[122]RP per monthly'!P843*-1</f>
        <v>0</v>
      </c>
      <c r="AY406" s="203">
        <f>'[122]RP per monthly'!Q843*-1</f>
        <v>0</v>
      </c>
      <c r="AZ406" s="203">
        <f>'[122]RP per monthly'!R843*-1</f>
        <v>0</v>
      </c>
      <c r="BA406" s="203">
        <f>'[122]RP per monthly'!S843*-1</f>
        <v>0</v>
      </c>
      <c r="BB406" s="203">
        <f>'[122]RP per monthly'!T843*-1</f>
        <v>0</v>
      </c>
      <c r="BC406" s="203">
        <f>'[122]RP per monthly'!U843*-1</f>
        <v>0</v>
      </c>
      <c r="BD406" s="203">
        <f>'[122]RP per monthly'!V843*-1</f>
        <v>0</v>
      </c>
      <c r="BE406" s="203">
        <f>'[122]RP per monthly'!W843*-1</f>
        <v>0</v>
      </c>
      <c r="BF406" s="203">
        <f>'[122]RP per monthly'!X843*-1</f>
        <v>0</v>
      </c>
      <c r="BG406" s="203">
        <f>'[122]RP per monthly'!Y843*-1</f>
        <v>0</v>
      </c>
      <c r="BH406" s="203">
        <f>'[122]RP per monthly'!Z843*-1</f>
        <v>0</v>
      </c>
      <c r="BI406" s="203">
        <f>'[122]RP per monthly'!AA843*-1</f>
        <v>0</v>
      </c>
      <c r="BJ406" s="203">
        <f>'[122]RP per monthly'!AD843*-1</f>
        <v>0</v>
      </c>
      <c r="BK406" s="203">
        <f>'[122]RP per monthly'!AE843*-1</f>
        <v>0</v>
      </c>
      <c r="BL406" s="203">
        <f>'[122]RP per monthly'!AF843*-1</f>
        <v>0</v>
      </c>
      <c r="BM406" s="203">
        <f>'[122]RP per monthly'!AG843*-1</f>
        <v>0</v>
      </c>
      <c r="BN406" s="203">
        <f>'[122]RP per monthly'!AH843*-1</f>
        <v>0</v>
      </c>
      <c r="BO406" s="203">
        <f>'[122]RP per monthly'!AI843*-1</f>
        <v>0</v>
      </c>
      <c r="BP406" s="203">
        <f>'[122]RP per monthly'!AJ843*-1</f>
        <v>0</v>
      </c>
      <c r="BQ406" s="203">
        <f>'[122]RP per monthly'!AK843*-1</f>
        <v>0</v>
      </c>
      <c r="BR406" s="203">
        <f>'[122]RP per monthly'!AL843*-1</f>
        <v>0</v>
      </c>
      <c r="BS406" s="203">
        <f>'[122]RP per monthly'!AM843*-1</f>
        <v>0</v>
      </c>
      <c r="BT406" s="203">
        <f>'[122]RP per monthly'!AN843*-1</f>
        <v>0</v>
      </c>
      <c r="BU406" s="203">
        <f>'[122]RP per monthly'!AO843*-1</f>
        <v>0</v>
      </c>
      <c r="BV406" s="195">
        <f>'[122]RP per monthly'!AR843*-1</f>
        <v>0</v>
      </c>
      <c r="BW406" s="195">
        <f>'[122]RP per monthly'!AS843*-1</f>
        <v>0</v>
      </c>
      <c r="BX406" s="195">
        <f>'[122]RP per monthly'!AT843*-1</f>
        <v>0</v>
      </c>
      <c r="BY406" s="195">
        <f>'[122]RP per monthly'!AU843*-1</f>
        <v>0</v>
      </c>
      <c r="BZ406" s="195">
        <f>'[122]RP per monthly'!AV843*-1</f>
        <v>0</v>
      </c>
      <c r="CA406" s="195">
        <f>'[122]RP per monthly'!AW843*-1</f>
        <v>0</v>
      </c>
      <c r="CB406" s="195">
        <f>'[122]RP per monthly'!AX843*-1</f>
        <v>0</v>
      </c>
      <c r="CC406" s="195">
        <f>'[122]RP per monthly'!AY843*-1</f>
        <v>0</v>
      </c>
      <c r="CD406" s="195">
        <f>'[122]RP per monthly'!AZ843*-1</f>
        <v>0</v>
      </c>
      <c r="CE406" s="195">
        <f>'[122]RP per monthly'!BA843*-1</f>
        <v>0</v>
      </c>
      <c r="CF406" s="195">
        <f>'[122]RP per monthly'!BB843*-1</f>
        <v>0</v>
      </c>
      <c r="CG406" s="195">
        <f>'[122]RP per monthly'!BC843*-1</f>
        <v>0</v>
      </c>
      <c r="CH406" s="195">
        <f>'[122]RP per monthly'!BF843*-1</f>
        <v>0</v>
      </c>
      <c r="CI406" s="195">
        <f>'[122]RP per monthly'!BG843*-1</f>
        <v>0</v>
      </c>
      <c r="CJ406" s="195">
        <f>'[122]RP per monthly'!BH843*-1</f>
        <v>0</v>
      </c>
      <c r="CK406" s="195">
        <f>'[122]RP per monthly'!BI843*-1</f>
        <v>0</v>
      </c>
      <c r="CL406" s="195">
        <f>'[122]RP per monthly'!BJ843*-1</f>
        <v>0</v>
      </c>
      <c r="CM406" s="195">
        <f>'[122]RP per monthly'!BK843*-1</f>
        <v>0</v>
      </c>
      <c r="CN406" s="195">
        <f>'[122]RP per monthly'!BL843*-1</f>
        <v>0</v>
      </c>
      <c r="CO406" s="195">
        <f>'[122]RP per monthly'!BM843*-1</f>
        <v>0</v>
      </c>
      <c r="CP406" s="195">
        <f>'[122]RP per monthly'!BN843*-1</f>
        <v>0</v>
      </c>
      <c r="CQ406" s="195">
        <f>'[122]RP per monthly'!BO843*-1</f>
        <v>0</v>
      </c>
      <c r="CR406" s="195">
        <f>'[122]RP per monthly'!BP843*-1</f>
        <v>0</v>
      </c>
      <c r="CS406" s="195">
        <f>'[122]RP per monthly'!BQ843*-1</f>
        <v>0</v>
      </c>
      <c r="CT406" s="195">
        <f>'[122]RP per monthly'!BT843*-1</f>
        <v>0</v>
      </c>
      <c r="CU406" s="195">
        <f>'[122]RP per monthly'!BU843*-1</f>
        <v>0</v>
      </c>
      <c r="CV406" s="195">
        <f>'[122]RP per monthly'!BV843*-1</f>
        <v>0</v>
      </c>
      <c r="CW406" s="195">
        <f>'[122]RP per monthly'!BW843*-1</f>
        <v>0</v>
      </c>
      <c r="CX406" s="195">
        <f>'[122]RP per monthly'!BX843*-1</f>
        <v>0</v>
      </c>
      <c r="CY406" s="195">
        <f>'[122]RP per monthly'!BY843*-1</f>
        <v>0</v>
      </c>
      <c r="CZ406" s="195">
        <f>'[122]RP per monthly'!BZ843*-1</f>
        <v>0</v>
      </c>
      <c r="DA406" s="195">
        <f>'[122]RP per monthly'!CA843*-1</f>
        <v>0</v>
      </c>
      <c r="DB406" s="195">
        <f>'[122]RP per monthly'!CB843*-1</f>
        <v>0</v>
      </c>
      <c r="DC406" s="195">
        <f>'[122]RP per monthly'!CC843*-1</f>
        <v>0</v>
      </c>
      <c r="DD406" s="195">
        <f>'[122]RP per monthly'!CD843*-1</f>
        <v>0</v>
      </c>
      <c r="DE406" s="195">
        <f>'[122]RP per monthly'!CE843*-1</f>
        <v>0</v>
      </c>
    </row>
    <row r="407" spans="1:109" ht="15" customHeight="1" outlineLevel="1">
      <c r="A407" s="37" t="s">
        <v>442</v>
      </c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>
        <v>2907264.7</v>
      </c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>
        <v>4550668.79</v>
      </c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>
        <v>5199999.8</v>
      </c>
      <c r="AL407" s="84"/>
      <c r="AM407" s="84"/>
      <c r="AN407" s="84"/>
      <c r="AO407" s="84"/>
      <c r="AP407" s="84"/>
      <c r="AQ407" s="84"/>
      <c r="AR407" s="84"/>
      <c r="AS407" s="84"/>
      <c r="AT407" s="84"/>
      <c r="AU407" s="84"/>
      <c r="AV407" s="84"/>
      <c r="AW407" s="84"/>
      <c r="AX407" s="84"/>
      <c r="AY407" s="84"/>
      <c r="AZ407" s="84"/>
      <c r="BA407" s="84"/>
      <c r="BB407" s="84"/>
      <c r="BC407" s="84"/>
      <c r="BD407" s="84"/>
      <c r="BE407" s="84"/>
      <c r="BF407" s="84"/>
      <c r="BG407" s="84"/>
      <c r="BH407" s="84"/>
      <c r="BI407" s="84"/>
      <c r="BJ407" s="84"/>
      <c r="BK407" s="84"/>
      <c r="BL407" s="84"/>
      <c r="BM407" s="84"/>
      <c r="BN407" s="84"/>
      <c r="BO407" s="84"/>
      <c r="BP407" s="84"/>
      <c r="BQ407" s="84"/>
      <c r="BR407" s="84"/>
      <c r="BS407" s="84"/>
      <c r="BT407" s="84"/>
      <c r="BU407" s="84"/>
      <c r="BV407" s="59"/>
      <c r="BW407" s="59"/>
      <c r="BX407" s="59"/>
      <c r="BY407" s="59"/>
      <c r="BZ407" s="59"/>
      <c r="CA407" s="59"/>
      <c r="CB407" s="59"/>
      <c r="CC407" s="59"/>
      <c r="CD407" s="59"/>
      <c r="CE407" s="59"/>
      <c r="CF407" s="59"/>
    </row>
    <row r="408" spans="1:109" ht="15" customHeight="1" outlineLevel="1">
      <c r="A408" s="37" t="s">
        <v>443</v>
      </c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>
        <v>680000</v>
      </c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>
        <v>1100218.3</v>
      </c>
      <c r="Z408" s="84"/>
      <c r="AA408" s="84"/>
      <c r="AB408" s="84"/>
      <c r="AC408" s="84"/>
      <c r="AD408" s="84"/>
      <c r="AE408" s="84"/>
      <c r="AF408" s="84"/>
      <c r="AG408" s="84"/>
      <c r="AH408" s="84"/>
      <c r="AI408" s="84"/>
      <c r="AJ408" s="84"/>
      <c r="AK408" s="84">
        <v>1272820</v>
      </c>
      <c r="AL408" s="84"/>
      <c r="AM408" s="84"/>
      <c r="AN408" s="84"/>
      <c r="AO408" s="84"/>
      <c r="AP408" s="84"/>
      <c r="AQ408" s="84"/>
      <c r="AR408" s="84"/>
      <c r="AS408" s="84"/>
      <c r="AT408" s="84"/>
      <c r="AU408" s="84"/>
      <c r="AV408" s="84"/>
      <c r="AW408" s="84"/>
      <c r="AX408" s="84"/>
      <c r="AY408" s="84"/>
      <c r="AZ408" s="84"/>
      <c r="BA408" s="84"/>
      <c r="BB408" s="84"/>
      <c r="BC408" s="84"/>
      <c r="BD408" s="84"/>
      <c r="BE408" s="84"/>
      <c r="BF408" s="84"/>
      <c r="BG408" s="84"/>
      <c r="BH408" s="84"/>
      <c r="BI408" s="84"/>
      <c r="BJ408" s="84"/>
      <c r="BK408" s="84"/>
      <c r="BL408" s="84"/>
      <c r="BM408" s="84"/>
      <c r="BN408" s="84"/>
      <c r="BO408" s="84"/>
      <c r="BP408" s="84"/>
      <c r="BQ408" s="84"/>
      <c r="BR408" s="84"/>
      <c r="BS408" s="84"/>
      <c r="BT408" s="84"/>
      <c r="BU408" s="84"/>
      <c r="BV408" s="59"/>
      <c r="BW408" s="59"/>
      <c r="BX408" s="59"/>
      <c r="BY408" s="59"/>
      <c r="BZ408" s="59"/>
      <c r="CA408" s="59"/>
      <c r="CB408" s="59"/>
      <c r="CC408" s="59"/>
      <c r="CD408" s="59"/>
      <c r="CE408" s="59"/>
      <c r="CF408" s="59"/>
    </row>
    <row r="409" spans="1:109" ht="15" customHeight="1" outlineLevel="1">
      <c r="A409" s="37" t="s">
        <v>444</v>
      </c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4"/>
      <c r="AH409" s="84"/>
      <c r="AI409" s="84"/>
      <c r="AJ409" s="84"/>
      <c r="AK409" s="84"/>
      <c r="AL409" s="84"/>
      <c r="AM409" s="84"/>
      <c r="AN409" s="84"/>
      <c r="AO409" s="84"/>
      <c r="AP409" s="84"/>
      <c r="AQ409" s="84"/>
      <c r="AR409" s="84"/>
      <c r="AS409" s="84"/>
      <c r="AT409" s="84"/>
      <c r="AU409" s="84"/>
      <c r="AV409" s="84"/>
      <c r="AW409" s="84"/>
      <c r="AX409" s="84"/>
      <c r="AY409" s="84"/>
      <c r="AZ409" s="84"/>
      <c r="BA409" s="84"/>
      <c r="BB409" s="84"/>
      <c r="BC409" s="84"/>
      <c r="BD409" s="84"/>
      <c r="BE409" s="84"/>
      <c r="BF409" s="84"/>
      <c r="BG409" s="84"/>
      <c r="BH409" s="84"/>
      <c r="BI409" s="84"/>
      <c r="BJ409" s="84"/>
      <c r="BK409" s="84"/>
      <c r="BL409" s="84"/>
      <c r="BM409" s="84"/>
      <c r="BN409" s="84"/>
      <c r="BO409" s="84"/>
      <c r="BP409" s="84"/>
      <c r="BQ409" s="84"/>
      <c r="BR409" s="84"/>
      <c r="BS409" s="84"/>
      <c r="BT409" s="84"/>
      <c r="BU409" s="84"/>
      <c r="BV409" s="59"/>
      <c r="BW409" s="59"/>
      <c r="BX409" s="59"/>
      <c r="BY409" s="59"/>
      <c r="BZ409" s="59"/>
      <c r="CA409" s="59"/>
      <c r="CB409" s="59"/>
      <c r="CC409" s="59"/>
      <c r="CD409" s="59"/>
      <c r="CE409" s="59"/>
      <c r="CF409" s="59"/>
    </row>
    <row r="410" spans="1:109" ht="15" customHeight="1" outlineLevel="1">
      <c r="A410" s="37" t="s">
        <v>445</v>
      </c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>
        <v>719194.13</v>
      </c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>
        <v>2200397</v>
      </c>
      <c r="Z410" s="84"/>
      <c r="AA410" s="84"/>
      <c r="AB410" s="84"/>
      <c r="AC410" s="84"/>
      <c r="AD410" s="84"/>
      <c r="AE410" s="84">
        <v>100000</v>
      </c>
      <c r="AF410" s="84"/>
      <c r="AG410" s="84"/>
      <c r="AH410" s="84"/>
      <c r="AI410" s="84"/>
      <c r="AJ410" s="84"/>
      <c r="AK410" s="84">
        <v>2588218.46</v>
      </c>
      <c r="AL410" s="84"/>
      <c r="AM410" s="84"/>
      <c r="AN410" s="84"/>
      <c r="AO410" s="84"/>
      <c r="AP410" s="84"/>
      <c r="AQ410" s="84"/>
      <c r="AR410" s="84"/>
      <c r="AS410" s="84"/>
      <c r="AT410" s="84"/>
      <c r="AU410" s="84"/>
      <c r="AV410" s="84"/>
      <c r="AW410" s="84"/>
      <c r="AX410" s="84"/>
      <c r="AY410" s="84"/>
      <c r="AZ410" s="84"/>
      <c r="BA410" s="84"/>
      <c r="BB410" s="84"/>
      <c r="BC410" s="84"/>
      <c r="BD410" s="84"/>
      <c r="BE410" s="84"/>
      <c r="BF410" s="84"/>
      <c r="BG410" s="84"/>
      <c r="BH410" s="84"/>
      <c r="BI410" s="84"/>
      <c r="BJ410" s="84"/>
      <c r="BK410" s="84"/>
      <c r="BL410" s="84"/>
      <c r="BM410" s="84"/>
      <c r="BN410" s="84"/>
      <c r="BO410" s="84"/>
      <c r="BP410" s="84"/>
      <c r="BQ410" s="84"/>
      <c r="BR410" s="84"/>
      <c r="BS410" s="84"/>
      <c r="BT410" s="84"/>
      <c r="BU410" s="84"/>
      <c r="BV410" s="59"/>
      <c r="BW410" s="59"/>
      <c r="BX410" s="59"/>
      <c r="BY410" s="59"/>
      <c r="BZ410" s="59"/>
      <c r="CA410" s="59"/>
      <c r="CB410" s="59"/>
      <c r="CC410" s="59"/>
      <c r="CD410" s="59"/>
      <c r="CE410" s="59"/>
      <c r="CF410" s="59"/>
    </row>
    <row r="411" spans="1:109" ht="15" customHeight="1" outlineLevel="1">
      <c r="A411" s="37" t="s">
        <v>725</v>
      </c>
      <c r="B411" s="84"/>
      <c r="C411" s="84"/>
      <c r="D411" s="84"/>
      <c r="E411" s="84"/>
      <c r="F411" s="84"/>
      <c r="G411" s="84"/>
      <c r="H411" s="84">
        <v>40899.35</v>
      </c>
      <c r="I411" s="84"/>
      <c r="J411" s="84">
        <v>1703.96</v>
      </c>
      <c r="K411" s="84"/>
      <c r="L411" s="84"/>
      <c r="M411" s="84">
        <v>-35936.99</v>
      </c>
      <c r="N411" s="84"/>
      <c r="O411" s="84"/>
      <c r="P411" s="84">
        <v>5854.79</v>
      </c>
      <c r="Q411" s="84"/>
      <c r="R411" s="84"/>
      <c r="S411" s="84">
        <v>-6608.16</v>
      </c>
      <c r="T411" s="84"/>
      <c r="U411" s="84"/>
      <c r="V411" s="84">
        <v>-6087.82</v>
      </c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4"/>
      <c r="AH411" s="84"/>
      <c r="AI411" s="84"/>
      <c r="AJ411" s="84"/>
      <c r="AK411" s="84"/>
      <c r="AL411" s="84"/>
      <c r="AM411" s="84"/>
      <c r="AN411" s="84"/>
      <c r="AO411" s="84"/>
      <c r="AP411" s="84"/>
      <c r="AQ411" s="84"/>
      <c r="AR411" s="84"/>
      <c r="AS411" s="84"/>
      <c r="AT411" s="84"/>
      <c r="AU411" s="84"/>
      <c r="AV411" s="84"/>
      <c r="AW411" s="84"/>
      <c r="AX411" s="84"/>
      <c r="AY411" s="84"/>
      <c r="AZ411" s="84"/>
      <c r="BA411" s="84"/>
      <c r="BB411" s="84"/>
      <c r="BC411" s="84"/>
      <c r="BD411" s="84"/>
      <c r="BE411" s="84"/>
      <c r="BF411" s="84"/>
      <c r="BG411" s="84"/>
      <c r="BH411" s="84"/>
      <c r="BI411" s="84"/>
      <c r="BJ411" s="84"/>
      <c r="BK411" s="84"/>
      <c r="BL411" s="84"/>
      <c r="BM411" s="84"/>
      <c r="BN411" s="84"/>
      <c r="BO411" s="84"/>
      <c r="BP411" s="84"/>
      <c r="BQ411" s="84"/>
      <c r="BR411" s="84"/>
      <c r="BS411" s="84"/>
      <c r="BT411" s="84"/>
      <c r="BU411" s="84"/>
      <c r="BV411" s="59"/>
      <c r="BW411" s="59"/>
      <c r="BX411" s="59"/>
      <c r="BY411" s="59"/>
      <c r="BZ411" s="59"/>
      <c r="CA411" s="59"/>
      <c r="CB411" s="59"/>
      <c r="CC411" s="59"/>
      <c r="CD411" s="59"/>
      <c r="CE411" s="59"/>
      <c r="CF411" s="59"/>
    </row>
    <row r="412" spans="1:109" ht="15" customHeight="1" outlineLevel="1">
      <c r="A412" s="37" t="s">
        <v>446</v>
      </c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4"/>
      <c r="AH412" s="84"/>
      <c r="AI412" s="84"/>
      <c r="AJ412" s="84"/>
      <c r="AK412" s="84"/>
      <c r="AL412" s="84"/>
      <c r="AM412" s="84"/>
      <c r="AN412" s="84"/>
      <c r="AO412" s="84"/>
      <c r="AP412" s="84"/>
      <c r="AQ412" s="84"/>
      <c r="AR412" s="84"/>
      <c r="AS412" s="84"/>
      <c r="AT412" s="84"/>
      <c r="AU412" s="84"/>
      <c r="AV412" s="84"/>
      <c r="AW412" s="84"/>
      <c r="AX412" s="84"/>
      <c r="AY412" s="84"/>
      <c r="AZ412" s="84"/>
      <c r="BA412" s="84"/>
      <c r="BB412" s="84"/>
      <c r="BC412" s="84"/>
      <c r="BD412" s="84"/>
      <c r="BE412" s="84"/>
      <c r="BF412" s="84"/>
      <c r="BG412" s="84"/>
      <c r="BH412" s="84"/>
      <c r="BI412" s="84"/>
      <c r="BJ412" s="84"/>
      <c r="BK412" s="84"/>
      <c r="BL412" s="84"/>
      <c r="BM412" s="84"/>
      <c r="BN412" s="84"/>
      <c r="BO412" s="84"/>
      <c r="BP412" s="84"/>
      <c r="BQ412" s="84"/>
      <c r="BR412" s="84"/>
      <c r="BS412" s="84"/>
      <c r="BT412" s="84"/>
      <c r="BU412" s="84"/>
      <c r="BV412" s="59"/>
      <c r="BW412" s="59"/>
      <c r="BX412" s="59"/>
      <c r="BY412" s="59"/>
      <c r="BZ412" s="59"/>
      <c r="CA412" s="59"/>
      <c r="CB412" s="59"/>
      <c r="CC412" s="59"/>
      <c r="CD412" s="59"/>
      <c r="CE412" s="59"/>
      <c r="CF412" s="59"/>
    </row>
    <row r="413" spans="1:109" ht="15" customHeight="1" outlineLevel="1">
      <c r="A413" s="37" t="s">
        <v>447</v>
      </c>
      <c r="B413" s="84"/>
      <c r="C413" s="84"/>
      <c r="D413" s="84"/>
      <c r="E413" s="84"/>
      <c r="F413" s="84"/>
      <c r="G413" s="84"/>
      <c r="H413" s="84"/>
      <c r="I413" s="84">
        <v>5268.77</v>
      </c>
      <c r="J413" s="84">
        <v>728.6</v>
      </c>
      <c r="K413" s="84"/>
      <c r="L413" s="84"/>
      <c r="M413" s="84"/>
      <c r="N413" s="84">
        <v>7859.08</v>
      </c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>
        <v>16832.97</v>
      </c>
      <c r="AA413" s="84"/>
      <c r="AB413" s="84"/>
      <c r="AC413" s="84"/>
      <c r="AD413" s="84"/>
      <c r="AE413" s="84"/>
      <c r="AF413" s="84"/>
      <c r="AG413" s="84"/>
      <c r="AH413" s="84"/>
      <c r="AI413" s="84"/>
      <c r="AJ413" s="84"/>
      <c r="AK413" s="84"/>
      <c r="AL413" s="203">
        <f>'[122]RP per monthly'!B869*-1</f>
        <v>10456.81</v>
      </c>
      <c r="AM413" s="203">
        <f>'[122]RP per monthly'!C869*-1</f>
        <v>4047.04</v>
      </c>
      <c r="AN413" s="203">
        <f>'[122]RP per monthly'!D869*-1</f>
        <v>0</v>
      </c>
      <c r="AO413" s="203">
        <f>'[122]RP per monthly'!E869*-1</f>
        <v>0</v>
      </c>
      <c r="AP413" s="203">
        <f>'[122]RP per monthly'!F869*-1</f>
        <v>0</v>
      </c>
      <c r="AQ413" s="203">
        <f>'[122]RP per monthly'!G869*-1</f>
        <v>0</v>
      </c>
      <c r="AR413" s="203">
        <f>'[122]RP per monthly'!H869*-1</f>
        <v>0</v>
      </c>
      <c r="AS413" s="203">
        <f>'[122]RP per monthly'!I869*-1</f>
        <v>0</v>
      </c>
      <c r="AT413" s="203">
        <f>'[122]RP per monthly'!J869*-1</f>
        <v>0</v>
      </c>
      <c r="AU413" s="203">
        <f>'[122]RP per monthly'!K869*-1</f>
        <v>0</v>
      </c>
      <c r="AV413" s="203">
        <f>'[122]RP per monthly'!L869*-1</f>
        <v>0</v>
      </c>
      <c r="AW413" s="203">
        <f>'[122]RP per monthly'!M869*-1</f>
        <v>0</v>
      </c>
      <c r="AX413" s="203">
        <f>'[122]RP per monthly'!P869*-1</f>
        <v>0</v>
      </c>
      <c r="AY413" s="203">
        <f>'[122]RP per monthly'!Q869*-1</f>
        <v>18943.64</v>
      </c>
      <c r="AZ413" s="203">
        <f>'[122]RP per monthly'!R869*-1</f>
        <v>0</v>
      </c>
      <c r="BA413" s="203">
        <f>'[122]RP per monthly'!S869*-1</f>
        <v>0</v>
      </c>
      <c r="BB413" s="203">
        <f>'[122]RP per monthly'!T869*-1</f>
        <v>0</v>
      </c>
      <c r="BC413" s="203">
        <f>'[122]RP per monthly'!U869*-1</f>
        <v>0</v>
      </c>
      <c r="BD413" s="203">
        <f>'[122]RP per monthly'!V869*-1</f>
        <v>0</v>
      </c>
      <c r="BE413" s="203">
        <f>'[122]RP per monthly'!W869*-1</f>
        <v>0</v>
      </c>
      <c r="BF413" s="203">
        <f>'[122]RP per monthly'!X869*-1</f>
        <v>0</v>
      </c>
      <c r="BG413" s="203">
        <f>'[122]RP per monthly'!Y869*-1</f>
        <v>0</v>
      </c>
      <c r="BH413" s="203">
        <f>'[122]RP per monthly'!Z869*-1</f>
        <v>0</v>
      </c>
      <c r="BI413" s="203">
        <f>'[122]RP per monthly'!AA869*-1</f>
        <v>0</v>
      </c>
      <c r="BJ413" s="203">
        <f>'[122]RP per monthly'!AD869*-1</f>
        <v>30100</v>
      </c>
      <c r="BK413" s="203">
        <f>'[122]RP per monthly'!AE869*-1</f>
        <v>0</v>
      </c>
      <c r="BL413" s="203">
        <f>'[122]RP per monthly'!AF869*-1</f>
        <v>0</v>
      </c>
      <c r="BM413" s="203">
        <f>'[122]RP per monthly'!AG869*-1</f>
        <v>0</v>
      </c>
      <c r="BN413" s="203">
        <f>'[122]RP per monthly'!AH869*-1</f>
        <v>0</v>
      </c>
      <c r="BO413" s="203">
        <f>'[122]RP per monthly'!AI869*-1</f>
        <v>0</v>
      </c>
      <c r="BP413" s="203">
        <f>'[122]RP per monthly'!AJ869*-1</f>
        <v>0</v>
      </c>
      <c r="BQ413" s="203">
        <f>'[122]RP per monthly'!AK869*-1</f>
        <v>0</v>
      </c>
      <c r="BR413" s="203">
        <f>'[122]RP per monthly'!AL869*-1</f>
        <v>0</v>
      </c>
      <c r="BS413" s="203">
        <f>'[122]RP per monthly'!AM869*-1</f>
        <v>0</v>
      </c>
      <c r="BT413" s="203">
        <f>'[122]RP per monthly'!AN869*-1</f>
        <v>0</v>
      </c>
      <c r="BU413" s="203">
        <f>'[122]RP per monthly'!AO869*-1</f>
        <v>0</v>
      </c>
      <c r="BV413" s="195">
        <f>'[122]RP per monthly'!AR869*-1</f>
        <v>30100</v>
      </c>
      <c r="BW413" s="195">
        <f>'[122]RP per monthly'!AS869*-1</f>
        <v>0</v>
      </c>
      <c r="BX413" s="195">
        <f>'[122]RP per monthly'!AT869*-1</f>
        <v>0</v>
      </c>
      <c r="BY413" s="195">
        <f>'[122]RP per monthly'!AU869*-1</f>
        <v>0</v>
      </c>
      <c r="BZ413" s="195">
        <f>'[122]RP per monthly'!AV869*-1</f>
        <v>0</v>
      </c>
      <c r="CA413" s="195">
        <f>'[122]RP per monthly'!AW869*-1</f>
        <v>0</v>
      </c>
      <c r="CB413" s="195">
        <f>'[122]RP per monthly'!AX869*-1</f>
        <v>0</v>
      </c>
      <c r="CC413" s="195">
        <f>'[122]RP per monthly'!AY869*-1</f>
        <v>0</v>
      </c>
      <c r="CD413" s="195">
        <f>'[122]RP per monthly'!AZ869*-1</f>
        <v>0</v>
      </c>
      <c r="CE413" s="195">
        <f>'[122]RP per monthly'!BA869*-1</f>
        <v>0</v>
      </c>
      <c r="CF413" s="195">
        <f>'[122]RP per monthly'!BB869*-1</f>
        <v>0</v>
      </c>
      <c r="CG413" s="195">
        <f>'[122]RP per monthly'!BC869*-1</f>
        <v>0</v>
      </c>
      <c r="CH413" s="195">
        <f>'[122]RP per monthly'!BF869*-1</f>
        <v>30100</v>
      </c>
      <c r="CI413" s="195">
        <f>'[122]RP per monthly'!BG869*-1</f>
        <v>0</v>
      </c>
      <c r="CJ413" s="195">
        <f>'[122]RP per monthly'!BH869*-1</f>
        <v>0</v>
      </c>
      <c r="CK413" s="195">
        <f>'[122]RP per monthly'!BI869*-1</f>
        <v>0</v>
      </c>
      <c r="CL413" s="195">
        <f>'[122]RP per monthly'!BJ869*-1</f>
        <v>0</v>
      </c>
      <c r="CM413" s="195">
        <f>'[122]RP per monthly'!BK869*-1</f>
        <v>0</v>
      </c>
      <c r="CN413" s="195">
        <f>'[122]RP per monthly'!BL869*-1</f>
        <v>0</v>
      </c>
      <c r="CO413" s="195">
        <f>'[122]RP per monthly'!BM869*-1</f>
        <v>0</v>
      </c>
      <c r="CP413" s="195">
        <f>'[122]RP per monthly'!BN869*-1</f>
        <v>0</v>
      </c>
      <c r="CQ413" s="195">
        <f>'[122]RP per monthly'!BO869*-1</f>
        <v>0</v>
      </c>
      <c r="CR413" s="195">
        <f>'[122]RP per monthly'!BP869*-1</f>
        <v>0</v>
      </c>
      <c r="CS413" s="195">
        <f>'[122]RP per monthly'!BQ869*-1</f>
        <v>0</v>
      </c>
      <c r="CT413" s="195">
        <f>'[122]RP per monthly'!BT869*-1</f>
        <v>30100</v>
      </c>
      <c r="CU413" s="195">
        <f>'[122]RP per monthly'!BU869*-1</f>
        <v>0</v>
      </c>
      <c r="CV413" s="195">
        <f>'[122]RP per monthly'!BV869*-1</f>
        <v>0</v>
      </c>
      <c r="CW413" s="195">
        <f>'[122]RP per monthly'!BW869*-1</f>
        <v>0</v>
      </c>
      <c r="CX413" s="195">
        <f>'[122]RP per monthly'!BX869*-1</f>
        <v>0</v>
      </c>
      <c r="CY413" s="195">
        <f>'[122]RP per monthly'!BY869*-1</f>
        <v>0</v>
      </c>
      <c r="CZ413" s="195">
        <f>'[122]RP per monthly'!BZ869*-1</f>
        <v>0</v>
      </c>
      <c r="DA413" s="195">
        <f>'[122]RP per monthly'!CA869*-1</f>
        <v>0</v>
      </c>
      <c r="DB413" s="195">
        <f>'[122]RP per monthly'!CB869*-1</f>
        <v>0</v>
      </c>
      <c r="DC413" s="195">
        <f>'[122]RP per monthly'!CC869*-1</f>
        <v>0</v>
      </c>
      <c r="DD413" s="195">
        <f>'[122]RP per monthly'!CD869*-1</f>
        <v>0</v>
      </c>
      <c r="DE413" s="195">
        <f>'[122]RP per monthly'!CE869*-1</f>
        <v>0</v>
      </c>
    </row>
    <row r="414" spans="1:109" ht="15" customHeight="1" outlineLevel="1">
      <c r="A414" s="37" t="s">
        <v>448</v>
      </c>
      <c r="B414" s="84"/>
      <c r="C414" s="84">
        <v>135007.04000000001</v>
      </c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>
        <v>155257.92000000001</v>
      </c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>
        <v>27284.54</v>
      </c>
      <c r="AB414" s="84">
        <v>13642.27</v>
      </c>
      <c r="AC414" s="84">
        <v>13642.27</v>
      </c>
      <c r="AD414" s="84">
        <v>13642.27</v>
      </c>
      <c r="AE414" s="84">
        <v>13642.27</v>
      </c>
      <c r="AF414" s="84">
        <v>13642.27</v>
      </c>
      <c r="AG414" s="84">
        <v>13642.27</v>
      </c>
      <c r="AH414" s="84">
        <v>13642.27</v>
      </c>
      <c r="AI414" s="84">
        <v>13642.27</v>
      </c>
      <c r="AJ414" s="84">
        <v>13642.27</v>
      </c>
      <c r="AK414" s="84">
        <v>13642.32</v>
      </c>
      <c r="AL414" s="203">
        <f>'[122]RP per monthly'!B870*-1</f>
        <v>0</v>
      </c>
      <c r="AM414" s="203">
        <f>'[122]RP per monthly'!C870*-1</f>
        <v>27284.54</v>
      </c>
      <c r="AN414" s="203">
        <f>'[122]RP per monthly'!D870*-1</f>
        <v>13642.27</v>
      </c>
      <c r="AO414" s="203">
        <f>'[122]RP per monthly'!E870*-1</f>
        <v>13642.27</v>
      </c>
      <c r="AP414" s="203">
        <f>'[122]RP per monthly'!F870*-1</f>
        <v>13642.27</v>
      </c>
      <c r="AQ414" s="203">
        <f>'[122]RP per monthly'!G870*-1</f>
        <v>13642.27</v>
      </c>
      <c r="AR414" s="203">
        <f>'[122]RP per monthly'!H870*-1</f>
        <v>13642.27</v>
      </c>
      <c r="AS414" s="203">
        <f>'[122]RP per monthly'!I870*-1</f>
        <v>13642.27</v>
      </c>
      <c r="AT414" s="203">
        <f>'[122]RP per monthly'!J870*-1</f>
        <v>13642.27</v>
      </c>
      <c r="AU414" s="203">
        <f>'[122]RP per monthly'!K870*-1</f>
        <v>13642.27</v>
      </c>
      <c r="AV414" s="203">
        <f>'[122]RP per monthly'!L870*-1</f>
        <v>13642.27</v>
      </c>
      <c r="AW414" s="203">
        <f>'[122]RP per monthly'!M870*-1</f>
        <v>13642.27</v>
      </c>
      <c r="AX414" s="203">
        <f>'[122]RP per monthly'!P870*-1</f>
        <v>26202.75</v>
      </c>
      <c r="AY414" s="203">
        <f>'[122]RP per monthly'!Q870*-1</f>
        <v>26202.75</v>
      </c>
      <c r="AZ414" s="203">
        <f>'[122]RP per monthly'!R870*-1</f>
        <v>26202.75</v>
      </c>
      <c r="BA414" s="203">
        <f>'[122]RP per monthly'!S870*-1</f>
        <v>26202.75</v>
      </c>
      <c r="BB414" s="203">
        <f>'[122]RP per monthly'!T870*-1</f>
        <v>5395.82</v>
      </c>
      <c r="BC414" s="203">
        <f>'[122]RP per monthly'!U870*-1</f>
        <v>-33809</v>
      </c>
      <c r="BD414" s="203">
        <f>'[122]RP per monthly'!V870*-1</f>
        <v>12732.97</v>
      </c>
      <c r="BE414" s="203">
        <f>'[122]RP per monthly'!W870*-1</f>
        <v>12732.97</v>
      </c>
      <c r="BF414" s="203">
        <f>'[122]RP per monthly'!X870*-1</f>
        <v>12732.97</v>
      </c>
      <c r="BG414" s="203">
        <f>'[122]RP per monthly'!Y870*-1</f>
        <v>12732.97</v>
      </c>
      <c r="BH414" s="203">
        <f>'[122]RP per monthly'!Z870*-1</f>
        <v>12732.97</v>
      </c>
      <c r="BI414" s="203">
        <f>'[122]RP per monthly'!AA870*-1</f>
        <v>12732.97</v>
      </c>
      <c r="BJ414" s="203">
        <f>'[122]RP per monthly'!AD870*-1</f>
        <v>175000</v>
      </c>
      <c r="BK414" s="203">
        <f>'[122]RP per monthly'!AE870*-1</f>
        <v>0</v>
      </c>
      <c r="BL414" s="203">
        <f>'[122]RP per monthly'!AF870*-1</f>
        <v>0</v>
      </c>
      <c r="BM414" s="203">
        <f>'[122]RP per monthly'!AG870*-1</f>
        <v>0</v>
      </c>
      <c r="BN414" s="203">
        <f>'[122]RP per monthly'!AH870*-1</f>
        <v>0</v>
      </c>
      <c r="BO414" s="203">
        <f>'[122]RP per monthly'!AI870*-1</f>
        <v>0</v>
      </c>
      <c r="BP414" s="203">
        <f>'[122]RP per monthly'!AJ870*-1</f>
        <v>0</v>
      </c>
      <c r="BQ414" s="203">
        <f>'[122]RP per monthly'!AK870*-1</f>
        <v>0</v>
      </c>
      <c r="BR414" s="203">
        <f>'[122]RP per monthly'!AL870*-1</f>
        <v>0</v>
      </c>
      <c r="BS414" s="203">
        <f>'[122]RP per monthly'!AM870*-1</f>
        <v>0</v>
      </c>
      <c r="BT414" s="203">
        <f>'[122]RP per monthly'!AN870*-1</f>
        <v>0</v>
      </c>
      <c r="BU414" s="203">
        <f>'[122]RP per monthly'!AO870*-1</f>
        <v>0</v>
      </c>
      <c r="BV414" s="195">
        <f>'[122]RP per monthly'!AR870*-1</f>
        <v>175000</v>
      </c>
      <c r="BW414" s="195">
        <f>'[122]RP per monthly'!AS870*-1</f>
        <v>0</v>
      </c>
      <c r="BX414" s="195">
        <f>'[122]RP per monthly'!AT870*-1</f>
        <v>0</v>
      </c>
      <c r="BY414" s="195">
        <f>'[122]RP per monthly'!AU870*-1</f>
        <v>0</v>
      </c>
      <c r="BZ414" s="195">
        <f>'[122]RP per monthly'!AV870*-1</f>
        <v>0</v>
      </c>
      <c r="CA414" s="195">
        <f>'[122]RP per monthly'!AW870*-1</f>
        <v>0</v>
      </c>
      <c r="CB414" s="195">
        <f>'[122]RP per monthly'!AX870*-1</f>
        <v>0</v>
      </c>
      <c r="CC414" s="195">
        <f>'[122]RP per monthly'!AY870*-1</f>
        <v>0</v>
      </c>
      <c r="CD414" s="195">
        <f>'[122]RP per monthly'!AZ870*-1</f>
        <v>0</v>
      </c>
      <c r="CE414" s="195">
        <f>'[122]RP per monthly'!BA870*-1</f>
        <v>0</v>
      </c>
      <c r="CF414" s="195">
        <f>'[122]RP per monthly'!BB870*-1</f>
        <v>0</v>
      </c>
      <c r="CG414" s="195">
        <f>'[122]RP per monthly'!BC870*-1</f>
        <v>0</v>
      </c>
      <c r="CH414" s="195">
        <f>'[122]RP per monthly'!BF870*-1</f>
        <v>175000</v>
      </c>
      <c r="CI414" s="195">
        <f>'[122]RP per monthly'!BG870*-1</f>
        <v>0</v>
      </c>
      <c r="CJ414" s="195">
        <f>'[122]RP per monthly'!BH870*-1</f>
        <v>0</v>
      </c>
      <c r="CK414" s="195">
        <f>'[122]RP per monthly'!BI870*-1</f>
        <v>0</v>
      </c>
      <c r="CL414" s="195">
        <f>'[122]RP per monthly'!BJ870*-1</f>
        <v>0</v>
      </c>
      <c r="CM414" s="195">
        <f>'[122]RP per monthly'!BK870*-1</f>
        <v>0</v>
      </c>
      <c r="CN414" s="195">
        <f>'[122]RP per monthly'!BL870*-1</f>
        <v>0</v>
      </c>
      <c r="CO414" s="195">
        <f>'[122]RP per monthly'!BM870*-1</f>
        <v>0</v>
      </c>
      <c r="CP414" s="195">
        <f>'[122]RP per monthly'!BN870*-1</f>
        <v>0</v>
      </c>
      <c r="CQ414" s="195">
        <f>'[122]RP per monthly'!BO870*-1</f>
        <v>0</v>
      </c>
      <c r="CR414" s="195">
        <f>'[122]RP per monthly'!BP870*-1</f>
        <v>0</v>
      </c>
      <c r="CS414" s="195">
        <f>'[122]RP per monthly'!BQ870*-1</f>
        <v>0</v>
      </c>
      <c r="CT414" s="195">
        <f>'[122]RP per monthly'!BT870*-1</f>
        <v>175000</v>
      </c>
      <c r="CU414" s="195">
        <f>'[122]RP per monthly'!BU870*-1</f>
        <v>0</v>
      </c>
      <c r="CV414" s="195">
        <f>'[122]RP per monthly'!BV870*-1</f>
        <v>0</v>
      </c>
      <c r="CW414" s="195">
        <f>'[122]RP per monthly'!BW870*-1</f>
        <v>0</v>
      </c>
      <c r="CX414" s="195">
        <f>'[122]RP per monthly'!BX870*-1</f>
        <v>0</v>
      </c>
      <c r="CY414" s="195">
        <f>'[122]RP per monthly'!BY870*-1</f>
        <v>0</v>
      </c>
      <c r="CZ414" s="195">
        <f>'[122]RP per monthly'!BZ870*-1</f>
        <v>0</v>
      </c>
      <c r="DA414" s="195">
        <f>'[122]RP per monthly'!CA870*-1</f>
        <v>0</v>
      </c>
      <c r="DB414" s="195">
        <f>'[122]RP per monthly'!CB870*-1</f>
        <v>0</v>
      </c>
      <c r="DC414" s="195">
        <f>'[122]RP per monthly'!CC870*-1</f>
        <v>0</v>
      </c>
      <c r="DD414" s="195">
        <f>'[122]RP per monthly'!CD870*-1</f>
        <v>0</v>
      </c>
      <c r="DE414" s="195">
        <f>'[122]RP per monthly'!CE870*-1</f>
        <v>0</v>
      </c>
    </row>
    <row r="415" spans="1:109" ht="15" customHeight="1" outlineLevel="1">
      <c r="A415" s="37" t="s">
        <v>449</v>
      </c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4"/>
      <c r="AK415" s="84"/>
      <c r="AL415" s="203">
        <f>'[122]RP per monthly'!B871*-1</f>
        <v>0</v>
      </c>
      <c r="AM415" s="203">
        <f>'[122]RP per monthly'!C871*-1</f>
        <v>0</v>
      </c>
      <c r="AN415" s="203">
        <f>'[122]RP per monthly'!D871*-1</f>
        <v>0</v>
      </c>
      <c r="AO415" s="203">
        <f>'[122]RP per monthly'!E871*-1</f>
        <v>0</v>
      </c>
      <c r="AP415" s="203">
        <f>'[122]RP per monthly'!F871*-1</f>
        <v>0</v>
      </c>
      <c r="AQ415" s="203">
        <f>'[122]RP per monthly'!G871*-1</f>
        <v>0</v>
      </c>
      <c r="AR415" s="203">
        <f>'[122]RP per monthly'!H871*-1</f>
        <v>0</v>
      </c>
      <c r="AS415" s="203">
        <f>'[122]RP per monthly'!I871*-1</f>
        <v>0</v>
      </c>
      <c r="AT415" s="203">
        <f>'[122]RP per monthly'!J871*-1</f>
        <v>0</v>
      </c>
      <c r="AU415" s="203">
        <f>'[122]RP per monthly'!K871*-1</f>
        <v>0</v>
      </c>
      <c r="AV415" s="203">
        <f>'[122]RP per monthly'!L871*-1</f>
        <v>0</v>
      </c>
      <c r="AW415" s="203">
        <f>'[122]RP per monthly'!M871*-1</f>
        <v>0</v>
      </c>
      <c r="AX415" s="203">
        <f>'[122]RP per monthly'!P871*-1</f>
        <v>0</v>
      </c>
      <c r="AY415" s="203">
        <f>'[122]RP per monthly'!Q871*-1</f>
        <v>0</v>
      </c>
      <c r="AZ415" s="203">
        <f>'[122]RP per monthly'!R871*-1</f>
        <v>0</v>
      </c>
      <c r="BA415" s="203">
        <f>'[122]RP per monthly'!S871*-1</f>
        <v>0</v>
      </c>
      <c r="BB415" s="203">
        <f>'[122]RP per monthly'!T871*-1</f>
        <v>0</v>
      </c>
      <c r="BC415" s="203">
        <f>'[122]RP per monthly'!U871*-1</f>
        <v>0</v>
      </c>
      <c r="BD415" s="203">
        <f>'[122]RP per monthly'!V871*-1</f>
        <v>0</v>
      </c>
      <c r="BE415" s="203">
        <f>'[122]RP per monthly'!W871*-1</f>
        <v>0</v>
      </c>
      <c r="BF415" s="203">
        <f>'[122]RP per monthly'!X871*-1</f>
        <v>0</v>
      </c>
      <c r="BG415" s="203">
        <f>'[122]RP per monthly'!Y871*-1</f>
        <v>0</v>
      </c>
      <c r="BH415" s="203">
        <f>'[122]RP per monthly'!Z871*-1</f>
        <v>0</v>
      </c>
      <c r="BI415" s="203">
        <f>'[122]RP per monthly'!AA871*-1</f>
        <v>0</v>
      </c>
      <c r="BJ415" s="203">
        <f>'[122]RP per monthly'!AD871*-1</f>
        <v>0</v>
      </c>
      <c r="BK415" s="203">
        <f>'[122]RP per monthly'!AE871*-1</f>
        <v>0</v>
      </c>
      <c r="BL415" s="203">
        <f>'[122]RP per monthly'!AF871*-1</f>
        <v>0</v>
      </c>
      <c r="BM415" s="203">
        <f>'[122]RP per monthly'!AG871*-1</f>
        <v>0</v>
      </c>
      <c r="BN415" s="203">
        <f>'[122]RP per monthly'!AH871*-1</f>
        <v>0</v>
      </c>
      <c r="BO415" s="203">
        <f>'[122]RP per monthly'!AI871*-1</f>
        <v>0</v>
      </c>
      <c r="BP415" s="203">
        <f>'[122]RP per monthly'!AJ871*-1</f>
        <v>0</v>
      </c>
      <c r="BQ415" s="203">
        <f>'[122]RP per monthly'!AK871*-1</f>
        <v>0</v>
      </c>
      <c r="BR415" s="203">
        <f>'[122]RP per monthly'!AL871*-1</f>
        <v>0</v>
      </c>
      <c r="BS415" s="203">
        <f>'[122]RP per monthly'!AM871*-1</f>
        <v>0</v>
      </c>
      <c r="BT415" s="203">
        <f>'[122]RP per monthly'!AN871*-1</f>
        <v>0</v>
      </c>
      <c r="BU415" s="203">
        <f>'[122]RP per monthly'!AO871*-1</f>
        <v>0</v>
      </c>
      <c r="BV415" s="195">
        <f>'[122]RP per monthly'!AR871*-1</f>
        <v>0</v>
      </c>
      <c r="BW415" s="195">
        <f>'[122]RP per monthly'!AS871*-1</f>
        <v>0</v>
      </c>
      <c r="BX415" s="195">
        <f>'[122]RP per monthly'!AT871*-1</f>
        <v>0</v>
      </c>
      <c r="BY415" s="195">
        <f>'[122]RP per monthly'!AU871*-1</f>
        <v>0</v>
      </c>
      <c r="BZ415" s="195">
        <f>'[122]RP per monthly'!AV871*-1</f>
        <v>0</v>
      </c>
      <c r="CA415" s="195">
        <f>'[122]RP per monthly'!AW871*-1</f>
        <v>0</v>
      </c>
      <c r="CB415" s="195">
        <f>'[122]RP per monthly'!AX871*-1</f>
        <v>0</v>
      </c>
      <c r="CC415" s="195">
        <f>'[122]RP per monthly'!AY871*-1</f>
        <v>0</v>
      </c>
      <c r="CD415" s="195">
        <f>'[122]RP per monthly'!AZ871*-1</f>
        <v>0</v>
      </c>
      <c r="CE415" s="195">
        <f>'[122]RP per monthly'!BA871*-1</f>
        <v>0</v>
      </c>
      <c r="CF415" s="195">
        <f>'[122]RP per monthly'!BB871*-1</f>
        <v>0</v>
      </c>
      <c r="CG415" s="195">
        <f>'[122]RP per monthly'!BC871*-1</f>
        <v>0</v>
      </c>
      <c r="CH415" s="195">
        <f>'[122]RP per monthly'!BF871*-1</f>
        <v>0</v>
      </c>
      <c r="CI415" s="195">
        <f>'[122]RP per monthly'!BG871*-1</f>
        <v>0</v>
      </c>
      <c r="CJ415" s="195">
        <f>'[122]RP per monthly'!BH871*-1</f>
        <v>0</v>
      </c>
      <c r="CK415" s="195">
        <f>'[122]RP per monthly'!BI871*-1</f>
        <v>0</v>
      </c>
      <c r="CL415" s="195">
        <f>'[122]RP per monthly'!BJ871*-1</f>
        <v>0</v>
      </c>
      <c r="CM415" s="195">
        <f>'[122]RP per monthly'!BK871*-1</f>
        <v>0</v>
      </c>
      <c r="CN415" s="195">
        <f>'[122]RP per monthly'!BL871*-1</f>
        <v>0</v>
      </c>
      <c r="CO415" s="195">
        <f>'[122]RP per monthly'!BM871*-1</f>
        <v>0</v>
      </c>
      <c r="CP415" s="195">
        <f>'[122]RP per monthly'!BN871*-1</f>
        <v>0</v>
      </c>
      <c r="CQ415" s="195">
        <f>'[122]RP per monthly'!BO871*-1</f>
        <v>0</v>
      </c>
      <c r="CR415" s="195">
        <f>'[122]RP per monthly'!BP871*-1</f>
        <v>0</v>
      </c>
      <c r="CS415" s="195">
        <f>'[122]RP per monthly'!BQ871*-1</f>
        <v>0</v>
      </c>
      <c r="CT415" s="195">
        <f>'[122]RP per monthly'!BT871*-1</f>
        <v>0</v>
      </c>
      <c r="CU415" s="195">
        <f>'[122]RP per monthly'!BU871*-1</f>
        <v>0</v>
      </c>
      <c r="CV415" s="195">
        <f>'[122]RP per monthly'!BV871*-1</f>
        <v>0</v>
      </c>
      <c r="CW415" s="195">
        <f>'[122]RP per monthly'!BW871*-1</f>
        <v>0</v>
      </c>
      <c r="CX415" s="195">
        <f>'[122]RP per monthly'!BX871*-1</f>
        <v>0</v>
      </c>
      <c r="CY415" s="195">
        <f>'[122]RP per monthly'!BY871*-1</f>
        <v>0</v>
      </c>
      <c r="CZ415" s="195">
        <f>'[122]RP per monthly'!BZ871*-1</f>
        <v>0</v>
      </c>
      <c r="DA415" s="195">
        <f>'[122]RP per monthly'!CA871*-1</f>
        <v>0</v>
      </c>
      <c r="DB415" s="195">
        <f>'[122]RP per monthly'!CB871*-1</f>
        <v>0</v>
      </c>
      <c r="DC415" s="195">
        <f>'[122]RP per monthly'!CC871*-1</f>
        <v>0</v>
      </c>
      <c r="DD415" s="195">
        <f>'[122]RP per monthly'!CD871*-1</f>
        <v>0</v>
      </c>
      <c r="DE415" s="195">
        <f>'[122]RP per monthly'!CE871*-1</f>
        <v>0</v>
      </c>
    </row>
    <row r="416" spans="1:109" ht="15" customHeight="1" outlineLevel="1">
      <c r="A416" s="37" t="s">
        <v>450</v>
      </c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  <c r="AL416" s="203">
        <f>'[122]RP per monthly'!B872*-1</f>
        <v>0</v>
      </c>
      <c r="AM416" s="203">
        <f>'[122]RP per monthly'!C872*-1</f>
        <v>0</v>
      </c>
      <c r="AN416" s="203">
        <f>'[122]RP per monthly'!D872*-1</f>
        <v>0</v>
      </c>
      <c r="AO416" s="203">
        <f>'[122]RP per monthly'!E872*-1</f>
        <v>750</v>
      </c>
      <c r="AP416" s="203">
        <f>'[122]RP per monthly'!F872*-1</f>
        <v>0</v>
      </c>
      <c r="AQ416" s="203">
        <f>'[122]RP per monthly'!G872*-1</f>
        <v>0</v>
      </c>
      <c r="AR416" s="203">
        <f>'[122]RP per monthly'!H872*-1</f>
        <v>88.78</v>
      </c>
      <c r="AS416" s="203">
        <f>'[122]RP per monthly'!I872*-1</f>
        <v>900</v>
      </c>
      <c r="AT416" s="203">
        <f>'[122]RP per monthly'!J872*-1</f>
        <v>0</v>
      </c>
      <c r="AU416" s="203">
        <f>'[122]RP per monthly'!K872*-1</f>
        <v>0</v>
      </c>
      <c r="AV416" s="203">
        <f>'[122]RP per monthly'!L872*-1</f>
        <v>0</v>
      </c>
      <c r="AW416" s="203">
        <f>'[122]RP per monthly'!M872*-1</f>
        <v>0</v>
      </c>
      <c r="AX416" s="203">
        <f>'[122]RP per monthly'!P872*-1</f>
        <v>0</v>
      </c>
      <c r="AY416" s="203">
        <f>'[122]RP per monthly'!Q872*-1</f>
        <v>0</v>
      </c>
      <c r="AZ416" s="203">
        <f>'[122]RP per monthly'!R872*-1</f>
        <v>272.60000000000002</v>
      </c>
      <c r="BA416" s="203">
        <f>'[122]RP per monthly'!S872*-1</f>
        <v>0</v>
      </c>
      <c r="BB416" s="203">
        <f>'[122]RP per monthly'!T872*-1</f>
        <v>0</v>
      </c>
      <c r="BC416" s="203">
        <f>'[122]RP per monthly'!U872*-1</f>
        <v>0</v>
      </c>
      <c r="BD416" s="203">
        <f>'[122]RP per monthly'!V872*-1</f>
        <v>0</v>
      </c>
      <c r="BE416" s="203">
        <f>'[122]RP per monthly'!W872*-1</f>
        <v>0</v>
      </c>
      <c r="BF416" s="203">
        <f>'[122]RP per monthly'!X872*-1</f>
        <v>0</v>
      </c>
      <c r="BG416" s="203">
        <f>'[122]RP per monthly'!Y872*-1</f>
        <v>0</v>
      </c>
      <c r="BH416" s="203">
        <f>'[122]RP per monthly'!Z872*-1</f>
        <v>0</v>
      </c>
      <c r="BI416" s="203">
        <f>'[122]RP per monthly'!AA872*-1</f>
        <v>0</v>
      </c>
      <c r="BJ416" s="203">
        <f>'[122]RP per monthly'!AD872*-1</f>
        <v>0</v>
      </c>
      <c r="BK416" s="203">
        <f>'[122]RP per monthly'!AE872*-1</f>
        <v>0</v>
      </c>
      <c r="BL416" s="203">
        <f>'[122]RP per monthly'!AF872*-1</f>
        <v>0</v>
      </c>
      <c r="BM416" s="203">
        <f>'[122]RP per monthly'!AG872*-1</f>
        <v>0</v>
      </c>
      <c r="BN416" s="203">
        <f>'[122]RP per monthly'!AH872*-1</f>
        <v>1000</v>
      </c>
      <c r="BO416" s="203">
        <f>'[122]RP per monthly'!AI872*-1</f>
        <v>0</v>
      </c>
      <c r="BP416" s="203">
        <f>'[122]RP per monthly'!AJ872*-1</f>
        <v>0</v>
      </c>
      <c r="BQ416" s="203">
        <f>'[122]RP per monthly'!AK872*-1</f>
        <v>0</v>
      </c>
      <c r="BR416" s="203">
        <f>'[122]RP per monthly'!AL872*-1</f>
        <v>0</v>
      </c>
      <c r="BS416" s="203">
        <f>'[122]RP per monthly'!AM872*-1</f>
        <v>0</v>
      </c>
      <c r="BT416" s="203">
        <f>'[122]RP per monthly'!AN872*-1</f>
        <v>0</v>
      </c>
      <c r="BU416" s="203">
        <f>'[122]RP per monthly'!AO872*-1</f>
        <v>0</v>
      </c>
      <c r="BV416" s="195">
        <f>'[122]RP per monthly'!AR872*-1</f>
        <v>0</v>
      </c>
      <c r="BW416" s="195">
        <f>'[122]RP per monthly'!AS872*-1</f>
        <v>0</v>
      </c>
      <c r="BX416" s="195">
        <f>'[122]RP per monthly'!AT872*-1</f>
        <v>0</v>
      </c>
      <c r="BY416" s="195">
        <f>'[122]RP per monthly'!AU872*-1</f>
        <v>0</v>
      </c>
      <c r="BZ416" s="195">
        <f>'[122]RP per monthly'!AV872*-1</f>
        <v>1000</v>
      </c>
      <c r="CA416" s="195">
        <f>'[122]RP per monthly'!AW872*-1</f>
        <v>0</v>
      </c>
      <c r="CB416" s="195">
        <f>'[122]RP per monthly'!AX872*-1</f>
        <v>0</v>
      </c>
      <c r="CC416" s="195">
        <f>'[122]RP per monthly'!AY872*-1</f>
        <v>0</v>
      </c>
      <c r="CD416" s="195">
        <f>'[122]RP per monthly'!AZ872*-1</f>
        <v>0</v>
      </c>
      <c r="CE416" s="195">
        <f>'[122]RP per monthly'!BA872*-1</f>
        <v>0</v>
      </c>
      <c r="CF416" s="195">
        <f>'[122]RP per monthly'!BB872*-1</f>
        <v>0</v>
      </c>
      <c r="CG416" s="195">
        <f>'[122]RP per monthly'!BC872*-1</f>
        <v>0</v>
      </c>
      <c r="CH416" s="195">
        <f>'[122]RP per monthly'!BF872*-1</f>
        <v>0</v>
      </c>
      <c r="CI416" s="195">
        <f>'[122]RP per monthly'!BG872*-1</f>
        <v>0</v>
      </c>
      <c r="CJ416" s="195">
        <f>'[122]RP per monthly'!BH872*-1</f>
        <v>0</v>
      </c>
      <c r="CK416" s="195">
        <f>'[122]RP per monthly'!BI872*-1</f>
        <v>0</v>
      </c>
      <c r="CL416" s="195">
        <f>'[122]RP per monthly'!BJ872*-1</f>
        <v>1000</v>
      </c>
      <c r="CM416" s="195">
        <f>'[122]RP per monthly'!BK872*-1</f>
        <v>0</v>
      </c>
      <c r="CN416" s="195">
        <f>'[122]RP per monthly'!BL872*-1</f>
        <v>0</v>
      </c>
      <c r="CO416" s="195">
        <f>'[122]RP per monthly'!BM872*-1</f>
        <v>0</v>
      </c>
      <c r="CP416" s="195">
        <f>'[122]RP per monthly'!BN872*-1</f>
        <v>0</v>
      </c>
      <c r="CQ416" s="195">
        <f>'[122]RP per monthly'!BO872*-1</f>
        <v>0</v>
      </c>
      <c r="CR416" s="195">
        <f>'[122]RP per monthly'!BP872*-1</f>
        <v>0</v>
      </c>
      <c r="CS416" s="195">
        <f>'[122]RP per monthly'!BQ872*-1</f>
        <v>0</v>
      </c>
      <c r="CT416" s="195">
        <f>'[122]RP per monthly'!BT872*-1</f>
        <v>0</v>
      </c>
      <c r="CU416" s="195">
        <f>'[122]RP per monthly'!BU872*-1</f>
        <v>0</v>
      </c>
      <c r="CV416" s="195">
        <f>'[122]RP per monthly'!BV872*-1</f>
        <v>0</v>
      </c>
      <c r="CW416" s="195">
        <f>'[122]RP per monthly'!BW872*-1</f>
        <v>0</v>
      </c>
      <c r="CX416" s="195">
        <f>'[122]RP per monthly'!BX872*-1</f>
        <v>1000</v>
      </c>
      <c r="CY416" s="195">
        <f>'[122]RP per monthly'!BY872*-1</f>
        <v>0</v>
      </c>
      <c r="CZ416" s="195">
        <f>'[122]RP per monthly'!BZ872*-1</f>
        <v>0</v>
      </c>
      <c r="DA416" s="195">
        <f>'[122]RP per monthly'!CA872*-1</f>
        <v>0</v>
      </c>
      <c r="DB416" s="195">
        <f>'[122]RP per monthly'!CB872*-1</f>
        <v>0</v>
      </c>
      <c r="DC416" s="195">
        <f>'[122]RP per monthly'!CC872*-1</f>
        <v>0</v>
      </c>
      <c r="DD416" s="195">
        <f>'[122]RP per monthly'!CD872*-1</f>
        <v>0</v>
      </c>
      <c r="DE416" s="195">
        <f>'[122]RP per monthly'!CE872*-1</f>
        <v>0</v>
      </c>
    </row>
    <row r="417" spans="1:109" ht="15" customHeight="1" outlineLevel="1">
      <c r="A417" s="37" t="s">
        <v>451</v>
      </c>
      <c r="B417" s="84"/>
      <c r="C417" s="84"/>
      <c r="D417" s="84"/>
      <c r="E417" s="84"/>
      <c r="F417" s="84"/>
      <c r="G417" s="84"/>
      <c r="H417" s="84"/>
      <c r="I417" s="84">
        <v>21600</v>
      </c>
      <c r="J417" s="84"/>
      <c r="K417" s="84">
        <v>433</v>
      </c>
      <c r="L417" s="84">
        <v>220</v>
      </c>
      <c r="M417" s="84"/>
      <c r="N417" s="84">
        <v>3805.06</v>
      </c>
      <c r="O417" s="84"/>
      <c r="P417" s="84">
        <v>1761.6</v>
      </c>
      <c r="Q417" s="84">
        <v>1341.02</v>
      </c>
      <c r="R417" s="84"/>
      <c r="S417" s="84">
        <v>1225.81</v>
      </c>
      <c r="T417" s="84">
        <v>308.38</v>
      </c>
      <c r="U417" s="84">
        <v>85.96</v>
      </c>
      <c r="V417" s="84"/>
      <c r="W417" s="84"/>
      <c r="X417" s="84">
        <v>660</v>
      </c>
      <c r="Y417" s="84"/>
      <c r="Z417" s="84">
        <v>2296.33</v>
      </c>
      <c r="AA417" s="84">
        <v>237.12</v>
      </c>
      <c r="AB417" s="84"/>
      <c r="AC417" s="84"/>
      <c r="AD417" s="84"/>
      <c r="AE417" s="84"/>
      <c r="AF417" s="84">
        <v>1188.9000000000001</v>
      </c>
      <c r="AG417" s="84">
        <v>670</v>
      </c>
      <c r="AH417" s="84"/>
      <c r="AI417" s="84">
        <v>5283.67</v>
      </c>
      <c r="AJ417" s="84"/>
      <c r="AK417" s="84"/>
      <c r="AL417" s="203">
        <f>'[122]RP per monthly'!B873*-1</f>
        <v>4279.09</v>
      </c>
      <c r="AM417" s="203">
        <f>'[122]RP per monthly'!C873*-1</f>
        <v>0</v>
      </c>
      <c r="AN417" s="203">
        <f>'[122]RP per monthly'!D873*-1</f>
        <v>0</v>
      </c>
      <c r="AO417" s="203">
        <f>'[122]RP per monthly'!E873*-1</f>
        <v>577.11</v>
      </c>
      <c r="AP417" s="203">
        <f>'[122]RP per monthly'!F873*-1</f>
        <v>1939.05</v>
      </c>
      <c r="AQ417" s="203">
        <f>'[122]RP per monthly'!G873*-1</f>
        <v>0</v>
      </c>
      <c r="AR417" s="203">
        <f>'[122]RP per monthly'!H873*-1</f>
        <v>0</v>
      </c>
      <c r="AS417" s="203">
        <f>'[122]RP per monthly'!I873*-1</f>
        <v>0</v>
      </c>
      <c r="AT417" s="203">
        <f>'[122]RP per monthly'!J873*-1</f>
        <v>0</v>
      </c>
      <c r="AU417" s="203">
        <f>'[122]RP per monthly'!K873*-1</f>
        <v>0</v>
      </c>
      <c r="AV417" s="203">
        <f>'[122]RP per monthly'!L873*-1</f>
        <v>0</v>
      </c>
      <c r="AW417" s="203">
        <f>'[122]RP per monthly'!M873*-1</f>
        <v>0</v>
      </c>
      <c r="AX417" s="203">
        <f>'[122]RP per monthly'!P873*-1</f>
        <v>383.64</v>
      </c>
      <c r="AY417" s="203">
        <f>'[122]RP per monthly'!Q873*-1</f>
        <v>0</v>
      </c>
      <c r="AZ417" s="203">
        <f>'[122]RP per monthly'!R873*-1</f>
        <v>0</v>
      </c>
      <c r="BA417" s="203">
        <f>'[122]RP per monthly'!S873*-1</f>
        <v>0</v>
      </c>
      <c r="BB417" s="203">
        <f>'[122]RP per monthly'!T873*-1</f>
        <v>0</v>
      </c>
      <c r="BC417" s="203">
        <f>'[122]RP per monthly'!U873*-1</f>
        <v>300.02</v>
      </c>
      <c r="BD417" s="203">
        <f>'[122]RP per monthly'!V873*-1</f>
        <v>0</v>
      </c>
      <c r="BE417" s="203">
        <f>'[122]RP per monthly'!W873*-1</f>
        <v>0</v>
      </c>
      <c r="BF417" s="203">
        <f>'[122]RP per monthly'!X873*-1</f>
        <v>4000</v>
      </c>
      <c r="BG417" s="203">
        <f>'[122]RP per monthly'!Y873*-1</f>
        <v>0</v>
      </c>
      <c r="BH417" s="203">
        <f>'[122]RP per monthly'!Z873*-1</f>
        <v>0</v>
      </c>
      <c r="BI417" s="203">
        <f>'[122]RP per monthly'!AA873*-1</f>
        <v>5000</v>
      </c>
      <c r="BJ417" s="203">
        <f>'[122]RP per monthly'!AD873*-1</f>
        <v>0</v>
      </c>
      <c r="BK417" s="203">
        <f>'[122]RP per monthly'!AE873*-1</f>
        <v>0</v>
      </c>
      <c r="BL417" s="203">
        <f>'[122]RP per monthly'!AF873*-1</f>
        <v>0</v>
      </c>
      <c r="BM417" s="203">
        <f>'[122]RP per monthly'!AG873*-1</f>
        <v>1200</v>
      </c>
      <c r="BN417" s="203">
        <f>'[122]RP per monthly'!AH873*-1</f>
        <v>0</v>
      </c>
      <c r="BO417" s="203">
        <f>'[122]RP per monthly'!AI873*-1</f>
        <v>0</v>
      </c>
      <c r="BP417" s="203">
        <f>'[122]RP per monthly'!AJ873*-1</f>
        <v>4000</v>
      </c>
      <c r="BQ417" s="203">
        <f>'[122]RP per monthly'!AK873*-1</f>
        <v>930</v>
      </c>
      <c r="BR417" s="203">
        <f>'[122]RP per monthly'!AL873*-1</f>
        <v>0</v>
      </c>
      <c r="BS417" s="203">
        <f>'[122]RP per monthly'!AM873*-1</f>
        <v>0</v>
      </c>
      <c r="BT417" s="203">
        <f>'[122]RP per monthly'!AN873*-1</f>
        <v>0</v>
      </c>
      <c r="BU417" s="203">
        <f>'[122]RP per monthly'!AO873*-1</f>
        <v>4500</v>
      </c>
      <c r="BV417" s="195">
        <f>'[122]RP per monthly'!AR873*-1</f>
        <v>0</v>
      </c>
      <c r="BW417" s="195">
        <f>'[122]RP per monthly'!AS873*-1</f>
        <v>0</v>
      </c>
      <c r="BX417" s="195">
        <f>'[122]RP per monthly'!AT873*-1</f>
        <v>0</v>
      </c>
      <c r="BY417" s="195">
        <f>'[122]RP per monthly'!AU873*-1</f>
        <v>1200</v>
      </c>
      <c r="BZ417" s="195">
        <f>'[122]RP per monthly'!AV873*-1</f>
        <v>0</v>
      </c>
      <c r="CA417" s="195">
        <f>'[122]RP per monthly'!AW873*-1</f>
        <v>0</v>
      </c>
      <c r="CB417" s="195">
        <f>'[122]RP per monthly'!AX873*-1</f>
        <v>4000</v>
      </c>
      <c r="CC417" s="195">
        <f>'[122]RP per monthly'!AY873*-1</f>
        <v>930</v>
      </c>
      <c r="CD417" s="195">
        <f>'[122]RP per monthly'!AZ873*-1</f>
        <v>0</v>
      </c>
      <c r="CE417" s="195">
        <f>'[122]RP per monthly'!BA873*-1</f>
        <v>0</v>
      </c>
      <c r="CF417" s="195">
        <f>'[122]RP per monthly'!BB873*-1</f>
        <v>0</v>
      </c>
      <c r="CG417" s="195">
        <f>'[122]RP per monthly'!BC873*-1</f>
        <v>4500</v>
      </c>
      <c r="CH417" s="195">
        <f>'[122]RP per monthly'!BF873*-1</f>
        <v>0</v>
      </c>
      <c r="CI417" s="195">
        <f>'[122]RP per monthly'!BG873*-1</f>
        <v>0</v>
      </c>
      <c r="CJ417" s="195">
        <f>'[122]RP per monthly'!BH873*-1</f>
        <v>0</v>
      </c>
      <c r="CK417" s="195">
        <f>'[122]RP per monthly'!BI873*-1</f>
        <v>1200</v>
      </c>
      <c r="CL417" s="195">
        <f>'[122]RP per monthly'!BJ873*-1</f>
        <v>0</v>
      </c>
      <c r="CM417" s="195">
        <f>'[122]RP per monthly'!BK873*-1</f>
        <v>0</v>
      </c>
      <c r="CN417" s="195">
        <f>'[122]RP per monthly'!BL873*-1</f>
        <v>4000</v>
      </c>
      <c r="CO417" s="195">
        <f>'[122]RP per monthly'!BM873*-1</f>
        <v>930</v>
      </c>
      <c r="CP417" s="195">
        <f>'[122]RP per monthly'!BN873*-1</f>
        <v>0</v>
      </c>
      <c r="CQ417" s="195">
        <f>'[122]RP per monthly'!BO873*-1</f>
        <v>0</v>
      </c>
      <c r="CR417" s="195">
        <f>'[122]RP per monthly'!BP873*-1</f>
        <v>0</v>
      </c>
      <c r="CS417" s="195">
        <f>'[122]RP per monthly'!BQ873*-1</f>
        <v>4500</v>
      </c>
      <c r="CT417" s="195">
        <f>'[122]RP per monthly'!BT873*-1</f>
        <v>0</v>
      </c>
      <c r="CU417" s="195">
        <f>'[122]RP per monthly'!BU873*-1</f>
        <v>0</v>
      </c>
      <c r="CV417" s="195">
        <f>'[122]RP per monthly'!BV873*-1</f>
        <v>0</v>
      </c>
      <c r="CW417" s="195">
        <f>'[122]RP per monthly'!BW873*-1</f>
        <v>1200</v>
      </c>
      <c r="CX417" s="195">
        <f>'[122]RP per monthly'!BX873*-1</f>
        <v>0</v>
      </c>
      <c r="CY417" s="195">
        <f>'[122]RP per monthly'!BY873*-1</f>
        <v>0</v>
      </c>
      <c r="CZ417" s="195">
        <f>'[122]RP per monthly'!BZ873*-1</f>
        <v>4000</v>
      </c>
      <c r="DA417" s="195">
        <f>'[122]RP per monthly'!CA873*-1</f>
        <v>930</v>
      </c>
      <c r="DB417" s="195">
        <f>'[122]RP per monthly'!CB873*-1</f>
        <v>0</v>
      </c>
      <c r="DC417" s="195">
        <f>'[122]RP per monthly'!CC873*-1</f>
        <v>0</v>
      </c>
      <c r="DD417" s="195">
        <f>'[122]RP per monthly'!CD873*-1</f>
        <v>0</v>
      </c>
      <c r="DE417" s="195">
        <f>'[122]RP per monthly'!CE873*-1</f>
        <v>4500</v>
      </c>
    </row>
    <row r="418" spans="1:109" ht="15" customHeight="1" outlineLevel="1">
      <c r="A418" s="37" t="s">
        <v>452</v>
      </c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4"/>
      <c r="AK418" s="84"/>
      <c r="AL418" s="203">
        <f>'[122]RP per monthly'!B874*-1</f>
        <v>0</v>
      </c>
      <c r="AM418" s="203">
        <f>'[122]RP per monthly'!C874*-1</f>
        <v>0</v>
      </c>
      <c r="AN418" s="203">
        <f>'[122]RP per monthly'!D874*-1</f>
        <v>0</v>
      </c>
      <c r="AO418" s="203">
        <f>'[122]RP per monthly'!E874*-1</f>
        <v>0</v>
      </c>
      <c r="AP418" s="203">
        <f>'[122]RP per monthly'!F874*-1</f>
        <v>0</v>
      </c>
      <c r="AQ418" s="203">
        <f>'[122]RP per monthly'!G874*-1</f>
        <v>0</v>
      </c>
      <c r="AR418" s="203">
        <f>'[122]RP per monthly'!H874*-1</f>
        <v>253544.87</v>
      </c>
      <c r="AS418" s="203">
        <f>'[122]RP per monthly'!I874*-1</f>
        <v>-253544.87</v>
      </c>
      <c r="AT418" s="203">
        <f>'[122]RP per monthly'!J874*-1</f>
        <v>0</v>
      </c>
      <c r="AU418" s="203">
        <f>'[122]RP per monthly'!K874*-1</f>
        <v>0</v>
      </c>
      <c r="AV418" s="203">
        <f>'[122]RP per monthly'!L874*-1</f>
        <v>0</v>
      </c>
      <c r="AW418" s="203">
        <f>'[122]RP per monthly'!M874*-1</f>
        <v>0</v>
      </c>
      <c r="AX418" s="203">
        <f>'[122]RP per monthly'!P874*-1</f>
        <v>0</v>
      </c>
      <c r="AY418" s="203">
        <f>'[122]RP per monthly'!Q874*-1</f>
        <v>0</v>
      </c>
      <c r="AZ418" s="203">
        <f>'[122]RP per monthly'!R874*-1</f>
        <v>385.76</v>
      </c>
      <c r="BA418" s="203">
        <f>'[122]RP per monthly'!S874*-1</f>
        <v>168.26</v>
      </c>
      <c r="BB418" s="203">
        <f>'[122]RP per monthly'!T874*-1</f>
        <v>365.93</v>
      </c>
      <c r="BC418" s="203">
        <f>'[122]RP per monthly'!U874*-1</f>
        <v>0</v>
      </c>
      <c r="BD418" s="203">
        <f>'[122]RP per monthly'!V874*-1</f>
        <v>0</v>
      </c>
      <c r="BE418" s="203">
        <f>'[122]RP per monthly'!W874*-1</f>
        <v>0</v>
      </c>
      <c r="BF418" s="203">
        <f>'[122]RP per monthly'!X874*-1</f>
        <v>0</v>
      </c>
      <c r="BG418" s="203">
        <f>'[122]RP per monthly'!Y874*-1</f>
        <v>0</v>
      </c>
      <c r="BH418" s="203">
        <f>'[122]RP per monthly'!Z874*-1</f>
        <v>0</v>
      </c>
      <c r="BI418" s="203">
        <f>'[122]RP per monthly'!AA874*-1</f>
        <v>0</v>
      </c>
      <c r="BJ418" s="203">
        <f>'[122]RP per monthly'!AD874*-1</f>
        <v>0</v>
      </c>
      <c r="BK418" s="203">
        <f>'[122]RP per monthly'!AE874*-1</f>
        <v>0</v>
      </c>
      <c r="BL418" s="203">
        <f>'[122]RP per monthly'!AF874*-1</f>
        <v>0</v>
      </c>
      <c r="BM418" s="203">
        <f>'[122]RP per monthly'!AG874*-1</f>
        <v>0</v>
      </c>
      <c r="BN418" s="203">
        <f>'[122]RP per monthly'!AH874*-1</f>
        <v>0</v>
      </c>
      <c r="BO418" s="203">
        <f>'[122]RP per monthly'!AI874*-1</f>
        <v>0</v>
      </c>
      <c r="BP418" s="203">
        <f>'[122]RP per monthly'!AJ874*-1</f>
        <v>0</v>
      </c>
      <c r="BQ418" s="203">
        <f>'[122]RP per monthly'!AK874*-1</f>
        <v>0</v>
      </c>
      <c r="BR418" s="203">
        <f>'[122]RP per monthly'!AL874*-1</f>
        <v>0</v>
      </c>
      <c r="BS418" s="203">
        <f>'[122]RP per monthly'!AM874*-1</f>
        <v>0</v>
      </c>
      <c r="BT418" s="203">
        <f>'[122]RP per monthly'!AN874*-1</f>
        <v>0</v>
      </c>
      <c r="BU418" s="203">
        <f>'[122]RP per monthly'!AO874*-1</f>
        <v>0</v>
      </c>
      <c r="BV418" s="195">
        <f>'[122]RP per monthly'!AR874*-1</f>
        <v>0</v>
      </c>
      <c r="BW418" s="195">
        <f>'[122]RP per monthly'!AS874*-1</f>
        <v>0</v>
      </c>
      <c r="BX418" s="195">
        <f>'[122]RP per monthly'!AT874*-1</f>
        <v>0</v>
      </c>
      <c r="BY418" s="195">
        <f>'[122]RP per monthly'!AU874*-1</f>
        <v>0</v>
      </c>
      <c r="BZ418" s="195">
        <f>'[122]RP per monthly'!AV874*-1</f>
        <v>0</v>
      </c>
      <c r="CA418" s="195">
        <f>'[122]RP per monthly'!AW874*-1</f>
        <v>0</v>
      </c>
      <c r="CB418" s="195">
        <f>'[122]RP per monthly'!AX874*-1</f>
        <v>0</v>
      </c>
      <c r="CC418" s="195">
        <f>'[122]RP per monthly'!AY874*-1</f>
        <v>0</v>
      </c>
      <c r="CD418" s="195">
        <f>'[122]RP per monthly'!AZ874*-1</f>
        <v>0</v>
      </c>
      <c r="CE418" s="195">
        <f>'[122]RP per monthly'!BA874*-1</f>
        <v>0</v>
      </c>
      <c r="CF418" s="195">
        <f>'[122]RP per monthly'!BB874*-1</f>
        <v>0</v>
      </c>
      <c r="CG418" s="195">
        <f>'[122]RP per monthly'!BC874*-1</f>
        <v>0</v>
      </c>
      <c r="CH418" s="195">
        <f>'[122]RP per monthly'!BF874*-1</f>
        <v>0</v>
      </c>
      <c r="CI418" s="195">
        <f>'[122]RP per monthly'!BG874*-1</f>
        <v>0</v>
      </c>
      <c r="CJ418" s="195">
        <f>'[122]RP per monthly'!BH874*-1</f>
        <v>0</v>
      </c>
      <c r="CK418" s="195">
        <f>'[122]RP per monthly'!BI874*-1</f>
        <v>0</v>
      </c>
      <c r="CL418" s="195">
        <f>'[122]RP per monthly'!BJ874*-1</f>
        <v>0</v>
      </c>
      <c r="CM418" s="195">
        <f>'[122]RP per monthly'!BK874*-1</f>
        <v>0</v>
      </c>
      <c r="CN418" s="195">
        <f>'[122]RP per monthly'!BL874*-1</f>
        <v>0</v>
      </c>
      <c r="CO418" s="195">
        <f>'[122]RP per monthly'!BM874*-1</f>
        <v>0</v>
      </c>
      <c r="CP418" s="195">
        <f>'[122]RP per monthly'!BN874*-1</f>
        <v>0</v>
      </c>
      <c r="CQ418" s="195">
        <f>'[122]RP per monthly'!BO874*-1</f>
        <v>0</v>
      </c>
      <c r="CR418" s="195">
        <f>'[122]RP per monthly'!BP874*-1</f>
        <v>0</v>
      </c>
      <c r="CS418" s="195">
        <f>'[122]RP per monthly'!BQ874*-1</f>
        <v>0</v>
      </c>
      <c r="CT418" s="195">
        <f>'[122]RP per monthly'!BT874*-1</f>
        <v>0</v>
      </c>
      <c r="CU418" s="195">
        <f>'[122]RP per monthly'!BU874*-1</f>
        <v>0</v>
      </c>
      <c r="CV418" s="195">
        <f>'[122]RP per monthly'!BV874*-1</f>
        <v>0</v>
      </c>
      <c r="CW418" s="195">
        <f>'[122]RP per monthly'!BW874*-1</f>
        <v>0</v>
      </c>
      <c r="CX418" s="195">
        <f>'[122]RP per monthly'!BX874*-1</f>
        <v>0</v>
      </c>
      <c r="CY418" s="195">
        <f>'[122]RP per monthly'!BY874*-1</f>
        <v>0</v>
      </c>
      <c r="CZ418" s="195">
        <f>'[122]RP per monthly'!BZ874*-1</f>
        <v>0</v>
      </c>
      <c r="DA418" s="195">
        <f>'[122]RP per monthly'!CA874*-1</f>
        <v>0</v>
      </c>
      <c r="DB418" s="195">
        <f>'[122]RP per monthly'!CB874*-1</f>
        <v>0</v>
      </c>
      <c r="DC418" s="195">
        <f>'[122]RP per monthly'!CC874*-1</f>
        <v>0</v>
      </c>
      <c r="DD418" s="195">
        <f>'[122]RP per monthly'!CD874*-1</f>
        <v>0</v>
      </c>
      <c r="DE418" s="195">
        <f>'[122]RP per monthly'!CE874*-1</f>
        <v>0</v>
      </c>
    </row>
    <row r="419" spans="1:109" ht="15" customHeight="1" outlineLevel="1">
      <c r="A419" s="37" t="s">
        <v>453</v>
      </c>
      <c r="B419" s="84"/>
      <c r="C419" s="84"/>
      <c r="D419" s="84"/>
      <c r="E419" s="84">
        <v>4535.1899999999996</v>
      </c>
      <c r="F419" s="84">
        <v>4270.54</v>
      </c>
      <c r="G419" s="84">
        <v>4397.67</v>
      </c>
      <c r="H419" s="84">
        <v>5080.76</v>
      </c>
      <c r="I419" s="84">
        <v>4984.4399999999996</v>
      </c>
      <c r="J419" s="84">
        <v>4906.57</v>
      </c>
      <c r="K419" s="84">
        <v>4930.32</v>
      </c>
      <c r="L419" s="84">
        <v>5278.75</v>
      </c>
      <c r="M419" s="84">
        <v>10198.36</v>
      </c>
      <c r="N419" s="84">
        <v>-5099.18</v>
      </c>
      <c r="O419" s="84">
        <v>4984.6099999999997</v>
      </c>
      <c r="P419" s="84">
        <v>11170.7</v>
      </c>
      <c r="Q419" s="84">
        <v>5309.57</v>
      </c>
      <c r="R419" s="84">
        <v>5286.75</v>
      </c>
      <c r="S419" s="84">
        <v>5442.56</v>
      </c>
      <c r="T419" s="84">
        <v>5559.3</v>
      </c>
      <c r="U419" s="84">
        <v>5671.7</v>
      </c>
      <c r="V419" s="84">
        <v>7165.01</v>
      </c>
      <c r="W419" s="84">
        <v>5933.71</v>
      </c>
      <c r="X419" s="84">
        <v>6974.29</v>
      </c>
      <c r="Y419" s="84"/>
      <c r="Z419" s="84">
        <v>7223.49</v>
      </c>
      <c r="AA419" s="84">
        <v>5454.98</v>
      </c>
      <c r="AB419" s="84"/>
      <c r="AC419" s="84"/>
      <c r="AD419" s="84"/>
      <c r="AE419" s="84"/>
      <c r="AF419" s="84"/>
      <c r="AG419" s="84">
        <v>12290.66</v>
      </c>
      <c r="AH419" s="84">
        <v>2975.87</v>
      </c>
      <c r="AI419" s="84"/>
      <c r="AJ419" s="84"/>
      <c r="AK419" s="84"/>
      <c r="AL419" s="84"/>
      <c r="AM419" s="84"/>
      <c r="AN419" s="84"/>
      <c r="AO419" s="84"/>
      <c r="AP419" s="84"/>
      <c r="AQ419" s="84"/>
      <c r="AR419" s="84"/>
      <c r="AS419" s="84"/>
      <c r="AT419" s="84"/>
      <c r="AU419" s="84"/>
      <c r="AV419" s="84"/>
      <c r="AW419" s="84"/>
      <c r="AX419" s="84"/>
      <c r="AY419" s="84"/>
      <c r="AZ419" s="84"/>
      <c r="BA419" s="84"/>
      <c r="BB419" s="84"/>
      <c r="BC419" s="84"/>
      <c r="BD419" s="84"/>
      <c r="BE419" s="84"/>
      <c r="BF419" s="84"/>
      <c r="BG419" s="84"/>
      <c r="BH419" s="84"/>
      <c r="BI419" s="84"/>
      <c r="BJ419" s="84"/>
      <c r="BK419" s="84"/>
      <c r="BL419" s="84"/>
      <c r="BM419" s="84"/>
      <c r="BN419" s="84"/>
      <c r="BO419" s="84"/>
      <c r="BP419" s="84"/>
      <c r="BQ419" s="84"/>
      <c r="BR419" s="84"/>
      <c r="BS419" s="84"/>
      <c r="BT419" s="84"/>
      <c r="BU419" s="84"/>
      <c r="BV419" s="59"/>
      <c r="BW419" s="59"/>
      <c r="BX419" s="59"/>
      <c r="BY419" s="59"/>
      <c r="BZ419" s="59"/>
      <c r="CA419" s="59"/>
      <c r="CB419" s="59"/>
      <c r="CC419" s="59"/>
      <c r="CD419" s="59"/>
      <c r="CE419" s="59"/>
      <c r="CF419" s="59"/>
    </row>
    <row r="420" spans="1:109" ht="15" customHeight="1" outlineLevel="1">
      <c r="A420" s="37" t="s">
        <v>454</v>
      </c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4"/>
      <c r="AK420" s="84"/>
      <c r="AL420" s="84"/>
      <c r="AM420" s="84"/>
      <c r="AN420" s="84"/>
      <c r="AO420" s="84"/>
      <c r="AP420" s="84"/>
      <c r="AQ420" s="84"/>
      <c r="AR420" s="84"/>
      <c r="AS420" s="84"/>
      <c r="AT420" s="84"/>
      <c r="AU420" s="84"/>
      <c r="AV420" s="84"/>
      <c r="AW420" s="84"/>
      <c r="AX420" s="84"/>
      <c r="AY420" s="84"/>
      <c r="AZ420" s="84"/>
      <c r="BA420" s="84"/>
      <c r="BB420" s="84"/>
      <c r="BC420" s="84"/>
      <c r="BD420" s="84"/>
      <c r="BE420" s="84"/>
      <c r="BF420" s="84"/>
      <c r="BG420" s="84"/>
      <c r="BH420" s="84"/>
      <c r="BI420" s="84"/>
      <c r="BJ420" s="84"/>
      <c r="BK420" s="84"/>
      <c r="BL420" s="84"/>
      <c r="BM420" s="84"/>
      <c r="BN420" s="84"/>
      <c r="BO420" s="84"/>
      <c r="BP420" s="84"/>
      <c r="BQ420" s="84"/>
      <c r="BR420" s="84"/>
      <c r="BS420" s="84"/>
      <c r="BT420" s="84"/>
      <c r="BU420" s="84"/>
      <c r="BV420" s="59"/>
      <c r="BW420" s="59"/>
      <c r="BX420" s="59"/>
      <c r="BY420" s="59"/>
      <c r="BZ420" s="59"/>
      <c r="CA420" s="59"/>
      <c r="CB420" s="59"/>
      <c r="CC420" s="59"/>
      <c r="CD420" s="59"/>
      <c r="CE420" s="59"/>
      <c r="CF420" s="59"/>
    </row>
    <row r="421" spans="1:109" ht="15" customHeight="1" outlineLevel="1">
      <c r="A421" s="37" t="s">
        <v>455</v>
      </c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4"/>
      <c r="AQ421" s="84"/>
      <c r="AR421" s="84"/>
      <c r="AS421" s="84"/>
      <c r="AT421" s="84"/>
      <c r="AU421" s="84"/>
      <c r="AV421" s="84"/>
      <c r="AW421" s="84"/>
      <c r="AX421" s="84"/>
      <c r="AY421" s="84"/>
      <c r="AZ421" s="84"/>
      <c r="BA421" s="84"/>
      <c r="BB421" s="84"/>
      <c r="BC421" s="84"/>
      <c r="BD421" s="84"/>
      <c r="BE421" s="84"/>
      <c r="BF421" s="84"/>
      <c r="BG421" s="84"/>
      <c r="BH421" s="84"/>
      <c r="BI421" s="84"/>
      <c r="BJ421" s="84"/>
      <c r="BK421" s="84"/>
      <c r="BL421" s="84"/>
      <c r="BM421" s="84"/>
      <c r="BN421" s="84"/>
      <c r="BO421" s="84"/>
      <c r="BP421" s="84"/>
      <c r="BQ421" s="84"/>
      <c r="BR421" s="84"/>
      <c r="BS421" s="84"/>
      <c r="BT421" s="84"/>
      <c r="BU421" s="84"/>
      <c r="BV421" s="59"/>
      <c r="BW421" s="59"/>
      <c r="BX421" s="59"/>
      <c r="BY421" s="59"/>
      <c r="BZ421" s="59"/>
      <c r="CA421" s="59"/>
      <c r="CB421" s="59"/>
      <c r="CC421" s="59"/>
      <c r="CD421" s="59"/>
      <c r="CE421" s="59"/>
      <c r="CF421" s="59"/>
    </row>
    <row r="422" spans="1:109" ht="15" customHeight="1" outlineLevel="1">
      <c r="A422" s="37" t="s">
        <v>457</v>
      </c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>
        <v>3812.04</v>
      </c>
      <c r="AC422" s="84">
        <v>3812.04</v>
      </c>
      <c r="AD422" s="84">
        <v>3812.04</v>
      </c>
      <c r="AE422" s="84">
        <v>3812.04</v>
      </c>
      <c r="AF422" s="84">
        <v>3812.04</v>
      </c>
      <c r="AG422" s="84">
        <v>3812.04</v>
      </c>
      <c r="AH422" s="84">
        <v>3812.04</v>
      </c>
      <c r="AI422" s="84">
        <v>3812.04</v>
      </c>
      <c r="AJ422" s="84">
        <v>3812.04</v>
      </c>
      <c r="AK422" s="84">
        <v>2541.36</v>
      </c>
      <c r="AL422" s="203">
        <f>'[122]RP per monthly'!B891*-1</f>
        <v>0</v>
      </c>
      <c r="AM422" s="203">
        <f>'[122]RP per monthly'!C891*-1</f>
        <v>0</v>
      </c>
      <c r="AN422" s="203">
        <f>'[122]RP per monthly'!D891*-1</f>
        <v>0</v>
      </c>
      <c r="AO422" s="203">
        <f>'[122]RP per monthly'!E891*-1</f>
        <v>0</v>
      </c>
      <c r="AP422" s="203">
        <f>'[122]RP per monthly'!F891*-1</f>
        <v>0</v>
      </c>
      <c r="AQ422" s="203">
        <f>'[122]RP per monthly'!G891*-1</f>
        <v>1906.02</v>
      </c>
      <c r="AR422" s="203">
        <f>'[122]RP per monthly'!H891*-1</f>
        <v>1906.02</v>
      </c>
      <c r="AS422" s="203">
        <f>'[122]RP per monthly'!I891*-1</f>
        <v>1906.02</v>
      </c>
      <c r="AT422" s="203">
        <f>'[122]RP per monthly'!J891*-1</f>
        <v>1906.02</v>
      </c>
      <c r="AU422" s="203">
        <f>'[122]RP per monthly'!K891*-1</f>
        <v>1906.02</v>
      </c>
      <c r="AV422" s="203">
        <f>'[122]RP per monthly'!L891*-1</f>
        <v>1906.02</v>
      </c>
      <c r="AW422" s="203">
        <f>'[122]RP per monthly'!M891*-1</f>
        <v>1906.02</v>
      </c>
      <c r="AX422" s="203">
        <f>'[122]RP per monthly'!P891*-1</f>
        <v>0</v>
      </c>
      <c r="AY422" s="203">
        <f>'[122]RP per monthly'!Q891*-1</f>
        <v>0</v>
      </c>
      <c r="AZ422" s="203">
        <f>'[122]RP per monthly'!R891*-1</f>
        <v>0</v>
      </c>
      <c r="BA422" s="203">
        <f>'[122]RP per monthly'!S891*-1</f>
        <v>0</v>
      </c>
      <c r="BB422" s="203">
        <f>'[122]RP per monthly'!T891*-1</f>
        <v>0</v>
      </c>
      <c r="BC422" s="203">
        <f>'[122]RP per monthly'!U891*-1</f>
        <v>0</v>
      </c>
      <c r="BD422" s="203">
        <f>'[122]RP per monthly'!V891*-1</f>
        <v>0</v>
      </c>
      <c r="BE422" s="203">
        <f>'[122]RP per monthly'!W891*-1</f>
        <v>0</v>
      </c>
      <c r="BF422" s="203">
        <f>'[122]RP per monthly'!X891*-1</f>
        <v>0</v>
      </c>
      <c r="BG422" s="203">
        <f>'[122]RP per monthly'!Y891*-1</f>
        <v>0</v>
      </c>
      <c r="BH422" s="203">
        <f>'[122]RP per monthly'!Z891*-1</f>
        <v>0</v>
      </c>
      <c r="BI422" s="203">
        <f>'[122]RP per monthly'!AA891*-1</f>
        <v>0</v>
      </c>
      <c r="BJ422" s="203">
        <f>'[122]RP per monthly'!AD891*-1</f>
        <v>0</v>
      </c>
      <c r="BK422" s="203">
        <f>'[122]RP per monthly'!AE891*-1</f>
        <v>0</v>
      </c>
      <c r="BL422" s="203">
        <f>'[122]RP per monthly'!AF891*-1</f>
        <v>0</v>
      </c>
      <c r="BM422" s="203">
        <f>'[122]RP per monthly'!AG891*-1</f>
        <v>0</v>
      </c>
      <c r="BN422" s="203">
        <f>'[122]RP per monthly'!AH891*-1</f>
        <v>0</v>
      </c>
      <c r="BO422" s="203">
        <f>'[122]RP per monthly'!AI891*-1</f>
        <v>0</v>
      </c>
      <c r="BP422" s="203">
        <f>'[122]RP per monthly'!AJ891*-1</f>
        <v>0</v>
      </c>
      <c r="BQ422" s="203">
        <f>'[122]RP per monthly'!AK891*-1</f>
        <v>0</v>
      </c>
      <c r="BR422" s="203">
        <f>'[122]RP per monthly'!AL891*-1</f>
        <v>0</v>
      </c>
      <c r="BS422" s="203">
        <f>'[122]RP per monthly'!AM891*-1</f>
        <v>0</v>
      </c>
      <c r="BT422" s="203">
        <f>'[122]RP per monthly'!AN891*-1</f>
        <v>0</v>
      </c>
      <c r="BU422" s="203">
        <f>'[122]RP per monthly'!AO891*-1</f>
        <v>0</v>
      </c>
      <c r="BV422" s="195">
        <f>'[122]RP per monthly'!AR891*-1</f>
        <v>0</v>
      </c>
      <c r="BW422" s="195">
        <f>'[122]RP per monthly'!AS891*-1</f>
        <v>0</v>
      </c>
      <c r="BX422" s="195">
        <f>'[122]RP per monthly'!AT891*-1</f>
        <v>0</v>
      </c>
      <c r="BY422" s="195">
        <f>'[122]RP per monthly'!AU891*-1</f>
        <v>0</v>
      </c>
      <c r="BZ422" s="195">
        <f>'[122]RP per monthly'!AV891*-1</f>
        <v>0</v>
      </c>
      <c r="CA422" s="195">
        <f>'[122]RP per monthly'!AW891*-1</f>
        <v>0</v>
      </c>
      <c r="CB422" s="195">
        <f>'[122]RP per monthly'!AX891*-1</f>
        <v>0</v>
      </c>
      <c r="CC422" s="195">
        <f>'[122]RP per monthly'!AY891*-1</f>
        <v>0</v>
      </c>
      <c r="CD422" s="195">
        <f>'[122]RP per monthly'!AZ891*-1</f>
        <v>0</v>
      </c>
      <c r="CE422" s="195">
        <f>'[122]RP per monthly'!BA891*-1</f>
        <v>0</v>
      </c>
      <c r="CF422" s="195">
        <f>'[122]RP per monthly'!BB891*-1</f>
        <v>0</v>
      </c>
      <c r="CG422" s="195">
        <f>'[122]RP per monthly'!BC891*-1</f>
        <v>0</v>
      </c>
      <c r="CH422" s="195">
        <f>'[122]RP per monthly'!BF891*-1</f>
        <v>0</v>
      </c>
      <c r="CI422" s="195">
        <f>'[122]RP per monthly'!BG891*-1</f>
        <v>0</v>
      </c>
      <c r="CJ422" s="195">
        <f>'[122]RP per monthly'!BH891*-1</f>
        <v>0</v>
      </c>
      <c r="CK422" s="195">
        <f>'[122]RP per monthly'!BI891*-1</f>
        <v>0</v>
      </c>
      <c r="CL422" s="195">
        <f>'[122]RP per monthly'!BJ891*-1</f>
        <v>0</v>
      </c>
      <c r="CM422" s="195">
        <f>'[122]RP per monthly'!BK891*-1</f>
        <v>0</v>
      </c>
      <c r="CN422" s="195">
        <f>'[122]RP per monthly'!BL891*-1</f>
        <v>0</v>
      </c>
      <c r="CO422" s="195">
        <f>'[122]RP per monthly'!BM891*-1</f>
        <v>0</v>
      </c>
      <c r="CP422" s="195">
        <f>'[122]RP per monthly'!BN891*-1</f>
        <v>0</v>
      </c>
      <c r="CQ422" s="195">
        <f>'[122]RP per monthly'!BO891*-1</f>
        <v>0</v>
      </c>
      <c r="CR422" s="195">
        <f>'[122]RP per monthly'!BP891*-1</f>
        <v>0</v>
      </c>
      <c r="CS422" s="195">
        <f>'[122]RP per monthly'!BQ891*-1</f>
        <v>0</v>
      </c>
      <c r="CT422" s="195">
        <f>'[122]RP per monthly'!BT891*-1</f>
        <v>0</v>
      </c>
      <c r="CU422" s="195">
        <f>'[122]RP per monthly'!BU891*-1</f>
        <v>0</v>
      </c>
      <c r="CV422" s="195">
        <f>'[122]RP per monthly'!BV891*-1</f>
        <v>0</v>
      </c>
      <c r="CW422" s="195">
        <f>'[122]RP per monthly'!BW891*-1</f>
        <v>0</v>
      </c>
      <c r="CX422" s="195">
        <f>'[122]RP per monthly'!BX891*-1</f>
        <v>0</v>
      </c>
      <c r="CY422" s="195">
        <f>'[122]RP per monthly'!BY891*-1</f>
        <v>0</v>
      </c>
      <c r="CZ422" s="195">
        <f>'[122]RP per monthly'!BZ891*-1</f>
        <v>0</v>
      </c>
      <c r="DA422" s="195">
        <f>'[122]RP per monthly'!CA891*-1</f>
        <v>0</v>
      </c>
      <c r="DB422" s="195">
        <f>'[122]RP per monthly'!CB891*-1</f>
        <v>0</v>
      </c>
      <c r="DC422" s="195">
        <f>'[122]RP per monthly'!CC891*-1</f>
        <v>0</v>
      </c>
      <c r="DD422" s="195">
        <f>'[122]RP per monthly'!CD891*-1</f>
        <v>0</v>
      </c>
      <c r="DE422" s="195">
        <f>'[122]RP per monthly'!CE891*-1</f>
        <v>0</v>
      </c>
    </row>
    <row r="423" spans="1:109" ht="15" customHeight="1" outlineLevel="1">
      <c r="A423" s="37" t="s">
        <v>458</v>
      </c>
      <c r="B423" s="84"/>
      <c r="C423" s="84"/>
      <c r="D423" s="84"/>
      <c r="E423" s="84">
        <v>38381.800000000003</v>
      </c>
      <c r="F423" s="84">
        <v>190852</v>
      </c>
      <c r="G423" s="84"/>
      <c r="H423" s="84">
        <v>78291.47</v>
      </c>
      <c r="I423" s="84">
        <v>40254.800000000003</v>
      </c>
      <c r="J423" s="84">
        <v>53456.94</v>
      </c>
      <c r="K423" s="84">
        <v>23007.599999999999</v>
      </c>
      <c r="L423" s="84">
        <v>30441.94</v>
      </c>
      <c r="M423" s="84">
        <v>55503.4</v>
      </c>
      <c r="N423" s="84">
        <v>51899.9</v>
      </c>
      <c r="O423" s="84">
        <v>41400</v>
      </c>
      <c r="P423" s="84"/>
      <c r="Q423" s="84">
        <v>-1091.2600000000093</v>
      </c>
      <c r="R423" s="84">
        <v>1091.26</v>
      </c>
      <c r="S423" s="84"/>
      <c r="T423" s="84"/>
      <c r="U423" s="84">
        <v>812</v>
      </c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4"/>
      <c r="AK423" s="84"/>
      <c r="AL423" s="203">
        <f>'[122]RP per monthly'!B892*-1</f>
        <v>1524.82</v>
      </c>
      <c r="AM423" s="203">
        <f>'[122]RP per monthly'!C892*-1</f>
        <v>1906.02</v>
      </c>
      <c r="AN423" s="203">
        <f>'[122]RP per monthly'!D892*-1</f>
        <v>1906.02</v>
      </c>
      <c r="AO423" s="203">
        <f>'[122]RP per monthly'!E892*-1</f>
        <v>1906.02</v>
      </c>
      <c r="AP423" s="203">
        <f>'[122]RP per monthly'!F892*-1</f>
        <v>1906.02</v>
      </c>
      <c r="AQ423" s="203">
        <f>'[122]RP per monthly'!G892*-1</f>
        <v>0</v>
      </c>
      <c r="AR423" s="203">
        <f>'[122]RP per monthly'!H892*-1</f>
        <v>0</v>
      </c>
      <c r="AS423" s="203">
        <f>'[122]RP per monthly'!I892*-1</f>
        <v>0</v>
      </c>
      <c r="AT423" s="203">
        <f>'[122]RP per monthly'!J892*-1</f>
        <v>0</v>
      </c>
      <c r="AU423" s="203">
        <f>'[122]RP per monthly'!K892*-1</f>
        <v>0</v>
      </c>
      <c r="AV423" s="203">
        <f>'[122]RP per monthly'!L892*-1</f>
        <v>0</v>
      </c>
      <c r="AW423" s="203">
        <f>'[122]RP per monthly'!M892*-1</f>
        <v>0</v>
      </c>
      <c r="AX423" s="203">
        <f>'[122]RP per monthly'!P892*-1</f>
        <v>0</v>
      </c>
      <c r="AY423" s="203">
        <f>'[122]RP per monthly'!Q892*-1</f>
        <v>0</v>
      </c>
      <c r="AZ423" s="203">
        <f>'[122]RP per monthly'!R892*-1</f>
        <v>0</v>
      </c>
      <c r="BA423" s="203">
        <f>'[122]RP per monthly'!S892*-1</f>
        <v>0</v>
      </c>
      <c r="BB423" s="203">
        <f>'[122]RP per monthly'!T892*-1</f>
        <v>0</v>
      </c>
      <c r="BC423" s="203">
        <f>'[122]RP per monthly'!U892*-1</f>
        <v>0</v>
      </c>
      <c r="BD423" s="203">
        <f>'[122]RP per monthly'!V892*-1</f>
        <v>0</v>
      </c>
      <c r="BE423" s="203">
        <f>'[122]RP per monthly'!W892*-1</f>
        <v>0</v>
      </c>
      <c r="BF423" s="203">
        <f>'[122]RP per monthly'!X892*-1</f>
        <v>0</v>
      </c>
      <c r="BG423" s="203">
        <f>'[122]RP per monthly'!Y892*-1</f>
        <v>0</v>
      </c>
      <c r="BH423" s="203">
        <f>'[122]RP per monthly'!Z892*-1</f>
        <v>0</v>
      </c>
      <c r="BI423" s="203">
        <f>'[122]RP per monthly'!AA892*-1</f>
        <v>0</v>
      </c>
      <c r="BJ423" s="203">
        <f>'[122]RP per monthly'!AD892*-1</f>
        <v>0</v>
      </c>
      <c r="BK423" s="203">
        <f>'[122]RP per monthly'!AE892*-1</f>
        <v>0</v>
      </c>
      <c r="BL423" s="203">
        <f>'[122]RP per monthly'!AF892*-1</f>
        <v>0</v>
      </c>
      <c r="BM423" s="203">
        <f>'[122]RP per monthly'!AG892*-1</f>
        <v>0</v>
      </c>
      <c r="BN423" s="203">
        <f>'[122]RP per monthly'!AH892*-1</f>
        <v>0</v>
      </c>
      <c r="BO423" s="203">
        <f>'[122]RP per monthly'!AI892*-1</f>
        <v>0</v>
      </c>
      <c r="BP423" s="203">
        <f>'[122]RP per monthly'!AJ892*-1</f>
        <v>0</v>
      </c>
      <c r="BQ423" s="203">
        <f>'[122]RP per monthly'!AK892*-1</f>
        <v>0</v>
      </c>
      <c r="BR423" s="203">
        <f>'[122]RP per monthly'!AL892*-1</f>
        <v>0</v>
      </c>
      <c r="BS423" s="203">
        <f>'[122]RP per monthly'!AM892*-1</f>
        <v>0</v>
      </c>
      <c r="BT423" s="203">
        <f>'[122]RP per monthly'!AN892*-1</f>
        <v>0</v>
      </c>
      <c r="BU423" s="203">
        <f>'[122]RP per monthly'!AO892*-1</f>
        <v>0</v>
      </c>
      <c r="BV423" s="195">
        <f>'[122]RP per monthly'!AR892*-1</f>
        <v>0</v>
      </c>
      <c r="BW423" s="195">
        <f>'[122]RP per monthly'!AS892*-1</f>
        <v>0</v>
      </c>
      <c r="BX423" s="195">
        <f>'[122]RP per monthly'!AT892*-1</f>
        <v>0</v>
      </c>
      <c r="BY423" s="195">
        <f>'[122]RP per monthly'!AU892*-1</f>
        <v>0</v>
      </c>
      <c r="BZ423" s="195">
        <f>'[122]RP per monthly'!AV892*-1</f>
        <v>0</v>
      </c>
      <c r="CA423" s="195">
        <f>'[122]RP per monthly'!AW892*-1</f>
        <v>0</v>
      </c>
      <c r="CB423" s="195">
        <f>'[122]RP per monthly'!AX892*-1</f>
        <v>0</v>
      </c>
      <c r="CC423" s="195">
        <f>'[122]RP per monthly'!AY892*-1</f>
        <v>0</v>
      </c>
      <c r="CD423" s="195">
        <f>'[122]RP per monthly'!AZ892*-1</f>
        <v>0</v>
      </c>
      <c r="CE423" s="195">
        <f>'[122]RP per monthly'!BA892*-1</f>
        <v>0</v>
      </c>
      <c r="CF423" s="195">
        <f>'[122]RP per monthly'!BB892*-1</f>
        <v>0</v>
      </c>
      <c r="CG423" s="195">
        <f>'[122]RP per monthly'!BC892*-1</f>
        <v>0</v>
      </c>
      <c r="CH423" s="195">
        <f>'[122]RP per monthly'!BF892*-1</f>
        <v>0</v>
      </c>
      <c r="CI423" s="195">
        <f>'[122]RP per monthly'!BG892*-1</f>
        <v>0</v>
      </c>
      <c r="CJ423" s="195">
        <f>'[122]RP per monthly'!BH892*-1</f>
        <v>0</v>
      </c>
      <c r="CK423" s="195">
        <f>'[122]RP per monthly'!BI892*-1</f>
        <v>0</v>
      </c>
      <c r="CL423" s="195">
        <f>'[122]RP per monthly'!BJ892*-1</f>
        <v>0</v>
      </c>
      <c r="CM423" s="195">
        <f>'[122]RP per monthly'!BK892*-1</f>
        <v>0</v>
      </c>
      <c r="CN423" s="195">
        <f>'[122]RP per monthly'!BL892*-1</f>
        <v>0</v>
      </c>
      <c r="CO423" s="195">
        <f>'[122]RP per monthly'!BM892*-1</f>
        <v>0</v>
      </c>
      <c r="CP423" s="195">
        <f>'[122]RP per monthly'!BN892*-1</f>
        <v>0</v>
      </c>
      <c r="CQ423" s="195">
        <f>'[122]RP per monthly'!BO892*-1</f>
        <v>0</v>
      </c>
      <c r="CR423" s="195">
        <f>'[122]RP per monthly'!BP892*-1</f>
        <v>0</v>
      </c>
      <c r="CS423" s="195">
        <f>'[122]RP per monthly'!BQ892*-1</f>
        <v>0</v>
      </c>
      <c r="CT423" s="195">
        <f>'[122]RP per monthly'!BT892*-1</f>
        <v>0</v>
      </c>
      <c r="CU423" s="195">
        <f>'[122]RP per monthly'!BU892*-1</f>
        <v>0</v>
      </c>
      <c r="CV423" s="195">
        <f>'[122]RP per monthly'!BV892*-1</f>
        <v>0</v>
      </c>
      <c r="CW423" s="195">
        <f>'[122]RP per monthly'!BW892*-1</f>
        <v>0</v>
      </c>
      <c r="CX423" s="195">
        <f>'[122]RP per monthly'!BX892*-1</f>
        <v>0</v>
      </c>
      <c r="CY423" s="195">
        <f>'[122]RP per monthly'!BY892*-1</f>
        <v>0</v>
      </c>
      <c r="CZ423" s="195">
        <f>'[122]RP per monthly'!BZ892*-1</f>
        <v>0</v>
      </c>
      <c r="DA423" s="195">
        <f>'[122]RP per monthly'!CA892*-1</f>
        <v>0</v>
      </c>
      <c r="DB423" s="195">
        <f>'[122]RP per monthly'!CB892*-1</f>
        <v>0</v>
      </c>
      <c r="DC423" s="195">
        <f>'[122]RP per monthly'!CC892*-1</f>
        <v>0</v>
      </c>
      <c r="DD423" s="195">
        <f>'[122]RP per monthly'!CD892*-1</f>
        <v>0</v>
      </c>
      <c r="DE423" s="195">
        <f>'[122]RP per monthly'!CE892*-1</f>
        <v>0</v>
      </c>
    </row>
    <row r="424" spans="1:109" ht="15" customHeight="1" outlineLevel="1">
      <c r="A424" s="37" t="s">
        <v>459</v>
      </c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4"/>
      <c r="AK424" s="84"/>
      <c r="AL424" s="203">
        <f>'[122]RP per monthly'!B893*-1</f>
        <v>0</v>
      </c>
      <c r="AM424" s="203">
        <f>'[122]RP per monthly'!C893*-1</f>
        <v>0</v>
      </c>
      <c r="AN424" s="203">
        <f>'[122]RP per monthly'!D893*-1</f>
        <v>0</v>
      </c>
      <c r="AO424" s="203">
        <f>'[122]RP per monthly'!E893*-1</f>
        <v>0</v>
      </c>
      <c r="AP424" s="203">
        <f>'[122]RP per monthly'!F893*-1</f>
        <v>0</v>
      </c>
      <c r="AQ424" s="203">
        <f>'[122]RP per monthly'!G893*-1</f>
        <v>0</v>
      </c>
      <c r="AR424" s="203">
        <f>'[122]RP per monthly'!H893*-1</f>
        <v>0</v>
      </c>
      <c r="AS424" s="203">
        <f>'[122]RP per monthly'!I893*-1</f>
        <v>0</v>
      </c>
      <c r="AT424" s="203">
        <f>'[122]RP per monthly'!J893*-1</f>
        <v>0</v>
      </c>
      <c r="AU424" s="203">
        <f>'[122]RP per monthly'!K893*-1</f>
        <v>0</v>
      </c>
      <c r="AV424" s="203">
        <f>'[122]RP per monthly'!L893*-1</f>
        <v>0</v>
      </c>
      <c r="AW424" s="203">
        <f>'[122]RP per monthly'!M893*-1</f>
        <v>0</v>
      </c>
      <c r="AX424" s="203">
        <f>'[122]RP per monthly'!P893*-1</f>
        <v>0</v>
      </c>
      <c r="AY424" s="203">
        <f>'[122]RP per monthly'!Q893*-1</f>
        <v>0</v>
      </c>
      <c r="AZ424" s="203">
        <f>'[122]RP per monthly'!R893*-1</f>
        <v>0</v>
      </c>
      <c r="BA424" s="203">
        <f>'[122]RP per monthly'!S893*-1</f>
        <v>0</v>
      </c>
      <c r="BB424" s="203">
        <f>'[122]RP per monthly'!T893*-1</f>
        <v>0</v>
      </c>
      <c r="BC424" s="203">
        <f>'[122]RP per monthly'!U893*-1</f>
        <v>0</v>
      </c>
      <c r="BD424" s="203">
        <f>'[122]RP per monthly'!V893*-1</f>
        <v>0</v>
      </c>
      <c r="BE424" s="203">
        <f>'[122]RP per monthly'!W893*-1</f>
        <v>0</v>
      </c>
      <c r="BF424" s="203">
        <f>'[122]RP per monthly'!X893*-1</f>
        <v>0</v>
      </c>
      <c r="BG424" s="203">
        <f>'[122]RP per monthly'!Y893*-1</f>
        <v>0</v>
      </c>
      <c r="BH424" s="203">
        <f>'[122]RP per monthly'!Z893*-1</f>
        <v>0</v>
      </c>
      <c r="BI424" s="203">
        <f>'[122]RP per monthly'!AA893*-1</f>
        <v>0</v>
      </c>
      <c r="BJ424" s="203">
        <f>'[122]RP per monthly'!AD893*-1</f>
        <v>0</v>
      </c>
      <c r="BK424" s="203">
        <f>'[122]RP per monthly'!AE893*-1</f>
        <v>0</v>
      </c>
      <c r="BL424" s="203">
        <f>'[122]RP per monthly'!AF893*-1</f>
        <v>0</v>
      </c>
      <c r="BM424" s="203">
        <f>'[122]RP per monthly'!AG893*-1</f>
        <v>0</v>
      </c>
      <c r="BN424" s="203">
        <f>'[122]RP per monthly'!AH893*-1</f>
        <v>0</v>
      </c>
      <c r="BO424" s="203">
        <f>'[122]RP per monthly'!AI893*-1</f>
        <v>0</v>
      </c>
      <c r="BP424" s="203">
        <f>'[122]RP per monthly'!AJ893*-1</f>
        <v>0</v>
      </c>
      <c r="BQ424" s="203">
        <f>'[122]RP per monthly'!AK893*-1</f>
        <v>0</v>
      </c>
      <c r="BR424" s="203">
        <f>'[122]RP per monthly'!AL893*-1</f>
        <v>0</v>
      </c>
      <c r="BS424" s="203">
        <f>'[122]RP per monthly'!AM893*-1</f>
        <v>0</v>
      </c>
      <c r="BT424" s="203">
        <f>'[122]RP per monthly'!AN893*-1</f>
        <v>0</v>
      </c>
      <c r="BU424" s="203">
        <f>'[122]RP per monthly'!AO893*-1</f>
        <v>0</v>
      </c>
      <c r="BV424" s="195">
        <f>'[122]RP per monthly'!AR893*-1</f>
        <v>0</v>
      </c>
      <c r="BW424" s="195">
        <f>'[122]RP per monthly'!AS893*-1</f>
        <v>0</v>
      </c>
      <c r="BX424" s="195">
        <f>'[122]RP per monthly'!AT893*-1</f>
        <v>0</v>
      </c>
      <c r="BY424" s="195">
        <f>'[122]RP per monthly'!AU893*-1</f>
        <v>0</v>
      </c>
      <c r="BZ424" s="195">
        <f>'[122]RP per monthly'!AV893*-1</f>
        <v>0</v>
      </c>
      <c r="CA424" s="195">
        <f>'[122]RP per monthly'!AW893*-1</f>
        <v>0</v>
      </c>
      <c r="CB424" s="195">
        <f>'[122]RP per monthly'!AX893*-1</f>
        <v>0</v>
      </c>
      <c r="CC424" s="195">
        <f>'[122]RP per monthly'!AY893*-1</f>
        <v>0</v>
      </c>
      <c r="CD424" s="195">
        <f>'[122]RP per monthly'!AZ893*-1</f>
        <v>0</v>
      </c>
      <c r="CE424" s="195">
        <f>'[122]RP per monthly'!BA893*-1</f>
        <v>0</v>
      </c>
      <c r="CF424" s="195">
        <f>'[122]RP per monthly'!BB893*-1</f>
        <v>0</v>
      </c>
      <c r="CG424" s="195">
        <f>'[122]RP per monthly'!BC893*-1</f>
        <v>0</v>
      </c>
      <c r="CH424" s="195">
        <f>'[122]RP per monthly'!BF893*-1</f>
        <v>0</v>
      </c>
      <c r="CI424" s="195">
        <f>'[122]RP per monthly'!BG893*-1</f>
        <v>0</v>
      </c>
      <c r="CJ424" s="195">
        <f>'[122]RP per monthly'!BH893*-1</f>
        <v>0</v>
      </c>
      <c r="CK424" s="195">
        <f>'[122]RP per monthly'!BI893*-1</f>
        <v>0</v>
      </c>
      <c r="CL424" s="195">
        <f>'[122]RP per monthly'!BJ893*-1</f>
        <v>0</v>
      </c>
      <c r="CM424" s="195">
        <f>'[122]RP per monthly'!BK893*-1</f>
        <v>0</v>
      </c>
      <c r="CN424" s="195">
        <f>'[122]RP per monthly'!BL893*-1</f>
        <v>0</v>
      </c>
      <c r="CO424" s="195">
        <f>'[122]RP per monthly'!BM893*-1</f>
        <v>0</v>
      </c>
      <c r="CP424" s="195">
        <f>'[122]RP per monthly'!BN893*-1</f>
        <v>0</v>
      </c>
      <c r="CQ424" s="195">
        <f>'[122]RP per monthly'!BO893*-1</f>
        <v>0</v>
      </c>
      <c r="CR424" s="195">
        <f>'[122]RP per monthly'!BP893*-1</f>
        <v>0</v>
      </c>
      <c r="CS424" s="195">
        <f>'[122]RP per monthly'!BQ893*-1</f>
        <v>0</v>
      </c>
      <c r="CT424" s="195">
        <f>'[122]RP per monthly'!BT893*-1</f>
        <v>0</v>
      </c>
      <c r="CU424" s="195">
        <f>'[122]RP per monthly'!BU893*-1</f>
        <v>0</v>
      </c>
      <c r="CV424" s="195">
        <f>'[122]RP per monthly'!BV893*-1</f>
        <v>0</v>
      </c>
      <c r="CW424" s="195">
        <f>'[122]RP per monthly'!BW893*-1</f>
        <v>0</v>
      </c>
      <c r="CX424" s="195">
        <f>'[122]RP per monthly'!BX893*-1</f>
        <v>0</v>
      </c>
      <c r="CY424" s="195">
        <f>'[122]RP per monthly'!BY893*-1</f>
        <v>0</v>
      </c>
      <c r="CZ424" s="195">
        <f>'[122]RP per monthly'!BZ893*-1</f>
        <v>0</v>
      </c>
      <c r="DA424" s="195">
        <f>'[122]RP per monthly'!CA893*-1</f>
        <v>0</v>
      </c>
      <c r="DB424" s="195">
        <f>'[122]RP per monthly'!CB893*-1</f>
        <v>0</v>
      </c>
      <c r="DC424" s="195">
        <f>'[122]RP per monthly'!CC893*-1</f>
        <v>0</v>
      </c>
      <c r="DD424" s="195">
        <f>'[122]RP per monthly'!CD893*-1</f>
        <v>0</v>
      </c>
      <c r="DE424" s="195">
        <f>'[122]RP per monthly'!CE893*-1</f>
        <v>0</v>
      </c>
    </row>
    <row r="425" spans="1:109" ht="15" customHeight="1" outlineLevel="1">
      <c r="A425" s="37" t="s">
        <v>460</v>
      </c>
      <c r="B425" s="84">
        <v>72944.69</v>
      </c>
      <c r="C425" s="84">
        <v>3671.36</v>
      </c>
      <c r="D425" s="84"/>
      <c r="E425" s="84">
        <v>82.94</v>
      </c>
      <c r="F425" s="84"/>
      <c r="G425" s="84"/>
      <c r="H425" s="84">
        <v>16728</v>
      </c>
      <c r="I425" s="84">
        <v>1920</v>
      </c>
      <c r="J425" s="84"/>
      <c r="K425" s="84">
        <v>16728</v>
      </c>
      <c r="L425" s="84"/>
      <c r="M425" s="84"/>
      <c r="N425" s="84">
        <v>16245</v>
      </c>
      <c r="O425" s="84"/>
      <c r="P425" s="84">
        <v>5500.96</v>
      </c>
      <c r="Q425" s="84">
        <v>5415</v>
      </c>
      <c r="R425" s="84"/>
      <c r="S425" s="84">
        <v>5415</v>
      </c>
      <c r="T425" s="84">
        <v>5415</v>
      </c>
      <c r="U425" s="84">
        <v>5415</v>
      </c>
      <c r="V425" s="84">
        <v>8210.9</v>
      </c>
      <c r="W425" s="84">
        <v>14733</v>
      </c>
      <c r="X425" s="84">
        <v>10074</v>
      </c>
      <c r="Y425" s="84">
        <v>10074</v>
      </c>
      <c r="Z425" s="84">
        <v>10659</v>
      </c>
      <c r="AA425" s="84">
        <v>10659</v>
      </c>
      <c r="AB425" s="84">
        <v>15318</v>
      </c>
      <c r="AC425" s="84">
        <v>10659</v>
      </c>
      <c r="AD425" s="84">
        <v>6000</v>
      </c>
      <c r="AE425" s="84">
        <v>21318</v>
      </c>
      <c r="AF425" s="84"/>
      <c r="AG425" s="84">
        <v>21318</v>
      </c>
      <c r="AH425" s="84">
        <v>4659</v>
      </c>
      <c r="AI425" s="84">
        <v>4659</v>
      </c>
      <c r="AJ425" s="84"/>
      <c r="AK425" s="84">
        <v>4659</v>
      </c>
      <c r="AL425" s="203">
        <f>'[122]RP per monthly'!B894*-1</f>
        <v>0</v>
      </c>
      <c r="AM425" s="203">
        <f>'[122]RP per monthly'!C894*-1</f>
        <v>0</v>
      </c>
      <c r="AN425" s="203">
        <f>'[122]RP per monthly'!D894*-1</f>
        <v>0</v>
      </c>
      <c r="AO425" s="203">
        <f>'[122]RP per monthly'!E894*-1</f>
        <v>0</v>
      </c>
      <c r="AP425" s="203">
        <f>'[122]RP per monthly'!F894*-1</f>
        <v>0</v>
      </c>
      <c r="AQ425" s="203">
        <f>'[122]RP per monthly'!G894*-1</f>
        <v>4943.2</v>
      </c>
      <c r="AR425" s="203">
        <f>'[122]RP per monthly'!H894*-1</f>
        <v>0</v>
      </c>
      <c r="AS425" s="203">
        <f>'[122]RP per monthly'!I894*-1</f>
        <v>0</v>
      </c>
      <c r="AT425" s="203">
        <f>'[122]RP per monthly'!J894*-1</f>
        <v>0</v>
      </c>
      <c r="AU425" s="203">
        <f>'[122]RP per monthly'!K894*-1</f>
        <v>0</v>
      </c>
      <c r="AV425" s="203">
        <f>'[122]RP per monthly'!L894*-1</f>
        <v>0</v>
      </c>
      <c r="AW425" s="203">
        <f>'[122]RP per monthly'!M894*-1</f>
        <v>0</v>
      </c>
      <c r="AX425" s="203">
        <f>'[122]RP per monthly'!P894*-1</f>
        <v>0</v>
      </c>
      <c r="AY425" s="203">
        <f>'[122]RP per monthly'!Q894*-1</f>
        <v>4943.2</v>
      </c>
      <c r="AZ425" s="203">
        <f>'[122]RP per monthly'!R894*-1</f>
        <v>9886.4</v>
      </c>
      <c r="BA425" s="203">
        <f>'[122]RP per monthly'!S894*-1</f>
        <v>4943.2</v>
      </c>
      <c r="BB425" s="203">
        <f>'[122]RP per monthly'!T894*-1</f>
        <v>6060.3</v>
      </c>
      <c r="BC425" s="203">
        <f>'[122]RP per monthly'!U894*-1</f>
        <v>5501.75</v>
      </c>
      <c r="BD425" s="203">
        <f>'[122]RP per monthly'!V894*-1</f>
        <v>118219.09</v>
      </c>
      <c r="BE425" s="203">
        <f>'[122]RP per monthly'!W894*-1</f>
        <v>84813.05</v>
      </c>
      <c r="BF425" s="203">
        <f>'[122]RP per monthly'!X894*-1</f>
        <v>5264.3</v>
      </c>
      <c r="BG425" s="203">
        <f>'[122]RP per monthly'!Y894*-1</f>
        <v>39055.660000000003</v>
      </c>
      <c r="BH425" s="203">
        <f>'[122]RP per monthly'!Z894*-1</f>
        <v>5264.3</v>
      </c>
      <c r="BI425" s="203">
        <f>'[122]RP per monthly'!AA894*-1</f>
        <v>5264.3</v>
      </c>
      <c r="BJ425" s="203">
        <f>'[122]RP per monthly'!AD894*-1</f>
        <v>5264.3</v>
      </c>
      <c r="BK425" s="203">
        <f>'[122]RP per monthly'!AE894*-1</f>
        <v>5264.3</v>
      </c>
      <c r="BL425" s="203">
        <f>'[122]RP per monthly'!AF894*-1</f>
        <v>5264.3</v>
      </c>
      <c r="BM425" s="203">
        <f>'[122]RP per monthly'!AG894*-1</f>
        <v>5264.3</v>
      </c>
      <c r="BN425" s="203">
        <f>'[122]RP per monthly'!AH894*-1</f>
        <v>95264.3</v>
      </c>
      <c r="BO425" s="203">
        <f>'[122]RP per monthly'!AI894*-1</f>
        <v>5264.3</v>
      </c>
      <c r="BP425" s="203">
        <f>'[122]RP per monthly'!AJ894*-1</f>
        <v>5264.3</v>
      </c>
      <c r="BQ425" s="203">
        <f>'[122]RP per monthly'!AK894*-1</f>
        <v>5264.3</v>
      </c>
      <c r="BR425" s="203">
        <f>'[122]RP per monthly'!AL894*-1</f>
        <v>5264.3</v>
      </c>
      <c r="BS425" s="203">
        <f>'[122]RP per monthly'!AM894*-1</f>
        <v>15264.3</v>
      </c>
      <c r="BT425" s="203">
        <f>'[122]RP per monthly'!AN894*-1</f>
        <v>5264.3</v>
      </c>
      <c r="BU425" s="203">
        <f>'[122]RP per monthly'!AO894*-1</f>
        <v>5264.3</v>
      </c>
      <c r="BV425" s="195">
        <f>'[122]RP per monthly'!AR894*-1</f>
        <v>5398.8</v>
      </c>
      <c r="BW425" s="195">
        <f>'[122]RP per monthly'!AS894*-1</f>
        <v>5398.8</v>
      </c>
      <c r="BX425" s="195">
        <f>'[122]RP per monthly'!AT894*-1</f>
        <v>5398.8</v>
      </c>
      <c r="BY425" s="195">
        <f>'[122]RP per monthly'!AU894*-1</f>
        <v>5398.8</v>
      </c>
      <c r="BZ425" s="195">
        <f>'[122]RP per monthly'!AV894*-1</f>
        <v>100398.8</v>
      </c>
      <c r="CA425" s="195">
        <f>'[122]RP per monthly'!AW894*-1</f>
        <v>5398.8</v>
      </c>
      <c r="CB425" s="195">
        <f>'[122]RP per monthly'!AX894*-1</f>
        <v>5398.8</v>
      </c>
      <c r="CC425" s="195">
        <f>'[122]RP per monthly'!AY894*-1</f>
        <v>5398.8</v>
      </c>
      <c r="CD425" s="195">
        <f>'[122]RP per monthly'!AZ894*-1</f>
        <v>5398.8</v>
      </c>
      <c r="CE425" s="195">
        <f>'[122]RP per monthly'!BA894*-1</f>
        <v>15398.8</v>
      </c>
      <c r="CF425" s="195">
        <f>'[122]RP per monthly'!BB894*-1</f>
        <v>5398.8</v>
      </c>
      <c r="CG425" s="195">
        <f>'[122]RP per monthly'!BC894*-1</f>
        <v>5398.8</v>
      </c>
      <c r="CH425" s="195">
        <f>'[122]RP per monthly'!BF894*-1</f>
        <v>5560.02</v>
      </c>
      <c r="CI425" s="195">
        <f>'[122]RP per monthly'!BG894*-1</f>
        <v>5560.02</v>
      </c>
      <c r="CJ425" s="195">
        <f>'[122]RP per monthly'!BH894*-1</f>
        <v>5560.02</v>
      </c>
      <c r="CK425" s="195">
        <f>'[122]RP per monthly'!BI894*-1</f>
        <v>5560.02</v>
      </c>
      <c r="CL425" s="195">
        <f>'[122]RP per monthly'!BJ894*-1</f>
        <v>100560.02</v>
      </c>
      <c r="CM425" s="195">
        <f>'[122]RP per monthly'!BK894*-1</f>
        <v>5560.02</v>
      </c>
      <c r="CN425" s="195">
        <f>'[122]RP per monthly'!BL894*-1</f>
        <v>5560.02</v>
      </c>
      <c r="CO425" s="195">
        <f>'[122]RP per monthly'!BM894*-1</f>
        <v>5560.02</v>
      </c>
      <c r="CP425" s="195">
        <f>'[122]RP per monthly'!BN894*-1</f>
        <v>5560.02</v>
      </c>
      <c r="CQ425" s="195">
        <f>'[122]RP per monthly'!BO894*-1</f>
        <v>15560.02</v>
      </c>
      <c r="CR425" s="195">
        <f>'[122]RP per monthly'!BP894*-1</f>
        <v>5560.02</v>
      </c>
      <c r="CS425" s="195">
        <f>'[122]RP per monthly'!BQ894*-1</f>
        <v>5560.02</v>
      </c>
      <c r="CT425" s="195">
        <f>'[122]RP per monthly'!BT894*-1</f>
        <v>5600</v>
      </c>
      <c r="CU425" s="195">
        <f>'[122]RP per monthly'!BU894*-1</f>
        <v>5600</v>
      </c>
      <c r="CV425" s="195">
        <f>'[122]RP per monthly'!BV894*-1</f>
        <v>5600</v>
      </c>
      <c r="CW425" s="195">
        <f>'[122]RP per monthly'!BW894*-1</f>
        <v>5600</v>
      </c>
      <c r="CX425" s="195">
        <f>'[122]RP per monthly'!BX894*-1</f>
        <v>100600</v>
      </c>
      <c r="CY425" s="195">
        <f>'[122]RP per monthly'!BY894*-1</f>
        <v>5600</v>
      </c>
      <c r="CZ425" s="195">
        <f>'[122]RP per monthly'!BZ894*-1</f>
        <v>5600</v>
      </c>
      <c r="DA425" s="195">
        <f>'[122]RP per monthly'!CA894*-1</f>
        <v>5600</v>
      </c>
      <c r="DB425" s="195">
        <f>'[122]RP per monthly'!CB894*-1</f>
        <v>5600</v>
      </c>
      <c r="DC425" s="195">
        <f>'[122]RP per monthly'!CC894*-1</f>
        <v>15600</v>
      </c>
      <c r="DD425" s="195">
        <f>'[122]RP per monthly'!CD894*-1</f>
        <v>5600</v>
      </c>
      <c r="DE425" s="195">
        <f>'[122]RP per monthly'!CE894*-1</f>
        <v>5600</v>
      </c>
    </row>
    <row r="426" spans="1:109" outlineLevel="1">
      <c r="A426" s="37" t="s">
        <v>461</v>
      </c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>
        <v>159202.21</v>
      </c>
      <c r="AJ426" s="84"/>
      <c r="AK426" s="84">
        <v>0</v>
      </c>
      <c r="AL426" s="203">
        <f>'[122]RP per monthly'!B895*-1</f>
        <v>4659</v>
      </c>
      <c r="AM426" s="203">
        <f>'[122]RP per monthly'!C895*-1</f>
        <v>4659</v>
      </c>
      <c r="AN426" s="203">
        <f>'[122]RP per monthly'!D895*-1</f>
        <v>4659</v>
      </c>
      <c r="AO426" s="203">
        <f>'[122]RP per monthly'!E895*-1</f>
        <v>4659</v>
      </c>
      <c r="AP426" s="203">
        <f>'[122]RP per monthly'!F895*-1</f>
        <v>5227.3999999999996</v>
      </c>
      <c r="AQ426" s="203">
        <f>'[122]RP per monthly'!G895*-1</f>
        <v>0</v>
      </c>
      <c r="AR426" s="203">
        <f>'[122]RP per monthly'!H895*-1</f>
        <v>0</v>
      </c>
      <c r="AS426" s="203">
        <f>'[122]RP per monthly'!I895*-1</f>
        <v>0</v>
      </c>
      <c r="AT426" s="203">
        <f>'[122]RP per monthly'!J895*-1</f>
        <v>0</v>
      </c>
      <c r="AU426" s="203">
        <f>'[122]RP per monthly'!K895*-1</f>
        <v>0</v>
      </c>
      <c r="AV426" s="203">
        <f>'[122]RP per monthly'!L895*-1</f>
        <v>0</v>
      </c>
      <c r="AW426" s="203">
        <f>'[122]RP per monthly'!M895*-1</f>
        <v>0</v>
      </c>
      <c r="AX426" s="203">
        <f>'[122]RP per monthly'!P895*-1</f>
        <v>0</v>
      </c>
      <c r="AY426" s="203">
        <f>'[122]RP per monthly'!Q895*-1</f>
        <v>0</v>
      </c>
      <c r="AZ426" s="203">
        <f>'[122]RP per monthly'!R895*-1</f>
        <v>0</v>
      </c>
      <c r="BA426" s="203">
        <f>'[122]RP per monthly'!S895*-1</f>
        <v>0</v>
      </c>
      <c r="BB426" s="203">
        <f>'[122]RP per monthly'!T895*-1</f>
        <v>0</v>
      </c>
      <c r="BC426" s="203">
        <f>'[122]RP per monthly'!U895*-1</f>
        <v>0</v>
      </c>
      <c r="BD426" s="203">
        <f>'[122]RP per monthly'!V895*-1</f>
        <v>0</v>
      </c>
      <c r="BE426" s="203">
        <f>'[122]RP per monthly'!W895*-1</f>
        <v>0</v>
      </c>
      <c r="BF426" s="203">
        <f>'[122]RP per monthly'!X895*-1</f>
        <v>0</v>
      </c>
      <c r="BG426" s="203">
        <f>'[122]RP per monthly'!Y895*-1</f>
        <v>0</v>
      </c>
      <c r="BH426" s="203">
        <f>'[122]RP per monthly'!Z895*-1</f>
        <v>0</v>
      </c>
      <c r="BI426" s="203">
        <f>'[122]RP per monthly'!AA895*-1</f>
        <v>0</v>
      </c>
      <c r="BJ426" s="203">
        <f>'[122]RP per monthly'!AD895*-1</f>
        <v>0</v>
      </c>
      <c r="BK426" s="203">
        <f>'[122]RP per monthly'!AE895*-1</f>
        <v>0</v>
      </c>
      <c r="BL426" s="203">
        <f>'[122]RP per monthly'!AF895*-1</f>
        <v>0</v>
      </c>
      <c r="BM426" s="203">
        <f>'[122]RP per monthly'!AG895*-1</f>
        <v>0</v>
      </c>
      <c r="BN426" s="203">
        <f>'[122]RP per monthly'!AH895*-1</f>
        <v>0</v>
      </c>
      <c r="BO426" s="203">
        <f>'[122]RP per monthly'!AI895*-1</f>
        <v>0</v>
      </c>
      <c r="BP426" s="203">
        <f>'[122]RP per monthly'!AJ895*-1</f>
        <v>0</v>
      </c>
      <c r="BQ426" s="203">
        <f>'[122]RP per monthly'!AK895*-1</f>
        <v>0</v>
      </c>
      <c r="BR426" s="203">
        <f>'[122]RP per monthly'!AL895*-1</f>
        <v>0</v>
      </c>
      <c r="BS426" s="203">
        <f>'[122]RP per monthly'!AM895*-1</f>
        <v>0</v>
      </c>
      <c r="BT426" s="203">
        <f>'[122]RP per monthly'!AN895*-1</f>
        <v>0</v>
      </c>
      <c r="BU426" s="203">
        <f>'[122]RP per monthly'!AO895*-1</f>
        <v>0</v>
      </c>
      <c r="BV426" s="195">
        <f>'[122]RP per monthly'!AR895*-1</f>
        <v>0</v>
      </c>
      <c r="BW426" s="195">
        <f>'[122]RP per monthly'!AS895*-1</f>
        <v>0</v>
      </c>
      <c r="BX426" s="195">
        <f>'[122]RP per monthly'!AT895*-1</f>
        <v>0</v>
      </c>
      <c r="BY426" s="195">
        <f>'[122]RP per monthly'!AU895*-1</f>
        <v>0</v>
      </c>
      <c r="BZ426" s="195">
        <f>'[122]RP per monthly'!AV895*-1</f>
        <v>0</v>
      </c>
      <c r="CA426" s="195">
        <f>'[122]RP per monthly'!AW895*-1</f>
        <v>0</v>
      </c>
      <c r="CB426" s="195">
        <f>'[122]RP per monthly'!AX895*-1</f>
        <v>0</v>
      </c>
      <c r="CC426" s="195">
        <f>'[122]RP per monthly'!AY895*-1</f>
        <v>0</v>
      </c>
      <c r="CD426" s="195">
        <f>'[122]RP per monthly'!AZ895*-1</f>
        <v>0</v>
      </c>
      <c r="CE426" s="195">
        <f>'[122]RP per monthly'!BA895*-1</f>
        <v>0</v>
      </c>
      <c r="CF426" s="195">
        <f>'[122]RP per monthly'!BB895*-1</f>
        <v>0</v>
      </c>
      <c r="CG426" s="195">
        <f>'[122]RP per monthly'!BC895*-1</f>
        <v>0</v>
      </c>
      <c r="CH426" s="195">
        <f>'[122]RP per monthly'!BF895*-1</f>
        <v>0</v>
      </c>
      <c r="CI426" s="195">
        <f>'[122]RP per monthly'!BG895*-1</f>
        <v>0</v>
      </c>
      <c r="CJ426" s="195">
        <f>'[122]RP per monthly'!BH895*-1</f>
        <v>0</v>
      </c>
      <c r="CK426" s="195">
        <f>'[122]RP per monthly'!BI895*-1</f>
        <v>0</v>
      </c>
      <c r="CL426" s="195">
        <f>'[122]RP per monthly'!BJ895*-1</f>
        <v>0</v>
      </c>
      <c r="CM426" s="195">
        <f>'[122]RP per monthly'!BK895*-1</f>
        <v>0</v>
      </c>
      <c r="CN426" s="195">
        <f>'[122]RP per monthly'!BL895*-1</f>
        <v>0</v>
      </c>
      <c r="CO426" s="195">
        <f>'[122]RP per monthly'!BM895*-1</f>
        <v>0</v>
      </c>
      <c r="CP426" s="195">
        <f>'[122]RP per monthly'!BN895*-1</f>
        <v>0</v>
      </c>
      <c r="CQ426" s="195">
        <f>'[122]RP per monthly'!BO895*-1</f>
        <v>0</v>
      </c>
      <c r="CR426" s="195">
        <f>'[122]RP per monthly'!BP895*-1</f>
        <v>0</v>
      </c>
      <c r="CS426" s="195">
        <f>'[122]RP per monthly'!BQ895*-1</f>
        <v>0</v>
      </c>
      <c r="CT426" s="195">
        <f>'[122]RP per monthly'!BT895*-1</f>
        <v>0</v>
      </c>
      <c r="CU426" s="195">
        <f>'[122]RP per monthly'!BU895*-1</f>
        <v>0</v>
      </c>
      <c r="CV426" s="195">
        <f>'[122]RP per monthly'!BV895*-1</f>
        <v>0</v>
      </c>
      <c r="CW426" s="195">
        <f>'[122]RP per monthly'!BW895*-1</f>
        <v>0</v>
      </c>
      <c r="CX426" s="195">
        <f>'[122]RP per monthly'!BX895*-1</f>
        <v>0</v>
      </c>
      <c r="CY426" s="195">
        <f>'[122]RP per monthly'!BY895*-1</f>
        <v>0</v>
      </c>
      <c r="CZ426" s="195">
        <f>'[122]RP per monthly'!BZ895*-1</f>
        <v>0</v>
      </c>
      <c r="DA426" s="195">
        <f>'[122]RP per monthly'!CA895*-1</f>
        <v>0</v>
      </c>
      <c r="DB426" s="195">
        <f>'[122]RP per monthly'!CB895*-1</f>
        <v>0</v>
      </c>
      <c r="DC426" s="195">
        <f>'[122]RP per monthly'!CC895*-1</f>
        <v>0</v>
      </c>
      <c r="DD426" s="195">
        <f>'[122]RP per monthly'!CD895*-1</f>
        <v>0</v>
      </c>
      <c r="DE426" s="195">
        <f>'[122]RP per monthly'!CE895*-1</f>
        <v>0</v>
      </c>
    </row>
    <row r="427" spans="1:109" outlineLevel="1">
      <c r="A427" s="37" t="s">
        <v>462</v>
      </c>
      <c r="B427" s="84"/>
      <c r="C427" s="84"/>
      <c r="D427" s="84"/>
      <c r="E427" s="84">
        <v>149</v>
      </c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>
        <v>2000</v>
      </c>
      <c r="AG427" s="84"/>
      <c r="AH427" s="84"/>
      <c r="AI427" s="84"/>
      <c r="AJ427" s="84"/>
      <c r="AK427" s="84"/>
      <c r="AL427" s="203">
        <f>'[122]RP per monthly'!B896*-1</f>
        <v>0</v>
      </c>
      <c r="AM427" s="203">
        <f>'[122]RP per monthly'!C896*-1</f>
        <v>0</v>
      </c>
      <c r="AN427" s="203">
        <f>'[122]RP per monthly'!D896*-1</f>
        <v>0</v>
      </c>
      <c r="AO427" s="203">
        <f>'[122]RP per monthly'!E896*-1</f>
        <v>0</v>
      </c>
      <c r="AP427" s="203">
        <f>'[122]RP per monthly'!F896*-1</f>
        <v>0</v>
      </c>
      <c r="AQ427" s="203">
        <f>'[122]RP per monthly'!G896*-1</f>
        <v>0</v>
      </c>
      <c r="AR427" s="203">
        <f>'[122]RP per monthly'!H896*-1</f>
        <v>0</v>
      </c>
      <c r="AS427" s="203">
        <f>'[122]RP per monthly'!I896*-1</f>
        <v>700</v>
      </c>
      <c r="AT427" s="203">
        <f>'[122]RP per monthly'!J896*-1</f>
        <v>0</v>
      </c>
      <c r="AU427" s="203">
        <f>'[122]RP per monthly'!K896*-1</f>
        <v>0</v>
      </c>
      <c r="AV427" s="203">
        <f>'[122]RP per monthly'!L896*-1</f>
        <v>0</v>
      </c>
      <c r="AW427" s="203">
        <f>'[122]RP per monthly'!M896*-1</f>
        <v>0</v>
      </c>
      <c r="AX427" s="203">
        <f>'[122]RP per monthly'!P896*-1</f>
        <v>500</v>
      </c>
      <c r="AY427" s="203">
        <f>'[122]RP per monthly'!Q896*-1</f>
        <v>0</v>
      </c>
      <c r="AZ427" s="203">
        <f>'[122]RP per monthly'!R896*-1</f>
        <v>0</v>
      </c>
      <c r="BA427" s="203">
        <f>'[122]RP per monthly'!S896*-1</f>
        <v>0</v>
      </c>
      <c r="BB427" s="203">
        <f>'[122]RP per monthly'!T896*-1</f>
        <v>0</v>
      </c>
      <c r="BC427" s="203">
        <f>'[122]RP per monthly'!U896*-1</f>
        <v>0</v>
      </c>
      <c r="BD427" s="203">
        <f>'[122]RP per monthly'!V896*-1</f>
        <v>0</v>
      </c>
      <c r="BE427" s="203">
        <f>'[122]RP per monthly'!W896*-1</f>
        <v>0</v>
      </c>
      <c r="BF427" s="203">
        <f>'[122]RP per monthly'!X896*-1</f>
        <v>1000</v>
      </c>
      <c r="BG427" s="203">
        <f>'[122]RP per monthly'!Y896*-1</f>
        <v>0</v>
      </c>
      <c r="BH427" s="203">
        <f>'[122]RP per monthly'!Z896*-1</f>
        <v>0</v>
      </c>
      <c r="BI427" s="203">
        <f>'[122]RP per monthly'!AA896*-1</f>
        <v>0</v>
      </c>
      <c r="BJ427" s="203">
        <f>'[122]RP per monthly'!AD896*-1</f>
        <v>0</v>
      </c>
      <c r="BK427" s="203">
        <f>'[122]RP per monthly'!AE896*-1</f>
        <v>0</v>
      </c>
      <c r="BL427" s="203">
        <f>'[122]RP per monthly'!AF896*-1</f>
        <v>0</v>
      </c>
      <c r="BM427" s="203">
        <f>'[122]RP per monthly'!AG896*-1</f>
        <v>0</v>
      </c>
      <c r="BN427" s="203">
        <f>'[122]RP per monthly'!AH896*-1</f>
        <v>0</v>
      </c>
      <c r="BO427" s="203">
        <f>'[122]RP per monthly'!AI896*-1</f>
        <v>0</v>
      </c>
      <c r="BP427" s="203">
        <f>'[122]RP per monthly'!AJ896*-1</f>
        <v>0</v>
      </c>
      <c r="BQ427" s="203">
        <f>'[122]RP per monthly'!AK896*-1</f>
        <v>0</v>
      </c>
      <c r="BR427" s="203">
        <f>'[122]RP per monthly'!AL896*-1</f>
        <v>0</v>
      </c>
      <c r="BS427" s="203">
        <f>'[122]RP per monthly'!AM896*-1</f>
        <v>0</v>
      </c>
      <c r="BT427" s="203">
        <f>'[122]RP per monthly'!AN896*-1</f>
        <v>0</v>
      </c>
      <c r="BU427" s="203">
        <f>'[122]RP per monthly'!AO896*-1</f>
        <v>2000</v>
      </c>
      <c r="BV427" s="195">
        <f>'[122]RP per monthly'!AR896*-1</f>
        <v>0</v>
      </c>
      <c r="BW427" s="195">
        <f>'[122]RP per monthly'!AS896*-1</f>
        <v>0</v>
      </c>
      <c r="BX427" s="195">
        <f>'[122]RP per monthly'!AT896*-1</f>
        <v>0</v>
      </c>
      <c r="BY427" s="195">
        <f>'[122]RP per monthly'!AU896*-1</f>
        <v>0</v>
      </c>
      <c r="BZ427" s="195">
        <f>'[122]RP per monthly'!AV896*-1</f>
        <v>0</v>
      </c>
      <c r="CA427" s="195">
        <f>'[122]RP per monthly'!AW896*-1</f>
        <v>0</v>
      </c>
      <c r="CB427" s="195">
        <f>'[122]RP per monthly'!AX896*-1</f>
        <v>0</v>
      </c>
      <c r="CC427" s="195">
        <f>'[122]RP per monthly'!AY896*-1</f>
        <v>0</v>
      </c>
      <c r="CD427" s="195">
        <f>'[122]RP per monthly'!AZ896*-1</f>
        <v>0</v>
      </c>
      <c r="CE427" s="195">
        <f>'[122]RP per monthly'!BA896*-1</f>
        <v>0</v>
      </c>
      <c r="CF427" s="195">
        <f>'[122]RP per monthly'!BB896*-1</f>
        <v>0</v>
      </c>
      <c r="CG427" s="195">
        <f>'[122]RP per monthly'!BC896*-1</f>
        <v>0</v>
      </c>
      <c r="CH427" s="195">
        <f>'[122]RP per monthly'!BF896*-1</f>
        <v>0</v>
      </c>
      <c r="CI427" s="195">
        <f>'[122]RP per monthly'!BG896*-1</f>
        <v>0</v>
      </c>
      <c r="CJ427" s="195">
        <f>'[122]RP per monthly'!BH896*-1</f>
        <v>0</v>
      </c>
      <c r="CK427" s="195">
        <f>'[122]RP per monthly'!BI896*-1</f>
        <v>0</v>
      </c>
      <c r="CL427" s="195">
        <f>'[122]RP per monthly'!BJ896*-1</f>
        <v>0</v>
      </c>
      <c r="CM427" s="195">
        <f>'[122]RP per monthly'!BK896*-1</f>
        <v>0</v>
      </c>
      <c r="CN427" s="195">
        <f>'[122]RP per monthly'!BL896*-1</f>
        <v>0</v>
      </c>
      <c r="CO427" s="195">
        <f>'[122]RP per monthly'!BM896*-1</f>
        <v>0</v>
      </c>
      <c r="CP427" s="195">
        <f>'[122]RP per monthly'!BN896*-1</f>
        <v>0</v>
      </c>
      <c r="CQ427" s="195">
        <f>'[122]RP per monthly'!BO896*-1</f>
        <v>0</v>
      </c>
      <c r="CR427" s="195">
        <f>'[122]RP per monthly'!BP896*-1</f>
        <v>0</v>
      </c>
      <c r="CS427" s="195">
        <f>'[122]RP per monthly'!BQ896*-1</f>
        <v>0</v>
      </c>
      <c r="CT427" s="195">
        <f>'[122]RP per monthly'!BT896*-1</f>
        <v>0</v>
      </c>
      <c r="CU427" s="195">
        <f>'[122]RP per monthly'!BU896*-1</f>
        <v>0</v>
      </c>
      <c r="CV427" s="195">
        <f>'[122]RP per monthly'!BV896*-1</f>
        <v>0</v>
      </c>
      <c r="CW427" s="195">
        <f>'[122]RP per monthly'!BW896*-1</f>
        <v>0</v>
      </c>
      <c r="CX427" s="195">
        <f>'[122]RP per monthly'!BX896*-1</f>
        <v>0</v>
      </c>
      <c r="CY427" s="195">
        <f>'[122]RP per monthly'!BY896*-1</f>
        <v>0</v>
      </c>
      <c r="CZ427" s="195">
        <f>'[122]RP per monthly'!BZ896*-1</f>
        <v>0</v>
      </c>
      <c r="DA427" s="195">
        <f>'[122]RP per monthly'!CA896*-1</f>
        <v>0</v>
      </c>
      <c r="DB427" s="195">
        <f>'[122]RP per monthly'!CB896*-1</f>
        <v>0</v>
      </c>
      <c r="DC427" s="195">
        <f>'[122]RP per monthly'!CC896*-1</f>
        <v>0</v>
      </c>
      <c r="DD427" s="195">
        <f>'[122]RP per monthly'!CD896*-1</f>
        <v>0</v>
      </c>
      <c r="DE427" s="195">
        <f>'[122]RP per monthly'!CE896*-1</f>
        <v>0</v>
      </c>
    </row>
    <row r="428" spans="1:109" outlineLevel="1">
      <c r="A428" s="37" t="s">
        <v>463</v>
      </c>
      <c r="B428" s="84"/>
      <c r="C428" s="84"/>
      <c r="D428" s="84">
        <v>1501.61</v>
      </c>
      <c r="E428" s="84">
        <v>1850</v>
      </c>
      <c r="F428" s="84"/>
      <c r="G428" s="84"/>
      <c r="H428" s="84"/>
      <c r="I428" s="84"/>
      <c r="J428" s="84"/>
      <c r="K428" s="84"/>
      <c r="L428" s="84"/>
      <c r="M428" s="84">
        <v>3600</v>
      </c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>
        <v>1868.75</v>
      </c>
      <c r="Z428" s="84"/>
      <c r="AA428" s="84">
        <v>4320</v>
      </c>
      <c r="AB428" s="84"/>
      <c r="AC428" s="84"/>
      <c r="AD428" s="84"/>
      <c r="AE428" s="84"/>
      <c r="AF428" s="84"/>
      <c r="AG428" s="84"/>
      <c r="AH428" s="84"/>
      <c r="AI428" s="84"/>
      <c r="AJ428" s="84">
        <v>2600</v>
      </c>
      <c r="AK428" s="84"/>
      <c r="AL428" s="203">
        <f>'[122]RP per monthly'!B897*-1</f>
        <v>0</v>
      </c>
      <c r="AM428" s="203">
        <f>'[122]RP per monthly'!C897*-1</f>
        <v>0</v>
      </c>
      <c r="AN428" s="203">
        <f>'[122]RP per monthly'!D897*-1</f>
        <v>0</v>
      </c>
      <c r="AO428" s="203">
        <f>'[122]RP per monthly'!E897*-1</f>
        <v>0</v>
      </c>
      <c r="AP428" s="203">
        <f>'[122]RP per monthly'!F897*-1</f>
        <v>0</v>
      </c>
      <c r="AQ428" s="203">
        <f>'[122]RP per monthly'!G897*-1</f>
        <v>0</v>
      </c>
      <c r="AR428" s="203">
        <f>'[122]RP per monthly'!H897*-1</f>
        <v>0</v>
      </c>
      <c r="AS428" s="203">
        <f>'[122]RP per monthly'!I897*-1</f>
        <v>0</v>
      </c>
      <c r="AT428" s="203">
        <f>'[122]RP per monthly'!J897*-1</f>
        <v>0</v>
      </c>
      <c r="AU428" s="203">
        <f>'[122]RP per monthly'!K897*-1</f>
        <v>0</v>
      </c>
      <c r="AV428" s="203">
        <f>'[122]RP per monthly'!L897*-1</f>
        <v>0</v>
      </c>
      <c r="AW428" s="203">
        <f>'[122]RP per monthly'!M897*-1</f>
        <v>23179.69</v>
      </c>
      <c r="AX428" s="203">
        <f>'[122]RP per monthly'!P897*-1</f>
        <v>0</v>
      </c>
      <c r="AY428" s="203">
        <f>'[122]RP per monthly'!Q897*-1</f>
        <v>0</v>
      </c>
      <c r="AZ428" s="203">
        <f>'[122]RP per monthly'!R897*-1</f>
        <v>0</v>
      </c>
      <c r="BA428" s="203">
        <f>'[122]RP per monthly'!S897*-1</f>
        <v>0</v>
      </c>
      <c r="BB428" s="203">
        <f>'[122]RP per monthly'!T897*-1</f>
        <v>0</v>
      </c>
      <c r="BC428" s="203">
        <f>'[122]RP per monthly'!U897*-1</f>
        <v>0</v>
      </c>
      <c r="BD428" s="203">
        <f>'[122]RP per monthly'!V897*-1</f>
        <v>0</v>
      </c>
      <c r="BE428" s="203">
        <f>'[122]RP per monthly'!W897*-1</f>
        <v>0</v>
      </c>
      <c r="BF428" s="203">
        <f>'[122]RP per monthly'!X897*-1</f>
        <v>0</v>
      </c>
      <c r="BG428" s="203">
        <f>'[122]RP per monthly'!Y897*-1</f>
        <v>0</v>
      </c>
      <c r="BH428" s="203">
        <f>'[122]RP per monthly'!Z897*-1</f>
        <v>4515.66</v>
      </c>
      <c r="BI428" s="203">
        <f>'[122]RP per monthly'!AA897*-1</f>
        <v>784.34</v>
      </c>
      <c r="BJ428" s="203">
        <f>'[122]RP per monthly'!AD897*-1</f>
        <v>0</v>
      </c>
      <c r="BK428" s="203">
        <f>'[122]RP per monthly'!AE897*-1</f>
        <v>0</v>
      </c>
      <c r="BL428" s="203">
        <f>'[122]RP per monthly'!AF897*-1</f>
        <v>0</v>
      </c>
      <c r="BM428" s="203">
        <f>'[122]RP per monthly'!AG897*-1</f>
        <v>0</v>
      </c>
      <c r="BN428" s="203">
        <f>'[122]RP per monthly'!AH897*-1</f>
        <v>0</v>
      </c>
      <c r="BO428" s="203">
        <f>'[122]RP per monthly'!AI897*-1</f>
        <v>0</v>
      </c>
      <c r="BP428" s="203">
        <f>'[122]RP per monthly'!AJ897*-1</f>
        <v>0</v>
      </c>
      <c r="BQ428" s="203">
        <f>'[122]RP per monthly'!AK897*-1</f>
        <v>0</v>
      </c>
      <c r="BR428" s="203">
        <f>'[122]RP per monthly'!AL897*-1</f>
        <v>5000</v>
      </c>
      <c r="BS428" s="203">
        <f>'[122]RP per monthly'!AM897*-1</f>
        <v>0</v>
      </c>
      <c r="BT428" s="203">
        <f>'[122]RP per monthly'!AN897*-1</f>
        <v>15800</v>
      </c>
      <c r="BU428" s="203">
        <f>'[122]RP per monthly'!AO897*-1</f>
        <v>50000</v>
      </c>
      <c r="BV428" s="195">
        <f>'[122]RP per monthly'!AR897*-1</f>
        <v>0</v>
      </c>
      <c r="BW428" s="195">
        <f>'[122]RP per monthly'!AS897*-1</f>
        <v>0</v>
      </c>
      <c r="BX428" s="195">
        <f>'[122]RP per monthly'!AT897*-1</f>
        <v>0</v>
      </c>
      <c r="BY428" s="195">
        <f>'[122]RP per monthly'!AU897*-1</f>
        <v>0</v>
      </c>
      <c r="BZ428" s="195">
        <f>'[122]RP per monthly'!AV897*-1</f>
        <v>0</v>
      </c>
      <c r="CA428" s="195">
        <f>'[122]RP per monthly'!AW897*-1</f>
        <v>0</v>
      </c>
      <c r="CB428" s="195">
        <f>'[122]RP per monthly'!AX897*-1</f>
        <v>0</v>
      </c>
      <c r="CC428" s="195">
        <f>'[122]RP per monthly'!AY897*-1</f>
        <v>0</v>
      </c>
      <c r="CD428" s="195">
        <f>'[122]RP per monthly'!AZ897*-1</f>
        <v>0</v>
      </c>
      <c r="CE428" s="195">
        <f>'[122]RP per monthly'!BA897*-1</f>
        <v>0</v>
      </c>
      <c r="CF428" s="195">
        <f>'[122]RP per monthly'!BB897*-1</f>
        <v>8800</v>
      </c>
      <c r="CG428" s="195">
        <f>'[122]RP per monthly'!BC897*-1</f>
        <v>50000</v>
      </c>
      <c r="CH428" s="195">
        <f>'[122]RP per monthly'!BF897*-1</f>
        <v>0</v>
      </c>
      <c r="CI428" s="195">
        <f>'[122]RP per monthly'!BG897*-1</f>
        <v>0</v>
      </c>
      <c r="CJ428" s="195">
        <f>'[122]RP per monthly'!BH897*-1</f>
        <v>0</v>
      </c>
      <c r="CK428" s="195">
        <f>'[122]RP per monthly'!BI897*-1</f>
        <v>0</v>
      </c>
      <c r="CL428" s="195">
        <f>'[122]RP per monthly'!BJ897*-1</f>
        <v>0</v>
      </c>
      <c r="CM428" s="195">
        <f>'[122]RP per monthly'!BK897*-1</f>
        <v>0</v>
      </c>
      <c r="CN428" s="195">
        <f>'[122]RP per monthly'!BL897*-1</f>
        <v>0</v>
      </c>
      <c r="CO428" s="195">
        <f>'[122]RP per monthly'!BM897*-1</f>
        <v>0</v>
      </c>
      <c r="CP428" s="195">
        <f>'[122]RP per monthly'!BN897*-1</f>
        <v>0</v>
      </c>
      <c r="CQ428" s="195">
        <f>'[122]RP per monthly'!BO897*-1</f>
        <v>0</v>
      </c>
      <c r="CR428" s="195">
        <f>'[122]RP per monthly'!BP897*-1</f>
        <v>8800</v>
      </c>
      <c r="CS428" s="195">
        <f>'[122]RP per monthly'!BQ897*-1</f>
        <v>50000</v>
      </c>
      <c r="CT428" s="195">
        <f>'[122]RP per monthly'!BT897*-1</f>
        <v>0</v>
      </c>
      <c r="CU428" s="195">
        <f>'[122]RP per monthly'!BU897*-1</f>
        <v>0</v>
      </c>
      <c r="CV428" s="195">
        <f>'[122]RP per monthly'!BV897*-1</f>
        <v>0</v>
      </c>
      <c r="CW428" s="195">
        <f>'[122]RP per monthly'!BW897*-1</f>
        <v>0</v>
      </c>
      <c r="CX428" s="195">
        <f>'[122]RP per monthly'!BX897*-1</f>
        <v>0</v>
      </c>
      <c r="CY428" s="195">
        <f>'[122]RP per monthly'!BY897*-1</f>
        <v>0</v>
      </c>
      <c r="CZ428" s="195">
        <f>'[122]RP per monthly'!BZ897*-1</f>
        <v>0</v>
      </c>
      <c r="DA428" s="195">
        <f>'[122]RP per monthly'!CA897*-1</f>
        <v>0</v>
      </c>
      <c r="DB428" s="195">
        <f>'[122]RP per monthly'!CB897*-1</f>
        <v>0</v>
      </c>
      <c r="DC428" s="195">
        <f>'[122]RP per monthly'!CC897*-1</f>
        <v>0</v>
      </c>
      <c r="DD428" s="195">
        <f>'[122]RP per monthly'!CD897*-1</f>
        <v>8800</v>
      </c>
      <c r="DE428" s="195">
        <f>'[122]RP per monthly'!CE897*-1</f>
        <v>50000</v>
      </c>
    </row>
    <row r="429" spans="1:109" ht="15" customHeight="1" outlineLevel="1">
      <c r="A429" s="37" t="s">
        <v>464</v>
      </c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4"/>
      <c r="AK429" s="84"/>
      <c r="AL429" s="203">
        <f>'[122]RP per monthly'!B898*-1</f>
        <v>0</v>
      </c>
      <c r="AM429" s="203">
        <f>'[122]RP per monthly'!C898*-1</f>
        <v>0</v>
      </c>
      <c r="AN429" s="203">
        <f>'[122]RP per monthly'!D898*-1</f>
        <v>0</v>
      </c>
      <c r="AO429" s="203">
        <f>'[122]RP per monthly'!E898*-1</f>
        <v>0</v>
      </c>
      <c r="AP429" s="203">
        <f>'[122]RP per monthly'!F898*-1</f>
        <v>0</v>
      </c>
      <c r="AQ429" s="203">
        <f>'[122]RP per monthly'!G898*-1</f>
        <v>0</v>
      </c>
      <c r="AR429" s="203">
        <f>'[122]RP per monthly'!H898*-1</f>
        <v>0</v>
      </c>
      <c r="AS429" s="203">
        <f>'[122]RP per monthly'!I898*-1</f>
        <v>0</v>
      </c>
      <c r="AT429" s="203">
        <f>'[122]RP per monthly'!J898*-1</f>
        <v>0</v>
      </c>
      <c r="AU429" s="203">
        <f>'[122]RP per monthly'!K898*-1</f>
        <v>0</v>
      </c>
      <c r="AV429" s="203">
        <f>'[122]RP per monthly'!L898*-1</f>
        <v>0</v>
      </c>
      <c r="AW429" s="203">
        <f>'[122]RP per monthly'!M898*-1</f>
        <v>0</v>
      </c>
      <c r="AX429" s="203">
        <f>'[122]RP per monthly'!P898*-1</f>
        <v>0</v>
      </c>
      <c r="AY429" s="203">
        <f>'[122]RP per monthly'!Q898*-1</f>
        <v>0</v>
      </c>
      <c r="AZ429" s="203">
        <f>'[122]RP per monthly'!R898*-1</f>
        <v>0</v>
      </c>
      <c r="BA429" s="203">
        <f>'[122]RP per monthly'!S898*-1</f>
        <v>0</v>
      </c>
      <c r="BB429" s="203">
        <f>'[122]RP per monthly'!T898*-1</f>
        <v>0</v>
      </c>
      <c r="BC429" s="203">
        <f>'[122]RP per monthly'!U898*-1</f>
        <v>0</v>
      </c>
      <c r="BD429" s="203">
        <f>'[122]RP per monthly'!V898*-1</f>
        <v>0</v>
      </c>
      <c r="BE429" s="203">
        <f>'[122]RP per monthly'!W898*-1</f>
        <v>0</v>
      </c>
      <c r="BF429" s="203">
        <f>'[122]RP per monthly'!X898*-1</f>
        <v>0</v>
      </c>
      <c r="BG429" s="203">
        <f>'[122]RP per monthly'!Y898*-1</f>
        <v>0</v>
      </c>
      <c r="BH429" s="203">
        <f>'[122]RP per monthly'!Z898*-1</f>
        <v>0</v>
      </c>
      <c r="BI429" s="203">
        <f>'[122]RP per monthly'!AA898*-1</f>
        <v>0</v>
      </c>
      <c r="BJ429" s="203">
        <f>'[122]RP per monthly'!AD898*-1</f>
        <v>0</v>
      </c>
      <c r="BK429" s="203">
        <f>'[122]RP per monthly'!AE898*-1</f>
        <v>0</v>
      </c>
      <c r="BL429" s="203">
        <f>'[122]RP per monthly'!AF898*-1</f>
        <v>0</v>
      </c>
      <c r="BM429" s="203">
        <f>'[122]RP per monthly'!AG898*-1</f>
        <v>0</v>
      </c>
      <c r="BN429" s="203">
        <f>'[122]RP per monthly'!AH898*-1</f>
        <v>0</v>
      </c>
      <c r="BO429" s="203">
        <f>'[122]RP per monthly'!AI898*-1</f>
        <v>0</v>
      </c>
      <c r="BP429" s="203">
        <f>'[122]RP per monthly'!AJ898*-1</f>
        <v>0</v>
      </c>
      <c r="BQ429" s="203">
        <f>'[122]RP per monthly'!AK898*-1</f>
        <v>0</v>
      </c>
      <c r="BR429" s="203">
        <f>'[122]RP per monthly'!AL898*-1</f>
        <v>0</v>
      </c>
      <c r="BS429" s="203">
        <f>'[122]RP per monthly'!AM898*-1</f>
        <v>0</v>
      </c>
      <c r="BT429" s="203">
        <f>'[122]RP per monthly'!AN898*-1</f>
        <v>0</v>
      </c>
      <c r="BU429" s="203">
        <f>'[122]RP per monthly'!AO898*-1</f>
        <v>0</v>
      </c>
      <c r="BV429" s="195">
        <f>'[122]RP per monthly'!AR898*-1</f>
        <v>0</v>
      </c>
      <c r="BW429" s="195">
        <f>'[122]RP per monthly'!AS898*-1</f>
        <v>0</v>
      </c>
      <c r="BX429" s="195">
        <f>'[122]RP per monthly'!AT898*-1</f>
        <v>0</v>
      </c>
      <c r="BY429" s="195">
        <f>'[122]RP per monthly'!AU898*-1</f>
        <v>0</v>
      </c>
      <c r="BZ429" s="195">
        <f>'[122]RP per monthly'!AV898*-1</f>
        <v>0</v>
      </c>
      <c r="CA429" s="195">
        <f>'[122]RP per monthly'!AW898*-1</f>
        <v>0</v>
      </c>
      <c r="CB429" s="195">
        <f>'[122]RP per monthly'!AX898*-1</f>
        <v>0</v>
      </c>
      <c r="CC429" s="195">
        <f>'[122]RP per monthly'!AY898*-1</f>
        <v>0</v>
      </c>
      <c r="CD429" s="195">
        <f>'[122]RP per monthly'!AZ898*-1</f>
        <v>0</v>
      </c>
      <c r="CE429" s="195">
        <f>'[122]RP per monthly'!BA898*-1</f>
        <v>0</v>
      </c>
      <c r="CF429" s="195">
        <f>'[122]RP per monthly'!BB898*-1</f>
        <v>0</v>
      </c>
      <c r="CG429" s="195">
        <f>'[122]RP per monthly'!BC898*-1</f>
        <v>0</v>
      </c>
      <c r="CH429" s="195">
        <f>'[122]RP per monthly'!BF898*-1</f>
        <v>0</v>
      </c>
      <c r="CI429" s="195">
        <f>'[122]RP per monthly'!BG898*-1</f>
        <v>0</v>
      </c>
      <c r="CJ429" s="195">
        <f>'[122]RP per monthly'!BH898*-1</f>
        <v>0</v>
      </c>
      <c r="CK429" s="195">
        <f>'[122]RP per monthly'!BI898*-1</f>
        <v>0</v>
      </c>
      <c r="CL429" s="195">
        <f>'[122]RP per monthly'!BJ898*-1</f>
        <v>0</v>
      </c>
      <c r="CM429" s="195">
        <f>'[122]RP per monthly'!BK898*-1</f>
        <v>0</v>
      </c>
      <c r="CN429" s="195">
        <f>'[122]RP per monthly'!BL898*-1</f>
        <v>0</v>
      </c>
      <c r="CO429" s="195">
        <f>'[122]RP per monthly'!BM898*-1</f>
        <v>0</v>
      </c>
      <c r="CP429" s="195">
        <f>'[122]RP per monthly'!BN898*-1</f>
        <v>0</v>
      </c>
      <c r="CQ429" s="195">
        <f>'[122]RP per monthly'!BO898*-1</f>
        <v>0</v>
      </c>
      <c r="CR429" s="195">
        <f>'[122]RP per monthly'!BP898*-1</f>
        <v>0</v>
      </c>
      <c r="CS429" s="195">
        <f>'[122]RP per monthly'!BQ898*-1</f>
        <v>0</v>
      </c>
      <c r="CT429" s="195">
        <f>'[122]RP per monthly'!BT898*-1</f>
        <v>0</v>
      </c>
      <c r="CU429" s="195">
        <f>'[122]RP per monthly'!BU898*-1</f>
        <v>0</v>
      </c>
      <c r="CV429" s="195">
        <f>'[122]RP per monthly'!BV898*-1</f>
        <v>0</v>
      </c>
      <c r="CW429" s="195">
        <f>'[122]RP per monthly'!BW898*-1</f>
        <v>0</v>
      </c>
      <c r="CX429" s="195">
        <f>'[122]RP per monthly'!BX898*-1</f>
        <v>0</v>
      </c>
      <c r="CY429" s="195">
        <f>'[122]RP per monthly'!BY898*-1</f>
        <v>0</v>
      </c>
      <c r="CZ429" s="195">
        <f>'[122]RP per monthly'!BZ898*-1</f>
        <v>0</v>
      </c>
      <c r="DA429" s="195">
        <f>'[122]RP per monthly'!CA898*-1</f>
        <v>0</v>
      </c>
      <c r="DB429" s="195">
        <f>'[122]RP per monthly'!CB898*-1</f>
        <v>0</v>
      </c>
      <c r="DC429" s="195">
        <f>'[122]RP per monthly'!CC898*-1</f>
        <v>0</v>
      </c>
      <c r="DD429" s="195">
        <f>'[122]RP per monthly'!CD898*-1</f>
        <v>0</v>
      </c>
      <c r="DE429" s="195">
        <f>'[122]RP per monthly'!CE898*-1</f>
        <v>0</v>
      </c>
    </row>
    <row r="430" spans="1:109" ht="15" customHeight="1" outlineLevel="1">
      <c r="A430" s="37" t="s">
        <v>465</v>
      </c>
      <c r="B430" s="84"/>
      <c r="C430" s="84"/>
      <c r="D430" s="84"/>
      <c r="E430" s="84"/>
      <c r="F430" s="84"/>
      <c r="G430" s="84"/>
      <c r="H430" s="84"/>
      <c r="I430" s="84"/>
      <c r="J430" s="84"/>
      <c r="K430" s="84">
        <v>651.73</v>
      </c>
      <c r="L430" s="84">
        <v>36941.5</v>
      </c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4"/>
      <c r="AK430" s="84"/>
      <c r="AL430" s="203">
        <f>'[122]RP per monthly'!B899*-1</f>
        <v>0</v>
      </c>
      <c r="AM430" s="203">
        <f>'[122]RP per monthly'!C899*-1</f>
        <v>0</v>
      </c>
      <c r="AN430" s="203">
        <f>'[122]RP per monthly'!D899*-1</f>
        <v>0</v>
      </c>
      <c r="AO430" s="203">
        <f>'[122]RP per monthly'!E899*-1</f>
        <v>0</v>
      </c>
      <c r="AP430" s="203">
        <f>'[122]RP per monthly'!F899*-1</f>
        <v>0</v>
      </c>
      <c r="AQ430" s="203">
        <f>'[122]RP per monthly'!G899*-1</f>
        <v>0</v>
      </c>
      <c r="AR430" s="203">
        <f>'[122]RP per monthly'!H899*-1</f>
        <v>0</v>
      </c>
      <c r="AS430" s="203">
        <f>'[122]RP per monthly'!I899*-1</f>
        <v>0</v>
      </c>
      <c r="AT430" s="203">
        <f>'[122]RP per monthly'!J899*-1</f>
        <v>0</v>
      </c>
      <c r="AU430" s="203">
        <f>'[122]RP per monthly'!K899*-1</f>
        <v>0</v>
      </c>
      <c r="AV430" s="203">
        <f>'[122]RP per monthly'!L899*-1</f>
        <v>0</v>
      </c>
      <c r="AW430" s="203">
        <f>'[122]RP per monthly'!M899*-1</f>
        <v>0</v>
      </c>
      <c r="AX430" s="203">
        <f>'[122]RP per monthly'!P899*-1</f>
        <v>0</v>
      </c>
      <c r="AY430" s="203">
        <f>'[122]RP per monthly'!Q899*-1</f>
        <v>0</v>
      </c>
      <c r="AZ430" s="203">
        <f>'[122]RP per monthly'!R899*-1</f>
        <v>0</v>
      </c>
      <c r="BA430" s="203">
        <f>'[122]RP per monthly'!S899*-1</f>
        <v>0</v>
      </c>
      <c r="BB430" s="203">
        <f>'[122]RP per monthly'!T899*-1</f>
        <v>0</v>
      </c>
      <c r="BC430" s="203">
        <f>'[122]RP per monthly'!U899*-1</f>
        <v>0</v>
      </c>
      <c r="BD430" s="203">
        <f>'[122]RP per monthly'!V899*-1</f>
        <v>0</v>
      </c>
      <c r="BE430" s="203">
        <f>'[122]RP per monthly'!W899*-1</f>
        <v>0</v>
      </c>
      <c r="BF430" s="203">
        <f>'[122]RP per monthly'!X899*-1</f>
        <v>0</v>
      </c>
      <c r="BG430" s="203">
        <f>'[122]RP per monthly'!Y899*-1</f>
        <v>0</v>
      </c>
      <c r="BH430" s="203">
        <f>'[122]RP per monthly'!Z899*-1</f>
        <v>0</v>
      </c>
      <c r="BI430" s="203">
        <f>'[122]RP per monthly'!AA899*-1</f>
        <v>0</v>
      </c>
      <c r="BJ430" s="203">
        <f>'[122]RP per monthly'!AD899*-1</f>
        <v>0</v>
      </c>
      <c r="BK430" s="203">
        <f>'[122]RP per monthly'!AE899*-1</f>
        <v>0</v>
      </c>
      <c r="BL430" s="203">
        <f>'[122]RP per monthly'!AF899*-1</f>
        <v>0</v>
      </c>
      <c r="BM430" s="203">
        <f>'[122]RP per monthly'!AG899*-1</f>
        <v>0</v>
      </c>
      <c r="BN430" s="203">
        <f>'[122]RP per monthly'!AH899*-1</f>
        <v>0</v>
      </c>
      <c r="BO430" s="203">
        <f>'[122]RP per monthly'!AI899*-1</f>
        <v>0</v>
      </c>
      <c r="BP430" s="203">
        <f>'[122]RP per monthly'!AJ899*-1</f>
        <v>0</v>
      </c>
      <c r="BQ430" s="203">
        <f>'[122]RP per monthly'!AK899*-1</f>
        <v>0</v>
      </c>
      <c r="BR430" s="203">
        <f>'[122]RP per monthly'!AL899*-1</f>
        <v>0</v>
      </c>
      <c r="BS430" s="203">
        <f>'[122]RP per monthly'!AM899*-1</f>
        <v>0</v>
      </c>
      <c r="BT430" s="203">
        <f>'[122]RP per monthly'!AN899*-1</f>
        <v>0</v>
      </c>
      <c r="BU430" s="203">
        <f>'[122]RP per monthly'!AO899*-1</f>
        <v>0</v>
      </c>
      <c r="BV430" s="195">
        <f>'[122]RP per monthly'!AR899*-1</f>
        <v>0</v>
      </c>
      <c r="BW430" s="195">
        <f>'[122]RP per monthly'!AS899*-1</f>
        <v>0</v>
      </c>
      <c r="BX430" s="195">
        <f>'[122]RP per monthly'!AT899*-1</f>
        <v>0</v>
      </c>
      <c r="BY430" s="195">
        <f>'[122]RP per monthly'!AU899*-1</f>
        <v>0</v>
      </c>
      <c r="BZ430" s="195">
        <f>'[122]RP per monthly'!AV899*-1</f>
        <v>0</v>
      </c>
      <c r="CA430" s="195">
        <f>'[122]RP per monthly'!AW899*-1</f>
        <v>0</v>
      </c>
      <c r="CB430" s="195">
        <f>'[122]RP per monthly'!AX899*-1</f>
        <v>0</v>
      </c>
      <c r="CC430" s="195">
        <f>'[122]RP per monthly'!AY899*-1</f>
        <v>0</v>
      </c>
      <c r="CD430" s="195">
        <f>'[122]RP per monthly'!AZ899*-1</f>
        <v>0</v>
      </c>
      <c r="CE430" s="195">
        <f>'[122]RP per monthly'!BA899*-1</f>
        <v>0</v>
      </c>
      <c r="CF430" s="195">
        <f>'[122]RP per monthly'!BB899*-1</f>
        <v>0</v>
      </c>
      <c r="CG430" s="195">
        <f>'[122]RP per monthly'!BC899*-1</f>
        <v>0</v>
      </c>
      <c r="CH430" s="195">
        <f>'[122]RP per monthly'!BF899*-1</f>
        <v>0</v>
      </c>
      <c r="CI430" s="195">
        <f>'[122]RP per monthly'!BG899*-1</f>
        <v>0</v>
      </c>
      <c r="CJ430" s="195">
        <f>'[122]RP per monthly'!BH899*-1</f>
        <v>0</v>
      </c>
      <c r="CK430" s="195">
        <f>'[122]RP per monthly'!BI899*-1</f>
        <v>0</v>
      </c>
      <c r="CL430" s="195">
        <f>'[122]RP per monthly'!BJ899*-1</f>
        <v>0</v>
      </c>
      <c r="CM430" s="195">
        <f>'[122]RP per monthly'!BK899*-1</f>
        <v>0</v>
      </c>
      <c r="CN430" s="195">
        <f>'[122]RP per monthly'!BL899*-1</f>
        <v>0</v>
      </c>
      <c r="CO430" s="195">
        <f>'[122]RP per monthly'!BM899*-1</f>
        <v>0</v>
      </c>
      <c r="CP430" s="195">
        <f>'[122]RP per monthly'!BN899*-1</f>
        <v>0</v>
      </c>
      <c r="CQ430" s="195">
        <f>'[122]RP per monthly'!BO899*-1</f>
        <v>0</v>
      </c>
      <c r="CR430" s="195">
        <f>'[122]RP per monthly'!BP899*-1</f>
        <v>0</v>
      </c>
      <c r="CS430" s="195">
        <f>'[122]RP per monthly'!BQ899*-1</f>
        <v>0</v>
      </c>
      <c r="CT430" s="195">
        <f>'[122]RP per monthly'!BT899*-1</f>
        <v>0</v>
      </c>
      <c r="CU430" s="195">
        <f>'[122]RP per monthly'!BU899*-1</f>
        <v>0</v>
      </c>
      <c r="CV430" s="195">
        <f>'[122]RP per monthly'!BV899*-1</f>
        <v>0</v>
      </c>
      <c r="CW430" s="195">
        <f>'[122]RP per monthly'!BW899*-1</f>
        <v>0</v>
      </c>
      <c r="CX430" s="195">
        <f>'[122]RP per monthly'!BX899*-1</f>
        <v>0</v>
      </c>
      <c r="CY430" s="195">
        <f>'[122]RP per monthly'!BY899*-1</f>
        <v>0</v>
      </c>
      <c r="CZ430" s="195">
        <f>'[122]RP per monthly'!BZ899*-1</f>
        <v>0</v>
      </c>
      <c r="DA430" s="195">
        <f>'[122]RP per monthly'!CA899*-1</f>
        <v>0</v>
      </c>
      <c r="DB430" s="195">
        <f>'[122]RP per monthly'!CB899*-1</f>
        <v>0</v>
      </c>
      <c r="DC430" s="195">
        <f>'[122]RP per monthly'!CC899*-1</f>
        <v>0</v>
      </c>
      <c r="DD430" s="195">
        <f>'[122]RP per monthly'!CD899*-1</f>
        <v>0</v>
      </c>
      <c r="DE430" s="195">
        <f>'[122]RP per monthly'!CE899*-1</f>
        <v>0</v>
      </c>
    </row>
    <row r="431" spans="1:109" ht="15" customHeight="1" outlineLevel="1">
      <c r="A431" s="37" t="s">
        <v>466</v>
      </c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  <c r="AL431" s="84"/>
      <c r="AM431" s="84"/>
      <c r="AN431" s="84"/>
      <c r="AO431" s="84"/>
      <c r="AP431" s="84"/>
      <c r="AQ431" s="84"/>
      <c r="AR431" s="84"/>
      <c r="AS431" s="84"/>
      <c r="AT431" s="84"/>
      <c r="AU431" s="84"/>
      <c r="AV431" s="84"/>
      <c r="AW431" s="84"/>
      <c r="AX431" s="84"/>
      <c r="AY431" s="84"/>
      <c r="AZ431" s="84"/>
      <c r="BA431" s="84"/>
      <c r="BB431" s="84"/>
      <c r="BC431" s="84"/>
      <c r="BD431" s="84"/>
      <c r="BE431" s="84"/>
      <c r="BF431" s="84"/>
      <c r="BG431" s="84"/>
      <c r="BH431" s="84"/>
      <c r="BI431" s="84"/>
      <c r="BJ431" s="84"/>
      <c r="BK431" s="84"/>
      <c r="BL431" s="84"/>
      <c r="BM431" s="84"/>
      <c r="BN431" s="84"/>
      <c r="BO431" s="84"/>
      <c r="BP431" s="84"/>
      <c r="BQ431" s="84"/>
      <c r="BR431" s="84"/>
      <c r="BS431" s="84"/>
      <c r="BT431" s="84"/>
      <c r="BU431" s="84"/>
      <c r="BV431" s="59"/>
      <c r="BW431" s="59"/>
      <c r="BX431" s="59"/>
      <c r="BY431" s="59"/>
      <c r="BZ431" s="59"/>
      <c r="CA431" s="59"/>
      <c r="CB431" s="59"/>
      <c r="CC431" s="59"/>
      <c r="CD431" s="59"/>
      <c r="CE431" s="59"/>
      <c r="CF431" s="59"/>
    </row>
    <row r="432" spans="1:109" ht="15" customHeight="1" outlineLevel="1">
      <c r="A432" s="37" t="s">
        <v>726</v>
      </c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4"/>
      <c r="AK432" s="84"/>
      <c r="AL432" s="84"/>
      <c r="AM432" s="84"/>
      <c r="AN432" s="84"/>
      <c r="AO432" s="84"/>
      <c r="AP432" s="84"/>
      <c r="AQ432" s="84"/>
      <c r="AR432" s="84"/>
      <c r="AS432" s="84"/>
      <c r="AT432" s="84"/>
      <c r="AU432" s="84"/>
      <c r="AV432" s="84"/>
      <c r="AW432" s="84"/>
      <c r="AX432" s="84"/>
      <c r="AY432" s="84"/>
      <c r="AZ432" s="84"/>
      <c r="BA432" s="84"/>
      <c r="BB432" s="84"/>
      <c r="BC432" s="84"/>
      <c r="BD432" s="84"/>
      <c r="BE432" s="84"/>
      <c r="BF432" s="84"/>
      <c r="BG432" s="84"/>
      <c r="BH432" s="84"/>
      <c r="BI432" s="84"/>
      <c r="BJ432" s="84"/>
      <c r="BK432" s="84"/>
      <c r="BL432" s="84"/>
      <c r="BM432" s="84"/>
      <c r="BN432" s="84"/>
      <c r="BO432" s="84"/>
      <c r="BP432" s="84"/>
      <c r="BQ432" s="84"/>
      <c r="BR432" s="84"/>
      <c r="BS432" s="84"/>
      <c r="BT432" s="84"/>
      <c r="BU432" s="84"/>
      <c r="BV432" s="59"/>
      <c r="BW432" s="59"/>
      <c r="BX432" s="59"/>
      <c r="BY432" s="59"/>
      <c r="BZ432" s="59"/>
      <c r="CA432" s="59"/>
      <c r="CB432" s="59"/>
      <c r="CC432" s="59"/>
      <c r="CD432" s="59"/>
      <c r="CE432" s="59"/>
      <c r="CF432" s="59"/>
    </row>
    <row r="433" spans="1:97" ht="15" customHeight="1" outlineLevel="1">
      <c r="A433" s="37" t="s">
        <v>727</v>
      </c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4"/>
      <c r="AK433" s="84"/>
      <c r="AL433" s="84"/>
      <c r="AM433" s="84"/>
      <c r="AN433" s="84"/>
      <c r="AO433" s="84"/>
      <c r="AP433" s="84"/>
      <c r="AQ433" s="84"/>
      <c r="AR433" s="84"/>
      <c r="AS433" s="84"/>
      <c r="AT433" s="84"/>
      <c r="AU433" s="84"/>
      <c r="AV433" s="84"/>
      <c r="AW433" s="84"/>
      <c r="AX433" s="84"/>
      <c r="AY433" s="84"/>
      <c r="AZ433" s="84"/>
      <c r="BA433" s="84"/>
      <c r="BB433" s="84"/>
      <c r="BC433" s="84"/>
      <c r="BD433" s="84"/>
      <c r="BE433" s="84"/>
      <c r="BF433" s="84"/>
      <c r="BG433" s="84"/>
      <c r="BH433" s="84"/>
      <c r="BI433" s="84"/>
      <c r="BJ433" s="84"/>
      <c r="BK433" s="84"/>
      <c r="BL433" s="84"/>
      <c r="BM433" s="84"/>
      <c r="BN433" s="84"/>
      <c r="BO433" s="84"/>
      <c r="BP433" s="84"/>
      <c r="BQ433" s="84"/>
      <c r="BR433" s="84"/>
      <c r="BS433" s="84"/>
      <c r="BT433" s="84"/>
      <c r="BU433" s="84"/>
      <c r="BV433" s="59"/>
      <c r="BW433" s="59"/>
      <c r="BX433" s="59"/>
      <c r="BY433" s="59"/>
      <c r="BZ433" s="59"/>
      <c r="CA433" s="59"/>
      <c r="CB433" s="59"/>
      <c r="CC433" s="59"/>
      <c r="CD433" s="59"/>
      <c r="CE433" s="59"/>
      <c r="CF433" s="59"/>
    </row>
    <row r="434" spans="1:97" ht="15" customHeight="1" outlineLevel="1">
      <c r="A434" s="37" t="s">
        <v>728</v>
      </c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  <c r="AL434" s="84"/>
      <c r="AM434" s="84"/>
      <c r="AN434" s="84"/>
      <c r="AO434" s="84"/>
      <c r="AP434" s="84"/>
      <c r="AQ434" s="84"/>
      <c r="AR434" s="84"/>
      <c r="AS434" s="84"/>
      <c r="AT434" s="84"/>
      <c r="AU434" s="84"/>
      <c r="AV434" s="84"/>
      <c r="AW434" s="84"/>
      <c r="AX434" s="84"/>
      <c r="AY434" s="84"/>
      <c r="AZ434" s="84"/>
      <c r="BA434" s="84"/>
      <c r="BB434" s="84"/>
      <c r="BC434" s="84"/>
      <c r="BD434" s="84"/>
      <c r="BE434" s="84"/>
      <c r="BF434" s="84"/>
      <c r="BG434" s="84"/>
      <c r="BH434" s="84"/>
      <c r="BI434" s="84"/>
      <c r="BJ434" s="84"/>
      <c r="BK434" s="84"/>
      <c r="BL434" s="84"/>
      <c r="BM434" s="84"/>
      <c r="BN434" s="84"/>
      <c r="BO434" s="84"/>
      <c r="BP434" s="84"/>
      <c r="BQ434" s="84"/>
      <c r="BR434" s="84"/>
      <c r="BS434" s="84"/>
      <c r="BT434" s="84"/>
      <c r="BU434" s="84"/>
      <c r="BV434" s="59"/>
      <c r="BW434" s="59"/>
      <c r="BX434" s="59"/>
      <c r="BY434" s="59"/>
      <c r="BZ434" s="59"/>
      <c r="CA434" s="59"/>
      <c r="CB434" s="59"/>
      <c r="CC434" s="59"/>
      <c r="CD434" s="59"/>
      <c r="CE434" s="59"/>
      <c r="CF434" s="59"/>
    </row>
    <row r="435" spans="1:97" ht="15" customHeight="1" outlineLevel="1">
      <c r="A435" s="37" t="s">
        <v>729</v>
      </c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84"/>
      <c r="AM435" s="84"/>
      <c r="AN435" s="84"/>
      <c r="AO435" s="84"/>
      <c r="AP435" s="84"/>
      <c r="AQ435" s="84"/>
      <c r="AR435" s="84"/>
      <c r="AS435" s="84"/>
      <c r="AT435" s="84"/>
      <c r="AU435" s="84"/>
      <c r="AV435" s="84"/>
      <c r="AW435" s="84"/>
      <c r="AX435" s="84"/>
      <c r="AY435" s="84"/>
      <c r="AZ435" s="84"/>
      <c r="BA435" s="84"/>
      <c r="BB435" s="84"/>
      <c r="BC435" s="84"/>
      <c r="BD435" s="84"/>
      <c r="BE435" s="84"/>
      <c r="BF435" s="84"/>
      <c r="BG435" s="84"/>
      <c r="BH435" s="84"/>
      <c r="BI435" s="84"/>
      <c r="BJ435" s="84"/>
      <c r="BK435" s="84"/>
      <c r="BL435" s="84"/>
      <c r="BM435" s="84"/>
      <c r="BN435" s="84"/>
      <c r="BO435" s="84"/>
      <c r="BP435" s="84"/>
      <c r="BQ435" s="84"/>
      <c r="BR435" s="84"/>
      <c r="BS435" s="84"/>
      <c r="BT435" s="84"/>
      <c r="BU435" s="84"/>
      <c r="BV435" s="59"/>
      <c r="BW435" s="59"/>
      <c r="BX435" s="59"/>
      <c r="BY435" s="59"/>
      <c r="BZ435" s="59"/>
      <c r="CA435" s="59"/>
      <c r="CB435" s="59"/>
      <c r="CC435" s="59"/>
      <c r="CD435" s="59"/>
      <c r="CE435" s="59"/>
      <c r="CF435" s="59"/>
    </row>
    <row r="436" spans="1:97" ht="15" customHeight="1" outlineLevel="1">
      <c r="A436" s="37" t="s">
        <v>467</v>
      </c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4"/>
      <c r="AK436" s="84"/>
      <c r="AL436" s="84"/>
      <c r="AM436" s="84"/>
      <c r="AN436" s="84"/>
      <c r="AO436" s="84"/>
      <c r="AP436" s="84"/>
      <c r="AQ436" s="84"/>
      <c r="AR436" s="84"/>
      <c r="AS436" s="84"/>
      <c r="AT436" s="84"/>
      <c r="AU436" s="84"/>
      <c r="AV436" s="84"/>
      <c r="AW436" s="84"/>
      <c r="AX436" s="84"/>
      <c r="AY436" s="84"/>
      <c r="AZ436" s="84"/>
      <c r="BA436" s="84"/>
      <c r="BB436" s="84"/>
      <c r="BC436" s="84"/>
      <c r="BD436" s="84"/>
      <c r="BE436" s="84"/>
      <c r="BF436" s="84"/>
      <c r="BG436" s="84"/>
      <c r="BH436" s="84"/>
      <c r="BI436" s="84"/>
      <c r="BJ436" s="84"/>
      <c r="BK436" s="84"/>
      <c r="BL436" s="84"/>
      <c r="BM436" s="84"/>
      <c r="BN436" s="84"/>
      <c r="BO436" s="84"/>
      <c r="BP436" s="84"/>
      <c r="BQ436" s="84"/>
      <c r="BR436" s="84"/>
      <c r="BS436" s="84"/>
      <c r="BT436" s="84"/>
      <c r="BU436" s="84"/>
      <c r="BV436" s="59"/>
      <c r="BW436" s="59"/>
      <c r="BX436" s="59"/>
      <c r="BY436" s="59"/>
      <c r="BZ436" s="59"/>
      <c r="CA436" s="59"/>
      <c r="CB436" s="59"/>
      <c r="CC436" s="59"/>
      <c r="CD436" s="59"/>
      <c r="CE436" s="59"/>
      <c r="CF436" s="59"/>
    </row>
    <row r="437" spans="1:97" ht="15" customHeight="1" outlineLevel="1">
      <c r="A437" s="37" t="s">
        <v>469</v>
      </c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>
        <v>491102</v>
      </c>
      <c r="AB437" s="84"/>
      <c r="AC437" s="84">
        <v>126564.92</v>
      </c>
      <c r="AD437" s="84">
        <v>131236.43</v>
      </c>
      <c r="AE437" s="84">
        <v>-90000</v>
      </c>
      <c r="AF437" s="84"/>
      <c r="AG437" s="84"/>
      <c r="AH437" s="84">
        <v>341295.52</v>
      </c>
      <c r="AI437" s="84"/>
      <c r="AJ437" s="84"/>
      <c r="AK437" s="84"/>
      <c r="AL437" s="84"/>
      <c r="AM437" s="84"/>
      <c r="AN437" s="84"/>
      <c r="AO437" s="84">
        <v>26388.800000000003</v>
      </c>
      <c r="AP437" s="84"/>
      <c r="AQ437" s="84"/>
      <c r="AR437" s="84"/>
      <c r="AS437" s="84"/>
      <c r="AT437" s="84"/>
      <c r="AU437" s="84"/>
      <c r="AV437" s="84"/>
      <c r="AW437" s="84"/>
      <c r="AX437" s="84"/>
      <c r="AY437" s="84"/>
      <c r="AZ437" s="84"/>
      <c r="BA437" s="84"/>
      <c r="BB437" s="84"/>
      <c r="BC437" s="84"/>
      <c r="BD437" s="84"/>
      <c r="BE437" s="84"/>
      <c r="BF437" s="84"/>
      <c r="BG437" s="84"/>
      <c r="BH437" s="84"/>
      <c r="BI437" s="84"/>
      <c r="BJ437" s="84"/>
      <c r="BK437" s="84"/>
      <c r="BL437" s="84"/>
      <c r="BM437" s="84"/>
      <c r="BN437" s="84"/>
      <c r="BO437" s="84"/>
      <c r="BP437" s="84"/>
      <c r="BQ437" s="84"/>
      <c r="BR437" s="84"/>
      <c r="BS437" s="84"/>
      <c r="BT437" s="84"/>
      <c r="BU437" s="84"/>
      <c r="BV437" s="59"/>
      <c r="BW437" s="59"/>
      <c r="BX437" s="59"/>
      <c r="BY437" s="59"/>
      <c r="BZ437" s="59"/>
      <c r="CA437" s="59"/>
      <c r="CB437" s="59"/>
      <c r="CC437" s="59"/>
      <c r="CD437" s="59"/>
      <c r="CE437" s="59"/>
      <c r="CF437" s="59"/>
    </row>
    <row r="438" spans="1:97" ht="15" customHeight="1" outlineLevel="1">
      <c r="A438" s="37" t="s">
        <v>456</v>
      </c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84"/>
      <c r="AM438" s="84"/>
      <c r="AN438" s="84"/>
      <c r="AO438" s="84"/>
      <c r="AP438" s="84"/>
      <c r="AQ438" s="84"/>
      <c r="AR438" s="84"/>
      <c r="AS438" s="84"/>
      <c r="AT438" s="84"/>
      <c r="AU438" s="84"/>
      <c r="AV438" s="84"/>
      <c r="AW438" s="84"/>
      <c r="AX438" s="84"/>
      <c r="AY438" s="84"/>
      <c r="AZ438" s="84"/>
      <c r="BA438" s="84"/>
      <c r="BB438" s="84"/>
      <c r="BC438" s="84"/>
      <c r="BD438" s="84"/>
      <c r="BE438" s="84"/>
      <c r="BF438" s="84"/>
      <c r="BG438" s="84"/>
      <c r="BH438" s="84"/>
      <c r="BI438" s="84"/>
      <c r="BJ438" s="84"/>
      <c r="BK438" s="84"/>
      <c r="BL438" s="84"/>
      <c r="BM438" s="84"/>
      <c r="BN438" s="84"/>
      <c r="BO438" s="84"/>
      <c r="BP438" s="84"/>
      <c r="BQ438" s="84"/>
      <c r="BR438" s="84"/>
      <c r="BS438" s="84"/>
      <c r="BT438" s="84"/>
      <c r="BU438" s="84"/>
      <c r="BV438" s="59"/>
      <c r="BW438" s="59"/>
      <c r="BX438" s="59"/>
      <c r="BY438" s="59"/>
      <c r="BZ438" s="59"/>
      <c r="CA438" s="59"/>
      <c r="CB438" s="59"/>
      <c r="CC438" s="59"/>
      <c r="CD438" s="59"/>
      <c r="CE438" s="59"/>
      <c r="CF438" s="59"/>
    </row>
    <row r="439" spans="1:97" ht="15" customHeight="1" outlineLevel="1">
      <c r="A439" s="37" t="s">
        <v>730</v>
      </c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4"/>
      <c r="AH439" s="84"/>
      <c r="AI439" s="84"/>
      <c r="AJ439" s="84"/>
      <c r="AK439" s="84"/>
      <c r="AL439" s="84"/>
      <c r="AM439" s="84"/>
      <c r="AN439" s="84"/>
      <c r="AO439" s="84"/>
      <c r="AP439" s="84"/>
      <c r="AQ439" s="84"/>
      <c r="AR439" s="84"/>
      <c r="AS439" s="84"/>
      <c r="AT439" s="84"/>
      <c r="AU439" s="84"/>
      <c r="AV439" s="84"/>
      <c r="AW439" s="84"/>
      <c r="AX439" s="84"/>
      <c r="AY439" s="84"/>
      <c r="AZ439" s="84"/>
      <c r="BA439" s="84"/>
      <c r="BB439" s="84"/>
      <c r="BC439" s="84"/>
      <c r="BD439" s="84"/>
      <c r="BE439" s="84"/>
      <c r="BF439" s="84"/>
      <c r="BG439" s="84"/>
      <c r="BH439" s="84"/>
      <c r="BI439" s="84"/>
      <c r="BJ439" s="84"/>
      <c r="BK439" s="84"/>
      <c r="BL439" s="84"/>
      <c r="BM439" s="84"/>
      <c r="BN439" s="84"/>
      <c r="BO439" s="84"/>
      <c r="BP439" s="84"/>
      <c r="BQ439" s="84"/>
      <c r="BR439" s="84"/>
      <c r="BS439" s="84"/>
      <c r="BT439" s="84"/>
      <c r="BU439" s="84"/>
      <c r="BV439" s="59"/>
      <c r="BW439" s="59"/>
      <c r="BX439" s="59"/>
      <c r="BY439" s="59"/>
      <c r="BZ439" s="59"/>
      <c r="CA439" s="59"/>
      <c r="CB439" s="59"/>
      <c r="CC439" s="59"/>
      <c r="CD439" s="59"/>
      <c r="CE439" s="59"/>
      <c r="CF439" s="59"/>
    </row>
    <row r="440" spans="1:97" ht="15" customHeight="1" outlineLevel="1">
      <c r="A440" s="37" t="s">
        <v>427</v>
      </c>
      <c r="B440" s="84"/>
      <c r="C440" s="84"/>
      <c r="D440" s="84"/>
      <c r="E440" s="84">
        <v>21600</v>
      </c>
      <c r="F440" s="84"/>
      <c r="G440" s="84"/>
      <c r="H440" s="84"/>
      <c r="I440" s="84">
        <v>-21600</v>
      </c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  <c r="AL440" s="84"/>
      <c r="AM440" s="84"/>
      <c r="AN440" s="84"/>
      <c r="AO440" s="84"/>
      <c r="AP440" s="84"/>
      <c r="AQ440" s="84"/>
      <c r="AR440" s="84"/>
      <c r="AS440" s="84"/>
      <c r="AT440" s="84"/>
      <c r="AU440" s="84"/>
      <c r="AV440" s="84"/>
      <c r="AW440" s="84"/>
      <c r="AX440" s="84"/>
      <c r="AY440" s="84"/>
      <c r="AZ440" s="84"/>
      <c r="BA440" s="84"/>
      <c r="BB440" s="84"/>
      <c r="BC440" s="84"/>
      <c r="BD440" s="84"/>
      <c r="BE440" s="84"/>
      <c r="BF440" s="84"/>
      <c r="BG440" s="84"/>
      <c r="BH440" s="84"/>
      <c r="BI440" s="84"/>
      <c r="BJ440" s="84"/>
      <c r="BK440" s="84"/>
      <c r="BL440" s="84"/>
      <c r="BM440" s="84"/>
      <c r="BN440" s="84"/>
      <c r="BO440" s="84"/>
      <c r="BP440" s="84"/>
      <c r="BQ440" s="84"/>
      <c r="BR440" s="84"/>
      <c r="BS440" s="84"/>
      <c r="BT440" s="84"/>
      <c r="BU440" s="84"/>
      <c r="BV440" s="59"/>
      <c r="BW440" s="59"/>
      <c r="BX440" s="59"/>
      <c r="BY440" s="59"/>
      <c r="BZ440" s="59"/>
      <c r="CA440" s="59"/>
      <c r="CB440" s="59"/>
      <c r="CC440" s="59"/>
      <c r="CD440" s="59"/>
      <c r="CE440" s="59"/>
      <c r="CF440" s="59"/>
    </row>
    <row r="441" spans="1:97" ht="15" customHeight="1" outlineLevel="1">
      <c r="A441" s="37" t="s">
        <v>731</v>
      </c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84"/>
      <c r="AJ441" s="84"/>
      <c r="AK441" s="84"/>
      <c r="AL441" s="84"/>
      <c r="AM441" s="84"/>
      <c r="AN441" s="84"/>
      <c r="AO441" s="84"/>
      <c r="AP441" s="84"/>
      <c r="AQ441" s="84"/>
      <c r="AR441" s="84"/>
      <c r="AS441" s="84"/>
      <c r="AT441" s="84"/>
      <c r="AU441" s="84"/>
      <c r="AV441" s="84"/>
      <c r="AW441" s="84"/>
      <c r="AX441" s="84"/>
      <c r="AY441" s="84"/>
      <c r="AZ441" s="84"/>
      <c r="BA441" s="84"/>
      <c r="BB441" s="84"/>
      <c r="BC441" s="84"/>
      <c r="BD441" s="84"/>
      <c r="BE441" s="84"/>
      <c r="BF441" s="84"/>
      <c r="BG441" s="84"/>
      <c r="BH441" s="84"/>
      <c r="BI441" s="84"/>
      <c r="BJ441" s="84"/>
      <c r="BK441" s="84"/>
      <c r="BL441" s="84"/>
      <c r="BM441" s="84"/>
      <c r="BN441" s="84"/>
      <c r="BO441" s="84"/>
      <c r="BP441" s="84"/>
      <c r="BQ441" s="84"/>
      <c r="BR441" s="84"/>
      <c r="BS441" s="84"/>
      <c r="BT441" s="84"/>
      <c r="BU441" s="84"/>
      <c r="BV441" s="59"/>
      <c r="BW441" s="59"/>
      <c r="BX441" s="59"/>
      <c r="BY441" s="59"/>
      <c r="BZ441" s="59"/>
      <c r="CA441" s="59"/>
      <c r="CB441" s="59"/>
      <c r="CC441" s="59"/>
      <c r="CD441" s="59"/>
      <c r="CE441" s="59"/>
      <c r="CF441" s="59"/>
    </row>
    <row r="442" spans="1:97" ht="15" customHeight="1" outlineLevel="1">
      <c r="A442" s="37" t="s">
        <v>732</v>
      </c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84"/>
      <c r="AJ442" s="84"/>
      <c r="AK442" s="84"/>
      <c r="AL442" s="84"/>
      <c r="AM442" s="84"/>
      <c r="AN442" s="84"/>
      <c r="AO442" s="84"/>
      <c r="AP442" s="84"/>
      <c r="AQ442" s="84"/>
      <c r="AR442" s="84"/>
      <c r="AS442" s="84"/>
      <c r="AT442" s="84"/>
      <c r="AU442" s="84"/>
      <c r="AV442" s="84"/>
      <c r="AW442" s="84"/>
      <c r="AX442" s="84"/>
      <c r="AY442" s="84"/>
      <c r="AZ442" s="84"/>
      <c r="BA442" s="84"/>
      <c r="BB442" s="84"/>
      <c r="BC442" s="84"/>
      <c r="BD442" s="84"/>
      <c r="BE442" s="84"/>
      <c r="BF442" s="84"/>
      <c r="BG442" s="84"/>
      <c r="BH442" s="84"/>
      <c r="BI442" s="84"/>
      <c r="BJ442" s="84"/>
      <c r="BK442" s="84"/>
      <c r="BL442" s="84"/>
      <c r="BM442" s="84"/>
      <c r="BN442" s="84"/>
      <c r="BO442" s="84"/>
      <c r="BP442" s="84"/>
      <c r="BQ442" s="84"/>
      <c r="BR442" s="84"/>
      <c r="BS442" s="84"/>
      <c r="BT442" s="84"/>
      <c r="BU442" s="84"/>
      <c r="BV442" s="59"/>
      <c r="BW442" s="59"/>
      <c r="BX442" s="59"/>
      <c r="BY442" s="59"/>
      <c r="BZ442" s="59"/>
      <c r="CA442" s="59"/>
      <c r="CB442" s="59"/>
      <c r="CC442" s="59"/>
      <c r="CD442" s="59"/>
      <c r="CE442" s="59"/>
      <c r="CF442" s="59"/>
    </row>
    <row r="443" spans="1:97" ht="15" customHeight="1" outlineLevel="1">
      <c r="A443" s="37" t="s">
        <v>470</v>
      </c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  <c r="AL443" s="84"/>
      <c r="AM443" s="84"/>
      <c r="AN443" s="84"/>
      <c r="AO443" s="84"/>
      <c r="AP443" s="84"/>
      <c r="AQ443" s="84"/>
      <c r="AR443" s="84"/>
      <c r="AS443" s="84"/>
      <c r="AT443" s="84"/>
      <c r="AU443" s="84"/>
      <c r="AV443" s="84"/>
      <c r="AW443" s="84"/>
      <c r="AX443" s="84"/>
      <c r="AY443" s="84"/>
      <c r="AZ443" s="84"/>
      <c r="BA443" s="84"/>
      <c r="BB443" s="84"/>
      <c r="BC443" s="84"/>
      <c r="BD443" s="84"/>
      <c r="BE443" s="84"/>
      <c r="BF443" s="84"/>
      <c r="BG443" s="84"/>
      <c r="BH443" s="84"/>
      <c r="BI443" s="84"/>
      <c r="BJ443" s="84"/>
      <c r="BK443" s="84"/>
      <c r="BL443" s="84"/>
      <c r="BM443" s="84"/>
      <c r="BN443" s="84"/>
      <c r="BO443" s="84"/>
      <c r="BP443" s="84"/>
      <c r="BQ443" s="84"/>
      <c r="BR443" s="84"/>
      <c r="BS443" s="84"/>
      <c r="BT443" s="84"/>
      <c r="BU443" s="84"/>
      <c r="BV443" s="59"/>
      <c r="BW443" s="59"/>
      <c r="BX443" s="59"/>
      <c r="BY443" s="59"/>
      <c r="BZ443" s="59"/>
      <c r="CA443" s="59"/>
      <c r="CB443" s="59"/>
      <c r="CC443" s="59"/>
      <c r="CD443" s="59"/>
      <c r="CE443" s="59"/>
      <c r="CF443" s="59"/>
    </row>
    <row r="444" spans="1:97" ht="15" customHeight="1" outlineLevel="1">
      <c r="A444" s="37" t="s">
        <v>471</v>
      </c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84"/>
      <c r="AJ444" s="84"/>
      <c r="AK444" s="84"/>
      <c r="AL444" s="84"/>
      <c r="AM444" s="84"/>
      <c r="AN444" s="84"/>
      <c r="AO444" s="84"/>
      <c r="AP444" s="84"/>
      <c r="AQ444" s="84"/>
      <c r="AR444" s="84"/>
      <c r="AS444" s="84"/>
      <c r="AT444" s="84"/>
      <c r="AU444" s="84"/>
      <c r="AV444" s="84"/>
      <c r="AW444" s="84"/>
      <c r="AX444" s="84"/>
      <c r="AY444" s="84"/>
      <c r="AZ444" s="84"/>
      <c r="BA444" s="84"/>
      <c r="BB444" s="84"/>
      <c r="BC444" s="84"/>
      <c r="BD444" s="84"/>
      <c r="BE444" s="84"/>
      <c r="BF444" s="84"/>
      <c r="BG444" s="84"/>
      <c r="BH444" s="84"/>
      <c r="BI444" s="84"/>
      <c r="BJ444" s="84"/>
      <c r="BK444" s="84"/>
      <c r="BL444" s="84"/>
      <c r="BM444" s="84"/>
      <c r="BN444" s="84"/>
      <c r="BO444" s="84"/>
      <c r="BP444" s="84"/>
      <c r="BQ444" s="84"/>
      <c r="BR444" s="84"/>
      <c r="BS444" s="84"/>
      <c r="BT444" s="84"/>
      <c r="BU444" s="84"/>
      <c r="BV444" s="59"/>
      <c r="BW444" s="59"/>
      <c r="BX444" s="59"/>
      <c r="BY444" s="59"/>
      <c r="BZ444" s="59"/>
      <c r="CA444" s="59"/>
      <c r="CB444" s="59"/>
      <c r="CC444" s="59"/>
      <c r="CD444" s="59"/>
      <c r="CE444" s="59"/>
      <c r="CF444" s="59"/>
    </row>
    <row r="445" spans="1:97" ht="15" customHeight="1">
      <c r="A445" s="35" t="s">
        <v>472</v>
      </c>
      <c r="B445" s="84">
        <v>215804.56</v>
      </c>
      <c r="C445" s="84">
        <v>274234.2</v>
      </c>
      <c r="D445" s="84">
        <v>45972.360000000008</v>
      </c>
      <c r="E445" s="84">
        <v>302240.3</v>
      </c>
      <c r="F445" s="84">
        <v>320973.67</v>
      </c>
      <c r="G445" s="84">
        <v>134611.56</v>
      </c>
      <c r="H445" s="84">
        <v>268213.71999999997</v>
      </c>
      <c r="I445" s="84">
        <v>191156.91</v>
      </c>
      <c r="J445" s="84">
        <v>199252.5</v>
      </c>
      <c r="K445" s="84">
        <v>182299.74</v>
      </c>
      <c r="L445" s="84">
        <v>218684.11</v>
      </c>
      <c r="M445" s="84">
        <v>4540837.5200000014</v>
      </c>
      <c r="N445" s="84">
        <v>204729.88999999998</v>
      </c>
      <c r="O445" s="84">
        <v>352767.5</v>
      </c>
      <c r="P445" s="84">
        <v>789877.22</v>
      </c>
      <c r="Q445" s="84">
        <v>225109.00999999995</v>
      </c>
      <c r="R445" s="84">
        <v>175580.71000000005</v>
      </c>
      <c r="S445" s="84">
        <v>-339852.20999999996</v>
      </c>
      <c r="T445" s="84">
        <v>192173.02000000002</v>
      </c>
      <c r="U445" s="84">
        <v>-345561.64999999991</v>
      </c>
      <c r="V445" s="84">
        <v>182216.61</v>
      </c>
      <c r="W445" s="84">
        <v>200913.82999999996</v>
      </c>
      <c r="X445" s="84">
        <v>177050.94000000003</v>
      </c>
      <c r="Y445" s="84">
        <v>8024439.8199999994</v>
      </c>
      <c r="Z445" s="84">
        <v>71671.67</v>
      </c>
      <c r="AA445" s="84">
        <v>862670.19</v>
      </c>
      <c r="AB445" s="84">
        <v>182996.97</v>
      </c>
      <c r="AC445" s="84">
        <v>332076.74000000005</v>
      </c>
      <c r="AD445" s="84">
        <v>327107.27</v>
      </c>
      <c r="AE445" s="84">
        <v>211355.82</v>
      </c>
      <c r="AF445" s="84">
        <v>193925.25999999998</v>
      </c>
      <c r="AG445" s="84">
        <v>222622.25000000006</v>
      </c>
      <c r="AH445" s="84">
        <v>-1281960.0899999999</v>
      </c>
      <c r="AI445" s="84">
        <v>360556.09000000008</v>
      </c>
      <c r="AJ445" s="84">
        <v>194537.57</v>
      </c>
      <c r="AK445" s="84">
        <v>9229856.9999999981</v>
      </c>
      <c r="AL445" s="84">
        <v>200985.35000000003</v>
      </c>
      <c r="AM445" s="84">
        <v>280614.14000000007</v>
      </c>
      <c r="AN445" s="84">
        <v>253180.48</v>
      </c>
      <c r="AO445" s="84">
        <v>228747.11</v>
      </c>
      <c r="AP445" s="84">
        <v>274625.56000000006</v>
      </c>
      <c r="AQ445" s="84">
        <v>214641.61</v>
      </c>
      <c r="AR445" s="84">
        <v>353364.33225636743</v>
      </c>
      <c r="AS445" s="84">
        <v>303627.08225636743</v>
      </c>
      <c r="AT445" s="84">
        <v>292841.50772922981</v>
      </c>
      <c r="AU445" s="84">
        <v>298841.50772922981</v>
      </c>
      <c r="AV445" s="84">
        <v>292868.00772922981</v>
      </c>
      <c r="AW445" s="84">
        <v>298423.48200046923</v>
      </c>
      <c r="AX445" s="84">
        <v>383423.58551606536</v>
      </c>
      <c r="AY445" s="84">
        <v>296523.5855160653</v>
      </c>
      <c r="AZ445" s="84">
        <v>278693.5855160653</v>
      </c>
      <c r="BA445" s="84">
        <v>296523.5855160653</v>
      </c>
      <c r="BB445" s="84">
        <v>277187.12556468142</v>
      </c>
      <c r="BC445" s="84">
        <v>299687.12556468142</v>
      </c>
      <c r="BD445" s="84">
        <v>300212.12556468142</v>
      </c>
      <c r="BE445" s="84">
        <v>300552.58113660454</v>
      </c>
      <c r="BF445" s="84">
        <v>279552.58113660454</v>
      </c>
      <c r="BG445" s="84">
        <v>280552.58113660454</v>
      </c>
      <c r="BH445" s="84">
        <v>286552.58113660454</v>
      </c>
      <c r="BI445" s="84">
        <v>285452.58113660454</v>
      </c>
      <c r="BJ445" s="84">
        <v>367732.68762155104</v>
      </c>
      <c r="BK445" s="84">
        <v>280832.68762155104</v>
      </c>
      <c r="BL445" s="84">
        <v>263002.68762155104</v>
      </c>
      <c r="BM445" s="84">
        <v>280832.68762155104</v>
      </c>
      <c r="BN445" s="84">
        <v>262004.89529274378</v>
      </c>
      <c r="BO445" s="84">
        <v>283504.89529274381</v>
      </c>
      <c r="BP445" s="84">
        <v>285529.89529274381</v>
      </c>
      <c r="BQ445" s="84">
        <v>283967.89500997879</v>
      </c>
      <c r="BR445" s="84">
        <v>264967.89500997879</v>
      </c>
      <c r="BS445" s="84">
        <v>263967.89500997879</v>
      </c>
      <c r="BT445" s="84">
        <v>270967.89500997879</v>
      </c>
      <c r="BU445" s="84">
        <v>269867.89500997879</v>
      </c>
      <c r="BV445" s="59">
        <v>342562.30947625008</v>
      </c>
      <c r="BW445" s="59">
        <v>255662.30947625008</v>
      </c>
      <c r="BX445" s="59">
        <v>237832.30947625008</v>
      </c>
      <c r="BY445" s="59">
        <v>255662.30947625008</v>
      </c>
      <c r="BZ445" s="59">
        <v>236843.64415401604</v>
      </c>
      <c r="CA445" s="59">
        <v>258343.64415401604</v>
      </c>
      <c r="CB445" s="59">
        <v>260368.64415401604</v>
      </c>
      <c r="CC445" s="59">
        <v>258909.35785626451</v>
      </c>
      <c r="CD445" s="59">
        <v>239909.35785626451</v>
      </c>
      <c r="CE445" s="59">
        <v>239909.35785626451</v>
      </c>
      <c r="CF445" s="59">
        <v>244909.35785626451</v>
      </c>
      <c r="CG445">
        <v>245809.35785626451</v>
      </c>
      <c r="CH445">
        <v>322882.87487157201</v>
      </c>
      <c r="CI445">
        <v>235982.87487157198</v>
      </c>
      <c r="CJ445">
        <v>218152.87487157204</v>
      </c>
      <c r="CK445">
        <v>235982.87487157198</v>
      </c>
      <c r="CL445">
        <v>217173.82028725962</v>
      </c>
      <c r="CM445">
        <v>238673.82028725962</v>
      </c>
      <c r="CN445">
        <v>240698.82028725962</v>
      </c>
      <c r="CO445">
        <v>239347.69181572719</v>
      </c>
      <c r="CP445">
        <v>220347.69181572719</v>
      </c>
      <c r="CQ445">
        <v>219347.69181572719</v>
      </c>
      <c r="CR445">
        <v>226347.69181572719</v>
      </c>
      <c r="CS445">
        <v>226077.44588013049</v>
      </c>
    </row>
    <row r="446" spans="1:97" ht="15" customHeight="1">
      <c r="A446" s="35" t="s">
        <v>473</v>
      </c>
      <c r="B446" s="84">
        <v>5377286.46</v>
      </c>
      <c r="C446" s="84">
        <v>3244669.1099999989</v>
      </c>
      <c r="D446" s="84">
        <v>3556119.26</v>
      </c>
      <c r="E446" s="84">
        <v>4359209.6500000004</v>
      </c>
      <c r="F446" s="84">
        <v>4829770.4500000011</v>
      </c>
      <c r="G446" s="84">
        <v>4851577.04</v>
      </c>
      <c r="H446" s="84">
        <v>4427114.8</v>
      </c>
      <c r="I446" s="84">
        <v>4660705.75</v>
      </c>
      <c r="J446" s="84">
        <v>5218189.38</v>
      </c>
      <c r="K446" s="84">
        <v>5363148.32</v>
      </c>
      <c r="L446" s="84">
        <v>5656192.1600000001</v>
      </c>
      <c r="M446" s="84">
        <v>9873071.9199999999</v>
      </c>
      <c r="N446" s="84">
        <v>5829668.2400000002</v>
      </c>
      <c r="O446" s="84">
        <v>4233528.9300000006</v>
      </c>
      <c r="P446" s="84">
        <v>5808216.75</v>
      </c>
      <c r="Q446" s="84">
        <v>5577079.0599999996</v>
      </c>
      <c r="R446" s="84">
        <v>6610420.7299999995</v>
      </c>
      <c r="S446" s="84">
        <v>5686253.2600000007</v>
      </c>
      <c r="T446" s="84">
        <v>5482628.7199999988</v>
      </c>
      <c r="U446" s="84">
        <v>5245541.5999999996</v>
      </c>
      <c r="V446" s="84">
        <v>6343697.1699999999</v>
      </c>
      <c r="W446" s="84">
        <v>6386359.3999999994</v>
      </c>
      <c r="X446" s="84">
        <v>6601937.4199999999</v>
      </c>
      <c r="Y446" s="84">
        <v>14418360.739999998</v>
      </c>
      <c r="Z446" s="84">
        <v>7457725.3200000003</v>
      </c>
      <c r="AA446" s="84">
        <v>5898363.9199999999</v>
      </c>
      <c r="AB446" s="84">
        <v>6047177.3783999998</v>
      </c>
      <c r="AC446" s="84">
        <v>6614623.120000001</v>
      </c>
      <c r="AD446" s="84">
        <v>6349843.5899999999</v>
      </c>
      <c r="AE446" s="84">
        <v>5938682.1399999987</v>
      </c>
      <c r="AF446" s="84">
        <v>5486368.5800000001</v>
      </c>
      <c r="AG446" s="84">
        <v>5729194.6000000006</v>
      </c>
      <c r="AH446" s="84">
        <v>4223386.8499999996</v>
      </c>
      <c r="AI446" s="84">
        <v>6075336.4100000001</v>
      </c>
      <c r="AJ446" s="84">
        <v>6584365.6300000018</v>
      </c>
      <c r="AK446" s="84">
        <v>14112639.229999999</v>
      </c>
      <c r="AL446" s="84">
        <v>4512331.3499999996</v>
      </c>
      <c r="AM446" s="84">
        <v>8236683.9300000006</v>
      </c>
      <c r="AN446" s="84">
        <v>5534641.8200000003</v>
      </c>
      <c r="AO446" s="84">
        <v>5800816.0200000005</v>
      </c>
      <c r="AP446" s="84">
        <v>5644566.3100000005</v>
      </c>
      <c r="AQ446" s="84">
        <v>5820524.2000000002</v>
      </c>
      <c r="AR446" s="84">
        <v>9222166.4902678356</v>
      </c>
      <c r="AS446" s="84">
        <v>7542952.7539060209</v>
      </c>
      <c r="AT446" s="84">
        <v>7819560.7544916449</v>
      </c>
      <c r="AU446" s="84">
        <v>7513616.0914480332</v>
      </c>
      <c r="AV446" s="84">
        <v>7415162.7543905219</v>
      </c>
      <c r="AW446" s="84">
        <v>7485056.4872957198</v>
      </c>
      <c r="AX446" s="84">
        <v>6660537.6909415266</v>
      </c>
      <c r="AY446" s="84">
        <v>6425861.0785803031</v>
      </c>
      <c r="AZ446" s="84">
        <v>7006331.6489431504</v>
      </c>
      <c r="BA446" s="84">
        <v>6973172.2194701023</v>
      </c>
      <c r="BB446" s="84">
        <v>6910483.2176660784</v>
      </c>
      <c r="BC446" s="84">
        <v>6865408.0890085697</v>
      </c>
      <c r="BD446" s="84">
        <v>7002517.4916196847</v>
      </c>
      <c r="BE446" s="84">
        <v>7039916.4430786576</v>
      </c>
      <c r="BF446" s="84">
        <v>6905347.4848535173</v>
      </c>
      <c r="BG446" s="84">
        <v>7035680.9612877322</v>
      </c>
      <c r="BH446" s="84">
        <v>6775133.5490371892</v>
      </c>
      <c r="BI446" s="84">
        <v>7066483.4795059972</v>
      </c>
      <c r="BJ446" s="84">
        <v>6801472.0155364517</v>
      </c>
      <c r="BK446" s="84">
        <v>6878639.6648563715</v>
      </c>
      <c r="BL446" s="84">
        <v>7617311.3512679776</v>
      </c>
      <c r="BM446" s="84">
        <v>7298842.6500139097</v>
      </c>
      <c r="BN446" s="84">
        <v>7237413.810213645</v>
      </c>
      <c r="BO446" s="84">
        <v>7090253.6024201084</v>
      </c>
      <c r="BP446" s="84">
        <v>7329886.5367498044</v>
      </c>
      <c r="BQ446" s="84">
        <v>7338790.662956873</v>
      </c>
      <c r="BR446" s="84">
        <v>7218778.6675644377</v>
      </c>
      <c r="BS446" s="84">
        <v>7345554.3217868144</v>
      </c>
      <c r="BT446" s="84">
        <v>7166587.6982202074</v>
      </c>
      <c r="BU446" s="84">
        <v>7457277.3297593417</v>
      </c>
      <c r="BV446" s="59">
        <v>7202880.018119785</v>
      </c>
      <c r="BW446" s="59">
        <v>7153090.6030772822</v>
      </c>
      <c r="BX446" s="59">
        <v>7725770.3229927933</v>
      </c>
      <c r="BY446" s="59">
        <v>7699557.1451049456</v>
      </c>
      <c r="BZ446" s="59">
        <v>7639004.6382156145</v>
      </c>
      <c r="CA446" s="59">
        <v>7491956.9953371743</v>
      </c>
      <c r="CB446" s="59">
        <v>7729184.4816589765</v>
      </c>
      <c r="CC446" s="59">
        <v>7869769.4772271607</v>
      </c>
      <c r="CD446" s="59">
        <v>7624948.5263964385</v>
      </c>
      <c r="CE446" s="59">
        <v>7753420.0958027951</v>
      </c>
      <c r="CF446" s="59">
        <v>7622826.5341070518</v>
      </c>
      <c r="CG446">
        <v>7917550.7273172215</v>
      </c>
      <c r="CH446">
        <v>7622674.3989139255</v>
      </c>
      <c r="CI446">
        <v>7699389.0583117688</v>
      </c>
      <c r="CJ446">
        <v>8430179.4504878093</v>
      </c>
      <c r="CK446">
        <v>8120231.18943494</v>
      </c>
      <c r="CL446">
        <v>8058820.7500911029</v>
      </c>
      <c r="CM446">
        <v>7911953.4846326727</v>
      </c>
      <c r="CN446">
        <v>8149181.0914675146</v>
      </c>
      <c r="CO446">
        <v>8299638.8399586668</v>
      </c>
      <c r="CP446">
        <v>8185951.6703852257</v>
      </c>
      <c r="CQ446">
        <v>8180740.5930761686</v>
      </c>
      <c r="CR446">
        <v>8054231.087333926</v>
      </c>
      <c r="CS446">
        <v>8345578.6938290829</v>
      </c>
    </row>
    <row r="447" spans="1:97" ht="15" customHeight="1">
      <c r="A447" s="35" t="s">
        <v>474</v>
      </c>
      <c r="B447" s="84">
        <v>155888319.99000001</v>
      </c>
      <c r="C447" s="84">
        <v>168405544.00999999</v>
      </c>
      <c r="D447" s="84">
        <v>180557684.68000001</v>
      </c>
      <c r="E447" s="84">
        <v>185032566.25</v>
      </c>
      <c r="F447" s="84">
        <v>181067592.36000001</v>
      </c>
      <c r="G447" s="84">
        <v>152299306.21000001</v>
      </c>
      <c r="H447" s="84">
        <v>142737083.99000001</v>
      </c>
      <c r="I447" s="84">
        <v>156790047.5</v>
      </c>
      <c r="J447" s="84">
        <v>152703108.06999999</v>
      </c>
      <c r="K447" s="84">
        <v>187100357.4199999</v>
      </c>
      <c r="L447" s="84">
        <v>183211635.3499999</v>
      </c>
      <c r="M447" s="84">
        <v>175855250.22999999</v>
      </c>
      <c r="N447" s="84">
        <v>215739121.74000001</v>
      </c>
      <c r="O447" s="84">
        <v>221125373.25</v>
      </c>
      <c r="P447" s="84">
        <v>183646379.45999998</v>
      </c>
      <c r="Q447" s="84">
        <v>195201210.25999999</v>
      </c>
      <c r="R447" s="84">
        <v>180884355.09000003</v>
      </c>
      <c r="S447" s="84">
        <v>166250608.36000001</v>
      </c>
      <c r="T447" s="84">
        <v>159844955.87000006</v>
      </c>
      <c r="U447" s="84">
        <v>152253252.30000004</v>
      </c>
      <c r="V447" s="84">
        <v>163755913.36000004</v>
      </c>
      <c r="W447" s="84">
        <v>167071912.99999994</v>
      </c>
      <c r="X447" s="84">
        <v>143685602.20999992</v>
      </c>
      <c r="Y447" s="84">
        <v>136106438.01999995</v>
      </c>
      <c r="Z447" s="84">
        <v>250226330.84000018</v>
      </c>
      <c r="AA447" s="84">
        <v>204336795.18000004</v>
      </c>
      <c r="AB447" s="84">
        <v>201506208.72160003</v>
      </c>
      <c r="AC447" s="84">
        <v>195646520.14999998</v>
      </c>
      <c r="AD447" s="84">
        <v>177436793.31999999</v>
      </c>
      <c r="AE447" s="84">
        <v>203840867.27999994</v>
      </c>
      <c r="AF447" s="84">
        <v>213852449.58999988</v>
      </c>
      <c r="AG447" s="84">
        <v>202840819.38999996</v>
      </c>
      <c r="AH447" s="84">
        <v>202780399.30999997</v>
      </c>
      <c r="AI447" s="84">
        <v>191336467.84999999</v>
      </c>
      <c r="AJ447" s="84">
        <v>152718872.57000002</v>
      </c>
      <c r="AK447" s="84">
        <v>212599644.91</v>
      </c>
      <c r="AL447" s="84">
        <v>212531779.63999999</v>
      </c>
      <c r="AM447" s="84">
        <v>189725711.86999997</v>
      </c>
      <c r="AN447" s="84">
        <v>232084374.82000008</v>
      </c>
      <c r="AO447" s="84">
        <v>204087292.95000002</v>
      </c>
      <c r="AP447" s="84">
        <v>203287738.10999995</v>
      </c>
      <c r="AQ447" s="84">
        <v>192254175.86000004</v>
      </c>
      <c r="AR447" s="84">
        <v>314834578.76571727</v>
      </c>
      <c r="AS447" s="84">
        <v>162299531.36613694</v>
      </c>
      <c r="AT447" s="84">
        <v>177018028.32458496</v>
      </c>
      <c r="AU447" s="84">
        <v>195306655.50341251</v>
      </c>
      <c r="AV447" s="84">
        <v>200225548.87568575</v>
      </c>
      <c r="AW447" s="84">
        <v>214592999.32436082</v>
      </c>
      <c r="AX447" s="84">
        <v>225501096.56905574</v>
      </c>
      <c r="AY447" s="84">
        <v>220776981.78717467</v>
      </c>
      <c r="AZ447" s="84">
        <v>233719991.27769998</v>
      </c>
      <c r="BA447" s="84">
        <v>224277798.421051</v>
      </c>
      <c r="BB447" s="84">
        <v>218519767.97756359</v>
      </c>
      <c r="BC447" s="84">
        <v>212358268.13207766</v>
      </c>
      <c r="BD447" s="84">
        <v>220926642.93970415</v>
      </c>
      <c r="BE447" s="84">
        <v>219556599.62985995</v>
      </c>
      <c r="BF447" s="84">
        <v>218079445.41915905</v>
      </c>
      <c r="BG447" s="84">
        <v>224895856.1263817</v>
      </c>
      <c r="BH447" s="84">
        <v>225680449.19957301</v>
      </c>
      <c r="BI447" s="84">
        <v>227253019.49011722</v>
      </c>
      <c r="BJ447" s="84">
        <v>241338151.96297923</v>
      </c>
      <c r="BK447" s="84">
        <v>227464094.75119969</v>
      </c>
      <c r="BL447" s="84">
        <v>245470662.42832613</v>
      </c>
      <c r="BM447" s="84">
        <v>232470727.06028205</v>
      </c>
      <c r="BN447" s="84">
        <v>227275227.33267879</v>
      </c>
      <c r="BO447" s="84">
        <v>217620516.80166098</v>
      </c>
      <c r="BP447" s="84">
        <v>227394356.90119946</v>
      </c>
      <c r="BQ447" s="84">
        <v>226106827.20023355</v>
      </c>
      <c r="BR447" s="84">
        <v>224651243.49077424</v>
      </c>
      <c r="BS447" s="84">
        <v>230297553.81191853</v>
      </c>
      <c r="BT447" s="84">
        <v>229355989.57450175</v>
      </c>
      <c r="BU447" s="84">
        <v>236290995.67132595</v>
      </c>
      <c r="BV447" s="59">
        <v>246370055.3691819</v>
      </c>
      <c r="BW447" s="59">
        <v>240886339.31572407</v>
      </c>
      <c r="BX447" s="59">
        <v>251326493.15966696</v>
      </c>
      <c r="BY447" s="59">
        <v>240033405.37099668</v>
      </c>
      <c r="BZ447" s="59">
        <v>233160485.85134548</v>
      </c>
      <c r="CA447" s="59">
        <v>225524945.29917938</v>
      </c>
      <c r="CB447" s="59">
        <v>231681088.00416318</v>
      </c>
      <c r="CC447" s="59">
        <v>231084904.2778067</v>
      </c>
      <c r="CD447" s="59">
        <v>229970607.8413766</v>
      </c>
      <c r="CE447" s="59">
        <v>237491263.54598671</v>
      </c>
      <c r="CF447" s="59">
        <v>235243603.72725329</v>
      </c>
      <c r="CG447">
        <v>244992652.5449118</v>
      </c>
      <c r="CH447">
        <v>254279378.8342337</v>
      </c>
      <c r="CI447">
        <v>247587640.49493924</v>
      </c>
      <c r="CJ447">
        <v>261603434.67632249</v>
      </c>
      <c r="CK447">
        <v>250366728.82910487</v>
      </c>
      <c r="CL447">
        <v>242854008.98764667</v>
      </c>
      <c r="CM447">
        <v>234401852.22025907</v>
      </c>
      <c r="CN447">
        <v>244198636.93875426</v>
      </c>
      <c r="CO447">
        <v>243609955.04958326</v>
      </c>
      <c r="CP447">
        <v>241282904.7794874</v>
      </c>
      <c r="CQ447">
        <v>249329304.01918244</v>
      </c>
      <c r="CR447">
        <v>245469529.8215152</v>
      </c>
      <c r="CS447">
        <v>253894155.47531542</v>
      </c>
    </row>
    <row r="448" spans="1:97" ht="15" customHeight="1" outlineLevel="1">
      <c r="A448" s="37" t="s">
        <v>475</v>
      </c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  <c r="AE448" s="84"/>
      <c r="AF448" s="84"/>
      <c r="AG448" s="84"/>
      <c r="AH448" s="84"/>
      <c r="AI448" s="84"/>
      <c r="AJ448" s="84"/>
      <c r="AK448" s="84"/>
      <c r="AL448" s="84"/>
      <c r="AM448" s="84"/>
      <c r="AN448" s="84"/>
      <c r="AO448" s="84"/>
      <c r="AP448" s="84"/>
      <c r="AQ448" s="84"/>
      <c r="AR448" s="84"/>
      <c r="AS448" s="84"/>
      <c r="AT448" s="84"/>
      <c r="AU448" s="84"/>
      <c r="AV448" s="84"/>
      <c r="AW448" s="84"/>
      <c r="AX448" s="84"/>
      <c r="AY448" s="84"/>
      <c r="AZ448" s="84"/>
      <c r="BA448" s="84"/>
      <c r="BB448" s="84"/>
      <c r="BC448" s="84"/>
      <c r="BD448" s="84"/>
      <c r="BE448" s="84"/>
      <c r="BF448" s="84"/>
      <c r="BG448" s="84"/>
      <c r="BH448" s="84"/>
      <c r="BI448" s="84"/>
      <c r="BJ448" s="84"/>
      <c r="BK448" s="84"/>
      <c r="BL448" s="84"/>
      <c r="BM448" s="84"/>
      <c r="BN448" s="84"/>
      <c r="BO448" s="84"/>
      <c r="BP448" s="84"/>
      <c r="BQ448" s="84"/>
      <c r="BR448" s="84"/>
      <c r="BS448" s="84"/>
      <c r="BT448" s="84"/>
      <c r="BU448" s="84"/>
      <c r="BV448" s="59"/>
      <c r="BW448" s="59"/>
      <c r="BX448" s="59"/>
      <c r="BY448" s="59"/>
      <c r="BZ448" s="59"/>
      <c r="CA448" s="59"/>
      <c r="CB448" s="59"/>
      <c r="CC448" s="59"/>
      <c r="CD448" s="59"/>
      <c r="CE448" s="59"/>
      <c r="CF448" s="59"/>
    </row>
    <row r="449" spans="1:84" ht="15" customHeight="1" outlineLevel="1">
      <c r="A449" s="37" t="s">
        <v>476</v>
      </c>
      <c r="B449" s="84"/>
      <c r="C449" s="84"/>
      <c r="D449" s="84"/>
      <c r="E449" s="84"/>
      <c r="F449" s="84"/>
      <c r="G449" s="84"/>
      <c r="H449" s="84"/>
      <c r="I449" s="84"/>
      <c r="J449" s="84"/>
      <c r="K449" s="84">
        <v>3454.65</v>
      </c>
      <c r="L449" s="84">
        <v>-3454.65</v>
      </c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/>
      <c r="AJ449" s="84"/>
      <c r="AK449" s="84"/>
      <c r="AL449" s="84"/>
      <c r="AM449" s="84"/>
      <c r="AN449" s="84"/>
      <c r="AO449" s="84"/>
      <c r="AP449" s="84"/>
      <c r="AQ449" s="84"/>
      <c r="AR449" s="84"/>
      <c r="AS449" s="84"/>
      <c r="AT449" s="84"/>
      <c r="AU449" s="84"/>
      <c r="AV449" s="84"/>
      <c r="AW449" s="84"/>
      <c r="AX449" s="84"/>
      <c r="AY449" s="84"/>
      <c r="AZ449" s="84"/>
      <c r="BA449" s="84"/>
      <c r="BB449" s="84"/>
      <c r="BC449" s="84"/>
      <c r="BD449" s="84"/>
      <c r="BE449" s="84"/>
      <c r="BF449" s="84"/>
      <c r="BG449" s="84"/>
      <c r="BH449" s="84"/>
      <c r="BI449" s="84"/>
      <c r="BJ449" s="84"/>
      <c r="BK449" s="84"/>
      <c r="BL449" s="84"/>
      <c r="BM449" s="84"/>
      <c r="BN449" s="84"/>
      <c r="BO449" s="84"/>
      <c r="BP449" s="84"/>
      <c r="BQ449" s="84"/>
      <c r="BR449" s="84"/>
      <c r="BS449" s="84"/>
      <c r="BT449" s="84"/>
      <c r="BU449" s="84"/>
      <c r="BV449" s="59"/>
      <c r="BW449" s="59"/>
      <c r="BX449" s="59"/>
      <c r="BY449" s="59"/>
      <c r="BZ449" s="59"/>
      <c r="CA449" s="59"/>
      <c r="CB449" s="59"/>
      <c r="CC449" s="59"/>
      <c r="CD449" s="59"/>
      <c r="CE449" s="59"/>
      <c r="CF449" s="59"/>
    </row>
    <row r="450" spans="1:84" ht="15" customHeight="1" outlineLevel="1">
      <c r="A450" s="37" t="s">
        <v>477</v>
      </c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4"/>
      <c r="AH450" s="84"/>
      <c r="AI450" s="84"/>
      <c r="AJ450" s="84"/>
      <c r="AK450" s="84"/>
      <c r="AL450" s="84"/>
      <c r="AM450" s="84"/>
      <c r="AN450" s="84"/>
      <c r="AO450" s="84"/>
      <c r="AP450" s="84"/>
      <c r="AQ450" s="84"/>
      <c r="AR450" s="84"/>
      <c r="AS450" s="84"/>
      <c r="AT450" s="84"/>
      <c r="AU450" s="84"/>
      <c r="AV450" s="84"/>
      <c r="AW450" s="84"/>
      <c r="AX450" s="84"/>
      <c r="AY450" s="84"/>
      <c r="AZ450" s="84"/>
      <c r="BA450" s="84"/>
      <c r="BB450" s="84"/>
      <c r="BC450" s="84"/>
      <c r="BD450" s="84"/>
      <c r="BE450" s="84"/>
      <c r="BF450" s="84"/>
      <c r="BG450" s="84"/>
      <c r="BH450" s="84"/>
      <c r="BI450" s="84"/>
      <c r="BJ450" s="84"/>
      <c r="BK450" s="84"/>
      <c r="BL450" s="84"/>
      <c r="BM450" s="84"/>
      <c r="BN450" s="84"/>
      <c r="BO450" s="84"/>
      <c r="BP450" s="84"/>
      <c r="BQ450" s="84"/>
      <c r="BR450" s="84"/>
      <c r="BS450" s="84"/>
      <c r="BT450" s="84"/>
      <c r="BU450" s="84"/>
      <c r="BV450" s="59"/>
      <c r="BW450" s="59"/>
      <c r="BX450" s="59"/>
      <c r="BY450" s="59"/>
      <c r="BZ450" s="59"/>
      <c r="CA450" s="59"/>
      <c r="CB450" s="59"/>
      <c r="CC450" s="59"/>
      <c r="CD450" s="59"/>
      <c r="CE450" s="59"/>
      <c r="CF450" s="59"/>
    </row>
    <row r="451" spans="1:84" ht="15" customHeight="1" outlineLevel="1">
      <c r="A451" s="37" t="s">
        <v>478</v>
      </c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4"/>
      <c r="AH451" s="84"/>
      <c r="AI451" s="84"/>
      <c r="AJ451" s="84"/>
      <c r="AK451" s="84"/>
      <c r="AL451" s="84"/>
      <c r="AM451" s="84"/>
      <c r="AN451" s="84"/>
      <c r="AO451" s="84"/>
      <c r="AP451" s="84"/>
      <c r="AQ451" s="84"/>
      <c r="AR451" s="84"/>
      <c r="AS451" s="84"/>
      <c r="AT451" s="84"/>
      <c r="AU451" s="84"/>
      <c r="AV451" s="84"/>
      <c r="AW451" s="84"/>
      <c r="AX451" s="84"/>
      <c r="AY451" s="84"/>
      <c r="AZ451" s="84"/>
      <c r="BA451" s="84"/>
      <c r="BB451" s="84"/>
      <c r="BC451" s="84"/>
      <c r="BD451" s="84"/>
      <c r="BE451" s="84"/>
      <c r="BF451" s="84"/>
      <c r="BG451" s="84"/>
      <c r="BH451" s="84"/>
      <c r="BI451" s="84"/>
      <c r="BJ451" s="84"/>
      <c r="BK451" s="84"/>
      <c r="BL451" s="84"/>
      <c r="BM451" s="84"/>
      <c r="BN451" s="84"/>
      <c r="BO451" s="84"/>
      <c r="BP451" s="84"/>
      <c r="BQ451" s="84"/>
      <c r="BR451" s="84"/>
      <c r="BS451" s="84"/>
      <c r="BT451" s="84"/>
      <c r="BU451" s="84"/>
      <c r="BV451" s="59"/>
      <c r="BW451" s="59"/>
      <c r="BX451" s="59"/>
      <c r="BY451" s="59"/>
      <c r="BZ451" s="59"/>
      <c r="CA451" s="59"/>
      <c r="CB451" s="59"/>
      <c r="CC451" s="59"/>
      <c r="CD451" s="59"/>
      <c r="CE451" s="59"/>
      <c r="CF451" s="59"/>
    </row>
    <row r="452" spans="1:84" ht="15" customHeight="1" outlineLevel="1">
      <c r="A452" s="37" t="s">
        <v>479</v>
      </c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/>
      <c r="AJ452" s="84"/>
      <c r="AK452" s="84"/>
      <c r="AL452" s="84"/>
      <c r="AM452" s="84"/>
      <c r="AN452" s="84"/>
      <c r="AO452" s="84"/>
      <c r="AP452" s="84"/>
      <c r="AQ452" s="84"/>
      <c r="AR452" s="84"/>
      <c r="AS452" s="84"/>
      <c r="AT452" s="84"/>
      <c r="AU452" s="84"/>
      <c r="AV452" s="84"/>
      <c r="AW452" s="84"/>
      <c r="AX452" s="84"/>
      <c r="AY452" s="84"/>
      <c r="AZ452" s="84"/>
      <c r="BA452" s="84"/>
      <c r="BB452" s="84"/>
      <c r="BC452" s="84"/>
      <c r="BD452" s="84"/>
      <c r="BE452" s="84"/>
      <c r="BF452" s="84"/>
      <c r="BG452" s="84"/>
      <c r="BH452" s="84"/>
      <c r="BI452" s="84"/>
      <c r="BJ452" s="84"/>
      <c r="BK452" s="84"/>
      <c r="BL452" s="84"/>
      <c r="BM452" s="84"/>
      <c r="BN452" s="84"/>
      <c r="BO452" s="84"/>
      <c r="BP452" s="84"/>
      <c r="BQ452" s="84"/>
      <c r="BR452" s="84"/>
      <c r="BS452" s="84"/>
      <c r="BT452" s="84"/>
      <c r="BU452" s="84"/>
      <c r="BV452" s="59"/>
      <c r="BW452" s="59"/>
      <c r="BX452" s="59"/>
      <c r="BY452" s="59"/>
      <c r="BZ452" s="59"/>
      <c r="CA452" s="59"/>
      <c r="CB452" s="59"/>
      <c r="CC452" s="59"/>
      <c r="CD452" s="59"/>
      <c r="CE452" s="59"/>
      <c r="CF452" s="59"/>
    </row>
    <row r="453" spans="1:84" ht="15" customHeight="1" outlineLevel="1">
      <c r="A453" s="37" t="s">
        <v>480</v>
      </c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4"/>
      <c r="AH453" s="84"/>
      <c r="AI453" s="84"/>
      <c r="AJ453" s="84"/>
      <c r="AK453" s="84"/>
      <c r="AL453" s="84"/>
      <c r="AM453" s="84"/>
      <c r="AN453" s="84"/>
      <c r="AO453" s="84"/>
      <c r="AP453" s="84"/>
      <c r="AQ453" s="84"/>
      <c r="AR453" s="84"/>
      <c r="AS453" s="84"/>
      <c r="AT453" s="84"/>
      <c r="AU453" s="84"/>
      <c r="AV453" s="84"/>
      <c r="AW453" s="84"/>
      <c r="AX453" s="84"/>
      <c r="AY453" s="84"/>
      <c r="AZ453" s="84"/>
      <c r="BA453" s="84"/>
      <c r="BB453" s="84"/>
      <c r="BC453" s="84"/>
      <c r="BD453" s="84"/>
      <c r="BE453" s="84"/>
      <c r="BF453" s="84"/>
      <c r="BG453" s="84"/>
      <c r="BH453" s="84"/>
      <c r="BI453" s="84"/>
      <c r="BJ453" s="84"/>
      <c r="BK453" s="84"/>
      <c r="BL453" s="84"/>
      <c r="BM453" s="84"/>
      <c r="BN453" s="84"/>
      <c r="BO453" s="84"/>
      <c r="BP453" s="84"/>
      <c r="BQ453" s="84"/>
      <c r="BR453" s="84"/>
      <c r="BS453" s="84"/>
      <c r="BT453" s="84"/>
      <c r="BU453" s="84"/>
      <c r="BV453" s="59"/>
      <c r="BW453" s="59"/>
      <c r="BX453" s="59"/>
      <c r="BY453" s="59"/>
      <c r="BZ453" s="59"/>
      <c r="CA453" s="59"/>
      <c r="CB453" s="59"/>
      <c r="CC453" s="59"/>
      <c r="CD453" s="59"/>
      <c r="CE453" s="59"/>
      <c r="CF453" s="59"/>
    </row>
    <row r="454" spans="1:84" ht="15" customHeight="1" outlineLevel="1">
      <c r="A454" s="37" t="s">
        <v>481</v>
      </c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4"/>
      <c r="AH454" s="84"/>
      <c r="AI454" s="84"/>
      <c r="AJ454" s="84"/>
      <c r="AK454" s="84"/>
      <c r="AL454" s="84"/>
      <c r="AM454" s="84"/>
      <c r="AN454" s="84"/>
      <c r="AO454" s="84"/>
      <c r="AP454" s="84"/>
      <c r="AQ454" s="84"/>
      <c r="AR454" s="84"/>
      <c r="AS454" s="84"/>
      <c r="AT454" s="84"/>
      <c r="AU454" s="84"/>
      <c r="AV454" s="84"/>
      <c r="AW454" s="84"/>
      <c r="AX454" s="84"/>
      <c r="AY454" s="84"/>
      <c r="AZ454" s="84"/>
      <c r="BA454" s="84"/>
      <c r="BB454" s="84"/>
      <c r="BC454" s="84"/>
      <c r="BD454" s="84"/>
      <c r="BE454" s="84"/>
      <c r="BF454" s="84"/>
      <c r="BG454" s="84"/>
      <c r="BH454" s="84"/>
      <c r="BI454" s="84"/>
      <c r="BJ454" s="84"/>
      <c r="BK454" s="84"/>
      <c r="BL454" s="84"/>
      <c r="BM454" s="84"/>
      <c r="BN454" s="84"/>
      <c r="BO454" s="84"/>
      <c r="BP454" s="84"/>
      <c r="BQ454" s="84"/>
      <c r="BR454" s="84"/>
      <c r="BS454" s="84"/>
      <c r="BT454" s="84"/>
      <c r="BU454" s="84"/>
      <c r="BV454" s="59"/>
      <c r="BW454" s="59"/>
      <c r="BX454" s="59"/>
      <c r="BY454" s="59"/>
      <c r="BZ454" s="59"/>
      <c r="CA454" s="59"/>
      <c r="CB454" s="59"/>
      <c r="CC454" s="59"/>
      <c r="CD454" s="59"/>
      <c r="CE454" s="59"/>
      <c r="CF454" s="59"/>
    </row>
    <row r="455" spans="1:84" ht="15" customHeight="1" outlineLevel="1">
      <c r="A455" s="37" t="s">
        <v>482</v>
      </c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  <c r="AY455" s="84"/>
      <c r="AZ455" s="84"/>
      <c r="BA455" s="84"/>
      <c r="BB455" s="84"/>
      <c r="BC455" s="84"/>
      <c r="BD455" s="84"/>
      <c r="BE455" s="84"/>
      <c r="BF455" s="84"/>
      <c r="BG455" s="84"/>
      <c r="BH455" s="84"/>
      <c r="BI455" s="84"/>
      <c r="BJ455" s="84"/>
      <c r="BK455" s="84"/>
      <c r="BL455" s="84"/>
      <c r="BM455" s="84"/>
      <c r="BN455" s="84"/>
      <c r="BO455" s="84"/>
      <c r="BP455" s="84"/>
      <c r="BQ455" s="84"/>
      <c r="BR455" s="84"/>
      <c r="BS455" s="84"/>
      <c r="BT455" s="84"/>
      <c r="BU455" s="84"/>
      <c r="BV455" s="59"/>
      <c r="BW455" s="59"/>
      <c r="BX455" s="59"/>
      <c r="BY455" s="59"/>
      <c r="BZ455" s="59"/>
      <c r="CA455" s="59"/>
      <c r="CB455" s="59"/>
      <c r="CC455" s="59"/>
      <c r="CD455" s="59"/>
      <c r="CE455" s="59"/>
      <c r="CF455" s="59"/>
    </row>
    <row r="456" spans="1:84" ht="15" customHeight="1" outlineLevel="1">
      <c r="A456" s="37" t="s">
        <v>483</v>
      </c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4"/>
      <c r="AH456" s="84"/>
      <c r="AI456" s="84"/>
      <c r="AJ456" s="84"/>
      <c r="AK456" s="84"/>
      <c r="AL456" s="84"/>
      <c r="AM456" s="84"/>
      <c r="AN456" s="84"/>
      <c r="AO456" s="84"/>
      <c r="AP456" s="84"/>
      <c r="AQ456" s="84"/>
      <c r="AR456" s="84"/>
      <c r="AS456" s="84"/>
      <c r="AT456" s="84"/>
      <c r="AU456" s="84"/>
      <c r="AV456" s="84"/>
      <c r="AW456" s="84"/>
      <c r="AX456" s="84"/>
      <c r="AY456" s="84"/>
      <c r="AZ456" s="84"/>
      <c r="BA456" s="84"/>
      <c r="BB456" s="84"/>
      <c r="BC456" s="84"/>
      <c r="BD456" s="84"/>
      <c r="BE456" s="84"/>
      <c r="BF456" s="84"/>
      <c r="BG456" s="84"/>
      <c r="BH456" s="84"/>
      <c r="BI456" s="84"/>
      <c r="BJ456" s="84"/>
      <c r="BK456" s="84"/>
      <c r="BL456" s="84"/>
      <c r="BM456" s="84"/>
      <c r="BN456" s="84"/>
      <c r="BO456" s="84"/>
      <c r="BP456" s="84"/>
      <c r="BQ456" s="84"/>
      <c r="BR456" s="84"/>
      <c r="BS456" s="84"/>
      <c r="BT456" s="84"/>
      <c r="BU456" s="84"/>
      <c r="BV456" s="59"/>
      <c r="BW456" s="59"/>
      <c r="BX456" s="59"/>
      <c r="BY456" s="59"/>
      <c r="BZ456" s="59"/>
      <c r="CA456" s="59"/>
      <c r="CB456" s="59"/>
      <c r="CC456" s="59"/>
      <c r="CD456" s="59"/>
      <c r="CE456" s="59"/>
      <c r="CF456" s="59"/>
    </row>
    <row r="457" spans="1:84" outlineLevel="1">
      <c r="A457" s="37" t="s">
        <v>484</v>
      </c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4"/>
      <c r="AH457" s="84"/>
      <c r="AI457" s="84"/>
      <c r="AJ457" s="84"/>
      <c r="AK457" s="84"/>
      <c r="AL457" s="84"/>
      <c r="AM457" s="84"/>
      <c r="AN457" s="84"/>
      <c r="AO457" s="84"/>
      <c r="AP457" s="84"/>
      <c r="AQ457" s="84"/>
      <c r="AR457" s="84"/>
      <c r="AS457" s="84"/>
      <c r="AT457" s="84"/>
      <c r="AU457" s="84"/>
      <c r="AV457" s="84"/>
      <c r="AW457" s="84"/>
      <c r="AX457" s="84"/>
      <c r="AY457" s="84"/>
      <c r="AZ457" s="84"/>
      <c r="BA457" s="84"/>
      <c r="BB457" s="84"/>
      <c r="BC457" s="84"/>
      <c r="BD457" s="84"/>
      <c r="BE457" s="84"/>
      <c r="BF457" s="84"/>
      <c r="BG457" s="84"/>
      <c r="BH457" s="84"/>
      <c r="BI457" s="84"/>
      <c r="BJ457" s="84"/>
      <c r="BK457" s="84"/>
      <c r="BL457" s="84"/>
      <c r="BM457" s="84"/>
      <c r="BN457" s="84"/>
      <c r="BO457" s="84"/>
      <c r="BP457" s="84"/>
      <c r="BQ457" s="84"/>
      <c r="BR457" s="84"/>
      <c r="BS457" s="84"/>
      <c r="BT457" s="84"/>
      <c r="BU457" s="84"/>
      <c r="BV457" s="59"/>
      <c r="BW457" s="59"/>
      <c r="BX457" s="59"/>
      <c r="BY457" s="59"/>
      <c r="BZ457" s="59"/>
      <c r="CA457" s="59"/>
      <c r="CB457" s="59"/>
      <c r="CC457" s="59"/>
      <c r="CD457" s="59"/>
      <c r="CE457" s="59"/>
      <c r="CF457" s="59"/>
    </row>
    <row r="458" spans="1:84" ht="15" customHeight="1" outlineLevel="1">
      <c r="A458" s="37" t="s">
        <v>485</v>
      </c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/>
      <c r="AJ458" s="84"/>
      <c r="AK458" s="84"/>
      <c r="AL458" s="84"/>
      <c r="AM458" s="84"/>
      <c r="AN458" s="84"/>
      <c r="AO458" s="84"/>
      <c r="AP458" s="84"/>
      <c r="AQ458" s="84"/>
      <c r="AR458" s="84"/>
      <c r="AS458" s="84"/>
      <c r="AT458" s="84"/>
      <c r="AU458" s="84"/>
      <c r="AV458" s="84"/>
      <c r="AW458" s="84"/>
      <c r="AX458" s="84"/>
      <c r="AY458" s="84"/>
      <c r="AZ458" s="84"/>
      <c r="BA458" s="84"/>
      <c r="BB458" s="84"/>
      <c r="BC458" s="84"/>
      <c r="BD458" s="84"/>
      <c r="BE458" s="84"/>
      <c r="BF458" s="84"/>
      <c r="BG458" s="84"/>
      <c r="BH458" s="84"/>
      <c r="BI458" s="84"/>
      <c r="BJ458" s="84"/>
      <c r="BK458" s="84"/>
      <c r="BL458" s="84"/>
      <c r="BM458" s="84"/>
      <c r="BN458" s="84"/>
      <c r="BO458" s="84"/>
      <c r="BP458" s="84"/>
      <c r="BQ458" s="84"/>
      <c r="BR458" s="84"/>
      <c r="BS458" s="84"/>
      <c r="BT458" s="84"/>
      <c r="BU458" s="84"/>
      <c r="BV458" s="59"/>
      <c r="BW458" s="59"/>
      <c r="BX458" s="59"/>
      <c r="BY458" s="59"/>
      <c r="BZ458" s="59"/>
      <c r="CA458" s="59"/>
      <c r="CB458" s="59"/>
      <c r="CC458" s="59"/>
      <c r="CD458" s="59"/>
      <c r="CE458" s="59"/>
      <c r="CF458" s="59"/>
    </row>
    <row r="459" spans="1:84" ht="15" customHeight="1" outlineLevel="1">
      <c r="A459" s="37" t="s">
        <v>486</v>
      </c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4"/>
      <c r="AH459" s="84"/>
      <c r="AI459" s="84"/>
      <c r="AJ459" s="84"/>
      <c r="AK459" s="84"/>
      <c r="AL459" s="84"/>
      <c r="AM459" s="84"/>
      <c r="AN459" s="84"/>
      <c r="AO459" s="84"/>
      <c r="AP459" s="84"/>
      <c r="AQ459" s="84"/>
      <c r="AR459" s="84"/>
      <c r="AS459" s="84"/>
      <c r="AT459" s="84"/>
      <c r="AU459" s="84"/>
      <c r="AV459" s="84"/>
      <c r="AW459" s="84"/>
      <c r="AX459" s="84"/>
      <c r="AY459" s="84"/>
      <c r="AZ459" s="84"/>
      <c r="BA459" s="84"/>
      <c r="BB459" s="84"/>
      <c r="BC459" s="84"/>
      <c r="BD459" s="84"/>
      <c r="BE459" s="84"/>
      <c r="BF459" s="84"/>
      <c r="BG459" s="84"/>
      <c r="BH459" s="84"/>
      <c r="BI459" s="84"/>
      <c r="BJ459" s="84"/>
      <c r="BK459" s="84"/>
      <c r="BL459" s="84"/>
      <c r="BM459" s="84"/>
      <c r="BN459" s="84"/>
      <c r="BO459" s="84"/>
      <c r="BP459" s="84"/>
      <c r="BQ459" s="84"/>
      <c r="BR459" s="84"/>
      <c r="BS459" s="84"/>
      <c r="BT459" s="84"/>
      <c r="BU459" s="84"/>
      <c r="BV459" s="59"/>
      <c r="BW459" s="59"/>
      <c r="BX459" s="59"/>
      <c r="BY459" s="59"/>
      <c r="BZ459" s="59"/>
      <c r="CA459" s="59"/>
      <c r="CB459" s="59"/>
      <c r="CC459" s="59"/>
      <c r="CD459" s="59"/>
      <c r="CE459" s="59"/>
      <c r="CF459" s="59"/>
    </row>
    <row r="460" spans="1:84" ht="15" customHeight="1" outlineLevel="1">
      <c r="A460" s="37" t="s">
        <v>487</v>
      </c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4"/>
      <c r="AH460" s="84"/>
      <c r="AI460" s="84"/>
      <c r="AJ460" s="84"/>
      <c r="AK460" s="84"/>
      <c r="AL460" s="84"/>
      <c r="AM460" s="84"/>
      <c r="AN460" s="84"/>
      <c r="AO460" s="84"/>
      <c r="AP460" s="84"/>
      <c r="AQ460" s="84"/>
      <c r="AR460" s="84"/>
      <c r="AS460" s="84"/>
      <c r="AT460" s="84"/>
      <c r="AU460" s="84"/>
      <c r="AV460" s="84"/>
      <c r="AW460" s="84"/>
      <c r="AX460" s="84"/>
      <c r="AY460" s="84"/>
      <c r="AZ460" s="84"/>
      <c r="BA460" s="84"/>
      <c r="BB460" s="84"/>
      <c r="BC460" s="84"/>
      <c r="BD460" s="84"/>
      <c r="BE460" s="84"/>
      <c r="BF460" s="84"/>
      <c r="BG460" s="84"/>
      <c r="BH460" s="84"/>
      <c r="BI460" s="84"/>
      <c r="BJ460" s="84"/>
      <c r="BK460" s="84"/>
      <c r="BL460" s="84"/>
      <c r="BM460" s="84"/>
      <c r="BN460" s="84"/>
      <c r="BO460" s="84"/>
      <c r="BP460" s="84"/>
      <c r="BQ460" s="84"/>
      <c r="BR460" s="84"/>
      <c r="BS460" s="84"/>
      <c r="BT460" s="84"/>
      <c r="BU460" s="84"/>
      <c r="BV460" s="59"/>
      <c r="BW460" s="59"/>
      <c r="BX460" s="59"/>
      <c r="BY460" s="59"/>
      <c r="BZ460" s="59"/>
      <c r="CA460" s="59"/>
      <c r="CB460" s="59"/>
      <c r="CC460" s="59"/>
      <c r="CD460" s="59"/>
      <c r="CE460" s="59"/>
      <c r="CF460" s="59"/>
    </row>
    <row r="461" spans="1:84" ht="15" customHeight="1" outlineLevel="1">
      <c r="A461" s="37" t="s">
        <v>488</v>
      </c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/>
      <c r="AJ461" s="84"/>
      <c r="AK461" s="84"/>
      <c r="AL461" s="84"/>
      <c r="AM461" s="84"/>
      <c r="AN461" s="84"/>
      <c r="AO461" s="84"/>
      <c r="AP461" s="84"/>
      <c r="AQ461" s="84"/>
      <c r="AR461" s="84"/>
      <c r="AS461" s="84"/>
      <c r="AT461" s="84"/>
      <c r="AU461" s="84"/>
      <c r="AV461" s="84"/>
      <c r="AW461" s="84"/>
      <c r="AX461" s="84"/>
      <c r="AY461" s="84"/>
      <c r="AZ461" s="84"/>
      <c r="BA461" s="84"/>
      <c r="BB461" s="84"/>
      <c r="BC461" s="84"/>
      <c r="BD461" s="84"/>
      <c r="BE461" s="84"/>
      <c r="BF461" s="84"/>
      <c r="BG461" s="84"/>
      <c r="BH461" s="84"/>
      <c r="BI461" s="84"/>
      <c r="BJ461" s="84"/>
      <c r="BK461" s="84"/>
      <c r="BL461" s="84"/>
      <c r="BM461" s="84"/>
      <c r="BN461" s="84"/>
      <c r="BO461" s="84"/>
      <c r="BP461" s="84"/>
      <c r="BQ461" s="84"/>
      <c r="BR461" s="84"/>
      <c r="BS461" s="84"/>
      <c r="BT461" s="84"/>
      <c r="BU461" s="84"/>
      <c r="BV461" s="59"/>
      <c r="BW461" s="59"/>
      <c r="BX461" s="59"/>
      <c r="BY461" s="59"/>
      <c r="BZ461" s="59"/>
      <c r="CA461" s="59"/>
      <c r="CB461" s="59"/>
      <c r="CC461" s="59"/>
      <c r="CD461" s="59"/>
      <c r="CE461" s="59"/>
      <c r="CF461" s="59"/>
    </row>
    <row r="462" spans="1:84" ht="15" customHeight="1" outlineLevel="1">
      <c r="A462" s="37" t="s">
        <v>489</v>
      </c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4"/>
      <c r="AH462" s="84"/>
      <c r="AI462" s="84"/>
      <c r="AJ462" s="84"/>
      <c r="AK462" s="84"/>
      <c r="AL462" s="84"/>
      <c r="AM462" s="84"/>
      <c r="AN462" s="84"/>
      <c r="AO462" s="84"/>
      <c r="AP462" s="84"/>
      <c r="AQ462" s="84"/>
      <c r="AR462" s="84"/>
      <c r="AS462" s="84"/>
      <c r="AT462" s="84"/>
      <c r="AU462" s="84"/>
      <c r="AV462" s="84"/>
      <c r="AW462" s="84"/>
      <c r="AX462" s="84"/>
      <c r="AY462" s="84"/>
      <c r="AZ462" s="84"/>
      <c r="BA462" s="84"/>
      <c r="BB462" s="84"/>
      <c r="BC462" s="84"/>
      <c r="BD462" s="84"/>
      <c r="BE462" s="84"/>
      <c r="BF462" s="84"/>
      <c r="BG462" s="84"/>
      <c r="BH462" s="84"/>
      <c r="BI462" s="84"/>
      <c r="BJ462" s="84"/>
      <c r="BK462" s="84"/>
      <c r="BL462" s="84"/>
      <c r="BM462" s="84"/>
      <c r="BN462" s="84"/>
      <c r="BO462" s="84"/>
      <c r="BP462" s="84"/>
      <c r="BQ462" s="84"/>
      <c r="BR462" s="84"/>
      <c r="BS462" s="84"/>
      <c r="BT462" s="84"/>
      <c r="BU462" s="84"/>
      <c r="BV462" s="59"/>
      <c r="BW462" s="59"/>
      <c r="BX462" s="59"/>
      <c r="BY462" s="59"/>
      <c r="BZ462" s="59"/>
      <c r="CA462" s="59"/>
      <c r="CB462" s="59"/>
      <c r="CC462" s="59"/>
      <c r="CD462" s="59"/>
      <c r="CE462" s="59"/>
      <c r="CF462" s="59"/>
    </row>
    <row r="463" spans="1:84" ht="15" customHeight="1" outlineLevel="1">
      <c r="A463" s="37" t="s">
        <v>490</v>
      </c>
      <c r="B463" s="84">
        <v>4309.93</v>
      </c>
      <c r="C463" s="84">
        <v>4309.93</v>
      </c>
      <c r="D463" s="84">
        <v>4309.93</v>
      </c>
      <c r="E463" s="84">
        <v>4309.93</v>
      </c>
      <c r="F463" s="84">
        <v>4309.93</v>
      </c>
      <c r="G463" s="84">
        <v>4309.93</v>
      </c>
      <c r="H463" s="84">
        <v>4309.93</v>
      </c>
      <c r="I463" s="84">
        <v>4309.93</v>
      </c>
      <c r="J463" s="84">
        <v>4309.93</v>
      </c>
      <c r="K463" s="84">
        <v>4309.93</v>
      </c>
      <c r="L463" s="84">
        <v>4309.93</v>
      </c>
      <c r="M463" s="84">
        <v>4309.93</v>
      </c>
      <c r="N463" s="84">
        <v>4309.93</v>
      </c>
      <c r="O463" s="84">
        <v>4309.93</v>
      </c>
      <c r="P463" s="84">
        <v>4309.93</v>
      </c>
      <c r="Q463" s="84">
        <v>4309.93</v>
      </c>
      <c r="R463" s="84">
        <v>4309.9400000000005</v>
      </c>
      <c r="S463" s="84">
        <v>4309.9400000000005</v>
      </c>
      <c r="T463" s="84">
        <v>4309.9400000000005</v>
      </c>
      <c r="U463" s="84">
        <v>5099.4000000000005</v>
      </c>
      <c r="V463" s="84">
        <v>5099.4000000000005</v>
      </c>
      <c r="W463" s="84">
        <v>5099.4000000000005</v>
      </c>
      <c r="X463" s="84">
        <v>5181.8200000000006</v>
      </c>
      <c r="Y463" s="84">
        <v>5181.8200000000006</v>
      </c>
      <c r="Z463" s="84">
        <v>5181.8200000000006</v>
      </c>
      <c r="AA463" s="84">
        <v>5181.8200000000006</v>
      </c>
      <c r="AB463" s="84">
        <v>5181.8200000000006</v>
      </c>
      <c r="AC463" s="84">
        <v>5181.8200000000006</v>
      </c>
      <c r="AD463" s="84">
        <v>5181.8200000000006</v>
      </c>
      <c r="AE463" s="84">
        <v>5181.8200000000006</v>
      </c>
      <c r="AF463" s="84">
        <v>5181.8200000000006</v>
      </c>
      <c r="AG463" s="84">
        <v>5181.8200000000006</v>
      </c>
      <c r="AH463" s="84">
        <v>5181.8200000000006</v>
      </c>
      <c r="AI463" s="84">
        <v>5181.8200000000006</v>
      </c>
      <c r="AJ463" s="84">
        <v>5181.8200000000006</v>
      </c>
      <c r="AK463" s="84">
        <v>5181.8200000000006</v>
      </c>
      <c r="AL463" s="84">
        <v>5181.8200000000006</v>
      </c>
      <c r="AM463" s="84">
        <v>5181.8200000000006</v>
      </c>
      <c r="AN463" s="84">
        <v>5181.8200000000006</v>
      </c>
      <c r="AO463" s="84">
        <v>5181.8200000000006</v>
      </c>
      <c r="AP463" s="84">
        <v>18827.939999999999</v>
      </c>
      <c r="AQ463" s="84">
        <v>18827.939999999999</v>
      </c>
      <c r="AR463" s="84"/>
      <c r="AS463" s="84"/>
      <c r="AT463" s="84"/>
      <c r="AU463" s="84"/>
      <c r="AV463" s="84"/>
      <c r="AW463" s="84"/>
      <c r="AX463" s="84"/>
      <c r="AY463" s="84"/>
      <c r="AZ463" s="84"/>
      <c r="BA463" s="84"/>
      <c r="BB463" s="84"/>
      <c r="BC463" s="84"/>
      <c r="BD463" s="84"/>
      <c r="BE463" s="84"/>
      <c r="BF463" s="84"/>
      <c r="BG463" s="84"/>
      <c r="BH463" s="84"/>
      <c r="BI463" s="84"/>
      <c r="BJ463" s="84"/>
      <c r="BK463" s="84"/>
      <c r="BL463" s="84"/>
      <c r="BM463" s="84"/>
      <c r="BN463" s="84"/>
      <c r="BO463" s="84"/>
      <c r="BP463" s="84"/>
      <c r="BQ463" s="84"/>
      <c r="BR463" s="84"/>
      <c r="BS463" s="84"/>
      <c r="BT463" s="84"/>
      <c r="BU463" s="84"/>
      <c r="BV463" s="59"/>
      <c r="BW463" s="59"/>
      <c r="BX463" s="59"/>
      <c r="BY463" s="59"/>
      <c r="BZ463" s="59"/>
      <c r="CA463" s="59"/>
      <c r="CB463" s="59"/>
      <c r="CC463" s="59"/>
      <c r="CD463" s="59"/>
      <c r="CE463" s="59"/>
      <c r="CF463" s="59"/>
    </row>
    <row r="464" spans="1:84" ht="15" customHeight="1" outlineLevel="1">
      <c r="A464" s="37" t="s">
        <v>491</v>
      </c>
      <c r="B464" s="84">
        <v>19446.38</v>
      </c>
      <c r="C464" s="84">
        <v>19446.38</v>
      </c>
      <c r="D464" s="84">
        <v>19446.38</v>
      </c>
      <c r="E464" s="84">
        <v>19446.38</v>
      </c>
      <c r="F464" s="84">
        <v>19446.38</v>
      </c>
      <c r="G464" s="84">
        <v>19446.38</v>
      </c>
      <c r="H464" s="84">
        <v>19446.38</v>
      </c>
      <c r="I464" s="84">
        <v>19446.38</v>
      </c>
      <c r="J464" s="84">
        <v>19446.38</v>
      </c>
      <c r="K464" s="84">
        <v>30159.990000000009</v>
      </c>
      <c r="L464" s="84">
        <v>30159.990000000009</v>
      </c>
      <c r="M464" s="84">
        <v>30159.96000000001</v>
      </c>
      <c r="N464" s="84">
        <v>31924.950000000004</v>
      </c>
      <c r="O464" s="84">
        <v>31924.950000000004</v>
      </c>
      <c r="P464" s="84">
        <v>31924.950000000004</v>
      </c>
      <c r="Q464" s="84">
        <v>451142.5</v>
      </c>
      <c r="R464" s="84">
        <v>452348.42</v>
      </c>
      <c r="S464" s="84">
        <v>452348.42</v>
      </c>
      <c r="T464" s="84">
        <v>457685.43000000005</v>
      </c>
      <c r="U464" s="84">
        <v>342496.96</v>
      </c>
      <c r="V464" s="84">
        <v>436427.02999999991</v>
      </c>
      <c r="W464" s="84">
        <v>436427.02999999991</v>
      </c>
      <c r="X464" s="84">
        <v>436427.02999999991</v>
      </c>
      <c r="Y464" s="84">
        <v>437244.95999999996</v>
      </c>
      <c r="Z464" s="84">
        <v>438031.28999999992</v>
      </c>
      <c r="AA464" s="84">
        <v>439694.39999999991</v>
      </c>
      <c r="AB464" s="84">
        <v>439694.39999999991</v>
      </c>
      <c r="AC464" s="84">
        <v>450944.16</v>
      </c>
      <c r="AD464" s="84">
        <v>450944.20999999996</v>
      </c>
      <c r="AE464" s="84">
        <v>451092.01</v>
      </c>
      <c r="AF464" s="84">
        <v>451092.01</v>
      </c>
      <c r="AG464" s="84">
        <v>204165.60000000003</v>
      </c>
      <c r="AH464" s="84">
        <v>212656.19</v>
      </c>
      <c r="AI464" s="84">
        <v>228546.05</v>
      </c>
      <c r="AJ464" s="84">
        <v>228807.76</v>
      </c>
      <c r="AK464" s="84">
        <v>288327.07999999996</v>
      </c>
      <c r="AL464" s="84">
        <v>239711.63</v>
      </c>
      <c r="AM464" s="84">
        <v>239906.11000000002</v>
      </c>
      <c r="AN464" s="84">
        <v>248014.27000000005</v>
      </c>
      <c r="AO464" s="84">
        <v>260144.71</v>
      </c>
      <c r="AP464" s="84">
        <v>278115.75</v>
      </c>
      <c r="AQ464" s="84">
        <v>278160.08999999997</v>
      </c>
      <c r="AR464" s="84"/>
      <c r="AS464" s="84"/>
      <c r="AT464" s="84"/>
      <c r="AU464" s="84"/>
      <c r="AV464" s="84"/>
      <c r="AW464" s="84"/>
      <c r="AX464" s="84"/>
      <c r="AY464" s="84"/>
      <c r="AZ464" s="84"/>
      <c r="BA464" s="84"/>
      <c r="BB464" s="84"/>
      <c r="BC464" s="84"/>
      <c r="BD464" s="84"/>
      <c r="BE464" s="84"/>
      <c r="BF464" s="84"/>
      <c r="BG464" s="84"/>
      <c r="BH464" s="84"/>
      <c r="BI464" s="84"/>
      <c r="BJ464" s="84"/>
      <c r="BK464" s="84"/>
      <c r="BL464" s="84"/>
      <c r="BM464" s="84"/>
      <c r="BN464" s="84"/>
      <c r="BO464" s="84"/>
      <c r="BP464" s="84"/>
      <c r="BQ464" s="84"/>
      <c r="BR464" s="84"/>
      <c r="BS464" s="84"/>
      <c r="BT464" s="84"/>
      <c r="BU464" s="84"/>
      <c r="BV464" s="59"/>
      <c r="BW464" s="59"/>
      <c r="BX464" s="59"/>
      <c r="BY464" s="59"/>
      <c r="BZ464" s="59"/>
      <c r="CA464" s="59"/>
      <c r="CB464" s="59"/>
      <c r="CC464" s="59"/>
      <c r="CD464" s="59"/>
      <c r="CE464" s="59"/>
      <c r="CF464" s="59"/>
    </row>
    <row r="465" spans="1:97" ht="15" customHeight="1" outlineLevel="1">
      <c r="A465" s="37" t="s">
        <v>492</v>
      </c>
      <c r="B465" s="84">
        <v>14078.08</v>
      </c>
      <c r="C465" s="84">
        <v>14078.08</v>
      </c>
      <c r="D465" s="84">
        <v>14078.08</v>
      </c>
      <c r="E465" s="84">
        <v>14078.08</v>
      </c>
      <c r="F465" s="84">
        <v>14078.08</v>
      </c>
      <c r="G465" s="84">
        <v>14078.08</v>
      </c>
      <c r="H465" s="84">
        <v>14078.08</v>
      </c>
      <c r="I465" s="84">
        <v>14078.08</v>
      </c>
      <c r="J465" s="84">
        <v>14078.08</v>
      </c>
      <c r="K465" s="84">
        <v>14078.08</v>
      </c>
      <c r="L465" s="84">
        <v>14078.08</v>
      </c>
      <c r="M465" s="84">
        <v>14078.08</v>
      </c>
      <c r="N465" s="84">
        <v>14078.08</v>
      </c>
      <c r="O465" s="84">
        <v>14078.08</v>
      </c>
      <c r="P465" s="84">
        <v>14078.08</v>
      </c>
      <c r="Q465" s="84">
        <v>14380.12</v>
      </c>
      <c r="R465" s="84">
        <v>16930.04</v>
      </c>
      <c r="S465" s="84">
        <v>16930.04</v>
      </c>
      <c r="T465" s="84">
        <v>17121.080000000002</v>
      </c>
      <c r="U465" s="84">
        <v>17121.080000000002</v>
      </c>
      <c r="V465" s="84">
        <v>17121.080000000002</v>
      </c>
      <c r="W465" s="84">
        <v>17307.650000000001</v>
      </c>
      <c r="X465" s="84">
        <v>18307.75</v>
      </c>
      <c r="Y465" s="84">
        <v>18308.41</v>
      </c>
      <c r="Z465" s="84">
        <v>18307.75</v>
      </c>
      <c r="AA465" s="84">
        <v>18307.75</v>
      </c>
      <c r="AB465" s="84">
        <v>18307.75</v>
      </c>
      <c r="AC465" s="84">
        <v>18338.850000000002</v>
      </c>
      <c r="AD465" s="84">
        <v>18376.690000000002</v>
      </c>
      <c r="AE465" s="84">
        <v>22337.85</v>
      </c>
      <c r="AF465" s="84">
        <v>16547.450000000004</v>
      </c>
      <c r="AG465" s="84">
        <v>8559.09</v>
      </c>
      <c r="AH465" s="84">
        <v>8559.09</v>
      </c>
      <c r="AI465" s="84">
        <v>8559.09</v>
      </c>
      <c r="AJ465" s="84">
        <v>8618.08</v>
      </c>
      <c r="AK465" s="84">
        <v>8717.19</v>
      </c>
      <c r="AL465" s="84">
        <v>8717.19</v>
      </c>
      <c r="AM465" s="84">
        <v>8717.19</v>
      </c>
      <c r="AN465" s="84">
        <v>8717.19</v>
      </c>
      <c r="AO465" s="84">
        <v>9660.11</v>
      </c>
      <c r="AP465" s="84">
        <v>10227.68</v>
      </c>
      <c r="AQ465" s="84">
        <v>10227.68</v>
      </c>
      <c r="AR465" s="84"/>
      <c r="AS465" s="84"/>
      <c r="AT465" s="84"/>
      <c r="AU465" s="84"/>
      <c r="AV465" s="84"/>
      <c r="AW465" s="84"/>
      <c r="AX465" s="84"/>
      <c r="AY465" s="84"/>
      <c r="AZ465" s="84"/>
      <c r="BA465" s="84"/>
      <c r="BB465" s="84"/>
      <c r="BC465" s="84"/>
      <c r="BD465" s="84"/>
      <c r="BE465" s="84"/>
      <c r="BF465" s="84"/>
      <c r="BG465" s="84"/>
      <c r="BH465" s="84"/>
      <c r="BI465" s="84"/>
      <c r="BJ465" s="84"/>
      <c r="BK465" s="84"/>
      <c r="BL465" s="84"/>
      <c r="BM465" s="84"/>
      <c r="BN465" s="84"/>
      <c r="BO465" s="84"/>
      <c r="BP465" s="84"/>
      <c r="BQ465" s="84"/>
      <c r="BR465" s="84"/>
      <c r="BS465" s="84"/>
      <c r="BT465" s="84"/>
      <c r="BU465" s="84"/>
      <c r="BV465" s="59"/>
      <c r="BW465" s="59"/>
      <c r="BX465" s="59"/>
      <c r="BY465" s="59"/>
      <c r="BZ465" s="59"/>
      <c r="CA465" s="59"/>
      <c r="CB465" s="59"/>
      <c r="CC465" s="59"/>
      <c r="CD465" s="59"/>
      <c r="CE465" s="59"/>
      <c r="CF465" s="59"/>
    </row>
    <row r="466" spans="1:97" ht="15" customHeight="1" outlineLevel="1">
      <c r="A466" s="37" t="s">
        <v>493</v>
      </c>
      <c r="B466" s="84">
        <v>27152.58</v>
      </c>
      <c r="C466" s="84">
        <v>27152.58</v>
      </c>
      <c r="D466" s="84">
        <v>27152.58</v>
      </c>
      <c r="E466" s="84">
        <v>27152.58</v>
      </c>
      <c r="F466" s="84">
        <v>27152.58</v>
      </c>
      <c r="G466" s="84">
        <v>27152.58</v>
      </c>
      <c r="H466" s="84">
        <v>27152.58</v>
      </c>
      <c r="I466" s="84">
        <v>27152.58</v>
      </c>
      <c r="J466" s="84">
        <v>30734.69</v>
      </c>
      <c r="K466" s="84">
        <v>30734.69</v>
      </c>
      <c r="L466" s="84">
        <v>30734.69</v>
      </c>
      <c r="M466" s="84">
        <v>30734.69</v>
      </c>
      <c r="N466" s="84">
        <v>54231.69</v>
      </c>
      <c r="O466" s="84">
        <v>54231.69</v>
      </c>
      <c r="P466" s="84">
        <v>54231.69</v>
      </c>
      <c r="Q466" s="84">
        <v>54231.69</v>
      </c>
      <c r="R466" s="84">
        <v>54231.68</v>
      </c>
      <c r="S466" s="84">
        <v>54231.68</v>
      </c>
      <c r="T466" s="84">
        <v>54231.68</v>
      </c>
      <c r="U466" s="84">
        <v>53576.22</v>
      </c>
      <c r="V466" s="84">
        <v>53576.22</v>
      </c>
      <c r="W466" s="84">
        <v>53576.22</v>
      </c>
      <c r="X466" s="84">
        <v>53576.22</v>
      </c>
      <c r="Y466" s="84">
        <v>53576.22</v>
      </c>
      <c r="Z466" s="84">
        <v>53576.22</v>
      </c>
      <c r="AA466" s="84">
        <v>57934.66</v>
      </c>
      <c r="AB466" s="84">
        <v>57934.66</v>
      </c>
      <c r="AC466" s="84">
        <v>59280.17</v>
      </c>
      <c r="AD466" s="84">
        <v>59280.2</v>
      </c>
      <c r="AE466" s="84">
        <v>59280.2</v>
      </c>
      <c r="AF466" s="84">
        <v>59280.2</v>
      </c>
      <c r="AG466" s="84">
        <v>63593.760000000009</v>
      </c>
      <c r="AH466" s="84">
        <v>63593.760000000009</v>
      </c>
      <c r="AI466" s="84">
        <v>63593.760000000009</v>
      </c>
      <c r="AJ466" s="84">
        <v>63593.760000000009</v>
      </c>
      <c r="AK466" s="84">
        <v>63593.760000000009</v>
      </c>
      <c r="AL466" s="84">
        <v>63593.760000000009</v>
      </c>
      <c r="AM466" s="84">
        <v>63593.760000000009</v>
      </c>
      <c r="AN466" s="84">
        <v>63593.760000000009</v>
      </c>
      <c r="AO466" s="84">
        <v>65030.62000000001</v>
      </c>
      <c r="AP466" s="84">
        <v>65030.62000000001</v>
      </c>
      <c r="AQ466" s="84">
        <v>68626.94</v>
      </c>
      <c r="AR466" s="84"/>
      <c r="AS466" s="84"/>
      <c r="AT466" s="84"/>
      <c r="AU466" s="84"/>
      <c r="AV466" s="84"/>
      <c r="AW466" s="84"/>
      <c r="AX466" s="84"/>
      <c r="AY466" s="84"/>
      <c r="AZ466" s="84"/>
      <c r="BA466" s="84"/>
      <c r="BB466" s="84"/>
      <c r="BC466" s="84"/>
      <c r="BD466" s="84"/>
      <c r="BE466" s="84"/>
      <c r="BF466" s="84"/>
      <c r="BG466" s="84"/>
      <c r="BH466" s="84"/>
      <c r="BI466" s="84"/>
      <c r="BJ466" s="84"/>
      <c r="BK466" s="84"/>
      <c r="BL466" s="84"/>
      <c r="BM466" s="84"/>
      <c r="BN466" s="84"/>
      <c r="BO466" s="84"/>
      <c r="BP466" s="84"/>
      <c r="BQ466" s="84"/>
      <c r="BR466" s="84"/>
      <c r="BS466" s="84"/>
      <c r="BT466" s="84"/>
      <c r="BU466" s="84"/>
      <c r="BV466" s="59"/>
      <c r="BW466" s="59"/>
      <c r="BX466" s="59"/>
      <c r="BY466" s="59"/>
      <c r="BZ466" s="59"/>
      <c r="CA466" s="59"/>
      <c r="CB466" s="59"/>
      <c r="CC466" s="59"/>
      <c r="CD466" s="59"/>
      <c r="CE466" s="59"/>
      <c r="CF466" s="59"/>
    </row>
    <row r="467" spans="1:97" ht="15" customHeight="1" outlineLevel="1">
      <c r="A467" s="37" t="s">
        <v>494</v>
      </c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/>
      <c r="AJ467" s="84"/>
      <c r="AK467" s="84"/>
      <c r="AL467" s="84"/>
      <c r="AM467" s="84"/>
      <c r="AN467" s="84"/>
      <c r="AO467" s="84"/>
      <c r="AP467" s="84"/>
      <c r="AQ467" s="84"/>
      <c r="AR467" s="84"/>
      <c r="AS467" s="84"/>
      <c r="AT467" s="84"/>
      <c r="AU467" s="84"/>
      <c r="AV467" s="84"/>
      <c r="AW467" s="84"/>
      <c r="AX467" s="84"/>
      <c r="AY467" s="84"/>
      <c r="AZ467" s="84"/>
      <c r="BA467" s="84"/>
      <c r="BB467" s="84"/>
      <c r="BC467" s="84"/>
      <c r="BD467" s="84"/>
      <c r="BE467" s="84"/>
      <c r="BF467" s="84"/>
      <c r="BG467" s="84"/>
      <c r="BH467" s="84"/>
      <c r="BI467" s="84"/>
      <c r="BJ467" s="84"/>
      <c r="BK467" s="84"/>
      <c r="BL467" s="84"/>
      <c r="BM467" s="84"/>
      <c r="BN467" s="84"/>
      <c r="BO467" s="84"/>
      <c r="BP467" s="84"/>
      <c r="BQ467" s="84"/>
      <c r="BR467" s="84"/>
      <c r="BS467" s="84"/>
      <c r="BT467" s="84"/>
      <c r="BU467" s="84"/>
      <c r="BV467" s="59"/>
      <c r="BW467" s="59"/>
      <c r="BX467" s="59"/>
      <c r="BY467" s="59"/>
      <c r="BZ467" s="59"/>
      <c r="CA467" s="59"/>
      <c r="CB467" s="59"/>
      <c r="CC467" s="59"/>
      <c r="CD467" s="59"/>
      <c r="CE467" s="59"/>
      <c r="CF467" s="59"/>
    </row>
    <row r="468" spans="1:97" ht="15" customHeight="1" outlineLevel="1">
      <c r="A468" s="37" t="s">
        <v>495</v>
      </c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  <c r="AE468" s="84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U468" s="84"/>
      <c r="AV468" s="84"/>
      <c r="AW468" s="84"/>
      <c r="AX468" s="84"/>
      <c r="AY468" s="84"/>
      <c r="AZ468" s="84"/>
      <c r="BA468" s="84"/>
      <c r="BB468" s="84"/>
      <c r="BC468" s="84"/>
      <c r="BD468" s="84"/>
      <c r="BE468" s="84"/>
      <c r="BF468" s="84"/>
      <c r="BG468" s="84"/>
      <c r="BH468" s="84"/>
      <c r="BI468" s="84"/>
      <c r="BJ468" s="84"/>
      <c r="BK468" s="84"/>
      <c r="BL468" s="84"/>
      <c r="BM468" s="84"/>
      <c r="BN468" s="84"/>
      <c r="BO468" s="84"/>
      <c r="BP468" s="84"/>
      <c r="BQ468" s="84"/>
      <c r="BR468" s="84"/>
      <c r="BS468" s="84"/>
      <c r="BT468" s="84"/>
      <c r="BU468" s="84"/>
      <c r="BV468" s="59"/>
      <c r="BW468" s="59"/>
      <c r="BX468" s="59"/>
      <c r="BY468" s="59"/>
      <c r="BZ468" s="59"/>
      <c r="CA468" s="59"/>
      <c r="CB468" s="59"/>
      <c r="CC468" s="59"/>
      <c r="CD468" s="59"/>
      <c r="CE468" s="59"/>
      <c r="CF468" s="59"/>
    </row>
    <row r="469" spans="1:97" ht="15" customHeight="1" outlineLevel="1">
      <c r="A469" s="37" t="s">
        <v>496</v>
      </c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  <c r="AE469" s="84"/>
      <c r="AF469" s="84"/>
      <c r="AG469" s="84"/>
      <c r="AH469" s="84"/>
      <c r="AI469" s="84"/>
      <c r="AJ469" s="84"/>
      <c r="AK469" s="84"/>
      <c r="AL469" s="84"/>
      <c r="AM469" s="84"/>
      <c r="AN469" s="84"/>
      <c r="AO469" s="84"/>
      <c r="AP469" s="84"/>
      <c r="AQ469" s="84"/>
      <c r="AR469" s="84"/>
      <c r="AS469" s="84"/>
      <c r="AT469" s="84"/>
      <c r="AU469" s="84"/>
      <c r="AV469" s="84"/>
      <c r="AW469" s="84"/>
      <c r="AX469" s="84"/>
      <c r="AY469" s="84"/>
      <c r="AZ469" s="84"/>
      <c r="BA469" s="84"/>
      <c r="BB469" s="84"/>
      <c r="BC469" s="84"/>
      <c r="BD469" s="84"/>
      <c r="BE469" s="84"/>
      <c r="BF469" s="84"/>
      <c r="BG469" s="84"/>
      <c r="BH469" s="84"/>
      <c r="BI469" s="84"/>
      <c r="BJ469" s="84"/>
      <c r="BK469" s="84"/>
      <c r="BL469" s="84"/>
      <c r="BM469" s="84"/>
      <c r="BN469" s="84"/>
      <c r="BO469" s="84"/>
      <c r="BP469" s="84"/>
      <c r="BQ469" s="84"/>
      <c r="BR469" s="84"/>
      <c r="BS469" s="84"/>
      <c r="BT469" s="84"/>
      <c r="BU469" s="84"/>
      <c r="BV469" s="59"/>
      <c r="BW469" s="59"/>
      <c r="BX469" s="59"/>
      <c r="BY469" s="59"/>
      <c r="BZ469" s="59"/>
      <c r="CA469" s="59"/>
      <c r="CB469" s="59"/>
      <c r="CC469" s="59"/>
      <c r="CD469" s="59"/>
      <c r="CE469" s="59"/>
      <c r="CF469" s="59"/>
    </row>
    <row r="470" spans="1:97" outlineLevel="1">
      <c r="A470" s="37" t="s">
        <v>497</v>
      </c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  <c r="AL470" s="84"/>
      <c r="AM470" s="84"/>
      <c r="AN470" s="84"/>
      <c r="AO470" s="84"/>
      <c r="AP470" s="84"/>
      <c r="AQ470" s="84"/>
      <c r="AR470" s="84"/>
      <c r="AS470" s="84"/>
      <c r="AT470" s="84"/>
      <c r="AU470" s="84"/>
      <c r="AV470" s="84"/>
      <c r="AW470" s="84"/>
      <c r="AX470" s="84"/>
      <c r="AY470" s="84"/>
      <c r="AZ470" s="84"/>
      <c r="BA470" s="84"/>
      <c r="BB470" s="84"/>
      <c r="BC470" s="84"/>
      <c r="BD470" s="84"/>
      <c r="BE470" s="84"/>
      <c r="BF470" s="84"/>
      <c r="BG470" s="84"/>
      <c r="BH470" s="84"/>
      <c r="BI470" s="84"/>
      <c r="BJ470" s="84"/>
      <c r="BK470" s="84"/>
      <c r="BL470" s="84"/>
      <c r="BM470" s="84"/>
      <c r="BN470" s="84"/>
      <c r="BO470" s="84"/>
      <c r="BP470" s="84"/>
      <c r="BQ470" s="84"/>
      <c r="BR470" s="84"/>
      <c r="BS470" s="84"/>
      <c r="BT470" s="84"/>
      <c r="BU470" s="84"/>
      <c r="BV470" s="59"/>
      <c r="BW470" s="59"/>
      <c r="BX470" s="59"/>
      <c r="BY470" s="59"/>
      <c r="BZ470" s="59"/>
      <c r="CA470" s="59"/>
      <c r="CB470" s="59"/>
      <c r="CC470" s="59"/>
      <c r="CD470" s="59"/>
      <c r="CE470" s="59"/>
      <c r="CF470" s="59"/>
    </row>
    <row r="471" spans="1:97" outlineLevel="1">
      <c r="A471" s="37" t="s">
        <v>498</v>
      </c>
      <c r="B471" s="84">
        <v>1477.99</v>
      </c>
      <c r="C471" s="84">
        <v>1477.99</v>
      </c>
      <c r="D471" s="84">
        <v>1477.99</v>
      </c>
      <c r="E471" s="84">
        <v>1477.99</v>
      </c>
      <c r="F471" s="84">
        <v>1477.99</v>
      </c>
      <c r="G471" s="84">
        <v>1477.99</v>
      </c>
      <c r="H471" s="84">
        <v>1477.99</v>
      </c>
      <c r="I471" s="84">
        <v>1477.99</v>
      </c>
      <c r="J471" s="84">
        <v>1477.99</v>
      </c>
      <c r="K471" s="84">
        <v>11459.92</v>
      </c>
      <c r="L471" s="84">
        <v>11459.92</v>
      </c>
      <c r="M471" s="84">
        <v>11459.92</v>
      </c>
      <c r="N471" s="84">
        <v>11459.92</v>
      </c>
      <c r="O471" s="84">
        <v>11459.92</v>
      </c>
      <c r="P471" s="84">
        <v>11459.92</v>
      </c>
      <c r="Q471" s="84">
        <v>11459.92</v>
      </c>
      <c r="R471" s="84">
        <v>11710.9</v>
      </c>
      <c r="S471" s="84">
        <v>10414.25</v>
      </c>
      <c r="T471" s="84">
        <v>10414.25</v>
      </c>
      <c r="U471" s="84">
        <v>10414.25</v>
      </c>
      <c r="V471" s="84">
        <v>10414.25</v>
      </c>
      <c r="W471" s="84">
        <v>10414.25</v>
      </c>
      <c r="X471" s="84">
        <v>10414.25</v>
      </c>
      <c r="Y471" s="84">
        <v>10414.25</v>
      </c>
      <c r="Z471" s="84">
        <v>10414.25</v>
      </c>
      <c r="AA471" s="84">
        <v>1728.97</v>
      </c>
      <c r="AB471" s="84">
        <v>1728.97</v>
      </c>
      <c r="AC471" s="84">
        <v>1728.97</v>
      </c>
      <c r="AD471" s="84">
        <v>1728.97</v>
      </c>
      <c r="AE471" s="84">
        <v>1728.97</v>
      </c>
      <c r="AF471" s="84">
        <v>1728.97</v>
      </c>
      <c r="AG471" s="84">
        <v>1728.97</v>
      </c>
      <c r="AH471" s="84">
        <v>1728.97</v>
      </c>
      <c r="AI471" s="84">
        <v>1728.97</v>
      </c>
      <c r="AJ471" s="84">
        <v>1728.97</v>
      </c>
      <c r="AK471" s="84">
        <v>1728.97</v>
      </c>
      <c r="AL471" s="84">
        <v>1728.97</v>
      </c>
      <c r="AM471" s="84">
        <v>1728.97</v>
      </c>
      <c r="AN471" s="84">
        <v>1728.97</v>
      </c>
      <c r="AO471" s="84">
        <v>1728.97</v>
      </c>
      <c r="AP471" s="84">
        <v>1728.97</v>
      </c>
      <c r="AQ471" s="84">
        <v>1728.97</v>
      </c>
      <c r="AR471" s="84"/>
      <c r="AS471" s="84"/>
      <c r="AT471" s="84"/>
      <c r="AU471" s="84"/>
      <c r="AV471" s="84"/>
      <c r="AW471" s="84"/>
      <c r="AX471" s="84"/>
      <c r="AY471" s="84"/>
      <c r="AZ471" s="84"/>
      <c r="BA471" s="84"/>
      <c r="BB471" s="84"/>
      <c r="BC471" s="84"/>
      <c r="BD471" s="84"/>
      <c r="BE471" s="84"/>
      <c r="BF471" s="84"/>
      <c r="BG471" s="84"/>
      <c r="BH471" s="84"/>
      <c r="BI471" s="84"/>
      <c r="BJ471" s="84"/>
      <c r="BK471" s="84"/>
      <c r="BL471" s="84"/>
      <c r="BM471" s="84"/>
      <c r="BN471" s="84"/>
      <c r="BO471" s="84"/>
      <c r="BP471" s="84"/>
      <c r="BQ471" s="84"/>
      <c r="BR471" s="84"/>
      <c r="BS471" s="84"/>
      <c r="BT471" s="84"/>
      <c r="BU471" s="84"/>
      <c r="BV471" s="59"/>
      <c r="BW471" s="59"/>
      <c r="BX471" s="59"/>
      <c r="BY471" s="59"/>
      <c r="BZ471" s="59"/>
      <c r="CA471" s="59"/>
      <c r="CB471" s="59"/>
      <c r="CC471" s="59"/>
      <c r="CD471" s="59"/>
      <c r="CE471" s="59"/>
      <c r="CF471" s="59"/>
    </row>
    <row r="472" spans="1:97" outlineLevel="1">
      <c r="A472" s="37" t="s">
        <v>499</v>
      </c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  <c r="AE472" s="84"/>
      <c r="AF472" s="84"/>
      <c r="AG472" s="84"/>
      <c r="AH472" s="84"/>
      <c r="AI472" s="84"/>
      <c r="AJ472" s="84"/>
      <c r="AK472" s="84"/>
      <c r="AL472" s="84"/>
      <c r="AM472" s="84"/>
      <c r="AN472" s="84"/>
      <c r="AO472" s="84"/>
      <c r="AP472" s="84"/>
      <c r="AQ472" s="84"/>
      <c r="AR472" s="84"/>
      <c r="AS472" s="84"/>
      <c r="AT472" s="84"/>
      <c r="AU472" s="84"/>
      <c r="AV472" s="84"/>
      <c r="AW472" s="84"/>
      <c r="AX472" s="84"/>
      <c r="AY472" s="84"/>
      <c r="AZ472" s="84"/>
      <c r="BA472" s="84"/>
      <c r="BB472" s="84"/>
      <c r="BC472" s="84"/>
      <c r="BD472" s="84"/>
      <c r="BE472" s="84"/>
      <c r="BF472" s="84"/>
      <c r="BG472" s="84"/>
      <c r="BH472" s="84"/>
      <c r="BI472" s="84"/>
      <c r="BJ472" s="84"/>
      <c r="BK472" s="84"/>
      <c r="BL472" s="84"/>
      <c r="BM472" s="84"/>
      <c r="BN472" s="84"/>
      <c r="BO472" s="84"/>
      <c r="BP472" s="84"/>
      <c r="BQ472" s="84"/>
      <c r="BR472" s="84"/>
      <c r="BS472" s="84"/>
      <c r="BT472" s="84"/>
      <c r="BU472" s="84"/>
      <c r="BV472" s="59"/>
      <c r="BW472" s="59"/>
      <c r="BX472" s="59"/>
      <c r="BY472" s="59"/>
      <c r="BZ472" s="59"/>
      <c r="CA472" s="59"/>
      <c r="CB472" s="59"/>
      <c r="CC472" s="59"/>
      <c r="CD472" s="59"/>
      <c r="CE472" s="59"/>
      <c r="CF472" s="59"/>
    </row>
    <row r="473" spans="1:97" ht="15" customHeight="1" outlineLevel="1">
      <c r="A473" s="37" t="s">
        <v>500</v>
      </c>
      <c r="B473" s="84"/>
      <c r="C473" s="84"/>
      <c r="D473" s="84"/>
      <c r="E473" s="84"/>
      <c r="F473" s="84"/>
      <c r="G473" s="84"/>
      <c r="H473" s="84"/>
      <c r="I473" s="84"/>
      <c r="J473" s="84"/>
      <c r="K473" s="84">
        <v>1322.64</v>
      </c>
      <c r="L473" s="84">
        <v>1322.64</v>
      </c>
      <c r="M473" s="84">
        <v>1322.64</v>
      </c>
      <c r="N473" s="84">
        <v>1322.64</v>
      </c>
      <c r="O473" s="84">
        <v>1322.64</v>
      </c>
      <c r="P473" s="84">
        <v>1322.64</v>
      </c>
      <c r="Q473" s="84">
        <v>1322.64</v>
      </c>
      <c r="R473" s="84">
        <v>1322.64</v>
      </c>
      <c r="S473" s="84">
        <v>2619.29</v>
      </c>
      <c r="T473" s="84">
        <v>2619.29</v>
      </c>
      <c r="U473" s="84">
        <v>2619.29</v>
      </c>
      <c r="V473" s="84">
        <v>2619.29</v>
      </c>
      <c r="W473" s="84">
        <v>2619.29</v>
      </c>
      <c r="X473" s="84">
        <v>2619.29</v>
      </c>
      <c r="Y473" s="84">
        <v>2619.29</v>
      </c>
      <c r="Z473" s="84">
        <v>2619.29</v>
      </c>
      <c r="AA473" s="84">
        <v>5886.53</v>
      </c>
      <c r="AB473" s="84">
        <v>5886.53</v>
      </c>
      <c r="AC473" s="84">
        <v>7220.83</v>
      </c>
      <c r="AD473" s="84">
        <v>5600.13</v>
      </c>
      <c r="AE473" s="84">
        <v>5600.13</v>
      </c>
      <c r="AF473" s="84">
        <v>5600.13</v>
      </c>
      <c r="AG473" s="84">
        <v>5600.13</v>
      </c>
      <c r="AH473" s="84">
        <v>5600.13</v>
      </c>
      <c r="AI473" s="84">
        <v>5600.13</v>
      </c>
      <c r="AJ473" s="84">
        <v>5600.13</v>
      </c>
      <c r="AK473" s="84">
        <v>5600.13</v>
      </c>
      <c r="AL473" s="84">
        <v>5600.13</v>
      </c>
      <c r="AM473" s="84">
        <v>5600.13</v>
      </c>
      <c r="AN473" s="84">
        <v>5600.13</v>
      </c>
      <c r="AO473" s="84">
        <v>4277.49</v>
      </c>
      <c r="AP473" s="84">
        <v>4277.49</v>
      </c>
      <c r="AQ473" s="84">
        <v>5745.45</v>
      </c>
      <c r="AR473" s="84"/>
      <c r="AS473" s="84"/>
      <c r="AT473" s="84"/>
      <c r="AU473" s="84"/>
      <c r="AV473" s="84"/>
      <c r="AW473" s="84"/>
      <c r="AX473" s="84"/>
      <c r="AY473" s="84"/>
      <c r="AZ473" s="84"/>
      <c r="BA473" s="84"/>
      <c r="BB473" s="84"/>
      <c r="BC473" s="84"/>
      <c r="BD473" s="84"/>
      <c r="BE473" s="84"/>
      <c r="BF473" s="84"/>
      <c r="BG473" s="84"/>
      <c r="BH473" s="84"/>
      <c r="BI473" s="84"/>
      <c r="BJ473" s="84"/>
      <c r="BK473" s="84"/>
      <c r="BL473" s="84"/>
      <c r="BM473" s="84"/>
      <c r="BN473" s="84"/>
      <c r="BO473" s="84"/>
      <c r="BP473" s="84"/>
      <c r="BQ473" s="84"/>
      <c r="BR473" s="84"/>
      <c r="BS473" s="84"/>
      <c r="BT473" s="84"/>
      <c r="BU473" s="84"/>
      <c r="BV473" s="59"/>
      <c r="BW473" s="59"/>
      <c r="BX473" s="59"/>
      <c r="BY473" s="59"/>
      <c r="BZ473" s="59"/>
      <c r="CA473" s="59"/>
      <c r="CB473" s="59"/>
      <c r="CC473" s="59"/>
      <c r="CD473" s="59"/>
      <c r="CE473" s="59"/>
      <c r="CF473" s="59"/>
    </row>
    <row r="474" spans="1:97" ht="15" customHeight="1" outlineLevel="1">
      <c r="A474" s="37" t="s">
        <v>501</v>
      </c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  <c r="AE474" s="84"/>
      <c r="AF474" s="84"/>
      <c r="AG474" s="84"/>
      <c r="AH474" s="84"/>
      <c r="AI474" s="84"/>
      <c r="AJ474" s="84"/>
      <c r="AK474" s="84"/>
      <c r="AL474" s="84"/>
      <c r="AM474" s="84"/>
      <c r="AN474" s="84"/>
      <c r="AO474" s="84"/>
      <c r="AP474" s="84"/>
      <c r="AQ474" s="84"/>
      <c r="AR474" s="84"/>
      <c r="AS474" s="84"/>
      <c r="AT474" s="84"/>
      <c r="AU474" s="84"/>
      <c r="AV474" s="84"/>
      <c r="AW474" s="84"/>
      <c r="AX474" s="84"/>
      <c r="AY474" s="84"/>
      <c r="AZ474" s="84"/>
      <c r="BA474" s="84"/>
      <c r="BB474" s="84"/>
      <c r="BC474" s="84"/>
      <c r="BD474" s="84"/>
      <c r="BE474" s="84"/>
      <c r="BF474" s="84"/>
      <c r="BG474" s="84"/>
      <c r="BH474" s="84"/>
      <c r="BI474" s="84"/>
      <c r="BJ474" s="84"/>
      <c r="BK474" s="84"/>
      <c r="BL474" s="84"/>
      <c r="BM474" s="84"/>
      <c r="BN474" s="84"/>
      <c r="BO474" s="84"/>
      <c r="BP474" s="84"/>
      <c r="BQ474" s="84"/>
      <c r="BR474" s="84"/>
      <c r="BS474" s="84"/>
      <c r="BT474" s="84"/>
      <c r="BU474" s="84"/>
      <c r="BV474" s="59"/>
      <c r="BW474" s="59"/>
      <c r="BX474" s="59"/>
      <c r="BY474" s="59"/>
      <c r="BZ474" s="59"/>
      <c r="CA474" s="59"/>
      <c r="CB474" s="59"/>
      <c r="CC474" s="59"/>
      <c r="CD474" s="59"/>
      <c r="CE474" s="59"/>
      <c r="CF474" s="59"/>
    </row>
    <row r="475" spans="1:97" ht="15" customHeight="1" outlineLevel="1">
      <c r="A475" s="37" t="s">
        <v>502</v>
      </c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  <c r="AE475" s="84"/>
      <c r="AF475" s="84"/>
      <c r="AG475" s="84"/>
      <c r="AH475" s="84"/>
      <c r="AI475" s="84"/>
      <c r="AJ475" s="84"/>
      <c r="AK475" s="84"/>
      <c r="AL475" s="84"/>
      <c r="AM475" s="84"/>
      <c r="AN475" s="84"/>
      <c r="AO475" s="84"/>
      <c r="AP475" s="84"/>
      <c r="AQ475" s="84"/>
      <c r="AR475" s="84">
        <v>1714384.82</v>
      </c>
      <c r="AS475" s="84">
        <v>1714384.82</v>
      </c>
      <c r="AT475" s="84">
        <v>1714622.7866666666</v>
      </c>
      <c r="AU475" s="84">
        <v>2664060.3706983482</v>
      </c>
      <c r="AV475" s="84">
        <v>2909980.1015402647</v>
      </c>
      <c r="AW475" s="84">
        <v>2918263.4736193479</v>
      </c>
      <c r="AX475" s="84">
        <v>2928724.2617176813</v>
      </c>
      <c r="AY475" s="84">
        <v>2931973.542323431</v>
      </c>
      <c r="AZ475" s="84">
        <v>2966504.0737484312</v>
      </c>
      <c r="BA475" s="84">
        <v>2966504.0737484312</v>
      </c>
      <c r="BB475" s="84">
        <v>3147095.7404150981</v>
      </c>
      <c r="BC475" s="84">
        <v>3161741.5420957645</v>
      </c>
      <c r="BD475" s="84">
        <v>3498527.2730327323</v>
      </c>
      <c r="BE475" s="84">
        <v>3520539.5230327323</v>
      </c>
      <c r="BF475" s="84">
        <v>3804654.4233752135</v>
      </c>
      <c r="BG475" s="84">
        <v>4147674.4663309315</v>
      </c>
      <c r="BH475" s="84">
        <v>4160381.9832580145</v>
      </c>
      <c r="BI475" s="84">
        <v>4175851.9832580145</v>
      </c>
      <c r="BJ475" s="84">
        <v>4444722.9723069128</v>
      </c>
      <c r="BK475" s="84">
        <v>4444722.9723069128</v>
      </c>
      <c r="BL475" s="84">
        <v>4607618.2893077461</v>
      </c>
      <c r="BM475" s="84">
        <v>4607618.2893077461</v>
      </c>
      <c r="BN475" s="84">
        <v>4607618.2893077461</v>
      </c>
      <c r="BO475" s="84">
        <v>4607618.2893077461</v>
      </c>
      <c r="BP475" s="84">
        <v>4607618.2893077461</v>
      </c>
      <c r="BQ475" s="84">
        <v>4607618.2893077461</v>
      </c>
      <c r="BR475" s="84">
        <v>4838458.1916464372</v>
      </c>
      <c r="BS475" s="84">
        <v>4843150.8972251872</v>
      </c>
      <c r="BT475" s="84">
        <v>4843150.8972251872</v>
      </c>
      <c r="BU475" s="84">
        <v>4869192.5638918532</v>
      </c>
      <c r="BV475" s="59">
        <v>4880309.2305585202</v>
      </c>
      <c r="BW475" s="59">
        <v>4885515.4805585202</v>
      </c>
      <c r="BX475" s="59">
        <v>5152970.6621076185</v>
      </c>
      <c r="BY475" s="59">
        <v>5152970.6621076185</v>
      </c>
      <c r="BZ475" s="59">
        <v>5152970.6621076185</v>
      </c>
      <c r="CA475" s="59">
        <v>5156703.9954409515</v>
      </c>
      <c r="CB475" s="59">
        <v>5399719.7311129756</v>
      </c>
      <c r="CC475" s="59">
        <v>5404303.0644463087</v>
      </c>
      <c r="CD475" s="59">
        <v>5404303.0644463087</v>
      </c>
      <c r="CE475" s="59">
        <v>5404303.0644463087</v>
      </c>
      <c r="CF475" s="59">
        <v>5404303.0644463087</v>
      </c>
      <c r="CG475">
        <v>5404303.0644463087</v>
      </c>
      <c r="CH475">
        <v>5404303.0644463087</v>
      </c>
      <c r="CI475">
        <v>5404303.0644463087</v>
      </c>
      <c r="CJ475">
        <v>5405710.4456963083</v>
      </c>
      <c r="CK475">
        <v>5405710.4456963083</v>
      </c>
      <c r="CL475">
        <v>5405710.4456963083</v>
      </c>
      <c r="CM475">
        <v>5636550.3480350003</v>
      </c>
      <c r="CN475">
        <v>5636550.3480350003</v>
      </c>
      <c r="CO475">
        <v>5636550.3480350003</v>
      </c>
      <c r="CP475">
        <v>5636550.3480350003</v>
      </c>
      <c r="CQ475">
        <v>5636550.3480350003</v>
      </c>
      <c r="CR475">
        <v>5636550.3480350003</v>
      </c>
      <c r="CS475">
        <v>5636550.3480350003</v>
      </c>
    </row>
    <row r="476" spans="1:97" ht="15" customHeight="1">
      <c r="A476" s="35" t="s">
        <v>503</v>
      </c>
      <c r="B476" s="84">
        <v>66464.960000000006</v>
      </c>
      <c r="C476" s="84">
        <v>66464.960000000006</v>
      </c>
      <c r="D476" s="84">
        <v>66464.960000000006</v>
      </c>
      <c r="E476" s="84">
        <v>66464.960000000006</v>
      </c>
      <c r="F476" s="84">
        <v>66464.960000000006</v>
      </c>
      <c r="G476" s="84">
        <v>66464.960000000006</v>
      </c>
      <c r="H476" s="84">
        <v>66464.960000000006</v>
      </c>
      <c r="I476" s="84">
        <v>66464.960000000006</v>
      </c>
      <c r="J476" s="84">
        <v>70047.069999999992</v>
      </c>
      <c r="K476" s="84">
        <v>95519.9</v>
      </c>
      <c r="L476" s="84">
        <v>95519.9</v>
      </c>
      <c r="M476" s="84">
        <v>95519.87</v>
      </c>
      <c r="N476" s="84">
        <v>120781.86000000002</v>
      </c>
      <c r="O476" s="84">
        <v>120781.86000000002</v>
      </c>
      <c r="P476" s="84">
        <v>120781.86000000002</v>
      </c>
      <c r="Q476" s="84">
        <v>1110086.7899999998</v>
      </c>
      <c r="R476" s="84">
        <v>1114093.6099999996</v>
      </c>
      <c r="S476" s="84">
        <v>1333969.5</v>
      </c>
      <c r="T476" s="84">
        <v>1499811.0700000003</v>
      </c>
      <c r="U476" s="84">
        <v>1384756.6</v>
      </c>
      <c r="V476" s="84">
        <v>1478686.67</v>
      </c>
      <c r="W476" s="84">
        <v>1551885.5299999998</v>
      </c>
      <c r="X476" s="84">
        <v>1552968.0499999998</v>
      </c>
      <c r="Y476" s="84">
        <v>1618099.83</v>
      </c>
      <c r="Z476" s="84">
        <v>1618885.5</v>
      </c>
      <c r="AA476" s="84">
        <v>1619489.01</v>
      </c>
      <c r="AB476" s="84">
        <v>1664733.66</v>
      </c>
      <c r="AC476" s="84">
        <v>1678694.33</v>
      </c>
      <c r="AD476" s="84">
        <v>1677111.9199999997</v>
      </c>
      <c r="AE476" s="84">
        <v>1681220.8799999997</v>
      </c>
      <c r="AF476" s="84">
        <v>1838110.9599999997</v>
      </c>
      <c r="AG476" s="84">
        <v>1587982.9999999998</v>
      </c>
      <c r="AH476" s="84">
        <v>276972.37000000011</v>
      </c>
      <c r="AI476" s="84">
        <v>1534916.8599999999</v>
      </c>
      <c r="AJ476" s="84">
        <v>1535710.8099999998</v>
      </c>
      <c r="AK476" s="84">
        <v>1595329.24</v>
      </c>
      <c r="AL476" s="84">
        <v>1548203.4399999997</v>
      </c>
      <c r="AM476" s="84">
        <v>1654590.9599999997</v>
      </c>
      <c r="AN476" s="84">
        <v>1663172.3699999999</v>
      </c>
      <c r="AO476" s="84">
        <v>1458003.5299999998</v>
      </c>
      <c r="AP476" s="84">
        <v>1710047.33</v>
      </c>
      <c r="AQ476" s="84">
        <v>1715155.95</v>
      </c>
      <c r="AR476" s="84">
        <v>1714384.82</v>
      </c>
      <c r="AS476" s="84">
        <v>1714384.82</v>
      </c>
      <c r="AT476" s="84">
        <v>1714622.7866666666</v>
      </c>
      <c r="AU476" s="84">
        <v>2664060.3706983482</v>
      </c>
      <c r="AV476" s="84">
        <v>2909980.1015402647</v>
      </c>
      <c r="AW476" s="84">
        <v>2918263.4736193479</v>
      </c>
      <c r="AX476" s="84">
        <v>2928724.2617176813</v>
      </c>
      <c r="AY476" s="84">
        <v>2931973.542323431</v>
      </c>
      <c r="AZ476" s="84">
        <v>2966504.0737484312</v>
      </c>
      <c r="BA476" s="84">
        <v>2966504.0737484312</v>
      </c>
      <c r="BB476" s="84">
        <v>3147095.7404150981</v>
      </c>
      <c r="BC476" s="84">
        <v>3161741.5420957645</v>
      </c>
      <c r="BD476" s="84">
        <v>3498527.2730327323</v>
      </c>
      <c r="BE476" s="84">
        <v>3520539.5230327323</v>
      </c>
      <c r="BF476" s="84">
        <v>3804654.4233752135</v>
      </c>
      <c r="BG476" s="84">
        <v>4147674.4663309315</v>
      </c>
      <c r="BH476" s="84">
        <v>4160381.9832580145</v>
      </c>
      <c r="BI476" s="84">
        <v>4175851.9832580145</v>
      </c>
      <c r="BJ476" s="84">
        <v>4444722.9723069128</v>
      </c>
      <c r="BK476" s="84">
        <v>4444722.9723069128</v>
      </c>
      <c r="BL476" s="84">
        <v>4607618.2893077461</v>
      </c>
      <c r="BM476" s="84">
        <v>4607618.2893077461</v>
      </c>
      <c r="BN476" s="84">
        <v>4607618.2893077461</v>
      </c>
      <c r="BO476" s="84">
        <v>4607618.2893077461</v>
      </c>
      <c r="BP476" s="84">
        <v>4607618.2893077461</v>
      </c>
      <c r="BQ476" s="84">
        <v>4607618.2893077461</v>
      </c>
      <c r="BR476" s="84">
        <v>4838458.1916464372</v>
      </c>
      <c r="BS476" s="84">
        <v>4843150.8972251872</v>
      </c>
      <c r="BT476" s="84">
        <v>4843150.8972251872</v>
      </c>
      <c r="BU476" s="84">
        <v>4869192.5638918532</v>
      </c>
      <c r="BV476" s="59">
        <v>4880309.2305585202</v>
      </c>
      <c r="BW476" s="59">
        <v>4885515.4805585202</v>
      </c>
      <c r="BX476" s="59">
        <v>5152970.6621076185</v>
      </c>
      <c r="BY476" s="59">
        <v>5152970.6621076185</v>
      </c>
      <c r="BZ476" s="59">
        <v>5152970.6621076185</v>
      </c>
      <c r="CA476" s="59">
        <v>5156703.9954409515</v>
      </c>
      <c r="CB476" s="59">
        <v>5399719.7311129756</v>
      </c>
      <c r="CC476" s="59">
        <v>5404303.0644463087</v>
      </c>
      <c r="CD476" s="59">
        <v>5404303.0644463087</v>
      </c>
      <c r="CE476" s="59">
        <v>5404303.0644463087</v>
      </c>
      <c r="CF476" s="59">
        <v>5404303.0644463087</v>
      </c>
      <c r="CG476">
        <v>5404303.0644463087</v>
      </c>
      <c r="CH476">
        <v>5404303.0644463087</v>
      </c>
      <c r="CI476">
        <v>5404303.0644463087</v>
      </c>
      <c r="CJ476">
        <v>5405710.4456963083</v>
      </c>
      <c r="CK476">
        <v>5405710.4456963083</v>
      </c>
      <c r="CL476">
        <v>5405710.4456963083</v>
      </c>
      <c r="CM476">
        <v>5636550.3480350003</v>
      </c>
      <c r="CN476">
        <v>5636550.3480350003</v>
      </c>
      <c r="CO476">
        <v>5636550.3480350003</v>
      </c>
      <c r="CP476">
        <v>5636550.3480350003</v>
      </c>
      <c r="CQ476">
        <v>5636550.3480350003</v>
      </c>
      <c r="CR476">
        <v>5636550.3480350003</v>
      </c>
      <c r="CS476">
        <v>5636550.3480350003</v>
      </c>
    </row>
    <row r="477" spans="1:97" ht="15" customHeight="1" outlineLevel="1">
      <c r="A477" s="37" t="s">
        <v>504</v>
      </c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  <c r="AE477" s="84"/>
      <c r="AF477" s="84"/>
      <c r="AG477" s="84"/>
      <c r="AH477" s="84"/>
      <c r="AI477" s="84"/>
      <c r="AJ477" s="84"/>
      <c r="AK477" s="84"/>
      <c r="AL477" s="84"/>
      <c r="AM477" s="84"/>
      <c r="AN477" s="84"/>
      <c r="AO477" s="84"/>
      <c r="AP477" s="84"/>
      <c r="AQ477" s="84"/>
      <c r="AR477" s="84"/>
      <c r="AS477" s="84"/>
      <c r="AT477" s="84"/>
      <c r="AU477" s="84"/>
      <c r="AV477" s="84"/>
      <c r="AW477" s="84"/>
      <c r="AX477" s="84"/>
      <c r="AY477" s="84"/>
      <c r="AZ477" s="84"/>
      <c r="BA477" s="84"/>
      <c r="BB477" s="84"/>
      <c r="BC477" s="84"/>
      <c r="BD477" s="84"/>
      <c r="BE477" s="84"/>
      <c r="BF477" s="84"/>
      <c r="BG477" s="84"/>
      <c r="BH477" s="84"/>
      <c r="BI477" s="84"/>
      <c r="BJ477" s="84"/>
      <c r="BK477" s="84"/>
      <c r="BL477" s="84"/>
      <c r="BM477" s="84"/>
      <c r="BN477" s="84"/>
      <c r="BO477" s="84"/>
      <c r="BP477" s="84"/>
      <c r="BQ477" s="84"/>
      <c r="BR477" s="84"/>
      <c r="BS477" s="84"/>
      <c r="BT477" s="84"/>
      <c r="BU477" s="84"/>
      <c r="BV477" s="59"/>
      <c r="BW477" s="59"/>
      <c r="BX477" s="59"/>
      <c r="BY477" s="59"/>
      <c r="BZ477" s="59"/>
      <c r="CA477" s="59"/>
      <c r="CB477" s="59"/>
      <c r="CC477" s="59"/>
      <c r="CD477" s="59"/>
      <c r="CE477" s="59"/>
      <c r="CF477" s="59"/>
    </row>
    <row r="478" spans="1:97" ht="15" customHeight="1" outlineLevel="1">
      <c r="A478" s="37" t="s">
        <v>505</v>
      </c>
      <c r="B478" s="84">
        <v>10073.82</v>
      </c>
      <c r="C478" s="84">
        <v>10073.82</v>
      </c>
      <c r="D478" s="84">
        <v>10073.82</v>
      </c>
      <c r="E478" s="84">
        <v>10073.82</v>
      </c>
      <c r="F478" s="84">
        <v>10073.82</v>
      </c>
      <c r="G478" s="84">
        <v>10073.82</v>
      </c>
      <c r="H478" s="84">
        <v>10073.82</v>
      </c>
      <c r="I478" s="84">
        <v>10073.82</v>
      </c>
      <c r="J478" s="84">
        <v>10073.82</v>
      </c>
      <c r="K478" s="84">
        <v>10073.82</v>
      </c>
      <c r="L478" s="84">
        <v>10073.82</v>
      </c>
      <c r="M478" s="84">
        <v>10073.82</v>
      </c>
      <c r="N478" s="84">
        <v>10073.82</v>
      </c>
      <c r="O478" s="84">
        <v>10073.82</v>
      </c>
      <c r="P478" s="84">
        <v>10073.82</v>
      </c>
      <c r="Q478" s="84">
        <v>10073.82</v>
      </c>
      <c r="R478" s="84">
        <v>10073.799999999999</v>
      </c>
      <c r="S478" s="84">
        <v>10073.799999999999</v>
      </c>
      <c r="T478" s="84">
        <v>10073.799999999999</v>
      </c>
      <c r="U478" s="84">
        <v>10073.799999999999</v>
      </c>
      <c r="V478" s="84">
        <v>13648.830000000002</v>
      </c>
      <c r="W478" s="84">
        <v>13648.830000000002</v>
      </c>
      <c r="X478" s="84">
        <v>13648.830000000002</v>
      </c>
      <c r="Y478" s="84">
        <v>13648.830000000002</v>
      </c>
      <c r="Z478" s="84">
        <v>13648.830000000002</v>
      </c>
      <c r="AA478" s="84">
        <v>13648.830000000002</v>
      </c>
      <c r="AB478" s="84">
        <v>13648.830000000002</v>
      </c>
      <c r="AC478" s="84">
        <v>13648.830000000002</v>
      </c>
      <c r="AD478" s="84">
        <v>13648.830000000002</v>
      </c>
      <c r="AE478" s="84">
        <v>13648.830000000002</v>
      </c>
      <c r="AF478" s="84">
        <v>13648.830000000002</v>
      </c>
      <c r="AG478" s="84">
        <v>13648.830000000002</v>
      </c>
      <c r="AH478" s="84">
        <v>13648.830000000002</v>
      </c>
      <c r="AI478" s="84">
        <v>13648.830000000002</v>
      </c>
      <c r="AJ478" s="84">
        <v>13648.830000000002</v>
      </c>
      <c r="AK478" s="84">
        <v>13648.830000000002</v>
      </c>
      <c r="AL478" s="84">
        <v>13648.830000000002</v>
      </c>
      <c r="AM478" s="84">
        <v>13648.830000000002</v>
      </c>
      <c r="AN478" s="84">
        <v>13648.830000000002</v>
      </c>
      <c r="AO478" s="84">
        <v>13648.830000000002</v>
      </c>
      <c r="AP478" s="84">
        <v>13648.830000000002</v>
      </c>
      <c r="AQ478" s="84">
        <v>13648.830000000002</v>
      </c>
      <c r="AR478" s="84"/>
      <c r="AS478" s="84"/>
      <c r="AT478" s="84"/>
      <c r="AU478" s="84"/>
      <c r="AV478" s="84"/>
      <c r="AW478" s="84"/>
      <c r="AX478" s="84"/>
      <c r="AY478" s="84"/>
      <c r="AZ478" s="84"/>
      <c r="BA478" s="84"/>
      <c r="BB478" s="84"/>
      <c r="BC478" s="84"/>
      <c r="BD478" s="84"/>
      <c r="BE478" s="84"/>
      <c r="BF478" s="84"/>
      <c r="BG478" s="84"/>
      <c r="BH478" s="84"/>
      <c r="BI478" s="84"/>
      <c r="BJ478" s="84"/>
      <c r="BK478" s="84"/>
      <c r="BL478" s="84"/>
      <c r="BM478" s="84"/>
      <c r="BN478" s="84"/>
      <c r="BO478" s="84"/>
      <c r="BP478" s="84"/>
      <c r="BQ478" s="84"/>
      <c r="BR478" s="84"/>
      <c r="BS478" s="84"/>
      <c r="BT478" s="84"/>
      <c r="BU478" s="84"/>
      <c r="BV478" s="59"/>
      <c r="BW478" s="59"/>
      <c r="BX478" s="59"/>
      <c r="BY478" s="59"/>
      <c r="BZ478" s="59"/>
      <c r="CA478" s="59"/>
      <c r="CB478" s="59"/>
      <c r="CC478" s="59"/>
      <c r="CD478" s="59"/>
      <c r="CE478" s="59"/>
      <c r="CF478" s="59"/>
    </row>
    <row r="479" spans="1:97" ht="15" customHeight="1" outlineLevel="1">
      <c r="A479" s="37" t="s">
        <v>506</v>
      </c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  <c r="AL479" s="84"/>
      <c r="AM479" s="84"/>
      <c r="AN479" s="84"/>
      <c r="AO479" s="84"/>
      <c r="AP479" s="84"/>
      <c r="AQ479" s="84"/>
      <c r="AR479" s="84"/>
      <c r="AS479" s="84"/>
      <c r="AT479" s="84"/>
      <c r="AU479" s="84"/>
      <c r="AV479" s="84"/>
      <c r="AW479" s="84"/>
      <c r="AX479" s="84"/>
      <c r="AY479" s="84"/>
      <c r="AZ479" s="84"/>
      <c r="BA479" s="84"/>
      <c r="BB479" s="84"/>
      <c r="BC479" s="84"/>
      <c r="BD479" s="84"/>
      <c r="BE479" s="84"/>
      <c r="BF479" s="84"/>
      <c r="BG479" s="84"/>
      <c r="BH479" s="84"/>
      <c r="BI479" s="84"/>
      <c r="BJ479" s="84"/>
      <c r="BK479" s="84"/>
      <c r="BL479" s="84"/>
      <c r="BM479" s="84"/>
      <c r="BN479" s="84"/>
      <c r="BO479" s="84"/>
      <c r="BP479" s="84"/>
      <c r="BQ479" s="84"/>
      <c r="BR479" s="84"/>
      <c r="BS479" s="84"/>
      <c r="BT479" s="84"/>
      <c r="BU479" s="84"/>
      <c r="BV479" s="59"/>
      <c r="BW479" s="59"/>
      <c r="BX479" s="59"/>
      <c r="BY479" s="59"/>
      <c r="BZ479" s="59"/>
      <c r="CA479" s="59"/>
      <c r="CB479" s="59"/>
      <c r="CC479" s="59"/>
      <c r="CD479" s="59"/>
      <c r="CE479" s="59"/>
      <c r="CF479" s="59"/>
    </row>
    <row r="480" spans="1:97" ht="15" customHeight="1" outlineLevel="1">
      <c r="A480" s="37" t="s">
        <v>507</v>
      </c>
      <c r="B480" s="84">
        <v>38343756.530000001</v>
      </c>
      <c r="C480" s="84">
        <v>38343756.530000001</v>
      </c>
      <c r="D480" s="84">
        <v>38343756.530000001</v>
      </c>
      <c r="E480" s="84">
        <v>38343756.530000001</v>
      </c>
      <c r="F480" s="84">
        <v>38343756.530000001</v>
      </c>
      <c r="G480" s="84">
        <v>38343756.530000001</v>
      </c>
      <c r="H480" s="84">
        <v>38343756.530000001</v>
      </c>
      <c r="I480" s="84">
        <v>38343756.530000001</v>
      </c>
      <c r="J480" s="84">
        <v>38343756.530000001</v>
      </c>
      <c r="K480" s="84">
        <v>38343756.530000001</v>
      </c>
      <c r="L480" s="84">
        <v>38343756.530000001</v>
      </c>
      <c r="M480" s="84">
        <v>38343756.530000001</v>
      </c>
      <c r="N480" s="84">
        <v>38343756.530000001</v>
      </c>
      <c r="O480" s="84">
        <v>38343756.530000001</v>
      </c>
      <c r="P480" s="84">
        <v>38343756.530000001</v>
      </c>
      <c r="Q480" s="84">
        <v>38343756.530000001</v>
      </c>
      <c r="R480" s="84">
        <v>38343756.530000001</v>
      </c>
      <c r="S480" s="84">
        <v>38343756.530000001</v>
      </c>
      <c r="T480" s="84">
        <v>38343756.530000001</v>
      </c>
      <c r="U480" s="84">
        <v>38343756.530000001</v>
      </c>
      <c r="V480" s="84">
        <v>38343756.530000001</v>
      </c>
      <c r="W480" s="84">
        <v>38343756.530000001</v>
      </c>
      <c r="X480" s="84">
        <v>38343756.530000001</v>
      </c>
      <c r="Y480" s="84">
        <v>38343756.530000001</v>
      </c>
      <c r="Z480" s="84">
        <v>38343756.530000001</v>
      </c>
      <c r="AA480" s="84">
        <v>38343756.530000001</v>
      </c>
      <c r="AB480" s="84">
        <v>38343756.530000001</v>
      </c>
      <c r="AC480" s="84">
        <v>38343756.539999999</v>
      </c>
      <c r="AD480" s="84">
        <v>38343756.539999999</v>
      </c>
      <c r="AE480" s="84">
        <v>38343756.539999999</v>
      </c>
      <c r="AF480" s="84">
        <v>38343756.530000001</v>
      </c>
      <c r="AG480" s="84">
        <v>38343756.539999999</v>
      </c>
      <c r="AH480" s="84">
        <v>38343756.539999999</v>
      </c>
      <c r="AI480" s="84">
        <v>38343756.539999999</v>
      </c>
      <c r="AJ480" s="84">
        <v>38343756.539999999</v>
      </c>
      <c r="AK480" s="84">
        <v>38343756.530000001</v>
      </c>
      <c r="AL480" s="84">
        <v>38343756.530000001</v>
      </c>
      <c r="AM480" s="84">
        <v>38343756.530000001</v>
      </c>
      <c r="AN480" s="84">
        <v>38343756.530000001</v>
      </c>
      <c r="AO480" s="84">
        <v>38343756.530000001</v>
      </c>
      <c r="AP480" s="84">
        <v>38343756.530000001</v>
      </c>
      <c r="AQ480" s="84">
        <v>38343756.560000002</v>
      </c>
      <c r="AR480" s="84"/>
      <c r="AS480" s="84"/>
      <c r="AT480" s="84"/>
      <c r="AU480" s="84"/>
      <c r="AV480" s="84"/>
      <c r="AW480" s="84"/>
      <c r="AX480" s="84"/>
      <c r="AY480" s="84"/>
      <c r="AZ480" s="84"/>
      <c r="BA480" s="84"/>
      <c r="BB480" s="84"/>
      <c r="BC480" s="84"/>
      <c r="BD480" s="84"/>
      <c r="BE480" s="84"/>
      <c r="BF480" s="84"/>
      <c r="BG480" s="84"/>
      <c r="BH480" s="84"/>
      <c r="BI480" s="84"/>
      <c r="BJ480" s="84"/>
      <c r="BK480" s="84"/>
      <c r="BL480" s="84"/>
      <c r="BM480" s="84"/>
      <c r="BN480" s="84"/>
      <c r="BO480" s="84"/>
      <c r="BP480" s="84"/>
      <c r="BQ480" s="84"/>
      <c r="BR480" s="84"/>
      <c r="BS480" s="84"/>
      <c r="BT480" s="84"/>
      <c r="BU480" s="84"/>
      <c r="BV480" s="59"/>
      <c r="BW480" s="59"/>
      <c r="BX480" s="59"/>
      <c r="BY480" s="59"/>
      <c r="BZ480" s="59"/>
      <c r="CA480" s="59"/>
      <c r="CB480" s="59"/>
      <c r="CC480" s="59"/>
      <c r="CD480" s="59"/>
      <c r="CE480" s="59"/>
      <c r="CF480" s="59"/>
    </row>
    <row r="481" spans="1:97" ht="15" customHeight="1" outlineLevel="1">
      <c r="A481" s="37" t="s">
        <v>508</v>
      </c>
      <c r="B481" s="84">
        <v>5528.01</v>
      </c>
      <c r="C481" s="84">
        <v>5528.01</v>
      </c>
      <c r="D481" s="84">
        <v>5528.01</v>
      </c>
      <c r="E481" s="84">
        <v>5528.01</v>
      </c>
      <c r="F481" s="84">
        <v>5528.01</v>
      </c>
      <c r="G481" s="84">
        <v>5528.01</v>
      </c>
      <c r="H481" s="84">
        <v>5528.01</v>
      </c>
      <c r="I481" s="84">
        <v>5528.01</v>
      </c>
      <c r="J481" s="84">
        <v>5528.01</v>
      </c>
      <c r="K481" s="84">
        <v>5528.01</v>
      </c>
      <c r="L481" s="84">
        <v>5528.01</v>
      </c>
      <c r="M481" s="84">
        <v>5528.01</v>
      </c>
      <c r="N481" s="84">
        <v>5528.01</v>
      </c>
      <c r="O481" s="84">
        <v>5528.01</v>
      </c>
      <c r="P481" s="84">
        <v>5528.01</v>
      </c>
      <c r="Q481" s="84">
        <v>5528.01</v>
      </c>
      <c r="R481" s="84">
        <v>5528.01</v>
      </c>
      <c r="S481" s="84">
        <v>5528.01</v>
      </c>
      <c r="T481" s="84">
        <v>5528.01</v>
      </c>
      <c r="U481" s="84">
        <v>5990.47</v>
      </c>
      <c r="V481" s="84">
        <v>5990.47</v>
      </c>
      <c r="W481" s="84">
        <v>5990.47</v>
      </c>
      <c r="X481" s="84">
        <v>5990.47</v>
      </c>
      <c r="Y481" s="84">
        <v>11688.770000000002</v>
      </c>
      <c r="Z481" s="84">
        <v>11688.770000000002</v>
      </c>
      <c r="AA481" s="84">
        <v>11688.770000000002</v>
      </c>
      <c r="AB481" s="84">
        <v>11688.770000000002</v>
      </c>
      <c r="AC481" s="84">
        <v>11688.770000000002</v>
      </c>
      <c r="AD481" s="84">
        <v>31633.02</v>
      </c>
      <c r="AE481" s="84">
        <v>31633.02</v>
      </c>
      <c r="AF481" s="84">
        <v>31633.02</v>
      </c>
      <c r="AG481" s="84">
        <v>31633.02</v>
      </c>
      <c r="AH481" s="84">
        <v>31633.02</v>
      </c>
      <c r="AI481" s="84">
        <v>31633.02</v>
      </c>
      <c r="AJ481" s="84">
        <v>31633.02</v>
      </c>
      <c r="AK481" s="84">
        <v>31633.02</v>
      </c>
      <c r="AL481" s="84">
        <v>31633.02</v>
      </c>
      <c r="AM481" s="84">
        <v>31633.02</v>
      </c>
      <c r="AN481" s="84">
        <v>34199.5</v>
      </c>
      <c r="AO481" s="84">
        <v>34199.5</v>
      </c>
      <c r="AP481" s="84">
        <v>40350.71</v>
      </c>
      <c r="AQ481" s="84">
        <v>39721.9</v>
      </c>
      <c r="AR481" s="84"/>
      <c r="AS481" s="84"/>
      <c r="AT481" s="84"/>
      <c r="AU481" s="84"/>
      <c r="AV481" s="84"/>
      <c r="AW481" s="84"/>
      <c r="AX481" s="84"/>
      <c r="AY481" s="84"/>
      <c r="AZ481" s="84"/>
      <c r="BA481" s="84"/>
      <c r="BB481" s="84"/>
      <c r="BC481" s="84"/>
      <c r="BD481" s="84"/>
      <c r="BE481" s="84"/>
      <c r="BF481" s="84"/>
      <c r="BG481" s="84"/>
      <c r="BH481" s="84"/>
      <c r="BI481" s="84"/>
      <c r="BJ481" s="84"/>
      <c r="BK481" s="84"/>
      <c r="BL481" s="84"/>
      <c r="BM481" s="84"/>
      <c r="BN481" s="84"/>
      <c r="BO481" s="84"/>
      <c r="BP481" s="84"/>
      <c r="BQ481" s="84"/>
      <c r="BR481" s="84"/>
      <c r="BS481" s="84"/>
      <c r="BT481" s="84"/>
      <c r="BU481" s="84"/>
      <c r="BV481" s="59"/>
      <c r="BW481" s="59"/>
      <c r="BX481" s="59"/>
      <c r="BY481" s="59"/>
      <c r="BZ481" s="59"/>
      <c r="CA481" s="59"/>
      <c r="CB481" s="59"/>
      <c r="CC481" s="59"/>
      <c r="CD481" s="59"/>
      <c r="CE481" s="59"/>
      <c r="CF481" s="59"/>
    </row>
    <row r="482" spans="1:97" ht="15" customHeight="1" outlineLevel="1">
      <c r="A482" s="37" t="s">
        <v>509</v>
      </c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  <c r="AL482" s="84"/>
      <c r="AM482" s="84"/>
      <c r="AN482" s="84"/>
      <c r="AO482" s="84"/>
      <c r="AP482" s="84"/>
      <c r="AQ482" s="84"/>
      <c r="AR482" s="84"/>
      <c r="AS482" s="84"/>
      <c r="AT482" s="84"/>
      <c r="AU482" s="84"/>
      <c r="AV482" s="84"/>
      <c r="AW482" s="84"/>
      <c r="AX482" s="84"/>
      <c r="AY482" s="84"/>
      <c r="AZ482" s="84"/>
      <c r="BA482" s="84"/>
      <c r="BB482" s="84"/>
      <c r="BC482" s="84"/>
      <c r="BD482" s="84"/>
      <c r="BE482" s="84"/>
      <c r="BF482" s="84"/>
      <c r="BG482" s="84"/>
      <c r="BH482" s="84"/>
      <c r="BI482" s="84"/>
      <c r="BJ482" s="84"/>
      <c r="BK482" s="84"/>
      <c r="BL482" s="84"/>
      <c r="BM482" s="84"/>
      <c r="BN482" s="84"/>
      <c r="BO482" s="84"/>
      <c r="BP482" s="84"/>
      <c r="BQ482" s="84"/>
      <c r="BR482" s="84"/>
      <c r="BS482" s="84"/>
      <c r="BT482" s="84"/>
      <c r="BU482" s="84"/>
      <c r="BV482" s="59"/>
      <c r="BW482" s="59"/>
      <c r="BX482" s="59"/>
      <c r="BY482" s="59"/>
      <c r="BZ482" s="59"/>
      <c r="CA482" s="59"/>
      <c r="CB482" s="59"/>
      <c r="CC482" s="59"/>
      <c r="CD482" s="59"/>
      <c r="CE482" s="59"/>
      <c r="CF482" s="59"/>
    </row>
    <row r="483" spans="1:97" ht="15" customHeight="1" outlineLevel="1">
      <c r="A483" s="37" t="s">
        <v>510</v>
      </c>
      <c r="B483" s="84">
        <v>56928.28</v>
      </c>
      <c r="C483" s="84">
        <v>56928.28</v>
      </c>
      <c r="D483" s="84">
        <v>56928.28</v>
      </c>
      <c r="E483" s="84">
        <v>56928.28</v>
      </c>
      <c r="F483" s="84">
        <v>56928.28</v>
      </c>
      <c r="G483" s="84">
        <v>56928.28</v>
      </c>
      <c r="H483" s="84">
        <v>56928.28</v>
      </c>
      <c r="I483" s="84">
        <v>56928.28</v>
      </c>
      <c r="J483" s="84">
        <v>56928.28</v>
      </c>
      <c r="K483" s="84">
        <v>56928.28</v>
      </c>
      <c r="L483" s="84">
        <v>56928.28</v>
      </c>
      <c r="M483" s="84">
        <v>56928.28</v>
      </c>
      <c r="N483" s="84">
        <v>56928.28</v>
      </c>
      <c r="O483" s="84">
        <v>56928.28</v>
      </c>
      <c r="P483" s="84">
        <v>56928.28</v>
      </c>
      <c r="Q483" s="84">
        <v>56928.28</v>
      </c>
      <c r="R483" s="84">
        <v>56928.28</v>
      </c>
      <c r="S483" s="84">
        <v>56928.28</v>
      </c>
      <c r="T483" s="84">
        <v>56928.28</v>
      </c>
      <c r="U483" s="84">
        <v>56928.28</v>
      </c>
      <c r="V483" s="84">
        <v>56928.28</v>
      </c>
      <c r="W483" s="84">
        <v>56928.28</v>
      </c>
      <c r="X483" s="84">
        <v>56928.28</v>
      </c>
      <c r="Y483" s="84">
        <v>57841.59</v>
      </c>
      <c r="Z483" s="84">
        <v>58257.67</v>
      </c>
      <c r="AA483" s="84">
        <v>58257.67</v>
      </c>
      <c r="AB483" s="84">
        <v>58257.67</v>
      </c>
      <c r="AC483" s="84">
        <v>58257.67</v>
      </c>
      <c r="AD483" s="84">
        <v>58257.67</v>
      </c>
      <c r="AE483" s="84">
        <v>58257.67</v>
      </c>
      <c r="AF483" s="84">
        <v>58257.67</v>
      </c>
      <c r="AG483" s="84">
        <v>59881.439999999995</v>
      </c>
      <c r="AH483" s="84">
        <v>59881.439999999995</v>
      </c>
      <c r="AI483" s="84">
        <v>59881.439999999995</v>
      </c>
      <c r="AJ483" s="84">
        <v>59881.439999999995</v>
      </c>
      <c r="AK483" s="84">
        <v>75347.59</v>
      </c>
      <c r="AL483" s="84">
        <v>62741.729999999996</v>
      </c>
      <c r="AM483" s="84">
        <v>62741.729999999996</v>
      </c>
      <c r="AN483" s="84">
        <v>37070.94</v>
      </c>
      <c r="AO483" s="84">
        <v>58257.67</v>
      </c>
      <c r="AP483" s="84">
        <v>58257.67</v>
      </c>
      <c r="AQ483" s="84">
        <v>58257.67</v>
      </c>
      <c r="AR483" s="84"/>
      <c r="AS483" s="84"/>
      <c r="AT483" s="84"/>
      <c r="AU483" s="84"/>
      <c r="AV483" s="84"/>
      <c r="AW483" s="84"/>
      <c r="AX483" s="84"/>
      <c r="AY483" s="84"/>
      <c r="AZ483" s="84"/>
      <c r="BA483" s="84"/>
      <c r="BB483" s="84"/>
      <c r="BC483" s="84"/>
      <c r="BD483" s="84"/>
      <c r="BE483" s="84"/>
      <c r="BF483" s="84"/>
      <c r="BG483" s="84"/>
      <c r="BH483" s="84"/>
      <c r="BI483" s="84"/>
      <c r="BJ483" s="84"/>
      <c r="BK483" s="84"/>
      <c r="BL483" s="84"/>
      <c r="BM483" s="84"/>
      <c r="BN483" s="84"/>
      <c r="BO483" s="84"/>
      <c r="BP483" s="84"/>
      <c r="BQ483" s="84"/>
      <c r="BR483" s="84"/>
      <c r="BS483" s="84"/>
      <c r="BT483" s="84"/>
      <c r="BU483" s="84"/>
      <c r="BV483" s="59"/>
      <c r="BW483" s="59"/>
      <c r="BX483" s="59"/>
      <c r="BY483" s="59"/>
      <c r="BZ483" s="59"/>
      <c r="CA483" s="59"/>
      <c r="CB483" s="59"/>
      <c r="CC483" s="59"/>
      <c r="CD483" s="59"/>
      <c r="CE483" s="59"/>
      <c r="CF483" s="59"/>
    </row>
    <row r="484" spans="1:97" ht="15" customHeight="1" outlineLevel="1">
      <c r="A484" s="37" t="s">
        <v>511</v>
      </c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  <c r="AE484" s="84"/>
      <c r="AF484" s="84"/>
      <c r="AG484" s="84"/>
      <c r="AH484" s="84"/>
      <c r="AI484" s="84"/>
      <c r="AJ484" s="84"/>
      <c r="AK484" s="84"/>
      <c r="AL484" s="84"/>
      <c r="AM484" s="84"/>
      <c r="AN484" s="84"/>
      <c r="AO484" s="84"/>
      <c r="AP484" s="84"/>
      <c r="AQ484" s="84"/>
      <c r="AR484" s="84"/>
      <c r="AS484" s="84"/>
      <c r="AT484" s="84"/>
      <c r="AU484" s="84"/>
      <c r="AV484" s="84"/>
      <c r="AW484" s="84"/>
      <c r="AX484" s="84"/>
      <c r="AY484" s="84"/>
      <c r="AZ484" s="84"/>
      <c r="BA484" s="84"/>
      <c r="BB484" s="84"/>
      <c r="BC484" s="84"/>
      <c r="BD484" s="84"/>
      <c r="BE484" s="84"/>
      <c r="BF484" s="84"/>
      <c r="BG484" s="84"/>
      <c r="BH484" s="84"/>
      <c r="BI484" s="84"/>
      <c r="BJ484" s="84"/>
      <c r="BK484" s="84"/>
      <c r="BL484" s="84"/>
      <c r="BM484" s="84"/>
      <c r="BN484" s="84"/>
      <c r="BO484" s="84"/>
      <c r="BP484" s="84"/>
      <c r="BQ484" s="84"/>
      <c r="BR484" s="84"/>
      <c r="BS484" s="84"/>
      <c r="BT484" s="84"/>
      <c r="BU484" s="84"/>
      <c r="BV484" s="59"/>
      <c r="BW484" s="59"/>
      <c r="BX484" s="59"/>
      <c r="BY484" s="59"/>
      <c r="BZ484" s="59"/>
      <c r="CA484" s="59"/>
      <c r="CB484" s="59"/>
      <c r="CC484" s="59"/>
      <c r="CD484" s="59"/>
      <c r="CE484" s="59"/>
      <c r="CF484" s="59"/>
    </row>
    <row r="485" spans="1:97" ht="15" customHeight="1" outlineLevel="1">
      <c r="A485" s="37" t="s">
        <v>512</v>
      </c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  <c r="AL485" s="84"/>
      <c r="AM485" s="84"/>
      <c r="AN485" s="84"/>
      <c r="AO485" s="84"/>
      <c r="AP485" s="84"/>
      <c r="AQ485" s="84"/>
      <c r="AR485" s="84"/>
      <c r="AS485" s="84"/>
      <c r="AT485" s="84"/>
      <c r="AU485" s="84"/>
      <c r="AV485" s="84"/>
      <c r="AW485" s="84"/>
      <c r="AX485" s="84"/>
      <c r="AY485" s="84"/>
      <c r="AZ485" s="84"/>
      <c r="BA485" s="84"/>
      <c r="BB485" s="84"/>
      <c r="BC485" s="84"/>
      <c r="BD485" s="84"/>
      <c r="BE485" s="84"/>
      <c r="BF485" s="84"/>
      <c r="BG485" s="84"/>
      <c r="BH485" s="84"/>
      <c r="BI485" s="84"/>
      <c r="BJ485" s="84"/>
      <c r="BK485" s="84"/>
      <c r="BL485" s="84"/>
      <c r="BM485" s="84"/>
      <c r="BN485" s="84"/>
      <c r="BO485" s="84"/>
      <c r="BP485" s="84"/>
      <c r="BQ485" s="84"/>
      <c r="BR485" s="84"/>
      <c r="BS485" s="84"/>
      <c r="BT485" s="84"/>
      <c r="BU485" s="84"/>
      <c r="BV485" s="59"/>
      <c r="BW485" s="59"/>
      <c r="BX485" s="59"/>
      <c r="BY485" s="59"/>
      <c r="BZ485" s="59"/>
      <c r="CA485" s="59"/>
      <c r="CB485" s="59"/>
      <c r="CC485" s="59"/>
      <c r="CD485" s="59"/>
      <c r="CE485" s="59"/>
      <c r="CF485" s="59"/>
    </row>
    <row r="486" spans="1:97" ht="15" customHeight="1" outlineLevel="1">
      <c r="A486" s="37" t="s">
        <v>513</v>
      </c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  <c r="AE486" s="84"/>
      <c r="AF486" s="84"/>
      <c r="AG486" s="84"/>
      <c r="AH486" s="84"/>
      <c r="AI486" s="84"/>
      <c r="AJ486" s="84"/>
      <c r="AK486" s="84"/>
      <c r="AL486" s="84"/>
      <c r="AM486" s="84"/>
      <c r="AN486" s="84"/>
      <c r="AO486" s="84"/>
      <c r="AP486" s="84"/>
      <c r="AQ486" s="84"/>
      <c r="AR486" s="84"/>
      <c r="AS486" s="84"/>
      <c r="AT486" s="84"/>
      <c r="AU486" s="84"/>
      <c r="AV486" s="84"/>
      <c r="AW486" s="84"/>
      <c r="AX486" s="84"/>
      <c r="AY486" s="84"/>
      <c r="AZ486" s="84"/>
      <c r="BA486" s="84"/>
      <c r="BB486" s="84"/>
      <c r="BC486" s="84"/>
      <c r="BD486" s="84"/>
      <c r="BE486" s="84"/>
      <c r="BF486" s="84"/>
      <c r="BG486" s="84"/>
      <c r="BH486" s="84"/>
      <c r="BI486" s="84"/>
      <c r="BJ486" s="84"/>
      <c r="BK486" s="84"/>
      <c r="BL486" s="84"/>
      <c r="BM486" s="84"/>
      <c r="BN486" s="84"/>
      <c r="BO486" s="84"/>
      <c r="BP486" s="84"/>
      <c r="BQ486" s="84"/>
      <c r="BR486" s="84"/>
      <c r="BS486" s="84"/>
      <c r="BT486" s="84"/>
      <c r="BU486" s="84"/>
      <c r="BV486" s="59"/>
      <c r="BW486" s="59"/>
      <c r="BX486" s="59"/>
      <c r="BY486" s="59"/>
      <c r="BZ486" s="59"/>
      <c r="CA486" s="59"/>
      <c r="CB486" s="59"/>
      <c r="CC486" s="59"/>
      <c r="CD486" s="59"/>
      <c r="CE486" s="59"/>
      <c r="CF486" s="59"/>
    </row>
    <row r="487" spans="1:97" ht="15" customHeight="1" outlineLevel="1">
      <c r="A487" s="37" t="s">
        <v>514</v>
      </c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  <c r="AE487" s="84"/>
      <c r="AF487" s="84"/>
      <c r="AG487" s="84"/>
      <c r="AH487" s="84"/>
      <c r="AI487" s="84"/>
      <c r="AJ487" s="84"/>
      <c r="AK487" s="84"/>
      <c r="AL487" s="84"/>
      <c r="AM487" s="84"/>
      <c r="AN487" s="84"/>
      <c r="AO487" s="84"/>
      <c r="AP487" s="84"/>
      <c r="AQ487" s="84"/>
      <c r="AR487" s="84"/>
      <c r="AS487" s="84"/>
      <c r="AT487" s="84"/>
      <c r="AU487" s="84"/>
      <c r="AV487" s="84"/>
      <c r="AW487" s="84"/>
      <c r="AX487" s="84"/>
      <c r="AY487" s="84"/>
      <c r="AZ487" s="84"/>
      <c r="BA487" s="84"/>
      <c r="BB487" s="84"/>
      <c r="BC487" s="84"/>
      <c r="BD487" s="84"/>
      <c r="BE487" s="84"/>
      <c r="BF487" s="84"/>
      <c r="BG487" s="84"/>
      <c r="BH487" s="84"/>
      <c r="BI487" s="84"/>
      <c r="BJ487" s="84"/>
      <c r="BK487" s="84"/>
      <c r="BL487" s="84"/>
      <c r="BM487" s="84"/>
      <c r="BN487" s="84"/>
      <c r="BO487" s="84"/>
      <c r="BP487" s="84"/>
      <c r="BQ487" s="84"/>
      <c r="BR487" s="84"/>
      <c r="BS487" s="84"/>
      <c r="BT487" s="84"/>
      <c r="BU487" s="84"/>
      <c r="BV487" s="59"/>
      <c r="BW487" s="59"/>
      <c r="BX487" s="59"/>
      <c r="BY487" s="59"/>
      <c r="BZ487" s="59"/>
      <c r="CA487" s="59"/>
      <c r="CB487" s="59"/>
      <c r="CC487" s="59"/>
      <c r="CD487" s="59"/>
      <c r="CE487" s="59"/>
      <c r="CF487" s="59"/>
    </row>
    <row r="488" spans="1:97" outlineLevel="1">
      <c r="A488" s="37" t="s">
        <v>515</v>
      </c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  <c r="AL488" s="84"/>
      <c r="AM488" s="84"/>
      <c r="AN488" s="84"/>
      <c r="AO488" s="84"/>
      <c r="AP488" s="84"/>
      <c r="AQ488" s="84"/>
      <c r="AR488" s="84">
        <v>38456155.710000001</v>
      </c>
      <c r="AS488" s="84">
        <v>38456155.710000001</v>
      </c>
      <c r="AT488" s="84">
        <v>38456155.710000001</v>
      </c>
      <c r="AU488" s="84">
        <v>38474316.233000003</v>
      </c>
      <c r="AV488" s="84">
        <v>38474316.233000003</v>
      </c>
      <c r="AW488" s="84">
        <v>38572538.145666666</v>
      </c>
      <c r="AX488" s="84">
        <v>38572538.145666666</v>
      </c>
      <c r="AY488" s="84">
        <v>38573403.318514735</v>
      </c>
      <c r="AZ488" s="84">
        <v>38776487.698523514</v>
      </c>
      <c r="BA488" s="84">
        <v>38776487.698523514</v>
      </c>
      <c r="BB488" s="84">
        <v>38776487.698523514</v>
      </c>
      <c r="BC488" s="84">
        <v>38776487.698523514</v>
      </c>
      <c r="BD488" s="84">
        <v>38776487.698523514</v>
      </c>
      <c r="BE488" s="84">
        <v>38776487.698523514</v>
      </c>
      <c r="BF488" s="84">
        <v>38776487.698523514</v>
      </c>
      <c r="BG488" s="84">
        <v>38796487.698523514</v>
      </c>
      <c r="BH488" s="84">
        <v>38796487.698523514</v>
      </c>
      <c r="BI488" s="84">
        <v>38796487.698523514</v>
      </c>
      <c r="BJ488" s="84">
        <v>38796487.698523514</v>
      </c>
      <c r="BK488" s="84">
        <v>38796487.698523514</v>
      </c>
      <c r="BL488" s="84">
        <v>38796487.698523514</v>
      </c>
      <c r="BM488" s="84">
        <v>38796487.698523514</v>
      </c>
      <c r="BN488" s="84">
        <v>38796487.698523514</v>
      </c>
      <c r="BO488" s="84">
        <v>38796487.698523514</v>
      </c>
      <c r="BP488" s="84">
        <v>38796487.698523514</v>
      </c>
      <c r="BQ488" s="84">
        <v>38796487.698523514</v>
      </c>
      <c r="BR488" s="84">
        <v>38796487.698523514</v>
      </c>
      <c r="BS488" s="84">
        <v>38796487.698523514</v>
      </c>
      <c r="BT488" s="84">
        <v>38796487.698523514</v>
      </c>
      <c r="BU488" s="84">
        <v>38796487.698523514</v>
      </c>
      <c r="BV488" s="59">
        <v>38796487.698523514</v>
      </c>
      <c r="BW488" s="59">
        <v>38796487.698523514</v>
      </c>
      <c r="BX488" s="59">
        <v>38796487.698523514</v>
      </c>
      <c r="BY488" s="59">
        <v>38796487.698523514</v>
      </c>
      <c r="BZ488" s="59">
        <v>38796487.698523514</v>
      </c>
      <c r="CA488" s="59">
        <v>38796487.698523514</v>
      </c>
      <c r="CB488" s="59">
        <v>38796487.698523514</v>
      </c>
      <c r="CC488" s="59">
        <v>38796487.698523514</v>
      </c>
      <c r="CD488" s="59">
        <v>38796487.698523514</v>
      </c>
      <c r="CE488" s="59">
        <v>38796487.698523514</v>
      </c>
      <c r="CF488" s="59">
        <v>38796487.698523514</v>
      </c>
      <c r="CG488">
        <v>38796487.698523514</v>
      </c>
      <c r="CH488">
        <v>38796487.698523514</v>
      </c>
      <c r="CI488">
        <v>38796487.698523514</v>
      </c>
      <c r="CJ488">
        <v>38796487.698523514</v>
      </c>
      <c r="CK488">
        <v>38796487.698523514</v>
      </c>
      <c r="CL488">
        <v>38796487.698523514</v>
      </c>
      <c r="CM488">
        <v>38796487.698523514</v>
      </c>
      <c r="CN488">
        <v>38796487.698523514</v>
      </c>
      <c r="CO488">
        <v>38796487.698523514</v>
      </c>
      <c r="CP488">
        <v>38796487.698523514</v>
      </c>
      <c r="CQ488">
        <v>38796487.698523514</v>
      </c>
      <c r="CR488">
        <v>38796487.698523514</v>
      </c>
      <c r="CS488">
        <v>38796487.698523514</v>
      </c>
    </row>
    <row r="489" spans="1:97" ht="15" customHeight="1">
      <c r="A489" s="35" t="s">
        <v>516</v>
      </c>
      <c r="B489" s="84">
        <v>38416286.640000001</v>
      </c>
      <c r="C489" s="84">
        <v>38416286.640000001</v>
      </c>
      <c r="D489" s="84">
        <v>38416286.640000001</v>
      </c>
      <c r="E489" s="84">
        <v>38416286.640000001</v>
      </c>
      <c r="F489" s="84">
        <v>38416286.640000001</v>
      </c>
      <c r="G489" s="84">
        <v>38416286.640000001</v>
      </c>
      <c r="H489" s="84">
        <v>38416286.640000001</v>
      </c>
      <c r="I489" s="84">
        <v>38416286.640000001</v>
      </c>
      <c r="J489" s="84">
        <v>38416286.640000001</v>
      </c>
      <c r="K489" s="84">
        <v>38416286.640000001</v>
      </c>
      <c r="L489" s="84">
        <v>38416286.640000001</v>
      </c>
      <c r="M489" s="84">
        <v>38416286.640000001</v>
      </c>
      <c r="N489" s="84">
        <v>38416286.640000001</v>
      </c>
      <c r="O489" s="84">
        <v>38416286.640000001</v>
      </c>
      <c r="P489" s="84">
        <v>38416286.640000001</v>
      </c>
      <c r="Q489" s="84">
        <v>38416286.640000001</v>
      </c>
      <c r="R489" s="84">
        <v>38416286.619999997</v>
      </c>
      <c r="S489" s="84">
        <v>38416286.619999997</v>
      </c>
      <c r="T489" s="84">
        <v>38416286.619999997</v>
      </c>
      <c r="U489" s="84">
        <v>38416749.079999998</v>
      </c>
      <c r="V489" s="84">
        <v>38420324.109999999</v>
      </c>
      <c r="W489" s="84">
        <v>38420324.109999999</v>
      </c>
      <c r="X489" s="84">
        <v>38420324.109999999</v>
      </c>
      <c r="Y489" s="84">
        <v>38426935.720000006</v>
      </c>
      <c r="Z489" s="84">
        <v>38427351.800000004</v>
      </c>
      <c r="AA489" s="84">
        <v>38427351.800000004</v>
      </c>
      <c r="AB489" s="84">
        <v>38427351.800000004</v>
      </c>
      <c r="AC489" s="84">
        <v>38427351.810000002</v>
      </c>
      <c r="AD489" s="84">
        <v>38447296.060000002</v>
      </c>
      <c r="AE489" s="84">
        <v>38447296.060000002</v>
      </c>
      <c r="AF489" s="84">
        <v>38447296.050000004</v>
      </c>
      <c r="AG489" s="84">
        <v>38448919.829999998</v>
      </c>
      <c r="AH489" s="84">
        <v>38448919.829999998</v>
      </c>
      <c r="AI489" s="84">
        <v>38448919.829999998</v>
      </c>
      <c r="AJ489" s="84">
        <v>38448919.829999998</v>
      </c>
      <c r="AK489" s="84">
        <v>38464385.970000006</v>
      </c>
      <c r="AL489" s="84">
        <v>38451780.109999999</v>
      </c>
      <c r="AM489" s="84">
        <v>38451780.109999999</v>
      </c>
      <c r="AN489" s="84">
        <v>38428675.799999997</v>
      </c>
      <c r="AO489" s="84">
        <v>38449862.530000001</v>
      </c>
      <c r="AP489" s="84">
        <v>38456013.740000002</v>
      </c>
      <c r="AQ489" s="84">
        <v>38455384.960000001</v>
      </c>
      <c r="AR489" s="84">
        <v>38936227.930811688</v>
      </c>
      <c r="AS489" s="84">
        <v>38936227.930811688</v>
      </c>
      <c r="AT489" s="84">
        <v>38936227.930811688</v>
      </c>
      <c r="AU489" s="84">
        <v>38954388.45381169</v>
      </c>
      <c r="AV489" s="84">
        <v>38954388.45381169</v>
      </c>
      <c r="AW489" s="84">
        <v>39052610.366478354</v>
      </c>
      <c r="AX489" s="84">
        <v>39052610.366478354</v>
      </c>
      <c r="AY489" s="84">
        <v>39053475.539326422</v>
      </c>
      <c r="AZ489" s="84">
        <v>39256559.919335201</v>
      </c>
      <c r="BA489" s="84">
        <v>39256559.919335201</v>
      </c>
      <c r="BB489" s="84">
        <v>39256559.919335201</v>
      </c>
      <c r="BC489" s="84">
        <v>39256559.919335201</v>
      </c>
      <c r="BD489" s="84">
        <v>39256559.919335201</v>
      </c>
      <c r="BE489" s="84">
        <v>39256559.919335201</v>
      </c>
      <c r="BF489" s="84">
        <v>39256559.919335201</v>
      </c>
      <c r="BG489" s="84">
        <v>39276559.919335201</v>
      </c>
      <c r="BH489" s="84">
        <v>39276559.919335201</v>
      </c>
      <c r="BI489" s="84">
        <v>39276559.919335201</v>
      </c>
      <c r="BJ489" s="84">
        <v>39276559.919335201</v>
      </c>
      <c r="BK489" s="84">
        <v>39276559.919335201</v>
      </c>
      <c r="BL489" s="84">
        <v>39276559.919335201</v>
      </c>
      <c r="BM489" s="84">
        <v>39276559.919335201</v>
      </c>
      <c r="BN489" s="84">
        <v>39276559.919335201</v>
      </c>
      <c r="BO489" s="84">
        <v>39276559.919335201</v>
      </c>
      <c r="BP489" s="84">
        <v>39276559.919335201</v>
      </c>
      <c r="BQ489" s="84">
        <v>39276559.919335201</v>
      </c>
      <c r="BR489" s="84">
        <v>39276559.919335201</v>
      </c>
      <c r="BS489" s="84">
        <v>39276559.919335201</v>
      </c>
      <c r="BT489" s="84">
        <v>39276559.919335201</v>
      </c>
      <c r="BU489" s="84">
        <v>39276559.919335201</v>
      </c>
      <c r="BV489" s="59">
        <v>39276559.919335201</v>
      </c>
      <c r="BW489" s="59">
        <v>39276559.919335201</v>
      </c>
      <c r="BX489" s="59">
        <v>39276559.919335201</v>
      </c>
      <c r="BY489" s="59">
        <v>39276559.919335201</v>
      </c>
      <c r="BZ489" s="59">
        <v>39276559.919335201</v>
      </c>
      <c r="CA489" s="59">
        <v>39276559.919335201</v>
      </c>
      <c r="CB489" s="59">
        <v>39276559.919335201</v>
      </c>
      <c r="CC489" s="59">
        <v>39276559.919335201</v>
      </c>
      <c r="CD489" s="59">
        <v>39276559.919335201</v>
      </c>
      <c r="CE489" s="59">
        <v>39276559.919335201</v>
      </c>
      <c r="CF489" s="59">
        <v>39276559.919335201</v>
      </c>
      <c r="CG489">
        <v>39276559.919335201</v>
      </c>
      <c r="CH489">
        <v>39276559.919335201</v>
      </c>
      <c r="CI489">
        <v>39276559.919335201</v>
      </c>
      <c r="CJ489">
        <v>39276559.919335201</v>
      </c>
      <c r="CK489">
        <v>39276559.919335201</v>
      </c>
      <c r="CL489">
        <v>39276559.919335201</v>
      </c>
      <c r="CM489">
        <v>39276559.919335201</v>
      </c>
      <c r="CN489">
        <v>39276559.919335201</v>
      </c>
      <c r="CO489">
        <v>39276559.919335201</v>
      </c>
      <c r="CP489">
        <v>39276559.919335201</v>
      </c>
      <c r="CQ489">
        <v>39276559.919335201</v>
      </c>
      <c r="CR489">
        <v>39276559.919335201</v>
      </c>
      <c r="CS489">
        <v>39276559.919335201</v>
      </c>
    </row>
    <row r="490" spans="1:97" ht="15" customHeight="1">
      <c r="A490" s="35" t="s">
        <v>517</v>
      </c>
      <c r="B490" s="84">
        <v>38482751.600000001</v>
      </c>
      <c r="C490" s="84">
        <v>38482751.600000001</v>
      </c>
      <c r="D490" s="84">
        <v>38482751.600000001</v>
      </c>
      <c r="E490" s="84">
        <v>38482751.600000001</v>
      </c>
      <c r="F490" s="84">
        <v>38482751.600000001</v>
      </c>
      <c r="G490" s="84">
        <v>38482751.600000001</v>
      </c>
      <c r="H490" s="84">
        <v>38482751.600000001</v>
      </c>
      <c r="I490" s="84">
        <v>38482751.600000001</v>
      </c>
      <c r="J490" s="84">
        <v>38486333.710000001</v>
      </c>
      <c r="K490" s="84">
        <v>38511806.539999999</v>
      </c>
      <c r="L490" s="84">
        <v>38511806.539999999</v>
      </c>
      <c r="M490" s="84">
        <v>38511806.509999998</v>
      </c>
      <c r="N490" s="84">
        <v>38537068.5</v>
      </c>
      <c r="O490" s="84">
        <v>38537068.5</v>
      </c>
      <c r="P490" s="84">
        <v>38537068.5</v>
      </c>
      <c r="Q490" s="84">
        <v>39526373.43</v>
      </c>
      <c r="R490" s="84">
        <v>39530380.229999997</v>
      </c>
      <c r="S490" s="84">
        <v>39750256.119999997</v>
      </c>
      <c r="T490" s="84">
        <v>39916097.689999998</v>
      </c>
      <c r="U490" s="84">
        <v>39801505.68</v>
      </c>
      <c r="V490" s="84">
        <v>39899010.780000001</v>
      </c>
      <c r="W490" s="84">
        <v>39972209.640000001</v>
      </c>
      <c r="X490" s="84">
        <v>39973292.159999996</v>
      </c>
      <c r="Y490" s="84">
        <v>40045035.550000004</v>
      </c>
      <c r="Z490" s="84">
        <v>40046237.300000004</v>
      </c>
      <c r="AA490" s="84">
        <v>40046840.810000002</v>
      </c>
      <c r="AB490" s="84">
        <v>40092085.460000001</v>
      </c>
      <c r="AC490" s="84">
        <v>40106046.140000001</v>
      </c>
      <c r="AD490" s="84">
        <v>40124407.980000004</v>
      </c>
      <c r="AE490" s="84">
        <v>40128516.940000005</v>
      </c>
      <c r="AF490" s="84">
        <v>40285407.010000005</v>
      </c>
      <c r="AG490" s="84">
        <v>40036902.829999998</v>
      </c>
      <c r="AH490" s="84">
        <v>38725892.199999996</v>
      </c>
      <c r="AI490" s="84">
        <v>39983836.689999998</v>
      </c>
      <c r="AJ490" s="84">
        <v>39984630.640000001</v>
      </c>
      <c r="AK490" s="84">
        <v>40059715.210000008</v>
      </c>
      <c r="AL490" s="84">
        <v>39999983.549999997</v>
      </c>
      <c r="AM490" s="84">
        <v>40106371.07</v>
      </c>
      <c r="AN490" s="84">
        <v>40091848.169999994</v>
      </c>
      <c r="AO490" s="84">
        <v>39907866.060000002</v>
      </c>
      <c r="AP490" s="84">
        <v>40166061.07</v>
      </c>
      <c r="AQ490" s="84">
        <v>40170540.910000004</v>
      </c>
      <c r="AR490" s="84">
        <v>40650612.750811689</v>
      </c>
      <c r="AS490" s="84">
        <v>40650612.750811689</v>
      </c>
      <c r="AT490" s="84">
        <v>40650850.717478357</v>
      </c>
      <c r="AU490" s="84">
        <v>41618448.824510038</v>
      </c>
      <c r="AV490" s="84">
        <v>41864368.555351958</v>
      </c>
      <c r="AW490" s="84">
        <v>41970873.840097703</v>
      </c>
      <c r="AX490" s="84">
        <v>41981334.628196038</v>
      </c>
      <c r="AY490" s="84">
        <v>41985449.081649855</v>
      </c>
      <c r="AZ490" s="84">
        <v>42223063.993083633</v>
      </c>
      <c r="BA490" s="84">
        <v>42223063.993083633</v>
      </c>
      <c r="BB490" s="84">
        <v>42403655.659750298</v>
      </c>
      <c r="BC490" s="84">
        <v>42418301.461430967</v>
      </c>
      <c r="BD490" s="84">
        <v>42755087.192367934</v>
      </c>
      <c r="BE490" s="84">
        <v>42777099.442367934</v>
      </c>
      <c r="BF490" s="84">
        <v>43061214.342710413</v>
      </c>
      <c r="BG490" s="84">
        <v>43424234.385666132</v>
      </c>
      <c r="BH490" s="84">
        <v>43436941.902593218</v>
      </c>
      <c r="BI490" s="84">
        <v>43452411.902593218</v>
      </c>
      <c r="BJ490" s="84">
        <v>43721282.891642116</v>
      </c>
      <c r="BK490" s="84">
        <v>43721282.891642116</v>
      </c>
      <c r="BL490" s="84">
        <v>43884178.208642945</v>
      </c>
      <c r="BM490" s="84">
        <v>43884178.208642945</v>
      </c>
      <c r="BN490" s="84">
        <v>43884178.208642945</v>
      </c>
      <c r="BO490" s="84">
        <v>43884178.208642945</v>
      </c>
      <c r="BP490" s="84">
        <v>43884178.208642945</v>
      </c>
      <c r="BQ490" s="84">
        <v>43884178.208642945</v>
      </c>
      <c r="BR490" s="84">
        <v>44115018.110981636</v>
      </c>
      <c r="BS490" s="84">
        <v>44119710.816560388</v>
      </c>
      <c r="BT490" s="84">
        <v>44119710.816560388</v>
      </c>
      <c r="BU490" s="84">
        <v>44145752.483227052</v>
      </c>
      <c r="BV490" s="59">
        <v>44156869.149893723</v>
      </c>
      <c r="BW490" s="59">
        <v>44162075.399893723</v>
      </c>
      <c r="BX490" s="59">
        <v>44429530.581442818</v>
      </c>
      <c r="BY490" s="59">
        <v>44429530.581442818</v>
      </c>
      <c r="BZ490" s="59">
        <v>44429530.581442818</v>
      </c>
      <c r="CA490" s="59">
        <v>44433263.914776154</v>
      </c>
      <c r="CB490" s="59">
        <v>44676279.650448173</v>
      </c>
      <c r="CC490" s="59">
        <v>44680862.983781509</v>
      </c>
      <c r="CD490" s="59">
        <v>44680862.983781509</v>
      </c>
      <c r="CE490" s="59">
        <v>44680862.983781509</v>
      </c>
      <c r="CF490" s="59">
        <v>44680862.983781509</v>
      </c>
      <c r="CG490">
        <v>44680862.983781509</v>
      </c>
      <c r="CH490">
        <v>44680862.983781509</v>
      </c>
      <c r="CI490">
        <v>44680862.983781509</v>
      </c>
      <c r="CJ490">
        <v>44682270.365031511</v>
      </c>
      <c r="CK490">
        <v>44682270.365031511</v>
      </c>
      <c r="CL490">
        <v>44682270.365031511</v>
      </c>
      <c r="CM490">
        <v>44913110.267370202</v>
      </c>
      <c r="CN490">
        <v>44913110.267370202</v>
      </c>
      <c r="CO490">
        <v>44913110.267370202</v>
      </c>
      <c r="CP490">
        <v>44913110.267370202</v>
      </c>
      <c r="CQ490">
        <v>44913110.267370202</v>
      </c>
      <c r="CR490">
        <v>44913110.267370202</v>
      </c>
      <c r="CS490">
        <v>44913110.267370202</v>
      </c>
    </row>
    <row r="491" spans="1:97" ht="15" customHeight="1">
      <c r="A491" s="35" t="s">
        <v>518</v>
      </c>
      <c r="B491" s="84">
        <v>117405568.39</v>
      </c>
      <c r="C491" s="84">
        <v>129922792.41</v>
      </c>
      <c r="D491" s="84">
        <v>142074933.08000001</v>
      </c>
      <c r="E491" s="84">
        <v>146549814.65000001</v>
      </c>
      <c r="F491" s="84">
        <v>142584840.75999999</v>
      </c>
      <c r="G491" s="84">
        <v>113816554.61</v>
      </c>
      <c r="H491" s="84">
        <v>104254332.3900001</v>
      </c>
      <c r="I491" s="84">
        <v>118307295.90000001</v>
      </c>
      <c r="J491" s="84">
        <v>114216774.36</v>
      </c>
      <c r="K491" s="84">
        <v>148588550.87999991</v>
      </c>
      <c r="L491" s="84">
        <v>144699828.80999991</v>
      </c>
      <c r="M491" s="84">
        <v>137343443.72</v>
      </c>
      <c r="N491" s="84">
        <v>177202053.24000001</v>
      </c>
      <c r="O491" s="84">
        <v>182588304.75</v>
      </c>
      <c r="P491" s="84">
        <v>145109310.95999998</v>
      </c>
      <c r="Q491" s="84">
        <v>155674836.82999998</v>
      </c>
      <c r="R491" s="84">
        <v>141353974.86000004</v>
      </c>
      <c r="S491" s="84">
        <v>126500352.24000001</v>
      </c>
      <c r="T491" s="84">
        <v>119928858.18000007</v>
      </c>
      <c r="U491" s="84">
        <v>112451746.62000003</v>
      </c>
      <c r="V491" s="84">
        <v>123856902.58000004</v>
      </c>
      <c r="W491" s="84">
        <v>127099703.35999994</v>
      </c>
      <c r="X491" s="84">
        <v>103712310.04999992</v>
      </c>
      <c r="Y491" s="84">
        <v>96061402.469999939</v>
      </c>
      <c r="Z491" s="84">
        <v>210180093.54000017</v>
      </c>
      <c r="AA491" s="84">
        <v>164289954.37000003</v>
      </c>
      <c r="AB491" s="84">
        <v>161414123.26160002</v>
      </c>
      <c r="AC491" s="84">
        <v>155540474.00999999</v>
      </c>
      <c r="AD491" s="84">
        <v>137312385.33999997</v>
      </c>
      <c r="AE491" s="84">
        <v>163712350.33999994</v>
      </c>
      <c r="AF491" s="84">
        <v>173567042.57999986</v>
      </c>
      <c r="AG491" s="84">
        <v>162803916.55999994</v>
      </c>
      <c r="AH491" s="84">
        <v>164054507.10999998</v>
      </c>
      <c r="AI491" s="84">
        <v>151352631.16</v>
      </c>
      <c r="AJ491" s="84">
        <v>112734241.93000002</v>
      </c>
      <c r="AK491" s="84">
        <v>172539929.69999999</v>
      </c>
      <c r="AL491" s="84">
        <v>172531796.08999997</v>
      </c>
      <c r="AM491" s="84">
        <v>149619340.79999998</v>
      </c>
      <c r="AN491" s="84">
        <v>191992526.6500001</v>
      </c>
      <c r="AO491" s="84">
        <v>164179426.89000002</v>
      </c>
      <c r="AP491" s="84">
        <v>163121677.03999996</v>
      </c>
      <c r="AQ491" s="84">
        <v>152083634.95000005</v>
      </c>
      <c r="AR491" s="84">
        <v>274183966.01490557</v>
      </c>
      <c r="AS491" s="84">
        <v>121648918.61532524</v>
      </c>
      <c r="AT491" s="84">
        <v>136367177.6071066</v>
      </c>
      <c r="AU491" s="84">
        <v>153688206.67890248</v>
      </c>
      <c r="AV491" s="84">
        <v>158361180.32033378</v>
      </c>
      <c r="AW491" s="84">
        <v>172622125.48426312</v>
      </c>
      <c r="AX491" s="84">
        <v>183519761.94085971</v>
      </c>
      <c r="AY491" s="84">
        <v>178791532.7055248</v>
      </c>
      <c r="AZ491" s="84">
        <v>191496927.28461635</v>
      </c>
      <c r="BA491" s="84">
        <v>182054734.42796737</v>
      </c>
      <c r="BB491" s="84">
        <v>176116112.31781328</v>
      </c>
      <c r="BC491" s="84">
        <v>169939966.6706467</v>
      </c>
      <c r="BD491" s="84">
        <v>178171555.74733621</v>
      </c>
      <c r="BE491" s="84">
        <v>176779500.18749201</v>
      </c>
      <c r="BF491" s="84">
        <v>175018231.07644865</v>
      </c>
      <c r="BG491" s="84">
        <v>181471621.74071556</v>
      </c>
      <c r="BH491" s="84">
        <v>182243507.29697978</v>
      </c>
      <c r="BI491" s="84">
        <v>183800607.587524</v>
      </c>
      <c r="BJ491" s="84">
        <v>197616869.0713371</v>
      </c>
      <c r="BK491" s="84">
        <v>183742811.85955757</v>
      </c>
      <c r="BL491" s="84">
        <v>201586484.21968317</v>
      </c>
      <c r="BM491" s="84">
        <v>188586548.85163909</v>
      </c>
      <c r="BN491" s="84">
        <v>183391049.12403584</v>
      </c>
      <c r="BO491" s="84">
        <v>173736338.59301805</v>
      </c>
      <c r="BP491" s="84">
        <v>183510178.6925565</v>
      </c>
      <c r="BQ491" s="84">
        <v>182222648.99159062</v>
      </c>
      <c r="BR491" s="84">
        <v>180536225.3797926</v>
      </c>
      <c r="BS491" s="84">
        <v>186177842.99535814</v>
      </c>
      <c r="BT491" s="84">
        <v>185236278.75794137</v>
      </c>
      <c r="BU491" s="84">
        <v>192145243.18809891</v>
      </c>
      <c r="BV491" s="59">
        <v>202213186.21928817</v>
      </c>
      <c r="BW491" s="59">
        <v>196724263.91583034</v>
      </c>
      <c r="BX491" s="59">
        <v>206896962.57822412</v>
      </c>
      <c r="BY491" s="59">
        <v>195603874.78955388</v>
      </c>
      <c r="BZ491" s="59">
        <v>188730955.26990265</v>
      </c>
      <c r="CA491" s="59">
        <v>181091681.38440323</v>
      </c>
      <c r="CB491" s="59">
        <v>187004808.353715</v>
      </c>
      <c r="CC491" s="59">
        <v>186404041.29402518</v>
      </c>
      <c r="CD491" s="59">
        <v>185289744.85759509</v>
      </c>
      <c r="CE491" s="59">
        <v>192810400.5622052</v>
      </c>
      <c r="CF491" s="59">
        <v>190562740.74347177</v>
      </c>
      <c r="CG491">
        <v>200311789.56113029</v>
      </c>
      <c r="CH491">
        <v>209598515.85045218</v>
      </c>
      <c r="CI491">
        <v>202906777.51115772</v>
      </c>
      <c r="CJ491">
        <v>216921164.31129098</v>
      </c>
      <c r="CK491">
        <v>205684458.46407336</v>
      </c>
      <c r="CL491">
        <v>198171738.62261516</v>
      </c>
      <c r="CM491">
        <v>189488741.95288888</v>
      </c>
      <c r="CN491">
        <v>199285526.67138407</v>
      </c>
      <c r="CO491">
        <v>198696844.78221306</v>
      </c>
      <c r="CP491">
        <v>196369794.51211721</v>
      </c>
      <c r="CQ491">
        <v>204416193.75181225</v>
      </c>
      <c r="CR491">
        <v>200556419.55414501</v>
      </c>
      <c r="CS491">
        <v>208981045.20794523</v>
      </c>
    </row>
    <row r="492" spans="1:97" ht="15" customHeight="1" outlineLevel="1">
      <c r="A492" s="37" t="s">
        <v>519</v>
      </c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  <c r="AE492" s="84"/>
      <c r="AF492" s="84"/>
      <c r="AG492" s="84"/>
      <c r="AH492" s="84"/>
      <c r="AI492" s="84"/>
      <c r="AJ492" s="84"/>
      <c r="AK492" s="84"/>
      <c r="AL492" s="84"/>
      <c r="AM492" s="84"/>
      <c r="AN492" s="84"/>
      <c r="AO492" s="84"/>
      <c r="AP492" s="84"/>
      <c r="AQ492" s="84"/>
      <c r="AR492" s="84"/>
      <c r="AS492" s="84"/>
      <c r="AT492" s="84"/>
      <c r="AU492" s="84"/>
      <c r="AV492" s="84"/>
      <c r="AW492" s="84"/>
      <c r="AX492" s="84"/>
      <c r="AY492" s="84"/>
      <c r="AZ492" s="84"/>
      <c r="BA492" s="84"/>
      <c r="BB492" s="84"/>
      <c r="BC492" s="84"/>
      <c r="BD492" s="84"/>
      <c r="BE492" s="84"/>
      <c r="BF492" s="84"/>
      <c r="BG492" s="84"/>
      <c r="BH492" s="84"/>
      <c r="BI492" s="84"/>
      <c r="BJ492" s="84"/>
      <c r="BK492" s="84"/>
      <c r="BL492" s="84"/>
      <c r="BM492" s="84"/>
      <c r="BN492" s="84"/>
      <c r="BO492" s="84"/>
      <c r="BP492" s="84"/>
      <c r="BQ492" s="84"/>
      <c r="BR492" s="84"/>
      <c r="BS492" s="84"/>
      <c r="BT492" s="84"/>
      <c r="BU492" s="84"/>
      <c r="BV492" s="59"/>
      <c r="BW492" s="59"/>
      <c r="BX492" s="59"/>
      <c r="BY492" s="59"/>
      <c r="BZ492" s="59"/>
      <c r="CA492" s="59"/>
      <c r="CB492" s="59"/>
      <c r="CC492" s="59"/>
      <c r="CD492" s="59"/>
      <c r="CE492" s="59"/>
      <c r="CF492" s="59"/>
    </row>
    <row r="493" spans="1:97" ht="15" customHeight="1" outlineLevel="1">
      <c r="A493" s="37" t="s">
        <v>520</v>
      </c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  <c r="AE493" s="84"/>
      <c r="AF493" s="84"/>
      <c r="AG493" s="84"/>
      <c r="AH493" s="84"/>
      <c r="AI493" s="84"/>
      <c r="AJ493" s="84"/>
      <c r="AK493" s="84"/>
      <c r="AL493" s="84"/>
      <c r="AM493" s="84"/>
      <c r="AN493" s="84"/>
      <c r="AO493" s="84"/>
      <c r="AP493" s="84"/>
      <c r="AQ493" s="84"/>
      <c r="AR493" s="84"/>
      <c r="AS493" s="84"/>
      <c r="AT493" s="84"/>
      <c r="AU493" s="84"/>
      <c r="AV493" s="84"/>
      <c r="AW493" s="84"/>
      <c r="AX493" s="84"/>
      <c r="AY493" s="84"/>
      <c r="AZ493" s="84"/>
      <c r="BA493" s="84"/>
      <c r="BB493" s="84"/>
      <c r="BC493" s="84"/>
      <c r="BD493" s="84"/>
      <c r="BE493" s="84"/>
      <c r="BF493" s="84"/>
      <c r="BG493" s="84"/>
      <c r="BH493" s="84"/>
      <c r="BI493" s="84"/>
      <c r="BJ493" s="84"/>
      <c r="BK493" s="84"/>
      <c r="BL493" s="84"/>
      <c r="BM493" s="84"/>
      <c r="BN493" s="84"/>
      <c r="BO493" s="84"/>
      <c r="BP493" s="84"/>
      <c r="BQ493" s="84"/>
      <c r="BR493" s="84"/>
      <c r="BS493" s="84"/>
      <c r="BT493" s="84"/>
      <c r="BU493" s="84"/>
      <c r="BV493" s="59"/>
      <c r="BW493" s="59"/>
      <c r="BX493" s="59"/>
      <c r="BY493" s="59"/>
      <c r="BZ493" s="59"/>
      <c r="CA493" s="59"/>
      <c r="CB493" s="59"/>
      <c r="CC493" s="59"/>
      <c r="CD493" s="59"/>
      <c r="CE493" s="59"/>
      <c r="CF493" s="59"/>
    </row>
    <row r="494" spans="1:97" ht="15" customHeight="1" outlineLevel="1">
      <c r="A494" s="37" t="s">
        <v>521</v>
      </c>
      <c r="B494" s="84">
        <v>3325547.29</v>
      </c>
      <c r="C494" s="84">
        <v>971598.68</v>
      </c>
      <c r="D494" s="84">
        <v>1958774.13</v>
      </c>
      <c r="E494" s="84">
        <v>2155004.5299999998</v>
      </c>
      <c r="F494" s="84">
        <v>2659224.7400000002</v>
      </c>
      <c r="G494" s="84">
        <v>2946101.98</v>
      </c>
      <c r="H494" s="84">
        <v>3146197.65</v>
      </c>
      <c r="I494" s="84">
        <v>3620247.65</v>
      </c>
      <c r="J494" s="84">
        <v>13160262.390000001</v>
      </c>
      <c r="K494" s="84">
        <v>7664365.8099999996</v>
      </c>
      <c r="L494" s="84">
        <v>7252412.3799999999</v>
      </c>
      <c r="M494" s="84">
        <v>6942849.5199999996</v>
      </c>
      <c r="N494" s="84">
        <v>5521307.1399999997</v>
      </c>
      <c r="O494" s="84">
        <v>5392999.8799999999</v>
      </c>
      <c r="P494" s="84">
        <v>6021334.21</v>
      </c>
      <c r="Q494" s="84">
        <v>7170955.25</v>
      </c>
      <c r="R494" s="84">
        <v>8434963.0099999998</v>
      </c>
      <c r="S494" s="84">
        <v>6424928.4500000002</v>
      </c>
      <c r="T494" s="84">
        <v>5917794.0899999999</v>
      </c>
      <c r="U494" s="84">
        <v>5929560.2400000002</v>
      </c>
      <c r="V494" s="84">
        <v>6086440.7199999997</v>
      </c>
      <c r="W494" s="84">
        <v>6671932.9000000004</v>
      </c>
      <c r="X494" s="84">
        <v>5674694.5</v>
      </c>
      <c r="Y494" s="84">
        <v>5557247.9199999999</v>
      </c>
      <c r="Z494" s="84">
        <v>4258978.6099999994</v>
      </c>
      <c r="AA494" s="84">
        <v>3395829.93</v>
      </c>
      <c r="AB494" s="84">
        <v>4596413.120000001</v>
      </c>
      <c r="AC494" s="84">
        <v>4223240.22</v>
      </c>
      <c r="AD494" s="84">
        <v>3948330.07</v>
      </c>
      <c r="AE494" s="84">
        <v>3839847</v>
      </c>
      <c r="AF494" s="84">
        <v>2395852.96</v>
      </c>
      <c r="AG494" s="84">
        <v>1650546.9</v>
      </c>
      <c r="AH494" s="84">
        <v>823217.38</v>
      </c>
      <c r="AI494" s="84">
        <v>710524.46</v>
      </c>
      <c r="AJ494" s="84">
        <v>755307.82</v>
      </c>
      <c r="AK494" s="84">
        <v>477361.91999999998</v>
      </c>
      <c r="AL494" s="84">
        <v>420863.34</v>
      </c>
      <c r="AM494" s="84">
        <v>367214.2</v>
      </c>
      <c r="AN494" s="84">
        <v>871183.35</v>
      </c>
      <c r="AO494" s="84">
        <v>1159783.96</v>
      </c>
      <c r="AP494" s="84">
        <v>1710086.26</v>
      </c>
      <c r="AQ494" s="84">
        <v>2104691.92</v>
      </c>
      <c r="AR494" s="84">
        <v>1118219.6627033702</v>
      </c>
      <c r="AS494" s="84">
        <v>2023800.6003344383</v>
      </c>
      <c r="AT494" s="84">
        <v>3021343.674837871</v>
      </c>
      <c r="AU494" s="84">
        <v>3885308.8595903963</v>
      </c>
      <c r="AV494" s="84">
        <v>4493303.8941822592</v>
      </c>
      <c r="AW494" s="84">
        <v>3570874.6328622373</v>
      </c>
      <c r="AX494" s="84">
        <v>1509810.0959543828</v>
      </c>
      <c r="AY494" s="84">
        <v>883909.90867173229</v>
      </c>
      <c r="AZ494" s="84">
        <v>1831987.2435092668</v>
      </c>
      <c r="BA494" s="84">
        <v>2650538.1304628085</v>
      </c>
      <c r="BB494" s="84">
        <v>3608469.5293194787</v>
      </c>
      <c r="BC494" s="84">
        <v>2752145.5859336182</v>
      </c>
      <c r="BD494" s="84">
        <v>1359097.88616494</v>
      </c>
      <c r="BE494" s="84">
        <v>2233775.0563834123</v>
      </c>
      <c r="BF494" s="84">
        <v>3189492.2028349754</v>
      </c>
      <c r="BG494" s="84">
        <v>4048492.0534424847</v>
      </c>
      <c r="BH494" s="84">
        <v>4903998.1884934027</v>
      </c>
      <c r="BI494" s="84">
        <v>4000445.1312400927</v>
      </c>
      <c r="BJ494" s="84">
        <v>1359028.6535074168</v>
      </c>
      <c r="BK494" s="84">
        <v>625666.76526094391</v>
      </c>
      <c r="BL494" s="84">
        <v>1654700.8387886477</v>
      </c>
      <c r="BM494" s="84">
        <v>2539633.6663959878</v>
      </c>
      <c r="BN494" s="84">
        <v>3544370.224539204</v>
      </c>
      <c r="BO494" s="84">
        <v>2435881.708757767</v>
      </c>
      <c r="BP494" s="84">
        <v>2171899.0363013791</v>
      </c>
      <c r="BQ494" s="84">
        <v>3111170.5328832013</v>
      </c>
      <c r="BR494" s="84">
        <v>4123155.8272530627</v>
      </c>
      <c r="BS494" s="84">
        <v>5123530.0216675643</v>
      </c>
      <c r="BT494" s="84">
        <v>6048744.6595710171</v>
      </c>
      <c r="BU494" s="84">
        <v>4920611.3922806606</v>
      </c>
      <c r="BV494" s="59">
        <v>890456.45239143958</v>
      </c>
      <c r="BW494" s="59">
        <v>138448.08178272753</v>
      </c>
      <c r="BX494" s="59">
        <v>1211029.6449766255</v>
      </c>
      <c r="BY494" s="59">
        <v>2255584.1271116678</v>
      </c>
      <c r="BZ494" s="59">
        <v>3311922.1941597285</v>
      </c>
      <c r="CA494" s="59">
        <v>2493994.0620189169</v>
      </c>
      <c r="CB494" s="59">
        <v>437926.26295166917</v>
      </c>
      <c r="CC494" s="59">
        <v>1444717.1938202064</v>
      </c>
      <c r="CD494" s="59">
        <v>2502093.290120081</v>
      </c>
      <c r="CE494" s="59">
        <v>3548540.0668196143</v>
      </c>
      <c r="CF494" s="59">
        <v>4504906.2603994058</v>
      </c>
      <c r="CG494">
        <v>3723941.3729145103</v>
      </c>
      <c r="CH494">
        <v>1698004.2796939304</v>
      </c>
      <c r="CI494">
        <v>810114.71139835182</v>
      </c>
      <c r="CJ494">
        <v>1876017.7075314617</v>
      </c>
      <c r="CK494">
        <v>2982161.056070094</v>
      </c>
      <c r="CL494">
        <v>4093637.5611029896</v>
      </c>
      <c r="CM494">
        <v>3577586.8707054937</v>
      </c>
      <c r="CN494">
        <v>1605436.5661636717</v>
      </c>
      <c r="CO494">
        <v>2657602.6426863233</v>
      </c>
      <c r="CP494">
        <v>3763654.5544984438</v>
      </c>
      <c r="CQ494">
        <v>4875084.4872772191</v>
      </c>
      <c r="CR494">
        <v>5946906.9062169334</v>
      </c>
      <c r="CS494">
        <v>5315369.6130414661</v>
      </c>
    </row>
    <row r="495" spans="1:97" ht="15" customHeight="1" outlineLevel="1">
      <c r="A495" s="37" t="s">
        <v>522</v>
      </c>
      <c r="B495" s="84"/>
      <c r="C495" s="84"/>
      <c r="D495" s="84">
        <v>6112518.3899999997</v>
      </c>
      <c r="E495" s="84"/>
      <c r="F495" s="84"/>
      <c r="G495" s="84">
        <v>6528335.9699999997</v>
      </c>
      <c r="H495" s="84"/>
      <c r="I495" s="84"/>
      <c r="J495" s="84">
        <v>6778111.0300000003</v>
      </c>
      <c r="K495" s="84"/>
      <c r="L495" s="84"/>
      <c r="M495" s="84">
        <v>6237318.5599999996</v>
      </c>
      <c r="N495" s="84"/>
      <c r="O495" s="84"/>
      <c r="P495" s="84">
        <v>6320531.0499999998</v>
      </c>
      <c r="Q495" s="84"/>
      <c r="R495" s="84"/>
      <c r="S495" s="84">
        <v>6445979.5199999996</v>
      </c>
      <c r="T495" s="84"/>
      <c r="U495" s="84"/>
      <c r="V495" s="84">
        <v>6412237.0999999996</v>
      </c>
      <c r="W495" s="84"/>
      <c r="X495" s="84"/>
      <c r="Y495" s="84">
        <v>5488792.0300000003</v>
      </c>
      <c r="Z495" s="84"/>
      <c r="AA495" s="84"/>
      <c r="AB495" s="84">
        <v>4324502.8</v>
      </c>
      <c r="AC495" s="84"/>
      <c r="AD495" s="84"/>
      <c r="AE495" s="84">
        <v>3576031.17</v>
      </c>
      <c r="AF495" s="84"/>
      <c r="AG495" s="84"/>
      <c r="AH495" s="84">
        <v>2328578.4300000002</v>
      </c>
      <c r="AI495" s="84"/>
      <c r="AJ495" s="84"/>
      <c r="AK495" s="84">
        <v>1509005.63</v>
      </c>
      <c r="AL495" s="84"/>
      <c r="AM495" s="84"/>
      <c r="AN495" s="84">
        <v>1734371.48</v>
      </c>
      <c r="AO495" s="84"/>
      <c r="AP495" s="84"/>
      <c r="AQ495" s="84">
        <v>2565278.46</v>
      </c>
      <c r="AR495" s="84"/>
      <c r="AS495" s="84"/>
      <c r="AT495" s="84">
        <v>6533212.9523076396</v>
      </c>
      <c r="AU495" s="84"/>
      <c r="AV495" s="84"/>
      <c r="AW495" s="84">
        <v>9517157.7492512465</v>
      </c>
      <c r="AX495" s="84"/>
      <c r="AY495" s="84"/>
      <c r="AZ495" s="84">
        <v>7790006.5286209583</v>
      </c>
      <c r="BA495" s="84"/>
      <c r="BB495" s="84"/>
      <c r="BC495" s="84">
        <v>7911762.2588026524</v>
      </c>
      <c r="BD495" s="84"/>
      <c r="BE495" s="84"/>
      <c r="BF495" s="84">
        <v>8035420.9986644387</v>
      </c>
      <c r="BG495" s="84"/>
      <c r="BH495" s="84"/>
      <c r="BI495" s="84">
        <v>8161012.4917416573</v>
      </c>
      <c r="BJ495" s="84"/>
      <c r="BK495" s="84"/>
      <c r="BL495" s="84">
        <v>8415072.2234820724</v>
      </c>
      <c r="BM495" s="84"/>
      <c r="BN495" s="84"/>
      <c r="BO495" s="84">
        <v>8548604.985992074</v>
      </c>
      <c r="BP495" s="84"/>
      <c r="BQ495" s="84"/>
      <c r="BR495" s="84">
        <v>8684256.6844053268</v>
      </c>
      <c r="BS495" s="84"/>
      <c r="BT495" s="84"/>
      <c r="BU495" s="84">
        <v>8822060.942600131</v>
      </c>
      <c r="BV495" s="59"/>
      <c r="BW495" s="59"/>
      <c r="BX495" s="59">
        <v>8962051.9180084467</v>
      </c>
      <c r="BY495" s="59"/>
      <c r="BZ495" s="59"/>
      <c r="CA495" s="59">
        <v>9104264.3100814819</v>
      </c>
      <c r="CB495" s="59"/>
      <c r="CC495" s="59"/>
      <c r="CD495" s="59">
        <v>9248733.3688915968</v>
      </c>
      <c r="CE495" s="59"/>
      <c r="CF495" s="59"/>
      <c r="CG495">
        <v>9395494.9038692713</v>
      </c>
      <c r="CJ495">
        <v>9544585.2926790714</v>
      </c>
      <c r="CM495">
        <v>9696041.4902367592</v>
      </c>
      <c r="CP495">
        <v>9849901.0378695726</v>
      </c>
      <c r="CS495">
        <v>10006202.07262063</v>
      </c>
    </row>
    <row r="496" spans="1:97" ht="15" customHeight="1" outlineLevel="1">
      <c r="A496" s="37" t="s">
        <v>539</v>
      </c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>
        <v>0.04</v>
      </c>
      <c r="AC496" s="84"/>
      <c r="AD496" s="84"/>
      <c r="AE496" s="84"/>
      <c r="AF496" s="84"/>
      <c r="AG496" s="84"/>
      <c r="AH496" s="84"/>
      <c r="AI496" s="84">
        <v>-0.01</v>
      </c>
      <c r="AJ496" s="84"/>
      <c r="AK496" s="84"/>
      <c r="AL496" s="84"/>
      <c r="AM496" s="84"/>
      <c r="AN496" s="84"/>
      <c r="AO496" s="84"/>
      <c r="AP496" s="84"/>
      <c r="AQ496" s="84"/>
      <c r="AR496" s="84"/>
      <c r="AS496" s="84"/>
      <c r="AT496" s="84"/>
      <c r="AU496" s="84"/>
      <c r="AV496" s="84"/>
      <c r="AW496" s="84"/>
      <c r="AX496" s="84"/>
      <c r="AY496" s="84"/>
      <c r="AZ496" s="84"/>
      <c r="BA496" s="84"/>
      <c r="BB496" s="84"/>
      <c r="BC496" s="84"/>
      <c r="BD496" s="84"/>
      <c r="BE496" s="84"/>
      <c r="BF496" s="84"/>
      <c r="BG496" s="84"/>
      <c r="BH496" s="84"/>
      <c r="BI496" s="84"/>
      <c r="BJ496" s="84"/>
      <c r="BK496" s="84"/>
      <c r="BL496" s="84"/>
      <c r="BM496" s="84"/>
      <c r="BN496" s="84"/>
      <c r="BO496" s="84"/>
      <c r="BP496" s="84"/>
      <c r="BQ496" s="84"/>
      <c r="BR496" s="84"/>
      <c r="BS496" s="84"/>
      <c r="BT496" s="84"/>
      <c r="BU496" s="84"/>
      <c r="BV496" s="59"/>
      <c r="BW496" s="59"/>
      <c r="BX496" s="59"/>
      <c r="BY496" s="59"/>
      <c r="BZ496" s="59"/>
      <c r="CA496" s="59"/>
      <c r="CB496" s="59"/>
      <c r="CC496" s="59"/>
      <c r="CD496" s="59"/>
      <c r="CE496" s="59"/>
      <c r="CF496" s="59"/>
    </row>
    <row r="497" spans="1:97" ht="15" customHeight="1" outlineLevel="1">
      <c r="A497" s="37" t="s">
        <v>523</v>
      </c>
      <c r="B497" s="84">
        <v>0</v>
      </c>
      <c r="C497" s="84">
        <v>715006.08</v>
      </c>
      <c r="D497" s="84">
        <v>7623280.7800000003</v>
      </c>
      <c r="E497" s="84">
        <v>498852.67</v>
      </c>
      <c r="F497" s="84">
        <v>644817.75</v>
      </c>
      <c r="G497" s="84">
        <v>481179.2</v>
      </c>
      <c r="H497" s="84">
        <v>482013.95</v>
      </c>
      <c r="I497" s="84">
        <v>227376.31000000099</v>
      </c>
      <c r="J497" s="84">
        <v>297055.90999999997</v>
      </c>
      <c r="K497" s="84">
        <v>174721.54</v>
      </c>
      <c r="L497" s="84">
        <v>149820.44</v>
      </c>
      <c r="M497" s="84">
        <v>897796.44999999902</v>
      </c>
      <c r="N497" s="84">
        <v>53410.070000000203</v>
      </c>
      <c r="O497" s="84">
        <v>55074.31</v>
      </c>
      <c r="P497" s="84">
        <v>1940671.93</v>
      </c>
      <c r="Q497" s="84">
        <v>54341.719999999703</v>
      </c>
      <c r="R497" s="84">
        <v>33932</v>
      </c>
      <c r="S497" s="84">
        <v>45361.740000000202</v>
      </c>
      <c r="T497" s="84">
        <v>25853.25</v>
      </c>
      <c r="U497" s="84">
        <v>70393.88</v>
      </c>
      <c r="V497" s="84">
        <v>38547.33</v>
      </c>
      <c r="W497" s="84">
        <v>35463.58</v>
      </c>
      <c r="X497" s="84">
        <v>41682.1</v>
      </c>
      <c r="Y497" s="84">
        <v>29296.16</v>
      </c>
      <c r="Z497" s="84">
        <v>28556.54</v>
      </c>
      <c r="AA497" s="84">
        <v>42019.360000000001</v>
      </c>
      <c r="AB497" s="84">
        <v>32935.9</v>
      </c>
      <c r="AC497" s="84">
        <v>34212.550000000003</v>
      </c>
      <c r="AD497" s="84">
        <v>29309.17</v>
      </c>
      <c r="AE497" s="84">
        <v>22486.42</v>
      </c>
      <c r="AF497" s="84">
        <v>22411.200000000001</v>
      </c>
      <c r="AG497" s="84">
        <v>17828.89</v>
      </c>
      <c r="AH497" s="84">
        <v>237413.3</v>
      </c>
      <c r="AI497" s="84">
        <v>393772.63</v>
      </c>
      <c r="AJ497" s="84">
        <v>215293.53</v>
      </c>
      <c r="AK497" s="84">
        <v>13406.57</v>
      </c>
      <c r="AL497" s="84">
        <v>12487.65</v>
      </c>
      <c r="AM497" s="84">
        <v>11712.78</v>
      </c>
      <c r="AN497" s="84">
        <v>13394.98</v>
      </c>
      <c r="AO497" s="84">
        <v>15623.41</v>
      </c>
      <c r="AP497" s="84">
        <v>16404.59</v>
      </c>
      <c r="AQ497" s="84">
        <v>21091.599999999999</v>
      </c>
      <c r="AR497" s="84"/>
      <c r="AS497" s="84"/>
      <c r="AT497" s="84"/>
      <c r="AU497" s="84"/>
      <c r="AV497" s="84"/>
      <c r="AW497" s="84"/>
      <c r="AX497" s="84"/>
      <c r="AY497" s="84"/>
      <c r="AZ497" s="84"/>
      <c r="BA497" s="84"/>
      <c r="BB497" s="84"/>
      <c r="BC497" s="84"/>
      <c r="BD497" s="84"/>
      <c r="BE497" s="84"/>
      <c r="BF497" s="84"/>
      <c r="BG497" s="84"/>
      <c r="BH497" s="84"/>
      <c r="BI497" s="84"/>
      <c r="BJ497" s="84"/>
      <c r="BK497" s="84"/>
      <c r="BL497" s="84"/>
      <c r="BM497" s="84"/>
      <c r="BN497" s="84"/>
      <c r="BO497" s="84"/>
      <c r="BP497" s="84"/>
      <c r="BQ497" s="84"/>
      <c r="BR497" s="84"/>
      <c r="BS497" s="84"/>
      <c r="BT497" s="84"/>
      <c r="BU497" s="84"/>
      <c r="BV497" s="59"/>
      <c r="BW497" s="59"/>
      <c r="BX497" s="59"/>
      <c r="BY497" s="59"/>
      <c r="BZ497" s="59"/>
      <c r="CA497" s="59"/>
      <c r="CB497" s="59"/>
      <c r="CC497" s="59"/>
      <c r="CD497" s="59"/>
      <c r="CE497" s="59"/>
      <c r="CF497" s="59"/>
    </row>
    <row r="498" spans="1:97" ht="15" customHeight="1" outlineLevel="1">
      <c r="A498" s="37" t="s">
        <v>524</v>
      </c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  <c r="AE498" s="84"/>
      <c r="AF498" s="84"/>
      <c r="AG498" s="84"/>
      <c r="AH498" s="84"/>
      <c r="AI498" s="84"/>
      <c r="AJ498" s="84"/>
      <c r="AK498" s="84"/>
      <c r="AL498" s="84"/>
      <c r="AM498" s="84"/>
      <c r="AN498" s="84"/>
      <c r="AO498" s="84"/>
      <c r="AP498" s="84"/>
      <c r="AQ498" s="84"/>
      <c r="AR498" s="84"/>
      <c r="AS498" s="84"/>
      <c r="AT498" s="84"/>
      <c r="AU498" s="84"/>
      <c r="AV498" s="84"/>
      <c r="AW498" s="84"/>
      <c r="AX498" s="84"/>
      <c r="AY498" s="84"/>
      <c r="AZ498" s="84"/>
      <c r="BA498" s="84"/>
      <c r="BB498" s="84"/>
      <c r="BC498" s="84"/>
      <c r="BD498" s="84"/>
      <c r="BE498" s="84"/>
      <c r="BF498" s="84"/>
      <c r="BG498" s="84"/>
      <c r="BH498" s="84"/>
      <c r="BI498" s="84"/>
      <c r="BJ498" s="84"/>
      <c r="BK498" s="84"/>
      <c r="BL498" s="84"/>
      <c r="BM498" s="84"/>
      <c r="BN498" s="84"/>
      <c r="BO498" s="84"/>
      <c r="BP498" s="84"/>
      <c r="BQ498" s="84"/>
      <c r="BR498" s="84"/>
      <c r="BS498" s="84"/>
      <c r="BT498" s="84"/>
      <c r="BU498" s="84"/>
      <c r="BV498" s="59"/>
      <c r="BW498" s="59"/>
      <c r="BX498" s="59"/>
      <c r="BY498" s="59"/>
      <c r="BZ498" s="59"/>
      <c r="CA498" s="59"/>
      <c r="CB498" s="59"/>
      <c r="CC498" s="59"/>
      <c r="CD498" s="59"/>
      <c r="CE498" s="59"/>
      <c r="CF498" s="59"/>
    </row>
    <row r="499" spans="1:97" ht="15" customHeight="1" outlineLevel="1">
      <c r="A499" s="37" t="s">
        <v>525</v>
      </c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  <c r="AE499" s="84"/>
      <c r="AF499" s="84"/>
      <c r="AG499" s="84"/>
      <c r="AH499" s="84"/>
      <c r="AI499" s="84"/>
      <c r="AJ499" s="84"/>
      <c r="AK499" s="84"/>
      <c r="AL499" s="84"/>
      <c r="AM499" s="84"/>
      <c r="AN499" s="84"/>
      <c r="AO499" s="84"/>
      <c r="AP499" s="84"/>
      <c r="AQ499" s="84"/>
      <c r="AR499" s="84"/>
      <c r="AS499" s="84"/>
      <c r="AT499" s="84"/>
      <c r="AU499" s="84"/>
      <c r="AV499" s="84"/>
      <c r="AW499" s="84"/>
      <c r="AX499" s="84"/>
      <c r="AY499" s="84"/>
      <c r="AZ499" s="84"/>
      <c r="BA499" s="84"/>
      <c r="BB499" s="84"/>
      <c r="BC499" s="84"/>
      <c r="BD499" s="84"/>
      <c r="BE499" s="84"/>
      <c r="BF499" s="84"/>
      <c r="BG499" s="84"/>
      <c r="BH499" s="84"/>
      <c r="BI499" s="84"/>
      <c r="BJ499" s="84"/>
      <c r="BK499" s="84"/>
      <c r="BL499" s="84"/>
      <c r="BM499" s="84"/>
      <c r="BN499" s="84"/>
      <c r="BO499" s="84"/>
      <c r="BP499" s="84"/>
      <c r="BQ499" s="84"/>
      <c r="BR499" s="84"/>
      <c r="BS499" s="84"/>
      <c r="BT499" s="84"/>
      <c r="BU499" s="84"/>
      <c r="BV499" s="59"/>
      <c r="BW499" s="59"/>
      <c r="BX499" s="59"/>
      <c r="BY499" s="59"/>
      <c r="BZ499" s="59"/>
      <c r="CA499" s="59"/>
      <c r="CB499" s="59"/>
      <c r="CC499" s="59"/>
      <c r="CD499" s="59"/>
      <c r="CE499" s="59"/>
      <c r="CF499" s="59"/>
    </row>
    <row r="500" spans="1:97" ht="15" customHeight="1" outlineLevel="1">
      <c r="A500" s="37" t="s">
        <v>526</v>
      </c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  <c r="AL500" s="84"/>
      <c r="AM500" s="84"/>
      <c r="AN500" s="84"/>
      <c r="AO500" s="84"/>
      <c r="AP500" s="84"/>
      <c r="AQ500" s="84"/>
      <c r="AR500" s="84"/>
      <c r="AS500" s="84"/>
      <c r="AT500" s="84"/>
      <c r="AU500" s="84"/>
      <c r="AV500" s="84"/>
      <c r="AW500" s="84"/>
      <c r="AX500" s="84"/>
      <c r="AY500" s="84"/>
      <c r="AZ500" s="84"/>
      <c r="BA500" s="84"/>
      <c r="BB500" s="84"/>
      <c r="BC500" s="84"/>
      <c r="BD500" s="84"/>
      <c r="BE500" s="84"/>
      <c r="BF500" s="84"/>
      <c r="BG500" s="84"/>
      <c r="BH500" s="84"/>
      <c r="BI500" s="84"/>
      <c r="BJ500" s="84"/>
      <c r="BK500" s="84"/>
      <c r="BL500" s="84"/>
      <c r="BM500" s="84"/>
      <c r="BN500" s="84"/>
      <c r="BO500" s="84"/>
      <c r="BP500" s="84"/>
      <c r="BQ500" s="84"/>
      <c r="BR500" s="84"/>
      <c r="BS500" s="84"/>
      <c r="BT500" s="84"/>
      <c r="BU500" s="84"/>
      <c r="BV500" s="59"/>
      <c r="BW500" s="59"/>
      <c r="BX500" s="59"/>
      <c r="BY500" s="59"/>
      <c r="BZ500" s="59"/>
      <c r="CA500" s="59"/>
      <c r="CB500" s="59"/>
      <c r="CC500" s="59"/>
      <c r="CD500" s="59"/>
      <c r="CE500" s="59"/>
      <c r="CF500" s="59"/>
    </row>
    <row r="501" spans="1:97" ht="15" customHeight="1" outlineLevel="1">
      <c r="A501" s="37" t="s">
        <v>527</v>
      </c>
      <c r="B501" s="84">
        <v>30028.23</v>
      </c>
      <c r="C501" s="84">
        <v>-30028.13</v>
      </c>
      <c r="D501" s="84">
        <v>0.01</v>
      </c>
      <c r="E501" s="84">
        <v>0.02</v>
      </c>
      <c r="F501" s="84">
        <v>0.03</v>
      </c>
      <c r="G501" s="84">
        <v>0.03</v>
      </c>
      <c r="H501" s="84">
        <v>0.02</v>
      </c>
      <c r="I501" s="84">
        <v>1227.5999999999999</v>
      </c>
      <c r="J501" s="84">
        <v>0.389999999999873</v>
      </c>
      <c r="K501" s="84">
        <v>0.01</v>
      </c>
      <c r="L501" s="84">
        <v>0.01</v>
      </c>
      <c r="M501" s="84">
        <v>458.22</v>
      </c>
      <c r="N501" s="84">
        <v>568.44000000000005</v>
      </c>
      <c r="O501" s="84">
        <v>0.08</v>
      </c>
      <c r="P501" s="84">
        <v>31457.58</v>
      </c>
      <c r="Q501" s="84">
        <v>0.03</v>
      </c>
      <c r="R501" s="84">
        <v>854.73</v>
      </c>
      <c r="S501" s="84">
        <v>0.04</v>
      </c>
      <c r="T501" s="84">
        <v>670.48</v>
      </c>
      <c r="U501" s="84">
        <v>2084.5100000000002</v>
      </c>
      <c r="V501" s="84">
        <v>0.03</v>
      </c>
      <c r="W501" s="84">
        <v>869.86</v>
      </c>
      <c r="X501" s="84">
        <v>418.34</v>
      </c>
      <c r="Y501" s="84">
        <v>1057.72</v>
      </c>
      <c r="Z501" s="84">
        <v>118523.04</v>
      </c>
      <c r="AA501" s="84">
        <v>4467.5200000000004</v>
      </c>
      <c r="AB501" s="84">
        <v>160296.56</v>
      </c>
      <c r="AC501" s="84">
        <v>351.18</v>
      </c>
      <c r="AD501" s="84">
        <v>410069.98</v>
      </c>
      <c r="AE501" s="84">
        <v>-422774.3</v>
      </c>
      <c r="AF501" s="84"/>
      <c r="AG501" s="84">
        <v>-117475.93</v>
      </c>
      <c r="AH501" s="84">
        <v>0.06</v>
      </c>
      <c r="AI501" s="84">
        <v>-0.08</v>
      </c>
      <c r="AJ501" s="84">
        <v>-0.02</v>
      </c>
      <c r="AK501" s="84">
        <v>171889.9</v>
      </c>
      <c r="AL501" s="84">
        <v>-0.05</v>
      </c>
      <c r="AM501" s="84">
        <v>68.14</v>
      </c>
      <c r="AN501" s="84">
        <v>0.19</v>
      </c>
      <c r="AO501" s="84">
        <v>633.78999999992095</v>
      </c>
      <c r="AP501" s="84">
        <v>4.05</v>
      </c>
      <c r="AQ501" s="84">
        <v>0.05</v>
      </c>
      <c r="AR501" s="84"/>
      <c r="AS501" s="84"/>
      <c r="AT501" s="84"/>
      <c r="AU501" s="84"/>
      <c r="AV501" s="84"/>
      <c r="AW501" s="84"/>
      <c r="AX501" s="84"/>
      <c r="AY501" s="84"/>
      <c r="AZ501" s="84"/>
      <c r="BA501" s="84"/>
      <c r="BB501" s="84"/>
      <c r="BC501" s="84"/>
      <c r="BD501" s="84"/>
      <c r="BE501" s="84"/>
      <c r="BF501" s="84"/>
      <c r="BG501" s="84"/>
      <c r="BH501" s="84"/>
      <c r="BI501" s="84"/>
      <c r="BJ501" s="84"/>
      <c r="BK501" s="84"/>
      <c r="BL501" s="84"/>
      <c r="BM501" s="84"/>
      <c r="BN501" s="84"/>
      <c r="BO501" s="84"/>
      <c r="BP501" s="84"/>
      <c r="BQ501" s="84"/>
      <c r="BR501" s="84"/>
      <c r="BS501" s="84"/>
      <c r="BT501" s="84"/>
      <c r="BU501" s="84"/>
      <c r="BV501" s="59"/>
      <c r="BW501" s="59"/>
      <c r="BX501" s="59"/>
      <c r="BY501" s="59"/>
      <c r="BZ501" s="59"/>
      <c r="CA501" s="59"/>
      <c r="CB501" s="59"/>
      <c r="CC501" s="59"/>
      <c r="CD501" s="59"/>
      <c r="CE501" s="59"/>
      <c r="CF501" s="59"/>
    </row>
    <row r="502" spans="1:97" ht="15" customHeight="1" outlineLevel="1">
      <c r="A502" s="37" t="s">
        <v>528</v>
      </c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  <c r="AE502" s="84"/>
      <c r="AF502" s="84"/>
      <c r="AG502" s="84"/>
      <c r="AH502" s="84"/>
      <c r="AI502" s="84"/>
      <c r="AJ502" s="84"/>
      <c r="AK502" s="84"/>
      <c r="AL502" s="84"/>
      <c r="AM502" s="84"/>
      <c r="AN502" s="84"/>
      <c r="AO502" s="84"/>
      <c r="AP502" s="84"/>
      <c r="AQ502" s="84"/>
      <c r="AR502" s="84"/>
      <c r="AS502" s="84"/>
      <c r="AT502" s="84"/>
      <c r="AU502" s="84"/>
      <c r="AV502" s="84"/>
      <c r="AW502" s="84"/>
      <c r="AX502" s="84"/>
      <c r="AY502" s="84"/>
      <c r="AZ502" s="84"/>
      <c r="BA502" s="84"/>
      <c r="BB502" s="84"/>
      <c r="BC502" s="84"/>
      <c r="BD502" s="84"/>
      <c r="BE502" s="84"/>
      <c r="BF502" s="84"/>
      <c r="BG502" s="84"/>
      <c r="BH502" s="84"/>
      <c r="BI502" s="84"/>
      <c r="BJ502" s="84"/>
      <c r="BK502" s="84"/>
      <c r="BL502" s="84"/>
      <c r="BM502" s="84"/>
      <c r="BN502" s="84"/>
      <c r="BO502" s="84"/>
      <c r="BP502" s="84"/>
      <c r="BQ502" s="84"/>
      <c r="BR502" s="84"/>
      <c r="BS502" s="84"/>
      <c r="BT502" s="84"/>
      <c r="BU502" s="84"/>
      <c r="BV502" s="59"/>
      <c r="BW502" s="59"/>
      <c r="BX502" s="59"/>
      <c r="BY502" s="59"/>
      <c r="BZ502" s="59"/>
      <c r="CA502" s="59"/>
      <c r="CB502" s="59"/>
      <c r="CC502" s="59"/>
      <c r="CD502" s="59"/>
      <c r="CE502" s="59"/>
      <c r="CF502" s="59"/>
    </row>
    <row r="503" spans="1:97" ht="15" customHeight="1" outlineLevel="1">
      <c r="A503" s="37" t="s">
        <v>529</v>
      </c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  <c r="AL503" s="84"/>
      <c r="AM503" s="84"/>
      <c r="AN503" s="84"/>
      <c r="AO503" s="84"/>
      <c r="AP503" s="84"/>
      <c r="AQ503" s="84"/>
      <c r="AR503" s="84"/>
      <c r="AS503" s="84"/>
      <c r="AT503" s="84"/>
      <c r="AU503" s="84"/>
      <c r="AV503" s="84"/>
      <c r="AW503" s="84"/>
      <c r="AX503" s="84"/>
      <c r="AY503" s="84"/>
      <c r="AZ503" s="84"/>
      <c r="BA503" s="84"/>
      <c r="BB503" s="84"/>
      <c r="BC503" s="84"/>
      <c r="BD503" s="84"/>
      <c r="BE503" s="84"/>
      <c r="BF503" s="84"/>
      <c r="BG503" s="84"/>
      <c r="BH503" s="84"/>
      <c r="BI503" s="84"/>
      <c r="BJ503" s="84"/>
      <c r="BK503" s="84"/>
      <c r="BL503" s="84"/>
      <c r="BM503" s="84"/>
      <c r="BN503" s="84"/>
      <c r="BO503" s="84"/>
      <c r="BP503" s="84"/>
      <c r="BQ503" s="84"/>
      <c r="BR503" s="84"/>
      <c r="BS503" s="84"/>
      <c r="BT503" s="84"/>
      <c r="BU503" s="84"/>
      <c r="BV503" s="59"/>
      <c r="BW503" s="59"/>
      <c r="BX503" s="59"/>
      <c r="BY503" s="59"/>
      <c r="BZ503" s="59"/>
      <c r="CA503" s="59"/>
      <c r="CB503" s="59"/>
      <c r="CC503" s="59"/>
      <c r="CD503" s="59"/>
      <c r="CE503" s="59"/>
      <c r="CF503" s="59"/>
    </row>
    <row r="504" spans="1:97" ht="15" customHeight="1" outlineLevel="1">
      <c r="A504" s="37" t="s">
        <v>530</v>
      </c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  <c r="AE504" s="84"/>
      <c r="AF504" s="84"/>
      <c r="AG504" s="84"/>
      <c r="AH504" s="84"/>
      <c r="AI504" s="84"/>
      <c r="AJ504" s="84"/>
      <c r="AK504" s="84"/>
      <c r="AL504" s="84"/>
      <c r="AM504" s="84"/>
      <c r="AN504" s="84"/>
      <c r="AO504" s="84"/>
      <c r="AP504" s="84"/>
      <c r="AQ504" s="84"/>
      <c r="AR504" s="84"/>
      <c r="AS504" s="84"/>
      <c r="AT504" s="84"/>
      <c r="AU504" s="84"/>
      <c r="AV504" s="84"/>
      <c r="AW504" s="84"/>
      <c r="AX504" s="84"/>
      <c r="AY504" s="84"/>
      <c r="AZ504" s="84"/>
      <c r="BA504" s="84"/>
      <c r="BB504" s="84"/>
      <c r="BC504" s="84"/>
      <c r="BD504" s="84"/>
      <c r="BE504" s="84"/>
      <c r="BF504" s="84"/>
      <c r="BG504" s="84"/>
      <c r="BH504" s="84"/>
      <c r="BI504" s="84"/>
      <c r="BJ504" s="84"/>
      <c r="BK504" s="84"/>
      <c r="BL504" s="84"/>
      <c r="BM504" s="84"/>
      <c r="BN504" s="84"/>
      <c r="BO504" s="84"/>
      <c r="BP504" s="84"/>
      <c r="BQ504" s="84"/>
      <c r="BR504" s="84"/>
      <c r="BS504" s="84"/>
      <c r="BT504" s="84"/>
      <c r="BU504" s="84"/>
      <c r="BV504" s="59"/>
      <c r="BW504" s="59"/>
      <c r="BX504" s="59"/>
      <c r="BY504" s="59"/>
      <c r="BZ504" s="59"/>
      <c r="CA504" s="59"/>
      <c r="CB504" s="59"/>
      <c r="CC504" s="59"/>
      <c r="CD504" s="59"/>
      <c r="CE504" s="59"/>
      <c r="CF504" s="59"/>
    </row>
    <row r="505" spans="1:97" ht="15" customHeight="1" outlineLevel="1">
      <c r="A505" s="37" t="s">
        <v>531</v>
      </c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  <c r="AE505" s="84"/>
      <c r="AF505" s="84"/>
      <c r="AG505" s="84"/>
      <c r="AH505" s="84"/>
      <c r="AI505" s="84"/>
      <c r="AJ505" s="84"/>
      <c r="AK505" s="84"/>
      <c r="AL505" s="84"/>
      <c r="AM505" s="84"/>
      <c r="AN505" s="84"/>
      <c r="AO505" s="84"/>
      <c r="AP505" s="84"/>
      <c r="AQ505" s="84"/>
      <c r="AR505" s="84"/>
      <c r="AS505" s="84"/>
      <c r="AT505" s="84"/>
      <c r="AU505" s="84"/>
      <c r="AV505" s="84"/>
      <c r="AW505" s="84"/>
      <c r="AX505" s="84"/>
      <c r="AY505" s="84"/>
      <c r="AZ505" s="84"/>
      <c r="BA505" s="84"/>
      <c r="BB505" s="84"/>
      <c r="BC505" s="84"/>
      <c r="BD505" s="84"/>
      <c r="BE505" s="84"/>
      <c r="BF505" s="84"/>
      <c r="BG505" s="84"/>
      <c r="BH505" s="84"/>
      <c r="BI505" s="84"/>
      <c r="BJ505" s="84"/>
      <c r="BK505" s="84"/>
      <c r="BL505" s="84"/>
      <c r="BM505" s="84"/>
      <c r="BN505" s="84"/>
      <c r="BO505" s="84"/>
      <c r="BP505" s="84"/>
      <c r="BQ505" s="84"/>
      <c r="BR505" s="84"/>
      <c r="BS505" s="84"/>
      <c r="BT505" s="84"/>
      <c r="BU505" s="84"/>
      <c r="BV505" s="59"/>
      <c r="BW505" s="59"/>
      <c r="BX505" s="59"/>
      <c r="BY505" s="59"/>
      <c r="BZ505" s="59"/>
      <c r="CA505" s="59"/>
      <c r="CB505" s="59"/>
      <c r="CC505" s="59"/>
      <c r="CD505" s="59"/>
      <c r="CE505" s="59"/>
      <c r="CF505" s="59"/>
    </row>
    <row r="506" spans="1:97" ht="15" customHeight="1" outlineLevel="1">
      <c r="A506" s="37" t="s">
        <v>532</v>
      </c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  <c r="AE506" s="84"/>
      <c r="AF506" s="84"/>
      <c r="AG506" s="84"/>
      <c r="AH506" s="84"/>
      <c r="AI506" s="84"/>
      <c r="AJ506" s="84"/>
      <c r="AK506" s="84"/>
      <c r="AL506" s="84"/>
      <c r="AM506" s="84"/>
      <c r="AN506" s="84"/>
      <c r="AO506" s="84"/>
      <c r="AP506" s="84"/>
      <c r="AQ506" s="84"/>
      <c r="AR506" s="84"/>
      <c r="AS506" s="84"/>
      <c r="AT506" s="84"/>
      <c r="AU506" s="84"/>
      <c r="AV506" s="84"/>
      <c r="AW506" s="84"/>
      <c r="AX506" s="84"/>
      <c r="AY506" s="84"/>
      <c r="AZ506" s="84"/>
      <c r="BA506" s="84"/>
      <c r="BB506" s="84"/>
      <c r="BC506" s="84"/>
      <c r="BD506" s="84"/>
      <c r="BE506" s="84"/>
      <c r="BF506" s="84"/>
      <c r="BG506" s="84"/>
      <c r="BH506" s="84"/>
      <c r="BI506" s="84"/>
      <c r="BJ506" s="84"/>
      <c r="BK506" s="84"/>
      <c r="BL506" s="84"/>
      <c r="BM506" s="84"/>
      <c r="BN506" s="84"/>
      <c r="BO506" s="84"/>
      <c r="BP506" s="84"/>
      <c r="BQ506" s="84"/>
      <c r="BR506" s="84"/>
      <c r="BS506" s="84"/>
      <c r="BT506" s="84"/>
      <c r="BU506" s="84"/>
      <c r="BV506" s="59"/>
      <c r="BW506" s="59"/>
      <c r="BX506" s="59"/>
      <c r="BY506" s="59"/>
      <c r="BZ506" s="59"/>
      <c r="CA506" s="59"/>
      <c r="CB506" s="59"/>
      <c r="CC506" s="59"/>
      <c r="CD506" s="59"/>
      <c r="CE506" s="59"/>
      <c r="CF506" s="59"/>
    </row>
    <row r="507" spans="1:97" ht="15" customHeight="1" outlineLevel="1">
      <c r="A507" s="37" t="s">
        <v>533</v>
      </c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  <c r="AE507" s="84"/>
      <c r="AF507" s="84"/>
      <c r="AG507" s="84"/>
      <c r="AH507" s="84"/>
      <c r="AI507" s="84"/>
      <c r="AJ507" s="84"/>
      <c r="AK507" s="84"/>
      <c r="AL507" s="84"/>
      <c r="AM507" s="84"/>
      <c r="AN507" s="84"/>
      <c r="AO507" s="84"/>
      <c r="AP507" s="84"/>
      <c r="AQ507" s="84"/>
      <c r="AR507" s="84"/>
      <c r="AS507" s="84"/>
      <c r="AT507" s="84"/>
      <c r="AU507" s="84"/>
      <c r="AV507" s="84"/>
      <c r="AW507" s="84"/>
      <c r="AX507" s="84"/>
      <c r="AY507" s="84"/>
      <c r="AZ507" s="84"/>
      <c r="BA507" s="84"/>
      <c r="BB507" s="84"/>
      <c r="BC507" s="84"/>
      <c r="BD507" s="84"/>
      <c r="BE507" s="84"/>
      <c r="BF507" s="84"/>
      <c r="BG507" s="84"/>
      <c r="BH507" s="84"/>
      <c r="BI507" s="84"/>
      <c r="BJ507" s="84"/>
      <c r="BK507" s="84"/>
      <c r="BL507" s="84"/>
      <c r="BM507" s="84"/>
      <c r="BN507" s="84"/>
      <c r="BO507" s="84"/>
      <c r="BP507" s="84"/>
      <c r="BQ507" s="84"/>
      <c r="BR507" s="84"/>
      <c r="BS507" s="84"/>
      <c r="BT507" s="84"/>
      <c r="BU507" s="84"/>
      <c r="BV507" s="59"/>
      <c r="BW507" s="59"/>
      <c r="BX507" s="59"/>
      <c r="BY507" s="59"/>
      <c r="BZ507" s="59"/>
      <c r="CA507" s="59"/>
      <c r="CB507" s="59"/>
      <c r="CC507" s="59"/>
      <c r="CD507" s="59"/>
      <c r="CE507" s="59"/>
      <c r="CF507" s="59"/>
    </row>
    <row r="508" spans="1:97" ht="15" customHeight="1" outlineLevel="1">
      <c r="A508" s="37" t="s">
        <v>733</v>
      </c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  <c r="AE508" s="84"/>
      <c r="AF508" s="84"/>
      <c r="AG508" s="84"/>
      <c r="AH508" s="84"/>
      <c r="AI508" s="84"/>
      <c r="AJ508" s="84"/>
      <c r="AK508" s="84"/>
      <c r="AL508" s="84"/>
      <c r="AM508" s="84"/>
      <c r="AN508" s="84"/>
      <c r="AO508" s="84"/>
      <c r="AP508" s="84"/>
      <c r="AQ508" s="84"/>
      <c r="AR508" s="84"/>
      <c r="AS508" s="84"/>
      <c r="AT508" s="84"/>
      <c r="AU508" s="84"/>
      <c r="AV508" s="84"/>
      <c r="AW508" s="84"/>
      <c r="AX508" s="84"/>
      <c r="AY508" s="84"/>
      <c r="AZ508" s="84"/>
      <c r="BA508" s="84"/>
      <c r="BB508" s="84"/>
      <c r="BC508" s="84"/>
      <c r="BD508" s="84"/>
      <c r="BE508" s="84"/>
      <c r="BF508" s="84"/>
      <c r="BG508" s="84"/>
      <c r="BH508" s="84"/>
      <c r="BI508" s="84"/>
      <c r="BJ508" s="84"/>
      <c r="BK508" s="84"/>
      <c r="BL508" s="84"/>
      <c r="BM508" s="84"/>
      <c r="BN508" s="84"/>
      <c r="BO508" s="84"/>
      <c r="BP508" s="84"/>
      <c r="BQ508" s="84"/>
      <c r="BR508" s="84"/>
      <c r="BS508" s="84"/>
      <c r="BT508" s="84"/>
      <c r="BU508" s="84"/>
      <c r="BV508" s="59"/>
      <c r="BW508" s="59"/>
      <c r="BX508" s="59"/>
      <c r="BY508" s="59"/>
      <c r="BZ508" s="59"/>
      <c r="CA508" s="59"/>
      <c r="CB508" s="59"/>
      <c r="CC508" s="59"/>
      <c r="CD508" s="59"/>
      <c r="CE508" s="59"/>
      <c r="CF508" s="59"/>
    </row>
    <row r="509" spans="1:97" ht="15" customHeight="1">
      <c r="A509" s="35" t="s">
        <v>534</v>
      </c>
      <c r="B509" s="84">
        <v>3355575.52</v>
      </c>
      <c r="C509" s="84">
        <v>1656576.63</v>
      </c>
      <c r="D509" s="84">
        <v>15694573.310000001</v>
      </c>
      <c r="E509" s="84">
        <v>2653857.2200000002</v>
      </c>
      <c r="F509" s="84">
        <v>3304042.52</v>
      </c>
      <c r="G509" s="84">
        <v>9955617.1799999978</v>
      </c>
      <c r="H509" s="84">
        <v>3628211.62</v>
      </c>
      <c r="I509" s="84">
        <v>3848851.560000001</v>
      </c>
      <c r="J509" s="84">
        <v>20235429.719999999</v>
      </c>
      <c r="K509" s="84">
        <v>7839087.3599999994</v>
      </c>
      <c r="L509" s="84">
        <v>7402232.8300000001</v>
      </c>
      <c r="M509" s="84">
        <v>14078422.75</v>
      </c>
      <c r="N509" s="84">
        <v>5575285.6500000004</v>
      </c>
      <c r="O509" s="84">
        <v>5448074.2699999996</v>
      </c>
      <c r="P509" s="84">
        <v>14313994.77</v>
      </c>
      <c r="Q509" s="84">
        <v>7225297</v>
      </c>
      <c r="R509" s="84">
        <v>8469749.7400000002</v>
      </c>
      <c r="S509" s="84">
        <v>12916269.749999998</v>
      </c>
      <c r="T509" s="84">
        <v>5944317.8200000003</v>
      </c>
      <c r="U509" s="84">
        <v>6002038.6299999999</v>
      </c>
      <c r="V509" s="84">
        <v>12537225.18</v>
      </c>
      <c r="W509" s="84">
        <v>6708266.3400000008</v>
      </c>
      <c r="X509" s="84">
        <v>5716794.9399999995</v>
      </c>
      <c r="Y509" s="84">
        <v>11076393.83</v>
      </c>
      <c r="Z509" s="84">
        <v>4406058.1899999995</v>
      </c>
      <c r="AA509" s="84">
        <v>3442316.81</v>
      </c>
      <c r="AB509" s="84">
        <v>9114148.4200000018</v>
      </c>
      <c r="AC509" s="84">
        <v>4257803.9499999993</v>
      </c>
      <c r="AD509" s="84">
        <v>4387709.22</v>
      </c>
      <c r="AE509" s="84">
        <v>7015590.29</v>
      </c>
      <c r="AF509" s="84">
        <v>2418264.16</v>
      </c>
      <c r="AG509" s="84">
        <v>1550899.8599999999</v>
      </c>
      <c r="AH509" s="84">
        <v>3389209.17</v>
      </c>
      <c r="AI509" s="84">
        <v>1104297</v>
      </c>
      <c r="AJ509" s="84">
        <v>970601.33</v>
      </c>
      <c r="AK509" s="84">
        <v>2171664.02</v>
      </c>
      <c r="AL509" s="84">
        <v>1919176.18</v>
      </c>
      <c r="AM509" s="84">
        <v>3549254.5100000002</v>
      </c>
      <c r="AN509" s="84">
        <v>4941995.9100000011</v>
      </c>
      <c r="AO509" s="84">
        <v>4104994.62</v>
      </c>
      <c r="AP509" s="84">
        <v>2675951.34</v>
      </c>
      <c r="AQ509" s="84">
        <v>7348867.6499999994</v>
      </c>
      <c r="AR509" s="84">
        <v>1118219.6627033702</v>
      </c>
      <c r="AS509" s="84">
        <v>2023800.6003344383</v>
      </c>
      <c r="AT509" s="84">
        <v>9554556.6271455102</v>
      </c>
      <c r="AU509" s="84">
        <v>3885308.8595903963</v>
      </c>
      <c r="AV509" s="84">
        <v>4493303.8941822592</v>
      </c>
      <c r="AW509" s="84">
        <v>13088032.382113483</v>
      </c>
      <c r="AX509" s="84">
        <v>1509810.0959543828</v>
      </c>
      <c r="AY509" s="84">
        <v>883909.90867173229</v>
      </c>
      <c r="AZ509" s="84">
        <v>9621993.7721302249</v>
      </c>
      <c r="BA509" s="84">
        <v>2650538.1304628085</v>
      </c>
      <c r="BB509" s="84">
        <v>3608469.5293194787</v>
      </c>
      <c r="BC509" s="84">
        <v>10663907.844736271</v>
      </c>
      <c r="BD509" s="84">
        <v>1359097.88616494</v>
      </c>
      <c r="BE509" s="84">
        <v>2233775.0563834123</v>
      </c>
      <c r="BF509" s="84">
        <v>11224913.201499414</v>
      </c>
      <c r="BG509" s="84">
        <v>4048492.0534424847</v>
      </c>
      <c r="BH509" s="84">
        <v>4903998.1884934027</v>
      </c>
      <c r="BI509" s="84">
        <v>12161457.622981749</v>
      </c>
      <c r="BJ509" s="84">
        <v>1359028.6535074168</v>
      </c>
      <c r="BK509" s="84">
        <v>625666.76526094391</v>
      </c>
      <c r="BL509" s="84">
        <v>10069773.06227072</v>
      </c>
      <c r="BM509" s="84">
        <v>2539633.6663959878</v>
      </c>
      <c r="BN509" s="84">
        <v>3544370.224539204</v>
      </c>
      <c r="BO509" s="84">
        <v>10984486.694749841</v>
      </c>
      <c r="BP509" s="84">
        <v>2171899.0363013791</v>
      </c>
      <c r="BQ509" s="84">
        <v>3111170.5328832013</v>
      </c>
      <c r="BR509" s="84">
        <v>12807412.511658389</v>
      </c>
      <c r="BS509" s="84">
        <v>5123530.0216675643</v>
      </c>
      <c r="BT509" s="84">
        <v>6048744.6595710171</v>
      </c>
      <c r="BU509" s="84">
        <v>13742672.334880792</v>
      </c>
      <c r="BV509" s="59">
        <v>890456.45239143958</v>
      </c>
      <c r="BW509" s="59">
        <v>138448.08178272753</v>
      </c>
      <c r="BX509" s="59">
        <v>10173081.562985072</v>
      </c>
      <c r="BY509" s="59">
        <v>2255584.1271116678</v>
      </c>
      <c r="BZ509" s="59">
        <v>3311922.1941597285</v>
      </c>
      <c r="CA509" s="59">
        <v>11598258.372100398</v>
      </c>
      <c r="CB509" s="59">
        <v>437926.26295166917</v>
      </c>
      <c r="CC509" s="59">
        <v>1444717.1938202064</v>
      </c>
      <c r="CD509" s="59">
        <v>11750826.659011677</v>
      </c>
      <c r="CE509" s="59">
        <v>3548540.0668196143</v>
      </c>
      <c r="CF509" s="59">
        <v>4504906.2603994058</v>
      </c>
      <c r="CG509">
        <v>13119436.276783781</v>
      </c>
      <c r="CH509">
        <v>1698004.2796939304</v>
      </c>
      <c r="CI509">
        <v>810114.71139835182</v>
      </c>
      <c r="CJ509">
        <v>11420603.000210533</v>
      </c>
      <c r="CK509">
        <v>2982161.056070094</v>
      </c>
      <c r="CL509">
        <v>4093637.5611029896</v>
      </c>
      <c r="CM509">
        <v>13273628.360942252</v>
      </c>
      <c r="CN509">
        <v>1605436.5661636717</v>
      </c>
      <c r="CO509">
        <v>2657602.6426863233</v>
      </c>
      <c r="CP509">
        <v>13613555.592368016</v>
      </c>
      <c r="CQ509">
        <v>4875084.4872772191</v>
      </c>
      <c r="CR509">
        <v>5946906.9062169334</v>
      </c>
      <c r="CS509">
        <v>15321571.685662096</v>
      </c>
    </row>
    <row r="510" spans="1:97" ht="15" customHeight="1" outlineLevel="1">
      <c r="A510" s="37" t="s">
        <v>535</v>
      </c>
      <c r="B510" s="84">
        <v>2003.05</v>
      </c>
      <c r="C510" s="84">
        <v>1515.29</v>
      </c>
      <c r="D510" s="84">
        <v>1295.19</v>
      </c>
      <c r="E510" s="84">
        <v>1273.25</v>
      </c>
      <c r="F510" s="84">
        <v>1463.48</v>
      </c>
      <c r="G510" s="84">
        <v>1025.42</v>
      </c>
      <c r="H510" s="84">
        <v>1392.76</v>
      </c>
      <c r="I510" s="84">
        <v>1848.74</v>
      </c>
      <c r="J510" s="84">
        <v>1361.93</v>
      </c>
      <c r="K510" s="84">
        <v>1637.91</v>
      </c>
      <c r="L510" s="84">
        <v>1537.38</v>
      </c>
      <c r="M510" s="84">
        <v>1511.5</v>
      </c>
      <c r="N510" s="84">
        <v>1620.27</v>
      </c>
      <c r="O510" s="84">
        <v>1378.66</v>
      </c>
      <c r="P510" s="84">
        <v>1249.32</v>
      </c>
      <c r="Q510" s="84">
        <v>1433.32</v>
      </c>
      <c r="R510" s="84">
        <v>1742.82</v>
      </c>
      <c r="S510" s="84">
        <v>1541.07</v>
      </c>
      <c r="T510" s="84">
        <v>1531.77</v>
      </c>
      <c r="U510" s="84">
        <v>1596.59</v>
      </c>
      <c r="V510" s="84">
        <v>1604.04</v>
      </c>
      <c r="W510" s="84">
        <v>1552.28</v>
      </c>
      <c r="X510" s="84">
        <v>1780.64</v>
      </c>
      <c r="Y510" s="84">
        <v>1587.31</v>
      </c>
      <c r="Z510" s="84">
        <v>2094.7400000000011</v>
      </c>
      <c r="AA510" s="84">
        <v>1582.45</v>
      </c>
      <c r="AB510" s="84">
        <v>1627.66</v>
      </c>
      <c r="AC510" s="84">
        <v>1770.14</v>
      </c>
      <c r="AD510" s="84">
        <v>1319.22</v>
      </c>
      <c r="AE510" s="84">
        <v>1532.31</v>
      </c>
      <c r="AF510" s="84">
        <v>2602.0800000000008</v>
      </c>
      <c r="AG510" s="84">
        <v>1571.140000000001</v>
      </c>
      <c r="AH510" s="84">
        <v>557.97</v>
      </c>
      <c r="AI510" s="84">
        <v>1874.1</v>
      </c>
      <c r="AJ510" s="84">
        <v>1651.4</v>
      </c>
      <c r="AK510" s="84">
        <v>1648.45</v>
      </c>
      <c r="AL510" s="84">
        <v>2260.25</v>
      </c>
      <c r="AM510" s="84">
        <v>1742</v>
      </c>
      <c r="AN510" s="84">
        <v>1580.64</v>
      </c>
      <c r="AO510" s="84">
        <v>1724.2</v>
      </c>
      <c r="AP510" s="84">
        <v>1467.53</v>
      </c>
      <c r="AQ510" s="84">
        <v>1785.78</v>
      </c>
      <c r="AR510" s="84">
        <v>4033.7538770881838</v>
      </c>
      <c r="AS510" s="84">
        <v>4033.7538770881838</v>
      </c>
      <c r="AT510" s="84">
        <v>4033.7538770881838</v>
      </c>
      <c r="AU510" s="84">
        <v>4033.7538770881838</v>
      </c>
      <c r="AV510" s="84">
        <v>4033.7538770881838</v>
      </c>
      <c r="AW510" s="84">
        <v>4033.7538770881838</v>
      </c>
      <c r="AX510" s="84">
        <v>4033.7538770881838</v>
      </c>
      <c r="AY510" s="84">
        <v>4033.7538770881838</v>
      </c>
      <c r="AZ510" s="84">
        <v>4033.7538770881838</v>
      </c>
      <c r="BA510" s="84">
        <v>4033.7538770881838</v>
      </c>
      <c r="BB510" s="84">
        <v>4033.7538770881838</v>
      </c>
      <c r="BC510" s="84">
        <v>4033.7538770881838</v>
      </c>
      <c r="BD510" s="84">
        <v>4033.7538770881838</v>
      </c>
      <c r="BE510" s="84">
        <v>4033.7538770881838</v>
      </c>
      <c r="BF510" s="84">
        <v>4033.7538770881838</v>
      </c>
      <c r="BG510" s="84">
        <v>4033.7538770881838</v>
      </c>
      <c r="BH510" s="84">
        <v>4033.7538770881838</v>
      </c>
      <c r="BI510" s="84">
        <v>4033.7538770881838</v>
      </c>
      <c r="BJ510" s="84">
        <v>4033.7538770881838</v>
      </c>
      <c r="BK510" s="84">
        <v>4033.7538770881838</v>
      </c>
      <c r="BL510" s="84">
        <v>4033.7538770881838</v>
      </c>
      <c r="BM510" s="84">
        <v>4033.7538770881838</v>
      </c>
      <c r="BN510" s="84">
        <v>4033.7538770881838</v>
      </c>
      <c r="BO510" s="84">
        <v>4033.7538770881838</v>
      </c>
      <c r="BP510" s="84">
        <v>4033.7538770881838</v>
      </c>
      <c r="BQ510" s="84">
        <v>4033.7538770881838</v>
      </c>
      <c r="BR510" s="84">
        <v>4033.7538770881838</v>
      </c>
      <c r="BS510" s="84">
        <v>4033.7538770881838</v>
      </c>
      <c r="BT510" s="84">
        <v>4033.7538770881838</v>
      </c>
      <c r="BU510" s="84">
        <v>4033.7538770881838</v>
      </c>
      <c r="BV510" s="59">
        <v>4033.7538770881838</v>
      </c>
      <c r="BW510" s="59">
        <v>4033.7538770881838</v>
      </c>
      <c r="BX510" s="59">
        <v>4033.7538770881838</v>
      </c>
      <c r="BY510" s="59">
        <v>4033.7538770881838</v>
      </c>
      <c r="BZ510" s="59">
        <v>4033.7538770881838</v>
      </c>
      <c r="CA510" s="59">
        <v>4033.7538770881838</v>
      </c>
      <c r="CB510" s="59">
        <v>4033.7538770881838</v>
      </c>
      <c r="CC510" s="59">
        <v>4033.7538770881838</v>
      </c>
      <c r="CD510" s="59">
        <v>4033.7538770881838</v>
      </c>
      <c r="CE510" s="59">
        <v>4033.7538770881838</v>
      </c>
      <c r="CF510" s="59">
        <v>4033.7538770881838</v>
      </c>
      <c r="CG510">
        <v>4033.7538770881838</v>
      </c>
    </row>
    <row r="511" spans="1:97" ht="15" customHeight="1" outlineLevel="1">
      <c r="A511" s="37" t="s">
        <v>536</v>
      </c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  <c r="AE511" s="84"/>
      <c r="AF511" s="84"/>
      <c r="AG511" s="84"/>
      <c r="AH511" s="84"/>
      <c r="AI511" s="84"/>
      <c r="AJ511" s="84"/>
      <c r="AK511" s="84"/>
      <c r="AL511" s="84"/>
      <c r="AM511" s="84"/>
      <c r="AN511" s="84"/>
      <c r="AO511" s="84"/>
      <c r="AP511" s="84"/>
      <c r="AQ511" s="84"/>
      <c r="AR511" s="84"/>
      <c r="AS511" s="84"/>
      <c r="AT511" s="84"/>
      <c r="AU511" s="84"/>
      <c r="AV511" s="84"/>
      <c r="AW511" s="84"/>
      <c r="AX511" s="84"/>
      <c r="AY511" s="84"/>
      <c r="AZ511" s="84"/>
      <c r="BA511" s="84"/>
      <c r="BB511" s="84"/>
      <c r="BC511" s="84"/>
      <c r="BD511" s="84"/>
      <c r="BE511" s="84"/>
      <c r="BF511" s="84"/>
      <c r="BG511" s="84"/>
      <c r="BH511" s="84"/>
      <c r="BI511" s="84"/>
      <c r="BJ511" s="84"/>
      <c r="BK511" s="84"/>
      <c r="BL511" s="84"/>
      <c r="BM511" s="84"/>
      <c r="BN511" s="84"/>
      <c r="BO511" s="84"/>
      <c r="BP511" s="84"/>
      <c r="BQ511" s="84"/>
      <c r="BR511" s="84"/>
      <c r="BS511" s="84"/>
      <c r="BT511" s="84"/>
      <c r="BU511" s="84"/>
      <c r="BV511" s="59"/>
      <c r="BW511" s="59"/>
      <c r="BX511" s="59"/>
      <c r="BY511" s="59"/>
      <c r="BZ511" s="59"/>
      <c r="CA511" s="59"/>
      <c r="CB511" s="59"/>
      <c r="CC511" s="59"/>
      <c r="CD511" s="59"/>
      <c r="CE511" s="59"/>
      <c r="CF511" s="59"/>
    </row>
    <row r="512" spans="1:97" ht="15" customHeight="1" outlineLevel="1">
      <c r="A512" s="37" t="s">
        <v>537</v>
      </c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/>
      <c r="AJ512" s="84"/>
      <c r="AK512" s="84"/>
      <c r="AL512" s="84"/>
      <c r="AM512" s="84"/>
      <c r="AN512" s="84"/>
      <c r="AO512" s="84"/>
      <c r="AP512" s="84"/>
      <c r="AQ512" s="84"/>
      <c r="AR512" s="84"/>
      <c r="AS512" s="84"/>
      <c r="AT512" s="84"/>
      <c r="AU512" s="84"/>
      <c r="AV512" s="84"/>
      <c r="AW512" s="84"/>
      <c r="AX512" s="84"/>
      <c r="AY512" s="84"/>
      <c r="AZ512" s="84"/>
      <c r="BA512" s="84"/>
      <c r="BB512" s="84"/>
      <c r="BC512" s="84"/>
      <c r="BD512" s="84"/>
      <c r="BE512" s="84"/>
      <c r="BF512" s="84"/>
      <c r="BG512" s="84"/>
      <c r="BH512" s="84"/>
      <c r="BI512" s="84"/>
      <c r="BJ512" s="84"/>
      <c r="BK512" s="84"/>
      <c r="BL512" s="84"/>
      <c r="BM512" s="84"/>
      <c r="BN512" s="84"/>
      <c r="BO512" s="84"/>
      <c r="BP512" s="84"/>
      <c r="BQ512" s="84"/>
      <c r="BR512" s="84"/>
      <c r="BS512" s="84"/>
      <c r="BT512" s="84"/>
      <c r="BU512" s="84"/>
      <c r="BV512" s="59"/>
      <c r="BW512" s="59"/>
      <c r="BX512" s="59"/>
      <c r="BY512" s="59"/>
      <c r="BZ512" s="59"/>
      <c r="CA512" s="59"/>
      <c r="CB512" s="59"/>
      <c r="CC512" s="59"/>
      <c r="CD512" s="59"/>
      <c r="CE512" s="59"/>
      <c r="CF512" s="59"/>
    </row>
    <row r="513" spans="1:97" ht="15" customHeight="1" outlineLevel="1">
      <c r="A513" s="37" t="s">
        <v>734</v>
      </c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  <c r="AE513" s="84"/>
      <c r="AF513" s="84"/>
      <c r="AG513" s="84"/>
      <c r="AH513" s="84"/>
      <c r="AI513" s="84"/>
      <c r="AJ513" s="84"/>
      <c r="AK513" s="84"/>
      <c r="AL513" s="84"/>
      <c r="AM513" s="84"/>
      <c r="AN513" s="84"/>
      <c r="AO513" s="84"/>
      <c r="AP513" s="84"/>
      <c r="AQ513" s="84"/>
      <c r="AR513" s="84"/>
      <c r="AS513" s="84"/>
      <c r="AT513" s="84"/>
      <c r="AU513" s="84"/>
      <c r="AV513" s="84"/>
      <c r="AW513" s="84"/>
      <c r="AX513" s="84"/>
      <c r="AY513" s="84"/>
      <c r="AZ513" s="84"/>
      <c r="BA513" s="84"/>
      <c r="BB513" s="84"/>
      <c r="BC513" s="84"/>
      <c r="BD513" s="84"/>
      <c r="BE513" s="84"/>
      <c r="BF513" s="84"/>
      <c r="BG513" s="84"/>
      <c r="BH513" s="84"/>
      <c r="BI513" s="84"/>
      <c r="BJ513" s="84"/>
      <c r="BK513" s="84"/>
      <c r="BL513" s="84"/>
      <c r="BM513" s="84"/>
      <c r="BN513" s="84"/>
      <c r="BO513" s="84"/>
      <c r="BP513" s="84"/>
      <c r="BQ513" s="84"/>
      <c r="BR513" s="84"/>
      <c r="BS513" s="84"/>
      <c r="BT513" s="84"/>
      <c r="BU513" s="84"/>
      <c r="BV513" s="59"/>
      <c r="BW513" s="59"/>
      <c r="BX513" s="59"/>
      <c r="BY513" s="59"/>
      <c r="BZ513" s="59"/>
      <c r="CA513" s="59"/>
      <c r="CB513" s="59"/>
      <c r="CC513" s="59"/>
      <c r="CD513" s="59"/>
      <c r="CE513" s="59"/>
      <c r="CF513" s="59"/>
    </row>
    <row r="514" spans="1:97" ht="15" customHeight="1" outlineLevel="1">
      <c r="A514" s="37" t="s">
        <v>538</v>
      </c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/>
      <c r="AF514" s="84"/>
      <c r="AG514" s="84"/>
      <c r="AH514" s="84"/>
      <c r="AI514" s="84"/>
      <c r="AJ514" s="84"/>
      <c r="AK514" s="84"/>
      <c r="AL514" s="84"/>
      <c r="AM514" s="84"/>
      <c r="AN514" s="84"/>
      <c r="AO514" s="84"/>
      <c r="AP514" s="84"/>
      <c r="AQ514" s="84"/>
      <c r="AR514" s="84"/>
      <c r="AS514" s="84"/>
      <c r="AT514" s="84"/>
      <c r="AU514" s="84"/>
      <c r="AV514" s="84"/>
      <c r="AW514" s="84"/>
      <c r="AX514" s="84"/>
      <c r="AY514" s="84"/>
      <c r="AZ514" s="84"/>
      <c r="BA514" s="84"/>
      <c r="BB514" s="84"/>
      <c r="BC514" s="84"/>
      <c r="BD514" s="84"/>
      <c r="BE514" s="84"/>
      <c r="BF514" s="84"/>
      <c r="BG514" s="84"/>
      <c r="BH514" s="84"/>
      <c r="BI514" s="84"/>
      <c r="BJ514" s="84"/>
      <c r="BK514" s="84"/>
      <c r="BL514" s="84"/>
      <c r="BM514" s="84"/>
      <c r="BN514" s="84"/>
      <c r="BO514" s="84"/>
      <c r="BP514" s="84"/>
      <c r="BQ514" s="84"/>
      <c r="BR514" s="84"/>
      <c r="BS514" s="84"/>
      <c r="BT514" s="84"/>
      <c r="BU514" s="84"/>
      <c r="BV514" s="59"/>
      <c r="BW514" s="59"/>
      <c r="BX514" s="59"/>
      <c r="BY514" s="59"/>
      <c r="BZ514" s="59"/>
      <c r="CA514" s="59"/>
      <c r="CB514" s="59"/>
      <c r="CC514" s="59"/>
      <c r="CD514" s="59"/>
      <c r="CE514" s="59"/>
      <c r="CF514" s="59"/>
    </row>
    <row r="515" spans="1:97" ht="15" customHeight="1" outlineLevel="1">
      <c r="A515" s="37" t="s">
        <v>735</v>
      </c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84"/>
      <c r="AJ515" s="84"/>
      <c r="AK515" s="84"/>
      <c r="AL515" s="84"/>
      <c r="AM515" s="84"/>
      <c r="AN515" s="84"/>
      <c r="AO515" s="84"/>
      <c r="AP515" s="84"/>
      <c r="AQ515" s="84"/>
      <c r="AR515" s="84"/>
      <c r="AS515" s="84"/>
      <c r="AT515" s="84"/>
      <c r="AU515" s="84"/>
      <c r="AV515" s="84"/>
      <c r="AW515" s="84"/>
      <c r="AX515" s="84"/>
      <c r="AY515" s="84"/>
      <c r="AZ515" s="84"/>
      <c r="BA515" s="84"/>
      <c r="BB515" s="84"/>
      <c r="BC515" s="84"/>
      <c r="BD515" s="84"/>
      <c r="BE515" s="84"/>
      <c r="BF515" s="84"/>
      <c r="BG515" s="84"/>
      <c r="BH515" s="84"/>
      <c r="BI515" s="84"/>
      <c r="BJ515" s="84"/>
      <c r="BK515" s="84"/>
      <c r="BL515" s="84"/>
      <c r="BM515" s="84"/>
      <c r="BN515" s="84"/>
      <c r="BO515" s="84"/>
      <c r="BP515" s="84"/>
      <c r="BQ515" s="84"/>
      <c r="BR515" s="84"/>
      <c r="BS515" s="84"/>
      <c r="BT515" s="84"/>
      <c r="BU515" s="84"/>
      <c r="BV515" s="59"/>
      <c r="BW515" s="59"/>
      <c r="BX515" s="59"/>
      <c r="BY515" s="59"/>
      <c r="BZ515" s="59"/>
      <c r="CA515" s="59"/>
      <c r="CB515" s="59"/>
      <c r="CC515" s="59"/>
      <c r="CD515" s="59"/>
      <c r="CE515" s="59"/>
      <c r="CF515" s="59"/>
    </row>
    <row r="516" spans="1:97" ht="15" customHeight="1" outlineLevel="1">
      <c r="A516" s="37" t="s">
        <v>540</v>
      </c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84"/>
      <c r="AJ516" s="84"/>
      <c r="AK516" s="84"/>
      <c r="AL516" s="84"/>
      <c r="AM516" s="84"/>
      <c r="AN516" s="84"/>
      <c r="AO516" s="84"/>
      <c r="AP516" s="84"/>
      <c r="AQ516" s="84"/>
      <c r="AR516" s="84"/>
      <c r="AS516" s="84"/>
      <c r="AT516" s="84"/>
      <c r="AU516" s="84"/>
      <c r="AV516" s="84"/>
      <c r="AW516" s="84"/>
      <c r="AX516" s="84"/>
      <c r="AY516" s="84"/>
      <c r="AZ516" s="84"/>
      <c r="BA516" s="84"/>
      <c r="BB516" s="84"/>
      <c r="BC516" s="84"/>
      <c r="BD516" s="84"/>
      <c r="BE516" s="84"/>
      <c r="BF516" s="84"/>
      <c r="BG516" s="84"/>
      <c r="BH516" s="84"/>
      <c r="BI516" s="84"/>
      <c r="BJ516" s="84"/>
      <c r="BK516" s="84"/>
      <c r="BL516" s="84"/>
      <c r="BM516" s="84"/>
      <c r="BN516" s="84"/>
      <c r="BO516" s="84"/>
      <c r="BP516" s="84"/>
      <c r="BQ516" s="84"/>
      <c r="BR516" s="84"/>
      <c r="BS516" s="84"/>
      <c r="BT516" s="84"/>
      <c r="BU516" s="84"/>
      <c r="BV516" s="59"/>
      <c r="BW516" s="59"/>
      <c r="BX516" s="59"/>
      <c r="BY516" s="59"/>
      <c r="BZ516" s="59"/>
      <c r="CA516" s="59"/>
      <c r="CB516" s="59"/>
      <c r="CC516" s="59"/>
      <c r="CD516" s="59"/>
      <c r="CE516" s="59"/>
      <c r="CF516" s="59"/>
    </row>
    <row r="517" spans="1:97" ht="15" customHeight="1" outlineLevel="1">
      <c r="A517" s="37" t="s">
        <v>541</v>
      </c>
      <c r="B517" s="84"/>
      <c r="C517" s="84"/>
      <c r="D517" s="84">
        <v>1516.84</v>
      </c>
      <c r="E517" s="84"/>
      <c r="F517" s="84"/>
      <c r="G517" s="84"/>
      <c r="H517" s="84"/>
      <c r="I517" s="84"/>
      <c r="J517" s="84">
        <v>54.8900000000001</v>
      </c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>
        <v>44</v>
      </c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84"/>
      <c r="AJ517" s="84"/>
      <c r="AK517" s="84"/>
      <c r="AL517" s="84"/>
      <c r="AM517" s="84"/>
      <c r="AN517" s="84"/>
      <c r="AO517" s="84"/>
      <c r="AP517" s="84"/>
      <c r="AQ517" s="84"/>
      <c r="AR517" s="84"/>
      <c r="AS517" s="84"/>
      <c r="AT517" s="84"/>
      <c r="AU517" s="84"/>
      <c r="AV517" s="84"/>
      <c r="AW517" s="84"/>
      <c r="AX517" s="84"/>
      <c r="AY517" s="84"/>
      <c r="AZ517" s="84"/>
      <c r="BA517" s="84"/>
      <c r="BB517" s="84"/>
      <c r="BC517" s="84"/>
      <c r="BD517" s="84"/>
      <c r="BE517" s="84"/>
      <c r="BF517" s="84"/>
      <c r="BG517" s="84"/>
      <c r="BH517" s="84"/>
      <c r="BI517" s="84"/>
      <c r="BJ517" s="84"/>
      <c r="BK517" s="84"/>
      <c r="BL517" s="84"/>
      <c r="BM517" s="84"/>
      <c r="BN517" s="84"/>
      <c r="BO517" s="84"/>
      <c r="BP517" s="84"/>
      <c r="BQ517" s="84"/>
      <c r="BR517" s="84"/>
      <c r="BS517" s="84"/>
      <c r="BT517" s="84"/>
      <c r="BU517" s="84"/>
      <c r="BV517" s="59"/>
      <c r="BW517" s="59"/>
      <c r="BX517" s="59"/>
      <c r="BY517" s="59"/>
      <c r="BZ517" s="59"/>
      <c r="CA517" s="59"/>
      <c r="CB517" s="59"/>
      <c r="CC517" s="59"/>
      <c r="CD517" s="59"/>
      <c r="CE517" s="59"/>
      <c r="CF517" s="59"/>
    </row>
    <row r="518" spans="1:97" ht="15" customHeight="1" outlineLevel="1">
      <c r="A518" s="37" t="s">
        <v>736</v>
      </c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84"/>
      <c r="AJ518" s="84"/>
      <c r="AK518" s="84"/>
      <c r="AL518" s="84"/>
      <c r="AM518" s="84"/>
      <c r="AN518" s="84"/>
      <c r="AO518" s="84"/>
      <c r="AP518" s="84"/>
      <c r="AQ518" s="84"/>
      <c r="AR518" s="84"/>
      <c r="AS518" s="84"/>
      <c r="AT518" s="84"/>
      <c r="AU518" s="84"/>
      <c r="AV518" s="84"/>
      <c r="AW518" s="84"/>
      <c r="AX518" s="84"/>
      <c r="AY518" s="84"/>
      <c r="AZ518" s="84"/>
      <c r="BA518" s="84"/>
      <c r="BB518" s="84"/>
      <c r="BC518" s="84"/>
      <c r="BD518" s="84"/>
      <c r="BE518" s="84"/>
      <c r="BF518" s="84"/>
      <c r="BG518" s="84"/>
      <c r="BH518" s="84"/>
      <c r="BI518" s="84"/>
      <c r="BJ518" s="84"/>
      <c r="BK518" s="84"/>
      <c r="BL518" s="84"/>
      <c r="BM518" s="84"/>
      <c r="BN518" s="84"/>
      <c r="BO518" s="84"/>
      <c r="BP518" s="84"/>
      <c r="BQ518" s="84"/>
      <c r="BR518" s="84"/>
      <c r="BS518" s="84"/>
      <c r="BT518" s="84"/>
      <c r="BU518" s="84"/>
      <c r="BV518" s="59"/>
      <c r="BW518" s="59"/>
      <c r="BX518" s="59"/>
      <c r="BY518" s="59"/>
      <c r="BZ518" s="59"/>
      <c r="CA518" s="59"/>
      <c r="CB518" s="59"/>
      <c r="CC518" s="59"/>
      <c r="CD518" s="59"/>
      <c r="CE518" s="59"/>
      <c r="CF518" s="59"/>
    </row>
    <row r="519" spans="1:97" ht="15" customHeight="1" outlineLevel="1">
      <c r="A519" s="37" t="s">
        <v>542</v>
      </c>
      <c r="B519" s="84"/>
      <c r="C519" s="84">
        <v>316352</v>
      </c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  <c r="AE519" s="84"/>
      <c r="AF519" s="84"/>
      <c r="AG519" s="84"/>
      <c r="AH519" s="84"/>
      <c r="AI519" s="84"/>
      <c r="AJ519" s="84"/>
      <c r="AK519" s="84"/>
      <c r="AL519" s="84"/>
      <c r="AM519" s="84"/>
      <c r="AN519" s="84"/>
      <c r="AO519" s="84"/>
      <c r="AP519" s="84"/>
      <c r="AQ519" s="84"/>
      <c r="AR519" s="84"/>
      <c r="AS519" s="84"/>
      <c r="AT519" s="84"/>
      <c r="AU519" s="84"/>
      <c r="AV519" s="84"/>
      <c r="AW519" s="84"/>
      <c r="AX519" s="84"/>
      <c r="AY519" s="84"/>
      <c r="AZ519" s="84"/>
      <c r="BA519" s="84"/>
      <c r="BB519" s="84"/>
      <c r="BC519" s="84"/>
      <c r="BD519" s="84"/>
      <c r="BE519" s="84"/>
      <c r="BF519" s="84"/>
      <c r="BG519" s="84"/>
      <c r="BH519" s="84"/>
      <c r="BI519" s="84"/>
      <c r="BJ519" s="84"/>
      <c r="BK519" s="84"/>
      <c r="BL519" s="84"/>
      <c r="BM519" s="84"/>
      <c r="BN519" s="84"/>
      <c r="BO519" s="84"/>
      <c r="BP519" s="84"/>
      <c r="BQ519" s="84"/>
      <c r="BR519" s="84"/>
      <c r="BS519" s="84"/>
      <c r="BT519" s="84"/>
      <c r="BU519" s="84"/>
      <c r="BV519" s="59"/>
      <c r="BW519" s="59"/>
      <c r="BX519" s="59"/>
      <c r="BY519" s="59"/>
      <c r="BZ519" s="59"/>
      <c r="CA519" s="59"/>
      <c r="CB519" s="59"/>
      <c r="CC519" s="59"/>
      <c r="CD519" s="59"/>
      <c r="CE519" s="59"/>
      <c r="CF519" s="59"/>
    </row>
    <row r="520" spans="1:97" ht="15" customHeight="1" outlineLevel="1">
      <c r="A520" s="37" t="s">
        <v>543</v>
      </c>
      <c r="B520" s="84"/>
      <c r="C520" s="84"/>
      <c r="D520" s="84"/>
      <c r="E520" s="84"/>
      <c r="F520" s="84"/>
      <c r="G520" s="84">
        <v>1098.6500000000001</v>
      </c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  <c r="AE520" s="84"/>
      <c r="AF520" s="84"/>
      <c r="AG520" s="84"/>
      <c r="AH520" s="84"/>
      <c r="AI520" s="84"/>
      <c r="AJ520" s="84"/>
      <c r="AK520" s="84"/>
      <c r="AL520" s="84"/>
      <c r="AM520" s="84"/>
      <c r="AN520" s="84"/>
      <c r="AO520" s="84"/>
      <c r="AP520" s="84"/>
      <c r="AQ520" s="84"/>
      <c r="AR520" s="84"/>
      <c r="AS520" s="84"/>
      <c r="AT520" s="84"/>
      <c r="AU520" s="84"/>
      <c r="AV520" s="84"/>
      <c r="AW520" s="84"/>
      <c r="AX520" s="84"/>
      <c r="AY520" s="84"/>
      <c r="AZ520" s="84"/>
      <c r="BA520" s="84"/>
      <c r="BB520" s="84"/>
      <c r="BC520" s="84"/>
      <c r="BD520" s="84"/>
      <c r="BE520" s="84"/>
      <c r="BF520" s="84"/>
      <c r="BG520" s="84"/>
      <c r="BH520" s="84"/>
      <c r="BI520" s="84"/>
      <c r="BJ520" s="84"/>
      <c r="BK520" s="84"/>
      <c r="BL520" s="84"/>
      <c r="BM520" s="84"/>
      <c r="BN520" s="84"/>
      <c r="BO520" s="84"/>
      <c r="BP520" s="84"/>
      <c r="BQ520" s="84"/>
      <c r="BR520" s="84"/>
      <c r="BS520" s="84"/>
      <c r="BT520" s="84"/>
      <c r="BU520" s="84"/>
      <c r="BV520" s="59"/>
      <c r="BW520" s="59"/>
      <c r="BX520" s="59"/>
      <c r="BY520" s="59"/>
      <c r="BZ520" s="59"/>
      <c r="CA520" s="59"/>
      <c r="CB520" s="59"/>
      <c r="CC520" s="59"/>
      <c r="CD520" s="59"/>
      <c r="CE520" s="59"/>
      <c r="CF520" s="59"/>
    </row>
    <row r="521" spans="1:97" ht="15" customHeight="1" outlineLevel="1">
      <c r="A521" s="37" t="s">
        <v>544</v>
      </c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/>
      <c r="AF521" s="84"/>
      <c r="AG521" s="84"/>
      <c r="AH521" s="84"/>
      <c r="AI521" s="84"/>
      <c r="AJ521" s="84"/>
      <c r="AK521" s="84"/>
      <c r="AL521" s="84"/>
      <c r="AM521" s="84"/>
      <c r="AN521" s="84"/>
      <c r="AO521" s="84"/>
      <c r="AP521" s="84"/>
      <c r="AQ521" s="84"/>
      <c r="AR521" s="84"/>
      <c r="AS521" s="84"/>
      <c r="AT521" s="84"/>
      <c r="AU521" s="84"/>
      <c r="AV521" s="84"/>
      <c r="AW521" s="84"/>
      <c r="AX521" s="84"/>
      <c r="AY521" s="84"/>
      <c r="AZ521" s="84"/>
      <c r="BA521" s="84"/>
      <c r="BB521" s="84"/>
      <c r="BC521" s="84"/>
      <c r="BD521" s="84"/>
      <c r="BE521" s="84"/>
      <c r="BF521" s="84"/>
      <c r="BG521" s="84"/>
      <c r="BH521" s="84"/>
      <c r="BI521" s="84"/>
      <c r="BJ521" s="84"/>
      <c r="BK521" s="84"/>
      <c r="BL521" s="84"/>
      <c r="BM521" s="84"/>
      <c r="BN521" s="84"/>
      <c r="BO521" s="84"/>
      <c r="BP521" s="84"/>
      <c r="BQ521" s="84"/>
      <c r="BR521" s="84"/>
      <c r="BS521" s="84"/>
      <c r="BT521" s="84"/>
      <c r="BU521" s="84"/>
      <c r="BV521" s="59"/>
      <c r="BW521" s="59"/>
      <c r="BX521" s="59"/>
      <c r="BY521" s="59"/>
      <c r="BZ521" s="59"/>
      <c r="CA521" s="59"/>
      <c r="CB521" s="59"/>
      <c r="CC521" s="59"/>
      <c r="CD521" s="59"/>
      <c r="CE521" s="59"/>
      <c r="CF521" s="59"/>
    </row>
    <row r="522" spans="1:97" ht="15" customHeight="1" outlineLevel="1">
      <c r="A522" s="37" t="s">
        <v>545</v>
      </c>
      <c r="B522" s="84"/>
      <c r="C522" s="84">
        <v>116120.42</v>
      </c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>
        <v>227.94</v>
      </c>
      <c r="Q522" s="84">
        <v>25.07</v>
      </c>
      <c r="R522" s="84"/>
      <c r="S522" s="84">
        <v>2793</v>
      </c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>
        <v>1283.92</v>
      </c>
      <c r="AE522" s="84"/>
      <c r="AF522" s="84"/>
      <c r="AG522" s="84"/>
      <c r="AH522" s="84"/>
      <c r="AI522" s="84">
        <v>23251.49</v>
      </c>
      <c r="AJ522" s="84"/>
      <c r="AK522" s="84"/>
      <c r="AL522" s="84"/>
      <c r="AM522" s="84"/>
      <c r="AN522" s="84"/>
      <c r="AO522" s="84"/>
      <c r="AP522" s="84">
        <v>7497.44</v>
      </c>
      <c r="AQ522" s="84"/>
      <c r="AR522" s="84"/>
      <c r="AS522" s="84"/>
      <c r="AT522" s="84"/>
      <c r="AU522" s="84"/>
      <c r="AV522" s="84"/>
      <c r="AW522" s="84"/>
      <c r="AX522" s="84"/>
      <c r="AY522" s="84"/>
      <c r="AZ522" s="84"/>
      <c r="BA522" s="84"/>
      <c r="BB522" s="84"/>
      <c r="BC522" s="84"/>
      <c r="BD522" s="84"/>
      <c r="BE522" s="84"/>
      <c r="BF522" s="84"/>
      <c r="BG522" s="84"/>
      <c r="BH522" s="84"/>
      <c r="BI522" s="84"/>
      <c r="BJ522" s="84"/>
      <c r="BK522" s="84"/>
      <c r="BL522" s="84"/>
      <c r="BM522" s="84"/>
      <c r="BN522" s="84"/>
      <c r="BO522" s="84"/>
      <c r="BP522" s="84"/>
      <c r="BQ522" s="84"/>
      <c r="BR522" s="84"/>
      <c r="BS522" s="84"/>
      <c r="BT522" s="84"/>
      <c r="BU522" s="84"/>
      <c r="BV522" s="59"/>
      <c r="BW522" s="59"/>
      <c r="BX522" s="59"/>
      <c r="BY522" s="59"/>
      <c r="BZ522" s="59"/>
      <c r="CA522" s="59"/>
      <c r="CB522" s="59"/>
      <c r="CC522" s="59"/>
      <c r="CD522" s="59"/>
      <c r="CE522" s="59"/>
      <c r="CF522" s="59"/>
    </row>
    <row r="523" spans="1:97" ht="15" customHeight="1" outlineLevel="1">
      <c r="A523" s="37" t="s">
        <v>546</v>
      </c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  <c r="AE523" s="84"/>
      <c r="AF523" s="84"/>
      <c r="AG523" s="84"/>
      <c r="AH523" s="84"/>
      <c r="AI523" s="84"/>
      <c r="AJ523" s="84"/>
      <c r="AK523" s="84"/>
      <c r="AL523" s="84"/>
      <c r="AM523" s="84"/>
      <c r="AN523" s="84"/>
      <c r="AO523" s="84"/>
      <c r="AP523" s="84"/>
      <c r="AQ523" s="84"/>
      <c r="AR523" s="84"/>
      <c r="AS523" s="84"/>
      <c r="AT523" s="84"/>
      <c r="AU523" s="84"/>
      <c r="AV523" s="84"/>
      <c r="AW523" s="84"/>
      <c r="AX523" s="84"/>
      <c r="AY523" s="84"/>
      <c r="AZ523" s="84"/>
      <c r="BA523" s="84"/>
      <c r="BB523" s="84"/>
      <c r="BC523" s="84"/>
      <c r="BD523" s="84"/>
      <c r="BE523" s="84"/>
      <c r="BF523" s="84"/>
      <c r="BG523" s="84"/>
      <c r="BH523" s="84"/>
      <c r="BI523" s="84"/>
      <c r="BJ523" s="84"/>
      <c r="BK523" s="84"/>
      <c r="BL523" s="84"/>
      <c r="BM523" s="84"/>
      <c r="BN523" s="84"/>
      <c r="BO523" s="84"/>
      <c r="BP523" s="84"/>
      <c r="BQ523" s="84"/>
      <c r="BR523" s="84"/>
      <c r="BS523" s="84"/>
      <c r="BT523" s="84"/>
      <c r="BU523" s="84"/>
      <c r="BV523" s="59"/>
      <c r="BW523" s="59"/>
      <c r="BX523" s="59"/>
      <c r="BY523" s="59"/>
      <c r="BZ523" s="59"/>
      <c r="CA523" s="59"/>
      <c r="CB523" s="59"/>
      <c r="CC523" s="59"/>
      <c r="CD523" s="59"/>
      <c r="CE523" s="59"/>
      <c r="CF523" s="59"/>
    </row>
    <row r="524" spans="1:97" ht="15" customHeight="1" outlineLevel="1">
      <c r="A524" s="37" t="s">
        <v>547</v>
      </c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>
        <v>155994.21</v>
      </c>
      <c r="AA524" s="84">
        <v>123983.51</v>
      </c>
      <c r="AB524" s="84">
        <v>143011.49</v>
      </c>
      <c r="AC524" s="84">
        <v>122759.15</v>
      </c>
      <c r="AD524" s="84">
        <v>101411.73</v>
      </c>
      <c r="AE524" s="84">
        <v>90684.17</v>
      </c>
      <c r="AF524" s="84">
        <v>83202.52</v>
      </c>
      <c r="AG524" s="84">
        <v>68482.38</v>
      </c>
      <c r="AH524" s="84">
        <v>67288.87</v>
      </c>
      <c r="AI524" s="84">
        <v>67990.64</v>
      </c>
      <c r="AJ524" s="84">
        <v>63497.740000000013</v>
      </c>
      <c r="AK524" s="84">
        <v>68708.89</v>
      </c>
      <c r="AL524" s="84">
        <v>63070.17</v>
      </c>
      <c r="AM524" s="84">
        <v>56404.42</v>
      </c>
      <c r="AN524" s="84">
        <v>76450.78</v>
      </c>
      <c r="AO524" s="84">
        <v>74235.929999999993</v>
      </c>
      <c r="AP524" s="84">
        <v>97155.430000000008</v>
      </c>
      <c r="AQ524" s="84">
        <v>108787.68</v>
      </c>
      <c r="AR524" s="84"/>
      <c r="AS524" s="84"/>
      <c r="AT524" s="84"/>
      <c r="AU524" s="84"/>
      <c r="AV524" s="84"/>
      <c r="AW524" s="84"/>
      <c r="AX524" s="84"/>
      <c r="AY524" s="84"/>
      <c r="AZ524" s="84"/>
      <c r="BA524" s="84"/>
      <c r="BB524" s="84"/>
      <c r="BC524" s="84"/>
      <c r="BD524" s="84"/>
      <c r="BE524" s="84"/>
      <c r="BF524" s="84"/>
      <c r="BG524" s="84"/>
      <c r="BH524" s="84"/>
      <c r="BI524" s="84"/>
      <c r="BJ524" s="84"/>
      <c r="BK524" s="84"/>
      <c r="BL524" s="84"/>
      <c r="BM524" s="84"/>
      <c r="BN524" s="84"/>
      <c r="BO524" s="84"/>
      <c r="BP524" s="84"/>
      <c r="BQ524" s="84"/>
      <c r="BR524" s="84"/>
      <c r="BS524" s="84"/>
      <c r="BT524" s="84"/>
      <c r="BU524" s="84"/>
      <c r="BV524" s="59"/>
      <c r="BW524" s="59"/>
      <c r="BX524" s="59"/>
      <c r="BY524" s="59"/>
      <c r="BZ524" s="59"/>
      <c r="CA524" s="59"/>
      <c r="CB524" s="59"/>
      <c r="CC524" s="59"/>
      <c r="CD524" s="59"/>
      <c r="CE524" s="59"/>
      <c r="CF524" s="59"/>
    </row>
    <row r="525" spans="1:97" ht="15" customHeight="1" outlineLevel="1">
      <c r="A525" s="37" t="s">
        <v>548</v>
      </c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  <c r="AE525" s="84"/>
      <c r="AF525" s="84"/>
      <c r="AG525" s="84"/>
      <c r="AH525" s="84"/>
      <c r="AI525" s="84"/>
      <c r="AJ525" s="84"/>
      <c r="AK525" s="84"/>
      <c r="AL525" s="84"/>
      <c r="AM525" s="84"/>
      <c r="AN525" s="84"/>
      <c r="AO525" s="84"/>
      <c r="AP525" s="84"/>
      <c r="AQ525" s="84"/>
      <c r="AR525" s="84">
        <v>0</v>
      </c>
      <c r="AS525" s="84">
        <v>0</v>
      </c>
      <c r="AT525" s="84">
        <v>0</v>
      </c>
      <c r="AU525" s="84">
        <v>0</v>
      </c>
      <c r="AV525" s="84">
        <v>0</v>
      </c>
      <c r="AW525" s="84">
        <v>0</v>
      </c>
      <c r="AX525" s="84">
        <v>0</v>
      </c>
      <c r="AY525" s="84">
        <v>0</v>
      </c>
      <c r="AZ525" s="84">
        <v>0</v>
      </c>
      <c r="BA525" s="84">
        <v>0</v>
      </c>
      <c r="BB525" s="84">
        <v>0</v>
      </c>
      <c r="BC525" s="84">
        <v>0</v>
      </c>
      <c r="BD525" s="84">
        <v>0</v>
      </c>
      <c r="BE525" s="84">
        <v>0</v>
      </c>
      <c r="BF525" s="84">
        <v>0</v>
      </c>
      <c r="BG525" s="84">
        <v>0</v>
      </c>
      <c r="BH525" s="84">
        <v>0</v>
      </c>
      <c r="BI525" s="84">
        <v>0</v>
      </c>
      <c r="BJ525" s="84">
        <v>0</v>
      </c>
      <c r="BK525" s="84">
        <v>0</v>
      </c>
      <c r="BL525" s="84">
        <v>0</v>
      </c>
      <c r="BM525" s="84">
        <v>0</v>
      </c>
      <c r="BN525" s="84">
        <v>0</v>
      </c>
      <c r="BO525" s="84">
        <v>0</v>
      </c>
      <c r="BP525" s="84">
        <v>0</v>
      </c>
      <c r="BQ525" s="84">
        <v>0</v>
      </c>
      <c r="BR525" s="84">
        <v>0</v>
      </c>
      <c r="BS525" s="84">
        <v>0</v>
      </c>
      <c r="BT525" s="84">
        <v>0</v>
      </c>
      <c r="BU525" s="84">
        <v>0</v>
      </c>
      <c r="BV525" s="59">
        <v>0</v>
      </c>
      <c r="BW525" s="59">
        <v>0</v>
      </c>
      <c r="BX525" s="59">
        <v>0</v>
      </c>
      <c r="BY525" s="59">
        <v>0</v>
      </c>
      <c r="BZ525" s="59">
        <v>0</v>
      </c>
      <c r="CA525" s="59">
        <v>0</v>
      </c>
      <c r="CB525" s="59">
        <v>0</v>
      </c>
      <c r="CC525" s="59">
        <v>0</v>
      </c>
      <c r="CD525" s="59">
        <v>0</v>
      </c>
      <c r="CE525" s="59">
        <v>0</v>
      </c>
      <c r="CF525" s="59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</row>
    <row r="526" spans="1:97" ht="15" customHeight="1" outlineLevel="1">
      <c r="A526" s="37" t="s">
        <v>549</v>
      </c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  <c r="AE526" s="84"/>
      <c r="AF526" s="84"/>
      <c r="AG526" s="84"/>
      <c r="AH526" s="84"/>
      <c r="AI526" s="84"/>
      <c r="AJ526" s="84"/>
      <c r="AK526" s="84"/>
      <c r="AL526" s="84"/>
      <c r="AM526" s="84"/>
      <c r="AN526" s="84"/>
      <c r="AO526" s="84"/>
      <c r="AP526" s="84"/>
      <c r="AQ526" s="84"/>
      <c r="AR526" s="84">
        <v>0</v>
      </c>
      <c r="AS526" s="84">
        <v>0</v>
      </c>
      <c r="AT526" s="84">
        <v>0</v>
      </c>
      <c r="AU526" s="84">
        <v>0</v>
      </c>
      <c r="AV526" s="84">
        <v>0</v>
      </c>
      <c r="AW526" s="84">
        <v>0</v>
      </c>
      <c r="AX526" s="84">
        <v>0</v>
      </c>
      <c r="AY526" s="84">
        <v>0</v>
      </c>
      <c r="AZ526" s="84">
        <v>0</v>
      </c>
      <c r="BA526" s="84">
        <v>0</v>
      </c>
      <c r="BB526" s="84">
        <v>0</v>
      </c>
      <c r="BC526" s="84">
        <v>0</v>
      </c>
      <c r="BD526" s="84">
        <v>0</v>
      </c>
      <c r="BE526" s="84">
        <v>0</v>
      </c>
      <c r="BF526" s="84">
        <v>0</v>
      </c>
      <c r="BG526" s="84">
        <v>0</v>
      </c>
      <c r="BH526" s="84">
        <v>0</v>
      </c>
      <c r="BI526" s="84">
        <v>0</v>
      </c>
      <c r="BJ526" s="84"/>
      <c r="BK526" s="84"/>
      <c r="BL526" s="84"/>
      <c r="BM526" s="84"/>
      <c r="BN526" s="84"/>
      <c r="BO526" s="84"/>
      <c r="BP526" s="84"/>
      <c r="BQ526" s="84"/>
      <c r="BR526" s="84"/>
      <c r="BS526" s="84"/>
      <c r="BT526" s="84"/>
      <c r="BU526" s="84"/>
      <c r="BV526" s="59"/>
      <c r="BW526" s="59"/>
      <c r="BX526" s="59"/>
      <c r="BY526" s="59"/>
      <c r="BZ526" s="59"/>
      <c r="CA526" s="59"/>
      <c r="CB526" s="59"/>
      <c r="CC526" s="59"/>
      <c r="CD526" s="59"/>
      <c r="CE526" s="59"/>
      <c r="CF526" s="59"/>
    </row>
    <row r="527" spans="1:97" ht="15" customHeight="1" outlineLevel="1">
      <c r="A527" s="37" t="s">
        <v>550</v>
      </c>
      <c r="B527" s="84">
        <v>12861975.380000001</v>
      </c>
      <c r="C527" s="84">
        <v>-12857561.66</v>
      </c>
      <c r="D527" s="84">
        <v>730886.76</v>
      </c>
      <c r="E527" s="84">
        <v>554.19000000000005</v>
      </c>
      <c r="F527" s="84">
        <v>15253.38</v>
      </c>
      <c r="G527" s="84">
        <v>4.9999999930150807E-2</v>
      </c>
      <c r="H527" s="84">
        <v>2.68</v>
      </c>
      <c r="I527" s="84">
        <v>96.76</v>
      </c>
      <c r="J527" s="84">
        <v>306.07999999995809</v>
      </c>
      <c r="K527" s="84">
        <v>53.42</v>
      </c>
      <c r="L527" s="84">
        <v>43.58</v>
      </c>
      <c r="M527" s="84">
        <v>23151.079999999962</v>
      </c>
      <c r="N527" s="84">
        <v>1684.8500000000929</v>
      </c>
      <c r="O527" s="84">
        <v>0.02</v>
      </c>
      <c r="P527" s="84">
        <v>1560.15</v>
      </c>
      <c r="Q527" s="84">
        <v>5289.06</v>
      </c>
      <c r="R527" s="84">
        <v>20950.77</v>
      </c>
      <c r="S527" s="84">
        <v>1087.869999999999</v>
      </c>
      <c r="T527" s="84">
        <v>360.59</v>
      </c>
      <c r="U527" s="84">
        <v>1965.68</v>
      </c>
      <c r="V527" s="84">
        <v>149.63</v>
      </c>
      <c r="W527" s="84">
        <v>118.76</v>
      </c>
      <c r="X527" s="84">
        <v>877596.47</v>
      </c>
      <c r="Y527" s="84">
        <v>152095.42000000001</v>
      </c>
      <c r="Z527" s="84">
        <v>106257.46</v>
      </c>
      <c r="AA527" s="84">
        <v>139572.37</v>
      </c>
      <c r="AB527" s="84">
        <v>15129.99</v>
      </c>
      <c r="AC527" s="84">
        <v>97932.93</v>
      </c>
      <c r="AD527" s="84">
        <v>57343.25</v>
      </c>
      <c r="AE527" s="84">
        <v>47626.210000000006</v>
      </c>
      <c r="AF527" s="84">
        <v>33539.769999999997</v>
      </c>
      <c r="AG527" s="84">
        <v>6128.869999999999</v>
      </c>
      <c r="AH527" s="84">
        <v>2981.48</v>
      </c>
      <c r="AI527" s="84">
        <v>60633.170000000013</v>
      </c>
      <c r="AJ527" s="84">
        <v>1544743.92</v>
      </c>
      <c r="AK527" s="84">
        <v>17.190000000000001</v>
      </c>
      <c r="AL527" s="84">
        <v>77211.61</v>
      </c>
      <c r="AM527" s="84">
        <v>47097.569999999992</v>
      </c>
      <c r="AN527" s="84">
        <v>100841.84</v>
      </c>
      <c r="AO527" s="84">
        <v>38475.019999999997</v>
      </c>
      <c r="AP527" s="84">
        <v>33062.04</v>
      </c>
      <c r="AQ527" s="84">
        <v>9154.75</v>
      </c>
      <c r="AR527" s="84"/>
      <c r="AS527" s="84"/>
      <c r="AT527" s="84"/>
      <c r="AU527" s="84"/>
      <c r="AV527" s="84"/>
      <c r="AW527" s="84"/>
      <c r="AX527" s="84"/>
      <c r="AY527" s="84"/>
      <c r="AZ527" s="84"/>
      <c r="BA527" s="84"/>
      <c r="BB527" s="84"/>
      <c r="BC527" s="84"/>
      <c r="BD527" s="84"/>
      <c r="BE527" s="84"/>
      <c r="BF527" s="84"/>
      <c r="BG527" s="84"/>
      <c r="BH527" s="84"/>
      <c r="BI527" s="84"/>
      <c r="BJ527" s="84"/>
      <c r="BK527" s="84"/>
      <c r="BL527" s="84"/>
      <c r="BM527" s="84"/>
      <c r="BN527" s="84"/>
      <c r="BO527" s="84"/>
      <c r="BP527" s="84"/>
      <c r="BQ527" s="84"/>
      <c r="BR527" s="84"/>
      <c r="BS527" s="84"/>
      <c r="BT527" s="84"/>
      <c r="BU527" s="84"/>
      <c r="BV527" s="59"/>
      <c r="BW527" s="59"/>
      <c r="BX527" s="59"/>
      <c r="BY527" s="59"/>
      <c r="BZ527" s="59"/>
      <c r="CA527" s="59"/>
      <c r="CB527" s="59"/>
      <c r="CC527" s="59"/>
      <c r="CD527" s="59"/>
      <c r="CE527" s="59"/>
      <c r="CF527" s="59"/>
    </row>
    <row r="528" spans="1:97" outlineLevel="1">
      <c r="A528" s="37" t="s">
        <v>551</v>
      </c>
      <c r="B528" s="84"/>
      <c r="C528" s="84"/>
      <c r="D528" s="84"/>
      <c r="E528" s="84">
        <v>244035.69</v>
      </c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  <c r="AE528" s="84"/>
      <c r="AF528" s="84"/>
      <c r="AG528" s="84"/>
      <c r="AH528" s="84"/>
      <c r="AI528" s="84"/>
      <c r="AJ528" s="84"/>
      <c r="AK528" s="84"/>
      <c r="AL528" s="84"/>
      <c r="AM528" s="84"/>
      <c r="AN528" s="84"/>
      <c r="AO528" s="84"/>
      <c r="AP528" s="84"/>
      <c r="AQ528" s="84"/>
      <c r="AR528" s="84"/>
      <c r="AS528" s="84"/>
      <c r="AT528" s="84"/>
      <c r="AU528" s="84"/>
      <c r="AV528" s="84"/>
      <c r="AW528" s="84"/>
      <c r="AX528" s="84"/>
      <c r="AY528" s="84"/>
      <c r="AZ528" s="84"/>
      <c r="BA528" s="84"/>
      <c r="BB528" s="84"/>
      <c r="BC528" s="84"/>
      <c r="BD528" s="84"/>
      <c r="BE528" s="84"/>
      <c r="BF528" s="84"/>
      <c r="BG528" s="84"/>
      <c r="BH528" s="84"/>
      <c r="BI528" s="84"/>
      <c r="BJ528" s="84"/>
      <c r="BK528" s="84"/>
      <c r="BL528" s="84"/>
      <c r="BM528" s="84"/>
      <c r="BN528" s="84"/>
      <c r="BO528" s="84"/>
      <c r="BP528" s="84"/>
      <c r="BQ528" s="84"/>
      <c r="BR528" s="84"/>
      <c r="BS528" s="84"/>
      <c r="BT528" s="84"/>
      <c r="BU528" s="84"/>
      <c r="BV528" s="59"/>
      <c r="BW528" s="59"/>
      <c r="BX528" s="59"/>
      <c r="BY528" s="59"/>
      <c r="BZ528" s="59"/>
      <c r="CA528" s="59"/>
      <c r="CB528" s="59"/>
      <c r="CC528" s="59"/>
      <c r="CD528" s="59"/>
      <c r="CE528" s="59"/>
      <c r="CF528" s="59"/>
    </row>
    <row r="529" spans="1:97" ht="15" customHeight="1" outlineLevel="1">
      <c r="A529" s="37" t="s">
        <v>552</v>
      </c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  <c r="AE529" s="84"/>
      <c r="AF529" s="84"/>
      <c r="AG529" s="84"/>
      <c r="AH529" s="84"/>
      <c r="AI529" s="84"/>
      <c r="AJ529" s="84"/>
      <c r="AK529" s="84"/>
      <c r="AL529" s="84"/>
      <c r="AM529" s="84"/>
      <c r="AN529" s="84"/>
      <c r="AO529" s="84"/>
      <c r="AP529" s="84"/>
      <c r="AQ529" s="84"/>
      <c r="AR529" s="84"/>
      <c r="AS529" s="84"/>
      <c r="AT529" s="84"/>
      <c r="AU529" s="84"/>
      <c r="AV529" s="84"/>
      <c r="AW529" s="84"/>
      <c r="AX529" s="84"/>
      <c r="AY529" s="84"/>
      <c r="AZ529" s="84"/>
      <c r="BA529" s="84"/>
      <c r="BB529" s="84"/>
      <c r="BC529" s="84"/>
      <c r="BD529" s="84"/>
      <c r="BE529" s="84"/>
      <c r="BF529" s="84"/>
      <c r="BG529" s="84"/>
      <c r="BH529" s="84"/>
      <c r="BI529" s="84"/>
      <c r="BJ529" s="84"/>
      <c r="BK529" s="84"/>
      <c r="BL529" s="84"/>
      <c r="BM529" s="84"/>
      <c r="BN529" s="84"/>
      <c r="BO529" s="84"/>
      <c r="BP529" s="84"/>
      <c r="BQ529" s="84"/>
      <c r="BR529" s="84"/>
      <c r="BS529" s="84"/>
      <c r="BT529" s="84"/>
      <c r="BU529" s="84"/>
      <c r="BV529" s="59"/>
      <c r="BW529" s="59"/>
      <c r="BX529" s="59"/>
      <c r="BY529" s="59"/>
      <c r="BZ529" s="59"/>
      <c r="CA529" s="59"/>
      <c r="CB529" s="59"/>
      <c r="CC529" s="59"/>
      <c r="CD529" s="59"/>
      <c r="CE529" s="59"/>
      <c r="CF529" s="59"/>
    </row>
    <row r="530" spans="1:97" ht="15" customHeight="1" outlineLevel="1">
      <c r="A530" s="37" t="s">
        <v>553</v>
      </c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  <c r="AE530" s="84"/>
      <c r="AF530" s="84"/>
      <c r="AG530" s="84"/>
      <c r="AH530" s="84"/>
      <c r="AI530" s="84"/>
      <c r="AJ530" s="84"/>
      <c r="AK530" s="84"/>
      <c r="AL530" s="84"/>
      <c r="AM530" s="84"/>
      <c r="AN530" s="84"/>
      <c r="AO530" s="84"/>
      <c r="AP530" s="84"/>
      <c r="AQ530" s="84"/>
      <c r="AR530" s="84"/>
      <c r="AS530" s="84"/>
      <c r="AT530" s="84"/>
      <c r="AU530" s="84"/>
      <c r="AV530" s="84"/>
      <c r="AW530" s="84"/>
      <c r="AX530" s="84"/>
      <c r="AY530" s="84"/>
      <c r="AZ530" s="84"/>
      <c r="BA530" s="84"/>
      <c r="BB530" s="84"/>
      <c r="BC530" s="84"/>
      <c r="BD530" s="84"/>
      <c r="BE530" s="84"/>
      <c r="BF530" s="84"/>
      <c r="BG530" s="84"/>
      <c r="BH530" s="84"/>
      <c r="BI530" s="84"/>
      <c r="BJ530" s="84"/>
      <c r="BK530" s="84"/>
      <c r="BL530" s="84"/>
      <c r="BM530" s="84"/>
      <c r="BN530" s="84"/>
      <c r="BO530" s="84"/>
      <c r="BP530" s="84"/>
      <c r="BQ530" s="84"/>
      <c r="BR530" s="84"/>
      <c r="BS530" s="84"/>
      <c r="BT530" s="84"/>
      <c r="BU530" s="84"/>
      <c r="BV530" s="59"/>
      <c r="BW530" s="59"/>
      <c r="BX530" s="59"/>
      <c r="BY530" s="59"/>
      <c r="BZ530" s="59"/>
      <c r="CA530" s="59"/>
      <c r="CB530" s="59"/>
      <c r="CC530" s="59"/>
      <c r="CD530" s="59"/>
      <c r="CE530" s="59"/>
      <c r="CF530" s="59"/>
    </row>
    <row r="531" spans="1:97" ht="15" customHeight="1" outlineLevel="1">
      <c r="A531" s="37" t="s">
        <v>554</v>
      </c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  <c r="AE531" s="84"/>
      <c r="AF531" s="84"/>
      <c r="AG531" s="84"/>
      <c r="AH531" s="84"/>
      <c r="AI531" s="84"/>
      <c r="AJ531" s="84"/>
      <c r="AK531" s="84"/>
      <c r="AL531" s="84"/>
      <c r="AM531" s="84"/>
      <c r="AN531" s="84"/>
      <c r="AO531" s="84"/>
      <c r="AP531" s="84"/>
      <c r="AQ531" s="84"/>
      <c r="AR531" s="84"/>
      <c r="AS531" s="84"/>
      <c r="AT531" s="84"/>
      <c r="AU531" s="84"/>
      <c r="AV531" s="84"/>
      <c r="AW531" s="84"/>
      <c r="AX531" s="84"/>
      <c r="AY531" s="84"/>
      <c r="AZ531" s="84"/>
      <c r="BA531" s="84"/>
      <c r="BB531" s="84"/>
      <c r="BC531" s="84"/>
      <c r="BD531" s="84"/>
      <c r="BE531" s="84"/>
      <c r="BF531" s="84"/>
      <c r="BG531" s="84"/>
      <c r="BH531" s="84"/>
      <c r="BI531" s="84"/>
      <c r="BJ531" s="84"/>
      <c r="BK531" s="84"/>
      <c r="BL531" s="84"/>
      <c r="BM531" s="84"/>
      <c r="BN531" s="84"/>
      <c r="BO531" s="84"/>
      <c r="BP531" s="84"/>
      <c r="BQ531" s="84"/>
      <c r="BR531" s="84"/>
      <c r="BS531" s="84"/>
      <c r="BT531" s="84"/>
      <c r="BU531" s="84"/>
      <c r="BV531" s="59"/>
      <c r="BW531" s="59"/>
      <c r="BX531" s="59"/>
      <c r="BY531" s="59"/>
      <c r="BZ531" s="59"/>
      <c r="CA531" s="59"/>
      <c r="CB531" s="59"/>
      <c r="CC531" s="59"/>
      <c r="CD531" s="59"/>
      <c r="CE531" s="59"/>
      <c r="CF531" s="59"/>
    </row>
    <row r="532" spans="1:97" outlineLevel="1">
      <c r="A532" s="37" t="s">
        <v>555</v>
      </c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  <c r="AE532" s="84"/>
      <c r="AF532" s="84"/>
      <c r="AG532" s="84"/>
      <c r="AH532" s="84"/>
      <c r="AI532" s="84"/>
      <c r="AJ532" s="84"/>
      <c r="AK532" s="84"/>
      <c r="AL532" s="84"/>
      <c r="AM532" s="84"/>
      <c r="AN532" s="84"/>
      <c r="AO532" s="84"/>
      <c r="AP532" s="84"/>
      <c r="AQ532" s="84"/>
      <c r="AR532" s="84"/>
      <c r="AS532" s="84"/>
      <c r="AT532" s="84"/>
      <c r="AU532" s="84"/>
      <c r="AV532" s="84"/>
      <c r="AW532" s="84"/>
      <c r="AX532" s="84"/>
      <c r="AY532" s="84"/>
      <c r="AZ532" s="84"/>
      <c r="BA532" s="84"/>
      <c r="BB532" s="84"/>
      <c r="BC532" s="84"/>
      <c r="BD532" s="84"/>
      <c r="BE532" s="84"/>
      <c r="BF532" s="84"/>
      <c r="BG532" s="84"/>
      <c r="BH532" s="84"/>
      <c r="BI532" s="84"/>
      <c r="BJ532" s="84"/>
      <c r="BK532" s="84"/>
      <c r="BL532" s="84"/>
      <c r="BM532" s="84"/>
      <c r="BN532" s="84"/>
      <c r="BO532" s="84"/>
      <c r="BP532" s="84"/>
      <c r="BQ532" s="84"/>
      <c r="BR532" s="84"/>
      <c r="BS532" s="84"/>
      <c r="BT532" s="84"/>
      <c r="BU532" s="84"/>
      <c r="BV532" s="59"/>
      <c r="BW532" s="59"/>
      <c r="BX532" s="59"/>
      <c r="BY532" s="59"/>
      <c r="BZ532" s="59"/>
      <c r="CA532" s="59"/>
      <c r="CB532" s="59"/>
      <c r="CC532" s="59"/>
      <c r="CD532" s="59"/>
      <c r="CE532" s="59"/>
      <c r="CF532" s="59"/>
    </row>
    <row r="533" spans="1:97" outlineLevel="1">
      <c r="A533" s="37" t="s">
        <v>556</v>
      </c>
      <c r="B533" s="84">
        <v>118283.45</v>
      </c>
      <c r="C533" s="84">
        <v>70525.23</v>
      </c>
      <c r="D533" s="84">
        <v>321704.39</v>
      </c>
      <c r="E533" s="84">
        <v>-21339.71</v>
      </c>
      <c r="F533" s="84">
        <v>13737587.93</v>
      </c>
      <c r="G533" s="84">
        <v>-292909.16999999993</v>
      </c>
      <c r="H533" s="84"/>
      <c r="I533" s="84"/>
      <c r="J533" s="84"/>
      <c r="K533" s="84"/>
      <c r="L533" s="84"/>
      <c r="M533" s="84">
        <v>13.07</v>
      </c>
      <c r="N533" s="84">
        <v>1060.21</v>
      </c>
      <c r="O533" s="84"/>
      <c r="P533" s="84"/>
      <c r="Q533" s="84"/>
      <c r="R533" s="84"/>
      <c r="S533" s="84">
        <v>1956.95</v>
      </c>
      <c r="T533" s="84"/>
      <c r="U533" s="84"/>
      <c r="V533" s="84"/>
      <c r="W533" s="84"/>
      <c r="X533" s="84">
        <v>3713.7</v>
      </c>
      <c r="Y533" s="84"/>
      <c r="Z533" s="84"/>
      <c r="AA533" s="84"/>
      <c r="AB533" s="84"/>
      <c r="AC533" s="84"/>
      <c r="AD533" s="84"/>
      <c r="AE533" s="84"/>
      <c r="AF533" s="84"/>
      <c r="AG533" s="84"/>
      <c r="AH533" s="84">
        <v>29972.05</v>
      </c>
      <c r="AI533" s="84">
        <v>0.67</v>
      </c>
      <c r="AJ533" s="84"/>
      <c r="AK533" s="84">
        <v>108.65</v>
      </c>
      <c r="AL533" s="84">
        <v>59327.69</v>
      </c>
      <c r="AM533" s="84">
        <v>4461.62</v>
      </c>
      <c r="AN533" s="84"/>
      <c r="AO533" s="84">
        <v>18.350000000000001</v>
      </c>
      <c r="AP533" s="84">
        <v>3440.09</v>
      </c>
      <c r="AQ533" s="84"/>
      <c r="AR533" s="84">
        <v>29668.443922897572</v>
      </c>
      <c r="AS533" s="84">
        <v>29668.443922897572</v>
      </c>
      <c r="AT533" s="84">
        <v>29668.443922897572</v>
      </c>
      <c r="AU533" s="84">
        <v>29668.443922897572</v>
      </c>
      <c r="AV533" s="84">
        <v>29668.443922897572</v>
      </c>
      <c r="AW533" s="84">
        <v>29668.443922897572</v>
      </c>
      <c r="AX533" s="84">
        <v>29668.443922897572</v>
      </c>
      <c r="AY533" s="84">
        <v>29668.443922897572</v>
      </c>
      <c r="AZ533" s="84">
        <v>29668.443922897572</v>
      </c>
      <c r="BA533" s="84">
        <v>29668.443922897572</v>
      </c>
      <c r="BB533" s="84">
        <v>29668.443922897572</v>
      </c>
      <c r="BC533" s="84">
        <v>29668.443922897572</v>
      </c>
      <c r="BD533" s="84">
        <v>29668.443922897572</v>
      </c>
      <c r="BE533" s="84">
        <v>29668.443922897572</v>
      </c>
      <c r="BF533" s="84">
        <v>29668.443922897572</v>
      </c>
      <c r="BG533" s="84">
        <v>29668.443922897572</v>
      </c>
      <c r="BH533" s="84">
        <v>29668.443922897572</v>
      </c>
      <c r="BI533" s="84">
        <v>29668.443922897572</v>
      </c>
      <c r="BJ533" s="84">
        <v>29668.443922897572</v>
      </c>
      <c r="BK533" s="84">
        <v>29668.443922897572</v>
      </c>
      <c r="BL533" s="84">
        <v>29668.443922897572</v>
      </c>
      <c r="BM533" s="84">
        <v>29668.443922897572</v>
      </c>
      <c r="BN533" s="84">
        <v>29668.443922897572</v>
      </c>
      <c r="BO533" s="84">
        <v>29668.443922897572</v>
      </c>
      <c r="BP533" s="84">
        <v>29668.443922897572</v>
      </c>
      <c r="BQ533" s="84">
        <v>29668.443922897572</v>
      </c>
      <c r="BR533" s="84">
        <v>29668.443922897572</v>
      </c>
      <c r="BS533" s="84">
        <v>29668.443922897572</v>
      </c>
      <c r="BT533" s="84">
        <v>29668.443922897572</v>
      </c>
      <c r="BU533" s="84">
        <v>29668.443922897572</v>
      </c>
      <c r="BV533" s="59">
        <v>29668.443922897572</v>
      </c>
      <c r="BW533" s="59">
        <v>29668.443922897572</v>
      </c>
      <c r="BX533" s="59">
        <v>29668.443922897572</v>
      </c>
      <c r="BY533" s="59">
        <v>29668.443922897572</v>
      </c>
      <c r="BZ533" s="59">
        <v>29668.443922897572</v>
      </c>
      <c r="CA533" s="59">
        <v>29668.443922897572</v>
      </c>
      <c r="CB533" s="59">
        <v>29668.443922897572</v>
      </c>
      <c r="CC533" s="59">
        <v>29668.443922897572</v>
      </c>
      <c r="CD533" s="59">
        <v>29668.443922897572</v>
      </c>
      <c r="CE533" s="59">
        <v>29668.443922897572</v>
      </c>
      <c r="CF533" s="59">
        <v>29668.443922897572</v>
      </c>
      <c r="CG533">
        <v>29668.443922897572</v>
      </c>
    </row>
    <row r="534" spans="1:97" ht="15" customHeight="1" outlineLevel="1">
      <c r="A534" s="37" t="s">
        <v>557</v>
      </c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  <c r="AE534" s="84"/>
      <c r="AF534" s="84"/>
      <c r="AG534" s="84"/>
      <c r="AH534" s="84"/>
      <c r="AI534" s="84"/>
      <c r="AJ534" s="84"/>
      <c r="AK534" s="84"/>
      <c r="AL534" s="84"/>
      <c r="AM534" s="84"/>
      <c r="AN534" s="84"/>
      <c r="AO534" s="84"/>
      <c r="AP534" s="84"/>
      <c r="AQ534" s="84"/>
      <c r="AR534" s="84"/>
      <c r="AS534" s="84"/>
      <c r="AT534" s="84"/>
      <c r="AU534" s="84"/>
      <c r="AV534" s="84"/>
      <c r="AW534" s="84"/>
      <c r="AX534" s="84"/>
      <c r="AY534" s="84"/>
      <c r="AZ534" s="84"/>
      <c r="BA534" s="84"/>
      <c r="BB534" s="84"/>
      <c r="BC534" s="84"/>
      <c r="BD534" s="84"/>
      <c r="BE534" s="84"/>
      <c r="BF534" s="84"/>
      <c r="BG534" s="84"/>
      <c r="BH534" s="84"/>
      <c r="BI534" s="84"/>
      <c r="BJ534" s="84"/>
      <c r="BK534" s="84"/>
      <c r="BL534" s="84"/>
      <c r="BM534" s="84"/>
      <c r="BN534" s="84"/>
      <c r="BO534" s="84"/>
      <c r="BP534" s="84"/>
      <c r="BQ534" s="84"/>
      <c r="BR534" s="84"/>
      <c r="BS534" s="84"/>
      <c r="BT534" s="84"/>
      <c r="BU534" s="84"/>
      <c r="BV534" s="59"/>
      <c r="BW534" s="59"/>
      <c r="BX534" s="59"/>
      <c r="BY534" s="59"/>
      <c r="BZ534" s="59"/>
      <c r="CA534" s="59"/>
      <c r="CB534" s="59"/>
      <c r="CC534" s="59"/>
      <c r="CD534" s="59"/>
      <c r="CE534" s="59"/>
      <c r="CF534" s="59"/>
    </row>
    <row r="535" spans="1:97" ht="15" customHeight="1" outlineLevel="1">
      <c r="A535" s="37" t="s">
        <v>558</v>
      </c>
      <c r="B535" s="84">
        <v>31073625</v>
      </c>
      <c r="C535" s="84">
        <v>28066500</v>
      </c>
      <c r="D535" s="84">
        <v>31073625</v>
      </c>
      <c r="E535" s="84">
        <v>30071250</v>
      </c>
      <c r="F535" s="84">
        <v>31073625</v>
      </c>
      <c r="G535" s="84">
        <v>30071250</v>
      </c>
      <c r="H535" s="84">
        <v>30593625</v>
      </c>
      <c r="I535" s="84">
        <v>30608625.02</v>
      </c>
      <c r="J535" s="84">
        <v>29621249.98</v>
      </c>
      <c r="K535" s="84">
        <v>30608625</v>
      </c>
      <c r="L535" s="84">
        <v>29621250</v>
      </c>
      <c r="M535" s="84">
        <v>30608625</v>
      </c>
      <c r="N535" s="84">
        <v>30608625</v>
      </c>
      <c r="O535" s="84">
        <v>27633823.649999999</v>
      </c>
      <c r="P535" s="84">
        <v>30621301.350000001</v>
      </c>
      <c r="Q535" s="84">
        <v>29621250</v>
      </c>
      <c r="R535" s="84">
        <v>30608625</v>
      </c>
      <c r="S535" s="84">
        <v>27646500</v>
      </c>
      <c r="T535" s="84">
        <v>16443000</v>
      </c>
      <c r="U535" s="84">
        <v>15573600</v>
      </c>
      <c r="V535" s="84">
        <v>13841825.93</v>
      </c>
      <c r="W535" s="84">
        <v>14718291.300000001</v>
      </c>
      <c r="X535" s="84">
        <v>11400426</v>
      </c>
      <c r="Y535" s="84">
        <v>11380651.199999999</v>
      </c>
      <c r="Z535" s="84">
        <v>10160108.789999999</v>
      </c>
      <c r="AA535" s="84">
        <v>9380650.5</v>
      </c>
      <c r="AB535" s="84">
        <v>10424718.9</v>
      </c>
      <c r="AC535" s="84">
        <v>8660811.5999999996</v>
      </c>
      <c r="AD535" s="84">
        <v>7592151.5999999996</v>
      </c>
      <c r="AE535" s="84">
        <v>6882543.9300000006</v>
      </c>
      <c r="AF535" s="84">
        <v>4767957</v>
      </c>
      <c r="AG535" s="84">
        <v>4066424.1</v>
      </c>
      <c r="AH535" s="84">
        <v>3953272.7</v>
      </c>
      <c r="AI535" s="84">
        <v>3938395.5</v>
      </c>
      <c r="AJ535" s="84">
        <v>3757968</v>
      </c>
      <c r="AK535" s="84">
        <v>4138580.05</v>
      </c>
      <c r="AL535" s="84">
        <v>3751023.6</v>
      </c>
      <c r="AM535" s="84">
        <v>3381860.7</v>
      </c>
      <c r="AN535" s="84">
        <v>4740190.2</v>
      </c>
      <c r="AO535" s="84">
        <v>4932859.5</v>
      </c>
      <c r="AP535" s="84">
        <v>6074805.5999999996</v>
      </c>
      <c r="AQ535" s="84">
        <v>6608432.5099999998</v>
      </c>
      <c r="AR535" s="84">
        <v>5575500</v>
      </c>
      <c r="AS535" s="84">
        <v>5769899.9999999991</v>
      </c>
      <c r="AT535" s="84">
        <v>6385500.0000000019</v>
      </c>
      <c r="AU535" s="84">
        <v>6895800.0000000009</v>
      </c>
      <c r="AV535" s="84">
        <v>6342299.9999999991</v>
      </c>
      <c r="AW535" s="84">
        <v>7943400</v>
      </c>
      <c r="AX535" s="84">
        <v>7724700</v>
      </c>
      <c r="AY535" s="84">
        <v>7192800</v>
      </c>
      <c r="AZ535" s="84">
        <v>7578899.9999999981</v>
      </c>
      <c r="BA535" s="84">
        <v>7230600.0000000019</v>
      </c>
      <c r="BB535" s="84">
        <v>7549200</v>
      </c>
      <c r="BC535" s="84">
        <v>7406100.0000000019</v>
      </c>
      <c r="BD535" s="84">
        <v>3931199.9999999995</v>
      </c>
      <c r="BE535" s="84">
        <v>3955500.0000000005</v>
      </c>
      <c r="BF535" s="84">
        <v>3793499.9999999991</v>
      </c>
      <c r="BG535" s="84">
        <v>3572100</v>
      </c>
      <c r="BH535" s="84">
        <v>3593700.0000000005</v>
      </c>
      <c r="BI535" s="84">
        <v>4149900.0000000005</v>
      </c>
      <c r="BJ535" s="84">
        <v>3753000</v>
      </c>
      <c r="BK535" s="84">
        <v>3234600.0000000009</v>
      </c>
      <c r="BL535" s="84">
        <v>4149899.9999999991</v>
      </c>
      <c r="BM535" s="84">
        <v>3515400</v>
      </c>
      <c r="BN535" s="84">
        <v>3774600</v>
      </c>
      <c r="BO535" s="84">
        <v>3445200</v>
      </c>
      <c r="BP535" s="84">
        <v>0</v>
      </c>
      <c r="BQ535" s="84">
        <v>0</v>
      </c>
      <c r="BR535" s="84">
        <v>0</v>
      </c>
      <c r="BS535" s="84">
        <v>0</v>
      </c>
      <c r="BT535" s="84">
        <v>0</v>
      </c>
      <c r="BU535" s="84">
        <v>0</v>
      </c>
      <c r="BV535" s="59">
        <v>0</v>
      </c>
      <c r="BW535" s="59">
        <v>0</v>
      </c>
      <c r="BX535" s="59">
        <v>0</v>
      </c>
      <c r="BY535" s="59">
        <v>0</v>
      </c>
      <c r="BZ535" s="59">
        <v>0</v>
      </c>
      <c r="CA535" s="59">
        <v>0</v>
      </c>
      <c r="CB535" s="59">
        <v>0</v>
      </c>
      <c r="CC535" s="59">
        <v>0</v>
      </c>
      <c r="CD535" s="59">
        <v>0</v>
      </c>
      <c r="CE535" s="59">
        <v>0</v>
      </c>
      <c r="CF535" s="59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</row>
    <row r="536" spans="1:97" ht="15" customHeight="1" outlineLevel="1">
      <c r="A536" s="37" t="s">
        <v>559</v>
      </c>
      <c r="B536" s="84">
        <v>10696778.949999999</v>
      </c>
      <c r="C536" s="84">
        <v>11246624.68</v>
      </c>
      <c r="D536" s="84">
        <v>12888423.76</v>
      </c>
      <c r="E536" s="84">
        <v>14528003.67</v>
      </c>
      <c r="F536" s="84">
        <v>17424125.170000002</v>
      </c>
      <c r="G536" s="84">
        <v>13243201.4</v>
      </c>
      <c r="H536" s="84">
        <v>12709333.539999999</v>
      </c>
      <c r="I536" s="84">
        <v>17613303.449999999</v>
      </c>
      <c r="J536" s="84">
        <v>12066061.15</v>
      </c>
      <c r="K536" s="84">
        <v>8737883.3200000003</v>
      </c>
      <c r="L536" s="84">
        <v>28138331.57999998</v>
      </c>
      <c r="M536" s="84">
        <v>16341344.279999999</v>
      </c>
      <c r="N536" s="84">
        <v>14668409.189999999</v>
      </c>
      <c r="O536" s="84">
        <v>13587463.07</v>
      </c>
      <c r="P536" s="84">
        <v>15665211.539999999</v>
      </c>
      <c r="Q536" s="84">
        <v>17794568</v>
      </c>
      <c r="R536" s="84">
        <v>16127980.65</v>
      </c>
      <c r="S536" s="84">
        <v>14665208.67</v>
      </c>
      <c r="T536" s="84">
        <v>13904253.789999999</v>
      </c>
      <c r="U536" s="84">
        <v>18377206.460000001</v>
      </c>
      <c r="V536" s="84">
        <v>15464448.359999999</v>
      </c>
      <c r="W536" s="84">
        <v>12887716.779999999</v>
      </c>
      <c r="X536" s="84">
        <v>19970339.710000001</v>
      </c>
      <c r="Y536" s="84">
        <v>10478513.039999999</v>
      </c>
      <c r="Z536" s="84">
        <v>21643618.449999999</v>
      </c>
      <c r="AA536" s="84">
        <v>21924608</v>
      </c>
      <c r="AB536" s="84">
        <v>47778972.689999998</v>
      </c>
      <c r="AC536" s="84">
        <v>29079036.18</v>
      </c>
      <c r="AD536" s="84">
        <v>21016560.989999998</v>
      </c>
      <c r="AE536" s="84">
        <v>23119655.57</v>
      </c>
      <c r="AF536" s="84">
        <v>6754248.8100000015</v>
      </c>
      <c r="AG536" s="84">
        <v>35990204.560000002</v>
      </c>
      <c r="AH536" s="84">
        <v>13011304.16</v>
      </c>
      <c r="AI536" s="84">
        <v>20689911.649999999</v>
      </c>
      <c r="AJ536" s="84">
        <v>8503417.6899999995</v>
      </c>
      <c r="AK536" s="84">
        <v>15537225.75</v>
      </c>
      <c r="AL536" s="84">
        <v>17623708.260000002</v>
      </c>
      <c r="AM536" s="84">
        <v>15440694.18</v>
      </c>
      <c r="AN536" s="84">
        <v>18803114.949999999</v>
      </c>
      <c r="AO536" s="84">
        <v>12024702.02</v>
      </c>
      <c r="AP536" s="84">
        <v>14171218.09</v>
      </c>
      <c r="AQ536" s="84">
        <v>13153711.34</v>
      </c>
      <c r="AR536" s="84">
        <v>14510129.825367628</v>
      </c>
      <c r="AS536" s="84">
        <v>14323793.903186213</v>
      </c>
      <c r="AT536" s="84">
        <v>13624677.571231695</v>
      </c>
      <c r="AU536" s="84">
        <v>14042194.855239086</v>
      </c>
      <c r="AV536" s="84">
        <v>13227500.000000073</v>
      </c>
      <c r="AW536" s="84">
        <v>12814140.624999994</v>
      </c>
      <c r="AX536" s="84">
        <v>12663588.656556379</v>
      </c>
      <c r="AY536" s="84">
        <v>11303352.634803973</v>
      </c>
      <c r="AZ536" s="84">
        <v>12562882.96568628</v>
      </c>
      <c r="BA536" s="84">
        <v>12157628.676470479</v>
      </c>
      <c r="BB536" s="84">
        <v>12555183.134191107</v>
      </c>
      <c r="BC536" s="84">
        <v>11391576.49356618</v>
      </c>
      <c r="BD536" s="84">
        <v>11758858.455882352</v>
      </c>
      <c r="BE536" s="84">
        <v>12216228.446691174</v>
      </c>
      <c r="BF536" s="84">
        <v>11707796.415441178</v>
      </c>
      <c r="BG536" s="84">
        <v>11540568.23299633</v>
      </c>
      <c r="BH536" s="84">
        <v>10372807.735906856</v>
      </c>
      <c r="BI536" s="84">
        <v>9834711.0906862728</v>
      </c>
      <c r="BJ536" s="84">
        <v>9806831.8965613171</v>
      </c>
      <c r="BK536" s="84">
        <v>8819779.1506109014</v>
      </c>
      <c r="BL536" s="84">
        <v>9725839.0972657166</v>
      </c>
      <c r="BM536" s="84">
        <v>9371938.7592531499</v>
      </c>
      <c r="BN536" s="84">
        <v>9072496.8074201699</v>
      </c>
      <c r="BO536" s="84">
        <v>7769938.4088764461</v>
      </c>
      <c r="BP536" s="84">
        <v>7995170.3034862569</v>
      </c>
      <c r="BQ536" s="84">
        <v>7961208.9615092203</v>
      </c>
      <c r="BR536" s="84">
        <v>7671055.1747329356</v>
      </c>
      <c r="BS536" s="84">
        <v>7893429.1724021751</v>
      </c>
      <c r="BT536" s="84">
        <v>7096606.2899086364</v>
      </c>
      <c r="BU536" s="84">
        <v>6281553.6281187348</v>
      </c>
      <c r="BV536" s="59">
        <v>6221318.8931888686</v>
      </c>
      <c r="BW536" s="59">
        <v>5763692.6250726664</v>
      </c>
      <c r="BX536" s="59">
        <v>6104015.2470749933</v>
      </c>
      <c r="BY536" s="59">
        <v>5849056.6172457524</v>
      </c>
      <c r="BZ536" s="59">
        <v>5451845.0264769262</v>
      </c>
      <c r="CA536" s="59">
        <v>4334935.1644497421</v>
      </c>
      <c r="CB536" s="59">
        <v>4435512.287738259</v>
      </c>
      <c r="CC536" s="59">
        <v>4391337.5519921556</v>
      </c>
      <c r="CD536" s="59">
        <v>4206314.1947318502</v>
      </c>
      <c r="CE536" s="59">
        <v>4303173.9489533864</v>
      </c>
      <c r="CF536" s="59">
        <v>3659394.25283921</v>
      </c>
      <c r="CG536">
        <v>2832806.7608872694</v>
      </c>
      <c r="CH536">
        <v>2818045.8927142643</v>
      </c>
      <c r="CI536">
        <v>2531013.5428953813</v>
      </c>
      <c r="CJ536">
        <v>2787531.7776082424</v>
      </c>
      <c r="CK536">
        <v>2682479.725380111</v>
      </c>
      <c r="CL536">
        <v>2265917.7340048961</v>
      </c>
      <c r="CM536">
        <v>1332195.4531314371</v>
      </c>
      <c r="CN536">
        <v>1368969.1325976141</v>
      </c>
      <c r="CO536">
        <v>1361292.15162704</v>
      </c>
      <c r="CP536">
        <v>1309842.8409365993</v>
      </c>
      <c r="CQ536">
        <v>1345970.4911485836</v>
      </c>
      <c r="CR536">
        <v>736807.94035676296</v>
      </c>
      <c r="CS536">
        <v>0</v>
      </c>
    </row>
    <row r="537" spans="1:97" ht="15" customHeight="1" outlineLevel="1">
      <c r="A537" s="37" t="s">
        <v>560</v>
      </c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  <c r="AE537" s="84"/>
      <c r="AF537" s="84"/>
      <c r="AG537" s="84"/>
      <c r="AH537" s="84"/>
      <c r="AI537" s="84"/>
      <c r="AJ537" s="84"/>
      <c r="AK537" s="84"/>
      <c r="AL537" s="84"/>
      <c r="AM537" s="84"/>
      <c r="AN537" s="84"/>
      <c r="AO537" s="84"/>
      <c r="AP537" s="84"/>
      <c r="AQ537" s="84"/>
      <c r="AR537" s="84"/>
      <c r="AS537" s="84"/>
      <c r="AT537" s="84"/>
      <c r="AU537" s="84"/>
      <c r="AV537" s="84"/>
      <c r="AW537" s="84"/>
      <c r="AX537" s="84"/>
      <c r="AY537" s="84"/>
      <c r="AZ537" s="84"/>
      <c r="BA537" s="84"/>
      <c r="BB537" s="84"/>
      <c r="BC537" s="84"/>
      <c r="BD537" s="84"/>
      <c r="BE537" s="84"/>
      <c r="BF537" s="84"/>
      <c r="BG537" s="84"/>
      <c r="BH537" s="84"/>
      <c r="BI537" s="84"/>
      <c r="BJ537" s="84"/>
      <c r="BK537" s="84"/>
      <c r="BL537" s="84"/>
      <c r="BM537" s="84"/>
      <c r="BN537" s="84"/>
      <c r="BO537" s="84"/>
      <c r="BP537" s="84"/>
      <c r="BQ537" s="84"/>
      <c r="BR537" s="84"/>
      <c r="BS537" s="84"/>
      <c r="BT537" s="84"/>
      <c r="BU537" s="84"/>
      <c r="BV537" s="59"/>
      <c r="BW537" s="59"/>
      <c r="BX537" s="59"/>
      <c r="BY537" s="59"/>
      <c r="BZ537" s="59"/>
      <c r="CA537" s="59"/>
      <c r="CB537" s="59"/>
      <c r="CC537" s="59"/>
      <c r="CD537" s="59"/>
      <c r="CE537" s="59"/>
      <c r="CF537" s="59"/>
    </row>
    <row r="538" spans="1:97" ht="15" customHeight="1" outlineLevel="1">
      <c r="A538" s="37" t="s">
        <v>561</v>
      </c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>
        <v>11085.83</v>
      </c>
      <c r="M538" s="84">
        <v>0.01</v>
      </c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  <c r="AE538" s="84"/>
      <c r="AF538" s="84"/>
      <c r="AG538" s="84"/>
      <c r="AH538" s="84"/>
      <c r="AI538" s="84"/>
      <c r="AJ538" s="84"/>
      <c r="AK538" s="84"/>
      <c r="AL538" s="84"/>
      <c r="AM538" s="84"/>
      <c r="AN538" s="84"/>
      <c r="AO538" s="84"/>
      <c r="AP538" s="84"/>
      <c r="AQ538" s="84"/>
      <c r="AR538" s="84"/>
      <c r="AS538" s="84"/>
      <c r="AT538" s="84"/>
      <c r="AU538" s="84"/>
      <c r="AV538" s="84"/>
      <c r="AW538" s="84"/>
      <c r="AX538" s="84"/>
      <c r="AY538" s="84"/>
      <c r="AZ538" s="84"/>
      <c r="BA538" s="84"/>
      <c r="BB538" s="84"/>
      <c r="BC538" s="84"/>
      <c r="BD538" s="84"/>
      <c r="BE538" s="84"/>
      <c r="BF538" s="84"/>
      <c r="BG538" s="84"/>
      <c r="BH538" s="84"/>
      <c r="BI538" s="84"/>
      <c r="BJ538" s="84"/>
      <c r="BK538" s="84"/>
      <c r="BL538" s="84"/>
      <c r="BM538" s="84"/>
      <c r="BN538" s="84"/>
      <c r="BO538" s="84"/>
      <c r="BP538" s="84"/>
      <c r="BQ538" s="84"/>
      <c r="BR538" s="84"/>
      <c r="BS538" s="84"/>
      <c r="BT538" s="84"/>
      <c r="BU538" s="84"/>
      <c r="BV538" s="59"/>
      <c r="BW538" s="59"/>
      <c r="BX538" s="59"/>
      <c r="BY538" s="59"/>
      <c r="BZ538" s="59"/>
      <c r="CA538" s="59"/>
      <c r="CB538" s="59"/>
      <c r="CC538" s="59"/>
      <c r="CD538" s="59"/>
      <c r="CE538" s="59"/>
      <c r="CF538" s="59"/>
    </row>
    <row r="539" spans="1:97" ht="15" customHeight="1" outlineLevel="1">
      <c r="A539" s="37" t="s">
        <v>562</v>
      </c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>
        <v>11823.23</v>
      </c>
      <c r="N539" s="84"/>
      <c r="O539" s="84"/>
      <c r="P539" s="84"/>
      <c r="Q539" s="84">
        <v>361.1</v>
      </c>
      <c r="R539" s="84"/>
      <c r="S539" s="84"/>
      <c r="T539" s="84"/>
      <c r="U539" s="84">
        <v>-11823.23</v>
      </c>
      <c r="V539" s="84"/>
      <c r="W539" s="84"/>
      <c r="X539" s="84"/>
      <c r="Y539" s="84"/>
      <c r="Z539" s="84"/>
      <c r="AA539" s="84"/>
      <c r="AB539" s="84"/>
      <c r="AC539" s="84"/>
      <c r="AD539" s="84"/>
      <c r="AE539" s="84"/>
      <c r="AF539" s="84">
        <v>12.47</v>
      </c>
      <c r="AG539" s="84"/>
      <c r="AH539" s="84"/>
      <c r="AI539" s="84"/>
      <c r="AJ539" s="84"/>
      <c r="AK539" s="84"/>
      <c r="AL539" s="84"/>
      <c r="AM539" s="84"/>
      <c r="AN539" s="84"/>
      <c r="AO539" s="84"/>
      <c r="AP539" s="84"/>
      <c r="AQ539" s="84"/>
      <c r="AR539" s="84"/>
      <c r="AS539" s="84"/>
      <c r="AT539" s="84"/>
      <c r="AU539" s="84"/>
      <c r="AV539" s="84"/>
      <c r="AW539" s="84"/>
      <c r="AX539" s="84"/>
      <c r="AY539" s="84"/>
      <c r="AZ539" s="84"/>
      <c r="BA539" s="84"/>
      <c r="BB539" s="84"/>
      <c r="BC539" s="84"/>
      <c r="BD539" s="84"/>
      <c r="BE539" s="84"/>
      <c r="BF539" s="84"/>
      <c r="BG539" s="84"/>
      <c r="BH539" s="84"/>
      <c r="BI539" s="84"/>
      <c r="BJ539" s="84"/>
      <c r="BK539" s="84"/>
      <c r="BL539" s="84"/>
      <c r="BM539" s="84"/>
      <c r="BN539" s="84"/>
      <c r="BO539" s="84"/>
      <c r="BP539" s="84"/>
      <c r="BQ539" s="84"/>
      <c r="BR539" s="84"/>
      <c r="BS539" s="84"/>
      <c r="BT539" s="84"/>
      <c r="BU539" s="84"/>
      <c r="BV539" s="59"/>
      <c r="BW539" s="59"/>
      <c r="BX539" s="59"/>
      <c r="BY539" s="59"/>
      <c r="BZ539" s="59"/>
      <c r="CA539" s="59"/>
      <c r="CB539" s="59"/>
      <c r="CC539" s="59"/>
      <c r="CD539" s="59"/>
      <c r="CE539" s="59"/>
      <c r="CF539" s="59"/>
    </row>
    <row r="540" spans="1:97" ht="15" customHeight="1" outlineLevel="1">
      <c r="A540" s="37" t="s">
        <v>737</v>
      </c>
      <c r="B540" s="84"/>
      <c r="C540" s="84"/>
      <c r="D540" s="84"/>
      <c r="E540" s="84"/>
      <c r="F540" s="84"/>
      <c r="G540" s="84">
        <v>3508678.37</v>
      </c>
      <c r="H540" s="84">
        <v>751521.94</v>
      </c>
      <c r="I540" s="84">
        <v>797556.84</v>
      </c>
      <c r="J540" s="84">
        <v>661383.1</v>
      </c>
      <c r="K540" s="84">
        <v>763458.44</v>
      </c>
      <c r="L540" s="84">
        <v>696508.79</v>
      </c>
      <c r="M540" s="84">
        <v>699921.68</v>
      </c>
      <c r="N540" s="84">
        <v>775121.84</v>
      </c>
      <c r="O540" s="84">
        <v>707149.39</v>
      </c>
      <c r="P540" s="84">
        <v>681609.76</v>
      </c>
      <c r="Q540" s="84">
        <v>757665.8</v>
      </c>
      <c r="R540" s="84">
        <v>790898.19</v>
      </c>
      <c r="S540" s="84">
        <v>692091.57</v>
      </c>
      <c r="T540" s="84">
        <v>843290.02</v>
      </c>
      <c r="U540" s="84">
        <v>743944.54</v>
      </c>
      <c r="V540" s="84">
        <v>687851.12</v>
      </c>
      <c r="W540" s="84">
        <v>721059.38</v>
      </c>
      <c r="X540" s="84">
        <v>573578.69999999995</v>
      </c>
      <c r="Y540" s="84">
        <v>560606.76</v>
      </c>
      <c r="Z540" s="84">
        <v>577888.6</v>
      </c>
      <c r="AA540" s="84">
        <v>442696.12</v>
      </c>
      <c r="AB540" s="84">
        <v>520528.21</v>
      </c>
      <c r="AC540" s="84">
        <v>430127.77</v>
      </c>
      <c r="AD540" s="84">
        <v>369713.25</v>
      </c>
      <c r="AE540" s="84">
        <v>324275.5</v>
      </c>
      <c r="AF540" s="84">
        <v>294008.24</v>
      </c>
      <c r="AG540" s="84">
        <v>248056.3</v>
      </c>
      <c r="AH540" s="84">
        <v>248453.19</v>
      </c>
      <c r="AI540" s="84"/>
      <c r="AJ540" s="84"/>
      <c r="AK540" s="84">
        <v>732144.28</v>
      </c>
      <c r="AL540" s="84"/>
      <c r="AM540" s="84"/>
      <c r="AN540" s="84">
        <v>751246.84</v>
      </c>
      <c r="AO540" s="84"/>
      <c r="AP540" s="84"/>
      <c r="AQ540" s="84">
        <v>1243648.5899999999</v>
      </c>
      <c r="AR540" s="84"/>
      <c r="AS540" s="84"/>
      <c r="AT540" s="84"/>
      <c r="AU540" s="84"/>
      <c r="AV540" s="84"/>
      <c r="AW540" s="84"/>
      <c r="AX540" s="84"/>
      <c r="AY540" s="84"/>
      <c r="AZ540" s="84"/>
      <c r="BA540" s="84"/>
      <c r="BB540" s="84"/>
      <c r="BC540" s="84"/>
      <c r="BD540" s="84"/>
      <c r="BE540" s="84"/>
      <c r="BF540" s="84"/>
      <c r="BG540" s="84"/>
      <c r="BH540" s="84"/>
      <c r="BI540" s="84"/>
      <c r="BJ540" s="84"/>
      <c r="BK540" s="84"/>
      <c r="BL540" s="84"/>
      <c r="BM540" s="84"/>
      <c r="BN540" s="84"/>
      <c r="BO540" s="84"/>
      <c r="BP540" s="84"/>
      <c r="BQ540" s="84"/>
      <c r="BR540" s="84"/>
      <c r="BS540" s="84"/>
      <c r="BT540" s="84"/>
      <c r="BU540" s="84"/>
      <c r="BV540" s="59"/>
      <c r="BW540" s="59"/>
      <c r="BX540" s="59"/>
      <c r="BY540" s="59"/>
      <c r="BZ540" s="59"/>
      <c r="CA540" s="59"/>
      <c r="CB540" s="59"/>
      <c r="CC540" s="59"/>
      <c r="CD540" s="59"/>
      <c r="CE540" s="59"/>
      <c r="CF540" s="59"/>
    </row>
    <row r="541" spans="1:97" ht="15" customHeight="1" outlineLevel="1">
      <c r="A541" s="37" t="s">
        <v>563</v>
      </c>
      <c r="B541" s="84">
        <v>120439.26</v>
      </c>
      <c r="C541" s="84">
        <v>99797.43</v>
      </c>
      <c r="D541" s="84">
        <v>119817.03</v>
      </c>
      <c r="E541" s="84">
        <v>120039.14</v>
      </c>
      <c r="F541" s="84">
        <v>125622.85</v>
      </c>
      <c r="G541" s="84">
        <v>131022.4500000001</v>
      </c>
      <c r="H541" s="84">
        <v>141524.85999999999</v>
      </c>
      <c r="I541" s="84">
        <v>151385.96</v>
      </c>
      <c r="J541" s="84">
        <v>130147.07000000009</v>
      </c>
      <c r="K541" s="84">
        <v>154964.23000000001</v>
      </c>
      <c r="L541" s="84">
        <v>146534.5</v>
      </c>
      <c r="M541" s="84">
        <v>151222.72</v>
      </c>
      <c r="N541" s="84">
        <v>172599.77</v>
      </c>
      <c r="O541" s="84">
        <v>158969.14000000001</v>
      </c>
      <c r="P541" s="84">
        <v>156583.74000000011</v>
      </c>
      <c r="Q541" s="84">
        <v>177965.23</v>
      </c>
      <c r="R541" s="84">
        <v>193089.72</v>
      </c>
      <c r="S541" s="84">
        <v>170322.61</v>
      </c>
      <c r="T541" s="84">
        <v>210603.6</v>
      </c>
      <c r="U541" s="84">
        <v>188983.17</v>
      </c>
      <c r="V541" s="84">
        <v>179529.89</v>
      </c>
      <c r="W541" s="84">
        <v>186769.76</v>
      </c>
      <c r="X541" s="84">
        <v>151158.54</v>
      </c>
      <c r="Y541" s="84">
        <v>151576.34</v>
      </c>
      <c r="Z541" s="84"/>
      <c r="AA541" s="84"/>
      <c r="AB541" s="84"/>
      <c r="AC541" s="84"/>
      <c r="AD541" s="84"/>
      <c r="AE541" s="84"/>
      <c r="AF541" s="84"/>
      <c r="AG541" s="84"/>
      <c r="AH541" s="84"/>
      <c r="AI541" s="84"/>
      <c r="AJ541" s="84"/>
      <c r="AK541" s="84"/>
      <c r="AL541" s="84"/>
      <c r="AM541" s="84"/>
      <c r="AN541" s="84"/>
      <c r="AO541" s="84"/>
      <c r="AP541" s="84"/>
      <c r="AQ541" s="84"/>
      <c r="AR541" s="84">
        <v>24334.02</v>
      </c>
      <c r="AS541" s="84">
        <v>21657.35</v>
      </c>
      <c r="AT541" s="84">
        <v>19517.830000000002</v>
      </c>
      <c r="AU541" s="84">
        <v>17064.09</v>
      </c>
      <c r="AV541" s="84">
        <v>14370.92</v>
      </c>
      <c r="AW541" s="84">
        <v>12084.97</v>
      </c>
      <c r="AX541" s="84">
        <v>13852.76</v>
      </c>
      <c r="AY541" s="84">
        <v>10845.35</v>
      </c>
      <c r="AZ541" s="84">
        <v>5955.03</v>
      </c>
      <c r="BA541" s="84">
        <v>1355.69</v>
      </c>
      <c r="BB541" s="84">
        <v>0</v>
      </c>
      <c r="BC541" s="84">
        <v>0</v>
      </c>
      <c r="BD541" s="84">
        <v>0</v>
      </c>
      <c r="BE541" s="84">
        <v>0</v>
      </c>
      <c r="BF541" s="84">
        <v>0</v>
      </c>
      <c r="BG541" s="84">
        <v>0</v>
      </c>
      <c r="BH541" s="84">
        <v>0</v>
      </c>
      <c r="BI541" s="84">
        <v>0</v>
      </c>
      <c r="BJ541" s="84">
        <v>0</v>
      </c>
      <c r="BK541" s="84">
        <v>0</v>
      </c>
      <c r="BL541" s="84">
        <v>0</v>
      </c>
      <c r="BM541" s="84">
        <v>0</v>
      </c>
      <c r="BN541" s="84">
        <v>0</v>
      </c>
      <c r="BO541" s="84">
        <v>0</v>
      </c>
      <c r="BP541" s="84">
        <v>0</v>
      </c>
      <c r="BQ541" s="84">
        <v>0</v>
      </c>
      <c r="BR541" s="84">
        <v>0</v>
      </c>
      <c r="BS541" s="84">
        <v>0</v>
      </c>
      <c r="BT541" s="84">
        <v>0</v>
      </c>
      <c r="BU541" s="84">
        <v>0</v>
      </c>
      <c r="BV541" s="59">
        <v>0</v>
      </c>
      <c r="BW541" s="59">
        <v>0</v>
      </c>
      <c r="BX541" s="59">
        <v>0</v>
      </c>
      <c r="BY541" s="59">
        <v>0</v>
      </c>
      <c r="BZ541" s="59">
        <v>0</v>
      </c>
      <c r="CA541" s="59">
        <v>0</v>
      </c>
      <c r="CB541" s="59">
        <v>0</v>
      </c>
      <c r="CC541" s="59">
        <v>0</v>
      </c>
      <c r="CD541" s="59">
        <v>0</v>
      </c>
      <c r="CE541" s="59">
        <v>0</v>
      </c>
      <c r="CF541" s="59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</row>
    <row r="542" spans="1:97" ht="15" customHeight="1" outlineLevel="1">
      <c r="A542" s="37" t="s">
        <v>564</v>
      </c>
      <c r="B542" s="84"/>
      <c r="C542" s="84"/>
      <c r="D542" s="84">
        <v>6760.96</v>
      </c>
      <c r="E542" s="84"/>
      <c r="F542" s="84"/>
      <c r="G542" s="84"/>
      <c r="H542" s="84">
        <v>0.13</v>
      </c>
      <c r="I542" s="84"/>
      <c r="J542" s="84"/>
      <c r="K542" s="84"/>
      <c r="L542" s="84"/>
      <c r="M542" s="84">
        <v>0.3</v>
      </c>
      <c r="N542" s="84"/>
      <c r="O542" s="84">
        <v>0.1</v>
      </c>
      <c r="P542" s="84"/>
      <c r="Q542" s="84"/>
      <c r="R542" s="84"/>
      <c r="S542" s="84"/>
      <c r="T542" s="84"/>
      <c r="U542" s="84">
        <v>0.01</v>
      </c>
      <c r="V542" s="84"/>
      <c r="W542" s="84"/>
      <c r="X542" s="84"/>
      <c r="Y542" s="84">
        <v>2.19</v>
      </c>
      <c r="Z542" s="84"/>
      <c r="AA542" s="84"/>
      <c r="AB542" s="84"/>
      <c r="AC542" s="84"/>
      <c r="AD542" s="84"/>
      <c r="AE542" s="84">
        <v>0.04</v>
      </c>
      <c r="AF542" s="84"/>
      <c r="AG542" s="84"/>
      <c r="AH542" s="84"/>
      <c r="AI542" s="84"/>
      <c r="AJ542" s="84"/>
      <c r="AK542" s="84"/>
      <c r="AL542" s="84"/>
      <c r="AM542" s="84">
        <v>7.0000000000000007E-2</v>
      </c>
      <c r="AN542" s="84">
        <v>0.2</v>
      </c>
      <c r="AO542" s="84">
        <v>0.2</v>
      </c>
      <c r="AP542" s="84">
        <v>157589.26</v>
      </c>
      <c r="AQ542" s="84">
        <v>0.05</v>
      </c>
      <c r="AR542" s="84"/>
      <c r="AS542" s="84"/>
      <c r="AT542" s="84"/>
      <c r="AU542" s="84"/>
      <c r="AV542" s="84"/>
      <c r="AW542" s="84"/>
      <c r="AX542" s="84"/>
      <c r="AY542" s="84"/>
      <c r="AZ542" s="84"/>
      <c r="BA542" s="84"/>
      <c r="BB542" s="84"/>
      <c r="BC542" s="84"/>
      <c r="BD542" s="84"/>
      <c r="BE542" s="84"/>
      <c r="BF542" s="84"/>
      <c r="BG542" s="84"/>
      <c r="BH542" s="84"/>
      <c r="BI542" s="84"/>
      <c r="BJ542" s="84"/>
      <c r="BK542" s="84"/>
      <c r="BL542" s="84"/>
      <c r="BM542" s="84"/>
      <c r="BN542" s="84"/>
      <c r="BO542" s="84"/>
      <c r="BP542" s="84"/>
      <c r="BQ542" s="84"/>
      <c r="BR542" s="84"/>
      <c r="BS542" s="84"/>
      <c r="BT542" s="84"/>
      <c r="BU542" s="84"/>
      <c r="BV542" s="59"/>
      <c r="BW542" s="59"/>
      <c r="BX542" s="59"/>
      <c r="BY542" s="59"/>
      <c r="BZ542" s="59"/>
      <c r="CA542" s="59"/>
      <c r="CB542" s="59"/>
      <c r="CC542" s="59"/>
      <c r="CD542" s="59"/>
      <c r="CE542" s="59"/>
      <c r="CF542" s="59"/>
    </row>
    <row r="543" spans="1:97" ht="15" customHeight="1" outlineLevel="1">
      <c r="A543" s="37" t="s">
        <v>738</v>
      </c>
      <c r="B543" s="84"/>
      <c r="C543" s="84"/>
      <c r="D543" s="84">
        <v>3202.36</v>
      </c>
      <c r="E543" s="84">
        <v>-3202.36</v>
      </c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  <c r="AE543" s="84"/>
      <c r="AF543" s="84"/>
      <c r="AG543" s="84"/>
      <c r="AH543" s="84"/>
      <c r="AI543" s="84"/>
      <c r="AJ543" s="84"/>
      <c r="AK543" s="84"/>
      <c r="AL543" s="84"/>
      <c r="AM543" s="84"/>
      <c r="AN543" s="84"/>
      <c r="AO543" s="84"/>
      <c r="AP543" s="84"/>
      <c r="AQ543" s="84"/>
      <c r="AR543" s="84"/>
      <c r="AS543" s="84"/>
      <c r="AT543" s="84"/>
      <c r="AU543" s="84"/>
      <c r="AV543" s="84"/>
      <c r="AW543" s="84"/>
      <c r="AX543" s="84"/>
      <c r="AY543" s="84"/>
      <c r="AZ543" s="84"/>
      <c r="BA543" s="84"/>
      <c r="BB543" s="84"/>
      <c r="BC543" s="84"/>
      <c r="BD543" s="84"/>
      <c r="BE543" s="84"/>
      <c r="BF543" s="84"/>
      <c r="BG543" s="84"/>
      <c r="BH543" s="84"/>
      <c r="BI543" s="84"/>
      <c r="BJ543" s="84"/>
      <c r="BK543" s="84"/>
      <c r="BL543" s="84"/>
      <c r="BM543" s="84"/>
      <c r="BN543" s="84"/>
      <c r="BO543" s="84"/>
      <c r="BP543" s="84"/>
      <c r="BQ543" s="84"/>
      <c r="BR543" s="84"/>
      <c r="BS543" s="84"/>
      <c r="BT543" s="84"/>
      <c r="BU543" s="84"/>
      <c r="BV543" s="59"/>
      <c r="BW543" s="59"/>
      <c r="BX543" s="59"/>
      <c r="BY543" s="59"/>
      <c r="BZ543" s="59"/>
      <c r="CA543" s="59"/>
      <c r="CB543" s="59"/>
      <c r="CC543" s="59"/>
      <c r="CD543" s="59"/>
      <c r="CE543" s="59"/>
      <c r="CF543" s="59"/>
    </row>
    <row r="544" spans="1:97" ht="15" customHeight="1" outlineLevel="1">
      <c r="A544" s="37" t="s">
        <v>565</v>
      </c>
      <c r="B544" s="84"/>
      <c r="C544" s="84">
        <v>152943.22</v>
      </c>
      <c r="D544" s="84"/>
      <c r="E544" s="84"/>
      <c r="F544" s="84">
        <v>152913.35</v>
      </c>
      <c r="G544" s="84"/>
      <c r="H544" s="84"/>
      <c r="I544" s="84">
        <v>17329.830000000002</v>
      </c>
      <c r="J544" s="84">
        <v>64899.7</v>
      </c>
      <c r="K544" s="84">
        <v>32981.839999999997</v>
      </c>
      <c r="L544" s="84">
        <v>32981.839999999997</v>
      </c>
      <c r="M544" s="84">
        <v>31917.91</v>
      </c>
      <c r="N544" s="84">
        <v>30853.98</v>
      </c>
      <c r="O544" s="84">
        <v>34045.769999999997</v>
      </c>
      <c r="P544" s="84">
        <v>30853.98</v>
      </c>
      <c r="Q544" s="84">
        <v>31917.91</v>
      </c>
      <c r="R544" s="84">
        <v>34045.769999999997</v>
      </c>
      <c r="S544" s="84">
        <v>30853.98</v>
      </c>
      <c r="T544" s="84">
        <v>32981.839999999997</v>
      </c>
      <c r="U544" s="84"/>
      <c r="V544" s="84"/>
      <c r="W544" s="84"/>
      <c r="X544" s="84">
        <v>22.48</v>
      </c>
      <c r="Y544" s="84"/>
      <c r="Z544" s="84"/>
      <c r="AA544" s="84"/>
      <c r="AB544" s="84"/>
      <c r="AC544" s="84"/>
      <c r="AD544" s="84">
        <v>64109.81</v>
      </c>
      <c r="AE544" s="84"/>
      <c r="AF544" s="84"/>
      <c r="AG544" s="84">
        <v>64109.81</v>
      </c>
      <c r="AH544" s="84">
        <v>22.48</v>
      </c>
      <c r="AI544" s="84"/>
      <c r="AJ544" s="84"/>
      <c r="AK544" s="84"/>
      <c r="AL544" s="84"/>
      <c r="AM544" s="84"/>
      <c r="AN544" s="84"/>
      <c r="AO544" s="84"/>
      <c r="AP544" s="84"/>
      <c r="AQ544" s="84"/>
      <c r="AR544" s="84">
        <v>31945.010803708341</v>
      </c>
      <c r="AS544" s="84">
        <v>31945.010803708341</v>
      </c>
      <c r="AT544" s="84">
        <v>31945.010803708341</v>
      </c>
      <c r="AU544" s="84">
        <v>31945.010803708341</v>
      </c>
      <c r="AV544" s="84">
        <v>31945.010803708341</v>
      </c>
      <c r="AW544" s="84">
        <v>31945.010803708341</v>
      </c>
      <c r="AX544" s="84">
        <v>31945.010803708341</v>
      </c>
      <c r="AY544" s="84">
        <v>31945.010803708341</v>
      </c>
      <c r="AZ544" s="84">
        <v>31945.010803708341</v>
      </c>
      <c r="BA544" s="84">
        <v>31945.010803708341</v>
      </c>
      <c r="BB544" s="84">
        <v>31945.010803708341</v>
      </c>
      <c r="BC544" s="84">
        <v>31945.010803708341</v>
      </c>
      <c r="BD544" s="84">
        <v>31945.010803708341</v>
      </c>
      <c r="BE544" s="84">
        <v>31945.010803708341</v>
      </c>
      <c r="BF544" s="84">
        <v>31945.010803708341</v>
      </c>
      <c r="BG544" s="84">
        <v>31945.010803708341</v>
      </c>
      <c r="BH544" s="84">
        <v>31945.010803708341</v>
      </c>
      <c r="BI544" s="84">
        <v>31945.010803708341</v>
      </c>
      <c r="BJ544" s="84">
        <v>31945.010803708341</v>
      </c>
      <c r="BK544" s="84">
        <v>31945.010803708341</v>
      </c>
      <c r="BL544" s="84">
        <v>31945.010803708341</v>
      </c>
      <c r="BM544" s="84">
        <v>31945.010803708341</v>
      </c>
      <c r="BN544" s="84">
        <v>31945.010803708341</v>
      </c>
      <c r="BO544" s="84">
        <v>31945.010803708341</v>
      </c>
      <c r="BP544" s="84">
        <v>31945.010803708341</v>
      </c>
      <c r="BQ544" s="84">
        <v>31945.010803708341</v>
      </c>
      <c r="BR544" s="84">
        <v>31945.010803708341</v>
      </c>
      <c r="BS544" s="84">
        <v>31945.010803708341</v>
      </c>
      <c r="BT544" s="84">
        <v>31945.010803708341</v>
      </c>
      <c r="BU544" s="84">
        <v>31945.010803708341</v>
      </c>
      <c r="BV544" s="59">
        <v>31945.010803708341</v>
      </c>
      <c r="BW544" s="59">
        <v>31945.010803708341</v>
      </c>
      <c r="BX544" s="59">
        <v>31945.010803708341</v>
      </c>
      <c r="BY544" s="59">
        <v>31945.010803708341</v>
      </c>
      <c r="BZ544" s="59">
        <v>31945.010803708341</v>
      </c>
      <c r="CA544" s="59">
        <v>31945.010803708341</v>
      </c>
      <c r="CB544" s="59">
        <v>31945.010803708341</v>
      </c>
      <c r="CC544" s="59">
        <v>31945.010803708341</v>
      </c>
      <c r="CD544" s="59">
        <v>31945.010803708341</v>
      </c>
      <c r="CE544" s="59">
        <v>31945.010803708341</v>
      </c>
      <c r="CF544" s="59">
        <v>31945.010803708341</v>
      </c>
      <c r="CG544">
        <v>31945.010803708341</v>
      </c>
      <c r="CH544">
        <v>31945.010803708341</v>
      </c>
      <c r="CI544">
        <v>31945.010803708341</v>
      </c>
      <c r="CJ544">
        <v>31945.010803708341</v>
      </c>
      <c r="CK544">
        <v>31945.010803708341</v>
      </c>
      <c r="CL544">
        <v>31945.010803708341</v>
      </c>
      <c r="CM544">
        <v>31945.010803708341</v>
      </c>
      <c r="CN544">
        <v>31945.010803708341</v>
      </c>
      <c r="CO544">
        <v>31945.010803708341</v>
      </c>
      <c r="CP544">
        <v>31945.010803708341</v>
      </c>
      <c r="CQ544">
        <v>31945.010803708341</v>
      </c>
      <c r="CR544">
        <v>31945.010803708341</v>
      </c>
      <c r="CS544">
        <v>31945.010803708341</v>
      </c>
    </row>
    <row r="545" spans="1:109" ht="15" customHeight="1" outlineLevel="1">
      <c r="A545" s="37" t="s">
        <v>566</v>
      </c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>
        <v>11003.22</v>
      </c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  <c r="AE545" s="84">
        <v>11686.7</v>
      </c>
      <c r="AF545" s="84"/>
      <c r="AG545" s="84"/>
      <c r="AH545" s="84"/>
      <c r="AI545" s="84"/>
      <c r="AJ545" s="84"/>
      <c r="AK545" s="84">
        <v>-11686.7</v>
      </c>
      <c r="AL545" s="84"/>
      <c r="AM545" s="84"/>
      <c r="AN545" s="84"/>
      <c r="AO545" s="84">
        <v>7.0000000000000007E-2</v>
      </c>
      <c r="AP545" s="84">
        <v>0.12</v>
      </c>
      <c r="AQ545" s="84">
        <v>53888.05</v>
      </c>
      <c r="AR545" s="84">
        <v>10205.033333333329</v>
      </c>
      <c r="AS545" s="84">
        <v>10205.033333333329</v>
      </c>
      <c r="AT545" s="84">
        <v>10205.033333333329</v>
      </c>
      <c r="AU545" s="84">
        <v>10205.033333333329</v>
      </c>
      <c r="AV545" s="84">
        <v>10205.033333333329</v>
      </c>
      <c r="AW545" s="84">
        <v>10205.033333333329</v>
      </c>
      <c r="AX545" s="84">
        <v>10205.033333333329</v>
      </c>
      <c r="AY545" s="84">
        <v>10205.033333333329</v>
      </c>
      <c r="AZ545" s="84">
        <v>10205.033333333329</v>
      </c>
      <c r="BA545" s="84">
        <v>10205.033333333329</v>
      </c>
      <c r="BB545" s="84">
        <v>10205.033333333329</v>
      </c>
      <c r="BC545" s="84">
        <v>10205.033333333329</v>
      </c>
      <c r="BD545" s="84">
        <v>10205.033333333329</v>
      </c>
      <c r="BE545" s="84">
        <v>10205.033333333329</v>
      </c>
      <c r="BF545" s="84">
        <v>10205.033333333329</v>
      </c>
      <c r="BG545" s="84">
        <v>10205.033333333329</v>
      </c>
      <c r="BH545" s="84">
        <v>10205.033333333329</v>
      </c>
      <c r="BI545" s="84">
        <v>10205.033333333329</v>
      </c>
      <c r="BJ545" s="84">
        <v>10205.033333333329</v>
      </c>
      <c r="BK545" s="84">
        <v>10205.033333333329</v>
      </c>
      <c r="BL545" s="84">
        <v>10205.033333333329</v>
      </c>
      <c r="BM545" s="84">
        <v>10205.033333333329</v>
      </c>
      <c r="BN545" s="84">
        <v>10205.033333333329</v>
      </c>
      <c r="BO545" s="84">
        <v>10205.033333333329</v>
      </c>
      <c r="BP545" s="84">
        <v>10205.033333333329</v>
      </c>
      <c r="BQ545" s="84">
        <v>10205.033333333329</v>
      </c>
      <c r="BR545" s="84">
        <v>10205.033333333329</v>
      </c>
      <c r="BS545" s="84">
        <v>10205.033333333329</v>
      </c>
      <c r="BT545" s="84">
        <v>10205.033333333329</v>
      </c>
      <c r="BU545" s="84">
        <v>10205.033333333329</v>
      </c>
      <c r="BV545" s="59">
        <v>10205.033333333329</v>
      </c>
      <c r="BW545" s="59">
        <v>10205.033333333329</v>
      </c>
      <c r="BX545" s="59">
        <v>10205.033333333329</v>
      </c>
      <c r="BY545" s="59">
        <v>10205.033333333329</v>
      </c>
      <c r="BZ545" s="59">
        <v>10205.033333333329</v>
      </c>
      <c r="CA545" s="59">
        <v>10205.033333333329</v>
      </c>
      <c r="CB545" s="59">
        <v>10205.033333333329</v>
      </c>
      <c r="CC545" s="59">
        <v>10205.033333333329</v>
      </c>
      <c r="CD545" s="59">
        <v>10205.033333333329</v>
      </c>
      <c r="CE545" s="59">
        <v>10205.033333333329</v>
      </c>
      <c r="CF545" s="59">
        <v>10205.033333333329</v>
      </c>
      <c r="CG545">
        <v>10205.033333333329</v>
      </c>
    </row>
    <row r="546" spans="1:109" ht="15" customHeight="1" outlineLevel="1">
      <c r="A546" s="37" t="s">
        <v>567</v>
      </c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  <c r="AE546" s="84"/>
      <c r="AF546" s="84"/>
      <c r="AG546" s="84"/>
      <c r="AH546" s="84"/>
      <c r="AI546" s="84"/>
      <c r="AJ546" s="84"/>
      <c r="AK546" s="84"/>
      <c r="AL546" s="84"/>
      <c r="AM546" s="84"/>
      <c r="AN546" s="84"/>
      <c r="AO546" s="84"/>
      <c r="AP546" s="84"/>
      <c r="AQ546" s="84"/>
      <c r="AR546" s="84"/>
      <c r="AS546" s="84"/>
      <c r="AT546" s="84"/>
      <c r="AU546" s="84"/>
      <c r="AV546" s="84"/>
      <c r="AW546" s="84"/>
      <c r="AX546" s="84"/>
      <c r="AY546" s="84"/>
      <c r="AZ546" s="84"/>
      <c r="BA546" s="84"/>
      <c r="BB546" s="84"/>
      <c r="BC546" s="84"/>
      <c r="BD546" s="84"/>
      <c r="BE546" s="84"/>
      <c r="BF546" s="84"/>
      <c r="BG546" s="84"/>
      <c r="BH546" s="84"/>
      <c r="BI546" s="84"/>
      <c r="BJ546" s="84"/>
      <c r="BK546" s="84"/>
      <c r="BL546" s="84"/>
      <c r="BM546" s="84"/>
      <c r="BN546" s="84"/>
      <c r="BO546" s="84"/>
      <c r="BP546" s="84"/>
      <c r="BQ546" s="84"/>
      <c r="BR546" s="84"/>
      <c r="BS546" s="84"/>
      <c r="BT546" s="84"/>
      <c r="BU546" s="84"/>
      <c r="BV546" s="59"/>
      <c r="BW546" s="59"/>
      <c r="BX546" s="59"/>
      <c r="BY546" s="59"/>
      <c r="BZ546" s="59"/>
      <c r="CA546" s="59"/>
      <c r="CB546" s="59"/>
      <c r="CC546" s="59"/>
      <c r="CD546" s="59"/>
      <c r="CE546" s="59"/>
      <c r="CF546" s="59"/>
    </row>
    <row r="547" spans="1:109" ht="15" customHeight="1" outlineLevel="1">
      <c r="A547" s="37" t="s">
        <v>568</v>
      </c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  <c r="AE547" s="84"/>
      <c r="AF547" s="84"/>
      <c r="AG547" s="84"/>
      <c r="AH547" s="84"/>
      <c r="AI547" s="84"/>
      <c r="AJ547" s="84"/>
      <c r="AK547" s="84"/>
      <c r="AL547" s="84"/>
      <c r="AM547" s="84"/>
      <c r="AN547" s="84"/>
      <c r="AO547" s="84"/>
      <c r="AP547" s="84"/>
      <c r="AQ547" s="84"/>
      <c r="AR547" s="84"/>
      <c r="AS547" s="84"/>
      <c r="AT547" s="84"/>
      <c r="AU547" s="84"/>
      <c r="AV547" s="84"/>
      <c r="AW547" s="84"/>
      <c r="AX547" s="84"/>
      <c r="AY547" s="84"/>
      <c r="AZ547" s="84"/>
      <c r="BA547" s="84"/>
      <c r="BB547" s="84"/>
      <c r="BC547" s="84"/>
      <c r="BD547" s="84"/>
      <c r="BE547" s="84"/>
      <c r="BF547" s="84"/>
      <c r="BG547" s="84"/>
      <c r="BH547" s="84"/>
      <c r="BI547" s="84"/>
      <c r="BJ547" s="84"/>
      <c r="BK547" s="84"/>
      <c r="BL547" s="84"/>
      <c r="BM547" s="84"/>
      <c r="BN547" s="84"/>
      <c r="BO547" s="84"/>
      <c r="BP547" s="84"/>
      <c r="BQ547" s="84"/>
      <c r="BR547" s="84"/>
      <c r="BS547" s="84"/>
      <c r="BT547" s="84"/>
      <c r="BU547" s="84"/>
      <c r="BV547" s="59"/>
      <c r="BW547" s="59"/>
      <c r="BX547" s="59"/>
      <c r="BY547" s="59"/>
      <c r="BZ547" s="59"/>
      <c r="CA547" s="59"/>
      <c r="CB547" s="59"/>
      <c r="CC547" s="59"/>
      <c r="CD547" s="59"/>
      <c r="CE547" s="59"/>
      <c r="CF547" s="59"/>
    </row>
    <row r="548" spans="1:109" ht="15" customHeight="1" outlineLevel="1">
      <c r="A548" s="37" t="s">
        <v>569</v>
      </c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  <c r="AE548" s="84"/>
      <c r="AF548" s="84"/>
      <c r="AG548" s="84"/>
      <c r="AH548" s="84"/>
      <c r="AI548" s="84"/>
      <c r="AJ548" s="84"/>
      <c r="AK548" s="84"/>
      <c r="AL548" s="84"/>
      <c r="AM548" s="84"/>
      <c r="AN548" s="84"/>
      <c r="AO548" s="84"/>
      <c r="AP548" s="84"/>
      <c r="AQ548" s="84"/>
      <c r="AR548" s="84"/>
      <c r="AS548" s="84"/>
      <c r="AT548" s="84"/>
      <c r="AU548" s="84"/>
      <c r="AV548" s="84"/>
      <c r="AW548" s="84"/>
      <c r="AX548" s="84"/>
      <c r="AY548" s="84"/>
      <c r="AZ548" s="84"/>
      <c r="BA548" s="84"/>
      <c r="BB548" s="84"/>
      <c r="BC548" s="84"/>
      <c r="BD548" s="84"/>
      <c r="BE548" s="84"/>
      <c r="BF548" s="84"/>
      <c r="BG548" s="84"/>
      <c r="BH548" s="84"/>
      <c r="BI548" s="84"/>
      <c r="BJ548" s="84"/>
      <c r="BK548" s="84"/>
      <c r="BL548" s="84"/>
      <c r="BM548" s="84"/>
      <c r="BN548" s="84"/>
      <c r="BO548" s="84"/>
      <c r="BP548" s="84"/>
      <c r="BQ548" s="84"/>
      <c r="BR548" s="84"/>
      <c r="BS548" s="84"/>
      <c r="BT548" s="84"/>
      <c r="BU548" s="84"/>
      <c r="BV548" s="59"/>
      <c r="BW548" s="59"/>
      <c r="BX548" s="59"/>
      <c r="BY548" s="59"/>
      <c r="BZ548" s="59"/>
      <c r="CA548" s="59"/>
      <c r="CB548" s="59"/>
      <c r="CC548" s="59"/>
      <c r="CD548" s="59"/>
      <c r="CE548" s="59"/>
      <c r="CF548" s="59"/>
    </row>
    <row r="549" spans="1:109" ht="15" customHeight="1" outlineLevel="1">
      <c r="A549" s="37" t="s">
        <v>570</v>
      </c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>
        <v>-578000000</v>
      </c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  <c r="AE549" s="84"/>
      <c r="AF549" s="84"/>
      <c r="AG549" s="84"/>
      <c r="AH549" s="84"/>
      <c r="AI549" s="84"/>
      <c r="AJ549" s="84"/>
      <c r="AK549" s="84"/>
      <c r="AL549" s="84"/>
      <c r="AM549" s="84"/>
      <c r="AN549" s="84"/>
      <c r="AO549" s="84"/>
      <c r="AP549" s="84"/>
      <c r="AQ549" s="84"/>
      <c r="AR549" s="84"/>
      <c r="AS549" s="84"/>
      <c r="AT549" s="84"/>
      <c r="AU549" s="84"/>
      <c r="AV549" s="84"/>
      <c r="AW549" s="84"/>
      <c r="AX549" s="84"/>
      <c r="AY549" s="84"/>
      <c r="AZ549" s="84"/>
      <c r="BA549" s="84"/>
      <c r="BB549" s="84"/>
      <c r="BC549" s="84"/>
      <c r="BD549" s="84"/>
      <c r="BE549" s="84"/>
      <c r="BF549" s="84"/>
      <c r="BG549" s="84"/>
      <c r="BH549" s="84"/>
      <c r="BI549" s="84"/>
      <c r="BJ549" s="84"/>
      <c r="BK549" s="84"/>
      <c r="BL549" s="84"/>
      <c r="BM549" s="84"/>
      <c r="BN549" s="84"/>
      <c r="BO549" s="84"/>
      <c r="BP549" s="84"/>
      <c r="BQ549" s="84"/>
      <c r="BR549" s="84"/>
      <c r="BS549" s="84"/>
      <c r="BT549" s="84"/>
      <c r="BU549" s="84"/>
      <c r="BV549" s="59"/>
      <c r="BW549" s="59"/>
      <c r="BX549" s="59"/>
      <c r="BY549" s="59"/>
      <c r="BZ549" s="59"/>
      <c r="CA549" s="59"/>
      <c r="CB549" s="59"/>
      <c r="CC549" s="59"/>
      <c r="CD549" s="59"/>
      <c r="CE549" s="59"/>
      <c r="CF549" s="59"/>
    </row>
    <row r="550" spans="1:109" ht="15" customHeight="1" outlineLevel="1">
      <c r="A550" s="37" t="s">
        <v>571</v>
      </c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  <c r="AE550" s="84"/>
      <c r="AF550" s="84"/>
      <c r="AG550" s="84"/>
      <c r="AH550" s="84"/>
      <c r="AI550" s="84"/>
      <c r="AJ550" s="84"/>
      <c r="AK550" s="84"/>
      <c r="AL550" s="84"/>
      <c r="AM550" s="84"/>
      <c r="AN550" s="84"/>
      <c r="AO550" s="84"/>
      <c r="AP550" s="84"/>
      <c r="AQ550" s="84"/>
      <c r="AR550" s="84"/>
      <c r="AS550" s="84"/>
      <c r="AT550" s="84"/>
      <c r="AU550" s="84"/>
      <c r="AV550" s="84"/>
      <c r="AW550" s="84"/>
      <c r="AX550" s="84"/>
      <c r="AY550" s="84"/>
      <c r="AZ550" s="84"/>
      <c r="BA550" s="84"/>
      <c r="BB550" s="84"/>
      <c r="BC550" s="84"/>
      <c r="BD550" s="84"/>
      <c r="BE550" s="84"/>
      <c r="BF550" s="84"/>
      <c r="BG550" s="84"/>
      <c r="BH550" s="84"/>
      <c r="BI550" s="84"/>
      <c r="BJ550" s="84"/>
      <c r="BK550" s="84"/>
      <c r="BL550" s="84"/>
      <c r="BM550" s="84"/>
      <c r="BN550" s="84"/>
      <c r="BO550" s="84"/>
      <c r="BP550" s="84"/>
      <c r="BQ550" s="84"/>
      <c r="BR550" s="84"/>
      <c r="BS550" s="84"/>
      <c r="BT550" s="84"/>
      <c r="BU550" s="84"/>
      <c r="BV550" s="59"/>
      <c r="BW550" s="59"/>
      <c r="BX550" s="59"/>
      <c r="BY550" s="59"/>
      <c r="BZ550" s="59"/>
      <c r="CA550" s="59"/>
      <c r="CB550" s="59"/>
      <c r="CC550" s="59"/>
      <c r="CD550" s="59"/>
      <c r="CE550" s="59"/>
      <c r="CF550" s="59"/>
    </row>
    <row r="551" spans="1:109" ht="15" customHeight="1" outlineLevel="1">
      <c r="A551" s="37" t="s">
        <v>572</v>
      </c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  <c r="AE551" s="84"/>
      <c r="AF551" s="84"/>
      <c r="AG551" s="84"/>
      <c r="AH551" s="84"/>
      <c r="AI551" s="84"/>
      <c r="AJ551" s="84"/>
      <c r="AK551" s="84"/>
      <c r="AL551" s="84"/>
      <c r="AM551" s="84"/>
      <c r="AN551" s="84"/>
      <c r="AO551" s="84"/>
      <c r="AP551" s="84"/>
      <c r="AQ551" s="84"/>
      <c r="AR551" s="84"/>
      <c r="AS551" s="84"/>
      <c r="AT551" s="84"/>
      <c r="AU551" s="84"/>
      <c r="AV551" s="84"/>
      <c r="AW551" s="84"/>
      <c r="AX551" s="84"/>
      <c r="AY551" s="84"/>
      <c r="AZ551" s="84"/>
      <c r="BA551" s="84"/>
      <c r="BB551" s="84"/>
      <c r="BC551" s="84"/>
      <c r="BD551" s="84"/>
      <c r="BE551" s="84"/>
      <c r="BF551" s="84"/>
      <c r="BG551" s="84"/>
      <c r="BH551" s="84"/>
      <c r="BI551" s="84"/>
      <c r="BJ551" s="84"/>
      <c r="BK551" s="84"/>
      <c r="BL551" s="84"/>
      <c r="BM551" s="84"/>
      <c r="BN551" s="84"/>
      <c r="BO551" s="84"/>
      <c r="BP551" s="84"/>
      <c r="BQ551" s="84"/>
      <c r="BR551" s="84"/>
      <c r="BS551" s="84"/>
      <c r="BT551" s="84"/>
      <c r="BU551" s="84"/>
      <c r="BV551" s="59"/>
      <c r="BW551" s="59"/>
      <c r="BX551" s="59"/>
      <c r="BY551" s="59"/>
      <c r="BZ551" s="59"/>
      <c r="CA551" s="59"/>
      <c r="CB551" s="59"/>
      <c r="CC551" s="59"/>
      <c r="CD551" s="59"/>
      <c r="CE551" s="59"/>
      <c r="CF551" s="59"/>
    </row>
    <row r="552" spans="1:109" ht="15" customHeight="1">
      <c r="A552" s="35" t="s">
        <v>573</v>
      </c>
      <c r="B552" s="84">
        <v>54873105.090000004</v>
      </c>
      <c r="C552" s="84">
        <v>27212816.609999999</v>
      </c>
      <c r="D552" s="84">
        <v>45147232.289999999</v>
      </c>
      <c r="E552" s="84">
        <v>44940613.870000012</v>
      </c>
      <c r="F552" s="84">
        <v>62530591.159999996</v>
      </c>
      <c r="G552" s="84">
        <v>46663367.170000002</v>
      </c>
      <c r="H552" s="84">
        <v>44197400.909999996</v>
      </c>
      <c r="I552" s="84">
        <v>49282639.340000004</v>
      </c>
      <c r="J552" s="84">
        <v>42545463.900000013</v>
      </c>
      <c r="K552" s="84">
        <v>40299604.159999996</v>
      </c>
      <c r="L552" s="84">
        <v>58602026.499999993</v>
      </c>
      <c r="M552" s="84">
        <v>47869530.779999971</v>
      </c>
      <c r="N552" s="84">
        <v>46258354.840000004</v>
      </c>
      <c r="O552" s="84">
        <v>42121451.520000003</v>
      </c>
      <c r="P552" s="84">
        <v>47157523.329999998</v>
      </c>
      <c r="Q552" s="84">
        <v>48389042.169999987</v>
      </c>
      <c r="R552" s="84">
        <v>47775590.100000001</v>
      </c>
      <c r="S552" s="84">
        <v>43221817.759999998</v>
      </c>
      <c r="T552" s="84">
        <v>31434489.84</v>
      </c>
      <c r="U552" s="84">
        <v>34873876.630000003</v>
      </c>
      <c r="V552" s="84">
        <v>30173848.930000003</v>
      </c>
      <c r="W552" s="84">
        <v>28513955.98</v>
      </c>
      <c r="X552" s="84">
        <v>33040945.41</v>
      </c>
      <c r="Y552" s="84">
        <v>22723444.950000048</v>
      </c>
      <c r="Z552" s="84">
        <v>32643867.509999998</v>
      </c>
      <c r="AA552" s="84">
        <v>32075620.309999999</v>
      </c>
      <c r="AB552" s="84">
        <v>58882383.759999998</v>
      </c>
      <c r="AC552" s="84">
        <v>38390667.630000003</v>
      </c>
      <c r="AD552" s="84">
        <v>29202574.549999997</v>
      </c>
      <c r="AE552" s="84">
        <v>30477659.300000001</v>
      </c>
      <c r="AF552" s="84">
        <v>11932968.810000002</v>
      </c>
      <c r="AG552" s="84">
        <v>40448392.32</v>
      </c>
      <c r="AH552" s="84">
        <v>17445942.370000001</v>
      </c>
      <c r="AI552" s="84">
        <v>24780183.119999997</v>
      </c>
      <c r="AJ552" s="84">
        <v>14001055.879999999</v>
      </c>
      <c r="AK552" s="84">
        <v>20471649.730000019</v>
      </c>
      <c r="AL552" s="84">
        <v>21574341.330000002</v>
      </c>
      <c r="AM552" s="84">
        <v>19061907.789999999</v>
      </c>
      <c r="AN552" s="84">
        <v>24474439.059999999</v>
      </c>
      <c r="AO552" s="84">
        <v>17131361.719999999</v>
      </c>
      <c r="AP552" s="84">
        <v>20683498.190000001</v>
      </c>
      <c r="AQ552" s="84">
        <v>21424321.950000003</v>
      </c>
      <c r="AR552" s="84">
        <v>21376926.330607057</v>
      </c>
      <c r="AS552" s="84">
        <v>21405006.863425642</v>
      </c>
      <c r="AT552" s="84">
        <v>21401726.031471122</v>
      </c>
      <c r="AU552" s="84">
        <v>22414426.760478515</v>
      </c>
      <c r="AV552" s="84">
        <v>20925244.910239503</v>
      </c>
      <c r="AW552" s="84">
        <v>22394431.02023942</v>
      </c>
      <c r="AX552" s="84">
        <v>21917417.681795806</v>
      </c>
      <c r="AY552" s="84">
        <v>19966053.995043404</v>
      </c>
      <c r="AZ552" s="84">
        <v>21685023.130925708</v>
      </c>
      <c r="BA552" s="84">
        <v>20867996.076709911</v>
      </c>
      <c r="BB552" s="84">
        <v>21662133.129430532</v>
      </c>
      <c r="BC552" s="84">
        <v>22990045.654281799</v>
      </c>
      <c r="BD552" s="84">
        <v>23522557.191597968</v>
      </c>
      <c r="BE552" s="84">
        <v>24061598.642406795</v>
      </c>
      <c r="BF552" s="84">
        <v>23099374.071156796</v>
      </c>
      <c r="BG552" s="84">
        <v>22411798.318711948</v>
      </c>
      <c r="BH552" s="84">
        <v>21314083.186622474</v>
      </c>
      <c r="BI552" s="84">
        <v>22271591.961401887</v>
      </c>
      <c r="BJ552" s="84">
        <v>21054958.192276936</v>
      </c>
      <c r="BK552" s="84">
        <v>18561020.14632652</v>
      </c>
      <c r="BL552" s="84">
        <v>22167051.112981338</v>
      </c>
      <c r="BM552" s="84">
        <v>19834139.694968767</v>
      </c>
      <c r="BN552" s="84">
        <v>20546047.273135789</v>
      </c>
      <c r="BO552" s="84">
        <v>20878317.683401585</v>
      </c>
      <c r="BP552" s="84">
        <v>19358315.348011397</v>
      </c>
      <c r="BQ552" s="84">
        <v>20459187.21603436</v>
      </c>
      <c r="BR552" s="84">
        <v>19201383.144258074</v>
      </c>
      <c r="BS552" s="84">
        <v>18969036.441927321</v>
      </c>
      <c r="BT552" s="84">
        <v>18245896.854433775</v>
      </c>
      <c r="BU552" s="84">
        <v>17816110.647643868</v>
      </c>
      <c r="BV552" s="59">
        <v>17568884.177714009</v>
      </c>
      <c r="BW552" s="59">
        <v>16137432.609597806</v>
      </c>
      <c r="BX552" s="59">
        <v>17603081.356600132</v>
      </c>
      <c r="BY552" s="59">
        <v>17428513.806770891</v>
      </c>
      <c r="BZ552" s="59">
        <v>17112259.17600207</v>
      </c>
      <c r="CA552" s="59">
        <v>15179621.563974889</v>
      </c>
      <c r="CB552" s="59">
        <v>14994512.142025303</v>
      </c>
      <c r="CC552" s="59">
        <v>16190411.086279202</v>
      </c>
      <c r="CD552" s="59">
        <v>14809680.039018897</v>
      </c>
      <c r="CE552" s="59">
        <v>16277828.323240427</v>
      </c>
      <c r="CF552" s="59">
        <v>14883548.397126263</v>
      </c>
      <c r="CG552">
        <v>13382937.105174312</v>
      </c>
      <c r="CH552">
        <v>14074285.969745077</v>
      </c>
      <c r="CI552">
        <v>12986500.569926197</v>
      </c>
      <c r="CJ552">
        <v>12797071.644639058</v>
      </c>
      <c r="CK552">
        <v>13178406.782410929</v>
      </c>
      <c r="CL552">
        <v>13780807.501035711</v>
      </c>
      <c r="CM552">
        <v>11824492.344924161</v>
      </c>
      <c r="CN552">
        <v>13981985.484390333</v>
      </c>
      <c r="CO552">
        <v>13745523.343419762</v>
      </c>
      <c r="CP552">
        <v>13208145.12272932</v>
      </c>
      <c r="CQ552">
        <v>14303271.772941303</v>
      </c>
      <c r="CR552">
        <v>12852785.54214948</v>
      </c>
      <c r="CS552">
        <v>11899908.001792723</v>
      </c>
    </row>
    <row r="553" spans="1:109" ht="15" customHeight="1" outlineLevel="1">
      <c r="A553" s="37" t="s">
        <v>574</v>
      </c>
      <c r="B553" s="84">
        <v>21811.24</v>
      </c>
      <c r="C553" s="84">
        <v>10767.75</v>
      </c>
      <c r="D553" s="84">
        <v>62283.360000000001</v>
      </c>
      <c r="E553" s="84">
        <v>17250.07</v>
      </c>
      <c r="F553" s="84">
        <v>21476.28</v>
      </c>
      <c r="G553" s="84">
        <v>66975.990000000005</v>
      </c>
      <c r="H553" s="84">
        <v>42893.54</v>
      </c>
      <c r="I553" s="84">
        <v>47645.16</v>
      </c>
      <c r="J553" s="84">
        <v>43270.29</v>
      </c>
      <c r="K553" s="84">
        <v>50954.07</v>
      </c>
      <c r="L553" s="84">
        <v>48114.51</v>
      </c>
      <c r="M553" s="84">
        <v>59231.09</v>
      </c>
      <c r="N553" s="84">
        <v>36239.360000000001</v>
      </c>
      <c r="O553" s="84">
        <v>35412.480000000003</v>
      </c>
      <c r="P553" s="84">
        <v>51958.19</v>
      </c>
      <c r="Q553" s="84">
        <v>46964.43</v>
      </c>
      <c r="R553" s="84">
        <v>55053.37</v>
      </c>
      <c r="S553" s="84">
        <v>42602.69</v>
      </c>
      <c r="T553" s="84">
        <v>38638.07</v>
      </c>
      <c r="U553" s="84">
        <v>39013.25</v>
      </c>
      <c r="V553" s="84">
        <v>39868.620000000003</v>
      </c>
      <c r="W553" s="84">
        <v>43603.72</v>
      </c>
      <c r="X553" s="84">
        <v>37159.160000000003</v>
      </c>
      <c r="Y553" s="84">
        <v>36319.42</v>
      </c>
      <c r="Z553" s="84">
        <v>28639.38</v>
      </c>
      <c r="AA553" s="84">
        <v>22375.06</v>
      </c>
      <c r="AB553" s="84">
        <v>31132.7</v>
      </c>
      <c r="AC553" s="84">
        <v>27675.72</v>
      </c>
      <c r="AD553" s="84">
        <v>28520.11</v>
      </c>
      <c r="AE553" s="84">
        <v>25105.17</v>
      </c>
      <c r="AF553" s="84">
        <v>13053.23</v>
      </c>
      <c r="AG553" s="84">
        <v>10844.44</v>
      </c>
      <c r="AH553" s="84">
        <v>6894.1</v>
      </c>
      <c r="AI553" s="84">
        <v>7177.93</v>
      </c>
      <c r="AJ553" s="84">
        <v>6308.91</v>
      </c>
      <c r="AK553" s="84">
        <v>4307.2700000000004</v>
      </c>
      <c r="AL553" s="84">
        <v>12474.64</v>
      </c>
      <c r="AM553" s="84">
        <v>23070.15</v>
      </c>
      <c r="AN553" s="84">
        <v>20849.560000000001</v>
      </c>
      <c r="AO553" s="84">
        <v>26682.47</v>
      </c>
      <c r="AP553" s="84">
        <v>17393.68</v>
      </c>
      <c r="AQ553" s="84">
        <v>31094.32</v>
      </c>
      <c r="AR553" s="84">
        <v>18450.624434605608</v>
      </c>
      <c r="AS553" s="84">
        <v>33392.709905518233</v>
      </c>
      <c r="AT553" s="84">
        <v>49852.170634824877</v>
      </c>
      <c r="AU553" s="84">
        <v>64107.596183241541</v>
      </c>
      <c r="AV553" s="84">
        <v>74139.514254007285</v>
      </c>
      <c r="AW553" s="84">
        <v>58919.431442226916</v>
      </c>
      <c r="AX553" s="84">
        <v>24911.866583247316</v>
      </c>
      <c r="AY553" s="84">
        <v>14584.513493083583</v>
      </c>
      <c r="AZ553" s="84">
        <v>30227.789517902904</v>
      </c>
      <c r="BA553" s="84">
        <v>43733.879152636342</v>
      </c>
      <c r="BB553" s="84">
        <v>59539.747233771399</v>
      </c>
      <c r="BC553" s="84">
        <v>45410.4021679047</v>
      </c>
      <c r="BD553" s="84">
        <v>22425.115121721512</v>
      </c>
      <c r="BE553" s="84">
        <v>36857.288430326305</v>
      </c>
      <c r="BF553" s="84">
        <v>52626.621346777094</v>
      </c>
      <c r="BG553" s="84">
        <v>66800.118881800998</v>
      </c>
      <c r="BH553" s="84">
        <v>80915.970110141148</v>
      </c>
      <c r="BI553" s="84">
        <v>66007.344665461525</v>
      </c>
      <c r="BJ553" s="84">
        <v>22423.972782872377</v>
      </c>
      <c r="BK553" s="84">
        <v>10323.501626805575</v>
      </c>
      <c r="BL553" s="84">
        <v>27302.563840012688</v>
      </c>
      <c r="BM553" s="84">
        <v>41903.955495533803</v>
      </c>
      <c r="BN553" s="84">
        <v>58482.108704896869</v>
      </c>
      <c r="BO553" s="84">
        <v>40192.048194503157</v>
      </c>
      <c r="BP553" s="84">
        <v>35836.334098972759</v>
      </c>
      <c r="BQ553" s="84">
        <v>51334.313792572822</v>
      </c>
      <c r="BR553" s="84">
        <v>68032.071149675539</v>
      </c>
      <c r="BS553" s="84">
        <v>84538.24535751481</v>
      </c>
      <c r="BT553" s="84">
        <v>99804.286882921791</v>
      </c>
      <c r="BU553" s="84">
        <v>81190.087972630907</v>
      </c>
      <c r="BV553" s="59">
        <v>14692.531464458754</v>
      </c>
      <c r="BW553" s="59">
        <v>2284.3933494150042</v>
      </c>
      <c r="BX553" s="59">
        <v>19981.989142114322</v>
      </c>
      <c r="BY553" s="59">
        <v>37217.138097342518</v>
      </c>
      <c r="BZ553" s="59">
        <v>54646.716203635522</v>
      </c>
      <c r="CA553" s="59">
        <v>41150.902023312134</v>
      </c>
      <c r="CB553" s="59">
        <v>7225.7833387025412</v>
      </c>
      <c r="CC553" s="59">
        <v>23837.833698033406</v>
      </c>
      <c r="CD553" s="59">
        <v>41284.539286981337</v>
      </c>
      <c r="CE553" s="59">
        <v>58550.911102523642</v>
      </c>
      <c r="CF553" s="59">
        <v>74330.953296590204</v>
      </c>
      <c r="CG553">
        <v>61445.032653089424</v>
      </c>
      <c r="CH553">
        <v>28017.070614949855</v>
      </c>
      <c r="CI553">
        <v>13366.892738072806</v>
      </c>
      <c r="CJ553">
        <v>30954.292174269121</v>
      </c>
      <c r="CK553">
        <v>49205.657425156554</v>
      </c>
      <c r="CL553">
        <v>67545.019758199327</v>
      </c>
      <c r="CM553">
        <v>59030.183366640653</v>
      </c>
      <c r="CN553">
        <v>26489.703341700584</v>
      </c>
      <c r="CO553">
        <v>43850.443604324333</v>
      </c>
      <c r="CP553">
        <v>62100.300149224327</v>
      </c>
      <c r="CQ553">
        <v>80438.894040074112</v>
      </c>
      <c r="CR553">
        <v>98123.963952579405</v>
      </c>
      <c r="CS553">
        <v>87703.598615184193</v>
      </c>
    </row>
    <row r="554" spans="1:109" ht="15" customHeight="1" outlineLevel="1">
      <c r="A554" s="37" t="s">
        <v>575</v>
      </c>
      <c r="B554" s="84">
        <v>134223.01999999999</v>
      </c>
      <c r="C554" s="84">
        <v>66263.070000000007</v>
      </c>
      <c r="D554" s="84">
        <v>383282.19</v>
      </c>
      <c r="E554" s="84">
        <v>106154.29</v>
      </c>
      <c r="F554" s="84">
        <v>132161.70000000001</v>
      </c>
      <c r="G554" s="84">
        <v>412159.93</v>
      </c>
      <c r="H554" s="84">
        <v>263960.26</v>
      </c>
      <c r="I554" s="84">
        <v>293201.02</v>
      </c>
      <c r="J554" s="84">
        <v>266278.74</v>
      </c>
      <c r="K554" s="84">
        <v>313563.49</v>
      </c>
      <c r="L554" s="84">
        <v>296089.32</v>
      </c>
      <c r="M554" s="84">
        <v>364498.98</v>
      </c>
      <c r="N554" s="84">
        <v>223011.43</v>
      </c>
      <c r="O554" s="84">
        <v>217922.97</v>
      </c>
      <c r="P554" s="84">
        <v>319742.7</v>
      </c>
      <c r="Q554" s="84">
        <v>289011.88</v>
      </c>
      <c r="R554" s="84">
        <v>338789.99</v>
      </c>
      <c r="S554" s="84">
        <v>262170.43</v>
      </c>
      <c r="T554" s="84">
        <v>237772.71</v>
      </c>
      <c r="U554" s="84">
        <v>240081.55</v>
      </c>
      <c r="V554" s="84">
        <v>245345.37</v>
      </c>
      <c r="W554" s="84">
        <v>268330.65000000002</v>
      </c>
      <c r="X554" s="84">
        <v>228671.79</v>
      </c>
      <c r="Y554" s="84">
        <v>223504.08</v>
      </c>
      <c r="Z554" s="84">
        <v>176242.32</v>
      </c>
      <c r="AA554" s="84">
        <v>137692.67000000001</v>
      </c>
      <c r="AB554" s="84">
        <v>191585.82</v>
      </c>
      <c r="AC554" s="84">
        <v>170312.16</v>
      </c>
      <c r="AD554" s="84">
        <v>175508.37</v>
      </c>
      <c r="AE554" s="84">
        <v>154493.34</v>
      </c>
      <c r="AF554" s="84">
        <v>80327.78</v>
      </c>
      <c r="AG554" s="84">
        <v>66735.039999999994</v>
      </c>
      <c r="AH554" s="84">
        <v>42425.23</v>
      </c>
      <c r="AI554" s="84">
        <v>44171.89</v>
      </c>
      <c r="AJ554" s="84">
        <v>38824.050000000003</v>
      </c>
      <c r="AK554" s="84">
        <v>26506.34</v>
      </c>
      <c r="AL554" s="84">
        <v>76767.05</v>
      </c>
      <c r="AM554" s="84">
        <v>141970.19</v>
      </c>
      <c r="AN554" s="84">
        <v>128304.98</v>
      </c>
      <c r="AO554" s="84">
        <v>164199.79</v>
      </c>
      <c r="AP554" s="84">
        <v>107038.04</v>
      </c>
      <c r="AQ554" s="84">
        <v>191349.6</v>
      </c>
      <c r="AR554" s="84">
        <v>33546.589881101107</v>
      </c>
      <c r="AS554" s="84">
        <v>60714.018010033149</v>
      </c>
      <c r="AT554" s="84">
        <v>90640.310245136119</v>
      </c>
      <c r="AU554" s="84">
        <v>116559.26578771189</v>
      </c>
      <c r="AV554" s="84">
        <v>134799.11682546776</v>
      </c>
      <c r="AW554" s="84">
        <v>107126.23898586711</v>
      </c>
      <c r="AX554" s="84">
        <v>45294.302878631483</v>
      </c>
      <c r="AY554" s="84">
        <v>26517.297260151969</v>
      </c>
      <c r="AZ554" s="84">
        <v>54959.617305278</v>
      </c>
      <c r="BA554" s="84">
        <v>79516.143913884254</v>
      </c>
      <c r="BB554" s="84">
        <v>108254.08587958435</v>
      </c>
      <c r="BC554" s="84">
        <v>82564.367578008547</v>
      </c>
      <c r="BD554" s="84">
        <v>40772.936584948198</v>
      </c>
      <c r="BE554" s="84">
        <v>67013.251691502373</v>
      </c>
      <c r="BF554" s="84">
        <v>95684.766085049254</v>
      </c>
      <c r="BG554" s="84">
        <v>121454.76160327454</v>
      </c>
      <c r="BH554" s="84">
        <v>147119.94565480208</v>
      </c>
      <c r="BI554" s="84">
        <v>120013.35393720277</v>
      </c>
      <c r="BJ554" s="84">
        <v>40770.859605222504</v>
      </c>
      <c r="BK554" s="84">
        <v>18770.002957828317</v>
      </c>
      <c r="BL554" s="84">
        <v>49641.025163659426</v>
      </c>
      <c r="BM554" s="84">
        <v>76189.009991879633</v>
      </c>
      <c r="BN554" s="84">
        <v>106331.10673617612</v>
      </c>
      <c r="BO554" s="84">
        <v>73076.451262733011</v>
      </c>
      <c r="BP554" s="84">
        <v>65156.97108904137</v>
      </c>
      <c r="BQ554" s="84">
        <v>93335.115986496035</v>
      </c>
      <c r="BR554" s="84">
        <v>123694.67481759188</v>
      </c>
      <c r="BS554" s="84">
        <v>153705.90065002692</v>
      </c>
      <c r="BT554" s="84">
        <v>181462.33978713051</v>
      </c>
      <c r="BU554" s="84">
        <v>147618.34176841981</v>
      </c>
      <c r="BV554" s="59">
        <v>26713.693571743188</v>
      </c>
      <c r="BW554" s="59">
        <v>4153.4424534818254</v>
      </c>
      <c r="BX554" s="59">
        <v>36330.889349298763</v>
      </c>
      <c r="BY554" s="59">
        <v>67667.523813350024</v>
      </c>
      <c r="BZ554" s="59">
        <v>99357.665824791853</v>
      </c>
      <c r="CA554" s="59">
        <v>74819.821860567507</v>
      </c>
      <c r="CB554" s="59">
        <v>13137.787888550074</v>
      </c>
      <c r="CC554" s="59">
        <v>43341.515814606195</v>
      </c>
      <c r="CD554" s="59">
        <v>75062.798703602428</v>
      </c>
      <c r="CE554" s="59">
        <v>106456.20200458843</v>
      </c>
      <c r="CF554" s="59">
        <v>135147.18781198218</v>
      </c>
      <c r="CG554">
        <v>111718.2411874353</v>
      </c>
      <c r="CH554">
        <v>50940.12839081791</v>
      </c>
      <c r="CI554">
        <v>24303.441341950554</v>
      </c>
      <c r="CJ554">
        <v>56280.531225943851</v>
      </c>
      <c r="CK554">
        <v>89464.831682102813</v>
      </c>
      <c r="CL554">
        <v>122809.12683308969</v>
      </c>
      <c r="CM554">
        <v>107327.6061211648</v>
      </c>
      <c r="CN554">
        <v>48163.096984910146</v>
      </c>
      <c r="CO554">
        <v>79728.079280589693</v>
      </c>
      <c r="CP554">
        <v>112909.63663495331</v>
      </c>
      <c r="CQ554">
        <v>146252.53461831657</v>
      </c>
      <c r="CR554">
        <v>178407.20718650799</v>
      </c>
      <c r="CS554">
        <v>159461.08839124397</v>
      </c>
    </row>
    <row r="555" spans="1:109" ht="15" customHeight="1" outlineLevel="1">
      <c r="A555" s="37" t="s">
        <v>576</v>
      </c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  <c r="AE555" s="84"/>
      <c r="AF555" s="84"/>
      <c r="AG555" s="84"/>
      <c r="AH555" s="84"/>
      <c r="AI555" s="84"/>
      <c r="AJ555" s="84"/>
      <c r="AK555" s="84"/>
      <c r="AL555" s="84"/>
      <c r="AM555" s="84"/>
      <c r="AN555" s="84"/>
      <c r="AO555" s="84"/>
      <c r="AP555" s="84"/>
      <c r="AQ555" s="84"/>
      <c r="AR555" s="84"/>
      <c r="AS555" s="84"/>
      <c r="AT555" s="84"/>
      <c r="AU555" s="84"/>
      <c r="AV555" s="84"/>
      <c r="AW555" s="84"/>
      <c r="AX555" s="84"/>
      <c r="AY555" s="84"/>
      <c r="AZ555" s="84"/>
      <c r="BA555" s="84"/>
      <c r="BB555" s="84"/>
      <c r="BC555" s="84"/>
      <c r="BD555" s="84"/>
      <c r="BE555" s="84"/>
      <c r="BF555" s="84"/>
      <c r="BG555" s="84"/>
      <c r="BH555" s="84"/>
      <c r="BI555" s="84"/>
      <c r="BJ555" s="84"/>
      <c r="BK555" s="84"/>
      <c r="BL555" s="84"/>
      <c r="BM555" s="84"/>
      <c r="BN555" s="84"/>
      <c r="BO555" s="84"/>
      <c r="BP555" s="84"/>
      <c r="BQ555" s="84"/>
      <c r="BR555" s="84"/>
      <c r="BS555" s="84"/>
      <c r="BT555" s="84"/>
      <c r="BU555" s="84"/>
      <c r="BV555" s="59"/>
      <c r="BW555" s="59"/>
      <c r="BX555" s="59"/>
      <c r="BY555" s="59"/>
      <c r="BZ555" s="59"/>
      <c r="CA555" s="59"/>
      <c r="CB555" s="59"/>
      <c r="CC555" s="59"/>
      <c r="CD555" s="59"/>
      <c r="CE555" s="59"/>
      <c r="CF555" s="59"/>
    </row>
    <row r="556" spans="1:109" ht="15" customHeight="1">
      <c r="A556" s="35" t="s">
        <v>577</v>
      </c>
      <c r="B556" s="84">
        <v>156034.26</v>
      </c>
      <c r="C556" s="84">
        <v>77030.820000000007</v>
      </c>
      <c r="D556" s="84">
        <v>445565.55</v>
      </c>
      <c r="E556" s="84">
        <v>123404.36</v>
      </c>
      <c r="F556" s="84">
        <v>153637.98000000001</v>
      </c>
      <c r="G556" s="84">
        <v>479135.92</v>
      </c>
      <c r="H556" s="84">
        <v>306853.8</v>
      </c>
      <c r="I556" s="84">
        <v>340846.18000000011</v>
      </c>
      <c r="J556" s="84">
        <v>309549.03000000003</v>
      </c>
      <c r="K556" s="84">
        <v>364517.56</v>
      </c>
      <c r="L556" s="84">
        <v>344203.83</v>
      </c>
      <c r="M556" s="84">
        <v>423730.07</v>
      </c>
      <c r="N556" s="84">
        <v>259250.78999999998</v>
      </c>
      <c r="O556" s="84">
        <v>253335.45</v>
      </c>
      <c r="P556" s="84">
        <v>371700.89</v>
      </c>
      <c r="Q556" s="84">
        <v>335976.31</v>
      </c>
      <c r="R556" s="84">
        <v>393843.36</v>
      </c>
      <c r="S556" s="84">
        <v>304773.12</v>
      </c>
      <c r="T556" s="84">
        <v>276410.77999999997</v>
      </c>
      <c r="U556" s="84">
        <v>279094.8</v>
      </c>
      <c r="V556" s="84">
        <v>285213.99</v>
      </c>
      <c r="W556" s="84">
        <v>311934.37</v>
      </c>
      <c r="X556" s="84">
        <v>265830.95</v>
      </c>
      <c r="Y556" s="84">
        <v>259823.5</v>
      </c>
      <c r="Z556" s="84">
        <v>204881.7</v>
      </c>
      <c r="AA556" s="84">
        <v>160067.73000000001</v>
      </c>
      <c r="AB556" s="84">
        <v>222718.52000000002</v>
      </c>
      <c r="AC556" s="84">
        <v>197987.88</v>
      </c>
      <c r="AD556" s="84">
        <v>204028.47999999998</v>
      </c>
      <c r="AE556" s="84">
        <v>179598.51</v>
      </c>
      <c r="AF556" s="84">
        <v>93381.01</v>
      </c>
      <c r="AG556" s="84">
        <v>77579.48</v>
      </c>
      <c r="AH556" s="84">
        <v>49319.33</v>
      </c>
      <c r="AI556" s="84">
        <v>51349.82</v>
      </c>
      <c r="AJ556" s="84">
        <v>45132.960000000006</v>
      </c>
      <c r="AK556" s="84">
        <v>30813.61</v>
      </c>
      <c r="AL556" s="203">
        <f>'[122]RP per monthly'!B1257*-1</f>
        <v>89241.69</v>
      </c>
      <c r="AM556" s="203">
        <f>'[122]RP per monthly'!C1257*-1</f>
        <v>165040.34</v>
      </c>
      <c r="AN556" s="203">
        <f>'[122]RP per monthly'!D1257*-1</f>
        <v>149154.54</v>
      </c>
      <c r="AO556" s="203">
        <f>'[122]RP per monthly'!E1257*-1</f>
        <v>190882.26</v>
      </c>
      <c r="AP556" s="203">
        <f>'[122]RP per monthly'!F1257*-1</f>
        <v>124431.72</v>
      </c>
      <c r="AQ556" s="203">
        <f>'[122]RP per monthly'!G1257*-1</f>
        <v>222443.92</v>
      </c>
      <c r="AR556" s="203">
        <f>'[122]RP per monthly'!H1257*-1</f>
        <v>100984.21</v>
      </c>
      <c r="AS556" s="203">
        <f>'[122]RP per monthly'!I1257*-1</f>
        <v>629170.42000000004</v>
      </c>
      <c r="AT556" s="203">
        <f>'[122]RP per monthly'!J1257*-1</f>
        <v>193989.68</v>
      </c>
      <c r="AU556" s="203">
        <f>'[122]RP per monthly'!K1257*-1</f>
        <v>233103.05</v>
      </c>
      <c r="AV556" s="203">
        <f>'[122]RP per monthly'!L1257*-1</f>
        <v>292789.53000000003</v>
      </c>
      <c r="AW556" s="203">
        <f>'[122]RP per monthly'!M1257*-1</f>
        <v>265524.59000000003</v>
      </c>
      <c r="AX556" s="203">
        <f>'[122]RP per monthly'!P1257*-1</f>
        <v>193057.91</v>
      </c>
      <c r="AY556" s="203">
        <f>'[122]RP per monthly'!Q1257*-1</f>
        <v>185589.36</v>
      </c>
      <c r="AZ556" s="203">
        <f>'[122]RP per monthly'!R1257*-1</f>
        <v>316283.39</v>
      </c>
      <c r="BA556" s="203">
        <f>'[122]RP per monthly'!S1257*-1</f>
        <v>344657.78</v>
      </c>
      <c r="BB556" s="203">
        <f>'[122]RP per monthly'!T1257*-1</f>
        <v>480696.33</v>
      </c>
      <c r="BC556" s="203">
        <f>'[122]RP per monthly'!U1257*-1</f>
        <v>404615.7</v>
      </c>
      <c r="BD556" s="203">
        <f>'[122]RP per monthly'!V1257*-1</f>
        <v>335324.32</v>
      </c>
      <c r="BE556" s="203">
        <f>'[122]RP per monthly'!W1257*-1</f>
        <v>505223.58</v>
      </c>
      <c r="BF556" s="203">
        <f>'[122]RP per monthly'!X1257*-1</f>
        <v>474010.47730199998</v>
      </c>
      <c r="BG556" s="203">
        <f>'[122]RP per monthly'!Y1257*-1</f>
        <v>555283.08383669995</v>
      </c>
      <c r="BH556" s="203">
        <f>'[122]RP per monthly'!Z1257*-1</f>
        <v>647897.82012649998</v>
      </c>
      <c r="BI556" s="203">
        <f>'[122]RP per monthly'!AA1257*-1</f>
        <v>559699.77539700002</v>
      </c>
      <c r="BJ556" s="203">
        <f>'[122]RP per monthly'!AD1257*-1</f>
        <v>268196.4551889</v>
      </c>
      <c r="BK556" s="203">
        <f>'[122]RP per monthly'!AE1257*-1</f>
        <v>249025.88345009999</v>
      </c>
      <c r="BL556" s="203">
        <f>'[122]RP per monthly'!AF1257*-1</f>
        <v>363476.23578230001</v>
      </c>
      <c r="BM556" s="203">
        <f>'[122]RP per monthly'!AG1257*-1</f>
        <v>463044.45504470001</v>
      </c>
      <c r="BN556" s="203">
        <f>'[122]RP per monthly'!AH1257*-1</f>
        <v>573122.71883190004</v>
      </c>
      <c r="BO556" s="203">
        <f>'[122]RP per monthly'!AI1257*-1</f>
        <v>448483.26428340003</v>
      </c>
      <c r="BP556" s="203">
        <f>'[122]RP per monthly'!AJ1257*-1</f>
        <v>151367.6161062</v>
      </c>
      <c r="BQ556" s="203">
        <f>'[122]RP per monthly'!AK1257*-1</f>
        <v>242613.3304752</v>
      </c>
      <c r="BR556" s="203">
        <f>'[122]RP per monthly'!AL1257*-1</f>
        <v>328864.06438960001</v>
      </c>
      <c r="BS556" s="203">
        <f>'[122]RP per monthly'!AM1257*-1</f>
        <v>428799.46375469997</v>
      </c>
      <c r="BT556" s="203">
        <f>'[122]RP per monthly'!AN1257*-1</f>
        <v>499533.08488109999</v>
      </c>
      <c r="BU556" s="203">
        <f>'[122]RP per monthly'!AO1257*-1</f>
        <v>390582.83813350002</v>
      </c>
      <c r="BV556" s="195">
        <f>'[122]RP per monthly'!AR1257*-1</f>
        <v>94736.050509399996</v>
      </c>
      <c r="BW556" s="195">
        <f>'[122]RP per monthly'!AS1257*-1</f>
        <v>73505.311666499998</v>
      </c>
      <c r="BX556" s="195">
        <f>'[122]RP per monthly'!AT1257*-1</f>
        <v>152395.5902685</v>
      </c>
      <c r="BY556" s="195">
        <f>'[122]RP per monthly'!AU1257*-1</f>
        <v>233954.59213110001</v>
      </c>
      <c r="BZ556" s="195">
        <f>'[122]RP per monthly'!AV1257*-1</f>
        <v>313104.36389849999</v>
      </c>
      <c r="CA556" s="195">
        <f>'[122]RP per monthly'!AW1257*-1</f>
        <v>275101.35901780002</v>
      </c>
      <c r="CB556" s="195">
        <f>'[122]RP per monthly'!AX1257*-1</f>
        <v>17837.7673565</v>
      </c>
      <c r="CC556" s="195">
        <f>'[122]RP per monthly'!AY1257*-1</f>
        <v>84792.302574100002</v>
      </c>
      <c r="CD556" s="195">
        <f>'[122]RP per monthly'!AZ1257*-1</f>
        <v>154475.44732149999</v>
      </c>
      <c r="CE556" s="195">
        <f>'[122]RP per monthly'!BA1257*-1</f>
        <v>222225.66299740001</v>
      </c>
      <c r="CF556" s="195">
        <f>'[122]RP per monthly'!BB1257*-1</f>
        <v>286984.16336760001</v>
      </c>
      <c r="CG556" s="195">
        <f>'[122]RP per monthly'!BC1257*-1</f>
        <v>232883.3810193</v>
      </c>
      <c r="CH556" s="195">
        <f>'[122]RP per monthly'!BF1257*-1</f>
        <v>78479.139452599993</v>
      </c>
      <c r="CI556" s="195">
        <f>'[122]RP per monthly'!BG1257*-1</f>
        <v>54148.189848800001</v>
      </c>
      <c r="CJ556" s="195">
        <f>'[122]RP per monthly'!BH1257*-1</f>
        <v>132172.59869459999</v>
      </c>
      <c r="CK556" s="195">
        <f>'[122]RP per monthly'!BI1257*-1</f>
        <v>214381.2006637</v>
      </c>
      <c r="CL556" s="195">
        <f>'[122]RP per monthly'!BJ1257*-1</f>
        <v>295153.59172319999</v>
      </c>
      <c r="CM556" s="195">
        <f>'[122]RP per monthly'!BK1257*-1</f>
        <v>265794.6228599</v>
      </c>
      <c r="CN556" s="195">
        <f>'[122]RP per monthly'!BL1257*-1</f>
        <v>88043.165368799993</v>
      </c>
      <c r="CO556" s="195">
        <f>'[122]RP per monthly'!BM1257*-1</f>
        <v>155995.9550204</v>
      </c>
      <c r="CP556" s="195">
        <f>'[122]RP per monthly'!BN1257*-1</f>
        <v>226361.71829059999</v>
      </c>
      <c r="CQ556" s="195">
        <f>'[122]RP per monthly'!BO1257*-1</f>
        <v>294761.43459030002</v>
      </c>
      <c r="CR556" s="195">
        <f>'[122]RP per monthly'!BP1257*-1</f>
        <v>361568.75225159997</v>
      </c>
      <c r="CS556" s="195">
        <f>'[122]RP per monthly'!BQ1257*-1</f>
        <v>314841.59853369999</v>
      </c>
      <c r="CT556" s="195">
        <f>'[122]RP per monthly'!BT1257*-1</f>
        <v>78479.139452599993</v>
      </c>
      <c r="CU556" s="195">
        <f>'[122]RP per monthly'!BU1257*-1</f>
        <v>54148.189848800001</v>
      </c>
      <c r="CV556" s="195">
        <f>'[122]RP per monthly'!BV1257*-1</f>
        <v>132172.59869459999</v>
      </c>
      <c r="CW556" s="195">
        <f>'[122]RP per monthly'!BW1257*-1</f>
        <v>214381.2006637</v>
      </c>
      <c r="CX556" s="195">
        <f>'[122]RP per monthly'!BX1257*-1</f>
        <v>295153.59172319999</v>
      </c>
      <c r="CY556" s="195">
        <f>'[122]RP per monthly'!BY1257*-1</f>
        <v>265794.6228599</v>
      </c>
      <c r="CZ556" s="195">
        <f>'[122]RP per monthly'!BZ1257*-1</f>
        <v>88043.165368799993</v>
      </c>
      <c r="DA556" s="195">
        <f>'[122]RP per monthly'!CA1257*-1</f>
        <v>155995.9550204</v>
      </c>
      <c r="DB556" s="195">
        <f>'[122]RP per monthly'!CB1257*-1</f>
        <v>226361.71829059999</v>
      </c>
      <c r="DC556" s="195">
        <f>'[122]RP per monthly'!CC1257*-1</f>
        <v>294761.43459030002</v>
      </c>
      <c r="DD556" s="195">
        <f>'[122]RP per monthly'!CD1257*-1</f>
        <v>361568.75225159997</v>
      </c>
      <c r="DE556" s="195">
        <f>'[122]RP per monthly'!CE1257*-1</f>
        <v>314841.59853369999</v>
      </c>
    </row>
    <row r="557" spans="1:109" ht="15" customHeight="1">
      <c r="A557" s="35" t="s">
        <v>578</v>
      </c>
      <c r="B557" s="84">
        <v>-51673563.829999991</v>
      </c>
      <c r="C557" s="84">
        <v>-25633270.800000001</v>
      </c>
      <c r="D557" s="84">
        <v>-29898224.530000001</v>
      </c>
      <c r="E557" s="84">
        <v>-42410161.010000013</v>
      </c>
      <c r="F557" s="84">
        <v>-59380186.619999997</v>
      </c>
      <c r="G557" s="84">
        <v>-37186885.909999996</v>
      </c>
      <c r="H557" s="84">
        <v>-40876043.090000004</v>
      </c>
      <c r="I557" s="84">
        <v>-45774633.959999993</v>
      </c>
      <c r="J557" s="84">
        <v>-22619583.210000008</v>
      </c>
      <c r="K557" s="84">
        <v>-32825034.359999999</v>
      </c>
      <c r="L557" s="84">
        <v>-51543997.499999993</v>
      </c>
      <c r="M557" s="84">
        <v>-34214838.099999972</v>
      </c>
      <c r="N557" s="84">
        <v>-40942319.980000004</v>
      </c>
      <c r="O557" s="84">
        <v>-36926712.700000003</v>
      </c>
      <c r="P557" s="84">
        <v>-33215229.449999999</v>
      </c>
      <c r="Q557" s="84">
        <v>-41499721.479999989</v>
      </c>
      <c r="R557" s="84">
        <v>-39699683.719999999</v>
      </c>
      <c r="S557" s="84">
        <v>-30610321.129999999</v>
      </c>
      <c r="T557" s="84">
        <v>-25766582.800000001</v>
      </c>
      <c r="U557" s="84">
        <v>-29150932.800000004</v>
      </c>
      <c r="V557" s="84">
        <v>-17921837.740000002</v>
      </c>
      <c r="W557" s="84">
        <v>-22117624.010000002</v>
      </c>
      <c r="X557" s="84">
        <v>-27589981.419999998</v>
      </c>
      <c r="Y557" s="84">
        <v>-11906874.620000048</v>
      </c>
      <c r="Z557" s="84">
        <v>-28442691.02</v>
      </c>
      <c r="AA557" s="84">
        <v>-28793371.23</v>
      </c>
      <c r="AB557" s="84">
        <v>-49990953.859999999</v>
      </c>
      <c r="AC557" s="84">
        <v>-34330851.56000001</v>
      </c>
      <c r="AD557" s="84">
        <v>-25018893.809999999</v>
      </c>
      <c r="AE557" s="84">
        <v>-23641667.520000003</v>
      </c>
      <c r="AF557" s="84">
        <v>-9608085.660000002</v>
      </c>
      <c r="AG557" s="84">
        <v>-38975071.939999998</v>
      </c>
      <c r="AH557" s="84">
        <v>-14106052.530000001</v>
      </c>
      <c r="AI557" s="84">
        <v>-23727235.939999998</v>
      </c>
      <c r="AJ557" s="84">
        <v>-13075587.51</v>
      </c>
      <c r="AK557" s="84">
        <v>-18330799.320000019</v>
      </c>
      <c r="AL557" s="84">
        <v>-19744406.840000004</v>
      </c>
      <c r="AM557" s="84">
        <v>-15677693.619999999</v>
      </c>
      <c r="AN557" s="84">
        <v>-19681597.689999998</v>
      </c>
      <c r="AO557" s="84">
        <v>-13217249.359999998</v>
      </c>
      <c r="AP557" s="84">
        <v>-18131978.57</v>
      </c>
      <c r="AQ557" s="84">
        <v>-14297898.220000004</v>
      </c>
      <c r="AR557" s="84">
        <v>-20310703.882219393</v>
      </c>
      <c r="AS557" s="84">
        <v>-19475312.991006754</v>
      </c>
      <c r="AT557" s="84">
        <v>-11987661.885205572</v>
      </c>
      <c r="AU557" s="84">
        <v>-18709784.762859073</v>
      </c>
      <c r="AV557" s="84">
        <v>-16640879.647136718</v>
      </c>
      <c r="AW557" s="84">
        <v>-9472444.308554031</v>
      </c>
      <c r="AX557" s="84">
        <v>-20477813.755303305</v>
      </c>
      <c r="AY557" s="84">
        <v>-19123245.897124905</v>
      </c>
      <c r="AZ557" s="84">
        <v>-12148216.765618663</v>
      </c>
      <c r="BA557" s="84">
        <v>-18340707.969313622</v>
      </c>
      <c r="BB557" s="84">
        <v>-18221457.43322441</v>
      </c>
      <c r="BC557" s="84">
        <v>-12454112.579291441</v>
      </c>
      <c r="BD557" s="84">
        <v>-22226657.357139695</v>
      </c>
      <c r="BE557" s="84">
        <v>-21931694.12614521</v>
      </c>
      <c r="BF557" s="84">
        <v>-12022772.257089209</v>
      </c>
      <c r="BG557" s="84">
        <v>-18551561.145754538</v>
      </c>
      <c r="BH557" s="84">
        <v>-16638120.913894014</v>
      </c>
      <c r="BI557" s="84">
        <v>-10296155.037022803</v>
      </c>
      <c r="BJ557" s="84">
        <v>-19759124.371157616</v>
      </c>
      <c r="BK557" s="84">
        <v>-17964446.88565021</v>
      </c>
      <c r="BL557" s="84">
        <v>-12174221.639714291</v>
      </c>
      <c r="BM557" s="84">
        <v>-17412598.994060192</v>
      </c>
      <c r="BN557" s="84">
        <v>-17166490.264037658</v>
      </c>
      <c r="BO557" s="84">
        <v>-10007099.48810898</v>
      </c>
      <c r="BP557" s="84">
        <v>-17287409.616898034</v>
      </c>
      <c r="BQ557" s="84">
        <v>-17492686.112930227</v>
      </c>
      <c r="BR557" s="84">
        <v>-6585697.3785669524</v>
      </c>
      <c r="BS557" s="84">
        <v>-14083750.566267299</v>
      </c>
      <c r="BT557" s="84">
        <v>-12478418.821532808</v>
      </c>
      <c r="BU557" s="84">
        <v>-4302246.7425041273</v>
      </c>
      <c r="BV557" s="59">
        <v>-16719833.950358771</v>
      </c>
      <c r="BW557" s="59">
        <v>-16005422.363617973</v>
      </c>
      <c r="BX557" s="59">
        <v>-7486312.6721064728</v>
      </c>
      <c r="BY557" s="59">
        <v>-15277814.341569915</v>
      </c>
      <c r="BZ557" s="59">
        <v>-13954341.36387077</v>
      </c>
      <c r="CA557" s="59">
        <v>-3697333.9157583709</v>
      </c>
      <c r="CB557" s="59">
        <v>-14576949.450300887</v>
      </c>
      <c r="CC557" s="59">
        <v>-14812873.241971636</v>
      </c>
      <c r="CD557" s="59">
        <v>-3175200.7179978043</v>
      </c>
      <c r="CE557" s="59">
        <v>-12894295.369527925</v>
      </c>
      <c r="CF557" s="59">
        <v>-10588120.277835429</v>
      </c>
      <c r="CG557">
        <v>-436664.10223105596</v>
      </c>
      <c r="CH557">
        <v>-12455238.889056914</v>
      </c>
      <c r="CI557">
        <v>-12214056.192607868</v>
      </c>
      <c r="CJ557">
        <v>-1463703.467828738</v>
      </c>
      <c r="CK557">
        <v>-10334916.215448093</v>
      </c>
      <c r="CL557">
        <v>-9877524.0865240097</v>
      </c>
      <c r="CM557">
        <v>1282778.2265302853</v>
      </c>
      <c r="CN557">
        <v>-12451201.718553271</v>
      </c>
      <c r="CO557">
        <v>-11211499.223618353</v>
      </c>
      <c r="CP557">
        <v>230400.5328545183</v>
      </c>
      <c r="CQ557">
        <v>-9654878.7143224739</v>
      </c>
      <c r="CR557">
        <v>-7182409.8070716346</v>
      </c>
      <c r="CS557">
        <v>3174498.9968629447</v>
      </c>
    </row>
    <row r="558" spans="1:109" ht="15" customHeight="1" outlineLevel="1">
      <c r="A558" s="37" t="s">
        <v>579</v>
      </c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  <c r="AE558" s="84"/>
      <c r="AF558" s="84"/>
      <c r="AG558" s="84"/>
      <c r="AH558" s="84"/>
      <c r="AI558" s="84"/>
      <c r="AJ558" s="84"/>
      <c r="AK558" s="84"/>
      <c r="AL558" s="84"/>
      <c r="AM558" s="84"/>
      <c r="AN558" s="84"/>
      <c r="AO558" s="84"/>
      <c r="AP558" s="84"/>
      <c r="AQ558" s="84"/>
      <c r="AR558" s="84"/>
      <c r="AS558" s="84"/>
      <c r="AT558" s="84"/>
      <c r="AU558" s="84"/>
      <c r="AV558" s="84"/>
      <c r="AW558" s="84"/>
      <c r="AX558" s="84"/>
      <c r="AY558" s="84"/>
      <c r="AZ558" s="84"/>
      <c r="BA558" s="84"/>
      <c r="BB558" s="84"/>
      <c r="BC558" s="84"/>
      <c r="BD558" s="84"/>
      <c r="BE558" s="84"/>
      <c r="BF558" s="84"/>
      <c r="BG558" s="84"/>
      <c r="BH558" s="84"/>
      <c r="BI558" s="84"/>
      <c r="BJ558" s="84"/>
      <c r="BK558" s="84"/>
      <c r="BL558" s="84"/>
      <c r="BM558" s="84"/>
      <c r="BN558" s="84"/>
      <c r="BO558" s="84"/>
      <c r="BP558" s="84"/>
      <c r="BQ558" s="84"/>
      <c r="BR558" s="84"/>
      <c r="BS558" s="84"/>
      <c r="BT558" s="84"/>
      <c r="BU558" s="84"/>
      <c r="BV558" s="59"/>
      <c r="BW558" s="59"/>
      <c r="BX558" s="59"/>
      <c r="BY558" s="59"/>
      <c r="BZ558" s="59"/>
      <c r="CA558" s="59"/>
      <c r="CB558" s="59"/>
      <c r="CC558" s="59"/>
      <c r="CD558" s="59"/>
      <c r="CE558" s="59"/>
      <c r="CF558" s="59"/>
    </row>
    <row r="559" spans="1:109" ht="15" customHeight="1" outlineLevel="1">
      <c r="A559" s="37" t="s">
        <v>580</v>
      </c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  <c r="AE559" s="84"/>
      <c r="AF559" s="84"/>
      <c r="AG559" s="84"/>
      <c r="AH559" s="84"/>
      <c r="AI559" s="84"/>
      <c r="AJ559" s="84"/>
      <c r="AK559" s="84"/>
      <c r="AL559" s="84"/>
      <c r="AM559" s="84"/>
      <c r="AN559" s="84"/>
      <c r="AO559" s="84"/>
      <c r="AP559" s="84"/>
      <c r="AQ559" s="84"/>
      <c r="AR559" s="84"/>
      <c r="AS559" s="84"/>
      <c r="AT559" s="84"/>
      <c r="AU559" s="84"/>
      <c r="AV559" s="84"/>
      <c r="AW559" s="84"/>
      <c r="AX559" s="84"/>
      <c r="AY559" s="84"/>
      <c r="AZ559" s="84"/>
      <c r="BA559" s="84"/>
      <c r="BB559" s="84"/>
      <c r="BC559" s="84"/>
      <c r="BD559" s="84"/>
      <c r="BE559" s="84"/>
      <c r="BF559" s="84"/>
      <c r="BG559" s="84"/>
      <c r="BH559" s="84"/>
      <c r="BI559" s="84"/>
      <c r="BJ559" s="84"/>
      <c r="BK559" s="84"/>
      <c r="BL559" s="84"/>
      <c r="BM559" s="84"/>
      <c r="BN559" s="84"/>
      <c r="BO559" s="84"/>
      <c r="BP559" s="84"/>
      <c r="BQ559" s="84"/>
      <c r="BR559" s="84"/>
      <c r="BS559" s="84"/>
      <c r="BT559" s="84"/>
      <c r="BU559" s="84"/>
      <c r="BV559" s="59"/>
      <c r="BW559" s="59"/>
      <c r="BX559" s="59"/>
      <c r="BY559" s="59"/>
      <c r="BZ559" s="59"/>
      <c r="CA559" s="59"/>
      <c r="CB559" s="59"/>
      <c r="CC559" s="59"/>
      <c r="CD559" s="59"/>
      <c r="CE559" s="59"/>
      <c r="CF559" s="59"/>
    </row>
    <row r="560" spans="1:109" ht="15" customHeight="1" outlineLevel="1">
      <c r="A560" s="37" t="s">
        <v>581</v>
      </c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  <c r="AE560" s="84"/>
      <c r="AF560" s="84"/>
      <c r="AG560" s="84"/>
      <c r="AH560" s="84"/>
      <c r="AI560" s="84"/>
      <c r="AJ560" s="84"/>
      <c r="AK560" s="84"/>
      <c r="AL560" s="84"/>
      <c r="AM560" s="84"/>
      <c r="AN560" s="84"/>
      <c r="AO560" s="84"/>
      <c r="AP560" s="84"/>
      <c r="AQ560" s="84"/>
      <c r="AR560" s="84"/>
      <c r="AS560" s="84"/>
      <c r="AT560" s="84"/>
      <c r="AU560" s="84"/>
      <c r="AV560" s="84"/>
      <c r="AW560" s="84"/>
      <c r="AX560" s="84"/>
      <c r="AY560" s="84"/>
      <c r="AZ560" s="84"/>
      <c r="BA560" s="84"/>
      <c r="BB560" s="84"/>
      <c r="BC560" s="84"/>
      <c r="BD560" s="84"/>
      <c r="BE560" s="84"/>
      <c r="BF560" s="84"/>
      <c r="BG560" s="84"/>
      <c r="BH560" s="84"/>
      <c r="BI560" s="84"/>
      <c r="BJ560" s="84"/>
      <c r="BK560" s="84"/>
      <c r="BL560" s="84"/>
      <c r="BM560" s="84"/>
      <c r="BN560" s="84"/>
      <c r="BO560" s="84"/>
      <c r="BP560" s="84"/>
      <c r="BQ560" s="84"/>
      <c r="BR560" s="84"/>
      <c r="BS560" s="84"/>
      <c r="BT560" s="84"/>
      <c r="BU560" s="84"/>
      <c r="BV560" s="59"/>
      <c r="BW560" s="59"/>
      <c r="BX560" s="59"/>
      <c r="BY560" s="59"/>
      <c r="BZ560" s="59"/>
      <c r="CA560" s="59"/>
      <c r="CB560" s="59"/>
      <c r="CC560" s="59"/>
      <c r="CD560" s="59"/>
      <c r="CE560" s="59"/>
      <c r="CF560" s="59"/>
    </row>
    <row r="561" spans="1:84" ht="15" customHeight="1" outlineLevel="1">
      <c r="A561" s="37" t="s">
        <v>582</v>
      </c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  <c r="AE561" s="84"/>
      <c r="AF561" s="84"/>
      <c r="AG561" s="84"/>
      <c r="AH561" s="84"/>
      <c r="AI561" s="84"/>
      <c r="AJ561" s="84"/>
      <c r="AK561" s="84"/>
      <c r="AL561" s="84"/>
      <c r="AM561" s="84"/>
      <c r="AN561" s="84"/>
      <c r="AO561" s="84"/>
      <c r="AP561" s="84"/>
      <c r="AQ561" s="84"/>
      <c r="AR561" s="84"/>
      <c r="AS561" s="84"/>
      <c r="AT561" s="84"/>
      <c r="AU561" s="84"/>
      <c r="AV561" s="84"/>
      <c r="AW561" s="84"/>
      <c r="AX561" s="84"/>
      <c r="AY561" s="84"/>
      <c r="AZ561" s="84"/>
      <c r="BA561" s="84"/>
      <c r="BB561" s="84"/>
      <c r="BC561" s="84"/>
      <c r="BD561" s="84"/>
      <c r="BE561" s="84"/>
      <c r="BF561" s="84"/>
      <c r="BG561" s="84"/>
      <c r="BH561" s="84"/>
      <c r="BI561" s="84"/>
      <c r="BJ561" s="84"/>
      <c r="BK561" s="84"/>
      <c r="BL561" s="84"/>
      <c r="BM561" s="84"/>
      <c r="BN561" s="84"/>
      <c r="BO561" s="84"/>
      <c r="BP561" s="84"/>
      <c r="BQ561" s="84"/>
      <c r="BR561" s="84"/>
      <c r="BS561" s="84"/>
      <c r="BT561" s="84"/>
      <c r="BU561" s="84"/>
      <c r="BV561" s="59"/>
      <c r="BW561" s="59"/>
      <c r="BX561" s="59"/>
      <c r="BY561" s="59"/>
      <c r="BZ561" s="59"/>
      <c r="CA561" s="59"/>
      <c r="CB561" s="59"/>
      <c r="CC561" s="59"/>
      <c r="CD561" s="59"/>
      <c r="CE561" s="59"/>
      <c r="CF561" s="59"/>
    </row>
    <row r="562" spans="1:84" ht="15" customHeight="1" outlineLevel="1">
      <c r="A562" s="37" t="s">
        <v>583</v>
      </c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  <c r="AE562" s="84"/>
      <c r="AF562" s="84"/>
      <c r="AG562" s="84"/>
      <c r="AH562" s="84"/>
      <c r="AI562" s="84"/>
      <c r="AJ562" s="84"/>
      <c r="AK562" s="84"/>
      <c r="AL562" s="84"/>
      <c r="AM562" s="84"/>
      <c r="AN562" s="84"/>
      <c r="AO562" s="84"/>
      <c r="AP562" s="84"/>
      <c r="AQ562" s="84"/>
      <c r="AR562" s="84"/>
      <c r="AS562" s="84"/>
      <c r="AT562" s="84"/>
      <c r="AU562" s="84"/>
      <c r="AV562" s="84"/>
      <c r="AW562" s="84"/>
      <c r="AX562" s="84"/>
      <c r="AY562" s="84"/>
      <c r="AZ562" s="84"/>
      <c r="BA562" s="84"/>
      <c r="BB562" s="84"/>
      <c r="BC562" s="84"/>
      <c r="BD562" s="84"/>
      <c r="BE562" s="84"/>
      <c r="BF562" s="84"/>
      <c r="BG562" s="84"/>
      <c r="BH562" s="84"/>
      <c r="BI562" s="84"/>
      <c r="BJ562" s="84"/>
      <c r="BK562" s="84"/>
      <c r="BL562" s="84"/>
      <c r="BM562" s="84"/>
      <c r="BN562" s="84"/>
      <c r="BO562" s="84"/>
      <c r="BP562" s="84"/>
      <c r="BQ562" s="84"/>
      <c r="BR562" s="84"/>
      <c r="BS562" s="84"/>
      <c r="BT562" s="84"/>
      <c r="BU562" s="84"/>
      <c r="BV562" s="59"/>
      <c r="BW562" s="59"/>
      <c r="BX562" s="59"/>
      <c r="BY562" s="59"/>
      <c r="BZ562" s="59"/>
      <c r="CA562" s="59"/>
      <c r="CB562" s="59"/>
      <c r="CC562" s="59"/>
      <c r="CD562" s="59"/>
      <c r="CE562" s="59"/>
      <c r="CF562" s="59"/>
    </row>
    <row r="563" spans="1:84" ht="15" customHeight="1" outlineLevel="1">
      <c r="A563" s="37" t="s">
        <v>584</v>
      </c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  <c r="AE563" s="84"/>
      <c r="AF563" s="84"/>
      <c r="AG563" s="84"/>
      <c r="AH563" s="84"/>
      <c r="AI563" s="84"/>
      <c r="AJ563" s="84"/>
      <c r="AK563" s="84"/>
      <c r="AL563" s="84"/>
      <c r="AM563" s="84"/>
      <c r="AN563" s="84"/>
      <c r="AO563" s="84"/>
      <c r="AP563" s="84"/>
      <c r="AQ563" s="84"/>
      <c r="AR563" s="84"/>
      <c r="AS563" s="84"/>
      <c r="AT563" s="84"/>
      <c r="AU563" s="84"/>
      <c r="AV563" s="84"/>
      <c r="AW563" s="84"/>
      <c r="AX563" s="84"/>
      <c r="AY563" s="84"/>
      <c r="AZ563" s="84"/>
      <c r="BA563" s="84"/>
      <c r="BB563" s="84"/>
      <c r="BC563" s="84"/>
      <c r="BD563" s="84"/>
      <c r="BE563" s="84"/>
      <c r="BF563" s="84"/>
      <c r="BG563" s="84"/>
      <c r="BH563" s="84"/>
      <c r="BI563" s="84"/>
      <c r="BJ563" s="84"/>
      <c r="BK563" s="84"/>
      <c r="BL563" s="84"/>
      <c r="BM563" s="84"/>
      <c r="BN563" s="84"/>
      <c r="BO563" s="84"/>
      <c r="BP563" s="84"/>
      <c r="BQ563" s="84"/>
      <c r="BR563" s="84"/>
      <c r="BS563" s="84"/>
      <c r="BT563" s="84"/>
      <c r="BU563" s="84"/>
      <c r="BV563" s="59"/>
      <c r="BW563" s="59"/>
      <c r="BX563" s="59"/>
      <c r="BY563" s="59"/>
      <c r="BZ563" s="59"/>
      <c r="CA563" s="59"/>
      <c r="CB563" s="59"/>
      <c r="CC563" s="59"/>
      <c r="CD563" s="59"/>
      <c r="CE563" s="59"/>
      <c r="CF563" s="59"/>
    </row>
    <row r="564" spans="1:84" ht="15" customHeight="1" outlineLevel="1">
      <c r="A564" s="37" t="s">
        <v>585</v>
      </c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  <c r="AE564" s="84"/>
      <c r="AF564" s="84"/>
      <c r="AG564" s="84"/>
      <c r="AH564" s="84"/>
      <c r="AI564" s="84"/>
      <c r="AJ564" s="84"/>
      <c r="AK564" s="84"/>
      <c r="AL564" s="84"/>
      <c r="AM564" s="84"/>
      <c r="AN564" s="84"/>
      <c r="AO564" s="84"/>
      <c r="AP564" s="84"/>
      <c r="AQ564" s="84"/>
      <c r="AR564" s="84"/>
      <c r="AS564" s="84"/>
      <c r="AT564" s="84"/>
      <c r="AU564" s="84"/>
      <c r="AV564" s="84"/>
      <c r="AW564" s="84"/>
      <c r="AX564" s="84"/>
      <c r="AY564" s="84"/>
      <c r="AZ564" s="84"/>
      <c r="BA564" s="84"/>
      <c r="BB564" s="84"/>
      <c r="BC564" s="84"/>
      <c r="BD564" s="84"/>
      <c r="BE564" s="84"/>
      <c r="BF564" s="84"/>
      <c r="BG564" s="84"/>
      <c r="BH564" s="84"/>
      <c r="BI564" s="84"/>
      <c r="BJ564" s="84"/>
      <c r="BK564" s="84"/>
      <c r="BL564" s="84"/>
      <c r="BM564" s="84"/>
      <c r="BN564" s="84"/>
      <c r="BO564" s="84"/>
      <c r="BP564" s="84"/>
      <c r="BQ564" s="84"/>
      <c r="BR564" s="84"/>
      <c r="BS564" s="84"/>
      <c r="BT564" s="84"/>
      <c r="BU564" s="84"/>
      <c r="BV564" s="59"/>
      <c r="BW564" s="59"/>
      <c r="BX564" s="59"/>
      <c r="BY564" s="59"/>
      <c r="BZ564" s="59"/>
      <c r="CA564" s="59"/>
      <c r="CB564" s="59"/>
      <c r="CC564" s="59"/>
      <c r="CD564" s="59"/>
      <c r="CE564" s="59"/>
      <c r="CF564" s="59"/>
    </row>
    <row r="565" spans="1:84" ht="15" customHeight="1" outlineLevel="1">
      <c r="A565" s="37" t="s">
        <v>586</v>
      </c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  <c r="AE565" s="84"/>
      <c r="AF565" s="84"/>
      <c r="AG565" s="84"/>
      <c r="AH565" s="84"/>
      <c r="AI565" s="84"/>
      <c r="AJ565" s="84"/>
      <c r="AK565" s="84"/>
      <c r="AL565" s="84"/>
      <c r="AM565" s="84"/>
      <c r="AN565" s="84"/>
      <c r="AO565" s="84"/>
      <c r="AP565" s="84"/>
      <c r="AQ565" s="84"/>
      <c r="AR565" s="84"/>
      <c r="AS565" s="84"/>
      <c r="AT565" s="84"/>
      <c r="AU565" s="84"/>
      <c r="AV565" s="84"/>
      <c r="AW565" s="84"/>
      <c r="AX565" s="84"/>
      <c r="AY565" s="84"/>
      <c r="AZ565" s="84"/>
      <c r="BA565" s="84"/>
      <c r="BB565" s="84"/>
      <c r="BC565" s="84"/>
      <c r="BD565" s="84"/>
      <c r="BE565" s="84"/>
      <c r="BF565" s="84"/>
      <c r="BG565" s="84"/>
      <c r="BH565" s="84"/>
      <c r="BI565" s="84"/>
      <c r="BJ565" s="84"/>
      <c r="BK565" s="84"/>
      <c r="BL565" s="84"/>
      <c r="BM565" s="84"/>
      <c r="BN565" s="84"/>
      <c r="BO565" s="84"/>
      <c r="BP565" s="84"/>
      <c r="BQ565" s="84"/>
      <c r="BR565" s="84"/>
      <c r="BS565" s="84"/>
      <c r="BT565" s="84"/>
      <c r="BU565" s="84"/>
      <c r="BV565" s="59"/>
      <c r="BW565" s="59"/>
      <c r="BX565" s="59"/>
      <c r="BY565" s="59"/>
      <c r="BZ565" s="59"/>
      <c r="CA565" s="59"/>
      <c r="CB565" s="59"/>
      <c r="CC565" s="59"/>
      <c r="CD565" s="59"/>
      <c r="CE565" s="59"/>
      <c r="CF565" s="59"/>
    </row>
    <row r="566" spans="1:84" ht="15" customHeight="1" outlineLevel="1">
      <c r="A566" s="37" t="s">
        <v>587</v>
      </c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  <c r="AE566" s="84"/>
      <c r="AF566" s="84"/>
      <c r="AG566" s="84"/>
      <c r="AH566" s="84"/>
      <c r="AI566" s="84"/>
      <c r="AJ566" s="84"/>
      <c r="AK566" s="84"/>
      <c r="AL566" s="84"/>
      <c r="AM566" s="84"/>
      <c r="AN566" s="84"/>
      <c r="AO566" s="84"/>
      <c r="AP566" s="84"/>
      <c r="AQ566" s="84"/>
      <c r="AR566" s="84"/>
      <c r="AS566" s="84"/>
      <c r="AT566" s="84"/>
      <c r="AU566" s="84"/>
      <c r="AV566" s="84"/>
      <c r="AW566" s="84"/>
      <c r="AX566" s="84"/>
      <c r="AY566" s="84"/>
      <c r="AZ566" s="84"/>
      <c r="BA566" s="84"/>
      <c r="BB566" s="84"/>
      <c r="BC566" s="84"/>
      <c r="BD566" s="84"/>
      <c r="BE566" s="84"/>
      <c r="BF566" s="84"/>
      <c r="BG566" s="84"/>
      <c r="BH566" s="84"/>
      <c r="BI566" s="84"/>
      <c r="BJ566" s="84"/>
      <c r="BK566" s="84"/>
      <c r="BL566" s="84"/>
      <c r="BM566" s="84"/>
      <c r="BN566" s="84"/>
      <c r="BO566" s="84"/>
      <c r="BP566" s="84"/>
      <c r="BQ566" s="84"/>
      <c r="BR566" s="84"/>
      <c r="BS566" s="84"/>
      <c r="BT566" s="84"/>
      <c r="BU566" s="84"/>
      <c r="BV566" s="59"/>
      <c r="BW566" s="59"/>
      <c r="BX566" s="59"/>
      <c r="BY566" s="59"/>
      <c r="BZ566" s="59"/>
      <c r="CA566" s="59"/>
      <c r="CB566" s="59"/>
      <c r="CC566" s="59"/>
      <c r="CD566" s="59"/>
      <c r="CE566" s="59"/>
      <c r="CF566" s="59"/>
    </row>
    <row r="567" spans="1:84" ht="15" customHeight="1" outlineLevel="1">
      <c r="A567" s="37" t="s">
        <v>588</v>
      </c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  <c r="AE567" s="84"/>
      <c r="AF567" s="84"/>
      <c r="AG567" s="84"/>
      <c r="AH567" s="84"/>
      <c r="AI567" s="84"/>
      <c r="AJ567" s="84"/>
      <c r="AK567" s="84"/>
      <c r="AL567" s="84"/>
      <c r="AM567" s="84"/>
      <c r="AN567" s="84"/>
      <c r="AO567" s="84"/>
      <c r="AP567" s="84"/>
      <c r="AQ567" s="84"/>
      <c r="AR567" s="84"/>
      <c r="AS567" s="84"/>
      <c r="AT567" s="84"/>
      <c r="AU567" s="84"/>
      <c r="AV567" s="84"/>
      <c r="AW567" s="84"/>
      <c r="AX567" s="84"/>
      <c r="AY567" s="84"/>
      <c r="AZ567" s="84"/>
      <c r="BA567" s="84"/>
      <c r="BB567" s="84"/>
      <c r="BC567" s="84"/>
      <c r="BD567" s="84"/>
      <c r="BE567" s="84"/>
      <c r="BF567" s="84"/>
      <c r="BG567" s="84"/>
      <c r="BH567" s="84"/>
      <c r="BI567" s="84"/>
      <c r="BJ567" s="84"/>
      <c r="BK567" s="84"/>
      <c r="BL567" s="84"/>
      <c r="BM567" s="84"/>
      <c r="BN567" s="84"/>
      <c r="BO567" s="84"/>
      <c r="BP567" s="84"/>
      <c r="BQ567" s="84"/>
      <c r="BR567" s="84"/>
      <c r="BS567" s="84"/>
      <c r="BT567" s="84"/>
      <c r="BU567" s="84"/>
      <c r="BV567" s="59"/>
      <c r="BW567" s="59"/>
      <c r="BX567" s="59"/>
      <c r="BY567" s="59"/>
      <c r="BZ567" s="59"/>
      <c r="CA567" s="59"/>
      <c r="CB567" s="59"/>
      <c r="CC567" s="59"/>
      <c r="CD567" s="59"/>
      <c r="CE567" s="59"/>
      <c r="CF567" s="59"/>
    </row>
    <row r="568" spans="1:84" ht="15" customHeight="1" outlineLevel="1">
      <c r="A568" s="37" t="s">
        <v>589</v>
      </c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  <c r="AE568" s="84"/>
      <c r="AF568" s="84"/>
      <c r="AG568" s="84"/>
      <c r="AH568" s="84"/>
      <c r="AI568" s="84"/>
      <c r="AJ568" s="84"/>
      <c r="AK568" s="84"/>
      <c r="AL568" s="84"/>
      <c r="AM568" s="84"/>
      <c r="AN568" s="84"/>
      <c r="AO568" s="84"/>
      <c r="AP568" s="84"/>
      <c r="AQ568" s="84"/>
      <c r="AR568" s="84"/>
      <c r="AS568" s="84"/>
      <c r="AT568" s="84"/>
      <c r="AU568" s="84"/>
      <c r="AV568" s="84"/>
      <c r="AW568" s="84"/>
      <c r="AX568" s="84"/>
      <c r="AY568" s="84"/>
      <c r="AZ568" s="84"/>
      <c r="BA568" s="84"/>
      <c r="BB568" s="84"/>
      <c r="BC568" s="84"/>
      <c r="BD568" s="84"/>
      <c r="BE568" s="84"/>
      <c r="BF568" s="84"/>
      <c r="BG568" s="84"/>
      <c r="BH568" s="84"/>
      <c r="BI568" s="84"/>
      <c r="BJ568" s="84"/>
      <c r="BK568" s="84"/>
      <c r="BL568" s="84"/>
      <c r="BM568" s="84"/>
      <c r="BN568" s="84"/>
      <c r="BO568" s="84"/>
      <c r="BP568" s="84"/>
      <c r="BQ568" s="84"/>
      <c r="BR568" s="84"/>
      <c r="BS568" s="84"/>
      <c r="BT568" s="84"/>
      <c r="BU568" s="84"/>
      <c r="BV568" s="59"/>
      <c r="BW568" s="59"/>
      <c r="BX568" s="59"/>
      <c r="BY568" s="59"/>
      <c r="BZ568" s="59"/>
      <c r="CA568" s="59"/>
      <c r="CB568" s="59"/>
      <c r="CC568" s="59"/>
      <c r="CD568" s="59"/>
      <c r="CE568" s="59"/>
      <c r="CF568" s="59"/>
    </row>
    <row r="569" spans="1:84" ht="15" customHeight="1" outlineLevel="1">
      <c r="A569" s="37" t="s">
        <v>590</v>
      </c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  <c r="AE569" s="84"/>
      <c r="AF569" s="84"/>
      <c r="AG569" s="84"/>
      <c r="AH569" s="84"/>
      <c r="AI569" s="84"/>
      <c r="AJ569" s="84"/>
      <c r="AK569" s="84"/>
      <c r="AL569" s="84"/>
      <c r="AM569" s="84"/>
      <c r="AN569" s="84"/>
      <c r="AO569" s="84"/>
      <c r="AP569" s="84"/>
      <c r="AQ569" s="84"/>
      <c r="AR569" s="84"/>
      <c r="AS569" s="84"/>
      <c r="AT569" s="84"/>
      <c r="AU569" s="84"/>
      <c r="AV569" s="84"/>
      <c r="AW569" s="84"/>
      <c r="AX569" s="84"/>
      <c r="AY569" s="84"/>
      <c r="AZ569" s="84"/>
      <c r="BA569" s="84"/>
      <c r="BB569" s="84"/>
      <c r="BC569" s="84"/>
      <c r="BD569" s="84"/>
      <c r="BE569" s="84"/>
      <c r="BF569" s="84"/>
      <c r="BG569" s="84"/>
      <c r="BH569" s="84"/>
      <c r="BI569" s="84"/>
      <c r="BJ569" s="84"/>
      <c r="BK569" s="84"/>
      <c r="BL569" s="84"/>
      <c r="BM569" s="84"/>
      <c r="BN569" s="84"/>
      <c r="BO569" s="84"/>
      <c r="BP569" s="84"/>
      <c r="BQ569" s="84"/>
      <c r="BR569" s="84"/>
      <c r="BS569" s="84"/>
      <c r="BT569" s="84"/>
      <c r="BU569" s="84"/>
      <c r="BV569" s="59"/>
      <c r="BW569" s="59"/>
      <c r="BX569" s="59"/>
      <c r="BY569" s="59"/>
      <c r="BZ569" s="59"/>
      <c r="CA569" s="59"/>
      <c r="CB569" s="59"/>
      <c r="CC569" s="59"/>
      <c r="CD569" s="59"/>
      <c r="CE569" s="59"/>
      <c r="CF569" s="59"/>
    </row>
    <row r="570" spans="1:84" outlineLevel="1">
      <c r="A570" s="37" t="s">
        <v>591</v>
      </c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  <c r="AE570" s="84"/>
      <c r="AF570" s="84"/>
      <c r="AG570" s="84"/>
      <c r="AH570" s="84"/>
      <c r="AI570" s="84"/>
      <c r="AJ570" s="84"/>
      <c r="AK570" s="84"/>
      <c r="AL570" s="84"/>
      <c r="AM570" s="84"/>
      <c r="AN570" s="84"/>
      <c r="AO570" s="84"/>
      <c r="AP570" s="84"/>
      <c r="AQ570" s="84"/>
      <c r="AR570" s="84"/>
      <c r="AS570" s="84"/>
      <c r="AT570" s="84"/>
      <c r="AU570" s="84"/>
      <c r="AV570" s="84"/>
      <c r="AW570" s="84"/>
      <c r="AX570" s="84"/>
      <c r="AY570" s="84"/>
      <c r="AZ570" s="84"/>
      <c r="BA570" s="84"/>
      <c r="BB570" s="84"/>
      <c r="BC570" s="84"/>
      <c r="BD570" s="84"/>
      <c r="BE570" s="84"/>
      <c r="BF570" s="84"/>
      <c r="BG570" s="84"/>
      <c r="BH570" s="84"/>
      <c r="BI570" s="84"/>
      <c r="BJ570" s="84"/>
      <c r="BK570" s="84"/>
      <c r="BL570" s="84"/>
      <c r="BM570" s="84"/>
      <c r="BN570" s="84"/>
      <c r="BO570" s="84"/>
      <c r="BP570" s="84"/>
      <c r="BQ570" s="84"/>
      <c r="BR570" s="84"/>
      <c r="BS570" s="84"/>
      <c r="BT570" s="84"/>
      <c r="BU570" s="84"/>
      <c r="BV570" s="59"/>
      <c r="BW570" s="59"/>
      <c r="BX570" s="59"/>
      <c r="BY570" s="59"/>
      <c r="BZ570" s="59"/>
      <c r="CA570" s="59"/>
      <c r="CB570" s="59"/>
      <c r="CC570" s="59"/>
      <c r="CD570" s="59"/>
      <c r="CE570" s="59"/>
      <c r="CF570" s="59"/>
    </row>
    <row r="571" spans="1:84" ht="15" customHeight="1" outlineLevel="1">
      <c r="A571" s="37" t="s">
        <v>592</v>
      </c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  <c r="AE571" s="84"/>
      <c r="AF571" s="84"/>
      <c r="AG571" s="84"/>
      <c r="AH571" s="84"/>
      <c r="AI571" s="84"/>
      <c r="AJ571" s="84"/>
      <c r="AK571" s="84"/>
      <c r="AL571" s="84"/>
      <c r="AM571" s="84"/>
      <c r="AN571" s="84"/>
      <c r="AO571" s="84"/>
      <c r="AP571" s="84"/>
      <c r="AQ571" s="84"/>
      <c r="AR571" s="84"/>
      <c r="AS571" s="84"/>
      <c r="AT571" s="84"/>
      <c r="AU571" s="84"/>
      <c r="AV571" s="84"/>
      <c r="AW571" s="84"/>
      <c r="AX571" s="84"/>
      <c r="AY571" s="84"/>
      <c r="AZ571" s="84"/>
      <c r="BA571" s="84"/>
      <c r="BB571" s="84"/>
      <c r="BC571" s="84"/>
      <c r="BD571" s="84"/>
      <c r="BE571" s="84"/>
      <c r="BF571" s="84"/>
      <c r="BG571" s="84"/>
      <c r="BH571" s="84"/>
      <c r="BI571" s="84"/>
      <c r="BJ571" s="84"/>
      <c r="BK571" s="84"/>
      <c r="BL571" s="84"/>
      <c r="BM571" s="84"/>
      <c r="BN571" s="84"/>
      <c r="BO571" s="84"/>
      <c r="BP571" s="84"/>
      <c r="BQ571" s="84"/>
      <c r="BR571" s="84"/>
      <c r="BS571" s="84"/>
      <c r="BT571" s="84"/>
      <c r="BU571" s="84"/>
      <c r="BV571" s="59"/>
      <c r="BW571" s="59"/>
      <c r="BX571" s="59"/>
      <c r="BY571" s="59"/>
      <c r="BZ571" s="59"/>
      <c r="CA571" s="59"/>
      <c r="CB571" s="59"/>
      <c r="CC571" s="59"/>
      <c r="CD571" s="59"/>
      <c r="CE571" s="59"/>
      <c r="CF571" s="59"/>
    </row>
    <row r="572" spans="1:84" ht="15" customHeight="1" outlineLevel="1">
      <c r="A572" s="37" t="s">
        <v>593</v>
      </c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  <c r="AE572" s="84"/>
      <c r="AF572" s="84"/>
      <c r="AG572" s="84"/>
      <c r="AH572" s="84"/>
      <c r="AI572" s="84"/>
      <c r="AJ572" s="84"/>
      <c r="AK572" s="84"/>
      <c r="AL572" s="84"/>
      <c r="AM572" s="84"/>
      <c r="AN572" s="84"/>
      <c r="AO572" s="84"/>
      <c r="AP572" s="84"/>
      <c r="AQ572" s="84"/>
      <c r="AR572" s="84"/>
      <c r="AS572" s="84"/>
      <c r="AT572" s="84"/>
      <c r="AU572" s="84"/>
      <c r="AV572" s="84"/>
      <c r="AW572" s="84"/>
      <c r="AX572" s="84"/>
      <c r="AY572" s="84"/>
      <c r="AZ572" s="84"/>
      <c r="BA572" s="84"/>
      <c r="BB572" s="84"/>
      <c r="BC572" s="84"/>
      <c r="BD572" s="84"/>
      <c r="BE572" s="84"/>
      <c r="BF572" s="84"/>
      <c r="BG572" s="84"/>
      <c r="BH572" s="84"/>
      <c r="BI572" s="84"/>
      <c r="BJ572" s="84"/>
      <c r="BK572" s="84"/>
      <c r="BL572" s="84"/>
      <c r="BM572" s="84"/>
      <c r="BN572" s="84"/>
      <c r="BO572" s="84"/>
      <c r="BP572" s="84"/>
      <c r="BQ572" s="84"/>
      <c r="BR572" s="84"/>
      <c r="BS572" s="84"/>
      <c r="BT572" s="84"/>
      <c r="BU572" s="84"/>
      <c r="BV572" s="59"/>
      <c r="BW572" s="59"/>
      <c r="BX572" s="59"/>
      <c r="BY572" s="59"/>
      <c r="BZ572" s="59"/>
      <c r="CA572" s="59"/>
      <c r="CB572" s="59"/>
      <c r="CC572" s="59"/>
      <c r="CD572" s="59"/>
      <c r="CE572" s="59"/>
      <c r="CF572" s="59"/>
    </row>
    <row r="573" spans="1:84" ht="15" customHeight="1" outlineLevel="1">
      <c r="A573" s="37" t="s">
        <v>594</v>
      </c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  <c r="AE573" s="84"/>
      <c r="AF573" s="84"/>
      <c r="AG573" s="84"/>
      <c r="AH573" s="84"/>
      <c r="AI573" s="84"/>
      <c r="AJ573" s="84"/>
      <c r="AK573" s="84"/>
      <c r="AL573" s="84"/>
      <c r="AM573" s="84"/>
      <c r="AN573" s="84"/>
      <c r="AO573" s="84"/>
      <c r="AP573" s="84"/>
      <c r="AQ573" s="84"/>
      <c r="AR573" s="84"/>
      <c r="AS573" s="84"/>
      <c r="AT573" s="84"/>
      <c r="AU573" s="84"/>
      <c r="AV573" s="84"/>
      <c r="AW573" s="84"/>
      <c r="AX573" s="84"/>
      <c r="AY573" s="84"/>
      <c r="AZ573" s="84"/>
      <c r="BA573" s="84"/>
      <c r="BB573" s="84"/>
      <c r="BC573" s="84"/>
      <c r="BD573" s="84"/>
      <c r="BE573" s="84"/>
      <c r="BF573" s="84"/>
      <c r="BG573" s="84"/>
      <c r="BH573" s="84"/>
      <c r="BI573" s="84"/>
      <c r="BJ573" s="84"/>
      <c r="BK573" s="84"/>
      <c r="BL573" s="84"/>
      <c r="BM573" s="84"/>
      <c r="BN573" s="84"/>
      <c r="BO573" s="84"/>
      <c r="BP573" s="84"/>
      <c r="BQ573" s="84"/>
      <c r="BR573" s="84"/>
      <c r="BS573" s="84"/>
      <c r="BT573" s="84"/>
      <c r="BU573" s="84"/>
      <c r="BV573" s="59"/>
      <c r="BW573" s="59"/>
      <c r="BX573" s="59"/>
      <c r="BY573" s="59"/>
      <c r="BZ573" s="59"/>
      <c r="CA573" s="59"/>
      <c r="CB573" s="59"/>
      <c r="CC573" s="59"/>
      <c r="CD573" s="59"/>
      <c r="CE573" s="59"/>
      <c r="CF573" s="59"/>
    </row>
    <row r="574" spans="1:84" ht="15" customHeight="1" outlineLevel="1">
      <c r="A574" s="37" t="s">
        <v>595</v>
      </c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  <c r="AE574" s="84"/>
      <c r="AF574" s="84"/>
      <c r="AG574" s="84"/>
      <c r="AH574" s="84"/>
      <c r="AI574" s="84"/>
      <c r="AJ574" s="84"/>
      <c r="AK574" s="84"/>
      <c r="AL574" s="84"/>
      <c r="AM574" s="84"/>
      <c r="AN574" s="84"/>
      <c r="AO574" s="84"/>
      <c r="AP574" s="84"/>
      <c r="AQ574" s="84"/>
      <c r="AR574" s="84"/>
      <c r="AS574" s="84"/>
      <c r="AT574" s="84"/>
      <c r="AU574" s="84"/>
      <c r="AV574" s="84"/>
      <c r="AW574" s="84"/>
      <c r="AX574" s="84"/>
      <c r="AY574" s="84"/>
      <c r="AZ574" s="84"/>
      <c r="BA574" s="84"/>
      <c r="BB574" s="84"/>
      <c r="BC574" s="84"/>
      <c r="BD574" s="84"/>
      <c r="BE574" s="84"/>
      <c r="BF574" s="84"/>
      <c r="BG574" s="84"/>
      <c r="BH574" s="84"/>
      <c r="BI574" s="84"/>
      <c r="BJ574" s="84"/>
      <c r="BK574" s="84"/>
      <c r="BL574" s="84"/>
      <c r="BM574" s="84"/>
      <c r="BN574" s="84"/>
      <c r="BO574" s="84"/>
      <c r="BP574" s="84"/>
      <c r="BQ574" s="84"/>
      <c r="BR574" s="84"/>
      <c r="BS574" s="84"/>
      <c r="BT574" s="84"/>
      <c r="BU574" s="84"/>
      <c r="BV574" s="59"/>
      <c r="BW574" s="59"/>
      <c r="BX574" s="59"/>
      <c r="BY574" s="59"/>
      <c r="BZ574" s="59"/>
      <c r="CA574" s="59"/>
      <c r="CB574" s="59"/>
      <c r="CC574" s="59"/>
      <c r="CD574" s="59"/>
      <c r="CE574" s="59"/>
      <c r="CF574" s="59"/>
    </row>
    <row r="575" spans="1:84" ht="15" customHeight="1" outlineLevel="1">
      <c r="A575" s="37" t="s">
        <v>596</v>
      </c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  <c r="AE575" s="84"/>
      <c r="AF575" s="84"/>
      <c r="AG575" s="84"/>
      <c r="AH575" s="84"/>
      <c r="AI575" s="84"/>
      <c r="AJ575" s="84"/>
      <c r="AK575" s="84"/>
      <c r="AL575" s="84"/>
      <c r="AM575" s="84"/>
      <c r="AN575" s="84"/>
      <c r="AO575" s="84"/>
      <c r="AP575" s="84"/>
      <c r="AQ575" s="84"/>
      <c r="AR575" s="84"/>
      <c r="AS575" s="84"/>
      <c r="AT575" s="84"/>
      <c r="AU575" s="84"/>
      <c r="AV575" s="84"/>
      <c r="AW575" s="84"/>
      <c r="AX575" s="84"/>
      <c r="AY575" s="84"/>
      <c r="AZ575" s="84"/>
      <c r="BA575" s="84"/>
      <c r="BB575" s="84"/>
      <c r="BC575" s="84"/>
      <c r="BD575" s="84"/>
      <c r="BE575" s="84"/>
      <c r="BF575" s="84"/>
      <c r="BG575" s="84"/>
      <c r="BH575" s="84"/>
      <c r="BI575" s="84"/>
      <c r="BJ575" s="84"/>
      <c r="BK575" s="84"/>
      <c r="BL575" s="84"/>
      <c r="BM575" s="84"/>
      <c r="BN575" s="84"/>
      <c r="BO575" s="84"/>
      <c r="BP575" s="84"/>
      <c r="BQ575" s="84"/>
      <c r="BR575" s="84"/>
      <c r="BS575" s="84"/>
      <c r="BT575" s="84"/>
      <c r="BU575" s="84"/>
      <c r="BV575" s="59"/>
      <c r="BW575" s="59"/>
      <c r="BX575" s="59"/>
      <c r="BY575" s="59"/>
      <c r="BZ575" s="59"/>
      <c r="CA575" s="59"/>
      <c r="CB575" s="59"/>
      <c r="CC575" s="59"/>
      <c r="CD575" s="59"/>
      <c r="CE575" s="59"/>
      <c r="CF575" s="59"/>
    </row>
    <row r="576" spans="1:84" ht="15" customHeight="1" outlineLevel="1">
      <c r="A576" s="37" t="s">
        <v>597</v>
      </c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  <c r="AE576" s="84"/>
      <c r="AF576" s="84"/>
      <c r="AG576" s="84"/>
      <c r="AH576" s="84"/>
      <c r="AI576" s="84"/>
      <c r="AJ576" s="84"/>
      <c r="AK576" s="84"/>
      <c r="AL576" s="84"/>
      <c r="AM576" s="84"/>
      <c r="AN576" s="84"/>
      <c r="AO576" s="84"/>
      <c r="AP576" s="84"/>
      <c r="AQ576" s="84"/>
      <c r="AR576" s="84"/>
      <c r="AS576" s="84"/>
      <c r="AT576" s="84"/>
      <c r="AU576" s="84"/>
      <c r="AV576" s="84"/>
      <c r="AW576" s="84"/>
      <c r="AX576" s="84"/>
      <c r="AY576" s="84"/>
      <c r="AZ576" s="84"/>
      <c r="BA576" s="84"/>
      <c r="BB576" s="84"/>
      <c r="BC576" s="84"/>
      <c r="BD576" s="84"/>
      <c r="BE576" s="84"/>
      <c r="BF576" s="84"/>
      <c r="BG576" s="84"/>
      <c r="BH576" s="84"/>
      <c r="BI576" s="84"/>
      <c r="BJ576" s="84"/>
      <c r="BK576" s="84"/>
      <c r="BL576" s="84"/>
      <c r="BM576" s="84"/>
      <c r="BN576" s="84"/>
      <c r="BO576" s="84"/>
      <c r="BP576" s="84"/>
      <c r="BQ576" s="84"/>
      <c r="BR576" s="84"/>
      <c r="BS576" s="84"/>
      <c r="BT576" s="84"/>
      <c r="BU576" s="84"/>
      <c r="BV576" s="59"/>
      <c r="BW576" s="59"/>
      <c r="BX576" s="59"/>
      <c r="BY576" s="59"/>
      <c r="BZ576" s="59"/>
      <c r="CA576" s="59"/>
      <c r="CB576" s="59"/>
      <c r="CC576" s="59"/>
      <c r="CD576" s="59"/>
      <c r="CE576" s="59"/>
      <c r="CF576" s="59"/>
    </row>
    <row r="577" spans="1:84" outlineLevel="1">
      <c r="A577" s="37" t="s">
        <v>598</v>
      </c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  <c r="AE577" s="84"/>
      <c r="AF577" s="84"/>
      <c r="AG577" s="84"/>
      <c r="AH577" s="84"/>
      <c r="AI577" s="84"/>
      <c r="AJ577" s="84"/>
      <c r="AK577" s="84"/>
      <c r="AL577" s="84"/>
      <c r="AM577" s="84"/>
      <c r="AN577" s="84"/>
      <c r="AO577" s="84"/>
      <c r="AP577" s="84"/>
      <c r="AQ577" s="84"/>
      <c r="AR577" s="84"/>
      <c r="AS577" s="84"/>
      <c r="AT577" s="84"/>
      <c r="AU577" s="84"/>
      <c r="AV577" s="84"/>
      <c r="AW577" s="84"/>
      <c r="AX577" s="84"/>
      <c r="AY577" s="84"/>
      <c r="AZ577" s="84"/>
      <c r="BA577" s="84"/>
      <c r="BB577" s="84"/>
      <c r="BC577" s="84"/>
      <c r="BD577" s="84"/>
      <c r="BE577" s="84"/>
      <c r="BF577" s="84"/>
      <c r="BG577" s="84"/>
      <c r="BH577" s="84"/>
      <c r="BI577" s="84"/>
      <c r="BJ577" s="84"/>
      <c r="BK577" s="84"/>
      <c r="BL577" s="84"/>
      <c r="BM577" s="84"/>
      <c r="BN577" s="84"/>
      <c r="BO577" s="84"/>
      <c r="BP577" s="84"/>
      <c r="BQ577" s="84"/>
      <c r="BR577" s="84"/>
      <c r="BS577" s="84"/>
      <c r="BT577" s="84"/>
      <c r="BU577" s="84"/>
      <c r="BV577" s="59"/>
      <c r="BW577" s="59"/>
      <c r="BX577" s="59"/>
      <c r="BY577" s="59"/>
      <c r="BZ577" s="59"/>
      <c r="CA577" s="59"/>
      <c r="CB577" s="59"/>
      <c r="CC577" s="59"/>
      <c r="CD577" s="59"/>
      <c r="CE577" s="59"/>
      <c r="CF577" s="59"/>
    </row>
    <row r="578" spans="1:84" outlineLevel="1">
      <c r="A578" s="37" t="s">
        <v>599</v>
      </c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  <c r="AE578" s="84"/>
      <c r="AF578" s="84"/>
      <c r="AG578" s="84"/>
      <c r="AH578" s="84"/>
      <c r="AI578" s="84"/>
      <c r="AJ578" s="84"/>
      <c r="AK578" s="84"/>
      <c r="AL578" s="84"/>
      <c r="AM578" s="84"/>
      <c r="AN578" s="84"/>
      <c r="AO578" s="84"/>
      <c r="AP578" s="84"/>
      <c r="AQ578" s="84"/>
      <c r="AR578" s="84"/>
      <c r="AS578" s="84"/>
      <c r="AT578" s="84"/>
      <c r="AU578" s="84"/>
      <c r="AV578" s="84"/>
      <c r="AW578" s="84"/>
      <c r="AX578" s="84"/>
      <c r="AY578" s="84"/>
      <c r="AZ578" s="84"/>
      <c r="BA578" s="84"/>
      <c r="BB578" s="84"/>
      <c r="BC578" s="84"/>
      <c r="BD578" s="84"/>
      <c r="BE578" s="84"/>
      <c r="BF578" s="84"/>
      <c r="BG578" s="84"/>
      <c r="BH578" s="84"/>
      <c r="BI578" s="84"/>
      <c r="BJ578" s="84"/>
      <c r="BK578" s="84"/>
      <c r="BL578" s="84"/>
      <c r="BM578" s="84"/>
      <c r="BN578" s="84"/>
      <c r="BO578" s="84"/>
      <c r="BP578" s="84"/>
      <c r="BQ578" s="84"/>
      <c r="BR578" s="84"/>
      <c r="BS578" s="84"/>
      <c r="BT578" s="84"/>
      <c r="BU578" s="84"/>
      <c r="BV578" s="59"/>
      <c r="BW578" s="59"/>
      <c r="BX578" s="59"/>
      <c r="BY578" s="59"/>
      <c r="BZ578" s="59"/>
      <c r="CA578" s="59"/>
      <c r="CB578" s="59"/>
      <c r="CC578" s="59"/>
      <c r="CD578" s="59"/>
      <c r="CE578" s="59"/>
      <c r="CF578" s="59"/>
    </row>
    <row r="579" spans="1:84" outlineLevel="1">
      <c r="A579" s="37" t="s">
        <v>600</v>
      </c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  <c r="AE579" s="84"/>
      <c r="AF579" s="84"/>
      <c r="AG579" s="84"/>
      <c r="AH579" s="84"/>
      <c r="AI579" s="84"/>
      <c r="AJ579" s="84"/>
      <c r="AK579" s="84"/>
      <c r="AL579" s="84"/>
      <c r="AM579" s="84"/>
      <c r="AN579" s="84"/>
      <c r="AO579" s="84"/>
      <c r="AP579" s="84"/>
      <c r="AQ579" s="84"/>
      <c r="AR579" s="84"/>
      <c r="AS579" s="84"/>
      <c r="AT579" s="84"/>
      <c r="AU579" s="84"/>
      <c r="AV579" s="84"/>
      <c r="AW579" s="84"/>
      <c r="AX579" s="84"/>
      <c r="AY579" s="84"/>
      <c r="AZ579" s="84"/>
      <c r="BA579" s="84"/>
      <c r="BB579" s="84"/>
      <c r="BC579" s="84"/>
      <c r="BD579" s="84"/>
      <c r="BE579" s="84"/>
      <c r="BF579" s="84"/>
      <c r="BG579" s="84"/>
      <c r="BH579" s="84"/>
      <c r="BI579" s="84"/>
      <c r="BJ579" s="84"/>
      <c r="BK579" s="84"/>
      <c r="BL579" s="84"/>
      <c r="BM579" s="84"/>
      <c r="BN579" s="84"/>
      <c r="BO579" s="84"/>
      <c r="BP579" s="84"/>
      <c r="BQ579" s="84"/>
      <c r="BR579" s="84"/>
      <c r="BS579" s="84"/>
      <c r="BT579" s="84"/>
      <c r="BU579" s="84"/>
      <c r="BV579" s="59"/>
      <c r="BW579" s="59"/>
      <c r="BX579" s="59"/>
      <c r="BY579" s="59"/>
      <c r="BZ579" s="59"/>
      <c r="CA579" s="59"/>
      <c r="CB579" s="59"/>
      <c r="CC579" s="59"/>
      <c r="CD579" s="59"/>
      <c r="CE579" s="59"/>
      <c r="CF579" s="59"/>
    </row>
    <row r="580" spans="1:84" ht="15" customHeight="1" outlineLevel="1">
      <c r="A580" s="37" t="s">
        <v>601</v>
      </c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  <c r="AE580" s="84"/>
      <c r="AF580" s="84"/>
      <c r="AG580" s="84"/>
      <c r="AH580" s="84"/>
      <c r="AI580" s="84"/>
      <c r="AJ580" s="84"/>
      <c r="AK580" s="84"/>
      <c r="AL580" s="84"/>
      <c r="AM580" s="84"/>
      <c r="AN580" s="84"/>
      <c r="AO580" s="84"/>
      <c r="AP580" s="84"/>
      <c r="AQ580" s="84"/>
      <c r="AR580" s="84"/>
      <c r="AS580" s="84"/>
      <c r="AT580" s="84"/>
      <c r="AU580" s="84"/>
      <c r="AV580" s="84"/>
      <c r="AW580" s="84"/>
      <c r="AX580" s="84"/>
      <c r="AY580" s="84"/>
      <c r="AZ580" s="84"/>
      <c r="BA580" s="84"/>
      <c r="BB580" s="84"/>
      <c r="BC580" s="84"/>
      <c r="BD580" s="84"/>
      <c r="BE580" s="84"/>
      <c r="BF580" s="84"/>
      <c r="BG580" s="84"/>
      <c r="BH580" s="84"/>
      <c r="BI580" s="84"/>
      <c r="BJ580" s="84"/>
      <c r="BK580" s="84"/>
      <c r="BL580" s="84"/>
      <c r="BM580" s="84"/>
      <c r="BN580" s="84"/>
      <c r="BO580" s="84"/>
      <c r="BP580" s="84"/>
      <c r="BQ580" s="84"/>
      <c r="BR580" s="84"/>
      <c r="BS580" s="84"/>
      <c r="BT580" s="84"/>
      <c r="BU580" s="84"/>
      <c r="BV580" s="59"/>
      <c r="BW580" s="59"/>
      <c r="BX580" s="59"/>
      <c r="BY580" s="59"/>
      <c r="BZ580" s="59"/>
      <c r="CA580" s="59"/>
      <c r="CB580" s="59"/>
      <c r="CC580" s="59"/>
      <c r="CD580" s="59"/>
      <c r="CE580" s="59"/>
      <c r="CF580" s="59"/>
    </row>
    <row r="581" spans="1:84" ht="15" customHeight="1" outlineLevel="1">
      <c r="A581" s="37" t="s">
        <v>602</v>
      </c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  <c r="AE581" s="84"/>
      <c r="AF581" s="84"/>
      <c r="AG581" s="84"/>
      <c r="AH581" s="84"/>
      <c r="AI581" s="84"/>
      <c r="AJ581" s="84"/>
      <c r="AK581" s="84"/>
      <c r="AL581" s="84"/>
      <c r="AM581" s="84">
        <v>-924067.07</v>
      </c>
      <c r="AN581" s="84"/>
      <c r="AO581" s="84"/>
      <c r="AP581" s="84">
        <v>0</v>
      </c>
      <c r="AQ581" s="84"/>
      <c r="AR581" s="84"/>
      <c r="AS581" s="84"/>
      <c r="AT581" s="84"/>
      <c r="AU581" s="84"/>
      <c r="AV581" s="84"/>
      <c r="AW581" s="84"/>
      <c r="AX581" s="84"/>
      <c r="AY581" s="84"/>
      <c r="AZ581" s="84"/>
      <c r="BA581" s="84"/>
      <c r="BB581" s="84"/>
      <c r="BC581" s="84"/>
      <c r="BD581" s="84"/>
      <c r="BE581" s="84"/>
      <c r="BF581" s="84"/>
      <c r="BG581" s="84"/>
      <c r="BH581" s="84"/>
      <c r="BI581" s="84"/>
      <c r="BJ581" s="84"/>
      <c r="BK581" s="84"/>
      <c r="BL581" s="84"/>
      <c r="BM581" s="84"/>
      <c r="BN581" s="84"/>
      <c r="BO581" s="84"/>
      <c r="BP581" s="84"/>
      <c r="BQ581" s="84"/>
      <c r="BR581" s="84"/>
      <c r="BS581" s="84"/>
      <c r="BT581" s="84"/>
      <c r="BU581" s="84"/>
      <c r="BV581" s="59"/>
      <c r="BW581" s="59"/>
      <c r="BX581" s="59"/>
      <c r="BY581" s="59"/>
      <c r="BZ581" s="59"/>
      <c r="CA581" s="59"/>
      <c r="CB581" s="59"/>
      <c r="CC581" s="59"/>
      <c r="CD581" s="59"/>
      <c r="CE581" s="59"/>
      <c r="CF581" s="59"/>
    </row>
    <row r="582" spans="1:84" ht="15" customHeight="1" outlineLevel="1">
      <c r="A582" s="37" t="s">
        <v>603</v>
      </c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  <c r="AE582" s="84"/>
      <c r="AF582" s="84"/>
      <c r="AG582" s="84"/>
      <c r="AH582" s="84"/>
      <c r="AI582" s="84"/>
      <c r="AJ582" s="84"/>
      <c r="AK582" s="84"/>
      <c r="AL582" s="84"/>
      <c r="AM582" s="84"/>
      <c r="AN582" s="84"/>
      <c r="AO582" s="84"/>
      <c r="AP582" s="84"/>
      <c r="AQ582" s="84"/>
      <c r="AR582" s="84"/>
      <c r="AS582" s="84"/>
      <c r="AT582" s="84"/>
      <c r="AU582" s="84"/>
      <c r="AV582" s="84"/>
      <c r="AW582" s="84"/>
      <c r="AX582" s="84"/>
      <c r="AY582" s="84"/>
      <c r="AZ582" s="84"/>
      <c r="BA582" s="84"/>
      <c r="BB582" s="84"/>
      <c r="BC582" s="84"/>
      <c r="BD582" s="84"/>
      <c r="BE582" s="84"/>
      <c r="BF582" s="84"/>
      <c r="BG582" s="84"/>
      <c r="BH582" s="84"/>
      <c r="BI582" s="84"/>
      <c r="BJ582" s="84"/>
      <c r="BK582" s="84"/>
      <c r="BL582" s="84"/>
      <c r="BM582" s="84"/>
      <c r="BN582" s="84"/>
      <c r="BO582" s="84"/>
      <c r="BP582" s="84"/>
      <c r="BQ582" s="84"/>
      <c r="BR582" s="84"/>
      <c r="BS582" s="84"/>
      <c r="BT582" s="84"/>
      <c r="BU582" s="84"/>
      <c r="BV582" s="59"/>
      <c r="BW582" s="59"/>
      <c r="BX582" s="59"/>
      <c r="BY582" s="59"/>
      <c r="BZ582" s="59"/>
      <c r="CA582" s="59"/>
      <c r="CB582" s="59"/>
      <c r="CC582" s="59"/>
      <c r="CD582" s="59"/>
      <c r="CE582" s="59"/>
      <c r="CF582" s="59"/>
    </row>
    <row r="583" spans="1:84" ht="15" customHeight="1" outlineLevel="1">
      <c r="A583" s="37" t="s">
        <v>604</v>
      </c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  <c r="AE583" s="84"/>
      <c r="AF583" s="84"/>
      <c r="AG583" s="84"/>
      <c r="AH583" s="84"/>
      <c r="AI583" s="84"/>
      <c r="AJ583" s="84"/>
      <c r="AK583" s="84"/>
      <c r="AL583" s="84"/>
      <c r="AM583" s="84"/>
      <c r="AN583" s="84"/>
      <c r="AO583" s="84"/>
      <c r="AP583" s="84"/>
      <c r="AQ583" s="84"/>
      <c r="AR583" s="84"/>
      <c r="AS583" s="84"/>
      <c r="AT583" s="84"/>
      <c r="AU583" s="84"/>
      <c r="AV583" s="84"/>
      <c r="AW583" s="84"/>
      <c r="AX583" s="84"/>
      <c r="AY583" s="84"/>
      <c r="AZ583" s="84"/>
      <c r="BA583" s="84"/>
      <c r="BB583" s="84"/>
      <c r="BC583" s="84"/>
      <c r="BD583" s="84"/>
      <c r="BE583" s="84"/>
      <c r="BF583" s="84"/>
      <c r="BG583" s="84"/>
      <c r="BH583" s="84"/>
      <c r="BI583" s="84"/>
      <c r="BJ583" s="84"/>
      <c r="BK583" s="84"/>
      <c r="BL583" s="84"/>
      <c r="BM583" s="84"/>
      <c r="BN583" s="84"/>
      <c r="BO583" s="84"/>
      <c r="BP583" s="84"/>
      <c r="BQ583" s="84"/>
      <c r="BR583" s="84"/>
      <c r="BS583" s="84"/>
      <c r="BT583" s="84"/>
      <c r="BU583" s="84"/>
      <c r="BV583" s="59"/>
      <c r="BW583" s="59"/>
      <c r="BX583" s="59"/>
      <c r="BY583" s="59"/>
      <c r="BZ583" s="59"/>
      <c r="CA583" s="59"/>
      <c r="CB583" s="59"/>
      <c r="CC583" s="59"/>
      <c r="CD583" s="59"/>
      <c r="CE583" s="59"/>
      <c r="CF583" s="59"/>
    </row>
    <row r="584" spans="1:84" ht="15" customHeight="1" outlineLevel="1">
      <c r="A584" s="37" t="s">
        <v>605</v>
      </c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  <c r="AE584" s="84"/>
      <c r="AF584" s="84"/>
      <c r="AG584" s="84"/>
      <c r="AH584" s="84"/>
      <c r="AI584" s="84"/>
      <c r="AJ584" s="84"/>
      <c r="AK584" s="84"/>
      <c r="AL584" s="84"/>
      <c r="AM584" s="84"/>
      <c r="AN584" s="84"/>
      <c r="AO584" s="84"/>
      <c r="AP584" s="84"/>
      <c r="AQ584" s="84"/>
      <c r="AR584" s="84"/>
      <c r="AS584" s="84"/>
      <c r="AT584" s="84"/>
      <c r="AU584" s="84"/>
      <c r="AV584" s="84"/>
      <c r="AW584" s="84"/>
      <c r="AX584" s="84"/>
      <c r="AY584" s="84"/>
      <c r="AZ584" s="84"/>
      <c r="BA584" s="84"/>
      <c r="BB584" s="84"/>
      <c r="BC584" s="84"/>
      <c r="BD584" s="84"/>
      <c r="BE584" s="84"/>
      <c r="BF584" s="84"/>
      <c r="BG584" s="84"/>
      <c r="BH584" s="84"/>
      <c r="BI584" s="84"/>
      <c r="BJ584" s="84"/>
      <c r="BK584" s="84"/>
      <c r="BL584" s="84"/>
      <c r="BM584" s="84"/>
      <c r="BN584" s="84"/>
      <c r="BO584" s="84"/>
      <c r="BP584" s="84"/>
      <c r="BQ584" s="84"/>
      <c r="BR584" s="84"/>
      <c r="BS584" s="84"/>
      <c r="BT584" s="84"/>
      <c r="BU584" s="84"/>
      <c r="BV584" s="59"/>
      <c r="BW584" s="59"/>
      <c r="BX584" s="59"/>
      <c r="BY584" s="59"/>
      <c r="BZ584" s="59"/>
      <c r="CA584" s="59"/>
      <c r="CB584" s="59"/>
      <c r="CC584" s="59"/>
      <c r="CD584" s="59"/>
      <c r="CE584" s="59"/>
      <c r="CF584" s="59"/>
    </row>
    <row r="585" spans="1:84" ht="15" customHeight="1" outlineLevel="1">
      <c r="A585" s="37" t="s">
        <v>606</v>
      </c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  <c r="AE585" s="84"/>
      <c r="AF585" s="84"/>
      <c r="AG585" s="84"/>
      <c r="AH585" s="84"/>
      <c r="AI585" s="84"/>
      <c r="AJ585" s="84"/>
      <c r="AK585" s="84"/>
      <c r="AL585" s="84"/>
      <c r="AM585" s="84"/>
      <c r="AN585" s="84"/>
      <c r="AO585" s="84"/>
      <c r="AP585" s="84"/>
      <c r="AQ585" s="84"/>
      <c r="AR585" s="84"/>
      <c r="AS585" s="84"/>
      <c r="AT585" s="84"/>
      <c r="AU585" s="84"/>
      <c r="AV585" s="84"/>
      <c r="AW585" s="84"/>
      <c r="AX585" s="84"/>
      <c r="AY585" s="84"/>
      <c r="AZ585" s="84"/>
      <c r="BA585" s="84"/>
      <c r="BB585" s="84"/>
      <c r="BC585" s="84"/>
      <c r="BD585" s="84"/>
      <c r="BE585" s="84"/>
      <c r="BF585" s="84"/>
      <c r="BG585" s="84"/>
      <c r="BH585" s="84"/>
      <c r="BI585" s="84"/>
      <c r="BJ585" s="84"/>
      <c r="BK585" s="84"/>
      <c r="BL585" s="84"/>
      <c r="BM585" s="84"/>
      <c r="BN585" s="84"/>
      <c r="BO585" s="84"/>
      <c r="BP585" s="84"/>
      <c r="BQ585" s="84"/>
      <c r="BR585" s="84"/>
      <c r="BS585" s="84"/>
      <c r="BT585" s="84"/>
      <c r="BU585" s="84"/>
      <c r="BV585" s="59"/>
      <c r="BW585" s="59"/>
      <c r="BX585" s="59"/>
      <c r="BY585" s="59"/>
      <c r="BZ585" s="59"/>
      <c r="CA585" s="59"/>
      <c r="CB585" s="59"/>
      <c r="CC585" s="59"/>
      <c r="CD585" s="59"/>
      <c r="CE585" s="59"/>
      <c r="CF585" s="59"/>
    </row>
    <row r="586" spans="1:84" outlineLevel="1">
      <c r="A586" s="37" t="s">
        <v>607</v>
      </c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  <c r="AE586" s="84"/>
      <c r="AF586" s="84"/>
      <c r="AG586" s="84"/>
      <c r="AH586" s="84"/>
      <c r="AI586" s="84"/>
      <c r="AJ586" s="84"/>
      <c r="AK586" s="84"/>
      <c r="AL586" s="84"/>
      <c r="AM586" s="84"/>
      <c r="AN586" s="84"/>
      <c r="AO586" s="84"/>
      <c r="AP586" s="84"/>
      <c r="AQ586" s="84"/>
      <c r="AR586" s="84"/>
      <c r="AS586" s="84"/>
      <c r="AT586" s="84"/>
      <c r="AU586" s="84"/>
      <c r="AV586" s="84"/>
      <c r="AW586" s="84"/>
      <c r="AX586" s="84"/>
      <c r="AY586" s="84"/>
      <c r="AZ586" s="84"/>
      <c r="BA586" s="84"/>
      <c r="BB586" s="84"/>
      <c r="BC586" s="84"/>
      <c r="BD586" s="84"/>
      <c r="BE586" s="84"/>
      <c r="BF586" s="84"/>
      <c r="BG586" s="84"/>
      <c r="BH586" s="84"/>
      <c r="BI586" s="84"/>
      <c r="BJ586" s="84"/>
      <c r="BK586" s="84"/>
      <c r="BL586" s="84"/>
      <c r="BM586" s="84"/>
      <c r="BN586" s="84"/>
      <c r="BO586" s="84"/>
      <c r="BP586" s="84"/>
      <c r="BQ586" s="84"/>
      <c r="BR586" s="84"/>
      <c r="BS586" s="84"/>
      <c r="BT586" s="84"/>
      <c r="BU586" s="84"/>
      <c r="BV586" s="59"/>
      <c r="BW586" s="59"/>
      <c r="BX586" s="59"/>
      <c r="BY586" s="59"/>
      <c r="BZ586" s="59"/>
      <c r="CA586" s="59"/>
      <c r="CB586" s="59"/>
      <c r="CC586" s="59"/>
      <c r="CD586" s="59"/>
      <c r="CE586" s="59"/>
      <c r="CF586" s="59"/>
    </row>
    <row r="587" spans="1:84" ht="15" customHeight="1" outlineLevel="1">
      <c r="A587" s="37" t="s">
        <v>608</v>
      </c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  <c r="AE587" s="84"/>
      <c r="AF587" s="84"/>
      <c r="AG587" s="84"/>
      <c r="AH587" s="84"/>
      <c r="AI587" s="84"/>
      <c r="AJ587" s="84"/>
      <c r="AK587" s="84"/>
      <c r="AL587" s="84"/>
      <c r="AM587" s="84"/>
      <c r="AN587" s="84"/>
      <c r="AO587" s="84"/>
      <c r="AP587" s="84"/>
      <c r="AQ587" s="84"/>
      <c r="AR587" s="84"/>
      <c r="AS587" s="84"/>
      <c r="AT587" s="84"/>
      <c r="AU587" s="84"/>
      <c r="AV587" s="84"/>
      <c r="AW587" s="84"/>
      <c r="AX587" s="84"/>
      <c r="AY587" s="84"/>
      <c r="AZ587" s="84"/>
      <c r="BA587" s="84"/>
      <c r="BB587" s="84"/>
      <c r="BC587" s="84"/>
      <c r="BD587" s="84"/>
      <c r="BE587" s="84"/>
      <c r="BF587" s="84"/>
      <c r="BG587" s="84"/>
      <c r="BH587" s="84"/>
      <c r="BI587" s="84"/>
      <c r="BJ587" s="84"/>
      <c r="BK587" s="84"/>
      <c r="BL587" s="84"/>
      <c r="BM587" s="84"/>
      <c r="BN587" s="84"/>
      <c r="BO587" s="84"/>
      <c r="BP587" s="84"/>
      <c r="BQ587" s="84"/>
      <c r="BR587" s="84"/>
      <c r="BS587" s="84"/>
      <c r="BT587" s="84"/>
      <c r="BU587" s="84"/>
      <c r="BV587" s="59"/>
      <c r="BW587" s="59"/>
      <c r="BX587" s="59"/>
      <c r="BY587" s="59"/>
      <c r="BZ587" s="59"/>
      <c r="CA587" s="59"/>
      <c r="CB587" s="59"/>
      <c r="CC587" s="59"/>
      <c r="CD587" s="59"/>
      <c r="CE587" s="59"/>
      <c r="CF587" s="59"/>
    </row>
    <row r="588" spans="1:84" ht="15" customHeight="1" outlineLevel="1">
      <c r="A588" s="37" t="s">
        <v>609</v>
      </c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  <c r="AE588" s="84"/>
      <c r="AF588" s="84"/>
      <c r="AG588" s="84"/>
      <c r="AH588" s="84"/>
      <c r="AI588" s="84"/>
      <c r="AJ588" s="84"/>
      <c r="AK588" s="84"/>
      <c r="AL588" s="84"/>
      <c r="AM588" s="84"/>
      <c r="AN588" s="84"/>
      <c r="AO588" s="84"/>
      <c r="AP588" s="84"/>
      <c r="AQ588" s="84"/>
      <c r="AR588" s="84"/>
      <c r="AS588" s="84"/>
      <c r="AT588" s="84"/>
      <c r="AU588" s="84"/>
      <c r="AV588" s="84"/>
      <c r="AW588" s="84"/>
      <c r="AX588" s="84"/>
      <c r="AY588" s="84"/>
      <c r="AZ588" s="84"/>
      <c r="BA588" s="84"/>
      <c r="BB588" s="84"/>
      <c r="BC588" s="84"/>
      <c r="BD588" s="84"/>
      <c r="BE588" s="84"/>
      <c r="BF588" s="84"/>
      <c r="BG588" s="84"/>
      <c r="BH588" s="84"/>
      <c r="BI588" s="84"/>
      <c r="BJ588" s="84"/>
      <c r="BK588" s="84"/>
      <c r="BL588" s="84"/>
      <c r="BM588" s="84"/>
      <c r="BN588" s="84"/>
      <c r="BO588" s="84"/>
      <c r="BP588" s="84"/>
      <c r="BQ588" s="84"/>
      <c r="BR588" s="84"/>
      <c r="BS588" s="84"/>
      <c r="BT588" s="84"/>
      <c r="BU588" s="84"/>
      <c r="BV588" s="59"/>
      <c r="BW588" s="59"/>
      <c r="BX588" s="59"/>
      <c r="BY588" s="59"/>
      <c r="BZ588" s="59"/>
      <c r="CA588" s="59"/>
      <c r="CB588" s="59"/>
      <c r="CC588" s="59"/>
      <c r="CD588" s="59"/>
      <c r="CE588" s="59"/>
      <c r="CF588" s="59"/>
    </row>
    <row r="589" spans="1:84" ht="15" customHeight="1" outlineLevel="1">
      <c r="A589" s="37" t="s">
        <v>610</v>
      </c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84"/>
      <c r="AJ589" s="84"/>
      <c r="AK589" s="84"/>
      <c r="AL589" s="84"/>
      <c r="AM589" s="84"/>
      <c r="AN589" s="84"/>
      <c r="AO589" s="84"/>
      <c r="AP589" s="84"/>
      <c r="AQ589" s="84"/>
      <c r="AR589" s="84"/>
      <c r="AS589" s="84"/>
      <c r="AT589" s="84"/>
      <c r="AU589" s="84"/>
      <c r="AV589" s="84"/>
      <c r="AW589" s="84"/>
      <c r="AX589" s="84"/>
      <c r="AY589" s="84"/>
      <c r="AZ589" s="84"/>
      <c r="BA589" s="84"/>
      <c r="BB589" s="84"/>
      <c r="BC589" s="84"/>
      <c r="BD589" s="84"/>
      <c r="BE589" s="84"/>
      <c r="BF589" s="84"/>
      <c r="BG589" s="84"/>
      <c r="BH589" s="84"/>
      <c r="BI589" s="84"/>
      <c r="BJ589" s="84"/>
      <c r="BK589" s="84"/>
      <c r="BL589" s="84"/>
      <c r="BM589" s="84"/>
      <c r="BN589" s="84"/>
      <c r="BO589" s="84"/>
      <c r="BP589" s="84"/>
      <c r="BQ589" s="84"/>
      <c r="BR589" s="84"/>
      <c r="BS589" s="84"/>
      <c r="BT589" s="84"/>
      <c r="BU589" s="84"/>
      <c r="BV589" s="59"/>
      <c r="BW589" s="59"/>
      <c r="BX589" s="59"/>
      <c r="BY589" s="59"/>
      <c r="BZ589" s="59"/>
      <c r="CA589" s="59"/>
      <c r="CB589" s="59"/>
      <c r="CC589" s="59"/>
      <c r="CD589" s="59"/>
      <c r="CE589" s="59"/>
      <c r="CF589" s="59"/>
    </row>
    <row r="590" spans="1:84" ht="15" customHeight="1" outlineLevel="1">
      <c r="A590" s="37" t="s">
        <v>611</v>
      </c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84"/>
      <c r="AJ590" s="84"/>
      <c r="AK590" s="84"/>
      <c r="AL590" s="84"/>
      <c r="AM590" s="84"/>
      <c r="AN590" s="84"/>
      <c r="AO590" s="84"/>
      <c r="AP590" s="84"/>
      <c r="AQ590" s="84"/>
      <c r="AR590" s="84"/>
      <c r="AS590" s="84"/>
      <c r="AT590" s="84"/>
      <c r="AU590" s="84"/>
      <c r="AV590" s="84"/>
      <c r="AW590" s="84"/>
      <c r="AX590" s="84"/>
      <c r="AY590" s="84"/>
      <c r="AZ590" s="84"/>
      <c r="BA590" s="84"/>
      <c r="BB590" s="84"/>
      <c r="BC590" s="84"/>
      <c r="BD590" s="84"/>
      <c r="BE590" s="84"/>
      <c r="BF590" s="84"/>
      <c r="BG590" s="84"/>
      <c r="BH590" s="84"/>
      <c r="BI590" s="84"/>
      <c r="BJ590" s="84"/>
      <c r="BK590" s="84"/>
      <c r="BL590" s="84"/>
      <c r="BM590" s="84"/>
      <c r="BN590" s="84"/>
      <c r="BO590" s="84"/>
      <c r="BP590" s="84"/>
      <c r="BQ590" s="84"/>
      <c r="BR590" s="84"/>
      <c r="BS590" s="84"/>
      <c r="BT590" s="84"/>
      <c r="BU590" s="84"/>
      <c r="BV590" s="59"/>
      <c r="BW590" s="59"/>
      <c r="BX590" s="59"/>
      <c r="BY590" s="59"/>
      <c r="BZ590" s="59"/>
      <c r="CA590" s="59"/>
      <c r="CB590" s="59"/>
      <c r="CC590" s="59"/>
      <c r="CD590" s="59"/>
      <c r="CE590" s="59"/>
      <c r="CF590" s="59"/>
    </row>
    <row r="591" spans="1:84" ht="15" customHeight="1" outlineLevel="1">
      <c r="A591" s="37" t="s">
        <v>612</v>
      </c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84"/>
      <c r="AJ591" s="84"/>
      <c r="AK591" s="84"/>
      <c r="AL591" s="84"/>
      <c r="AM591" s="84"/>
      <c r="AN591" s="84"/>
      <c r="AO591" s="84"/>
      <c r="AP591" s="84"/>
      <c r="AQ591" s="84"/>
      <c r="AR591" s="84"/>
      <c r="AS591" s="84"/>
      <c r="AT591" s="84"/>
      <c r="AU591" s="84"/>
      <c r="AV591" s="84"/>
      <c r="AW591" s="84"/>
      <c r="AX591" s="84"/>
      <c r="AY591" s="84"/>
      <c r="AZ591" s="84"/>
      <c r="BA591" s="84"/>
      <c r="BB591" s="84"/>
      <c r="BC591" s="84"/>
      <c r="BD591" s="84"/>
      <c r="BE591" s="84"/>
      <c r="BF591" s="84"/>
      <c r="BG591" s="84"/>
      <c r="BH591" s="84"/>
      <c r="BI591" s="84"/>
      <c r="BJ591" s="84"/>
      <c r="BK591" s="84"/>
      <c r="BL591" s="84"/>
      <c r="BM591" s="84"/>
      <c r="BN591" s="84"/>
      <c r="BO591" s="84"/>
      <c r="BP591" s="84"/>
      <c r="BQ591" s="84"/>
      <c r="BR591" s="84"/>
      <c r="BS591" s="84"/>
      <c r="BT591" s="84"/>
      <c r="BU591" s="84"/>
      <c r="BV591" s="59"/>
      <c r="BW591" s="59"/>
      <c r="BX591" s="59"/>
      <c r="BY591" s="59"/>
      <c r="BZ591" s="59"/>
      <c r="CA591" s="59"/>
      <c r="CB591" s="59"/>
      <c r="CC591" s="59"/>
      <c r="CD591" s="59"/>
      <c r="CE591" s="59"/>
      <c r="CF591" s="59"/>
    </row>
    <row r="592" spans="1:84" ht="15" customHeight="1" outlineLevel="1">
      <c r="A592" s="37" t="s">
        <v>613</v>
      </c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84"/>
      <c r="AJ592" s="84"/>
      <c r="AK592" s="84"/>
      <c r="AL592" s="84"/>
      <c r="AM592" s="84"/>
      <c r="AN592" s="84"/>
      <c r="AO592" s="84"/>
      <c r="AP592" s="84"/>
      <c r="AQ592" s="84"/>
      <c r="AR592" s="84"/>
      <c r="AS592" s="84"/>
      <c r="AT592" s="84"/>
      <c r="AU592" s="84"/>
      <c r="AV592" s="84"/>
      <c r="AW592" s="84"/>
      <c r="AX592" s="84"/>
      <c r="AY592" s="84"/>
      <c r="AZ592" s="84"/>
      <c r="BA592" s="84"/>
      <c r="BB592" s="84"/>
      <c r="BC592" s="84"/>
      <c r="BD592" s="84"/>
      <c r="BE592" s="84"/>
      <c r="BF592" s="84"/>
      <c r="BG592" s="84"/>
      <c r="BH592" s="84"/>
      <c r="BI592" s="84"/>
      <c r="BJ592" s="84"/>
      <c r="BK592" s="84"/>
      <c r="BL592" s="84"/>
      <c r="BM592" s="84"/>
      <c r="BN592" s="84"/>
      <c r="BO592" s="84"/>
      <c r="BP592" s="84"/>
      <c r="BQ592" s="84"/>
      <c r="BR592" s="84"/>
      <c r="BS592" s="84"/>
      <c r="BT592" s="84"/>
      <c r="BU592" s="84"/>
      <c r="BV592" s="59"/>
      <c r="BW592" s="59"/>
      <c r="BX592" s="59"/>
      <c r="BY592" s="59"/>
      <c r="BZ592" s="59"/>
      <c r="CA592" s="59"/>
      <c r="CB592" s="59"/>
      <c r="CC592" s="59"/>
      <c r="CD592" s="59"/>
      <c r="CE592" s="59"/>
      <c r="CF592" s="59"/>
    </row>
    <row r="593" spans="1:97" ht="15" customHeight="1" outlineLevel="1">
      <c r="A593" s="37" t="s">
        <v>614</v>
      </c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  <c r="AE593" s="84"/>
      <c r="AF593" s="84"/>
      <c r="AG593" s="84"/>
      <c r="AH593" s="84"/>
      <c r="AI593" s="84"/>
      <c r="AJ593" s="84"/>
      <c r="AK593" s="84"/>
      <c r="AL593" s="84"/>
      <c r="AM593" s="84"/>
      <c r="AN593" s="84"/>
      <c r="AO593" s="84"/>
      <c r="AP593" s="84"/>
      <c r="AQ593" s="84"/>
      <c r="AR593" s="84"/>
      <c r="AS593" s="84"/>
      <c r="AT593" s="84"/>
      <c r="AU593" s="84"/>
      <c r="AV593" s="84"/>
      <c r="AW593" s="84"/>
      <c r="AX593" s="84"/>
      <c r="AY593" s="84"/>
      <c r="AZ593" s="84"/>
      <c r="BA593" s="84"/>
      <c r="BB593" s="84"/>
      <c r="BC593" s="84"/>
      <c r="BD593" s="84"/>
      <c r="BE593" s="84"/>
      <c r="BF593" s="84"/>
      <c r="BG593" s="84"/>
      <c r="BH593" s="84"/>
      <c r="BI593" s="84"/>
      <c r="BJ593" s="84"/>
      <c r="BK593" s="84"/>
      <c r="BL593" s="84"/>
      <c r="BM593" s="84"/>
      <c r="BN593" s="84"/>
      <c r="BO593" s="84"/>
      <c r="BP593" s="84"/>
      <c r="BQ593" s="84"/>
      <c r="BR593" s="84"/>
      <c r="BS593" s="84"/>
      <c r="BT593" s="84"/>
      <c r="BU593" s="84"/>
      <c r="BV593" s="59"/>
      <c r="BW593" s="59"/>
      <c r="BX593" s="59"/>
      <c r="BY593" s="59"/>
      <c r="BZ593" s="59"/>
      <c r="CA593" s="59"/>
      <c r="CB593" s="59"/>
      <c r="CC593" s="59"/>
      <c r="CD593" s="59"/>
      <c r="CE593" s="59"/>
      <c r="CF593" s="59"/>
    </row>
    <row r="594" spans="1:97" ht="16">
      <c r="A594" s="35" t="s">
        <v>615</v>
      </c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  <c r="AE594" s="84"/>
      <c r="AF594" s="84"/>
      <c r="AG594" s="84"/>
      <c r="AH594" s="84"/>
      <c r="AI594" s="84"/>
      <c r="AJ594" s="84"/>
      <c r="AK594" s="84"/>
      <c r="AL594" s="84"/>
      <c r="AM594" s="84">
        <v>-924067.07</v>
      </c>
      <c r="AN594" s="84"/>
      <c r="AO594" s="84"/>
      <c r="AP594" s="84">
        <v>0</v>
      </c>
      <c r="AQ594" s="84"/>
      <c r="AR594" s="84"/>
      <c r="AS594" s="84"/>
      <c r="AT594" s="84"/>
      <c r="AU594" s="84"/>
      <c r="AV594" s="84"/>
      <c r="AW594" s="84"/>
      <c r="AX594" s="84"/>
      <c r="AY594" s="84"/>
      <c r="AZ594" s="84"/>
      <c r="BA594" s="84"/>
      <c r="BB594" s="84"/>
      <c r="BC594" s="84"/>
      <c r="BD594" s="84"/>
      <c r="BE594" s="84"/>
      <c r="BF594" s="84"/>
      <c r="BG594" s="84"/>
      <c r="BH594" s="84"/>
      <c r="BI594" s="84"/>
      <c r="BJ594" s="84"/>
      <c r="BK594" s="84"/>
      <c r="BL594" s="84"/>
      <c r="BM594" s="84"/>
      <c r="BN594" s="84"/>
      <c r="BO594" s="84"/>
      <c r="BP594" s="84"/>
      <c r="BQ594" s="84"/>
      <c r="BR594" s="84"/>
      <c r="BS594" s="84"/>
      <c r="BT594" s="84"/>
      <c r="BU594" s="84"/>
      <c r="BV594" s="59"/>
      <c r="BW594" s="59"/>
      <c r="BX594" s="59"/>
      <c r="BY594" s="59"/>
      <c r="BZ594" s="59"/>
      <c r="CA594" s="59"/>
      <c r="CB594" s="59"/>
      <c r="CC594" s="59"/>
      <c r="CD594" s="59"/>
      <c r="CE594" s="59"/>
      <c r="CF594" s="59"/>
    </row>
    <row r="595" spans="1:97" outlineLevel="1">
      <c r="A595" s="37" t="s">
        <v>616</v>
      </c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  <c r="AE595" s="84"/>
      <c r="AF595" s="84"/>
      <c r="AG595" s="84"/>
      <c r="AH595" s="84"/>
      <c r="AI595" s="84"/>
      <c r="AJ595" s="84"/>
      <c r="AK595" s="84"/>
      <c r="AL595" s="84"/>
      <c r="AM595" s="84"/>
      <c r="AN595" s="84"/>
      <c r="AO595" s="84"/>
      <c r="AP595" s="84"/>
      <c r="AQ595" s="84"/>
      <c r="AR595" s="84"/>
      <c r="AS595" s="84"/>
      <c r="AT595" s="84"/>
      <c r="AU595" s="84"/>
      <c r="AV595" s="84"/>
      <c r="AW595" s="84"/>
      <c r="AX595" s="84"/>
      <c r="AY595" s="84"/>
      <c r="AZ595" s="84"/>
      <c r="BA595" s="84"/>
      <c r="BB595" s="84"/>
      <c r="BC595" s="84"/>
      <c r="BD595" s="84"/>
      <c r="BE595" s="84"/>
      <c r="BF595" s="84"/>
      <c r="BG595" s="84"/>
      <c r="BH595" s="84"/>
      <c r="BI595" s="84"/>
      <c r="BJ595" s="84"/>
      <c r="BK595" s="84"/>
      <c r="BL595" s="84"/>
      <c r="BM595" s="84"/>
      <c r="BN595" s="84"/>
      <c r="BO595" s="84"/>
      <c r="BP595" s="84"/>
      <c r="BQ595" s="84"/>
      <c r="BR595" s="84"/>
      <c r="BS595" s="84"/>
      <c r="BT595" s="84"/>
      <c r="BU595" s="84"/>
      <c r="BV595" s="59"/>
      <c r="BW595" s="59"/>
      <c r="BX595" s="59"/>
      <c r="BY595" s="59"/>
      <c r="BZ595" s="59"/>
      <c r="CA595" s="59"/>
      <c r="CB595" s="59"/>
      <c r="CC595" s="59"/>
      <c r="CD595" s="59"/>
      <c r="CE595" s="59"/>
      <c r="CF595" s="59"/>
    </row>
    <row r="596" spans="1:97" outlineLevel="1">
      <c r="A596" s="37" t="s">
        <v>617</v>
      </c>
      <c r="B596" s="84">
        <v>141960000</v>
      </c>
      <c r="C596" s="84"/>
      <c r="D596" s="84"/>
      <c r="E596" s="84"/>
      <c r="F596" s="84"/>
      <c r="G596" s="84"/>
      <c r="H596" s="84">
        <v>95855000</v>
      </c>
      <c r="I596" s="84"/>
      <c r="J596" s="84">
        <v>124830000</v>
      </c>
      <c r="K596" s="84">
        <v>271890000</v>
      </c>
      <c r="L596" s="84"/>
      <c r="M596" s="84"/>
      <c r="N596" s="84">
        <v>207189873.33000001</v>
      </c>
      <c r="O596" s="84"/>
      <c r="P596" s="84"/>
      <c r="Q596" s="84"/>
      <c r="R596" s="84">
        <v>2590000</v>
      </c>
      <c r="S596" s="84">
        <v>94089843.75</v>
      </c>
      <c r="T596" s="84">
        <v>58361718.75</v>
      </c>
      <c r="U596" s="84"/>
      <c r="V596" s="84"/>
      <c r="W596" s="84">
        <v>139010156.25</v>
      </c>
      <c r="X596" s="84"/>
      <c r="Y596" s="84">
        <v>167627343.75</v>
      </c>
      <c r="Z596" s="84"/>
      <c r="AA596" s="84"/>
      <c r="AB596" s="84"/>
      <c r="AC596" s="84"/>
      <c r="AD596" s="84">
        <v>607031.25</v>
      </c>
      <c r="AE596" s="84"/>
      <c r="AF596" s="84">
        <v>236482031.25</v>
      </c>
      <c r="AG596" s="84"/>
      <c r="AH596" s="84"/>
      <c r="AI596" s="84"/>
      <c r="AJ596" s="84">
        <v>334214062.5</v>
      </c>
      <c r="AK596" s="84">
        <v>93656250</v>
      </c>
      <c r="AL596" s="84"/>
      <c r="AM596" s="84"/>
      <c r="AN596" s="84"/>
      <c r="AO596" s="84">
        <v>203754375</v>
      </c>
      <c r="AP596" s="84">
        <v>115162499.98999999</v>
      </c>
      <c r="AQ596" s="84">
        <v>146265625</v>
      </c>
      <c r="AR596" s="84"/>
      <c r="AS596" s="84"/>
      <c r="AT596" s="84"/>
      <c r="AU596" s="84"/>
      <c r="AV596" s="84"/>
      <c r="AW596" s="84"/>
      <c r="AX596" s="84"/>
      <c r="AY596" s="84"/>
      <c r="AZ596" s="84"/>
      <c r="BA596" s="84"/>
      <c r="BB596" s="84"/>
      <c r="BC596" s="84"/>
      <c r="BD596" s="84"/>
      <c r="BE596" s="84"/>
      <c r="BF596" s="84"/>
      <c r="BG596" s="84"/>
      <c r="BH596" s="84"/>
      <c r="BI596" s="84"/>
      <c r="BJ596" s="84"/>
      <c r="BK596" s="84"/>
      <c r="BL596" s="84"/>
      <c r="BM596" s="84"/>
      <c r="BN596" s="84"/>
      <c r="BO596" s="84"/>
      <c r="BP596" s="84"/>
      <c r="BQ596" s="84"/>
      <c r="BR596" s="84"/>
      <c r="BS596" s="84"/>
      <c r="BT596" s="84"/>
      <c r="BU596" s="84"/>
      <c r="BV596" s="59"/>
      <c r="BW596" s="59"/>
      <c r="BX596" s="59"/>
      <c r="BY596" s="59"/>
      <c r="BZ596" s="59"/>
      <c r="CA596" s="59"/>
      <c r="CB596" s="59"/>
      <c r="CC596" s="59"/>
      <c r="CD596" s="59"/>
      <c r="CE596" s="59"/>
      <c r="CF596" s="59"/>
    </row>
    <row r="597" spans="1:97" outlineLevel="1">
      <c r="A597" s="37" t="s">
        <v>618</v>
      </c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  <c r="AE597" s="84"/>
      <c r="AF597" s="84"/>
      <c r="AG597" s="84"/>
      <c r="AH597" s="84"/>
      <c r="AI597" s="84"/>
      <c r="AJ597" s="84"/>
      <c r="AK597" s="84"/>
      <c r="AL597" s="84"/>
      <c r="AM597" s="84"/>
      <c r="AN597" s="84"/>
      <c r="AO597" s="84"/>
      <c r="AP597" s="84"/>
      <c r="AQ597" s="84"/>
      <c r="AR597" s="84"/>
      <c r="AS597" s="84"/>
      <c r="AT597" s="84"/>
      <c r="AU597" s="84"/>
      <c r="AV597" s="84"/>
      <c r="AW597" s="84"/>
      <c r="AX597" s="84"/>
      <c r="AY597" s="84"/>
      <c r="AZ597" s="84"/>
      <c r="BA597" s="84"/>
      <c r="BB597" s="84"/>
      <c r="BC597" s="84"/>
      <c r="BD597" s="84"/>
      <c r="BE597" s="84"/>
      <c r="BF597" s="84"/>
      <c r="BG597" s="84"/>
      <c r="BH597" s="84"/>
      <c r="BI597" s="84"/>
      <c r="BJ597" s="84"/>
      <c r="BK597" s="84"/>
      <c r="BL597" s="84"/>
      <c r="BM597" s="84"/>
      <c r="BN597" s="84"/>
      <c r="BO597" s="84"/>
      <c r="BP597" s="84"/>
      <c r="BQ597" s="84"/>
      <c r="BR597" s="84"/>
      <c r="BS597" s="84"/>
      <c r="BT597" s="84"/>
      <c r="BU597" s="84"/>
      <c r="BV597" s="59"/>
      <c r="BW597" s="59"/>
      <c r="BX597" s="59"/>
      <c r="BY597" s="59"/>
      <c r="BZ597" s="59"/>
      <c r="CA597" s="59"/>
      <c r="CB597" s="59"/>
      <c r="CC597" s="59"/>
      <c r="CD597" s="59"/>
      <c r="CE597" s="59"/>
      <c r="CF597" s="59"/>
    </row>
    <row r="598" spans="1:97" outlineLevel="1">
      <c r="A598" s="37" t="s">
        <v>619</v>
      </c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  <c r="AE598" s="84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  <c r="AY598" s="84"/>
      <c r="AZ598" s="84"/>
      <c r="BA598" s="84"/>
      <c r="BB598" s="84"/>
      <c r="BC598" s="84"/>
      <c r="BD598" s="84"/>
      <c r="BE598" s="84"/>
      <c r="BF598" s="84"/>
      <c r="BG598" s="84"/>
      <c r="BH598" s="84"/>
      <c r="BI598" s="84"/>
      <c r="BJ598" s="84"/>
      <c r="BK598" s="84"/>
      <c r="BL598" s="84"/>
      <c r="BM598" s="84"/>
      <c r="BN598" s="84"/>
      <c r="BO598" s="84"/>
      <c r="BP598" s="84"/>
      <c r="BQ598" s="84"/>
      <c r="BR598" s="84"/>
      <c r="BS598" s="84"/>
      <c r="BT598" s="84"/>
      <c r="BU598" s="84"/>
      <c r="BV598" s="59"/>
      <c r="BW598" s="59"/>
      <c r="BX598" s="59"/>
      <c r="BY598" s="59"/>
      <c r="BZ598" s="59"/>
      <c r="CA598" s="59"/>
      <c r="CB598" s="59"/>
      <c r="CC598" s="59"/>
      <c r="CD598" s="59"/>
      <c r="CE598" s="59"/>
      <c r="CF598" s="59"/>
    </row>
    <row r="599" spans="1:97" outlineLevel="1">
      <c r="A599" s="37" t="s">
        <v>620</v>
      </c>
      <c r="B599" s="84"/>
      <c r="C599" s="84">
        <v>-80437500</v>
      </c>
      <c r="D599" s="84">
        <v>-76927500</v>
      </c>
      <c r="E599" s="84">
        <v>-153367500</v>
      </c>
      <c r="F599" s="84">
        <v>-248670000</v>
      </c>
      <c r="G599" s="84">
        <v>-112860000</v>
      </c>
      <c r="H599" s="84"/>
      <c r="I599" s="84">
        <v>-361380000</v>
      </c>
      <c r="J599" s="84"/>
      <c r="K599" s="84"/>
      <c r="L599" s="84">
        <v>-136512500</v>
      </c>
      <c r="M599" s="84">
        <v>-10637500</v>
      </c>
      <c r="N599" s="84">
        <v>-1007373.33</v>
      </c>
      <c r="O599" s="84">
        <v>-79784927.569999993</v>
      </c>
      <c r="P599" s="84">
        <v>-146335000</v>
      </c>
      <c r="Q599" s="84">
        <v>-44954999.979999997</v>
      </c>
      <c r="R599" s="84">
        <v>-320072.45</v>
      </c>
      <c r="S599" s="84"/>
      <c r="T599" s="84"/>
      <c r="U599" s="84">
        <v>-323981250</v>
      </c>
      <c r="V599" s="84">
        <v>-22460156.25</v>
      </c>
      <c r="W599" s="84"/>
      <c r="X599" s="84">
        <v>-190694531.25</v>
      </c>
      <c r="Y599" s="84"/>
      <c r="Z599" s="84">
        <v>-207084375</v>
      </c>
      <c r="AA599" s="84">
        <v>-198759375</v>
      </c>
      <c r="AB599" s="84">
        <v>-607031250</v>
      </c>
      <c r="AC599" s="84">
        <v>-197978906.25</v>
      </c>
      <c r="AD599" s="84"/>
      <c r="AE599" s="84">
        <v>-43099218.75</v>
      </c>
      <c r="AF599" s="84"/>
      <c r="AG599" s="84">
        <v>-232406250</v>
      </c>
      <c r="AH599" s="84">
        <v>-107508124.98999999</v>
      </c>
      <c r="AI599" s="84">
        <v>-98529843.75</v>
      </c>
      <c r="AJ599" s="84"/>
      <c r="AK599" s="84"/>
      <c r="AL599" s="84">
        <v>-193695000</v>
      </c>
      <c r="AM599" s="84">
        <v>-37670625</v>
      </c>
      <c r="AN599" s="84">
        <v>-115925625</v>
      </c>
      <c r="AO599" s="84"/>
      <c r="AP599" s="84"/>
      <c r="AQ599" s="84"/>
      <c r="AR599" s="84">
        <v>0</v>
      </c>
      <c r="AS599" s="84">
        <v>31796875</v>
      </c>
      <c r="AT599" s="84">
        <v>44515625</v>
      </c>
      <c r="AU599" s="84">
        <v>19078125</v>
      </c>
      <c r="AV599" s="84">
        <v>0</v>
      </c>
      <c r="AW599" s="84">
        <v>0</v>
      </c>
      <c r="AX599" s="84">
        <v>28906250</v>
      </c>
      <c r="AY599" s="84">
        <v>28906250</v>
      </c>
      <c r="AZ599" s="84">
        <v>0</v>
      </c>
      <c r="BA599" s="84">
        <v>0</v>
      </c>
      <c r="BB599" s="84">
        <v>-57812500</v>
      </c>
      <c r="BC599" s="84">
        <v>-52031250</v>
      </c>
      <c r="BD599" s="84">
        <v>0</v>
      </c>
      <c r="BE599" s="84">
        <v>-78046875</v>
      </c>
      <c r="BF599" s="84">
        <v>0</v>
      </c>
      <c r="BG599" s="84">
        <v>78046875</v>
      </c>
      <c r="BH599" s="84">
        <v>78046875</v>
      </c>
      <c r="BI599" s="84">
        <v>69375000</v>
      </c>
      <c r="BJ599" s="84">
        <v>8153999.6625814447</v>
      </c>
      <c r="BK599" s="84">
        <v>8153999.6625819206</v>
      </c>
      <c r="BL599" s="84">
        <v>8153999.6625819206</v>
      </c>
      <c r="BM599" s="84">
        <v>8153999.6625814447</v>
      </c>
      <c r="BN599" s="84">
        <v>8153999.6625819206</v>
      </c>
      <c r="BO599" s="84">
        <v>6794999.7188179493</v>
      </c>
      <c r="BP599" s="84">
        <v>6794999.7188181877</v>
      </c>
      <c r="BQ599" s="84">
        <v>6794999.7188181877</v>
      </c>
      <c r="BR599" s="84">
        <v>6794999.7188181877</v>
      </c>
      <c r="BS599" s="84">
        <v>6794999.7188181877</v>
      </c>
      <c r="BT599" s="84">
        <v>6794999.7188179493</v>
      </c>
      <c r="BU599" s="84">
        <v>5435999.7750554085</v>
      </c>
      <c r="BV599" s="59">
        <v>11784666.506076813</v>
      </c>
      <c r="BW599" s="59">
        <v>11784666.50607729</v>
      </c>
      <c r="BX599" s="59">
        <v>11784666.506077051</v>
      </c>
      <c r="BY599" s="59">
        <v>11784666.50607729</v>
      </c>
      <c r="BZ599" s="59">
        <v>11784666.506077051</v>
      </c>
      <c r="CA599" s="59">
        <v>8838499.879557848</v>
      </c>
      <c r="CB599" s="59">
        <v>8838499.879557848</v>
      </c>
      <c r="CC599" s="59">
        <v>8838499.8795579672</v>
      </c>
      <c r="CD599" s="59">
        <v>8838499.879557848</v>
      </c>
      <c r="CE599" s="59">
        <v>8838499.879557848</v>
      </c>
      <c r="CF599" s="59">
        <v>8838499.879557848</v>
      </c>
      <c r="CG599">
        <v>5892333.2530379295</v>
      </c>
      <c r="CH599">
        <v>3072027.2227015495</v>
      </c>
      <c r="CI599">
        <v>3072027.2227015495</v>
      </c>
      <c r="CJ599">
        <v>3072027.2227016687</v>
      </c>
      <c r="CK599">
        <v>3072027.2227015495</v>
      </c>
      <c r="CL599">
        <v>3072027.2227015495</v>
      </c>
      <c r="CM599">
        <v>1536013.6113507748</v>
      </c>
      <c r="CN599">
        <v>1536013.6113507748</v>
      </c>
      <c r="CO599">
        <v>1536013.6113508344</v>
      </c>
      <c r="CP599">
        <v>1536013.6113507748</v>
      </c>
      <c r="CQ599">
        <v>1536013.6113507748</v>
      </c>
      <c r="CR599">
        <v>1536013.6113500576</v>
      </c>
      <c r="CS599">
        <v>0</v>
      </c>
    </row>
    <row r="600" spans="1:97" outlineLevel="1">
      <c r="A600" s="37" t="s">
        <v>621</v>
      </c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  <c r="AE600" s="84"/>
      <c r="AF600" s="84"/>
      <c r="AG600" s="84"/>
      <c r="AH600" s="84"/>
      <c r="AI600" s="84"/>
      <c r="AJ600" s="84"/>
      <c r="AK600" s="84"/>
      <c r="AL600" s="84"/>
      <c r="AM600" s="84"/>
      <c r="AN600" s="84"/>
      <c r="AO600" s="84"/>
      <c r="AP600" s="84"/>
      <c r="AQ600" s="84"/>
      <c r="AR600" s="84"/>
      <c r="AS600" s="84"/>
      <c r="AT600" s="84"/>
      <c r="AU600" s="84"/>
      <c r="AV600" s="84"/>
      <c r="AW600" s="84"/>
      <c r="AX600" s="84"/>
      <c r="AY600" s="84"/>
      <c r="AZ600" s="84"/>
      <c r="BA600" s="84"/>
      <c r="BB600" s="84"/>
      <c r="BC600" s="84"/>
      <c r="BD600" s="84"/>
      <c r="BE600" s="84"/>
      <c r="BF600" s="84"/>
      <c r="BG600" s="84"/>
      <c r="BH600" s="84"/>
      <c r="BI600" s="84"/>
      <c r="BJ600" s="84"/>
      <c r="BK600" s="84"/>
      <c r="BL600" s="84"/>
      <c r="BM600" s="84"/>
      <c r="BN600" s="84"/>
      <c r="BO600" s="84"/>
      <c r="BP600" s="84"/>
      <c r="BQ600" s="84"/>
      <c r="BR600" s="84"/>
      <c r="BS600" s="84"/>
      <c r="BT600" s="84"/>
      <c r="BU600" s="84"/>
      <c r="BV600" s="59"/>
      <c r="BW600" s="59"/>
      <c r="BX600" s="59"/>
      <c r="BY600" s="59"/>
      <c r="BZ600" s="59"/>
      <c r="CA600" s="59"/>
      <c r="CB600" s="59"/>
      <c r="CC600" s="59"/>
      <c r="CD600" s="59"/>
      <c r="CE600" s="59"/>
      <c r="CF600" s="59"/>
    </row>
    <row r="601" spans="1:97" ht="16">
      <c r="A601" s="35" t="s">
        <v>622</v>
      </c>
      <c r="B601" s="84">
        <v>141960000</v>
      </c>
      <c r="C601" s="84">
        <v>-80437500</v>
      </c>
      <c r="D601" s="84">
        <v>-76927500</v>
      </c>
      <c r="E601" s="84">
        <v>-153367500</v>
      </c>
      <c r="F601" s="84">
        <v>-248670000</v>
      </c>
      <c r="G601" s="84">
        <v>-112860000</v>
      </c>
      <c r="H601" s="84">
        <v>95855000</v>
      </c>
      <c r="I601" s="84">
        <v>-361380000</v>
      </c>
      <c r="J601" s="84">
        <v>124830000</v>
      </c>
      <c r="K601" s="84">
        <v>271890000</v>
      </c>
      <c r="L601" s="84">
        <v>-136512500</v>
      </c>
      <c r="M601" s="84">
        <v>-10637500</v>
      </c>
      <c r="N601" s="84">
        <v>206182500</v>
      </c>
      <c r="O601" s="84">
        <v>-79784927.569999993</v>
      </c>
      <c r="P601" s="84">
        <v>-146335000</v>
      </c>
      <c r="Q601" s="84">
        <v>-44954999.979999997</v>
      </c>
      <c r="R601" s="84">
        <v>2269927.5499999998</v>
      </c>
      <c r="S601" s="84">
        <v>94089843.75</v>
      </c>
      <c r="T601" s="84">
        <v>58361718.75</v>
      </c>
      <c r="U601" s="84">
        <v>-323981250</v>
      </c>
      <c r="V601" s="84">
        <v>-22460156.25</v>
      </c>
      <c r="W601" s="84">
        <v>139010156.25</v>
      </c>
      <c r="X601" s="84">
        <v>-190694531.25</v>
      </c>
      <c r="Y601" s="84">
        <v>167627343.75</v>
      </c>
      <c r="Z601" s="84">
        <v>-207084375</v>
      </c>
      <c r="AA601" s="84">
        <v>-198759375</v>
      </c>
      <c r="AB601" s="84">
        <v>-607031250</v>
      </c>
      <c r="AC601" s="84">
        <v>-197978906.25</v>
      </c>
      <c r="AD601" s="84">
        <v>607031.25</v>
      </c>
      <c r="AE601" s="84">
        <v>-43099218.75</v>
      </c>
      <c r="AF601" s="84">
        <v>236482031.25</v>
      </c>
      <c r="AG601" s="84">
        <v>-232406250</v>
      </c>
      <c r="AH601" s="84">
        <v>-107508124.98999999</v>
      </c>
      <c r="AI601" s="84">
        <v>-98529843.75</v>
      </c>
      <c r="AJ601" s="84">
        <v>334214062.5</v>
      </c>
      <c r="AK601" s="84">
        <v>93656250</v>
      </c>
      <c r="AL601" s="84">
        <v>-193695000</v>
      </c>
      <c r="AM601" s="84">
        <v>-37670625</v>
      </c>
      <c r="AN601" s="84">
        <v>-115925625</v>
      </c>
      <c r="AO601" s="84">
        <v>203754375</v>
      </c>
      <c r="AP601" s="84">
        <v>115162499.98999999</v>
      </c>
      <c r="AQ601" s="84">
        <v>146265625</v>
      </c>
      <c r="AR601" s="84">
        <v>0</v>
      </c>
      <c r="AS601" s="84">
        <v>31796875</v>
      </c>
      <c r="AT601" s="84">
        <v>44515625</v>
      </c>
      <c r="AU601" s="84">
        <v>19078125</v>
      </c>
      <c r="AV601" s="84">
        <v>0</v>
      </c>
      <c r="AW601" s="84">
        <v>0</v>
      </c>
      <c r="AX601" s="84">
        <v>28906250</v>
      </c>
      <c r="AY601" s="84">
        <v>28906250</v>
      </c>
      <c r="AZ601" s="84">
        <v>0</v>
      </c>
      <c r="BA601" s="84">
        <v>0</v>
      </c>
      <c r="BB601" s="84">
        <v>-57812500</v>
      </c>
      <c r="BC601" s="84">
        <v>-52031250</v>
      </c>
      <c r="BD601" s="84">
        <v>0</v>
      </c>
      <c r="BE601" s="84">
        <v>-78046875</v>
      </c>
      <c r="BF601" s="84">
        <v>0</v>
      </c>
      <c r="BG601" s="84">
        <v>78046875</v>
      </c>
      <c r="BH601" s="84">
        <v>78046875</v>
      </c>
      <c r="BI601" s="84">
        <v>69375000</v>
      </c>
      <c r="BJ601" s="84">
        <v>8153999.6625814447</v>
      </c>
      <c r="BK601" s="84">
        <v>8153999.6625819206</v>
      </c>
      <c r="BL601" s="84">
        <v>8153999.6625819206</v>
      </c>
      <c r="BM601" s="84">
        <v>8153999.6625814447</v>
      </c>
      <c r="BN601" s="84">
        <v>8153999.6625819206</v>
      </c>
      <c r="BO601" s="84">
        <v>6794999.7188179493</v>
      </c>
      <c r="BP601" s="84">
        <v>6794999.7188181877</v>
      </c>
      <c r="BQ601" s="84">
        <v>6794999.7188181877</v>
      </c>
      <c r="BR601" s="84">
        <v>6794999.7188181877</v>
      </c>
      <c r="BS601" s="84">
        <v>6794999.7188181877</v>
      </c>
      <c r="BT601" s="84">
        <v>6794999.7188179493</v>
      </c>
      <c r="BU601" s="84">
        <v>5435999.7750554085</v>
      </c>
      <c r="BV601" s="59">
        <v>11784666.506076813</v>
      </c>
      <c r="BW601" s="59">
        <v>11784666.50607729</v>
      </c>
      <c r="BX601" s="59">
        <v>11784666.506077051</v>
      </c>
      <c r="BY601" s="59">
        <v>11784666.50607729</v>
      </c>
      <c r="BZ601" s="59">
        <v>11784666.506077051</v>
      </c>
      <c r="CA601" s="59">
        <v>8838499.879557848</v>
      </c>
      <c r="CB601" s="59">
        <v>8838499.879557848</v>
      </c>
      <c r="CC601" s="59">
        <v>8838499.8795579672</v>
      </c>
      <c r="CD601" s="59">
        <v>8838499.879557848</v>
      </c>
      <c r="CE601" s="59">
        <v>8838499.879557848</v>
      </c>
      <c r="CF601" s="59">
        <v>8838499.879557848</v>
      </c>
      <c r="CG601">
        <v>5892333.2530379295</v>
      </c>
      <c r="CH601">
        <v>3072027.2227015495</v>
      </c>
      <c r="CI601">
        <v>3072027.2227015495</v>
      </c>
      <c r="CJ601">
        <v>3072027.2227016687</v>
      </c>
      <c r="CK601">
        <v>3072027.2227015495</v>
      </c>
      <c r="CL601">
        <v>3072027.2227015495</v>
      </c>
      <c r="CM601">
        <v>1536013.6113507748</v>
      </c>
      <c r="CN601">
        <v>1536013.6113507748</v>
      </c>
      <c r="CO601">
        <v>1536013.6113508344</v>
      </c>
      <c r="CP601">
        <v>1536013.6113507748</v>
      </c>
      <c r="CQ601">
        <v>1536013.6113507748</v>
      </c>
      <c r="CR601">
        <v>1536013.6113500576</v>
      </c>
      <c r="CS601">
        <v>0</v>
      </c>
    </row>
    <row r="602" spans="1:97" ht="16">
      <c r="A602" s="35" t="s">
        <v>623</v>
      </c>
      <c r="B602" s="84">
        <v>141960000</v>
      </c>
      <c r="C602" s="84">
        <v>-80437500</v>
      </c>
      <c r="D602" s="84">
        <v>-76927500</v>
      </c>
      <c r="E602" s="84">
        <v>-153367500</v>
      </c>
      <c r="F602" s="84">
        <v>-248670000</v>
      </c>
      <c r="G602" s="84">
        <v>-112860000</v>
      </c>
      <c r="H602" s="84">
        <v>95855000</v>
      </c>
      <c r="I602" s="84">
        <v>-361380000</v>
      </c>
      <c r="J602" s="84">
        <v>124830000</v>
      </c>
      <c r="K602" s="84">
        <v>271890000</v>
      </c>
      <c r="L602" s="84">
        <v>-136512500</v>
      </c>
      <c r="M602" s="84">
        <v>-10637500</v>
      </c>
      <c r="N602" s="84">
        <v>206182500</v>
      </c>
      <c r="O602" s="84">
        <v>-79784927.569999993</v>
      </c>
      <c r="P602" s="84">
        <v>-146335000</v>
      </c>
      <c r="Q602" s="84">
        <v>-44954999.979999997</v>
      </c>
      <c r="R602" s="84">
        <v>2269927.5499999998</v>
      </c>
      <c r="S602" s="84">
        <v>94089843.75</v>
      </c>
      <c r="T602" s="84">
        <v>58361718.75</v>
      </c>
      <c r="U602" s="84">
        <v>-323981250</v>
      </c>
      <c r="V602" s="84">
        <v>-22460156.25</v>
      </c>
      <c r="W602" s="84">
        <v>139010156.25</v>
      </c>
      <c r="X602" s="84">
        <v>-190694531.25</v>
      </c>
      <c r="Y602" s="84">
        <v>167627343.75</v>
      </c>
      <c r="Z602" s="84">
        <v>-207084375</v>
      </c>
      <c r="AA602" s="84">
        <v>-198759375</v>
      </c>
      <c r="AB602" s="84">
        <v>-607031250</v>
      </c>
      <c r="AC602" s="84">
        <v>-197978906.25</v>
      </c>
      <c r="AD602" s="84">
        <v>607031.25</v>
      </c>
      <c r="AE602" s="84">
        <v>-43099218.75</v>
      </c>
      <c r="AF602" s="84">
        <v>236482031.25</v>
      </c>
      <c r="AG602" s="84">
        <v>-232406250</v>
      </c>
      <c r="AH602" s="84">
        <v>-107508124.98999999</v>
      </c>
      <c r="AI602" s="84">
        <v>-98529843.75</v>
      </c>
      <c r="AJ602" s="84">
        <v>334214062.5</v>
      </c>
      <c r="AK602" s="84">
        <v>93656250</v>
      </c>
      <c r="AL602" s="84">
        <v>-193695000</v>
      </c>
      <c r="AM602" s="84">
        <v>-37670625</v>
      </c>
      <c r="AN602" s="84">
        <v>-115925625</v>
      </c>
      <c r="AO602" s="84">
        <v>203754375</v>
      </c>
      <c r="AP602" s="84">
        <v>115162499.98999999</v>
      </c>
      <c r="AQ602" s="84">
        <v>146265625</v>
      </c>
      <c r="AR602" s="84">
        <v>0</v>
      </c>
      <c r="AS602" s="84">
        <v>31796875</v>
      </c>
      <c r="AT602" s="84">
        <v>44515625</v>
      </c>
      <c r="AU602" s="84">
        <v>19078125</v>
      </c>
      <c r="AV602" s="84">
        <v>0</v>
      </c>
      <c r="AW602" s="84">
        <v>0</v>
      </c>
      <c r="AX602" s="84">
        <v>28906250</v>
      </c>
      <c r="AY602" s="84">
        <v>28906250</v>
      </c>
      <c r="AZ602" s="84">
        <v>0</v>
      </c>
      <c r="BA602" s="84">
        <v>0</v>
      </c>
      <c r="BB602" s="84">
        <v>-57812500</v>
      </c>
      <c r="BC602" s="84">
        <v>-52031250</v>
      </c>
      <c r="BD602" s="84">
        <v>0</v>
      </c>
      <c r="BE602" s="84">
        <v>-78046875</v>
      </c>
      <c r="BF602" s="84">
        <v>0</v>
      </c>
      <c r="BG602" s="84">
        <v>78046875</v>
      </c>
      <c r="BH602" s="84">
        <v>78046875</v>
      </c>
      <c r="BI602" s="84">
        <v>69375000</v>
      </c>
      <c r="BJ602" s="84">
        <v>8153999.6625814447</v>
      </c>
      <c r="BK602" s="84">
        <v>8153999.6625819206</v>
      </c>
      <c r="BL602" s="84">
        <v>8153999.6625819206</v>
      </c>
      <c r="BM602" s="84">
        <v>8153999.6625814447</v>
      </c>
      <c r="BN602" s="84">
        <v>8153999.6625819206</v>
      </c>
      <c r="BO602" s="84">
        <v>6794999.7188179493</v>
      </c>
      <c r="BP602" s="84">
        <v>6794999.7188181877</v>
      </c>
      <c r="BQ602" s="84">
        <v>6794999.7188181877</v>
      </c>
      <c r="BR602" s="84">
        <v>6794999.7188181877</v>
      </c>
      <c r="BS602" s="84">
        <v>6794999.7188181877</v>
      </c>
      <c r="BT602" s="84">
        <v>6794999.7188179493</v>
      </c>
      <c r="BU602" s="84">
        <v>5435999.7750554085</v>
      </c>
      <c r="BV602" s="59">
        <v>11784666.506076813</v>
      </c>
      <c r="BW602" s="59">
        <v>11784666.50607729</v>
      </c>
      <c r="BX602" s="59">
        <v>11784666.506077051</v>
      </c>
      <c r="BY602" s="59">
        <v>11784666.50607729</v>
      </c>
      <c r="BZ602" s="59">
        <v>11784666.506077051</v>
      </c>
      <c r="CA602" s="59">
        <v>8838499.879557848</v>
      </c>
      <c r="CB602" s="59">
        <v>8838499.879557848</v>
      </c>
      <c r="CC602" s="59">
        <v>8838499.8795579672</v>
      </c>
      <c r="CD602" s="59">
        <v>8838499.879557848</v>
      </c>
      <c r="CE602" s="59">
        <v>8838499.879557848</v>
      </c>
      <c r="CF602" s="59">
        <v>8838499.879557848</v>
      </c>
      <c r="CG602">
        <v>5892333.2530379295</v>
      </c>
      <c r="CH602">
        <v>3072027.2227015495</v>
      </c>
      <c r="CI602">
        <v>3072027.2227015495</v>
      </c>
      <c r="CJ602">
        <v>3072027.2227016687</v>
      </c>
      <c r="CK602">
        <v>3072027.2227015495</v>
      </c>
      <c r="CL602">
        <v>3072027.2227015495</v>
      </c>
      <c r="CM602">
        <v>1536013.6113507748</v>
      </c>
      <c r="CN602">
        <v>1536013.6113507748</v>
      </c>
      <c r="CO602">
        <v>1536013.6113508344</v>
      </c>
      <c r="CP602">
        <v>1536013.6113507748</v>
      </c>
      <c r="CQ602">
        <v>1536013.6113507748</v>
      </c>
      <c r="CR602">
        <v>1536013.6113500576</v>
      </c>
      <c r="CS602">
        <v>0</v>
      </c>
    </row>
    <row r="603" spans="1:97" ht="16">
      <c r="A603" s="35" t="s">
        <v>624</v>
      </c>
      <c r="B603" s="85">
        <v>207692004.56</v>
      </c>
      <c r="C603" s="85">
        <v>23852021.609999999</v>
      </c>
      <c r="D603" s="85">
        <v>35249208.550000012</v>
      </c>
      <c r="E603" s="85">
        <v>-49227846.360000029</v>
      </c>
      <c r="F603" s="85">
        <v>-165465345.86000001</v>
      </c>
      <c r="G603" s="85">
        <v>-36230331.299999952</v>
      </c>
      <c r="H603" s="85">
        <v>159233289.30000001</v>
      </c>
      <c r="I603" s="85">
        <v>-288847338.06</v>
      </c>
      <c r="J603" s="85">
        <v>216427191.15000001</v>
      </c>
      <c r="K603" s="85">
        <v>387653516.51999992</v>
      </c>
      <c r="L603" s="85">
        <v>-43356668.690000042</v>
      </c>
      <c r="M603" s="85">
        <v>92491105.620000035</v>
      </c>
      <c r="N603" s="85">
        <v>342442233.25999999</v>
      </c>
      <c r="O603" s="85">
        <v>65876664.480000019</v>
      </c>
      <c r="P603" s="85">
        <v>-34440918.490000024</v>
      </c>
      <c r="Q603" s="85">
        <v>69220115.370000005</v>
      </c>
      <c r="R603" s="85">
        <v>103924218.69000004</v>
      </c>
      <c r="S603" s="85">
        <v>189979874.86000001</v>
      </c>
      <c r="T603" s="85">
        <v>152523994.13000005</v>
      </c>
      <c r="U603" s="85">
        <v>-240680436.17999998</v>
      </c>
      <c r="V603" s="85">
        <v>83474908.590000033</v>
      </c>
      <c r="W603" s="85">
        <v>243992235.59999993</v>
      </c>
      <c r="X603" s="85">
        <v>-114572202.62000008</v>
      </c>
      <c r="Y603" s="85">
        <v>251781871.5999999</v>
      </c>
      <c r="Z603" s="85">
        <v>-25346972.47999984</v>
      </c>
      <c r="AA603" s="85">
        <v>-63262791.859999955</v>
      </c>
      <c r="AB603" s="85">
        <v>-495608080.5984</v>
      </c>
      <c r="AC603" s="85">
        <v>-76769283.800000012</v>
      </c>
      <c r="AD603" s="85">
        <v>112900522.77999997</v>
      </c>
      <c r="AE603" s="85">
        <v>96971464.069999933</v>
      </c>
      <c r="AF603" s="85">
        <v>400440988.16999984</v>
      </c>
      <c r="AG603" s="85">
        <v>-108577405.38000005</v>
      </c>
      <c r="AH603" s="85">
        <v>42440329.589999989</v>
      </c>
      <c r="AI603" s="85">
        <v>29095551.469999999</v>
      </c>
      <c r="AJ603" s="85">
        <v>433872716.92000002</v>
      </c>
      <c r="AK603" s="85">
        <v>247865380.37999997</v>
      </c>
      <c r="AL603" s="85">
        <v>-40907610.75000003</v>
      </c>
      <c r="AM603" s="85">
        <v>95346955.109999985</v>
      </c>
      <c r="AN603" s="85">
        <v>56385303.960000098</v>
      </c>
      <c r="AO603" s="85">
        <v>354716552.53000003</v>
      </c>
      <c r="AP603" s="85">
        <v>260152198.45999998</v>
      </c>
      <c r="AQ603" s="85">
        <v>284051361.73000002</v>
      </c>
      <c r="AR603" s="85">
        <v>253873262.13268617</v>
      </c>
      <c r="AS603" s="85">
        <v>133970480.62431848</v>
      </c>
      <c r="AT603" s="85">
        <v>168895140.72190103</v>
      </c>
      <c r="AU603" s="85">
        <v>154056546.9160434</v>
      </c>
      <c r="AV603" s="85">
        <v>141720300.67319706</v>
      </c>
      <c r="AW603" s="85">
        <v>163149681.1757091</v>
      </c>
      <c r="AX603" s="85">
        <v>191948198.18555641</v>
      </c>
      <c r="AY603" s="85">
        <v>188574536.80839989</v>
      </c>
      <c r="AZ603" s="85">
        <v>179348710.5189977</v>
      </c>
      <c r="BA603" s="85">
        <v>163714026.45865375</v>
      </c>
      <c r="BB603" s="85">
        <v>100082154.88458887</v>
      </c>
      <c r="BC603" s="85">
        <v>105454604.09135526</v>
      </c>
      <c r="BD603" s="85">
        <v>155944898.3901965</v>
      </c>
      <c r="BE603" s="85">
        <v>76800931.061346799</v>
      </c>
      <c r="BF603" s="85">
        <v>162995458.81935945</v>
      </c>
      <c r="BG603" s="85">
        <v>240966935.59496102</v>
      </c>
      <c r="BH603" s="85">
        <v>243652261.38308576</v>
      </c>
      <c r="BI603" s="85">
        <v>242879452.5505012</v>
      </c>
      <c r="BJ603" s="85">
        <v>186011744.36276093</v>
      </c>
      <c r="BK603" s="85">
        <v>173932364.63648927</v>
      </c>
      <c r="BL603" s="85">
        <v>197566262.24255079</v>
      </c>
      <c r="BM603" s="85">
        <v>179327949.52016035</v>
      </c>
      <c r="BN603" s="85">
        <v>174378558.52258009</v>
      </c>
      <c r="BO603" s="85">
        <v>170524238.82372701</v>
      </c>
      <c r="BP603" s="85">
        <v>173017768.79447666</v>
      </c>
      <c r="BQ603" s="85">
        <v>171524962.59747857</v>
      </c>
      <c r="BR603" s="85">
        <v>180745527.72004384</v>
      </c>
      <c r="BS603" s="85">
        <v>178889092.14790902</v>
      </c>
      <c r="BT603" s="85">
        <v>179552859.6552265</v>
      </c>
      <c r="BU603" s="85">
        <v>193278996.2206502</v>
      </c>
      <c r="BV603" s="59">
        <v>197278018.7750062</v>
      </c>
      <c r="BW603" s="59">
        <v>192503508.05828965</v>
      </c>
      <c r="BX603" s="59">
        <v>211195316.4121947</v>
      </c>
      <c r="BY603" s="59">
        <v>192110726.95406127</v>
      </c>
      <c r="BZ603" s="59">
        <v>186561280.41210893</v>
      </c>
      <c r="CA603" s="59">
        <v>186232847.34820271</v>
      </c>
      <c r="CB603" s="59">
        <v>181266358.78297198</v>
      </c>
      <c r="CC603" s="59">
        <v>180429667.93161151</v>
      </c>
      <c r="CD603" s="59">
        <v>190953044.01915514</v>
      </c>
      <c r="CE603" s="59">
        <v>188754605.07223511</v>
      </c>
      <c r="CF603" s="59">
        <v>188813120.34519419</v>
      </c>
      <c r="CG603">
        <v>205767458.71193716</v>
      </c>
      <c r="CH603">
        <v>200215304.18409681</v>
      </c>
      <c r="CI603">
        <v>193764748.54125139</v>
      </c>
      <c r="CJ603">
        <v>218529488.0661639</v>
      </c>
      <c r="CK603">
        <v>198421569.47132683</v>
      </c>
      <c r="CL603">
        <v>191366241.7587927</v>
      </c>
      <c r="CM603">
        <v>192307533.79076993</v>
      </c>
      <c r="CN603">
        <v>188370338.56418157</v>
      </c>
      <c r="CO603">
        <v>189021359.16994554</v>
      </c>
      <c r="CP603">
        <v>198136208.65632251</v>
      </c>
      <c r="CQ603">
        <v>196297328.64884055</v>
      </c>
      <c r="CR603">
        <v>194910023.35842344</v>
      </c>
      <c r="CS603">
        <v>212155544.20480818</v>
      </c>
    </row>
    <row r="604" spans="1:97" outlineLevel="1">
      <c r="A604" s="37" t="s">
        <v>625</v>
      </c>
      <c r="B604" s="85">
        <v>5932573.8300000001</v>
      </c>
      <c r="C604" s="85">
        <v>8261385.4000000004</v>
      </c>
      <c r="D604" s="85">
        <v>10377541.15</v>
      </c>
      <c r="E604" s="85">
        <v>9411025.3200000003</v>
      </c>
      <c r="F604" s="85">
        <v>6481775.9199999999</v>
      </c>
      <c r="G604" s="85">
        <v>8010533.0700000003</v>
      </c>
      <c r="H604" s="85">
        <v>5828424.54</v>
      </c>
      <c r="I604" s="85">
        <v>6636035.7599999998</v>
      </c>
      <c r="J604" s="85">
        <v>7750457.75</v>
      </c>
      <c r="K604" s="85">
        <v>10496492.24</v>
      </c>
      <c r="L604" s="85">
        <v>8906276.5500000007</v>
      </c>
      <c r="M604" s="85">
        <v>-42524080.460000001</v>
      </c>
      <c r="N604" s="84">
        <v>12202545.619999999</v>
      </c>
      <c r="O604" s="85">
        <v>13199137.4</v>
      </c>
      <c r="P604" s="85">
        <v>8970549.9499999993</v>
      </c>
      <c r="Q604" s="85">
        <v>10276890.689999999</v>
      </c>
      <c r="R604" s="85">
        <v>9318031.1799999997</v>
      </c>
      <c r="S604" s="85">
        <v>8205935.4100000001</v>
      </c>
      <c r="T604" s="85">
        <v>8619293.5800000001</v>
      </c>
      <c r="U604" s="85">
        <v>7659331.5199999996</v>
      </c>
      <c r="V604" s="85">
        <v>9094107.5800000001</v>
      </c>
      <c r="W604" s="85">
        <v>9565515.0199999996</v>
      </c>
      <c r="X604" s="85">
        <v>6976088.7699999996</v>
      </c>
      <c r="Y604" s="85">
        <v>-33659394.460000001</v>
      </c>
      <c r="Z604" s="84">
        <v>16113032.02</v>
      </c>
      <c r="AA604" s="85">
        <v>12434452.050000001</v>
      </c>
      <c r="AB604" s="85">
        <v>9522922.5899999999</v>
      </c>
      <c r="AC604" s="85">
        <v>10820884.369999999</v>
      </c>
      <c r="AD604" s="85">
        <v>10203050.82</v>
      </c>
      <c r="AE604" s="85">
        <v>12430473.939999999</v>
      </c>
      <c r="AF604" s="85">
        <v>14852141</v>
      </c>
      <c r="AG604" s="85">
        <v>10804483.390000001</v>
      </c>
      <c r="AH604" s="85">
        <v>-323066.18</v>
      </c>
      <c r="AI604" s="85">
        <v>11543203.859999999</v>
      </c>
      <c r="AJ604" s="85">
        <v>2265822.4700000002</v>
      </c>
      <c r="AK604" s="85">
        <v>-19076772.559999999</v>
      </c>
      <c r="AL604" s="84">
        <v>13385916</v>
      </c>
      <c r="AM604" s="85">
        <v>12130668.800000001</v>
      </c>
      <c r="AN604" s="85">
        <v>14812657.890000001</v>
      </c>
      <c r="AO604" s="85">
        <v>13574660.41</v>
      </c>
      <c r="AP604" s="85">
        <v>6241846.9699999997</v>
      </c>
      <c r="AQ604" s="85">
        <v>12395460.59</v>
      </c>
      <c r="AR604" s="85">
        <v>40184584.245502427</v>
      </c>
      <c r="AS604" s="85">
        <v>41578668.354909167</v>
      </c>
      <c r="AT604" s="85">
        <v>42309320.821426049</v>
      </c>
      <c r="AU604" s="85">
        <v>51169128.432457455</v>
      </c>
      <c r="AV604" s="85">
        <v>30327880.599179946</v>
      </c>
      <c r="AW604" s="85">
        <v>-77309592.340917796</v>
      </c>
      <c r="AX604" s="84">
        <v>55989144.025433011</v>
      </c>
      <c r="AY604" s="85">
        <v>54480138.833474994</v>
      </c>
      <c r="AZ604" s="85">
        <v>58489512.197550505</v>
      </c>
      <c r="BA604" s="85">
        <v>55726736.887987472</v>
      </c>
      <c r="BB604" s="85">
        <v>31556952.428678866</v>
      </c>
      <c r="BC604" s="85">
        <v>51215841.107037909</v>
      </c>
      <c r="BD604" s="85">
        <v>53343700.387208663</v>
      </c>
      <c r="BE604" s="85">
        <v>52897994.086444378</v>
      </c>
      <c r="BF604" s="85">
        <v>52826104.541281357</v>
      </c>
      <c r="BG604" s="85">
        <v>55615120.840335146</v>
      </c>
      <c r="BH604" s="85">
        <v>35370838.132840991</v>
      </c>
      <c r="BI604" s="85">
        <v>-93042108.232488737</v>
      </c>
      <c r="BJ604" s="84">
        <v>60716613.117979348</v>
      </c>
      <c r="BK604" s="85">
        <v>56607071.789043009</v>
      </c>
      <c r="BL604" s="85">
        <v>61734317.732286453</v>
      </c>
      <c r="BM604" s="85">
        <v>58416152.424268685</v>
      </c>
      <c r="BN604" s="85">
        <v>34782335.88220758</v>
      </c>
      <c r="BO604" s="85">
        <v>52982535.81080696</v>
      </c>
      <c r="BP604" s="85">
        <v>56491140.440201327</v>
      </c>
      <c r="BQ604" s="85">
        <v>55918991.766619027</v>
      </c>
      <c r="BR604" s="85">
        <v>56236952.042481981</v>
      </c>
      <c r="BS604" s="85">
        <v>58571093.913864806</v>
      </c>
      <c r="BT604" s="85">
        <v>39645821.716074131</v>
      </c>
      <c r="BU604" s="85">
        <v>-98837953.960967779</v>
      </c>
      <c r="BV604" s="59">
        <v>63334990.578337967</v>
      </c>
      <c r="BW604" s="59">
        <v>61678400.213593341</v>
      </c>
      <c r="BX604" s="59">
        <v>64952003.089320756</v>
      </c>
      <c r="BY604" s="59">
        <v>61530875.781879269</v>
      </c>
      <c r="BZ604" s="59">
        <v>45939729.308178648</v>
      </c>
      <c r="CA604" s="59">
        <v>57339200.226052783</v>
      </c>
      <c r="CB604" s="59">
        <v>58588237.790893823</v>
      </c>
      <c r="CC604" s="59">
        <v>58280868.702021837</v>
      </c>
      <c r="CD604" s="59">
        <v>58782855.963345036</v>
      </c>
      <c r="CE604" s="59">
        <v>61175191.316195063</v>
      </c>
      <c r="CF604" s="59">
        <v>53538536.556257397</v>
      </c>
      <c r="CG604">
        <v>-112061914.65647437</v>
      </c>
      <c r="CH604">
        <v>66724241.565376028</v>
      </c>
      <c r="CI604">
        <v>64491414.75199195</v>
      </c>
      <c r="CJ604">
        <v>69603051.584814593</v>
      </c>
      <c r="CK604">
        <v>66040737.051880889</v>
      </c>
      <c r="CL604">
        <v>59464688.512814172</v>
      </c>
      <c r="CM604">
        <v>61115775.32749559</v>
      </c>
      <c r="CN604">
        <v>63106750.824832998</v>
      </c>
      <c r="CO604">
        <v>63299537.533175901</v>
      </c>
      <c r="CP604">
        <v>63139249.160677545</v>
      </c>
      <c r="CQ604">
        <v>65887085.799519435</v>
      </c>
      <c r="CR604">
        <v>64473827.914919004</v>
      </c>
      <c r="CS604">
        <v>-98257980.980565771</v>
      </c>
    </row>
    <row r="605" spans="1:97" outlineLevel="1">
      <c r="A605" s="37" t="s">
        <v>626</v>
      </c>
      <c r="B605" s="85">
        <v>16425347.65</v>
      </c>
      <c r="C605" s="85">
        <v>22946292.789999999</v>
      </c>
      <c r="D605" s="85">
        <v>28824503.16</v>
      </c>
      <c r="E605" s="85">
        <v>26139737</v>
      </c>
      <c r="F605" s="85">
        <v>17998912.010000002</v>
      </c>
      <c r="G605" s="85">
        <v>22192031.789999999</v>
      </c>
      <c r="H605" s="85">
        <v>16135589.710000001</v>
      </c>
      <c r="I605" s="85">
        <v>18358155</v>
      </c>
      <c r="J605" s="85">
        <v>21456078.18</v>
      </c>
      <c r="K605" s="85">
        <v>29093267.280000001</v>
      </c>
      <c r="L605" s="85">
        <v>24663133.149999999</v>
      </c>
      <c r="M605" s="85">
        <v>-122408935.48999999</v>
      </c>
      <c r="N605" s="84">
        <v>33893960.060000002</v>
      </c>
      <c r="O605" s="85">
        <v>36596573.149999999</v>
      </c>
      <c r="P605" s="85">
        <v>24850686.039999999</v>
      </c>
      <c r="Q605" s="85">
        <v>28480491.629999999</v>
      </c>
      <c r="R605" s="85">
        <v>25818211.57</v>
      </c>
      <c r="S605" s="85">
        <v>22725048.23</v>
      </c>
      <c r="T605" s="85">
        <v>23873116.57</v>
      </c>
      <c r="U605" s="85">
        <v>21207344.579999998</v>
      </c>
      <c r="V605" s="85">
        <v>25193359.100000001</v>
      </c>
      <c r="W605" s="85">
        <v>26500365.539999999</v>
      </c>
      <c r="X605" s="85">
        <v>19289788.039999999</v>
      </c>
      <c r="Y605" s="85">
        <v>-101283728.94</v>
      </c>
      <c r="Z605" s="84">
        <v>44685690.090000004</v>
      </c>
      <c r="AA605" s="85">
        <v>34464927.869999997</v>
      </c>
      <c r="AB605" s="85">
        <v>26377041.579999998</v>
      </c>
      <c r="AC605" s="85">
        <v>29981460.800000001</v>
      </c>
      <c r="AD605" s="85">
        <v>28264061.449999999</v>
      </c>
      <c r="AE605" s="85">
        <v>34452265.909999996</v>
      </c>
      <c r="AF605" s="85">
        <v>41179381.560000002</v>
      </c>
      <c r="AG605" s="85">
        <v>29931097.109999999</v>
      </c>
      <c r="AH605" s="85">
        <v>-979991.19</v>
      </c>
      <c r="AI605" s="85">
        <v>31985873</v>
      </c>
      <c r="AJ605" s="85">
        <v>6203558.2400000002</v>
      </c>
      <c r="AK605" s="85">
        <v>-62231780.810000002</v>
      </c>
      <c r="AL605" s="84">
        <v>37110680.020000003</v>
      </c>
      <c r="AM605" s="85">
        <v>33618166.810000002</v>
      </c>
      <c r="AN605" s="85">
        <v>41071981.590000004</v>
      </c>
      <c r="AO605" s="85">
        <v>37634045.890000001</v>
      </c>
      <c r="AP605" s="85">
        <v>17264401.920000002</v>
      </c>
      <c r="AQ605" s="85">
        <v>34357587.979999997</v>
      </c>
      <c r="AR605" s="85"/>
      <c r="AS605" s="85"/>
      <c r="AT605" s="85"/>
      <c r="AU605" s="85"/>
      <c r="AV605" s="85"/>
      <c r="AW605" s="85"/>
      <c r="AX605" s="84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4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59"/>
      <c r="BW605" s="59"/>
      <c r="BX605" s="59"/>
      <c r="BY605" s="59"/>
      <c r="BZ605" s="59"/>
      <c r="CA605" s="59"/>
      <c r="CB605" s="59"/>
      <c r="CC605" s="59"/>
      <c r="CD605" s="59"/>
      <c r="CE605" s="59"/>
      <c r="CF605" s="59"/>
    </row>
    <row r="606" spans="1:97" outlineLevel="1">
      <c r="A606" s="37" t="s">
        <v>627</v>
      </c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  <c r="AG606" s="85"/>
      <c r="AH606" s="85"/>
      <c r="AI606" s="85"/>
      <c r="AJ606" s="85"/>
      <c r="AK606" s="85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4"/>
      <c r="BK606" s="84"/>
      <c r="BL606" s="84"/>
      <c r="BM606" s="84"/>
      <c r="BN606" s="84"/>
      <c r="BO606" s="84"/>
      <c r="BP606" s="84"/>
      <c r="BQ606" s="84"/>
      <c r="BR606" s="84"/>
      <c r="BS606" s="84"/>
      <c r="BT606" s="84"/>
      <c r="BU606" s="84"/>
      <c r="BV606" s="59"/>
      <c r="BW606" s="59"/>
      <c r="BX606" s="59"/>
      <c r="BY606" s="59"/>
      <c r="BZ606" s="59"/>
      <c r="CA606" s="59"/>
      <c r="CB606" s="59"/>
      <c r="CC606" s="59"/>
      <c r="CD606" s="59"/>
      <c r="CE606" s="59"/>
      <c r="CF606" s="59"/>
    </row>
    <row r="607" spans="1:97" outlineLevel="1">
      <c r="A607" s="37" t="s">
        <v>628</v>
      </c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  <c r="AG607" s="85"/>
      <c r="AH607" s="85"/>
      <c r="AI607" s="85"/>
      <c r="AJ607" s="85"/>
      <c r="AK607" s="85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4"/>
      <c r="BK607" s="84"/>
      <c r="BL607" s="84"/>
      <c r="BM607" s="84"/>
      <c r="BN607" s="84"/>
      <c r="BO607" s="84"/>
      <c r="BP607" s="84"/>
      <c r="BQ607" s="84"/>
      <c r="BR607" s="84"/>
      <c r="BS607" s="84"/>
      <c r="BT607" s="84"/>
      <c r="BU607" s="84"/>
      <c r="BV607" s="59"/>
      <c r="BW607" s="59"/>
      <c r="BX607" s="59"/>
      <c r="BY607" s="59"/>
      <c r="BZ607" s="59"/>
      <c r="CA607" s="59"/>
      <c r="CB607" s="59"/>
      <c r="CC607" s="59"/>
      <c r="CD607" s="59"/>
      <c r="CE607" s="59"/>
      <c r="CF607" s="59"/>
    </row>
    <row r="608" spans="1:97" outlineLevel="1">
      <c r="A608" s="37" t="s">
        <v>629</v>
      </c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  <c r="AE608" s="84"/>
      <c r="AF608" s="84"/>
      <c r="AG608" s="84"/>
      <c r="AH608" s="84"/>
      <c r="AI608" s="84"/>
      <c r="AJ608" s="84"/>
      <c r="AK608" s="84"/>
      <c r="AL608" s="84"/>
      <c r="AM608" s="84"/>
      <c r="AN608" s="84"/>
      <c r="AO608" s="84"/>
      <c r="AP608" s="84"/>
      <c r="AQ608" s="84"/>
      <c r="AR608" s="84"/>
      <c r="AS608" s="84"/>
      <c r="AT608" s="84"/>
      <c r="AU608" s="84"/>
      <c r="AV608" s="84"/>
      <c r="AW608" s="84"/>
      <c r="AX608" s="84"/>
      <c r="AY608" s="84"/>
      <c r="AZ608" s="84"/>
      <c r="BA608" s="84"/>
      <c r="BB608" s="84"/>
      <c r="BC608" s="84"/>
      <c r="BD608" s="84"/>
      <c r="BE608" s="84"/>
      <c r="BF608" s="84"/>
      <c r="BG608" s="84"/>
      <c r="BH608" s="84"/>
      <c r="BI608" s="84"/>
      <c r="BJ608" s="84"/>
      <c r="BK608" s="84"/>
      <c r="BL608" s="84"/>
      <c r="BM608" s="84"/>
      <c r="BN608" s="84"/>
      <c r="BO608" s="84"/>
      <c r="BP608" s="84"/>
      <c r="BQ608" s="84"/>
      <c r="BR608" s="84"/>
      <c r="BS608" s="84"/>
      <c r="BT608" s="84"/>
      <c r="BU608" s="84"/>
      <c r="BV608" s="59"/>
      <c r="BW608" s="59"/>
      <c r="BX608" s="59"/>
      <c r="BY608" s="59"/>
      <c r="BZ608" s="59"/>
      <c r="CA608" s="59"/>
      <c r="CB608" s="59"/>
      <c r="CC608" s="59"/>
      <c r="CD608" s="59"/>
      <c r="CE608" s="59"/>
      <c r="CF608" s="59"/>
    </row>
    <row r="609" spans="1:97" outlineLevel="1">
      <c r="A609" s="37" t="s">
        <v>630</v>
      </c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  <c r="AE609" s="84"/>
      <c r="AF609" s="84"/>
      <c r="AG609" s="84"/>
      <c r="AH609" s="84"/>
      <c r="AI609" s="84"/>
      <c r="AJ609" s="84"/>
      <c r="AK609" s="84"/>
      <c r="AL609" s="84"/>
      <c r="AM609" s="84"/>
      <c r="AN609" s="84"/>
      <c r="AO609" s="84"/>
      <c r="AP609" s="84"/>
      <c r="AQ609" s="84"/>
      <c r="AR609" s="84"/>
      <c r="AS609" s="84"/>
      <c r="AT609" s="84"/>
      <c r="AU609" s="84"/>
      <c r="AV609" s="84"/>
      <c r="AW609" s="84"/>
      <c r="AX609" s="84"/>
      <c r="AY609" s="84"/>
      <c r="AZ609" s="84"/>
      <c r="BA609" s="84"/>
      <c r="BB609" s="84"/>
      <c r="BC609" s="84"/>
      <c r="BD609" s="84"/>
      <c r="BE609" s="84"/>
      <c r="BF609" s="84"/>
      <c r="BG609" s="84"/>
      <c r="BH609" s="84"/>
      <c r="BI609" s="84"/>
      <c r="BJ609" s="84"/>
      <c r="BK609" s="84"/>
      <c r="BL609" s="84"/>
      <c r="BM609" s="84"/>
      <c r="BN609" s="84"/>
      <c r="BO609" s="84"/>
      <c r="BP609" s="84"/>
      <c r="BQ609" s="84"/>
      <c r="BR609" s="84"/>
      <c r="BS609" s="84"/>
      <c r="BT609" s="84"/>
      <c r="BU609" s="84"/>
      <c r="BV609" s="59"/>
      <c r="BW609" s="59"/>
      <c r="BX609" s="59"/>
      <c r="BY609" s="59"/>
      <c r="BZ609" s="59"/>
      <c r="CA609" s="59"/>
      <c r="CB609" s="59"/>
      <c r="CC609" s="59"/>
      <c r="CD609" s="59"/>
      <c r="CE609" s="59"/>
      <c r="CF609" s="59"/>
    </row>
    <row r="610" spans="1:97" ht="16">
      <c r="A610" s="35" t="s">
        <v>631</v>
      </c>
      <c r="B610" s="85">
        <v>22357921.48</v>
      </c>
      <c r="C610" s="85">
        <v>31207678.190000001</v>
      </c>
      <c r="D610" s="85">
        <v>39202044.310000002</v>
      </c>
      <c r="E610" s="85">
        <v>35550762.32</v>
      </c>
      <c r="F610" s="85">
        <v>24480687.93</v>
      </c>
      <c r="G610" s="85">
        <v>30202564.859999999</v>
      </c>
      <c r="H610" s="85">
        <v>21964014.25</v>
      </c>
      <c r="I610" s="85">
        <v>24992681.84</v>
      </c>
      <c r="J610" s="85">
        <v>29206535.93</v>
      </c>
      <c r="K610" s="85">
        <v>39589759.520000003</v>
      </c>
      <c r="L610" s="85">
        <v>32897218.809999999</v>
      </c>
      <c r="M610" s="85">
        <v>-164933015.94999999</v>
      </c>
      <c r="N610" s="85">
        <v>46096505.68</v>
      </c>
      <c r="O610" s="85">
        <v>49795710.549999997</v>
      </c>
      <c r="P610" s="85">
        <v>33821235.989999995</v>
      </c>
      <c r="Q610" s="85">
        <v>38757382.32</v>
      </c>
      <c r="R610" s="85">
        <v>-10988854.919999996</v>
      </c>
      <c r="S610" s="85">
        <v>30930983.639999997</v>
      </c>
      <c r="T610" s="85">
        <v>32727921.640000001</v>
      </c>
      <c r="U610" s="85">
        <v>28866676.099999998</v>
      </c>
      <c r="V610" s="85">
        <v>34287466.68</v>
      </c>
      <c r="W610" s="85">
        <v>36065880.560000002</v>
      </c>
      <c r="X610" s="85">
        <v>26265876.809999999</v>
      </c>
      <c r="Y610" s="85">
        <v>-134943123.40000001</v>
      </c>
      <c r="Z610" s="85">
        <v>60798722.109999999</v>
      </c>
      <c r="AA610" s="85">
        <v>46866414.859999999</v>
      </c>
      <c r="AB610" s="85">
        <v>35899964.170000002</v>
      </c>
      <c r="AC610" s="85">
        <v>40802345.170000002</v>
      </c>
      <c r="AD610" s="85">
        <v>38467112.269999996</v>
      </c>
      <c r="AE610" s="85">
        <v>46882739.849999994</v>
      </c>
      <c r="AF610" s="85">
        <v>56031522.560000002</v>
      </c>
      <c r="AG610" s="85">
        <v>40735580.5</v>
      </c>
      <c r="AH610" s="85">
        <v>-1303057.3699999999</v>
      </c>
      <c r="AI610" s="85">
        <v>43529076.859999999</v>
      </c>
      <c r="AJ610" s="85">
        <v>8333227.1500000013</v>
      </c>
      <c r="AK610" s="85">
        <v>-81308553.370000005</v>
      </c>
      <c r="AL610" s="85">
        <v>50496596.020000003</v>
      </c>
      <c r="AM610" s="85">
        <v>45748835.609999999</v>
      </c>
      <c r="AN610" s="85">
        <v>55884639.480000004</v>
      </c>
      <c r="AO610" s="85">
        <v>51208706.299999997</v>
      </c>
      <c r="AP610" s="85">
        <v>23506248.890000001</v>
      </c>
      <c r="AQ610" s="85">
        <v>46753048.569999993</v>
      </c>
      <c r="AR610" s="85">
        <v>40184584.245502427</v>
      </c>
      <c r="AS610" s="85">
        <v>41578668.354909167</v>
      </c>
      <c r="AT610" s="85">
        <v>42309320.821426049</v>
      </c>
      <c r="AU610" s="85">
        <v>51169128.432457455</v>
      </c>
      <c r="AV610" s="85">
        <v>30327880.599179946</v>
      </c>
      <c r="AW610" s="85">
        <v>-77309592.340917796</v>
      </c>
      <c r="AX610" s="85">
        <v>55989144.025433011</v>
      </c>
      <c r="AY610" s="85">
        <v>54480138.833474994</v>
      </c>
      <c r="AZ610" s="85">
        <v>58489512.197550505</v>
      </c>
      <c r="BA610" s="85">
        <v>55726736.887987472</v>
      </c>
      <c r="BB610" s="85">
        <v>31556952.428678866</v>
      </c>
      <c r="BC610" s="85">
        <v>51215841.107037909</v>
      </c>
      <c r="BD610" s="85">
        <v>53343700.387208663</v>
      </c>
      <c r="BE610" s="85">
        <v>52897994.086444378</v>
      </c>
      <c r="BF610" s="85">
        <v>52826104.541281357</v>
      </c>
      <c r="BG610" s="85">
        <v>55615120.840335146</v>
      </c>
      <c r="BH610" s="85">
        <v>35370838.132840991</v>
      </c>
      <c r="BI610" s="85">
        <v>-93042108.232488737</v>
      </c>
      <c r="BJ610" s="84">
        <v>60716613.117979348</v>
      </c>
      <c r="BK610" s="85">
        <v>56607071.789043009</v>
      </c>
      <c r="BL610" s="85">
        <v>61734317.732286453</v>
      </c>
      <c r="BM610" s="85">
        <v>58416152.424268685</v>
      </c>
      <c r="BN610" s="85">
        <v>34782335.88220758</v>
      </c>
      <c r="BO610" s="85">
        <v>52982535.81080696</v>
      </c>
      <c r="BP610" s="85">
        <v>56491140.440201327</v>
      </c>
      <c r="BQ610" s="85">
        <v>55918991.766619027</v>
      </c>
      <c r="BR610" s="85">
        <v>56236952.042481981</v>
      </c>
      <c r="BS610" s="85">
        <v>58571093.913864806</v>
      </c>
      <c r="BT610" s="85">
        <v>39645821.716074131</v>
      </c>
      <c r="BU610" s="85">
        <v>-98837953.960967779</v>
      </c>
      <c r="BV610" s="59">
        <v>63334990.578337967</v>
      </c>
      <c r="BW610" s="59">
        <v>61678400.213593341</v>
      </c>
      <c r="BX610" s="59">
        <v>64952003.089320756</v>
      </c>
      <c r="BY610" s="59">
        <v>61530875.781879269</v>
      </c>
      <c r="BZ610" s="59">
        <v>45939729.308178648</v>
      </c>
      <c r="CA610" s="59">
        <v>57339200.226052783</v>
      </c>
      <c r="CB610" s="59">
        <v>58588237.790893823</v>
      </c>
      <c r="CC610" s="59">
        <v>58280868.702021837</v>
      </c>
      <c r="CD610" s="59">
        <v>58782855.963345036</v>
      </c>
      <c r="CE610" s="59">
        <v>61175191.316195063</v>
      </c>
      <c r="CF610" s="59">
        <v>53538536.556257397</v>
      </c>
      <c r="CG610">
        <v>-112061914.65647437</v>
      </c>
      <c r="CH610">
        <v>66724241.565376028</v>
      </c>
      <c r="CI610">
        <v>64491414.75199195</v>
      </c>
      <c r="CJ610">
        <v>69603051.584814593</v>
      </c>
      <c r="CK610">
        <v>66040737.051880889</v>
      </c>
      <c r="CL610">
        <v>59464688.512814172</v>
      </c>
      <c r="CM610">
        <v>61115775.32749559</v>
      </c>
      <c r="CN610">
        <v>63106750.824832998</v>
      </c>
      <c r="CO610">
        <v>63299537.533175901</v>
      </c>
      <c r="CP610">
        <v>63139249.160677545</v>
      </c>
      <c r="CQ610">
        <v>65887085.799519435</v>
      </c>
      <c r="CR610">
        <v>64473827.914919004</v>
      </c>
      <c r="CS610">
        <v>-98257980.980565771</v>
      </c>
    </row>
    <row r="611" spans="1:97" outlineLevel="1">
      <c r="A611" s="37" t="s">
        <v>632</v>
      </c>
      <c r="B611" s="85">
        <v>12762775.76</v>
      </c>
      <c r="C611" s="85">
        <v>-7270045.2599999998</v>
      </c>
      <c r="D611" s="85">
        <v>-6035322.0499999998</v>
      </c>
      <c r="E611" s="85">
        <v>-13834311.83</v>
      </c>
      <c r="F611" s="85">
        <v>-22413070.59</v>
      </c>
      <c r="G611" s="85">
        <v>-9701969.2799999993</v>
      </c>
      <c r="H611" s="85">
        <v>8504861.9200000018</v>
      </c>
      <c r="I611" s="84">
        <v>-32515321.719999999</v>
      </c>
      <c r="J611" s="84">
        <v>12694580.880000001</v>
      </c>
      <c r="K611" s="84">
        <v>13749252.01</v>
      </c>
      <c r="L611" s="84">
        <v>-3724155.0500000049</v>
      </c>
      <c r="M611" s="84">
        <v>-1446730.2899999991</v>
      </c>
      <c r="N611" s="84">
        <v>18591368.59</v>
      </c>
      <c r="O611" s="84">
        <v>2379107.5699999998</v>
      </c>
      <c r="P611" s="84">
        <v>-21702279.870000001</v>
      </c>
      <c r="Q611" s="84">
        <v>-4044469.96</v>
      </c>
      <c r="R611" s="84">
        <v>73787.48</v>
      </c>
      <c r="S611" s="84">
        <v>8902475.25</v>
      </c>
      <c r="T611" s="84">
        <v>5107517.24</v>
      </c>
      <c r="U611" s="84">
        <v>-29310948.82</v>
      </c>
      <c r="V611" s="84">
        <v>-1577496.93</v>
      </c>
      <c r="W611" s="84">
        <v>12412206.960000001</v>
      </c>
      <c r="X611" s="84">
        <v>-17285455.059999999</v>
      </c>
      <c r="Y611" s="84">
        <v>15025342.869999999</v>
      </c>
      <c r="Z611" s="84">
        <v>-18381027.73</v>
      </c>
      <c r="AA611" s="84">
        <v>-18032730.600000001</v>
      </c>
      <c r="AB611" s="84">
        <v>-54110266.560000002</v>
      </c>
      <c r="AC611" s="84">
        <v>-17717960.100000001</v>
      </c>
      <c r="AD611" s="84">
        <v>-41844.07</v>
      </c>
      <c r="AE611" s="84">
        <v>-3694471.59</v>
      </c>
      <c r="AF611" s="84">
        <v>21193512.969999999</v>
      </c>
      <c r="AG611" s="84">
        <v>-20575497.59</v>
      </c>
      <c r="AH611" s="84">
        <v>4174763.92</v>
      </c>
      <c r="AI611" s="84">
        <v>-8908035.5899999999</v>
      </c>
      <c r="AJ611" s="84">
        <v>36790200.32</v>
      </c>
      <c r="AK611" s="84">
        <v>8006877.21</v>
      </c>
      <c r="AL611" s="84">
        <v>-17065624.960000001</v>
      </c>
      <c r="AM611" s="84">
        <v>-3452312.66</v>
      </c>
      <c r="AN611" s="84">
        <v>-9718726.5800000001</v>
      </c>
      <c r="AO611" s="84">
        <v>18353981.149999999</v>
      </c>
      <c r="AP611" s="84">
        <v>17173886.5</v>
      </c>
      <c r="AQ611" s="84">
        <v>13170736.08</v>
      </c>
      <c r="AR611" s="84">
        <v>0</v>
      </c>
      <c r="AS611" s="84">
        <v>10810937.500000002</v>
      </c>
      <c r="AT611" s="84">
        <v>15135312.5</v>
      </c>
      <c r="AU611" s="84">
        <v>6486562.5000000075</v>
      </c>
      <c r="AV611" s="84">
        <v>22119178.124999993</v>
      </c>
      <c r="AW611" s="84">
        <v>0</v>
      </c>
      <c r="AX611" s="84">
        <v>9828125</v>
      </c>
      <c r="AY611" s="84">
        <v>9828125</v>
      </c>
      <c r="AZ611" s="84">
        <v>0</v>
      </c>
      <c r="BA611" s="84">
        <v>0</v>
      </c>
      <c r="BB611" s="84">
        <v>2462928.1249999949</v>
      </c>
      <c r="BC611" s="84">
        <v>-17690625</v>
      </c>
      <c r="BD611" s="84">
        <v>0</v>
      </c>
      <c r="BE611" s="84">
        <v>-26535937.5</v>
      </c>
      <c r="BF611" s="84">
        <v>0</v>
      </c>
      <c r="BG611" s="84">
        <v>26535937.5</v>
      </c>
      <c r="BH611" s="84">
        <v>47672303.125</v>
      </c>
      <c r="BI611" s="84">
        <v>23587500</v>
      </c>
      <c r="BJ611" s="84">
        <v>2772359.8852776913</v>
      </c>
      <c r="BK611" s="84">
        <v>2772359.8852778533</v>
      </c>
      <c r="BL611" s="84">
        <v>2772359.8852778524</v>
      </c>
      <c r="BM611" s="84">
        <v>2772359.8852776922</v>
      </c>
      <c r="BN611" s="84">
        <v>24712630.81421303</v>
      </c>
      <c r="BO611" s="84">
        <v>2310299.9043981037</v>
      </c>
      <c r="BP611" s="84">
        <v>2310299.9043981833</v>
      </c>
      <c r="BQ611" s="84">
        <v>2310299.9043981833</v>
      </c>
      <c r="BR611" s="84">
        <v>2310299.9043981833</v>
      </c>
      <c r="BS611" s="84">
        <v>2310299.9043981764</v>
      </c>
      <c r="BT611" s="84">
        <v>21478210.948055495</v>
      </c>
      <c r="BU611" s="84">
        <v>1848239.9235188351</v>
      </c>
      <c r="BV611" s="59">
        <v>4006786.6120661166</v>
      </c>
      <c r="BW611" s="59">
        <v>4006786.6120662782</v>
      </c>
      <c r="BX611" s="59">
        <v>4006786.6120661981</v>
      </c>
      <c r="BY611" s="59">
        <v>4006786.6120662801</v>
      </c>
      <c r="BZ611" s="59">
        <v>17704154.409761097</v>
      </c>
      <c r="CA611" s="59">
        <v>3005089.95904967</v>
      </c>
      <c r="CB611" s="59">
        <v>3005089.959049663</v>
      </c>
      <c r="CC611" s="59">
        <v>3005089.9590497138</v>
      </c>
      <c r="CD611" s="59">
        <v>3005089.95904967</v>
      </c>
      <c r="CE611" s="59">
        <v>3005089.959049663</v>
      </c>
      <c r="CF611" s="59">
        <v>10692277.838645205</v>
      </c>
      <c r="CG611">
        <v>2003393.3060329</v>
      </c>
      <c r="CH611">
        <v>1044489.2557185269</v>
      </c>
      <c r="CI611">
        <v>1044489.2557185269</v>
      </c>
      <c r="CJ611">
        <v>1044489.2557185672</v>
      </c>
      <c r="CK611">
        <v>1044489.2557185276</v>
      </c>
      <c r="CL611">
        <v>5118757.3430012632</v>
      </c>
      <c r="CM611">
        <v>522244.62785926333</v>
      </c>
      <c r="CN611">
        <v>522244.62785926333</v>
      </c>
      <c r="CO611">
        <v>522244.62785928336</v>
      </c>
      <c r="CP611">
        <v>522244.62785926519</v>
      </c>
      <c r="CQ611">
        <v>522244.62785926333</v>
      </c>
      <c r="CR611">
        <v>1463044.9479861273</v>
      </c>
      <c r="CS611">
        <v>0</v>
      </c>
    </row>
    <row r="612" spans="1:97" outlineLevel="1">
      <c r="A612" s="37" t="s">
        <v>633</v>
      </c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  <c r="AE612" s="84"/>
      <c r="AF612" s="84"/>
      <c r="AG612" s="84"/>
      <c r="AH612" s="84"/>
      <c r="AI612" s="84"/>
      <c r="AJ612" s="84"/>
      <c r="AK612" s="84"/>
      <c r="AL612" s="84"/>
      <c r="AM612" s="84"/>
      <c r="AN612" s="84"/>
      <c r="AO612" s="84"/>
      <c r="AP612" s="84"/>
      <c r="AQ612" s="84"/>
      <c r="AR612" s="84"/>
      <c r="AS612" s="84"/>
      <c r="AT612" s="84"/>
      <c r="AU612" s="84"/>
      <c r="AV612" s="84"/>
      <c r="AW612" s="84"/>
      <c r="AX612" s="84"/>
      <c r="AY612" s="84"/>
      <c r="AZ612" s="84"/>
      <c r="BA612" s="84"/>
      <c r="BB612" s="84"/>
      <c r="BC612" s="84"/>
      <c r="BD612" s="84"/>
      <c r="BE612" s="84"/>
      <c r="BF612" s="84"/>
      <c r="BG612" s="84"/>
      <c r="BH612" s="84"/>
      <c r="BI612" s="84"/>
      <c r="BJ612" s="84"/>
      <c r="BK612" s="84"/>
      <c r="BL612" s="84"/>
      <c r="BM612" s="84"/>
      <c r="BN612" s="84"/>
      <c r="BO612" s="84"/>
      <c r="BP612" s="84"/>
      <c r="BQ612" s="84"/>
      <c r="BR612" s="84"/>
      <c r="BS612" s="84"/>
      <c r="BT612" s="84"/>
      <c r="BU612" s="84"/>
      <c r="BV612" s="59"/>
      <c r="BW612" s="59"/>
      <c r="BX612" s="59"/>
      <c r="BY612" s="59"/>
      <c r="BZ612" s="59"/>
      <c r="CA612" s="59"/>
      <c r="CB612" s="59"/>
      <c r="CC612" s="59"/>
      <c r="CD612" s="59"/>
      <c r="CE612" s="59"/>
      <c r="CF612" s="59"/>
    </row>
    <row r="613" spans="1:97" outlineLevel="1">
      <c r="A613" s="37" t="s">
        <v>634</v>
      </c>
      <c r="B613" s="85">
        <v>35452154.890000001</v>
      </c>
      <c r="C613" s="85">
        <v>-20194570.16</v>
      </c>
      <c r="D613" s="85">
        <v>-16764783.48</v>
      </c>
      <c r="E613" s="85">
        <v>-38428643.969999999</v>
      </c>
      <c r="F613" s="85">
        <v>-62258529.43</v>
      </c>
      <c r="G613" s="85">
        <v>-26582916.010000002</v>
      </c>
      <c r="H613" s="85">
        <v>23624616.429999989</v>
      </c>
      <c r="I613" s="84">
        <v>-90770589.350000009</v>
      </c>
      <c r="J613" s="84">
        <v>35262724.649999999</v>
      </c>
      <c r="K613" s="84">
        <v>38192366.710000001</v>
      </c>
      <c r="L613" s="84">
        <v>-10344875.130000001</v>
      </c>
      <c r="M613" s="84">
        <v>-1396726.120000005</v>
      </c>
      <c r="N613" s="84">
        <v>51725942.909999996</v>
      </c>
      <c r="O613" s="84">
        <v>6608632.1400000006</v>
      </c>
      <c r="P613" s="84">
        <v>-60284110.770000003</v>
      </c>
      <c r="Q613" s="84">
        <v>-11234638.779999999</v>
      </c>
      <c r="R613" s="84">
        <v>204965.21</v>
      </c>
      <c r="S613" s="84">
        <v>24729097.93</v>
      </c>
      <c r="T613" s="84">
        <v>14187547.890000001</v>
      </c>
      <c r="U613" s="84">
        <v>-81419302.269999996</v>
      </c>
      <c r="V613" s="84">
        <v>-4381935.92</v>
      </c>
      <c r="W613" s="84">
        <v>34478352.670000002</v>
      </c>
      <c r="X613" s="84">
        <v>-48015152.950000003</v>
      </c>
      <c r="Y613" s="84">
        <v>41737063.539999999</v>
      </c>
      <c r="Z613" s="84">
        <v>-51058410.359999999</v>
      </c>
      <c r="AA613" s="84">
        <v>-50090918.340000004</v>
      </c>
      <c r="AB613" s="84">
        <v>-150306295.97999999</v>
      </c>
      <c r="AC613" s="84">
        <v>-49216555.840000004</v>
      </c>
      <c r="AD613" s="84">
        <v>-116233.52</v>
      </c>
      <c r="AE613" s="84">
        <v>-10262421.050000001</v>
      </c>
      <c r="AF613" s="84">
        <v>58870869.380000003</v>
      </c>
      <c r="AG613" s="84">
        <v>-57154159.990000002</v>
      </c>
      <c r="AH613" s="84">
        <v>11596566.449999999</v>
      </c>
      <c r="AI613" s="84">
        <v>-24744543.300000001</v>
      </c>
      <c r="AJ613" s="84">
        <v>102195000.88</v>
      </c>
      <c r="AK613" s="84">
        <v>22241325.57</v>
      </c>
      <c r="AL613" s="84">
        <v>-47404513.759999998</v>
      </c>
      <c r="AM613" s="84">
        <v>-9589757.3800000008</v>
      </c>
      <c r="AN613" s="84">
        <v>-26996462.760000002</v>
      </c>
      <c r="AO613" s="84">
        <v>50983280.969999999</v>
      </c>
      <c r="AP613" s="84">
        <v>47705240.280000001</v>
      </c>
      <c r="AQ613" s="84">
        <v>36585378.019999996</v>
      </c>
      <c r="AR613" s="84"/>
      <c r="AS613" s="84"/>
      <c r="AT613" s="84"/>
      <c r="AU613" s="84"/>
      <c r="AV613" s="84"/>
      <c r="AW613" s="84"/>
      <c r="AX613" s="84"/>
      <c r="AY613" s="84"/>
      <c r="AZ613" s="84"/>
      <c r="BA613" s="84"/>
      <c r="BB613" s="84"/>
      <c r="BC613" s="84"/>
      <c r="BD613" s="84"/>
      <c r="BE613" s="84"/>
      <c r="BF613" s="84"/>
      <c r="BG613" s="84"/>
      <c r="BH613" s="84"/>
      <c r="BI613" s="84"/>
      <c r="BJ613" s="84"/>
      <c r="BK613" s="84"/>
      <c r="BL613" s="84"/>
      <c r="BM613" s="84"/>
      <c r="BN613" s="84"/>
      <c r="BO613" s="84"/>
      <c r="BP613" s="84"/>
      <c r="BQ613" s="84"/>
      <c r="BR613" s="84"/>
      <c r="BS613" s="84"/>
      <c r="BT613" s="84"/>
      <c r="BU613" s="84"/>
      <c r="BV613" s="59"/>
      <c r="BW613" s="59"/>
      <c r="BX613" s="59"/>
      <c r="BY613" s="59"/>
      <c r="BZ613" s="59"/>
      <c r="CA613" s="59"/>
      <c r="CB613" s="59"/>
      <c r="CC613" s="59"/>
      <c r="CD613" s="59"/>
      <c r="CE613" s="59"/>
      <c r="CF613" s="59"/>
    </row>
    <row r="614" spans="1:97" outlineLevel="1">
      <c r="A614" s="37" t="s">
        <v>635</v>
      </c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  <c r="AE614" s="84"/>
      <c r="AF614" s="84"/>
      <c r="AG614" s="84"/>
      <c r="AH614" s="84"/>
      <c r="AI614" s="84"/>
      <c r="AJ614" s="84"/>
      <c r="AK614" s="84"/>
      <c r="AL614" s="84"/>
      <c r="AM614" s="84"/>
      <c r="AN614" s="84"/>
      <c r="AO614" s="84"/>
      <c r="AP614" s="84"/>
      <c r="AQ614" s="84"/>
      <c r="AR614" s="84"/>
      <c r="AS614" s="84"/>
      <c r="AT614" s="84"/>
      <c r="AU614" s="84"/>
      <c r="AV614" s="84"/>
      <c r="AW614" s="84"/>
      <c r="AX614" s="84"/>
      <c r="AY614" s="84"/>
      <c r="AZ614" s="84"/>
      <c r="BA614" s="84"/>
      <c r="BB614" s="84"/>
      <c r="BC614" s="84"/>
      <c r="BD614" s="84"/>
      <c r="BE614" s="84"/>
      <c r="BF614" s="84"/>
      <c r="BG614" s="84"/>
      <c r="BH614" s="84"/>
      <c r="BI614" s="84"/>
      <c r="BJ614" s="84"/>
      <c r="BK614" s="84"/>
      <c r="BL614" s="84"/>
      <c r="BM614" s="84"/>
      <c r="BN614" s="84"/>
      <c r="BO614" s="84"/>
      <c r="BP614" s="84"/>
      <c r="BQ614" s="84"/>
      <c r="BR614" s="84"/>
      <c r="BS614" s="84"/>
      <c r="BT614" s="84"/>
      <c r="BU614" s="84"/>
      <c r="BV614" s="59"/>
      <c r="BW614" s="59"/>
      <c r="BX614" s="59"/>
      <c r="BY614" s="59"/>
      <c r="BZ614" s="59"/>
      <c r="CA614" s="59"/>
      <c r="CB614" s="59"/>
      <c r="CC614" s="59"/>
      <c r="CD614" s="59"/>
      <c r="CE614" s="59"/>
      <c r="CF614" s="59"/>
    </row>
    <row r="615" spans="1:97" outlineLevel="1">
      <c r="A615" s="37" t="s">
        <v>636</v>
      </c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  <c r="AE615" s="84"/>
      <c r="AF615" s="84"/>
      <c r="AG615" s="84"/>
      <c r="AH615" s="84"/>
      <c r="AI615" s="84"/>
      <c r="AJ615" s="84"/>
      <c r="AK615" s="84"/>
      <c r="AL615" s="84"/>
      <c r="AM615" s="84"/>
      <c r="AN615" s="84"/>
      <c r="AO615" s="84"/>
      <c r="AP615" s="84"/>
      <c r="AQ615" s="84"/>
      <c r="AR615" s="84"/>
      <c r="AS615" s="84"/>
      <c r="AT615" s="84"/>
      <c r="AU615" s="84"/>
      <c r="AV615" s="84"/>
      <c r="AW615" s="84"/>
      <c r="AX615" s="84"/>
      <c r="AY615" s="84"/>
      <c r="AZ615" s="84"/>
      <c r="BA615" s="84"/>
      <c r="BB615" s="84"/>
      <c r="BC615" s="84"/>
      <c r="BD615" s="84"/>
      <c r="BE615" s="84"/>
      <c r="BF615" s="84"/>
      <c r="BG615" s="84"/>
      <c r="BH615" s="84"/>
      <c r="BI615" s="84"/>
      <c r="BJ615" s="84"/>
      <c r="BK615" s="84"/>
      <c r="BL615" s="84"/>
      <c r="BM615" s="84"/>
      <c r="BN615" s="84"/>
      <c r="BO615" s="84"/>
      <c r="BP615" s="84"/>
      <c r="BQ615" s="84"/>
      <c r="BR615" s="84"/>
      <c r="BS615" s="84"/>
      <c r="BT615" s="84"/>
      <c r="BU615" s="84"/>
      <c r="BV615" s="59"/>
      <c r="BW615" s="59"/>
      <c r="BX615" s="59"/>
      <c r="BY615" s="59"/>
      <c r="BZ615" s="59"/>
      <c r="CA615" s="59"/>
      <c r="CB615" s="59"/>
      <c r="CC615" s="59"/>
      <c r="CD615" s="59"/>
      <c r="CE615" s="59"/>
      <c r="CF615" s="59"/>
    </row>
    <row r="616" spans="1:97" outlineLevel="1">
      <c r="A616" s="37" t="s">
        <v>637</v>
      </c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  <c r="AE616" s="84"/>
      <c r="AF616" s="84"/>
      <c r="AG616" s="84"/>
      <c r="AH616" s="84"/>
      <c r="AI616" s="84"/>
      <c r="AJ616" s="84"/>
      <c r="AK616" s="84"/>
      <c r="AL616" s="84"/>
      <c r="AM616" s="84"/>
      <c r="AN616" s="84"/>
      <c r="AO616" s="84"/>
      <c r="AP616" s="84"/>
      <c r="AQ616" s="84"/>
      <c r="AR616" s="84"/>
      <c r="AS616" s="84"/>
      <c r="AT616" s="84"/>
      <c r="AU616" s="84"/>
      <c r="AV616" s="84"/>
      <c r="AW616" s="84"/>
      <c r="AX616" s="84"/>
      <c r="AY616" s="84"/>
      <c r="AZ616" s="84"/>
      <c r="BA616" s="84"/>
      <c r="BB616" s="84"/>
      <c r="BC616" s="84"/>
      <c r="BD616" s="84"/>
      <c r="BE616" s="84"/>
      <c r="BF616" s="84"/>
      <c r="BG616" s="84"/>
      <c r="BH616" s="84"/>
      <c r="BI616" s="84"/>
      <c r="BJ616" s="84"/>
      <c r="BK616" s="84"/>
      <c r="BL616" s="84"/>
      <c r="BM616" s="84"/>
      <c r="BN616" s="84"/>
      <c r="BO616" s="84"/>
      <c r="BP616" s="84"/>
      <c r="BQ616" s="84"/>
      <c r="BR616" s="84"/>
      <c r="BS616" s="84"/>
      <c r="BT616" s="84"/>
      <c r="BU616" s="84"/>
      <c r="BV616" s="59"/>
      <c r="BW616" s="59"/>
      <c r="BX616" s="59"/>
      <c r="BY616" s="59"/>
      <c r="BZ616" s="59"/>
      <c r="CA616" s="59"/>
      <c r="CB616" s="59"/>
      <c r="CC616" s="59"/>
      <c r="CD616" s="59"/>
      <c r="CE616" s="59"/>
      <c r="CF616" s="59"/>
    </row>
    <row r="617" spans="1:97" outlineLevel="1">
      <c r="A617" s="37" t="s">
        <v>638</v>
      </c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  <c r="AE617" s="84"/>
      <c r="AF617" s="84"/>
      <c r="AG617" s="84"/>
      <c r="AH617" s="84"/>
      <c r="AI617" s="84"/>
      <c r="AJ617" s="84"/>
      <c r="AK617" s="84"/>
      <c r="AL617" s="84"/>
      <c r="AM617" s="84"/>
      <c r="AN617" s="84"/>
      <c r="AO617" s="84"/>
      <c r="AP617" s="84"/>
      <c r="AQ617" s="84"/>
      <c r="AR617" s="84"/>
      <c r="AS617" s="84"/>
      <c r="AT617" s="84"/>
      <c r="AU617" s="84"/>
      <c r="AV617" s="84"/>
      <c r="AW617" s="84"/>
      <c r="AX617" s="84"/>
      <c r="AY617" s="84"/>
      <c r="AZ617" s="84"/>
      <c r="BA617" s="84"/>
      <c r="BB617" s="84"/>
      <c r="BC617" s="84"/>
      <c r="BD617" s="84"/>
      <c r="BE617" s="84"/>
      <c r="BF617" s="84"/>
      <c r="BG617" s="84"/>
      <c r="BH617" s="84"/>
      <c r="BI617" s="84"/>
      <c r="BJ617" s="84"/>
      <c r="BK617" s="84"/>
      <c r="BL617" s="84"/>
      <c r="BM617" s="84"/>
      <c r="BN617" s="84"/>
      <c r="BO617" s="84"/>
      <c r="BP617" s="84"/>
      <c r="BQ617" s="84"/>
      <c r="BR617" s="84"/>
      <c r="BS617" s="84"/>
      <c r="BT617" s="84"/>
      <c r="BU617" s="84"/>
      <c r="BV617" s="59"/>
      <c r="BW617" s="59"/>
      <c r="BX617" s="59"/>
      <c r="BY617" s="59"/>
      <c r="BZ617" s="59"/>
      <c r="CA617" s="59"/>
      <c r="CB617" s="59"/>
      <c r="CC617" s="59"/>
      <c r="CD617" s="59"/>
      <c r="CE617" s="59"/>
      <c r="CF617" s="59"/>
    </row>
    <row r="618" spans="1:97" ht="16">
      <c r="A618" s="35" t="s">
        <v>639</v>
      </c>
      <c r="B618" s="85">
        <v>48214930.649999999</v>
      </c>
      <c r="C618" s="85">
        <v>-27464615.420000002</v>
      </c>
      <c r="D618" s="85">
        <v>-22800105.530000001</v>
      </c>
      <c r="E618" s="85">
        <v>-52262955.799999997</v>
      </c>
      <c r="F618" s="85">
        <v>-84671600.019999996</v>
      </c>
      <c r="G618" s="85">
        <v>-36284885.289999999</v>
      </c>
      <c r="H618" s="85">
        <v>32129478.34999999</v>
      </c>
      <c r="I618" s="84">
        <v>-123285911.06999999</v>
      </c>
      <c r="J618" s="84">
        <v>47957305.530000001</v>
      </c>
      <c r="K618" s="84">
        <v>51941618.719999999</v>
      </c>
      <c r="L618" s="84">
        <v>-14069030.18</v>
      </c>
      <c r="M618" s="84">
        <v>-2843456.4100000039</v>
      </c>
      <c r="N618" s="84">
        <v>70317311.5</v>
      </c>
      <c r="O618" s="84">
        <v>8987739.7100000009</v>
      </c>
      <c r="P618" s="84">
        <v>-81986390.640000001</v>
      </c>
      <c r="Q618" s="84">
        <v>-15279108.739999998</v>
      </c>
      <c r="R618" s="84">
        <v>278752.69</v>
      </c>
      <c r="S618" s="84">
        <v>33631573.18</v>
      </c>
      <c r="T618" s="84">
        <v>19295065.130000003</v>
      </c>
      <c r="U618" s="84">
        <v>-110730251.09</v>
      </c>
      <c r="V618" s="84">
        <v>-5959432.8499999996</v>
      </c>
      <c r="W618" s="84">
        <v>46890559.630000003</v>
      </c>
      <c r="X618" s="84">
        <v>-65300608.010000005</v>
      </c>
      <c r="Y618" s="84">
        <v>56762406.409999996</v>
      </c>
      <c r="Z618" s="84">
        <v>-69439438.090000004</v>
      </c>
      <c r="AA618" s="84">
        <v>-68123648.939999998</v>
      </c>
      <c r="AB618" s="84">
        <v>-204416562.53999999</v>
      </c>
      <c r="AC618" s="84">
        <v>-66934515.940000005</v>
      </c>
      <c r="AD618" s="84">
        <v>-158077.59</v>
      </c>
      <c r="AE618" s="84">
        <v>-13956892.640000001</v>
      </c>
      <c r="AF618" s="84">
        <v>80064382.349999994</v>
      </c>
      <c r="AG618" s="84">
        <v>-77729657.579999998</v>
      </c>
      <c r="AH618" s="84">
        <v>15771330.369999999</v>
      </c>
      <c r="AI618" s="84">
        <v>-33652578.890000001</v>
      </c>
      <c r="AJ618" s="84">
        <v>138985201.19999999</v>
      </c>
      <c r="AK618" s="84">
        <v>30248202.780000001</v>
      </c>
      <c r="AL618" s="84">
        <v>-64470138.719999999</v>
      </c>
      <c r="AM618" s="84">
        <v>-13042070.040000001</v>
      </c>
      <c r="AN618" s="84">
        <v>-36715189.340000004</v>
      </c>
      <c r="AO618" s="84">
        <v>69337262.120000005</v>
      </c>
      <c r="AP618" s="84">
        <v>64879126.780000001</v>
      </c>
      <c r="AQ618" s="84">
        <v>49756114.099999994</v>
      </c>
      <c r="AR618" s="84">
        <v>0</v>
      </c>
      <c r="AS618" s="84">
        <v>10810937.500000002</v>
      </c>
      <c r="AT618" s="84">
        <v>15135312.5</v>
      </c>
      <c r="AU618" s="84">
        <v>6486562.5000000075</v>
      </c>
      <c r="AV618" s="84">
        <v>22119178.124999993</v>
      </c>
      <c r="AW618" s="84">
        <v>0</v>
      </c>
      <c r="AX618" s="84">
        <v>9828125</v>
      </c>
      <c r="AY618" s="84">
        <v>9828125</v>
      </c>
      <c r="AZ618" s="84">
        <v>0</v>
      </c>
      <c r="BA618" s="84">
        <v>0</v>
      </c>
      <c r="BB618" s="84">
        <v>2462928.1249999949</v>
      </c>
      <c r="BC618" s="84">
        <v>-17690625</v>
      </c>
      <c r="BD618" s="84">
        <v>0</v>
      </c>
      <c r="BE618" s="84">
        <v>-26535937.5</v>
      </c>
      <c r="BF618" s="84">
        <v>0</v>
      </c>
      <c r="BG618" s="84">
        <v>26535937.5</v>
      </c>
      <c r="BH618" s="84">
        <v>47672303.125</v>
      </c>
      <c r="BI618" s="84">
        <v>23587500</v>
      </c>
      <c r="BJ618" s="84">
        <v>2772359.8852776913</v>
      </c>
      <c r="BK618" s="84">
        <v>2772359.8852778533</v>
      </c>
      <c r="BL618" s="84">
        <v>2772359.8852778524</v>
      </c>
      <c r="BM618" s="84">
        <v>2772359.8852776922</v>
      </c>
      <c r="BN618" s="84">
        <v>24712630.81421303</v>
      </c>
      <c r="BO618" s="84">
        <v>2310299.9043981037</v>
      </c>
      <c r="BP618" s="84">
        <v>2310299.9043981833</v>
      </c>
      <c r="BQ618" s="84">
        <v>2310299.9043981833</v>
      </c>
      <c r="BR618" s="84">
        <v>2310299.9043981833</v>
      </c>
      <c r="BS618" s="84">
        <v>2310299.9043981764</v>
      </c>
      <c r="BT618" s="84">
        <v>21478210.948055495</v>
      </c>
      <c r="BU618" s="84">
        <v>1848239.9235188351</v>
      </c>
      <c r="BV618" s="59">
        <v>4006786.6120661166</v>
      </c>
      <c r="BW618" s="59">
        <v>4006786.6120662782</v>
      </c>
      <c r="BX618" s="59">
        <v>4006786.6120661981</v>
      </c>
      <c r="BY618" s="59">
        <v>4006786.6120662801</v>
      </c>
      <c r="BZ618" s="59">
        <v>17704154.409761097</v>
      </c>
      <c r="CA618" s="59">
        <v>3005089.95904967</v>
      </c>
      <c r="CB618" s="59">
        <v>3005089.959049663</v>
      </c>
      <c r="CC618" s="59">
        <v>3005089.9590497138</v>
      </c>
      <c r="CD618" s="59">
        <v>3005089.95904967</v>
      </c>
      <c r="CE618" s="59">
        <v>3005089.959049663</v>
      </c>
      <c r="CF618" s="59">
        <v>10692277.838645205</v>
      </c>
      <c r="CG618">
        <v>2003393.3060329</v>
      </c>
      <c r="CH618">
        <v>1044489.2557185269</v>
      </c>
      <c r="CI618">
        <v>1044489.2557185269</v>
      </c>
      <c r="CJ618">
        <v>1044489.2557185672</v>
      </c>
      <c r="CK618">
        <v>1044489.2557185276</v>
      </c>
      <c r="CL618">
        <v>5118757.3430012632</v>
      </c>
      <c r="CM618">
        <v>522244.62785926333</v>
      </c>
      <c r="CN618">
        <v>522244.62785926333</v>
      </c>
      <c r="CO618">
        <v>522244.62785928336</v>
      </c>
      <c r="CP618">
        <v>522244.62785926519</v>
      </c>
      <c r="CQ618">
        <v>522244.62785926333</v>
      </c>
      <c r="CR618">
        <v>1463044.9479861273</v>
      </c>
      <c r="CS618">
        <v>0</v>
      </c>
    </row>
    <row r="619" spans="1:97" ht="16">
      <c r="A619" s="35" t="s">
        <v>76</v>
      </c>
      <c r="B619" s="85">
        <v>70572852.129999995</v>
      </c>
      <c r="C619" s="85">
        <v>3743062.7699999958</v>
      </c>
      <c r="D619" s="85">
        <v>16401938.779999999</v>
      </c>
      <c r="E619" s="85">
        <v>-16712193.48</v>
      </c>
      <c r="F619" s="85">
        <v>-60190912.090000004</v>
      </c>
      <c r="G619" s="85">
        <v>-6082320.4299999997</v>
      </c>
      <c r="H619" s="85">
        <v>54093492.599999987</v>
      </c>
      <c r="I619" s="85">
        <v>-98293229.230000004</v>
      </c>
      <c r="J619" s="85">
        <v>77163841.460000008</v>
      </c>
      <c r="K619" s="85">
        <v>91531378.24000001</v>
      </c>
      <c r="L619" s="85">
        <v>18828188.629999999</v>
      </c>
      <c r="M619" s="85">
        <v>-167776472.36000001</v>
      </c>
      <c r="N619" s="85">
        <v>116413817.18000001</v>
      </c>
      <c r="O619" s="85">
        <v>58783450.259999998</v>
      </c>
      <c r="P619" s="85">
        <v>-48165154.650000006</v>
      </c>
      <c r="Q619" s="85">
        <v>23478273.580000002</v>
      </c>
      <c r="R619" s="85">
        <v>-10710102.229999997</v>
      </c>
      <c r="S619" s="85">
        <v>64562556.819999993</v>
      </c>
      <c r="T619" s="85">
        <v>52022986.770000003</v>
      </c>
      <c r="U619" s="85">
        <v>-81863574.99000001</v>
      </c>
      <c r="V619" s="85">
        <v>28328033.829999998</v>
      </c>
      <c r="W619" s="85">
        <v>82956440.189999998</v>
      </c>
      <c r="X619" s="85">
        <v>-39034731.200000003</v>
      </c>
      <c r="Y619" s="85">
        <v>-78180716.99000001</v>
      </c>
      <c r="Z619" s="85">
        <v>-8640715.9800000042</v>
      </c>
      <c r="AA619" s="85">
        <v>-21257234.079999998</v>
      </c>
      <c r="AB619" s="85">
        <v>-168516598.37</v>
      </c>
      <c r="AC619" s="85">
        <v>-26132170.770000003</v>
      </c>
      <c r="AD619" s="85">
        <v>38309034.679999992</v>
      </c>
      <c r="AE619" s="85">
        <v>32925847.209999993</v>
      </c>
      <c r="AF619" s="85">
        <v>136095904.91</v>
      </c>
      <c r="AG619" s="85">
        <v>-36994077.079999998</v>
      </c>
      <c r="AH619" s="85">
        <v>14468273</v>
      </c>
      <c r="AI619" s="85">
        <v>9876497.9699999988</v>
      </c>
      <c r="AJ619" s="85">
        <v>147318428.34999999</v>
      </c>
      <c r="AK619" s="85">
        <v>-51060350.590000004</v>
      </c>
      <c r="AL619" s="85">
        <v>-13973542.699999996</v>
      </c>
      <c r="AM619" s="85">
        <v>32706765.57</v>
      </c>
      <c r="AN619" s="85">
        <v>19169450.140000001</v>
      </c>
      <c r="AO619" s="85">
        <v>120545968.42</v>
      </c>
      <c r="AP619" s="85">
        <v>88385375.670000002</v>
      </c>
      <c r="AQ619" s="85">
        <v>96509162.669999987</v>
      </c>
      <c r="AR619" s="85">
        <v>40184584.245502427</v>
      </c>
      <c r="AS619" s="85">
        <v>52389605.854909167</v>
      </c>
      <c r="AT619" s="85">
        <v>57444633.321426049</v>
      </c>
      <c r="AU619" s="85">
        <v>57655690.932457462</v>
      </c>
      <c r="AV619" s="85">
        <v>52447058.724179938</v>
      </c>
      <c r="AW619" s="85">
        <v>-77309592.340917796</v>
      </c>
      <c r="AX619" s="85">
        <v>65817269.025433011</v>
      </c>
      <c r="AY619" s="85">
        <v>64308263.833474994</v>
      </c>
      <c r="AZ619" s="85">
        <v>58489512.197550505</v>
      </c>
      <c r="BA619" s="85">
        <v>55726736.887987472</v>
      </c>
      <c r="BB619" s="85">
        <v>34019880.553678863</v>
      </c>
      <c r="BC619" s="85">
        <v>33525216.107037909</v>
      </c>
      <c r="BD619" s="85">
        <v>53343700.387208663</v>
      </c>
      <c r="BE619" s="85">
        <v>26362056.586444378</v>
      </c>
      <c r="BF619" s="85">
        <v>52826104.541281357</v>
      </c>
      <c r="BG619" s="85">
        <v>82151058.340335146</v>
      </c>
      <c r="BH619" s="85">
        <v>83043141.257840991</v>
      </c>
      <c r="BI619" s="85">
        <v>-69454608.232488737</v>
      </c>
      <c r="BJ619" s="84">
        <v>63488973.003257036</v>
      </c>
      <c r="BK619" s="85">
        <v>59379431.674320862</v>
      </c>
      <c r="BL619" s="85">
        <v>64506677.617564306</v>
      </c>
      <c r="BM619" s="85">
        <v>61188512.309546381</v>
      </c>
      <c r="BN619" s="85">
        <v>59494966.69642061</v>
      </c>
      <c r="BO619" s="85">
        <v>55292835.715205066</v>
      </c>
      <c r="BP619" s="85">
        <v>58801440.344599508</v>
      </c>
      <c r="BQ619" s="85">
        <v>58229291.671017207</v>
      </c>
      <c r="BR619" s="85">
        <v>58547251.946880162</v>
      </c>
      <c r="BS619" s="85">
        <v>60881393.818262979</v>
      </c>
      <c r="BT619" s="85">
        <v>61124032.66412963</v>
      </c>
      <c r="BU619" s="85">
        <v>-96989714.037448943</v>
      </c>
      <c r="BV619" s="59">
        <v>67341777.190404087</v>
      </c>
      <c r="BW619" s="59">
        <v>65685186.825659618</v>
      </c>
      <c r="BX619" s="59">
        <v>68958789.701386958</v>
      </c>
      <c r="BY619" s="59">
        <v>65537662.393945545</v>
      </c>
      <c r="BZ619" s="59">
        <v>63643883.717939749</v>
      </c>
      <c r="CA619" s="59">
        <v>60344290.185102455</v>
      </c>
      <c r="CB619" s="59">
        <v>61593327.749943487</v>
      </c>
      <c r="CC619" s="59">
        <v>61285958.661071554</v>
      </c>
      <c r="CD619" s="59">
        <v>61787945.922394708</v>
      </c>
      <c r="CE619" s="59">
        <v>64180281.275244728</v>
      </c>
      <c r="CF619" s="59">
        <v>64230814.394902602</v>
      </c>
      <c r="CG619">
        <v>-110058521.35044147</v>
      </c>
      <c r="CH619">
        <v>67768730.821094558</v>
      </c>
      <c r="CI619">
        <v>65535904.007710479</v>
      </c>
      <c r="CJ619">
        <v>70647540.840533167</v>
      </c>
      <c r="CK619">
        <v>67085226.307599418</v>
      </c>
      <c r="CL619">
        <v>64583445.855815433</v>
      </c>
      <c r="CM619">
        <v>61638019.955354854</v>
      </c>
      <c r="CN619">
        <v>63628995.452692263</v>
      </c>
      <c r="CO619">
        <v>63821782.161035188</v>
      </c>
      <c r="CP619">
        <v>63661493.788536809</v>
      </c>
      <c r="CQ619">
        <v>66409330.427378699</v>
      </c>
      <c r="CR619">
        <v>65936872.86290513</v>
      </c>
      <c r="CS619">
        <v>-98257980.980565771</v>
      </c>
    </row>
    <row r="620" spans="1:97" ht="16">
      <c r="A620" s="35" t="s">
        <v>640</v>
      </c>
      <c r="B620" s="85">
        <v>137119152.43000001</v>
      </c>
      <c r="C620" s="85">
        <v>20108958.84</v>
      </c>
      <c r="D620" s="85">
        <v>18847269.770000011</v>
      </c>
      <c r="E620" s="85">
        <v>-32515652.880000029</v>
      </c>
      <c r="F620" s="85">
        <v>-105274433.77</v>
      </c>
      <c r="G620" s="85">
        <v>-30148010.869999949</v>
      </c>
      <c r="H620" s="85">
        <v>105139796.70000011</v>
      </c>
      <c r="I620" s="85">
        <v>-190554108.83000001</v>
      </c>
      <c r="J620" s="85">
        <v>139263349.68999991</v>
      </c>
      <c r="K620" s="85">
        <v>296122138.27999991</v>
      </c>
      <c r="L620" s="85">
        <v>-62184857.320000052</v>
      </c>
      <c r="M620" s="85">
        <v>260267577.97999999</v>
      </c>
      <c r="N620" s="85">
        <v>226028416.07999998</v>
      </c>
      <c r="O620" s="85">
        <v>7093214.2200000212</v>
      </c>
      <c r="P620" s="85">
        <v>13724236.159999982</v>
      </c>
      <c r="Q620" s="85">
        <v>45741841.790000007</v>
      </c>
      <c r="R620" s="85">
        <v>114634320.92000005</v>
      </c>
      <c r="S620" s="85">
        <v>125417318.04000002</v>
      </c>
      <c r="T620" s="85">
        <v>100501007.36000004</v>
      </c>
      <c r="U620" s="85">
        <v>-158816861.18999997</v>
      </c>
      <c r="V620" s="85">
        <v>55146874.760000035</v>
      </c>
      <c r="W620" s="85">
        <v>161035795.40999994</v>
      </c>
      <c r="X620" s="85">
        <v>-75537471.420000076</v>
      </c>
      <c r="Y620" s="85">
        <v>329962588.58999991</v>
      </c>
      <c r="Z620" s="85">
        <v>-16706256.499999836</v>
      </c>
      <c r="AA620" s="85">
        <v>-42005557.779999956</v>
      </c>
      <c r="AB620" s="85">
        <v>-327091482.22839999</v>
      </c>
      <c r="AC620" s="85">
        <v>-50637113.030000009</v>
      </c>
      <c r="AD620" s="85">
        <v>74591488.099999979</v>
      </c>
      <c r="AE620" s="85">
        <v>64045616.85999994</v>
      </c>
      <c r="AF620" s="85">
        <v>264345083.25999984</v>
      </c>
      <c r="AG620" s="85">
        <v>-71583328.300000057</v>
      </c>
      <c r="AH620" s="85">
        <v>27972056.589999989</v>
      </c>
      <c r="AI620" s="85">
        <v>19219053.5</v>
      </c>
      <c r="AJ620" s="85">
        <v>286554288.57000005</v>
      </c>
      <c r="AK620" s="85">
        <v>298925730.96999997</v>
      </c>
      <c r="AL620" s="85">
        <v>-26934068.050000034</v>
      </c>
      <c r="AM620" s="85">
        <v>62640189.539999984</v>
      </c>
      <c r="AN620" s="85">
        <v>37215853.820000097</v>
      </c>
      <c r="AO620" s="85">
        <v>234170584.11000001</v>
      </c>
      <c r="AP620" s="85">
        <v>171766822.78999996</v>
      </c>
      <c r="AQ620" s="85">
        <v>187542199.06000003</v>
      </c>
      <c r="AR620" s="85">
        <v>213688677.88718373</v>
      </c>
      <c r="AS620" s="85">
        <v>81580874.769409314</v>
      </c>
      <c r="AT620" s="85">
        <v>111450507.40047498</v>
      </c>
      <c r="AU620" s="85">
        <v>96400855.983585939</v>
      </c>
      <c r="AV620" s="85">
        <v>89273241.949017122</v>
      </c>
      <c r="AW620" s="85">
        <v>240459273.51662689</v>
      </c>
      <c r="AX620" s="85">
        <v>126130929.16012341</v>
      </c>
      <c r="AY620" s="85">
        <v>124266272.97492489</v>
      </c>
      <c r="AZ620" s="85">
        <v>120859198.32144719</v>
      </c>
      <c r="BA620" s="85">
        <v>107987289.57066628</v>
      </c>
      <c r="BB620" s="85">
        <v>66062274.330910005</v>
      </c>
      <c r="BC620" s="85">
        <v>71929387.984317362</v>
      </c>
      <c r="BD620" s="85">
        <v>102601198.00298783</v>
      </c>
      <c r="BE620" s="85">
        <v>50438874.474902421</v>
      </c>
      <c r="BF620" s="85">
        <v>110169354.27807809</v>
      </c>
      <c r="BG620" s="85">
        <v>158815877.25462586</v>
      </c>
      <c r="BH620" s="85">
        <v>160609120.12524477</v>
      </c>
      <c r="BI620" s="85">
        <v>312334060.78298992</v>
      </c>
      <c r="BJ620" s="85">
        <v>122522771.3595039</v>
      </c>
      <c r="BK620" s="85">
        <v>114552932.96216841</v>
      </c>
      <c r="BL620" s="85">
        <v>133059584.62498648</v>
      </c>
      <c r="BM620" s="85">
        <v>118139437.21061397</v>
      </c>
      <c r="BN620" s="85">
        <v>114883591.82615948</v>
      </c>
      <c r="BO620" s="85">
        <v>115231403.10852194</v>
      </c>
      <c r="BP620" s="85">
        <v>114216328.44987714</v>
      </c>
      <c r="BQ620" s="85">
        <v>113295670.92646137</v>
      </c>
      <c r="BR620" s="85">
        <v>122198275.77316368</v>
      </c>
      <c r="BS620" s="85">
        <v>118007698.32964604</v>
      </c>
      <c r="BT620" s="85">
        <v>118428826.99109687</v>
      </c>
      <c r="BU620" s="85">
        <v>290268710.25809914</v>
      </c>
      <c r="BV620" s="59">
        <v>129936241.58460212</v>
      </c>
      <c r="BW620" s="59">
        <v>126818321.23263003</v>
      </c>
      <c r="BX620" s="59">
        <v>142236526.71080774</v>
      </c>
      <c r="BY620" s="59">
        <v>126573064.56011572</v>
      </c>
      <c r="BZ620" s="59">
        <v>122917396.69416918</v>
      </c>
      <c r="CA620" s="59">
        <v>125888557.16310024</v>
      </c>
      <c r="CB620" s="59">
        <v>119673031.03302848</v>
      </c>
      <c r="CC620" s="59">
        <v>119143709.27053995</v>
      </c>
      <c r="CD620" s="59">
        <v>129165098.09676044</v>
      </c>
      <c r="CE620" s="59">
        <v>124574323.79699038</v>
      </c>
      <c r="CF620" s="59">
        <v>124582305.95029159</v>
      </c>
      <c r="CG620">
        <v>315825980.06237864</v>
      </c>
      <c r="CH620">
        <v>132446573.36300226</v>
      </c>
      <c r="CI620">
        <v>128228844.5335409</v>
      </c>
      <c r="CJ620">
        <v>147881947.22563073</v>
      </c>
      <c r="CK620">
        <v>131336343.1637274</v>
      </c>
      <c r="CL620">
        <v>126782795.90297726</v>
      </c>
      <c r="CM620">
        <v>130669513.83541508</v>
      </c>
      <c r="CN620">
        <v>124741343.1114893</v>
      </c>
      <c r="CO620">
        <v>125199577.00891036</v>
      </c>
      <c r="CP620">
        <v>134474714.86778569</v>
      </c>
      <c r="CQ620">
        <v>129887998.22146185</v>
      </c>
      <c r="CR620">
        <v>128973150.49551831</v>
      </c>
      <c r="CS620">
        <v>310413525.18537396</v>
      </c>
    </row>
    <row r="621" spans="1:97" ht="16">
      <c r="A621" s="82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  <c r="AA621" s="46"/>
      <c r="AB621" s="46"/>
      <c r="AC621" s="46"/>
      <c r="AD621" s="46"/>
      <c r="AE621" s="46"/>
      <c r="AF621" s="46"/>
      <c r="AG621" s="46"/>
      <c r="AH621" s="46"/>
      <c r="AI621" s="46"/>
      <c r="AJ621" s="46"/>
      <c r="AK621" s="46"/>
      <c r="AL621" s="46"/>
      <c r="AM621" s="46"/>
      <c r="AN621" s="46"/>
      <c r="AO621" s="46"/>
      <c r="AP621" s="46"/>
      <c r="AQ621" s="46"/>
      <c r="AR621" s="46"/>
      <c r="AS621" s="46"/>
      <c r="AT621" s="46"/>
      <c r="AU621" s="46"/>
      <c r="AV621" s="46"/>
      <c r="AW621" s="46"/>
      <c r="AX621" s="46"/>
      <c r="AY621" s="46"/>
      <c r="AZ621" s="46"/>
      <c r="BA621" s="46"/>
      <c r="BB621" s="46"/>
      <c r="BC621" s="46"/>
      <c r="BD621" s="46"/>
      <c r="BE621" s="46"/>
      <c r="BF621" s="46"/>
      <c r="BG621" s="46"/>
      <c r="BH621" s="46"/>
      <c r="BI621" s="46"/>
      <c r="BJ621" s="46"/>
      <c r="BK621" s="46"/>
      <c r="BL621" s="46"/>
      <c r="BM621" s="46"/>
      <c r="BN621" s="46"/>
      <c r="BO621" s="46"/>
      <c r="BP621" s="46"/>
      <c r="BQ621" s="46"/>
      <c r="BR621" s="46"/>
      <c r="BS621" s="46"/>
      <c r="BT621" s="46"/>
      <c r="BU621" s="46"/>
      <c r="BV621" s="59"/>
      <c r="BW621" s="59"/>
      <c r="BX621" s="59"/>
      <c r="BY621" s="59"/>
      <c r="BZ621" s="59"/>
      <c r="CA621" s="59"/>
      <c r="CB621" s="59"/>
      <c r="CC621" s="59"/>
      <c r="CD621" s="59"/>
      <c r="CE621" s="59"/>
      <c r="CF621" s="59"/>
    </row>
    <row r="622" spans="1:97" ht="16">
      <c r="A622" s="82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6"/>
      <c r="AC622" s="46"/>
      <c r="AD622" s="46"/>
      <c r="AE622" s="46"/>
      <c r="AF622" s="46"/>
      <c r="AG622" s="46"/>
      <c r="AH622" s="46"/>
      <c r="AI622" s="46"/>
      <c r="AJ622" s="46"/>
      <c r="AK622" s="46"/>
      <c r="AL622" s="46"/>
      <c r="AM622" s="46"/>
      <c r="AN622" s="46"/>
      <c r="AO622" s="46"/>
      <c r="AP622" s="46"/>
      <c r="AQ622" s="46"/>
      <c r="AR622" s="46"/>
      <c r="AS622" s="46"/>
      <c r="AT622" s="46"/>
      <c r="AU622" s="46"/>
      <c r="AV622" s="46"/>
      <c r="AW622" s="46"/>
      <c r="AX622" s="46"/>
      <c r="AY622" s="46"/>
      <c r="AZ622" s="46"/>
      <c r="BA622" s="46"/>
      <c r="BB622" s="46"/>
      <c r="BC622" s="46"/>
      <c r="BD622" s="46"/>
      <c r="BE622" s="46"/>
      <c r="BF622" s="46"/>
      <c r="BG622" s="46"/>
      <c r="BH622" s="46"/>
      <c r="BI622" s="46"/>
      <c r="BJ622" s="46"/>
      <c r="BK622" s="46"/>
      <c r="BL622" s="46"/>
      <c r="BM622" s="46"/>
      <c r="BN622" s="46"/>
      <c r="BO622" s="46"/>
      <c r="BP622" s="46"/>
      <c r="BQ622" s="46"/>
      <c r="BR622" s="46"/>
      <c r="BS622" s="46"/>
      <c r="BT622" s="46"/>
      <c r="BU622" s="46"/>
      <c r="BV622" s="59"/>
      <c r="BW622" s="59"/>
      <c r="BX622" s="59"/>
      <c r="BY622" s="59"/>
      <c r="BZ622" s="59"/>
      <c r="CA622" s="59"/>
      <c r="CB622" s="59"/>
      <c r="CC622" s="59"/>
      <c r="CD622" s="59"/>
      <c r="CE622" s="59"/>
      <c r="CF622" s="59"/>
    </row>
    <row r="623" spans="1:97" ht="16">
      <c r="A623" s="82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  <c r="AA623" s="46"/>
      <c r="AB623" s="46"/>
      <c r="AC623" s="46"/>
      <c r="AD623" s="46"/>
      <c r="AE623" s="46"/>
      <c r="AF623" s="46"/>
      <c r="AG623" s="46"/>
      <c r="AH623" s="46"/>
      <c r="AI623" s="46"/>
      <c r="AJ623" s="46"/>
      <c r="AK623" s="46"/>
      <c r="AL623" s="46"/>
      <c r="AM623" s="46"/>
      <c r="AN623" s="46"/>
      <c r="AO623" s="46"/>
      <c r="AP623" s="46"/>
      <c r="AQ623" s="46"/>
      <c r="AR623" s="46"/>
      <c r="AS623" s="46"/>
      <c r="AT623" s="46"/>
      <c r="AU623" s="46"/>
      <c r="AV623" s="46"/>
      <c r="AW623" s="46"/>
      <c r="AX623" s="46"/>
      <c r="AY623" s="46"/>
      <c r="AZ623" s="46"/>
      <c r="BA623" s="46"/>
      <c r="BB623" s="46"/>
      <c r="BC623" s="46"/>
      <c r="BD623" s="46"/>
      <c r="BE623" s="46"/>
      <c r="BF623" s="46"/>
      <c r="BG623" s="46"/>
      <c r="BH623" s="46"/>
      <c r="BI623" s="46"/>
      <c r="BJ623" s="46"/>
      <c r="BK623" s="46"/>
      <c r="BL623" s="46"/>
      <c r="BM623" s="46"/>
      <c r="BN623" s="46"/>
      <c r="BO623" s="46"/>
      <c r="BP623" s="46"/>
      <c r="BQ623" s="46"/>
      <c r="BR623" s="46"/>
      <c r="BS623" s="46"/>
      <c r="BT623" s="46"/>
      <c r="BU623" s="46"/>
      <c r="BV623" s="59"/>
      <c r="BW623" s="59"/>
      <c r="BX623" s="59"/>
      <c r="BY623" s="59"/>
      <c r="BZ623" s="59"/>
      <c r="CA623" s="59"/>
      <c r="CB623" s="59"/>
      <c r="CC623" s="59"/>
      <c r="CD623" s="59"/>
      <c r="CE623" s="59"/>
      <c r="CF623" s="59"/>
    </row>
    <row r="624" spans="1:97" ht="16">
      <c r="A624" s="82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6"/>
      <c r="AC624" s="46"/>
      <c r="AD624" s="46"/>
      <c r="AE624" s="46"/>
      <c r="AF624" s="46"/>
      <c r="AG624" s="46"/>
      <c r="AH624" s="46"/>
      <c r="AI624" s="46"/>
      <c r="AJ624" s="46"/>
      <c r="AK624" s="46"/>
      <c r="AL624" s="46"/>
      <c r="AM624" s="46"/>
      <c r="AN624" s="46"/>
      <c r="AO624" s="46"/>
      <c r="AP624" s="46"/>
      <c r="AQ624" s="46"/>
      <c r="AR624" s="46"/>
      <c r="AS624" s="46"/>
      <c r="AT624" s="46"/>
      <c r="AU624" s="46"/>
      <c r="AV624" s="46"/>
      <c r="AW624" s="46"/>
      <c r="AX624" s="46"/>
      <c r="AY624" s="46"/>
      <c r="AZ624" s="46"/>
      <c r="BA624" s="46"/>
      <c r="BB624" s="46"/>
      <c r="BC624" s="46"/>
      <c r="BD624" s="46"/>
      <c r="BE624" s="46"/>
      <c r="BF624" s="46"/>
      <c r="BG624" s="46"/>
      <c r="BH624" s="46"/>
      <c r="BI624" s="46"/>
      <c r="BJ624" s="46"/>
      <c r="BK624" s="46"/>
      <c r="BL624" s="46"/>
      <c r="BM624" s="46"/>
      <c r="BN624" s="46"/>
      <c r="BO624" s="46"/>
      <c r="BP624" s="46"/>
      <c r="BQ624" s="46"/>
      <c r="BR624" s="46"/>
      <c r="BS624" s="46"/>
      <c r="BT624" s="46"/>
      <c r="BU624" s="46"/>
      <c r="BV624" s="59"/>
      <c r="BW624" s="59"/>
      <c r="BX624" s="59"/>
      <c r="BY624" s="59"/>
      <c r="BZ624" s="59"/>
      <c r="CA624" s="59"/>
      <c r="CB624" s="59"/>
      <c r="CC624" s="59"/>
      <c r="CD624" s="59"/>
      <c r="CE624" s="59"/>
      <c r="CF624" s="59"/>
    </row>
    <row r="625" spans="1:84" ht="16">
      <c r="A625" s="82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  <c r="AA625" s="46"/>
      <c r="AB625" s="46"/>
      <c r="AC625" s="46"/>
      <c r="AD625" s="46"/>
      <c r="AE625" s="46"/>
      <c r="AF625" s="46"/>
      <c r="AG625" s="46"/>
      <c r="AH625" s="46"/>
      <c r="AI625" s="46"/>
      <c r="AJ625" s="46"/>
      <c r="AK625" s="46"/>
      <c r="AL625" s="46"/>
      <c r="AM625" s="46"/>
      <c r="AN625" s="46"/>
      <c r="AO625" s="46"/>
      <c r="AP625" s="46"/>
      <c r="AQ625" s="46"/>
      <c r="AR625" s="46"/>
      <c r="AS625" s="46"/>
      <c r="AT625" s="46"/>
      <c r="AU625" s="46"/>
      <c r="AV625" s="46"/>
      <c r="AW625" s="46"/>
      <c r="AX625" s="46"/>
      <c r="AY625" s="46"/>
      <c r="AZ625" s="46"/>
      <c r="BA625" s="46"/>
      <c r="BB625" s="46"/>
      <c r="BC625" s="46"/>
      <c r="BD625" s="46"/>
      <c r="BE625" s="46"/>
      <c r="BF625" s="46"/>
      <c r="BG625" s="46"/>
      <c r="BH625" s="46"/>
      <c r="BI625" s="46"/>
      <c r="BJ625" s="46"/>
      <c r="BK625" s="46"/>
      <c r="BL625" s="46"/>
      <c r="BM625" s="46"/>
      <c r="BN625" s="46"/>
      <c r="BO625" s="46"/>
      <c r="BP625" s="46"/>
      <c r="BQ625" s="46"/>
      <c r="BR625" s="46"/>
      <c r="BS625" s="46"/>
      <c r="BT625" s="46"/>
      <c r="BU625" s="46"/>
      <c r="BV625" s="59"/>
      <c r="BW625" s="59"/>
      <c r="BX625" s="59"/>
      <c r="BY625" s="59"/>
      <c r="BZ625" s="59"/>
      <c r="CA625" s="59"/>
      <c r="CB625" s="59"/>
      <c r="CC625" s="59"/>
      <c r="CD625" s="59"/>
      <c r="CE625" s="59"/>
      <c r="CF625" s="59"/>
    </row>
    <row r="626" spans="1:84" ht="16">
      <c r="A626" s="82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  <c r="AD626" s="46"/>
      <c r="AE626" s="46"/>
      <c r="AF626" s="46"/>
      <c r="AG626" s="46"/>
      <c r="AH626" s="46"/>
      <c r="AI626" s="46"/>
      <c r="AJ626" s="46"/>
      <c r="AK626" s="46"/>
      <c r="AL626" s="46"/>
      <c r="AM626" s="46"/>
      <c r="AN626" s="46"/>
      <c r="AO626" s="46"/>
      <c r="AP626" s="46"/>
      <c r="AQ626" s="46"/>
      <c r="AR626" s="46"/>
      <c r="AS626" s="46"/>
      <c r="AT626" s="46"/>
      <c r="AU626" s="46"/>
      <c r="AV626" s="46"/>
      <c r="AW626" s="46"/>
      <c r="AX626" s="46"/>
      <c r="AY626" s="46"/>
      <c r="AZ626" s="46"/>
      <c r="BA626" s="46"/>
      <c r="BB626" s="46"/>
      <c r="BC626" s="46"/>
      <c r="BD626" s="46"/>
      <c r="BE626" s="46"/>
      <c r="BF626" s="46"/>
      <c r="BG626" s="46"/>
      <c r="BH626" s="46"/>
      <c r="BI626" s="46"/>
      <c r="BJ626" s="46"/>
      <c r="BK626" s="46"/>
      <c r="BL626" s="46"/>
      <c r="BM626" s="46"/>
      <c r="BN626" s="46"/>
      <c r="BO626" s="46"/>
      <c r="BP626" s="46"/>
      <c r="BQ626" s="46"/>
      <c r="BR626" s="46"/>
      <c r="BS626" s="46"/>
      <c r="BT626" s="46"/>
      <c r="BU626" s="46"/>
      <c r="BV626" s="59"/>
      <c r="BW626" s="59"/>
      <c r="BX626" s="59"/>
      <c r="BY626" s="59"/>
      <c r="BZ626" s="59"/>
      <c r="CA626" s="59"/>
      <c r="CB626" s="59"/>
      <c r="CC626" s="59"/>
      <c r="CD626" s="59"/>
      <c r="CE626" s="59"/>
      <c r="CF626" s="59"/>
    </row>
    <row r="627" spans="1:84" ht="16">
      <c r="A627" s="82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  <c r="AA627" s="46"/>
      <c r="AB627" s="46"/>
      <c r="AC627" s="46"/>
      <c r="AD627" s="46"/>
      <c r="AE627" s="46"/>
      <c r="AF627" s="46"/>
      <c r="AG627" s="46"/>
      <c r="AH627" s="46"/>
      <c r="AI627" s="46"/>
      <c r="AJ627" s="46"/>
      <c r="AK627" s="46"/>
      <c r="AL627" s="46"/>
      <c r="AM627" s="46"/>
      <c r="AN627" s="46"/>
      <c r="AO627" s="46"/>
      <c r="AP627" s="46"/>
      <c r="AQ627" s="46"/>
      <c r="AR627" s="46"/>
      <c r="AS627" s="46"/>
      <c r="AT627" s="46"/>
      <c r="AU627" s="46"/>
      <c r="AV627" s="46"/>
      <c r="AW627" s="46"/>
      <c r="AX627" s="46"/>
      <c r="AY627" s="46"/>
      <c r="AZ627" s="46"/>
      <c r="BA627" s="46"/>
      <c r="BB627" s="46"/>
      <c r="BC627" s="46"/>
      <c r="BD627" s="46"/>
      <c r="BE627" s="46"/>
      <c r="BF627" s="46"/>
      <c r="BG627" s="46"/>
      <c r="BH627" s="46"/>
      <c r="BI627" s="46"/>
      <c r="BJ627" s="46"/>
      <c r="BK627" s="46"/>
      <c r="BL627" s="46"/>
      <c r="BM627" s="46"/>
      <c r="BN627" s="46"/>
      <c r="BO627" s="46"/>
      <c r="BP627" s="46"/>
      <c r="BQ627" s="46"/>
      <c r="BR627" s="46"/>
      <c r="BS627" s="46"/>
      <c r="BT627" s="46"/>
      <c r="BU627" s="46"/>
      <c r="BV627" s="59"/>
      <c r="BW627" s="59"/>
      <c r="BX627" s="59"/>
      <c r="BY627" s="59"/>
      <c r="BZ627" s="59"/>
      <c r="CA627" s="59"/>
      <c r="CB627" s="59"/>
      <c r="CC627" s="59"/>
      <c r="CD627" s="59"/>
      <c r="CE627" s="59"/>
      <c r="CF627" s="59"/>
    </row>
    <row r="628" spans="1:84" ht="16">
      <c r="A628" s="82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6"/>
      <c r="AC628" s="46"/>
      <c r="AD628" s="46"/>
      <c r="AE628" s="46"/>
      <c r="AF628" s="46"/>
      <c r="AG628" s="46"/>
      <c r="AH628" s="46"/>
      <c r="AI628" s="46"/>
      <c r="AJ628" s="46"/>
      <c r="AK628" s="46"/>
      <c r="AL628" s="46"/>
      <c r="AM628" s="46"/>
      <c r="AN628" s="46"/>
      <c r="AO628" s="46"/>
      <c r="AP628" s="46"/>
      <c r="AQ628" s="46"/>
      <c r="AR628" s="46"/>
      <c r="AS628" s="46"/>
      <c r="AT628" s="46"/>
      <c r="AU628" s="46"/>
      <c r="AV628" s="46"/>
      <c r="AW628" s="46"/>
      <c r="AX628" s="46"/>
      <c r="AY628" s="46"/>
      <c r="AZ628" s="46"/>
      <c r="BA628" s="46"/>
      <c r="BB628" s="46"/>
      <c r="BC628" s="46"/>
      <c r="BD628" s="46"/>
      <c r="BE628" s="46"/>
      <c r="BF628" s="46"/>
      <c r="BG628" s="46"/>
      <c r="BH628" s="46"/>
      <c r="BI628" s="46"/>
      <c r="BJ628" s="46"/>
      <c r="BK628" s="46"/>
      <c r="BL628" s="46"/>
      <c r="BM628" s="46"/>
      <c r="BN628" s="46"/>
      <c r="BO628" s="46"/>
      <c r="BP628" s="46"/>
      <c r="BQ628" s="46"/>
      <c r="BR628" s="46"/>
      <c r="BS628" s="46"/>
      <c r="BT628" s="46"/>
      <c r="BU628" s="46"/>
      <c r="BV628" s="59"/>
      <c r="BW628" s="59"/>
      <c r="BX628" s="59"/>
      <c r="BY628" s="59"/>
      <c r="BZ628" s="59"/>
      <c r="CA628" s="59"/>
      <c r="CB628" s="59"/>
      <c r="CC628" s="59"/>
      <c r="CD628" s="59"/>
      <c r="CE628" s="59"/>
      <c r="CF628" s="59"/>
    </row>
    <row r="629" spans="1:84" ht="16">
      <c r="A629" s="82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  <c r="AA629" s="46"/>
      <c r="AB629" s="46"/>
      <c r="AC629" s="46"/>
      <c r="AD629" s="46"/>
      <c r="AE629" s="46"/>
      <c r="AF629" s="46"/>
      <c r="AG629" s="46"/>
      <c r="AH629" s="46"/>
      <c r="AI629" s="46"/>
      <c r="AJ629" s="46"/>
      <c r="AK629" s="46"/>
      <c r="AL629" s="46"/>
      <c r="AM629" s="46"/>
      <c r="AN629" s="46"/>
      <c r="AO629" s="46"/>
      <c r="AP629" s="46"/>
      <c r="AQ629" s="46"/>
      <c r="AR629" s="46"/>
      <c r="AS629" s="46"/>
      <c r="AT629" s="46"/>
      <c r="AU629" s="46"/>
      <c r="AV629" s="46"/>
      <c r="AW629" s="46"/>
      <c r="AX629" s="46"/>
      <c r="AY629" s="46"/>
      <c r="AZ629" s="46"/>
      <c r="BA629" s="46"/>
      <c r="BB629" s="46"/>
      <c r="BC629" s="46"/>
      <c r="BD629" s="46"/>
      <c r="BE629" s="46"/>
      <c r="BF629" s="46"/>
      <c r="BG629" s="46"/>
      <c r="BH629" s="46"/>
      <c r="BI629" s="46"/>
      <c r="BJ629" s="46"/>
      <c r="BK629" s="46"/>
      <c r="BL629" s="46"/>
      <c r="BM629" s="46"/>
      <c r="BN629" s="46"/>
      <c r="BO629" s="46"/>
      <c r="BP629" s="46"/>
      <c r="BQ629" s="46"/>
      <c r="BR629" s="46"/>
      <c r="BS629" s="46"/>
      <c r="BT629" s="46"/>
      <c r="BU629" s="46"/>
      <c r="BV629" s="59"/>
      <c r="BW629" s="59"/>
      <c r="BX629" s="59"/>
      <c r="BY629" s="59"/>
      <c r="BZ629" s="59"/>
      <c r="CA629" s="59"/>
      <c r="CB629" s="59"/>
      <c r="CC629" s="59"/>
      <c r="CD629" s="59"/>
      <c r="CE629" s="59"/>
      <c r="CF629" s="59"/>
    </row>
    <row r="630" spans="1:84" ht="16">
      <c r="A630" s="82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  <c r="AC630" s="46"/>
      <c r="AD630" s="46"/>
      <c r="AE630" s="46"/>
      <c r="AF630" s="46"/>
      <c r="AG630" s="46"/>
      <c r="AH630" s="46"/>
      <c r="AI630" s="46"/>
      <c r="AJ630" s="46"/>
      <c r="AK630" s="46"/>
      <c r="AL630" s="46"/>
      <c r="AM630" s="46"/>
      <c r="AN630" s="46"/>
      <c r="AO630" s="46"/>
      <c r="AP630" s="46"/>
      <c r="AQ630" s="46"/>
      <c r="AR630" s="46"/>
      <c r="AS630" s="46"/>
      <c r="AT630" s="46"/>
      <c r="AU630" s="46"/>
      <c r="AV630" s="46"/>
      <c r="AW630" s="46"/>
      <c r="AX630" s="46"/>
      <c r="AY630" s="46"/>
      <c r="AZ630" s="46"/>
      <c r="BA630" s="46"/>
      <c r="BB630" s="46"/>
      <c r="BC630" s="46"/>
      <c r="BD630" s="46"/>
      <c r="BE630" s="46"/>
      <c r="BF630" s="46"/>
      <c r="BG630" s="46"/>
      <c r="BH630" s="46"/>
      <c r="BI630" s="46"/>
      <c r="BJ630" s="46"/>
      <c r="BK630" s="46"/>
      <c r="BL630" s="46"/>
      <c r="BM630" s="46"/>
      <c r="BN630" s="46"/>
      <c r="BO630" s="46"/>
      <c r="BP630" s="46"/>
      <c r="BQ630" s="46"/>
      <c r="BR630" s="46"/>
      <c r="BS630" s="46"/>
      <c r="BT630" s="46"/>
      <c r="BU630" s="46"/>
      <c r="BV630" s="59"/>
      <c r="BW630" s="59"/>
      <c r="BX630" s="59"/>
      <c r="BY630" s="59"/>
      <c r="BZ630" s="59"/>
      <c r="CA630" s="59"/>
      <c r="CB630" s="59"/>
      <c r="CC630" s="59"/>
      <c r="CD630" s="59"/>
      <c r="CE630" s="59"/>
      <c r="CF630" s="59"/>
    </row>
    <row r="631" spans="1:84" ht="16">
      <c r="A631" s="82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  <c r="AA631" s="46"/>
      <c r="AB631" s="46"/>
      <c r="AC631" s="46"/>
      <c r="AD631" s="46"/>
      <c r="AE631" s="46"/>
      <c r="AF631" s="46"/>
      <c r="AG631" s="46"/>
      <c r="AH631" s="46"/>
      <c r="AI631" s="46"/>
      <c r="AJ631" s="46"/>
      <c r="AK631" s="46"/>
      <c r="AL631" s="46"/>
      <c r="AM631" s="46"/>
      <c r="AN631" s="46"/>
      <c r="AO631" s="46"/>
      <c r="AP631" s="46"/>
      <c r="AQ631" s="46"/>
      <c r="AR631" s="46"/>
      <c r="AS631" s="46"/>
      <c r="AT631" s="46"/>
      <c r="AU631" s="46"/>
      <c r="AV631" s="46"/>
      <c r="AW631" s="46"/>
      <c r="AX631" s="46"/>
      <c r="AY631" s="46"/>
      <c r="AZ631" s="46"/>
      <c r="BA631" s="46"/>
      <c r="BB631" s="46"/>
      <c r="BC631" s="46"/>
      <c r="BD631" s="46"/>
      <c r="BE631" s="46"/>
      <c r="BF631" s="46"/>
      <c r="BG631" s="46"/>
      <c r="BH631" s="46"/>
      <c r="BI631" s="46"/>
      <c r="BJ631" s="46"/>
      <c r="BK631" s="46"/>
      <c r="BL631" s="46"/>
      <c r="BM631" s="46"/>
      <c r="BN631" s="46"/>
      <c r="BO631" s="46"/>
      <c r="BP631" s="46"/>
      <c r="BQ631" s="46"/>
      <c r="BR631" s="46"/>
      <c r="BS631" s="46"/>
      <c r="BT631" s="46"/>
      <c r="BU631" s="46"/>
      <c r="BV631" s="59"/>
      <c r="BW631" s="59"/>
      <c r="BX631" s="59"/>
      <c r="BY631" s="59"/>
      <c r="BZ631" s="59"/>
      <c r="CA631" s="59"/>
      <c r="CB631" s="59"/>
      <c r="CC631" s="59"/>
      <c r="CD631" s="59"/>
      <c r="CE631" s="59"/>
      <c r="CF631" s="59"/>
    </row>
    <row r="632" spans="1:84" ht="16">
      <c r="A632" s="82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6"/>
      <c r="AC632" s="46"/>
      <c r="AD632" s="46"/>
      <c r="AE632" s="46"/>
      <c r="AF632" s="46"/>
      <c r="AG632" s="46"/>
      <c r="AH632" s="46"/>
      <c r="AI632" s="46"/>
      <c r="AJ632" s="46"/>
      <c r="AK632" s="46"/>
      <c r="AL632" s="46"/>
      <c r="AM632" s="46"/>
      <c r="AN632" s="46"/>
      <c r="AO632" s="46"/>
      <c r="AP632" s="46"/>
      <c r="AQ632" s="46"/>
      <c r="AR632" s="46"/>
      <c r="AS632" s="46"/>
      <c r="AT632" s="46"/>
      <c r="AU632" s="46"/>
      <c r="AV632" s="46"/>
      <c r="AW632" s="46"/>
      <c r="AX632" s="46"/>
      <c r="AY632" s="46"/>
      <c r="AZ632" s="46"/>
      <c r="BA632" s="46"/>
      <c r="BB632" s="46"/>
      <c r="BC632" s="46"/>
      <c r="BD632" s="46"/>
      <c r="BE632" s="46"/>
      <c r="BF632" s="46"/>
      <c r="BG632" s="46"/>
      <c r="BH632" s="46"/>
      <c r="BI632" s="46"/>
      <c r="BJ632" s="46"/>
      <c r="BK632" s="46"/>
      <c r="BL632" s="46"/>
      <c r="BM632" s="46"/>
      <c r="BN632" s="46"/>
      <c r="BO632" s="46"/>
      <c r="BP632" s="46"/>
      <c r="BQ632" s="46"/>
      <c r="BR632" s="46"/>
      <c r="BS632" s="46"/>
      <c r="BT632" s="46"/>
      <c r="BU632" s="46"/>
      <c r="BV632" s="59"/>
      <c r="BW632" s="59"/>
      <c r="BX632" s="59"/>
      <c r="BY632" s="59"/>
      <c r="BZ632" s="59"/>
      <c r="CA632" s="59"/>
      <c r="CB632" s="59"/>
      <c r="CC632" s="59"/>
      <c r="CD632" s="59"/>
      <c r="CE632" s="59"/>
      <c r="CF632" s="59"/>
    </row>
    <row r="633" spans="1:84" ht="16">
      <c r="A633" s="82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  <c r="AA633" s="46"/>
      <c r="AB633" s="46"/>
      <c r="AC633" s="46"/>
      <c r="AD633" s="46"/>
      <c r="AE633" s="46"/>
      <c r="AF633" s="46"/>
      <c r="AG633" s="46"/>
      <c r="AH633" s="46"/>
      <c r="AI633" s="46"/>
      <c r="AJ633" s="46"/>
      <c r="AK633" s="46"/>
      <c r="AL633" s="46"/>
      <c r="AM633" s="46"/>
      <c r="AN633" s="46"/>
      <c r="AO633" s="46"/>
      <c r="AP633" s="46"/>
      <c r="AQ633" s="46"/>
      <c r="AR633" s="46"/>
      <c r="AS633" s="46"/>
      <c r="AT633" s="46"/>
      <c r="AU633" s="46"/>
      <c r="AV633" s="46"/>
      <c r="AW633" s="46"/>
      <c r="AX633" s="46"/>
      <c r="AY633" s="46"/>
      <c r="AZ633" s="46"/>
      <c r="BA633" s="46"/>
      <c r="BB633" s="46"/>
      <c r="BC633" s="46"/>
      <c r="BD633" s="46"/>
      <c r="BE633" s="46"/>
      <c r="BF633" s="46"/>
      <c r="BG633" s="46"/>
      <c r="BH633" s="46"/>
      <c r="BI633" s="46"/>
      <c r="BJ633" s="46"/>
      <c r="BK633" s="46"/>
      <c r="BL633" s="46"/>
      <c r="BM633" s="46"/>
      <c r="BN633" s="46"/>
      <c r="BO633" s="46"/>
      <c r="BP633" s="46"/>
      <c r="BQ633" s="46"/>
      <c r="BR633" s="46"/>
      <c r="BS633" s="46"/>
      <c r="BT633" s="46"/>
      <c r="BU633" s="46"/>
      <c r="BV633" s="59"/>
      <c r="BW633" s="59"/>
      <c r="BX633" s="59"/>
      <c r="BY633" s="59"/>
      <c r="BZ633" s="59"/>
      <c r="CA633" s="59"/>
      <c r="CB633" s="59"/>
      <c r="CC633" s="59"/>
      <c r="CD633" s="59"/>
      <c r="CE633" s="59"/>
      <c r="CF633" s="59"/>
    </row>
    <row r="634" spans="1:84" ht="16">
      <c r="A634" s="82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  <c r="AB634" s="59"/>
      <c r="AC634" s="59"/>
      <c r="AD634" s="59"/>
      <c r="AE634" s="59"/>
      <c r="AF634" s="59"/>
      <c r="AG634" s="59"/>
      <c r="AH634" s="59"/>
      <c r="AI634" s="59"/>
      <c r="AJ634" s="59"/>
      <c r="AK634" s="59"/>
      <c r="AL634" s="59"/>
      <c r="AM634" s="59"/>
      <c r="AN634" s="59"/>
      <c r="AO634" s="59"/>
      <c r="AP634" s="59"/>
      <c r="AQ634" s="59"/>
      <c r="AR634" s="59"/>
      <c r="AS634" s="59"/>
      <c r="AT634" s="59"/>
      <c r="AU634" s="59"/>
      <c r="AV634" s="59"/>
      <c r="AW634" s="59"/>
      <c r="AX634" s="59"/>
      <c r="AY634" s="59"/>
      <c r="AZ634" s="59"/>
      <c r="BA634" s="59"/>
      <c r="BB634" s="59"/>
      <c r="BC634" s="59"/>
      <c r="BD634" s="59"/>
      <c r="BE634" s="59"/>
      <c r="BF634" s="59"/>
      <c r="BG634" s="59"/>
      <c r="BH634" s="59"/>
      <c r="BI634" s="59"/>
      <c r="BJ634" s="59"/>
      <c r="BK634" s="59"/>
      <c r="BL634" s="59"/>
      <c r="BM634" s="59"/>
      <c r="BN634" s="59"/>
      <c r="BO634" s="59"/>
      <c r="BP634" s="59"/>
      <c r="BQ634" s="59"/>
      <c r="BR634" s="59"/>
      <c r="BS634" s="59"/>
      <c r="BT634" s="59"/>
      <c r="BU634" s="59"/>
      <c r="BV634" s="59"/>
      <c r="BW634" s="59"/>
      <c r="BX634" s="59"/>
      <c r="BY634" s="59"/>
      <c r="BZ634" s="59"/>
      <c r="CA634" s="59"/>
      <c r="CB634" s="59"/>
      <c r="CC634" s="59"/>
      <c r="CD634" s="59"/>
      <c r="CE634" s="59"/>
      <c r="CF634" s="59"/>
    </row>
    <row r="635" spans="1:84" ht="16">
      <c r="A635" s="82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  <c r="AB635" s="59"/>
      <c r="AC635" s="59"/>
      <c r="AD635" s="59"/>
      <c r="AE635" s="59"/>
      <c r="AF635" s="59"/>
      <c r="AG635" s="59"/>
      <c r="AH635" s="59"/>
      <c r="AI635" s="59"/>
      <c r="AJ635" s="59"/>
      <c r="AK635" s="59"/>
      <c r="AL635" s="59"/>
      <c r="AM635" s="59"/>
      <c r="AN635" s="59"/>
      <c r="AO635" s="59"/>
      <c r="AP635" s="59"/>
      <c r="AQ635" s="59"/>
      <c r="AR635" s="59"/>
      <c r="AS635" s="59"/>
      <c r="AT635" s="59"/>
      <c r="AU635" s="59"/>
      <c r="AV635" s="59"/>
      <c r="AW635" s="59"/>
      <c r="AX635" s="59"/>
      <c r="AY635" s="59"/>
      <c r="AZ635" s="59"/>
      <c r="BA635" s="59"/>
      <c r="BB635" s="59"/>
      <c r="BC635" s="59"/>
      <c r="BD635" s="59"/>
      <c r="BE635" s="59"/>
      <c r="BF635" s="59"/>
      <c r="BG635" s="59"/>
      <c r="BH635" s="59"/>
      <c r="BI635" s="59"/>
      <c r="BJ635" s="59"/>
      <c r="BK635" s="59"/>
      <c r="BL635" s="59"/>
      <c r="BM635" s="59"/>
      <c r="BN635" s="59"/>
      <c r="BO635" s="59"/>
      <c r="BP635" s="59"/>
      <c r="BQ635" s="59"/>
      <c r="BR635" s="59"/>
      <c r="BS635" s="59"/>
      <c r="BT635" s="59"/>
      <c r="BU635" s="59"/>
      <c r="BV635" s="59"/>
      <c r="BW635" s="59"/>
      <c r="BX635" s="59"/>
      <c r="BY635" s="59"/>
      <c r="BZ635" s="59"/>
      <c r="CA635" s="59"/>
      <c r="CB635" s="59"/>
      <c r="CC635" s="59"/>
      <c r="CD635" s="59"/>
      <c r="CE635" s="59"/>
      <c r="CF635" s="59"/>
    </row>
    <row r="636" spans="1:84" ht="16">
      <c r="A636" s="82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  <c r="AB636" s="59"/>
      <c r="AC636" s="59"/>
      <c r="AD636" s="59"/>
      <c r="AE636" s="59"/>
      <c r="AF636" s="59"/>
      <c r="AG636" s="59"/>
      <c r="AH636" s="59"/>
      <c r="AI636" s="59"/>
      <c r="AJ636" s="59"/>
      <c r="AK636" s="59"/>
      <c r="AL636" s="59"/>
      <c r="AM636" s="59"/>
      <c r="AN636" s="59"/>
      <c r="AO636" s="59"/>
      <c r="AP636" s="59"/>
      <c r="AQ636" s="59"/>
      <c r="AR636" s="59"/>
      <c r="AS636" s="59"/>
      <c r="AT636" s="59"/>
      <c r="AU636" s="59"/>
      <c r="AV636" s="59"/>
      <c r="AW636" s="59"/>
      <c r="AX636" s="59"/>
      <c r="AY636" s="59"/>
      <c r="AZ636" s="59"/>
      <c r="BA636" s="59"/>
      <c r="BB636" s="59"/>
      <c r="BC636" s="59"/>
      <c r="BD636" s="59"/>
      <c r="BE636" s="59"/>
      <c r="BF636" s="59"/>
      <c r="BG636" s="59"/>
      <c r="BH636" s="59"/>
      <c r="BI636" s="59"/>
      <c r="BJ636" s="59"/>
      <c r="BK636" s="59"/>
      <c r="BL636" s="59"/>
      <c r="BM636" s="59"/>
      <c r="BN636" s="59"/>
      <c r="BO636" s="59"/>
      <c r="BP636" s="59"/>
      <c r="BQ636" s="59"/>
      <c r="BR636" s="59"/>
      <c r="BS636" s="59"/>
      <c r="BT636" s="59"/>
      <c r="BU636" s="59"/>
      <c r="BV636" s="59"/>
      <c r="BW636" s="59"/>
      <c r="BX636" s="59"/>
      <c r="BY636" s="59"/>
      <c r="BZ636" s="59"/>
      <c r="CA636" s="59"/>
      <c r="CB636" s="59"/>
      <c r="CC636" s="59"/>
      <c r="CD636" s="59"/>
      <c r="CE636" s="59"/>
      <c r="CF636" s="59"/>
    </row>
    <row r="637" spans="1:84"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  <c r="AB637" s="59"/>
      <c r="AC637" s="59"/>
      <c r="AD637" s="59"/>
      <c r="AE637" s="59"/>
      <c r="AF637" s="59"/>
      <c r="AG637" s="59"/>
      <c r="AH637" s="59"/>
      <c r="AI637" s="59"/>
      <c r="AJ637" s="59"/>
      <c r="AK637" s="59"/>
      <c r="AL637" s="59"/>
      <c r="AM637" s="59"/>
      <c r="AN637" s="59"/>
      <c r="AO637" s="59"/>
      <c r="AP637" s="59"/>
      <c r="AQ637" s="59"/>
      <c r="AR637" s="59"/>
      <c r="AS637" s="59"/>
      <c r="AT637" s="59"/>
      <c r="AU637" s="59"/>
      <c r="AV637" s="59"/>
      <c r="AW637" s="59"/>
      <c r="AX637" s="59"/>
      <c r="AY637" s="59"/>
      <c r="AZ637" s="59"/>
      <c r="BA637" s="59"/>
      <c r="BB637" s="59"/>
      <c r="BC637" s="59"/>
      <c r="BD637" s="59"/>
      <c r="BE637" s="59"/>
      <c r="BF637" s="59"/>
      <c r="BG637" s="59"/>
      <c r="BH637" s="59"/>
      <c r="BI637" s="59"/>
      <c r="BJ637" s="59"/>
      <c r="BK637" s="59"/>
      <c r="BL637" s="59"/>
      <c r="BM637" s="59"/>
      <c r="BN637" s="59"/>
      <c r="BO637" s="59"/>
      <c r="BP637" s="59"/>
      <c r="BQ637" s="59"/>
      <c r="BR637" s="59"/>
      <c r="BS637" s="59"/>
      <c r="BT637" s="59"/>
      <c r="BU637" s="59"/>
      <c r="BV637" s="59"/>
      <c r="BW637" s="59"/>
      <c r="BX637" s="59"/>
      <c r="BY637" s="59"/>
      <c r="BZ637" s="59"/>
      <c r="CA637" s="59"/>
      <c r="CB637" s="59"/>
      <c r="CC637" s="59"/>
      <c r="CD637" s="59"/>
      <c r="CE637" s="59"/>
      <c r="CF637" s="59"/>
    </row>
    <row r="638" spans="1:84"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  <c r="AB638" s="59"/>
      <c r="AC638" s="59"/>
      <c r="AD638" s="59"/>
      <c r="AE638" s="59"/>
      <c r="AF638" s="59"/>
      <c r="AG638" s="59"/>
      <c r="AH638" s="59"/>
      <c r="AI638" s="59"/>
      <c r="AJ638" s="59"/>
      <c r="AK638" s="59"/>
      <c r="AL638" s="59"/>
      <c r="AM638" s="59"/>
      <c r="AN638" s="59"/>
      <c r="AO638" s="59"/>
      <c r="AP638" s="59"/>
      <c r="AQ638" s="59"/>
      <c r="AR638" s="59"/>
      <c r="AS638" s="59"/>
      <c r="AT638" s="59"/>
      <c r="AU638" s="59"/>
      <c r="AV638" s="59"/>
      <c r="AW638" s="59"/>
      <c r="AX638" s="59"/>
      <c r="AY638" s="59"/>
      <c r="AZ638" s="59"/>
      <c r="BA638" s="59"/>
      <c r="BB638" s="59"/>
      <c r="BC638" s="59"/>
      <c r="BD638" s="59"/>
      <c r="BE638" s="59"/>
      <c r="BF638" s="59"/>
      <c r="BG638" s="59"/>
      <c r="BH638" s="59"/>
      <c r="BI638" s="59"/>
      <c r="BJ638" s="59"/>
      <c r="BK638" s="59"/>
      <c r="BL638" s="59"/>
      <c r="BM638" s="59"/>
      <c r="BN638" s="59"/>
      <c r="BO638" s="59"/>
      <c r="BP638" s="59"/>
      <c r="BQ638" s="59"/>
      <c r="BR638" s="59"/>
      <c r="BS638" s="59"/>
      <c r="BT638" s="59"/>
      <c r="BU638" s="59"/>
      <c r="BV638" s="59"/>
      <c r="BW638" s="59"/>
      <c r="BX638" s="59"/>
      <c r="BY638" s="59"/>
      <c r="BZ638" s="59"/>
      <c r="CA638" s="59"/>
      <c r="CB638" s="59"/>
      <c r="CC638" s="59"/>
      <c r="CD638" s="59"/>
      <c r="CE638" s="59"/>
      <c r="CF638" s="59"/>
    </row>
    <row r="639" spans="1:84"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  <c r="AB639" s="59"/>
      <c r="AC639" s="59"/>
      <c r="AD639" s="59"/>
      <c r="AE639" s="59"/>
      <c r="AF639" s="59"/>
      <c r="AG639" s="59"/>
      <c r="AH639" s="59"/>
      <c r="AI639" s="59"/>
      <c r="AJ639" s="59"/>
      <c r="AK639" s="59"/>
      <c r="AL639" s="59"/>
      <c r="AM639" s="59"/>
      <c r="AN639" s="59"/>
      <c r="AO639" s="59"/>
      <c r="AP639" s="59"/>
      <c r="AQ639" s="59"/>
      <c r="AR639" s="59"/>
      <c r="AS639" s="59"/>
      <c r="AT639" s="59"/>
      <c r="AU639" s="59"/>
      <c r="AV639" s="59"/>
      <c r="AW639" s="59"/>
      <c r="AX639" s="59"/>
      <c r="AY639" s="59"/>
      <c r="AZ639" s="59"/>
      <c r="BA639" s="59"/>
      <c r="BB639" s="59"/>
      <c r="BC639" s="59"/>
      <c r="BD639" s="59"/>
      <c r="BE639" s="59"/>
      <c r="BF639" s="59"/>
      <c r="BG639" s="59"/>
      <c r="BH639" s="59"/>
      <c r="BI639" s="59"/>
      <c r="BJ639" s="59"/>
      <c r="BK639" s="59"/>
      <c r="BL639" s="59"/>
      <c r="BM639" s="59"/>
      <c r="BN639" s="59"/>
      <c r="BO639" s="59"/>
      <c r="BP639" s="59"/>
      <c r="BQ639" s="59"/>
      <c r="BR639" s="59"/>
      <c r="BS639" s="59"/>
      <c r="BT639" s="59"/>
      <c r="BU639" s="59"/>
      <c r="BV639" s="59"/>
      <c r="BW639" s="59"/>
      <c r="BX639" s="59"/>
      <c r="BY639" s="59"/>
      <c r="BZ639" s="59"/>
      <c r="CA639" s="59"/>
      <c r="CB639" s="59"/>
      <c r="CC639" s="59"/>
      <c r="CD639" s="59"/>
      <c r="CE639" s="59"/>
      <c r="CF639" s="59"/>
    </row>
    <row r="640" spans="1:84"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  <c r="AB640" s="59"/>
      <c r="AC640" s="59"/>
      <c r="AD640" s="59"/>
      <c r="AE640" s="59"/>
      <c r="AF640" s="59"/>
      <c r="AG640" s="59"/>
      <c r="AH640" s="59"/>
      <c r="AI640" s="59"/>
      <c r="AJ640" s="59"/>
      <c r="AK640" s="59"/>
      <c r="AL640" s="59"/>
      <c r="AM640" s="59"/>
      <c r="AN640" s="59"/>
      <c r="AO640" s="59"/>
      <c r="AP640" s="59"/>
      <c r="AQ640" s="59"/>
      <c r="AR640" s="59"/>
      <c r="AS640" s="59"/>
      <c r="AT640" s="59"/>
      <c r="AU640" s="59"/>
      <c r="AV640" s="59"/>
      <c r="AW640" s="59"/>
      <c r="AX640" s="59"/>
      <c r="AY640" s="59"/>
      <c r="AZ640" s="59"/>
      <c r="BA640" s="59"/>
      <c r="BB640" s="59"/>
      <c r="BC640" s="59"/>
      <c r="BD640" s="59"/>
      <c r="BE640" s="59"/>
      <c r="BF640" s="59"/>
      <c r="BG640" s="59"/>
      <c r="BH640" s="59"/>
      <c r="BI640" s="59"/>
      <c r="BJ640" s="59"/>
      <c r="BK640" s="59"/>
      <c r="BL640" s="59"/>
      <c r="BM640" s="59"/>
      <c r="BN640" s="59"/>
      <c r="BO640" s="59"/>
      <c r="BP640" s="59"/>
      <c r="BQ640" s="59"/>
      <c r="BR640" s="59"/>
      <c r="BS640" s="59"/>
      <c r="BT640" s="59"/>
      <c r="BU640" s="59"/>
      <c r="BV640" s="59"/>
      <c r="BW640" s="59"/>
      <c r="BX640" s="59"/>
      <c r="BY640" s="59"/>
      <c r="BZ640" s="59"/>
      <c r="CA640" s="59"/>
      <c r="CB640" s="59"/>
      <c r="CC640" s="59"/>
      <c r="CD640" s="59"/>
      <c r="CE640" s="59"/>
      <c r="CF640" s="59"/>
    </row>
    <row r="641" spans="2:84"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  <c r="AB641" s="59"/>
      <c r="AC641" s="59"/>
      <c r="AD641" s="59"/>
      <c r="AE641" s="59"/>
      <c r="AF641" s="59"/>
      <c r="AG641" s="59"/>
      <c r="AH641" s="59"/>
      <c r="AI641" s="59"/>
      <c r="AJ641" s="59"/>
      <c r="AK641" s="59"/>
      <c r="AL641" s="59"/>
      <c r="AM641" s="59"/>
      <c r="AN641" s="59"/>
      <c r="AO641" s="59"/>
      <c r="AP641" s="59"/>
      <c r="AQ641" s="59"/>
      <c r="AR641" s="59"/>
      <c r="AS641" s="59"/>
      <c r="AT641" s="59"/>
      <c r="AU641" s="59"/>
      <c r="AV641" s="59"/>
      <c r="AW641" s="59"/>
      <c r="AX641" s="59"/>
      <c r="AY641" s="59"/>
      <c r="AZ641" s="59"/>
      <c r="BA641" s="59"/>
      <c r="BB641" s="59"/>
      <c r="BC641" s="59"/>
      <c r="BD641" s="59"/>
      <c r="BE641" s="59"/>
      <c r="BF641" s="59"/>
      <c r="BG641" s="59"/>
      <c r="BH641" s="59"/>
      <c r="BI641" s="59"/>
      <c r="BJ641" s="59"/>
      <c r="BK641" s="59"/>
      <c r="BL641" s="59"/>
      <c r="BM641" s="59"/>
      <c r="BN641" s="59"/>
      <c r="BO641" s="59"/>
      <c r="BP641" s="59"/>
      <c r="BQ641" s="59"/>
      <c r="BR641" s="59"/>
      <c r="BS641" s="59"/>
      <c r="BT641" s="59"/>
      <c r="BU641" s="59"/>
      <c r="BV641" s="59"/>
      <c r="BW641" s="59"/>
      <c r="BX641" s="59"/>
      <c r="BY641" s="59"/>
      <c r="BZ641" s="59"/>
      <c r="CA641" s="59"/>
      <c r="CB641" s="59"/>
      <c r="CC641" s="59"/>
      <c r="CD641" s="59"/>
      <c r="CE641" s="59"/>
      <c r="CF641" s="59"/>
    </row>
    <row r="642" spans="2:84"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  <c r="AB642" s="59"/>
      <c r="AC642" s="59"/>
      <c r="AD642" s="59"/>
      <c r="AE642" s="59"/>
      <c r="AF642" s="59"/>
      <c r="AG642" s="59"/>
      <c r="AH642" s="59"/>
      <c r="AI642" s="59"/>
      <c r="AJ642" s="59"/>
      <c r="AK642" s="59"/>
      <c r="AL642" s="59"/>
      <c r="AM642" s="59"/>
      <c r="AN642" s="59"/>
      <c r="AO642" s="59"/>
      <c r="AP642" s="59"/>
      <c r="AQ642" s="59"/>
      <c r="AR642" s="59"/>
      <c r="AS642" s="59"/>
      <c r="AT642" s="59"/>
      <c r="AU642" s="59"/>
      <c r="AV642" s="59"/>
      <c r="AW642" s="59"/>
      <c r="AX642" s="59"/>
      <c r="AY642" s="59"/>
      <c r="AZ642" s="59"/>
      <c r="BA642" s="59"/>
      <c r="BB642" s="59"/>
      <c r="BC642" s="59"/>
      <c r="BD642" s="59"/>
      <c r="BE642" s="59"/>
      <c r="BF642" s="59"/>
      <c r="BG642" s="59"/>
      <c r="BH642" s="59"/>
      <c r="BI642" s="59"/>
      <c r="BJ642" s="59"/>
      <c r="BK642" s="59"/>
      <c r="BL642" s="59"/>
      <c r="BM642" s="59"/>
      <c r="BN642" s="59"/>
      <c r="BO642" s="59"/>
      <c r="BP642" s="59"/>
      <c r="BQ642" s="59"/>
      <c r="BR642" s="59"/>
      <c r="BS642" s="59"/>
      <c r="BT642" s="59"/>
      <c r="BU642" s="59"/>
      <c r="BV642" s="59"/>
      <c r="BW642" s="59"/>
      <c r="BX642" s="59"/>
      <c r="BY642" s="59"/>
      <c r="BZ642" s="59"/>
      <c r="CA642" s="59"/>
      <c r="CB642" s="59"/>
      <c r="CC642" s="59"/>
      <c r="CD642" s="59"/>
      <c r="CE642" s="59"/>
      <c r="CF642" s="59"/>
    </row>
    <row r="643" spans="2:84"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  <c r="AB643" s="59"/>
      <c r="AC643" s="59"/>
      <c r="AD643" s="59"/>
      <c r="AE643" s="59"/>
      <c r="AF643" s="59"/>
      <c r="AG643" s="59"/>
      <c r="AH643" s="59"/>
      <c r="AI643" s="59"/>
      <c r="AJ643" s="59"/>
      <c r="AK643" s="59"/>
      <c r="AL643" s="59"/>
      <c r="AM643" s="59"/>
      <c r="AN643" s="59"/>
      <c r="AO643" s="59"/>
      <c r="AP643" s="59"/>
      <c r="AQ643" s="59"/>
      <c r="AR643" s="59"/>
      <c r="AS643" s="59"/>
      <c r="AT643" s="59"/>
      <c r="AU643" s="59"/>
      <c r="AV643" s="59"/>
      <c r="AW643" s="59"/>
      <c r="AX643" s="59"/>
      <c r="AY643" s="59"/>
      <c r="AZ643" s="59"/>
      <c r="BA643" s="59"/>
      <c r="BB643" s="59"/>
      <c r="BC643" s="59"/>
      <c r="BD643" s="59"/>
      <c r="BE643" s="59"/>
      <c r="BF643" s="59"/>
      <c r="BG643" s="59"/>
      <c r="BH643" s="59"/>
      <c r="BI643" s="59"/>
      <c r="BJ643" s="59"/>
      <c r="BK643" s="59"/>
      <c r="BL643" s="59"/>
      <c r="BM643" s="59"/>
      <c r="BN643" s="59"/>
      <c r="BO643" s="59"/>
      <c r="BP643" s="59"/>
      <c r="BQ643" s="59"/>
      <c r="BR643" s="59"/>
      <c r="BS643" s="59"/>
      <c r="BT643" s="59"/>
      <c r="BU643" s="59"/>
      <c r="BV643" s="59"/>
      <c r="BW643" s="59"/>
      <c r="BX643" s="59"/>
      <c r="BY643" s="59"/>
      <c r="BZ643" s="59"/>
      <c r="CA643" s="59"/>
      <c r="CB643" s="59"/>
      <c r="CC643" s="59"/>
      <c r="CD643" s="59"/>
      <c r="CE643" s="59"/>
      <c r="CF643" s="59"/>
    </row>
    <row r="644" spans="2:84"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  <c r="AB644" s="59"/>
      <c r="AC644" s="59"/>
      <c r="AD644" s="59"/>
      <c r="AE644" s="59"/>
      <c r="AF644" s="59"/>
      <c r="AG644" s="59"/>
      <c r="AH644" s="59"/>
      <c r="AI644" s="59"/>
      <c r="AJ644" s="59"/>
      <c r="AK644" s="59"/>
      <c r="AL644" s="59"/>
      <c r="AM644" s="59"/>
      <c r="AN644" s="59"/>
      <c r="AO644" s="59"/>
      <c r="AP644" s="59"/>
      <c r="AQ644" s="59"/>
      <c r="AR644" s="59"/>
      <c r="AS644" s="59"/>
      <c r="AT644" s="59"/>
      <c r="AU644" s="59"/>
      <c r="AV644" s="59"/>
      <c r="AW644" s="59"/>
      <c r="AX644" s="59"/>
      <c r="AY644" s="59"/>
      <c r="AZ644" s="59"/>
      <c r="BA644" s="59"/>
      <c r="BB644" s="59"/>
      <c r="BC644" s="59"/>
      <c r="BD644" s="59"/>
      <c r="BE644" s="59"/>
      <c r="BF644" s="59"/>
      <c r="BG644" s="59"/>
      <c r="BH644" s="59"/>
      <c r="BI644" s="59"/>
      <c r="BJ644" s="59"/>
      <c r="BK644" s="59"/>
      <c r="BL644" s="59"/>
      <c r="BM644" s="59"/>
      <c r="BN644" s="59"/>
      <c r="BO644" s="59"/>
      <c r="BP644" s="59"/>
      <c r="BQ644" s="59"/>
      <c r="BR644" s="59"/>
      <c r="BS644" s="59"/>
      <c r="BT644" s="59"/>
      <c r="BU644" s="59"/>
      <c r="BV644" s="59"/>
      <c r="BW644" s="59"/>
      <c r="BX644" s="59"/>
      <c r="BY644" s="59"/>
      <c r="BZ644" s="59"/>
      <c r="CA644" s="59"/>
      <c r="CB644" s="59"/>
      <c r="CC644" s="59"/>
      <c r="CD644" s="59"/>
      <c r="CE644" s="59"/>
      <c r="CF644" s="59"/>
    </row>
    <row r="645" spans="2:84"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  <c r="AB645" s="59"/>
      <c r="AC645" s="59"/>
      <c r="AD645" s="59"/>
      <c r="AE645" s="59"/>
      <c r="AF645" s="59"/>
      <c r="AG645" s="59"/>
      <c r="AH645" s="59"/>
      <c r="AI645" s="59"/>
      <c r="AJ645" s="59"/>
      <c r="AK645" s="59"/>
      <c r="AL645" s="59"/>
      <c r="AM645" s="59"/>
      <c r="AN645" s="59"/>
      <c r="AO645" s="59"/>
      <c r="AP645" s="59"/>
      <c r="AQ645" s="59"/>
      <c r="AR645" s="59"/>
      <c r="AS645" s="59"/>
      <c r="AT645" s="59"/>
      <c r="AU645" s="59"/>
      <c r="AV645" s="59"/>
      <c r="AW645" s="59"/>
      <c r="AX645" s="59"/>
      <c r="AY645" s="59"/>
      <c r="AZ645" s="59"/>
      <c r="BA645" s="59"/>
      <c r="BB645" s="59"/>
      <c r="BC645" s="59"/>
      <c r="BD645" s="59"/>
      <c r="BE645" s="59"/>
      <c r="BF645" s="59"/>
      <c r="BG645" s="59"/>
      <c r="BH645" s="59"/>
      <c r="BI645" s="59"/>
      <c r="BJ645" s="59"/>
      <c r="BK645" s="59"/>
      <c r="BL645" s="59"/>
      <c r="BM645" s="59"/>
      <c r="BN645" s="59"/>
      <c r="BO645" s="59"/>
      <c r="BP645" s="59"/>
      <c r="BQ645" s="59"/>
      <c r="BR645" s="59"/>
      <c r="BS645" s="59"/>
      <c r="BT645" s="59"/>
      <c r="BU645" s="59"/>
      <c r="BV645" s="59"/>
      <c r="BW645" s="59"/>
      <c r="BX645" s="59"/>
      <c r="BY645" s="59"/>
      <c r="BZ645" s="59"/>
      <c r="CA645" s="59"/>
      <c r="CB645" s="59"/>
      <c r="CC645" s="59"/>
      <c r="CD645" s="59"/>
      <c r="CE645" s="59"/>
      <c r="CF645" s="59"/>
    </row>
    <row r="646" spans="2:84"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  <c r="AB646" s="59"/>
      <c r="AC646" s="59"/>
      <c r="AD646" s="59"/>
      <c r="AE646" s="59"/>
      <c r="AF646" s="59"/>
      <c r="AG646" s="59"/>
      <c r="AH646" s="59"/>
      <c r="AI646" s="59"/>
      <c r="AJ646" s="59"/>
      <c r="AK646" s="59"/>
      <c r="AL646" s="59"/>
      <c r="AM646" s="59"/>
      <c r="AN646" s="59"/>
      <c r="AO646" s="59"/>
      <c r="AP646" s="59"/>
      <c r="AQ646" s="59"/>
      <c r="AR646" s="59"/>
      <c r="AS646" s="59"/>
      <c r="AT646" s="59"/>
      <c r="AU646" s="59"/>
      <c r="AV646" s="59"/>
      <c r="AW646" s="59"/>
      <c r="AX646" s="59"/>
      <c r="AY646" s="59"/>
      <c r="AZ646" s="59"/>
      <c r="BA646" s="59"/>
      <c r="BB646" s="59"/>
      <c r="BC646" s="59"/>
      <c r="BD646" s="59"/>
      <c r="BE646" s="59"/>
      <c r="BF646" s="59"/>
      <c r="BG646" s="59"/>
      <c r="BH646" s="59"/>
      <c r="BI646" s="59"/>
      <c r="BJ646" s="59"/>
      <c r="BK646" s="59"/>
      <c r="BL646" s="59"/>
      <c r="BM646" s="59"/>
      <c r="BN646" s="59"/>
      <c r="BO646" s="59"/>
      <c r="BP646" s="59"/>
      <c r="BQ646" s="59"/>
      <c r="BR646" s="59"/>
      <c r="BS646" s="59"/>
      <c r="BT646" s="59"/>
      <c r="BU646" s="59"/>
      <c r="BV646" s="59"/>
      <c r="BW646" s="59"/>
      <c r="BX646" s="59"/>
      <c r="BY646" s="59"/>
      <c r="BZ646" s="59"/>
      <c r="CA646" s="59"/>
      <c r="CB646" s="59"/>
      <c r="CC646" s="59"/>
      <c r="CD646" s="59"/>
      <c r="CE646" s="59"/>
      <c r="CF646" s="59"/>
    </row>
    <row r="647" spans="2:84"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  <c r="AB647" s="59"/>
      <c r="AC647" s="59"/>
      <c r="AD647" s="59"/>
      <c r="AE647" s="59"/>
      <c r="AF647" s="59"/>
      <c r="AG647" s="59"/>
      <c r="AH647" s="59"/>
      <c r="AI647" s="59"/>
      <c r="AJ647" s="59"/>
      <c r="AK647" s="59"/>
      <c r="AL647" s="59"/>
      <c r="AM647" s="59"/>
      <c r="AN647" s="59"/>
      <c r="AO647" s="59"/>
      <c r="AP647" s="59"/>
      <c r="AQ647" s="59"/>
      <c r="AR647" s="59"/>
      <c r="AS647" s="59"/>
      <c r="AT647" s="59"/>
      <c r="AU647" s="59"/>
      <c r="AV647" s="59"/>
      <c r="AW647" s="59"/>
      <c r="AX647" s="59"/>
      <c r="AY647" s="59"/>
      <c r="AZ647" s="59"/>
      <c r="BA647" s="59"/>
      <c r="BB647" s="59"/>
      <c r="BC647" s="59"/>
      <c r="BD647" s="59"/>
      <c r="BE647" s="59"/>
      <c r="BF647" s="59"/>
      <c r="BG647" s="59"/>
      <c r="BH647" s="59"/>
      <c r="BI647" s="59"/>
      <c r="BJ647" s="59"/>
      <c r="BK647" s="59"/>
      <c r="BL647" s="59"/>
      <c r="BM647" s="59"/>
      <c r="BN647" s="59"/>
      <c r="BO647" s="59"/>
      <c r="BP647" s="59"/>
      <c r="BQ647" s="59"/>
      <c r="BR647" s="59"/>
      <c r="BS647" s="59"/>
      <c r="BT647" s="59"/>
      <c r="BU647" s="59"/>
      <c r="BV647" s="59"/>
      <c r="BW647" s="59"/>
      <c r="BX647" s="59"/>
      <c r="BY647" s="59"/>
      <c r="BZ647" s="59"/>
      <c r="CA647" s="59"/>
      <c r="CB647" s="59"/>
      <c r="CC647" s="59"/>
      <c r="CD647" s="59"/>
      <c r="CE647" s="59"/>
      <c r="CF647" s="59"/>
    </row>
    <row r="648" spans="2:84"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  <c r="AB648" s="59"/>
      <c r="AC648" s="59"/>
      <c r="AD648" s="59"/>
      <c r="AE648" s="59"/>
      <c r="AF648" s="59"/>
      <c r="AG648" s="59"/>
      <c r="AH648" s="59"/>
      <c r="AI648" s="59"/>
      <c r="AJ648" s="59"/>
      <c r="AK648" s="59"/>
      <c r="AL648" s="59"/>
      <c r="AM648" s="59"/>
      <c r="AN648" s="59"/>
      <c r="AO648" s="59"/>
      <c r="AP648" s="59"/>
      <c r="AQ648" s="59"/>
      <c r="AR648" s="59"/>
      <c r="AS648" s="59"/>
      <c r="AT648" s="59"/>
      <c r="AU648" s="59"/>
      <c r="AV648" s="59"/>
      <c r="AW648" s="59"/>
      <c r="AX648" s="59"/>
      <c r="AY648" s="59"/>
      <c r="AZ648" s="59"/>
      <c r="BA648" s="59"/>
      <c r="BB648" s="59"/>
      <c r="BC648" s="59"/>
      <c r="BD648" s="59"/>
      <c r="BE648" s="59"/>
      <c r="BF648" s="59"/>
      <c r="BG648" s="59"/>
      <c r="BH648" s="59"/>
      <c r="BI648" s="59"/>
      <c r="BJ648" s="59"/>
      <c r="BK648" s="59"/>
      <c r="BL648" s="59"/>
      <c r="BM648" s="59"/>
      <c r="BN648" s="59"/>
      <c r="BO648" s="59"/>
      <c r="BP648" s="59"/>
      <c r="BQ648" s="59"/>
      <c r="BR648" s="59"/>
      <c r="BS648" s="59"/>
      <c r="BT648" s="59"/>
      <c r="BU648" s="59"/>
      <c r="BV648" s="59"/>
      <c r="BW648" s="59"/>
      <c r="BX648" s="59"/>
      <c r="BY648" s="59"/>
      <c r="BZ648" s="59"/>
      <c r="CA648" s="59"/>
      <c r="CB648" s="59"/>
      <c r="CC648" s="59"/>
      <c r="CD648" s="59"/>
      <c r="CE648" s="59"/>
      <c r="CF648" s="59"/>
    </row>
    <row r="649" spans="2:84"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  <c r="AB649" s="59"/>
      <c r="AC649" s="59"/>
      <c r="AD649" s="59"/>
      <c r="AE649" s="59"/>
      <c r="AF649" s="59"/>
      <c r="AG649" s="59"/>
      <c r="AH649" s="59"/>
      <c r="AI649" s="59"/>
      <c r="AJ649" s="59"/>
      <c r="AK649" s="59"/>
      <c r="AL649" s="59"/>
      <c r="AM649" s="59"/>
      <c r="AN649" s="59"/>
      <c r="AO649" s="59"/>
      <c r="AP649" s="59"/>
      <c r="AQ649" s="59"/>
      <c r="AR649" s="59"/>
      <c r="AS649" s="59"/>
      <c r="AT649" s="59"/>
      <c r="AU649" s="59"/>
      <c r="AV649" s="59"/>
      <c r="AW649" s="59"/>
      <c r="AX649" s="59"/>
      <c r="AY649" s="59"/>
      <c r="AZ649" s="59"/>
      <c r="BA649" s="59"/>
      <c r="BB649" s="59"/>
      <c r="BC649" s="59"/>
      <c r="BD649" s="59"/>
      <c r="BE649" s="59"/>
      <c r="BF649" s="59"/>
      <c r="BG649" s="59"/>
      <c r="BH649" s="59"/>
      <c r="BI649" s="59"/>
      <c r="BJ649" s="59"/>
      <c r="BK649" s="59"/>
      <c r="BL649" s="59"/>
      <c r="BM649" s="59"/>
      <c r="BN649" s="59"/>
      <c r="BO649" s="59"/>
      <c r="BP649" s="59"/>
      <c r="BQ649" s="59"/>
      <c r="BR649" s="59"/>
      <c r="BS649" s="59"/>
      <c r="BT649" s="59"/>
      <c r="BU649" s="59"/>
      <c r="BV649" s="59"/>
      <c r="BW649" s="59"/>
      <c r="BX649" s="59"/>
      <c r="BY649" s="59"/>
      <c r="BZ649" s="59"/>
      <c r="CA649" s="59"/>
      <c r="CB649" s="59"/>
      <c r="CC649" s="59"/>
      <c r="CD649" s="59"/>
      <c r="CE649" s="59"/>
      <c r="CF649" s="59"/>
    </row>
    <row r="650" spans="2:84"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  <c r="AB650" s="59"/>
      <c r="AC650" s="59"/>
      <c r="AD650" s="59"/>
      <c r="AE650" s="59"/>
      <c r="AF650" s="59"/>
      <c r="AG650" s="59"/>
      <c r="AH650" s="59"/>
      <c r="AI650" s="59"/>
      <c r="AJ650" s="59"/>
      <c r="AK650" s="59"/>
      <c r="AL650" s="59"/>
      <c r="AM650" s="59"/>
      <c r="AN650" s="59"/>
      <c r="AO650" s="59"/>
      <c r="AP650" s="59"/>
      <c r="AQ650" s="59"/>
      <c r="AR650" s="59"/>
      <c r="AS650" s="59"/>
      <c r="AT650" s="59"/>
      <c r="AU650" s="59"/>
      <c r="AV650" s="59"/>
      <c r="AW650" s="59"/>
      <c r="AX650" s="59"/>
      <c r="AY650" s="59"/>
      <c r="AZ650" s="59"/>
      <c r="BA650" s="59"/>
      <c r="BB650" s="59"/>
      <c r="BC650" s="59"/>
      <c r="BD650" s="59"/>
      <c r="BE650" s="59"/>
      <c r="BF650" s="59"/>
      <c r="BG650" s="59"/>
      <c r="BH650" s="59"/>
      <c r="BI650" s="59"/>
      <c r="BJ650" s="59"/>
      <c r="BK650" s="59"/>
      <c r="BL650" s="59"/>
      <c r="BM650" s="59"/>
      <c r="BN650" s="59"/>
      <c r="BO650" s="59"/>
      <c r="BP650" s="59"/>
      <c r="BQ650" s="59"/>
      <c r="BR650" s="59"/>
      <c r="BS650" s="59"/>
      <c r="BT650" s="59"/>
      <c r="BU650" s="59"/>
      <c r="BV650" s="59"/>
      <c r="BW650" s="59"/>
      <c r="BX650" s="59"/>
      <c r="BY650" s="59"/>
      <c r="BZ650" s="59"/>
      <c r="CA650" s="59"/>
      <c r="CB650" s="59"/>
      <c r="CC650" s="59"/>
      <c r="CD650" s="59"/>
      <c r="CE650" s="59"/>
      <c r="CF650" s="59"/>
    </row>
    <row r="651" spans="2:84"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  <c r="AB651" s="59"/>
      <c r="AC651" s="59"/>
      <c r="AD651" s="59"/>
      <c r="AE651" s="59"/>
      <c r="AF651" s="59"/>
      <c r="AG651" s="59"/>
      <c r="AH651" s="59"/>
      <c r="AI651" s="59"/>
      <c r="AJ651" s="59"/>
      <c r="AK651" s="59"/>
      <c r="AL651" s="59"/>
      <c r="AM651" s="59"/>
      <c r="AN651" s="59"/>
      <c r="AO651" s="59"/>
      <c r="AP651" s="59"/>
      <c r="AQ651" s="59"/>
      <c r="AR651" s="59"/>
      <c r="AS651" s="59"/>
      <c r="AT651" s="59"/>
      <c r="AU651" s="59"/>
      <c r="AV651" s="59"/>
      <c r="AW651" s="59"/>
      <c r="AX651" s="59"/>
      <c r="AY651" s="59"/>
      <c r="AZ651" s="59"/>
      <c r="BA651" s="59"/>
      <c r="BB651" s="59"/>
      <c r="BC651" s="59"/>
      <c r="BD651" s="59"/>
      <c r="BE651" s="59"/>
      <c r="BF651" s="59"/>
      <c r="BG651" s="59"/>
      <c r="BH651" s="59"/>
      <c r="BI651" s="59"/>
      <c r="BJ651" s="59"/>
      <c r="BK651" s="59"/>
      <c r="BL651" s="59"/>
      <c r="BM651" s="59"/>
      <c r="BN651" s="59"/>
      <c r="BO651" s="59"/>
      <c r="BP651" s="59"/>
      <c r="BQ651" s="59"/>
      <c r="BR651" s="59"/>
      <c r="BS651" s="59"/>
      <c r="BT651" s="59"/>
      <c r="BU651" s="59"/>
      <c r="BV651" s="59"/>
      <c r="BW651" s="59"/>
      <c r="BX651" s="59"/>
      <c r="BY651" s="59"/>
      <c r="BZ651" s="59"/>
      <c r="CA651" s="59"/>
      <c r="CB651" s="59"/>
      <c r="CC651" s="59"/>
      <c r="CD651" s="59"/>
      <c r="CE651" s="59"/>
      <c r="CF651" s="59"/>
    </row>
    <row r="652" spans="2:84"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  <c r="AB652" s="59"/>
      <c r="AC652" s="59"/>
      <c r="AD652" s="59"/>
      <c r="AE652" s="59"/>
      <c r="AF652" s="59"/>
      <c r="AG652" s="59"/>
      <c r="AH652" s="59"/>
      <c r="AI652" s="59"/>
      <c r="AJ652" s="59"/>
      <c r="AK652" s="59"/>
      <c r="AL652" s="59"/>
      <c r="AM652" s="59"/>
      <c r="AN652" s="59"/>
      <c r="AO652" s="59"/>
      <c r="AP652" s="59"/>
      <c r="AQ652" s="59"/>
      <c r="AR652" s="59"/>
      <c r="AS652" s="59"/>
      <c r="AT652" s="59"/>
      <c r="AU652" s="59"/>
      <c r="AV652" s="59"/>
      <c r="AW652" s="59"/>
      <c r="AX652" s="59"/>
      <c r="AY652" s="59"/>
      <c r="AZ652" s="59"/>
      <c r="BA652" s="59"/>
      <c r="BB652" s="59"/>
      <c r="BC652" s="59"/>
      <c r="BD652" s="59"/>
      <c r="BE652" s="59"/>
      <c r="BF652" s="59"/>
      <c r="BG652" s="59"/>
      <c r="BH652" s="59"/>
      <c r="BI652" s="59"/>
      <c r="BJ652" s="59"/>
      <c r="BK652" s="59"/>
      <c r="BL652" s="59"/>
      <c r="BM652" s="59"/>
      <c r="BN652" s="59"/>
      <c r="BO652" s="59"/>
      <c r="BP652" s="59"/>
      <c r="BQ652" s="59"/>
      <c r="BR652" s="59"/>
      <c r="BS652" s="59"/>
      <c r="BT652" s="59"/>
      <c r="BU652" s="59"/>
      <c r="BV652" s="59"/>
      <c r="BW652" s="59"/>
      <c r="BX652" s="59"/>
      <c r="BY652" s="59"/>
      <c r="BZ652" s="59"/>
      <c r="CA652" s="59"/>
      <c r="CB652" s="59"/>
      <c r="CC652" s="59"/>
      <c r="CD652" s="59"/>
      <c r="CE652" s="59"/>
      <c r="CF652" s="59"/>
    </row>
    <row r="653" spans="2:84"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  <c r="AB653" s="59"/>
      <c r="AC653" s="59"/>
      <c r="AD653" s="59"/>
      <c r="AE653" s="59"/>
      <c r="AF653" s="59"/>
      <c r="AG653" s="59"/>
      <c r="AH653" s="59"/>
      <c r="AI653" s="59"/>
      <c r="AJ653" s="59"/>
      <c r="AK653" s="59"/>
      <c r="AL653" s="59"/>
      <c r="AM653" s="59"/>
      <c r="AN653" s="59"/>
      <c r="AO653" s="59"/>
      <c r="AP653" s="59"/>
      <c r="AQ653" s="59"/>
      <c r="AR653" s="59"/>
      <c r="AS653" s="59"/>
      <c r="AT653" s="59"/>
      <c r="AU653" s="59"/>
      <c r="AV653" s="59"/>
      <c r="AW653" s="59"/>
      <c r="AX653" s="59"/>
      <c r="AY653" s="59"/>
      <c r="AZ653" s="59"/>
      <c r="BA653" s="59"/>
      <c r="BB653" s="59"/>
      <c r="BC653" s="59"/>
      <c r="BD653" s="59"/>
      <c r="BE653" s="59"/>
      <c r="BF653" s="59"/>
      <c r="BG653" s="59"/>
      <c r="BH653" s="59"/>
      <c r="BI653" s="59"/>
      <c r="BJ653" s="59"/>
      <c r="BK653" s="59"/>
      <c r="BL653" s="59"/>
      <c r="BM653" s="59"/>
      <c r="BN653" s="59"/>
      <c r="BO653" s="59"/>
      <c r="BP653" s="59"/>
      <c r="BQ653" s="59"/>
      <c r="BR653" s="59"/>
      <c r="BS653" s="59"/>
      <c r="BT653" s="59"/>
      <c r="BU653" s="59"/>
      <c r="BV653" s="59"/>
      <c r="BW653" s="59"/>
      <c r="BX653" s="59"/>
      <c r="BY653" s="59"/>
      <c r="BZ653" s="59"/>
      <c r="CA653" s="59"/>
      <c r="CB653" s="59"/>
      <c r="CC653" s="59"/>
      <c r="CD653" s="59"/>
      <c r="CE653" s="59"/>
      <c r="CF653" s="59"/>
    </row>
    <row r="654" spans="2:84"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  <c r="AB654" s="59"/>
      <c r="AC654" s="59"/>
      <c r="AD654" s="59"/>
      <c r="AE654" s="59"/>
      <c r="AF654" s="59"/>
      <c r="AG654" s="59"/>
      <c r="AH654" s="59"/>
      <c r="AI654" s="59"/>
      <c r="AJ654" s="59"/>
      <c r="AK654" s="59"/>
      <c r="AL654" s="59"/>
      <c r="AM654" s="59"/>
      <c r="AN654" s="59"/>
      <c r="AO654" s="59"/>
      <c r="AP654" s="59"/>
      <c r="AQ654" s="59"/>
      <c r="AR654" s="59"/>
      <c r="AS654" s="59"/>
      <c r="AT654" s="59"/>
      <c r="AU654" s="59"/>
      <c r="AV654" s="59"/>
      <c r="AW654" s="59"/>
      <c r="AX654" s="59"/>
      <c r="AY654" s="59"/>
      <c r="AZ654" s="59"/>
      <c r="BA654" s="59"/>
      <c r="BB654" s="59"/>
      <c r="BC654" s="59"/>
      <c r="BD654" s="59"/>
      <c r="BE654" s="59"/>
      <c r="BF654" s="59"/>
      <c r="BG654" s="59"/>
      <c r="BH654" s="59"/>
      <c r="BI654" s="59"/>
      <c r="BJ654" s="59"/>
      <c r="BK654" s="59"/>
      <c r="BL654" s="59"/>
      <c r="BM654" s="59"/>
      <c r="BN654" s="59"/>
      <c r="BO654" s="59"/>
      <c r="BP654" s="59"/>
      <c r="BQ654" s="59"/>
      <c r="BR654" s="59"/>
      <c r="BS654" s="59"/>
      <c r="BT654" s="59"/>
      <c r="BU654" s="59"/>
      <c r="BV654" s="59"/>
      <c r="BW654" s="59"/>
      <c r="BX654" s="59"/>
      <c r="BY654" s="59"/>
      <c r="BZ654" s="59"/>
      <c r="CA654" s="59"/>
      <c r="CB654" s="59"/>
      <c r="CC654" s="59"/>
      <c r="CD654" s="59"/>
      <c r="CE654" s="59"/>
      <c r="CF654" s="59"/>
    </row>
    <row r="655" spans="2:84"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  <c r="AB655" s="59"/>
      <c r="AC655" s="59"/>
      <c r="AD655" s="59"/>
      <c r="AE655" s="59"/>
      <c r="AF655" s="59"/>
      <c r="AG655" s="59"/>
      <c r="AH655" s="59"/>
      <c r="AI655" s="59"/>
      <c r="AJ655" s="59"/>
      <c r="AK655" s="59"/>
      <c r="AL655" s="59"/>
      <c r="AM655" s="59"/>
      <c r="AN655" s="59"/>
      <c r="AO655" s="59"/>
      <c r="AP655" s="59"/>
      <c r="AQ655" s="59"/>
      <c r="AR655" s="59"/>
      <c r="AS655" s="59"/>
      <c r="AT655" s="59"/>
      <c r="AU655" s="59"/>
      <c r="AV655" s="59"/>
      <c r="AW655" s="59"/>
      <c r="AX655" s="59"/>
      <c r="AY655" s="59"/>
      <c r="AZ655" s="59"/>
      <c r="BA655" s="59"/>
      <c r="BB655" s="59"/>
      <c r="BC655" s="59"/>
      <c r="BD655" s="59"/>
      <c r="BE655" s="59"/>
      <c r="BF655" s="59"/>
      <c r="BG655" s="59"/>
      <c r="BH655" s="59"/>
      <c r="BI655" s="59"/>
      <c r="BJ655" s="59"/>
      <c r="BK655" s="59"/>
      <c r="BL655" s="59"/>
      <c r="BM655" s="59"/>
      <c r="BN655" s="59"/>
      <c r="BO655" s="59"/>
      <c r="BP655" s="59"/>
      <c r="BQ655" s="59"/>
      <c r="BR655" s="59"/>
      <c r="BS655" s="59"/>
      <c r="BT655" s="59"/>
      <c r="BU655" s="59"/>
      <c r="BV655" s="59"/>
      <c r="BW655" s="59"/>
      <c r="BX655" s="59"/>
      <c r="BY655" s="59"/>
      <c r="BZ655" s="59"/>
      <c r="CA655" s="59"/>
      <c r="CB655" s="59"/>
      <c r="CC655" s="59"/>
      <c r="CD655" s="59"/>
      <c r="CE655" s="59"/>
      <c r="CF655" s="59"/>
    </row>
    <row r="656" spans="2:84"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  <c r="AB656" s="59"/>
      <c r="AC656" s="59"/>
      <c r="AD656" s="59"/>
      <c r="AE656" s="59"/>
      <c r="AF656" s="59"/>
      <c r="AG656" s="59"/>
      <c r="AH656" s="59"/>
      <c r="AI656" s="59"/>
      <c r="AJ656" s="59"/>
      <c r="AK656" s="59"/>
      <c r="AL656" s="59"/>
      <c r="AM656" s="59"/>
      <c r="AN656" s="59"/>
      <c r="AO656" s="59"/>
      <c r="AP656" s="59"/>
      <c r="AQ656" s="59"/>
      <c r="AR656" s="59"/>
      <c r="AS656" s="59"/>
      <c r="AT656" s="59"/>
      <c r="AU656" s="59"/>
      <c r="AV656" s="59"/>
      <c r="AW656" s="59"/>
      <c r="AX656" s="59"/>
      <c r="AY656" s="59"/>
      <c r="AZ656" s="59"/>
      <c r="BA656" s="59"/>
      <c r="BB656" s="59"/>
      <c r="BC656" s="59"/>
      <c r="BD656" s="59"/>
      <c r="BE656" s="59"/>
      <c r="BF656" s="59"/>
      <c r="BG656" s="59"/>
      <c r="BH656" s="59"/>
      <c r="BI656" s="59"/>
      <c r="BJ656" s="59"/>
      <c r="BK656" s="59"/>
      <c r="BL656" s="59"/>
      <c r="BM656" s="59"/>
      <c r="BN656" s="59"/>
      <c r="BO656" s="59"/>
      <c r="BP656" s="59"/>
      <c r="BQ656" s="59"/>
      <c r="BR656" s="59"/>
      <c r="BS656" s="59"/>
      <c r="BT656" s="59"/>
      <c r="BU656" s="59"/>
      <c r="BV656" s="59"/>
      <c r="BW656" s="59"/>
      <c r="BX656" s="59"/>
      <c r="BY656" s="59"/>
      <c r="BZ656" s="59"/>
      <c r="CA656" s="59"/>
      <c r="CB656" s="59"/>
      <c r="CC656" s="59"/>
      <c r="CD656" s="59"/>
      <c r="CE656" s="59"/>
      <c r="CF656" s="59"/>
    </row>
    <row r="657" spans="2:84"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  <c r="AB657" s="59"/>
      <c r="AC657" s="59"/>
      <c r="AD657" s="59"/>
      <c r="AE657" s="59"/>
      <c r="AF657" s="59"/>
      <c r="AG657" s="59"/>
      <c r="AH657" s="59"/>
      <c r="AI657" s="59"/>
      <c r="AJ657" s="59"/>
      <c r="AK657" s="59"/>
      <c r="AL657" s="59"/>
      <c r="AM657" s="59"/>
      <c r="AN657" s="59"/>
      <c r="AO657" s="59"/>
      <c r="AP657" s="59"/>
      <c r="AQ657" s="59"/>
      <c r="AR657" s="59"/>
      <c r="AS657" s="59"/>
      <c r="AT657" s="59"/>
      <c r="AU657" s="59"/>
      <c r="AV657" s="59"/>
      <c r="AW657" s="59"/>
      <c r="AX657" s="59"/>
      <c r="AY657" s="59"/>
      <c r="AZ657" s="59"/>
      <c r="BA657" s="59"/>
      <c r="BB657" s="59"/>
      <c r="BC657" s="59"/>
      <c r="BD657" s="59"/>
      <c r="BE657" s="59"/>
      <c r="BF657" s="59"/>
      <c r="BG657" s="59"/>
      <c r="BH657" s="59"/>
      <c r="BI657" s="59"/>
      <c r="BJ657" s="59"/>
      <c r="BK657" s="59"/>
      <c r="BL657" s="59"/>
      <c r="BM657" s="59"/>
      <c r="BN657" s="59"/>
      <c r="BO657" s="59"/>
      <c r="BP657" s="59"/>
      <c r="BQ657" s="59"/>
      <c r="BR657" s="59"/>
      <c r="BS657" s="59"/>
      <c r="BT657" s="59"/>
      <c r="BU657" s="59"/>
      <c r="BV657" s="59"/>
      <c r="BW657" s="59"/>
      <c r="BX657" s="59"/>
      <c r="BY657" s="59"/>
      <c r="BZ657" s="59"/>
      <c r="CA657" s="59"/>
      <c r="CB657" s="59"/>
      <c r="CC657" s="59"/>
      <c r="CD657" s="59"/>
      <c r="CE657" s="59"/>
      <c r="CF657" s="59"/>
    </row>
    <row r="658" spans="2:84"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  <c r="AB658" s="59"/>
      <c r="AC658" s="59"/>
      <c r="AD658" s="59"/>
      <c r="AE658" s="59"/>
      <c r="AF658" s="59"/>
      <c r="AG658" s="59"/>
      <c r="AH658" s="59"/>
      <c r="AI658" s="59"/>
      <c r="AJ658" s="59"/>
      <c r="AK658" s="59"/>
      <c r="AL658" s="59"/>
      <c r="AM658" s="59"/>
      <c r="AN658" s="59"/>
      <c r="AO658" s="59"/>
      <c r="AP658" s="59"/>
      <c r="AQ658" s="59"/>
      <c r="AR658" s="59"/>
      <c r="AS658" s="59"/>
      <c r="AT658" s="59"/>
      <c r="AU658" s="59"/>
      <c r="AV658" s="59"/>
      <c r="AW658" s="59"/>
      <c r="AX658" s="59"/>
      <c r="AY658" s="59"/>
      <c r="AZ658" s="59"/>
      <c r="BA658" s="59"/>
      <c r="BB658" s="59"/>
      <c r="BC658" s="59"/>
      <c r="BD658" s="59"/>
      <c r="BE658" s="59"/>
      <c r="BF658" s="59"/>
      <c r="BG658" s="59"/>
      <c r="BH658" s="59"/>
      <c r="BI658" s="59"/>
      <c r="BJ658" s="59"/>
      <c r="BK658" s="59"/>
      <c r="BL658" s="59"/>
      <c r="BM658" s="59"/>
      <c r="BN658" s="59"/>
      <c r="BO658" s="59"/>
      <c r="BP658" s="59"/>
      <c r="BQ658" s="59"/>
      <c r="BR658" s="59"/>
      <c r="BS658" s="59"/>
      <c r="BT658" s="59"/>
      <c r="BU658" s="59"/>
      <c r="BV658" s="59"/>
      <c r="BW658" s="59"/>
      <c r="BX658" s="59"/>
      <c r="BY658" s="59"/>
      <c r="BZ658" s="59"/>
      <c r="CA658" s="59"/>
      <c r="CB658" s="59"/>
      <c r="CC658" s="59"/>
      <c r="CD658" s="59"/>
      <c r="CE658" s="59"/>
      <c r="CF658" s="59"/>
    </row>
    <row r="659" spans="2:84"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  <c r="AB659" s="59"/>
      <c r="AC659" s="59"/>
      <c r="AD659" s="59"/>
      <c r="AE659" s="59"/>
      <c r="AF659" s="59"/>
      <c r="AG659" s="59"/>
      <c r="AH659" s="59"/>
      <c r="AI659" s="59"/>
      <c r="AJ659" s="59"/>
      <c r="AK659" s="59"/>
      <c r="AL659" s="59"/>
      <c r="AM659" s="59"/>
      <c r="AN659" s="59"/>
      <c r="AO659" s="59"/>
      <c r="AP659" s="59"/>
      <c r="AQ659" s="59"/>
      <c r="AR659" s="59"/>
      <c r="AS659" s="59"/>
      <c r="AT659" s="59"/>
      <c r="AU659" s="59"/>
      <c r="AV659" s="59"/>
      <c r="AW659" s="59"/>
      <c r="AX659" s="59"/>
      <c r="AY659" s="59"/>
      <c r="AZ659" s="59"/>
      <c r="BA659" s="59"/>
      <c r="BB659" s="59"/>
      <c r="BC659" s="59"/>
      <c r="BD659" s="59"/>
      <c r="BE659" s="59"/>
      <c r="BF659" s="59"/>
      <c r="BG659" s="59"/>
      <c r="BH659" s="59"/>
      <c r="BI659" s="59"/>
      <c r="BJ659" s="59"/>
      <c r="BK659" s="59"/>
      <c r="BL659" s="59"/>
      <c r="BM659" s="59"/>
      <c r="BN659" s="59"/>
      <c r="BO659" s="59"/>
      <c r="BP659" s="59"/>
      <c r="BQ659" s="59"/>
      <c r="BR659" s="59"/>
      <c r="BS659" s="59"/>
      <c r="BT659" s="59"/>
      <c r="BU659" s="59"/>
      <c r="BV659" s="59"/>
      <c r="BW659" s="59"/>
      <c r="BX659" s="59"/>
      <c r="BY659" s="59"/>
      <c r="BZ659" s="59"/>
      <c r="CA659" s="59"/>
      <c r="CB659" s="59"/>
      <c r="CC659" s="59"/>
      <c r="CD659" s="59"/>
      <c r="CE659" s="59"/>
      <c r="CF659" s="59"/>
    </row>
    <row r="660" spans="2:84"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  <c r="AB660" s="59"/>
      <c r="AC660" s="59"/>
      <c r="AD660" s="59"/>
      <c r="AE660" s="59"/>
      <c r="AF660" s="59"/>
      <c r="AG660" s="59"/>
      <c r="AH660" s="59"/>
      <c r="AI660" s="59"/>
      <c r="AJ660" s="59"/>
      <c r="AK660" s="59"/>
      <c r="AL660" s="59"/>
      <c r="AM660" s="59"/>
      <c r="AN660" s="59"/>
      <c r="AO660" s="59"/>
      <c r="AP660" s="59"/>
      <c r="AQ660" s="59"/>
      <c r="AR660" s="59"/>
      <c r="AS660" s="59"/>
      <c r="AT660" s="59"/>
      <c r="AU660" s="59"/>
      <c r="AV660" s="59"/>
      <c r="AW660" s="59"/>
      <c r="AX660" s="59"/>
      <c r="AY660" s="59"/>
      <c r="AZ660" s="59"/>
      <c r="BA660" s="59"/>
      <c r="BB660" s="59"/>
      <c r="BC660" s="59"/>
      <c r="BD660" s="59"/>
      <c r="BE660" s="59"/>
      <c r="BF660" s="59"/>
      <c r="BG660" s="59"/>
      <c r="BH660" s="59"/>
      <c r="BI660" s="59"/>
      <c r="BJ660" s="59"/>
      <c r="BK660" s="59"/>
      <c r="BL660" s="59"/>
      <c r="BM660" s="59"/>
      <c r="BN660" s="59"/>
      <c r="BO660" s="59"/>
      <c r="BP660" s="59"/>
      <c r="BQ660" s="59"/>
      <c r="BR660" s="59"/>
      <c r="BS660" s="59"/>
      <c r="BT660" s="59"/>
      <c r="BU660" s="59"/>
      <c r="BV660" s="59"/>
      <c r="BW660" s="59"/>
      <c r="BX660" s="59"/>
      <c r="BY660" s="59"/>
      <c r="BZ660" s="59"/>
      <c r="CA660" s="59"/>
      <c r="CB660" s="59"/>
      <c r="CC660" s="59"/>
      <c r="CD660" s="59"/>
      <c r="CE660" s="59"/>
      <c r="CF660" s="59"/>
    </row>
    <row r="661" spans="2:84"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  <c r="AB661" s="59"/>
      <c r="AC661" s="59"/>
      <c r="AD661" s="59"/>
      <c r="AE661" s="59"/>
      <c r="AF661" s="59"/>
      <c r="AG661" s="59"/>
      <c r="AH661" s="59"/>
      <c r="AI661" s="59"/>
      <c r="AJ661" s="59"/>
      <c r="AK661" s="59"/>
      <c r="AL661" s="59"/>
      <c r="AM661" s="59"/>
      <c r="AN661" s="59"/>
      <c r="AO661" s="59"/>
      <c r="AP661" s="59"/>
      <c r="AQ661" s="59"/>
      <c r="AR661" s="59"/>
      <c r="AS661" s="59"/>
      <c r="AT661" s="59"/>
      <c r="AU661" s="59"/>
      <c r="AV661" s="59"/>
      <c r="AW661" s="59"/>
      <c r="AX661" s="59"/>
      <c r="AY661" s="59"/>
      <c r="AZ661" s="59"/>
      <c r="BA661" s="59"/>
      <c r="BB661" s="59"/>
      <c r="BC661" s="59"/>
      <c r="BD661" s="59"/>
      <c r="BE661" s="59"/>
      <c r="BF661" s="59"/>
      <c r="BG661" s="59"/>
      <c r="BH661" s="59"/>
      <c r="BI661" s="59"/>
      <c r="BJ661" s="59"/>
      <c r="BK661" s="59"/>
      <c r="BL661" s="59"/>
      <c r="BM661" s="59"/>
      <c r="BN661" s="59"/>
      <c r="BO661" s="59"/>
      <c r="BP661" s="59"/>
      <c r="BQ661" s="59"/>
      <c r="BR661" s="59"/>
      <c r="BS661" s="59"/>
      <c r="BT661" s="59"/>
      <c r="BU661" s="59"/>
      <c r="BV661" s="59"/>
      <c r="BW661" s="59"/>
      <c r="BX661" s="59"/>
      <c r="BY661" s="59"/>
      <c r="BZ661" s="59"/>
      <c r="CA661" s="59"/>
      <c r="CB661" s="59"/>
      <c r="CC661" s="59"/>
      <c r="CD661" s="59"/>
      <c r="CE661" s="59"/>
      <c r="CF661" s="59"/>
    </row>
    <row r="662" spans="2:84"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  <c r="AB662" s="59"/>
      <c r="AC662" s="59"/>
      <c r="AD662" s="59"/>
      <c r="AE662" s="59"/>
      <c r="AF662" s="59"/>
      <c r="AG662" s="59"/>
      <c r="AH662" s="59"/>
      <c r="AI662" s="59"/>
      <c r="AJ662" s="59"/>
      <c r="AK662" s="59"/>
      <c r="AL662" s="59"/>
      <c r="AM662" s="59"/>
      <c r="AN662" s="59"/>
      <c r="AO662" s="59"/>
      <c r="AP662" s="59"/>
      <c r="AQ662" s="59"/>
      <c r="AR662" s="59"/>
      <c r="AS662" s="59"/>
      <c r="AT662" s="59"/>
      <c r="AU662" s="59"/>
      <c r="AV662" s="59"/>
      <c r="AW662" s="59"/>
      <c r="AX662" s="59"/>
      <c r="AY662" s="59"/>
      <c r="AZ662" s="59"/>
      <c r="BA662" s="59"/>
      <c r="BB662" s="59"/>
      <c r="BC662" s="59"/>
      <c r="BD662" s="59"/>
      <c r="BE662" s="59"/>
      <c r="BF662" s="59"/>
      <c r="BG662" s="59"/>
      <c r="BH662" s="59"/>
      <c r="BI662" s="59"/>
      <c r="BJ662" s="59"/>
      <c r="BK662" s="59"/>
      <c r="BL662" s="59"/>
      <c r="BM662" s="59"/>
      <c r="BN662" s="59"/>
      <c r="BO662" s="59"/>
      <c r="BP662" s="59"/>
      <c r="BQ662" s="59"/>
      <c r="BR662" s="59"/>
      <c r="BS662" s="59"/>
      <c r="BT662" s="59"/>
      <c r="BU662" s="59"/>
      <c r="BV662" s="59"/>
      <c r="BW662" s="59"/>
      <c r="BX662" s="59"/>
      <c r="BY662" s="59"/>
      <c r="BZ662" s="59"/>
      <c r="CA662" s="59"/>
      <c r="CB662" s="59"/>
      <c r="CC662" s="59"/>
      <c r="CD662" s="59"/>
      <c r="CE662" s="59"/>
      <c r="CF662" s="59"/>
    </row>
    <row r="663" spans="2:84"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  <c r="AB663" s="59"/>
      <c r="AC663" s="59"/>
      <c r="AD663" s="59"/>
      <c r="AE663" s="59"/>
      <c r="AF663" s="59"/>
      <c r="AG663" s="59"/>
      <c r="AH663" s="59"/>
      <c r="AI663" s="59"/>
      <c r="AJ663" s="59"/>
      <c r="AK663" s="59"/>
      <c r="AL663" s="59"/>
      <c r="AM663" s="59"/>
      <c r="AN663" s="59"/>
      <c r="AO663" s="59"/>
      <c r="AP663" s="59"/>
      <c r="AQ663" s="59"/>
      <c r="AR663" s="59"/>
      <c r="AS663" s="59"/>
      <c r="AT663" s="59"/>
      <c r="AU663" s="59"/>
      <c r="AV663" s="59"/>
      <c r="AW663" s="59"/>
      <c r="AX663" s="59"/>
      <c r="AY663" s="59"/>
      <c r="AZ663" s="59"/>
      <c r="BA663" s="59"/>
      <c r="BB663" s="59"/>
      <c r="BC663" s="59"/>
      <c r="BD663" s="59"/>
      <c r="BE663" s="59"/>
      <c r="BF663" s="59"/>
      <c r="BG663" s="59"/>
      <c r="BH663" s="59"/>
      <c r="BI663" s="59"/>
      <c r="BJ663" s="59"/>
      <c r="BK663" s="59"/>
      <c r="BL663" s="59"/>
      <c r="BM663" s="59"/>
      <c r="BN663" s="59"/>
      <c r="BO663" s="59"/>
      <c r="BP663" s="59"/>
      <c r="BQ663" s="59"/>
      <c r="BR663" s="59"/>
      <c r="BS663" s="59"/>
      <c r="BT663" s="59"/>
      <c r="BU663" s="59"/>
      <c r="BV663" s="59"/>
      <c r="BW663" s="59"/>
      <c r="BX663" s="59"/>
      <c r="BY663" s="59"/>
      <c r="BZ663" s="59"/>
      <c r="CA663" s="59"/>
      <c r="CB663" s="59"/>
      <c r="CC663" s="59"/>
      <c r="CD663" s="59"/>
      <c r="CE663" s="59"/>
      <c r="CF663" s="59"/>
    </row>
    <row r="664" spans="2:84"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  <c r="AB664" s="59"/>
      <c r="AC664" s="59"/>
      <c r="AD664" s="59"/>
      <c r="AE664" s="59"/>
      <c r="AF664" s="59"/>
      <c r="AG664" s="59"/>
      <c r="AH664" s="59"/>
      <c r="AI664" s="59"/>
      <c r="AJ664" s="59"/>
      <c r="AK664" s="59"/>
      <c r="AL664" s="59"/>
      <c r="AM664" s="59"/>
      <c r="AN664" s="59"/>
      <c r="AO664" s="59"/>
      <c r="AP664" s="59"/>
      <c r="AQ664" s="59"/>
      <c r="AR664" s="59"/>
      <c r="AS664" s="59"/>
      <c r="AT664" s="59"/>
      <c r="AU664" s="59"/>
      <c r="AV664" s="59"/>
      <c r="AW664" s="59"/>
      <c r="AX664" s="59"/>
      <c r="AY664" s="59"/>
      <c r="AZ664" s="59"/>
      <c r="BA664" s="59"/>
      <c r="BB664" s="59"/>
      <c r="BC664" s="59"/>
      <c r="BD664" s="59"/>
      <c r="BE664" s="59"/>
      <c r="BF664" s="59"/>
      <c r="BG664" s="59"/>
      <c r="BH664" s="59"/>
      <c r="BI664" s="59"/>
      <c r="BJ664" s="59"/>
      <c r="BK664" s="59"/>
      <c r="BL664" s="59"/>
      <c r="BM664" s="59"/>
      <c r="BN664" s="59"/>
      <c r="BO664" s="59"/>
      <c r="BP664" s="59"/>
      <c r="BQ664" s="59"/>
      <c r="BR664" s="59"/>
      <c r="BS664" s="59"/>
      <c r="BT664" s="59"/>
      <c r="BU664" s="59"/>
      <c r="BV664" s="59"/>
      <c r="BW664" s="59"/>
      <c r="BX664" s="59"/>
      <c r="BY664" s="59"/>
      <c r="BZ664" s="59"/>
      <c r="CA664" s="59"/>
      <c r="CB664" s="59"/>
      <c r="CC664" s="59"/>
      <c r="CD664" s="59"/>
      <c r="CE664" s="59"/>
      <c r="CF664" s="59"/>
    </row>
    <row r="665" spans="2:84"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  <c r="AB665" s="59"/>
      <c r="AC665" s="59"/>
      <c r="AD665" s="59"/>
      <c r="AE665" s="59"/>
      <c r="AF665" s="59"/>
      <c r="AG665" s="59"/>
      <c r="AH665" s="59"/>
      <c r="AI665" s="59"/>
      <c r="AJ665" s="59"/>
      <c r="AK665" s="59"/>
      <c r="AL665" s="59"/>
      <c r="AM665" s="59"/>
      <c r="AN665" s="59"/>
      <c r="AO665" s="59"/>
      <c r="AP665" s="59"/>
      <c r="AQ665" s="59"/>
      <c r="AR665" s="59"/>
      <c r="AS665" s="59"/>
      <c r="AT665" s="59"/>
      <c r="AU665" s="59"/>
      <c r="AV665" s="59"/>
      <c r="AW665" s="59"/>
      <c r="AX665" s="59"/>
      <c r="AY665" s="59"/>
      <c r="AZ665" s="59"/>
      <c r="BA665" s="59"/>
      <c r="BB665" s="59"/>
      <c r="BC665" s="59"/>
      <c r="BD665" s="59"/>
      <c r="BE665" s="59"/>
      <c r="BF665" s="59"/>
      <c r="BG665" s="59"/>
      <c r="BH665" s="59"/>
      <c r="BI665" s="59"/>
      <c r="BJ665" s="59"/>
      <c r="BK665" s="59"/>
      <c r="BL665" s="59"/>
      <c r="BM665" s="59"/>
      <c r="BN665" s="59"/>
      <c r="BO665" s="59"/>
      <c r="BP665" s="59"/>
      <c r="BQ665" s="59"/>
      <c r="BR665" s="59"/>
      <c r="BS665" s="59"/>
      <c r="BT665" s="59"/>
      <c r="BU665" s="59"/>
      <c r="BV665" s="59"/>
      <c r="BW665" s="59"/>
      <c r="BX665" s="59"/>
      <c r="BY665" s="59"/>
      <c r="BZ665" s="59"/>
      <c r="CA665" s="59"/>
      <c r="CB665" s="59"/>
      <c r="CC665" s="59"/>
      <c r="CD665" s="59"/>
      <c r="CE665" s="59"/>
      <c r="CF665" s="59"/>
    </row>
    <row r="666" spans="2:84"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  <c r="AB666" s="59"/>
      <c r="AC666" s="59"/>
      <c r="AD666" s="59"/>
      <c r="AE666" s="59"/>
      <c r="AF666" s="59"/>
      <c r="AG666" s="59"/>
      <c r="AH666" s="59"/>
      <c r="AI666" s="59"/>
      <c r="AJ666" s="59"/>
      <c r="AK666" s="59"/>
      <c r="AL666" s="59"/>
      <c r="AM666" s="59"/>
      <c r="AN666" s="59"/>
      <c r="AO666" s="59"/>
      <c r="AP666" s="59"/>
      <c r="AQ666" s="59"/>
      <c r="AR666" s="59"/>
      <c r="AS666" s="59"/>
      <c r="AT666" s="59"/>
      <c r="AU666" s="59"/>
      <c r="AV666" s="59"/>
      <c r="AW666" s="59"/>
      <c r="AX666" s="59"/>
      <c r="AY666" s="59"/>
      <c r="AZ666" s="59"/>
      <c r="BA666" s="59"/>
      <c r="BB666" s="59"/>
      <c r="BC666" s="59"/>
      <c r="BD666" s="59"/>
      <c r="BE666" s="59"/>
      <c r="BF666" s="59"/>
      <c r="BG666" s="59"/>
      <c r="BH666" s="59"/>
      <c r="BI666" s="59"/>
      <c r="BJ666" s="59"/>
      <c r="BK666" s="59"/>
      <c r="BL666" s="59"/>
      <c r="BM666" s="59"/>
      <c r="BN666" s="59"/>
      <c r="BO666" s="59"/>
      <c r="BP666" s="59"/>
      <c r="BQ666" s="59"/>
      <c r="BR666" s="59"/>
      <c r="BS666" s="59"/>
      <c r="BT666" s="59"/>
      <c r="BU666" s="59"/>
      <c r="BV666" s="59"/>
      <c r="BW666" s="59"/>
      <c r="BX666" s="59"/>
      <c r="BY666" s="59"/>
      <c r="BZ666" s="59"/>
      <c r="CA666" s="59"/>
      <c r="CB666" s="59"/>
      <c r="CC666" s="59"/>
      <c r="CD666" s="59"/>
      <c r="CE666" s="59"/>
      <c r="CF666" s="59"/>
    </row>
    <row r="667" spans="2:84"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  <c r="AB667" s="59"/>
      <c r="AC667" s="59"/>
      <c r="AD667" s="59"/>
      <c r="AE667" s="59"/>
      <c r="AF667" s="59"/>
      <c r="AG667" s="59"/>
      <c r="AH667" s="59"/>
      <c r="AI667" s="59"/>
      <c r="AJ667" s="59"/>
      <c r="AK667" s="59"/>
      <c r="AL667" s="59"/>
      <c r="AM667" s="59"/>
      <c r="AN667" s="59"/>
      <c r="AO667" s="59"/>
      <c r="AP667" s="59"/>
      <c r="AQ667" s="59"/>
      <c r="AR667" s="59"/>
      <c r="AS667" s="59"/>
      <c r="AT667" s="59"/>
      <c r="AU667" s="59"/>
      <c r="AV667" s="59"/>
      <c r="AW667" s="59"/>
      <c r="AX667" s="59"/>
      <c r="AY667" s="59"/>
      <c r="AZ667" s="59"/>
      <c r="BA667" s="59"/>
      <c r="BB667" s="59"/>
      <c r="BC667" s="59"/>
      <c r="BD667" s="59"/>
      <c r="BE667" s="59"/>
      <c r="BF667" s="59"/>
      <c r="BG667" s="59"/>
      <c r="BH667" s="59"/>
      <c r="BI667" s="59"/>
      <c r="BJ667" s="59"/>
      <c r="BK667" s="59"/>
      <c r="BL667" s="59"/>
      <c r="BM667" s="59"/>
      <c r="BN667" s="59"/>
      <c r="BO667" s="59"/>
      <c r="BP667" s="59"/>
      <c r="BQ667" s="59"/>
      <c r="BR667" s="59"/>
      <c r="BS667" s="59"/>
      <c r="BT667" s="59"/>
      <c r="BU667" s="59"/>
      <c r="BV667" s="59"/>
      <c r="BW667" s="59"/>
      <c r="BX667" s="59"/>
      <c r="BY667" s="59"/>
      <c r="BZ667" s="59"/>
      <c r="CA667" s="59"/>
      <c r="CB667" s="59"/>
      <c r="CC667" s="59"/>
      <c r="CD667" s="59"/>
      <c r="CE667" s="59"/>
      <c r="CF667" s="59"/>
    </row>
    <row r="668" spans="2:84"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  <c r="AB668" s="59"/>
      <c r="AC668" s="59"/>
      <c r="AD668" s="59"/>
      <c r="AE668" s="59"/>
      <c r="AF668" s="59"/>
      <c r="AG668" s="59"/>
      <c r="AH668" s="59"/>
      <c r="AI668" s="59"/>
      <c r="AJ668" s="59"/>
      <c r="AK668" s="59"/>
      <c r="AL668" s="59"/>
      <c r="AM668" s="59"/>
      <c r="AN668" s="59"/>
      <c r="AO668" s="59"/>
      <c r="AP668" s="59"/>
      <c r="AQ668" s="59"/>
      <c r="AR668" s="59"/>
      <c r="AS668" s="59"/>
      <c r="AT668" s="59"/>
      <c r="AU668" s="59"/>
      <c r="AV668" s="59"/>
      <c r="AW668" s="59"/>
      <c r="AX668" s="59"/>
      <c r="AY668" s="59"/>
      <c r="AZ668" s="59"/>
      <c r="BA668" s="59"/>
      <c r="BB668" s="59"/>
      <c r="BC668" s="59"/>
      <c r="BD668" s="59"/>
      <c r="BE668" s="59"/>
      <c r="BF668" s="59"/>
      <c r="BG668" s="59"/>
      <c r="BH668" s="59"/>
      <c r="BI668" s="59"/>
      <c r="BJ668" s="59"/>
      <c r="BK668" s="59"/>
      <c r="BL668" s="59"/>
      <c r="BM668" s="59"/>
      <c r="BN668" s="59"/>
      <c r="BO668" s="59"/>
      <c r="BP668" s="59"/>
      <c r="BQ668" s="59"/>
      <c r="BR668" s="59"/>
      <c r="BS668" s="59"/>
      <c r="BT668" s="59"/>
      <c r="BU668" s="59"/>
      <c r="BV668" s="59"/>
      <c r="BW668" s="59"/>
      <c r="BX668" s="59"/>
      <c r="BY668" s="59"/>
      <c r="BZ668" s="59"/>
      <c r="CA668" s="59"/>
      <c r="CB668" s="59"/>
      <c r="CC668" s="59"/>
      <c r="CD668" s="59"/>
      <c r="CE668" s="59"/>
      <c r="CF668" s="59"/>
    </row>
    <row r="669" spans="2:84"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  <c r="AB669" s="59"/>
      <c r="AC669" s="59"/>
      <c r="AD669" s="59"/>
      <c r="AE669" s="59"/>
      <c r="AF669" s="59"/>
      <c r="AG669" s="59"/>
      <c r="AH669" s="59"/>
      <c r="AI669" s="59"/>
      <c r="AJ669" s="59"/>
      <c r="AK669" s="59"/>
      <c r="AL669" s="59"/>
      <c r="AM669" s="59"/>
      <c r="AN669" s="59"/>
      <c r="AO669" s="59"/>
      <c r="AP669" s="59"/>
      <c r="AQ669" s="59"/>
      <c r="AR669" s="59"/>
      <c r="AS669" s="59"/>
      <c r="AT669" s="59"/>
      <c r="AU669" s="59"/>
      <c r="AV669" s="59"/>
      <c r="AW669" s="59"/>
      <c r="AX669" s="59"/>
      <c r="AY669" s="59"/>
      <c r="AZ669" s="59"/>
      <c r="BA669" s="59"/>
      <c r="BB669" s="59"/>
      <c r="BC669" s="59"/>
      <c r="BD669" s="59"/>
      <c r="BE669" s="59"/>
      <c r="BF669" s="59"/>
      <c r="BG669" s="59"/>
      <c r="BH669" s="59"/>
      <c r="BI669" s="59"/>
      <c r="BJ669" s="59"/>
      <c r="BK669" s="59"/>
      <c r="BL669" s="59"/>
      <c r="BM669" s="59"/>
      <c r="BN669" s="59"/>
      <c r="BO669" s="59"/>
      <c r="BP669" s="59"/>
      <c r="BQ669" s="59"/>
      <c r="BR669" s="59"/>
      <c r="BS669" s="59"/>
      <c r="BT669" s="59"/>
      <c r="BU669" s="59"/>
      <c r="BV669" s="59"/>
      <c r="BW669" s="59"/>
      <c r="BX669" s="59"/>
      <c r="BY669" s="59"/>
      <c r="BZ669" s="59"/>
      <c r="CA669" s="59"/>
      <c r="CB669" s="59"/>
      <c r="CC669" s="59"/>
      <c r="CD669" s="59"/>
      <c r="CE669" s="59"/>
      <c r="CF669" s="59"/>
    </row>
    <row r="670" spans="2:84"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  <c r="AB670" s="59"/>
      <c r="AC670" s="59"/>
      <c r="AD670" s="59"/>
      <c r="AE670" s="59"/>
      <c r="AF670" s="59"/>
      <c r="AG670" s="59"/>
      <c r="AH670" s="59"/>
      <c r="AI670" s="59"/>
      <c r="AJ670" s="59"/>
      <c r="AK670" s="59"/>
      <c r="AL670" s="59"/>
      <c r="AM670" s="59"/>
      <c r="AN670" s="59"/>
      <c r="AO670" s="59"/>
      <c r="AP670" s="59"/>
      <c r="AQ670" s="59"/>
      <c r="AR670" s="59"/>
      <c r="AS670" s="59"/>
      <c r="AT670" s="59"/>
      <c r="AU670" s="59"/>
      <c r="AV670" s="59"/>
      <c r="AW670" s="59"/>
      <c r="AX670" s="59"/>
      <c r="AY670" s="59"/>
      <c r="AZ670" s="59"/>
      <c r="BA670" s="59"/>
      <c r="BB670" s="59"/>
      <c r="BC670" s="59"/>
      <c r="BD670" s="59"/>
      <c r="BE670" s="59"/>
      <c r="BF670" s="59"/>
      <c r="BG670" s="59"/>
      <c r="BH670" s="59"/>
      <c r="BI670" s="59"/>
      <c r="BJ670" s="59"/>
      <c r="BK670" s="59"/>
      <c r="BL670" s="59"/>
      <c r="BM670" s="59"/>
      <c r="BN670" s="59"/>
      <c r="BO670" s="59"/>
      <c r="BP670" s="59"/>
      <c r="BQ670" s="59"/>
      <c r="BR670" s="59"/>
      <c r="BS670" s="59"/>
      <c r="BT670" s="59"/>
      <c r="BU670" s="59"/>
      <c r="BV670" s="59"/>
      <c r="BW670" s="59"/>
      <c r="BX670" s="59"/>
      <c r="BY670" s="59"/>
      <c r="BZ670" s="59"/>
      <c r="CA670" s="59"/>
      <c r="CB670" s="59"/>
      <c r="CC670" s="59"/>
      <c r="CD670" s="59"/>
      <c r="CE670" s="59"/>
      <c r="CF670" s="59"/>
    </row>
    <row r="671" spans="2:84"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  <c r="AB671" s="59"/>
      <c r="AC671" s="59"/>
      <c r="AD671" s="59"/>
      <c r="AE671" s="59"/>
      <c r="AF671" s="59"/>
      <c r="AG671" s="59"/>
      <c r="AH671" s="59"/>
      <c r="AI671" s="59"/>
      <c r="AJ671" s="59"/>
      <c r="AK671" s="59"/>
      <c r="AL671" s="59"/>
      <c r="AM671" s="59"/>
      <c r="AN671" s="59"/>
      <c r="AO671" s="59"/>
      <c r="AP671" s="59"/>
      <c r="AQ671" s="59"/>
      <c r="AR671" s="59"/>
      <c r="AS671" s="59"/>
      <c r="AT671" s="59"/>
      <c r="AU671" s="59"/>
      <c r="AV671" s="59"/>
      <c r="AW671" s="59"/>
      <c r="AX671" s="59"/>
      <c r="AY671" s="59"/>
      <c r="AZ671" s="59"/>
      <c r="BA671" s="59"/>
      <c r="BB671" s="59"/>
      <c r="BC671" s="59"/>
      <c r="BD671" s="59"/>
      <c r="BE671" s="59"/>
      <c r="BF671" s="59"/>
      <c r="BG671" s="59"/>
      <c r="BH671" s="59"/>
      <c r="BI671" s="59"/>
      <c r="BJ671" s="59"/>
      <c r="BK671" s="59"/>
      <c r="BL671" s="59"/>
      <c r="BM671" s="59"/>
      <c r="BN671" s="59"/>
      <c r="BO671" s="59"/>
      <c r="BP671" s="59"/>
      <c r="BQ671" s="59"/>
      <c r="BR671" s="59"/>
      <c r="BS671" s="59"/>
      <c r="BT671" s="59"/>
      <c r="BU671" s="59"/>
      <c r="BV671" s="59"/>
      <c r="BW671" s="59"/>
      <c r="BX671" s="59"/>
      <c r="BY671" s="59"/>
      <c r="BZ671" s="59"/>
      <c r="CA671" s="59"/>
      <c r="CB671" s="59"/>
      <c r="CC671" s="59"/>
      <c r="CD671" s="59"/>
      <c r="CE671" s="59"/>
      <c r="CF671" s="59"/>
    </row>
    <row r="672" spans="2:84"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  <c r="AB672" s="59"/>
      <c r="AC672" s="59"/>
      <c r="AD672" s="59"/>
      <c r="AE672" s="59"/>
      <c r="AF672" s="59"/>
      <c r="AG672" s="59"/>
      <c r="AH672" s="59"/>
      <c r="AI672" s="59"/>
      <c r="AJ672" s="59"/>
      <c r="AK672" s="59"/>
      <c r="AL672" s="59"/>
      <c r="AM672" s="59"/>
      <c r="AN672" s="59"/>
      <c r="AO672" s="59"/>
      <c r="AP672" s="59"/>
      <c r="AQ672" s="59"/>
      <c r="AR672" s="59"/>
      <c r="AS672" s="59"/>
      <c r="AT672" s="59"/>
      <c r="AU672" s="59"/>
      <c r="AV672" s="59"/>
      <c r="AW672" s="59"/>
      <c r="AX672" s="59"/>
      <c r="AY672" s="59"/>
      <c r="AZ672" s="59"/>
      <c r="BA672" s="59"/>
      <c r="BB672" s="59"/>
      <c r="BC672" s="59"/>
      <c r="BD672" s="59"/>
      <c r="BE672" s="59"/>
      <c r="BF672" s="59"/>
      <c r="BG672" s="59"/>
      <c r="BH672" s="59"/>
      <c r="BI672" s="59"/>
      <c r="BJ672" s="59"/>
      <c r="BK672" s="59"/>
      <c r="BL672" s="59"/>
      <c r="BM672" s="59"/>
      <c r="BN672" s="59"/>
      <c r="BO672" s="59"/>
      <c r="BP672" s="59"/>
      <c r="BQ672" s="59"/>
      <c r="BR672" s="59"/>
      <c r="BS672" s="59"/>
      <c r="BT672" s="59"/>
      <c r="BU672" s="59"/>
      <c r="BV672" s="59"/>
      <c r="BW672" s="59"/>
      <c r="BX672" s="59"/>
      <c r="BY672" s="59"/>
      <c r="BZ672" s="59"/>
      <c r="CA672" s="59"/>
      <c r="CB672" s="59"/>
      <c r="CC672" s="59"/>
      <c r="CD672" s="59"/>
      <c r="CE672" s="59"/>
      <c r="CF672" s="59"/>
    </row>
    <row r="673" spans="2:84"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  <c r="AB673" s="59"/>
      <c r="AC673" s="59"/>
      <c r="AD673" s="59"/>
      <c r="AE673" s="59"/>
      <c r="AF673" s="59"/>
      <c r="AG673" s="59"/>
      <c r="AH673" s="59"/>
      <c r="AI673" s="59"/>
      <c r="AJ673" s="59"/>
      <c r="AK673" s="59"/>
      <c r="AL673" s="59"/>
      <c r="AM673" s="59"/>
      <c r="AN673" s="59"/>
      <c r="AO673" s="59"/>
      <c r="AP673" s="59"/>
      <c r="AQ673" s="59"/>
      <c r="AR673" s="59"/>
      <c r="AS673" s="59"/>
      <c r="AT673" s="59"/>
      <c r="AU673" s="59"/>
      <c r="AV673" s="59"/>
      <c r="AW673" s="59"/>
      <c r="AX673" s="59"/>
      <c r="AY673" s="59"/>
      <c r="AZ673" s="59"/>
      <c r="BA673" s="59"/>
      <c r="BB673" s="59"/>
      <c r="BC673" s="59"/>
      <c r="BD673" s="59"/>
      <c r="BE673" s="59"/>
      <c r="BF673" s="59"/>
      <c r="BG673" s="59"/>
      <c r="BH673" s="59"/>
      <c r="BI673" s="59"/>
      <c r="BJ673" s="59"/>
      <c r="BK673" s="59"/>
      <c r="BL673" s="59"/>
      <c r="BM673" s="59"/>
      <c r="BN673" s="59"/>
      <c r="BO673" s="59"/>
      <c r="BP673" s="59"/>
      <c r="BQ673" s="59"/>
      <c r="BR673" s="59"/>
      <c r="BS673" s="59"/>
      <c r="BT673" s="59"/>
      <c r="BU673" s="59"/>
      <c r="BV673" s="59"/>
      <c r="BW673" s="59"/>
      <c r="BX673" s="59"/>
      <c r="BY673" s="59"/>
      <c r="BZ673" s="59"/>
      <c r="CA673" s="59"/>
      <c r="CB673" s="59"/>
      <c r="CC673" s="59"/>
      <c r="CD673" s="59"/>
      <c r="CE673" s="59"/>
      <c r="CF673" s="59"/>
    </row>
    <row r="674" spans="2:84"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  <c r="AB674" s="59"/>
      <c r="AC674" s="59"/>
      <c r="AD674" s="59"/>
      <c r="AE674" s="59"/>
      <c r="AF674" s="59"/>
      <c r="AG674" s="59"/>
      <c r="AH674" s="59"/>
      <c r="AI674" s="59"/>
      <c r="AJ674" s="59"/>
      <c r="AK674" s="59"/>
      <c r="AL674" s="59"/>
      <c r="AM674" s="59"/>
      <c r="AN674" s="59"/>
      <c r="AO674" s="59"/>
      <c r="AP674" s="59"/>
      <c r="AQ674" s="59"/>
      <c r="AR674" s="59"/>
      <c r="AS674" s="59"/>
      <c r="AT674" s="59"/>
      <c r="AU674" s="59"/>
      <c r="AV674" s="59"/>
      <c r="AW674" s="59"/>
      <c r="AX674" s="59"/>
      <c r="AY674" s="59"/>
      <c r="AZ674" s="59"/>
      <c r="BA674" s="59"/>
      <c r="BB674" s="59"/>
      <c r="BC674" s="59"/>
      <c r="BD674" s="59"/>
      <c r="BE674" s="59"/>
      <c r="BF674" s="59"/>
      <c r="BG674" s="59"/>
      <c r="BH674" s="59"/>
      <c r="BI674" s="59"/>
      <c r="BJ674" s="59"/>
      <c r="BK674" s="59"/>
      <c r="BL674" s="59"/>
      <c r="BM674" s="59"/>
      <c r="BN674" s="59"/>
      <c r="BO674" s="59"/>
      <c r="BP674" s="59"/>
      <c r="BQ674" s="59"/>
      <c r="BR674" s="59"/>
      <c r="BS674" s="59"/>
      <c r="BT674" s="59"/>
      <c r="BU674" s="59"/>
      <c r="BV674" s="59"/>
      <c r="BW674" s="59"/>
      <c r="BX674" s="59"/>
      <c r="BY674" s="59"/>
      <c r="BZ674" s="59"/>
      <c r="CA674" s="59"/>
      <c r="CB674" s="59"/>
      <c r="CC674" s="59"/>
      <c r="CD674" s="59"/>
      <c r="CE674" s="59"/>
      <c r="CF674" s="59"/>
    </row>
    <row r="675" spans="2:84"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  <c r="AB675" s="59"/>
      <c r="AC675" s="59"/>
      <c r="AD675" s="59"/>
      <c r="AE675" s="59"/>
      <c r="AF675" s="59"/>
      <c r="AG675" s="59"/>
      <c r="AH675" s="59"/>
      <c r="AI675" s="59"/>
      <c r="AJ675" s="59"/>
      <c r="AK675" s="59"/>
      <c r="AL675" s="59"/>
      <c r="AM675" s="59"/>
      <c r="AN675" s="59"/>
      <c r="AO675" s="59"/>
      <c r="AP675" s="59"/>
      <c r="AQ675" s="59"/>
      <c r="AR675" s="59"/>
      <c r="AS675" s="59"/>
      <c r="AT675" s="59"/>
      <c r="AU675" s="59"/>
      <c r="AV675" s="59"/>
      <c r="AW675" s="59"/>
      <c r="AX675" s="59"/>
      <c r="AY675" s="59"/>
      <c r="AZ675" s="59"/>
      <c r="BA675" s="59"/>
      <c r="BB675" s="59"/>
      <c r="BC675" s="59"/>
      <c r="BD675" s="59"/>
      <c r="BE675" s="59"/>
      <c r="BF675" s="59"/>
      <c r="BG675" s="59"/>
      <c r="BH675" s="59"/>
      <c r="BI675" s="59"/>
      <c r="BJ675" s="59"/>
      <c r="BK675" s="59"/>
      <c r="BL675" s="59"/>
      <c r="BM675" s="59"/>
      <c r="BN675" s="59"/>
      <c r="BO675" s="59"/>
      <c r="BP675" s="59"/>
      <c r="BQ675" s="59"/>
      <c r="BR675" s="59"/>
      <c r="BS675" s="59"/>
      <c r="BT675" s="59"/>
      <c r="BU675" s="59"/>
      <c r="BV675" s="59"/>
      <c r="BW675" s="59"/>
      <c r="BX675" s="59"/>
      <c r="BY675" s="59"/>
      <c r="BZ675" s="59"/>
      <c r="CA675" s="59"/>
      <c r="CB675" s="59"/>
      <c r="CC675" s="59"/>
      <c r="CD675" s="59"/>
      <c r="CE675" s="59"/>
      <c r="CF675" s="59"/>
    </row>
    <row r="676" spans="2:84"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  <c r="AB676" s="59"/>
      <c r="AC676" s="59"/>
      <c r="AD676" s="59"/>
      <c r="AE676" s="59"/>
      <c r="AF676" s="59"/>
      <c r="AG676" s="59"/>
      <c r="AH676" s="59"/>
      <c r="AI676" s="59"/>
      <c r="AJ676" s="59"/>
      <c r="AK676" s="59"/>
      <c r="AL676" s="59"/>
      <c r="AM676" s="59"/>
      <c r="AN676" s="59"/>
      <c r="AO676" s="59"/>
      <c r="AP676" s="59"/>
      <c r="AQ676" s="59"/>
      <c r="AR676" s="59"/>
      <c r="AS676" s="59"/>
      <c r="AT676" s="59"/>
      <c r="AU676" s="59"/>
      <c r="AV676" s="59"/>
      <c r="AW676" s="59"/>
      <c r="AX676" s="59"/>
      <c r="AY676" s="59"/>
      <c r="AZ676" s="59"/>
      <c r="BA676" s="59"/>
      <c r="BB676" s="59"/>
      <c r="BC676" s="59"/>
      <c r="BD676" s="59"/>
      <c r="BE676" s="59"/>
      <c r="BF676" s="59"/>
      <c r="BG676" s="59"/>
      <c r="BH676" s="59"/>
      <c r="BI676" s="59"/>
      <c r="BJ676" s="59"/>
      <c r="BK676" s="59"/>
      <c r="BL676" s="59"/>
      <c r="BM676" s="59"/>
      <c r="BN676" s="59"/>
      <c r="BO676" s="59"/>
      <c r="BP676" s="59"/>
      <c r="BQ676" s="59"/>
      <c r="BR676" s="59"/>
      <c r="BS676" s="59"/>
      <c r="BT676" s="59"/>
      <c r="BU676" s="59"/>
      <c r="BV676" s="59"/>
      <c r="BW676" s="59"/>
      <c r="BX676" s="59"/>
      <c r="BY676" s="59"/>
      <c r="BZ676" s="59"/>
      <c r="CA676" s="59"/>
      <c r="CB676" s="59"/>
      <c r="CC676" s="59"/>
      <c r="CD676" s="59"/>
      <c r="CE676" s="59"/>
      <c r="CF676" s="59"/>
    </row>
    <row r="677" spans="2:84"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  <c r="AB677" s="59"/>
      <c r="AC677" s="59"/>
      <c r="AD677" s="59"/>
      <c r="AE677" s="59"/>
      <c r="AF677" s="59"/>
      <c r="AG677" s="59"/>
      <c r="AH677" s="59"/>
      <c r="AI677" s="59"/>
      <c r="AJ677" s="59"/>
      <c r="AK677" s="59"/>
      <c r="AL677" s="59"/>
      <c r="AM677" s="59"/>
      <c r="AN677" s="59"/>
      <c r="AO677" s="59"/>
      <c r="AP677" s="59"/>
      <c r="AQ677" s="59"/>
      <c r="AR677" s="59"/>
      <c r="AS677" s="59"/>
      <c r="AT677" s="59"/>
      <c r="AU677" s="59"/>
      <c r="AV677" s="59"/>
      <c r="AW677" s="59"/>
      <c r="AX677" s="59"/>
      <c r="AY677" s="59"/>
      <c r="AZ677" s="59"/>
      <c r="BA677" s="59"/>
      <c r="BB677" s="59"/>
      <c r="BC677" s="59"/>
      <c r="BD677" s="59"/>
      <c r="BE677" s="59"/>
      <c r="BF677" s="59"/>
      <c r="BG677" s="59"/>
      <c r="BH677" s="59"/>
      <c r="BI677" s="59"/>
      <c r="BJ677" s="59"/>
      <c r="BK677" s="59"/>
      <c r="BL677" s="59"/>
      <c r="BM677" s="59"/>
      <c r="BN677" s="59"/>
      <c r="BO677" s="59"/>
      <c r="BP677" s="59"/>
      <c r="BQ677" s="59"/>
      <c r="BR677" s="59"/>
      <c r="BS677" s="59"/>
      <c r="BT677" s="59"/>
      <c r="BU677" s="59"/>
    </row>
    <row r="678" spans="2:84"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  <c r="AB678" s="59"/>
      <c r="AC678" s="59"/>
      <c r="AD678" s="59"/>
      <c r="AE678" s="59"/>
      <c r="AF678" s="59"/>
      <c r="AG678" s="59"/>
      <c r="AH678" s="59"/>
      <c r="AI678" s="59"/>
      <c r="AJ678" s="59"/>
      <c r="AK678" s="59"/>
      <c r="AL678" s="59"/>
      <c r="AM678" s="59"/>
      <c r="AN678" s="59"/>
      <c r="AO678" s="59"/>
      <c r="AP678" s="59"/>
      <c r="AQ678" s="59"/>
      <c r="AR678" s="59"/>
      <c r="AS678" s="59"/>
      <c r="AT678" s="59"/>
      <c r="AU678" s="59"/>
      <c r="AV678" s="59"/>
      <c r="AW678" s="59"/>
      <c r="AX678" s="59"/>
      <c r="AY678" s="59"/>
      <c r="AZ678" s="59"/>
      <c r="BA678" s="59"/>
      <c r="BB678" s="59"/>
      <c r="BC678" s="59"/>
      <c r="BD678" s="59"/>
      <c r="BE678" s="59"/>
      <c r="BF678" s="59"/>
      <c r="BG678" s="59"/>
      <c r="BH678" s="59"/>
      <c r="BI678" s="59"/>
      <c r="BJ678" s="59"/>
      <c r="BK678" s="59"/>
      <c r="BL678" s="59"/>
      <c r="BM678" s="59"/>
      <c r="BN678" s="59"/>
      <c r="BO678" s="59"/>
      <c r="BP678" s="59"/>
      <c r="BQ678" s="59"/>
      <c r="BR678" s="59"/>
      <c r="BS678" s="59"/>
      <c r="BT678" s="59"/>
      <c r="BU678" s="59"/>
    </row>
    <row r="679" spans="2:84"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  <c r="AB679" s="59"/>
      <c r="AC679" s="59"/>
      <c r="AD679" s="59"/>
      <c r="AE679" s="59"/>
      <c r="AF679" s="59"/>
      <c r="AG679" s="59"/>
      <c r="AH679" s="59"/>
      <c r="AI679" s="59"/>
      <c r="AJ679" s="59"/>
      <c r="AK679" s="59"/>
      <c r="AL679" s="59"/>
      <c r="AM679" s="59"/>
      <c r="AN679" s="59"/>
      <c r="AO679" s="59"/>
      <c r="AP679" s="59"/>
      <c r="AQ679" s="59"/>
      <c r="AR679" s="59"/>
      <c r="AS679" s="59"/>
      <c r="AT679" s="59"/>
      <c r="AU679" s="59"/>
      <c r="AV679" s="59"/>
      <c r="AW679" s="59"/>
      <c r="AX679" s="59"/>
      <c r="AY679" s="59"/>
      <c r="AZ679" s="59"/>
      <c r="BA679" s="59"/>
      <c r="BB679" s="59"/>
      <c r="BC679" s="59"/>
      <c r="BD679" s="59"/>
      <c r="BE679" s="59"/>
      <c r="BF679" s="59"/>
      <c r="BG679" s="59"/>
      <c r="BH679" s="59"/>
      <c r="BI679" s="59"/>
      <c r="BJ679" s="59"/>
      <c r="BK679" s="59"/>
      <c r="BL679" s="59"/>
      <c r="BM679" s="59"/>
      <c r="BN679" s="59"/>
      <c r="BO679" s="59"/>
      <c r="BP679" s="59"/>
      <c r="BQ679" s="59"/>
      <c r="BR679" s="59"/>
      <c r="BS679" s="59"/>
      <c r="BT679" s="59"/>
      <c r="BU679" s="59"/>
    </row>
    <row r="680" spans="2:84"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  <c r="AB680" s="59"/>
      <c r="AC680" s="59"/>
      <c r="AD680" s="59"/>
      <c r="AE680" s="59"/>
      <c r="AF680" s="59"/>
      <c r="AG680" s="59"/>
      <c r="AH680" s="59"/>
      <c r="AI680" s="59"/>
      <c r="AJ680" s="59"/>
      <c r="AK680" s="59"/>
      <c r="AL680" s="59"/>
      <c r="AM680" s="59"/>
      <c r="AN680" s="59"/>
      <c r="AO680" s="59"/>
      <c r="AP680" s="59"/>
      <c r="AQ680" s="59"/>
      <c r="AR680" s="59"/>
      <c r="AS680" s="59"/>
      <c r="AT680" s="59"/>
      <c r="AU680" s="59"/>
      <c r="AV680" s="59"/>
      <c r="AW680" s="59"/>
      <c r="AX680" s="59"/>
      <c r="AY680" s="59"/>
      <c r="AZ680" s="59"/>
      <c r="BA680" s="59"/>
      <c r="BB680" s="59"/>
      <c r="BC680" s="59"/>
      <c r="BD680" s="59"/>
      <c r="BE680" s="59"/>
      <c r="BF680" s="59"/>
      <c r="BG680" s="59"/>
      <c r="BH680" s="59"/>
      <c r="BI680" s="59"/>
      <c r="BJ680" s="59"/>
      <c r="BK680" s="59"/>
      <c r="BL680" s="59"/>
      <c r="BM680" s="59"/>
      <c r="BN680" s="59"/>
      <c r="BO680" s="59"/>
      <c r="BP680" s="59"/>
      <c r="BQ680" s="59"/>
      <c r="BR680" s="59"/>
      <c r="BS680" s="59"/>
      <c r="BT680" s="59"/>
      <c r="BU680" s="59"/>
    </row>
    <row r="681" spans="2:84"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  <c r="AB681" s="59"/>
      <c r="AC681" s="59"/>
      <c r="AD681" s="59"/>
      <c r="AE681" s="59"/>
      <c r="AF681" s="59"/>
      <c r="AG681" s="59"/>
      <c r="AH681" s="59"/>
      <c r="AI681" s="59"/>
      <c r="AJ681" s="59"/>
      <c r="AK681" s="59"/>
      <c r="AL681" s="59"/>
      <c r="AM681" s="59"/>
      <c r="AN681" s="59"/>
      <c r="AO681" s="59"/>
      <c r="AP681" s="59"/>
      <c r="AQ681" s="59"/>
      <c r="AR681" s="59"/>
      <c r="AS681" s="59"/>
      <c r="AT681" s="59"/>
      <c r="AU681" s="59"/>
      <c r="AV681" s="59"/>
      <c r="AW681" s="59"/>
      <c r="AX681" s="59"/>
      <c r="AY681" s="59"/>
      <c r="AZ681" s="59"/>
      <c r="BA681" s="59"/>
      <c r="BB681" s="59"/>
      <c r="BC681" s="59"/>
      <c r="BD681" s="59"/>
      <c r="BE681" s="59"/>
      <c r="BF681" s="59"/>
      <c r="BG681" s="59"/>
      <c r="BH681" s="59"/>
      <c r="BI681" s="59"/>
      <c r="BJ681" s="59"/>
      <c r="BK681" s="59"/>
      <c r="BL681" s="59"/>
      <c r="BM681" s="59"/>
      <c r="BN681" s="59"/>
      <c r="BO681" s="59"/>
      <c r="BP681" s="59"/>
      <c r="BQ681" s="59"/>
      <c r="BR681" s="59"/>
      <c r="BS681" s="59"/>
      <c r="BT681" s="59"/>
      <c r="BU681" s="59"/>
    </row>
    <row r="682" spans="2:84"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  <c r="AB682" s="59"/>
      <c r="AC682" s="59"/>
      <c r="AD682" s="59"/>
      <c r="AE682" s="59"/>
      <c r="AF682" s="59"/>
      <c r="AG682" s="59"/>
      <c r="AH682" s="59"/>
      <c r="AI682" s="59"/>
      <c r="AJ682" s="59"/>
      <c r="AK682" s="59"/>
      <c r="AL682" s="59"/>
      <c r="AM682" s="59"/>
      <c r="AN682" s="59"/>
      <c r="AO682" s="59"/>
      <c r="AP682" s="59"/>
      <c r="AQ682" s="59"/>
      <c r="AR682" s="59"/>
      <c r="AS682" s="59"/>
      <c r="AT682" s="59"/>
      <c r="AU682" s="59"/>
      <c r="AV682" s="59"/>
      <c r="AW682" s="59"/>
      <c r="AX682" s="59"/>
      <c r="AY682" s="59"/>
      <c r="AZ682" s="59"/>
      <c r="BA682" s="59"/>
      <c r="BB682" s="59"/>
      <c r="BC682" s="59"/>
      <c r="BD682" s="59"/>
      <c r="BE682" s="59"/>
      <c r="BF682" s="59"/>
      <c r="BG682" s="59"/>
      <c r="BH682" s="59"/>
      <c r="BI682" s="59"/>
      <c r="BJ682" s="59"/>
      <c r="BK682" s="59"/>
      <c r="BL682" s="59"/>
      <c r="BM682" s="59"/>
      <c r="BN682" s="59"/>
      <c r="BO682" s="59"/>
      <c r="BP682" s="59"/>
      <c r="BQ682" s="59"/>
      <c r="BR682" s="59"/>
      <c r="BS682" s="59"/>
      <c r="BT682" s="59"/>
      <c r="BU682" s="59"/>
    </row>
    <row r="683" spans="2:84"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  <c r="AB683" s="59"/>
      <c r="AC683" s="59"/>
      <c r="AD683" s="59"/>
      <c r="AE683" s="59"/>
      <c r="AF683" s="59"/>
      <c r="AG683" s="59"/>
      <c r="AH683" s="59"/>
      <c r="AI683" s="59"/>
      <c r="AJ683" s="59"/>
      <c r="AK683" s="59"/>
      <c r="AL683" s="59"/>
      <c r="AM683" s="59"/>
      <c r="AN683" s="59"/>
      <c r="AO683" s="59"/>
      <c r="AP683" s="59"/>
      <c r="AQ683" s="59"/>
      <c r="AR683" s="59"/>
      <c r="AS683" s="59"/>
      <c r="AT683" s="59"/>
      <c r="AU683" s="59"/>
      <c r="AV683" s="59"/>
      <c r="AW683" s="59"/>
      <c r="AX683" s="59"/>
      <c r="AY683" s="59"/>
      <c r="AZ683" s="59"/>
      <c r="BA683" s="59"/>
      <c r="BB683" s="59"/>
      <c r="BC683" s="59"/>
      <c r="BD683" s="59"/>
      <c r="BE683" s="59"/>
      <c r="BF683" s="59"/>
      <c r="BG683" s="59"/>
      <c r="BH683" s="59"/>
      <c r="BI683" s="59"/>
      <c r="BJ683" s="59"/>
      <c r="BK683" s="59"/>
      <c r="BL683" s="59"/>
      <c r="BM683" s="59"/>
      <c r="BN683" s="59"/>
      <c r="BO683" s="59"/>
      <c r="BP683" s="59"/>
      <c r="BQ683" s="59"/>
      <c r="BR683" s="59"/>
      <c r="BS683" s="59"/>
      <c r="BT683" s="59"/>
      <c r="BU683" s="59"/>
    </row>
    <row r="684" spans="2:84"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  <c r="AB684" s="59"/>
      <c r="AC684" s="59"/>
      <c r="AD684" s="59"/>
      <c r="AE684" s="59"/>
      <c r="AF684" s="59"/>
      <c r="AG684" s="59"/>
      <c r="AH684" s="59"/>
      <c r="AI684" s="59"/>
      <c r="AJ684" s="59"/>
      <c r="AK684" s="59"/>
      <c r="AL684" s="59"/>
      <c r="AM684" s="59"/>
      <c r="AN684" s="59"/>
      <c r="AO684" s="59"/>
      <c r="AP684" s="59"/>
      <c r="AQ684" s="59"/>
      <c r="AR684" s="59"/>
      <c r="AS684" s="59"/>
      <c r="AT684" s="59"/>
      <c r="AU684" s="59"/>
      <c r="AV684" s="59"/>
      <c r="AW684" s="59"/>
      <c r="AX684" s="59"/>
      <c r="AY684" s="59"/>
      <c r="AZ684" s="59"/>
      <c r="BA684" s="59"/>
      <c r="BB684" s="59"/>
      <c r="BC684" s="59"/>
      <c r="BD684" s="59"/>
      <c r="BE684" s="59"/>
      <c r="BF684" s="59"/>
      <c r="BG684" s="59"/>
      <c r="BH684" s="59"/>
      <c r="BI684" s="59"/>
      <c r="BJ684" s="59"/>
      <c r="BK684" s="59"/>
      <c r="BL684" s="59"/>
      <c r="BM684" s="59"/>
      <c r="BN684" s="59"/>
      <c r="BO684" s="59"/>
      <c r="BP684" s="59"/>
      <c r="BQ684" s="59"/>
      <c r="BR684" s="59"/>
      <c r="BS684" s="59"/>
      <c r="BT684" s="59"/>
      <c r="BU684" s="59"/>
    </row>
    <row r="685" spans="2:84"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  <c r="AB685" s="59"/>
      <c r="AC685" s="59"/>
      <c r="AD685" s="59"/>
      <c r="AE685" s="59"/>
      <c r="AF685" s="59"/>
      <c r="AG685" s="59"/>
      <c r="AH685" s="59"/>
      <c r="AI685" s="59"/>
      <c r="AJ685" s="59"/>
      <c r="AK685" s="59"/>
      <c r="AL685" s="59"/>
      <c r="AM685" s="59"/>
      <c r="AN685" s="59"/>
      <c r="AO685" s="59"/>
      <c r="AP685" s="59"/>
      <c r="AQ685" s="59"/>
      <c r="AR685" s="59"/>
      <c r="AS685" s="59"/>
      <c r="AT685" s="59"/>
      <c r="AU685" s="59"/>
      <c r="AV685" s="59"/>
      <c r="AW685" s="59"/>
      <c r="AX685" s="59"/>
      <c r="AY685" s="59"/>
      <c r="AZ685" s="59"/>
      <c r="BA685" s="59"/>
      <c r="BB685" s="59"/>
      <c r="BC685" s="59"/>
      <c r="BD685" s="59"/>
      <c r="BE685" s="59"/>
      <c r="BF685" s="59"/>
      <c r="BG685" s="59"/>
      <c r="BH685" s="59"/>
      <c r="BI685" s="59"/>
      <c r="BJ685" s="59"/>
      <c r="BK685" s="59"/>
      <c r="BL685" s="59"/>
      <c r="BM685" s="59"/>
      <c r="BN685" s="59"/>
      <c r="BO685" s="59"/>
      <c r="BP685" s="59"/>
      <c r="BQ685" s="59"/>
      <c r="BR685" s="59"/>
      <c r="BS685" s="59"/>
      <c r="BT685" s="59"/>
      <c r="BU685" s="59"/>
    </row>
    <row r="686" spans="2:84"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  <c r="AB686" s="59"/>
      <c r="AC686" s="59"/>
      <c r="AD686" s="59"/>
      <c r="AE686" s="59"/>
      <c r="AF686" s="59"/>
      <c r="AG686" s="59"/>
      <c r="AH686" s="59"/>
      <c r="AI686" s="59"/>
      <c r="AJ686" s="59"/>
      <c r="AK686" s="59"/>
      <c r="AL686" s="59"/>
      <c r="AM686" s="59"/>
      <c r="AN686" s="59"/>
      <c r="AO686" s="59"/>
      <c r="AP686" s="59"/>
      <c r="AQ686" s="59"/>
      <c r="AR686" s="59"/>
      <c r="AS686" s="59"/>
      <c r="AT686" s="59"/>
      <c r="AU686" s="59"/>
      <c r="AV686" s="59"/>
      <c r="AW686" s="59"/>
      <c r="AX686" s="59"/>
      <c r="AY686" s="59"/>
      <c r="AZ686" s="59"/>
      <c r="BA686" s="59"/>
      <c r="BB686" s="59"/>
      <c r="BC686" s="59"/>
      <c r="BD686" s="59"/>
      <c r="BE686" s="59"/>
      <c r="BF686" s="59"/>
      <c r="BG686" s="59"/>
      <c r="BH686" s="59"/>
      <c r="BI686" s="59"/>
      <c r="BJ686" s="59"/>
      <c r="BK686" s="59"/>
      <c r="BL686" s="59"/>
      <c r="BM686" s="59"/>
      <c r="BN686" s="59"/>
      <c r="BO686" s="59"/>
      <c r="BP686" s="59"/>
      <c r="BQ686" s="59"/>
      <c r="BR686" s="59"/>
      <c r="BS686" s="59"/>
      <c r="BT686" s="59"/>
      <c r="BU686" s="59"/>
    </row>
    <row r="687" spans="2:84"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  <c r="AB687" s="59"/>
      <c r="AC687" s="59"/>
      <c r="AD687" s="59"/>
      <c r="AE687" s="59"/>
      <c r="AF687" s="59"/>
      <c r="AG687" s="59"/>
      <c r="AH687" s="59"/>
      <c r="AI687" s="59"/>
      <c r="AJ687" s="59"/>
      <c r="AK687" s="59"/>
      <c r="AL687" s="59"/>
      <c r="AM687" s="59"/>
      <c r="AN687" s="59"/>
      <c r="AO687" s="59"/>
      <c r="AP687" s="59"/>
      <c r="AQ687" s="59"/>
      <c r="AR687" s="59"/>
      <c r="AS687" s="59"/>
      <c r="AT687" s="59"/>
      <c r="AU687" s="59"/>
      <c r="AV687" s="59"/>
      <c r="AW687" s="59"/>
      <c r="AX687" s="59"/>
      <c r="AY687" s="59"/>
      <c r="AZ687" s="59"/>
      <c r="BA687" s="59"/>
      <c r="BB687" s="59"/>
      <c r="BC687" s="59"/>
      <c r="BD687" s="59"/>
      <c r="BE687" s="59"/>
      <c r="BF687" s="59"/>
      <c r="BG687" s="59"/>
      <c r="BH687" s="59"/>
      <c r="BI687" s="59"/>
      <c r="BJ687" s="59"/>
      <c r="BK687" s="59"/>
      <c r="BL687" s="59"/>
      <c r="BM687" s="59"/>
      <c r="BN687" s="59"/>
      <c r="BO687" s="59"/>
      <c r="BP687" s="59"/>
      <c r="BQ687" s="59"/>
      <c r="BR687" s="59"/>
      <c r="BS687" s="59"/>
      <c r="BT687" s="59"/>
      <c r="BU687" s="59"/>
    </row>
    <row r="688" spans="2:84"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  <c r="AB688" s="59"/>
      <c r="AC688" s="59"/>
      <c r="AD688" s="59"/>
      <c r="AE688" s="59"/>
      <c r="AF688" s="59"/>
      <c r="AG688" s="59"/>
      <c r="AH688" s="59"/>
      <c r="AI688" s="59"/>
      <c r="AJ688" s="59"/>
      <c r="AK688" s="59"/>
      <c r="AL688" s="59"/>
      <c r="AM688" s="59"/>
      <c r="AN688" s="59"/>
      <c r="AO688" s="59"/>
      <c r="AP688" s="59"/>
      <c r="AQ688" s="59"/>
      <c r="AR688" s="59"/>
      <c r="AS688" s="59"/>
      <c r="AT688" s="59"/>
      <c r="AU688" s="59"/>
      <c r="AV688" s="59"/>
      <c r="AW688" s="59"/>
      <c r="AX688" s="59"/>
      <c r="AY688" s="59"/>
      <c r="AZ688" s="59"/>
      <c r="BA688" s="59"/>
      <c r="BB688" s="59"/>
      <c r="BC688" s="59"/>
      <c r="BD688" s="59"/>
      <c r="BE688" s="59"/>
      <c r="BF688" s="59"/>
      <c r="BG688" s="59"/>
      <c r="BH688" s="59"/>
      <c r="BI688" s="59"/>
      <c r="BJ688" s="59"/>
      <c r="BK688" s="59"/>
      <c r="BL688" s="59"/>
      <c r="BM688" s="59"/>
      <c r="BN688" s="59"/>
      <c r="BO688" s="59"/>
      <c r="BP688" s="59"/>
      <c r="BQ688" s="59"/>
      <c r="BR688" s="59"/>
      <c r="BS688" s="59"/>
      <c r="BT688" s="59"/>
      <c r="BU688" s="59"/>
    </row>
    <row r="689" spans="2:73"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  <c r="AB689" s="59"/>
      <c r="AC689" s="59"/>
      <c r="AD689" s="59"/>
      <c r="AE689" s="59"/>
      <c r="AF689" s="59"/>
      <c r="AG689" s="59"/>
      <c r="AH689" s="59"/>
      <c r="AI689" s="59"/>
      <c r="AJ689" s="59"/>
      <c r="AK689" s="59"/>
      <c r="AL689" s="59"/>
      <c r="AM689" s="59"/>
      <c r="AN689" s="59"/>
      <c r="AO689" s="59"/>
      <c r="AP689" s="59"/>
      <c r="AQ689" s="59"/>
      <c r="AR689" s="59"/>
      <c r="AS689" s="59"/>
      <c r="AT689" s="59"/>
      <c r="AU689" s="59"/>
      <c r="AV689" s="59"/>
      <c r="AW689" s="59"/>
      <c r="AX689" s="59"/>
      <c r="AY689" s="59"/>
      <c r="AZ689" s="59"/>
      <c r="BA689" s="59"/>
      <c r="BB689" s="59"/>
      <c r="BC689" s="59"/>
      <c r="BD689" s="59"/>
      <c r="BE689" s="59"/>
      <c r="BF689" s="59"/>
      <c r="BG689" s="59"/>
      <c r="BH689" s="59"/>
      <c r="BI689" s="59"/>
      <c r="BJ689" s="59"/>
      <c r="BK689" s="59"/>
      <c r="BL689" s="59"/>
      <c r="BM689" s="59"/>
      <c r="BN689" s="59"/>
      <c r="BO689" s="59"/>
      <c r="BP689" s="59"/>
      <c r="BQ689" s="59"/>
      <c r="BR689" s="59"/>
      <c r="BS689" s="59"/>
      <c r="BT689" s="59"/>
      <c r="BU689" s="59"/>
    </row>
    <row r="690" spans="2:73"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  <c r="AB690" s="59"/>
      <c r="AC690" s="59"/>
      <c r="AD690" s="59"/>
      <c r="AE690" s="59"/>
      <c r="AF690" s="59"/>
      <c r="AG690" s="59"/>
      <c r="AH690" s="59"/>
      <c r="AI690" s="59"/>
      <c r="AJ690" s="59"/>
      <c r="AK690" s="59"/>
      <c r="AL690" s="59"/>
      <c r="AM690" s="59"/>
      <c r="AN690" s="59"/>
      <c r="AO690" s="59"/>
      <c r="AP690" s="59"/>
      <c r="AQ690" s="59"/>
      <c r="AR690" s="59"/>
      <c r="AS690" s="59"/>
      <c r="AT690" s="59"/>
      <c r="AU690" s="59"/>
      <c r="AV690" s="59"/>
      <c r="AW690" s="59"/>
      <c r="AX690" s="59"/>
      <c r="AY690" s="59"/>
      <c r="AZ690" s="59"/>
      <c r="BA690" s="59"/>
      <c r="BB690" s="59"/>
      <c r="BC690" s="59"/>
      <c r="BD690" s="59"/>
      <c r="BE690" s="59"/>
      <c r="BF690" s="59"/>
      <c r="BG690" s="59"/>
      <c r="BH690" s="59"/>
      <c r="BI690" s="59"/>
      <c r="BJ690" s="59"/>
      <c r="BK690" s="59"/>
      <c r="BL690" s="59"/>
      <c r="BM690" s="59"/>
      <c r="BN690" s="59"/>
      <c r="BO690" s="59"/>
      <c r="BP690" s="59"/>
      <c r="BQ690" s="59"/>
      <c r="BR690" s="59"/>
      <c r="BS690" s="59"/>
      <c r="BT690" s="59"/>
      <c r="BU690" s="59"/>
    </row>
    <row r="691" spans="2:73"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  <c r="AB691" s="59"/>
      <c r="AC691" s="59"/>
      <c r="AD691" s="59"/>
      <c r="AE691" s="59"/>
      <c r="AF691" s="59"/>
      <c r="AG691" s="59"/>
      <c r="AH691" s="59"/>
      <c r="AI691" s="59"/>
      <c r="AJ691" s="59"/>
      <c r="AK691" s="59"/>
      <c r="AL691" s="59"/>
      <c r="AM691" s="59"/>
      <c r="AN691" s="59"/>
      <c r="AO691" s="59"/>
      <c r="AP691" s="59"/>
      <c r="AQ691" s="59"/>
      <c r="AR691" s="59"/>
      <c r="AS691" s="59"/>
      <c r="AT691" s="59"/>
      <c r="AU691" s="59"/>
      <c r="AV691" s="59"/>
      <c r="AW691" s="59"/>
      <c r="AX691" s="59"/>
      <c r="AY691" s="59"/>
      <c r="AZ691" s="59"/>
      <c r="BA691" s="59"/>
      <c r="BB691" s="59"/>
      <c r="BC691" s="59"/>
      <c r="BD691" s="59"/>
      <c r="BE691" s="59"/>
      <c r="BF691" s="59"/>
      <c r="BG691" s="59"/>
      <c r="BH691" s="59"/>
      <c r="BI691" s="59"/>
      <c r="BJ691" s="59"/>
      <c r="BK691" s="59"/>
      <c r="BL691" s="59"/>
      <c r="BM691" s="59"/>
      <c r="BN691" s="59"/>
      <c r="BO691" s="59"/>
      <c r="BP691" s="59"/>
      <c r="BQ691" s="59"/>
      <c r="BR691" s="59"/>
      <c r="BS691" s="59"/>
      <c r="BT691" s="59"/>
      <c r="BU691" s="59"/>
    </row>
    <row r="692" spans="2:73"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  <c r="AB692" s="59"/>
      <c r="AC692" s="59"/>
      <c r="AD692" s="59"/>
      <c r="AE692" s="59"/>
      <c r="AF692" s="59"/>
      <c r="AG692" s="59"/>
      <c r="AH692" s="59"/>
      <c r="AI692" s="59"/>
      <c r="AJ692" s="59"/>
      <c r="AK692" s="59"/>
      <c r="AL692" s="59"/>
      <c r="AM692" s="59"/>
      <c r="AN692" s="59"/>
      <c r="AO692" s="59"/>
      <c r="AP692" s="59"/>
      <c r="AQ692" s="59"/>
      <c r="AR692" s="59"/>
      <c r="AS692" s="59"/>
      <c r="AT692" s="59"/>
      <c r="AU692" s="59"/>
      <c r="AV692" s="59"/>
      <c r="AW692" s="59"/>
      <c r="AX692" s="59"/>
      <c r="AY692" s="59"/>
      <c r="AZ692" s="59"/>
      <c r="BA692" s="59"/>
      <c r="BB692" s="59"/>
      <c r="BC692" s="59"/>
      <c r="BD692" s="59"/>
      <c r="BE692" s="59"/>
      <c r="BF692" s="59"/>
      <c r="BG692" s="59"/>
      <c r="BH692" s="59"/>
      <c r="BI692" s="59"/>
      <c r="BJ692" s="59"/>
      <c r="BK692" s="59"/>
      <c r="BL692" s="59"/>
      <c r="BM692" s="59"/>
      <c r="BN692" s="59"/>
      <c r="BO692" s="59"/>
      <c r="BP692" s="59"/>
      <c r="BQ692" s="59"/>
      <c r="BR692" s="59"/>
      <c r="BS692" s="59"/>
      <c r="BT692" s="59"/>
      <c r="BU692" s="59"/>
    </row>
    <row r="693" spans="2:73"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  <c r="AB693" s="59"/>
      <c r="AC693" s="59"/>
      <c r="AD693" s="59"/>
      <c r="AE693" s="59"/>
      <c r="AF693" s="59"/>
      <c r="AG693" s="59"/>
      <c r="AH693" s="59"/>
      <c r="AI693" s="59"/>
      <c r="AJ693" s="59"/>
      <c r="AK693" s="59"/>
      <c r="AL693" s="59"/>
      <c r="AM693" s="59"/>
      <c r="AN693" s="59"/>
      <c r="AO693" s="59"/>
      <c r="AP693" s="59"/>
      <c r="AQ693" s="59"/>
      <c r="AR693" s="59"/>
      <c r="AS693" s="59"/>
      <c r="AT693" s="59"/>
      <c r="AU693" s="59"/>
      <c r="AV693" s="59"/>
      <c r="AW693" s="59"/>
      <c r="AX693" s="59"/>
      <c r="AY693" s="59"/>
      <c r="AZ693" s="59"/>
      <c r="BA693" s="59"/>
      <c r="BB693" s="59"/>
      <c r="BC693" s="59"/>
      <c r="BD693" s="59"/>
      <c r="BE693" s="59"/>
      <c r="BF693" s="59"/>
      <c r="BG693" s="59"/>
      <c r="BH693" s="59"/>
      <c r="BI693" s="59"/>
      <c r="BJ693" s="59"/>
      <c r="BK693" s="59"/>
      <c r="BL693" s="59"/>
      <c r="BM693" s="59"/>
      <c r="BN693" s="59"/>
      <c r="BO693" s="59"/>
      <c r="BP693" s="59"/>
      <c r="BQ693" s="59"/>
      <c r="BR693" s="59"/>
      <c r="BS693" s="59"/>
      <c r="BT693" s="59"/>
      <c r="BU693" s="59"/>
    </row>
    <row r="694" spans="2:73"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  <c r="AB694" s="59"/>
      <c r="AC694" s="59"/>
      <c r="AD694" s="59"/>
      <c r="AE694" s="59"/>
      <c r="AF694" s="59"/>
      <c r="AG694" s="59"/>
      <c r="AH694" s="59"/>
      <c r="AI694" s="59"/>
      <c r="AJ694" s="59"/>
      <c r="AK694" s="59"/>
      <c r="AL694" s="59"/>
      <c r="AM694" s="59"/>
      <c r="AN694" s="59"/>
      <c r="AO694" s="59"/>
      <c r="AP694" s="59"/>
      <c r="AQ694" s="59"/>
      <c r="AR694" s="59"/>
      <c r="AS694" s="59"/>
      <c r="AT694" s="59"/>
      <c r="AU694" s="59"/>
      <c r="AV694" s="59"/>
      <c r="AW694" s="59"/>
      <c r="AX694" s="59"/>
      <c r="AY694" s="59"/>
      <c r="AZ694" s="59"/>
      <c r="BA694" s="59"/>
      <c r="BB694" s="59"/>
      <c r="BC694" s="59"/>
      <c r="BD694" s="59"/>
      <c r="BE694" s="59"/>
      <c r="BF694" s="59"/>
      <c r="BG694" s="59"/>
      <c r="BH694" s="59"/>
      <c r="BI694" s="59"/>
      <c r="BJ694" s="59"/>
      <c r="BK694" s="59"/>
      <c r="BL694" s="59"/>
      <c r="BM694" s="59"/>
      <c r="BN694" s="59"/>
      <c r="BO694" s="59"/>
      <c r="BP694" s="59"/>
      <c r="BQ694" s="59"/>
      <c r="BR694" s="59"/>
      <c r="BS694" s="59"/>
      <c r="BT694" s="59"/>
      <c r="BU694" s="59"/>
    </row>
    <row r="695" spans="2:73"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  <c r="AB695" s="59"/>
      <c r="AC695" s="59"/>
      <c r="AD695" s="59"/>
      <c r="AE695" s="59"/>
      <c r="AF695" s="59"/>
      <c r="AG695" s="59"/>
      <c r="AH695" s="59"/>
      <c r="AI695" s="59"/>
      <c r="AJ695" s="59"/>
      <c r="AK695" s="59"/>
      <c r="AL695" s="59"/>
      <c r="AM695" s="59"/>
      <c r="AN695" s="59"/>
      <c r="AO695" s="59"/>
      <c r="AP695" s="59"/>
      <c r="AQ695" s="59"/>
      <c r="AR695" s="59"/>
      <c r="AS695" s="59"/>
      <c r="AT695" s="59"/>
      <c r="AU695" s="59"/>
      <c r="AV695" s="59"/>
      <c r="AW695" s="59"/>
      <c r="AX695" s="59"/>
      <c r="AY695" s="59"/>
      <c r="AZ695" s="59"/>
      <c r="BA695" s="59"/>
      <c r="BB695" s="59"/>
      <c r="BC695" s="59"/>
      <c r="BD695" s="59"/>
      <c r="BE695" s="59"/>
      <c r="BF695" s="59"/>
      <c r="BG695" s="59"/>
      <c r="BH695" s="59"/>
      <c r="BI695" s="59"/>
      <c r="BJ695" s="59"/>
      <c r="BK695" s="59"/>
      <c r="BL695" s="59"/>
      <c r="BM695" s="59"/>
      <c r="BN695" s="59"/>
      <c r="BO695" s="59"/>
      <c r="BP695" s="59"/>
      <c r="BQ695" s="59"/>
      <c r="BR695" s="59"/>
      <c r="BS695" s="59"/>
      <c r="BT695" s="59"/>
      <c r="BU695" s="59"/>
    </row>
    <row r="696" spans="2:73"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  <c r="AB696" s="59"/>
      <c r="AC696" s="59"/>
      <c r="AD696" s="59"/>
      <c r="AE696" s="59"/>
      <c r="AF696" s="59"/>
      <c r="AG696" s="59"/>
      <c r="AH696" s="59"/>
      <c r="AI696" s="59"/>
      <c r="AJ696" s="59"/>
      <c r="AK696" s="59"/>
      <c r="AL696" s="59"/>
      <c r="AM696" s="59"/>
      <c r="AN696" s="59"/>
      <c r="AO696" s="59"/>
      <c r="AP696" s="59"/>
      <c r="AQ696" s="59"/>
      <c r="AR696" s="59"/>
      <c r="AS696" s="59"/>
      <c r="AT696" s="59"/>
      <c r="AU696" s="59"/>
      <c r="AV696" s="59"/>
      <c r="AW696" s="59"/>
      <c r="AX696" s="59"/>
      <c r="AY696" s="59"/>
      <c r="AZ696" s="59"/>
      <c r="BA696" s="59"/>
      <c r="BB696" s="59"/>
      <c r="BC696" s="59"/>
      <c r="BD696" s="59"/>
      <c r="BE696" s="59"/>
      <c r="BF696" s="59"/>
      <c r="BG696" s="59"/>
      <c r="BH696" s="59"/>
      <c r="BI696" s="59"/>
      <c r="BJ696" s="59"/>
      <c r="BK696" s="59"/>
      <c r="BL696" s="59"/>
      <c r="BM696" s="59"/>
      <c r="BN696" s="59"/>
      <c r="BO696" s="59"/>
      <c r="BP696" s="59"/>
      <c r="BQ696" s="59"/>
      <c r="BR696" s="59"/>
      <c r="BS696" s="59"/>
      <c r="BT696" s="59"/>
      <c r="BU696" s="59"/>
    </row>
    <row r="697" spans="2:73"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  <c r="AB697" s="59"/>
      <c r="AC697" s="59"/>
      <c r="AD697" s="59"/>
      <c r="AE697" s="59"/>
      <c r="AF697" s="59"/>
      <c r="AG697" s="59"/>
      <c r="AH697" s="59"/>
      <c r="AI697" s="59"/>
      <c r="AJ697" s="59"/>
      <c r="AK697" s="59"/>
      <c r="AL697" s="59"/>
      <c r="AM697" s="59"/>
      <c r="AN697" s="59"/>
      <c r="AO697" s="59"/>
      <c r="AP697" s="59"/>
      <c r="AQ697" s="59"/>
      <c r="AR697" s="59"/>
      <c r="AS697" s="59"/>
      <c r="AT697" s="59"/>
      <c r="AU697" s="59"/>
      <c r="AV697" s="59"/>
      <c r="AW697" s="59"/>
      <c r="AX697" s="59"/>
      <c r="AY697" s="59"/>
      <c r="AZ697" s="59"/>
      <c r="BA697" s="59"/>
      <c r="BB697" s="59"/>
      <c r="BC697" s="59"/>
      <c r="BD697" s="59"/>
      <c r="BE697" s="59"/>
      <c r="BF697" s="59"/>
      <c r="BG697" s="59"/>
      <c r="BH697" s="59"/>
      <c r="BI697" s="59"/>
      <c r="BJ697" s="59"/>
      <c r="BK697" s="59"/>
      <c r="BL697" s="59"/>
      <c r="BM697" s="59"/>
      <c r="BN697" s="59"/>
      <c r="BO697" s="59"/>
      <c r="BP697" s="59"/>
      <c r="BQ697" s="59"/>
      <c r="BR697" s="59"/>
      <c r="BS697" s="59"/>
      <c r="BT697" s="59"/>
      <c r="BU697" s="59"/>
    </row>
    <row r="698" spans="2:73"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  <c r="AB698" s="59"/>
      <c r="AC698" s="59"/>
      <c r="AD698" s="59"/>
      <c r="AE698" s="59"/>
      <c r="AF698" s="59"/>
      <c r="AG698" s="59"/>
      <c r="AH698" s="59"/>
      <c r="AI698" s="59"/>
      <c r="AJ698" s="59"/>
      <c r="AK698" s="59"/>
      <c r="AL698" s="59"/>
      <c r="AM698" s="59"/>
      <c r="AN698" s="59"/>
      <c r="AO698" s="59"/>
      <c r="AP698" s="59"/>
      <c r="AQ698" s="59"/>
      <c r="AR698" s="59"/>
      <c r="AS698" s="59"/>
      <c r="AT698" s="59"/>
      <c r="AU698" s="59"/>
      <c r="AV698" s="59"/>
      <c r="AW698" s="59"/>
      <c r="AX698" s="59"/>
      <c r="AY698" s="59"/>
      <c r="AZ698" s="59"/>
      <c r="BA698" s="59"/>
      <c r="BB698" s="59"/>
      <c r="BC698" s="59"/>
      <c r="BD698" s="59"/>
      <c r="BE698" s="59"/>
      <c r="BF698" s="59"/>
      <c r="BG698" s="59"/>
      <c r="BH698" s="59"/>
      <c r="BI698" s="59"/>
      <c r="BJ698" s="59"/>
      <c r="BK698" s="59"/>
      <c r="BL698" s="59"/>
      <c r="BM698" s="59"/>
      <c r="BN698" s="59"/>
      <c r="BO698" s="59"/>
      <c r="BP698" s="59"/>
      <c r="BQ698" s="59"/>
      <c r="BR698" s="59"/>
      <c r="BS698" s="59"/>
      <c r="BT698" s="59"/>
      <c r="BU698" s="59"/>
    </row>
    <row r="699" spans="2:73"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  <c r="AB699" s="59"/>
      <c r="AC699" s="59"/>
      <c r="AD699" s="59"/>
      <c r="AE699" s="59"/>
      <c r="AF699" s="59"/>
      <c r="AG699" s="59"/>
      <c r="AH699" s="59"/>
      <c r="AI699" s="59"/>
      <c r="AJ699" s="59"/>
      <c r="AK699" s="59"/>
      <c r="AL699" s="59"/>
      <c r="AM699" s="59"/>
      <c r="AN699" s="59"/>
      <c r="AO699" s="59"/>
      <c r="AP699" s="59"/>
      <c r="AQ699" s="59"/>
      <c r="AR699" s="59"/>
      <c r="AS699" s="59"/>
      <c r="AT699" s="59"/>
      <c r="AU699" s="59"/>
      <c r="AV699" s="59"/>
      <c r="AW699" s="59"/>
      <c r="AX699" s="59"/>
      <c r="AY699" s="59"/>
      <c r="AZ699" s="59"/>
      <c r="BA699" s="59"/>
      <c r="BB699" s="59"/>
      <c r="BC699" s="59"/>
      <c r="BD699" s="59"/>
      <c r="BE699" s="59"/>
      <c r="BF699" s="59"/>
      <c r="BG699" s="59"/>
      <c r="BH699" s="59"/>
      <c r="BI699" s="59"/>
      <c r="BJ699" s="59"/>
      <c r="BK699" s="59"/>
      <c r="BL699" s="59"/>
      <c r="BM699" s="59"/>
      <c r="BN699" s="59"/>
      <c r="BO699" s="59"/>
      <c r="BP699" s="59"/>
      <c r="BQ699" s="59"/>
      <c r="BR699" s="59"/>
      <c r="BS699" s="59"/>
      <c r="BT699" s="59"/>
      <c r="BU699" s="59"/>
    </row>
    <row r="700" spans="2:73"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  <c r="AB700" s="59"/>
      <c r="AC700" s="59"/>
      <c r="AD700" s="59"/>
      <c r="AE700" s="59"/>
      <c r="AF700" s="59"/>
      <c r="AG700" s="59"/>
      <c r="AH700" s="59"/>
      <c r="AI700" s="59"/>
      <c r="AJ700" s="59"/>
      <c r="AK700" s="59"/>
      <c r="AL700" s="59"/>
      <c r="AM700" s="59"/>
      <c r="AN700" s="59"/>
      <c r="AO700" s="59"/>
      <c r="AP700" s="59"/>
      <c r="AQ700" s="59"/>
      <c r="AR700" s="59"/>
      <c r="AS700" s="59"/>
      <c r="AT700" s="59"/>
      <c r="AU700" s="59"/>
      <c r="AV700" s="59"/>
      <c r="AW700" s="59"/>
      <c r="AX700" s="59"/>
      <c r="AY700" s="59"/>
      <c r="AZ700" s="59"/>
      <c r="BA700" s="59"/>
      <c r="BB700" s="59"/>
      <c r="BC700" s="59"/>
      <c r="BD700" s="59"/>
      <c r="BE700" s="59"/>
      <c r="BF700" s="59"/>
      <c r="BG700" s="59"/>
      <c r="BH700" s="59"/>
      <c r="BI700" s="59"/>
      <c r="BJ700" s="59"/>
      <c r="BK700" s="59"/>
      <c r="BL700" s="59"/>
      <c r="BM700" s="59"/>
      <c r="BN700" s="59"/>
      <c r="BO700" s="59"/>
      <c r="BP700" s="59"/>
      <c r="BQ700" s="59"/>
      <c r="BR700" s="59"/>
      <c r="BS700" s="59"/>
      <c r="BT700" s="59"/>
      <c r="BU700" s="59"/>
    </row>
    <row r="701" spans="2:73"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  <c r="AB701" s="59"/>
      <c r="AC701" s="59"/>
      <c r="AD701" s="59"/>
      <c r="AE701" s="59"/>
      <c r="AF701" s="59"/>
      <c r="AG701" s="59"/>
      <c r="AH701" s="59"/>
      <c r="AI701" s="59"/>
      <c r="AJ701" s="59"/>
      <c r="AK701" s="59"/>
      <c r="AL701" s="59"/>
      <c r="AM701" s="59"/>
      <c r="AN701" s="59"/>
      <c r="AO701" s="59"/>
      <c r="AP701" s="59"/>
      <c r="AQ701" s="59"/>
      <c r="AR701" s="59"/>
      <c r="AS701" s="59"/>
      <c r="AT701" s="59"/>
      <c r="AU701" s="59"/>
      <c r="AV701" s="59"/>
      <c r="AW701" s="59"/>
      <c r="AX701" s="59"/>
      <c r="AY701" s="59"/>
      <c r="AZ701" s="59"/>
      <c r="BA701" s="59"/>
      <c r="BB701" s="59"/>
      <c r="BC701" s="59"/>
      <c r="BD701" s="59"/>
      <c r="BE701" s="59"/>
      <c r="BF701" s="59"/>
      <c r="BG701" s="59"/>
      <c r="BH701" s="59"/>
      <c r="BI701" s="59"/>
      <c r="BJ701" s="59"/>
      <c r="BK701" s="59"/>
      <c r="BL701" s="59"/>
      <c r="BM701" s="59"/>
      <c r="BN701" s="59"/>
      <c r="BO701" s="59"/>
      <c r="BP701" s="59"/>
      <c r="BQ701" s="59"/>
      <c r="BR701" s="59"/>
      <c r="BS701" s="59"/>
      <c r="BT701" s="59"/>
      <c r="BU701" s="59"/>
    </row>
    <row r="702" spans="2:73"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  <c r="AB702" s="59"/>
      <c r="AC702" s="59"/>
      <c r="AD702" s="59"/>
      <c r="AE702" s="59"/>
      <c r="AF702" s="59"/>
      <c r="AG702" s="59"/>
      <c r="AH702" s="59"/>
      <c r="AI702" s="59"/>
      <c r="AJ702" s="59"/>
      <c r="AK702" s="59"/>
      <c r="AL702" s="59"/>
      <c r="AM702" s="59"/>
      <c r="AN702" s="59"/>
      <c r="AO702" s="59"/>
      <c r="AP702" s="59"/>
      <c r="AQ702" s="59"/>
      <c r="AR702" s="59"/>
      <c r="AS702" s="59"/>
      <c r="AT702" s="59"/>
      <c r="AU702" s="59"/>
      <c r="AV702" s="59"/>
      <c r="AW702" s="59"/>
      <c r="AX702" s="59"/>
      <c r="AY702" s="59"/>
      <c r="AZ702" s="59"/>
      <c r="BA702" s="59"/>
      <c r="BB702" s="59"/>
      <c r="BC702" s="59"/>
      <c r="BD702" s="59"/>
      <c r="BE702" s="59"/>
      <c r="BF702" s="59"/>
      <c r="BG702" s="59"/>
      <c r="BH702" s="59"/>
      <c r="BI702" s="59"/>
      <c r="BJ702" s="59"/>
      <c r="BK702" s="59"/>
      <c r="BL702" s="59"/>
      <c r="BM702" s="59"/>
      <c r="BN702" s="59"/>
      <c r="BO702" s="59"/>
      <c r="BP702" s="59"/>
      <c r="BQ702" s="59"/>
      <c r="BR702" s="59"/>
      <c r="BS702" s="59"/>
      <c r="BT702" s="59"/>
      <c r="BU702" s="59"/>
    </row>
    <row r="703" spans="2:73"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  <c r="AB703" s="59"/>
      <c r="AC703" s="59"/>
      <c r="AD703" s="59"/>
      <c r="AE703" s="59"/>
      <c r="AF703" s="59"/>
      <c r="AG703" s="59"/>
      <c r="AH703" s="59"/>
      <c r="AI703" s="59"/>
      <c r="AJ703" s="59"/>
      <c r="AK703" s="59"/>
      <c r="AL703" s="59"/>
      <c r="AM703" s="59"/>
      <c r="AN703" s="59"/>
      <c r="AO703" s="59"/>
      <c r="AP703" s="59"/>
      <c r="AQ703" s="59"/>
      <c r="AR703" s="59"/>
      <c r="AS703" s="59"/>
      <c r="AT703" s="59"/>
      <c r="AU703" s="59"/>
      <c r="AV703" s="59"/>
      <c r="AW703" s="59"/>
      <c r="AX703" s="59"/>
      <c r="AY703" s="59"/>
      <c r="AZ703" s="59"/>
      <c r="BA703" s="59"/>
      <c r="BB703" s="59"/>
      <c r="BC703" s="59"/>
      <c r="BD703" s="59"/>
      <c r="BE703" s="59"/>
      <c r="BF703" s="59"/>
      <c r="BG703" s="59"/>
      <c r="BH703" s="59"/>
      <c r="BI703" s="59"/>
      <c r="BJ703" s="59"/>
      <c r="BK703" s="59"/>
      <c r="BL703" s="59"/>
      <c r="BM703" s="59"/>
      <c r="BN703" s="59"/>
      <c r="BO703" s="59"/>
      <c r="BP703" s="59"/>
      <c r="BQ703" s="59"/>
      <c r="BR703" s="59"/>
      <c r="BS703" s="59"/>
      <c r="BT703" s="59"/>
      <c r="BU703" s="59"/>
    </row>
    <row r="704" spans="2:73"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  <c r="AB704" s="59"/>
      <c r="AC704" s="59"/>
      <c r="AD704" s="59"/>
      <c r="AE704" s="59"/>
      <c r="AF704" s="59"/>
      <c r="AG704" s="59"/>
      <c r="AH704" s="59"/>
      <c r="AI704" s="59"/>
      <c r="AJ704" s="59"/>
      <c r="AK704" s="59"/>
      <c r="AL704" s="59"/>
      <c r="AM704" s="59"/>
      <c r="AN704" s="59"/>
      <c r="AO704" s="59"/>
      <c r="AP704" s="59"/>
      <c r="AQ704" s="59"/>
      <c r="AR704" s="59"/>
      <c r="AS704" s="59"/>
      <c r="AT704" s="59"/>
      <c r="AU704" s="59"/>
      <c r="AV704" s="59"/>
      <c r="AW704" s="59"/>
      <c r="AX704" s="59"/>
      <c r="AY704" s="59"/>
      <c r="AZ704" s="59"/>
      <c r="BA704" s="59"/>
      <c r="BB704" s="59"/>
      <c r="BC704" s="59"/>
      <c r="BD704" s="59"/>
      <c r="BE704" s="59"/>
      <c r="BF704" s="59"/>
      <c r="BG704" s="59"/>
      <c r="BH704" s="59"/>
      <c r="BI704" s="59"/>
      <c r="BJ704" s="59"/>
      <c r="BK704" s="59"/>
      <c r="BL704" s="59"/>
      <c r="BM704" s="59"/>
      <c r="BN704" s="59"/>
      <c r="BO704" s="59"/>
      <c r="BP704" s="59"/>
      <c r="BQ704" s="59"/>
      <c r="BR704" s="59"/>
      <c r="BS704" s="59"/>
      <c r="BT704" s="59"/>
      <c r="BU704" s="59"/>
    </row>
    <row r="705" spans="2:73"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  <c r="AB705" s="59"/>
      <c r="AC705" s="59"/>
      <c r="AD705" s="59"/>
      <c r="AE705" s="59"/>
      <c r="AF705" s="59"/>
      <c r="AG705" s="59"/>
      <c r="AH705" s="59"/>
      <c r="AI705" s="59"/>
      <c r="AJ705" s="59"/>
      <c r="AK705" s="59"/>
      <c r="AL705" s="59"/>
      <c r="AM705" s="59"/>
      <c r="AN705" s="59"/>
      <c r="AO705" s="59"/>
      <c r="AP705" s="59"/>
      <c r="AQ705" s="59"/>
      <c r="AR705" s="59"/>
      <c r="AS705" s="59"/>
      <c r="AT705" s="59"/>
      <c r="AU705" s="59"/>
      <c r="AV705" s="59"/>
      <c r="AW705" s="59"/>
      <c r="AX705" s="59"/>
      <c r="AY705" s="59"/>
      <c r="AZ705" s="59"/>
      <c r="BA705" s="59"/>
      <c r="BB705" s="59"/>
      <c r="BC705" s="59"/>
      <c r="BD705" s="59"/>
      <c r="BE705" s="59"/>
      <c r="BF705" s="59"/>
      <c r="BG705" s="59"/>
      <c r="BH705" s="59"/>
      <c r="BI705" s="59"/>
      <c r="BJ705" s="59"/>
      <c r="BK705" s="59"/>
      <c r="BL705" s="59"/>
      <c r="BM705" s="59"/>
      <c r="BN705" s="59"/>
      <c r="BO705" s="59"/>
      <c r="BP705" s="59"/>
      <c r="BQ705" s="59"/>
      <c r="BR705" s="59"/>
      <c r="BS705" s="59"/>
      <c r="BT705" s="59"/>
      <c r="BU705" s="59"/>
    </row>
    <row r="706" spans="2:73"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  <c r="AB706" s="59"/>
      <c r="AC706" s="59"/>
      <c r="AD706" s="59"/>
      <c r="AE706" s="59"/>
      <c r="AF706" s="59"/>
      <c r="AG706" s="59"/>
      <c r="AH706" s="59"/>
      <c r="AI706" s="59"/>
      <c r="AJ706" s="59"/>
      <c r="AK706" s="59"/>
      <c r="AL706" s="59"/>
      <c r="AM706" s="59"/>
      <c r="AN706" s="59"/>
      <c r="AO706" s="59"/>
      <c r="AP706" s="59"/>
      <c r="AQ706" s="59"/>
      <c r="AR706" s="59"/>
      <c r="AS706" s="59"/>
      <c r="AT706" s="59"/>
      <c r="AU706" s="59"/>
      <c r="AV706" s="59"/>
      <c r="AW706" s="59"/>
      <c r="AX706" s="59"/>
      <c r="AY706" s="59"/>
      <c r="AZ706" s="59"/>
      <c r="BA706" s="59"/>
      <c r="BB706" s="59"/>
      <c r="BC706" s="59"/>
      <c r="BD706" s="59"/>
      <c r="BE706" s="59"/>
      <c r="BF706" s="59"/>
      <c r="BG706" s="59"/>
      <c r="BH706" s="59"/>
      <c r="BI706" s="59"/>
      <c r="BJ706" s="59"/>
      <c r="BK706" s="59"/>
      <c r="BL706" s="59"/>
      <c r="BM706" s="59"/>
      <c r="BN706" s="59"/>
      <c r="BO706" s="59"/>
      <c r="BP706" s="59"/>
      <c r="BQ706" s="59"/>
      <c r="BR706" s="59"/>
      <c r="BS706" s="59"/>
      <c r="BT706" s="59"/>
      <c r="BU706" s="59"/>
    </row>
    <row r="707" spans="2:73"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  <c r="AB707" s="59"/>
      <c r="AC707" s="59"/>
      <c r="AD707" s="59"/>
      <c r="AE707" s="59"/>
      <c r="AF707" s="59"/>
      <c r="AG707" s="59"/>
      <c r="AH707" s="59"/>
      <c r="AI707" s="59"/>
      <c r="AJ707" s="59"/>
      <c r="AK707" s="59"/>
      <c r="AL707" s="59"/>
      <c r="AM707" s="59"/>
      <c r="AN707" s="59"/>
      <c r="AO707" s="59"/>
      <c r="AP707" s="59"/>
      <c r="AQ707" s="59"/>
      <c r="AR707" s="59"/>
      <c r="AS707" s="59"/>
      <c r="AT707" s="59"/>
      <c r="AU707" s="59"/>
      <c r="AV707" s="59"/>
      <c r="AW707" s="59"/>
      <c r="AX707" s="59"/>
      <c r="AY707" s="59"/>
      <c r="AZ707" s="59"/>
      <c r="BA707" s="59"/>
      <c r="BB707" s="59"/>
      <c r="BC707" s="59"/>
      <c r="BD707" s="59"/>
      <c r="BE707" s="59"/>
      <c r="BF707" s="59"/>
      <c r="BG707" s="59"/>
      <c r="BH707" s="59"/>
      <c r="BI707" s="59"/>
      <c r="BJ707" s="59"/>
      <c r="BK707" s="59"/>
      <c r="BL707" s="59"/>
      <c r="BM707" s="59"/>
      <c r="BN707" s="59"/>
      <c r="BO707" s="59"/>
      <c r="BP707" s="59"/>
      <c r="BQ707" s="59"/>
      <c r="BR707" s="59"/>
      <c r="BS707" s="59"/>
      <c r="BT707" s="59"/>
      <c r="BU707" s="59"/>
    </row>
    <row r="708" spans="2:73"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  <c r="AB708" s="59"/>
      <c r="AC708" s="59"/>
      <c r="AD708" s="59"/>
      <c r="AE708" s="59"/>
      <c r="AF708" s="59"/>
      <c r="AG708" s="59"/>
      <c r="AH708" s="59"/>
      <c r="AI708" s="59"/>
      <c r="AJ708" s="59"/>
      <c r="AK708" s="59"/>
      <c r="AL708" s="59"/>
      <c r="AM708" s="59"/>
      <c r="AN708" s="59"/>
      <c r="AO708" s="59"/>
      <c r="AP708" s="59"/>
      <c r="AQ708" s="59"/>
      <c r="AR708" s="59"/>
      <c r="AS708" s="59"/>
      <c r="AT708" s="59"/>
      <c r="AU708" s="59"/>
      <c r="AV708" s="59"/>
      <c r="AW708" s="59"/>
      <c r="AX708" s="59"/>
      <c r="AY708" s="59"/>
      <c r="AZ708" s="59"/>
      <c r="BA708" s="59"/>
      <c r="BB708" s="59"/>
      <c r="BC708" s="59"/>
      <c r="BD708" s="59"/>
      <c r="BE708" s="59"/>
      <c r="BF708" s="59"/>
      <c r="BG708" s="59"/>
      <c r="BH708" s="59"/>
      <c r="BI708" s="59"/>
      <c r="BJ708" s="59"/>
      <c r="BK708" s="59"/>
      <c r="BL708" s="59"/>
      <c r="BM708" s="59"/>
      <c r="BN708" s="59"/>
      <c r="BO708" s="59"/>
      <c r="BP708" s="59"/>
      <c r="BQ708" s="59"/>
      <c r="BR708" s="59"/>
      <c r="BS708" s="59"/>
      <c r="BT708" s="59"/>
      <c r="BU708" s="59"/>
    </row>
    <row r="709" spans="2:73"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  <c r="AB709" s="59"/>
      <c r="AC709" s="59"/>
      <c r="AD709" s="59"/>
      <c r="AE709" s="59"/>
      <c r="AF709" s="59"/>
      <c r="AG709" s="59"/>
      <c r="AH709" s="59"/>
      <c r="AI709" s="59"/>
      <c r="AJ709" s="59"/>
      <c r="AK709" s="59"/>
      <c r="AL709" s="59"/>
      <c r="AM709" s="59"/>
      <c r="AN709" s="59"/>
      <c r="AO709" s="59"/>
      <c r="AP709" s="59"/>
      <c r="AQ709" s="59"/>
      <c r="AR709" s="59"/>
      <c r="AS709" s="59"/>
      <c r="AT709" s="59"/>
      <c r="AU709" s="59"/>
      <c r="AV709" s="59"/>
      <c r="AW709" s="59"/>
      <c r="AX709" s="59"/>
      <c r="AY709" s="59"/>
      <c r="AZ709" s="59"/>
      <c r="BA709" s="59"/>
      <c r="BB709" s="59"/>
      <c r="BC709" s="59"/>
      <c r="BD709" s="59"/>
      <c r="BE709" s="59"/>
      <c r="BF709" s="59"/>
      <c r="BG709" s="59"/>
      <c r="BH709" s="59"/>
      <c r="BI709" s="59"/>
      <c r="BJ709" s="59"/>
      <c r="BK709" s="59"/>
      <c r="BL709" s="59"/>
      <c r="BM709" s="59"/>
      <c r="BN709" s="59"/>
      <c r="BO709" s="59"/>
      <c r="BP709" s="59"/>
      <c r="BQ709" s="59"/>
      <c r="BR709" s="59"/>
      <c r="BS709" s="59"/>
      <c r="BT709" s="59"/>
      <c r="BU709" s="59"/>
    </row>
    <row r="710" spans="2:73"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  <c r="AB710" s="59"/>
      <c r="AC710" s="59"/>
      <c r="AD710" s="59"/>
      <c r="AE710" s="59"/>
      <c r="AF710" s="59"/>
      <c r="AG710" s="59"/>
      <c r="AH710" s="59"/>
      <c r="AI710" s="59"/>
      <c r="AJ710" s="59"/>
      <c r="AK710" s="59"/>
      <c r="AL710" s="59"/>
      <c r="AM710" s="59"/>
      <c r="AN710" s="59"/>
      <c r="AO710" s="59"/>
      <c r="AP710" s="59"/>
      <c r="AQ710" s="59"/>
      <c r="AR710" s="59"/>
      <c r="AS710" s="59"/>
      <c r="AT710" s="59"/>
      <c r="AU710" s="59"/>
      <c r="AV710" s="59"/>
      <c r="AW710" s="59"/>
      <c r="AX710" s="59"/>
      <c r="AY710" s="59"/>
      <c r="AZ710" s="59"/>
      <c r="BA710" s="59"/>
      <c r="BB710" s="59"/>
      <c r="BC710" s="59"/>
      <c r="BD710" s="59"/>
      <c r="BE710" s="59"/>
      <c r="BF710" s="59"/>
      <c r="BG710" s="59"/>
      <c r="BH710" s="59"/>
      <c r="BI710" s="59"/>
      <c r="BJ710" s="59"/>
      <c r="BK710" s="59"/>
      <c r="BL710" s="59"/>
      <c r="BM710" s="59"/>
      <c r="BN710" s="59"/>
      <c r="BO710" s="59"/>
      <c r="BP710" s="59"/>
      <c r="BQ710" s="59"/>
      <c r="BR710" s="59"/>
      <c r="BS710" s="59"/>
      <c r="BT710" s="59"/>
      <c r="BU710" s="59"/>
    </row>
    <row r="711" spans="2:73"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  <c r="AB711" s="59"/>
      <c r="AC711" s="59"/>
      <c r="AD711" s="59"/>
      <c r="AE711" s="59"/>
      <c r="AF711" s="59"/>
      <c r="AG711" s="59"/>
      <c r="AH711" s="59"/>
      <c r="AI711" s="59"/>
      <c r="AJ711" s="59"/>
      <c r="AK711" s="59"/>
      <c r="AL711" s="59"/>
      <c r="AM711" s="59"/>
      <c r="AN711" s="59"/>
      <c r="AO711" s="59"/>
      <c r="AP711" s="59"/>
      <c r="AQ711" s="59"/>
      <c r="AR711" s="59"/>
      <c r="AS711" s="59"/>
      <c r="AT711" s="59"/>
      <c r="AU711" s="59"/>
      <c r="AV711" s="59"/>
      <c r="AW711" s="59"/>
      <c r="AX711" s="59"/>
      <c r="AY711" s="59"/>
      <c r="AZ711" s="59"/>
      <c r="BA711" s="59"/>
      <c r="BB711" s="59"/>
      <c r="BC711" s="59"/>
      <c r="BD711" s="59"/>
      <c r="BE711" s="59"/>
      <c r="BF711" s="59"/>
      <c r="BG711" s="59"/>
      <c r="BH711" s="59"/>
      <c r="BI711" s="59"/>
      <c r="BJ711" s="59"/>
      <c r="BK711" s="59"/>
      <c r="BL711" s="59"/>
      <c r="BM711" s="59"/>
      <c r="BN711" s="59"/>
      <c r="BO711" s="59"/>
      <c r="BP711" s="59"/>
      <c r="BQ711" s="59"/>
      <c r="BR711" s="59"/>
      <c r="BS711" s="59"/>
      <c r="BT711" s="59"/>
      <c r="BU711" s="59"/>
    </row>
    <row r="712" spans="2:73"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  <c r="AB712" s="59"/>
      <c r="AC712" s="59"/>
      <c r="AD712" s="59"/>
      <c r="AE712" s="59"/>
      <c r="AF712" s="59"/>
      <c r="AG712" s="59"/>
      <c r="AH712" s="59"/>
      <c r="AI712" s="59"/>
      <c r="AJ712" s="59"/>
      <c r="AK712" s="59"/>
      <c r="AL712" s="59"/>
      <c r="AM712" s="59"/>
      <c r="AN712" s="59"/>
      <c r="AO712" s="59"/>
      <c r="AP712" s="59"/>
      <c r="AQ712" s="59"/>
      <c r="AR712" s="59"/>
      <c r="AS712" s="59"/>
      <c r="AT712" s="59"/>
      <c r="AU712" s="59"/>
      <c r="AV712" s="59"/>
      <c r="AW712" s="59"/>
      <c r="AX712" s="59"/>
      <c r="AY712" s="59"/>
      <c r="AZ712" s="59"/>
      <c r="BA712" s="59"/>
      <c r="BB712" s="59"/>
      <c r="BC712" s="59"/>
      <c r="BD712" s="59"/>
      <c r="BE712" s="59"/>
      <c r="BF712" s="59"/>
      <c r="BG712" s="59"/>
      <c r="BH712" s="59"/>
      <c r="BI712" s="59"/>
      <c r="BJ712" s="59"/>
      <c r="BK712" s="59"/>
      <c r="BL712" s="59"/>
      <c r="BM712" s="59"/>
      <c r="BN712" s="59"/>
      <c r="BO712" s="59"/>
      <c r="BP712" s="59"/>
      <c r="BQ712" s="59"/>
      <c r="BR712" s="59"/>
      <c r="BS712" s="59"/>
      <c r="BT712" s="59"/>
      <c r="BU712" s="59"/>
    </row>
    <row r="713" spans="2:73"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  <c r="AB713" s="59"/>
      <c r="AC713" s="59"/>
      <c r="AD713" s="59"/>
      <c r="AE713" s="59"/>
      <c r="AF713" s="59"/>
      <c r="AG713" s="59"/>
      <c r="AH713" s="59"/>
      <c r="AI713" s="59"/>
      <c r="AJ713" s="59"/>
      <c r="AK713" s="59"/>
      <c r="AL713" s="59"/>
      <c r="AM713" s="59"/>
      <c r="AN713" s="59"/>
      <c r="AO713" s="59"/>
      <c r="AP713" s="59"/>
      <c r="AQ713" s="59"/>
      <c r="AR713" s="59"/>
      <c r="AS713" s="59"/>
      <c r="AT713" s="59"/>
      <c r="AU713" s="59"/>
      <c r="AV713" s="59"/>
      <c r="AW713" s="59"/>
      <c r="AX713" s="59"/>
      <c r="AY713" s="59"/>
      <c r="AZ713" s="59"/>
      <c r="BA713" s="59"/>
      <c r="BB713" s="59"/>
      <c r="BC713" s="59"/>
      <c r="BD713" s="59"/>
      <c r="BE713" s="59"/>
      <c r="BF713" s="59"/>
      <c r="BG713" s="59"/>
      <c r="BH713" s="59"/>
      <c r="BI713" s="59"/>
      <c r="BJ713" s="59"/>
      <c r="BK713" s="59"/>
      <c r="BL713" s="59"/>
      <c r="BM713" s="59"/>
      <c r="BN713" s="59"/>
      <c r="BO713" s="59"/>
      <c r="BP713" s="59"/>
      <c r="BQ713" s="59"/>
      <c r="BR713" s="59"/>
      <c r="BS713" s="59"/>
      <c r="BT713" s="59"/>
      <c r="BU713" s="59"/>
    </row>
    <row r="714" spans="2:73"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  <c r="AB714" s="59"/>
      <c r="AC714" s="59"/>
      <c r="AD714" s="59"/>
      <c r="AE714" s="59"/>
      <c r="AF714" s="59"/>
      <c r="AG714" s="59"/>
      <c r="AH714" s="59"/>
      <c r="AI714" s="59"/>
      <c r="AJ714" s="59"/>
      <c r="AK714" s="59"/>
      <c r="AL714" s="59"/>
      <c r="AM714" s="59"/>
      <c r="AN714" s="59"/>
      <c r="AO714" s="59"/>
      <c r="AP714" s="59"/>
      <c r="AQ714" s="59"/>
      <c r="AR714" s="59"/>
      <c r="AS714" s="59"/>
      <c r="AT714" s="59"/>
      <c r="AU714" s="59"/>
      <c r="AV714" s="59"/>
      <c r="AW714" s="59"/>
      <c r="AX714" s="59"/>
      <c r="AY714" s="59"/>
      <c r="AZ714" s="59"/>
      <c r="BA714" s="59"/>
      <c r="BB714" s="59"/>
      <c r="BC714" s="59"/>
      <c r="BD714" s="59"/>
      <c r="BE714" s="59"/>
      <c r="BF714" s="59"/>
      <c r="BG714" s="59"/>
      <c r="BH714" s="59"/>
      <c r="BI714" s="59"/>
      <c r="BJ714" s="59"/>
      <c r="BK714" s="59"/>
      <c r="BL714" s="59"/>
      <c r="BM714" s="59"/>
      <c r="BN714" s="59"/>
      <c r="BO714" s="59"/>
      <c r="BP714" s="59"/>
      <c r="BQ714" s="59"/>
      <c r="BR714" s="59"/>
      <c r="BS714" s="59"/>
      <c r="BT714" s="59"/>
      <c r="BU714" s="59"/>
    </row>
    <row r="715" spans="2:73"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  <c r="AB715" s="59"/>
      <c r="AC715" s="59"/>
      <c r="AD715" s="59"/>
      <c r="AE715" s="59"/>
      <c r="AF715" s="59"/>
      <c r="AG715" s="59"/>
      <c r="AH715" s="59"/>
      <c r="AI715" s="59"/>
      <c r="AJ715" s="59"/>
      <c r="AK715" s="59"/>
      <c r="AL715" s="59"/>
      <c r="AM715" s="59"/>
      <c r="AN715" s="59"/>
      <c r="AO715" s="59"/>
      <c r="AP715" s="59"/>
      <c r="AQ715" s="59"/>
      <c r="AR715" s="59"/>
      <c r="AS715" s="59"/>
      <c r="AT715" s="59"/>
      <c r="AU715" s="59"/>
      <c r="AV715" s="59"/>
      <c r="AW715" s="59"/>
      <c r="AX715" s="59"/>
      <c r="AY715" s="59"/>
      <c r="AZ715" s="59"/>
      <c r="BA715" s="59"/>
      <c r="BB715" s="59"/>
      <c r="BC715" s="59"/>
      <c r="BD715" s="59"/>
      <c r="BE715" s="59"/>
      <c r="BF715" s="59"/>
      <c r="BG715" s="59"/>
      <c r="BH715" s="59"/>
      <c r="BI715" s="59"/>
      <c r="BJ715" s="59"/>
      <c r="BK715" s="59"/>
      <c r="BL715" s="59"/>
      <c r="BM715" s="59"/>
      <c r="BN715" s="59"/>
      <c r="BO715" s="59"/>
      <c r="BP715" s="59"/>
      <c r="BQ715" s="59"/>
      <c r="BR715" s="59"/>
      <c r="BS715" s="59"/>
      <c r="BT715" s="59"/>
      <c r="BU715" s="59"/>
    </row>
    <row r="716" spans="2:73"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  <c r="AB716" s="59"/>
      <c r="AC716" s="59"/>
      <c r="AD716" s="59"/>
      <c r="AE716" s="59"/>
      <c r="AF716" s="59"/>
      <c r="AG716" s="59"/>
      <c r="AH716" s="59"/>
      <c r="AI716" s="59"/>
      <c r="AJ716" s="59"/>
      <c r="AK716" s="59"/>
      <c r="AL716" s="59"/>
      <c r="AM716" s="59"/>
      <c r="AN716" s="59"/>
      <c r="AO716" s="59"/>
      <c r="AP716" s="59"/>
      <c r="AQ716" s="59"/>
      <c r="AR716" s="59"/>
      <c r="AS716" s="59"/>
      <c r="AT716" s="59"/>
      <c r="AU716" s="59"/>
      <c r="AV716" s="59"/>
      <c r="AW716" s="59"/>
      <c r="AX716" s="59"/>
      <c r="AY716" s="59"/>
      <c r="AZ716" s="59"/>
      <c r="BA716" s="59"/>
      <c r="BB716" s="59"/>
      <c r="BC716" s="59"/>
      <c r="BD716" s="59"/>
      <c r="BE716" s="59"/>
      <c r="BF716" s="59"/>
      <c r="BG716" s="59"/>
      <c r="BH716" s="59"/>
      <c r="BI716" s="59"/>
      <c r="BJ716" s="59"/>
      <c r="BK716" s="59"/>
      <c r="BL716" s="59"/>
      <c r="BM716" s="59"/>
      <c r="BN716" s="59"/>
      <c r="BO716" s="59"/>
      <c r="BP716" s="59"/>
      <c r="BQ716" s="59"/>
      <c r="BR716" s="59"/>
      <c r="BS716" s="59"/>
      <c r="BT716" s="59"/>
      <c r="BU716" s="59"/>
    </row>
    <row r="717" spans="2:73"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  <c r="AB717" s="59"/>
      <c r="AC717" s="59"/>
      <c r="AD717" s="59"/>
      <c r="AE717" s="59"/>
      <c r="AF717" s="59"/>
      <c r="AG717" s="59"/>
      <c r="AH717" s="59"/>
      <c r="AI717" s="59"/>
      <c r="AJ717" s="59"/>
      <c r="AK717" s="59"/>
      <c r="AL717" s="59"/>
      <c r="AM717" s="59"/>
      <c r="AN717" s="59"/>
      <c r="AO717" s="59"/>
      <c r="AP717" s="59"/>
      <c r="AQ717" s="59"/>
      <c r="AR717" s="59"/>
      <c r="AS717" s="59"/>
      <c r="AT717" s="59"/>
      <c r="AU717" s="59"/>
      <c r="AV717" s="59"/>
      <c r="AW717" s="59"/>
      <c r="AX717" s="59"/>
      <c r="AY717" s="59"/>
      <c r="AZ717" s="59"/>
      <c r="BA717" s="59"/>
      <c r="BB717" s="59"/>
      <c r="BC717" s="59"/>
      <c r="BD717" s="59"/>
      <c r="BE717" s="59"/>
      <c r="BF717" s="59"/>
      <c r="BG717" s="59"/>
      <c r="BH717" s="59"/>
      <c r="BI717" s="59"/>
      <c r="BJ717" s="59"/>
      <c r="BK717" s="59"/>
      <c r="BL717" s="59"/>
      <c r="BM717" s="59"/>
      <c r="BN717" s="59"/>
      <c r="BO717" s="59"/>
      <c r="BP717" s="59"/>
      <c r="BQ717" s="59"/>
      <c r="BR717" s="59"/>
      <c r="BS717" s="59"/>
      <c r="BT717" s="59"/>
      <c r="BU717" s="59"/>
    </row>
    <row r="718" spans="2:73"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  <c r="AB718" s="59"/>
      <c r="AC718" s="59"/>
      <c r="AD718" s="59"/>
      <c r="AE718" s="59"/>
      <c r="AF718" s="59"/>
      <c r="AG718" s="59"/>
      <c r="AH718" s="59"/>
      <c r="AI718" s="59"/>
      <c r="AJ718" s="59"/>
      <c r="AK718" s="59"/>
      <c r="AL718" s="59"/>
      <c r="AM718" s="59"/>
      <c r="AN718" s="59"/>
      <c r="AO718" s="59"/>
      <c r="AP718" s="59"/>
      <c r="AQ718" s="59"/>
      <c r="AR718" s="59"/>
      <c r="AS718" s="59"/>
      <c r="AT718" s="59"/>
      <c r="AU718" s="59"/>
      <c r="AV718" s="59"/>
      <c r="AW718" s="59"/>
      <c r="AX718" s="59"/>
      <c r="AY718" s="59"/>
      <c r="AZ718" s="59"/>
      <c r="BA718" s="59"/>
      <c r="BB718" s="59"/>
      <c r="BC718" s="59"/>
      <c r="BD718" s="59"/>
      <c r="BE718" s="59"/>
      <c r="BF718" s="59"/>
      <c r="BG718" s="59"/>
      <c r="BH718" s="59"/>
      <c r="BI718" s="59"/>
      <c r="BJ718" s="59"/>
      <c r="BK718" s="59"/>
      <c r="BL718" s="59"/>
      <c r="BM718" s="59"/>
      <c r="BN718" s="59"/>
      <c r="BO718" s="59"/>
      <c r="BP718" s="59"/>
      <c r="BQ718" s="59"/>
      <c r="BR718" s="59"/>
      <c r="BS718" s="59"/>
      <c r="BT718" s="59"/>
      <c r="BU718" s="59"/>
    </row>
    <row r="719" spans="2:73"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  <c r="AB719" s="59"/>
      <c r="AC719" s="59"/>
      <c r="AD719" s="59"/>
      <c r="AE719" s="59"/>
      <c r="AF719" s="59"/>
      <c r="AG719" s="59"/>
      <c r="AH719" s="59"/>
      <c r="AI719" s="59"/>
      <c r="AJ719" s="59"/>
      <c r="AK719" s="59"/>
      <c r="AL719" s="59"/>
      <c r="AM719" s="59"/>
      <c r="AN719" s="59"/>
      <c r="AO719" s="59"/>
      <c r="AP719" s="59"/>
      <c r="AQ719" s="59"/>
      <c r="AR719" s="59"/>
      <c r="AS719" s="59"/>
      <c r="AT719" s="59"/>
      <c r="AU719" s="59"/>
      <c r="AV719" s="59"/>
      <c r="AW719" s="59"/>
      <c r="AX719" s="59"/>
      <c r="AY719" s="59"/>
      <c r="AZ719" s="59"/>
      <c r="BA719" s="59"/>
      <c r="BB719" s="59"/>
      <c r="BC719" s="59"/>
      <c r="BD719" s="59"/>
      <c r="BE719" s="59"/>
      <c r="BF719" s="59"/>
      <c r="BG719" s="59"/>
      <c r="BH719" s="59"/>
      <c r="BI719" s="59"/>
      <c r="BJ719" s="59"/>
      <c r="BK719" s="59"/>
      <c r="BL719" s="59"/>
      <c r="BM719" s="59"/>
      <c r="BN719" s="59"/>
      <c r="BO719" s="59"/>
      <c r="BP719" s="59"/>
      <c r="BQ719" s="59"/>
      <c r="BR719" s="59"/>
      <c r="BS719" s="59"/>
      <c r="BT719" s="59"/>
      <c r="BU719" s="59"/>
    </row>
    <row r="720" spans="2:73"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  <c r="AB720" s="59"/>
      <c r="AC720" s="59"/>
      <c r="AD720" s="59"/>
      <c r="AE720" s="59"/>
      <c r="AF720" s="59"/>
      <c r="AG720" s="59"/>
      <c r="AH720" s="59"/>
      <c r="AI720" s="59"/>
      <c r="AJ720" s="59"/>
      <c r="AK720" s="59"/>
      <c r="AL720" s="59"/>
      <c r="AM720" s="59"/>
      <c r="AN720" s="59"/>
      <c r="AO720" s="59"/>
      <c r="AP720" s="59"/>
      <c r="AQ720" s="59"/>
      <c r="AR720" s="59"/>
      <c r="AS720" s="59"/>
      <c r="AT720" s="59"/>
      <c r="AU720" s="59"/>
      <c r="AV720" s="59"/>
      <c r="AW720" s="59"/>
      <c r="AX720" s="59"/>
      <c r="AY720" s="59"/>
      <c r="AZ720" s="59"/>
      <c r="BA720" s="59"/>
      <c r="BB720" s="59"/>
      <c r="BC720" s="59"/>
      <c r="BD720" s="59"/>
      <c r="BE720" s="59"/>
      <c r="BF720" s="59"/>
      <c r="BG720" s="59"/>
      <c r="BH720" s="59"/>
      <c r="BI720" s="59"/>
      <c r="BJ720" s="59"/>
      <c r="BK720" s="59"/>
      <c r="BL720" s="59"/>
      <c r="BM720" s="59"/>
      <c r="BN720" s="59"/>
      <c r="BO720" s="59"/>
      <c r="BP720" s="59"/>
      <c r="BQ720" s="59"/>
      <c r="BR720" s="59"/>
      <c r="BS720" s="59"/>
      <c r="BT720" s="59"/>
      <c r="BU720" s="59"/>
    </row>
    <row r="721" spans="2:73"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  <c r="AB721" s="59"/>
      <c r="AC721" s="59"/>
      <c r="AD721" s="59"/>
      <c r="AE721" s="59"/>
      <c r="AF721" s="59"/>
      <c r="AG721" s="59"/>
      <c r="AH721" s="59"/>
      <c r="AI721" s="59"/>
      <c r="AJ721" s="59"/>
      <c r="AK721" s="59"/>
      <c r="AL721" s="59"/>
      <c r="AM721" s="59"/>
      <c r="AN721" s="59"/>
      <c r="AO721" s="59"/>
      <c r="AP721" s="59"/>
      <c r="AQ721" s="59"/>
      <c r="AR721" s="59"/>
      <c r="AS721" s="59"/>
      <c r="AT721" s="59"/>
      <c r="AU721" s="59"/>
      <c r="AV721" s="59"/>
      <c r="AW721" s="59"/>
      <c r="AX721" s="59"/>
      <c r="AY721" s="59"/>
      <c r="AZ721" s="59"/>
      <c r="BA721" s="59"/>
      <c r="BB721" s="59"/>
      <c r="BC721" s="59"/>
      <c r="BD721" s="59"/>
      <c r="BE721" s="59"/>
      <c r="BF721" s="59"/>
      <c r="BG721" s="59"/>
      <c r="BH721" s="59"/>
      <c r="BI721" s="59"/>
      <c r="BJ721" s="59"/>
      <c r="BK721" s="59"/>
      <c r="BL721" s="59"/>
      <c r="BM721" s="59"/>
      <c r="BN721" s="59"/>
      <c r="BO721" s="59"/>
      <c r="BP721" s="59"/>
      <c r="BQ721" s="59"/>
      <c r="BR721" s="59"/>
      <c r="BS721" s="59"/>
      <c r="BT721" s="59"/>
      <c r="BU721" s="59"/>
    </row>
    <row r="722" spans="2:73"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  <c r="AB722" s="59"/>
      <c r="AC722" s="59"/>
      <c r="AD722" s="59"/>
      <c r="AE722" s="59"/>
      <c r="AF722" s="59"/>
      <c r="AG722" s="59"/>
      <c r="AH722" s="59"/>
      <c r="AI722" s="59"/>
      <c r="AJ722" s="59"/>
      <c r="AK722" s="59"/>
      <c r="AL722" s="59"/>
      <c r="AM722" s="59"/>
      <c r="AN722" s="59"/>
      <c r="AO722" s="59"/>
      <c r="AP722" s="59"/>
      <c r="AQ722" s="59"/>
      <c r="AR722" s="59"/>
      <c r="AS722" s="59"/>
      <c r="AT722" s="59"/>
      <c r="AU722" s="59"/>
      <c r="AV722" s="59"/>
      <c r="AW722" s="59"/>
      <c r="AX722" s="59"/>
      <c r="AY722" s="59"/>
      <c r="AZ722" s="59"/>
      <c r="BA722" s="59"/>
      <c r="BB722" s="59"/>
      <c r="BC722" s="59"/>
      <c r="BD722" s="59"/>
      <c r="BE722" s="59"/>
      <c r="BF722" s="59"/>
      <c r="BG722" s="59"/>
      <c r="BH722" s="59"/>
      <c r="BI722" s="59"/>
      <c r="BJ722" s="59"/>
      <c r="BK722" s="59"/>
      <c r="BL722" s="59"/>
      <c r="BM722" s="59"/>
      <c r="BN722" s="59"/>
      <c r="BO722" s="59"/>
      <c r="BP722" s="59"/>
      <c r="BQ722" s="59"/>
      <c r="BR722" s="59"/>
      <c r="BS722" s="59"/>
      <c r="BT722" s="59"/>
      <c r="BU722" s="59"/>
    </row>
    <row r="723" spans="2:73"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  <c r="AB723" s="59"/>
      <c r="AC723" s="59"/>
      <c r="AD723" s="59"/>
      <c r="AE723" s="59"/>
      <c r="AF723" s="59"/>
      <c r="AG723" s="59"/>
      <c r="AH723" s="59"/>
      <c r="AI723" s="59"/>
      <c r="AJ723" s="59"/>
      <c r="AK723" s="59"/>
      <c r="AL723" s="59"/>
      <c r="AM723" s="59"/>
      <c r="AN723" s="59"/>
      <c r="AO723" s="59"/>
      <c r="AP723" s="59"/>
      <c r="AQ723" s="59"/>
      <c r="AR723" s="59"/>
      <c r="AS723" s="59"/>
      <c r="AT723" s="59"/>
      <c r="AU723" s="59"/>
      <c r="AV723" s="59"/>
      <c r="AW723" s="59"/>
      <c r="AX723" s="59"/>
      <c r="AY723" s="59"/>
      <c r="AZ723" s="59"/>
      <c r="BA723" s="59"/>
      <c r="BB723" s="59"/>
      <c r="BC723" s="59"/>
      <c r="BD723" s="59"/>
      <c r="BE723" s="59"/>
      <c r="BF723" s="59"/>
      <c r="BG723" s="59"/>
      <c r="BH723" s="59"/>
      <c r="BI723" s="59"/>
      <c r="BJ723" s="59"/>
      <c r="BK723" s="59"/>
      <c r="BL723" s="59"/>
      <c r="BM723" s="59"/>
      <c r="BN723" s="59"/>
      <c r="BO723" s="59"/>
      <c r="BP723" s="59"/>
      <c r="BQ723" s="59"/>
      <c r="BR723" s="59"/>
      <c r="BS723" s="59"/>
      <c r="BT723" s="59"/>
      <c r="BU723" s="59"/>
    </row>
    <row r="724" spans="2:73"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  <c r="AB724" s="59"/>
      <c r="AC724" s="59"/>
      <c r="AD724" s="59"/>
      <c r="AE724" s="59"/>
      <c r="AF724" s="59"/>
      <c r="AG724" s="59"/>
      <c r="AH724" s="59"/>
      <c r="AI724" s="59"/>
      <c r="AJ724" s="59"/>
      <c r="AK724" s="59"/>
      <c r="AL724" s="59"/>
      <c r="AM724" s="59"/>
      <c r="AN724" s="59"/>
      <c r="AO724" s="59"/>
      <c r="AP724" s="59"/>
      <c r="AQ724" s="59"/>
      <c r="AR724" s="59"/>
      <c r="AS724" s="59"/>
      <c r="AT724" s="59"/>
      <c r="AU724" s="59"/>
      <c r="AV724" s="59"/>
      <c r="AW724" s="59"/>
      <c r="AX724" s="59"/>
      <c r="AY724" s="59"/>
      <c r="AZ724" s="59"/>
      <c r="BA724" s="59"/>
      <c r="BB724" s="59"/>
      <c r="BC724" s="59"/>
      <c r="BD724" s="59"/>
      <c r="BE724" s="59"/>
      <c r="BF724" s="59"/>
      <c r="BG724" s="59"/>
      <c r="BH724" s="59"/>
      <c r="BI724" s="59"/>
      <c r="BJ724" s="59"/>
      <c r="BK724" s="59"/>
      <c r="BL724" s="59"/>
      <c r="BM724" s="59"/>
      <c r="BN724" s="59"/>
      <c r="BO724" s="59"/>
      <c r="BP724" s="59"/>
      <c r="BQ724" s="59"/>
      <c r="BR724" s="59"/>
      <c r="BS724" s="59"/>
      <c r="BT724" s="59"/>
      <c r="BU724" s="59"/>
    </row>
    <row r="725" spans="2:73"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  <c r="AB725" s="59"/>
      <c r="AC725" s="59"/>
      <c r="AD725" s="59"/>
      <c r="AE725" s="59"/>
      <c r="AF725" s="59"/>
      <c r="AG725" s="59"/>
      <c r="AH725" s="59"/>
      <c r="AI725" s="59"/>
      <c r="AJ725" s="59"/>
      <c r="AK725" s="59"/>
      <c r="AL725" s="59"/>
      <c r="AM725" s="59"/>
      <c r="AN725" s="59"/>
      <c r="AO725" s="59"/>
      <c r="AP725" s="59"/>
      <c r="AQ725" s="59"/>
      <c r="AR725" s="59"/>
      <c r="AS725" s="59"/>
      <c r="AT725" s="59"/>
      <c r="AU725" s="59"/>
      <c r="AV725" s="59"/>
      <c r="AW725" s="59"/>
      <c r="AX725" s="59"/>
      <c r="AY725" s="59"/>
      <c r="AZ725" s="59"/>
      <c r="BA725" s="59"/>
      <c r="BB725" s="59"/>
      <c r="BC725" s="59"/>
      <c r="BD725" s="59"/>
      <c r="BE725" s="59"/>
      <c r="BF725" s="59"/>
      <c r="BG725" s="59"/>
      <c r="BH725" s="59"/>
      <c r="BI725" s="59"/>
      <c r="BJ725" s="59"/>
      <c r="BK725" s="59"/>
      <c r="BL725" s="59"/>
      <c r="BM725" s="59"/>
      <c r="BN725" s="59"/>
      <c r="BO725" s="59"/>
      <c r="BP725" s="59"/>
      <c r="BQ725" s="59"/>
      <c r="BR725" s="59"/>
      <c r="BS725" s="59"/>
      <c r="BT725" s="59"/>
      <c r="BU725" s="59"/>
    </row>
    <row r="726" spans="2:73"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  <c r="AB726" s="59"/>
      <c r="AC726" s="59"/>
      <c r="AD726" s="59"/>
      <c r="AE726" s="59"/>
      <c r="AF726" s="59"/>
      <c r="AG726" s="59"/>
      <c r="AH726" s="59"/>
      <c r="AI726" s="59"/>
      <c r="AJ726" s="59"/>
      <c r="AK726" s="59"/>
      <c r="AL726" s="59"/>
      <c r="AM726" s="59"/>
      <c r="AN726" s="59"/>
      <c r="AO726" s="59"/>
      <c r="AP726" s="59"/>
      <c r="AQ726" s="59"/>
      <c r="AR726" s="59"/>
      <c r="AS726" s="59"/>
      <c r="AT726" s="59"/>
      <c r="AU726" s="59"/>
      <c r="AV726" s="59"/>
      <c r="AW726" s="59"/>
      <c r="AX726" s="59"/>
      <c r="AY726" s="59"/>
      <c r="AZ726" s="59"/>
      <c r="BA726" s="59"/>
      <c r="BB726" s="59"/>
      <c r="BC726" s="59"/>
      <c r="BD726" s="59"/>
      <c r="BE726" s="59"/>
      <c r="BF726" s="59"/>
      <c r="BG726" s="59"/>
      <c r="BH726" s="59"/>
      <c r="BI726" s="59"/>
      <c r="BJ726" s="59"/>
      <c r="BK726" s="59"/>
      <c r="BL726" s="59"/>
      <c r="BM726" s="59"/>
      <c r="BN726" s="59"/>
      <c r="BO726" s="59"/>
      <c r="BP726" s="59"/>
      <c r="BQ726" s="59"/>
      <c r="BR726" s="59"/>
      <c r="BS726" s="59"/>
      <c r="BT726" s="59"/>
      <c r="BU726" s="59"/>
    </row>
    <row r="727" spans="2:73"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  <c r="AB727" s="59"/>
      <c r="AC727" s="59"/>
      <c r="AD727" s="59"/>
      <c r="AE727" s="59"/>
      <c r="AF727" s="59"/>
      <c r="AG727" s="59"/>
      <c r="AH727" s="59"/>
      <c r="AI727" s="59"/>
      <c r="AJ727" s="59"/>
      <c r="AK727" s="59"/>
      <c r="AL727" s="59"/>
      <c r="AM727" s="59"/>
      <c r="AN727" s="59"/>
      <c r="AO727" s="59"/>
      <c r="AP727" s="59"/>
      <c r="AQ727" s="59"/>
      <c r="AR727" s="59"/>
      <c r="AS727" s="59"/>
      <c r="AT727" s="59"/>
      <c r="AU727" s="59"/>
      <c r="AV727" s="59"/>
      <c r="AW727" s="59"/>
      <c r="AX727" s="59"/>
      <c r="AY727" s="59"/>
      <c r="AZ727" s="59"/>
      <c r="BA727" s="59"/>
      <c r="BB727" s="59"/>
      <c r="BC727" s="59"/>
      <c r="BD727" s="59"/>
      <c r="BE727" s="59"/>
      <c r="BF727" s="59"/>
      <c r="BG727" s="59"/>
      <c r="BH727" s="59"/>
      <c r="BI727" s="59"/>
      <c r="BJ727" s="59"/>
      <c r="BK727" s="59"/>
      <c r="BL727" s="59"/>
      <c r="BM727" s="59"/>
      <c r="BN727" s="59"/>
      <c r="BO727" s="59"/>
      <c r="BP727" s="59"/>
      <c r="BQ727" s="59"/>
      <c r="BR727" s="59"/>
      <c r="BS727" s="59"/>
      <c r="BT727" s="59"/>
      <c r="BU727" s="59"/>
    </row>
    <row r="728" spans="2:73"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  <c r="AB728" s="59"/>
      <c r="AC728" s="59"/>
      <c r="AD728" s="59"/>
      <c r="AE728" s="59"/>
      <c r="AF728" s="59"/>
      <c r="AG728" s="59"/>
      <c r="AH728" s="59"/>
      <c r="AI728" s="59"/>
      <c r="AJ728" s="59"/>
      <c r="AK728" s="59"/>
      <c r="AL728" s="59"/>
      <c r="AM728" s="59"/>
      <c r="AN728" s="59"/>
      <c r="AO728" s="59"/>
      <c r="AP728" s="59"/>
      <c r="AQ728" s="59"/>
      <c r="AR728" s="59"/>
      <c r="AS728" s="59"/>
      <c r="AT728" s="59"/>
      <c r="AU728" s="59"/>
      <c r="AV728" s="59"/>
      <c r="AW728" s="59"/>
      <c r="AX728" s="59"/>
      <c r="AY728" s="59"/>
      <c r="AZ728" s="59"/>
      <c r="BA728" s="59"/>
      <c r="BB728" s="59"/>
      <c r="BC728" s="59"/>
      <c r="BD728" s="59"/>
      <c r="BE728" s="59"/>
      <c r="BF728" s="59"/>
      <c r="BG728" s="59"/>
      <c r="BH728" s="59"/>
      <c r="BI728" s="59"/>
      <c r="BJ728" s="59"/>
      <c r="BK728" s="59"/>
      <c r="BL728" s="59"/>
      <c r="BM728" s="59"/>
      <c r="BN728" s="59"/>
      <c r="BO728" s="59"/>
      <c r="BP728" s="59"/>
      <c r="BQ728" s="59"/>
      <c r="BR728" s="59"/>
      <c r="BS728" s="59"/>
      <c r="BT728" s="59"/>
      <c r="BU728" s="59"/>
    </row>
    <row r="729" spans="2:73"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  <c r="AB729" s="59"/>
      <c r="AC729" s="59"/>
      <c r="AD729" s="59"/>
      <c r="AE729" s="59"/>
      <c r="AF729" s="59"/>
      <c r="AG729" s="59"/>
      <c r="AH729" s="59"/>
      <c r="AI729" s="59"/>
      <c r="AJ729" s="59"/>
      <c r="AK729" s="59"/>
      <c r="AL729" s="59"/>
      <c r="AM729" s="59"/>
      <c r="AN729" s="59"/>
      <c r="AO729" s="59"/>
      <c r="AP729" s="59"/>
      <c r="AQ729" s="59"/>
      <c r="AR729" s="59"/>
      <c r="AS729" s="59"/>
      <c r="AT729" s="59"/>
      <c r="AU729" s="59"/>
      <c r="AV729" s="59"/>
      <c r="AW729" s="59"/>
      <c r="AX729" s="59"/>
      <c r="AY729" s="59"/>
      <c r="AZ729" s="59"/>
      <c r="BA729" s="59"/>
      <c r="BB729" s="59"/>
      <c r="BC729" s="59"/>
      <c r="BD729" s="59"/>
      <c r="BE729" s="59"/>
      <c r="BF729" s="59"/>
      <c r="BG729" s="59"/>
      <c r="BH729" s="59"/>
      <c r="BI729" s="59"/>
      <c r="BJ729" s="59"/>
      <c r="BK729" s="59"/>
      <c r="BL729" s="59"/>
      <c r="BM729" s="59"/>
      <c r="BN729" s="59"/>
      <c r="BO729" s="59"/>
      <c r="BP729" s="59"/>
      <c r="BQ729" s="59"/>
      <c r="BR729" s="59"/>
      <c r="BS729" s="59"/>
      <c r="BT729" s="59"/>
      <c r="BU729" s="59"/>
    </row>
    <row r="730" spans="2:73"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  <c r="AB730" s="59"/>
      <c r="AC730" s="59"/>
      <c r="AD730" s="59"/>
      <c r="AE730" s="59"/>
      <c r="AF730" s="59"/>
      <c r="AG730" s="59"/>
      <c r="AH730" s="59"/>
      <c r="AI730" s="59"/>
      <c r="AJ730" s="59"/>
      <c r="AK730" s="59"/>
      <c r="AL730" s="59"/>
      <c r="AM730" s="59"/>
      <c r="AN730" s="59"/>
      <c r="AO730" s="59"/>
      <c r="AP730" s="59"/>
      <c r="AQ730" s="59"/>
      <c r="AR730" s="59"/>
      <c r="AS730" s="59"/>
      <c r="AT730" s="59"/>
      <c r="AU730" s="59"/>
      <c r="AV730" s="59"/>
      <c r="AW730" s="59"/>
      <c r="AX730" s="59"/>
      <c r="AY730" s="59"/>
      <c r="AZ730" s="59"/>
      <c r="BA730" s="59"/>
      <c r="BB730" s="59"/>
      <c r="BC730" s="59"/>
      <c r="BD730" s="59"/>
      <c r="BE730" s="59"/>
      <c r="BF730" s="59"/>
      <c r="BG730" s="59"/>
      <c r="BH730" s="59"/>
      <c r="BI730" s="59"/>
      <c r="BJ730" s="59"/>
      <c r="BK730" s="59"/>
      <c r="BL730" s="59"/>
      <c r="BM730" s="59"/>
      <c r="BN730" s="59"/>
      <c r="BO730" s="59"/>
      <c r="BP730" s="59"/>
      <c r="BQ730" s="59"/>
      <c r="BR730" s="59"/>
      <c r="BS730" s="59"/>
      <c r="BT730" s="59"/>
      <c r="BU730" s="59"/>
    </row>
    <row r="731" spans="2:73"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  <c r="AB731" s="59"/>
      <c r="AC731" s="59"/>
      <c r="AD731" s="59"/>
      <c r="AE731" s="59"/>
      <c r="AF731" s="59"/>
      <c r="AG731" s="59"/>
      <c r="AH731" s="59"/>
      <c r="AI731" s="59"/>
      <c r="AJ731" s="59"/>
      <c r="AK731" s="59"/>
      <c r="AL731" s="59"/>
      <c r="AM731" s="59"/>
      <c r="AN731" s="59"/>
      <c r="AO731" s="59"/>
      <c r="AP731" s="59"/>
      <c r="AQ731" s="59"/>
      <c r="AR731" s="59"/>
      <c r="AS731" s="59"/>
      <c r="AT731" s="59"/>
      <c r="AU731" s="59"/>
      <c r="AV731" s="59"/>
      <c r="AW731" s="59"/>
      <c r="AX731" s="59"/>
      <c r="AY731" s="59"/>
      <c r="AZ731" s="59"/>
      <c r="BA731" s="59"/>
      <c r="BB731" s="59"/>
      <c r="BC731" s="59"/>
      <c r="BD731" s="59"/>
      <c r="BE731" s="59"/>
      <c r="BF731" s="59"/>
      <c r="BG731" s="59"/>
      <c r="BH731" s="59"/>
      <c r="BI731" s="59"/>
      <c r="BJ731" s="59"/>
      <c r="BK731" s="59"/>
      <c r="BL731" s="59"/>
      <c r="BM731" s="59"/>
      <c r="BN731" s="59"/>
      <c r="BO731" s="59"/>
      <c r="BP731" s="59"/>
      <c r="BQ731" s="59"/>
      <c r="BR731" s="59"/>
      <c r="BS731" s="59"/>
      <c r="BT731" s="59"/>
      <c r="BU731" s="59"/>
    </row>
    <row r="732" spans="2:73"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  <c r="AB732" s="59"/>
      <c r="AC732" s="59"/>
      <c r="AD732" s="59"/>
      <c r="AE732" s="59"/>
      <c r="AF732" s="59"/>
      <c r="AG732" s="59"/>
      <c r="AH732" s="59"/>
      <c r="AI732" s="59"/>
      <c r="AJ732" s="59"/>
      <c r="AK732" s="59"/>
      <c r="AL732" s="59"/>
      <c r="AM732" s="59"/>
      <c r="AN732" s="59"/>
      <c r="AO732" s="59"/>
      <c r="AP732" s="59"/>
      <c r="AQ732" s="59"/>
      <c r="AR732" s="59"/>
      <c r="AS732" s="59"/>
      <c r="AT732" s="59"/>
      <c r="AU732" s="59"/>
      <c r="AV732" s="59"/>
      <c r="AW732" s="59"/>
      <c r="AX732" s="59"/>
      <c r="AY732" s="59"/>
      <c r="AZ732" s="59"/>
      <c r="BA732" s="59"/>
      <c r="BB732" s="59"/>
      <c r="BC732" s="59"/>
      <c r="BD732" s="59"/>
      <c r="BE732" s="59"/>
      <c r="BF732" s="59"/>
      <c r="BG732" s="59"/>
      <c r="BH732" s="59"/>
      <c r="BI732" s="59"/>
      <c r="BJ732" s="59"/>
      <c r="BK732" s="59"/>
      <c r="BL732" s="59"/>
      <c r="BM732" s="59"/>
      <c r="BN732" s="59"/>
      <c r="BO732" s="59"/>
      <c r="BP732" s="59"/>
      <c r="BQ732" s="59"/>
      <c r="BR732" s="59"/>
      <c r="BS732" s="59"/>
      <c r="BT732" s="59"/>
      <c r="BU732" s="59"/>
    </row>
    <row r="733" spans="2:73"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  <c r="AB733" s="59"/>
      <c r="AC733" s="59"/>
      <c r="AD733" s="59"/>
      <c r="AE733" s="59"/>
      <c r="AF733" s="59"/>
      <c r="AG733" s="59"/>
      <c r="AH733" s="59"/>
      <c r="AI733" s="59"/>
      <c r="AJ733" s="59"/>
      <c r="AK733" s="59"/>
      <c r="AL733" s="59"/>
      <c r="AM733" s="59"/>
      <c r="AN733" s="59"/>
      <c r="AO733" s="59"/>
      <c r="AP733" s="59"/>
      <c r="AQ733" s="59"/>
      <c r="AR733" s="59"/>
      <c r="AS733" s="59"/>
      <c r="AT733" s="59"/>
      <c r="AU733" s="59"/>
      <c r="AV733" s="59"/>
      <c r="AW733" s="59"/>
      <c r="AX733" s="59"/>
      <c r="AY733" s="59"/>
      <c r="AZ733" s="59"/>
      <c r="BA733" s="59"/>
      <c r="BB733" s="59"/>
      <c r="BC733" s="59"/>
      <c r="BD733" s="59"/>
      <c r="BE733" s="59"/>
      <c r="BF733" s="59"/>
      <c r="BG733" s="59"/>
      <c r="BH733" s="59"/>
      <c r="BI733" s="59"/>
      <c r="BJ733" s="59"/>
      <c r="BK733" s="59"/>
      <c r="BL733" s="59"/>
      <c r="BM733" s="59"/>
      <c r="BN733" s="59"/>
      <c r="BO733" s="59"/>
      <c r="BP733" s="59"/>
      <c r="BQ733" s="59"/>
      <c r="BR733" s="59"/>
      <c r="BS733" s="59"/>
      <c r="BT733" s="59"/>
      <c r="BU733" s="59"/>
    </row>
    <row r="734" spans="2:73"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  <c r="AB734" s="59"/>
      <c r="AC734" s="59"/>
      <c r="AD734" s="59"/>
      <c r="AE734" s="59"/>
      <c r="AF734" s="59"/>
      <c r="AG734" s="59"/>
      <c r="AH734" s="59"/>
      <c r="AI734" s="59"/>
      <c r="AJ734" s="59"/>
      <c r="AK734" s="59"/>
      <c r="AL734" s="59"/>
      <c r="AM734" s="59"/>
      <c r="AN734" s="59"/>
      <c r="AO734" s="59"/>
      <c r="AP734" s="59"/>
      <c r="AQ734" s="59"/>
      <c r="AR734" s="59"/>
      <c r="AS734" s="59"/>
      <c r="AT734" s="59"/>
      <c r="AU734" s="59"/>
      <c r="AV734" s="59"/>
      <c r="AW734" s="59"/>
      <c r="AX734" s="59"/>
      <c r="AY734" s="59"/>
      <c r="AZ734" s="59"/>
      <c r="BA734" s="59"/>
      <c r="BB734" s="59"/>
      <c r="BC734" s="59"/>
      <c r="BD734" s="59"/>
      <c r="BE734" s="59"/>
      <c r="BF734" s="59"/>
      <c r="BG734" s="59"/>
      <c r="BH734" s="59"/>
      <c r="BI734" s="59"/>
      <c r="BJ734" s="59"/>
      <c r="BK734" s="59"/>
      <c r="BL734" s="59"/>
      <c r="BM734" s="59"/>
      <c r="BN734" s="59"/>
      <c r="BO734" s="59"/>
      <c r="BP734" s="59"/>
      <c r="BQ734" s="59"/>
      <c r="BR734" s="59"/>
      <c r="BS734" s="59"/>
      <c r="BT734" s="59"/>
      <c r="BU734" s="59"/>
    </row>
    <row r="735" spans="2:73"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  <c r="AB735" s="59"/>
      <c r="AC735" s="59"/>
      <c r="AD735" s="59"/>
      <c r="AE735" s="59"/>
      <c r="AF735" s="59"/>
      <c r="AG735" s="59"/>
      <c r="AH735" s="59"/>
      <c r="AI735" s="59"/>
      <c r="AJ735" s="59"/>
      <c r="AK735" s="59"/>
      <c r="AL735" s="59"/>
      <c r="AM735" s="59"/>
      <c r="AN735" s="59"/>
      <c r="AO735" s="59"/>
      <c r="AP735" s="59"/>
      <c r="AQ735" s="59"/>
      <c r="AR735" s="59"/>
      <c r="AS735" s="59"/>
      <c r="AT735" s="59"/>
      <c r="AU735" s="59"/>
      <c r="AV735" s="59"/>
      <c r="AW735" s="59"/>
      <c r="AX735" s="59"/>
      <c r="AY735" s="59"/>
      <c r="AZ735" s="59"/>
      <c r="BA735" s="59"/>
      <c r="BB735" s="59"/>
      <c r="BC735" s="59"/>
      <c r="BD735" s="59"/>
      <c r="BE735" s="59"/>
      <c r="BF735" s="59"/>
      <c r="BG735" s="59"/>
      <c r="BH735" s="59"/>
      <c r="BI735" s="59"/>
      <c r="BJ735" s="59"/>
      <c r="BK735" s="59"/>
      <c r="BL735" s="59"/>
      <c r="BM735" s="59"/>
      <c r="BN735" s="59"/>
      <c r="BO735" s="59"/>
      <c r="BP735" s="59"/>
      <c r="BQ735" s="59"/>
      <c r="BR735" s="59"/>
      <c r="BS735" s="59"/>
      <c r="BT735" s="59"/>
      <c r="BU735" s="59"/>
    </row>
    <row r="736" spans="2:73"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  <c r="AB736" s="59"/>
      <c r="AC736" s="59"/>
      <c r="AD736" s="59"/>
      <c r="AE736" s="59"/>
      <c r="AF736" s="59"/>
      <c r="AG736" s="59"/>
      <c r="AH736" s="59"/>
      <c r="AI736" s="59"/>
      <c r="AJ736" s="59"/>
      <c r="AK736" s="59"/>
      <c r="AL736" s="59"/>
      <c r="AM736" s="59"/>
      <c r="AN736" s="59"/>
      <c r="AO736" s="59"/>
      <c r="AP736" s="59"/>
      <c r="AQ736" s="59"/>
      <c r="AR736" s="59"/>
      <c r="AS736" s="59"/>
      <c r="AT736" s="59"/>
      <c r="AU736" s="59"/>
      <c r="AV736" s="59"/>
      <c r="AW736" s="59"/>
      <c r="AX736" s="59"/>
      <c r="AY736" s="59"/>
      <c r="AZ736" s="59"/>
      <c r="BA736" s="59"/>
      <c r="BB736" s="59"/>
      <c r="BC736" s="59"/>
      <c r="BD736" s="59"/>
      <c r="BE736" s="59"/>
      <c r="BF736" s="59"/>
      <c r="BG736" s="59"/>
      <c r="BH736" s="59"/>
      <c r="BI736" s="59"/>
      <c r="BJ736" s="59"/>
      <c r="BK736" s="59"/>
      <c r="BL736" s="59"/>
      <c r="BM736" s="59"/>
      <c r="BN736" s="59"/>
      <c r="BO736" s="59"/>
      <c r="BP736" s="59"/>
      <c r="BQ736" s="59"/>
      <c r="BR736" s="59"/>
      <c r="BS736" s="59"/>
      <c r="BT736" s="59"/>
      <c r="BU736" s="59"/>
    </row>
    <row r="737" spans="2:73"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  <c r="AB737" s="59"/>
      <c r="AC737" s="59"/>
      <c r="AD737" s="59"/>
      <c r="AE737" s="59"/>
      <c r="AF737" s="59"/>
      <c r="AG737" s="59"/>
      <c r="AH737" s="59"/>
      <c r="AI737" s="59"/>
      <c r="AJ737" s="59"/>
      <c r="AK737" s="59"/>
      <c r="AL737" s="59"/>
      <c r="AM737" s="59"/>
      <c r="AN737" s="59"/>
      <c r="AO737" s="59"/>
      <c r="AP737" s="59"/>
      <c r="AQ737" s="59"/>
      <c r="AR737" s="59"/>
      <c r="AS737" s="59"/>
      <c r="AT737" s="59"/>
      <c r="AU737" s="59"/>
      <c r="AV737" s="59"/>
      <c r="AW737" s="59"/>
      <c r="AX737" s="59"/>
      <c r="AY737" s="59"/>
      <c r="AZ737" s="59"/>
      <c r="BA737" s="59"/>
      <c r="BB737" s="59"/>
      <c r="BC737" s="59"/>
      <c r="BD737" s="59"/>
      <c r="BE737" s="59"/>
      <c r="BF737" s="59"/>
      <c r="BG737" s="59"/>
      <c r="BH737" s="59"/>
      <c r="BI737" s="59"/>
      <c r="BJ737" s="59"/>
      <c r="BK737" s="59"/>
      <c r="BL737" s="59"/>
      <c r="BM737" s="59"/>
      <c r="BN737" s="59"/>
      <c r="BO737" s="59"/>
      <c r="BP737" s="59"/>
      <c r="BQ737" s="59"/>
      <c r="BR737" s="59"/>
      <c r="BS737" s="59"/>
      <c r="BT737" s="59"/>
      <c r="BU737" s="59"/>
    </row>
    <row r="738" spans="2:73"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  <c r="AB738" s="59"/>
      <c r="AC738" s="59"/>
      <c r="AD738" s="59"/>
      <c r="AE738" s="59"/>
      <c r="AF738" s="59"/>
      <c r="AG738" s="59"/>
      <c r="AH738" s="59"/>
      <c r="AI738" s="59"/>
      <c r="AJ738" s="59"/>
      <c r="AK738" s="59"/>
      <c r="AL738" s="59"/>
      <c r="AM738" s="59"/>
      <c r="AN738" s="59"/>
      <c r="AO738" s="59"/>
      <c r="AP738" s="59"/>
      <c r="AQ738" s="59"/>
      <c r="AR738" s="59"/>
      <c r="AS738" s="59"/>
      <c r="AT738" s="59"/>
      <c r="AU738" s="59"/>
      <c r="AV738" s="59"/>
      <c r="AW738" s="59"/>
      <c r="AX738" s="59"/>
      <c r="AY738" s="59"/>
      <c r="AZ738" s="59"/>
      <c r="BA738" s="59"/>
      <c r="BB738" s="59"/>
      <c r="BC738" s="59"/>
      <c r="BD738" s="59"/>
      <c r="BE738" s="59"/>
      <c r="BF738" s="59"/>
      <c r="BG738" s="59"/>
      <c r="BH738" s="59"/>
      <c r="BI738" s="59"/>
      <c r="BJ738" s="59"/>
      <c r="BK738" s="59"/>
      <c r="BL738" s="59"/>
      <c r="BM738" s="59"/>
      <c r="BN738" s="59"/>
      <c r="BO738" s="59"/>
      <c r="BP738" s="59"/>
      <c r="BQ738" s="59"/>
      <c r="BR738" s="59"/>
      <c r="BS738" s="59"/>
      <c r="BT738" s="59"/>
      <c r="BU738" s="59"/>
    </row>
    <row r="739" spans="2:73"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  <c r="AB739" s="59"/>
      <c r="AC739" s="59"/>
      <c r="AD739" s="59"/>
      <c r="AE739" s="59"/>
      <c r="AF739" s="59"/>
      <c r="AG739" s="59"/>
      <c r="AH739" s="59"/>
      <c r="AI739" s="59"/>
      <c r="AJ739" s="59"/>
      <c r="AK739" s="59"/>
      <c r="AL739" s="59"/>
      <c r="AM739" s="59"/>
      <c r="AN739" s="59"/>
      <c r="AO739" s="59"/>
      <c r="AP739" s="59"/>
      <c r="AQ739" s="59"/>
      <c r="AR739" s="59"/>
      <c r="AS739" s="59"/>
      <c r="AT739" s="59"/>
      <c r="AU739" s="59"/>
      <c r="AV739" s="59"/>
      <c r="AW739" s="59"/>
      <c r="AX739" s="59"/>
      <c r="AY739" s="59"/>
      <c r="AZ739" s="59"/>
      <c r="BA739" s="59"/>
      <c r="BB739" s="59"/>
      <c r="BC739" s="59"/>
      <c r="BD739" s="59"/>
      <c r="BE739" s="59"/>
      <c r="BF739" s="59"/>
      <c r="BG739" s="59"/>
      <c r="BH739" s="59"/>
      <c r="BI739" s="59"/>
      <c r="BJ739" s="59"/>
      <c r="BK739" s="59"/>
      <c r="BL739" s="59"/>
      <c r="BM739" s="59"/>
      <c r="BN739" s="59"/>
      <c r="BO739" s="59"/>
      <c r="BP739" s="59"/>
      <c r="BQ739" s="59"/>
      <c r="BR739" s="59"/>
      <c r="BS739" s="59"/>
      <c r="BT739" s="59"/>
      <c r="BU739" s="59"/>
    </row>
    <row r="740" spans="2:73"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  <c r="AB740" s="59"/>
      <c r="AC740" s="59"/>
      <c r="AD740" s="59"/>
      <c r="AE740" s="59"/>
      <c r="AF740" s="59"/>
      <c r="AG740" s="59"/>
      <c r="AH740" s="59"/>
      <c r="AI740" s="59"/>
      <c r="AJ740" s="59"/>
      <c r="AK740" s="59"/>
      <c r="AL740" s="59"/>
      <c r="AM740" s="59"/>
      <c r="AN740" s="59"/>
      <c r="AO740" s="59"/>
      <c r="AP740" s="59"/>
      <c r="AQ740" s="59"/>
      <c r="AR740" s="59"/>
      <c r="AS740" s="59"/>
      <c r="AT740" s="59"/>
      <c r="AU740" s="59"/>
      <c r="AV740" s="59"/>
      <c r="AW740" s="59"/>
      <c r="AX740" s="59"/>
      <c r="AY740" s="59"/>
      <c r="AZ740" s="59"/>
      <c r="BA740" s="59"/>
      <c r="BB740" s="59"/>
      <c r="BC740" s="59"/>
      <c r="BD740" s="59"/>
      <c r="BE740" s="59"/>
      <c r="BF740" s="59"/>
      <c r="BG740" s="59"/>
      <c r="BH740" s="59"/>
      <c r="BI740" s="59"/>
      <c r="BJ740" s="59"/>
      <c r="BK740" s="59"/>
      <c r="BL740" s="59"/>
      <c r="BM740" s="59"/>
      <c r="BN740" s="59"/>
      <c r="BO740" s="59"/>
      <c r="BP740" s="59"/>
      <c r="BQ740" s="59"/>
      <c r="BR740" s="59"/>
      <c r="BS740" s="59"/>
      <c r="BT740" s="59"/>
      <c r="BU740" s="59"/>
    </row>
    <row r="741" spans="2:73"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  <c r="AB741" s="59"/>
      <c r="AC741" s="59"/>
      <c r="AD741" s="59"/>
      <c r="AE741" s="59"/>
      <c r="AF741" s="59"/>
      <c r="AG741" s="59"/>
      <c r="AH741" s="59"/>
      <c r="AI741" s="59"/>
      <c r="AJ741" s="59"/>
      <c r="AK741" s="59"/>
      <c r="AL741" s="59"/>
      <c r="AM741" s="59"/>
      <c r="AN741" s="59"/>
      <c r="AO741" s="59"/>
      <c r="AP741" s="59"/>
      <c r="AQ741" s="59"/>
      <c r="AR741" s="59"/>
      <c r="AS741" s="59"/>
      <c r="AT741" s="59"/>
      <c r="AU741" s="59"/>
      <c r="AV741" s="59"/>
      <c r="AW741" s="59"/>
      <c r="AX741" s="59"/>
      <c r="AY741" s="59"/>
      <c r="AZ741" s="59"/>
      <c r="BA741" s="59"/>
      <c r="BB741" s="59"/>
      <c r="BC741" s="59"/>
      <c r="BD741" s="59"/>
      <c r="BE741" s="59"/>
      <c r="BF741" s="59"/>
      <c r="BG741" s="59"/>
      <c r="BH741" s="59"/>
      <c r="BI741" s="59"/>
      <c r="BJ741" s="59"/>
      <c r="BK741" s="59"/>
      <c r="BL741" s="59"/>
      <c r="BM741" s="59"/>
      <c r="BN741" s="59"/>
      <c r="BO741" s="59"/>
      <c r="BP741" s="59"/>
      <c r="BQ741" s="59"/>
      <c r="BR741" s="59"/>
      <c r="BS741" s="59"/>
      <c r="BT741" s="59"/>
      <c r="BU741" s="59"/>
    </row>
    <row r="742" spans="2:73"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  <c r="AB742" s="59"/>
      <c r="AC742" s="59"/>
      <c r="AD742" s="59"/>
      <c r="AE742" s="59"/>
      <c r="AF742" s="59"/>
      <c r="AG742" s="59"/>
      <c r="AH742" s="59"/>
      <c r="AI742" s="59"/>
      <c r="AJ742" s="59"/>
      <c r="AK742" s="59"/>
      <c r="AL742" s="59"/>
      <c r="AM742" s="59"/>
      <c r="AN742" s="59"/>
      <c r="AO742" s="59"/>
      <c r="AP742" s="59"/>
      <c r="AQ742" s="59"/>
      <c r="AR742" s="59"/>
      <c r="AS742" s="59"/>
      <c r="AT742" s="59"/>
      <c r="AU742" s="59"/>
      <c r="AV742" s="59"/>
      <c r="AW742" s="59"/>
      <c r="AX742" s="59"/>
      <c r="AY742" s="59"/>
      <c r="AZ742" s="59"/>
      <c r="BA742" s="59"/>
      <c r="BB742" s="59"/>
      <c r="BC742" s="59"/>
      <c r="BD742" s="59"/>
      <c r="BE742" s="59"/>
      <c r="BF742" s="59"/>
      <c r="BG742" s="59"/>
      <c r="BH742" s="59"/>
      <c r="BI742" s="59"/>
      <c r="BJ742" s="59"/>
      <c r="BK742" s="59"/>
      <c r="BL742" s="59"/>
      <c r="BM742" s="59"/>
      <c r="BN742" s="59"/>
      <c r="BO742" s="59"/>
      <c r="BP742" s="59"/>
      <c r="BQ742" s="59"/>
      <c r="BR742" s="59"/>
      <c r="BS742" s="59"/>
      <c r="BT742" s="59"/>
      <c r="BU742" s="59"/>
    </row>
    <row r="743" spans="2:73"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  <c r="AB743" s="59"/>
      <c r="AC743" s="59"/>
      <c r="AD743" s="59"/>
      <c r="AE743" s="59"/>
      <c r="AF743" s="59"/>
      <c r="AG743" s="59"/>
      <c r="AH743" s="59"/>
      <c r="AI743" s="59"/>
      <c r="AJ743" s="59"/>
      <c r="AK743" s="59"/>
      <c r="AL743" s="59"/>
      <c r="AM743" s="59"/>
      <c r="AN743" s="59"/>
      <c r="AO743" s="59"/>
      <c r="AP743" s="59"/>
      <c r="AQ743" s="59"/>
      <c r="AR743" s="59"/>
      <c r="AS743" s="59"/>
      <c r="AT743" s="59"/>
      <c r="AU743" s="59"/>
      <c r="AV743" s="59"/>
      <c r="AW743" s="59"/>
      <c r="AX743" s="59"/>
      <c r="AY743" s="59"/>
      <c r="AZ743" s="59"/>
      <c r="BA743" s="59"/>
      <c r="BB743" s="59"/>
      <c r="BC743" s="59"/>
      <c r="BD743" s="59"/>
      <c r="BE743" s="59"/>
      <c r="BF743" s="59"/>
      <c r="BG743" s="59"/>
      <c r="BH743" s="59"/>
      <c r="BI743" s="59"/>
      <c r="BJ743" s="59"/>
      <c r="BK743" s="59"/>
      <c r="BL743" s="59"/>
      <c r="BM743" s="59"/>
      <c r="BN743" s="59"/>
      <c r="BO743" s="59"/>
      <c r="BP743" s="59"/>
      <c r="BQ743" s="59"/>
      <c r="BR743" s="59"/>
      <c r="BS743" s="59"/>
      <c r="BT743" s="59"/>
      <c r="BU743" s="59"/>
    </row>
    <row r="744" spans="2:73"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  <c r="AB744" s="59"/>
      <c r="AC744" s="59"/>
      <c r="AD744" s="59"/>
      <c r="AE744" s="59"/>
      <c r="AF744" s="59"/>
      <c r="AG744" s="59"/>
      <c r="AH744" s="59"/>
      <c r="AI744" s="59"/>
      <c r="AJ744" s="59"/>
      <c r="AK744" s="59"/>
      <c r="AL744" s="59"/>
      <c r="AM744" s="59"/>
      <c r="AN744" s="59"/>
      <c r="AO744" s="59"/>
      <c r="AP744" s="59"/>
      <c r="AQ744" s="59"/>
      <c r="AR744" s="59"/>
      <c r="AS744" s="59"/>
      <c r="AT744" s="59"/>
      <c r="AU744" s="59"/>
      <c r="AV744" s="59"/>
      <c r="AW744" s="59"/>
      <c r="AX744" s="59"/>
      <c r="AY744" s="59"/>
      <c r="AZ744" s="59"/>
      <c r="BA744" s="59"/>
      <c r="BB744" s="59"/>
      <c r="BC744" s="59"/>
      <c r="BD744" s="59"/>
      <c r="BE744" s="59"/>
      <c r="BF744" s="59"/>
      <c r="BG744" s="59"/>
      <c r="BH744" s="59"/>
      <c r="BI744" s="59"/>
      <c r="BJ744" s="59"/>
      <c r="BK744" s="59"/>
      <c r="BL744" s="59"/>
      <c r="BM744" s="59"/>
      <c r="BN744" s="59"/>
      <c r="BO744" s="59"/>
      <c r="BP744" s="59"/>
      <c r="BQ744" s="59"/>
      <c r="BR744" s="59"/>
      <c r="BS744" s="59"/>
      <c r="BT744" s="59"/>
      <c r="BU744" s="59"/>
    </row>
    <row r="745" spans="2:73"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  <c r="AB745" s="59"/>
      <c r="AC745" s="59"/>
      <c r="AD745" s="59"/>
      <c r="AE745" s="59"/>
      <c r="AF745" s="59"/>
      <c r="AG745" s="59"/>
      <c r="AH745" s="59"/>
      <c r="AI745" s="59"/>
      <c r="AJ745" s="59"/>
      <c r="AK745" s="59"/>
      <c r="AL745" s="59"/>
      <c r="AM745" s="59"/>
      <c r="AN745" s="59"/>
      <c r="AO745" s="59"/>
      <c r="AP745" s="59"/>
      <c r="AQ745" s="59"/>
      <c r="AR745" s="59"/>
      <c r="AS745" s="59"/>
      <c r="AT745" s="59"/>
      <c r="AU745" s="59"/>
      <c r="AV745" s="59"/>
      <c r="AW745" s="59"/>
      <c r="AX745" s="59"/>
      <c r="AY745" s="59"/>
      <c r="AZ745" s="59"/>
      <c r="BA745" s="59"/>
      <c r="BB745" s="59"/>
      <c r="BC745" s="59"/>
      <c r="BD745" s="59"/>
      <c r="BE745" s="59"/>
      <c r="BF745" s="59"/>
      <c r="BG745" s="59"/>
      <c r="BH745" s="59"/>
      <c r="BI745" s="59"/>
      <c r="BJ745" s="59"/>
      <c r="BK745" s="59"/>
      <c r="BL745" s="59"/>
      <c r="BM745" s="59"/>
      <c r="BN745" s="59"/>
      <c r="BO745" s="59"/>
      <c r="BP745" s="59"/>
      <c r="BQ745" s="59"/>
      <c r="BR745" s="59"/>
      <c r="BS745" s="59"/>
      <c r="BT745" s="59"/>
      <c r="BU745" s="59"/>
    </row>
    <row r="746" spans="2:73"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  <c r="AB746" s="59"/>
      <c r="AC746" s="59"/>
      <c r="AD746" s="59"/>
      <c r="AE746" s="59"/>
      <c r="AF746" s="59"/>
      <c r="AG746" s="59"/>
      <c r="AH746" s="59"/>
      <c r="AI746" s="59"/>
      <c r="AJ746" s="59"/>
      <c r="AK746" s="59"/>
      <c r="AL746" s="59"/>
      <c r="AM746" s="59"/>
      <c r="AN746" s="59"/>
      <c r="AO746" s="59"/>
      <c r="AP746" s="59"/>
      <c r="AQ746" s="59"/>
      <c r="AR746" s="59"/>
      <c r="AS746" s="59"/>
      <c r="AT746" s="59"/>
      <c r="AU746" s="59"/>
      <c r="AV746" s="59"/>
      <c r="AW746" s="59"/>
      <c r="AX746" s="59"/>
      <c r="AY746" s="59"/>
      <c r="AZ746" s="59"/>
      <c r="BA746" s="59"/>
      <c r="BB746" s="59"/>
      <c r="BC746" s="59"/>
      <c r="BD746" s="59"/>
      <c r="BE746" s="59"/>
      <c r="BF746" s="59"/>
      <c r="BG746" s="59"/>
      <c r="BH746" s="59"/>
      <c r="BI746" s="59"/>
      <c r="BJ746" s="59"/>
      <c r="BK746" s="59"/>
      <c r="BL746" s="59"/>
      <c r="BM746" s="59"/>
      <c r="BN746" s="59"/>
      <c r="BO746" s="59"/>
      <c r="BP746" s="59"/>
      <c r="BQ746" s="59"/>
      <c r="BR746" s="59"/>
      <c r="BS746" s="59"/>
      <c r="BT746" s="59"/>
      <c r="BU746" s="59"/>
    </row>
    <row r="747" spans="2:73"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  <c r="AB747" s="59"/>
      <c r="AC747" s="59"/>
      <c r="AD747" s="59"/>
      <c r="AE747" s="59"/>
      <c r="AF747" s="59"/>
      <c r="AG747" s="59"/>
      <c r="AH747" s="59"/>
      <c r="AI747" s="59"/>
      <c r="AJ747" s="59"/>
      <c r="AK747" s="59"/>
      <c r="AL747" s="59"/>
      <c r="AM747" s="59"/>
      <c r="AN747" s="59"/>
      <c r="AO747" s="59"/>
      <c r="AP747" s="59"/>
      <c r="AQ747" s="59"/>
      <c r="AR747" s="59"/>
      <c r="AS747" s="59"/>
      <c r="AT747" s="59"/>
      <c r="AU747" s="59"/>
      <c r="AV747" s="59"/>
      <c r="AW747" s="59"/>
      <c r="AX747" s="59"/>
      <c r="AY747" s="59"/>
      <c r="AZ747" s="59"/>
      <c r="BA747" s="59"/>
      <c r="BB747" s="59"/>
      <c r="BC747" s="59"/>
      <c r="BD747" s="59"/>
      <c r="BE747" s="59"/>
      <c r="BF747" s="59"/>
      <c r="BG747" s="59"/>
      <c r="BH747" s="59"/>
      <c r="BI747" s="59"/>
      <c r="BJ747" s="59"/>
      <c r="BK747" s="59"/>
      <c r="BL747" s="59"/>
      <c r="BM747" s="59"/>
      <c r="BN747" s="59"/>
      <c r="BO747" s="59"/>
      <c r="BP747" s="59"/>
      <c r="BQ747" s="59"/>
      <c r="BR747" s="59"/>
      <c r="BS747" s="59"/>
      <c r="BT747" s="59"/>
      <c r="BU747" s="59"/>
    </row>
    <row r="748" spans="2:73"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  <c r="AB748" s="59"/>
      <c r="AC748" s="59"/>
      <c r="AD748" s="59"/>
      <c r="AE748" s="59"/>
      <c r="AF748" s="59"/>
      <c r="AG748" s="59"/>
      <c r="AH748" s="59"/>
      <c r="AI748" s="59"/>
      <c r="AJ748" s="59"/>
      <c r="AK748" s="59"/>
      <c r="AL748" s="59"/>
      <c r="AM748" s="59"/>
      <c r="AN748" s="59"/>
      <c r="AO748" s="59"/>
      <c r="AP748" s="59"/>
      <c r="AQ748" s="59"/>
      <c r="AR748" s="59"/>
      <c r="AS748" s="59"/>
      <c r="AT748" s="59"/>
      <c r="AU748" s="59"/>
      <c r="AV748" s="59"/>
      <c r="AW748" s="59"/>
      <c r="AX748" s="59"/>
      <c r="AY748" s="59"/>
      <c r="AZ748" s="59"/>
      <c r="BA748" s="59"/>
      <c r="BB748" s="59"/>
      <c r="BC748" s="59"/>
      <c r="BD748" s="59"/>
      <c r="BE748" s="59"/>
      <c r="BF748" s="59"/>
      <c r="BG748" s="59"/>
      <c r="BH748" s="59"/>
      <c r="BI748" s="59"/>
      <c r="BJ748" s="59"/>
      <c r="BK748" s="59"/>
      <c r="BL748" s="59"/>
      <c r="BM748" s="59"/>
      <c r="BN748" s="59"/>
      <c r="BO748" s="59"/>
      <c r="BP748" s="59"/>
      <c r="BQ748" s="59"/>
      <c r="BR748" s="59"/>
      <c r="BS748" s="59"/>
      <c r="BT748" s="59"/>
      <c r="BU748" s="59"/>
    </row>
    <row r="749" spans="2:73"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  <c r="AB749" s="59"/>
      <c r="AC749" s="59"/>
      <c r="AD749" s="59"/>
      <c r="AE749" s="59"/>
      <c r="AF749" s="59"/>
      <c r="AG749" s="59"/>
      <c r="AH749" s="59"/>
      <c r="AI749" s="59"/>
      <c r="AJ749" s="59"/>
      <c r="AK749" s="59"/>
      <c r="AL749" s="59"/>
      <c r="AM749" s="59"/>
      <c r="AN749" s="59"/>
      <c r="AO749" s="59"/>
      <c r="AP749" s="59"/>
      <c r="AQ749" s="59"/>
      <c r="AR749" s="59"/>
      <c r="AS749" s="59"/>
      <c r="AT749" s="59"/>
      <c r="AU749" s="59"/>
      <c r="AV749" s="59"/>
      <c r="AW749" s="59"/>
      <c r="AX749" s="59"/>
      <c r="AY749" s="59"/>
      <c r="AZ749" s="59"/>
      <c r="BA749" s="59"/>
      <c r="BB749" s="59"/>
      <c r="BC749" s="59"/>
      <c r="BD749" s="59"/>
      <c r="BE749" s="59"/>
      <c r="BF749" s="59"/>
      <c r="BG749" s="59"/>
      <c r="BH749" s="59"/>
      <c r="BI749" s="59"/>
      <c r="BJ749" s="59"/>
      <c r="BK749" s="59"/>
      <c r="BL749" s="59"/>
      <c r="BM749" s="59"/>
      <c r="BN749" s="59"/>
      <c r="BO749" s="59"/>
      <c r="BP749" s="59"/>
      <c r="BQ749" s="59"/>
      <c r="BR749" s="59"/>
      <c r="BS749" s="59"/>
      <c r="BT749" s="59"/>
      <c r="BU749" s="59"/>
    </row>
    <row r="750" spans="2:73"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  <c r="AB750" s="59"/>
      <c r="AC750" s="59"/>
      <c r="AD750" s="59"/>
      <c r="AE750" s="59"/>
      <c r="AF750" s="59"/>
      <c r="AG750" s="59"/>
      <c r="AH750" s="59"/>
      <c r="AI750" s="59"/>
      <c r="AJ750" s="59"/>
      <c r="AK750" s="59"/>
      <c r="AL750" s="59"/>
      <c r="AM750" s="59"/>
      <c r="AN750" s="59"/>
      <c r="AO750" s="59"/>
      <c r="AP750" s="59"/>
      <c r="AQ750" s="59"/>
      <c r="AR750" s="59"/>
      <c r="AS750" s="59"/>
      <c r="AT750" s="59"/>
      <c r="AU750" s="59"/>
      <c r="AV750" s="59"/>
      <c r="AW750" s="59"/>
      <c r="AX750" s="59"/>
      <c r="AY750" s="59"/>
      <c r="AZ750" s="59"/>
      <c r="BA750" s="59"/>
      <c r="BB750" s="59"/>
      <c r="BC750" s="59"/>
      <c r="BD750" s="59"/>
      <c r="BE750" s="59"/>
      <c r="BF750" s="59"/>
      <c r="BG750" s="59"/>
      <c r="BH750" s="59"/>
      <c r="BI750" s="59"/>
      <c r="BJ750" s="59"/>
      <c r="BK750" s="59"/>
      <c r="BL750" s="59"/>
      <c r="BM750" s="59"/>
      <c r="BN750" s="59"/>
      <c r="BO750" s="59"/>
      <c r="BP750" s="59"/>
      <c r="BQ750" s="59"/>
      <c r="BR750" s="59"/>
      <c r="BS750" s="59"/>
      <c r="BT750" s="59"/>
      <c r="BU750" s="59"/>
    </row>
    <row r="751" spans="2:73"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  <c r="AB751" s="59"/>
      <c r="AC751" s="59"/>
      <c r="AD751" s="59"/>
      <c r="AE751" s="59"/>
      <c r="AF751" s="59"/>
      <c r="AG751" s="59"/>
      <c r="AH751" s="59"/>
      <c r="AI751" s="59"/>
      <c r="AJ751" s="59"/>
      <c r="AK751" s="59"/>
      <c r="AL751" s="59"/>
      <c r="AM751" s="59"/>
      <c r="AN751" s="59"/>
      <c r="AO751" s="59"/>
      <c r="AP751" s="59"/>
      <c r="AQ751" s="59"/>
      <c r="AR751" s="59"/>
      <c r="AS751" s="59"/>
      <c r="AT751" s="59"/>
      <c r="AU751" s="59"/>
      <c r="AV751" s="59"/>
      <c r="AW751" s="59"/>
      <c r="AX751" s="59"/>
      <c r="AY751" s="59"/>
      <c r="AZ751" s="59"/>
      <c r="BA751" s="59"/>
      <c r="BB751" s="59"/>
      <c r="BC751" s="59"/>
      <c r="BD751" s="59"/>
      <c r="BE751" s="59"/>
      <c r="BF751" s="59"/>
      <c r="BG751" s="59"/>
      <c r="BH751" s="59"/>
      <c r="BI751" s="59"/>
      <c r="BJ751" s="59"/>
      <c r="BK751" s="59"/>
      <c r="BL751" s="59"/>
      <c r="BM751" s="59"/>
      <c r="BN751" s="59"/>
      <c r="BO751" s="59"/>
      <c r="BP751" s="59"/>
      <c r="BQ751" s="59"/>
      <c r="BR751" s="59"/>
      <c r="BS751" s="59"/>
      <c r="BT751" s="59"/>
      <c r="BU751" s="59"/>
    </row>
    <row r="752" spans="2:73"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  <c r="AB752" s="59"/>
      <c r="AC752" s="59"/>
      <c r="AD752" s="59"/>
      <c r="AE752" s="59"/>
      <c r="AF752" s="59"/>
      <c r="AG752" s="59"/>
      <c r="AH752" s="59"/>
      <c r="AI752" s="59"/>
      <c r="AJ752" s="59"/>
      <c r="AK752" s="59"/>
      <c r="AL752" s="59"/>
      <c r="AM752" s="59"/>
      <c r="AN752" s="59"/>
      <c r="AO752" s="59"/>
      <c r="AP752" s="59"/>
      <c r="AQ752" s="59"/>
      <c r="AR752" s="59"/>
      <c r="AS752" s="59"/>
      <c r="AT752" s="59"/>
      <c r="AU752" s="59"/>
      <c r="AV752" s="59"/>
      <c r="AW752" s="59"/>
      <c r="AX752" s="59"/>
      <c r="AY752" s="59"/>
      <c r="AZ752" s="59"/>
      <c r="BA752" s="59"/>
      <c r="BB752" s="59"/>
      <c r="BC752" s="59"/>
      <c r="BD752" s="59"/>
      <c r="BE752" s="59"/>
      <c r="BF752" s="59"/>
      <c r="BG752" s="59"/>
      <c r="BH752" s="59"/>
      <c r="BI752" s="59"/>
      <c r="BJ752" s="59"/>
      <c r="BK752" s="59"/>
      <c r="BL752" s="59"/>
      <c r="BM752" s="59"/>
      <c r="BN752" s="59"/>
      <c r="BO752" s="59"/>
      <c r="BP752" s="59"/>
      <c r="BQ752" s="59"/>
      <c r="BR752" s="59"/>
      <c r="BS752" s="59"/>
      <c r="BT752" s="59"/>
      <c r="BU752" s="59"/>
    </row>
    <row r="753" spans="2:73"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  <c r="AB753" s="59"/>
      <c r="AC753" s="59"/>
      <c r="AD753" s="59"/>
      <c r="AE753" s="59"/>
      <c r="AF753" s="59"/>
      <c r="AG753" s="59"/>
      <c r="AH753" s="59"/>
      <c r="AI753" s="59"/>
      <c r="AJ753" s="59"/>
      <c r="AK753" s="59"/>
      <c r="AL753" s="59"/>
      <c r="AM753" s="59"/>
      <c r="AN753" s="59"/>
      <c r="AO753" s="59"/>
      <c r="AP753" s="59"/>
      <c r="AQ753" s="59"/>
      <c r="AR753" s="59"/>
      <c r="AS753" s="59"/>
      <c r="AT753" s="59"/>
      <c r="AU753" s="59"/>
      <c r="AV753" s="59"/>
      <c r="AW753" s="59"/>
      <c r="AX753" s="59"/>
      <c r="AY753" s="59"/>
      <c r="AZ753" s="59"/>
      <c r="BA753" s="59"/>
      <c r="BB753" s="59"/>
      <c r="BC753" s="59"/>
      <c r="BD753" s="59"/>
      <c r="BE753" s="59"/>
      <c r="BF753" s="59"/>
      <c r="BG753" s="59"/>
      <c r="BH753" s="59"/>
      <c r="BI753" s="59"/>
      <c r="BJ753" s="59"/>
      <c r="BK753" s="59"/>
      <c r="BL753" s="59"/>
      <c r="BM753" s="59"/>
      <c r="BN753" s="59"/>
      <c r="BO753" s="59"/>
      <c r="BP753" s="59"/>
      <c r="BQ753" s="59"/>
      <c r="BR753" s="59"/>
      <c r="BS753" s="59"/>
      <c r="BT753" s="59"/>
      <c r="BU753" s="59"/>
    </row>
    <row r="754" spans="2:73"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  <c r="AB754" s="59"/>
      <c r="AC754" s="59"/>
      <c r="AD754" s="59"/>
      <c r="AE754" s="59"/>
      <c r="AF754" s="59"/>
      <c r="AG754" s="59"/>
      <c r="AH754" s="59"/>
      <c r="AI754" s="59"/>
      <c r="AJ754" s="59"/>
      <c r="AK754" s="59"/>
      <c r="AL754" s="59"/>
      <c r="AM754" s="59"/>
      <c r="AN754" s="59"/>
      <c r="AO754" s="59"/>
      <c r="AP754" s="59"/>
      <c r="AQ754" s="59"/>
      <c r="AR754" s="59"/>
      <c r="AS754" s="59"/>
      <c r="AT754" s="59"/>
      <c r="AU754" s="59"/>
      <c r="AV754" s="59"/>
      <c r="AW754" s="59"/>
      <c r="AX754" s="59"/>
      <c r="AY754" s="59"/>
      <c r="AZ754" s="59"/>
      <c r="BA754" s="59"/>
      <c r="BB754" s="59"/>
      <c r="BC754" s="59"/>
      <c r="BD754" s="59"/>
      <c r="BE754" s="59"/>
      <c r="BF754" s="59"/>
      <c r="BG754" s="59"/>
      <c r="BH754" s="59"/>
      <c r="BI754" s="59"/>
      <c r="BJ754" s="59"/>
      <c r="BK754" s="59"/>
      <c r="BL754" s="59"/>
      <c r="BM754" s="59"/>
      <c r="BN754" s="59"/>
      <c r="BO754" s="59"/>
      <c r="BP754" s="59"/>
      <c r="BQ754" s="59"/>
      <c r="BR754" s="59"/>
      <c r="BS754" s="59"/>
      <c r="BT754" s="59"/>
      <c r="BU754" s="59"/>
    </row>
    <row r="755" spans="2:73"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  <c r="AB755" s="59"/>
      <c r="AC755" s="59"/>
      <c r="AD755" s="59"/>
      <c r="AE755" s="59"/>
      <c r="AF755" s="59"/>
      <c r="AG755" s="59"/>
      <c r="AH755" s="59"/>
      <c r="AI755" s="59"/>
      <c r="AJ755" s="59"/>
      <c r="AK755" s="59"/>
      <c r="AL755" s="59"/>
      <c r="AM755" s="59"/>
      <c r="AN755" s="59"/>
      <c r="AO755" s="59"/>
      <c r="AP755" s="59"/>
      <c r="AQ755" s="59"/>
      <c r="AR755" s="59"/>
      <c r="AS755" s="59"/>
      <c r="AT755" s="59"/>
      <c r="AU755" s="59"/>
      <c r="AV755" s="59"/>
      <c r="AW755" s="59"/>
      <c r="AX755" s="59"/>
      <c r="AY755" s="59"/>
      <c r="AZ755" s="59"/>
      <c r="BA755" s="59"/>
      <c r="BB755" s="59"/>
      <c r="BC755" s="59"/>
      <c r="BD755" s="59"/>
      <c r="BE755" s="59"/>
      <c r="BF755" s="59"/>
      <c r="BG755" s="59"/>
      <c r="BH755" s="59"/>
      <c r="BI755" s="59"/>
      <c r="BJ755" s="59"/>
      <c r="BK755" s="59"/>
      <c r="BL755" s="59"/>
      <c r="BM755" s="59"/>
      <c r="BN755" s="59"/>
      <c r="BO755" s="59"/>
      <c r="BP755" s="59"/>
      <c r="BQ755" s="59"/>
      <c r="BR755" s="59"/>
      <c r="BS755" s="59"/>
      <c r="BT755" s="59"/>
      <c r="BU755" s="59"/>
    </row>
    <row r="756" spans="2:73"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  <c r="AB756" s="59"/>
      <c r="AC756" s="59"/>
      <c r="AD756" s="59"/>
      <c r="AE756" s="59"/>
      <c r="AF756" s="59"/>
      <c r="AG756" s="59"/>
      <c r="AH756" s="59"/>
      <c r="AI756" s="59"/>
      <c r="AJ756" s="59"/>
      <c r="AK756" s="59"/>
      <c r="AL756" s="59"/>
      <c r="AM756" s="59"/>
      <c r="AN756" s="59"/>
      <c r="AO756" s="59"/>
      <c r="AP756" s="59"/>
      <c r="AQ756" s="59"/>
      <c r="AR756" s="59"/>
      <c r="AS756" s="59"/>
      <c r="AT756" s="59"/>
      <c r="AU756" s="59"/>
      <c r="AV756" s="59"/>
      <c r="AW756" s="59"/>
      <c r="AX756" s="59"/>
      <c r="AY756" s="59"/>
      <c r="AZ756" s="59"/>
      <c r="BA756" s="59"/>
      <c r="BB756" s="59"/>
      <c r="BC756" s="59"/>
      <c r="BD756" s="59"/>
      <c r="BE756" s="59"/>
      <c r="BF756" s="59"/>
      <c r="BG756" s="59"/>
      <c r="BH756" s="59"/>
      <c r="BI756" s="59"/>
      <c r="BJ756" s="59"/>
      <c r="BK756" s="59"/>
      <c r="BL756" s="59"/>
      <c r="BM756" s="59"/>
      <c r="BN756" s="59"/>
      <c r="BO756" s="59"/>
      <c r="BP756" s="59"/>
      <c r="BQ756" s="59"/>
      <c r="BR756" s="59"/>
      <c r="BS756" s="59"/>
      <c r="BT756" s="59"/>
      <c r="BU756" s="59"/>
    </row>
    <row r="757" spans="2:73"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  <c r="AB757" s="59"/>
      <c r="AC757" s="59"/>
      <c r="AD757" s="59"/>
      <c r="AE757" s="59"/>
      <c r="AF757" s="59"/>
      <c r="AG757" s="59"/>
      <c r="AH757" s="59"/>
      <c r="AI757" s="59"/>
      <c r="AJ757" s="59"/>
      <c r="AK757" s="59"/>
      <c r="AL757" s="59"/>
      <c r="AM757" s="59"/>
      <c r="AN757" s="59"/>
      <c r="AO757" s="59"/>
      <c r="AP757" s="59"/>
      <c r="AQ757" s="59"/>
      <c r="AR757" s="59"/>
      <c r="AS757" s="59"/>
      <c r="AT757" s="59"/>
      <c r="AU757" s="59"/>
      <c r="AV757" s="59"/>
      <c r="AW757" s="59"/>
      <c r="AX757" s="59"/>
      <c r="AY757" s="59"/>
      <c r="AZ757" s="59"/>
      <c r="BA757" s="59"/>
      <c r="BB757" s="59"/>
      <c r="BC757" s="59"/>
      <c r="BD757" s="59"/>
      <c r="BE757" s="59"/>
      <c r="BF757" s="59"/>
      <c r="BG757" s="59"/>
      <c r="BH757" s="59"/>
      <c r="BI757" s="59"/>
      <c r="BJ757" s="59"/>
      <c r="BK757" s="59"/>
      <c r="BL757" s="59"/>
      <c r="BM757" s="59"/>
      <c r="BN757" s="59"/>
      <c r="BO757" s="59"/>
      <c r="BP757" s="59"/>
      <c r="BQ757" s="59"/>
      <c r="BR757" s="59"/>
      <c r="BS757" s="59"/>
      <c r="BT757" s="59"/>
      <c r="BU757" s="59"/>
    </row>
    <row r="758" spans="2:73"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  <c r="AB758" s="59"/>
      <c r="AC758" s="59"/>
      <c r="AD758" s="59"/>
      <c r="AE758" s="59"/>
      <c r="AF758" s="59"/>
      <c r="AG758" s="59"/>
      <c r="AH758" s="59"/>
      <c r="AI758" s="59"/>
      <c r="AJ758" s="59"/>
      <c r="AK758" s="59"/>
      <c r="AL758" s="59"/>
      <c r="AM758" s="59"/>
      <c r="AN758" s="59"/>
      <c r="AO758" s="59"/>
      <c r="AP758" s="59"/>
      <c r="AQ758" s="59"/>
      <c r="AR758" s="59"/>
      <c r="AS758" s="59"/>
      <c r="AT758" s="59"/>
      <c r="AU758" s="59"/>
      <c r="AV758" s="59"/>
      <c r="AW758" s="59"/>
      <c r="AX758" s="59"/>
      <c r="AY758" s="59"/>
      <c r="AZ758" s="59"/>
      <c r="BA758" s="59"/>
      <c r="BB758" s="59"/>
      <c r="BC758" s="59"/>
      <c r="BD758" s="59"/>
      <c r="BE758" s="59"/>
      <c r="BF758" s="59"/>
      <c r="BG758" s="59"/>
      <c r="BH758" s="59"/>
      <c r="BI758" s="59"/>
      <c r="BJ758" s="59"/>
      <c r="BK758" s="59"/>
      <c r="BL758" s="59"/>
      <c r="BM758" s="59"/>
      <c r="BN758" s="59"/>
      <c r="BO758" s="59"/>
      <c r="BP758" s="59"/>
      <c r="BQ758" s="59"/>
      <c r="BR758" s="59"/>
      <c r="BS758" s="59"/>
      <c r="BT758" s="59"/>
      <c r="BU758" s="59"/>
    </row>
    <row r="759" spans="2:73"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  <c r="AB759" s="59"/>
      <c r="AC759" s="59"/>
      <c r="AD759" s="59"/>
      <c r="AE759" s="59"/>
      <c r="AF759" s="59"/>
      <c r="AG759" s="59"/>
      <c r="AH759" s="59"/>
      <c r="AI759" s="59"/>
      <c r="AJ759" s="59"/>
      <c r="AK759" s="59"/>
      <c r="AL759" s="59"/>
      <c r="AM759" s="59"/>
      <c r="AN759" s="59"/>
      <c r="AO759" s="59"/>
      <c r="AP759" s="59"/>
      <c r="AQ759" s="59"/>
      <c r="AR759" s="59"/>
      <c r="AS759" s="59"/>
      <c r="AT759" s="59"/>
      <c r="AU759" s="59"/>
      <c r="AV759" s="59"/>
      <c r="AW759" s="59"/>
      <c r="AX759" s="59"/>
      <c r="AY759" s="59"/>
      <c r="AZ759" s="59"/>
      <c r="BA759" s="59"/>
      <c r="BB759" s="59"/>
      <c r="BC759" s="59"/>
      <c r="BD759" s="59"/>
      <c r="BE759" s="59"/>
      <c r="BF759" s="59"/>
      <c r="BG759" s="59"/>
      <c r="BH759" s="59"/>
      <c r="BI759" s="59"/>
      <c r="BJ759" s="59"/>
      <c r="BK759" s="59"/>
      <c r="BL759" s="59"/>
      <c r="BM759" s="59"/>
      <c r="BN759" s="59"/>
      <c r="BO759" s="59"/>
      <c r="BP759" s="59"/>
      <c r="BQ759" s="59"/>
      <c r="BR759" s="59"/>
      <c r="BS759" s="59"/>
      <c r="BT759" s="59"/>
      <c r="BU759" s="59"/>
    </row>
    <row r="760" spans="2:73"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  <c r="AB760" s="59"/>
      <c r="AC760" s="59"/>
      <c r="AD760" s="59"/>
      <c r="AE760" s="59"/>
      <c r="AF760" s="59"/>
      <c r="AG760" s="59"/>
      <c r="AH760" s="59"/>
      <c r="AI760" s="59"/>
      <c r="AJ760" s="59"/>
      <c r="AK760" s="59"/>
      <c r="AL760" s="59"/>
      <c r="AM760" s="59"/>
      <c r="AN760" s="59"/>
      <c r="AO760" s="59"/>
      <c r="AP760" s="59"/>
      <c r="AQ760" s="59"/>
      <c r="AR760" s="59"/>
      <c r="AS760" s="59"/>
      <c r="AT760" s="59"/>
      <c r="AU760" s="59"/>
      <c r="AV760" s="59"/>
      <c r="AW760" s="59"/>
      <c r="AX760" s="59"/>
      <c r="AY760" s="59"/>
      <c r="AZ760" s="59"/>
      <c r="BA760" s="59"/>
      <c r="BB760" s="59"/>
      <c r="BC760" s="59"/>
      <c r="BD760" s="59"/>
      <c r="BE760" s="59"/>
      <c r="BF760" s="59"/>
      <c r="BG760" s="59"/>
      <c r="BH760" s="59"/>
      <c r="BI760" s="59"/>
      <c r="BJ760" s="59"/>
      <c r="BK760" s="59"/>
      <c r="BL760" s="59"/>
      <c r="BM760" s="59"/>
      <c r="BN760" s="59"/>
      <c r="BO760" s="59"/>
      <c r="BP760" s="59"/>
      <c r="BQ760" s="59"/>
      <c r="BR760" s="59"/>
      <c r="BS760" s="59"/>
      <c r="BT760" s="59"/>
      <c r="BU760" s="59"/>
    </row>
    <row r="761" spans="2:73"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  <c r="AB761" s="59"/>
      <c r="AC761" s="59"/>
      <c r="AD761" s="59"/>
      <c r="AE761" s="59"/>
      <c r="AF761" s="59"/>
      <c r="AG761" s="59"/>
      <c r="AH761" s="59"/>
      <c r="AI761" s="59"/>
      <c r="AJ761" s="59"/>
      <c r="AK761" s="59"/>
      <c r="AL761" s="59"/>
      <c r="AM761" s="59"/>
      <c r="AN761" s="59"/>
      <c r="AO761" s="59"/>
      <c r="AP761" s="59"/>
      <c r="AQ761" s="59"/>
      <c r="AR761" s="59"/>
      <c r="AS761" s="59"/>
      <c r="AT761" s="59"/>
      <c r="AU761" s="59"/>
      <c r="AV761" s="59"/>
      <c r="AW761" s="59"/>
      <c r="AX761" s="59"/>
      <c r="AY761" s="59"/>
      <c r="AZ761" s="59"/>
      <c r="BA761" s="59"/>
      <c r="BB761" s="59"/>
      <c r="BC761" s="59"/>
      <c r="BD761" s="59"/>
      <c r="BE761" s="59"/>
      <c r="BF761" s="59"/>
      <c r="BG761" s="59"/>
      <c r="BH761" s="59"/>
      <c r="BI761" s="59"/>
      <c r="BJ761" s="59"/>
      <c r="BK761" s="59"/>
      <c r="BL761" s="59"/>
      <c r="BM761" s="59"/>
      <c r="BN761" s="59"/>
      <c r="BO761" s="59"/>
      <c r="BP761" s="59"/>
      <c r="BQ761" s="59"/>
      <c r="BR761" s="59"/>
      <c r="BS761" s="59"/>
      <c r="BT761" s="59"/>
      <c r="BU761" s="59"/>
    </row>
    <row r="762" spans="2:73"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  <c r="AB762" s="59"/>
      <c r="AC762" s="59"/>
      <c r="AD762" s="59"/>
      <c r="AE762" s="59"/>
      <c r="AF762" s="59"/>
      <c r="AG762" s="59"/>
      <c r="AH762" s="59"/>
      <c r="AI762" s="59"/>
      <c r="AJ762" s="59"/>
      <c r="AK762" s="59"/>
      <c r="AL762" s="59"/>
      <c r="AM762" s="59"/>
      <c r="AN762" s="59"/>
      <c r="AO762" s="59"/>
      <c r="AP762" s="59"/>
      <c r="AQ762" s="59"/>
      <c r="AR762" s="59"/>
      <c r="AS762" s="59"/>
      <c r="AT762" s="59"/>
      <c r="AU762" s="59"/>
      <c r="AV762" s="59"/>
      <c r="AW762" s="59"/>
      <c r="AX762" s="59"/>
      <c r="AY762" s="59"/>
      <c r="AZ762" s="59"/>
      <c r="BA762" s="59"/>
      <c r="BB762" s="59"/>
      <c r="BC762" s="59"/>
      <c r="BD762" s="59"/>
      <c r="BE762" s="59"/>
      <c r="BF762" s="59"/>
      <c r="BG762" s="59"/>
      <c r="BH762" s="59"/>
      <c r="BI762" s="59"/>
      <c r="BJ762" s="59"/>
      <c r="BK762" s="59"/>
      <c r="BL762" s="59"/>
      <c r="BM762" s="59"/>
      <c r="BN762" s="59"/>
      <c r="BO762" s="59"/>
      <c r="BP762" s="59"/>
      <c r="BQ762" s="59"/>
      <c r="BR762" s="59"/>
      <c r="BS762" s="59"/>
      <c r="BT762" s="59"/>
      <c r="BU762" s="59"/>
    </row>
    <row r="763" spans="2:73"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  <c r="AB763" s="59"/>
      <c r="AC763" s="59"/>
      <c r="AD763" s="59"/>
      <c r="AE763" s="59"/>
      <c r="AF763" s="59"/>
      <c r="AG763" s="59"/>
      <c r="AH763" s="59"/>
      <c r="AI763" s="59"/>
      <c r="AJ763" s="59"/>
      <c r="AK763" s="59"/>
      <c r="AL763" s="59"/>
      <c r="AM763" s="59"/>
      <c r="AN763" s="59"/>
      <c r="AO763" s="59"/>
      <c r="AP763" s="59"/>
      <c r="AQ763" s="59"/>
      <c r="AR763" s="59"/>
      <c r="AS763" s="59"/>
      <c r="AT763" s="59"/>
      <c r="AU763" s="59"/>
      <c r="AV763" s="59"/>
      <c r="AW763" s="59"/>
      <c r="AX763" s="59"/>
      <c r="AY763" s="59"/>
      <c r="AZ763" s="59"/>
      <c r="BA763" s="59"/>
      <c r="BB763" s="59"/>
      <c r="BC763" s="59"/>
      <c r="BD763" s="59"/>
      <c r="BE763" s="59"/>
      <c r="BF763" s="59"/>
      <c r="BG763" s="59"/>
      <c r="BH763" s="59"/>
      <c r="BI763" s="59"/>
      <c r="BJ763" s="59"/>
      <c r="BK763" s="59"/>
      <c r="BL763" s="59"/>
      <c r="BM763" s="59"/>
      <c r="BN763" s="59"/>
      <c r="BO763" s="59"/>
      <c r="BP763" s="59"/>
      <c r="BQ763" s="59"/>
      <c r="BR763" s="59"/>
      <c r="BS763" s="59"/>
      <c r="BT763" s="59"/>
      <c r="BU763" s="59"/>
    </row>
    <row r="764" spans="2:73"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  <c r="AB764" s="59"/>
      <c r="AC764" s="59"/>
      <c r="AD764" s="59"/>
      <c r="AE764" s="59"/>
      <c r="AF764" s="59"/>
      <c r="AG764" s="59"/>
      <c r="AH764" s="59"/>
      <c r="AI764" s="59"/>
      <c r="AJ764" s="59"/>
      <c r="AK764" s="59"/>
      <c r="AL764" s="59"/>
      <c r="AM764" s="59"/>
      <c r="AN764" s="59"/>
      <c r="AO764" s="59"/>
      <c r="AP764" s="59"/>
      <c r="AQ764" s="59"/>
      <c r="AR764" s="59"/>
      <c r="AS764" s="59"/>
      <c r="AT764" s="59"/>
      <c r="AU764" s="59"/>
      <c r="AV764" s="59"/>
      <c r="AW764" s="59"/>
      <c r="AX764" s="59"/>
      <c r="AY764" s="59"/>
      <c r="AZ764" s="59"/>
      <c r="BA764" s="59"/>
      <c r="BB764" s="59"/>
      <c r="BC764" s="59"/>
      <c r="BD764" s="59"/>
      <c r="BE764" s="59"/>
      <c r="BF764" s="59"/>
      <c r="BG764" s="59"/>
      <c r="BH764" s="59"/>
      <c r="BI764" s="59"/>
      <c r="BJ764" s="59"/>
      <c r="BK764" s="59"/>
      <c r="BL764" s="59"/>
      <c r="BM764" s="59"/>
      <c r="BN764" s="59"/>
      <c r="BO764" s="59"/>
      <c r="BP764" s="59"/>
      <c r="BQ764" s="59"/>
      <c r="BR764" s="59"/>
      <c r="BS764" s="59"/>
      <c r="BT764" s="59"/>
      <c r="BU764" s="59"/>
    </row>
    <row r="765" spans="2:73"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  <c r="AB765" s="59"/>
      <c r="AC765" s="59"/>
      <c r="AD765" s="59"/>
      <c r="AE765" s="59"/>
      <c r="AF765" s="59"/>
      <c r="AG765" s="59"/>
      <c r="AH765" s="59"/>
      <c r="AI765" s="59"/>
      <c r="AJ765" s="59"/>
      <c r="AK765" s="59"/>
      <c r="AL765" s="59"/>
      <c r="AM765" s="59"/>
      <c r="AN765" s="59"/>
      <c r="AO765" s="59"/>
      <c r="AP765" s="59"/>
      <c r="AQ765" s="59"/>
      <c r="AR765" s="59"/>
      <c r="AS765" s="59"/>
      <c r="AT765" s="59"/>
      <c r="AU765" s="59"/>
      <c r="AV765" s="59"/>
      <c r="AW765" s="59"/>
      <c r="AX765" s="59"/>
      <c r="AY765" s="59"/>
      <c r="AZ765" s="59"/>
      <c r="BA765" s="59"/>
      <c r="BB765" s="59"/>
      <c r="BC765" s="59"/>
      <c r="BD765" s="59"/>
      <c r="BE765" s="59"/>
      <c r="BF765" s="59"/>
      <c r="BG765" s="59"/>
      <c r="BH765" s="59"/>
      <c r="BI765" s="59"/>
      <c r="BJ765" s="59"/>
      <c r="BK765" s="59"/>
      <c r="BL765" s="59"/>
      <c r="BM765" s="59"/>
      <c r="BN765" s="59"/>
      <c r="BO765" s="59"/>
      <c r="BP765" s="59"/>
      <c r="BQ765" s="59"/>
      <c r="BR765" s="59"/>
      <c r="BS765" s="59"/>
      <c r="BT765" s="59"/>
      <c r="BU765" s="59"/>
    </row>
    <row r="766" spans="2:73"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  <c r="AB766" s="59"/>
      <c r="AC766" s="59"/>
      <c r="AD766" s="59"/>
      <c r="AE766" s="59"/>
      <c r="AF766" s="59"/>
      <c r="AG766" s="59"/>
      <c r="AH766" s="59"/>
      <c r="AI766" s="59"/>
      <c r="AJ766" s="59"/>
      <c r="AK766" s="59"/>
      <c r="AL766" s="59"/>
      <c r="AM766" s="59"/>
      <c r="AN766" s="59"/>
      <c r="AO766" s="59"/>
      <c r="AP766" s="59"/>
      <c r="AQ766" s="59"/>
      <c r="AR766" s="59"/>
      <c r="AS766" s="59"/>
      <c r="AT766" s="59"/>
      <c r="AU766" s="59"/>
      <c r="AV766" s="59"/>
      <c r="AW766" s="59"/>
      <c r="AX766" s="59"/>
      <c r="AY766" s="59"/>
      <c r="AZ766" s="59"/>
      <c r="BA766" s="59"/>
      <c r="BB766" s="59"/>
      <c r="BC766" s="59"/>
      <c r="BD766" s="59"/>
      <c r="BE766" s="59"/>
      <c r="BF766" s="59"/>
      <c r="BG766" s="59"/>
      <c r="BH766" s="59"/>
      <c r="BI766" s="59"/>
      <c r="BJ766" s="59"/>
      <c r="BK766" s="59"/>
      <c r="BL766" s="59"/>
      <c r="BM766" s="59"/>
      <c r="BN766" s="59"/>
      <c r="BO766" s="59"/>
      <c r="BP766" s="59"/>
      <c r="BQ766" s="59"/>
      <c r="BR766" s="59"/>
      <c r="BS766" s="59"/>
      <c r="BT766" s="59"/>
      <c r="BU766" s="59"/>
    </row>
    <row r="767" spans="2:73"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  <c r="AB767" s="59"/>
      <c r="AC767" s="59"/>
      <c r="AD767" s="59"/>
      <c r="AE767" s="59"/>
      <c r="AF767" s="59"/>
      <c r="AG767" s="59"/>
      <c r="AH767" s="59"/>
      <c r="AI767" s="59"/>
      <c r="AJ767" s="59"/>
      <c r="AK767" s="59"/>
      <c r="AL767" s="59"/>
      <c r="AM767" s="59"/>
      <c r="AN767" s="59"/>
      <c r="AO767" s="59"/>
      <c r="AP767" s="59"/>
      <c r="AQ767" s="59"/>
      <c r="AR767" s="59"/>
      <c r="AS767" s="59"/>
      <c r="AT767" s="59"/>
      <c r="AU767" s="59"/>
      <c r="AV767" s="59"/>
      <c r="AW767" s="59"/>
      <c r="AX767" s="59"/>
      <c r="AY767" s="59"/>
      <c r="AZ767" s="59"/>
      <c r="BA767" s="59"/>
      <c r="BB767" s="59"/>
      <c r="BC767" s="59"/>
      <c r="BD767" s="59"/>
      <c r="BE767" s="59"/>
      <c r="BF767" s="59"/>
      <c r="BG767" s="59"/>
      <c r="BH767" s="59"/>
      <c r="BI767" s="59"/>
      <c r="BJ767" s="59"/>
      <c r="BK767" s="59"/>
      <c r="BL767" s="59"/>
      <c r="BM767" s="59"/>
      <c r="BN767" s="59"/>
      <c r="BO767" s="59"/>
      <c r="BP767" s="59"/>
      <c r="BQ767" s="59"/>
      <c r="BR767" s="59"/>
      <c r="BS767" s="59"/>
      <c r="BT767" s="59"/>
      <c r="BU767" s="59"/>
    </row>
    <row r="768" spans="2:73"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  <c r="AB768" s="59"/>
      <c r="AC768" s="59"/>
      <c r="AD768" s="59"/>
      <c r="AE768" s="59"/>
      <c r="AF768" s="59"/>
      <c r="AG768" s="59"/>
      <c r="AH768" s="59"/>
      <c r="AI768" s="59"/>
      <c r="AJ768" s="59"/>
      <c r="AK768" s="59"/>
      <c r="AL768" s="59"/>
      <c r="AM768" s="59"/>
      <c r="AN768" s="59"/>
      <c r="AO768" s="59"/>
      <c r="AP768" s="59"/>
      <c r="AQ768" s="59"/>
      <c r="AR768" s="59"/>
      <c r="AS768" s="59"/>
      <c r="AT768" s="59"/>
      <c r="AU768" s="59"/>
      <c r="AV768" s="59"/>
      <c r="AW768" s="59"/>
      <c r="AX768" s="59"/>
      <c r="AY768" s="59"/>
      <c r="AZ768" s="59"/>
      <c r="BA768" s="59"/>
      <c r="BB768" s="59"/>
      <c r="BC768" s="59"/>
      <c r="BD768" s="59"/>
      <c r="BE768" s="59"/>
      <c r="BF768" s="59"/>
      <c r="BG768" s="59"/>
      <c r="BH768" s="59"/>
      <c r="BI768" s="59"/>
      <c r="BJ768" s="59"/>
      <c r="BK768" s="59"/>
      <c r="BL768" s="59"/>
      <c r="BM768" s="59"/>
      <c r="BN768" s="59"/>
      <c r="BO768" s="59"/>
      <c r="BP768" s="59"/>
      <c r="BQ768" s="59"/>
      <c r="BR768" s="59"/>
      <c r="BS768" s="59"/>
      <c r="BT768" s="59"/>
      <c r="BU768" s="59"/>
    </row>
    <row r="769" spans="2:73"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  <c r="AB769" s="59"/>
      <c r="AC769" s="59"/>
      <c r="AD769" s="59"/>
      <c r="AE769" s="59"/>
      <c r="AF769" s="59"/>
      <c r="AG769" s="59"/>
      <c r="AH769" s="59"/>
      <c r="AI769" s="59"/>
      <c r="AJ769" s="59"/>
      <c r="AK769" s="59"/>
      <c r="AL769" s="59"/>
      <c r="AM769" s="59"/>
      <c r="AN769" s="59"/>
      <c r="AO769" s="59"/>
      <c r="AP769" s="59"/>
      <c r="AQ769" s="59"/>
      <c r="AR769" s="59"/>
      <c r="AS769" s="59"/>
      <c r="AT769" s="59"/>
      <c r="AU769" s="59"/>
      <c r="AV769" s="59"/>
      <c r="AW769" s="59"/>
      <c r="AX769" s="59"/>
      <c r="AY769" s="59"/>
      <c r="AZ769" s="59"/>
      <c r="BA769" s="59"/>
      <c r="BB769" s="59"/>
      <c r="BC769" s="59"/>
      <c r="BD769" s="59"/>
      <c r="BE769" s="59"/>
      <c r="BF769" s="59"/>
      <c r="BG769" s="59"/>
      <c r="BH769" s="59"/>
      <c r="BI769" s="59"/>
      <c r="BJ769" s="59"/>
      <c r="BK769" s="59"/>
      <c r="BL769" s="59"/>
      <c r="BM769" s="59"/>
      <c r="BN769" s="59"/>
      <c r="BO769" s="59"/>
      <c r="BP769" s="59"/>
      <c r="BQ769" s="59"/>
      <c r="BR769" s="59"/>
      <c r="BS769" s="59"/>
      <c r="BT769" s="59"/>
      <c r="BU769" s="59"/>
    </row>
    <row r="770" spans="2:73"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  <c r="AB770" s="59"/>
      <c r="AC770" s="59"/>
      <c r="AD770" s="59"/>
      <c r="AE770" s="59"/>
      <c r="AF770" s="59"/>
      <c r="AG770" s="59"/>
      <c r="AH770" s="59"/>
      <c r="AI770" s="59"/>
      <c r="AJ770" s="59"/>
      <c r="AK770" s="59"/>
      <c r="AL770" s="59"/>
      <c r="AM770" s="59"/>
      <c r="AN770" s="59"/>
      <c r="AO770" s="59"/>
      <c r="AP770" s="59"/>
      <c r="AQ770" s="59"/>
      <c r="AR770" s="59"/>
      <c r="AS770" s="59"/>
      <c r="AT770" s="59"/>
      <c r="AU770" s="59"/>
      <c r="AV770" s="59"/>
      <c r="AW770" s="59"/>
      <c r="AX770" s="59"/>
      <c r="AY770" s="59"/>
      <c r="AZ770" s="59"/>
      <c r="BA770" s="59"/>
      <c r="BB770" s="59"/>
      <c r="BC770" s="59"/>
      <c r="BD770" s="59"/>
      <c r="BE770" s="59"/>
      <c r="BF770" s="59"/>
      <c r="BG770" s="59"/>
      <c r="BH770" s="59"/>
      <c r="BI770" s="59"/>
      <c r="BJ770" s="59"/>
      <c r="BK770" s="59"/>
      <c r="BL770" s="59"/>
      <c r="BM770" s="59"/>
      <c r="BN770" s="59"/>
      <c r="BO770" s="59"/>
      <c r="BP770" s="59"/>
      <c r="BQ770" s="59"/>
      <c r="BR770" s="59"/>
      <c r="BS770" s="59"/>
      <c r="BT770" s="59"/>
      <c r="BU770" s="59"/>
    </row>
    <row r="771" spans="2:73"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  <c r="AB771" s="59"/>
      <c r="AC771" s="59"/>
      <c r="AD771" s="59"/>
      <c r="AE771" s="59"/>
      <c r="AF771" s="59"/>
      <c r="AG771" s="59"/>
      <c r="AH771" s="59"/>
      <c r="AI771" s="59"/>
      <c r="AJ771" s="59"/>
      <c r="AK771" s="59"/>
      <c r="AL771" s="59"/>
      <c r="AM771" s="59"/>
      <c r="AN771" s="59"/>
      <c r="AO771" s="59"/>
      <c r="AP771" s="59"/>
      <c r="AQ771" s="59"/>
      <c r="AR771" s="59"/>
      <c r="AS771" s="59"/>
      <c r="AT771" s="59"/>
      <c r="AU771" s="59"/>
      <c r="AV771" s="59"/>
      <c r="AW771" s="59"/>
      <c r="AX771" s="59"/>
      <c r="AY771" s="59"/>
      <c r="AZ771" s="59"/>
      <c r="BA771" s="59"/>
      <c r="BB771" s="59"/>
      <c r="BC771" s="59"/>
      <c r="BD771" s="59"/>
      <c r="BE771" s="59"/>
      <c r="BF771" s="59"/>
      <c r="BG771" s="59"/>
      <c r="BH771" s="59"/>
      <c r="BI771" s="59"/>
      <c r="BJ771" s="59"/>
      <c r="BK771" s="59"/>
      <c r="BL771" s="59"/>
      <c r="BM771" s="59"/>
      <c r="BN771" s="59"/>
      <c r="BO771" s="59"/>
      <c r="BP771" s="59"/>
      <c r="BQ771" s="59"/>
      <c r="BR771" s="59"/>
      <c r="BS771" s="59"/>
      <c r="BT771" s="59"/>
      <c r="BU771" s="59"/>
    </row>
    <row r="772" spans="2:73"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  <c r="AB772" s="59"/>
      <c r="AC772" s="59"/>
      <c r="AD772" s="59"/>
      <c r="AE772" s="59"/>
      <c r="AF772" s="59"/>
      <c r="AG772" s="59"/>
      <c r="AH772" s="59"/>
      <c r="AI772" s="59"/>
      <c r="AJ772" s="59"/>
      <c r="AK772" s="59"/>
      <c r="AL772" s="59"/>
      <c r="AM772" s="59"/>
      <c r="AN772" s="59"/>
      <c r="AO772" s="59"/>
      <c r="AP772" s="59"/>
      <c r="AQ772" s="59"/>
      <c r="AR772" s="59"/>
      <c r="AS772" s="59"/>
      <c r="AT772" s="59"/>
      <c r="AU772" s="59"/>
      <c r="AV772" s="59"/>
      <c r="AW772" s="59"/>
      <c r="AX772" s="59"/>
      <c r="AY772" s="59"/>
      <c r="AZ772" s="59"/>
      <c r="BA772" s="59"/>
      <c r="BB772" s="59"/>
      <c r="BC772" s="59"/>
      <c r="BD772" s="59"/>
      <c r="BE772" s="59"/>
      <c r="BF772" s="59"/>
      <c r="BG772" s="59"/>
      <c r="BH772" s="59"/>
      <c r="BI772" s="59"/>
      <c r="BJ772" s="59"/>
      <c r="BK772" s="59"/>
      <c r="BL772" s="59"/>
      <c r="BM772" s="59"/>
      <c r="BN772" s="59"/>
      <c r="BO772" s="59"/>
      <c r="BP772" s="59"/>
      <c r="BQ772" s="59"/>
      <c r="BR772" s="59"/>
      <c r="BS772" s="59"/>
      <c r="BT772" s="59"/>
      <c r="BU772" s="59"/>
    </row>
    <row r="773" spans="2:73"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  <c r="AB773" s="59"/>
      <c r="AC773" s="59"/>
      <c r="AD773" s="59"/>
      <c r="AE773" s="59"/>
      <c r="AF773" s="59"/>
      <c r="AG773" s="59"/>
      <c r="AH773" s="59"/>
      <c r="AI773" s="59"/>
      <c r="AJ773" s="59"/>
      <c r="AK773" s="59"/>
      <c r="AL773" s="59"/>
      <c r="AM773" s="59"/>
      <c r="AN773" s="59"/>
      <c r="AO773" s="59"/>
      <c r="AP773" s="59"/>
      <c r="AQ773" s="59"/>
      <c r="AR773" s="59"/>
      <c r="AS773" s="59"/>
      <c r="AT773" s="59"/>
      <c r="AU773" s="59"/>
      <c r="AV773" s="59"/>
      <c r="AW773" s="59"/>
      <c r="AX773" s="59"/>
      <c r="AY773" s="59"/>
      <c r="AZ773" s="59"/>
      <c r="BA773" s="59"/>
      <c r="BB773" s="59"/>
      <c r="BC773" s="59"/>
      <c r="BD773" s="59"/>
      <c r="BE773" s="59"/>
      <c r="BF773" s="59"/>
      <c r="BG773" s="59"/>
      <c r="BH773" s="59"/>
      <c r="BI773" s="59"/>
      <c r="BJ773" s="59"/>
      <c r="BK773" s="59"/>
      <c r="BL773" s="59"/>
      <c r="BM773" s="59"/>
      <c r="BN773" s="59"/>
      <c r="BO773" s="59"/>
      <c r="BP773" s="59"/>
      <c r="BQ773" s="59"/>
      <c r="BR773" s="59"/>
      <c r="BS773" s="59"/>
      <c r="BT773" s="59"/>
      <c r="BU773" s="59"/>
    </row>
    <row r="774" spans="2:73"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  <c r="AB774" s="59"/>
      <c r="AC774" s="59"/>
      <c r="AD774" s="59"/>
      <c r="AE774" s="59"/>
      <c r="AF774" s="59"/>
      <c r="AG774" s="59"/>
      <c r="AH774" s="59"/>
      <c r="AI774" s="59"/>
      <c r="AJ774" s="59"/>
      <c r="AK774" s="59"/>
      <c r="AL774" s="59"/>
      <c r="AM774" s="59"/>
      <c r="AN774" s="59"/>
      <c r="AO774" s="59"/>
      <c r="AP774" s="59"/>
      <c r="AQ774" s="59"/>
      <c r="AR774" s="59"/>
      <c r="AS774" s="59"/>
      <c r="AT774" s="59"/>
      <c r="AU774" s="59"/>
      <c r="AV774" s="59"/>
      <c r="AW774" s="59"/>
      <c r="AX774" s="59"/>
      <c r="AY774" s="59"/>
      <c r="AZ774" s="59"/>
      <c r="BA774" s="59"/>
      <c r="BB774" s="59"/>
      <c r="BC774" s="59"/>
      <c r="BD774" s="59"/>
      <c r="BE774" s="59"/>
      <c r="BF774" s="59"/>
      <c r="BG774" s="59"/>
      <c r="BH774" s="59"/>
      <c r="BI774" s="59"/>
      <c r="BJ774" s="59"/>
      <c r="BK774" s="59"/>
      <c r="BL774" s="59"/>
      <c r="BM774" s="59"/>
      <c r="BN774" s="59"/>
      <c r="BO774" s="59"/>
      <c r="BP774" s="59"/>
      <c r="BQ774" s="59"/>
      <c r="BR774" s="59"/>
      <c r="BS774" s="59"/>
      <c r="BT774" s="59"/>
      <c r="BU774" s="59"/>
    </row>
    <row r="775" spans="2:73"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  <c r="AB775" s="59"/>
      <c r="AC775" s="59"/>
      <c r="AD775" s="59"/>
      <c r="AE775" s="59"/>
      <c r="AF775" s="59"/>
      <c r="AG775" s="59"/>
      <c r="AH775" s="59"/>
      <c r="AI775" s="59"/>
      <c r="AJ775" s="59"/>
      <c r="AK775" s="59"/>
      <c r="AL775" s="59"/>
      <c r="AM775" s="59"/>
      <c r="AN775" s="59"/>
      <c r="AO775" s="59"/>
      <c r="AP775" s="59"/>
      <c r="AQ775" s="59"/>
      <c r="AR775" s="59"/>
      <c r="AS775" s="59"/>
      <c r="AT775" s="59"/>
      <c r="AU775" s="59"/>
      <c r="AV775" s="59"/>
      <c r="AW775" s="59"/>
      <c r="AX775" s="59"/>
      <c r="AY775" s="59"/>
      <c r="AZ775" s="59"/>
      <c r="BA775" s="59"/>
      <c r="BB775" s="59"/>
      <c r="BC775" s="59"/>
      <c r="BD775" s="59"/>
      <c r="BE775" s="59"/>
      <c r="BF775" s="59"/>
      <c r="BG775" s="59"/>
      <c r="BH775" s="59"/>
      <c r="BI775" s="59"/>
      <c r="BJ775" s="59"/>
      <c r="BK775" s="59"/>
      <c r="BL775" s="59"/>
      <c r="BM775" s="59"/>
      <c r="BN775" s="59"/>
      <c r="BO775" s="59"/>
      <c r="BP775" s="59"/>
      <c r="BQ775" s="59"/>
      <c r="BR775" s="59"/>
      <c r="BS775" s="59"/>
      <c r="BT775" s="59"/>
      <c r="BU775" s="59"/>
    </row>
    <row r="776" spans="2:73"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  <c r="AB776" s="59"/>
      <c r="AC776" s="59"/>
      <c r="AD776" s="59"/>
      <c r="AE776" s="59"/>
      <c r="AF776" s="59"/>
      <c r="AG776" s="59"/>
      <c r="AH776" s="59"/>
      <c r="AI776" s="59"/>
      <c r="AJ776" s="59"/>
      <c r="AK776" s="59"/>
      <c r="AL776" s="59"/>
      <c r="AM776" s="59"/>
      <c r="AN776" s="59"/>
      <c r="AO776" s="59"/>
      <c r="AP776" s="59"/>
      <c r="AQ776" s="59"/>
      <c r="AR776" s="59"/>
      <c r="AS776" s="59"/>
      <c r="AT776" s="59"/>
      <c r="AU776" s="59"/>
      <c r="AV776" s="59"/>
      <c r="AW776" s="59"/>
      <c r="AX776" s="59"/>
      <c r="AY776" s="59"/>
      <c r="AZ776" s="59"/>
      <c r="BA776" s="59"/>
      <c r="BB776" s="59"/>
      <c r="BC776" s="59"/>
      <c r="BD776" s="59"/>
      <c r="BE776" s="59"/>
      <c r="BF776" s="59"/>
      <c r="BG776" s="59"/>
      <c r="BH776" s="59"/>
      <c r="BI776" s="59"/>
      <c r="BJ776" s="59"/>
      <c r="BK776" s="59"/>
      <c r="BL776" s="59"/>
      <c r="BM776" s="59"/>
      <c r="BN776" s="59"/>
      <c r="BO776" s="59"/>
      <c r="BP776" s="59"/>
      <c r="BQ776" s="59"/>
      <c r="BR776" s="59"/>
      <c r="BS776" s="59"/>
      <c r="BT776" s="59"/>
      <c r="BU776" s="59"/>
    </row>
    <row r="777" spans="2:73"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  <c r="AB777" s="59"/>
      <c r="AC777" s="59"/>
      <c r="AD777" s="59"/>
      <c r="AE777" s="59"/>
      <c r="AF777" s="59"/>
      <c r="AG777" s="59"/>
      <c r="AH777" s="59"/>
      <c r="AI777" s="59"/>
      <c r="AJ777" s="59"/>
      <c r="AK777" s="59"/>
      <c r="AL777" s="59"/>
      <c r="AM777" s="59"/>
      <c r="AN777" s="59"/>
      <c r="AO777" s="59"/>
      <c r="AP777" s="59"/>
      <c r="AQ777" s="59"/>
      <c r="AR777" s="59"/>
      <c r="AS777" s="59"/>
      <c r="AT777" s="59"/>
      <c r="AU777" s="59"/>
      <c r="AV777" s="59"/>
      <c r="AW777" s="59"/>
      <c r="AX777" s="59"/>
      <c r="AY777" s="59"/>
      <c r="AZ777" s="59"/>
      <c r="BA777" s="59"/>
      <c r="BB777" s="59"/>
      <c r="BC777" s="59"/>
      <c r="BD777" s="59"/>
      <c r="BE777" s="59"/>
      <c r="BF777" s="59"/>
      <c r="BG777" s="59"/>
      <c r="BH777" s="59"/>
      <c r="BI777" s="59"/>
      <c r="BJ777" s="59"/>
      <c r="BK777" s="59"/>
      <c r="BL777" s="59"/>
      <c r="BM777" s="59"/>
      <c r="BN777" s="59"/>
      <c r="BO777" s="59"/>
      <c r="BP777" s="59"/>
      <c r="BQ777" s="59"/>
      <c r="BR777" s="59"/>
      <c r="BS777" s="59"/>
      <c r="BT777" s="59"/>
      <c r="BU777" s="59"/>
    </row>
    <row r="778" spans="2:73"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  <c r="AB778" s="59"/>
      <c r="AC778" s="59"/>
      <c r="AD778" s="59"/>
      <c r="AE778" s="59"/>
      <c r="AF778" s="59"/>
      <c r="AG778" s="59"/>
      <c r="AH778" s="59"/>
      <c r="AI778" s="59"/>
      <c r="AJ778" s="59"/>
      <c r="AK778" s="59"/>
      <c r="AL778" s="59"/>
      <c r="AM778" s="59"/>
      <c r="AN778" s="59"/>
      <c r="AO778" s="59"/>
      <c r="AP778" s="59"/>
      <c r="AQ778" s="59"/>
      <c r="AR778" s="59"/>
      <c r="AS778" s="59"/>
      <c r="AT778" s="59"/>
      <c r="AU778" s="59"/>
      <c r="AV778" s="59"/>
      <c r="AW778" s="59"/>
      <c r="AX778" s="59"/>
      <c r="AY778" s="59"/>
      <c r="AZ778" s="59"/>
      <c r="BA778" s="59"/>
      <c r="BB778" s="59"/>
      <c r="BC778" s="59"/>
      <c r="BD778" s="59"/>
      <c r="BE778" s="59"/>
      <c r="BF778" s="59"/>
      <c r="BG778" s="59"/>
      <c r="BH778" s="59"/>
      <c r="BI778" s="59"/>
      <c r="BJ778" s="59"/>
      <c r="BK778" s="59"/>
      <c r="BL778" s="59"/>
      <c r="BM778" s="59"/>
      <c r="BN778" s="59"/>
      <c r="BO778" s="59"/>
      <c r="BP778" s="59"/>
      <c r="BQ778" s="59"/>
      <c r="BR778" s="59"/>
      <c r="BS778" s="59"/>
      <c r="BT778" s="59"/>
      <c r="BU778" s="59"/>
    </row>
    <row r="779" spans="2:73"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  <c r="AB779" s="59"/>
      <c r="AC779" s="59"/>
      <c r="AD779" s="59"/>
      <c r="AE779" s="59"/>
      <c r="AF779" s="59"/>
      <c r="AG779" s="59"/>
      <c r="AH779" s="59"/>
      <c r="AI779" s="59"/>
      <c r="AJ779" s="59"/>
      <c r="AK779" s="59"/>
      <c r="AL779" s="59"/>
      <c r="AM779" s="59"/>
      <c r="AN779" s="59"/>
      <c r="AO779" s="59"/>
      <c r="AP779" s="59"/>
      <c r="AQ779" s="59"/>
      <c r="AR779" s="59"/>
      <c r="AS779" s="59"/>
      <c r="AT779" s="59"/>
      <c r="AU779" s="59"/>
      <c r="AV779" s="59"/>
      <c r="AW779" s="59"/>
      <c r="AX779" s="59"/>
      <c r="AY779" s="59"/>
      <c r="AZ779" s="59"/>
      <c r="BA779" s="59"/>
      <c r="BB779" s="59"/>
      <c r="BC779" s="59"/>
      <c r="BD779" s="59"/>
      <c r="BE779" s="59"/>
      <c r="BF779" s="59"/>
      <c r="BG779" s="59"/>
      <c r="BH779" s="59"/>
      <c r="BI779" s="59"/>
      <c r="BJ779" s="59"/>
      <c r="BK779" s="59"/>
      <c r="BL779" s="59"/>
      <c r="BM779" s="59"/>
      <c r="BN779" s="59"/>
      <c r="BO779" s="59"/>
      <c r="BP779" s="59"/>
      <c r="BQ779" s="59"/>
      <c r="BR779" s="59"/>
      <c r="BS779" s="59"/>
      <c r="BT779" s="59"/>
      <c r="BU779" s="59"/>
    </row>
    <row r="780" spans="2:73"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  <c r="AB780" s="59"/>
      <c r="AC780" s="59"/>
      <c r="AD780" s="59"/>
      <c r="AE780" s="59"/>
      <c r="AF780" s="59"/>
      <c r="AG780" s="59"/>
      <c r="AH780" s="59"/>
      <c r="AI780" s="59"/>
      <c r="AJ780" s="59"/>
      <c r="AK780" s="59"/>
      <c r="AL780" s="59"/>
      <c r="AM780" s="59"/>
      <c r="AN780" s="59"/>
      <c r="AO780" s="59"/>
      <c r="AP780" s="59"/>
      <c r="AQ780" s="59"/>
      <c r="AR780" s="59"/>
      <c r="AS780" s="59"/>
      <c r="AT780" s="59"/>
      <c r="AU780" s="59"/>
      <c r="AV780" s="59"/>
      <c r="AW780" s="59"/>
      <c r="AX780" s="59"/>
      <c r="AY780" s="59"/>
      <c r="AZ780" s="59"/>
      <c r="BA780" s="59"/>
      <c r="BB780" s="59"/>
      <c r="BC780" s="59"/>
      <c r="BD780" s="59"/>
      <c r="BE780" s="59"/>
      <c r="BF780" s="59"/>
      <c r="BG780" s="59"/>
      <c r="BH780" s="59"/>
      <c r="BI780" s="59"/>
      <c r="BJ780" s="59"/>
      <c r="BK780" s="59"/>
      <c r="BL780" s="59"/>
      <c r="BM780" s="59"/>
      <c r="BN780" s="59"/>
      <c r="BO780" s="59"/>
      <c r="BP780" s="59"/>
      <c r="BQ780" s="59"/>
      <c r="BR780" s="59"/>
      <c r="BS780" s="59"/>
      <c r="BT780" s="59"/>
      <c r="BU780" s="59"/>
    </row>
    <row r="781" spans="2:73"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  <c r="AB781" s="59"/>
      <c r="AC781" s="59"/>
      <c r="AD781" s="59"/>
      <c r="AE781" s="59"/>
      <c r="AF781" s="59"/>
      <c r="AG781" s="59"/>
      <c r="AH781" s="59"/>
      <c r="AI781" s="59"/>
      <c r="AJ781" s="59"/>
      <c r="AK781" s="59"/>
      <c r="AL781" s="59"/>
      <c r="AM781" s="59"/>
      <c r="AN781" s="59"/>
      <c r="AO781" s="59"/>
      <c r="AP781" s="59"/>
      <c r="AQ781" s="59"/>
      <c r="AR781" s="59"/>
      <c r="AS781" s="59"/>
      <c r="AT781" s="59"/>
      <c r="AU781" s="59"/>
      <c r="AV781" s="59"/>
      <c r="AW781" s="59"/>
      <c r="AX781" s="59"/>
      <c r="AY781" s="59"/>
      <c r="AZ781" s="59"/>
      <c r="BA781" s="59"/>
      <c r="BB781" s="59"/>
      <c r="BC781" s="59"/>
      <c r="BD781" s="59"/>
      <c r="BE781" s="59"/>
      <c r="BF781" s="59"/>
      <c r="BG781" s="59"/>
      <c r="BH781" s="59"/>
      <c r="BI781" s="59"/>
      <c r="BJ781" s="59"/>
      <c r="BK781" s="59"/>
      <c r="BL781" s="59"/>
      <c r="BM781" s="59"/>
      <c r="BN781" s="59"/>
      <c r="BO781" s="59"/>
      <c r="BP781" s="59"/>
      <c r="BQ781" s="59"/>
      <c r="BR781" s="59"/>
      <c r="BS781" s="59"/>
      <c r="BT781" s="59"/>
      <c r="BU781" s="59"/>
    </row>
    <row r="782" spans="2:73"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  <c r="AB782" s="59"/>
      <c r="AC782" s="59"/>
      <c r="AD782" s="59"/>
      <c r="AE782" s="59"/>
      <c r="AF782" s="59"/>
      <c r="AG782" s="59"/>
      <c r="AH782" s="59"/>
      <c r="AI782" s="59"/>
      <c r="AJ782" s="59"/>
      <c r="AK782" s="59"/>
      <c r="AL782" s="59"/>
      <c r="AM782" s="59"/>
      <c r="AN782" s="59"/>
      <c r="AO782" s="59"/>
      <c r="AP782" s="59"/>
      <c r="AQ782" s="59"/>
      <c r="AR782" s="59"/>
      <c r="AS782" s="59"/>
      <c r="AT782" s="59"/>
      <c r="AU782" s="59"/>
      <c r="AV782" s="59"/>
      <c r="AW782" s="59"/>
      <c r="AX782" s="59"/>
      <c r="AY782" s="59"/>
      <c r="AZ782" s="59"/>
      <c r="BA782" s="59"/>
      <c r="BB782" s="59"/>
      <c r="BC782" s="59"/>
      <c r="BD782" s="59"/>
      <c r="BE782" s="59"/>
      <c r="BF782" s="59"/>
      <c r="BG782" s="59"/>
      <c r="BH782" s="59"/>
      <c r="BI782" s="59"/>
      <c r="BJ782" s="59"/>
      <c r="BK782" s="59"/>
      <c r="BL782" s="59"/>
      <c r="BM782" s="59"/>
      <c r="BN782" s="59"/>
      <c r="BO782" s="59"/>
      <c r="BP782" s="59"/>
      <c r="BQ782" s="59"/>
      <c r="BR782" s="59"/>
      <c r="BS782" s="59"/>
      <c r="BT782" s="59"/>
      <c r="BU782" s="59"/>
    </row>
    <row r="783" spans="2:73"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  <c r="AB783" s="59"/>
      <c r="AC783" s="59"/>
      <c r="AD783" s="59"/>
      <c r="AE783" s="59"/>
      <c r="AF783" s="59"/>
      <c r="AG783" s="59"/>
      <c r="AH783" s="59"/>
      <c r="AI783" s="59"/>
      <c r="AJ783" s="59"/>
      <c r="AK783" s="59"/>
      <c r="AL783" s="59"/>
      <c r="AM783" s="59"/>
      <c r="AN783" s="59"/>
      <c r="AO783" s="59"/>
      <c r="AP783" s="59"/>
      <c r="AQ783" s="59"/>
      <c r="AR783" s="59"/>
      <c r="AS783" s="59"/>
      <c r="AT783" s="59"/>
      <c r="AU783" s="59"/>
      <c r="AV783" s="59"/>
      <c r="AW783" s="59"/>
      <c r="AX783" s="59"/>
      <c r="AY783" s="59"/>
      <c r="AZ783" s="59"/>
      <c r="BA783" s="59"/>
      <c r="BB783" s="59"/>
      <c r="BC783" s="59"/>
      <c r="BD783" s="59"/>
      <c r="BE783" s="59"/>
      <c r="BF783" s="59"/>
      <c r="BG783" s="59"/>
      <c r="BH783" s="59"/>
      <c r="BI783" s="59"/>
      <c r="BJ783" s="59"/>
      <c r="BK783" s="59"/>
      <c r="BL783" s="59"/>
      <c r="BM783" s="59"/>
      <c r="BN783" s="59"/>
      <c r="BO783" s="59"/>
      <c r="BP783" s="59"/>
      <c r="BQ783" s="59"/>
      <c r="BR783" s="59"/>
      <c r="BS783" s="59"/>
      <c r="BT783" s="59"/>
      <c r="BU783" s="59"/>
    </row>
    <row r="784" spans="2:73"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  <c r="AB784" s="59"/>
      <c r="AC784" s="59"/>
      <c r="AD784" s="59"/>
      <c r="AE784" s="59"/>
      <c r="AF784" s="59"/>
      <c r="AG784" s="59"/>
      <c r="AH784" s="59"/>
      <c r="AI784" s="59"/>
      <c r="AJ784" s="59"/>
      <c r="AK784" s="59"/>
      <c r="AL784" s="59"/>
      <c r="AM784" s="59"/>
      <c r="AN784" s="59"/>
      <c r="AO784" s="59"/>
      <c r="AP784" s="59"/>
      <c r="AQ784" s="59"/>
      <c r="AR784" s="59"/>
      <c r="AS784" s="59"/>
      <c r="AT784" s="59"/>
      <c r="AU784" s="59"/>
      <c r="AV784" s="59"/>
      <c r="AW784" s="59"/>
      <c r="AX784" s="59"/>
      <c r="AY784" s="59"/>
      <c r="AZ784" s="59"/>
      <c r="BA784" s="59"/>
      <c r="BB784" s="59"/>
      <c r="BC784" s="59"/>
      <c r="BD784" s="59"/>
      <c r="BE784" s="59"/>
      <c r="BF784" s="59"/>
      <c r="BG784" s="59"/>
      <c r="BH784" s="59"/>
      <c r="BI784" s="59"/>
      <c r="BJ784" s="59"/>
      <c r="BK784" s="59"/>
      <c r="BL784" s="59"/>
      <c r="BM784" s="59"/>
      <c r="BN784" s="59"/>
      <c r="BO784" s="59"/>
      <c r="BP784" s="59"/>
      <c r="BQ784" s="59"/>
      <c r="BR784" s="59"/>
      <c r="BS784" s="59"/>
      <c r="BT784" s="59"/>
      <c r="BU784" s="59"/>
    </row>
    <row r="785" spans="2:73"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  <c r="AB785" s="59"/>
      <c r="AC785" s="59"/>
      <c r="AD785" s="59"/>
      <c r="AE785" s="59"/>
      <c r="AF785" s="59"/>
      <c r="AG785" s="59"/>
      <c r="AH785" s="59"/>
      <c r="AI785" s="59"/>
      <c r="AJ785" s="59"/>
      <c r="AK785" s="59"/>
      <c r="AL785" s="59"/>
      <c r="AM785" s="59"/>
      <c r="AN785" s="59"/>
      <c r="AO785" s="59"/>
      <c r="AP785" s="59"/>
      <c r="AQ785" s="59"/>
      <c r="AR785" s="59"/>
      <c r="AS785" s="59"/>
      <c r="AT785" s="59"/>
      <c r="AU785" s="59"/>
      <c r="AV785" s="59"/>
      <c r="AW785" s="59"/>
      <c r="AX785" s="59"/>
      <c r="AY785" s="59"/>
      <c r="AZ785" s="59"/>
      <c r="BA785" s="59"/>
      <c r="BB785" s="59"/>
      <c r="BC785" s="59"/>
      <c r="BD785" s="59"/>
      <c r="BE785" s="59"/>
      <c r="BF785" s="59"/>
      <c r="BG785" s="59"/>
      <c r="BH785" s="59"/>
      <c r="BI785" s="59"/>
      <c r="BJ785" s="59"/>
      <c r="BK785" s="59"/>
      <c r="BL785" s="59"/>
      <c r="BM785" s="59"/>
      <c r="BN785" s="59"/>
      <c r="BO785" s="59"/>
      <c r="BP785" s="59"/>
      <c r="BQ785" s="59"/>
      <c r="BR785" s="59"/>
      <c r="BS785" s="59"/>
      <c r="BT785" s="59"/>
      <c r="BU785" s="59"/>
    </row>
    <row r="786" spans="2:73"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  <c r="AB786" s="59"/>
      <c r="AC786" s="59"/>
      <c r="AD786" s="59"/>
      <c r="AE786" s="59"/>
      <c r="AF786" s="59"/>
      <c r="AG786" s="59"/>
      <c r="AH786" s="59"/>
      <c r="AI786" s="59"/>
      <c r="AJ786" s="59"/>
      <c r="AK786" s="59"/>
      <c r="AL786" s="59"/>
      <c r="AM786" s="59"/>
      <c r="AN786" s="59"/>
      <c r="AO786" s="59"/>
      <c r="AP786" s="59"/>
      <c r="AQ786" s="59"/>
      <c r="AR786" s="59"/>
      <c r="AS786" s="59"/>
      <c r="AT786" s="59"/>
      <c r="AU786" s="59"/>
      <c r="AV786" s="59"/>
      <c r="AW786" s="59"/>
      <c r="AX786" s="59"/>
      <c r="AY786" s="59"/>
      <c r="AZ786" s="59"/>
      <c r="BA786" s="59"/>
      <c r="BB786" s="59"/>
      <c r="BC786" s="59"/>
      <c r="BD786" s="59"/>
      <c r="BE786" s="59"/>
      <c r="BF786" s="59"/>
      <c r="BG786" s="59"/>
      <c r="BH786" s="59"/>
      <c r="BI786" s="59"/>
      <c r="BJ786" s="59"/>
      <c r="BK786" s="59"/>
      <c r="BL786" s="59"/>
      <c r="BM786" s="59"/>
      <c r="BN786" s="59"/>
      <c r="BO786" s="59"/>
      <c r="BP786" s="59"/>
      <c r="BQ786" s="59"/>
      <c r="BR786" s="59"/>
      <c r="BS786" s="59"/>
      <c r="BT786" s="59"/>
      <c r="BU786" s="59"/>
    </row>
    <row r="787" spans="2:73"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  <c r="AB787" s="59"/>
      <c r="AC787" s="59"/>
      <c r="AD787" s="59"/>
      <c r="AE787" s="59"/>
      <c r="AF787" s="59"/>
      <c r="AG787" s="59"/>
      <c r="AH787" s="59"/>
      <c r="AI787" s="59"/>
      <c r="AJ787" s="59"/>
      <c r="AK787" s="59"/>
      <c r="AL787" s="59"/>
      <c r="AM787" s="59"/>
      <c r="AN787" s="59"/>
      <c r="AO787" s="59"/>
      <c r="AP787" s="59"/>
      <c r="AQ787" s="59"/>
      <c r="AR787" s="59"/>
      <c r="AS787" s="59"/>
      <c r="AT787" s="59"/>
      <c r="AU787" s="59"/>
      <c r="AV787" s="59"/>
      <c r="AW787" s="59"/>
      <c r="AX787" s="59"/>
      <c r="AY787" s="59"/>
      <c r="AZ787" s="59"/>
      <c r="BA787" s="59"/>
      <c r="BB787" s="59"/>
      <c r="BC787" s="59"/>
      <c r="BD787" s="59"/>
      <c r="BE787" s="59"/>
      <c r="BF787" s="59"/>
      <c r="BG787" s="59"/>
      <c r="BH787" s="59"/>
      <c r="BI787" s="59"/>
      <c r="BJ787" s="59"/>
      <c r="BK787" s="59"/>
      <c r="BL787" s="59"/>
      <c r="BM787" s="59"/>
      <c r="BN787" s="59"/>
      <c r="BO787" s="59"/>
      <c r="BP787" s="59"/>
      <c r="BQ787" s="59"/>
      <c r="BR787" s="59"/>
      <c r="BS787" s="59"/>
      <c r="BT787" s="59"/>
      <c r="BU787" s="59"/>
    </row>
    <row r="788" spans="2:73"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  <c r="AB788" s="59"/>
      <c r="AC788" s="59"/>
      <c r="AD788" s="59"/>
      <c r="AE788" s="59"/>
      <c r="AF788" s="59"/>
      <c r="AG788" s="59"/>
      <c r="AH788" s="59"/>
      <c r="AI788" s="59"/>
      <c r="AJ788" s="59"/>
      <c r="AK788" s="59"/>
      <c r="AL788" s="59"/>
      <c r="AM788" s="59"/>
      <c r="AN788" s="59"/>
      <c r="AO788" s="59"/>
      <c r="AP788" s="59"/>
      <c r="AQ788" s="59"/>
      <c r="AR788" s="59"/>
      <c r="AS788" s="59"/>
      <c r="AT788" s="59"/>
      <c r="AU788" s="59"/>
      <c r="AV788" s="59"/>
      <c r="AW788" s="59"/>
      <c r="AX788" s="59"/>
      <c r="AY788" s="59"/>
      <c r="AZ788" s="59"/>
      <c r="BA788" s="59"/>
      <c r="BB788" s="59"/>
      <c r="BC788" s="59"/>
      <c r="BD788" s="59"/>
      <c r="BE788" s="59"/>
      <c r="BF788" s="59"/>
      <c r="BG788" s="59"/>
      <c r="BH788" s="59"/>
      <c r="BI788" s="59"/>
      <c r="BJ788" s="59"/>
      <c r="BK788" s="59"/>
      <c r="BL788" s="59"/>
      <c r="BM788" s="59"/>
      <c r="BN788" s="59"/>
      <c r="BO788" s="59"/>
      <c r="BP788" s="59"/>
      <c r="BQ788" s="59"/>
      <c r="BR788" s="59"/>
      <c r="BS788" s="59"/>
      <c r="BT788" s="59"/>
      <c r="BU788" s="59"/>
    </row>
    <row r="789" spans="2:73"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  <c r="AB789" s="59"/>
      <c r="AC789" s="59"/>
      <c r="AD789" s="59"/>
      <c r="AE789" s="59"/>
      <c r="AF789" s="59"/>
      <c r="AG789" s="59"/>
      <c r="AH789" s="59"/>
      <c r="AI789" s="59"/>
      <c r="AJ789" s="59"/>
      <c r="AK789" s="59"/>
      <c r="AL789" s="59"/>
      <c r="AM789" s="59"/>
      <c r="AN789" s="59"/>
      <c r="AO789" s="59"/>
      <c r="AP789" s="59"/>
      <c r="AQ789" s="59"/>
      <c r="AR789" s="59"/>
      <c r="AS789" s="59"/>
      <c r="AT789" s="59"/>
      <c r="AU789" s="59"/>
      <c r="AV789" s="59"/>
      <c r="AW789" s="59"/>
      <c r="AX789" s="59"/>
      <c r="AY789" s="59"/>
      <c r="AZ789" s="59"/>
      <c r="BA789" s="59"/>
      <c r="BB789" s="59"/>
      <c r="BC789" s="59"/>
      <c r="BD789" s="59"/>
      <c r="BE789" s="59"/>
      <c r="BF789" s="59"/>
      <c r="BG789" s="59"/>
      <c r="BH789" s="59"/>
      <c r="BI789" s="59"/>
      <c r="BJ789" s="59"/>
      <c r="BK789" s="59"/>
      <c r="BL789" s="59"/>
      <c r="BM789" s="59"/>
      <c r="BN789" s="59"/>
      <c r="BO789" s="59"/>
      <c r="BP789" s="59"/>
      <c r="BQ789" s="59"/>
      <c r="BR789" s="59"/>
      <c r="BS789" s="59"/>
      <c r="BT789" s="59"/>
      <c r="BU789" s="59"/>
    </row>
    <row r="790" spans="2:73"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  <c r="AB790" s="59"/>
      <c r="AC790" s="59"/>
      <c r="AD790" s="59"/>
      <c r="AE790" s="59"/>
      <c r="AF790" s="59"/>
      <c r="AG790" s="59"/>
      <c r="AH790" s="59"/>
      <c r="AI790" s="59"/>
      <c r="AJ790" s="59"/>
      <c r="AK790" s="59"/>
      <c r="AL790" s="59"/>
      <c r="AM790" s="59"/>
      <c r="AN790" s="59"/>
      <c r="AO790" s="59"/>
      <c r="AP790" s="59"/>
      <c r="AQ790" s="59"/>
      <c r="AR790" s="59"/>
      <c r="AS790" s="59"/>
      <c r="AT790" s="59"/>
      <c r="AU790" s="59"/>
      <c r="AV790" s="59"/>
      <c r="AW790" s="59"/>
      <c r="AX790" s="59"/>
      <c r="AY790" s="59"/>
      <c r="AZ790" s="59"/>
      <c r="BA790" s="59"/>
      <c r="BB790" s="59"/>
      <c r="BC790" s="59"/>
      <c r="BD790" s="59"/>
      <c r="BE790" s="59"/>
      <c r="BF790" s="59"/>
      <c r="BG790" s="59"/>
      <c r="BH790" s="59"/>
      <c r="BI790" s="59"/>
      <c r="BJ790" s="59"/>
      <c r="BK790" s="59"/>
      <c r="BL790" s="59"/>
      <c r="BM790" s="59"/>
      <c r="BN790" s="59"/>
      <c r="BO790" s="59"/>
      <c r="BP790" s="59"/>
      <c r="BQ790" s="59"/>
      <c r="BR790" s="59"/>
      <c r="BS790" s="59"/>
      <c r="BT790" s="59"/>
      <c r="BU790" s="59"/>
    </row>
    <row r="791" spans="2:73"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  <c r="AB791" s="59"/>
      <c r="AC791" s="59"/>
      <c r="AD791" s="59"/>
      <c r="AE791" s="59"/>
      <c r="AF791" s="59"/>
      <c r="AG791" s="59"/>
      <c r="AH791" s="59"/>
      <c r="AI791" s="59"/>
      <c r="AJ791" s="59"/>
      <c r="AK791" s="59"/>
      <c r="AL791" s="59"/>
      <c r="AM791" s="59"/>
      <c r="AN791" s="59"/>
      <c r="AO791" s="59"/>
      <c r="AP791" s="59"/>
      <c r="AQ791" s="59"/>
      <c r="AR791" s="59"/>
      <c r="AS791" s="59"/>
      <c r="AT791" s="59"/>
      <c r="AU791" s="59"/>
      <c r="AV791" s="59"/>
      <c r="AW791" s="59"/>
      <c r="AX791" s="59"/>
      <c r="AY791" s="59"/>
      <c r="AZ791" s="59"/>
      <c r="BA791" s="59"/>
      <c r="BB791" s="59"/>
      <c r="BC791" s="59"/>
      <c r="BD791" s="59"/>
      <c r="BE791" s="59"/>
      <c r="BF791" s="59"/>
      <c r="BG791" s="59"/>
      <c r="BH791" s="59"/>
      <c r="BI791" s="59"/>
      <c r="BJ791" s="59"/>
      <c r="BK791" s="59"/>
      <c r="BL791" s="59"/>
      <c r="BM791" s="59"/>
      <c r="BN791" s="59"/>
      <c r="BO791" s="59"/>
      <c r="BP791" s="59"/>
      <c r="BQ791" s="59"/>
      <c r="BR791" s="59"/>
      <c r="BS791" s="59"/>
      <c r="BT791" s="59"/>
      <c r="BU791" s="59"/>
    </row>
    <row r="792" spans="2:73"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  <c r="AB792" s="59"/>
      <c r="AC792" s="59"/>
      <c r="AD792" s="59"/>
      <c r="AE792" s="59"/>
      <c r="AF792" s="59"/>
      <c r="AG792" s="59"/>
      <c r="AH792" s="59"/>
      <c r="AI792" s="59"/>
      <c r="AJ792" s="59"/>
      <c r="AK792" s="59"/>
      <c r="AL792" s="59"/>
      <c r="AM792" s="59"/>
      <c r="AN792" s="59"/>
      <c r="AO792" s="59"/>
      <c r="AP792" s="59"/>
      <c r="AQ792" s="59"/>
      <c r="AR792" s="59"/>
      <c r="AS792" s="59"/>
      <c r="AT792" s="59"/>
      <c r="AU792" s="59"/>
      <c r="AV792" s="59"/>
      <c r="AW792" s="59"/>
      <c r="AX792" s="59"/>
      <c r="AY792" s="59"/>
      <c r="AZ792" s="59"/>
      <c r="BA792" s="59"/>
      <c r="BB792" s="59"/>
      <c r="BC792" s="59"/>
      <c r="BD792" s="59"/>
      <c r="BE792" s="59"/>
      <c r="BF792" s="59"/>
      <c r="BG792" s="59"/>
      <c r="BH792" s="59"/>
      <c r="BI792" s="59"/>
      <c r="BJ792" s="59"/>
      <c r="BK792" s="59"/>
      <c r="BL792" s="59"/>
      <c r="BM792" s="59"/>
      <c r="BN792" s="59"/>
      <c r="BO792" s="59"/>
      <c r="BP792" s="59"/>
      <c r="BQ792" s="59"/>
      <c r="BR792" s="59"/>
      <c r="BS792" s="59"/>
      <c r="BT792" s="59"/>
      <c r="BU792" s="59"/>
    </row>
    <row r="793" spans="2:73"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  <c r="AB793" s="59"/>
      <c r="AC793" s="59"/>
      <c r="AD793" s="59"/>
      <c r="AE793" s="59"/>
      <c r="AF793" s="59"/>
      <c r="AG793" s="59"/>
      <c r="AH793" s="59"/>
      <c r="AI793" s="59"/>
      <c r="AJ793" s="59"/>
      <c r="AK793" s="59"/>
      <c r="AL793" s="59"/>
      <c r="AM793" s="59"/>
      <c r="AN793" s="59"/>
      <c r="AO793" s="59"/>
      <c r="AP793" s="59"/>
      <c r="AQ793" s="59"/>
      <c r="AR793" s="59"/>
      <c r="AS793" s="59"/>
      <c r="AT793" s="59"/>
      <c r="AU793" s="59"/>
      <c r="AV793" s="59"/>
      <c r="AW793" s="59"/>
      <c r="AX793" s="59"/>
      <c r="AY793" s="59"/>
      <c r="AZ793" s="59"/>
      <c r="BA793" s="59"/>
      <c r="BB793" s="59"/>
      <c r="BC793" s="59"/>
      <c r="BD793" s="59"/>
      <c r="BE793" s="59"/>
      <c r="BF793" s="59"/>
      <c r="BG793" s="59"/>
      <c r="BH793" s="59"/>
      <c r="BI793" s="59"/>
      <c r="BJ793" s="59"/>
      <c r="BK793" s="59"/>
      <c r="BL793" s="59"/>
      <c r="BM793" s="59"/>
      <c r="BN793" s="59"/>
      <c r="BO793" s="59"/>
      <c r="BP793" s="59"/>
      <c r="BQ793" s="59"/>
      <c r="BR793" s="59"/>
      <c r="BS793" s="59"/>
      <c r="BT793" s="59"/>
      <c r="BU793" s="59"/>
    </row>
    <row r="794" spans="2:73"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  <c r="AB794" s="59"/>
      <c r="AC794" s="59"/>
      <c r="AD794" s="59"/>
      <c r="AE794" s="59"/>
      <c r="AF794" s="59"/>
      <c r="AG794" s="59"/>
      <c r="AH794" s="59"/>
      <c r="AI794" s="59"/>
      <c r="AJ794" s="59"/>
      <c r="AK794" s="59"/>
      <c r="AL794" s="59"/>
      <c r="AM794" s="59"/>
      <c r="AN794" s="59"/>
      <c r="AO794" s="59"/>
      <c r="AP794" s="59"/>
      <c r="AQ794" s="59"/>
      <c r="AR794" s="59"/>
      <c r="AS794" s="59"/>
      <c r="AT794" s="59"/>
      <c r="AU794" s="59"/>
      <c r="AV794" s="59"/>
      <c r="AW794" s="59"/>
      <c r="AX794" s="59"/>
      <c r="AY794" s="59"/>
      <c r="AZ794" s="59"/>
      <c r="BA794" s="59"/>
      <c r="BB794" s="59"/>
      <c r="BC794" s="59"/>
      <c r="BD794" s="59"/>
      <c r="BE794" s="59"/>
      <c r="BF794" s="59"/>
      <c r="BG794" s="59"/>
      <c r="BH794" s="59"/>
      <c r="BI794" s="59"/>
      <c r="BJ794" s="59"/>
      <c r="BK794" s="59"/>
      <c r="BL794" s="59"/>
      <c r="BM794" s="59"/>
      <c r="BN794" s="59"/>
      <c r="BO794" s="59"/>
      <c r="BP794" s="59"/>
      <c r="BQ794" s="59"/>
      <c r="BR794" s="59"/>
      <c r="BS794" s="59"/>
      <c r="BT794" s="59"/>
      <c r="BU794" s="59"/>
    </row>
    <row r="795" spans="2:73"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  <c r="AB795" s="59"/>
      <c r="AC795" s="59"/>
      <c r="AD795" s="59"/>
      <c r="AE795" s="59"/>
      <c r="AF795" s="59"/>
      <c r="AG795" s="59"/>
      <c r="AH795" s="59"/>
      <c r="AI795" s="59"/>
      <c r="AJ795" s="59"/>
      <c r="AK795" s="59"/>
      <c r="AL795" s="59"/>
      <c r="AM795" s="59"/>
      <c r="AN795" s="59"/>
      <c r="AO795" s="59"/>
      <c r="AP795" s="59"/>
      <c r="AQ795" s="59"/>
      <c r="AR795" s="59"/>
      <c r="AS795" s="59"/>
      <c r="AT795" s="59"/>
      <c r="AU795" s="59"/>
      <c r="AV795" s="59"/>
      <c r="AW795" s="59"/>
      <c r="AX795" s="59"/>
      <c r="AY795" s="59"/>
      <c r="AZ795" s="59"/>
      <c r="BA795" s="59"/>
      <c r="BB795" s="59"/>
      <c r="BC795" s="59"/>
      <c r="BD795" s="59"/>
      <c r="BE795" s="59"/>
      <c r="BF795" s="59"/>
      <c r="BG795" s="59"/>
      <c r="BH795" s="59"/>
      <c r="BI795" s="59"/>
      <c r="BJ795" s="59"/>
      <c r="BK795" s="59"/>
      <c r="BL795" s="59"/>
      <c r="BM795" s="59"/>
      <c r="BN795" s="59"/>
      <c r="BO795" s="59"/>
      <c r="BP795" s="59"/>
      <c r="BQ795" s="59"/>
      <c r="BR795" s="59"/>
      <c r="BS795" s="59"/>
      <c r="BT795" s="59"/>
      <c r="BU795" s="59"/>
    </row>
    <row r="796" spans="2:73"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  <c r="AB796" s="59"/>
      <c r="AC796" s="59"/>
      <c r="AD796" s="59"/>
      <c r="AE796" s="59"/>
      <c r="AF796" s="59"/>
      <c r="AG796" s="59"/>
      <c r="AH796" s="59"/>
      <c r="AI796" s="59"/>
      <c r="AJ796" s="59"/>
      <c r="AK796" s="59"/>
      <c r="AL796" s="59"/>
      <c r="AM796" s="59"/>
      <c r="AN796" s="59"/>
      <c r="AO796" s="59"/>
      <c r="AP796" s="59"/>
      <c r="AQ796" s="59"/>
      <c r="AR796" s="59"/>
      <c r="AS796" s="59"/>
      <c r="AT796" s="59"/>
      <c r="AU796" s="59"/>
      <c r="AV796" s="59"/>
      <c r="AW796" s="59"/>
      <c r="AX796" s="59"/>
      <c r="AY796" s="59"/>
      <c r="AZ796" s="59"/>
      <c r="BA796" s="59"/>
      <c r="BB796" s="59"/>
      <c r="BC796" s="59"/>
      <c r="BD796" s="59"/>
      <c r="BE796" s="59"/>
      <c r="BF796" s="59"/>
      <c r="BG796" s="59"/>
      <c r="BH796" s="59"/>
      <c r="BI796" s="59"/>
      <c r="BJ796" s="59"/>
      <c r="BK796" s="59"/>
      <c r="BL796" s="59"/>
      <c r="BM796" s="59"/>
      <c r="BN796" s="59"/>
      <c r="BO796" s="59"/>
      <c r="BP796" s="59"/>
      <c r="BQ796" s="59"/>
      <c r="BR796" s="59"/>
      <c r="BS796" s="59"/>
      <c r="BT796" s="59"/>
      <c r="BU796" s="59"/>
    </row>
    <row r="797" spans="2:73"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  <c r="AB797" s="59"/>
      <c r="AC797" s="59"/>
      <c r="AD797" s="59"/>
      <c r="AE797" s="59"/>
      <c r="AF797" s="59"/>
      <c r="AG797" s="59"/>
      <c r="AH797" s="59"/>
      <c r="AI797" s="59"/>
      <c r="AJ797" s="59"/>
      <c r="AK797" s="59"/>
      <c r="AL797" s="59"/>
      <c r="AM797" s="59"/>
      <c r="AN797" s="59"/>
      <c r="AO797" s="59"/>
      <c r="AP797" s="59"/>
      <c r="AQ797" s="59"/>
      <c r="AR797" s="59"/>
      <c r="AS797" s="59"/>
      <c r="AT797" s="59"/>
      <c r="AU797" s="59"/>
      <c r="AV797" s="59"/>
      <c r="AW797" s="59"/>
      <c r="AX797" s="59"/>
      <c r="AY797" s="59"/>
      <c r="AZ797" s="59"/>
      <c r="BA797" s="59"/>
      <c r="BB797" s="59"/>
      <c r="BC797" s="59"/>
      <c r="BD797" s="59"/>
      <c r="BE797" s="59"/>
      <c r="BF797" s="59"/>
      <c r="BG797" s="59"/>
      <c r="BH797" s="59"/>
      <c r="BI797" s="59"/>
      <c r="BJ797" s="59"/>
      <c r="BK797" s="59"/>
      <c r="BL797" s="59"/>
      <c r="BM797" s="59"/>
      <c r="BN797" s="59"/>
      <c r="BO797" s="59"/>
      <c r="BP797" s="59"/>
      <c r="BQ797" s="59"/>
      <c r="BR797" s="59"/>
      <c r="BS797" s="59"/>
      <c r="BT797" s="59"/>
      <c r="BU797" s="59"/>
    </row>
    <row r="798" spans="2:73"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  <c r="AB798" s="59"/>
      <c r="AC798" s="59"/>
      <c r="AD798" s="59"/>
      <c r="AE798" s="59"/>
      <c r="AF798" s="59"/>
      <c r="AG798" s="59"/>
      <c r="AH798" s="59"/>
      <c r="AI798" s="59"/>
      <c r="AJ798" s="59"/>
      <c r="AK798" s="59"/>
      <c r="AL798" s="59"/>
      <c r="AM798" s="59"/>
      <c r="AN798" s="59"/>
      <c r="AO798" s="59"/>
      <c r="AP798" s="59"/>
      <c r="AQ798" s="59"/>
      <c r="AR798" s="59"/>
      <c r="AS798" s="59"/>
      <c r="AT798" s="59"/>
      <c r="AU798" s="59"/>
      <c r="AV798" s="59"/>
      <c r="AW798" s="59"/>
      <c r="AX798" s="59"/>
      <c r="AY798" s="59"/>
      <c r="AZ798" s="59"/>
      <c r="BA798" s="59"/>
      <c r="BB798" s="59"/>
      <c r="BC798" s="59"/>
      <c r="BD798" s="59"/>
      <c r="BE798" s="59"/>
      <c r="BF798" s="59"/>
      <c r="BG798" s="59"/>
      <c r="BH798" s="59"/>
      <c r="BI798" s="59"/>
      <c r="BJ798" s="59"/>
      <c r="BK798" s="59"/>
      <c r="BL798" s="59"/>
      <c r="BM798" s="59"/>
      <c r="BN798" s="59"/>
      <c r="BO798" s="59"/>
      <c r="BP798" s="59"/>
      <c r="BQ798" s="59"/>
      <c r="BR798" s="59"/>
      <c r="BS798" s="59"/>
      <c r="BT798" s="59"/>
      <c r="BU798" s="59"/>
    </row>
    <row r="799" spans="2:73"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  <c r="AB799" s="59"/>
      <c r="AC799" s="59"/>
      <c r="AD799" s="59"/>
      <c r="AE799" s="59"/>
      <c r="AF799" s="59"/>
      <c r="AG799" s="59"/>
      <c r="AH799" s="59"/>
      <c r="AI799" s="59"/>
      <c r="AJ799" s="59"/>
      <c r="AK799" s="59"/>
      <c r="AL799" s="59"/>
      <c r="AM799" s="59"/>
      <c r="AN799" s="59"/>
      <c r="AO799" s="59"/>
      <c r="AP799" s="59"/>
      <c r="AQ799" s="59"/>
      <c r="AR799" s="59"/>
      <c r="AS799" s="59"/>
      <c r="AT799" s="59"/>
      <c r="AU799" s="59"/>
      <c r="AV799" s="59"/>
      <c r="AW799" s="59"/>
      <c r="AX799" s="59"/>
      <c r="AY799" s="59"/>
      <c r="AZ799" s="59"/>
      <c r="BA799" s="59"/>
      <c r="BB799" s="59"/>
      <c r="BC799" s="59"/>
      <c r="BD799" s="59"/>
      <c r="BE799" s="59"/>
      <c r="BF799" s="59"/>
      <c r="BG799" s="59"/>
      <c r="BH799" s="59"/>
      <c r="BI799" s="59"/>
      <c r="BJ799" s="59"/>
      <c r="BK799" s="59"/>
      <c r="BL799" s="59"/>
      <c r="BM799" s="59"/>
      <c r="BN799" s="59"/>
      <c r="BO799" s="59"/>
      <c r="BP799" s="59"/>
      <c r="BQ799" s="59"/>
      <c r="BR799" s="59"/>
      <c r="BS799" s="59"/>
      <c r="BT799" s="59"/>
      <c r="BU799" s="59"/>
    </row>
    <row r="800" spans="2:73"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  <c r="AB800" s="59"/>
      <c r="AC800" s="59"/>
      <c r="AD800" s="59"/>
      <c r="AE800" s="59"/>
      <c r="AF800" s="59"/>
      <c r="AG800" s="59"/>
      <c r="AH800" s="59"/>
      <c r="AI800" s="59"/>
      <c r="AJ800" s="59"/>
      <c r="AK800" s="59"/>
      <c r="AL800" s="59"/>
      <c r="AM800" s="59"/>
      <c r="AN800" s="59"/>
      <c r="AO800" s="59"/>
      <c r="AP800" s="59"/>
      <c r="AQ800" s="59"/>
      <c r="AR800" s="59"/>
      <c r="AS800" s="59"/>
      <c r="AT800" s="59"/>
      <c r="AU800" s="59"/>
      <c r="AV800" s="59"/>
      <c r="AW800" s="59"/>
      <c r="AX800" s="59"/>
      <c r="AY800" s="59"/>
      <c r="AZ800" s="59"/>
      <c r="BA800" s="59"/>
      <c r="BB800" s="59"/>
      <c r="BC800" s="59"/>
      <c r="BD800" s="59"/>
      <c r="BE800" s="59"/>
      <c r="BF800" s="59"/>
      <c r="BG800" s="59"/>
      <c r="BH800" s="59"/>
      <c r="BI800" s="59"/>
      <c r="BJ800" s="59"/>
      <c r="BK800" s="59"/>
      <c r="BL800" s="59"/>
      <c r="BM800" s="59"/>
      <c r="BN800" s="59"/>
      <c r="BO800" s="59"/>
      <c r="BP800" s="59"/>
      <c r="BQ800" s="59"/>
      <c r="BR800" s="59"/>
      <c r="BS800" s="59"/>
      <c r="BT800" s="59"/>
      <c r="BU800" s="59"/>
    </row>
    <row r="801" spans="2:73"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  <c r="AB801" s="59"/>
      <c r="AC801" s="59"/>
      <c r="AD801" s="59"/>
      <c r="AE801" s="59"/>
      <c r="AF801" s="59"/>
      <c r="AG801" s="59"/>
      <c r="AH801" s="59"/>
      <c r="AI801" s="59"/>
      <c r="AJ801" s="59"/>
      <c r="AK801" s="59"/>
      <c r="AL801" s="59"/>
      <c r="AM801" s="59"/>
      <c r="AN801" s="59"/>
      <c r="AO801" s="59"/>
      <c r="AP801" s="59"/>
      <c r="AQ801" s="59"/>
      <c r="AR801" s="59"/>
      <c r="AS801" s="59"/>
      <c r="AT801" s="59"/>
      <c r="AU801" s="59"/>
      <c r="AV801" s="59"/>
      <c r="AW801" s="59"/>
      <c r="AX801" s="59"/>
      <c r="AY801" s="59"/>
      <c r="AZ801" s="59"/>
      <c r="BA801" s="59"/>
      <c r="BB801" s="59"/>
      <c r="BC801" s="59"/>
      <c r="BD801" s="59"/>
      <c r="BE801" s="59"/>
      <c r="BF801" s="59"/>
      <c r="BG801" s="59"/>
      <c r="BH801" s="59"/>
      <c r="BI801" s="59"/>
      <c r="BJ801" s="59"/>
      <c r="BK801" s="59"/>
      <c r="BL801" s="59"/>
      <c r="BM801" s="59"/>
      <c r="BN801" s="59"/>
      <c r="BO801" s="59"/>
      <c r="BP801" s="59"/>
      <c r="BQ801" s="59"/>
      <c r="BR801" s="59"/>
      <c r="BS801" s="59"/>
      <c r="BT801" s="59"/>
      <c r="BU801" s="59"/>
    </row>
    <row r="802" spans="2:73"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  <c r="AB802" s="59"/>
      <c r="AC802" s="59"/>
      <c r="AD802" s="59"/>
      <c r="AE802" s="59"/>
      <c r="AF802" s="59"/>
      <c r="AG802" s="59"/>
      <c r="AH802" s="59"/>
      <c r="AI802" s="59"/>
      <c r="AJ802" s="59"/>
      <c r="AK802" s="59"/>
      <c r="AL802" s="59"/>
      <c r="AM802" s="59"/>
      <c r="AN802" s="59"/>
      <c r="AO802" s="59"/>
      <c r="AP802" s="59"/>
      <c r="AQ802" s="59"/>
      <c r="AR802" s="59"/>
      <c r="AS802" s="59"/>
      <c r="AT802" s="59"/>
      <c r="AU802" s="59"/>
      <c r="AV802" s="59"/>
      <c r="AW802" s="59"/>
      <c r="AX802" s="59"/>
      <c r="AY802" s="59"/>
      <c r="AZ802" s="59"/>
      <c r="BA802" s="59"/>
      <c r="BB802" s="59"/>
      <c r="BC802" s="59"/>
      <c r="BD802" s="59"/>
      <c r="BE802" s="59"/>
      <c r="BF802" s="59"/>
      <c r="BG802" s="59"/>
      <c r="BH802" s="59"/>
      <c r="BI802" s="59"/>
      <c r="BJ802" s="59"/>
      <c r="BK802" s="59"/>
      <c r="BL802" s="59"/>
      <c r="BM802" s="59"/>
      <c r="BN802" s="59"/>
      <c r="BO802" s="59"/>
      <c r="BP802" s="59"/>
      <c r="BQ802" s="59"/>
      <c r="BR802" s="59"/>
      <c r="BS802" s="59"/>
      <c r="BT802" s="59"/>
      <c r="BU802" s="59"/>
    </row>
    <row r="803" spans="2:73"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  <c r="AB803" s="59"/>
      <c r="AC803" s="59"/>
      <c r="AD803" s="59"/>
      <c r="AE803" s="59"/>
      <c r="AF803" s="59"/>
      <c r="AG803" s="59"/>
      <c r="AH803" s="59"/>
      <c r="AI803" s="59"/>
      <c r="AJ803" s="59"/>
      <c r="AK803" s="59"/>
      <c r="AL803" s="59"/>
      <c r="AM803" s="59"/>
      <c r="AN803" s="59"/>
      <c r="AO803" s="59"/>
      <c r="AP803" s="59"/>
      <c r="AQ803" s="59"/>
      <c r="AR803" s="59"/>
      <c r="AS803" s="59"/>
      <c r="AT803" s="59"/>
      <c r="AU803" s="59"/>
      <c r="AV803" s="59"/>
      <c r="AW803" s="59"/>
      <c r="AX803" s="59"/>
      <c r="AY803" s="59"/>
      <c r="AZ803" s="59"/>
      <c r="BA803" s="59"/>
      <c r="BB803" s="59"/>
      <c r="BC803" s="59"/>
      <c r="BD803" s="59"/>
      <c r="BE803" s="59"/>
      <c r="BF803" s="59"/>
      <c r="BG803" s="59"/>
      <c r="BH803" s="59"/>
      <c r="BI803" s="59"/>
      <c r="BJ803" s="59"/>
      <c r="BK803" s="59"/>
      <c r="BL803" s="59"/>
      <c r="BM803" s="59"/>
      <c r="BN803" s="59"/>
      <c r="BO803" s="59"/>
      <c r="BP803" s="59"/>
      <c r="BQ803" s="59"/>
      <c r="BR803" s="59"/>
      <c r="BS803" s="59"/>
      <c r="BT803" s="59"/>
      <c r="BU803" s="59"/>
    </row>
    <row r="804" spans="2:73"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  <c r="AB804" s="59"/>
      <c r="AC804" s="59"/>
      <c r="AD804" s="59"/>
      <c r="AE804" s="59"/>
      <c r="AF804" s="59"/>
      <c r="AG804" s="59"/>
      <c r="AH804" s="59"/>
      <c r="AI804" s="59"/>
      <c r="AJ804" s="59"/>
      <c r="AK804" s="59"/>
      <c r="AL804" s="59"/>
      <c r="AM804" s="59"/>
      <c r="AN804" s="59"/>
      <c r="AO804" s="59"/>
      <c r="AP804" s="59"/>
      <c r="AQ804" s="59"/>
      <c r="AR804" s="59"/>
      <c r="AS804" s="59"/>
      <c r="AT804" s="59"/>
      <c r="AU804" s="59"/>
      <c r="AV804" s="59"/>
      <c r="AW804" s="59"/>
      <c r="AX804" s="59"/>
      <c r="AY804" s="59"/>
      <c r="AZ804" s="59"/>
      <c r="BA804" s="59"/>
      <c r="BB804" s="59"/>
      <c r="BC804" s="59"/>
      <c r="BD804" s="59"/>
      <c r="BE804" s="59"/>
      <c r="BF804" s="59"/>
      <c r="BG804" s="59"/>
      <c r="BH804" s="59"/>
      <c r="BI804" s="59"/>
      <c r="BJ804" s="59"/>
      <c r="BK804" s="59"/>
      <c r="BL804" s="59"/>
      <c r="BM804" s="59"/>
      <c r="BN804" s="59"/>
      <c r="BO804" s="59"/>
      <c r="BP804" s="59"/>
      <c r="BQ804" s="59"/>
      <c r="BR804" s="59"/>
      <c r="BS804" s="59"/>
      <c r="BT804" s="59"/>
      <c r="BU804" s="59"/>
    </row>
    <row r="805" spans="2:73"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  <c r="AB805" s="59"/>
      <c r="AC805" s="59"/>
      <c r="AD805" s="59"/>
      <c r="AE805" s="59"/>
      <c r="AF805" s="59"/>
      <c r="AG805" s="59"/>
      <c r="AH805" s="59"/>
      <c r="AI805" s="59"/>
      <c r="AJ805" s="59"/>
      <c r="AK805" s="59"/>
      <c r="AL805" s="59"/>
      <c r="AM805" s="59"/>
      <c r="AN805" s="59"/>
      <c r="AO805" s="59"/>
      <c r="AP805" s="59"/>
      <c r="AQ805" s="59"/>
      <c r="AR805" s="59"/>
      <c r="AS805" s="59"/>
      <c r="AT805" s="59"/>
      <c r="AU805" s="59"/>
      <c r="AV805" s="59"/>
      <c r="AW805" s="59"/>
      <c r="AX805" s="59"/>
      <c r="AY805" s="59"/>
      <c r="AZ805" s="59"/>
      <c r="BA805" s="59"/>
      <c r="BB805" s="59"/>
      <c r="BC805" s="59"/>
      <c r="BD805" s="59"/>
      <c r="BE805" s="59"/>
      <c r="BF805" s="59"/>
      <c r="BG805" s="59"/>
      <c r="BH805" s="59"/>
      <c r="BI805" s="59"/>
      <c r="BJ805" s="59"/>
      <c r="BK805" s="59"/>
      <c r="BL805" s="59"/>
      <c r="BM805" s="59"/>
      <c r="BN805" s="59"/>
      <c r="BO805" s="59"/>
      <c r="BP805" s="59"/>
      <c r="BQ805" s="59"/>
      <c r="BR805" s="59"/>
      <c r="BS805" s="59"/>
      <c r="BT805" s="59"/>
      <c r="BU805" s="59"/>
    </row>
    <row r="806" spans="2:73"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  <c r="AB806" s="59"/>
      <c r="AC806" s="59"/>
      <c r="AD806" s="59"/>
      <c r="AE806" s="59"/>
      <c r="AF806" s="59"/>
      <c r="AG806" s="59"/>
      <c r="AH806" s="59"/>
      <c r="AI806" s="59"/>
      <c r="AJ806" s="59"/>
      <c r="AK806" s="59"/>
      <c r="AL806" s="59"/>
      <c r="AM806" s="59"/>
      <c r="AN806" s="59"/>
      <c r="AO806" s="59"/>
      <c r="AP806" s="59"/>
      <c r="AQ806" s="59"/>
      <c r="AR806" s="59"/>
      <c r="AS806" s="59"/>
      <c r="AT806" s="59"/>
      <c r="AU806" s="59"/>
      <c r="AV806" s="59"/>
      <c r="AW806" s="59"/>
      <c r="AX806" s="59"/>
      <c r="AY806" s="59"/>
      <c r="AZ806" s="59"/>
      <c r="BA806" s="59"/>
      <c r="BB806" s="59"/>
      <c r="BC806" s="59"/>
      <c r="BD806" s="59"/>
      <c r="BE806" s="59"/>
      <c r="BF806" s="59"/>
      <c r="BG806" s="59"/>
      <c r="BH806" s="59"/>
      <c r="BI806" s="59"/>
      <c r="BJ806" s="59"/>
      <c r="BK806" s="59"/>
      <c r="BL806" s="59"/>
      <c r="BM806" s="59"/>
      <c r="BN806" s="59"/>
      <c r="BO806" s="59"/>
      <c r="BP806" s="59"/>
      <c r="BQ806" s="59"/>
      <c r="BR806" s="59"/>
      <c r="BS806" s="59"/>
      <c r="BT806" s="59"/>
      <c r="BU806" s="59"/>
    </row>
    <row r="807" spans="2:73"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  <c r="AB807" s="59"/>
      <c r="AC807" s="59"/>
      <c r="AD807" s="59"/>
      <c r="AE807" s="59"/>
      <c r="AF807" s="59"/>
      <c r="AG807" s="59"/>
      <c r="AH807" s="59"/>
      <c r="AI807" s="59"/>
      <c r="AJ807" s="59"/>
      <c r="AK807" s="59"/>
      <c r="AL807" s="59"/>
      <c r="AM807" s="59"/>
      <c r="AN807" s="59"/>
      <c r="AO807" s="59"/>
      <c r="AP807" s="59"/>
      <c r="AQ807" s="59"/>
      <c r="AR807" s="59"/>
      <c r="AS807" s="59"/>
      <c r="AT807" s="59"/>
      <c r="AU807" s="59"/>
      <c r="AV807" s="59"/>
      <c r="AW807" s="59"/>
      <c r="AX807" s="59"/>
      <c r="AY807" s="59"/>
      <c r="AZ807" s="59"/>
      <c r="BA807" s="59"/>
      <c r="BB807" s="59"/>
      <c r="BC807" s="59"/>
      <c r="BD807" s="59"/>
      <c r="BE807" s="59"/>
      <c r="BF807" s="59"/>
      <c r="BG807" s="59"/>
      <c r="BH807" s="59"/>
      <c r="BI807" s="59"/>
      <c r="BJ807" s="59"/>
      <c r="BK807" s="59"/>
      <c r="BL807" s="59"/>
      <c r="BM807" s="59"/>
      <c r="BN807" s="59"/>
      <c r="BO807" s="59"/>
      <c r="BP807" s="59"/>
      <c r="BQ807" s="59"/>
      <c r="BR807" s="59"/>
      <c r="BS807" s="59"/>
      <c r="BT807" s="59"/>
      <c r="BU807" s="59"/>
    </row>
    <row r="808" spans="2:73"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  <c r="AB808" s="59"/>
      <c r="AC808" s="59"/>
      <c r="AD808" s="59"/>
      <c r="AE808" s="59"/>
      <c r="AF808" s="59"/>
      <c r="AG808" s="59"/>
      <c r="AH808" s="59"/>
      <c r="AI808" s="59"/>
      <c r="AJ808" s="59"/>
      <c r="AK808" s="59"/>
      <c r="AL808" s="59"/>
      <c r="AM808" s="59"/>
      <c r="AN808" s="59"/>
      <c r="AO808" s="59"/>
      <c r="AP808" s="59"/>
      <c r="AQ808" s="59"/>
      <c r="AR808" s="59"/>
      <c r="AS808" s="59"/>
      <c r="AT808" s="59"/>
      <c r="AU808" s="59"/>
      <c r="AV808" s="59"/>
      <c r="AW808" s="59"/>
      <c r="AX808" s="59"/>
      <c r="AY808" s="59"/>
      <c r="AZ808" s="59"/>
      <c r="BA808" s="59"/>
      <c r="BB808" s="59"/>
      <c r="BC808" s="59"/>
      <c r="BD808" s="59"/>
      <c r="BE808" s="59"/>
      <c r="BF808" s="59"/>
      <c r="BG808" s="59"/>
      <c r="BH808" s="59"/>
      <c r="BI808" s="59"/>
      <c r="BJ808" s="59"/>
      <c r="BK808" s="59"/>
      <c r="BL808" s="59"/>
      <c r="BM808" s="59"/>
      <c r="BN808" s="59"/>
      <c r="BO808" s="59"/>
      <c r="BP808" s="59"/>
      <c r="BQ808" s="59"/>
      <c r="BR808" s="59"/>
      <c r="BS808" s="59"/>
      <c r="BT808" s="59"/>
      <c r="BU808" s="59"/>
    </row>
    <row r="809" spans="2:73"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  <c r="AB809" s="59"/>
      <c r="AC809" s="59"/>
      <c r="AD809" s="59"/>
      <c r="AE809" s="59"/>
      <c r="AF809" s="59"/>
      <c r="AG809" s="59"/>
      <c r="AH809" s="59"/>
      <c r="AI809" s="59"/>
      <c r="AJ809" s="59"/>
      <c r="AK809" s="59"/>
      <c r="AL809" s="59"/>
      <c r="AM809" s="59"/>
      <c r="AN809" s="59"/>
      <c r="AO809" s="59"/>
      <c r="AP809" s="59"/>
      <c r="AQ809" s="59"/>
      <c r="AR809" s="59"/>
      <c r="AS809" s="59"/>
      <c r="AT809" s="59"/>
      <c r="AU809" s="59"/>
      <c r="AV809" s="59"/>
      <c r="AW809" s="59"/>
      <c r="AX809" s="59"/>
      <c r="AY809" s="59"/>
      <c r="AZ809" s="59"/>
      <c r="BA809" s="59"/>
      <c r="BB809" s="59"/>
      <c r="BC809" s="59"/>
      <c r="BD809" s="59"/>
      <c r="BE809" s="59"/>
      <c r="BF809" s="59"/>
      <c r="BG809" s="59"/>
      <c r="BH809" s="59"/>
      <c r="BI809" s="59"/>
      <c r="BJ809" s="59"/>
      <c r="BK809" s="59"/>
      <c r="BL809" s="59"/>
      <c r="BM809" s="59"/>
      <c r="BN809" s="59"/>
      <c r="BO809" s="59"/>
      <c r="BP809" s="59"/>
      <c r="BQ809" s="59"/>
      <c r="BR809" s="59"/>
      <c r="BS809" s="59"/>
      <c r="BT809" s="59"/>
      <c r="BU809" s="59"/>
    </row>
    <row r="810" spans="2:73"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  <c r="AB810" s="59"/>
      <c r="AC810" s="59"/>
      <c r="AD810" s="59"/>
      <c r="AE810" s="59"/>
      <c r="AF810" s="59"/>
      <c r="AG810" s="59"/>
      <c r="AH810" s="59"/>
      <c r="AI810" s="59"/>
      <c r="AJ810" s="59"/>
      <c r="AK810" s="59"/>
      <c r="AL810" s="59"/>
      <c r="AM810" s="59"/>
      <c r="AN810" s="59"/>
      <c r="AO810" s="59"/>
      <c r="AP810" s="59"/>
      <c r="AQ810" s="59"/>
      <c r="AR810" s="59"/>
      <c r="AS810" s="59"/>
      <c r="AT810" s="59"/>
      <c r="AU810" s="59"/>
      <c r="AV810" s="59"/>
      <c r="AW810" s="59"/>
      <c r="AX810" s="59"/>
      <c r="AY810" s="59"/>
      <c r="AZ810" s="59"/>
      <c r="BA810" s="59"/>
      <c r="BB810" s="59"/>
      <c r="BC810" s="59"/>
      <c r="BD810" s="59"/>
      <c r="BE810" s="59"/>
      <c r="BF810" s="59"/>
      <c r="BG810" s="59"/>
      <c r="BH810" s="59"/>
      <c r="BI810" s="59"/>
      <c r="BJ810" s="59"/>
      <c r="BK810" s="59"/>
      <c r="BL810" s="59"/>
      <c r="BM810" s="59"/>
      <c r="BN810" s="59"/>
      <c r="BO810" s="59"/>
      <c r="BP810" s="59"/>
      <c r="BQ810" s="59"/>
      <c r="BR810" s="59"/>
      <c r="BS810" s="59"/>
      <c r="BT810" s="59"/>
      <c r="BU810" s="59"/>
    </row>
    <row r="811" spans="2:73"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  <c r="AB811" s="59"/>
      <c r="AC811" s="59"/>
      <c r="AD811" s="59"/>
      <c r="AE811" s="59"/>
      <c r="AF811" s="59"/>
      <c r="AG811" s="59"/>
      <c r="AH811" s="59"/>
      <c r="AI811" s="59"/>
      <c r="AJ811" s="59"/>
      <c r="AK811" s="59"/>
      <c r="AL811" s="59"/>
      <c r="AM811" s="59"/>
      <c r="AN811" s="59"/>
      <c r="AO811" s="59"/>
      <c r="AP811" s="59"/>
      <c r="AQ811" s="59"/>
      <c r="AR811" s="59"/>
      <c r="AS811" s="59"/>
      <c r="AT811" s="59"/>
      <c r="AU811" s="59"/>
      <c r="AV811" s="59"/>
      <c r="AW811" s="59"/>
      <c r="AX811" s="59"/>
      <c r="AY811" s="59"/>
      <c r="AZ811" s="59"/>
      <c r="BA811" s="59"/>
      <c r="BB811" s="59"/>
      <c r="BC811" s="59"/>
      <c r="BD811" s="59"/>
      <c r="BE811" s="59"/>
      <c r="BF811" s="59"/>
      <c r="BG811" s="59"/>
      <c r="BH811" s="59"/>
      <c r="BI811" s="59"/>
      <c r="BJ811" s="59"/>
      <c r="BK811" s="59"/>
      <c r="BL811" s="59"/>
      <c r="BM811" s="59"/>
      <c r="BN811" s="59"/>
      <c r="BO811" s="59"/>
      <c r="BP811" s="59"/>
      <c r="BQ811" s="59"/>
      <c r="BR811" s="59"/>
      <c r="BS811" s="59"/>
      <c r="BT811" s="59"/>
      <c r="BU811" s="59"/>
    </row>
    <row r="812" spans="2:73"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  <c r="AB812" s="59"/>
      <c r="AC812" s="59"/>
      <c r="AD812" s="59"/>
      <c r="AE812" s="59"/>
      <c r="AF812" s="59"/>
      <c r="AG812" s="59"/>
      <c r="AH812" s="59"/>
      <c r="AI812" s="59"/>
      <c r="AJ812" s="59"/>
      <c r="AK812" s="59"/>
      <c r="AL812" s="59"/>
      <c r="AM812" s="59"/>
      <c r="AN812" s="59"/>
      <c r="AO812" s="59"/>
      <c r="AP812" s="59"/>
      <c r="AQ812" s="59"/>
      <c r="AR812" s="59"/>
      <c r="AS812" s="59"/>
      <c r="AT812" s="59"/>
      <c r="AU812" s="59"/>
      <c r="AV812" s="59"/>
      <c r="AW812" s="59"/>
      <c r="AX812" s="59"/>
      <c r="AY812" s="59"/>
      <c r="AZ812" s="59"/>
      <c r="BA812" s="59"/>
      <c r="BB812" s="59"/>
      <c r="BC812" s="59"/>
      <c r="BD812" s="59"/>
      <c r="BE812" s="59"/>
      <c r="BF812" s="59"/>
      <c r="BG812" s="59"/>
      <c r="BH812" s="59"/>
      <c r="BI812" s="59"/>
      <c r="BJ812" s="59"/>
      <c r="BK812" s="59"/>
      <c r="BL812" s="59"/>
      <c r="BM812" s="59"/>
      <c r="BN812" s="59"/>
      <c r="BO812" s="59"/>
      <c r="BP812" s="59"/>
      <c r="BQ812" s="59"/>
      <c r="BR812" s="59"/>
      <c r="BS812" s="59"/>
      <c r="BT812" s="59"/>
      <c r="BU812" s="59"/>
    </row>
    <row r="813" spans="2:73"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  <c r="AB813" s="59"/>
      <c r="AC813" s="59"/>
      <c r="AD813" s="59"/>
      <c r="AE813" s="59"/>
      <c r="AF813" s="59"/>
      <c r="AG813" s="59"/>
      <c r="AH813" s="59"/>
      <c r="AI813" s="59"/>
      <c r="AJ813" s="59"/>
      <c r="AK813" s="59"/>
      <c r="AL813" s="59"/>
      <c r="AM813" s="59"/>
      <c r="AN813" s="59"/>
      <c r="AO813" s="59"/>
      <c r="AP813" s="59"/>
      <c r="AQ813" s="59"/>
      <c r="AR813" s="59"/>
      <c r="AS813" s="59"/>
      <c r="AT813" s="59"/>
      <c r="AU813" s="59"/>
      <c r="AV813" s="59"/>
      <c r="AW813" s="59"/>
      <c r="AX813" s="59"/>
      <c r="AY813" s="59"/>
      <c r="AZ813" s="59"/>
      <c r="BA813" s="59"/>
      <c r="BB813" s="59"/>
      <c r="BC813" s="59"/>
      <c r="BD813" s="59"/>
      <c r="BE813" s="59"/>
      <c r="BF813" s="59"/>
      <c r="BG813" s="59"/>
      <c r="BH813" s="59"/>
      <c r="BI813" s="59"/>
      <c r="BJ813" s="59"/>
      <c r="BK813" s="59"/>
      <c r="BL813" s="59"/>
      <c r="BM813" s="59"/>
      <c r="BN813" s="59"/>
      <c r="BO813" s="59"/>
      <c r="BP813" s="59"/>
      <c r="BQ813" s="59"/>
      <c r="BR813" s="59"/>
      <c r="BS813" s="59"/>
      <c r="BT813" s="59"/>
      <c r="BU813" s="59"/>
    </row>
    <row r="814" spans="2:73"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  <c r="AB814" s="59"/>
      <c r="AC814" s="59"/>
      <c r="AD814" s="59"/>
      <c r="AE814" s="59"/>
      <c r="AF814" s="59"/>
      <c r="AG814" s="59"/>
      <c r="AH814" s="59"/>
      <c r="AI814" s="59"/>
      <c r="AJ814" s="59"/>
      <c r="AK814" s="59"/>
      <c r="AL814" s="59"/>
      <c r="AM814" s="59"/>
      <c r="AN814" s="59"/>
      <c r="AO814" s="59"/>
      <c r="AP814" s="59"/>
      <c r="AQ814" s="59"/>
      <c r="AR814" s="59"/>
      <c r="AS814" s="59"/>
      <c r="AT814" s="59"/>
      <c r="AU814" s="59"/>
      <c r="AV814" s="59"/>
      <c r="AW814" s="59"/>
      <c r="AX814" s="59"/>
      <c r="AY814" s="59"/>
      <c r="AZ814" s="59"/>
      <c r="BA814" s="59"/>
      <c r="BB814" s="59"/>
      <c r="BC814" s="59"/>
      <c r="BD814" s="59"/>
      <c r="BE814" s="59"/>
      <c r="BF814" s="59"/>
      <c r="BG814" s="59"/>
      <c r="BH814" s="59"/>
      <c r="BI814" s="59"/>
      <c r="BJ814" s="59"/>
      <c r="BK814" s="59"/>
      <c r="BL814" s="59"/>
      <c r="BM814" s="59"/>
      <c r="BN814" s="59"/>
      <c r="BO814" s="59"/>
      <c r="BP814" s="59"/>
      <c r="BQ814" s="59"/>
      <c r="BR814" s="59"/>
      <c r="BS814" s="59"/>
      <c r="BT814" s="59"/>
      <c r="BU814" s="59"/>
    </row>
    <row r="815" spans="2:73"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  <c r="AB815" s="59"/>
      <c r="AC815" s="59"/>
      <c r="AD815" s="59"/>
      <c r="AE815" s="59"/>
      <c r="AF815" s="59"/>
      <c r="AG815" s="59"/>
      <c r="AH815" s="59"/>
      <c r="AI815" s="59"/>
      <c r="AJ815" s="59"/>
      <c r="AK815" s="59"/>
      <c r="AL815" s="59"/>
      <c r="AM815" s="59"/>
      <c r="AN815" s="59"/>
      <c r="AO815" s="59"/>
      <c r="AP815" s="59"/>
      <c r="AQ815" s="59"/>
      <c r="AR815" s="59"/>
      <c r="AS815" s="59"/>
      <c r="AT815" s="59"/>
      <c r="AU815" s="59"/>
      <c r="AV815" s="59"/>
      <c r="AW815" s="59"/>
      <c r="AX815" s="59"/>
      <c r="AY815" s="59"/>
      <c r="AZ815" s="59"/>
      <c r="BA815" s="59"/>
      <c r="BB815" s="59"/>
      <c r="BC815" s="59"/>
      <c r="BD815" s="59"/>
      <c r="BE815" s="59"/>
      <c r="BF815" s="59"/>
      <c r="BG815" s="59"/>
      <c r="BH815" s="59"/>
      <c r="BI815" s="59"/>
      <c r="BJ815" s="59"/>
      <c r="BK815" s="59"/>
      <c r="BL815" s="59"/>
      <c r="BM815" s="59"/>
      <c r="BN815" s="59"/>
      <c r="BO815" s="59"/>
      <c r="BP815" s="59"/>
      <c r="BQ815" s="59"/>
      <c r="BR815" s="59"/>
      <c r="BS815" s="59"/>
      <c r="BT815" s="59"/>
      <c r="BU815" s="59"/>
    </row>
    <row r="816" spans="2:73"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  <c r="AB816" s="59"/>
      <c r="AC816" s="59"/>
      <c r="AD816" s="59"/>
      <c r="AE816" s="59"/>
      <c r="AF816" s="59"/>
      <c r="AG816" s="59"/>
      <c r="AH816" s="59"/>
      <c r="AI816" s="59"/>
      <c r="AJ816" s="59"/>
      <c r="AK816" s="59"/>
      <c r="AL816" s="59"/>
      <c r="AM816" s="59"/>
      <c r="AN816" s="59"/>
      <c r="AO816" s="59"/>
      <c r="AP816" s="59"/>
      <c r="AQ816" s="59"/>
      <c r="AR816" s="59"/>
      <c r="AS816" s="59"/>
      <c r="AT816" s="59"/>
      <c r="AU816" s="59"/>
      <c r="AV816" s="59"/>
      <c r="AW816" s="59"/>
      <c r="AX816" s="59"/>
      <c r="AY816" s="59"/>
      <c r="AZ816" s="59"/>
      <c r="BA816" s="59"/>
      <c r="BB816" s="59"/>
      <c r="BC816" s="59"/>
      <c r="BD816" s="59"/>
      <c r="BE816" s="59"/>
      <c r="BF816" s="59"/>
      <c r="BG816" s="59"/>
      <c r="BH816" s="59"/>
      <c r="BI816" s="59"/>
      <c r="BJ816" s="59"/>
      <c r="BK816" s="59"/>
      <c r="BL816" s="59"/>
      <c r="BM816" s="59"/>
      <c r="BN816" s="59"/>
      <c r="BO816" s="59"/>
      <c r="BP816" s="59"/>
      <c r="BQ816" s="59"/>
      <c r="BR816" s="59"/>
      <c r="BS816" s="59"/>
      <c r="BT816" s="59"/>
      <c r="BU816" s="59"/>
    </row>
    <row r="817" spans="2:73"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  <c r="AB817" s="59"/>
      <c r="AC817" s="59"/>
      <c r="AD817" s="59"/>
      <c r="AE817" s="59"/>
      <c r="AF817" s="59"/>
      <c r="AG817" s="59"/>
      <c r="AH817" s="59"/>
      <c r="AI817" s="59"/>
      <c r="AJ817" s="59"/>
      <c r="AK817" s="59"/>
      <c r="AL817" s="59"/>
      <c r="AM817" s="59"/>
      <c r="AN817" s="59"/>
      <c r="AO817" s="59"/>
      <c r="AP817" s="59"/>
      <c r="AQ817" s="59"/>
      <c r="AR817" s="59"/>
      <c r="AS817" s="59"/>
      <c r="AT817" s="59"/>
      <c r="AU817" s="59"/>
      <c r="AV817" s="59"/>
      <c r="AW817" s="59"/>
      <c r="AX817" s="59"/>
      <c r="AY817" s="59"/>
      <c r="AZ817" s="59"/>
      <c r="BA817" s="59"/>
      <c r="BB817" s="59"/>
      <c r="BC817" s="59"/>
      <c r="BD817" s="59"/>
      <c r="BE817" s="59"/>
      <c r="BF817" s="59"/>
      <c r="BG817" s="59"/>
      <c r="BH817" s="59"/>
      <c r="BI817" s="59"/>
      <c r="BJ817" s="59"/>
      <c r="BK817" s="59"/>
      <c r="BL817" s="59"/>
      <c r="BM817" s="59"/>
      <c r="BN817" s="59"/>
      <c r="BO817" s="59"/>
      <c r="BP817" s="59"/>
      <c r="BQ817" s="59"/>
      <c r="BR817" s="59"/>
      <c r="BS817" s="59"/>
      <c r="BT817" s="59"/>
      <c r="BU817" s="59"/>
    </row>
    <row r="818" spans="2:73"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  <c r="AB818" s="59"/>
      <c r="AC818" s="59"/>
      <c r="AD818" s="59"/>
      <c r="AE818" s="59"/>
      <c r="AF818" s="59"/>
      <c r="AG818" s="59"/>
      <c r="AH818" s="59"/>
      <c r="AI818" s="59"/>
      <c r="AJ818" s="59"/>
      <c r="AK818" s="59"/>
      <c r="AL818" s="59"/>
      <c r="AM818" s="59"/>
      <c r="AN818" s="59"/>
      <c r="AO818" s="59"/>
      <c r="AP818" s="59"/>
      <c r="AQ818" s="59"/>
      <c r="AR818" s="59"/>
      <c r="AS818" s="59"/>
      <c r="AT818" s="59"/>
      <c r="AU818" s="59"/>
      <c r="AV818" s="59"/>
      <c r="AW818" s="59"/>
      <c r="AX818" s="59"/>
      <c r="AY818" s="59"/>
      <c r="AZ818" s="59"/>
      <c r="BA818" s="59"/>
      <c r="BB818" s="59"/>
      <c r="BC818" s="59"/>
      <c r="BD818" s="59"/>
      <c r="BE818" s="59"/>
      <c r="BF818" s="59"/>
      <c r="BG818" s="59"/>
      <c r="BH818" s="59"/>
      <c r="BI818" s="59"/>
      <c r="BJ818" s="59"/>
      <c r="BK818" s="59"/>
      <c r="BL818" s="59"/>
      <c r="BM818" s="59"/>
      <c r="BN818" s="59"/>
      <c r="BO818" s="59"/>
      <c r="BP818" s="59"/>
      <c r="BQ818" s="59"/>
      <c r="BR818" s="59"/>
      <c r="BS818" s="59"/>
      <c r="BT818" s="59"/>
      <c r="BU818" s="59"/>
    </row>
    <row r="819" spans="2:73"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  <c r="AB819" s="59"/>
      <c r="AC819" s="59"/>
      <c r="AD819" s="59"/>
      <c r="AE819" s="59"/>
      <c r="AF819" s="59"/>
      <c r="AG819" s="59"/>
      <c r="AH819" s="59"/>
      <c r="AI819" s="59"/>
      <c r="AJ819" s="59"/>
      <c r="AK819" s="59"/>
      <c r="AL819" s="59"/>
      <c r="AM819" s="59"/>
      <c r="AN819" s="59"/>
      <c r="AO819" s="59"/>
      <c r="AP819" s="59"/>
      <c r="AQ819" s="59"/>
      <c r="AR819" s="59"/>
      <c r="AS819" s="59"/>
      <c r="AT819" s="59"/>
      <c r="AU819" s="59"/>
      <c r="AV819" s="59"/>
      <c r="AW819" s="59"/>
      <c r="AX819" s="59"/>
      <c r="AY819" s="59"/>
      <c r="AZ819" s="59"/>
      <c r="BA819" s="59"/>
      <c r="BB819" s="59"/>
      <c r="BC819" s="59"/>
      <c r="BD819" s="59"/>
      <c r="BE819" s="59"/>
      <c r="BF819" s="59"/>
      <c r="BG819" s="59"/>
      <c r="BH819" s="59"/>
      <c r="BI819" s="59"/>
      <c r="BJ819" s="59"/>
      <c r="BK819" s="59"/>
      <c r="BL819" s="59"/>
      <c r="BM819" s="59"/>
      <c r="BN819" s="59"/>
      <c r="BO819" s="59"/>
      <c r="BP819" s="59"/>
      <c r="BQ819" s="59"/>
      <c r="BR819" s="59"/>
      <c r="BS819" s="59"/>
      <c r="BT819" s="59"/>
      <c r="BU819" s="59"/>
    </row>
    <row r="820" spans="2:73"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  <c r="AB820" s="59"/>
      <c r="AC820" s="59"/>
      <c r="AD820" s="59"/>
      <c r="AE820" s="59"/>
      <c r="AF820" s="59"/>
      <c r="AG820" s="59"/>
      <c r="AH820" s="59"/>
      <c r="AI820" s="59"/>
      <c r="AJ820" s="59"/>
      <c r="AK820" s="59"/>
      <c r="AL820" s="59"/>
      <c r="AM820" s="59"/>
      <c r="AN820" s="59"/>
      <c r="AO820" s="59"/>
      <c r="AP820" s="59"/>
      <c r="AQ820" s="59"/>
      <c r="AR820" s="59"/>
      <c r="AS820" s="59"/>
      <c r="AT820" s="59"/>
      <c r="AU820" s="59"/>
      <c r="AV820" s="59"/>
      <c r="AW820" s="59"/>
      <c r="AX820" s="59"/>
      <c r="AY820" s="59"/>
      <c r="AZ820" s="59"/>
      <c r="BA820" s="59"/>
      <c r="BB820" s="59"/>
      <c r="BC820" s="59"/>
      <c r="BD820" s="59"/>
      <c r="BE820" s="59"/>
      <c r="BF820" s="59"/>
      <c r="BG820" s="59"/>
      <c r="BH820" s="59"/>
      <c r="BI820" s="59"/>
      <c r="BJ820" s="59"/>
      <c r="BK820" s="59"/>
      <c r="BL820" s="59"/>
      <c r="BM820" s="59"/>
      <c r="BN820" s="59"/>
      <c r="BO820" s="59"/>
      <c r="BP820" s="59"/>
      <c r="BQ820" s="59"/>
      <c r="BR820" s="59"/>
      <c r="BS820" s="59"/>
      <c r="BT820" s="59"/>
      <c r="BU820" s="59"/>
    </row>
    <row r="821" spans="2:73"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  <c r="AB821" s="59"/>
      <c r="AC821" s="59"/>
      <c r="AD821" s="59"/>
      <c r="AE821" s="59"/>
      <c r="AF821" s="59"/>
      <c r="AG821" s="59"/>
      <c r="AH821" s="59"/>
      <c r="AI821" s="59"/>
      <c r="AJ821" s="59"/>
      <c r="AK821" s="59"/>
      <c r="AL821" s="59"/>
      <c r="AM821" s="59"/>
      <c r="AN821" s="59"/>
      <c r="AO821" s="59"/>
      <c r="AP821" s="59"/>
      <c r="AQ821" s="59"/>
      <c r="AR821" s="59"/>
      <c r="AS821" s="59"/>
      <c r="AT821" s="59"/>
      <c r="AU821" s="59"/>
      <c r="AV821" s="59"/>
      <c r="AW821" s="59"/>
      <c r="AX821" s="59"/>
      <c r="AY821" s="59"/>
      <c r="AZ821" s="59"/>
      <c r="BA821" s="59"/>
      <c r="BB821" s="59"/>
      <c r="BC821" s="59"/>
      <c r="BD821" s="59"/>
      <c r="BE821" s="59"/>
      <c r="BF821" s="59"/>
      <c r="BG821" s="59"/>
      <c r="BH821" s="59"/>
      <c r="BI821" s="59"/>
      <c r="BJ821" s="59"/>
      <c r="BK821" s="59"/>
      <c r="BL821" s="59"/>
      <c r="BM821" s="59"/>
      <c r="BN821" s="59"/>
      <c r="BO821" s="59"/>
      <c r="BP821" s="59"/>
      <c r="BQ821" s="59"/>
      <c r="BR821" s="59"/>
      <c r="BS821" s="59"/>
      <c r="BT821" s="59"/>
      <c r="BU821" s="59"/>
    </row>
    <row r="822" spans="2:73"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  <c r="AB822" s="59"/>
      <c r="AC822" s="59"/>
      <c r="AD822" s="59"/>
      <c r="AE822" s="59"/>
      <c r="AF822" s="59"/>
      <c r="AG822" s="59"/>
      <c r="AH822" s="59"/>
      <c r="AI822" s="59"/>
      <c r="AJ822" s="59"/>
      <c r="AK822" s="59"/>
      <c r="AL822" s="59"/>
      <c r="AM822" s="59"/>
      <c r="AN822" s="59"/>
      <c r="AO822" s="59"/>
      <c r="AP822" s="59"/>
      <c r="AQ822" s="59"/>
      <c r="AR822" s="59"/>
      <c r="AS822" s="59"/>
      <c r="AT822" s="59"/>
      <c r="AU822" s="59"/>
      <c r="AV822" s="59"/>
      <c r="AW822" s="59"/>
      <c r="AX822" s="59"/>
      <c r="AY822" s="59"/>
      <c r="AZ822" s="59"/>
      <c r="BA822" s="59"/>
      <c r="BB822" s="59"/>
      <c r="BC822" s="59"/>
      <c r="BD822" s="59"/>
      <c r="BE822" s="59"/>
      <c r="BF822" s="59"/>
      <c r="BG822" s="59"/>
      <c r="BH822" s="59"/>
      <c r="BI822" s="59"/>
      <c r="BJ822" s="59"/>
      <c r="BK822" s="59"/>
      <c r="BL822" s="59"/>
      <c r="BM822" s="59"/>
      <c r="BN822" s="59"/>
      <c r="BO822" s="59"/>
      <c r="BP822" s="59"/>
      <c r="BQ822" s="59"/>
      <c r="BR822" s="59"/>
      <c r="BS822" s="59"/>
      <c r="BT822" s="59"/>
      <c r="BU822" s="59"/>
    </row>
    <row r="823" spans="2:73"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  <c r="AB823" s="59"/>
      <c r="AC823" s="59"/>
      <c r="AD823" s="59"/>
      <c r="AE823" s="59"/>
      <c r="AF823" s="59"/>
      <c r="AG823" s="59"/>
      <c r="AH823" s="59"/>
      <c r="AI823" s="59"/>
      <c r="AJ823" s="59"/>
      <c r="AK823" s="59"/>
      <c r="AL823" s="59"/>
      <c r="AM823" s="59"/>
      <c r="AN823" s="59"/>
      <c r="AO823" s="59"/>
      <c r="AP823" s="59"/>
      <c r="AQ823" s="59"/>
      <c r="AR823" s="59"/>
      <c r="AS823" s="59"/>
      <c r="AT823" s="59"/>
      <c r="AU823" s="59"/>
      <c r="AV823" s="59"/>
      <c r="AW823" s="59"/>
      <c r="AX823" s="59"/>
      <c r="AY823" s="59"/>
      <c r="AZ823" s="59"/>
      <c r="BA823" s="59"/>
      <c r="BB823" s="59"/>
      <c r="BC823" s="59"/>
      <c r="BD823" s="59"/>
      <c r="BE823" s="59"/>
      <c r="BF823" s="59"/>
      <c r="BG823" s="59"/>
      <c r="BH823" s="59"/>
      <c r="BI823" s="59"/>
      <c r="BJ823" s="59"/>
      <c r="BK823" s="59"/>
      <c r="BL823" s="59"/>
      <c r="BM823" s="59"/>
      <c r="BN823" s="59"/>
      <c r="BO823" s="59"/>
      <c r="BP823" s="59"/>
      <c r="BQ823" s="59"/>
      <c r="BR823" s="59"/>
      <c r="BS823" s="59"/>
      <c r="BT823" s="59"/>
      <c r="BU823" s="59"/>
    </row>
    <row r="824" spans="2:73"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  <c r="AB824" s="59"/>
      <c r="AC824" s="59"/>
      <c r="AD824" s="59"/>
      <c r="AE824" s="59"/>
      <c r="AF824" s="59"/>
      <c r="AG824" s="59"/>
      <c r="AH824" s="59"/>
      <c r="AI824" s="59"/>
      <c r="AJ824" s="59"/>
      <c r="AK824" s="59"/>
      <c r="AL824" s="59"/>
      <c r="AM824" s="59"/>
      <c r="AN824" s="59"/>
      <c r="AO824" s="59"/>
      <c r="AP824" s="59"/>
      <c r="AQ824" s="59"/>
      <c r="AR824" s="59"/>
      <c r="AS824" s="59"/>
      <c r="AT824" s="59"/>
      <c r="AU824" s="59"/>
      <c r="AV824" s="59"/>
      <c r="AW824" s="59"/>
      <c r="AX824" s="59"/>
      <c r="AY824" s="59"/>
      <c r="AZ824" s="59"/>
      <c r="BA824" s="59"/>
      <c r="BB824" s="59"/>
      <c r="BC824" s="59"/>
      <c r="BD824" s="59"/>
      <c r="BE824" s="59"/>
      <c r="BF824" s="59"/>
      <c r="BG824" s="59"/>
      <c r="BH824" s="59"/>
      <c r="BI824" s="59"/>
      <c r="BJ824" s="59"/>
      <c r="BK824" s="59"/>
      <c r="BL824" s="59"/>
      <c r="BM824" s="59"/>
      <c r="BN824" s="59"/>
      <c r="BO824" s="59"/>
      <c r="BP824" s="59"/>
      <c r="BQ824" s="59"/>
      <c r="BR824" s="59"/>
      <c r="BS824" s="59"/>
      <c r="BT824" s="59"/>
      <c r="BU824" s="59"/>
    </row>
    <row r="825" spans="2:73"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  <c r="AB825" s="59"/>
      <c r="AC825" s="59"/>
      <c r="AD825" s="59"/>
      <c r="AE825" s="59"/>
      <c r="AF825" s="59"/>
      <c r="AG825" s="59"/>
      <c r="AH825" s="59"/>
      <c r="AI825" s="59"/>
      <c r="AJ825" s="59"/>
      <c r="AK825" s="59"/>
      <c r="AL825" s="59"/>
      <c r="AM825" s="59"/>
      <c r="AN825" s="59"/>
      <c r="AO825" s="59"/>
      <c r="AP825" s="59"/>
      <c r="AQ825" s="59"/>
      <c r="AR825" s="59"/>
      <c r="AS825" s="59"/>
      <c r="AT825" s="59"/>
      <c r="AU825" s="59"/>
      <c r="AV825" s="59"/>
      <c r="AW825" s="59"/>
      <c r="AX825" s="59"/>
      <c r="AY825" s="59"/>
      <c r="AZ825" s="59"/>
      <c r="BA825" s="59"/>
      <c r="BB825" s="59"/>
      <c r="BC825" s="59"/>
      <c r="BD825" s="59"/>
      <c r="BE825" s="59"/>
      <c r="BF825" s="59"/>
      <c r="BG825" s="59"/>
      <c r="BH825" s="59"/>
      <c r="BI825" s="59"/>
      <c r="BJ825" s="59"/>
      <c r="BK825" s="59"/>
      <c r="BL825" s="59"/>
      <c r="BM825" s="59"/>
      <c r="BN825" s="59"/>
      <c r="BO825" s="59"/>
      <c r="BP825" s="59"/>
      <c r="BQ825" s="59"/>
      <c r="BR825" s="59"/>
      <c r="BS825" s="59"/>
      <c r="BT825" s="59"/>
      <c r="BU825" s="59"/>
    </row>
    <row r="826" spans="2:73"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  <c r="AB826" s="59"/>
      <c r="AC826" s="59"/>
      <c r="AD826" s="59"/>
      <c r="AE826" s="59"/>
      <c r="AF826" s="59"/>
      <c r="AG826" s="59"/>
      <c r="AH826" s="59"/>
      <c r="AI826" s="59"/>
      <c r="AJ826" s="59"/>
      <c r="AK826" s="59"/>
      <c r="AL826" s="59"/>
      <c r="AM826" s="59"/>
      <c r="AN826" s="59"/>
      <c r="AO826" s="59"/>
      <c r="AP826" s="59"/>
      <c r="AQ826" s="59"/>
      <c r="AR826" s="59"/>
      <c r="AS826" s="59"/>
      <c r="AT826" s="59"/>
      <c r="AU826" s="59"/>
      <c r="AV826" s="59"/>
      <c r="AW826" s="59"/>
      <c r="AX826" s="59"/>
      <c r="AY826" s="59"/>
      <c r="AZ826" s="59"/>
      <c r="BA826" s="59"/>
      <c r="BB826" s="59"/>
      <c r="BC826" s="59"/>
      <c r="BD826" s="59"/>
      <c r="BE826" s="59"/>
      <c r="BF826" s="59"/>
      <c r="BG826" s="59"/>
      <c r="BH826" s="59"/>
      <c r="BI826" s="59"/>
      <c r="BJ826" s="59"/>
      <c r="BK826" s="59"/>
      <c r="BL826" s="59"/>
      <c r="BM826" s="59"/>
      <c r="BN826" s="59"/>
      <c r="BO826" s="59"/>
      <c r="BP826" s="59"/>
      <c r="BQ826" s="59"/>
      <c r="BR826" s="59"/>
      <c r="BS826" s="59"/>
      <c r="BT826" s="59"/>
      <c r="BU826" s="59"/>
    </row>
    <row r="827" spans="2:73"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  <c r="AB827" s="59"/>
      <c r="AC827" s="59"/>
      <c r="AD827" s="59"/>
      <c r="AE827" s="59"/>
      <c r="AF827" s="59"/>
      <c r="AG827" s="59"/>
      <c r="AH827" s="59"/>
      <c r="AI827" s="59"/>
      <c r="AJ827" s="59"/>
      <c r="AK827" s="59"/>
      <c r="AL827" s="59"/>
      <c r="AM827" s="59"/>
      <c r="AN827" s="59"/>
      <c r="AO827" s="59"/>
      <c r="AP827" s="59"/>
      <c r="AQ827" s="59"/>
      <c r="AR827" s="59"/>
      <c r="AS827" s="59"/>
      <c r="AT827" s="59"/>
      <c r="AU827" s="59"/>
      <c r="AV827" s="59"/>
      <c r="AW827" s="59"/>
      <c r="AX827" s="59"/>
      <c r="AY827" s="59"/>
      <c r="AZ827" s="59"/>
      <c r="BA827" s="59"/>
      <c r="BB827" s="59"/>
      <c r="BC827" s="59"/>
      <c r="BD827" s="59"/>
      <c r="BE827" s="59"/>
      <c r="BF827" s="59"/>
      <c r="BG827" s="59"/>
      <c r="BH827" s="59"/>
      <c r="BI827" s="59"/>
      <c r="BJ827" s="59"/>
      <c r="BK827" s="59"/>
      <c r="BL827" s="59"/>
      <c r="BM827" s="59"/>
      <c r="BN827" s="59"/>
      <c r="BO827" s="59"/>
      <c r="BP827" s="59"/>
      <c r="BQ827" s="59"/>
      <c r="BR827" s="59"/>
      <c r="BS827" s="59"/>
      <c r="BT827" s="59"/>
      <c r="BU827" s="59"/>
    </row>
    <row r="828" spans="2:73"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  <c r="AB828" s="59"/>
      <c r="AC828" s="59"/>
      <c r="AD828" s="59"/>
      <c r="AE828" s="59"/>
      <c r="AF828" s="59"/>
      <c r="AG828" s="59"/>
      <c r="AH828" s="59"/>
      <c r="AI828" s="59"/>
      <c r="AJ828" s="59"/>
      <c r="AK828" s="59"/>
      <c r="AL828" s="59"/>
      <c r="AM828" s="59"/>
      <c r="AN828" s="59"/>
      <c r="AO828" s="59"/>
      <c r="AP828" s="59"/>
      <c r="AQ828" s="59"/>
      <c r="AR828" s="59"/>
      <c r="AS828" s="59"/>
      <c r="AT828" s="59"/>
      <c r="AU828" s="59"/>
      <c r="AV828" s="59"/>
      <c r="AW828" s="59"/>
      <c r="AX828" s="59"/>
      <c r="AY828" s="59"/>
      <c r="AZ828" s="59"/>
      <c r="BA828" s="59"/>
      <c r="BB828" s="59"/>
      <c r="BC828" s="59"/>
      <c r="BD828" s="59"/>
      <c r="BE828" s="59"/>
      <c r="BF828" s="59"/>
      <c r="BG828" s="59"/>
      <c r="BH828" s="59"/>
      <c r="BI828" s="59"/>
      <c r="BJ828" s="59"/>
      <c r="BK828" s="59"/>
      <c r="BL828" s="59"/>
      <c r="BM828" s="59"/>
      <c r="BN828" s="59"/>
      <c r="BO828" s="59"/>
      <c r="BP828" s="59"/>
      <c r="BQ828" s="59"/>
      <c r="BR828" s="59"/>
      <c r="BS828" s="59"/>
      <c r="BT828" s="59"/>
      <c r="BU828" s="59"/>
    </row>
    <row r="829" spans="2:73"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  <c r="AB829" s="59"/>
      <c r="AC829" s="59"/>
      <c r="AD829" s="59"/>
      <c r="AE829" s="59"/>
      <c r="AF829" s="59"/>
      <c r="AG829" s="59"/>
      <c r="AH829" s="59"/>
      <c r="AI829" s="59"/>
      <c r="AJ829" s="59"/>
      <c r="AK829" s="59"/>
      <c r="AL829" s="59"/>
      <c r="AM829" s="59"/>
      <c r="AN829" s="59"/>
      <c r="AO829" s="59"/>
      <c r="AP829" s="59"/>
      <c r="AQ829" s="59"/>
      <c r="AR829" s="59"/>
      <c r="AS829" s="59"/>
      <c r="AT829" s="59"/>
      <c r="AU829" s="59"/>
      <c r="AV829" s="59"/>
      <c r="AW829" s="59"/>
      <c r="AX829" s="59"/>
      <c r="AY829" s="59"/>
      <c r="AZ829" s="59"/>
      <c r="BA829" s="59"/>
      <c r="BB829" s="59"/>
      <c r="BC829" s="59"/>
      <c r="BD829" s="59"/>
      <c r="BE829" s="59"/>
      <c r="BF829" s="59"/>
      <c r="BG829" s="59"/>
      <c r="BH829" s="59"/>
      <c r="BI829" s="59"/>
      <c r="BJ829" s="59"/>
      <c r="BK829" s="59"/>
      <c r="BL829" s="59"/>
      <c r="BM829" s="59"/>
      <c r="BN829" s="59"/>
      <c r="BO829" s="59"/>
      <c r="BP829" s="59"/>
      <c r="BQ829" s="59"/>
      <c r="BR829" s="59"/>
      <c r="BS829" s="59"/>
      <c r="BT829" s="59"/>
      <c r="BU829" s="59"/>
    </row>
    <row r="830" spans="2:73"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  <c r="AB830" s="59"/>
      <c r="AC830" s="59"/>
      <c r="AD830" s="59"/>
      <c r="AE830" s="59"/>
      <c r="AF830" s="59"/>
      <c r="AG830" s="59"/>
      <c r="AH830" s="59"/>
      <c r="AI830" s="59"/>
      <c r="AJ830" s="59"/>
      <c r="AK830" s="59"/>
      <c r="AL830" s="59"/>
      <c r="AM830" s="59"/>
      <c r="AN830" s="59"/>
      <c r="AO830" s="59"/>
      <c r="AP830" s="59"/>
      <c r="AQ830" s="59"/>
      <c r="AR830" s="59"/>
      <c r="AS830" s="59"/>
      <c r="AT830" s="59"/>
      <c r="AU830" s="59"/>
      <c r="AV830" s="59"/>
      <c r="AW830" s="59"/>
      <c r="AX830" s="59"/>
      <c r="AY830" s="59"/>
      <c r="AZ830" s="59"/>
      <c r="BA830" s="59"/>
      <c r="BB830" s="59"/>
      <c r="BC830" s="59"/>
      <c r="BD830" s="59"/>
      <c r="BE830" s="59"/>
      <c r="BF830" s="59"/>
      <c r="BG830" s="59"/>
      <c r="BH830" s="59"/>
      <c r="BI830" s="59"/>
      <c r="BJ830" s="59"/>
      <c r="BK830" s="59"/>
      <c r="BL830" s="59"/>
      <c r="BM830" s="59"/>
      <c r="BN830" s="59"/>
      <c r="BO830" s="59"/>
      <c r="BP830" s="59"/>
      <c r="BQ830" s="59"/>
      <c r="BR830" s="59"/>
      <c r="BS830" s="59"/>
      <c r="BT830" s="59"/>
      <c r="BU830" s="59"/>
    </row>
    <row r="831" spans="2:73"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  <c r="AB831" s="59"/>
      <c r="AC831" s="59"/>
      <c r="AD831" s="59"/>
      <c r="AE831" s="59"/>
      <c r="AF831" s="59"/>
      <c r="AG831" s="59"/>
      <c r="AH831" s="59"/>
      <c r="AI831" s="59"/>
      <c r="AJ831" s="59"/>
      <c r="AK831" s="59"/>
      <c r="AL831" s="59"/>
      <c r="AM831" s="59"/>
      <c r="AN831" s="59"/>
      <c r="AO831" s="59"/>
      <c r="AP831" s="59"/>
      <c r="AQ831" s="59"/>
      <c r="AR831" s="59"/>
      <c r="AS831" s="59"/>
      <c r="AT831" s="59"/>
      <c r="AU831" s="59"/>
      <c r="AV831" s="59"/>
      <c r="AW831" s="59"/>
      <c r="AX831" s="59"/>
      <c r="AY831" s="59"/>
      <c r="AZ831" s="59"/>
      <c r="BA831" s="59"/>
      <c r="BB831" s="59"/>
      <c r="BC831" s="59"/>
      <c r="BD831" s="59"/>
      <c r="BE831" s="59"/>
      <c r="BF831" s="59"/>
      <c r="BG831" s="59"/>
      <c r="BH831" s="59"/>
      <c r="BI831" s="59"/>
      <c r="BJ831" s="59"/>
      <c r="BK831" s="59"/>
      <c r="BL831" s="59"/>
      <c r="BM831" s="59"/>
      <c r="BN831" s="59"/>
      <c r="BO831" s="59"/>
      <c r="BP831" s="59"/>
      <c r="BQ831" s="59"/>
      <c r="BR831" s="59"/>
      <c r="BS831" s="59"/>
      <c r="BT831" s="59"/>
      <c r="BU831" s="59"/>
    </row>
    <row r="832" spans="2:73"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  <c r="AB832" s="59"/>
      <c r="AC832" s="59"/>
      <c r="AD832" s="59"/>
      <c r="AE832" s="59"/>
      <c r="AF832" s="59"/>
      <c r="AG832" s="59"/>
      <c r="AH832" s="59"/>
      <c r="AI832" s="59"/>
      <c r="AJ832" s="59"/>
      <c r="AK832" s="59"/>
      <c r="AL832" s="59"/>
      <c r="AM832" s="59"/>
      <c r="AN832" s="59"/>
      <c r="AO832" s="59"/>
      <c r="AP832" s="59"/>
      <c r="AQ832" s="59"/>
      <c r="AR832" s="59"/>
      <c r="AS832" s="59"/>
      <c r="AT832" s="59"/>
      <c r="AU832" s="59"/>
      <c r="AV832" s="59"/>
      <c r="AW832" s="59"/>
      <c r="AX832" s="59"/>
      <c r="AY832" s="59"/>
      <c r="AZ832" s="59"/>
      <c r="BA832" s="59"/>
      <c r="BB832" s="59"/>
      <c r="BC832" s="59"/>
      <c r="BD832" s="59"/>
      <c r="BE832" s="59"/>
      <c r="BF832" s="59"/>
      <c r="BG832" s="59"/>
      <c r="BH832" s="59"/>
      <c r="BI832" s="59"/>
      <c r="BJ832" s="59"/>
      <c r="BK832" s="59"/>
      <c r="BL832" s="59"/>
      <c r="BM832" s="59"/>
      <c r="BN832" s="59"/>
      <c r="BO832" s="59"/>
      <c r="BP832" s="59"/>
      <c r="BQ832" s="59"/>
      <c r="BR832" s="59"/>
      <c r="BS832" s="59"/>
      <c r="BT832" s="59"/>
      <c r="BU832" s="59"/>
    </row>
  </sheetData>
  <autoFilter ref="A1:A832" xr:uid="{A2B43954-CA1C-4E7E-B934-02AD4FE74E20}"/>
  <dataValidations disablePrompts="1" count="1">
    <dataValidation type="list" allowBlank="1" showInputMessage="1" sqref="B1:G1" xr:uid="{5890E4D5-8BA5-435B-920D-E65A99963FA2}">
      <formula1>"..."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customProperties>
    <customPr name="CellIDs" r:id="rId2"/>
    <customPr name="ConnName" r:id="rId3"/>
    <customPr name="ConnPOV" r:id="rId4"/>
    <customPr name="EpmWorksheetKeyString_GUID" r:id="rId5"/>
    <customPr name="HyperionPOVXML" r:id="rId6"/>
    <customPr name="HyperionXML" r:id="rId7"/>
    <customPr name="NameConnectionMap" r:id="rId8"/>
    <customPr name="POVPosition" r:id="rId9"/>
    <customPr name="SheetHasParityContent" r:id="rId10"/>
    <customPr name="SheetOptions" r:id="rId11"/>
    <customPr name="ShowPOV" r:id="rId1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rgb="FF00B050"/>
  </sheetPr>
  <dimension ref="A1:DF52"/>
  <sheetViews>
    <sheetView showGridLines="0" zoomScale="80" zoomScaleNormal="80" workbookViewId="0">
      <pane xSplit="1" ySplit="4" topLeftCell="AL5" activePane="bottomRight" state="frozen"/>
      <selection activeCell="AL60" sqref="AL60:DE60"/>
      <selection pane="topRight" activeCell="AL60" sqref="AL60:DE60"/>
      <selection pane="bottomLeft" activeCell="AL60" sqref="AL60:DE60"/>
      <selection pane="bottomRight" activeCell="AY27" sqref="AY27"/>
    </sheetView>
  </sheetViews>
  <sheetFormatPr defaultRowHeight="14.5" outlineLevelRow="1"/>
  <cols>
    <col min="1" max="1" width="69.453125" customWidth="1"/>
    <col min="2" max="2" width="13.453125" hidden="1" customWidth="1"/>
    <col min="3" max="3" width="16.7265625" hidden="1" customWidth="1"/>
    <col min="4" max="4" width="16.26953125" hidden="1" customWidth="1"/>
    <col min="5" max="5" width="22.81640625" hidden="1" customWidth="1"/>
    <col min="6" max="6" width="13.7265625" hidden="1" customWidth="1"/>
    <col min="7" max="7" width="22.7265625" hidden="1" customWidth="1"/>
    <col min="8" max="37" width="13.453125" hidden="1" customWidth="1"/>
    <col min="38" max="73" width="13.453125" customWidth="1"/>
    <col min="74" max="74" width="13.453125" bestFit="1" customWidth="1"/>
    <col min="86" max="86" width="13.453125" bestFit="1" customWidth="1"/>
    <col min="97" max="97" width="13.7265625" bestFit="1" customWidth="1"/>
    <col min="98" max="98" width="13.453125" bestFit="1" customWidth="1"/>
  </cols>
  <sheetData>
    <row r="1" spans="1:109" ht="16">
      <c r="A1" s="34"/>
      <c r="B1" s="37" t="s">
        <v>59</v>
      </c>
      <c r="C1" s="37" t="s">
        <v>60</v>
      </c>
      <c r="D1" s="37" t="s">
        <v>61</v>
      </c>
      <c r="E1" s="138" t="s">
        <v>1317</v>
      </c>
      <c r="F1" s="37" t="s">
        <v>62</v>
      </c>
      <c r="G1" s="35" t="s">
        <v>706</v>
      </c>
      <c r="H1" s="88"/>
      <c r="I1" s="88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</row>
    <row r="2" spans="1:109">
      <c r="A2" s="88"/>
      <c r="B2" s="36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</row>
    <row r="3" spans="1:109">
      <c r="A3" s="34"/>
      <c r="B3" s="37" t="s">
        <v>63</v>
      </c>
      <c r="C3" s="37" t="s">
        <v>63</v>
      </c>
      <c r="D3" s="37" t="s">
        <v>63</v>
      </c>
      <c r="E3" s="37" t="s">
        <v>63</v>
      </c>
      <c r="F3" s="37" t="s">
        <v>63</v>
      </c>
      <c r="G3" s="37" t="s">
        <v>63</v>
      </c>
      <c r="H3" s="37" t="s">
        <v>63</v>
      </c>
      <c r="I3" s="37" t="s">
        <v>63</v>
      </c>
      <c r="J3" s="37" t="s">
        <v>63</v>
      </c>
      <c r="K3" s="37" t="s">
        <v>63</v>
      </c>
      <c r="L3" s="37" t="s">
        <v>63</v>
      </c>
      <c r="M3" s="37" t="s">
        <v>63</v>
      </c>
      <c r="N3" s="37" t="s">
        <v>661</v>
      </c>
      <c r="O3" s="37" t="s">
        <v>661</v>
      </c>
      <c r="P3" s="37" t="s">
        <v>661</v>
      </c>
      <c r="Q3" s="37" t="s">
        <v>661</v>
      </c>
      <c r="R3" s="37" t="s">
        <v>661</v>
      </c>
      <c r="S3" s="37" t="s">
        <v>661</v>
      </c>
      <c r="T3" s="37" t="s">
        <v>661</v>
      </c>
      <c r="U3" s="37" t="s">
        <v>661</v>
      </c>
      <c r="V3" s="37" t="s">
        <v>661</v>
      </c>
      <c r="W3" s="37" t="s">
        <v>661</v>
      </c>
      <c r="X3" s="37" t="s">
        <v>661</v>
      </c>
      <c r="Y3" s="37" t="s">
        <v>661</v>
      </c>
      <c r="Z3" s="37" t="s">
        <v>692</v>
      </c>
      <c r="AA3" s="37" t="s">
        <v>692</v>
      </c>
      <c r="AB3" s="37" t="s">
        <v>692</v>
      </c>
      <c r="AC3" s="37" t="s">
        <v>692</v>
      </c>
      <c r="AD3" s="37" t="s">
        <v>692</v>
      </c>
      <c r="AE3" s="37" t="s">
        <v>692</v>
      </c>
      <c r="AF3" s="37" t="s">
        <v>692</v>
      </c>
      <c r="AG3" s="37" t="s">
        <v>692</v>
      </c>
      <c r="AH3" s="37" t="s">
        <v>692</v>
      </c>
      <c r="AI3" s="37" t="s">
        <v>692</v>
      </c>
      <c r="AJ3" s="37" t="s">
        <v>692</v>
      </c>
      <c r="AK3" s="37" t="s">
        <v>692</v>
      </c>
      <c r="AL3" s="37" t="s">
        <v>693</v>
      </c>
      <c r="AM3" s="37" t="s">
        <v>693</v>
      </c>
      <c r="AN3" s="37" t="s">
        <v>693</v>
      </c>
      <c r="AO3" s="37" t="s">
        <v>693</v>
      </c>
      <c r="AP3" s="37" t="s">
        <v>693</v>
      </c>
      <c r="AQ3" s="37" t="s">
        <v>693</v>
      </c>
      <c r="AR3" s="37" t="s">
        <v>693</v>
      </c>
      <c r="AS3" s="37" t="s">
        <v>693</v>
      </c>
      <c r="AT3" s="37" t="s">
        <v>693</v>
      </c>
      <c r="AU3" s="37" t="s">
        <v>693</v>
      </c>
      <c r="AV3" s="37" t="s">
        <v>693</v>
      </c>
      <c r="AW3" s="37" t="s">
        <v>693</v>
      </c>
      <c r="AX3" s="37" t="s">
        <v>694</v>
      </c>
      <c r="AY3" s="37" t="s">
        <v>694</v>
      </c>
      <c r="AZ3" s="37" t="s">
        <v>694</v>
      </c>
      <c r="BA3" s="37" t="s">
        <v>694</v>
      </c>
      <c r="BB3" s="37" t="s">
        <v>694</v>
      </c>
      <c r="BC3" s="37" t="s">
        <v>694</v>
      </c>
      <c r="BD3" s="37" t="s">
        <v>694</v>
      </c>
      <c r="BE3" s="37" t="s">
        <v>694</v>
      </c>
      <c r="BF3" s="37" t="s">
        <v>694</v>
      </c>
      <c r="BG3" s="37" t="s">
        <v>694</v>
      </c>
      <c r="BH3" s="37" t="s">
        <v>694</v>
      </c>
      <c r="BI3" s="37" t="s">
        <v>694</v>
      </c>
      <c r="BJ3" s="37" t="s">
        <v>695</v>
      </c>
      <c r="BK3" s="37" t="s">
        <v>695</v>
      </c>
      <c r="BL3" s="37" t="s">
        <v>695</v>
      </c>
      <c r="BM3" s="37" t="s">
        <v>695</v>
      </c>
      <c r="BN3" s="37" t="s">
        <v>695</v>
      </c>
      <c r="BO3" s="37" t="s">
        <v>695</v>
      </c>
      <c r="BP3" s="37" t="s">
        <v>695</v>
      </c>
      <c r="BQ3" s="37" t="s">
        <v>695</v>
      </c>
      <c r="BR3" s="37" t="s">
        <v>695</v>
      </c>
      <c r="BS3" s="37" t="s">
        <v>695</v>
      </c>
      <c r="BT3" s="37" t="s">
        <v>695</v>
      </c>
      <c r="BU3" s="37" t="s">
        <v>695</v>
      </c>
      <c r="BV3" s="37" t="s">
        <v>1064</v>
      </c>
      <c r="BW3" s="37" t="s">
        <v>1064</v>
      </c>
      <c r="BX3" s="37" t="s">
        <v>1064</v>
      </c>
      <c r="BY3" s="37" t="s">
        <v>1064</v>
      </c>
      <c r="BZ3" s="37" t="s">
        <v>1064</v>
      </c>
      <c r="CA3" s="37" t="s">
        <v>1064</v>
      </c>
      <c r="CB3" s="37" t="s">
        <v>1064</v>
      </c>
      <c r="CC3" s="37" t="s">
        <v>1064</v>
      </c>
      <c r="CD3" s="37" t="s">
        <v>1064</v>
      </c>
      <c r="CE3" s="37" t="s">
        <v>1064</v>
      </c>
      <c r="CF3" s="37" t="s">
        <v>1064</v>
      </c>
      <c r="CG3" s="37" t="s">
        <v>1064</v>
      </c>
      <c r="CH3" s="37" t="s">
        <v>1226</v>
      </c>
      <c r="CI3" s="37" t="s">
        <v>1226</v>
      </c>
      <c r="CJ3" s="37" t="s">
        <v>1226</v>
      </c>
      <c r="CK3" s="37" t="s">
        <v>1226</v>
      </c>
      <c r="CL3" s="37" t="s">
        <v>1226</v>
      </c>
      <c r="CM3" s="37" t="s">
        <v>1226</v>
      </c>
      <c r="CN3" s="37" t="s">
        <v>1226</v>
      </c>
      <c r="CO3" s="37" t="s">
        <v>1226</v>
      </c>
      <c r="CP3" s="37" t="s">
        <v>1226</v>
      </c>
      <c r="CQ3" s="37" t="s">
        <v>1226</v>
      </c>
      <c r="CR3" s="37" t="s">
        <v>1226</v>
      </c>
      <c r="CS3" s="37" t="s">
        <v>1226</v>
      </c>
      <c r="CT3" s="37" t="s">
        <v>1378</v>
      </c>
      <c r="CU3" s="37" t="s">
        <v>1378</v>
      </c>
      <c r="CV3" s="37" t="s">
        <v>1378</v>
      </c>
      <c r="CW3" s="37" t="s">
        <v>1378</v>
      </c>
      <c r="CX3" s="37" t="s">
        <v>1378</v>
      </c>
      <c r="CY3" s="37" t="s">
        <v>1378</v>
      </c>
      <c r="CZ3" s="37" t="s">
        <v>1378</v>
      </c>
      <c r="DA3" s="37" t="s">
        <v>1378</v>
      </c>
      <c r="DB3" s="37" t="s">
        <v>1378</v>
      </c>
      <c r="DC3" s="37" t="s">
        <v>1378</v>
      </c>
      <c r="DD3" s="37" t="s">
        <v>1378</v>
      </c>
      <c r="DE3" s="37" t="s">
        <v>1378</v>
      </c>
    </row>
    <row r="4" spans="1:109">
      <c r="A4" s="34"/>
      <c r="B4" s="37" t="s">
        <v>64</v>
      </c>
      <c r="C4" s="37" t="s">
        <v>65</v>
      </c>
      <c r="D4" s="37" t="s">
        <v>66</v>
      </c>
      <c r="E4" s="37" t="s">
        <v>67</v>
      </c>
      <c r="F4" s="37" t="s">
        <v>68</v>
      </c>
      <c r="G4" s="37" t="s">
        <v>69</v>
      </c>
      <c r="H4" s="37" t="s">
        <v>70</v>
      </c>
      <c r="I4" s="37" t="s">
        <v>71</v>
      </c>
      <c r="J4" s="37" t="s">
        <v>72</v>
      </c>
      <c r="K4" s="37" t="s">
        <v>73</v>
      </c>
      <c r="L4" s="37" t="s">
        <v>74</v>
      </c>
      <c r="M4" s="37" t="s">
        <v>75</v>
      </c>
      <c r="N4" s="37" t="s">
        <v>64</v>
      </c>
      <c r="O4" s="37" t="s">
        <v>65</v>
      </c>
      <c r="P4" s="37" t="s">
        <v>66</v>
      </c>
      <c r="Q4" s="37" t="s">
        <v>67</v>
      </c>
      <c r="R4" s="37" t="s">
        <v>68</v>
      </c>
      <c r="S4" s="37" t="s">
        <v>69</v>
      </c>
      <c r="T4" s="37" t="s">
        <v>70</v>
      </c>
      <c r="U4" s="37" t="s">
        <v>71</v>
      </c>
      <c r="V4" s="37" t="s">
        <v>72</v>
      </c>
      <c r="W4" s="37" t="s">
        <v>73</v>
      </c>
      <c r="X4" s="37" t="s">
        <v>74</v>
      </c>
      <c r="Y4" s="37" t="s">
        <v>75</v>
      </c>
      <c r="Z4" s="37" t="s">
        <v>64</v>
      </c>
      <c r="AA4" s="37" t="s">
        <v>65</v>
      </c>
      <c r="AB4" s="37" t="s">
        <v>66</v>
      </c>
      <c r="AC4" s="37" t="s">
        <v>67</v>
      </c>
      <c r="AD4" s="37" t="s">
        <v>68</v>
      </c>
      <c r="AE4" s="37" t="s">
        <v>69</v>
      </c>
      <c r="AF4" s="37" t="s">
        <v>70</v>
      </c>
      <c r="AG4" s="37" t="s">
        <v>71</v>
      </c>
      <c r="AH4" s="37" t="s">
        <v>72</v>
      </c>
      <c r="AI4" s="37" t="s">
        <v>73</v>
      </c>
      <c r="AJ4" s="37" t="s">
        <v>74</v>
      </c>
      <c r="AK4" s="37" t="s">
        <v>75</v>
      </c>
      <c r="AL4" s="37" t="s">
        <v>64</v>
      </c>
      <c r="AM4" s="37" t="s">
        <v>65</v>
      </c>
      <c r="AN4" s="37" t="s">
        <v>66</v>
      </c>
      <c r="AO4" s="37" t="s">
        <v>67</v>
      </c>
      <c r="AP4" s="37" t="s">
        <v>68</v>
      </c>
      <c r="AQ4" s="37" t="s">
        <v>69</v>
      </c>
      <c r="AR4" s="37" t="s">
        <v>70</v>
      </c>
      <c r="AS4" s="37" t="s">
        <v>71</v>
      </c>
      <c r="AT4" s="37" t="s">
        <v>72</v>
      </c>
      <c r="AU4" s="37" t="s">
        <v>73</v>
      </c>
      <c r="AV4" s="37" t="s">
        <v>74</v>
      </c>
      <c r="AW4" s="37" t="s">
        <v>75</v>
      </c>
      <c r="AX4" s="37" t="s">
        <v>64</v>
      </c>
      <c r="AY4" s="37" t="s">
        <v>65</v>
      </c>
      <c r="AZ4" s="37" t="s">
        <v>66</v>
      </c>
      <c r="BA4" s="37" t="s">
        <v>67</v>
      </c>
      <c r="BB4" s="37" t="s">
        <v>68</v>
      </c>
      <c r="BC4" s="37" t="s">
        <v>69</v>
      </c>
      <c r="BD4" s="37" t="s">
        <v>70</v>
      </c>
      <c r="BE4" s="37" t="s">
        <v>71</v>
      </c>
      <c r="BF4" s="37" t="s">
        <v>72</v>
      </c>
      <c r="BG4" s="37" t="s">
        <v>73</v>
      </c>
      <c r="BH4" s="37" t="s">
        <v>74</v>
      </c>
      <c r="BI4" s="37" t="s">
        <v>75</v>
      </c>
      <c r="BJ4" s="37" t="s">
        <v>64</v>
      </c>
      <c r="BK4" s="37" t="s">
        <v>65</v>
      </c>
      <c r="BL4" s="37" t="s">
        <v>66</v>
      </c>
      <c r="BM4" s="37" t="s">
        <v>67</v>
      </c>
      <c r="BN4" s="37" t="s">
        <v>68</v>
      </c>
      <c r="BO4" s="37" t="s">
        <v>69</v>
      </c>
      <c r="BP4" s="37" t="s">
        <v>70</v>
      </c>
      <c r="BQ4" s="37" t="s">
        <v>71</v>
      </c>
      <c r="BR4" s="37" t="s">
        <v>72</v>
      </c>
      <c r="BS4" s="37" t="s">
        <v>73</v>
      </c>
      <c r="BT4" s="37" t="s">
        <v>74</v>
      </c>
      <c r="BU4" s="37" t="s">
        <v>75</v>
      </c>
      <c r="BV4" s="37" t="s">
        <v>64</v>
      </c>
      <c r="BW4" s="37" t="s">
        <v>65</v>
      </c>
      <c r="BX4" s="37" t="s">
        <v>66</v>
      </c>
      <c r="BY4" s="37" t="s">
        <v>67</v>
      </c>
      <c r="BZ4" s="37" t="s">
        <v>68</v>
      </c>
      <c r="CA4" s="37" t="s">
        <v>69</v>
      </c>
      <c r="CB4" s="37" t="s">
        <v>70</v>
      </c>
      <c r="CC4" s="37" t="s">
        <v>71</v>
      </c>
      <c r="CD4" s="37" t="s">
        <v>72</v>
      </c>
      <c r="CE4" s="37" t="s">
        <v>73</v>
      </c>
      <c r="CF4" s="37" t="s">
        <v>74</v>
      </c>
      <c r="CG4" s="37" t="s">
        <v>75</v>
      </c>
      <c r="CH4" s="37" t="s">
        <v>64</v>
      </c>
      <c r="CI4" s="37" t="s">
        <v>65</v>
      </c>
      <c r="CJ4" s="37" t="s">
        <v>66</v>
      </c>
      <c r="CK4" s="37" t="s">
        <v>67</v>
      </c>
      <c r="CL4" s="37" t="s">
        <v>68</v>
      </c>
      <c r="CM4" s="37" t="s">
        <v>69</v>
      </c>
      <c r="CN4" s="37" t="s">
        <v>70</v>
      </c>
      <c r="CO4" s="37" t="s">
        <v>71</v>
      </c>
      <c r="CP4" s="37" t="s">
        <v>72</v>
      </c>
      <c r="CQ4" s="37" t="s">
        <v>73</v>
      </c>
      <c r="CR4" s="37" t="s">
        <v>74</v>
      </c>
      <c r="CS4" s="37" t="s">
        <v>75</v>
      </c>
      <c r="CT4" s="37" t="s">
        <v>64</v>
      </c>
      <c r="CU4" s="37" t="s">
        <v>65</v>
      </c>
      <c r="CV4" s="37" t="s">
        <v>66</v>
      </c>
      <c r="CW4" s="37" t="s">
        <v>67</v>
      </c>
      <c r="CX4" s="37" t="s">
        <v>68</v>
      </c>
      <c r="CY4" s="37" t="s">
        <v>69</v>
      </c>
      <c r="CZ4" s="37" t="s">
        <v>70</v>
      </c>
      <c r="DA4" s="37" t="s">
        <v>71</v>
      </c>
      <c r="DB4" s="37" t="s">
        <v>72</v>
      </c>
      <c r="DC4" s="37" t="s">
        <v>73</v>
      </c>
      <c r="DD4" s="37" t="s">
        <v>74</v>
      </c>
      <c r="DE4" s="37" t="s">
        <v>75</v>
      </c>
    </row>
    <row r="5" spans="1:109" outlineLevel="1">
      <c r="A5" s="37" t="s">
        <v>664</v>
      </c>
      <c r="B5" s="60"/>
      <c r="C5" s="60"/>
      <c r="D5" s="61">
        <v>410880</v>
      </c>
      <c r="E5" s="61">
        <v>404480</v>
      </c>
      <c r="F5" s="61">
        <v>865280</v>
      </c>
      <c r="G5" s="61">
        <v>851200</v>
      </c>
      <c r="H5" s="61">
        <v>865280</v>
      </c>
      <c r="I5" s="60"/>
      <c r="J5" s="60">
        <v>404480</v>
      </c>
      <c r="K5" s="60">
        <v>407040</v>
      </c>
      <c r="L5" s="60">
        <v>404480</v>
      </c>
      <c r="M5" s="60">
        <v>409600</v>
      </c>
      <c r="N5" s="60">
        <v>563611.47</v>
      </c>
      <c r="O5" s="60"/>
      <c r="P5" s="60">
        <v>509825.97</v>
      </c>
      <c r="Q5" s="60">
        <v>563611.47</v>
      </c>
      <c r="R5" s="60">
        <v>545430.46</v>
      </c>
      <c r="S5" s="60">
        <v>563611.47</v>
      </c>
      <c r="T5" s="60">
        <v>545430.46</v>
      </c>
      <c r="U5" s="60">
        <v>563611.47</v>
      </c>
      <c r="V5" s="60">
        <v>563611.47</v>
      </c>
      <c r="W5" s="60">
        <v>545430.46</v>
      </c>
      <c r="X5" s="60">
        <v>563611.47</v>
      </c>
      <c r="Y5" s="60">
        <v>545430.46</v>
      </c>
      <c r="Z5" s="60">
        <v>563611.47</v>
      </c>
      <c r="AA5" s="60"/>
      <c r="AB5" s="60">
        <v>0</v>
      </c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0"/>
      <c r="BH5" s="60"/>
      <c r="BI5" s="60"/>
      <c r="BJ5" s="60"/>
      <c r="BK5" s="60"/>
      <c r="BL5" s="60"/>
      <c r="BM5" s="60"/>
      <c r="BN5" s="60"/>
      <c r="BO5" s="60"/>
      <c r="BP5" s="60"/>
      <c r="BQ5" s="60"/>
      <c r="BR5" s="60"/>
      <c r="BS5" s="60"/>
      <c r="BT5" s="60"/>
      <c r="BU5" s="60"/>
      <c r="BV5" s="59"/>
      <c r="BW5" s="59"/>
      <c r="BX5" s="59"/>
      <c r="BY5" s="59"/>
      <c r="BZ5" s="59"/>
    </row>
    <row r="6" spans="1:109" outlineLevel="1">
      <c r="A6" s="57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59"/>
      <c r="BW6" s="59"/>
      <c r="BX6" s="59"/>
      <c r="BY6" s="59"/>
      <c r="BZ6" s="59"/>
    </row>
    <row r="7" spans="1:109" outlineLevel="1">
      <c r="A7" s="37" t="s">
        <v>665</v>
      </c>
      <c r="B7" s="61">
        <v>66517406.899999999</v>
      </c>
      <c r="C7" s="61">
        <v>62043723.340000004</v>
      </c>
      <c r="D7" s="61">
        <v>66406535.630000003</v>
      </c>
      <c r="E7" s="61">
        <v>59316132.219999999</v>
      </c>
      <c r="F7" s="61">
        <v>70362716.439999998</v>
      </c>
      <c r="G7" s="61">
        <v>67883049.790000007</v>
      </c>
      <c r="H7" s="61">
        <v>74782693.439999998</v>
      </c>
      <c r="I7" s="61">
        <v>73284241.390000001</v>
      </c>
      <c r="J7" s="61">
        <v>71700177.870000005</v>
      </c>
      <c r="K7" s="61">
        <v>74626991.849999994</v>
      </c>
      <c r="L7" s="61">
        <v>62804624.909999996</v>
      </c>
      <c r="M7" s="61">
        <v>64832576.25</v>
      </c>
      <c r="N7" s="61">
        <v>96968572.549999997</v>
      </c>
      <c r="O7" s="61">
        <v>8108038.4900000002</v>
      </c>
      <c r="P7" s="61">
        <v>92130200.370000005</v>
      </c>
      <c r="Q7" s="61">
        <v>67574126.49000001</v>
      </c>
      <c r="R7" s="61">
        <v>68181656.129999995</v>
      </c>
      <c r="S7" s="61">
        <v>68024702.349999994</v>
      </c>
      <c r="T7" s="61">
        <v>62958773.140000001</v>
      </c>
      <c r="U7" s="61">
        <v>80745298.319999993</v>
      </c>
      <c r="V7" s="61">
        <v>80670535.140000001</v>
      </c>
      <c r="W7" s="61">
        <v>80883067.140000001</v>
      </c>
      <c r="X7" s="61">
        <v>83724604.180000007</v>
      </c>
      <c r="Y7" s="61">
        <v>73065325.550000012</v>
      </c>
      <c r="Z7" s="61">
        <v>88654828.289999992</v>
      </c>
      <c r="AA7" s="61">
        <v>78563236.080000013</v>
      </c>
      <c r="AB7" s="61">
        <v>77548294.310000002</v>
      </c>
      <c r="AC7" s="61">
        <v>71129148.659999996</v>
      </c>
      <c r="AD7" s="61">
        <v>65905101.019999996</v>
      </c>
      <c r="AE7" s="61">
        <v>67569692.340000004</v>
      </c>
      <c r="AF7" s="61">
        <v>71048710.75999999</v>
      </c>
      <c r="AG7" s="61">
        <v>80429852.489999995</v>
      </c>
      <c r="AH7" s="61">
        <v>79018700.920000017</v>
      </c>
      <c r="AI7" s="61">
        <v>76364186.650000006</v>
      </c>
      <c r="AJ7" s="61">
        <v>79681819.99000001</v>
      </c>
      <c r="AK7" s="61">
        <v>73653163.5</v>
      </c>
      <c r="AL7" s="61">
        <v>75155027.719999999</v>
      </c>
      <c r="AM7" s="61">
        <v>92408737.650000006</v>
      </c>
      <c r="AN7" s="61">
        <v>82440605.170000002</v>
      </c>
      <c r="AO7" s="61">
        <v>72801769.659999996</v>
      </c>
      <c r="AP7" s="61">
        <v>74489504.430000007</v>
      </c>
      <c r="AQ7" s="61">
        <v>70982356.549999997</v>
      </c>
      <c r="AR7" s="61">
        <v>67667823.707760975</v>
      </c>
      <c r="AS7" s="61">
        <v>69354411.55606097</v>
      </c>
      <c r="AT7" s="61">
        <v>67631253.842317075</v>
      </c>
      <c r="AU7" s="61">
        <v>69812212.228660971</v>
      </c>
      <c r="AV7" s="61">
        <v>64472534.643717065</v>
      </c>
      <c r="AW7" s="61">
        <v>72763257.038360968</v>
      </c>
      <c r="AX7" s="61">
        <v>67102544.851517096</v>
      </c>
      <c r="AY7" s="61">
        <v>66196900.443912201</v>
      </c>
      <c r="AZ7" s="61">
        <v>73289424.039517105</v>
      </c>
      <c r="BA7" s="61">
        <v>70925249.507648796</v>
      </c>
      <c r="BB7" s="61">
        <v>73289424.039517105</v>
      </c>
      <c r="BC7" s="61">
        <v>65388137.507648781</v>
      </c>
      <c r="BD7" s="61">
        <v>67567741.639517099</v>
      </c>
      <c r="BE7" s="61">
        <v>67567741.639517099</v>
      </c>
      <c r="BF7" s="61">
        <v>65388137.507648781</v>
      </c>
      <c r="BG7" s="61">
        <v>67567741.639517099</v>
      </c>
      <c r="BH7" s="61">
        <v>65388137.507648781</v>
      </c>
      <c r="BI7" s="61">
        <v>67102544.851517096</v>
      </c>
      <c r="BJ7" s="61">
        <v>49500505.143600002</v>
      </c>
      <c r="BK7" s="61">
        <v>44710134.876799993</v>
      </c>
      <c r="BL7" s="61">
        <v>49500505.143600002</v>
      </c>
      <c r="BM7" s="61">
        <v>47903713.816</v>
      </c>
      <c r="BN7" s="61">
        <v>49500505.143600002</v>
      </c>
      <c r="BO7" s="61">
        <v>47903713.816</v>
      </c>
      <c r="BP7" s="61">
        <v>49500505.143600002</v>
      </c>
      <c r="BQ7" s="61">
        <v>49500505.143600002</v>
      </c>
      <c r="BR7" s="61">
        <v>47903713.816</v>
      </c>
      <c r="BS7" s="61">
        <v>49500505.143600002</v>
      </c>
      <c r="BT7" s="61">
        <v>47903713.816</v>
      </c>
      <c r="BU7" s="61">
        <v>49500505.143600002</v>
      </c>
      <c r="BV7" s="59">
        <v>26067699.719999999</v>
      </c>
      <c r="BW7" s="59">
        <v>24385910.7456</v>
      </c>
      <c r="BX7" s="59">
        <v>26067699.719999999</v>
      </c>
      <c r="BY7" s="59">
        <v>25226805.232799999</v>
      </c>
      <c r="BZ7" s="59">
        <v>26067699.719999999</v>
      </c>
      <c r="CA7">
        <v>25226805.232799999</v>
      </c>
      <c r="CB7">
        <v>26067699.719999999</v>
      </c>
      <c r="CC7">
        <v>26067699.719999999</v>
      </c>
      <c r="CD7">
        <v>25226805.232799999</v>
      </c>
      <c r="CE7">
        <v>26067699.719999999</v>
      </c>
      <c r="CF7">
        <v>25226805.232799999</v>
      </c>
      <c r="CG7">
        <v>26067699.719999999</v>
      </c>
      <c r="CH7">
        <v>12242482.800000001</v>
      </c>
      <c r="CI7">
        <v>11057726.4</v>
      </c>
      <c r="CJ7">
        <v>12242482.800000001</v>
      </c>
      <c r="CK7">
        <v>11847564</v>
      </c>
      <c r="CL7">
        <v>12242482.800000001</v>
      </c>
      <c r="CM7">
        <v>11847564</v>
      </c>
      <c r="CN7">
        <v>12242482.800000001</v>
      </c>
      <c r="CO7">
        <v>12242482.800000001</v>
      </c>
      <c r="CP7">
        <v>11847564</v>
      </c>
      <c r="CQ7">
        <v>12242482.800000001</v>
      </c>
      <c r="CR7">
        <v>11847564</v>
      </c>
      <c r="CS7">
        <v>12242482.800000001</v>
      </c>
    </row>
    <row r="8" spans="1:109" outlineLevel="1">
      <c r="A8" s="57"/>
      <c r="B8" s="61"/>
      <c r="C8" s="61"/>
      <c r="D8" s="60"/>
      <c r="E8" s="60"/>
      <c r="F8" s="60"/>
      <c r="G8" s="60"/>
      <c r="H8" s="60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59"/>
      <c r="BW8" s="59"/>
      <c r="BX8" s="59"/>
      <c r="BY8" s="59"/>
      <c r="BZ8" s="59"/>
    </row>
    <row r="9" spans="1:109" outlineLevel="1">
      <c r="A9" s="37" t="s">
        <v>666</v>
      </c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59"/>
      <c r="BW9" s="59"/>
      <c r="BX9" s="59"/>
      <c r="BY9" s="59"/>
      <c r="BZ9" s="59"/>
    </row>
    <row r="10" spans="1:109" outlineLevel="1">
      <c r="A10" s="57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59"/>
      <c r="BW10" s="59"/>
      <c r="BX10" s="59"/>
      <c r="BY10" s="59"/>
      <c r="BZ10" s="59"/>
    </row>
    <row r="11" spans="1:109" outlineLevel="1">
      <c r="A11" s="37" t="s">
        <v>667</v>
      </c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59"/>
      <c r="BW11" s="59"/>
      <c r="BX11" s="59"/>
      <c r="BY11" s="59"/>
      <c r="BZ11" s="59"/>
    </row>
    <row r="12" spans="1:109" outlineLevel="1">
      <c r="A12" s="57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59"/>
      <c r="BW12" s="59"/>
      <c r="BX12" s="59"/>
      <c r="BY12" s="59"/>
      <c r="BZ12" s="59"/>
    </row>
    <row r="13" spans="1:109" outlineLevel="1">
      <c r="A13" s="37" t="s">
        <v>668</v>
      </c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59"/>
      <c r="BW13" s="59"/>
      <c r="BX13" s="59"/>
      <c r="BY13" s="59"/>
      <c r="BZ13" s="59"/>
    </row>
    <row r="14" spans="1:109" outlineLevel="1">
      <c r="A14" s="57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59"/>
      <c r="BW14" s="59"/>
      <c r="BX14" s="59"/>
      <c r="BY14" s="59"/>
      <c r="BZ14" s="59"/>
    </row>
    <row r="15" spans="1:109" outlineLevel="1">
      <c r="A15" s="37" t="s">
        <v>669</v>
      </c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59"/>
      <c r="BW15" s="59"/>
      <c r="BX15" s="59"/>
      <c r="BY15" s="59"/>
      <c r="BZ15" s="59"/>
    </row>
    <row r="16" spans="1:109" outlineLevel="1">
      <c r="A16" s="57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59"/>
      <c r="BW16" s="59"/>
      <c r="BX16" s="59"/>
      <c r="BY16" s="59"/>
      <c r="BZ16" s="59"/>
    </row>
    <row r="17" spans="1:110" outlineLevel="1">
      <c r="A17" s="37" t="s">
        <v>670</v>
      </c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59"/>
      <c r="BW17" s="59"/>
      <c r="BX17" s="59"/>
      <c r="BY17" s="59"/>
      <c r="BZ17" s="59"/>
    </row>
    <row r="18" spans="1:110" outlineLevel="1">
      <c r="A18" s="37" t="s">
        <v>671</v>
      </c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59"/>
      <c r="BW18" s="59"/>
      <c r="BX18" s="59"/>
      <c r="BY18" s="59"/>
      <c r="BZ18" s="59"/>
    </row>
    <row r="19" spans="1:110" outlineLevel="1">
      <c r="A19" s="37" t="s">
        <v>672</v>
      </c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59"/>
      <c r="BW19" s="59"/>
      <c r="BX19" s="59"/>
      <c r="BY19" s="59"/>
      <c r="BZ19" s="59"/>
    </row>
    <row r="20" spans="1:110" s="196" customFormat="1" ht="16">
      <c r="A20" s="193" t="s">
        <v>77</v>
      </c>
      <c r="B20" s="194">
        <v>66517406.899999999</v>
      </c>
      <c r="C20" s="194">
        <v>62043723.340000004</v>
      </c>
      <c r="D20" s="194">
        <v>66817415.630000003</v>
      </c>
      <c r="E20" s="194">
        <v>59720612.219999999</v>
      </c>
      <c r="F20" s="194">
        <v>71227996.439999998</v>
      </c>
      <c r="G20" s="194">
        <v>68734249.790000007</v>
      </c>
      <c r="H20" s="194">
        <v>75647973.439999998</v>
      </c>
      <c r="I20" s="194">
        <v>73284241.390000001</v>
      </c>
      <c r="J20" s="194">
        <v>72104657.870000005</v>
      </c>
      <c r="K20" s="194">
        <v>75034031.849999994</v>
      </c>
      <c r="L20" s="194">
        <v>63209104.909999996</v>
      </c>
      <c r="M20" s="194">
        <v>65242176.25</v>
      </c>
      <c r="N20" s="194">
        <v>97532184.019999996</v>
      </c>
      <c r="O20" s="194">
        <v>98766782.629999995</v>
      </c>
      <c r="P20" s="194">
        <v>70119020.150000006</v>
      </c>
      <c r="Q20" s="194">
        <v>68727186.570000008</v>
      </c>
      <c r="R20" s="194">
        <v>68588213.839999989</v>
      </c>
      <c r="S20" s="194">
        <v>62245355.609999992</v>
      </c>
      <c r="T20" s="194">
        <v>82265394.49000001</v>
      </c>
      <c r="U20" s="194">
        <v>81536509.909999996</v>
      </c>
      <c r="V20" s="194">
        <v>81428497.579999998</v>
      </c>
      <c r="W20" s="194">
        <v>84288215.659999996</v>
      </c>
      <c r="X20" s="194">
        <v>73610756.010000005</v>
      </c>
      <c r="Y20" s="194">
        <v>74256904.800000012</v>
      </c>
      <c r="Z20" s="194">
        <v>79596246.129999995</v>
      </c>
      <c r="AA20" s="194">
        <v>76529039.670000017</v>
      </c>
      <c r="AB20" s="194">
        <v>74541981.079999998</v>
      </c>
      <c r="AC20" s="194">
        <v>65926452.079999991</v>
      </c>
      <c r="AD20" s="194">
        <v>67346014.229999989</v>
      </c>
      <c r="AE20" s="194">
        <v>69215937.030000001</v>
      </c>
      <c r="AF20" s="194">
        <v>80402116.61999999</v>
      </c>
      <c r="AG20" s="194">
        <v>79335816.909999996</v>
      </c>
      <c r="AH20" s="194">
        <v>77359402.250000015</v>
      </c>
      <c r="AI20" s="194">
        <v>79816380.940000013</v>
      </c>
      <c r="AJ20" s="194">
        <v>79987870.020000011</v>
      </c>
      <c r="AK20" s="194">
        <v>64000854.890000001</v>
      </c>
      <c r="AL20" s="194">
        <f>'[122]RP per monthly'!B22</f>
        <v>89157492.780000001</v>
      </c>
      <c r="AM20" s="194">
        <f>'[122]RP per monthly'!C22</f>
        <v>79573591.019999996</v>
      </c>
      <c r="AN20" s="194">
        <f>'[122]RP per monthly'!D22</f>
        <v>83374545.599999994</v>
      </c>
      <c r="AO20" s="194">
        <f>'[122]RP per monthly'!E22</f>
        <v>68587158.829999998</v>
      </c>
      <c r="AP20" s="194">
        <f>'[122]RP per monthly'!F22</f>
        <v>72269526.159999996</v>
      </c>
      <c r="AQ20" s="194">
        <f>'[122]RP per monthly'!G22</f>
        <v>66107309.189999998</v>
      </c>
      <c r="AR20" s="194">
        <f>'[122]RP per monthly'!H22</f>
        <v>68817549.780000001</v>
      </c>
      <c r="AS20" s="194">
        <f>'[122]RP per monthly'!I22</f>
        <v>69704383.540000007</v>
      </c>
      <c r="AT20" s="194">
        <f>'[122]RP per monthly'!J22</f>
        <v>129028446.04000001</v>
      </c>
      <c r="AU20" s="194">
        <f>'[122]RP per monthly'!K22</f>
        <v>70536295.840000004</v>
      </c>
      <c r="AV20" s="194">
        <f>'[122]RP per monthly'!L22</f>
        <v>63159012.789999999</v>
      </c>
      <c r="AW20" s="194">
        <f>'[122]RP per monthly'!M22</f>
        <v>68334236.469999999</v>
      </c>
      <c r="AX20" s="194">
        <f>'[122]RP per monthly'!P22</f>
        <v>76147273.349999994</v>
      </c>
      <c r="AY20" s="194">
        <f>'[122]RP per monthly'!Q22</f>
        <v>84346480.409999996</v>
      </c>
      <c r="AZ20" s="194">
        <f>'[122]RP per monthly'!R22</f>
        <v>87522144.939999998</v>
      </c>
      <c r="BA20" s="194">
        <f>'[122]RP per monthly'!S22</f>
        <v>72806292.819999993</v>
      </c>
      <c r="BB20" s="194">
        <f>'[122]RP per monthly'!T22</f>
        <v>75623955.780000001</v>
      </c>
      <c r="BC20" s="194">
        <f>'[122]RP per monthly'!U22</f>
        <v>64547640.869999997</v>
      </c>
      <c r="BD20" s="194">
        <f>'[122]RP per monthly'!V22</f>
        <v>70970185.099999994</v>
      </c>
      <c r="BE20" s="194">
        <f>'[122]RP per monthly'!W22</f>
        <v>70987052.439999998</v>
      </c>
      <c r="BF20" s="194">
        <f>'[122]RP per monthly'!X22</f>
        <v>69596134.427295104</v>
      </c>
      <c r="BG20" s="194">
        <f>'[122]RP per monthly'!Y22</f>
        <v>78233072.2795683</v>
      </c>
      <c r="BH20" s="194">
        <f>'[122]RP per monthly'!Z22</f>
        <v>76671772.307695106</v>
      </c>
      <c r="BI20" s="194">
        <f>'[122]RP per monthly'!AA22</f>
        <v>81267377.0260683</v>
      </c>
      <c r="BJ20" s="194">
        <f>'[122]RP per monthly'!AD22</f>
        <v>95367079.592600003</v>
      </c>
      <c r="BK20" s="194">
        <f>'[122]RP per monthly'!AE22</f>
        <v>86639634.841399997</v>
      </c>
      <c r="BL20" s="194">
        <f>'[122]RP per monthly'!AF22</f>
        <v>95818913.786799997</v>
      </c>
      <c r="BM20" s="194">
        <f>'[122]RP per monthly'!AG22</f>
        <v>81611178.668599993</v>
      </c>
      <c r="BN20" s="194">
        <f>'[122]RP per monthly'!AH22</f>
        <v>82214588.634399995</v>
      </c>
      <c r="BO20" s="194">
        <f>'[122]RP per monthly'!AI22</f>
        <v>72171510.668599993</v>
      </c>
      <c r="BP20" s="194">
        <f>'[122]RP per monthly'!AJ22</f>
        <v>77657534.860200003</v>
      </c>
      <c r="BQ20" s="194">
        <f>'[122]RP per monthly'!AK22</f>
        <v>77657534.860200003</v>
      </c>
      <c r="BR20" s="194">
        <f>'[122]RP per monthly'!AL22</f>
        <v>75152462.808799997</v>
      </c>
      <c r="BS20" s="194">
        <f>'[122]RP per monthly'!AM22</f>
        <v>77871829.113700002</v>
      </c>
      <c r="BT20" s="194">
        <f>'[122]RP per monthly'!AN22</f>
        <v>73774662.284400001</v>
      </c>
      <c r="BU20" s="194">
        <f>'[122]RP per monthly'!AO22</f>
        <v>75309282.637600005</v>
      </c>
      <c r="BV20" s="195">
        <f>'[122]RP per monthly'!AR22</f>
        <v>57714914.692000002</v>
      </c>
      <c r="BW20" s="195">
        <f>'[122]RP per monthly'!AS22</f>
        <v>54471142.088</v>
      </c>
      <c r="BX20" s="195">
        <f>'[122]RP per monthly'!AT22</f>
        <v>58134790.9432</v>
      </c>
      <c r="BY20" s="195">
        <f>'[122]RP per monthly'!AU22</f>
        <v>56349457.119999997</v>
      </c>
      <c r="BZ20" s="195">
        <f>'[122]RP per monthly'!AV22</f>
        <v>58119293.497599997</v>
      </c>
      <c r="CA20" s="195">
        <f>'[122]RP per monthly'!AW22</f>
        <v>56349457.119999997</v>
      </c>
      <c r="CB20" s="195">
        <f>'[122]RP per monthly'!AX22</f>
        <v>58227775.616800003</v>
      </c>
      <c r="CC20" s="195">
        <f>'[122]RP per monthly'!AY22</f>
        <v>58227775.616800003</v>
      </c>
      <c r="CD20" s="195">
        <f>'[122]RP per monthly'!AZ22</f>
        <v>56349457.119999997</v>
      </c>
      <c r="CE20" s="195">
        <f>'[122]RP per monthly'!BA22</f>
        <v>58227775.616800003</v>
      </c>
      <c r="CF20" s="195">
        <f>'[122]RP per monthly'!BB22</f>
        <v>56138708.512000002</v>
      </c>
      <c r="CG20" s="195">
        <f>'[122]RP per monthly'!BC22</f>
        <v>58148958.786399998</v>
      </c>
      <c r="CH20" s="195">
        <f>'[122]RP per monthly'!BF22</f>
        <v>20910901.199999999</v>
      </c>
      <c r="CI20" s="195">
        <f>'[122]RP per monthly'!BG22</f>
        <v>18887265.600000001</v>
      </c>
      <c r="CJ20" s="195">
        <f>'[122]RP per monthly'!BH22</f>
        <v>20910901.199999999</v>
      </c>
      <c r="CK20" s="195">
        <f>'[122]RP per monthly'!BI22</f>
        <v>20236356</v>
      </c>
      <c r="CL20" s="195">
        <f>'[122]RP per monthly'!BJ22</f>
        <v>20910901.199999999</v>
      </c>
      <c r="CM20" s="195">
        <f>'[122]RP per monthly'!BK22</f>
        <v>20236356</v>
      </c>
      <c r="CN20" s="195">
        <f>'[122]RP per monthly'!BL22</f>
        <v>20910901.199999999</v>
      </c>
      <c r="CO20" s="195">
        <f>'[122]RP per monthly'!BM22</f>
        <v>20910901.199999999</v>
      </c>
      <c r="CP20" s="195">
        <f>'[122]RP per monthly'!BN22</f>
        <v>20236356</v>
      </c>
      <c r="CQ20" s="195">
        <f>'[122]RP per monthly'!BO22</f>
        <v>20910901.199999999</v>
      </c>
      <c r="CR20" s="195">
        <f>'[122]RP per monthly'!BP22</f>
        <v>20236356</v>
      </c>
      <c r="CS20" s="195">
        <f>'[122]RP per monthly'!BQ22</f>
        <v>20910901.199999999</v>
      </c>
      <c r="CT20" s="195">
        <f>'[122]RP per monthly'!BT22</f>
        <v>14362827</v>
      </c>
      <c r="CU20" s="195">
        <f>'[122]RP per monthly'!BU22</f>
        <v>12972876</v>
      </c>
      <c r="CV20" s="195">
        <f>'[122]RP per monthly'!BV22</f>
        <v>14362827</v>
      </c>
      <c r="CW20" s="195">
        <f>'[122]RP per monthly'!BW22</f>
        <v>13899510</v>
      </c>
      <c r="CX20" s="195">
        <f>'[122]RP per monthly'!BX22</f>
        <v>14362827</v>
      </c>
      <c r="CY20" s="195">
        <f>'[122]RP per monthly'!BY22</f>
        <v>13899510</v>
      </c>
      <c r="CZ20" s="195">
        <f>'[122]RP per monthly'!BZ22</f>
        <v>14362827</v>
      </c>
      <c r="DA20" s="195">
        <f>'[122]RP per monthly'!CA22</f>
        <v>14362827</v>
      </c>
      <c r="DB20" s="195">
        <f>'[122]RP per monthly'!CB22</f>
        <v>13899510</v>
      </c>
      <c r="DC20" s="195">
        <f>'[122]RP per monthly'!CC22</f>
        <v>14362827</v>
      </c>
      <c r="DD20" s="195">
        <f>'[122]RP per monthly'!CD22</f>
        <v>13899510</v>
      </c>
      <c r="DE20" s="195">
        <f>'[122]RP per monthly'!CE22</f>
        <v>14362827</v>
      </c>
    </row>
    <row r="21" spans="1:110">
      <c r="A21" s="37" t="s">
        <v>740</v>
      </c>
      <c r="B21" s="60"/>
      <c r="C21" s="60"/>
      <c r="D21" s="60"/>
      <c r="E21" s="60"/>
      <c r="F21" s="60"/>
      <c r="G21" s="60"/>
      <c r="H21" s="60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>
        <v>0</v>
      </c>
      <c r="AS21" s="61">
        <v>0</v>
      </c>
      <c r="AT21" s="61">
        <v>0</v>
      </c>
      <c r="AU21" s="61">
        <v>0</v>
      </c>
      <c r="AV21" s="61">
        <v>0</v>
      </c>
      <c r="AW21" s="61">
        <v>0</v>
      </c>
      <c r="AX21" s="61">
        <v>5100280.2911999999</v>
      </c>
      <c r="AY21" s="61">
        <v>3750805.5515000001</v>
      </c>
      <c r="AZ21" s="61">
        <v>4152677.9848000002</v>
      </c>
      <c r="BA21" s="61">
        <v>4018719.4139</v>
      </c>
      <c r="BB21" s="61">
        <v>4152677.9848000002</v>
      </c>
      <c r="BC21" s="61">
        <v>4862240.1231000004</v>
      </c>
      <c r="BD21" s="61">
        <v>5024314.6299000001</v>
      </c>
      <c r="BE21" s="61">
        <v>5024314.6299000001</v>
      </c>
      <c r="BF21" s="61">
        <v>4862240.1231000004</v>
      </c>
      <c r="BG21" s="61">
        <v>5024314.6299000001</v>
      </c>
      <c r="BH21" s="61">
        <v>4862240.1231000004</v>
      </c>
      <c r="BI21" s="61">
        <v>5100280.2911999999</v>
      </c>
      <c r="BJ21" s="61">
        <v>23691914.846599996</v>
      </c>
      <c r="BK21" s="61">
        <v>21399148.070299998</v>
      </c>
      <c r="BL21" s="61">
        <v>23691914.846599996</v>
      </c>
      <c r="BM21" s="61">
        <v>22927659.254500002</v>
      </c>
      <c r="BN21" s="61">
        <v>23691914.846599996</v>
      </c>
      <c r="BO21" s="61">
        <v>22927659.254500002</v>
      </c>
      <c r="BP21" s="61">
        <v>23691914.846599996</v>
      </c>
      <c r="BQ21" s="61">
        <v>23691914.846599996</v>
      </c>
      <c r="BR21" s="61">
        <v>22927659.254500002</v>
      </c>
      <c r="BS21" s="61">
        <v>23691914.846599996</v>
      </c>
      <c r="BT21" s="61">
        <v>22927659.254500002</v>
      </c>
      <c r="BU21" s="61">
        <v>23691914.846599996</v>
      </c>
      <c r="BV21" s="59">
        <v>46109095.481399998</v>
      </c>
      <c r="BW21" s="59">
        <v>43134313.599299997</v>
      </c>
      <c r="BX21" s="59">
        <v>46109095.481399998</v>
      </c>
      <c r="BY21" s="59">
        <v>44621703.662900001</v>
      </c>
      <c r="BZ21" s="59">
        <v>46109095.481399998</v>
      </c>
      <c r="CA21">
        <v>44621703.662900001</v>
      </c>
      <c r="CB21">
        <v>46109095.481399998</v>
      </c>
      <c r="CC21">
        <v>46109095.481399998</v>
      </c>
      <c r="CD21">
        <v>44621703.662900001</v>
      </c>
      <c r="CE21">
        <v>46109095.481399998</v>
      </c>
      <c r="CF21">
        <v>44621703.662900001</v>
      </c>
      <c r="CG21">
        <v>46109095.481399998</v>
      </c>
      <c r="CH21">
        <v>62294522.721600011</v>
      </c>
      <c r="CI21">
        <v>56266019.472000003</v>
      </c>
      <c r="CJ21">
        <v>62294522.721600011</v>
      </c>
      <c r="CK21">
        <v>60285021.638400003</v>
      </c>
      <c r="CL21">
        <v>62294522.721600011</v>
      </c>
      <c r="CM21">
        <v>60285021.638400003</v>
      </c>
      <c r="CN21">
        <v>62294522.721600011</v>
      </c>
      <c r="CO21">
        <v>62294522.721600011</v>
      </c>
      <c r="CP21">
        <v>60285021.638400003</v>
      </c>
      <c r="CQ21">
        <v>62294522.721600011</v>
      </c>
      <c r="CR21">
        <v>60285021.638400003</v>
      </c>
      <c r="CS21">
        <v>62294522.721600011</v>
      </c>
    </row>
    <row r="22" spans="1:110">
      <c r="A22" s="37" t="s">
        <v>1384</v>
      </c>
      <c r="B22" s="60"/>
      <c r="C22" s="60"/>
      <c r="D22" s="60"/>
      <c r="E22" s="60"/>
      <c r="F22" s="60"/>
      <c r="G22" s="60"/>
      <c r="H22" s="60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>
        <f>'[122]RP per monthly'!B35</f>
        <v>0</v>
      </c>
      <c r="AM22" s="61">
        <f>'[122]RP per monthly'!C35</f>
        <v>0</v>
      </c>
      <c r="AN22" s="61">
        <f>'[122]RP per monthly'!D35</f>
        <v>0</v>
      </c>
      <c r="AO22" s="61">
        <f>'[122]RP per monthly'!E35</f>
        <v>0</v>
      </c>
      <c r="AP22" s="61">
        <f>'[122]RP per monthly'!F35</f>
        <v>0</v>
      </c>
      <c r="AQ22" s="61">
        <f>'[122]RP per monthly'!G35</f>
        <v>0</v>
      </c>
      <c r="AR22" s="61">
        <f>'[122]RP per monthly'!H35</f>
        <v>0</v>
      </c>
      <c r="AS22" s="61">
        <f>'[122]RP per monthly'!I35</f>
        <v>0</v>
      </c>
      <c r="AT22" s="61">
        <f>'[122]RP per monthly'!J35</f>
        <v>0</v>
      </c>
      <c r="AU22" s="61">
        <f>'[122]RP per monthly'!K35</f>
        <v>0</v>
      </c>
      <c r="AV22" s="61">
        <f>'[122]RP per monthly'!L35</f>
        <v>0</v>
      </c>
      <c r="AW22" s="61">
        <f>'[122]RP per monthly'!M35</f>
        <v>0</v>
      </c>
      <c r="AX22" s="61">
        <f>'[122]RP per monthly'!P35</f>
        <v>0</v>
      </c>
      <c r="AY22" s="61">
        <f>'[122]RP per monthly'!Q35</f>
        <v>0</v>
      </c>
      <c r="AZ22" s="61">
        <f>'[122]RP per monthly'!R35</f>
        <v>0</v>
      </c>
      <c r="BA22" s="61">
        <f>'[122]RP per monthly'!S35</f>
        <v>0</v>
      </c>
      <c r="BB22" s="61">
        <f>'[122]RP per monthly'!T35</f>
        <v>0</v>
      </c>
      <c r="BC22" s="61">
        <f>'[122]RP per monthly'!U35</f>
        <v>0</v>
      </c>
      <c r="BD22" s="61">
        <f>'[122]RP per monthly'!V35</f>
        <v>0</v>
      </c>
      <c r="BE22" s="61">
        <f>'[122]RP per monthly'!W35</f>
        <v>0</v>
      </c>
      <c r="BF22" s="61">
        <f>'[122]RP per monthly'!X35</f>
        <v>0</v>
      </c>
      <c r="BG22" s="61">
        <f>'[122]RP per monthly'!Y35</f>
        <v>0</v>
      </c>
      <c r="BH22" s="61">
        <f>'[122]RP per monthly'!Z35</f>
        <v>0</v>
      </c>
      <c r="BI22" s="61">
        <f>'[122]RP per monthly'!AA35</f>
        <v>0</v>
      </c>
      <c r="BJ22" s="61">
        <f>'[122]RP per monthly'!AD35</f>
        <v>0</v>
      </c>
      <c r="BK22" s="61">
        <f>'[122]RP per monthly'!AE35</f>
        <v>0</v>
      </c>
      <c r="BL22" s="61">
        <f>'[122]RP per monthly'!AF35</f>
        <v>0</v>
      </c>
      <c r="BM22" s="61">
        <f>'[122]RP per monthly'!AG35</f>
        <v>0</v>
      </c>
      <c r="BN22" s="61">
        <f>'[122]RP per monthly'!AH35</f>
        <v>0</v>
      </c>
      <c r="BO22" s="61">
        <f>'[122]RP per monthly'!AI35</f>
        <v>0</v>
      </c>
      <c r="BP22" s="61">
        <f>'[122]RP per monthly'!AJ35</f>
        <v>0</v>
      </c>
      <c r="BQ22" s="61">
        <f>'[122]RP per monthly'!AK35</f>
        <v>0</v>
      </c>
      <c r="BR22" s="61">
        <f>'[122]RP per monthly'!AL35</f>
        <v>0</v>
      </c>
      <c r="BS22" s="61">
        <f>'[122]RP per monthly'!AM35</f>
        <v>0</v>
      </c>
      <c r="BT22" s="61">
        <f>'[122]RP per monthly'!AN35</f>
        <v>0</v>
      </c>
      <c r="BU22" s="61">
        <f>'[122]RP per monthly'!AO35</f>
        <v>0</v>
      </c>
      <c r="BV22" s="61">
        <f>'[122]RP per monthly'!AP35</f>
        <v>0</v>
      </c>
      <c r="BW22" s="61">
        <f>'[122]RP per monthly'!AR35</f>
        <v>0</v>
      </c>
      <c r="BX22" s="61">
        <f>'[122]RP per monthly'!AS35</f>
        <v>0</v>
      </c>
      <c r="BY22" s="61">
        <f>'[122]RP per monthly'!AT35</f>
        <v>0</v>
      </c>
      <c r="BZ22" s="61">
        <f>'[122]RP per monthly'!AU35</f>
        <v>0</v>
      </c>
      <c r="CA22" s="61">
        <f>'[122]RP per monthly'!AV35</f>
        <v>0</v>
      </c>
      <c r="CB22" s="61">
        <f>'[122]RP per monthly'!AW35</f>
        <v>0</v>
      </c>
      <c r="CC22" s="61">
        <f>'[122]RP per monthly'!AX35</f>
        <v>0</v>
      </c>
      <c r="CD22" s="61">
        <f>'[122]RP per monthly'!AY35</f>
        <v>0</v>
      </c>
      <c r="CE22" s="61">
        <f>'[122]RP per monthly'!AZ35</f>
        <v>0</v>
      </c>
      <c r="CF22" s="61">
        <f>'[122]RP per monthly'!BA35</f>
        <v>0</v>
      </c>
      <c r="CG22" s="61">
        <f>'[122]RP per monthly'!BB35</f>
        <v>0</v>
      </c>
      <c r="CH22" s="61">
        <f>'[122]RP per monthly'!BF35</f>
        <v>0</v>
      </c>
      <c r="CI22" s="61">
        <f>'[122]RP per monthly'!BG35</f>
        <v>0</v>
      </c>
      <c r="CJ22" s="61">
        <f>'[122]RP per monthly'!BH35</f>
        <v>0</v>
      </c>
      <c r="CK22" s="61">
        <f>'[122]RP per monthly'!BI35</f>
        <v>0</v>
      </c>
      <c r="CL22" s="61">
        <f>'[122]RP per monthly'!BJ35</f>
        <v>0</v>
      </c>
      <c r="CM22" s="61">
        <f>'[122]RP per monthly'!BK35</f>
        <v>0</v>
      </c>
      <c r="CN22" s="61">
        <f>'[122]RP per monthly'!BL35</f>
        <v>0</v>
      </c>
      <c r="CO22" s="61">
        <f>'[122]RP per monthly'!BM35</f>
        <v>0</v>
      </c>
      <c r="CP22" s="61">
        <f>'[122]RP per monthly'!BN35</f>
        <v>0</v>
      </c>
      <c r="CQ22" s="61">
        <f>'[122]RP per monthly'!BO35</f>
        <v>0</v>
      </c>
      <c r="CR22" s="61">
        <f>'[122]RP per monthly'!BP35</f>
        <v>0</v>
      </c>
      <c r="CS22" s="61">
        <f>'[122]RP per monthly'!BQ35</f>
        <v>0</v>
      </c>
      <c r="CT22" s="61">
        <f>'[122]RP per monthly'!BT35</f>
        <v>0</v>
      </c>
      <c r="CU22" s="61">
        <f>'[122]RP per monthly'!BU35</f>
        <v>0</v>
      </c>
      <c r="CV22" s="61">
        <f>'[122]RP per monthly'!BV35</f>
        <v>0</v>
      </c>
      <c r="CW22" s="61">
        <f>'[122]RP per monthly'!BW35</f>
        <v>0</v>
      </c>
      <c r="CX22" s="61">
        <f>'[122]RP per monthly'!BX35</f>
        <v>0</v>
      </c>
      <c r="CY22" s="61">
        <f>'[122]RP per monthly'!BY35</f>
        <v>0</v>
      </c>
      <c r="CZ22" s="61">
        <f>'[122]RP per monthly'!BZ35</f>
        <v>0</v>
      </c>
      <c r="DA22" s="61">
        <f>'[122]RP per monthly'!CA35</f>
        <v>0</v>
      </c>
      <c r="DB22" s="61">
        <f>'[122]RP per monthly'!CB35</f>
        <v>0</v>
      </c>
      <c r="DC22" s="61">
        <f>'[122]RP per monthly'!CC35</f>
        <v>0</v>
      </c>
      <c r="DD22" s="61">
        <f>'[122]RP per monthly'!CD35</f>
        <v>0</v>
      </c>
      <c r="DE22" s="61">
        <f>'[122]RP per monthly'!CE35</f>
        <v>0</v>
      </c>
    </row>
    <row r="23" spans="1:110" s="196" customFormat="1" ht="16">
      <c r="A23" s="193" t="s">
        <v>707</v>
      </c>
      <c r="B23" s="197"/>
      <c r="C23" s="197"/>
      <c r="D23" s="197"/>
      <c r="E23" s="197"/>
      <c r="F23" s="197"/>
      <c r="G23" s="197"/>
      <c r="H23" s="197"/>
      <c r="I23" s="194"/>
      <c r="J23" s="194"/>
      <c r="K23" s="194"/>
      <c r="L23" s="194"/>
      <c r="M23" s="194"/>
      <c r="N23" s="194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4"/>
      <c r="AL23" s="194">
        <f>'[122]RP per monthly'!B24</f>
        <v>0</v>
      </c>
      <c r="AM23" s="194">
        <f>'[122]RP per monthly'!C24</f>
        <v>0</v>
      </c>
      <c r="AN23" s="194">
        <f>'[122]RP per monthly'!D24</f>
        <v>0</v>
      </c>
      <c r="AO23" s="194">
        <f>'[122]RP per monthly'!E24</f>
        <v>0</v>
      </c>
      <c r="AP23" s="194">
        <f>'[122]RP per monthly'!F24</f>
        <v>0</v>
      </c>
      <c r="AQ23" s="194">
        <f>'[122]RP per monthly'!G24</f>
        <v>0</v>
      </c>
      <c r="AR23" s="194">
        <f>'[122]RP per monthly'!H24</f>
        <v>0</v>
      </c>
      <c r="AS23" s="194">
        <f>'[122]RP per monthly'!I24</f>
        <v>0</v>
      </c>
      <c r="AT23" s="194">
        <f>'[122]RP per monthly'!J24</f>
        <v>0</v>
      </c>
      <c r="AU23" s="194">
        <f>'[122]RP per monthly'!K24</f>
        <v>0</v>
      </c>
      <c r="AV23" s="194">
        <f>'[122]RP per monthly'!L24</f>
        <v>0</v>
      </c>
      <c r="AW23" s="194">
        <f>'[122]RP per monthly'!M24</f>
        <v>0</v>
      </c>
      <c r="AX23" s="194">
        <f>'[122]RP per monthly'!P24</f>
        <v>0</v>
      </c>
      <c r="AY23" s="194">
        <f>'[122]RP per monthly'!Q24</f>
        <v>0</v>
      </c>
      <c r="AZ23" s="194">
        <f>'[122]RP per monthly'!R24</f>
        <v>0</v>
      </c>
      <c r="BA23" s="194">
        <f>'[122]RP per monthly'!S24</f>
        <v>0</v>
      </c>
      <c r="BB23" s="194">
        <f>'[122]RP per monthly'!T24</f>
        <v>0</v>
      </c>
      <c r="BC23" s="194">
        <f>'[122]RP per monthly'!U24</f>
        <v>0</v>
      </c>
      <c r="BD23" s="194">
        <f>'[122]RP per monthly'!V24</f>
        <v>0</v>
      </c>
      <c r="BE23" s="194">
        <f>'[122]RP per monthly'!W24</f>
        <v>0</v>
      </c>
      <c r="BF23" s="194">
        <f>'[122]RP per monthly'!X24</f>
        <v>0</v>
      </c>
      <c r="BG23" s="194">
        <f>'[122]RP per monthly'!Y24</f>
        <v>0</v>
      </c>
      <c r="BH23" s="194">
        <f>'[122]RP per monthly'!Z24</f>
        <v>0</v>
      </c>
      <c r="BI23" s="194">
        <f>'[122]RP per monthly'!AA24</f>
        <v>0</v>
      </c>
      <c r="BJ23" s="194">
        <f>'[122]RP per monthly'!AD24</f>
        <v>0</v>
      </c>
      <c r="BK23" s="194">
        <f>'[122]RP per monthly'!AE24</f>
        <v>0</v>
      </c>
      <c r="BL23" s="194">
        <f>'[122]RP per monthly'!AF24</f>
        <v>0</v>
      </c>
      <c r="BM23" s="194">
        <f>'[122]RP per monthly'!AG24</f>
        <v>0</v>
      </c>
      <c r="BN23" s="194">
        <f>'[122]RP per monthly'!AH24</f>
        <v>0</v>
      </c>
      <c r="BO23" s="194">
        <f>'[122]RP per monthly'!AI24</f>
        <v>0</v>
      </c>
      <c r="BP23" s="194">
        <f>'[122]RP per monthly'!AJ24</f>
        <v>0</v>
      </c>
      <c r="BQ23" s="194">
        <f>'[122]RP per monthly'!AK24</f>
        <v>0</v>
      </c>
      <c r="BR23" s="194">
        <f>'[122]RP per monthly'!AL24</f>
        <v>0</v>
      </c>
      <c r="BS23" s="194">
        <f>'[122]RP per monthly'!AM24</f>
        <v>0</v>
      </c>
      <c r="BT23" s="194">
        <f>'[122]RP per monthly'!AN24</f>
        <v>0</v>
      </c>
      <c r="BU23" s="194">
        <f>'[122]RP per monthly'!AO24</f>
        <v>0</v>
      </c>
      <c r="BV23" s="195">
        <f>'[122]RP per monthly'!AR24</f>
        <v>13147982.918400001</v>
      </c>
      <c r="BW23" s="195">
        <f>'[122]RP per monthly'!AS24</f>
        <v>12166787.0496</v>
      </c>
      <c r="BX23" s="195">
        <f>'[122]RP per monthly'!AT24</f>
        <v>13031712.2544</v>
      </c>
      <c r="BY23" s="195">
        <f>'[122]RP per monthly'!AU24</f>
        <v>12586330.5024</v>
      </c>
      <c r="BZ23" s="195">
        <f>'[122]RP per monthly'!AV24</f>
        <v>13036017.516000001</v>
      </c>
      <c r="CA23" s="195">
        <f>'[122]RP per monthly'!AW24</f>
        <v>12586330.5024</v>
      </c>
      <c r="CB23" s="195">
        <f>'[122]RP per monthly'!AX24</f>
        <v>13662068.839199999</v>
      </c>
      <c r="CC23" s="195">
        <f>'[122]RP per monthly'!AY24</f>
        <v>13662068.839199999</v>
      </c>
      <c r="CD23" s="195">
        <f>'[122]RP per monthly'!AZ24</f>
        <v>13221355.747199999</v>
      </c>
      <c r="CE23" s="195">
        <f>'[122]RP per monthly'!BA24</f>
        <v>13005875.637599999</v>
      </c>
      <c r="CF23" s="195">
        <f>'[122]RP per monthly'!BB24</f>
        <v>12644674.452</v>
      </c>
      <c r="CG23" s="195">
        <f>'[122]RP per monthly'!BC24</f>
        <v>13027406.992799999</v>
      </c>
      <c r="CH23" s="195">
        <f>'[122]RP per monthly'!BF24</f>
        <v>46795817.216499999</v>
      </c>
      <c r="CI23" s="195">
        <f>'[122]RP per monthly'!BG24</f>
        <v>42267189.294</v>
      </c>
      <c r="CJ23" s="195">
        <f>'[122]RP per monthly'!BH24</f>
        <v>46795817.216499999</v>
      </c>
      <c r="CK23" s="195">
        <f>'[122]RP per monthly'!BI24</f>
        <v>45286275.737999998</v>
      </c>
      <c r="CL23" s="195">
        <f>'[122]RP per monthly'!BJ24</f>
        <v>46795817.216499999</v>
      </c>
      <c r="CM23" s="195">
        <f>'[122]RP per monthly'!BK24</f>
        <v>45286275.737999998</v>
      </c>
      <c r="CN23" s="195">
        <f>'[122]RP per monthly'!BL24</f>
        <v>47689444.6545</v>
      </c>
      <c r="CO23" s="195">
        <f>'[122]RP per monthly'!BM24</f>
        <v>47689444.6545</v>
      </c>
      <c r="CP23" s="195">
        <f>'[122]RP per monthly'!BN24</f>
        <v>46151077.890500002</v>
      </c>
      <c r="CQ23" s="195">
        <f>'[122]RP per monthly'!BO24</f>
        <v>46795817.216499999</v>
      </c>
      <c r="CR23" s="195">
        <f>'[122]RP per monthly'!BP24</f>
        <v>45286275.737999998</v>
      </c>
      <c r="CS23" s="195">
        <f>'[122]RP per monthly'!BQ24</f>
        <v>46795817.216499999</v>
      </c>
      <c r="CT23" s="195">
        <f>'[122]RP per monthly'!BT24</f>
        <v>52757045.787600003</v>
      </c>
      <c r="CU23" s="195">
        <f>'[122]RP per monthly'!BU24</f>
        <v>47651524.055100001</v>
      </c>
      <c r="CV23" s="195">
        <f>'[122]RP per monthly'!BV24</f>
        <v>52757045.787600003</v>
      </c>
      <c r="CW23" s="195">
        <f>'[122]RP per monthly'!BW24</f>
        <v>51055205.210100003</v>
      </c>
      <c r="CX23" s="195">
        <f>'[122]RP per monthly'!BX24</f>
        <v>52757045.787600003</v>
      </c>
      <c r="CY23" s="195">
        <f>'[122]RP per monthly'!BY24</f>
        <v>51055205.210100003</v>
      </c>
      <c r="CZ23" s="195">
        <f>'[122]RP per monthly'!BZ24</f>
        <v>52757045.787600003</v>
      </c>
      <c r="DA23" s="195">
        <f>'[122]RP per monthly'!CA24</f>
        <v>52757045.787600003</v>
      </c>
      <c r="DB23" s="195">
        <f>'[122]RP per monthly'!CB24</f>
        <v>51055205.210100003</v>
      </c>
      <c r="DC23" s="195">
        <f>'[122]RP per monthly'!CC24</f>
        <v>52757045.787600003</v>
      </c>
      <c r="DD23" s="195">
        <f>'[122]RP per monthly'!CD24</f>
        <v>51055205.210100003</v>
      </c>
      <c r="DE23" s="195">
        <f>'[122]RP per monthly'!CE24</f>
        <v>52757045.787600003</v>
      </c>
    </row>
    <row r="24" spans="1:110" ht="15.75" customHeight="1">
      <c r="A24" s="37" t="s">
        <v>673</v>
      </c>
      <c r="B24" s="61">
        <v>203820117.93000001</v>
      </c>
      <c r="C24" s="61">
        <v>195708549.06999999</v>
      </c>
      <c r="D24" s="61">
        <v>207067543.74000001</v>
      </c>
      <c r="E24" s="61">
        <v>203047351.21000001</v>
      </c>
      <c r="F24" s="61">
        <v>203434345.90000001</v>
      </c>
      <c r="G24" s="61">
        <v>201885522.25999999</v>
      </c>
      <c r="H24" s="61">
        <v>211641718.37</v>
      </c>
      <c r="I24" s="61">
        <v>211793942.05000001</v>
      </c>
      <c r="J24" s="61">
        <v>212057378.52000001</v>
      </c>
      <c r="K24" s="61">
        <v>211371168.96000001</v>
      </c>
      <c r="L24" s="61">
        <v>211147253.5</v>
      </c>
      <c r="M24" s="61">
        <v>212902370.97</v>
      </c>
      <c r="N24" s="61">
        <v>212812971.44</v>
      </c>
      <c r="O24" s="61">
        <v>2.33</v>
      </c>
      <c r="P24" s="61">
        <v>209830102.89999998</v>
      </c>
      <c r="Q24" s="61">
        <v>212273579.20999998</v>
      </c>
      <c r="R24" s="61">
        <v>211311415.15000001</v>
      </c>
      <c r="S24" s="61">
        <v>212739514.61000001</v>
      </c>
      <c r="T24" s="61">
        <v>210837698.13999999</v>
      </c>
      <c r="U24" s="61">
        <v>219417545.13</v>
      </c>
      <c r="V24" s="61">
        <v>219843704.18000001</v>
      </c>
      <c r="W24" s="61">
        <v>219087850.34</v>
      </c>
      <c r="X24" s="61">
        <v>221302899.08999997</v>
      </c>
      <c r="Y24" s="61">
        <v>219874985.54999998</v>
      </c>
      <c r="Z24" s="61">
        <v>220052832.62000012</v>
      </c>
      <c r="AA24" s="61">
        <v>221186718.21999997</v>
      </c>
      <c r="AB24" s="61">
        <v>218819365.32000011</v>
      </c>
      <c r="AC24" s="61">
        <v>220771873.73000002</v>
      </c>
      <c r="AD24" s="61">
        <v>219526359.13</v>
      </c>
      <c r="AE24" s="61">
        <v>220708054.06999999</v>
      </c>
      <c r="AF24" s="61">
        <v>218983771.07999992</v>
      </c>
      <c r="AG24" s="61">
        <v>226887973.84999996</v>
      </c>
      <c r="AH24" s="61">
        <v>227164707.19000003</v>
      </c>
      <c r="AI24" s="61">
        <v>226026502.16</v>
      </c>
      <c r="AJ24" s="61">
        <v>228406563.62</v>
      </c>
      <c r="AK24" s="61">
        <v>227540166.12</v>
      </c>
      <c r="AL24" s="61">
        <v>227738331.00999999</v>
      </c>
      <c r="AM24" s="61">
        <v>226931289.19999999</v>
      </c>
      <c r="AN24" s="61">
        <v>221825077.74000001</v>
      </c>
      <c r="AO24" s="61">
        <v>225604118.88</v>
      </c>
      <c r="AP24" s="61">
        <v>224302875.45999998</v>
      </c>
      <c r="AQ24" s="61">
        <v>225916281.67000002</v>
      </c>
      <c r="AR24" s="61">
        <v>244144505.69467026</v>
      </c>
      <c r="AS24" s="61">
        <v>243246204.45087329</v>
      </c>
      <c r="AT24" s="61">
        <v>241913194.09301752</v>
      </c>
      <c r="AU24" s="61">
        <v>243256153.80243081</v>
      </c>
      <c r="AV24" s="61">
        <v>242066052.57539138</v>
      </c>
      <c r="AW24" s="61">
        <v>245604937.12785548</v>
      </c>
      <c r="AX24" s="61">
        <v>246046237.50673491</v>
      </c>
      <c r="AY24" s="61">
        <v>244286348.75530154</v>
      </c>
      <c r="AZ24" s="61">
        <v>248957730.93223387</v>
      </c>
      <c r="BA24" s="61">
        <v>247765383.21243858</v>
      </c>
      <c r="BB24" s="61">
        <v>246890973.32343638</v>
      </c>
      <c r="BC24" s="61">
        <v>248948963.92188647</v>
      </c>
      <c r="BD24" s="61">
        <v>257796824.31998616</v>
      </c>
      <c r="BE24" s="61">
        <v>256157410.50239563</v>
      </c>
      <c r="BF24" s="61">
        <v>255086485.68372804</v>
      </c>
      <c r="BG24" s="61">
        <v>258197031.36932141</v>
      </c>
      <c r="BH24" s="61">
        <v>257765125.83434558</v>
      </c>
      <c r="BI24" s="61">
        <v>257101485.97011849</v>
      </c>
      <c r="BJ24" s="61">
        <v>261985158.08535206</v>
      </c>
      <c r="BK24" s="61">
        <v>252940094.26133192</v>
      </c>
      <c r="BL24" s="61">
        <v>261818017.3066045</v>
      </c>
      <c r="BM24" s="61">
        <v>259334435.93174696</v>
      </c>
      <c r="BN24" s="61">
        <v>257033531.68549138</v>
      </c>
      <c r="BO24" s="61">
        <v>255077359.40126109</v>
      </c>
      <c r="BP24" s="61">
        <v>266399419.15199989</v>
      </c>
      <c r="BQ24" s="61">
        <v>265055335.49636209</v>
      </c>
      <c r="BR24" s="61">
        <v>263279485.40357018</v>
      </c>
      <c r="BS24" s="61">
        <v>265704503.05582297</v>
      </c>
      <c r="BT24" s="61">
        <v>264735450.31195879</v>
      </c>
      <c r="BU24" s="61">
        <v>268101185.49966297</v>
      </c>
      <c r="BV24" s="59">
        <v>271623705.9314639</v>
      </c>
      <c r="BW24" s="59">
        <v>266999732.60054788</v>
      </c>
      <c r="BX24" s="59">
        <v>270224358.84397423</v>
      </c>
      <c r="BY24" s="59">
        <v>267456278.06130332</v>
      </c>
      <c r="BZ24" s="59">
        <v>264908969.72693264</v>
      </c>
      <c r="CA24">
        <v>263978614.83427584</v>
      </c>
      <c r="CB24">
        <v>273444964.32709467</v>
      </c>
      <c r="CC24">
        <v>273210463.02582824</v>
      </c>
      <c r="CD24">
        <v>271088149.13167489</v>
      </c>
      <c r="CE24">
        <v>274214248.94347686</v>
      </c>
      <c r="CF24">
        <v>273043138.25386286</v>
      </c>
      <c r="CG24">
        <v>276873746.20166278</v>
      </c>
      <c r="CH24">
        <v>274181289.48017192</v>
      </c>
      <c r="CI24">
        <v>273617069.9091928</v>
      </c>
      <c r="CJ24">
        <v>278184164.1911515</v>
      </c>
      <c r="CK24">
        <v>275773941.75837106</v>
      </c>
      <c r="CL24">
        <v>273150382.22554713</v>
      </c>
      <c r="CM24">
        <v>272187767.88417852</v>
      </c>
      <c r="CN24">
        <v>281835388.35151869</v>
      </c>
      <c r="CO24">
        <v>281593570.10024869</v>
      </c>
      <c r="CP24">
        <v>279407604.94596779</v>
      </c>
      <c r="CQ24">
        <v>282628676.31903881</v>
      </c>
      <c r="CR24">
        <v>281401831.5626111</v>
      </c>
      <c r="CS24">
        <v>285371155.66887093</v>
      </c>
    </row>
    <row r="25" spans="1:110">
      <c r="A25" s="57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59"/>
      <c r="BW25" s="59"/>
      <c r="BX25" s="59"/>
      <c r="BY25" s="59"/>
      <c r="BZ25" s="59"/>
    </row>
    <row r="26" spans="1:110" s="196" customFormat="1" ht="16">
      <c r="A26" s="193" t="s">
        <v>78</v>
      </c>
      <c r="B26" s="194">
        <v>203820117.93000001</v>
      </c>
      <c r="C26" s="194">
        <v>195708549.06999999</v>
      </c>
      <c r="D26" s="194">
        <v>207067543.74000001</v>
      </c>
      <c r="E26" s="194">
        <v>203047351.21000001</v>
      </c>
      <c r="F26" s="194">
        <v>203434345.90000001</v>
      </c>
      <c r="G26" s="194">
        <v>201885522.25999999</v>
      </c>
      <c r="H26" s="194">
        <v>211641718.37</v>
      </c>
      <c r="I26" s="194">
        <v>211793942.05000001</v>
      </c>
      <c r="J26" s="194">
        <v>212057378.52000001</v>
      </c>
      <c r="K26" s="194">
        <v>211371168.96000001</v>
      </c>
      <c r="L26" s="194">
        <v>211147253.5</v>
      </c>
      <c r="M26" s="194">
        <v>212902370.97</v>
      </c>
      <c r="N26" s="194">
        <v>212812971.44</v>
      </c>
      <c r="O26" s="194">
        <v>209830103.11000001</v>
      </c>
      <c r="P26" s="194">
        <v>212273579.00999999</v>
      </c>
      <c r="Q26" s="194">
        <v>211311415.30999997</v>
      </c>
      <c r="R26" s="194">
        <v>212739514.41</v>
      </c>
      <c r="S26" s="194">
        <v>210837698.33000001</v>
      </c>
      <c r="T26" s="194">
        <v>219417546.11999997</v>
      </c>
      <c r="U26" s="194">
        <v>219843704.16</v>
      </c>
      <c r="V26" s="194">
        <v>219087850.45000002</v>
      </c>
      <c r="W26" s="194">
        <v>221302898.97</v>
      </c>
      <c r="X26" s="194">
        <v>219874985.58999994</v>
      </c>
      <c r="Y26" s="194">
        <v>220052832.59999999</v>
      </c>
      <c r="Z26" s="194">
        <v>221186718.20000014</v>
      </c>
      <c r="AA26" s="194">
        <v>218819365.29999998</v>
      </c>
      <c r="AB26" s="194">
        <v>220771873.79000008</v>
      </c>
      <c r="AC26" s="194">
        <v>219526359.11000001</v>
      </c>
      <c r="AD26" s="194">
        <v>220708054.03</v>
      </c>
      <c r="AE26" s="194">
        <v>218983771.06999996</v>
      </c>
      <c r="AF26" s="194">
        <v>226769626.05999991</v>
      </c>
      <c r="AG26" s="194">
        <v>227283055.61000001</v>
      </c>
      <c r="AH26" s="194">
        <v>226026502.25</v>
      </c>
      <c r="AI26" s="194">
        <v>228406563.59999999</v>
      </c>
      <c r="AJ26" s="194">
        <v>227540166.13000003</v>
      </c>
      <c r="AK26" s="194">
        <v>227738331.04000002</v>
      </c>
      <c r="AL26" s="194">
        <f>'[122]RP per monthly'!B28</f>
        <v>226931289.25999999</v>
      </c>
      <c r="AM26" s="194">
        <f>'[122]RP per monthly'!C28</f>
        <v>221825077.61000001</v>
      </c>
      <c r="AN26" s="194">
        <f>'[122]RP per monthly'!D28</f>
        <v>225604118.78</v>
      </c>
      <c r="AO26" s="194">
        <f>'[122]RP per monthly'!E28</f>
        <v>224302875.59999999</v>
      </c>
      <c r="AP26" s="194">
        <f>'[122]RP per monthly'!F28</f>
        <v>225916281.58000001</v>
      </c>
      <c r="AQ26" s="194">
        <f>'[122]RP per monthly'!G28</f>
        <v>224332975.78</v>
      </c>
      <c r="AR26" s="194">
        <f>'[122]RP per monthly'!H28</f>
        <v>244250113.34</v>
      </c>
      <c r="AS26" s="194">
        <f>'[122]RP per monthly'!I28</f>
        <v>243499044.88999999</v>
      </c>
      <c r="AT26" s="194">
        <f>'[122]RP per monthly'!J28</f>
        <v>243039821.56</v>
      </c>
      <c r="AU26" s="194">
        <f>'[122]RP per monthly'!K28</f>
        <v>245864699.59</v>
      </c>
      <c r="AV26" s="194">
        <f>'[122]RP per monthly'!L28</f>
        <v>242133761.52000001</v>
      </c>
      <c r="AW26" s="194">
        <f>'[122]RP per monthly'!M28</f>
        <v>244578821.31</v>
      </c>
      <c r="AX26" s="194">
        <f>'[122]RP per monthly'!P28</f>
        <v>242757007.38999999</v>
      </c>
      <c r="AY26" s="194">
        <f>'[122]RP per monthly'!Q28</f>
        <v>242391653.80000001</v>
      </c>
      <c r="AZ26" s="194">
        <f>'[122]RP per monthly'!R28</f>
        <v>244333650.31</v>
      </c>
      <c r="BA26" s="194">
        <f>'[122]RP per monthly'!S28</f>
        <v>245307481.72999999</v>
      </c>
      <c r="BB26" s="194">
        <f>'[122]RP per monthly'!T28</f>
        <v>245129919.72999999</v>
      </c>
      <c r="BC26" s="194">
        <f>'[122]RP per monthly'!U28</f>
        <v>243764021.96000001</v>
      </c>
      <c r="BD26" s="194">
        <f>'[122]RP per monthly'!V28</f>
        <v>273745534.68000001</v>
      </c>
      <c r="BE26" s="194">
        <f>'[122]RP per monthly'!W28</f>
        <v>273908959.56</v>
      </c>
      <c r="BF26" s="194">
        <f>'[122]RP per monthly'!X28</f>
        <v>274138049.100591</v>
      </c>
      <c r="BG26" s="194">
        <f>'[122]RP per monthly'!Y28</f>
        <v>274601978.61882102</v>
      </c>
      <c r="BH26" s="194">
        <f>'[122]RP per monthly'!Z28</f>
        <v>275756610.92077899</v>
      </c>
      <c r="BI26" s="194">
        <f>'[122]RP per monthly'!AA28</f>
        <v>278662141.77590698</v>
      </c>
      <c r="BJ26" s="194">
        <f>'[122]RP per monthly'!AD28</f>
        <v>278629645.37007302</v>
      </c>
      <c r="BK26" s="194">
        <f>'[122]RP per monthly'!AE28</f>
        <v>273699814.35578197</v>
      </c>
      <c r="BL26" s="194">
        <f>'[122]RP per monthly'!AF28</f>
        <v>275998053.64941001</v>
      </c>
      <c r="BM26" s="194">
        <f>'[122]RP per monthly'!AG28</f>
        <v>274156640.94910097</v>
      </c>
      <c r="BN26" s="194">
        <f>'[122]RP per monthly'!AH28</f>
        <v>277045115.83560598</v>
      </c>
      <c r="BO26" s="194">
        <f>'[122]RP per monthly'!AI28</f>
        <v>274652046.51741898</v>
      </c>
      <c r="BP26" s="194">
        <f>'[122]RP per monthly'!AJ28</f>
        <v>287895304.15082401</v>
      </c>
      <c r="BQ26" s="194">
        <f>'[122]RP per monthly'!AK28</f>
        <v>288158242.68239498</v>
      </c>
      <c r="BR26" s="194">
        <f>'[122]RP per monthly'!AL28</f>
        <v>286364785.533768</v>
      </c>
      <c r="BS26" s="194">
        <f>'[122]RP per monthly'!AM28</f>
        <v>287848417.23938602</v>
      </c>
      <c r="BT26" s="194">
        <f>'[122]RP per monthly'!AN28</f>
        <v>286191550.38721102</v>
      </c>
      <c r="BU26" s="194">
        <f>'[122]RP per monthly'!AO28</f>
        <v>287644907.24191499</v>
      </c>
      <c r="BV26" s="195">
        <f>'[122]RP per monthly'!AR28</f>
        <v>293318827.077151</v>
      </c>
      <c r="BW26" s="195">
        <f>'[122]RP per monthly'!AS28</f>
        <v>292262089.676673</v>
      </c>
      <c r="BX26" s="195">
        <f>'[122]RP per monthly'!AT28</f>
        <v>291953665.31538999</v>
      </c>
      <c r="BY26" s="195">
        <f>'[122]RP per monthly'!AU28</f>
        <v>287694797.38649398</v>
      </c>
      <c r="BZ26" s="195">
        <f>'[122]RP per monthly'!AV28</f>
        <v>289628405.60708702</v>
      </c>
      <c r="CA26" s="195">
        <f>'[122]RP per monthly'!AW28</f>
        <v>286855416.20216697</v>
      </c>
      <c r="CB26" s="195">
        <f>'[122]RP per monthly'!AX28</f>
        <v>300429959.44835299</v>
      </c>
      <c r="CC26" s="195">
        <f>'[122]RP per monthly'!AY28</f>
        <v>300707710.83919698</v>
      </c>
      <c r="CD26" s="195">
        <f>'[122]RP per monthly'!AZ28</f>
        <v>299559550.61653</v>
      </c>
      <c r="CE26" s="195">
        <f>'[122]RP per monthly'!BA28</f>
        <v>300447477.023642</v>
      </c>
      <c r="CF26" s="195">
        <f>'[122]RP per monthly'!BB28</f>
        <v>299682981.49076802</v>
      </c>
      <c r="CG26" s="195">
        <f>'[122]RP per monthly'!BC28</f>
        <v>299904210.87221301</v>
      </c>
      <c r="CH26" s="195">
        <f>'[122]RP per monthly'!BF28</f>
        <v>304745321.97337699</v>
      </c>
      <c r="CI26" s="195">
        <f>'[122]RP per monthly'!BG28</f>
        <v>300083284.25014198</v>
      </c>
      <c r="CJ26" s="195">
        <f>'[122]RP per monthly'!BH28</f>
        <v>302826012.23529297</v>
      </c>
      <c r="CK26" s="195">
        <f>'[122]RP per monthly'!BI28</f>
        <v>305501696.41235501</v>
      </c>
      <c r="CL26" s="195">
        <f>'[122]RP per monthly'!BJ28</f>
        <v>303084304.45826</v>
      </c>
      <c r="CM26" s="195">
        <f>'[122]RP per monthly'!BK28</f>
        <v>298913244.72665203</v>
      </c>
      <c r="CN26" s="195">
        <f>'[122]RP per monthly'!BL28</f>
        <v>308783129.95453101</v>
      </c>
      <c r="CO26" s="195">
        <f>'[122]RP per monthly'!BM28</f>
        <v>309187778.34661198</v>
      </c>
      <c r="CP26" s="195">
        <f>'[122]RP per monthly'!BN28</f>
        <v>307417298.673006</v>
      </c>
      <c r="CQ26" s="195">
        <f>'[122]RP per monthly'!BO28</f>
        <v>310505061.80940598</v>
      </c>
      <c r="CR26" s="195">
        <f>'[122]RP per monthly'!BP28</f>
        <v>309704608.27901602</v>
      </c>
      <c r="CS26" s="195">
        <f>'[122]RP per monthly'!BQ28</f>
        <v>310741207.88999599</v>
      </c>
      <c r="CT26" s="195">
        <f>'[122]RP per monthly'!BT28</f>
        <v>312335444.371526</v>
      </c>
      <c r="CU26" s="195">
        <f>'[122]RP per monthly'!BU28</f>
        <v>310893758.54507798</v>
      </c>
      <c r="CV26" s="195">
        <f>'[122]RP per monthly'!BV28</f>
        <v>312087045.42871797</v>
      </c>
      <c r="CW26" s="195">
        <f>'[122]RP per monthly'!BW28</f>
        <v>309057902.83502197</v>
      </c>
      <c r="CX26" s="195">
        <f>'[122]RP per monthly'!BX28</f>
        <v>310062016.32096899</v>
      </c>
      <c r="CY26" s="195">
        <f>'[122]RP per monthly'!BY28</f>
        <v>307628967.95671099</v>
      </c>
      <c r="CZ26" s="195">
        <f>'[122]RP per monthly'!BZ28</f>
        <v>321347748.59691</v>
      </c>
      <c r="DA26" s="195">
        <f>'[122]RP per monthly'!CA28</f>
        <v>323403675.74339998</v>
      </c>
      <c r="DB26" s="195">
        <f>'[122]RP per monthly'!CB28</f>
        <v>319567495.70933902</v>
      </c>
      <c r="DC26" s="195">
        <f>'[122]RP per monthly'!CC28</f>
        <v>323831329.42493701</v>
      </c>
      <c r="DD26" s="195">
        <f>'[122]RP per monthly'!CD28</f>
        <v>323291567.37108803</v>
      </c>
      <c r="DE26" s="195">
        <f>'[122]RP per monthly'!CE28</f>
        <v>323557509.82890701</v>
      </c>
      <c r="DF26" s="195"/>
    </row>
    <row r="27" spans="1:110" s="196" customFormat="1">
      <c r="A27" s="198" t="s">
        <v>674</v>
      </c>
      <c r="B27" s="194">
        <v>2794995.1</v>
      </c>
      <c r="C27" s="197"/>
      <c r="D27" s="194">
        <v>5655585.7300000004</v>
      </c>
      <c r="E27" s="194">
        <v>8238308.7300000004</v>
      </c>
      <c r="F27" s="194">
        <v>6349914.46</v>
      </c>
      <c r="G27" s="194">
        <v>2333978.39</v>
      </c>
      <c r="H27" s="197"/>
      <c r="I27" s="194"/>
      <c r="J27" s="194">
        <v>5265764.42</v>
      </c>
      <c r="K27" s="194">
        <v>177879.67999999999</v>
      </c>
      <c r="L27" s="194">
        <v>1051133.18</v>
      </c>
      <c r="M27" s="194">
        <v>17084832.129999999</v>
      </c>
      <c r="N27" s="194">
        <v>11140623.08</v>
      </c>
      <c r="O27" s="194">
        <v>9746943.9000000004</v>
      </c>
      <c r="P27" s="194">
        <v>5469780.0999999996</v>
      </c>
      <c r="Q27" s="194">
        <v>6725401.9100000001</v>
      </c>
      <c r="R27" s="194">
        <v>18860744.16</v>
      </c>
      <c r="S27" s="194">
        <v>8192036.9299999997</v>
      </c>
      <c r="T27" s="194">
        <v>6717344.04</v>
      </c>
      <c r="U27" s="194">
        <v>2730.67</v>
      </c>
      <c r="V27" s="194">
        <v>4100201.0999999996</v>
      </c>
      <c r="W27" s="194">
        <v>3192.71</v>
      </c>
      <c r="X27" s="194">
        <v>-7644764.7599999998</v>
      </c>
      <c r="Y27" s="194"/>
      <c r="Z27" s="194"/>
      <c r="AA27" s="194">
        <v>47448166.990000002</v>
      </c>
      <c r="AB27" s="194">
        <v>4492147.5299999993</v>
      </c>
      <c r="AC27" s="194">
        <v>8356758.040000001</v>
      </c>
      <c r="AD27" s="194"/>
      <c r="AE27" s="194">
        <v>2519579.85</v>
      </c>
      <c r="AF27" s="194">
        <v>3927923.1499999994</v>
      </c>
      <c r="AG27" s="194">
        <v>5069139.75</v>
      </c>
      <c r="AH27" s="194">
        <v>899971.19000000006</v>
      </c>
      <c r="AI27" s="194">
        <v>2607950.44</v>
      </c>
      <c r="AJ27" s="194"/>
      <c r="AK27" s="194">
        <v>2069637.2999999998</v>
      </c>
      <c r="AL27" s="194">
        <f>'[122]RP per monthly'!B29</f>
        <v>0</v>
      </c>
      <c r="AM27" s="194">
        <f>'[122]RP per monthly'!C29</f>
        <v>0</v>
      </c>
      <c r="AN27" s="194">
        <f>'[122]RP per monthly'!D29</f>
        <v>16391585.74</v>
      </c>
      <c r="AO27" s="194">
        <f>'[122]RP per monthly'!E29</f>
        <v>1031605.07</v>
      </c>
      <c r="AP27" s="194">
        <f>'[122]RP per monthly'!F29</f>
        <v>4953744.87</v>
      </c>
      <c r="AQ27" s="194">
        <f>'[122]RP per monthly'!G29</f>
        <v>0</v>
      </c>
      <c r="AR27" s="194">
        <f>'[122]RP per monthly'!H29</f>
        <v>5240932.2699999996</v>
      </c>
      <c r="AS27" s="194">
        <f>'[122]RP per monthly'!I29</f>
        <v>0</v>
      </c>
      <c r="AT27" s="194">
        <f>'[122]RP per monthly'!J29</f>
        <v>0</v>
      </c>
      <c r="AU27" s="194">
        <f>'[122]RP per monthly'!K29</f>
        <v>0</v>
      </c>
      <c r="AV27" s="194">
        <f>'[122]RP per monthly'!L29</f>
        <v>0</v>
      </c>
      <c r="AW27" s="194">
        <f>'[122]RP per monthly'!M29</f>
        <v>1416199.55</v>
      </c>
      <c r="AX27" s="194">
        <f>'[122]RP per monthly'!P29</f>
        <v>4900867.79</v>
      </c>
      <c r="AY27" s="194">
        <f>'[122]RP per monthly'!Q29</f>
        <v>0</v>
      </c>
      <c r="AZ27" s="194">
        <f>'[122]RP per monthly'!R29</f>
        <v>993058.01</v>
      </c>
      <c r="BA27" s="194">
        <f>'[122]RP per monthly'!S29</f>
        <v>879572.85</v>
      </c>
      <c r="BB27" s="194">
        <f>'[122]RP per monthly'!T29</f>
        <v>0</v>
      </c>
      <c r="BC27" s="194">
        <f>'[122]RP per monthly'!U29</f>
        <v>577162.04</v>
      </c>
      <c r="BD27" s="194">
        <f>'[122]RP per monthly'!V29</f>
        <v>5033095.28</v>
      </c>
      <c r="BE27" s="194">
        <f>'[122]RP per monthly'!W29</f>
        <v>3291293.34</v>
      </c>
      <c r="BF27" s="194">
        <f>'[122]RP per monthly'!X29</f>
        <v>1607549.8473801001</v>
      </c>
      <c r="BG27" s="194">
        <f>'[122]RP per monthly'!Y29</f>
        <v>1955979.8471804</v>
      </c>
      <c r="BH27" s="194">
        <f>'[122]RP per monthly'!Z29</f>
        <v>2005242.1217755999</v>
      </c>
      <c r="BI27" s="194">
        <f>'[122]RP per monthly'!AA29</f>
        <v>1732082.2636175</v>
      </c>
      <c r="BJ27" s="194">
        <f>'[122]RP per monthly'!AD29</f>
        <v>3635539.2212207001</v>
      </c>
      <c r="BK27" s="194">
        <f>'[122]RP per monthly'!AE29</f>
        <v>6937628.2200723998</v>
      </c>
      <c r="BL27" s="194">
        <f>'[122]RP per monthly'!AF29</f>
        <v>9587671.4389086999</v>
      </c>
      <c r="BM27" s="194">
        <f>'[122]RP per monthly'!AG29</f>
        <v>3824355.1009732001</v>
      </c>
      <c r="BN27" s="194">
        <f>'[122]RP per monthly'!AH29</f>
        <v>1600557.7332043999</v>
      </c>
      <c r="BO27" s="194">
        <f>'[122]RP per monthly'!AI29</f>
        <v>881730.48205909994</v>
      </c>
      <c r="BP27" s="194">
        <f>'[122]RP per monthly'!AJ29</f>
        <v>194354.9478581</v>
      </c>
      <c r="BQ27" s="194">
        <f>'[122]RP per monthly'!AK29</f>
        <v>0</v>
      </c>
      <c r="BR27" s="194">
        <f>'[122]RP per monthly'!AL29</f>
        <v>0</v>
      </c>
      <c r="BS27" s="194">
        <f>'[122]RP per monthly'!AM29</f>
        <v>2814845.9233026002</v>
      </c>
      <c r="BT27" s="194">
        <f>'[122]RP per monthly'!AN29</f>
        <v>6130034.8245599996</v>
      </c>
      <c r="BU27" s="194">
        <f>'[122]RP per monthly'!AO29</f>
        <v>8818837.2793911006</v>
      </c>
      <c r="BV27" s="195">
        <f>'[122]RP per monthly'!AR29</f>
        <v>27393750.953007702</v>
      </c>
      <c r="BW27" s="195">
        <f>'[122]RP per monthly'!AS29</f>
        <v>29760196.681799099</v>
      </c>
      <c r="BX27" s="195">
        <f>'[122]RP per monthly'!AT29</f>
        <v>31008423.376129199</v>
      </c>
      <c r="BY27" s="195">
        <f>'[122]RP per monthly'!AU29</f>
        <v>17266057.127533901</v>
      </c>
      <c r="BZ27" s="195">
        <f>'[122]RP per monthly'!AV29</f>
        <v>8480977.9728356991</v>
      </c>
      <c r="CA27" s="195">
        <f>'[122]RP per monthly'!AW29</f>
        <v>2165939.4190802998</v>
      </c>
      <c r="CB27" s="195">
        <f>'[122]RP per monthly'!AX29</f>
        <v>0</v>
      </c>
      <c r="CC27" s="195">
        <f>'[122]RP per monthly'!AY29</f>
        <v>0</v>
      </c>
      <c r="CD27" s="195">
        <f>'[122]RP per monthly'!AZ29</f>
        <v>1234088.2564038001</v>
      </c>
      <c r="CE27" s="195">
        <f>'[122]RP per monthly'!BA29</f>
        <v>6955003.4513609</v>
      </c>
      <c r="CF27" s="195">
        <f>'[122]RP per monthly'!BB29</f>
        <v>8866599.2131587993</v>
      </c>
      <c r="CG27" s="195">
        <f>'[122]RP per monthly'!BC29</f>
        <v>11506788.338621199</v>
      </c>
      <c r="CH27" s="195">
        <f>'[122]RP per monthly'!BF29</f>
        <v>30096084.308042899</v>
      </c>
      <c r="CI27" s="195">
        <f>'[122]RP per monthly'!BG29</f>
        <v>30893751.930096999</v>
      </c>
      <c r="CJ27" s="195">
        <f>'[122]RP per monthly'!BH29</f>
        <v>26987331.872983299</v>
      </c>
      <c r="CK27" s="195">
        <f>'[122]RP per monthly'!BI29</f>
        <v>19319916.851480801</v>
      </c>
      <c r="CL27" s="195">
        <f>'[122]RP per monthly'!BJ29</f>
        <v>10817415.922771299</v>
      </c>
      <c r="CM27" s="195">
        <f>'[122]RP per monthly'!BK29</f>
        <v>5498979.3924371004</v>
      </c>
      <c r="CN27" s="195">
        <f>'[122]RP per monthly'!BL29</f>
        <v>0</v>
      </c>
      <c r="CO27" s="195">
        <f>'[122]RP per monthly'!BM29</f>
        <v>0</v>
      </c>
      <c r="CP27" s="195">
        <f>'[122]RP per monthly'!BN29</f>
        <v>967030.99020540004</v>
      </c>
      <c r="CQ27" s="195">
        <f>'[122]RP per monthly'!BO29</f>
        <v>8998918.9725141004</v>
      </c>
      <c r="CR27" s="195">
        <f>'[122]RP per monthly'!BP29</f>
        <v>12047739.147887601</v>
      </c>
      <c r="CS27" s="195">
        <f>'[122]RP per monthly'!BQ29</f>
        <v>17836165.5678523</v>
      </c>
      <c r="CT27" s="195">
        <f>'[122]RP per monthly'!BT29</f>
        <v>33161123.903088</v>
      </c>
      <c r="CU27" s="195">
        <f>'[122]RP per monthly'!BU29</f>
        <v>32091782.083247401</v>
      </c>
      <c r="CV27" s="195">
        <f>'[122]RP per monthly'!BV29</f>
        <v>30479406.4006037</v>
      </c>
      <c r="CW27" s="195">
        <f>'[122]RP per monthly'!BW29</f>
        <v>22182437.052304901</v>
      </c>
      <c r="CX27" s="195">
        <f>'[122]RP per monthly'!BX29</f>
        <v>13653438.7759376</v>
      </c>
      <c r="CY27" s="195">
        <f>'[122]RP per monthly'!BY29</f>
        <v>8574882.7125086002</v>
      </c>
      <c r="CZ27" s="195">
        <f>'[122]RP per monthly'!BZ29</f>
        <v>2626431.1741559999</v>
      </c>
      <c r="DA27" s="195">
        <f>'[122]RP per monthly'!CA29</f>
        <v>2488650.9871748998</v>
      </c>
      <c r="DB27" s="195">
        <f>'[122]RP per monthly'!CB29</f>
        <v>5082521.0823195996</v>
      </c>
      <c r="DC27" s="195">
        <f>'[122]RP per monthly'!CC29</f>
        <v>13344263.0664427</v>
      </c>
      <c r="DD27" s="195">
        <f>'[122]RP per monthly'!CD29</f>
        <v>15854861.986658599</v>
      </c>
      <c r="DE27" s="195">
        <f>'[122]RP per monthly'!CE29</f>
        <v>21546929.905589901</v>
      </c>
    </row>
    <row r="28" spans="1:110" s="196" customFormat="1">
      <c r="A28" s="198" t="s">
        <v>1195</v>
      </c>
      <c r="B28" s="197"/>
      <c r="C28" s="194"/>
      <c r="D28" s="197"/>
      <c r="E28" s="197"/>
      <c r="F28" s="197"/>
      <c r="G28" s="197"/>
      <c r="H28" s="197"/>
      <c r="I28" s="194"/>
      <c r="J28" s="194"/>
      <c r="K28" s="194"/>
      <c r="L28" s="194"/>
      <c r="M28" s="194"/>
      <c r="N28" s="194"/>
      <c r="O28" s="194"/>
      <c r="P28" s="194"/>
      <c r="Q28" s="194"/>
      <c r="R28" s="194"/>
      <c r="S28" s="194"/>
      <c r="T28" s="194"/>
      <c r="U28" s="194"/>
      <c r="V28" s="194"/>
      <c r="W28" s="194"/>
      <c r="X28" s="194">
        <v>12620583.810000001</v>
      </c>
      <c r="Y28" s="194">
        <v>266302.18</v>
      </c>
      <c r="Z28" s="194">
        <v>1447716.22</v>
      </c>
      <c r="AA28" s="194">
        <v>0</v>
      </c>
      <c r="AB28" s="194">
        <v>0</v>
      </c>
      <c r="AC28" s="194">
        <v>1907835.8900000001</v>
      </c>
      <c r="AD28" s="194"/>
      <c r="AE28" s="194">
        <v>3866659.5300000003</v>
      </c>
      <c r="AF28" s="194">
        <v>2344811.1799999997</v>
      </c>
      <c r="AG28" s="194">
        <v>5558797.6500000004</v>
      </c>
      <c r="AH28" s="194">
        <v>5864333.9100000001</v>
      </c>
      <c r="AI28" s="194">
        <v>8695548.1799999997</v>
      </c>
      <c r="AJ28" s="194">
        <v>8283567.3100000005</v>
      </c>
      <c r="AK28" s="194">
        <v>15770937.710000001</v>
      </c>
      <c r="AL28" s="194">
        <f>'[122]RP per monthly'!B31</f>
        <v>3958374.62</v>
      </c>
      <c r="AM28" s="194">
        <f>'[122]RP per monthly'!C31</f>
        <v>5009276</v>
      </c>
      <c r="AN28" s="194">
        <f>'[122]RP per monthly'!D31</f>
        <v>826952.47</v>
      </c>
      <c r="AO28" s="194">
        <f>'[122]RP per monthly'!E31</f>
        <v>934879</v>
      </c>
      <c r="AP28" s="194">
        <f>'[122]RP per monthly'!F31</f>
        <v>394844.44</v>
      </c>
      <c r="AQ28" s="194">
        <f>'[122]RP per monthly'!G31</f>
        <v>1637744.87</v>
      </c>
      <c r="AR28" s="194">
        <f>'[122]RP per monthly'!H31</f>
        <v>7042448.8200000003</v>
      </c>
      <c r="AS28" s="194">
        <f>'[122]RP per monthly'!I31</f>
        <v>8957845.8200000003</v>
      </c>
      <c r="AT28" s="194">
        <f>'[122]RP per monthly'!J31</f>
        <v>9991910.9199999999</v>
      </c>
      <c r="AU28" s="194">
        <f>'[122]RP per monthly'!K31</f>
        <v>27924359.66</v>
      </c>
      <c r="AV28" s="194">
        <f>'[122]RP per monthly'!L31</f>
        <v>7950252.4400000004</v>
      </c>
      <c r="AW28" s="194">
        <f>'[122]RP per monthly'!M31</f>
        <v>455466.02</v>
      </c>
      <c r="AX28" s="194">
        <f>'[122]RP per monthly'!P31</f>
        <v>466064.28</v>
      </c>
      <c r="AY28" s="194">
        <f>'[122]RP per monthly'!Q31</f>
        <v>0</v>
      </c>
      <c r="AZ28" s="194">
        <f>'[122]RP per monthly'!R31</f>
        <v>218399.58</v>
      </c>
      <c r="BA28" s="194">
        <f>'[122]RP per monthly'!S31</f>
        <v>494017.07</v>
      </c>
      <c r="BB28" s="194">
        <f>'[122]RP per monthly'!T31</f>
        <v>1964370.03</v>
      </c>
      <c r="BC28" s="194">
        <f>'[122]RP per monthly'!U31</f>
        <v>1668743.33</v>
      </c>
      <c r="BD28" s="194">
        <f>'[122]RP per monthly'!V31</f>
        <v>1030103.37</v>
      </c>
      <c r="BE28" s="194">
        <f>'[122]RP per monthly'!W31</f>
        <v>1349995.36</v>
      </c>
      <c r="BF28" s="194">
        <f>'[122]RP per monthly'!X31</f>
        <v>0</v>
      </c>
      <c r="BG28" s="194">
        <f>'[122]RP per monthly'!Y31</f>
        <v>0</v>
      </c>
      <c r="BH28" s="194">
        <f>'[122]RP per monthly'!Z31</f>
        <v>0</v>
      </c>
      <c r="BI28" s="194">
        <f>'[122]RP per monthly'!AA31</f>
        <v>0</v>
      </c>
      <c r="BJ28" s="194">
        <f>'[122]RP per monthly'!AD31</f>
        <v>0</v>
      </c>
      <c r="BK28" s="194">
        <f>'[122]RP per monthly'!AE31</f>
        <v>0</v>
      </c>
      <c r="BL28" s="194">
        <f>'[122]RP per monthly'!AF31</f>
        <v>0</v>
      </c>
      <c r="BM28" s="194">
        <f>'[122]RP per monthly'!AG31</f>
        <v>0</v>
      </c>
      <c r="BN28" s="194">
        <f>'[122]RP per monthly'!AH31</f>
        <v>0</v>
      </c>
      <c r="BO28" s="194">
        <f>'[122]RP per monthly'!AI31</f>
        <v>0</v>
      </c>
      <c r="BP28" s="194">
        <f>'[122]RP per monthly'!AJ31</f>
        <v>0</v>
      </c>
      <c r="BQ28" s="194">
        <f>'[122]RP per monthly'!AK31</f>
        <v>0</v>
      </c>
      <c r="BR28" s="194">
        <f>'[122]RP per monthly'!AL31</f>
        <v>0</v>
      </c>
      <c r="BS28" s="194">
        <f>'[122]RP per monthly'!AM31</f>
        <v>0</v>
      </c>
      <c r="BT28" s="194">
        <f>'[122]RP per monthly'!AN31</f>
        <v>0</v>
      </c>
      <c r="BU28" s="194">
        <f>'[122]RP per monthly'!AO31</f>
        <v>0</v>
      </c>
      <c r="BV28" s="195">
        <f>'[122]RP per monthly'!AR31</f>
        <v>0</v>
      </c>
      <c r="BW28" s="195">
        <f>'[122]RP per monthly'!AS31</f>
        <v>0</v>
      </c>
      <c r="BX28" s="195">
        <f>'[122]RP per monthly'!AT31</f>
        <v>0</v>
      </c>
      <c r="BY28" s="195">
        <f>'[122]RP per monthly'!AU31</f>
        <v>0</v>
      </c>
      <c r="BZ28" s="195">
        <f>'[122]RP per monthly'!AV31</f>
        <v>0</v>
      </c>
      <c r="CA28" s="195">
        <f>'[122]RP per monthly'!AW31</f>
        <v>0</v>
      </c>
      <c r="CB28" s="195">
        <f>'[122]RP per monthly'!AX31</f>
        <v>0</v>
      </c>
      <c r="CC28" s="195">
        <f>'[122]RP per monthly'!AY31</f>
        <v>0</v>
      </c>
      <c r="CD28" s="195">
        <f>'[122]RP per monthly'!AZ31</f>
        <v>0</v>
      </c>
      <c r="CE28" s="195">
        <f>'[122]RP per monthly'!BA31</f>
        <v>0</v>
      </c>
      <c r="CF28" s="195">
        <f>'[122]RP per monthly'!BB31</f>
        <v>0</v>
      </c>
      <c r="CG28" s="195">
        <f>'[122]RP per monthly'!BC31</f>
        <v>0</v>
      </c>
      <c r="CH28" s="195">
        <f>'[122]RP per monthly'!BF31</f>
        <v>0</v>
      </c>
      <c r="CI28" s="195">
        <f>'[122]RP per monthly'!BG31</f>
        <v>0</v>
      </c>
      <c r="CJ28" s="195">
        <f>'[122]RP per monthly'!BH31</f>
        <v>0</v>
      </c>
      <c r="CK28" s="195">
        <f>'[122]RP per monthly'!BI31</f>
        <v>0</v>
      </c>
      <c r="CL28" s="195">
        <f>'[122]RP per monthly'!BJ31</f>
        <v>0</v>
      </c>
      <c r="CM28" s="195">
        <f>'[122]RP per monthly'!BK31</f>
        <v>0</v>
      </c>
      <c r="CN28" s="195">
        <f>'[122]RP per monthly'!BL31</f>
        <v>0</v>
      </c>
      <c r="CO28" s="195">
        <f>'[122]RP per monthly'!BM31</f>
        <v>0</v>
      </c>
      <c r="CP28" s="195">
        <f>'[122]RP per monthly'!BN31</f>
        <v>0</v>
      </c>
      <c r="CQ28" s="195">
        <f>'[122]RP per monthly'!BO31</f>
        <v>0</v>
      </c>
      <c r="CR28" s="195">
        <f>'[122]RP per monthly'!BP31</f>
        <v>0</v>
      </c>
      <c r="CS28" s="195">
        <f>'[122]RP per monthly'!BQ31</f>
        <v>0</v>
      </c>
      <c r="CT28" s="195">
        <f>'[122]RP per monthly'!BT31</f>
        <v>0</v>
      </c>
      <c r="CU28" s="195">
        <f>'[122]RP per monthly'!BU31</f>
        <v>0</v>
      </c>
      <c r="CV28" s="195">
        <f>'[122]RP per monthly'!BV31</f>
        <v>0</v>
      </c>
      <c r="CW28" s="195">
        <f>'[122]RP per monthly'!BW31</f>
        <v>0</v>
      </c>
      <c r="CX28" s="195">
        <f>'[122]RP per monthly'!BX31</f>
        <v>0</v>
      </c>
      <c r="CY28" s="195">
        <f>'[122]RP per monthly'!BY31</f>
        <v>0</v>
      </c>
      <c r="CZ28" s="195">
        <f>'[122]RP per monthly'!BZ31</f>
        <v>0</v>
      </c>
      <c r="DA28" s="195">
        <f>'[122]RP per monthly'!CA31</f>
        <v>0</v>
      </c>
      <c r="DB28" s="195">
        <f>'[122]RP per monthly'!CB31</f>
        <v>0</v>
      </c>
      <c r="DC28" s="195">
        <f>'[122]RP per monthly'!CC31</f>
        <v>0</v>
      </c>
      <c r="DD28" s="195">
        <f>'[122]RP per monthly'!CD31</f>
        <v>0</v>
      </c>
      <c r="DE28" s="195">
        <f>'[122]RP per monthly'!CE31</f>
        <v>0</v>
      </c>
    </row>
    <row r="29" spans="1:110">
      <c r="A29" s="37" t="s">
        <v>675</v>
      </c>
      <c r="B29" s="61">
        <v>-5884205.3200000003</v>
      </c>
      <c r="C29" s="61">
        <v>5133972.29</v>
      </c>
      <c r="D29" s="61">
        <v>2425999.5299999998</v>
      </c>
      <c r="E29" s="61">
        <v>-1108493.8999999999</v>
      </c>
      <c r="F29" s="61">
        <v>-3858532</v>
      </c>
      <c r="G29" s="61">
        <v>-2592945.92</v>
      </c>
      <c r="H29" s="61">
        <v>148518.67000000001</v>
      </c>
      <c r="I29" s="60">
        <v>-148518.67000000001</v>
      </c>
      <c r="J29" s="60">
        <v>293116.63</v>
      </c>
      <c r="K29" s="60">
        <v>636120.9</v>
      </c>
      <c r="L29" s="60">
        <v>14354714.77</v>
      </c>
      <c r="M29" s="60">
        <v>-4242194.07</v>
      </c>
      <c r="N29" s="60">
        <v>-326743.94</v>
      </c>
      <c r="O29" s="60">
        <v>4251064.84</v>
      </c>
      <c r="P29" s="60">
        <v>-2359424.59</v>
      </c>
      <c r="Q29" s="60">
        <v>10956562.880000001</v>
      </c>
      <c r="R29" s="60">
        <v>-15513540.68</v>
      </c>
      <c r="S29" s="60">
        <v>-1479992.17</v>
      </c>
      <c r="T29" s="60">
        <v>-6569684.5700000003</v>
      </c>
      <c r="U29" s="60"/>
      <c r="V29" s="60"/>
      <c r="W29" s="60"/>
      <c r="X29" s="60"/>
      <c r="Y29" s="60"/>
      <c r="Z29" s="60">
        <v>45389545.829999998</v>
      </c>
      <c r="AA29" s="60">
        <v>-41526976.630000003</v>
      </c>
      <c r="AB29" s="60">
        <v>5400712.8099999987</v>
      </c>
      <c r="AC29" s="60">
        <v>-8774736.5199999996</v>
      </c>
      <c r="AD29" s="60">
        <v>1804236.83</v>
      </c>
      <c r="AE29" s="60">
        <v>1082837.1400000001</v>
      </c>
      <c r="AF29" s="60">
        <v>1204294.51</v>
      </c>
      <c r="AG29" s="60">
        <v>-3749645.96</v>
      </c>
      <c r="AH29" s="60">
        <v>1851774.29</v>
      </c>
      <c r="AI29" s="60">
        <v>-2682042.3000000003</v>
      </c>
      <c r="AJ29" s="60"/>
      <c r="AK29" s="60"/>
      <c r="AL29" s="60"/>
      <c r="AM29" s="60"/>
      <c r="AN29" s="60">
        <v>5478697.1200000001</v>
      </c>
      <c r="AO29" s="60">
        <v>4824134.91</v>
      </c>
      <c r="AP29" s="60">
        <v>-5532330.2199999997</v>
      </c>
      <c r="AQ29" s="60">
        <v>470441.15</v>
      </c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59"/>
      <c r="BW29" s="59"/>
      <c r="BX29" s="59"/>
      <c r="BY29" s="59"/>
      <c r="BZ29" s="59"/>
    </row>
    <row r="30" spans="1:110" ht="16">
      <c r="A30" s="35" t="s">
        <v>79</v>
      </c>
      <c r="B30" s="61">
        <v>-3089210.22</v>
      </c>
      <c r="C30" s="61">
        <v>5133972.29</v>
      </c>
      <c r="D30" s="61">
        <v>8081585.2600000007</v>
      </c>
      <c r="E30" s="61">
        <v>7129814.8300000001</v>
      </c>
      <c r="F30" s="61">
        <v>2491382.46</v>
      </c>
      <c r="G30" s="61">
        <v>-258967.53000000029</v>
      </c>
      <c r="H30" s="61">
        <v>148518.67000000001</v>
      </c>
      <c r="I30" s="61">
        <v>-148518.67000000001</v>
      </c>
      <c r="J30" s="61">
        <v>5558881.0499999998</v>
      </c>
      <c r="K30" s="61">
        <v>814000.58000000007</v>
      </c>
      <c r="L30" s="61">
        <v>15405847.949999999</v>
      </c>
      <c r="M30" s="61">
        <v>12842638.060000001</v>
      </c>
      <c r="N30" s="61">
        <v>10813879.140000001</v>
      </c>
      <c r="O30" s="61">
        <v>13998008.74</v>
      </c>
      <c r="P30" s="61">
        <v>3110355.51</v>
      </c>
      <c r="Q30" s="61">
        <v>17681964.789999999</v>
      </c>
      <c r="R30" s="61">
        <v>3347203.4800000004</v>
      </c>
      <c r="S30" s="61">
        <v>6712044.7599999998</v>
      </c>
      <c r="T30" s="61">
        <v>147659.46999999974</v>
      </c>
      <c r="U30" s="61">
        <v>2730.67</v>
      </c>
      <c r="V30" s="61">
        <v>4100201.0999999996</v>
      </c>
      <c r="W30" s="61">
        <v>3192.71</v>
      </c>
      <c r="X30" s="61">
        <v>4975819.0500000007</v>
      </c>
      <c r="Y30" s="61">
        <v>266302.18</v>
      </c>
      <c r="Z30" s="61">
        <v>46837262.049999997</v>
      </c>
      <c r="AA30" s="61">
        <v>5921190.3599999994</v>
      </c>
      <c r="AB30" s="61">
        <v>9892860.339999998</v>
      </c>
      <c r="AC30" s="61">
        <v>1489857.4100000015</v>
      </c>
      <c r="AD30" s="61">
        <v>1804236.83</v>
      </c>
      <c r="AE30" s="61">
        <v>7469076.5200000005</v>
      </c>
      <c r="AF30" s="61">
        <v>7477028.8399999989</v>
      </c>
      <c r="AG30" s="61">
        <v>6878291.4400000004</v>
      </c>
      <c r="AH30" s="61">
        <v>8616079.3900000006</v>
      </c>
      <c r="AI30" s="61">
        <v>8621456.3200000003</v>
      </c>
      <c r="AJ30" s="61">
        <v>8283567.3100000005</v>
      </c>
      <c r="AK30" s="61">
        <v>17840575.010000002</v>
      </c>
      <c r="AL30" s="61">
        <f>'[122]RP per monthly'!B38</f>
        <v>3958374.62</v>
      </c>
      <c r="AM30" s="61">
        <f>'[122]RP per monthly'!C38</f>
        <v>5009276</v>
      </c>
      <c r="AN30" s="61">
        <f>'[122]RP per monthly'!D38</f>
        <v>22697235.329999998</v>
      </c>
      <c r="AO30" s="61">
        <f>'[122]RP per monthly'!E38</f>
        <v>6991167.4299999997</v>
      </c>
      <c r="AP30" s="61">
        <f>'[122]RP per monthly'!F38</f>
        <v>-183740.91</v>
      </c>
      <c r="AQ30" s="61">
        <f>'[122]RP per monthly'!G38</f>
        <v>2108186.02</v>
      </c>
      <c r="AR30" s="61">
        <f>'[122]RP per monthly'!H38</f>
        <v>7043955.9400000004</v>
      </c>
      <c r="AS30" s="61">
        <f>'[122]RP per monthly'!I38</f>
        <v>8956328.0099999998</v>
      </c>
      <c r="AT30" s="61">
        <f>'[122]RP per monthly'!J38</f>
        <v>28198282.100000001</v>
      </c>
      <c r="AU30" s="61">
        <f>'[122]RP per monthly'!K38</f>
        <v>16029288.26</v>
      </c>
      <c r="AV30" s="61">
        <f>'[122]RP per monthly'!L38</f>
        <v>3618652.12</v>
      </c>
      <c r="AW30" s="61">
        <v>1044507.5340019817</v>
      </c>
      <c r="AX30" s="61">
        <f>'[122]RP per monthly'!P38</f>
        <v>5661714.7699999996</v>
      </c>
      <c r="AY30" s="61">
        <f>'[122]RP per monthly'!Q38</f>
        <v>-3646151.5</v>
      </c>
      <c r="AZ30" s="61">
        <f>'[122]RP per monthly'!R38</f>
        <v>169093.84</v>
      </c>
      <c r="BA30" s="61">
        <f>'[122]RP per monthly'!S38</f>
        <v>3626148.89</v>
      </c>
      <c r="BB30" s="61">
        <f>'[122]RP per monthly'!T38</f>
        <v>-250325.64</v>
      </c>
      <c r="BC30" s="61">
        <f>'[122]RP per monthly'!U38</f>
        <v>6197105.8799999999</v>
      </c>
      <c r="BD30" s="61">
        <f>'[122]RP per monthly'!V38</f>
        <v>4695622.38</v>
      </c>
      <c r="BE30" s="61">
        <f>'[122]RP per monthly'!W38</f>
        <v>3846910.97</v>
      </c>
      <c r="BF30" s="61">
        <f>'[122]RP per monthly'!X38</f>
        <v>1607549.8473801001</v>
      </c>
      <c r="BG30" s="61">
        <f>'[122]RP per monthly'!Y38</f>
        <v>1955979.8471804</v>
      </c>
      <c r="BH30" s="61">
        <f>'[122]RP per monthly'!Z38</f>
        <v>2005242.1217755999</v>
      </c>
      <c r="BI30" s="61">
        <f>'[122]RP per monthly'!AA38</f>
        <v>1732082.2636175</v>
      </c>
      <c r="BJ30" s="61">
        <f>'[122]RP per monthly'!AD38</f>
        <v>3635539.2212207001</v>
      </c>
      <c r="BK30" s="61">
        <f>'[122]RP per monthly'!AE38</f>
        <v>6937628.2200723998</v>
      </c>
      <c r="BL30" s="61">
        <f>'[122]RP per monthly'!AF38</f>
        <v>9587671.4389086999</v>
      </c>
      <c r="BM30" s="61">
        <f>'[122]RP per monthly'!AG38</f>
        <v>3824355.1009732001</v>
      </c>
      <c r="BN30" s="61">
        <f>'[122]RP per monthly'!AH38</f>
        <v>1600557.7332043999</v>
      </c>
      <c r="BO30" s="61">
        <f>'[122]RP per monthly'!AI38</f>
        <v>881730.48205909994</v>
      </c>
      <c r="BP30" s="61">
        <f>'[122]RP per monthly'!AJ38</f>
        <v>194354.9478581</v>
      </c>
      <c r="BQ30" s="61">
        <f>'[122]RP per monthly'!AK38</f>
        <v>0</v>
      </c>
      <c r="BR30" s="61">
        <f>'[122]RP per monthly'!AL38</f>
        <v>0</v>
      </c>
      <c r="BS30" s="61">
        <f>'[122]RP per monthly'!AM38</f>
        <v>2814845.9233026002</v>
      </c>
      <c r="BT30" s="61">
        <f>'[122]RP per monthly'!AN38</f>
        <v>6130034.8245599996</v>
      </c>
      <c r="BU30" s="61">
        <f>'[122]RP per monthly'!AO38</f>
        <v>8818837.2793911006</v>
      </c>
      <c r="BV30" s="59">
        <f>'[122]RP per monthly'!AR38</f>
        <v>27393750.953007702</v>
      </c>
      <c r="BW30" s="59">
        <f>'[122]RP per monthly'!AS38</f>
        <v>29760196.681799099</v>
      </c>
      <c r="BX30" s="59">
        <f>'[122]RP per monthly'!AT38</f>
        <v>31008423.376129199</v>
      </c>
      <c r="BY30" s="59">
        <f>'[122]RP per monthly'!AU38</f>
        <v>17266057.127533901</v>
      </c>
      <c r="BZ30" s="59">
        <f>'[122]RP per monthly'!AV38</f>
        <v>8480977.9728356991</v>
      </c>
      <c r="CA30" s="59">
        <f>'[122]RP per monthly'!AW38</f>
        <v>2165939.4190802998</v>
      </c>
      <c r="CB30" s="59">
        <f>'[122]RP per monthly'!AX38</f>
        <v>0</v>
      </c>
      <c r="CC30" s="59">
        <f>'[122]RP per monthly'!AY38</f>
        <v>0</v>
      </c>
      <c r="CD30" s="59">
        <f>'[122]RP per monthly'!AZ38</f>
        <v>1234088.2564038001</v>
      </c>
      <c r="CE30" s="59">
        <f>'[122]RP per monthly'!BA38</f>
        <v>6955003.4513609</v>
      </c>
      <c r="CF30" s="59">
        <f>'[122]RP per monthly'!BB38</f>
        <v>8866599.2131587993</v>
      </c>
      <c r="CG30" s="59">
        <f>'[122]RP per monthly'!BC38</f>
        <v>11506788.338621199</v>
      </c>
      <c r="CH30" s="47">
        <f>'[122]RP per monthly'!BF38</f>
        <v>30096084.308042899</v>
      </c>
      <c r="CI30" s="47">
        <f>'[122]RP per monthly'!BG38</f>
        <v>30893751.930096999</v>
      </c>
      <c r="CJ30" s="47">
        <f>'[122]RP per monthly'!BH38</f>
        <v>26987331.872983299</v>
      </c>
      <c r="CK30" s="47">
        <f>'[122]RP per monthly'!BI38</f>
        <v>19319916.851480801</v>
      </c>
      <c r="CL30" s="47">
        <f>'[122]RP per monthly'!BJ38</f>
        <v>10817415.922771299</v>
      </c>
      <c r="CM30" s="47">
        <f>'[122]RP per monthly'!BK38</f>
        <v>5498979.3924371004</v>
      </c>
      <c r="CN30" s="47">
        <f>'[122]RP per monthly'!BL38</f>
        <v>0</v>
      </c>
      <c r="CO30" s="47">
        <f>'[122]RP per monthly'!BM38</f>
        <v>0</v>
      </c>
      <c r="CP30" s="47">
        <f>'[122]RP per monthly'!BN38</f>
        <v>967030.99020540004</v>
      </c>
      <c r="CQ30" s="47">
        <f>'[122]RP per monthly'!BO38</f>
        <v>8998918.9725141004</v>
      </c>
      <c r="CR30" s="47">
        <f>'[122]RP per monthly'!BP38</f>
        <v>12047739.147887601</v>
      </c>
      <c r="CS30" s="47">
        <f>'[122]RP per monthly'!BQ38</f>
        <v>17836165.5678523</v>
      </c>
      <c r="CT30" s="47">
        <f>'[122]RP per monthly'!BT38</f>
        <v>33161123.903088</v>
      </c>
      <c r="CU30" s="47">
        <f>'[122]RP per monthly'!BU38</f>
        <v>32091782.083247401</v>
      </c>
      <c r="CV30" s="47">
        <f>'[122]RP per monthly'!BV38</f>
        <v>30479406.4006037</v>
      </c>
      <c r="CW30" s="47">
        <f>'[122]RP per monthly'!BW38</f>
        <v>22182437.052304901</v>
      </c>
      <c r="CX30" s="47">
        <f>'[122]RP per monthly'!BX38</f>
        <v>13653438.7759376</v>
      </c>
      <c r="CY30" s="47">
        <f>'[122]RP per monthly'!BY38</f>
        <v>8574882.7125086002</v>
      </c>
      <c r="CZ30" s="47">
        <f>'[122]RP per monthly'!BZ38</f>
        <v>2626431.1741559999</v>
      </c>
      <c r="DA30" s="47">
        <f>'[122]RP per monthly'!CA38</f>
        <v>2488650.9871748998</v>
      </c>
      <c r="DB30" s="47">
        <f>'[122]RP per monthly'!CB38</f>
        <v>5082521.0823195996</v>
      </c>
      <c r="DC30" s="47">
        <f>'[122]RP per monthly'!CC38</f>
        <v>13344263.0664427</v>
      </c>
      <c r="DD30" s="47">
        <f>'[122]RP per monthly'!CD38</f>
        <v>15854861.986658599</v>
      </c>
      <c r="DE30" s="47">
        <f>'[122]RP per monthly'!CE38</f>
        <v>21546929.905589901</v>
      </c>
    </row>
    <row r="31" spans="1:110" s="196" customFormat="1">
      <c r="A31" s="198" t="s">
        <v>676</v>
      </c>
      <c r="B31" s="194">
        <v>2041983.43</v>
      </c>
      <c r="C31" s="197"/>
      <c r="D31" s="194">
        <v>3035342.57</v>
      </c>
      <c r="E31" s="194">
        <v>1470899.85</v>
      </c>
      <c r="F31" s="197"/>
      <c r="G31" s="197"/>
      <c r="H31" s="194">
        <v>516462.67</v>
      </c>
      <c r="I31" s="194">
        <v>958738.53</v>
      </c>
      <c r="J31" s="194">
        <v>1723207.42</v>
      </c>
      <c r="K31" s="194">
        <v>401523.32</v>
      </c>
      <c r="L31" s="194">
        <v>150953.60000000001</v>
      </c>
      <c r="M31" s="194"/>
      <c r="N31" s="194"/>
      <c r="O31" s="194"/>
      <c r="P31" s="194"/>
      <c r="Q31" s="194"/>
      <c r="R31" s="194"/>
      <c r="S31" s="194"/>
      <c r="T31" s="194"/>
      <c r="U31" s="194">
        <v>595604.31000000006</v>
      </c>
      <c r="V31" s="194">
        <v>1590496.99</v>
      </c>
      <c r="W31" s="194">
        <v>2107248.9900000002</v>
      </c>
      <c r="X31" s="194">
        <v>1614785.27</v>
      </c>
      <c r="Y31" s="194">
        <v>1866217.23</v>
      </c>
      <c r="Z31" s="194">
        <v>2602333.9500000002</v>
      </c>
      <c r="AA31" s="194">
        <v>0</v>
      </c>
      <c r="AB31" s="194">
        <v>23572.15</v>
      </c>
      <c r="AC31" s="194">
        <v>0</v>
      </c>
      <c r="AD31" s="194"/>
      <c r="AE31" s="194">
        <v>2583705.83</v>
      </c>
      <c r="AF31" s="194">
        <v>262571.32999999996</v>
      </c>
      <c r="AG31" s="194">
        <v>0</v>
      </c>
      <c r="AH31" s="194">
        <v>1185585</v>
      </c>
      <c r="AI31" s="194">
        <v>1906814.52</v>
      </c>
      <c r="AJ31" s="194">
        <v>2853496.17</v>
      </c>
      <c r="AK31" s="194">
        <v>2446732.81</v>
      </c>
      <c r="AL31" s="194"/>
      <c r="AM31" s="194"/>
      <c r="AN31" s="194"/>
      <c r="AO31" s="194"/>
      <c r="AP31" s="194"/>
      <c r="AQ31" s="194"/>
      <c r="AR31" s="194"/>
      <c r="AS31" s="194"/>
      <c r="AT31" s="194"/>
      <c r="AU31" s="194"/>
      <c r="AV31" s="194"/>
      <c r="AW31" s="194"/>
      <c r="AX31" s="194"/>
      <c r="AY31" s="194"/>
      <c r="AZ31" s="194"/>
      <c r="BA31" s="194"/>
      <c r="BB31" s="194"/>
      <c r="BC31" s="194"/>
      <c r="BD31" s="194"/>
      <c r="BE31" s="194"/>
      <c r="BF31" s="194"/>
      <c r="BG31" s="194"/>
      <c r="BH31" s="194"/>
      <c r="BI31" s="194"/>
      <c r="BJ31" s="194"/>
      <c r="BK31" s="194"/>
      <c r="BL31" s="194"/>
      <c r="BM31" s="194"/>
      <c r="BN31" s="194"/>
      <c r="BO31" s="194"/>
      <c r="BP31" s="194"/>
      <c r="BQ31" s="194"/>
      <c r="BR31" s="194"/>
      <c r="BS31" s="194"/>
      <c r="BT31" s="194"/>
      <c r="BU31" s="194"/>
      <c r="BV31" s="195"/>
      <c r="BW31" s="195"/>
      <c r="BX31" s="195"/>
      <c r="BY31" s="195"/>
      <c r="BZ31" s="195"/>
      <c r="CA31" s="195"/>
      <c r="CB31" s="195"/>
      <c r="CC31" s="195"/>
      <c r="CD31" s="195"/>
      <c r="CE31" s="195"/>
      <c r="CF31" s="195"/>
      <c r="CG31" s="195"/>
      <c r="CH31" s="195"/>
      <c r="CI31" s="195"/>
      <c r="CJ31" s="195"/>
      <c r="CK31" s="195"/>
      <c r="CL31" s="195"/>
      <c r="CM31" s="195"/>
      <c r="CN31" s="195"/>
      <c r="CO31" s="195"/>
      <c r="CP31" s="195"/>
      <c r="CQ31" s="195"/>
      <c r="CR31" s="195"/>
      <c r="CS31" s="195"/>
      <c r="CT31" s="195"/>
      <c r="CU31" s="195"/>
      <c r="CV31" s="195"/>
      <c r="CW31" s="195"/>
      <c r="CX31" s="195"/>
      <c r="CY31" s="195"/>
      <c r="CZ31" s="195"/>
      <c r="DA31" s="195"/>
      <c r="DB31" s="195"/>
      <c r="DC31" s="195"/>
      <c r="DD31" s="195"/>
      <c r="DE31" s="195"/>
    </row>
    <row r="32" spans="1:110">
      <c r="A32" s="57"/>
      <c r="B32" s="60"/>
      <c r="C32" s="61"/>
      <c r="D32" s="60"/>
      <c r="E32" s="60"/>
      <c r="F32" s="60"/>
      <c r="G32" s="60"/>
      <c r="H32" s="60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59"/>
      <c r="BW32" s="59"/>
      <c r="BX32" s="59"/>
      <c r="BY32" s="59"/>
      <c r="BZ32" s="59"/>
    </row>
    <row r="33" spans="1:109">
      <c r="A33" s="37" t="s">
        <v>677</v>
      </c>
      <c r="B33" s="61">
        <v>2010742.1</v>
      </c>
      <c r="C33" s="61">
        <v>672876.49</v>
      </c>
      <c r="D33" s="61">
        <v>-1587005.58</v>
      </c>
      <c r="E33" s="61">
        <v>-1479555.09</v>
      </c>
      <c r="F33" s="61">
        <v>-68469.39</v>
      </c>
      <c r="G33" s="61">
        <v>1635476.56</v>
      </c>
      <c r="H33" s="61">
        <v>-677462.81</v>
      </c>
      <c r="I33" s="60">
        <v>747330.66</v>
      </c>
      <c r="J33" s="60">
        <v>-1705344.41</v>
      </c>
      <c r="K33" s="60">
        <v>194924.01</v>
      </c>
      <c r="L33" s="60">
        <v>-194924.01</v>
      </c>
      <c r="M33" s="60"/>
      <c r="N33" s="60"/>
      <c r="O33" s="60"/>
      <c r="P33" s="60"/>
      <c r="Q33" s="60"/>
      <c r="R33" s="60"/>
      <c r="S33" s="60"/>
      <c r="T33" s="60">
        <v>553691.29</v>
      </c>
      <c r="U33" s="60">
        <v>954578.85</v>
      </c>
      <c r="V33" s="60">
        <v>489029.10000000003</v>
      </c>
      <c r="W33" s="60">
        <v>-417355.43</v>
      </c>
      <c r="X33" s="60">
        <v>294548.68999999983</v>
      </c>
      <c r="Y33" s="60">
        <v>774051.2300000001</v>
      </c>
      <c r="Z33" s="60">
        <v>-2648543.7199999997</v>
      </c>
      <c r="AA33" s="60">
        <v>0</v>
      </c>
      <c r="AB33" s="60">
        <v>0</v>
      </c>
      <c r="AC33" s="60">
        <v>1181073.96</v>
      </c>
      <c r="AD33" s="60">
        <v>1637358.43</v>
      </c>
      <c r="AE33" s="60">
        <v>-2428579.96</v>
      </c>
      <c r="AF33" s="60">
        <v>-389852.16000000003</v>
      </c>
      <c r="AG33" s="60">
        <v>1196064.23</v>
      </c>
      <c r="AH33" s="60">
        <v>684508.6399999999</v>
      </c>
      <c r="AI33" s="60">
        <v>1000377.54</v>
      </c>
      <c r="AJ33" s="60">
        <v>-485011.76</v>
      </c>
      <c r="AK33" s="60">
        <v>-1225939.92</v>
      </c>
      <c r="AL33" s="60">
        <v>-1169998.73</v>
      </c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59"/>
      <c r="BW33" s="59"/>
      <c r="BX33" s="59"/>
      <c r="BY33" s="59"/>
      <c r="BZ33" s="59"/>
    </row>
    <row r="34" spans="1:109" ht="16">
      <c r="A34" s="35" t="s">
        <v>80</v>
      </c>
      <c r="B34" s="61">
        <v>4052725.53</v>
      </c>
      <c r="C34" s="61">
        <v>672876.49</v>
      </c>
      <c r="D34" s="61">
        <v>1448336.99</v>
      </c>
      <c r="E34" s="61">
        <v>-8655.2399999997579</v>
      </c>
      <c r="F34" s="61">
        <v>-68469.39</v>
      </c>
      <c r="G34" s="61">
        <v>1635476.56</v>
      </c>
      <c r="H34" s="61">
        <v>-161000.1400000001</v>
      </c>
      <c r="I34" s="61">
        <v>1706069.19</v>
      </c>
      <c r="J34" s="61">
        <v>17863.010000000009</v>
      </c>
      <c r="K34" s="61">
        <v>596447.33000000007</v>
      </c>
      <c r="L34" s="61">
        <v>-43970.41</v>
      </c>
      <c r="M34" s="61"/>
      <c r="N34" s="61"/>
      <c r="O34" s="61"/>
      <c r="P34" s="61"/>
      <c r="Q34" s="61"/>
      <c r="R34" s="61"/>
      <c r="S34" s="61"/>
      <c r="T34" s="61">
        <v>553691.29</v>
      </c>
      <c r="U34" s="61">
        <v>1550183.1600000001</v>
      </c>
      <c r="V34" s="61">
        <v>2079526.09</v>
      </c>
      <c r="W34" s="61">
        <v>1689893.5600000003</v>
      </c>
      <c r="X34" s="61">
        <v>1909333.96</v>
      </c>
      <c r="Y34" s="61">
        <v>2640268.46</v>
      </c>
      <c r="Z34" s="61">
        <v>-46209.769999999553</v>
      </c>
      <c r="AA34" s="61">
        <v>0</v>
      </c>
      <c r="AB34" s="61">
        <v>23572.15</v>
      </c>
      <c r="AC34" s="61">
        <v>1181073.96</v>
      </c>
      <c r="AD34" s="61">
        <v>1637358.43</v>
      </c>
      <c r="AE34" s="61">
        <v>155125.87000000011</v>
      </c>
      <c r="AF34" s="61">
        <v>-127280.83000000007</v>
      </c>
      <c r="AG34" s="61">
        <v>1196064.23</v>
      </c>
      <c r="AH34" s="61">
        <v>1870093.64</v>
      </c>
      <c r="AI34" s="61">
        <v>2907192.06</v>
      </c>
      <c r="AJ34" s="61">
        <v>2368484.41</v>
      </c>
      <c r="AK34" s="61">
        <v>1220792.8900000001</v>
      </c>
      <c r="AL34" s="194">
        <f>'[122]RP per monthly'!B39</f>
        <v>1179904.3999999999</v>
      </c>
      <c r="AM34" s="194">
        <f>'[122]RP per monthly'!C39</f>
        <v>0</v>
      </c>
      <c r="AN34" s="194">
        <f>'[122]RP per monthly'!D39</f>
        <v>0</v>
      </c>
      <c r="AO34" s="194">
        <f>'[122]RP per monthly'!E39</f>
        <v>0</v>
      </c>
      <c r="AP34" s="194">
        <f>'[122]RP per monthly'!F39</f>
        <v>0</v>
      </c>
      <c r="AQ34" s="194">
        <f>'[122]RP per monthly'!G39</f>
        <v>0</v>
      </c>
      <c r="AR34" s="194">
        <f>'[122]RP per monthly'!H39</f>
        <v>0</v>
      </c>
      <c r="AS34" s="194">
        <f>'[122]RP per monthly'!I39</f>
        <v>0</v>
      </c>
      <c r="AT34" s="194">
        <f>'[122]RP per monthly'!J39</f>
        <v>242903.2</v>
      </c>
      <c r="AU34" s="194">
        <f>'[122]RP per monthly'!K39</f>
        <v>1152321.3700000001</v>
      </c>
      <c r="AV34" s="194">
        <f>'[122]RP per monthly'!L39</f>
        <v>0</v>
      </c>
      <c r="AW34" s="194">
        <f>'[122]RP per monthly'!M39</f>
        <v>0</v>
      </c>
      <c r="AX34" s="194">
        <f>'[122]RP per monthly'!P39</f>
        <v>0</v>
      </c>
      <c r="AY34" s="194">
        <f>'[122]RP per monthly'!Q39</f>
        <v>0</v>
      </c>
      <c r="AZ34" s="194">
        <f>'[122]RP per monthly'!R39</f>
        <v>0</v>
      </c>
      <c r="BA34" s="194">
        <f>'[122]RP per monthly'!S39</f>
        <v>0</v>
      </c>
      <c r="BB34" s="194">
        <f>'[122]RP per monthly'!T39</f>
        <v>0</v>
      </c>
      <c r="BC34" s="194">
        <f>'[122]RP per monthly'!U39</f>
        <v>0</v>
      </c>
      <c r="BD34" s="194">
        <f>'[122]RP per monthly'!V39</f>
        <v>0</v>
      </c>
      <c r="BE34" s="194">
        <f>'[122]RP per monthly'!W39</f>
        <v>0</v>
      </c>
      <c r="BF34" s="194">
        <f>'[122]RP per monthly'!X39</f>
        <v>57769.914724200004</v>
      </c>
      <c r="BG34" s="194">
        <f>'[122]RP per monthly'!Y39</f>
        <v>1402749.7827244001</v>
      </c>
      <c r="BH34" s="194">
        <f>'[122]RP per monthly'!Z39</f>
        <v>2491545.1923372</v>
      </c>
      <c r="BI34" s="194">
        <f>'[122]RP per monthly'!AA39</f>
        <v>1924739.0158529</v>
      </c>
      <c r="BJ34" s="194">
        <f>'[122]RP per monthly'!AD39</f>
        <v>981015.41696900001</v>
      </c>
      <c r="BK34" s="194">
        <f>'[122]RP per monthly'!AE39</f>
        <v>0</v>
      </c>
      <c r="BL34" s="194">
        <f>'[122]RP per monthly'!AF39</f>
        <v>0</v>
      </c>
      <c r="BM34" s="194">
        <f>'[122]RP per monthly'!AG39</f>
        <v>84488.048991400006</v>
      </c>
      <c r="BN34" s="194">
        <f>'[122]RP per monthly'!AH39</f>
        <v>90088.099911099998</v>
      </c>
      <c r="BO34" s="194">
        <f>'[122]RP per monthly'!AI39</f>
        <v>895838.6497213</v>
      </c>
      <c r="BP34" s="194">
        <f>'[122]RP per monthly'!AJ39</f>
        <v>1588945.3084966999</v>
      </c>
      <c r="BQ34" s="194">
        <f>'[122]RP per monthly'!AK39</f>
        <v>1908121.8354307001</v>
      </c>
      <c r="BR34" s="194">
        <f>'[122]RP per monthly'!AL39</f>
        <v>1657037.9076330001</v>
      </c>
      <c r="BS34" s="194">
        <f>'[122]RP per monthly'!AM39</f>
        <v>743403.86641619995</v>
      </c>
      <c r="BT34" s="194">
        <f>'[122]RP per monthly'!AN39</f>
        <v>141381.44270009999</v>
      </c>
      <c r="BU34" s="194">
        <f>'[122]RP per monthly'!AO39</f>
        <v>4506271.2831372004</v>
      </c>
      <c r="BV34" s="195">
        <f>'[122]RP per monthly'!AR39</f>
        <v>5581351.1397820003</v>
      </c>
      <c r="BW34" s="195">
        <f>'[122]RP per monthly'!AS39</f>
        <v>2105700.3339527999</v>
      </c>
      <c r="BX34" s="195">
        <f>'[122]RP per monthly'!AT39</f>
        <v>106781.0741057</v>
      </c>
      <c r="BY34" s="195">
        <f>'[122]RP per monthly'!AU39</f>
        <v>623558.70017760003</v>
      </c>
      <c r="BZ34" s="195">
        <f>'[122]RP per monthly'!AV39</f>
        <v>399286.70058890001</v>
      </c>
      <c r="CA34" s="195">
        <f>'[122]RP per monthly'!AW39</f>
        <v>1184078.9416837001</v>
      </c>
      <c r="CB34" s="195">
        <f>'[122]RP per monthly'!AX39</f>
        <v>1706042.8798700999</v>
      </c>
      <c r="CC34" s="195">
        <f>'[122]RP per monthly'!AY39</f>
        <v>2358402.0612746999</v>
      </c>
      <c r="CD34" s="195">
        <f>'[122]RP per monthly'!AZ39</f>
        <v>1431028.5183007999</v>
      </c>
      <c r="CE34" s="195">
        <f>'[122]RP per monthly'!BA39</f>
        <v>1409608.6636365</v>
      </c>
      <c r="CF34" s="195">
        <f>'[122]RP per monthly'!BB39</f>
        <v>71952.559504499994</v>
      </c>
      <c r="CG34" s="195">
        <f>'[122]RP per monthly'!BC39</f>
        <v>3304796.3424855</v>
      </c>
      <c r="CH34" s="195">
        <f>'[122]RP per monthly'!BF39</f>
        <v>2848392.2552727</v>
      </c>
      <c r="CI34" s="195">
        <f>'[122]RP per monthly'!BG39</f>
        <v>780495.86410480004</v>
      </c>
      <c r="CJ34" s="195">
        <f>'[122]RP per monthly'!BH39</f>
        <v>4097229.0865508001</v>
      </c>
      <c r="CK34" s="195">
        <f>'[122]RP per monthly'!BI39</f>
        <v>1268786.5317895999</v>
      </c>
      <c r="CL34" s="195">
        <f>'[122]RP per monthly'!BJ39</f>
        <v>43743.131021599998</v>
      </c>
      <c r="CM34" s="195">
        <f>'[122]RP per monthly'!BK39</f>
        <v>702496.7779173</v>
      </c>
      <c r="CN34" s="195">
        <f>'[122]RP per monthly'!BL39</f>
        <v>1612960.8786879999</v>
      </c>
      <c r="CO34" s="195">
        <f>'[122]RP per monthly'!BM39</f>
        <v>1854710.4354649</v>
      </c>
      <c r="CP34" s="195">
        <f>'[122]RP per monthly'!BN39</f>
        <v>2820024.4452952002</v>
      </c>
      <c r="CQ34" s="195">
        <f>'[122]RP per monthly'!BO39</f>
        <v>2795056.3660820001</v>
      </c>
      <c r="CR34" s="195">
        <f>'[122]RP per monthly'!BP39</f>
        <v>1812216.5159990999</v>
      </c>
      <c r="CS34" s="195">
        <f>'[122]RP per monthly'!BQ39</f>
        <v>2355494.8134030001</v>
      </c>
      <c r="CT34" s="195">
        <f>'[122]RP per monthly'!BT39</f>
        <v>4611157.0987312999</v>
      </c>
      <c r="CU34" s="195">
        <f>'[122]RP per monthly'!BU39</f>
        <v>855326.36943389999</v>
      </c>
      <c r="CV34" s="195">
        <f>'[122]RP per monthly'!BV39</f>
        <v>0</v>
      </c>
      <c r="CW34" s="195">
        <f>'[122]RP per monthly'!BW39</f>
        <v>0</v>
      </c>
      <c r="CX34" s="195">
        <f>'[122]RP per monthly'!BX39</f>
        <v>0</v>
      </c>
      <c r="CY34" s="195">
        <f>'[122]RP per monthly'!BY39</f>
        <v>568730.37896859995</v>
      </c>
      <c r="CZ34" s="195">
        <f>'[122]RP per monthly'!BZ39</f>
        <v>2977815.4808485</v>
      </c>
      <c r="DA34" s="195">
        <f>'[122]RP per monthly'!CA39</f>
        <v>1304177.1566844</v>
      </c>
      <c r="DB34" s="195">
        <f>'[122]RP per monthly'!CB39</f>
        <v>3315076.0314826001</v>
      </c>
      <c r="DC34" s="195">
        <f>'[122]RP per monthly'!CC39</f>
        <v>3550920.6906093</v>
      </c>
      <c r="DD34" s="195">
        <f>'[122]RP per monthly'!CD39</f>
        <v>1787010.9660372001</v>
      </c>
      <c r="DE34" s="195">
        <f>'[122]RP per monthly'!CE39</f>
        <v>2329331.0237567001</v>
      </c>
    </row>
    <row r="35" spans="1:109">
      <c r="A35" s="37" t="s">
        <v>678</v>
      </c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59"/>
      <c r="BW35" s="59"/>
      <c r="BX35" s="59"/>
      <c r="BY35" s="59"/>
      <c r="BZ35" s="59"/>
    </row>
    <row r="36" spans="1:109">
      <c r="A36" s="37" t="s">
        <v>679</v>
      </c>
      <c r="B36" s="60"/>
      <c r="C36" s="60"/>
      <c r="D36" s="60"/>
      <c r="E36" s="60"/>
      <c r="F36" s="60"/>
      <c r="G36" s="60"/>
      <c r="H36" s="60"/>
      <c r="I36" s="61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59"/>
      <c r="BW36" s="59"/>
      <c r="BX36" s="59"/>
      <c r="BY36" s="59"/>
      <c r="BZ36" s="59"/>
    </row>
    <row r="37" spans="1:109">
      <c r="A37" s="37" t="s">
        <v>680</v>
      </c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>
        <v>-537618.96</v>
      </c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>
        <v>-1830057</v>
      </c>
      <c r="AI37" s="60"/>
      <c r="AJ37" s="60"/>
      <c r="AK37" s="60"/>
      <c r="AL37" s="60"/>
      <c r="AM37" s="60"/>
      <c r="AN37" s="60"/>
      <c r="AO37" s="60"/>
      <c r="AP37" s="60"/>
      <c r="AQ37" s="60"/>
      <c r="AR37" s="60">
        <v>0</v>
      </c>
      <c r="AS37" s="60">
        <v>0</v>
      </c>
      <c r="AT37" s="60">
        <v>0</v>
      </c>
      <c r="AU37" s="60">
        <v>0</v>
      </c>
      <c r="AV37" s="60">
        <v>0</v>
      </c>
      <c r="AW37" s="60">
        <v>0</v>
      </c>
      <c r="AX37" s="60">
        <v>0</v>
      </c>
      <c r="AY37" s="60">
        <v>0</v>
      </c>
      <c r="AZ37" s="60">
        <v>0</v>
      </c>
      <c r="BA37" s="60">
        <v>0</v>
      </c>
      <c r="BB37" s="60">
        <v>0</v>
      </c>
      <c r="BC37" s="60">
        <v>0</v>
      </c>
      <c r="BD37" s="60">
        <v>0</v>
      </c>
      <c r="BE37" s="60">
        <v>0</v>
      </c>
      <c r="BF37" s="60">
        <v>0</v>
      </c>
      <c r="BG37" s="60">
        <v>0</v>
      </c>
      <c r="BH37" s="60">
        <v>0</v>
      </c>
      <c r="BI37" s="60">
        <v>0</v>
      </c>
      <c r="BJ37" s="60">
        <v>0</v>
      </c>
      <c r="BK37" s="60">
        <v>0</v>
      </c>
      <c r="BL37" s="60">
        <v>0</v>
      </c>
      <c r="BM37" s="60">
        <v>0</v>
      </c>
      <c r="BN37" s="60">
        <v>0</v>
      </c>
      <c r="BO37" s="60">
        <v>0</v>
      </c>
      <c r="BP37" s="60">
        <v>0</v>
      </c>
      <c r="BQ37" s="60">
        <v>0</v>
      </c>
      <c r="BR37" s="60">
        <v>0</v>
      </c>
      <c r="BS37" s="60">
        <v>0</v>
      </c>
      <c r="BT37" s="60">
        <v>0</v>
      </c>
      <c r="BU37" s="60">
        <v>0</v>
      </c>
      <c r="BV37" s="59">
        <v>0</v>
      </c>
      <c r="BW37" s="59">
        <v>0</v>
      </c>
      <c r="BX37" s="59">
        <v>0</v>
      </c>
      <c r="BY37" s="59">
        <v>0</v>
      </c>
      <c r="BZ37" s="59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</row>
    <row r="38" spans="1:109" ht="16">
      <c r="A38" s="35" t="s">
        <v>81</v>
      </c>
      <c r="B38" s="60"/>
      <c r="C38" s="60"/>
      <c r="D38" s="60"/>
      <c r="E38" s="60"/>
      <c r="F38" s="60"/>
      <c r="G38" s="60"/>
      <c r="H38" s="60"/>
      <c r="I38" s="61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109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59"/>
      <c r="BW38" s="59"/>
      <c r="BX38" s="59"/>
      <c r="BY38" s="59"/>
      <c r="BZ38" s="59"/>
    </row>
    <row r="39" spans="1:109" ht="16">
      <c r="A39" s="35" t="s">
        <v>82</v>
      </c>
      <c r="B39" s="61">
        <v>271301040.13999999</v>
      </c>
      <c r="C39" s="61">
        <v>263559121.19</v>
      </c>
      <c r="D39" s="61">
        <v>283414881.62</v>
      </c>
      <c r="E39" s="61">
        <v>269889123.01999998</v>
      </c>
      <c r="F39" s="61">
        <v>277085255.41000003</v>
      </c>
      <c r="G39" s="61">
        <v>271996281.07999998</v>
      </c>
      <c r="H39" s="61">
        <v>287277210.33999997</v>
      </c>
      <c r="I39" s="61">
        <v>286635733.95999998</v>
      </c>
      <c r="J39" s="61">
        <v>289738780.44999999</v>
      </c>
      <c r="K39" s="61">
        <v>287815648.71999991</v>
      </c>
      <c r="L39" s="61">
        <v>289718235.94999993</v>
      </c>
      <c r="M39" s="61">
        <v>290987185.27999997</v>
      </c>
      <c r="N39" s="61">
        <v>321159034.59999996</v>
      </c>
      <c r="O39" s="61">
        <v>322594894.48000002</v>
      </c>
      <c r="P39" s="61">
        <v>285502954.66999996</v>
      </c>
      <c r="Q39" s="61">
        <v>297720566.67000002</v>
      </c>
      <c r="R39" s="61">
        <v>284674931.73000002</v>
      </c>
      <c r="S39" s="61">
        <v>279795098.69999999</v>
      </c>
      <c r="T39" s="61">
        <v>302384291.37000006</v>
      </c>
      <c r="U39" s="61">
        <v>302933127.90000004</v>
      </c>
      <c r="V39" s="61">
        <v>306696075.22000003</v>
      </c>
      <c r="W39" s="61">
        <v>307284200.89999998</v>
      </c>
      <c r="X39" s="61">
        <v>300370894.60999995</v>
      </c>
      <c r="Y39" s="61">
        <v>297216308.03999996</v>
      </c>
      <c r="Z39" s="61">
        <v>347574016.61000019</v>
      </c>
      <c r="AA39" s="61">
        <v>301269595.33000004</v>
      </c>
      <c r="AB39" s="61">
        <v>305230287.36000001</v>
      </c>
      <c r="AC39" s="61">
        <v>288123742.56</v>
      </c>
      <c r="AD39" s="61">
        <v>291495663.51999998</v>
      </c>
      <c r="AE39" s="61">
        <v>295823910.48999995</v>
      </c>
      <c r="AF39" s="61">
        <v>314521490.68999988</v>
      </c>
      <c r="AG39" s="61">
        <v>314693228.19</v>
      </c>
      <c r="AH39" s="61">
        <v>313872077.52999997</v>
      </c>
      <c r="AI39" s="61">
        <v>319751592.92000002</v>
      </c>
      <c r="AJ39" s="61">
        <v>318180087.87000006</v>
      </c>
      <c r="AK39" s="61">
        <v>310800553.82999998</v>
      </c>
      <c r="AL39" s="61">
        <v>320057062.33999997</v>
      </c>
      <c r="AM39" s="61">
        <v>306407944.65999997</v>
      </c>
      <c r="AN39" s="61">
        <v>331675899.73000002</v>
      </c>
      <c r="AO39" s="61">
        <v>299881201.86000001</v>
      </c>
      <c r="AP39" s="61">
        <v>298002066.82999998</v>
      </c>
      <c r="AQ39" s="61">
        <v>292548470.99000001</v>
      </c>
      <c r="AR39" s="61">
        <v>311812329.40243125</v>
      </c>
      <c r="AS39" s="61">
        <v>312600616.00693429</v>
      </c>
      <c r="AT39" s="61">
        <v>309544447.93533456</v>
      </c>
      <c r="AU39" s="61">
        <v>313068366.03109181</v>
      </c>
      <c r="AV39" s="61">
        <v>307399904.95836323</v>
      </c>
      <c r="AW39" s="61">
        <v>320017922.90617746</v>
      </c>
      <c r="AX39" s="61">
        <v>332406123.67311162</v>
      </c>
      <c r="AY39" s="61">
        <v>329234532.48084772</v>
      </c>
      <c r="AZ39" s="61">
        <v>344730055.68919343</v>
      </c>
      <c r="BA39" s="61">
        <v>330562658.91118616</v>
      </c>
      <c r="BB39" s="61">
        <v>330139558.00440103</v>
      </c>
      <c r="BC39" s="61">
        <v>321738720.48702729</v>
      </c>
      <c r="BD39" s="61">
        <v>330973406.77068245</v>
      </c>
      <c r="BE39" s="61">
        <v>329852031.66390646</v>
      </c>
      <c r="BF39" s="61">
        <v>327955719.54072344</v>
      </c>
      <c r="BG39" s="61">
        <v>336473237.41351354</v>
      </c>
      <c r="BH39" s="61">
        <v>334152812.08360124</v>
      </c>
      <c r="BI39" s="61">
        <v>343663054.33912462</v>
      </c>
      <c r="BJ39" s="61">
        <v>350543525.27146286</v>
      </c>
      <c r="BK39" s="61">
        <v>342958426.48327661</v>
      </c>
      <c r="BL39" s="61">
        <v>362618512.51131696</v>
      </c>
      <c r="BM39" s="61">
        <v>342133286.35785109</v>
      </c>
      <c r="BN39" s="61">
        <v>336237724.75788003</v>
      </c>
      <c r="BO39" s="61">
        <v>329233170.56249428</v>
      </c>
      <c r="BP39" s="61">
        <v>340521744.97994328</v>
      </c>
      <c r="BQ39" s="61">
        <v>339042826.87799168</v>
      </c>
      <c r="BR39" s="61">
        <v>335712519.54407078</v>
      </c>
      <c r="BS39" s="61">
        <v>341898771.32990521</v>
      </c>
      <c r="BT39" s="61">
        <v>343832587.18705833</v>
      </c>
      <c r="BU39" s="61">
        <v>357347077.31137431</v>
      </c>
      <c r="BV39" s="59">
        <v>364320661.65046757</v>
      </c>
      <c r="BW39" s="59">
        <v>359771403.43939465</v>
      </c>
      <c r="BX39" s="59">
        <v>370720707.69964659</v>
      </c>
      <c r="BY39" s="59">
        <v>352585066.95571256</v>
      </c>
      <c r="BZ39" s="59">
        <v>345554360.5405702</v>
      </c>
      <c r="CA39">
        <v>338164460.08940464</v>
      </c>
      <c r="CB39">
        <v>346398840.35382301</v>
      </c>
      <c r="CC39">
        <v>345725845.70112622</v>
      </c>
      <c r="CD39">
        <v>344234581.41285014</v>
      </c>
      <c r="CE39">
        <v>353327103.97050154</v>
      </c>
      <c r="CF39">
        <v>353462047.08277667</v>
      </c>
      <c r="CG39">
        <v>362271001.70410222</v>
      </c>
      <c r="CH39">
        <v>375754580.67755133</v>
      </c>
      <c r="CI39">
        <v>369540399.0125894</v>
      </c>
      <c r="CJ39">
        <v>385163693.86556131</v>
      </c>
      <c r="CK39">
        <v>367350872.79338706</v>
      </c>
      <c r="CL39">
        <v>359536825.88991696</v>
      </c>
      <c r="CM39">
        <v>351223723.26845735</v>
      </c>
      <c r="CN39">
        <v>362241776.41733789</v>
      </c>
      <c r="CO39">
        <v>362197760.27292866</v>
      </c>
      <c r="CP39">
        <v>359731919.52111876</v>
      </c>
      <c r="CQ39">
        <v>368598449.52824265</v>
      </c>
      <c r="CR39">
        <v>367986243.55627155</v>
      </c>
      <c r="CS39">
        <v>374345397.86257219</v>
      </c>
    </row>
    <row r="40" spans="1:109">
      <c r="A40" s="34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59"/>
      <c r="BW40" s="59"/>
      <c r="BX40" s="59"/>
      <c r="BY40" s="59"/>
      <c r="BZ40" s="59"/>
    </row>
    <row r="41" spans="1:109">
      <c r="A41" s="34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59"/>
      <c r="BW41" s="59"/>
      <c r="BX41" s="59"/>
      <c r="BY41" s="59"/>
      <c r="BZ41" s="59"/>
    </row>
    <row r="42" spans="1:109">
      <c r="A42" s="37" t="s">
        <v>521</v>
      </c>
      <c r="B42" s="61">
        <v>3325547.29</v>
      </c>
      <c r="C42" s="61">
        <v>971598.68</v>
      </c>
      <c r="D42" s="61">
        <v>1958774.13</v>
      </c>
      <c r="E42" s="61">
        <v>2155004.5299999998</v>
      </c>
      <c r="F42" s="61">
        <v>2659224.7400000002</v>
      </c>
      <c r="G42" s="61">
        <v>2946101.98</v>
      </c>
      <c r="H42" s="61">
        <v>3146197.65</v>
      </c>
      <c r="I42" s="61">
        <v>3620247.65</v>
      </c>
      <c r="J42" s="61">
        <v>13160262.390000001</v>
      </c>
      <c r="K42" s="61">
        <v>7664365.8099999996</v>
      </c>
      <c r="L42" s="61">
        <v>7252412.3799999999</v>
      </c>
      <c r="M42" s="61">
        <v>6942849.5199999996</v>
      </c>
      <c r="N42" s="61">
        <v>5521307.1399999997</v>
      </c>
      <c r="O42" s="61">
        <v>5392999.8799999999</v>
      </c>
      <c r="P42" s="61">
        <v>6021334.21</v>
      </c>
      <c r="Q42" s="61">
        <v>7170955.25</v>
      </c>
      <c r="R42" s="61">
        <v>8434963.0099999998</v>
      </c>
      <c r="S42" s="61">
        <v>6424928.4500000002</v>
      </c>
      <c r="T42" s="61">
        <v>5917794.0899999999</v>
      </c>
      <c r="U42" s="61">
        <v>5929560.2400000002</v>
      </c>
      <c r="V42" s="61">
        <v>6086440.7199999997</v>
      </c>
      <c r="W42" s="61">
        <v>6671932.9000000004</v>
      </c>
      <c r="X42" s="61">
        <v>5674694.5</v>
      </c>
      <c r="Y42" s="61">
        <v>5557247.9199999999</v>
      </c>
      <c r="Z42" s="61">
        <v>4258978.6099999994</v>
      </c>
      <c r="AA42" s="61">
        <v>3395829.93</v>
      </c>
      <c r="AB42" s="61">
        <v>4596413.120000001</v>
      </c>
      <c r="AC42" s="61">
        <v>4223240.22</v>
      </c>
      <c r="AD42" s="61">
        <v>3948330.07</v>
      </c>
      <c r="AE42" s="61">
        <v>3839847</v>
      </c>
      <c r="AF42" s="61">
        <v>2395852.96</v>
      </c>
      <c r="AG42" s="61">
        <v>1650546.9</v>
      </c>
      <c r="AH42" s="61">
        <v>823217.38</v>
      </c>
      <c r="AI42" s="61">
        <v>710524.46</v>
      </c>
      <c r="AJ42" s="61">
        <v>755307.82</v>
      </c>
      <c r="AK42" s="61">
        <v>477361.91999999998</v>
      </c>
      <c r="AL42" s="61">
        <v>420863.34</v>
      </c>
      <c r="AM42" s="61">
        <v>367214.2</v>
      </c>
      <c r="AN42" s="61">
        <v>871183.35</v>
      </c>
      <c r="AO42" s="61">
        <v>1159783.96</v>
      </c>
      <c r="AP42" s="61">
        <v>1710086.26</v>
      </c>
      <c r="AQ42" s="61">
        <v>2104691.92</v>
      </c>
      <c r="AR42" s="61">
        <v>1118219.6627033702</v>
      </c>
      <c r="AS42" s="61">
        <v>2023800.6003344383</v>
      </c>
      <c r="AT42" s="61">
        <v>3021343.674837871</v>
      </c>
      <c r="AU42" s="61">
        <v>3885308.8595903963</v>
      </c>
      <c r="AV42" s="61">
        <v>4493303.8941822592</v>
      </c>
      <c r="AW42" s="61">
        <v>3570874.6328622373</v>
      </c>
      <c r="AX42" s="61">
        <v>1509810.0959543828</v>
      </c>
      <c r="AY42" s="61">
        <v>883909.90867173229</v>
      </c>
      <c r="AZ42" s="61">
        <v>1831987.2435092668</v>
      </c>
      <c r="BA42" s="61">
        <v>2650538.1304628085</v>
      </c>
      <c r="BB42" s="61">
        <v>3608469.5293194787</v>
      </c>
      <c r="BC42" s="61">
        <v>2752145.5859336182</v>
      </c>
      <c r="BD42" s="61">
        <v>1359097.88616494</v>
      </c>
      <c r="BE42" s="61">
        <v>2233775.0563834123</v>
      </c>
      <c r="BF42" s="61">
        <v>3189492.2028349754</v>
      </c>
      <c r="BG42" s="61">
        <v>4048492.0534424847</v>
      </c>
      <c r="BH42" s="61">
        <v>4903998.1884934027</v>
      </c>
      <c r="BI42" s="61">
        <v>4000445.1312400927</v>
      </c>
      <c r="BJ42" s="60">
        <v>1359028.6535074168</v>
      </c>
      <c r="BK42" s="60">
        <v>625666.76526094391</v>
      </c>
      <c r="BL42" s="60">
        <v>1654700.8387886477</v>
      </c>
      <c r="BM42" s="60">
        <v>2539633.6663959878</v>
      </c>
      <c r="BN42" s="60">
        <v>3544370.224539204</v>
      </c>
      <c r="BO42" s="60">
        <v>2435881.708757767</v>
      </c>
      <c r="BP42" s="60">
        <v>2171899.0363013791</v>
      </c>
      <c r="BQ42" s="60">
        <v>3111170.5328832013</v>
      </c>
      <c r="BR42" s="60">
        <v>4123155.8272530627</v>
      </c>
      <c r="BS42" s="60">
        <v>5123530.0216675643</v>
      </c>
      <c r="BT42" s="60">
        <v>6048744.6595710171</v>
      </c>
      <c r="BU42" s="60">
        <v>4920611.3922806606</v>
      </c>
      <c r="BV42" s="59">
        <v>890456.45239143958</v>
      </c>
      <c r="BW42" s="59">
        <v>138448.08178272753</v>
      </c>
      <c r="BX42" s="59">
        <v>1211029.6449766255</v>
      </c>
      <c r="BY42" s="59">
        <v>2255584.1271116678</v>
      </c>
      <c r="BZ42" s="59">
        <v>3311922.1941597285</v>
      </c>
      <c r="CA42">
        <v>2493994.0620189169</v>
      </c>
      <c r="CB42">
        <v>437926.26295166917</v>
      </c>
      <c r="CC42">
        <v>1444717.1938202064</v>
      </c>
      <c r="CD42">
        <v>2502093.290120081</v>
      </c>
      <c r="CE42">
        <v>3548540.0668196143</v>
      </c>
      <c r="CF42">
        <v>4504906.2603994058</v>
      </c>
      <c r="CG42">
        <v>3723941.3729145103</v>
      </c>
      <c r="CH42">
        <v>1698004.2796939304</v>
      </c>
      <c r="CI42">
        <v>810114.71139835182</v>
      </c>
      <c r="CJ42">
        <v>1876017.7075314617</v>
      </c>
      <c r="CK42">
        <v>2982161.056070094</v>
      </c>
      <c r="CL42">
        <v>4093637.5611029896</v>
      </c>
      <c r="CM42">
        <v>3577586.8707054937</v>
      </c>
      <c r="CN42">
        <v>1605436.5661636717</v>
      </c>
      <c r="CO42">
        <v>2657602.6426863233</v>
      </c>
      <c r="CP42">
        <v>3763654.5544984438</v>
      </c>
      <c r="CQ42">
        <v>4875084.4872772191</v>
      </c>
      <c r="CR42">
        <v>5946906.9062169334</v>
      </c>
      <c r="CS42">
        <v>5315369.6130414661</v>
      </c>
    </row>
    <row r="43" spans="1:109">
      <c r="A43" s="34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59"/>
      <c r="BW43" s="59"/>
      <c r="BX43" s="59"/>
      <c r="BY43" s="59"/>
      <c r="BZ43" s="59"/>
    </row>
    <row r="44" spans="1:109" ht="16">
      <c r="A44" s="35" t="s">
        <v>631</v>
      </c>
      <c r="B44" s="61">
        <v>22357921.48</v>
      </c>
      <c r="C44" s="61">
        <v>31207678.190000001</v>
      </c>
      <c r="D44" s="61">
        <v>39202044.310000002</v>
      </c>
      <c r="E44" s="61">
        <v>35550762.32</v>
      </c>
      <c r="F44" s="61">
        <v>24480687.93</v>
      </c>
      <c r="G44" s="61">
        <v>30202564.859999999</v>
      </c>
      <c r="H44" s="61">
        <v>21964014.25</v>
      </c>
      <c r="I44" s="61">
        <v>24992681.84</v>
      </c>
      <c r="J44" s="61">
        <v>29206535.93</v>
      </c>
      <c r="K44" s="61">
        <v>39589759.520000003</v>
      </c>
      <c r="L44" s="61">
        <v>32897218.809999999</v>
      </c>
      <c r="M44" s="61">
        <v>-164933015.94999999</v>
      </c>
      <c r="N44" s="61">
        <v>46096505.68</v>
      </c>
      <c r="O44" s="61">
        <v>49795710.549999997</v>
      </c>
      <c r="P44" s="61">
        <v>33821235.989999995</v>
      </c>
      <c r="Q44" s="61">
        <v>38757382.32</v>
      </c>
      <c r="R44" s="61">
        <v>-10988854.919999996</v>
      </c>
      <c r="S44" s="61">
        <v>30930983.639999997</v>
      </c>
      <c r="T44" s="61">
        <v>32727921.640000001</v>
      </c>
      <c r="U44" s="61">
        <v>28866676.099999998</v>
      </c>
      <c r="V44" s="61">
        <v>34287466.68</v>
      </c>
      <c r="W44" s="61">
        <v>36065880.560000002</v>
      </c>
      <c r="X44" s="61">
        <v>26265876.809999999</v>
      </c>
      <c r="Y44" s="61">
        <v>-134943123.40000001</v>
      </c>
      <c r="Z44" s="61">
        <v>60798722.109999999</v>
      </c>
      <c r="AA44" s="61">
        <v>46866414.859999999</v>
      </c>
      <c r="AB44" s="61">
        <v>35899964.170000002</v>
      </c>
      <c r="AC44" s="61">
        <v>40802345.170000002</v>
      </c>
      <c r="AD44" s="61">
        <v>38467112.269999996</v>
      </c>
      <c r="AE44" s="61">
        <v>46882739.849999994</v>
      </c>
      <c r="AF44" s="61">
        <v>56031522.560000002</v>
      </c>
      <c r="AG44" s="61">
        <v>40735580.5</v>
      </c>
      <c r="AH44" s="61">
        <v>-1303057.3699999999</v>
      </c>
      <c r="AI44" s="61">
        <v>43529076.859999999</v>
      </c>
      <c r="AJ44" s="61">
        <v>8333227.1500000013</v>
      </c>
      <c r="AK44" s="61">
        <v>-81308553.370000005</v>
      </c>
      <c r="AL44" s="61">
        <v>50496596.020000003</v>
      </c>
      <c r="AM44" s="61">
        <v>45748835.609999999</v>
      </c>
      <c r="AN44" s="61">
        <v>55884639.480000004</v>
      </c>
      <c r="AO44" s="61">
        <v>51208706.299999997</v>
      </c>
      <c r="AP44" s="61">
        <v>23506248.890000001</v>
      </c>
      <c r="AQ44" s="61">
        <v>46753048.569999993</v>
      </c>
      <c r="AR44" s="61">
        <v>40184584.245502427</v>
      </c>
      <c r="AS44" s="61">
        <v>41578668.354909167</v>
      </c>
      <c r="AT44" s="61">
        <v>42309320.821426049</v>
      </c>
      <c r="AU44" s="61">
        <v>51169128.432457455</v>
      </c>
      <c r="AV44" s="61">
        <v>30327880.599179946</v>
      </c>
      <c r="AW44" s="61">
        <v>-77309592.340917796</v>
      </c>
      <c r="AX44" s="61">
        <v>55989144.025433011</v>
      </c>
      <c r="AY44" s="61">
        <v>54480138.833474994</v>
      </c>
      <c r="AZ44" s="61">
        <v>58489512.197550505</v>
      </c>
      <c r="BA44" s="61">
        <v>55726736.887987472</v>
      </c>
      <c r="BB44" s="61">
        <v>31556952.428678866</v>
      </c>
      <c r="BC44" s="61">
        <v>51215841.107037909</v>
      </c>
      <c r="BD44" s="61">
        <v>53343700.387208663</v>
      </c>
      <c r="BE44" s="61">
        <v>52897994.086444378</v>
      </c>
      <c r="BF44" s="61">
        <v>52826104.541281357</v>
      </c>
      <c r="BG44" s="61">
        <v>55615120.840335146</v>
      </c>
      <c r="BH44" s="61">
        <v>35370838.132840991</v>
      </c>
      <c r="BI44" s="61">
        <v>-93042108.232488737</v>
      </c>
      <c r="BJ44" s="61">
        <v>60716613.117979348</v>
      </c>
      <c r="BK44" s="61">
        <v>56607071.789043009</v>
      </c>
      <c r="BL44" s="61">
        <v>61734317.732286453</v>
      </c>
      <c r="BM44" s="61">
        <v>58416152.424268685</v>
      </c>
      <c r="BN44" s="61">
        <v>34782335.88220758</v>
      </c>
      <c r="BO44" s="61">
        <v>52982535.81080696</v>
      </c>
      <c r="BP44" s="61">
        <v>56491140.440201327</v>
      </c>
      <c r="BQ44" s="61">
        <v>55918991.766619027</v>
      </c>
      <c r="BR44" s="61">
        <v>56236952.042481981</v>
      </c>
      <c r="BS44" s="61">
        <v>58571093.913864806</v>
      </c>
      <c r="BT44" s="61">
        <v>39645821.716074131</v>
      </c>
      <c r="BU44" s="61">
        <v>-98837953.960967779</v>
      </c>
      <c r="BV44" s="59">
        <v>63334990.578337967</v>
      </c>
      <c r="BW44" s="59">
        <v>61678400.213593341</v>
      </c>
      <c r="BX44" s="59">
        <v>64952003.089320756</v>
      </c>
      <c r="BY44" s="59">
        <v>61530875.781879269</v>
      </c>
      <c r="BZ44" s="59">
        <v>45939729.308178648</v>
      </c>
      <c r="CA44">
        <v>57339200.226052783</v>
      </c>
      <c r="CB44">
        <v>58588237.790893823</v>
      </c>
      <c r="CC44">
        <v>58280868.702021837</v>
      </c>
      <c r="CD44">
        <v>58782855.963345036</v>
      </c>
      <c r="CE44">
        <v>61175191.316195063</v>
      </c>
      <c r="CF44">
        <v>53538536.556257397</v>
      </c>
      <c r="CG44">
        <v>-112061914.65647437</v>
      </c>
      <c r="CH44">
        <v>66724241.565376028</v>
      </c>
      <c r="CI44">
        <v>64491414.75199195</v>
      </c>
      <c r="CJ44">
        <v>69603051.584814593</v>
      </c>
      <c r="CK44">
        <v>66040737.051880889</v>
      </c>
      <c r="CL44">
        <v>59464688.512814172</v>
      </c>
      <c r="CM44">
        <v>61115775.32749559</v>
      </c>
      <c r="CN44">
        <v>63106750.824832998</v>
      </c>
      <c r="CO44">
        <v>63299537.533175901</v>
      </c>
      <c r="CP44">
        <v>63139249.160677545</v>
      </c>
      <c r="CQ44">
        <v>65887085.799519435</v>
      </c>
      <c r="CR44">
        <v>64473827.914919004</v>
      </c>
      <c r="CS44">
        <v>-98257980.980565771</v>
      </c>
    </row>
    <row r="45" spans="1:109"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</row>
    <row r="46" spans="1:109"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</row>
    <row r="47" spans="1:109"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</row>
    <row r="48" spans="1:109"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</row>
    <row r="49" spans="2:78"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</row>
    <row r="50" spans="2:78"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</row>
    <row r="51" spans="2:78"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</row>
    <row r="52" spans="2:78"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</row>
  </sheetData>
  <phoneticPr fontId="41" type="noConversion"/>
  <dataValidations disablePrompts="1" count="1">
    <dataValidation type="list" allowBlank="1" showInputMessage="1" sqref="B1:G1" xr:uid="{6FA37C1F-474E-4043-BD1A-1A14C0F612A6}">
      <formula1>"..."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customProperties>
    <customPr name="CellIDs" r:id="rId2"/>
    <customPr name="ConnName" r:id="rId3"/>
    <customPr name="ConnPOV" r:id="rId4"/>
    <customPr name="EpmWorksheetKeyString_GUID" r:id="rId5"/>
    <customPr name="HyperionPOVXML" r:id="rId6"/>
    <customPr name="HyperionXML" r:id="rId7"/>
    <customPr name="NameConnectionMap" r:id="rId8"/>
    <customPr name="POVPosition" r:id="rId9"/>
    <customPr name="SheetHasParityContent" r:id="rId10"/>
    <customPr name="SheetOptions" r:id="rId11"/>
    <customPr name="ShowPOV" r:id="rId12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DF1175"/>
  <sheetViews>
    <sheetView zoomScale="80" zoomScaleNormal="80" workbookViewId="0">
      <pane xSplit="2" ySplit="3" topLeftCell="C349" activePane="bottomRight" state="frozen"/>
      <selection pane="topRight" activeCell="C1" sqref="C1"/>
      <selection pane="bottomLeft" activeCell="A4" sqref="A4"/>
      <selection pane="bottomRight" activeCell="B366" sqref="B366"/>
    </sheetView>
  </sheetViews>
  <sheetFormatPr defaultRowHeight="14.5"/>
  <cols>
    <col min="1" max="1" width="16.26953125" customWidth="1"/>
    <col min="2" max="2" width="80" bestFit="1" customWidth="1"/>
    <col min="3" max="3" width="12.26953125" bestFit="1" customWidth="1"/>
    <col min="4" max="4" width="16.7265625" customWidth="1"/>
    <col min="5" max="5" width="16.26953125" customWidth="1"/>
    <col min="6" max="6" width="19.1796875" bestFit="1" customWidth="1"/>
    <col min="7" max="7" width="22.81640625" customWidth="1"/>
    <col min="8" max="8" width="13.7265625" customWidth="1"/>
    <col min="9" max="9" width="15.7265625" bestFit="1" customWidth="1"/>
    <col min="10" max="10" width="15.1796875" bestFit="1" customWidth="1"/>
    <col min="11" max="12" width="16.26953125" bestFit="1" customWidth="1"/>
    <col min="13" max="74" width="15.1796875" bestFit="1" customWidth="1"/>
    <col min="75" max="75" width="13" bestFit="1" customWidth="1"/>
  </cols>
  <sheetData>
    <row r="1" spans="1:110">
      <c r="A1" s="130"/>
      <c r="B1" s="130"/>
      <c r="C1" s="37" t="s">
        <v>59</v>
      </c>
      <c r="D1" s="37" t="s">
        <v>60</v>
      </c>
      <c r="E1" s="37" t="s">
        <v>61</v>
      </c>
      <c r="F1" s="138" t="s">
        <v>1317</v>
      </c>
      <c r="G1" s="138"/>
      <c r="H1" s="37" t="s">
        <v>62</v>
      </c>
      <c r="I1" s="130" t="s">
        <v>741</v>
      </c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  <c r="AH1" s="130"/>
      <c r="AI1" s="130"/>
      <c r="AJ1" s="130"/>
      <c r="AK1" s="130"/>
      <c r="AL1" s="130"/>
      <c r="AM1" s="130"/>
      <c r="AN1" s="130"/>
      <c r="AO1" s="130"/>
      <c r="AP1" s="130"/>
      <c r="AQ1" s="130"/>
      <c r="AR1" s="130"/>
      <c r="AS1" s="130"/>
      <c r="AT1" s="130"/>
      <c r="AU1" s="130"/>
      <c r="AV1" s="130"/>
      <c r="AW1" s="130"/>
      <c r="AX1" s="130"/>
      <c r="AY1" s="130"/>
      <c r="AZ1" s="130"/>
      <c r="BA1" s="130"/>
      <c r="BB1" s="130"/>
      <c r="BC1" s="130"/>
      <c r="BD1" s="130"/>
      <c r="BE1" s="130"/>
      <c r="BF1" s="130"/>
      <c r="BG1" s="130"/>
      <c r="BH1" s="130"/>
      <c r="BI1" s="130"/>
      <c r="BJ1" s="130"/>
      <c r="BK1" s="130"/>
      <c r="BL1" s="130"/>
      <c r="BM1" s="130"/>
      <c r="BN1" s="130"/>
      <c r="BO1" s="130"/>
      <c r="BP1" s="130"/>
      <c r="BQ1" s="130"/>
      <c r="BR1" s="130"/>
      <c r="BS1" s="130"/>
      <c r="BT1" s="130"/>
      <c r="BU1" s="130"/>
      <c r="BV1" s="130"/>
      <c r="BW1" s="130"/>
      <c r="BX1" s="34"/>
    </row>
    <row r="2" spans="1:110">
      <c r="A2" s="130"/>
      <c r="B2" s="130"/>
      <c r="C2" s="37" t="s">
        <v>63</v>
      </c>
      <c r="D2" s="37" t="s">
        <v>63</v>
      </c>
      <c r="E2" s="37" t="s">
        <v>63</v>
      </c>
      <c r="F2" s="37" t="s">
        <v>63</v>
      </c>
      <c r="G2" s="37" t="s">
        <v>63</v>
      </c>
      <c r="H2" s="37" t="s">
        <v>63</v>
      </c>
      <c r="I2" s="37" t="s">
        <v>63</v>
      </c>
      <c r="J2" s="37" t="s">
        <v>63</v>
      </c>
      <c r="K2" s="37" t="s">
        <v>63</v>
      </c>
      <c r="L2" s="37" t="s">
        <v>63</v>
      </c>
      <c r="M2" s="37" t="s">
        <v>63</v>
      </c>
      <c r="N2" s="37" t="s">
        <v>63</v>
      </c>
      <c r="O2" s="37" t="s">
        <v>661</v>
      </c>
      <c r="P2" s="37" t="s">
        <v>661</v>
      </c>
      <c r="Q2" s="37" t="s">
        <v>661</v>
      </c>
      <c r="R2" s="37" t="s">
        <v>661</v>
      </c>
      <c r="S2" s="37" t="s">
        <v>661</v>
      </c>
      <c r="T2" s="37" t="s">
        <v>661</v>
      </c>
      <c r="U2" s="37" t="s">
        <v>661</v>
      </c>
      <c r="V2" s="37" t="s">
        <v>661</v>
      </c>
      <c r="W2" s="37" t="s">
        <v>661</v>
      </c>
      <c r="X2" s="37" t="s">
        <v>661</v>
      </c>
      <c r="Y2" s="37" t="s">
        <v>661</v>
      </c>
      <c r="Z2" s="37" t="s">
        <v>661</v>
      </c>
      <c r="AA2" s="37" t="s">
        <v>692</v>
      </c>
      <c r="AB2" s="37" t="s">
        <v>692</v>
      </c>
      <c r="AC2" s="37" t="s">
        <v>692</v>
      </c>
      <c r="AD2" s="37" t="s">
        <v>692</v>
      </c>
      <c r="AE2" s="37" t="s">
        <v>692</v>
      </c>
      <c r="AF2" s="37" t="s">
        <v>692</v>
      </c>
      <c r="AG2" s="37" t="s">
        <v>692</v>
      </c>
      <c r="AH2" s="37" t="s">
        <v>692</v>
      </c>
      <c r="AI2" s="37" t="s">
        <v>692</v>
      </c>
      <c r="AJ2" s="37" t="s">
        <v>692</v>
      </c>
      <c r="AK2" s="37" t="s">
        <v>692</v>
      </c>
      <c r="AL2" s="37" t="s">
        <v>692</v>
      </c>
      <c r="AM2" s="37" t="s">
        <v>693</v>
      </c>
      <c r="AN2" s="37" t="s">
        <v>693</v>
      </c>
      <c r="AO2" s="37" t="s">
        <v>693</v>
      </c>
      <c r="AP2" s="37" t="s">
        <v>693</v>
      </c>
      <c r="AQ2" s="37" t="s">
        <v>693</v>
      </c>
      <c r="AR2" s="37" t="s">
        <v>693</v>
      </c>
      <c r="AS2" s="37" t="s">
        <v>693</v>
      </c>
      <c r="AT2" s="37" t="s">
        <v>693</v>
      </c>
      <c r="AU2" s="37" t="s">
        <v>693</v>
      </c>
      <c r="AV2" s="37" t="s">
        <v>693</v>
      </c>
      <c r="AW2" s="37" t="s">
        <v>693</v>
      </c>
      <c r="AX2" s="37" t="s">
        <v>693</v>
      </c>
      <c r="AY2" s="37" t="s">
        <v>694</v>
      </c>
      <c r="AZ2" s="37" t="s">
        <v>694</v>
      </c>
      <c r="BA2" s="37" t="s">
        <v>694</v>
      </c>
      <c r="BB2" s="37" t="s">
        <v>694</v>
      </c>
      <c r="BC2" s="37" t="s">
        <v>694</v>
      </c>
      <c r="BD2" s="37" t="s">
        <v>694</v>
      </c>
      <c r="BE2" s="37" t="s">
        <v>694</v>
      </c>
      <c r="BF2" s="37" t="s">
        <v>694</v>
      </c>
      <c r="BG2" s="37" t="s">
        <v>694</v>
      </c>
      <c r="BH2" s="37" t="s">
        <v>694</v>
      </c>
      <c r="BI2" s="37" t="s">
        <v>694</v>
      </c>
      <c r="BJ2" s="37" t="s">
        <v>694</v>
      </c>
      <c r="BK2" s="37" t="s">
        <v>695</v>
      </c>
      <c r="BL2" s="37" t="s">
        <v>695</v>
      </c>
      <c r="BM2" s="37" t="s">
        <v>695</v>
      </c>
      <c r="BN2" s="37" t="s">
        <v>695</v>
      </c>
      <c r="BO2" s="37" t="s">
        <v>695</v>
      </c>
      <c r="BP2" s="37" t="s">
        <v>695</v>
      </c>
      <c r="BQ2" s="37" t="s">
        <v>695</v>
      </c>
      <c r="BR2" s="37" t="s">
        <v>695</v>
      </c>
      <c r="BS2" s="37" t="s">
        <v>695</v>
      </c>
      <c r="BT2" s="37" t="s">
        <v>695</v>
      </c>
      <c r="BU2" s="37" t="s">
        <v>695</v>
      </c>
      <c r="BV2" s="37" t="s">
        <v>695</v>
      </c>
      <c r="BW2" s="37" t="s">
        <v>1064</v>
      </c>
      <c r="BX2" s="37" t="s">
        <v>1064</v>
      </c>
      <c r="BY2" s="37" t="s">
        <v>1064</v>
      </c>
      <c r="BZ2" s="37" t="s">
        <v>1064</v>
      </c>
      <c r="CA2" s="37" t="s">
        <v>1064</v>
      </c>
      <c r="CB2" s="37" t="s">
        <v>1064</v>
      </c>
      <c r="CC2" s="37" t="s">
        <v>1064</v>
      </c>
      <c r="CD2" s="37" t="s">
        <v>1064</v>
      </c>
      <c r="CE2" s="37" t="s">
        <v>1064</v>
      </c>
      <c r="CF2" s="37" t="s">
        <v>1064</v>
      </c>
      <c r="CG2" s="37" t="s">
        <v>1064</v>
      </c>
      <c r="CH2" s="37" t="s">
        <v>1064</v>
      </c>
      <c r="CI2" s="37" t="s">
        <v>1226</v>
      </c>
      <c r="CJ2" s="37" t="s">
        <v>1226</v>
      </c>
      <c r="CK2" s="37" t="s">
        <v>1226</v>
      </c>
      <c r="CL2" s="37" t="s">
        <v>1226</v>
      </c>
      <c r="CM2" s="37" t="s">
        <v>1226</v>
      </c>
      <c r="CN2" s="37" t="s">
        <v>1226</v>
      </c>
      <c r="CO2" s="37" t="s">
        <v>1226</v>
      </c>
      <c r="CP2" s="37" t="s">
        <v>1226</v>
      </c>
      <c r="CQ2" s="37" t="s">
        <v>1226</v>
      </c>
      <c r="CR2" s="37" t="s">
        <v>1226</v>
      </c>
      <c r="CS2" s="37" t="s">
        <v>1226</v>
      </c>
      <c r="CT2" s="37" t="s">
        <v>1226</v>
      </c>
    </row>
    <row r="3" spans="1:110">
      <c r="A3" s="130"/>
      <c r="B3" s="130"/>
      <c r="C3" s="37" t="s">
        <v>64</v>
      </c>
      <c r="D3" s="37" t="s">
        <v>65</v>
      </c>
      <c r="E3" s="37" t="s">
        <v>66</v>
      </c>
      <c r="F3" s="37" t="s">
        <v>67</v>
      </c>
      <c r="G3" s="37" t="s">
        <v>68</v>
      </c>
      <c r="H3" s="37" t="s">
        <v>69</v>
      </c>
      <c r="I3" s="37" t="s">
        <v>70</v>
      </c>
      <c r="J3" s="37" t="s">
        <v>71</v>
      </c>
      <c r="K3" s="37" t="s">
        <v>72</v>
      </c>
      <c r="L3" s="37" t="s">
        <v>73</v>
      </c>
      <c r="M3" s="37" t="s">
        <v>74</v>
      </c>
      <c r="N3" s="37" t="s">
        <v>75</v>
      </c>
      <c r="O3" s="37" t="s">
        <v>64</v>
      </c>
      <c r="P3" s="37" t="s">
        <v>65</v>
      </c>
      <c r="Q3" s="37" t="s">
        <v>66</v>
      </c>
      <c r="R3" s="37" t="s">
        <v>67</v>
      </c>
      <c r="S3" s="37" t="s">
        <v>68</v>
      </c>
      <c r="T3" s="37" t="s">
        <v>69</v>
      </c>
      <c r="U3" s="37" t="s">
        <v>70</v>
      </c>
      <c r="V3" s="37" t="s">
        <v>71</v>
      </c>
      <c r="W3" s="37" t="s">
        <v>72</v>
      </c>
      <c r="X3" s="37" t="s">
        <v>73</v>
      </c>
      <c r="Y3" s="37" t="s">
        <v>74</v>
      </c>
      <c r="Z3" s="37" t="s">
        <v>75</v>
      </c>
      <c r="AA3" s="37" t="s">
        <v>64</v>
      </c>
      <c r="AB3" s="37" t="s">
        <v>65</v>
      </c>
      <c r="AC3" s="37" t="s">
        <v>66</v>
      </c>
      <c r="AD3" s="37" t="s">
        <v>67</v>
      </c>
      <c r="AE3" s="37" t="s">
        <v>68</v>
      </c>
      <c r="AF3" s="37" t="s">
        <v>69</v>
      </c>
      <c r="AG3" s="37" t="s">
        <v>70</v>
      </c>
      <c r="AH3" s="37" t="s">
        <v>71</v>
      </c>
      <c r="AI3" s="37" t="s">
        <v>72</v>
      </c>
      <c r="AJ3" s="37" t="s">
        <v>73</v>
      </c>
      <c r="AK3" s="37" t="s">
        <v>74</v>
      </c>
      <c r="AL3" s="37" t="s">
        <v>75</v>
      </c>
      <c r="AM3" s="37" t="s">
        <v>64</v>
      </c>
      <c r="AN3" s="37" t="s">
        <v>65</v>
      </c>
      <c r="AO3" s="37" t="s">
        <v>66</v>
      </c>
      <c r="AP3" s="37" t="s">
        <v>67</v>
      </c>
      <c r="AQ3" s="37" t="s">
        <v>68</v>
      </c>
      <c r="AR3" s="37" t="s">
        <v>69</v>
      </c>
      <c r="AS3" s="37" t="s">
        <v>70</v>
      </c>
      <c r="AT3" s="37" t="s">
        <v>71</v>
      </c>
      <c r="AU3" s="37" t="s">
        <v>72</v>
      </c>
      <c r="AV3" s="37" t="s">
        <v>73</v>
      </c>
      <c r="AW3" s="37" t="s">
        <v>74</v>
      </c>
      <c r="AX3" s="37" t="s">
        <v>75</v>
      </c>
      <c r="AY3" s="37" t="s">
        <v>64</v>
      </c>
      <c r="AZ3" s="37" t="s">
        <v>65</v>
      </c>
      <c r="BA3" s="37" t="s">
        <v>66</v>
      </c>
      <c r="BB3" s="37" t="s">
        <v>67</v>
      </c>
      <c r="BC3" s="37" t="s">
        <v>68</v>
      </c>
      <c r="BD3" s="37" t="s">
        <v>69</v>
      </c>
      <c r="BE3" s="37" t="s">
        <v>70</v>
      </c>
      <c r="BF3" s="37" t="s">
        <v>71</v>
      </c>
      <c r="BG3" s="37" t="s">
        <v>72</v>
      </c>
      <c r="BH3" s="37" t="s">
        <v>73</v>
      </c>
      <c r="BI3" s="37" t="s">
        <v>74</v>
      </c>
      <c r="BJ3" s="37" t="s">
        <v>75</v>
      </c>
      <c r="BK3" s="37" t="s">
        <v>64</v>
      </c>
      <c r="BL3" s="37" t="s">
        <v>65</v>
      </c>
      <c r="BM3" s="37" t="s">
        <v>66</v>
      </c>
      <c r="BN3" s="37" t="s">
        <v>67</v>
      </c>
      <c r="BO3" s="37" t="s">
        <v>68</v>
      </c>
      <c r="BP3" s="37" t="s">
        <v>69</v>
      </c>
      <c r="BQ3" s="37" t="s">
        <v>70</v>
      </c>
      <c r="BR3" s="37" t="s">
        <v>71</v>
      </c>
      <c r="BS3" s="37" t="s">
        <v>72</v>
      </c>
      <c r="BT3" s="37" t="s">
        <v>73</v>
      </c>
      <c r="BU3" s="37" t="s">
        <v>74</v>
      </c>
      <c r="BV3" s="37" t="s">
        <v>75</v>
      </c>
      <c r="BW3" s="37" t="s">
        <v>64</v>
      </c>
      <c r="BX3" s="37" t="s">
        <v>65</v>
      </c>
      <c r="BY3" s="37" t="s">
        <v>66</v>
      </c>
      <c r="BZ3" s="37" t="s">
        <v>67</v>
      </c>
      <c r="CA3" s="37" t="s">
        <v>68</v>
      </c>
      <c r="CB3" s="37" t="s">
        <v>69</v>
      </c>
      <c r="CC3" s="37" t="s">
        <v>70</v>
      </c>
      <c r="CD3" s="37" t="s">
        <v>71</v>
      </c>
      <c r="CE3" s="37" t="s">
        <v>72</v>
      </c>
      <c r="CF3" s="37" t="s">
        <v>73</v>
      </c>
      <c r="CG3" s="37" t="s">
        <v>74</v>
      </c>
      <c r="CH3" s="37" t="s">
        <v>75</v>
      </c>
      <c r="CI3" s="37" t="s">
        <v>64</v>
      </c>
      <c r="CJ3" s="37" t="s">
        <v>65</v>
      </c>
      <c r="CK3" s="37" t="s">
        <v>66</v>
      </c>
      <c r="CL3" s="37" t="s">
        <v>67</v>
      </c>
      <c r="CM3" s="37" t="s">
        <v>68</v>
      </c>
      <c r="CN3" s="37" t="s">
        <v>69</v>
      </c>
      <c r="CO3" s="37" t="s">
        <v>70</v>
      </c>
      <c r="CP3" s="37" t="s">
        <v>71</v>
      </c>
      <c r="CQ3" s="37" t="s">
        <v>72</v>
      </c>
      <c r="CR3" s="37" t="s">
        <v>73</v>
      </c>
      <c r="CS3" s="37" t="s">
        <v>74</v>
      </c>
      <c r="CT3" s="37" t="s">
        <v>75</v>
      </c>
    </row>
    <row r="4" spans="1:110">
      <c r="A4" s="130" t="s">
        <v>926</v>
      </c>
      <c r="B4" s="37" t="s">
        <v>852</v>
      </c>
      <c r="C4" s="61">
        <v>0</v>
      </c>
      <c r="D4" s="136">
        <v>6369.26</v>
      </c>
      <c r="E4" s="136">
        <v>50281.81</v>
      </c>
      <c r="F4" s="136"/>
      <c r="G4" s="136">
        <v>1297916.5900000001</v>
      </c>
      <c r="H4" s="136">
        <v>397146.26</v>
      </c>
      <c r="I4" s="136">
        <v>688638.87000000034</v>
      </c>
      <c r="J4" s="136">
        <v>1339325.899999999</v>
      </c>
      <c r="K4" s="136">
        <v>955.5500000002794</v>
      </c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6"/>
      <c r="AS4" s="136"/>
      <c r="AT4" s="136"/>
      <c r="AU4" s="136"/>
      <c r="AV4" s="136"/>
      <c r="AW4" s="136"/>
      <c r="AX4" s="136"/>
      <c r="AY4" s="136"/>
      <c r="AZ4" s="136"/>
      <c r="BA4" s="136"/>
      <c r="BB4" s="136"/>
      <c r="BC4" s="136"/>
      <c r="BD4" s="136"/>
      <c r="BE4" s="136"/>
      <c r="BF4" s="136"/>
      <c r="BG4" s="136"/>
      <c r="BH4" s="136"/>
      <c r="BI4" s="136"/>
      <c r="BJ4" s="136"/>
      <c r="BK4" s="136"/>
      <c r="BL4" s="136"/>
      <c r="BM4" s="136"/>
      <c r="BN4" s="136"/>
      <c r="BO4" s="136"/>
      <c r="BP4" s="136"/>
      <c r="BQ4" s="136"/>
      <c r="BR4" s="136"/>
      <c r="BS4" s="136"/>
      <c r="BT4" s="136"/>
      <c r="BU4" s="136"/>
      <c r="BV4" s="136"/>
      <c r="BW4" s="130"/>
      <c r="BX4" s="108"/>
      <c r="BY4" s="47"/>
      <c r="BZ4" s="47"/>
      <c r="CA4" s="47"/>
      <c r="CB4" s="47"/>
      <c r="CC4" s="47"/>
      <c r="CD4" s="47"/>
      <c r="CE4" s="47"/>
      <c r="CF4" s="47"/>
      <c r="CG4" s="47"/>
      <c r="CH4" s="47"/>
      <c r="CI4" s="47"/>
      <c r="CJ4" s="47"/>
      <c r="CK4" s="47"/>
      <c r="CL4" s="47"/>
      <c r="CM4" s="47"/>
      <c r="CN4" s="47"/>
      <c r="CO4" s="47"/>
      <c r="CP4" s="47"/>
      <c r="CQ4" s="47"/>
      <c r="CR4" s="47"/>
      <c r="CS4" s="47"/>
      <c r="CT4" s="47"/>
      <c r="CU4" s="47"/>
      <c r="CV4" s="47"/>
      <c r="CW4" s="47"/>
      <c r="CX4" s="47"/>
      <c r="CY4" s="47"/>
      <c r="CZ4" s="47"/>
      <c r="DA4" s="47"/>
      <c r="DB4" s="47"/>
      <c r="DC4" s="47"/>
      <c r="DD4" s="47"/>
      <c r="DE4" s="47"/>
      <c r="DF4" s="47"/>
    </row>
    <row r="5" spans="1:110">
      <c r="A5" s="130" t="s">
        <v>926</v>
      </c>
      <c r="B5" s="37" t="s">
        <v>853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130"/>
      <c r="BX5" s="108"/>
      <c r="BY5" s="47"/>
      <c r="BZ5" s="47"/>
      <c r="CA5" s="47"/>
      <c r="CB5" s="47"/>
      <c r="CC5" s="47"/>
      <c r="CD5" s="47"/>
      <c r="CE5" s="47"/>
      <c r="CF5" s="47"/>
      <c r="CG5" s="47"/>
      <c r="CH5" s="47"/>
      <c r="CI5" s="47"/>
      <c r="CJ5" s="47"/>
      <c r="CK5" s="47"/>
      <c r="CL5" s="47"/>
      <c r="CM5" s="47"/>
      <c r="CN5" s="47"/>
      <c r="CO5" s="47"/>
      <c r="CP5" s="47"/>
      <c r="CQ5" s="47"/>
      <c r="CR5" s="47"/>
      <c r="CS5" s="47"/>
      <c r="CT5" s="47"/>
      <c r="CU5" s="47"/>
      <c r="CV5" s="47"/>
      <c r="CW5" s="47"/>
      <c r="CX5" s="47"/>
      <c r="CY5" s="47"/>
      <c r="CZ5" s="47"/>
      <c r="DA5" s="47"/>
      <c r="DB5" s="47"/>
      <c r="DC5" s="47"/>
      <c r="DD5" s="47"/>
      <c r="DE5" s="47"/>
      <c r="DF5" s="47"/>
    </row>
    <row r="6" spans="1:110">
      <c r="A6" s="130" t="s">
        <v>926</v>
      </c>
      <c r="B6" s="37" t="s">
        <v>854</v>
      </c>
      <c r="C6" s="61"/>
      <c r="D6" s="61"/>
      <c r="E6" s="61"/>
      <c r="F6" s="61"/>
      <c r="G6" s="61"/>
      <c r="H6" s="61"/>
      <c r="I6" s="61"/>
      <c r="J6" s="61">
        <v>113968.85</v>
      </c>
      <c r="K6" s="61"/>
      <c r="L6" s="61"/>
      <c r="M6" s="61"/>
      <c r="N6" s="61">
        <v>15936</v>
      </c>
      <c r="O6" s="61">
        <v>0</v>
      </c>
      <c r="P6" s="61">
        <v>53517.319999999992</v>
      </c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>
        <v>0</v>
      </c>
      <c r="AT6" s="61">
        <v>0</v>
      </c>
      <c r="AU6" s="61">
        <v>0</v>
      </c>
      <c r="AV6" s="61">
        <v>0</v>
      </c>
      <c r="AW6" s="61">
        <v>0</v>
      </c>
      <c r="AX6" s="61">
        <v>0</v>
      </c>
      <c r="AY6" s="61">
        <v>0</v>
      </c>
      <c r="AZ6" s="61">
        <v>0</v>
      </c>
      <c r="BA6" s="61">
        <v>0</v>
      </c>
      <c r="BB6" s="61">
        <v>0</v>
      </c>
      <c r="BC6" s="61">
        <v>0</v>
      </c>
      <c r="BD6" s="61">
        <v>0</v>
      </c>
      <c r="BE6" s="61">
        <v>0</v>
      </c>
      <c r="BF6" s="61">
        <v>0</v>
      </c>
      <c r="BG6" s="61">
        <v>0</v>
      </c>
      <c r="BH6" s="61">
        <v>0</v>
      </c>
      <c r="BI6" s="61">
        <v>0</v>
      </c>
      <c r="BJ6" s="61">
        <v>0</v>
      </c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130"/>
      <c r="BX6" s="108"/>
      <c r="BY6" s="47"/>
      <c r="BZ6" s="47"/>
      <c r="CA6" s="47"/>
      <c r="CB6" s="47"/>
      <c r="CC6" s="47"/>
      <c r="CD6" s="47"/>
      <c r="CE6" s="47"/>
      <c r="CF6" s="47"/>
      <c r="CG6" s="47"/>
      <c r="CH6" s="47"/>
      <c r="CI6" s="47"/>
      <c r="CJ6" s="47"/>
      <c r="CK6" s="47"/>
      <c r="CL6" s="47"/>
      <c r="CM6" s="47"/>
      <c r="CN6" s="47"/>
      <c r="CO6" s="47"/>
      <c r="CP6" s="47"/>
      <c r="CQ6" s="47"/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7"/>
      <c r="DC6" s="47"/>
      <c r="DD6" s="47"/>
      <c r="DE6" s="47"/>
      <c r="DF6" s="47"/>
    </row>
    <row r="7" spans="1:110">
      <c r="A7" s="130" t="s">
        <v>926</v>
      </c>
      <c r="B7" s="37" t="s">
        <v>855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>
        <v>54406.6</v>
      </c>
      <c r="O7" s="61"/>
      <c r="P7" s="61"/>
      <c r="Q7" s="61"/>
      <c r="R7" s="61"/>
      <c r="S7" s="61"/>
      <c r="T7" s="61"/>
      <c r="U7" s="61"/>
      <c r="V7" s="61"/>
      <c r="W7" s="61"/>
      <c r="X7" s="61">
        <v>24820.29</v>
      </c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130"/>
      <c r="BX7" s="108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7"/>
      <c r="CR7" s="47"/>
      <c r="CS7" s="47"/>
      <c r="CT7" s="47"/>
      <c r="CU7" s="47"/>
      <c r="CV7" s="47"/>
      <c r="CW7" s="47"/>
      <c r="CX7" s="47"/>
      <c r="CY7" s="47"/>
      <c r="CZ7" s="47"/>
      <c r="DA7" s="47"/>
      <c r="DB7" s="47"/>
      <c r="DC7" s="47"/>
      <c r="DD7" s="47"/>
      <c r="DE7" s="47"/>
      <c r="DF7" s="47"/>
    </row>
    <row r="8" spans="1:110">
      <c r="A8" s="130" t="s">
        <v>926</v>
      </c>
      <c r="B8" s="37" t="s">
        <v>856</v>
      </c>
      <c r="C8" s="61"/>
      <c r="D8" s="61"/>
      <c r="E8" s="61"/>
      <c r="F8" s="61"/>
      <c r="G8" s="61"/>
      <c r="H8" s="61"/>
      <c r="I8" s="61"/>
      <c r="J8" s="61"/>
      <c r="K8" s="61"/>
      <c r="L8" s="61"/>
      <c r="M8" s="61">
        <v>42107.79</v>
      </c>
      <c r="N8" s="61">
        <v>159467.62</v>
      </c>
      <c r="O8" s="61">
        <v>-106937.11</v>
      </c>
      <c r="P8" s="61"/>
      <c r="Q8" s="61"/>
      <c r="R8" s="61"/>
      <c r="S8" s="61"/>
      <c r="T8" s="61"/>
      <c r="U8" s="61"/>
      <c r="V8" s="61"/>
      <c r="W8" s="61">
        <v>6707.18</v>
      </c>
      <c r="X8" s="61">
        <v>24202.04</v>
      </c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130"/>
      <c r="BX8" s="108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7"/>
      <c r="DC8" s="47"/>
      <c r="DD8" s="47"/>
      <c r="DE8" s="47"/>
      <c r="DF8" s="47"/>
    </row>
    <row r="9" spans="1:110">
      <c r="A9" s="130" t="s">
        <v>926</v>
      </c>
      <c r="B9" s="37" t="s">
        <v>857</v>
      </c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>
        <v>19806.72</v>
      </c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130"/>
      <c r="BX9" s="108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7"/>
      <c r="CK9" s="47"/>
      <c r="CL9" s="47"/>
      <c r="CM9" s="47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7"/>
      <c r="DC9" s="47"/>
      <c r="DD9" s="47"/>
      <c r="DE9" s="47"/>
      <c r="DF9" s="47"/>
    </row>
    <row r="10" spans="1:110">
      <c r="A10" s="130" t="s">
        <v>926</v>
      </c>
      <c r="B10" s="37" t="s">
        <v>858</v>
      </c>
      <c r="C10" s="61"/>
      <c r="D10" s="61"/>
      <c r="E10" s="61"/>
      <c r="F10" s="61"/>
      <c r="G10" s="61"/>
      <c r="H10" s="61">
        <v>33566.85</v>
      </c>
      <c r="I10" s="61">
        <v>1075</v>
      </c>
      <c r="J10" s="61"/>
      <c r="K10" s="61">
        <v>53353.95</v>
      </c>
      <c r="L10" s="61"/>
      <c r="M10" s="61">
        <v>2821.55</v>
      </c>
      <c r="N10" s="61">
        <v>35640</v>
      </c>
      <c r="O10" s="61">
        <v>1846</v>
      </c>
      <c r="P10" s="61">
        <v>-79.23</v>
      </c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130"/>
      <c r="BX10" s="108"/>
      <c r="BY10" s="47"/>
      <c r="BZ10" s="47"/>
      <c r="CA10" s="47"/>
      <c r="CB10" s="47"/>
      <c r="CC10" s="47"/>
      <c r="CD10" s="47"/>
      <c r="CE10" s="47"/>
      <c r="CF10" s="47"/>
      <c r="CG10" s="47"/>
      <c r="CH10" s="47"/>
      <c r="CI10" s="47"/>
      <c r="CJ10" s="47"/>
      <c r="CK10" s="47"/>
      <c r="CL10" s="47"/>
      <c r="CM10" s="47"/>
      <c r="CN10" s="47"/>
      <c r="CO10" s="47"/>
      <c r="CP10" s="47"/>
      <c r="CQ10" s="47"/>
      <c r="CR10" s="47"/>
      <c r="CS10" s="47"/>
      <c r="CT10" s="47"/>
      <c r="CU10" s="47"/>
      <c r="CV10" s="47"/>
      <c r="CW10" s="47"/>
      <c r="CX10" s="47"/>
      <c r="CY10" s="47"/>
      <c r="CZ10" s="47"/>
      <c r="DA10" s="47"/>
      <c r="DB10" s="47"/>
      <c r="DC10" s="47"/>
      <c r="DD10" s="47"/>
      <c r="DE10" s="47"/>
      <c r="DF10" s="47"/>
    </row>
    <row r="11" spans="1:110">
      <c r="A11" s="130" t="s">
        <v>926</v>
      </c>
      <c r="B11" s="37" t="s">
        <v>859</v>
      </c>
      <c r="C11" s="61"/>
      <c r="D11" s="61"/>
      <c r="E11" s="61"/>
      <c r="F11" s="61"/>
      <c r="G11" s="61">
        <v>6264</v>
      </c>
      <c r="H11" s="61">
        <v>9356.4</v>
      </c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>
        <v>34585</v>
      </c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130"/>
      <c r="BX11" s="108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47"/>
      <c r="CQ11" s="47"/>
      <c r="CR11" s="47"/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</row>
    <row r="12" spans="1:110">
      <c r="A12" s="130" t="s">
        <v>926</v>
      </c>
      <c r="B12" s="37" t="s">
        <v>861</v>
      </c>
      <c r="C12" s="61"/>
      <c r="D12" s="61"/>
      <c r="E12" s="61"/>
      <c r="F12" s="61">
        <v>14200.97</v>
      </c>
      <c r="G12" s="61">
        <v>12843.9</v>
      </c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130"/>
      <c r="BX12" s="108"/>
      <c r="BY12" s="47"/>
      <c r="BZ12" s="47"/>
      <c r="CA12" s="47"/>
      <c r="CB12" s="47"/>
      <c r="CC12" s="47"/>
      <c r="CD12" s="47"/>
      <c r="CE12" s="47"/>
      <c r="CF12" s="47"/>
      <c r="CG12" s="47"/>
      <c r="CH12" s="47"/>
      <c r="CI12" s="47"/>
      <c r="CJ12" s="47"/>
      <c r="CK12" s="47"/>
      <c r="CL12" s="47"/>
      <c r="CM12" s="47"/>
      <c r="CN12" s="47"/>
      <c r="CO12" s="47"/>
      <c r="CP12" s="47"/>
      <c r="CQ12" s="47"/>
      <c r="CR12" s="47"/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</row>
    <row r="13" spans="1:110">
      <c r="A13" s="130" t="s">
        <v>926</v>
      </c>
      <c r="B13" s="37" t="s">
        <v>862</v>
      </c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>
        <v>15644.41</v>
      </c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130"/>
      <c r="BX13" s="108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7"/>
      <c r="CM13" s="47"/>
      <c r="CN13" s="47"/>
      <c r="CO13" s="47"/>
      <c r="CP13" s="47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</row>
    <row r="14" spans="1:110">
      <c r="A14" s="130" t="s">
        <v>926</v>
      </c>
      <c r="B14" s="37" t="s">
        <v>863</v>
      </c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130"/>
      <c r="BX14" s="108"/>
      <c r="BY14" s="47"/>
      <c r="BZ14" s="47"/>
      <c r="CA14" s="47"/>
      <c r="CB14" s="47"/>
      <c r="CC14" s="47"/>
      <c r="CD14" s="47"/>
      <c r="CE14" s="47"/>
      <c r="CF14" s="47"/>
      <c r="CG14" s="47"/>
      <c r="CH14" s="47"/>
      <c r="CI14" s="47"/>
      <c r="CJ14" s="47"/>
      <c r="CK14" s="47"/>
      <c r="CL14" s="47"/>
      <c r="CM14" s="47"/>
      <c r="CN14" s="47"/>
      <c r="CO14" s="47"/>
      <c r="CP14" s="47"/>
      <c r="CQ14" s="47"/>
      <c r="CR14" s="47"/>
      <c r="CS14" s="47"/>
      <c r="CT14" s="47"/>
      <c r="CU14" s="47"/>
      <c r="CV14" s="47"/>
      <c r="CW14" s="47"/>
      <c r="CX14" s="47"/>
      <c r="CY14" s="47"/>
      <c r="CZ14" s="47"/>
      <c r="DA14" s="47"/>
      <c r="DB14" s="47"/>
      <c r="DC14" s="47"/>
      <c r="DD14" s="47"/>
      <c r="DE14" s="47"/>
      <c r="DF14" s="47"/>
    </row>
    <row r="15" spans="1:110">
      <c r="A15" s="130" t="s">
        <v>926</v>
      </c>
      <c r="B15" s="37" t="s">
        <v>867</v>
      </c>
      <c r="C15" s="61"/>
      <c r="D15" s="61"/>
      <c r="E15" s="61"/>
      <c r="F15" s="61"/>
      <c r="G15" s="61"/>
      <c r="H15" s="61"/>
      <c r="I15" s="61">
        <v>7227</v>
      </c>
      <c r="J15" s="61"/>
      <c r="K15" s="61"/>
      <c r="L15" s="61"/>
      <c r="M15" s="61"/>
      <c r="N15" s="61"/>
      <c r="O15" s="61"/>
      <c r="P15" s="61"/>
      <c r="Q15" s="61">
        <v>4189.3999999999996</v>
      </c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130"/>
      <c r="BX15" s="108"/>
      <c r="BY15" s="47"/>
      <c r="BZ15" s="47"/>
      <c r="CA15" s="47"/>
      <c r="CB15" s="47"/>
      <c r="CC15" s="47"/>
      <c r="CD15" s="47"/>
      <c r="CE15" s="47"/>
      <c r="CF15" s="47"/>
      <c r="CG15" s="47"/>
      <c r="CH15" s="47"/>
      <c r="CI15" s="47"/>
      <c r="CJ15" s="47"/>
      <c r="CK15" s="47"/>
      <c r="CL15" s="47"/>
      <c r="CM15" s="47"/>
      <c r="CN15" s="47"/>
      <c r="CO15" s="47"/>
      <c r="CP15" s="47"/>
      <c r="CQ15" s="47"/>
      <c r="CR15" s="47"/>
      <c r="CS15" s="47"/>
      <c r="CT15" s="47"/>
      <c r="CU15" s="47"/>
      <c r="CV15" s="47"/>
      <c r="CW15" s="47"/>
      <c r="CX15" s="47"/>
      <c r="CY15" s="47"/>
      <c r="CZ15" s="47"/>
      <c r="DA15" s="47"/>
      <c r="DB15" s="47"/>
      <c r="DC15" s="47"/>
      <c r="DD15" s="47"/>
      <c r="DE15" s="47"/>
      <c r="DF15" s="47"/>
    </row>
    <row r="16" spans="1:110">
      <c r="A16" s="130" t="s">
        <v>926</v>
      </c>
      <c r="B16" s="37" t="s">
        <v>876</v>
      </c>
      <c r="C16" s="61">
        <v>78875.09</v>
      </c>
      <c r="D16" s="61">
        <v>59845.760000000002</v>
      </c>
      <c r="E16" s="61">
        <v>52372.42</v>
      </c>
      <c r="F16" s="61">
        <v>52740.04</v>
      </c>
      <c r="G16" s="61"/>
      <c r="H16" s="61"/>
      <c r="I16" s="61"/>
      <c r="J16" s="61"/>
      <c r="K16" s="61"/>
      <c r="L16" s="61"/>
      <c r="M16" s="61"/>
      <c r="N16" s="61"/>
      <c r="O16" s="61"/>
      <c r="P16" s="61">
        <v>0</v>
      </c>
      <c r="Q16" s="61">
        <v>187.5</v>
      </c>
      <c r="R16" s="61"/>
      <c r="S16" s="61"/>
      <c r="T16" s="61"/>
      <c r="U16" s="61">
        <v>105</v>
      </c>
      <c r="V16" s="61"/>
      <c r="W16" s="61"/>
      <c r="X16" s="61"/>
      <c r="Y16" s="61"/>
      <c r="Z16" s="61"/>
      <c r="AA16" s="61"/>
      <c r="AB16" s="61"/>
      <c r="AC16" s="61">
        <v>5972.56</v>
      </c>
      <c r="AD16" s="61">
        <v>12969</v>
      </c>
      <c r="AE16" s="61">
        <v>26371.95</v>
      </c>
      <c r="AF16" s="61">
        <v>2183.84</v>
      </c>
      <c r="AG16" s="61"/>
      <c r="AH16" s="61">
        <v>45481.920000000013</v>
      </c>
      <c r="AI16" s="61">
        <v>14690</v>
      </c>
      <c r="AJ16" s="61">
        <v>2649.68</v>
      </c>
      <c r="AK16" s="61">
        <v>88563.92</v>
      </c>
      <c r="AL16" s="61">
        <v>68349.33</v>
      </c>
      <c r="AM16" s="61">
        <v>79211.209999999992</v>
      </c>
      <c r="AN16" s="61"/>
      <c r="AO16" s="61">
        <v>27945.54</v>
      </c>
      <c r="AP16" s="61"/>
      <c r="AQ16" s="61">
        <v>34166</v>
      </c>
      <c r="AR16" s="61">
        <v>58046.619999999995</v>
      </c>
      <c r="AS16" s="61">
        <v>106841.84</v>
      </c>
      <c r="AT16" s="61">
        <v>50000</v>
      </c>
      <c r="AU16" s="61">
        <v>920945.54</v>
      </c>
      <c r="AV16" s="61">
        <v>119843.25</v>
      </c>
      <c r="AW16" s="61">
        <v>0</v>
      </c>
      <c r="AX16" s="61">
        <v>0</v>
      </c>
      <c r="AY16" s="61">
        <v>0</v>
      </c>
      <c r="AZ16" s="61">
        <v>0</v>
      </c>
      <c r="BA16" s="61">
        <v>0</v>
      </c>
      <c r="BB16" s="61">
        <v>50000</v>
      </c>
      <c r="BC16" s="61">
        <v>0</v>
      </c>
      <c r="BD16" s="61">
        <v>50000</v>
      </c>
      <c r="BE16" s="61">
        <v>0</v>
      </c>
      <c r="BF16" s="61">
        <v>50000</v>
      </c>
      <c r="BG16" s="61">
        <v>0</v>
      </c>
      <c r="BH16" s="61">
        <v>0</v>
      </c>
      <c r="BI16" s="61">
        <v>0</v>
      </c>
      <c r="BJ16" s="61">
        <v>0</v>
      </c>
      <c r="BK16" s="61">
        <v>0</v>
      </c>
      <c r="BL16" s="61">
        <v>0</v>
      </c>
      <c r="BM16" s="61">
        <v>0</v>
      </c>
      <c r="BN16" s="61">
        <v>0</v>
      </c>
      <c r="BO16" s="61">
        <v>0</v>
      </c>
      <c r="BP16" s="61">
        <v>0</v>
      </c>
      <c r="BQ16" s="61">
        <v>0</v>
      </c>
      <c r="BR16" s="61">
        <v>0</v>
      </c>
      <c r="BS16" s="61">
        <v>0</v>
      </c>
      <c r="BT16" s="61">
        <v>0</v>
      </c>
      <c r="BU16" s="61">
        <v>0</v>
      </c>
      <c r="BV16" s="61">
        <v>0</v>
      </c>
      <c r="BW16" s="130">
        <v>0</v>
      </c>
      <c r="BX16" s="108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/>
      <c r="CV16" s="47"/>
      <c r="CW16" s="47"/>
      <c r="CX16" s="47"/>
      <c r="CY16" s="47"/>
      <c r="CZ16" s="47"/>
      <c r="DA16" s="47"/>
      <c r="DB16" s="47"/>
      <c r="DC16" s="47"/>
      <c r="DD16" s="47"/>
      <c r="DE16" s="47"/>
      <c r="DF16" s="47"/>
    </row>
    <row r="17" spans="1:110">
      <c r="A17" s="130" t="s">
        <v>926</v>
      </c>
      <c r="B17" s="37" t="s">
        <v>877</v>
      </c>
      <c r="C17" s="61">
        <v>30140</v>
      </c>
      <c r="D17" s="61">
        <v>0</v>
      </c>
      <c r="E17" s="61">
        <v>0</v>
      </c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130"/>
      <c r="BX17" s="108"/>
      <c r="BY17" s="47"/>
      <c r="BZ17" s="47"/>
      <c r="CA17" s="47"/>
      <c r="CB17" s="47"/>
      <c r="CC17" s="47"/>
      <c r="CD17" s="47"/>
      <c r="CE17" s="47"/>
      <c r="CF17" s="47"/>
      <c r="CG17" s="47"/>
      <c r="CH17" s="47"/>
      <c r="CI17" s="47"/>
      <c r="CJ17" s="47"/>
      <c r="CK17" s="47"/>
      <c r="CL17" s="47"/>
      <c r="CM17" s="47"/>
      <c r="CN17" s="47"/>
      <c r="CO17" s="47"/>
      <c r="CP17" s="47"/>
      <c r="CQ17" s="47"/>
      <c r="CR17" s="47"/>
      <c r="CS17" s="47"/>
      <c r="CT17" s="47"/>
      <c r="CU17" s="47"/>
      <c r="CV17" s="47"/>
      <c r="CW17" s="47"/>
      <c r="CX17" s="47"/>
      <c r="CY17" s="47"/>
      <c r="CZ17" s="47"/>
      <c r="DA17" s="47"/>
      <c r="DB17" s="47"/>
      <c r="DC17" s="47"/>
      <c r="DD17" s="47"/>
      <c r="DE17" s="47"/>
      <c r="DF17" s="47"/>
    </row>
    <row r="18" spans="1:110">
      <c r="A18" s="130" t="s">
        <v>926</v>
      </c>
      <c r="B18" s="37" t="s">
        <v>878</v>
      </c>
      <c r="C18" s="61"/>
      <c r="D18" s="61"/>
      <c r="E18" s="61"/>
      <c r="F18" s="61"/>
      <c r="G18" s="61">
        <v>10648</v>
      </c>
      <c r="H18" s="61"/>
      <c r="I18" s="61"/>
      <c r="J18" s="61"/>
      <c r="K18" s="61"/>
      <c r="L18" s="61">
        <v>47355.05</v>
      </c>
      <c r="M18" s="61"/>
      <c r="N18" s="61"/>
      <c r="O18" s="61"/>
      <c r="P18" s="61"/>
      <c r="Q18" s="61"/>
      <c r="R18" s="61"/>
      <c r="S18" s="61">
        <v>3486.21</v>
      </c>
      <c r="T18" s="61">
        <v>8597.1</v>
      </c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130"/>
      <c r="BX18" s="108"/>
      <c r="BY18" s="47"/>
      <c r="BZ18" s="47"/>
      <c r="CA18" s="47"/>
      <c r="CB18" s="47"/>
      <c r="CC18" s="47"/>
      <c r="CD18" s="47"/>
      <c r="CE18" s="47"/>
      <c r="CF18" s="47"/>
      <c r="CG18" s="47"/>
      <c r="CH18" s="47"/>
      <c r="CI18" s="47"/>
      <c r="CJ18" s="47"/>
      <c r="CK18" s="47"/>
      <c r="CL18" s="47"/>
      <c r="CM18" s="47"/>
      <c r="CN18" s="47"/>
      <c r="CO18" s="47"/>
      <c r="CP18" s="47"/>
      <c r="CQ18" s="47"/>
      <c r="CR18" s="47"/>
      <c r="CS18" s="47"/>
      <c r="CT18" s="47"/>
      <c r="CU18" s="47"/>
      <c r="CV18" s="47"/>
      <c r="CW18" s="47"/>
      <c r="CX18" s="47"/>
      <c r="CY18" s="47"/>
      <c r="CZ18" s="47"/>
      <c r="DA18" s="47"/>
      <c r="DB18" s="47"/>
      <c r="DC18" s="47"/>
      <c r="DD18" s="47"/>
      <c r="DE18" s="47"/>
      <c r="DF18" s="47"/>
    </row>
    <row r="19" spans="1:110">
      <c r="A19" s="130" t="s">
        <v>926</v>
      </c>
      <c r="B19" s="37" t="s">
        <v>879</v>
      </c>
      <c r="C19" s="61"/>
      <c r="D19" s="61"/>
      <c r="E19" s="61"/>
      <c r="F19" s="61">
        <v>5029</v>
      </c>
      <c r="G19" s="61"/>
      <c r="H19" s="61"/>
      <c r="I19" s="61">
        <v>32089.18</v>
      </c>
      <c r="J19" s="61">
        <v>-2677</v>
      </c>
      <c r="K19" s="61">
        <v>27720</v>
      </c>
      <c r="L19" s="61"/>
      <c r="M19" s="61"/>
      <c r="N19" s="61">
        <v>5649.18</v>
      </c>
      <c r="O19" s="61"/>
      <c r="P19" s="61">
        <v>4519.76</v>
      </c>
      <c r="Q19" s="61">
        <v>96124.549999999988</v>
      </c>
      <c r="R19" s="61">
        <v>17087.72</v>
      </c>
      <c r="S19" s="61">
        <v>130128.04</v>
      </c>
      <c r="T19" s="61">
        <v>81637.87</v>
      </c>
      <c r="U19" s="61"/>
      <c r="V19" s="61"/>
      <c r="W19" s="61"/>
      <c r="X19" s="61"/>
      <c r="Y19" s="61">
        <v>7082.68</v>
      </c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130"/>
      <c r="BX19" s="108"/>
      <c r="BY19" s="47"/>
      <c r="BZ19" s="47"/>
      <c r="CA19" s="47"/>
      <c r="CB19" s="47"/>
      <c r="CC19" s="47"/>
      <c r="CD19" s="47"/>
      <c r="CE19" s="47"/>
      <c r="CF19" s="47"/>
      <c r="CG19" s="47"/>
      <c r="CH19" s="47"/>
      <c r="CI19" s="47"/>
      <c r="CJ19" s="47"/>
      <c r="CK19" s="47"/>
      <c r="CL19" s="47"/>
      <c r="CM19" s="47"/>
      <c r="CN19" s="47"/>
      <c r="CO19" s="47"/>
      <c r="CP19" s="47"/>
      <c r="CQ19" s="47"/>
      <c r="CR19" s="47"/>
      <c r="CS19" s="47"/>
      <c r="CT19" s="47"/>
      <c r="CU19" s="47"/>
      <c r="CV19" s="47"/>
      <c r="CW19" s="47"/>
      <c r="CX19" s="47"/>
      <c r="CY19" s="47"/>
      <c r="CZ19" s="47"/>
      <c r="DA19" s="47"/>
      <c r="DB19" s="47"/>
      <c r="DC19" s="47"/>
      <c r="DD19" s="47"/>
      <c r="DE19" s="47"/>
      <c r="DF19" s="47"/>
    </row>
    <row r="20" spans="1:110">
      <c r="A20" s="130" t="s">
        <v>926</v>
      </c>
      <c r="B20" s="37" t="s">
        <v>880</v>
      </c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>
        <v>206800</v>
      </c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130"/>
      <c r="BX20" s="108"/>
      <c r="BY20" s="47"/>
      <c r="BZ20" s="47"/>
      <c r="CA20" s="47"/>
      <c r="CB20" s="47"/>
      <c r="CC20" s="47"/>
      <c r="CD20" s="47"/>
      <c r="CE20" s="47"/>
      <c r="CF20" s="47"/>
      <c r="CG20" s="47"/>
      <c r="CH20" s="47"/>
      <c r="CI20" s="47"/>
      <c r="CJ20" s="47"/>
      <c r="CK20" s="47"/>
      <c r="CL20" s="47"/>
      <c r="CM20" s="47"/>
      <c r="CN20" s="47"/>
      <c r="CO20" s="47"/>
      <c r="CP20" s="47"/>
      <c r="CQ20" s="47"/>
      <c r="CR20" s="47"/>
      <c r="CS20" s="47"/>
      <c r="CT20" s="47"/>
      <c r="CU20" s="47"/>
      <c r="CV20" s="47"/>
      <c r="CW20" s="47"/>
      <c r="CX20" s="47"/>
      <c r="CY20" s="47"/>
      <c r="CZ20" s="47"/>
      <c r="DA20" s="47"/>
      <c r="DB20" s="47"/>
      <c r="DC20" s="47"/>
      <c r="DD20" s="47"/>
      <c r="DE20" s="47"/>
      <c r="DF20" s="47"/>
    </row>
    <row r="21" spans="1:110">
      <c r="A21" s="130" t="s">
        <v>926</v>
      </c>
      <c r="B21" s="37" t="s">
        <v>881</v>
      </c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130"/>
      <c r="BX21" s="108"/>
      <c r="BY21" s="47"/>
      <c r="BZ21" s="47"/>
      <c r="CA21" s="47"/>
      <c r="CB21" s="47"/>
      <c r="CC21" s="47"/>
      <c r="CD21" s="47"/>
      <c r="CE21" s="47"/>
      <c r="CF21" s="47"/>
      <c r="CG21" s="47"/>
      <c r="CH21" s="47"/>
      <c r="CI21" s="47"/>
      <c r="CJ21" s="47"/>
      <c r="CK21" s="47"/>
      <c r="CL21" s="47"/>
      <c r="CM21" s="47"/>
      <c r="CN21" s="47"/>
      <c r="CO21" s="47"/>
      <c r="CP21" s="47"/>
      <c r="CQ21" s="47"/>
      <c r="CR21" s="47"/>
      <c r="CS21" s="47"/>
      <c r="CT21" s="47"/>
      <c r="CU21" s="47"/>
      <c r="CV21" s="47"/>
      <c r="CW21" s="47"/>
      <c r="CX21" s="47"/>
      <c r="CY21" s="47"/>
      <c r="CZ21" s="47"/>
      <c r="DA21" s="47"/>
      <c r="DB21" s="47"/>
      <c r="DC21" s="47"/>
      <c r="DD21" s="47"/>
      <c r="DE21" s="47"/>
      <c r="DF21" s="47"/>
    </row>
    <row r="22" spans="1:110">
      <c r="A22" s="130" t="s">
        <v>926</v>
      </c>
      <c r="B22" s="37" t="s">
        <v>882</v>
      </c>
      <c r="C22" s="61"/>
      <c r="D22" s="61"/>
      <c r="E22" s="61"/>
      <c r="F22" s="61"/>
      <c r="G22" s="61"/>
      <c r="H22" s="61"/>
      <c r="I22" s="61"/>
      <c r="J22" s="61">
        <v>16280</v>
      </c>
      <c r="K22" s="61"/>
      <c r="L22" s="61"/>
      <c r="M22" s="61"/>
      <c r="N22" s="61"/>
      <c r="O22" s="61"/>
      <c r="P22" s="61"/>
      <c r="Q22" s="61">
        <v>19536</v>
      </c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130"/>
      <c r="BX22" s="108"/>
      <c r="BY22" s="47"/>
      <c r="BZ22" s="47"/>
      <c r="CA22" s="47"/>
      <c r="CB22" s="47"/>
      <c r="CC22" s="47"/>
      <c r="CD22" s="47"/>
      <c r="CE22" s="47"/>
      <c r="CF22" s="47"/>
      <c r="CG22" s="47"/>
      <c r="CH22" s="47"/>
      <c r="CI22" s="47"/>
      <c r="CJ22" s="47"/>
      <c r="CK22" s="47"/>
      <c r="CL22" s="47"/>
      <c r="CM22" s="47"/>
      <c r="CN22" s="47"/>
      <c r="CO22" s="47"/>
      <c r="CP22" s="47"/>
      <c r="CQ22" s="47"/>
      <c r="CR22" s="47"/>
      <c r="CS22" s="47"/>
      <c r="CT22" s="47"/>
      <c r="CU22" s="47"/>
      <c r="CV22" s="47"/>
      <c r="CW22" s="47"/>
      <c r="CX22" s="47"/>
      <c r="CY22" s="47"/>
      <c r="CZ22" s="47"/>
      <c r="DA22" s="47"/>
      <c r="DB22" s="47"/>
      <c r="DC22" s="47"/>
      <c r="DD22" s="47"/>
      <c r="DE22" s="47"/>
      <c r="DF22" s="47"/>
    </row>
    <row r="23" spans="1:110">
      <c r="A23" s="130" t="s">
        <v>926</v>
      </c>
      <c r="B23" s="37" t="s">
        <v>883</v>
      </c>
      <c r="C23" s="61"/>
      <c r="D23" s="61"/>
      <c r="E23" s="61"/>
      <c r="F23" s="61">
        <v>483.56</v>
      </c>
      <c r="G23" s="61"/>
      <c r="H23" s="61">
        <v>52805.45</v>
      </c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15142</v>
      </c>
      <c r="T23" s="61"/>
      <c r="U23" s="61"/>
      <c r="V23" s="61">
        <v>3242.84</v>
      </c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130"/>
      <c r="BX23" s="108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  <c r="CJ23" s="47"/>
      <c r="CK23" s="47"/>
      <c r="CL23" s="47"/>
      <c r="CM23" s="47"/>
      <c r="CN23" s="47"/>
      <c r="CO23" s="47"/>
      <c r="CP23" s="47"/>
      <c r="CQ23" s="47"/>
      <c r="CR23" s="47"/>
      <c r="CS23" s="47"/>
      <c r="CT23" s="47"/>
      <c r="CU23" s="47"/>
      <c r="CV23" s="47"/>
      <c r="CW23" s="47"/>
      <c r="CX23" s="47"/>
      <c r="CY23" s="47"/>
      <c r="CZ23" s="47"/>
      <c r="DA23" s="47"/>
      <c r="DB23" s="47"/>
      <c r="DC23" s="47"/>
      <c r="DD23" s="47"/>
      <c r="DE23" s="47"/>
      <c r="DF23" s="47"/>
    </row>
    <row r="24" spans="1:110">
      <c r="A24" s="130" t="s">
        <v>926</v>
      </c>
      <c r="B24" s="37" t="s">
        <v>884</v>
      </c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130"/>
      <c r="BX24" s="108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</row>
    <row r="25" spans="1:110">
      <c r="A25" s="130" t="s">
        <v>926</v>
      </c>
      <c r="B25" s="37" t="s">
        <v>885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>
        <v>202924.23</v>
      </c>
      <c r="O25" s="61"/>
      <c r="P25" s="61"/>
      <c r="Q25" s="61"/>
      <c r="R25" s="61"/>
      <c r="S25" s="61"/>
      <c r="T25" s="61"/>
      <c r="U25" s="61"/>
      <c r="V25" s="61"/>
      <c r="W25" s="61">
        <v>63486.5</v>
      </c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130"/>
      <c r="BX25" s="108"/>
      <c r="BY25" s="47"/>
      <c r="BZ25" s="47"/>
      <c r="CA25" s="47"/>
      <c r="CB25" s="47"/>
      <c r="CC25" s="47"/>
      <c r="CD25" s="47"/>
      <c r="CE25" s="47"/>
      <c r="CF25" s="47"/>
      <c r="CG25" s="47"/>
      <c r="CH25" s="47"/>
      <c r="CI25" s="47"/>
      <c r="CJ25" s="47"/>
      <c r="CK25" s="47"/>
      <c r="CL25" s="47"/>
      <c r="CM25" s="47"/>
      <c r="CN25" s="47"/>
      <c r="CO25" s="47"/>
      <c r="CP25" s="47"/>
      <c r="CQ25" s="47"/>
      <c r="CR25" s="47"/>
      <c r="CS25" s="47"/>
      <c r="CT25" s="47"/>
      <c r="CU25" s="47"/>
      <c r="CV25" s="47"/>
      <c r="CW25" s="47"/>
      <c r="CX25" s="47"/>
      <c r="CY25" s="47"/>
      <c r="CZ25" s="47"/>
      <c r="DA25" s="47"/>
      <c r="DB25" s="47"/>
      <c r="DC25" s="47"/>
      <c r="DD25" s="47"/>
      <c r="DE25" s="47"/>
      <c r="DF25" s="47"/>
    </row>
    <row r="26" spans="1:110">
      <c r="A26" s="130" t="s">
        <v>926</v>
      </c>
      <c r="B26" s="37" t="s">
        <v>886</v>
      </c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130"/>
      <c r="BX26" s="108"/>
      <c r="BY26" s="47"/>
      <c r="BZ26" s="47"/>
      <c r="CA26" s="47"/>
      <c r="CB26" s="47"/>
      <c r="CC26" s="47"/>
      <c r="CD26" s="47"/>
      <c r="CE26" s="47"/>
      <c r="CF26" s="47"/>
      <c r="CG26" s="47"/>
      <c r="CH26" s="47"/>
      <c r="CI26" s="47"/>
      <c r="CJ26" s="47"/>
      <c r="CK26" s="47"/>
      <c r="CL26" s="47"/>
      <c r="CM26" s="47"/>
      <c r="CN26" s="47"/>
      <c r="CO26" s="47"/>
      <c r="CP26" s="47"/>
      <c r="CQ26" s="47"/>
      <c r="CR26" s="47"/>
      <c r="CS26" s="47"/>
      <c r="CT26" s="47"/>
      <c r="CU26" s="47"/>
      <c r="CV26" s="47"/>
      <c r="CW26" s="47"/>
      <c r="CX26" s="47"/>
      <c r="CY26" s="47"/>
      <c r="CZ26" s="47"/>
      <c r="DA26" s="47"/>
      <c r="DB26" s="47"/>
      <c r="DC26" s="47"/>
      <c r="DD26" s="47"/>
      <c r="DE26" s="47"/>
      <c r="DF26" s="47"/>
    </row>
    <row r="27" spans="1:110">
      <c r="A27" s="130" t="s">
        <v>926</v>
      </c>
      <c r="B27" s="37" t="s">
        <v>887</v>
      </c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>
        <v>1573133.1</v>
      </c>
      <c r="U27" s="61">
        <v>68235.460000000006</v>
      </c>
      <c r="V27" s="61">
        <v>107740.2</v>
      </c>
      <c r="W27" s="61">
        <v>107740.2</v>
      </c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130"/>
      <c r="BX27" s="108"/>
      <c r="BY27" s="47"/>
      <c r="BZ27" s="47"/>
      <c r="CA27" s="47"/>
      <c r="CB27" s="47"/>
      <c r="CC27" s="47"/>
      <c r="CD27" s="47"/>
      <c r="CE27" s="47"/>
      <c r="CF27" s="47"/>
      <c r="CG27" s="47"/>
      <c r="CH27" s="47"/>
      <c r="CI27" s="47"/>
      <c r="CJ27" s="47"/>
      <c r="CK27" s="47"/>
      <c r="CL27" s="47"/>
      <c r="CM27" s="47"/>
      <c r="CN27" s="47"/>
      <c r="CO27" s="47"/>
      <c r="CP27" s="47"/>
      <c r="CQ27" s="47"/>
      <c r="CR27" s="47"/>
      <c r="CS27" s="47"/>
      <c r="CT27" s="47"/>
      <c r="CU27" s="47"/>
      <c r="CV27" s="47"/>
      <c r="CW27" s="47"/>
      <c r="CX27" s="47"/>
      <c r="CY27" s="47"/>
      <c r="CZ27" s="47"/>
      <c r="DA27" s="47"/>
      <c r="DB27" s="47"/>
      <c r="DC27" s="47"/>
      <c r="DD27" s="47"/>
      <c r="DE27" s="47"/>
      <c r="DF27" s="47"/>
    </row>
    <row r="28" spans="1:110">
      <c r="A28" s="130" t="s">
        <v>926</v>
      </c>
      <c r="B28" s="37" t="s">
        <v>888</v>
      </c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>
        <v>39980.74</v>
      </c>
      <c r="R28" s="61">
        <v>79961.509999999995</v>
      </c>
      <c r="S28" s="61"/>
      <c r="T28" s="61"/>
      <c r="U28" s="61">
        <v>1862.95</v>
      </c>
      <c r="V28" s="61">
        <v>858094.78</v>
      </c>
      <c r="W28" s="61"/>
      <c r="X28" s="61">
        <v>14750.14</v>
      </c>
      <c r="Y28" s="61"/>
      <c r="Z28" s="61">
        <v>157652.45000000001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>
        <v>6103.2800000000007</v>
      </c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130"/>
      <c r="BX28" s="108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7"/>
      <c r="CR28" s="47"/>
      <c r="CS28" s="47"/>
      <c r="CT28" s="47"/>
      <c r="CU28" s="47"/>
      <c r="CV28" s="47"/>
      <c r="CW28" s="47"/>
      <c r="CX28" s="47"/>
      <c r="CY28" s="47"/>
      <c r="CZ28" s="47"/>
      <c r="DA28" s="47"/>
      <c r="DB28" s="47"/>
      <c r="DC28" s="47"/>
      <c r="DD28" s="47"/>
      <c r="DE28" s="47"/>
      <c r="DF28" s="47"/>
    </row>
    <row r="29" spans="1:110">
      <c r="A29" s="130" t="s">
        <v>926</v>
      </c>
      <c r="B29" s="37" t="s">
        <v>903</v>
      </c>
      <c r="C29" s="61"/>
      <c r="D29" s="61"/>
      <c r="E29" s="61"/>
      <c r="F29" s="61"/>
      <c r="G29" s="61"/>
      <c r="H29" s="61">
        <v>16552.240000000002</v>
      </c>
      <c r="I29" s="61"/>
      <c r="J29" s="61">
        <v>51040</v>
      </c>
      <c r="K29" s="61">
        <v>19950</v>
      </c>
      <c r="L29" s="61">
        <v>31464</v>
      </c>
      <c r="M29" s="61"/>
      <c r="N29" s="61">
        <v>9300</v>
      </c>
      <c r="O29" s="61">
        <v>-7095.6</v>
      </c>
      <c r="P29" s="61">
        <v>10483.4</v>
      </c>
      <c r="Q29" s="61">
        <v>9765</v>
      </c>
      <c r="R29" s="61"/>
      <c r="S29" s="61"/>
      <c r="T29" s="61"/>
      <c r="U29" s="61"/>
      <c r="V29" s="61"/>
      <c r="W29" s="61"/>
      <c r="X29" s="61"/>
      <c r="Y29" s="61"/>
      <c r="Z29" s="61"/>
      <c r="AA29" s="61">
        <v>-7964</v>
      </c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130"/>
      <c r="BX29" s="108"/>
      <c r="BY29" s="47"/>
      <c r="BZ29" s="47"/>
      <c r="CA29" s="47"/>
      <c r="CB29" s="47"/>
      <c r="CC29" s="47"/>
      <c r="CD29" s="47"/>
      <c r="CE29" s="47"/>
      <c r="CF29" s="47"/>
      <c r="CG29" s="47"/>
      <c r="CH29" s="47"/>
      <c r="CI29" s="47"/>
      <c r="CJ29" s="47"/>
      <c r="CK29" s="47"/>
      <c r="CL29" s="47"/>
      <c r="CM29" s="47"/>
      <c r="CN29" s="47"/>
      <c r="CO29" s="47"/>
      <c r="CP29" s="47"/>
      <c r="CQ29" s="47"/>
      <c r="CR29" s="47"/>
      <c r="CS29" s="47"/>
      <c r="CT29" s="47"/>
      <c r="CU29" s="47"/>
      <c r="CV29" s="47"/>
      <c r="CW29" s="47"/>
      <c r="CX29" s="47"/>
      <c r="CY29" s="47"/>
      <c r="CZ29" s="47"/>
      <c r="DA29" s="47"/>
      <c r="DB29" s="47"/>
      <c r="DC29" s="47"/>
      <c r="DD29" s="47"/>
      <c r="DE29" s="47"/>
      <c r="DF29" s="47"/>
    </row>
    <row r="30" spans="1:110">
      <c r="A30" s="130" t="s">
        <v>926</v>
      </c>
      <c r="B30" s="37" t="s">
        <v>907</v>
      </c>
      <c r="C30" s="61"/>
      <c r="D30" s="61"/>
      <c r="E30" s="61"/>
      <c r="F30" s="61"/>
      <c r="G30" s="61">
        <v>18107.29</v>
      </c>
      <c r="H30" s="61">
        <v>23680</v>
      </c>
      <c r="I30" s="61"/>
      <c r="J30" s="61">
        <v>231322</v>
      </c>
      <c r="K30" s="61">
        <v>39000</v>
      </c>
      <c r="L30" s="61"/>
      <c r="M30" s="61">
        <v>36290.71</v>
      </c>
      <c r="N30" s="61"/>
      <c r="O30" s="61">
        <v>118400</v>
      </c>
      <c r="P30" s="61">
        <v>70555</v>
      </c>
      <c r="Q30" s="61">
        <v>11000</v>
      </c>
      <c r="R30" s="61"/>
      <c r="S30" s="61"/>
      <c r="T30" s="61">
        <v>113000</v>
      </c>
      <c r="U30" s="61"/>
      <c r="V30" s="61"/>
      <c r="W30" s="61"/>
      <c r="X30" s="61">
        <v>91943.89</v>
      </c>
      <c r="Y30" s="61"/>
      <c r="Z30" s="61">
        <v>164500</v>
      </c>
      <c r="AA30" s="61">
        <v>15998.4</v>
      </c>
      <c r="AB30" s="61">
        <v>74500</v>
      </c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130"/>
      <c r="BX30" s="108"/>
      <c r="BY30" s="47"/>
      <c r="BZ30" s="47"/>
      <c r="CA30" s="47"/>
      <c r="CB30" s="47"/>
      <c r="CC30" s="47"/>
      <c r="CD30" s="47"/>
      <c r="CE30" s="47"/>
      <c r="CF30" s="47"/>
      <c r="CG30" s="47"/>
      <c r="CH30" s="47"/>
      <c r="CI30" s="47"/>
      <c r="CJ30" s="47"/>
      <c r="CK30" s="47"/>
      <c r="CL30" s="47"/>
      <c r="CM30" s="47"/>
      <c r="CN30" s="47"/>
      <c r="CO30" s="47"/>
      <c r="CP30" s="47"/>
      <c r="CQ30" s="47"/>
      <c r="CR30" s="47"/>
      <c r="CS30" s="47"/>
      <c r="CT30" s="47"/>
      <c r="CU30" s="47"/>
      <c r="CV30" s="47"/>
      <c r="CW30" s="47"/>
      <c r="CX30" s="47"/>
      <c r="CY30" s="47"/>
      <c r="CZ30" s="47"/>
      <c r="DA30" s="47"/>
      <c r="DB30" s="47"/>
      <c r="DC30" s="47"/>
      <c r="DD30" s="47"/>
      <c r="DE30" s="47"/>
      <c r="DF30" s="47"/>
    </row>
    <row r="31" spans="1:110">
      <c r="A31" s="130" t="s">
        <v>926</v>
      </c>
      <c r="B31" s="37" t="s">
        <v>908</v>
      </c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>
        <v>47500</v>
      </c>
      <c r="X31" s="61"/>
      <c r="Y31" s="61"/>
      <c r="Z31" s="61">
        <v>122857.55</v>
      </c>
      <c r="AA31" s="61">
        <v>1265802.45</v>
      </c>
      <c r="AB31" s="61"/>
      <c r="AC31" s="61"/>
      <c r="AD31" s="61"/>
      <c r="AE31" s="61">
        <v>-1265802.45</v>
      </c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130"/>
      <c r="BX31" s="108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</row>
    <row r="32" spans="1:110">
      <c r="A32" s="130" t="s">
        <v>926</v>
      </c>
      <c r="B32" s="37" t="s">
        <v>909</v>
      </c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>
        <v>18000</v>
      </c>
      <c r="AA32" s="61">
        <v>20000</v>
      </c>
      <c r="AB32" s="61"/>
      <c r="AC32" s="61"/>
      <c r="AD32" s="61"/>
      <c r="AE32" s="61">
        <v>-20000</v>
      </c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130"/>
      <c r="BX32" s="108"/>
      <c r="BY32" s="47"/>
      <c r="BZ32" s="47"/>
      <c r="CA32" s="47"/>
      <c r="CB32" s="47"/>
      <c r="CC32" s="47"/>
      <c r="CD32" s="47"/>
      <c r="CE32" s="47"/>
      <c r="CF32" s="47"/>
      <c r="CG32" s="47"/>
      <c r="CH32" s="47"/>
      <c r="CI32" s="47"/>
      <c r="CJ32" s="47"/>
      <c r="CK32" s="47"/>
      <c r="CL32" s="47"/>
      <c r="CM32" s="47"/>
      <c r="CN32" s="47"/>
      <c r="CO32" s="47"/>
      <c r="CP32" s="47"/>
      <c r="CQ32" s="47"/>
      <c r="CR32" s="47"/>
      <c r="CS32" s="47"/>
      <c r="CT32" s="47"/>
      <c r="CU32" s="47"/>
      <c r="CV32" s="47"/>
      <c r="CW32" s="47"/>
      <c r="CX32" s="47"/>
      <c r="CY32" s="47"/>
      <c r="CZ32" s="47"/>
      <c r="DA32" s="47"/>
      <c r="DB32" s="47"/>
      <c r="DC32" s="47"/>
      <c r="DD32" s="47"/>
      <c r="DE32" s="47"/>
      <c r="DF32" s="47"/>
    </row>
    <row r="33" spans="1:110">
      <c r="A33" s="130" t="s">
        <v>926</v>
      </c>
      <c r="B33" s="37" t="s">
        <v>910</v>
      </c>
      <c r="C33" s="61">
        <v>0</v>
      </c>
      <c r="D33" s="61">
        <v>0</v>
      </c>
      <c r="E33" s="61">
        <v>10098.85</v>
      </c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>
        <v>27685</v>
      </c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>
        <v>2500</v>
      </c>
      <c r="AT33" s="61">
        <v>9000</v>
      </c>
      <c r="AU33" s="61">
        <v>2500</v>
      </c>
      <c r="AV33" s="61">
        <v>9000</v>
      </c>
      <c r="AW33" s="61">
        <v>4500</v>
      </c>
      <c r="AX33" s="61">
        <v>9000</v>
      </c>
      <c r="AY33" s="61"/>
      <c r="AZ33" s="61">
        <v>9500</v>
      </c>
      <c r="BA33" s="61">
        <v>2650</v>
      </c>
      <c r="BB33" s="61">
        <v>9500</v>
      </c>
      <c r="BC33" s="61">
        <v>2650</v>
      </c>
      <c r="BD33" s="61">
        <v>9500</v>
      </c>
      <c r="BE33" s="61">
        <v>2650</v>
      </c>
      <c r="BF33" s="61">
        <v>9500</v>
      </c>
      <c r="BG33" s="61">
        <v>2650</v>
      </c>
      <c r="BH33" s="61">
        <v>9500</v>
      </c>
      <c r="BI33" s="61">
        <v>4800</v>
      </c>
      <c r="BJ33" s="61">
        <v>9500</v>
      </c>
      <c r="BK33" s="61"/>
      <c r="BL33" s="61">
        <v>9975</v>
      </c>
      <c r="BM33" s="61">
        <v>2782.5</v>
      </c>
      <c r="BN33" s="61">
        <v>9975</v>
      </c>
      <c r="BO33" s="61">
        <v>2782.5</v>
      </c>
      <c r="BP33" s="61">
        <v>9975</v>
      </c>
      <c r="BQ33" s="61">
        <v>2782.5</v>
      </c>
      <c r="BR33" s="61">
        <v>9975</v>
      </c>
      <c r="BS33" s="61">
        <v>2782.5</v>
      </c>
      <c r="BT33" s="61">
        <v>9975</v>
      </c>
      <c r="BU33" s="61">
        <v>5040</v>
      </c>
      <c r="BV33" s="61">
        <v>9975</v>
      </c>
      <c r="BW33" s="130"/>
      <c r="BX33" s="108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47"/>
      <c r="DA33" s="47"/>
      <c r="DB33" s="47"/>
      <c r="DC33" s="47"/>
      <c r="DD33" s="47"/>
      <c r="DE33" s="47"/>
      <c r="DF33" s="47"/>
    </row>
    <row r="34" spans="1:110">
      <c r="A34" s="130" t="s">
        <v>926</v>
      </c>
      <c r="B34" s="37" t="s">
        <v>915</v>
      </c>
      <c r="C34" s="61"/>
      <c r="D34" s="61"/>
      <c r="E34" s="61"/>
      <c r="F34" s="61">
        <v>95.19</v>
      </c>
      <c r="G34" s="61"/>
      <c r="H34" s="61"/>
      <c r="I34" s="61"/>
      <c r="J34" s="61"/>
      <c r="K34" s="61"/>
      <c r="L34" s="61">
        <v>1147.4000000000001</v>
      </c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>
        <v>-1242.5899999999999</v>
      </c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130"/>
      <c r="BX34" s="108"/>
      <c r="BY34" s="47"/>
      <c r="BZ34" s="47"/>
      <c r="CA34" s="47"/>
      <c r="CB34" s="47"/>
      <c r="CC34" s="47"/>
      <c r="CD34" s="47"/>
      <c r="CE34" s="47"/>
      <c r="CF34" s="47"/>
      <c r="CG34" s="47"/>
      <c r="CH34" s="47"/>
      <c r="CI34" s="47"/>
      <c r="CJ34" s="47"/>
      <c r="CK34" s="47"/>
      <c r="CL34" s="47"/>
      <c r="CM34" s="47"/>
      <c r="CN34" s="47"/>
      <c r="CO34" s="47"/>
      <c r="CP34" s="47"/>
      <c r="CQ34" s="47"/>
      <c r="CR34" s="47"/>
      <c r="CS34" s="47"/>
      <c r="CT34" s="47"/>
      <c r="CU34" s="47"/>
      <c r="CV34" s="47"/>
      <c r="CW34" s="47"/>
      <c r="CX34" s="47"/>
      <c r="CY34" s="47"/>
      <c r="CZ34" s="47"/>
      <c r="DA34" s="47"/>
      <c r="DB34" s="47"/>
      <c r="DC34" s="47"/>
      <c r="DD34" s="47"/>
      <c r="DE34" s="47"/>
      <c r="DF34" s="47"/>
    </row>
    <row r="35" spans="1:110">
      <c r="A35" s="130" t="s">
        <v>926</v>
      </c>
      <c r="B35" s="37" t="s">
        <v>916</v>
      </c>
      <c r="C35" s="61">
        <v>4788</v>
      </c>
      <c r="D35" s="61">
        <v>0</v>
      </c>
      <c r="E35" s="61">
        <v>10326</v>
      </c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130"/>
      <c r="BX35" s="108"/>
      <c r="BY35" s="47"/>
      <c r="BZ35" s="47"/>
      <c r="CA35" s="47"/>
      <c r="CB35" s="47"/>
      <c r="CC35" s="47"/>
      <c r="CD35" s="47"/>
      <c r="CE35" s="47"/>
      <c r="CF35" s="47"/>
      <c r="CG35" s="47"/>
      <c r="CH35" s="47"/>
      <c r="CI35" s="47"/>
      <c r="CJ35" s="47"/>
      <c r="CK35" s="47"/>
      <c r="CL35" s="47"/>
      <c r="CM35" s="47"/>
      <c r="CN35" s="47"/>
      <c r="CO35" s="47"/>
      <c r="CP35" s="47"/>
      <c r="CQ35" s="47"/>
      <c r="CR35" s="47"/>
      <c r="CS35" s="47"/>
      <c r="CT35" s="47"/>
      <c r="CU35" s="47"/>
      <c r="CV35" s="47"/>
      <c r="CW35" s="47"/>
      <c r="CX35" s="47"/>
      <c r="CY35" s="47"/>
      <c r="CZ35" s="47"/>
      <c r="DA35" s="47"/>
      <c r="DB35" s="47"/>
      <c r="DC35" s="47"/>
      <c r="DD35" s="47"/>
      <c r="DE35" s="47"/>
      <c r="DF35" s="47"/>
    </row>
    <row r="36" spans="1:110">
      <c r="A36" s="130" t="s">
        <v>926</v>
      </c>
      <c r="B36" s="37" t="s">
        <v>917</v>
      </c>
      <c r="C36" s="61"/>
      <c r="D36" s="61"/>
      <c r="E36" s="61"/>
      <c r="F36" s="61">
        <v>7258</v>
      </c>
      <c r="G36" s="61"/>
      <c r="H36" s="61">
        <v>349.4</v>
      </c>
      <c r="I36" s="61"/>
      <c r="J36" s="61">
        <v>3607.09</v>
      </c>
      <c r="K36" s="61">
        <v>39373.919999999998</v>
      </c>
      <c r="L36" s="61">
        <v>515.60000000000036</v>
      </c>
      <c r="M36" s="61">
        <v>255.8</v>
      </c>
      <c r="N36" s="61"/>
      <c r="O36" s="61">
        <v>548.27</v>
      </c>
      <c r="P36" s="61"/>
      <c r="Q36" s="61"/>
      <c r="R36" s="61"/>
      <c r="S36" s="61"/>
      <c r="T36" s="61">
        <v>104.6</v>
      </c>
      <c r="U36" s="61"/>
      <c r="V36" s="61">
        <v>-104.6</v>
      </c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130"/>
      <c r="BX36" s="108"/>
      <c r="BY36" s="47"/>
      <c r="BZ36" s="47"/>
      <c r="CA36" s="47"/>
      <c r="CB36" s="47"/>
      <c r="CC36" s="47"/>
      <c r="CD36" s="47"/>
      <c r="CE36" s="47"/>
      <c r="CF36" s="47"/>
      <c r="CG36" s="47"/>
      <c r="CH36" s="47"/>
      <c r="CI36" s="47"/>
      <c r="CJ36" s="47"/>
      <c r="CK36" s="47"/>
      <c r="CL36" s="47"/>
      <c r="CM36" s="47"/>
      <c r="CN36" s="47"/>
      <c r="CO36" s="47"/>
      <c r="CP36" s="47"/>
      <c r="CQ36" s="47"/>
      <c r="CR36" s="47"/>
      <c r="CS36" s="47"/>
      <c r="CT36" s="47"/>
      <c r="CU36" s="47"/>
      <c r="CV36" s="47"/>
      <c r="CW36" s="47"/>
      <c r="CX36" s="47"/>
      <c r="CY36" s="47"/>
      <c r="CZ36" s="47"/>
      <c r="DA36" s="47"/>
      <c r="DB36" s="47"/>
      <c r="DC36" s="47"/>
      <c r="DD36" s="47"/>
      <c r="DE36" s="47"/>
      <c r="DF36" s="47"/>
    </row>
    <row r="37" spans="1:110">
      <c r="A37" s="130" t="s">
        <v>926</v>
      </c>
      <c r="B37" s="37" t="s">
        <v>918</v>
      </c>
      <c r="C37" s="61"/>
      <c r="D37" s="61"/>
      <c r="E37" s="61"/>
      <c r="F37" s="61"/>
      <c r="G37" s="61"/>
      <c r="H37" s="61"/>
      <c r="I37" s="61"/>
      <c r="J37" s="61"/>
      <c r="K37" s="61"/>
      <c r="L37" s="61">
        <v>1529.72</v>
      </c>
      <c r="M37" s="61"/>
      <c r="N37" s="61"/>
      <c r="O37" s="61"/>
      <c r="P37" s="61"/>
      <c r="Q37" s="61">
        <v>4772.1400000000003</v>
      </c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130"/>
      <c r="BX37" s="108"/>
      <c r="BY37" s="47"/>
      <c r="BZ37" s="47"/>
      <c r="CA37" s="47"/>
      <c r="CB37" s="47"/>
      <c r="CC37" s="47"/>
      <c r="CD37" s="47"/>
      <c r="CE37" s="47"/>
      <c r="CF37" s="47"/>
      <c r="CG37" s="47"/>
      <c r="CH37" s="47"/>
      <c r="CI37" s="47"/>
      <c r="CJ37" s="47"/>
      <c r="CK37" s="47"/>
      <c r="CL37" s="47"/>
      <c r="CM37" s="47"/>
      <c r="CN37" s="47"/>
      <c r="CO37" s="47"/>
      <c r="CP37" s="47"/>
      <c r="CQ37" s="47"/>
      <c r="CR37" s="47"/>
      <c r="CS37" s="47"/>
      <c r="CT37" s="47"/>
      <c r="CU37" s="47"/>
      <c r="CV37" s="47"/>
      <c r="CW37" s="47"/>
      <c r="CX37" s="47"/>
      <c r="CY37" s="47"/>
      <c r="CZ37" s="47"/>
      <c r="DA37" s="47"/>
      <c r="DB37" s="47"/>
      <c r="DC37" s="47"/>
      <c r="DD37" s="47"/>
      <c r="DE37" s="47"/>
      <c r="DF37" s="47"/>
    </row>
    <row r="38" spans="1:110">
      <c r="A38" s="130" t="s">
        <v>926</v>
      </c>
      <c r="B38" s="37" t="s">
        <v>919</v>
      </c>
      <c r="C38" s="61"/>
      <c r="D38" s="61"/>
      <c r="E38" s="61"/>
      <c r="F38" s="61">
        <v>355808.2</v>
      </c>
      <c r="G38" s="61"/>
      <c r="H38" s="61"/>
      <c r="I38" s="61"/>
      <c r="J38" s="61">
        <v>47242.8</v>
      </c>
      <c r="K38" s="61"/>
      <c r="L38" s="61">
        <v>333858.8</v>
      </c>
      <c r="M38" s="61"/>
      <c r="N38" s="61"/>
      <c r="O38" s="61"/>
      <c r="P38" s="61">
        <v>529555.6</v>
      </c>
      <c r="Q38" s="61">
        <v>0</v>
      </c>
      <c r="R38" s="61">
        <v>115118.05</v>
      </c>
      <c r="S38" s="61">
        <v>2953.87</v>
      </c>
      <c r="T38" s="61">
        <v>385062</v>
      </c>
      <c r="U38" s="61"/>
      <c r="V38" s="61"/>
      <c r="W38" s="61"/>
      <c r="X38" s="61">
        <v>315206.40000000002</v>
      </c>
      <c r="Y38" s="61">
        <v>98762.4</v>
      </c>
      <c r="Z38" s="61"/>
      <c r="AA38" s="61">
        <v>21182</v>
      </c>
      <c r="AB38" s="61">
        <v>2118.1999999999998</v>
      </c>
      <c r="AC38" s="61"/>
      <c r="AD38" s="61"/>
      <c r="AE38" s="61"/>
      <c r="AF38" s="61"/>
      <c r="AG38" s="61"/>
      <c r="AH38" s="61">
        <v>14928.68</v>
      </c>
      <c r="AI38" s="61">
        <v>18660.849999999999</v>
      </c>
      <c r="AJ38" s="61">
        <v>22487.75</v>
      </c>
      <c r="AK38" s="61">
        <v>18660.849999999999</v>
      </c>
      <c r="AL38" s="61"/>
      <c r="AM38" s="61"/>
      <c r="AN38" s="61"/>
      <c r="AO38" s="61"/>
      <c r="AP38" s="61">
        <v>14821.15</v>
      </c>
      <c r="AQ38" s="61">
        <v>16598.84</v>
      </c>
      <c r="AR38" s="61"/>
      <c r="AS38" s="61">
        <v>5000</v>
      </c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130"/>
      <c r="BX38" s="108"/>
      <c r="BY38" s="47"/>
      <c r="BZ38" s="47"/>
      <c r="CA38" s="47"/>
      <c r="CB38" s="47"/>
      <c r="CC38" s="47"/>
      <c r="CD38" s="47"/>
      <c r="CE38" s="47"/>
      <c r="CF38" s="47"/>
      <c r="CG38" s="47"/>
      <c r="CH38" s="47"/>
      <c r="CI38" s="47"/>
      <c r="CJ38" s="47"/>
      <c r="CK38" s="47"/>
      <c r="CL38" s="47"/>
      <c r="CM38" s="47"/>
      <c r="CN38" s="47"/>
      <c r="CO38" s="47"/>
      <c r="CP38" s="47"/>
      <c r="CQ38" s="47"/>
      <c r="CR38" s="47"/>
      <c r="CS38" s="47"/>
      <c r="CT38" s="47"/>
      <c r="CU38" s="47"/>
      <c r="CV38" s="47"/>
      <c r="CW38" s="47"/>
      <c r="CX38" s="47"/>
      <c r="CY38" s="47"/>
      <c r="CZ38" s="47"/>
      <c r="DA38" s="47"/>
      <c r="DB38" s="47"/>
      <c r="DC38" s="47"/>
      <c r="DD38" s="47"/>
      <c r="DE38" s="47"/>
      <c r="DF38" s="47"/>
    </row>
    <row r="39" spans="1:110">
      <c r="A39" s="130" t="s">
        <v>926</v>
      </c>
      <c r="B39" s="37" t="s">
        <v>920</v>
      </c>
      <c r="C39" s="61">
        <v>0</v>
      </c>
      <c r="D39" s="61">
        <v>235000</v>
      </c>
      <c r="E39" s="61">
        <v>0</v>
      </c>
      <c r="F39" s="61">
        <v>122.47</v>
      </c>
      <c r="G39" s="61"/>
      <c r="H39" s="61"/>
      <c r="I39" s="61">
        <v>80000</v>
      </c>
      <c r="J39" s="61">
        <v>270000</v>
      </c>
      <c r="K39" s="61"/>
      <c r="L39" s="61"/>
      <c r="M39" s="61"/>
      <c r="N39" s="61"/>
      <c r="O39" s="61"/>
      <c r="P39" s="61">
        <v>150000</v>
      </c>
      <c r="Q39" s="61">
        <v>150000</v>
      </c>
      <c r="R39" s="61"/>
      <c r="S39" s="61"/>
      <c r="T39" s="61"/>
      <c r="U39" s="61">
        <v>190000</v>
      </c>
      <c r="V39" s="61">
        <v>609.19000000000005</v>
      </c>
      <c r="W39" s="61">
        <v>4499.3</v>
      </c>
      <c r="X39" s="61">
        <v>25000</v>
      </c>
      <c r="Y39" s="61">
        <v>4537.8</v>
      </c>
      <c r="Z39" s="61">
        <v>25000</v>
      </c>
      <c r="AA39" s="61"/>
      <c r="AB39" s="61"/>
      <c r="AC39" s="61">
        <v>99713.93</v>
      </c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130"/>
      <c r="BX39" s="108"/>
      <c r="BY39" s="47"/>
      <c r="BZ39" s="47"/>
      <c r="CA39" s="47"/>
      <c r="CB39" s="47"/>
      <c r="CC39" s="47"/>
      <c r="CD39" s="47"/>
      <c r="CE39" s="47"/>
      <c r="CF39" s="47"/>
      <c r="CG39" s="47"/>
      <c r="CH39" s="47"/>
      <c r="CI39" s="47"/>
      <c r="CJ39" s="47"/>
      <c r="CK39" s="47"/>
      <c r="CL39" s="47"/>
      <c r="CM39" s="47"/>
      <c r="CN39" s="47"/>
      <c r="CO39" s="47"/>
      <c r="CP39" s="47"/>
      <c r="CQ39" s="47"/>
      <c r="CR39" s="47"/>
      <c r="CS39" s="47"/>
      <c r="CT39" s="47"/>
      <c r="CU39" s="47"/>
      <c r="CV39" s="47"/>
      <c r="CW39" s="47"/>
      <c r="CX39" s="47"/>
      <c r="CY39" s="47"/>
      <c r="CZ39" s="47"/>
      <c r="DA39" s="47"/>
      <c r="DB39" s="47"/>
      <c r="DC39" s="47"/>
      <c r="DD39" s="47"/>
      <c r="DE39" s="47"/>
      <c r="DF39" s="47"/>
    </row>
    <row r="40" spans="1:110">
      <c r="A40" s="130" t="s">
        <v>926</v>
      </c>
      <c r="B40" s="37" t="s">
        <v>921</v>
      </c>
      <c r="C40" s="61">
        <v>3897.83</v>
      </c>
      <c r="D40" s="61">
        <v>3897.83</v>
      </c>
      <c r="E40" s="61">
        <v>3897.83</v>
      </c>
      <c r="F40" s="61">
        <v>3897.83</v>
      </c>
      <c r="G40" s="61">
        <v>15868.87</v>
      </c>
      <c r="H40" s="61">
        <v>12310.23</v>
      </c>
      <c r="I40" s="61">
        <v>4653.3899999999994</v>
      </c>
      <c r="J40" s="61">
        <v>3897.83</v>
      </c>
      <c r="K40" s="61">
        <v>3897.83</v>
      </c>
      <c r="L40" s="61">
        <v>3897.83</v>
      </c>
      <c r="M40" s="61">
        <v>3897.83</v>
      </c>
      <c r="N40" s="61">
        <v>3897.83</v>
      </c>
      <c r="O40" s="61">
        <v>3897.83</v>
      </c>
      <c r="P40" s="61">
        <v>3897.83</v>
      </c>
      <c r="Q40" s="61">
        <v>3897.83</v>
      </c>
      <c r="R40" s="61">
        <v>3897.83</v>
      </c>
      <c r="S40" s="61">
        <v>3897.83</v>
      </c>
      <c r="T40" s="61">
        <v>3897.83</v>
      </c>
      <c r="U40" s="61">
        <v>3897.83</v>
      </c>
      <c r="V40" s="61"/>
      <c r="W40" s="61">
        <v>3897.83</v>
      </c>
      <c r="X40" s="61"/>
      <c r="Y40" s="61"/>
      <c r="Z40" s="61">
        <v>3897.83</v>
      </c>
      <c r="AA40" s="61">
        <v>4772.1400000000003</v>
      </c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130"/>
      <c r="BX40" s="108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J40" s="47"/>
      <c r="CK40" s="47"/>
      <c r="CL40" s="47"/>
      <c r="CM40" s="47"/>
      <c r="CN40" s="47"/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C40" s="47"/>
      <c r="DD40" s="47"/>
      <c r="DE40" s="47"/>
      <c r="DF40" s="47"/>
    </row>
    <row r="41" spans="1:110">
      <c r="A41" s="130" t="s">
        <v>926</v>
      </c>
      <c r="B41" s="37" t="s">
        <v>922</v>
      </c>
      <c r="C41" s="61">
        <v>0</v>
      </c>
      <c r="D41" s="61">
        <v>935.83</v>
      </c>
      <c r="E41" s="61">
        <v>479.8</v>
      </c>
      <c r="F41" s="61">
        <v>301.8</v>
      </c>
      <c r="G41" s="61"/>
      <c r="H41" s="61">
        <v>259.10000000000002</v>
      </c>
      <c r="I41" s="61">
        <v>219068.36000000002</v>
      </c>
      <c r="J41" s="61">
        <v>144576.07</v>
      </c>
      <c r="K41" s="61"/>
      <c r="L41" s="61">
        <v>403.95000000000005</v>
      </c>
      <c r="M41" s="61"/>
      <c r="N41" s="61"/>
      <c r="O41" s="61"/>
      <c r="P41" s="61">
        <v>261.33999999999997</v>
      </c>
      <c r="Q41" s="61">
        <v>770.56</v>
      </c>
      <c r="R41" s="61">
        <v>457.16</v>
      </c>
      <c r="S41" s="61"/>
      <c r="T41" s="61"/>
      <c r="U41" s="61">
        <v>138188.40000000002</v>
      </c>
      <c r="V41" s="61">
        <v>310816.45</v>
      </c>
      <c r="W41" s="61"/>
      <c r="X41" s="61">
        <v>333450.99</v>
      </c>
      <c r="Y41" s="61">
        <v>75358.69</v>
      </c>
      <c r="Z41" s="61">
        <v>17596.5</v>
      </c>
      <c r="AA41" s="61">
        <v>28450.11</v>
      </c>
      <c r="AB41" s="61">
        <v>1309.3499999999999</v>
      </c>
      <c r="AC41" s="61">
        <v>52318.77</v>
      </c>
      <c r="AD41" s="61"/>
      <c r="AE41" s="61"/>
      <c r="AF41" s="61">
        <v>52470.55</v>
      </c>
      <c r="AG41" s="61">
        <v>25294.47</v>
      </c>
      <c r="AH41" s="61">
        <v>40453.619999999995</v>
      </c>
      <c r="AI41" s="61">
        <v>25882.46</v>
      </c>
      <c r="AJ41" s="61">
        <v>26105.4</v>
      </c>
      <c r="AK41" s="61">
        <v>25465.68</v>
      </c>
      <c r="AL41" s="61">
        <v>25609.84</v>
      </c>
      <c r="AM41" s="61"/>
      <c r="AN41" s="61"/>
      <c r="AO41" s="61"/>
      <c r="AP41" s="61"/>
      <c r="AQ41" s="61"/>
      <c r="AR41" s="61"/>
      <c r="AS41" s="61">
        <v>266064.80430881318</v>
      </c>
      <c r="AT41" s="61">
        <v>32500</v>
      </c>
      <c r="AU41" s="61">
        <v>172266.33246203599</v>
      </c>
      <c r="AV41" s="61">
        <v>32500</v>
      </c>
      <c r="AW41" s="61">
        <v>97640.385911638354</v>
      </c>
      <c r="AX41" s="61">
        <v>152213.87488696672</v>
      </c>
      <c r="AY41" s="61">
        <v>91250.744670855755</v>
      </c>
      <c r="AZ41" s="61">
        <v>133239.89833674161</v>
      </c>
      <c r="BA41" s="61">
        <v>195968.36854059171</v>
      </c>
      <c r="BB41" s="61">
        <v>437115.88937952818</v>
      </c>
      <c r="BC41" s="61">
        <v>352000</v>
      </c>
      <c r="BD41" s="61">
        <v>319000</v>
      </c>
      <c r="BE41" s="61">
        <v>280000</v>
      </c>
      <c r="BF41" s="61">
        <v>93597.529830034458</v>
      </c>
      <c r="BG41" s="61">
        <v>30000</v>
      </c>
      <c r="BH41" s="61">
        <v>30000</v>
      </c>
      <c r="BI41" s="61">
        <v>30000</v>
      </c>
      <c r="BJ41" s="61">
        <v>30000</v>
      </c>
      <c r="BK41" s="61">
        <v>30000</v>
      </c>
      <c r="BL41" s="61">
        <v>30000</v>
      </c>
      <c r="BM41" s="61">
        <v>30000</v>
      </c>
      <c r="BN41" s="61">
        <v>30000</v>
      </c>
      <c r="BO41" s="61">
        <v>30000</v>
      </c>
      <c r="BP41" s="61">
        <v>30000</v>
      </c>
      <c r="BQ41" s="61">
        <v>30000</v>
      </c>
      <c r="BR41" s="61">
        <v>30000</v>
      </c>
      <c r="BS41" s="61">
        <v>30000</v>
      </c>
      <c r="BT41" s="61">
        <v>30000</v>
      </c>
      <c r="BU41" s="61">
        <v>30000</v>
      </c>
      <c r="BV41" s="61">
        <v>30000</v>
      </c>
      <c r="BW41" s="130">
        <v>30000</v>
      </c>
      <c r="BX41" s="108">
        <v>30000</v>
      </c>
      <c r="BY41" s="47">
        <v>30000</v>
      </c>
      <c r="BZ41" s="47">
        <v>30000</v>
      </c>
      <c r="CA41" s="47">
        <v>30000</v>
      </c>
      <c r="CB41" s="47">
        <v>30000</v>
      </c>
      <c r="CC41" s="47">
        <v>30000</v>
      </c>
      <c r="CD41" s="47">
        <v>30000</v>
      </c>
      <c r="CE41" s="47">
        <v>30000</v>
      </c>
      <c r="CF41" s="47">
        <v>30000</v>
      </c>
      <c r="CG41" s="47">
        <v>30000</v>
      </c>
      <c r="CH41" s="47">
        <v>30000</v>
      </c>
      <c r="CI41" s="47"/>
      <c r="CJ41" s="47"/>
      <c r="CK41" s="47"/>
      <c r="CL41" s="47"/>
      <c r="CM41" s="47"/>
      <c r="CN41" s="47"/>
      <c r="CO41" s="47"/>
      <c r="CP41" s="47"/>
      <c r="CQ41" s="47"/>
      <c r="CR41" s="47"/>
      <c r="CS41" s="47"/>
      <c r="CT41" s="47"/>
      <c r="CU41" s="47"/>
      <c r="CV41" s="47"/>
      <c r="CW41" s="47"/>
      <c r="CX41" s="47"/>
      <c r="CY41" s="47"/>
      <c r="CZ41" s="47"/>
      <c r="DA41" s="47"/>
      <c r="DB41" s="47"/>
      <c r="DC41" s="47"/>
      <c r="DD41" s="47"/>
      <c r="DE41" s="47"/>
      <c r="DF41" s="47"/>
    </row>
    <row r="42" spans="1:110">
      <c r="A42" s="130" t="s">
        <v>926</v>
      </c>
      <c r="B42" s="37" t="s">
        <v>923</v>
      </c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>
        <v>49566.45000000298</v>
      </c>
      <c r="AT42" s="61">
        <v>400000</v>
      </c>
      <c r="AU42" s="61">
        <v>400000</v>
      </c>
      <c r="AV42" s="61">
        <v>400000</v>
      </c>
      <c r="AW42" s="61">
        <v>400000</v>
      </c>
      <c r="AX42" s="61">
        <v>400000</v>
      </c>
      <c r="AY42" s="61"/>
      <c r="AZ42" s="61"/>
      <c r="BA42" s="61">
        <v>1000000</v>
      </c>
      <c r="BB42" s="61">
        <v>1000000</v>
      </c>
      <c r="BC42" s="61">
        <v>1000000</v>
      </c>
      <c r="BD42" s="61">
        <v>1000000</v>
      </c>
      <c r="BE42" s="61">
        <v>1000000</v>
      </c>
      <c r="BF42" s="61">
        <v>1000000</v>
      </c>
      <c r="BG42" s="61">
        <v>1000000</v>
      </c>
      <c r="BH42" s="61">
        <v>1000000</v>
      </c>
      <c r="BI42" s="61">
        <v>1000000</v>
      </c>
      <c r="BJ42" s="61">
        <v>1000000</v>
      </c>
      <c r="BK42" s="61">
        <v>1200000</v>
      </c>
      <c r="BL42" s="61">
        <v>1200000</v>
      </c>
      <c r="BM42" s="61">
        <v>1200000</v>
      </c>
      <c r="BN42" s="61">
        <v>1200000</v>
      </c>
      <c r="BO42" s="61">
        <v>1200000</v>
      </c>
      <c r="BP42" s="61">
        <v>1200000</v>
      </c>
      <c r="BQ42" s="61">
        <v>1200000</v>
      </c>
      <c r="BR42" s="61">
        <v>1200000</v>
      </c>
      <c r="BS42" s="61">
        <v>1200000</v>
      </c>
      <c r="BT42" s="61">
        <v>1200000</v>
      </c>
      <c r="BU42" s="61">
        <v>1200000</v>
      </c>
      <c r="BV42" s="61">
        <v>1200000</v>
      </c>
      <c r="BW42" s="130">
        <v>850000</v>
      </c>
      <c r="BX42" s="108">
        <v>850000</v>
      </c>
      <c r="BY42" s="47">
        <v>850000</v>
      </c>
      <c r="BZ42" s="47">
        <v>850000</v>
      </c>
      <c r="CA42" s="47">
        <v>850000</v>
      </c>
      <c r="CB42" s="47">
        <v>850000</v>
      </c>
      <c r="CC42" s="47">
        <v>850000</v>
      </c>
      <c r="CD42" s="47">
        <v>850000</v>
      </c>
      <c r="CE42" s="47">
        <v>850000</v>
      </c>
      <c r="CF42" s="47">
        <v>850000</v>
      </c>
      <c r="CG42" s="47">
        <v>850000</v>
      </c>
      <c r="CH42" s="47">
        <v>850000</v>
      </c>
      <c r="CI42" s="47">
        <v>850000</v>
      </c>
      <c r="CJ42" s="47">
        <v>850000</v>
      </c>
      <c r="CK42" s="47">
        <v>850000</v>
      </c>
      <c r="CL42" s="47">
        <v>850000</v>
      </c>
      <c r="CM42" s="47">
        <v>850000</v>
      </c>
      <c r="CN42" s="47">
        <v>850000</v>
      </c>
      <c r="CO42" s="47">
        <v>850000</v>
      </c>
      <c r="CP42" s="47">
        <v>850000</v>
      </c>
      <c r="CQ42" s="47">
        <v>850000</v>
      </c>
      <c r="CR42" s="47">
        <v>850000</v>
      </c>
      <c r="CS42" s="47">
        <v>850000</v>
      </c>
      <c r="CT42" s="47">
        <v>850000</v>
      </c>
      <c r="CU42" s="47"/>
      <c r="CV42" s="47"/>
      <c r="CW42" s="47"/>
      <c r="CX42" s="47"/>
      <c r="CY42" s="47"/>
      <c r="CZ42" s="47"/>
      <c r="DA42" s="47"/>
      <c r="DB42" s="47"/>
      <c r="DC42" s="47"/>
      <c r="DD42" s="47"/>
      <c r="DE42" s="47"/>
      <c r="DF42" s="47"/>
    </row>
    <row r="43" spans="1:110">
      <c r="A43" s="130" t="s">
        <v>926</v>
      </c>
      <c r="B43" s="37" t="s">
        <v>924</v>
      </c>
      <c r="C43" s="61"/>
      <c r="D43" s="61"/>
      <c r="E43" s="61"/>
      <c r="F43" s="61"/>
      <c r="G43" s="61">
        <v>-204687.73</v>
      </c>
      <c r="H43" s="61"/>
      <c r="I43" s="61">
        <v>-150</v>
      </c>
      <c r="J43" s="61">
        <v>-3894.9299999999994</v>
      </c>
      <c r="K43" s="61">
        <v>2140.8699999999953</v>
      </c>
      <c r="L43" s="61">
        <v>-257.8</v>
      </c>
      <c r="M43" s="61">
        <v>28406.61</v>
      </c>
      <c r="N43" s="61">
        <v>-75995848.200000033</v>
      </c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>
        <v>450.49</v>
      </c>
      <c r="AE43" s="61">
        <v>-450.49</v>
      </c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130"/>
      <c r="BX43" s="108"/>
      <c r="BY43" s="47"/>
      <c r="BZ43" s="47"/>
      <c r="CA43" s="47"/>
      <c r="CB43" s="47"/>
      <c r="CC43" s="47"/>
      <c r="CD43" s="47"/>
      <c r="CE43" s="47"/>
      <c r="CF43" s="47"/>
      <c r="CG43" s="47"/>
      <c r="CH43" s="47"/>
      <c r="CI43" s="47"/>
      <c r="CJ43" s="47"/>
      <c r="CK43" s="47"/>
      <c r="CL43" s="47"/>
      <c r="CM43" s="47"/>
      <c r="CN43" s="47"/>
      <c r="CO43" s="47"/>
      <c r="CP43" s="47"/>
      <c r="CQ43" s="47"/>
      <c r="CR43" s="47"/>
      <c r="CS43" s="47"/>
      <c r="CT43" s="47"/>
      <c r="CU43" s="47"/>
      <c r="CV43" s="47"/>
      <c r="CW43" s="47"/>
      <c r="CX43" s="47"/>
      <c r="CY43" s="47"/>
      <c r="CZ43" s="47"/>
      <c r="DA43" s="47"/>
      <c r="DB43" s="47"/>
      <c r="DC43" s="47"/>
      <c r="DD43" s="47"/>
      <c r="DE43" s="47"/>
      <c r="DF43" s="47"/>
    </row>
    <row r="44" spans="1:110">
      <c r="A44" s="130" t="str">
        <f>VLOOKUP(B44,'[123]Capex 2018'!$B:$C,2,FALSE)</f>
        <v>Modern</v>
      </c>
      <c r="B44" s="37" t="s">
        <v>817</v>
      </c>
      <c r="C44" s="61">
        <v>1103849.6599999999</v>
      </c>
      <c r="D44" s="61">
        <v>16034328.17</v>
      </c>
      <c r="E44" s="61">
        <v>5185544.43</v>
      </c>
      <c r="F44" s="61">
        <v>3177565.19</v>
      </c>
      <c r="G44" s="61">
        <v>875830.37</v>
      </c>
      <c r="H44" s="61">
        <v>212757.63</v>
      </c>
      <c r="I44" s="61">
        <v>87127.959999999992</v>
      </c>
      <c r="J44" s="61">
        <v>268839.77</v>
      </c>
      <c r="K44" s="61">
        <v>82670.89</v>
      </c>
      <c r="L44" s="61">
        <v>37452.39</v>
      </c>
      <c r="M44" s="61">
        <v>45419.72</v>
      </c>
      <c r="N44" s="61">
        <v>32944.400000000001</v>
      </c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>
        <v>-639.45000000000005</v>
      </c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130"/>
      <c r="BX44" s="108"/>
      <c r="BY44" s="47"/>
      <c r="BZ44" s="47"/>
      <c r="CA44" s="47"/>
      <c r="CB44" s="47"/>
      <c r="CC44" s="47"/>
      <c r="CD44" s="47"/>
      <c r="CE44" s="47"/>
      <c r="CF44" s="47"/>
      <c r="CG44" s="47"/>
      <c r="CH44" s="47"/>
      <c r="CI44" s="47"/>
      <c r="CJ44" s="47"/>
      <c r="CK44" s="47"/>
      <c r="CL44" s="47"/>
      <c r="CM44" s="47"/>
      <c r="CN44" s="47"/>
      <c r="CO44" s="47"/>
      <c r="CP44" s="47"/>
      <c r="CQ44" s="47"/>
      <c r="CR44" s="47"/>
      <c r="CS44" s="47"/>
      <c r="CT44" s="47"/>
      <c r="CU44" s="47"/>
      <c r="CV44" s="47"/>
      <c r="CW44" s="47"/>
      <c r="CX44" s="47"/>
      <c r="CY44" s="47"/>
      <c r="CZ44" s="47"/>
      <c r="DA44" s="47"/>
      <c r="DB44" s="47"/>
      <c r="DC44" s="47"/>
      <c r="DD44" s="47"/>
      <c r="DE44" s="47"/>
      <c r="DF44" s="47"/>
    </row>
    <row r="45" spans="1:110">
      <c r="A45" s="130" t="str">
        <f>VLOOKUP(B45,'[123]Capex 2018'!$B:$C,2,FALSE)</f>
        <v>Modern</v>
      </c>
      <c r="B45" s="37" t="s">
        <v>818</v>
      </c>
      <c r="C45" s="61">
        <v>4530.57</v>
      </c>
      <c r="D45" s="61">
        <v>52004.05999999999</v>
      </c>
      <c r="E45" s="61">
        <v>4873632.9400000004</v>
      </c>
      <c r="F45" s="61">
        <v>8424063.4299999997</v>
      </c>
      <c r="G45" s="61">
        <v>10489400.70000001</v>
      </c>
      <c r="H45" s="61">
        <v>3918617.9300000006</v>
      </c>
      <c r="I45" s="61">
        <v>2675398.5499999998</v>
      </c>
      <c r="J45" s="61">
        <v>3518555.7600000012</v>
      </c>
      <c r="K45" s="61">
        <v>4470610.45</v>
      </c>
      <c r="L45" s="61">
        <v>1594123.03</v>
      </c>
      <c r="M45" s="61">
        <v>4388973.3100000015</v>
      </c>
      <c r="N45" s="61">
        <v>4923834.58</v>
      </c>
      <c r="O45" s="61">
        <v>4360910.59</v>
      </c>
      <c r="P45" s="61">
        <v>1606043.87</v>
      </c>
      <c r="Q45" s="61">
        <v>72405.120000000024</v>
      </c>
      <c r="R45" s="61">
        <v>237362.39</v>
      </c>
      <c r="S45" s="61">
        <v>182492.16</v>
      </c>
      <c r="T45" s="61">
        <v>172020.86</v>
      </c>
      <c r="U45" s="61">
        <v>12178.78</v>
      </c>
      <c r="V45" s="61">
        <v>65702.240000000005</v>
      </c>
      <c r="W45" s="61">
        <v>72537.39</v>
      </c>
      <c r="X45" s="61">
        <v>33447.96</v>
      </c>
      <c r="Y45" s="61">
        <v>681050.55</v>
      </c>
      <c r="Z45" s="61">
        <v>-663412.7300000001</v>
      </c>
      <c r="AA45" s="61">
        <v>2867.5</v>
      </c>
      <c r="AB45" s="61"/>
      <c r="AC45" s="61">
        <v>1998174.02</v>
      </c>
      <c r="AD45" s="61"/>
      <c r="AE45" s="61">
        <v>11700</v>
      </c>
      <c r="AF45" s="61"/>
      <c r="AG45" s="61"/>
      <c r="AH45" s="61"/>
      <c r="AI45" s="61">
        <v>16358941.109999999</v>
      </c>
      <c r="AJ45" s="61"/>
      <c r="AK45" s="61"/>
      <c r="AL45" s="61">
        <v>115619.95</v>
      </c>
      <c r="AM45" s="61"/>
      <c r="AN45" s="61">
        <v>27889532.960000001</v>
      </c>
      <c r="AO45" s="61">
        <v>12774.21</v>
      </c>
      <c r="AP45" s="61"/>
      <c r="AQ45" s="61"/>
      <c r="AR45" s="61">
        <v>19710.8</v>
      </c>
      <c r="AS45" s="61"/>
      <c r="AT45" s="61">
        <v>7000000</v>
      </c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130"/>
      <c r="BX45" s="108"/>
      <c r="BY45" s="47"/>
      <c r="BZ45" s="47"/>
      <c r="CA45" s="47"/>
      <c r="CB45" s="47"/>
      <c r="CC45" s="47"/>
      <c r="CD45" s="47"/>
      <c r="CE45" s="47"/>
      <c r="CF45" s="47"/>
      <c r="CG45" s="47"/>
      <c r="CH45" s="47"/>
      <c r="CI45" s="47"/>
      <c r="CJ45" s="47"/>
      <c r="CK45" s="47"/>
      <c r="CL45" s="47"/>
      <c r="CM45" s="47"/>
      <c r="CN45" s="47"/>
      <c r="CO45" s="47"/>
      <c r="CP45" s="47"/>
      <c r="CQ45" s="47"/>
      <c r="CR45" s="47"/>
      <c r="CS45" s="47"/>
      <c r="CT45" s="47"/>
      <c r="CU45" s="47"/>
      <c r="CV45" s="47"/>
      <c r="CW45" s="47"/>
      <c r="CX45" s="47"/>
      <c r="CY45" s="47"/>
      <c r="CZ45" s="47"/>
      <c r="DA45" s="47"/>
      <c r="DB45" s="47"/>
      <c r="DC45" s="47"/>
      <c r="DD45" s="47"/>
      <c r="DE45" s="47"/>
      <c r="DF45" s="47"/>
    </row>
    <row r="46" spans="1:110">
      <c r="A46" s="130" t="str">
        <f>VLOOKUP(B46,'[123]Capex 2018'!$B:$C,2,FALSE)</f>
        <v>Modern</v>
      </c>
      <c r="B46" s="37" t="s">
        <v>819</v>
      </c>
      <c r="C46" s="61"/>
      <c r="D46" s="61"/>
      <c r="E46" s="61"/>
      <c r="F46" s="61"/>
      <c r="G46" s="61"/>
      <c r="H46" s="61"/>
      <c r="I46" s="61">
        <v>1627.44</v>
      </c>
      <c r="J46" s="61">
        <v>139052.51</v>
      </c>
      <c r="K46" s="61">
        <v>-42760.290000000037</v>
      </c>
      <c r="L46" s="61">
        <v>269806</v>
      </c>
      <c r="M46" s="61">
        <v>68417.64</v>
      </c>
      <c r="N46" s="61">
        <v>41030779.689999998</v>
      </c>
      <c r="O46" s="61">
        <v>125387.35</v>
      </c>
      <c r="P46" s="61">
        <v>364858.85</v>
      </c>
      <c r="Q46" s="61">
        <v>1393.1100000000019</v>
      </c>
      <c r="R46" s="61">
        <v>904526.2200000002</v>
      </c>
      <c r="S46" s="61">
        <v>274635.19</v>
      </c>
      <c r="T46" s="61">
        <v>1993498.25</v>
      </c>
      <c r="U46" s="61">
        <v>148871.74</v>
      </c>
      <c r="V46" s="61">
        <v>238453.47000000009</v>
      </c>
      <c r="W46" s="61">
        <v>7684354.1199999992</v>
      </c>
      <c r="X46" s="61">
        <v>23776566.47000001</v>
      </c>
      <c r="Y46" s="61">
        <v>19128547.309999999</v>
      </c>
      <c r="Z46" s="61">
        <v>16451031.15</v>
      </c>
      <c r="AA46" s="61">
        <v>7385624.379999999</v>
      </c>
      <c r="AB46" s="61">
        <v>3496438.4500000011</v>
      </c>
      <c r="AC46" s="61">
        <v>6299408.9699999997</v>
      </c>
      <c r="AD46" s="61">
        <v>26120.69000000181</v>
      </c>
      <c r="AE46" s="61">
        <v>8320308.0999999987</v>
      </c>
      <c r="AF46" s="61">
        <v>11166157.890000001</v>
      </c>
      <c r="AG46" s="61">
        <v>6072922.3600000003</v>
      </c>
      <c r="AH46" s="61">
        <v>6089822.9800000014</v>
      </c>
      <c r="AI46" s="61">
        <v>14313402.01</v>
      </c>
      <c r="AJ46" s="61">
        <v>5599088.1300000008</v>
      </c>
      <c r="AK46" s="61">
        <v>3201127.69</v>
      </c>
      <c r="AL46" s="61">
        <v>6284381.3500000006</v>
      </c>
      <c r="AM46" s="61">
        <v>7147960.7499999991</v>
      </c>
      <c r="AN46" s="61">
        <v>3831496.87</v>
      </c>
      <c r="AO46" s="61">
        <v>2784418.080000001</v>
      </c>
      <c r="AP46" s="61">
        <v>4443362.0099999988</v>
      </c>
      <c r="AQ46" s="61">
        <v>6445503.6800000006</v>
      </c>
      <c r="AR46" s="61">
        <v>6700613.1599999992</v>
      </c>
      <c r="AS46" s="61">
        <v>9741305.9920693245</v>
      </c>
      <c r="AT46" s="61">
        <v>4403118.7807359928</v>
      </c>
      <c r="AU46" s="61">
        <v>5456894.2607359933</v>
      </c>
      <c r="AV46" s="61">
        <v>5310103.9307359932</v>
      </c>
      <c r="AW46" s="61">
        <v>3200597.6507359929</v>
      </c>
      <c r="AX46" s="61">
        <v>4512936.3807359925</v>
      </c>
      <c r="AY46" s="61">
        <v>3540715.33111108</v>
      </c>
      <c r="AZ46" s="61">
        <v>4890073.4903365504</v>
      </c>
      <c r="BA46" s="61">
        <v>3641270.8243379197</v>
      </c>
      <c r="BB46" s="61">
        <v>2713444.14091034</v>
      </c>
      <c r="BC46" s="61">
        <v>5014355.3750932897</v>
      </c>
      <c r="BD46" s="61">
        <v>3729710.04413991</v>
      </c>
      <c r="BE46" s="61">
        <v>2393628.06211768</v>
      </c>
      <c r="BF46" s="61">
        <v>2495398.58335777</v>
      </c>
      <c r="BG46" s="61">
        <v>4586015.63600187</v>
      </c>
      <c r="BH46" s="61">
        <v>2437967.5183179202</v>
      </c>
      <c r="BI46" s="61">
        <v>2256336.83079792</v>
      </c>
      <c r="BJ46" s="61">
        <v>4147534.8992699399</v>
      </c>
      <c r="BK46" s="61">
        <v>2684997.071518091</v>
      </c>
      <c r="BL46" s="61">
        <v>2484199.140922592</v>
      </c>
      <c r="BM46" s="61">
        <v>2484199.140922592</v>
      </c>
      <c r="BN46" s="61">
        <v>2484199.140922592</v>
      </c>
      <c r="BO46" s="61">
        <v>2542449.2773699611</v>
      </c>
      <c r="BP46" s="61">
        <v>2484199.140922592</v>
      </c>
      <c r="BQ46" s="61">
        <v>3119906.5472425921</v>
      </c>
      <c r="BR46" s="61">
        <v>2484199.140922592</v>
      </c>
      <c r="BS46" s="61">
        <v>2484199.140922592</v>
      </c>
      <c r="BT46" s="61">
        <v>2484199.140922592</v>
      </c>
      <c r="BU46" s="61">
        <v>2484199.140922592</v>
      </c>
      <c r="BV46" s="61">
        <v>2484199.140922592</v>
      </c>
      <c r="BW46" s="130">
        <v>2484199.140922592</v>
      </c>
      <c r="BX46" s="108">
        <v>2484199.140922592</v>
      </c>
      <c r="BY46" s="47">
        <v>2484199.140922592</v>
      </c>
      <c r="BZ46" s="47">
        <v>2484199.140922592</v>
      </c>
      <c r="CA46" s="47">
        <v>2484199.140922592</v>
      </c>
      <c r="CB46" s="47">
        <v>2775127.1272093263</v>
      </c>
      <c r="CC46" s="47">
        <v>2775127.1272093263</v>
      </c>
      <c r="CD46" s="47">
        <v>2484199.140922592</v>
      </c>
      <c r="CE46" s="47">
        <v>2484199.140922592</v>
      </c>
      <c r="CF46" s="47">
        <v>2484199.140922592</v>
      </c>
      <c r="CG46" s="47">
        <v>2484199.140922592</v>
      </c>
      <c r="CH46" s="47">
        <v>2484199.140922592</v>
      </c>
      <c r="CI46" s="47">
        <v>2543853.5698888027</v>
      </c>
      <c r="CJ46" s="47">
        <v>2484199.140922592</v>
      </c>
      <c r="CK46" s="47">
        <v>2484199.140922592</v>
      </c>
      <c r="CL46" s="47">
        <v>2484199.140922592</v>
      </c>
      <c r="CM46" s="47">
        <v>2775127.1272093263</v>
      </c>
      <c r="CN46" s="47">
        <v>2484199.140922592</v>
      </c>
      <c r="CO46" s="47">
        <v>2484199.140922592</v>
      </c>
      <c r="CP46" s="47">
        <v>2484199.140922592</v>
      </c>
      <c r="CQ46" s="47">
        <v>2775127.1272093263</v>
      </c>
      <c r="CR46" s="47">
        <v>2484199.140922592</v>
      </c>
      <c r="CS46" s="47">
        <v>2484199.140922592</v>
      </c>
      <c r="CT46" s="47">
        <v>2782471.2857536459</v>
      </c>
      <c r="CU46" s="47"/>
      <c r="CV46" s="47"/>
      <c r="CW46" s="47"/>
      <c r="CX46" s="47"/>
      <c r="CY46" s="47"/>
      <c r="CZ46" s="47"/>
      <c r="DA46" s="47"/>
      <c r="DB46" s="47"/>
      <c r="DC46" s="47"/>
      <c r="DD46" s="47"/>
      <c r="DE46" s="47"/>
      <c r="DF46" s="47"/>
    </row>
    <row r="47" spans="1:110">
      <c r="A47" s="130" t="str">
        <f>VLOOKUP(B47,'[123]Capex 2018'!$B:$C,2,FALSE)</f>
        <v>Modern</v>
      </c>
      <c r="B47" s="37" t="s">
        <v>820</v>
      </c>
      <c r="C47" s="61"/>
      <c r="D47" s="61"/>
      <c r="E47" s="61"/>
      <c r="F47" s="61"/>
      <c r="G47" s="61"/>
      <c r="H47" s="61">
        <v>1172.32</v>
      </c>
      <c r="I47" s="61">
        <v>1199.01</v>
      </c>
      <c r="J47" s="61">
        <v>379.86</v>
      </c>
      <c r="K47" s="61"/>
      <c r="L47" s="61">
        <v>616.11</v>
      </c>
      <c r="M47" s="61"/>
      <c r="N47" s="61">
        <v>1329254.3600000001</v>
      </c>
      <c r="O47" s="61">
        <v>941.25</v>
      </c>
      <c r="P47" s="61">
        <v>4730</v>
      </c>
      <c r="Q47" s="61"/>
      <c r="R47" s="61">
        <v>1784.09</v>
      </c>
      <c r="S47" s="61"/>
      <c r="T47" s="61">
        <v>131.72999999999999</v>
      </c>
      <c r="U47" s="61">
        <v>770</v>
      </c>
      <c r="V47" s="61">
        <v>7431.06</v>
      </c>
      <c r="W47" s="61">
        <v>17272.189999999999</v>
      </c>
      <c r="X47" s="61">
        <v>1287.5899999999999</v>
      </c>
      <c r="Y47" s="61"/>
      <c r="Z47" s="61">
        <v>4256613.1100000003</v>
      </c>
      <c r="AA47" s="61">
        <v>1627048.32</v>
      </c>
      <c r="AB47" s="61">
        <v>3843513.32</v>
      </c>
      <c r="AC47" s="61">
        <v>390185.05</v>
      </c>
      <c r="AD47" s="61">
        <v>4369906.88</v>
      </c>
      <c r="AE47" s="61">
        <v>325539.45</v>
      </c>
      <c r="AF47" s="61"/>
      <c r="AG47" s="61"/>
      <c r="AH47" s="61"/>
      <c r="AI47" s="61">
        <v>798</v>
      </c>
      <c r="AJ47" s="61"/>
      <c r="AK47" s="61">
        <v>2366822.81</v>
      </c>
      <c r="AL47" s="61"/>
      <c r="AM47" s="61"/>
      <c r="AN47" s="61">
        <v>1002.68</v>
      </c>
      <c r="AO47" s="61">
        <v>394994.44</v>
      </c>
      <c r="AP47" s="61">
        <v>67401.84</v>
      </c>
      <c r="AQ47" s="61"/>
      <c r="AR47" s="61"/>
      <c r="AS47" s="61">
        <v>3594614.249453296</v>
      </c>
      <c r="AT47" s="61">
        <v>4744325.0782492962</v>
      </c>
      <c r="AU47" s="61">
        <v>2266605.0305352961</v>
      </c>
      <c r="AV47" s="61">
        <v>3934845.482829296</v>
      </c>
      <c r="AW47" s="61">
        <v>5872707.6557676857</v>
      </c>
      <c r="AX47" s="61">
        <v>4657975.7207492962</v>
      </c>
      <c r="AY47" s="61">
        <v>485650.25013591995</v>
      </c>
      <c r="AZ47" s="61">
        <v>345743.22773591999</v>
      </c>
      <c r="BA47" s="61">
        <v>1537488.5136099202</v>
      </c>
      <c r="BB47" s="61">
        <v>2120860.3318699203</v>
      </c>
      <c r="BC47" s="61">
        <v>2133361.1565469201</v>
      </c>
      <c r="BD47" s="61">
        <v>937448.92911392008</v>
      </c>
      <c r="BE47" s="61">
        <v>345743.22773591999</v>
      </c>
      <c r="BF47" s="61">
        <v>345743.22773591999</v>
      </c>
      <c r="BG47" s="61">
        <v>1081522.8930729199</v>
      </c>
      <c r="BH47" s="61">
        <v>1199774.59611392</v>
      </c>
      <c r="BI47" s="61">
        <v>345743.22773591999</v>
      </c>
      <c r="BJ47" s="61">
        <v>345743.22773591999</v>
      </c>
      <c r="BK47" s="61">
        <v>3068367.9281228371</v>
      </c>
      <c r="BL47" s="61">
        <v>1920061.0484448369</v>
      </c>
      <c r="BM47" s="61">
        <v>144943.94431083353</v>
      </c>
      <c r="BN47" s="61">
        <v>736649.644310834</v>
      </c>
      <c r="BO47" s="61">
        <v>1720047.8536128369</v>
      </c>
      <c r="BP47" s="61">
        <v>736649.6456888339</v>
      </c>
      <c r="BQ47" s="61">
        <v>998975.31268883392</v>
      </c>
      <c r="BR47" s="61">
        <v>144943.94431083353</v>
      </c>
      <c r="BS47" s="61">
        <v>144943.94431083353</v>
      </c>
      <c r="BT47" s="61">
        <v>144943.94431083353</v>
      </c>
      <c r="BU47" s="61">
        <v>2895289.88132582</v>
      </c>
      <c r="BV47" s="61">
        <v>144943.94431083353</v>
      </c>
      <c r="BW47" s="130">
        <v>395654.92842408689</v>
      </c>
      <c r="BX47" s="108">
        <v>395654.92842408689</v>
      </c>
      <c r="BY47" s="47">
        <v>720676.37002608692</v>
      </c>
      <c r="BZ47" s="47">
        <v>535561.9508240869</v>
      </c>
      <c r="CA47" s="47">
        <v>395654.92842408689</v>
      </c>
      <c r="CB47" s="47">
        <v>395654.92842408689</v>
      </c>
      <c r="CC47" s="47">
        <v>395654.92842408689</v>
      </c>
      <c r="CD47" s="47">
        <v>395654.92842408689</v>
      </c>
      <c r="CE47" s="47">
        <v>395654.92842408689</v>
      </c>
      <c r="CF47" s="47">
        <v>395654.92842408689</v>
      </c>
      <c r="CG47" s="47">
        <v>395654.92842408689</v>
      </c>
      <c r="CH47" s="47">
        <v>301224.95698035689</v>
      </c>
      <c r="CI47" s="47">
        <v>403059.99781341688</v>
      </c>
      <c r="CJ47" s="47">
        <v>78038.556211416915</v>
      </c>
      <c r="CK47" s="47">
        <v>78038.556211416915</v>
      </c>
      <c r="CL47" s="47">
        <v>78038.556211416915</v>
      </c>
      <c r="CM47" s="47">
        <v>240549.27701241692</v>
      </c>
      <c r="CN47" s="47">
        <v>240549.27701241692</v>
      </c>
      <c r="CO47" s="47">
        <v>240549.27701241692</v>
      </c>
      <c r="CP47" s="47">
        <v>78038.556211416915</v>
      </c>
      <c r="CQ47" s="47">
        <v>240549.27701241692</v>
      </c>
      <c r="CR47" s="47">
        <v>78038.556211416915</v>
      </c>
      <c r="CS47" s="47">
        <v>403059.99781141692</v>
      </c>
      <c r="CT47" s="47">
        <v>78038.556211416915</v>
      </c>
      <c r="CU47" s="47"/>
      <c r="CV47" s="47"/>
      <c r="CW47" s="47"/>
      <c r="CX47" s="47"/>
      <c r="CY47" s="47"/>
      <c r="CZ47" s="47"/>
      <c r="DA47" s="47"/>
      <c r="DB47" s="47"/>
      <c r="DC47" s="47"/>
      <c r="DD47" s="47"/>
      <c r="DE47" s="47"/>
      <c r="DF47" s="47"/>
    </row>
    <row r="48" spans="1:110">
      <c r="A48" s="130" t="str">
        <f>VLOOKUP(B48,'[123]Capex 2018'!$B:$C,2,FALSE)</f>
        <v>Modern</v>
      </c>
      <c r="B48" s="37" t="s">
        <v>821</v>
      </c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>
        <v>2398.6999999999998</v>
      </c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>
        <v>243674.08</v>
      </c>
      <c r="AB48" s="61">
        <v>729388.72000000009</v>
      </c>
      <c r="AC48" s="61"/>
      <c r="AD48" s="61"/>
      <c r="AE48" s="61">
        <v>30541.8</v>
      </c>
      <c r="AF48" s="61"/>
      <c r="AG48" s="61"/>
      <c r="AH48" s="61">
        <v>61083.6</v>
      </c>
      <c r="AI48" s="61">
        <v>30541.8</v>
      </c>
      <c r="AJ48" s="61"/>
      <c r="AK48" s="61">
        <v>30541.79</v>
      </c>
      <c r="AL48" s="61"/>
      <c r="AM48" s="61">
        <v>30541.8</v>
      </c>
      <c r="AN48" s="61"/>
      <c r="AO48" s="61"/>
      <c r="AP48" s="61">
        <v>61083.6</v>
      </c>
      <c r="AQ48" s="61"/>
      <c r="AR48" s="61">
        <v>30541.8</v>
      </c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130"/>
      <c r="BX48" s="108"/>
      <c r="BY48" s="47"/>
      <c r="BZ48" s="47"/>
      <c r="CA48" s="47"/>
      <c r="CB48" s="47"/>
      <c r="CC48" s="47"/>
      <c r="CD48" s="47"/>
      <c r="CE48" s="47"/>
      <c r="CF48" s="47"/>
      <c r="CG48" s="47"/>
      <c r="CH48" s="47"/>
      <c r="CI48" s="47"/>
      <c r="CJ48" s="47"/>
      <c r="CK48" s="47"/>
      <c r="CL48" s="47"/>
      <c r="CM48" s="47"/>
      <c r="CN48" s="47"/>
      <c r="CO48" s="47"/>
      <c r="CP48" s="47"/>
      <c r="CQ48" s="47"/>
      <c r="CR48" s="47"/>
      <c r="CS48" s="47"/>
      <c r="CT48" s="47"/>
      <c r="CU48" s="47"/>
      <c r="CV48" s="47"/>
      <c r="CW48" s="47"/>
      <c r="CX48" s="47"/>
      <c r="CY48" s="47"/>
      <c r="CZ48" s="47"/>
      <c r="DA48" s="47"/>
      <c r="DB48" s="47"/>
      <c r="DC48" s="47"/>
      <c r="DD48" s="47"/>
      <c r="DE48" s="47"/>
      <c r="DF48" s="47"/>
    </row>
    <row r="49" spans="1:110">
      <c r="A49" s="130" t="str">
        <f>VLOOKUP(B49,'[123]Capex 2018'!$B:$C,2,FALSE)</f>
        <v>Modern</v>
      </c>
      <c r="B49" s="37" t="s">
        <v>822</v>
      </c>
      <c r="C49" s="61"/>
      <c r="D49" s="61"/>
      <c r="E49" s="61"/>
      <c r="F49" s="61"/>
      <c r="G49" s="61">
        <v>14698.34</v>
      </c>
      <c r="H49" s="61">
        <v>440744.56</v>
      </c>
      <c r="I49" s="61">
        <v>304747.40999999997</v>
      </c>
      <c r="J49" s="61">
        <v>33340.71</v>
      </c>
      <c r="K49" s="61">
        <v>501924.26</v>
      </c>
      <c r="L49" s="61">
        <v>241164.56</v>
      </c>
      <c r="M49" s="61">
        <v>7720</v>
      </c>
      <c r="N49" s="61">
        <v>607686.22999999986</v>
      </c>
      <c r="O49" s="61">
        <v>229527.28</v>
      </c>
      <c r="P49" s="61">
        <v>87516.26999999999</v>
      </c>
      <c r="Q49" s="61">
        <v>63885.64</v>
      </c>
      <c r="R49" s="61">
        <v>201887.28</v>
      </c>
      <c r="S49" s="61">
        <v>70580.679999999993</v>
      </c>
      <c r="T49" s="61">
        <v>214044.78</v>
      </c>
      <c r="U49" s="61">
        <v>107554.11</v>
      </c>
      <c r="V49" s="61">
        <v>106476.11</v>
      </c>
      <c r="W49" s="61">
        <v>19839.740000000002</v>
      </c>
      <c r="X49" s="61"/>
      <c r="Y49" s="61"/>
      <c r="Z49" s="61">
        <v>867.9</v>
      </c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130"/>
      <c r="BX49" s="108"/>
      <c r="BY49" s="47"/>
      <c r="BZ49" s="47"/>
      <c r="CA49" s="47"/>
      <c r="CB49" s="47"/>
      <c r="CC49" s="47"/>
      <c r="CD49" s="47"/>
      <c r="CE49" s="47"/>
      <c r="CF49" s="47"/>
      <c r="CG49" s="47"/>
      <c r="CH49" s="47"/>
      <c r="CI49" s="47"/>
      <c r="CJ49" s="47"/>
      <c r="CK49" s="47"/>
      <c r="CL49" s="47"/>
      <c r="CM49" s="47"/>
      <c r="CN49" s="47"/>
      <c r="CO49" s="47"/>
      <c r="CP49" s="47"/>
      <c r="CQ49" s="47"/>
      <c r="CR49" s="47"/>
      <c r="CS49" s="47"/>
      <c r="CT49" s="47"/>
      <c r="CU49" s="47"/>
      <c r="CV49" s="47"/>
      <c r="CW49" s="47"/>
      <c r="CX49" s="47"/>
      <c r="CY49" s="47"/>
      <c r="CZ49" s="47"/>
      <c r="DA49" s="47"/>
      <c r="DB49" s="47"/>
      <c r="DC49" s="47"/>
      <c r="DD49" s="47"/>
      <c r="DE49" s="47"/>
      <c r="DF49" s="47"/>
    </row>
    <row r="50" spans="1:110">
      <c r="A50" s="130" t="str">
        <f>VLOOKUP(B50,'[123]Capex 2018'!$B:$C,2,FALSE)</f>
        <v>Modern</v>
      </c>
      <c r="B50" s="37" t="s">
        <v>823</v>
      </c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>
        <v>112363.28</v>
      </c>
      <c r="Q50" s="61">
        <v>797970.29999999993</v>
      </c>
      <c r="R50" s="61">
        <v>538240</v>
      </c>
      <c r="S50" s="61">
        <v>573830</v>
      </c>
      <c r="T50" s="61">
        <v>604360.67000000004</v>
      </c>
      <c r="U50" s="61">
        <v>837130.94000000006</v>
      </c>
      <c r="V50" s="61">
        <v>312810.87</v>
      </c>
      <c r="W50" s="61">
        <v>685714.84000000008</v>
      </c>
      <c r="X50" s="61">
        <v>834165.87</v>
      </c>
      <c r="Y50" s="61">
        <v>859717.8</v>
      </c>
      <c r="Z50" s="61">
        <v>290446.40000000002</v>
      </c>
      <c r="AA50" s="61">
        <v>802474.46</v>
      </c>
      <c r="AB50" s="61">
        <v>747041.05</v>
      </c>
      <c r="AC50" s="61">
        <v>655014.24</v>
      </c>
      <c r="AD50" s="61">
        <v>546747.42999999993</v>
      </c>
      <c r="AE50" s="61">
        <v>1026402.13</v>
      </c>
      <c r="AF50" s="61">
        <v>308342.28999999998</v>
      </c>
      <c r="AG50" s="61">
        <v>262381.7900000001</v>
      </c>
      <c r="AH50" s="61">
        <v>161910.53</v>
      </c>
      <c r="AI50" s="61">
        <v>277560.92</v>
      </c>
      <c r="AJ50" s="61">
        <v>341168.62</v>
      </c>
      <c r="AK50" s="61">
        <v>404776.33</v>
      </c>
      <c r="AL50" s="61">
        <v>98302.82</v>
      </c>
      <c r="AM50" s="61">
        <v>159019.26</v>
      </c>
      <c r="AN50" s="61">
        <v>57825.19</v>
      </c>
      <c r="AO50" s="61">
        <v>28912.6</v>
      </c>
      <c r="AP50" s="61">
        <v>14440.49</v>
      </c>
      <c r="AQ50" s="61">
        <v>1858806.32</v>
      </c>
      <c r="AR50" s="61">
        <v>360470.93</v>
      </c>
      <c r="AS50" s="61">
        <v>307081.21999999997</v>
      </c>
      <c r="AT50" s="61">
        <v>209160.68852112349</v>
      </c>
      <c r="AU50" s="61">
        <v>209160.68852112349</v>
      </c>
      <c r="AV50" s="61">
        <v>209160.68852112349</v>
      </c>
      <c r="AW50" s="61">
        <v>209160.68852112349</v>
      </c>
      <c r="AX50" s="61">
        <v>209160.68852112349</v>
      </c>
      <c r="AY50" s="61">
        <v>591055.81644953089</v>
      </c>
      <c r="AZ50" s="61">
        <v>591055.81644953089</v>
      </c>
      <c r="BA50" s="61">
        <v>591055.81644953089</v>
      </c>
      <c r="BB50" s="61">
        <v>591055.81644953089</v>
      </c>
      <c r="BC50" s="61">
        <v>591055.81644953089</v>
      </c>
      <c r="BD50" s="61">
        <v>591055.81644953089</v>
      </c>
      <c r="BE50" s="61">
        <v>591055.81644953089</v>
      </c>
      <c r="BF50" s="61">
        <v>591055.81644953089</v>
      </c>
      <c r="BG50" s="61">
        <v>591055.81644953089</v>
      </c>
      <c r="BH50" s="61">
        <v>591055.81644953089</v>
      </c>
      <c r="BI50" s="61">
        <v>591055.81644953089</v>
      </c>
      <c r="BJ50" s="61">
        <v>591055.81644953089</v>
      </c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130"/>
      <c r="BX50" s="108"/>
      <c r="BY50" s="47"/>
      <c r="BZ50" s="47"/>
      <c r="CA50" s="47"/>
      <c r="CB50" s="47"/>
      <c r="CC50" s="47"/>
      <c r="CD50" s="47"/>
      <c r="CE50" s="47"/>
      <c r="CF50" s="47"/>
      <c r="CG50" s="47"/>
      <c r="CH50" s="47"/>
      <c r="CI50" s="47"/>
      <c r="CJ50" s="47"/>
      <c r="CK50" s="47"/>
      <c r="CL50" s="47"/>
      <c r="CM50" s="47"/>
      <c r="CN50" s="47"/>
      <c r="CO50" s="47"/>
      <c r="CP50" s="47"/>
      <c r="CQ50" s="47"/>
      <c r="CR50" s="47"/>
      <c r="CS50" s="47"/>
      <c r="CT50" s="47"/>
      <c r="CU50" s="47"/>
      <c r="CV50" s="47"/>
      <c r="CW50" s="47"/>
      <c r="CX50" s="47"/>
      <c r="CY50" s="47"/>
      <c r="CZ50" s="47"/>
      <c r="DA50" s="47"/>
      <c r="DB50" s="47"/>
      <c r="DC50" s="47"/>
      <c r="DD50" s="47"/>
      <c r="DE50" s="47"/>
      <c r="DF50" s="47"/>
    </row>
    <row r="51" spans="1:110">
      <c r="A51" s="130" t="str">
        <f>VLOOKUP(B51,'[123]Capex 2018'!$B:$C,2,FALSE)</f>
        <v>Modern</v>
      </c>
      <c r="B51" s="37" t="s">
        <v>824</v>
      </c>
      <c r="C51" s="61">
        <v>0</v>
      </c>
      <c r="D51" s="61">
        <v>1468.42</v>
      </c>
      <c r="E51" s="61">
        <v>0</v>
      </c>
      <c r="F51" s="61">
        <v>9123.56</v>
      </c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>
        <v>64676.44</v>
      </c>
      <c r="S51" s="61"/>
      <c r="T51" s="61"/>
      <c r="U51" s="61"/>
      <c r="V51" s="61">
        <v>200700</v>
      </c>
      <c r="W51" s="61"/>
      <c r="X51" s="61">
        <v>31500</v>
      </c>
      <c r="Y51" s="61"/>
      <c r="Z51" s="61"/>
      <c r="AA51" s="61">
        <v>31500</v>
      </c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>
        <v>31500</v>
      </c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130"/>
      <c r="BX51" s="108"/>
      <c r="BY51" s="47"/>
      <c r="BZ51" s="47"/>
      <c r="CA51" s="47"/>
      <c r="CB51" s="47"/>
      <c r="CC51" s="47"/>
      <c r="CD51" s="47"/>
      <c r="CE51" s="47"/>
      <c r="CF51" s="47"/>
      <c r="CG51" s="47"/>
      <c r="CH51" s="47"/>
      <c r="CI51" s="47"/>
      <c r="CJ51" s="47"/>
      <c r="CK51" s="47"/>
      <c r="CL51" s="47"/>
      <c r="CM51" s="47"/>
      <c r="CN51" s="47"/>
      <c r="CO51" s="47"/>
      <c r="CP51" s="47"/>
      <c r="CQ51" s="47"/>
      <c r="CR51" s="47"/>
      <c r="CS51" s="47"/>
      <c r="CT51" s="47"/>
      <c r="CU51" s="47"/>
      <c r="CV51" s="47"/>
      <c r="CW51" s="47"/>
      <c r="CX51" s="47"/>
      <c r="CY51" s="47"/>
      <c r="CZ51" s="47"/>
      <c r="DA51" s="47"/>
      <c r="DB51" s="47"/>
      <c r="DC51" s="47"/>
      <c r="DD51" s="47"/>
      <c r="DE51" s="47"/>
      <c r="DF51" s="47"/>
    </row>
    <row r="52" spans="1:110">
      <c r="A52" s="130" t="str">
        <f>VLOOKUP(B52,'[123]Capex 2018'!$B:$C,2,FALSE)</f>
        <v>Modern</v>
      </c>
      <c r="B52" s="37" t="s">
        <v>825</v>
      </c>
      <c r="C52" s="61"/>
      <c r="D52" s="61"/>
      <c r="E52" s="61"/>
      <c r="F52" s="61"/>
      <c r="G52" s="61"/>
      <c r="H52" s="61"/>
      <c r="I52" s="61"/>
      <c r="J52" s="61">
        <v>69931.89</v>
      </c>
      <c r="K52" s="61">
        <v>23310.63</v>
      </c>
      <c r="L52" s="61">
        <v>3785.75</v>
      </c>
      <c r="M52" s="61">
        <v>3785.75</v>
      </c>
      <c r="N52" s="61">
        <v>3785.75</v>
      </c>
      <c r="O52" s="61">
        <v>3785.75</v>
      </c>
      <c r="P52" s="61">
        <v>3785.75</v>
      </c>
      <c r="Q52" s="61">
        <v>3785.75</v>
      </c>
      <c r="R52" s="61">
        <v>3785.75</v>
      </c>
      <c r="S52" s="61">
        <v>3785.75</v>
      </c>
      <c r="T52" s="61">
        <v>3785.75</v>
      </c>
      <c r="U52" s="61">
        <v>3785.75</v>
      </c>
      <c r="V52" s="61">
        <v>3785.75</v>
      </c>
      <c r="W52" s="61">
        <v>3785.74</v>
      </c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130"/>
      <c r="BX52" s="108"/>
      <c r="BY52" s="47"/>
      <c r="BZ52" s="47"/>
      <c r="CA52" s="47"/>
      <c r="CB52" s="47"/>
      <c r="CC52" s="47"/>
      <c r="CD52" s="47"/>
      <c r="CE52" s="47"/>
      <c r="CF52" s="47"/>
      <c r="CG52" s="47"/>
      <c r="CH52" s="47"/>
      <c r="CI52" s="47"/>
      <c r="CJ52" s="47"/>
      <c r="CK52" s="47"/>
      <c r="CL52" s="47"/>
      <c r="CM52" s="47"/>
      <c r="CN52" s="47"/>
      <c r="CO52" s="47"/>
      <c r="CP52" s="47"/>
      <c r="CQ52" s="47"/>
      <c r="CR52" s="47"/>
      <c r="CS52" s="47"/>
      <c r="CT52" s="47"/>
      <c r="CU52" s="47"/>
      <c r="CV52" s="47"/>
      <c r="CW52" s="47"/>
      <c r="CX52" s="47"/>
      <c r="CY52" s="47"/>
      <c r="CZ52" s="47"/>
      <c r="DA52" s="47"/>
      <c r="DB52" s="47"/>
      <c r="DC52" s="47"/>
      <c r="DD52" s="47"/>
      <c r="DE52" s="47"/>
      <c r="DF52" s="47"/>
    </row>
    <row r="53" spans="1:110">
      <c r="A53" s="130" t="str">
        <f>VLOOKUP(B53,'[123]Capex 2018'!$B:$C,2,FALSE)</f>
        <v>Modern</v>
      </c>
      <c r="B53" s="37" t="s">
        <v>826</v>
      </c>
      <c r="C53" s="61"/>
      <c r="D53" s="61"/>
      <c r="E53" s="61"/>
      <c r="F53" s="61"/>
      <c r="G53" s="61"/>
      <c r="H53" s="61"/>
      <c r="I53" s="61"/>
      <c r="J53" s="61"/>
      <c r="K53" s="61"/>
      <c r="L53" s="61">
        <v>214502</v>
      </c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130"/>
      <c r="BX53" s="108"/>
      <c r="BY53" s="47"/>
      <c r="BZ53" s="47"/>
      <c r="CA53" s="47"/>
      <c r="CB53" s="47"/>
      <c r="CC53" s="47"/>
      <c r="CD53" s="47"/>
      <c r="CE53" s="47"/>
      <c r="CF53" s="47"/>
      <c r="CG53" s="47"/>
      <c r="CH53" s="47"/>
      <c r="CI53" s="47"/>
      <c r="CJ53" s="47"/>
      <c r="CK53" s="47"/>
      <c r="CL53" s="47"/>
      <c r="CM53" s="47"/>
      <c r="CN53" s="47"/>
      <c r="CO53" s="47"/>
      <c r="CP53" s="47"/>
      <c r="CQ53" s="47"/>
      <c r="CR53" s="47"/>
      <c r="CS53" s="47"/>
      <c r="CT53" s="47"/>
      <c r="CU53" s="47"/>
      <c r="CV53" s="47"/>
      <c r="CW53" s="47"/>
      <c r="CX53" s="47"/>
      <c r="CY53" s="47"/>
      <c r="CZ53" s="47"/>
      <c r="DA53" s="47"/>
      <c r="DB53" s="47"/>
      <c r="DC53" s="47"/>
      <c r="DD53" s="47"/>
      <c r="DE53" s="47"/>
      <c r="DF53" s="47"/>
    </row>
    <row r="54" spans="1:110">
      <c r="A54" s="130" t="str">
        <f>VLOOKUP(B54,'[123]Capex 2018'!$B:$C,2,FALSE)</f>
        <v>Modern</v>
      </c>
      <c r="B54" s="37" t="s">
        <v>893</v>
      </c>
      <c r="C54" s="61">
        <v>16092530.130000001</v>
      </c>
      <c r="D54" s="61">
        <v>6684111.9200000027</v>
      </c>
      <c r="E54" s="61">
        <v>4346563.21</v>
      </c>
      <c r="F54" s="61">
        <v>2746278.43</v>
      </c>
      <c r="G54" s="61">
        <v>-852.46</v>
      </c>
      <c r="H54" s="61">
        <v>299524.34000000003</v>
      </c>
      <c r="I54" s="61">
        <v>25408.1</v>
      </c>
      <c r="J54" s="61">
        <v>36042.449999999997</v>
      </c>
      <c r="K54" s="61">
        <v>85442.72</v>
      </c>
      <c r="L54" s="61">
        <v>26630.38</v>
      </c>
      <c r="M54" s="61">
        <v>23894.46</v>
      </c>
      <c r="N54" s="61">
        <v>160794.96</v>
      </c>
      <c r="O54" s="61">
        <v>-25064.2</v>
      </c>
      <c r="P54" s="61">
        <v>10510.09</v>
      </c>
      <c r="Q54" s="61">
        <v>16897.41</v>
      </c>
      <c r="R54" s="61">
        <v>-111576.26</v>
      </c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>
        <v>270</v>
      </c>
      <c r="AI54" s="61"/>
      <c r="AJ54" s="61"/>
      <c r="AK54" s="61">
        <v>102664.11</v>
      </c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130"/>
      <c r="BX54" s="108"/>
      <c r="BY54" s="47"/>
      <c r="BZ54" s="47"/>
      <c r="CA54" s="47"/>
      <c r="CB54" s="47"/>
      <c r="CC54" s="47"/>
      <c r="CD54" s="47"/>
      <c r="CE54" s="47"/>
      <c r="CF54" s="47"/>
      <c r="CG54" s="47"/>
      <c r="CH54" s="47"/>
      <c r="CI54" s="47"/>
      <c r="CJ54" s="47"/>
      <c r="CK54" s="47"/>
      <c r="CL54" s="47"/>
      <c r="CM54" s="47"/>
      <c r="CN54" s="47"/>
      <c r="CO54" s="47"/>
      <c r="CP54" s="47"/>
      <c r="CQ54" s="47"/>
      <c r="CR54" s="47"/>
      <c r="CS54" s="47"/>
      <c r="CT54" s="47"/>
      <c r="CU54" s="47"/>
      <c r="CV54" s="47"/>
      <c r="CW54" s="47"/>
      <c r="CX54" s="47"/>
      <c r="CY54" s="47"/>
      <c r="CZ54" s="47"/>
      <c r="DA54" s="47"/>
      <c r="DB54" s="47"/>
      <c r="DC54" s="47"/>
      <c r="DD54" s="47"/>
      <c r="DE54" s="47"/>
      <c r="DF54" s="47"/>
    </row>
    <row r="55" spans="1:110">
      <c r="A55" s="130" t="str">
        <f>VLOOKUP(B55,'[123]Capex 2018'!$B:$C,2,FALSE)</f>
        <v>Modern</v>
      </c>
      <c r="B55" s="37" t="s">
        <v>894</v>
      </c>
      <c r="C55" s="61">
        <v>4963.9299999999994</v>
      </c>
      <c r="D55" s="61">
        <v>1328563.18</v>
      </c>
      <c r="E55" s="61">
        <v>3305183.9200000009</v>
      </c>
      <c r="F55" s="61">
        <v>5348656.1800000006</v>
      </c>
      <c r="G55" s="61">
        <v>6784446.9899999974</v>
      </c>
      <c r="H55" s="61">
        <v>1980297.56</v>
      </c>
      <c r="I55" s="61">
        <v>1670926.01</v>
      </c>
      <c r="J55" s="61">
        <v>3007756.5499999989</v>
      </c>
      <c r="K55" s="61">
        <v>5955506.0900000017</v>
      </c>
      <c r="L55" s="61">
        <v>2334428.14</v>
      </c>
      <c r="M55" s="61">
        <v>626634.75</v>
      </c>
      <c r="N55" s="61">
        <v>1550105.28</v>
      </c>
      <c r="O55" s="61">
        <v>2596279.75</v>
      </c>
      <c r="P55" s="61">
        <v>713635.00999999989</v>
      </c>
      <c r="Q55" s="61">
        <v>3510179.1800000011</v>
      </c>
      <c r="R55" s="61">
        <v>1779424.28</v>
      </c>
      <c r="S55" s="61">
        <v>177514.91</v>
      </c>
      <c r="T55" s="61">
        <v>67117.77</v>
      </c>
      <c r="U55" s="61">
        <v>7137.21</v>
      </c>
      <c r="V55" s="61">
        <v>155062.51999999999</v>
      </c>
      <c r="W55" s="61">
        <v>426384.06</v>
      </c>
      <c r="X55" s="61">
        <v>230513.65</v>
      </c>
      <c r="Y55" s="61">
        <v>118663.99</v>
      </c>
      <c r="Z55" s="61">
        <v>83458.180000000008</v>
      </c>
      <c r="AA55" s="61"/>
      <c r="AB55" s="61"/>
      <c r="AC55" s="61">
        <v>5311273.6700000009</v>
      </c>
      <c r="AD55" s="61"/>
      <c r="AE55" s="61">
        <v>11700</v>
      </c>
      <c r="AF55" s="61"/>
      <c r="AG55" s="61"/>
      <c r="AH55" s="61"/>
      <c r="AI55" s="61">
        <v>4341147.74</v>
      </c>
      <c r="AJ55" s="61"/>
      <c r="AK55" s="61">
        <v>49370</v>
      </c>
      <c r="AL55" s="61">
        <v>54554.5</v>
      </c>
      <c r="AM55" s="61">
        <v>36598.910000000003</v>
      </c>
      <c r="AN55" s="61">
        <v>1733144.45</v>
      </c>
      <c r="AO55" s="61">
        <v>129008.39</v>
      </c>
      <c r="AP55" s="61"/>
      <c r="AQ55" s="61"/>
      <c r="AR55" s="61">
        <v>702</v>
      </c>
      <c r="AS55" s="61"/>
      <c r="AT55" s="61">
        <v>7000000</v>
      </c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130"/>
      <c r="BX55" s="108"/>
      <c r="BY55" s="47"/>
      <c r="BZ55" s="47"/>
      <c r="CA55" s="47"/>
      <c r="CB55" s="47"/>
      <c r="CC55" s="47"/>
      <c r="CD55" s="47"/>
      <c r="CE55" s="47"/>
      <c r="CF55" s="47"/>
      <c r="CG55" s="47"/>
      <c r="CH55" s="47"/>
      <c r="CI55" s="47"/>
      <c r="CJ55" s="47"/>
      <c r="CK55" s="47"/>
      <c r="CL55" s="47"/>
      <c r="CM55" s="47"/>
      <c r="CN55" s="47"/>
      <c r="CO55" s="47"/>
      <c r="CP55" s="47"/>
      <c r="CQ55" s="47"/>
      <c r="CR55" s="47"/>
      <c r="CS55" s="47"/>
      <c r="CT55" s="47"/>
      <c r="CU55" s="47"/>
      <c r="CV55" s="47"/>
      <c r="CW55" s="47"/>
      <c r="CX55" s="47"/>
      <c r="CY55" s="47"/>
      <c r="CZ55" s="47"/>
      <c r="DA55" s="47"/>
      <c r="DB55" s="47"/>
      <c r="DC55" s="47"/>
      <c r="DD55" s="47"/>
      <c r="DE55" s="47"/>
      <c r="DF55" s="47"/>
    </row>
    <row r="56" spans="1:110">
      <c r="A56" s="130" t="str">
        <f>VLOOKUP(B56,'[123]Capex 2018'!$B:$C,2,FALSE)</f>
        <v>Modern</v>
      </c>
      <c r="B56" s="37" t="s">
        <v>895</v>
      </c>
      <c r="C56" s="61">
        <v>6746.74</v>
      </c>
      <c r="D56" s="61">
        <v>0</v>
      </c>
      <c r="E56" s="61">
        <v>0</v>
      </c>
      <c r="F56" s="61"/>
      <c r="G56" s="61"/>
      <c r="H56" s="61">
        <v>754.22</v>
      </c>
      <c r="I56" s="61">
        <v>1339.83</v>
      </c>
      <c r="J56" s="61">
        <v>157639.5</v>
      </c>
      <c r="K56" s="61">
        <v>-44607.100000000333</v>
      </c>
      <c r="L56" s="61">
        <v>388922.05</v>
      </c>
      <c r="M56" s="61">
        <v>76828.209999999992</v>
      </c>
      <c r="N56" s="61">
        <v>62043249.270000003</v>
      </c>
      <c r="O56" s="61">
        <v>1504909.06</v>
      </c>
      <c r="P56" s="61">
        <v>322996.93999999989</v>
      </c>
      <c r="Q56" s="61">
        <v>620716.18000000028</v>
      </c>
      <c r="R56" s="61">
        <v>-651751.22000000009</v>
      </c>
      <c r="S56" s="61">
        <v>226166.51</v>
      </c>
      <c r="T56" s="61">
        <v>146491.10999999999</v>
      </c>
      <c r="U56" s="61">
        <v>159331.92000000001</v>
      </c>
      <c r="V56" s="61">
        <v>1700217.09</v>
      </c>
      <c r="W56" s="61">
        <v>14428078.949999999</v>
      </c>
      <c r="X56" s="61">
        <v>30153053.489999991</v>
      </c>
      <c r="Y56" s="61">
        <v>13627543.989999991</v>
      </c>
      <c r="Z56" s="61">
        <v>13625069.890000001</v>
      </c>
      <c r="AA56" s="61">
        <v>5192655.29</v>
      </c>
      <c r="AB56" s="61">
        <v>7992111.0300000003</v>
      </c>
      <c r="AC56" s="61">
        <v>3230573.03</v>
      </c>
      <c r="AD56" s="61">
        <v>13161445.140000001</v>
      </c>
      <c r="AE56" s="61">
        <v>5084162.4300000006</v>
      </c>
      <c r="AF56" s="61">
        <v>10224998.92</v>
      </c>
      <c r="AG56" s="61">
        <v>5288314.709999999</v>
      </c>
      <c r="AH56" s="61">
        <v>7530480.4699999988</v>
      </c>
      <c r="AI56" s="61">
        <v>5060502.5899999989</v>
      </c>
      <c r="AJ56" s="61">
        <v>9273698.0399999991</v>
      </c>
      <c r="AK56" s="61">
        <v>6443070.0500000007</v>
      </c>
      <c r="AL56" s="61">
        <v>6672560.5999999987</v>
      </c>
      <c r="AM56" s="61">
        <v>2484402.35</v>
      </c>
      <c r="AN56" s="61">
        <v>5861855.1799999997</v>
      </c>
      <c r="AO56" s="61">
        <v>3833110.69</v>
      </c>
      <c r="AP56" s="61">
        <v>7335042.7199999979</v>
      </c>
      <c r="AQ56" s="61">
        <v>2730898.2200000007</v>
      </c>
      <c r="AR56" s="61">
        <v>4280242.93</v>
      </c>
      <c r="AS56" s="61">
        <v>10252263.950096989</v>
      </c>
      <c r="AT56" s="61">
        <v>7951906.5801625252</v>
      </c>
      <c r="AU56" s="61">
        <v>7553520.6801625248</v>
      </c>
      <c r="AV56" s="61">
        <v>10045504.450162524</v>
      </c>
      <c r="AW56" s="61">
        <v>7641047.9801625255</v>
      </c>
      <c r="AX56" s="61">
        <v>7683337.7843743777</v>
      </c>
      <c r="AY56" s="61">
        <v>401607.74545599404</v>
      </c>
      <c r="AZ56" s="61">
        <v>1060577.702230894</v>
      </c>
      <c r="BA56" s="61">
        <v>249826.06603173399</v>
      </c>
      <c r="BB56" s="61">
        <v>1241494.5466542738</v>
      </c>
      <c r="BC56" s="61">
        <v>3212439.1667881543</v>
      </c>
      <c r="BD56" s="61">
        <v>4121288.6670110337</v>
      </c>
      <c r="BE56" s="61">
        <v>1856284.096725354</v>
      </c>
      <c r="BF56" s="61">
        <v>565999.13671571412</v>
      </c>
      <c r="BG56" s="61">
        <v>2514920.6667157141</v>
      </c>
      <c r="BH56" s="61">
        <v>505160.36247796402</v>
      </c>
      <c r="BI56" s="61">
        <v>2800790.2984636137</v>
      </c>
      <c r="BJ56" s="61">
        <v>1349328.6906652641</v>
      </c>
      <c r="BK56" s="61">
        <v>3376610.7323007691</v>
      </c>
      <c r="BL56" s="61">
        <v>3376610.7323007691</v>
      </c>
      <c r="BM56" s="61">
        <v>3348225.7765673655</v>
      </c>
      <c r="BN56" s="61">
        <v>3348225.7765673655</v>
      </c>
      <c r="BO56" s="61">
        <v>3348225.7765673655</v>
      </c>
      <c r="BP56" s="61">
        <v>3348225.7765673655</v>
      </c>
      <c r="BQ56" s="61">
        <v>3348225.7765673655</v>
      </c>
      <c r="BR56" s="61">
        <v>3348225.7765673655</v>
      </c>
      <c r="BS56" s="61">
        <v>3348225.7765673655</v>
      </c>
      <c r="BT56" s="61">
        <v>3348225.7765673655</v>
      </c>
      <c r="BU56" s="61">
        <v>3348225.7765673655</v>
      </c>
      <c r="BV56" s="61">
        <v>3348225.7765673655</v>
      </c>
      <c r="BW56" s="130">
        <v>3348225.7765673655</v>
      </c>
      <c r="BX56" s="108">
        <v>3348225.7765673655</v>
      </c>
      <c r="BY56" s="47">
        <v>3348225.7765673655</v>
      </c>
      <c r="BZ56" s="47">
        <v>3370636.0294173653</v>
      </c>
      <c r="CA56" s="47">
        <v>3348225.7765673655</v>
      </c>
      <c r="CB56" s="47">
        <v>3348225.7765673655</v>
      </c>
      <c r="CC56" s="47">
        <v>3348225.7765673655</v>
      </c>
      <c r="CD56" s="47">
        <v>3348225.7765673655</v>
      </c>
      <c r="CE56" s="47">
        <v>3348225.7765673655</v>
      </c>
      <c r="CF56" s="47">
        <v>3348225.7765673655</v>
      </c>
      <c r="CG56" s="47">
        <v>3348225.7765673655</v>
      </c>
      <c r="CH56" s="47">
        <v>3348225.7765673655</v>
      </c>
      <c r="CI56" s="47">
        <v>3348225.7765673655</v>
      </c>
      <c r="CJ56" s="47">
        <v>3348225.7765673655</v>
      </c>
      <c r="CK56" s="47">
        <v>3348225.7765673655</v>
      </c>
      <c r="CL56" s="47">
        <v>3608918.4330667034</v>
      </c>
      <c r="CM56" s="47">
        <v>3348225.7765673655</v>
      </c>
      <c r="CN56" s="47">
        <v>3348225.7765673655</v>
      </c>
      <c r="CO56" s="47">
        <v>3668711.0609041844</v>
      </c>
      <c r="CP56" s="47">
        <v>3348225.7765673655</v>
      </c>
      <c r="CQ56" s="47">
        <v>3348225.7765673655</v>
      </c>
      <c r="CR56" s="47">
        <v>3348225.7765673655</v>
      </c>
      <c r="CS56" s="47">
        <v>3348225.7765673655</v>
      </c>
      <c r="CT56" s="47">
        <v>3348225.7765673655</v>
      </c>
      <c r="CU56" s="47"/>
      <c r="CV56" s="47"/>
      <c r="CW56" s="47"/>
      <c r="CX56" s="47"/>
      <c r="CY56" s="47"/>
      <c r="CZ56" s="47"/>
      <c r="DA56" s="47"/>
      <c r="DB56" s="47"/>
      <c r="DC56" s="47"/>
      <c r="DD56" s="47"/>
      <c r="DE56" s="47"/>
      <c r="DF56" s="47"/>
    </row>
    <row r="57" spans="1:110">
      <c r="A57" s="130" t="str">
        <f>VLOOKUP(B57,'[123]Capex 2018'!$B:$C,2,FALSE)</f>
        <v>Modern</v>
      </c>
      <c r="B57" s="37" t="s">
        <v>896</v>
      </c>
      <c r="C57" s="61">
        <v>0</v>
      </c>
      <c r="D57" s="61">
        <v>0</v>
      </c>
      <c r="E57" s="61">
        <v>38</v>
      </c>
      <c r="F57" s="61"/>
      <c r="G57" s="61"/>
      <c r="H57" s="61">
        <v>911.25</v>
      </c>
      <c r="I57" s="61">
        <v>369.98</v>
      </c>
      <c r="J57" s="61"/>
      <c r="K57" s="61"/>
      <c r="L57" s="61">
        <v>45312.11</v>
      </c>
      <c r="M57" s="61"/>
      <c r="N57" s="61">
        <v>1146621.45</v>
      </c>
      <c r="O57" s="61">
        <v>18333.330000000002</v>
      </c>
      <c r="P57" s="61">
        <v>5508.45</v>
      </c>
      <c r="Q57" s="61">
        <v>1087.22</v>
      </c>
      <c r="R57" s="61">
        <v>38026.54</v>
      </c>
      <c r="S57" s="61">
        <v>270.44</v>
      </c>
      <c r="T57" s="61"/>
      <c r="U57" s="61">
        <v>770</v>
      </c>
      <c r="V57" s="61">
        <v>576.49</v>
      </c>
      <c r="W57" s="61">
        <v>8771.56</v>
      </c>
      <c r="X57" s="61">
        <v>46356.52</v>
      </c>
      <c r="Y57" s="61">
        <v>3288227.74</v>
      </c>
      <c r="Z57" s="61">
        <v>576009.96</v>
      </c>
      <c r="AA57" s="61">
        <v>1471453.31</v>
      </c>
      <c r="AB57" s="61">
        <v>3447786.94</v>
      </c>
      <c r="AC57" s="61">
        <v>484197.61</v>
      </c>
      <c r="AD57" s="61">
        <v>2744438.87</v>
      </c>
      <c r="AE57" s="61">
        <v>4679825.7899999991</v>
      </c>
      <c r="AF57" s="61"/>
      <c r="AG57" s="61"/>
      <c r="AH57" s="61"/>
      <c r="AI57" s="61"/>
      <c r="AJ57" s="61">
        <v>782344.38</v>
      </c>
      <c r="AK57" s="61">
        <v>183321.61</v>
      </c>
      <c r="AL57" s="61">
        <v>594</v>
      </c>
      <c r="AM57" s="61">
        <v>792</v>
      </c>
      <c r="AN57" s="61">
        <v>341543.26</v>
      </c>
      <c r="AO57" s="61">
        <v>35016</v>
      </c>
      <c r="AP57" s="61">
        <v>3346534.63</v>
      </c>
      <c r="AQ57" s="61">
        <v>1587882.44</v>
      </c>
      <c r="AR57" s="61">
        <v>451622</v>
      </c>
      <c r="AS57" s="61">
        <v>3594614.249453296</v>
      </c>
      <c r="AT57" s="61">
        <v>4744325.0782492962</v>
      </c>
      <c r="AU57" s="61">
        <v>2266605.0305352961</v>
      </c>
      <c r="AV57" s="61">
        <v>3934845.482829296</v>
      </c>
      <c r="AW57" s="61">
        <v>5872707.6557676857</v>
      </c>
      <c r="AX57" s="61">
        <v>4657975.7207492962</v>
      </c>
      <c r="AY57" s="61">
        <v>2438039.501555704</v>
      </c>
      <c r="AZ57" s="61">
        <v>551095.41077870398</v>
      </c>
      <c r="BA57" s="61">
        <v>956974.65277370403</v>
      </c>
      <c r="BB57" s="61">
        <v>269918.26350859093</v>
      </c>
      <c r="BC57" s="61">
        <v>269918.26350859093</v>
      </c>
      <c r="BD57" s="61">
        <v>1754635.1149750748</v>
      </c>
      <c r="BE57" s="61">
        <v>371879.19619907497</v>
      </c>
      <c r="BF57" s="61">
        <v>269918.26350859093</v>
      </c>
      <c r="BG57" s="61">
        <v>828289.75191959087</v>
      </c>
      <c r="BH57" s="61">
        <v>592818.18503607495</v>
      </c>
      <c r="BI57" s="61">
        <v>269918.26350859093</v>
      </c>
      <c r="BJ57" s="61">
        <v>2829929.3097730363</v>
      </c>
      <c r="BK57" s="61">
        <v>1210643.0632074962</v>
      </c>
      <c r="BL57" s="61">
        <v>565686.68951009819</v>
      </c>
      <c r="BM57" s="61">
        <v>935003.26452209824</v>
      </c>
      <c r="BN57" s="61">
        <v>772328.1064810981</v>
      </c>
      <c r="BO57" s="61">
        <v>662412.45915609808</v>
      </c>
      <c r="BP57" s="61">
        <v>2268340.9287914131</v>
      </c>
      <c r="BQ57" s="61">
        <v>727872.82999893324</v>
      </c>
      <c r="BR57" s="61">
        <v>1163627.8109580982</v>
      </c>
      <c r="BS57" s="61">
        <v>1037053.6750133503</v>
      </c>
      <c r="BT57" s="61">
        <v>1406336.0991703502</v>
      </c>
      <c r="BU57" s="61">
        <v>565686.68951009819</v>
      </c>
      <c r="BV57" s="61">
        <v>882862.43044093321</v>
      </c>
      <c r="BW57" s="130">
        <v>280465.72840456816</v>
      </c>
      <c r="BX57" s="108">
        <v>280465.72840456816</v>
      </c>
      <c r="BY57" s="47">
        <v>838837.21681556804</v>
      </c>
      <c r="BZ57" s="47">
        <v>1602742.4280105641</v>
      </c>
      <c r="CA57" s="47">
        <v>280465.72840456816</v>
      </c>
      <c r="CB57" s="47">
        <v>280465.72840456816</v>
      </c>
      <c r="CC57" s="47">
        <v>280465.72840456816</v>
      </c>
      <c r="CD57" s="47">
        <v>280465.72840456816</v>
      </c>
      <c r="CE57" s="47">
        <v>280465.72840456816</v>
      </c>
      <c r="CF57" s="47">
        <v>632195.79984456813</v>
      </c>
      <c r="CG57" s="47">
        <v>280465.72840456816</v>
      </c>
      <c r="CH57" s="47">
        <v>1014702.2525355681</v>
      </c>
      <c r="CI57" s="47">
        <v>4037289.3700213372</v>
      </c>
      <c r="CJ57" s="47">
        <v>494961.09677834716</v>
      </c>
      <c r="CK57" s="47">
        <v>494961.09677834716</v>
      </c>
      <c r="CL57" s="47">
        <v>1022556.2039383473</v>
      </c>
      <c r="CM57" s="47">
        <v>670826.1324983472</v>
      </c>
      <c r="CN57" s="47">
        <v>753254.33027834713</v>
      </c>
      <c r="CO57" s="47">
        <v>1840328.6199983472</v>
      </c>
      <c r="CP57" s="47">
        <v>494961.09677834716</v>
      </c>
      <c r="CQ57" s="47">
        <v>494961.09677834716</v>
      </c>
      <c r="CR57" s="47">
        <v>494961.09677834716</v>
      </c>
      <c r="CS57" s="47">
        <v>494961.09677834716</v>
      </c>
      <c r="CT57" s="47">
        <v>494961.09677834716</v>
      </c>
      <c r="CU57" s="47"/>
      <c r="CV57" s="47"/>
      <c r="CW57" s="47"/>
      <c r="CX57" s="47"/>
      <c r="CY57" s="47"/>
      <c r="CZ57" s="47"/>
      <c r="DA57" s="47"/>
      <c r="DB57" s="47"/>
      <c r="DC57" s="47"/>
      <c r="DD57" s="47"/>
      <c r="DE57" s="47"/>
      <c r="DF57" s="47"/>
    </row>
    <row r="58" spans="1:110">
      <c r="A58" s="130" t="str">
        <f>VLOOKUP(B58,'[123]Capex 2018'!$B:$C,2,FALSE)</f>
        <v>Modern</v>
      </c>
      <c r="B58" s="37" t="s">
        <v>897</v>
      </c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>
        <v>219823.7</v>
      </c>
      <c r="N58" s="61">
        <v>12305505.619999999</v>
      </c>
      <c r="O58" s="61">
        <v>11124860.800000001</v>
      </c>
      <c r="P58" s="61"/>
      <c r="Q58" s="61">
        <v>498200</v>
      </c>
      <c r="R58" s="61">
        <v>582968.62</v>
      </c>
      <c r="S58" s="61"/>
      <c r="T58" s="61"/>
      <c r="U58" s="61">
        <v>291484.31</v>
      </c>
      <c r="V58" s="61">
        <v>16687291.17</v>
      </c>
      <c r="W58" s="61">
        <v>291484.31</v>
      </c>
      <c r="X58" s="61">
        <v>28679258.309999999</v>
      </c>
      <c r="Y58" s="61">
        <v>12805171.609999999</v>
      </c>
      <c r="Z58" s="61">
        <v>5562430.3899999997</v>
      </c>
      <c r="AA58" s="61">
        <v>6115862.7400000002</v>
      </c>
      <c r="AB58" s="61">
        <v>754070.46</v>
      </c>
      <c r="AC58" s="61">
        <v>13800917.640000001</v>
      </c>
      <c r="AD58" s="61">
        <v>5738827.5199999996</v>
      </c>
      <c r="AE58" s="61"/>
      <c r="AF58" s="61">
        <v>316825</v>
      </c>
      <c r="AG58" s="61"/>
      <c r="AH58" s="61"/>
      <c r="AI58" s="61"/>
      <c r="AJ58" s="61"/>
      <c r="AK58" s="61">
        <v>308055.84999999998</v>
      </c>
      <c r="AL58" s="61">
        <v>61320.81</v>
      </c>
      <c r="AM58" s="61">
        <v>7443.6</v>
      </c>
      <c r="AN58" s="61">
        <v>1794.68</v>
      </c>
      <c r="AO58" s="61">
        <v>2846.46</v>
      </c>
      <c r="AP58" s="61"/>
      <c r="AQ58" s="61"/>
      <c r="AR58" s="61"/>
      <c r="AS58" s="61">
        <v>574407.75438673643</v>
      </c>
      <c r="AT58" s="61">
        <v>574407.75438673643</v>
      </c>
      <c r="AU58" s="61">
        <v>2206512.2107130415</v>
      </c>
      <c r="AV58" s="61">
        <v>481442.6999980415</v>
      </c>
      <c r="AW58" s="61">
        <v>599263.42009390111</v>
      </c>
      <c r="AX58" s="61">
        <v>1070490.8256080416</v>
      </c>
      <c r="AY58" s="61">
        <v>3775248.14794375</v>
      </c>
      <c r="AZ58" s="61">
        <v>3775248.14794375</v>
      </c>
      <c r="BA58" s="61">
        <v>4364296.2735537495</v>
      </c>
      <c r="BB58" s="61">
        <v>4364296.2735537495</v>
      </c>
      <c r="BC58" s="61">
        <v>4069772.2107487498</v>
      </c>
      <c r="BD58" s="61">
        <v>4069772.2107487498</v>
      </c>
      <c r="BE58" s="61">
        <v>5794841.7179437503</v>
      </c>
      <c r="BF58" s="61">
        <v>3775248.14794375</v>
      </c>
      <c r="BG58" s="61">
        <v>4069772.3107487499</v>
      </c>
      <c r="BH58" s="61">
        <v>3775248.14794375</v>
      </c>
      <c r="BI58" s="61">
        <v>3775248.14794375</v>
      </c>
      <c r="BJ58" s="61">
        <v>7798401.2995287403</v>
      </c>
      <c r="BK58" s="61">
        <v>3415528.0902437498</v>
      </c>
      <c r="BL58" s="61">
        <v>3415528.0902437498</v>
      </c>
      <c r="BM58" s="61">
        <v>3415528.0902437498</v>
      </c>
      <c r="BN58" s="61">
        <v>3415528.0902437498</v>
      </c>
      <c r="BO58" s="61">
        <v>3415528.0902437498</v>
      </c>
      <c r="BP58" s="61">
        <v>3415528.0902437498</v>
      </c>
      <c r="BQ58" s="61">
        <v>3415528.0902437498</v>
      </c>
      <c r="BR58" s="61">
        <v>3415528.0902437498</v>
      </c>
      <c r="BS58" s="61">
        <v>3415528.0902437498</v>
      </c>
      <c r="BT58" s="61">
        <v>3415528.0902437498</v>
      </c>
      <c r="BU58" s="61">
        <v>3415528.0902437498</v>
      </c>
      <c r="BV58" s="61">
        <v>3415528.0902437498</v>
      </c>
      <c r="BW58" s="130">
        <v>0</v>
      </c>
      <c r="BX58" s="108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/>
      <c r="CJ58" s="47"/>
      <c r="CK58" s="47"/>
      <c r="CL58" s="47"/>
      <c r="CM58" s="47"/>
      <c r="CN58" s="47"/>
      <c r="CO58" s="47"/>
      <c r="CP58" s="47"/>
      <c r="CQ58" s="47"/>
      <c r="CR58" s="47"/>
      <c r="CS58" s="47"/>
      <c r="CT58" s="47"/>
      <c r="CU58" s="47"/>
      <c r="CV58" s="47"/>
      <c r="CW58" s="47"/>
      <c r="CX58" s="47"/>
      <c r="CY58" s="47"/>
      <c r="CZ58" s="47"/>
      <c r="DA58" s="47"/>
      <c r="DB58" s="47"/>
      <c r="DC58" s="47"/>
      <c r="DD58" s="47"/>
      <c r="DE58" s="47"/>
      <c r="DF58" s="47"/>
    </row>
    <row r="59" spans="1:110">
      <c r="A59" s="130" t="str">
        <f>VLOOKUP(B59,'[123]Capex 2018'!$B:$C,2,FALSE)</f>
        <v>Modern</v>
      </c>
      <c r="B59" s="37" t="s">
        <v>898</v>
      </c>
      <c r="C59" s="61"/>
      <c r="D59" s="61"/>
      <c r="E59" s="61"/>
      <c r="F59" s="61"/>
      <c r="G59" s="61"/>
      <c r="H59" s="61"/>
      <c r="I59" s="61">
        <v>163350</v>
      </c>
      <c r="J59" s="61"/>
      <c r="K59" s="61"/>
      <c r="L59" s="61"/>
      <c r="M59" s="61"/>
      <c r="N59" s="61">
        <v>282960</v>
      </c>
      <c r="O59" s="61">
        <v>235800</v>
      </c>
      <c r="P59" s="61">
        <v>565022.1</v>
      </c>
      <c r="Q59" s="61"/>
      <c r="R59" s="61">
        <v>306540</v>
      </c>
      <c r="S59" s="61"/>
      <c r="T59" s="61">
        <v>6505</v>
      </c>
      <c r="U59" s="61"/>
      <c r="V59" s="61"/>
      <c r="W59" s="61"/>
      <c r="X59" s="61">
        <v>462168</v>
      </c>
      <c r="Y59" s="61">
        <v>263010.3</v>
      </c>
      <c r="Z59" s="61"/>
      <c r="AA59" s="61">
        <v>702623.6</v>
      </c>
      <c r="AB59" s="61">
        <v>14850</v>
      </c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130"/>
      <c r="BX59" s="108"/>
      <c r="BY59" s="47"/>
      <c r="BZ59" s="47"/>
      <c r="CA59" s="47"/>
      <c r="CB59" s="47"/>
      <c r="CC59" s="47"/>
      <c r="CD59" s="47"/>
      <c r="CE59" s="47"/>
      <c r="CF59" s="47"/>
      <c r="CG59" s="47"/>
      <c r="CH59" s="47"/>
      <c r="CI59" s="47"/>
      <c r="CJ59" s="47"/>
      <c r="CK59" s="47"/>
      <c r="CL59" s="47"/>
      <c r="CM59" s="47"/>
      <c r="CN59" s="47"/>
      <c r="CO59" s="47"/>
      <c r="CP59" s="47"/>
      <c r="CQ59" s="47"/>
      <c r="CR59" s="47"/>
      <c r="CS59" s="47"/>
      <c r="CT59" s="47"/>
      <c r="CU59" s="47"/>
      <c r="CV59" s="47"/>
      <c r="CW59" s="47"/>
      <c r="CX59" s="47"/>
      <c r="CY59" s="47"/>
      <c r="CZ59" s="47"/>
      <c r="DA59" s="47"/>
      <c r="DB59" s="47"/>
      <c r="DC59" s="47"/>
      <c r="DD59" s="47"/>
      <c r="DE59" s="47"/>
      <c r="DF59" s="47"/>
    </row>
    <row r="60" spans="1:110">
      <c r="A60" s="130" t="str">
        <f>VLOOKUP(B60,'[123]Capex 2018'!$B:$C,2,FALSE)</f>
        <v>Modern</v>
      </c>
      <c r="B60" s="37" t="s">
        <v>899</v>
      </c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>
        <v>629616</v>
      </c>
      <c r="AB60" s="61"/>
      <c r="AC60" s="61"/>
      <c r="AD60" s="61">
        <v>416655.16</v>
      </c>
      <c r="AE60" s="61"/>
      <c r="AF60" s="61"/>
      <c r="AG60" s="61"/>
      <c r="AH60" s="61">
        <v>15714.78</v>
      </c>
      <c r="AI60" s="61">
        <v>15714.78</v>
      </c>
      <c r="AJ60" s="61"/>
      <c r="AK60" s="61"/>
      <c r="AL60" s="61"/>
      <c r="AM60" s="61">
        <v>31429.57</v>
      </c>
      <c r="AN60" s="61"/>
      <c r="AO60" s="61">
        <v>18740.400000000001</v>
      </c>
      <c r="AP60" s="61"/>
      <c r="AQ60" s="61"/>
      <c r="AR60" s="61">
        <v>15714.78</v>
      </c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130"/>
      <c r="BX60" s="108"/>
      <c r="BY60" s="47"/>
      <c r="BZ60" s="47"/>
      <c r="CA60" s="47"/>
      <c r="CB60" s="47"/>
      <c r="CC60" s="47"/>
      <c r="CD60" s="47"/>
      <c r="CE60" s="47"/>
      <c r="CF60" s="47"/>
      <c r="CG60" s="47"/>
      <c r="CH60" s="47"/>
      <c r="CI60" s="47"/>
      <c r="CJ60" s="47"/>
      <c r="CK60" s="47"/>
      <c r="CL60" s="47"/>
      <c r="CM60" s="47"/>
      <c r="CN60" s="47"/>
      <c r="CO60" s="47"/>
      <c r="CP60" s="47"/>
      <c r="CQ60" s="47"/>
      <c r="CR60" s="47"/>
      <c r="CS60" s="47"/>
      <c r="CT60" s="47"/>
      <c r="CU60" s="47"/>
      <c r="CV60" s="47"/>
      <c r="CW60" s="47"/>
      <c r="CX60" s="47"/>
      <c r="CY60" s="47"/>
      <c r="CZ60" s="47"/>
      <c r="DA60" s="47"/>
      <c r="DB60" s="47"/>
      <c r="DC60" s="47"/>
      <c r="DD60" s="47"/>
      <c r="DE60" s="47"/>
      <c r="DF60" s="47"/>
    </row>
    <row r="61" spans="1:110">
      <c r="A61" s="130" t="str">
        <f>VLOOKUP(B61,'[123]Capex 2018'!$B:$C,2,FALSE)</f>
        <v>Modern</v>
      </c>
      <c r="B61" s="37" t="s">
        <v>900</v>
      </c>
      <c r="C61" s="61"/>
      <c r="D61" s="61"/>
      <c r="E61" s="61"/>
      <c r="F61" s="61"/>
      <c r="G61" s="61">
        <v>72086.34</v>
      </c>
      <c r="H61" s="61">
        <v>89200.08</v>
      </c>
      <c r="I61" s="61">
        <v>143850.07999999999</v>
      </c>
      <c r="J61" s="61">
        <v>75651.66</v>
      </c>
      <c r="K61" s="61">
        <v>676686.58000000007</v>
      </c>
      <c r="L61" s="61">
        <v>290861.88</v>
      </c>
      <c r="M61" s="61">
        <v>54204.83</v>
      </c>
      <c r="N61" s="61">
        <v>679315.95000000007</v>
      </c>
      <c r="O61" s="61">
        <v>234165.38</v>
      </c>
      <c r="P61" s="61">
        <v>181387.97</v>
      </c>
      <c r="Q61" s="61">
        <v>118646.31</v>
      </c>
      <c r="R61" s="61">
        <v>298196.62</v>
      </c>
      <c r="S61" s="61">
        <v>159956.89000000001</v>
      </c>
      <c r="T61" s="61">
        <v>267528.58</v>
      </c>
      <c r="U61" s="61">
        <v>215448.35</v>
      </c>
      <c r="V61" s="61">
        <v>141968.20000000001</v>
      </c>
      <c r="W61" s="61">
        <v>19754.22</v>
      </c>
      <c r="X61" s="61">
        <v>100051.2</v>
      </c>
      <c r="Y61" s="61">
        <v>7791</v>
      </c>
      <c r="Z61" s="61">
        <v>-0.01</v>
      </c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130"/>
      <c r="BX61" s="108"/>
      <c r="BY61" s="47"/>
      <c r="BZ61" s="47"/>
      <c r="CA61" s="47"/>
      <c r="CB61" s="47"/>
      <c r="CC61" s="47"/>
      <c r="CD61" s="47"/>
      <c r="CE61" s="47"/>
      <c r="CF61" s="47"/>
      <c r="CG61" s="47"/>
      <c r="CH61" s="47"/>
      <c r="CI61" s="47"/>
      <c r="CJ61" s="47"/>
      <c r="CK61" s="47"/>
      <c r="CL61" s="47"/>
      <c r="CM61" s="47"/>
      <c r="CN61" s="47"/>
      <c r="CO61" s="47"/>
      <c r="CP61" s="47"/>
      <c r="CQ61" s="47"/>
      <c r="CR61" s="47"/>
      <c r="CS61" s="47"/>
      <c r="CT61" s="47"/>
      <c r="CU61" s="47"/>
      <c r="CV61" s="47"/>
      <c r="CW61" s="47"/>
      <c r="CX61" s="47"/>
      <c r="CY61" s="47"/>
      <c r="CZ61" s="47"/>
      <c r="DA61" s="47"/>
      <c r="DB61" s="47"/>
      <c r="DC61" s="47"/>
      <c r="DD61" s="47"/>
      <c r="DE61" s="47"/>
      <c r="DF61" s="47"/>
    </row>
    <row r="62" spans="1:110">
      <c r="A62" s="130" t="str">
        <f>VLOOKUP(B62,'[123]Capex 2018'!$B:$C,2,FALSE)</f>
        <v>Modern</v>
      </c>
      <c r="B62" s="37" t="s">
        <v>901</v>
      </c>
      <c r="C62" s="61">
        <v>0</v>
      </c>
      <c r="D62" s="61">
        <v>3753.46</v>
      </c>
      <c r="E62" s="61">
        <v>0</v>
      </c>
      <c r="F62" s="61"/>
      <c r="G62" s="61"/>
      <c r="H62" s="61"/>
      <c r="I62" s="61"/>
      <c r="J62" s="61"/>
      <c r="K62" s="61"/>
      <c r="L62" s="61"/>
      <c r="M62" s="61">
        <v>6204.4400000000014</v>
      </c>
      <c r="N62" s="61"/>
      <c r="O62" s="61"/>
      <c r="P62" s="61">
        <v>37358.019999999997</v>
      </c>
      <c r="Q62" s="61">
        <v>2590217.62</v>
      </c>
      <c r="R62" s="61">
        <v>769930.15999999992</v>
      </c>
      <c r="S62" s="61">
        <v>783958.64999999991</v>
      </c>
      <c r="T62" s="61">
        <v>350000</v>
      </c>
      <c r="U62" s="61">
        <v>881203.28</v>
      </c>
      <c r="V62" s="61">
        <v>462361.56</v>
      </c>
      <c r="W62" s="61">
        <v>1209073.8400000001</v>
      </c>
      <c r="X62" s="61">
        <v>413519.6</v>
      </c>
      <c r="Y62" s="61">
        <v>171652.08</v>
      </c>
      <c r="Z62" s="61">
        <v>808461.74</v>
      </c>
      <c r="AA62" s="61">
        <v>344690.42</v>
      </c>
      <c r="AB62" s="61">
        <v>35186.71</v>
      </c>
      <c r="AC62" s="61">
        <v>379837.83</v>
      </c>
      <c r="AD62" s="61">
        <v>235480.33</v>
      </c>
      <c r="AE62" s="61">
        <v>313147.12</v>
      </c>
      <c r="AF62" s="61">
        <v>428751.86</v>
      </c>
      <c r="AG62" s="61">
        <v>20990.560000000009</v>
      </c>
      <c r="AH62" s="61">
        <v>682337.24</v>
      </c>
      <c r="AI62" s="61">
        <v>52042.66</v>
      </c>
      <c r="AJ62" s="61">
        <v>75172.740000000005</v>
      </c>
      <c r="AK62" s="61">
        <v>208170.68</v>
      </c>
      <c r="AL62" s="61">
        <v>46260.14</v>
      </c>
      <c r="AM62" s="61">
        <v>977049.8</v>
      </c>
      <c r="AN62" s="61">
        <v>330498.56</v>
      </c>
      <c r="AO62" s="61">
        <v>92520.3</v>
      </c>
      <c r="AP62" s="61">
        <v>35318.550000000003</v>
      </c>
      <c r="AQ62" s="61">
        <v>1856938.44</v>
      </c>
      <c r="AR62" s="61">
        <v>593110.57999999996</v>
      </c>
      <c r="AS62" s="61">
        <v>257724.69</v>
      </c>
      <c r="AT62" s="61">
        <v>82659.210273179255</v>
      </c>
      <c r="AU62" s="61">
        <v>82659.210273179255</v>
      </c>
      <c r="AV62" s="61">
        <v>82659.210273179255</v>
      </c>
      <c r="AW62" s="61">
        <v>82659.210273179255</v>
      </c>
      <c r="AX62" s="61">
        <v>82659.210273179226</v>
      </c>
      <c r="AY62" s="61">
        <v>1343399.3965528426</v>
      </c>
      <c r="AZ62" s="61">
        <v>1343399.3965528426</v>
      </c>
      <c r="BA62" s="61">
        <v>1343399.3965528426</v>
      </c>
      <c r="BB62" s="61">
        <v>1343399.3965528426</v>
      </c>
      <c r="BC62" s="61">
        <v>1343399.3965528426</v>
      </c>
      <c r="BD62" s="61">
        <v>1343399.3965528426</v>
      </c>
      <c r="BE62" s="61">
        <v>1343399.3965528426</v>
      </c>
      <c r="BF62" s="61">
        <v>1343399.3965528426</v>
      </c>
      <c r="BG62" s="61">
        <v>1343399.3965528426</v>
      </c>
      <c r="BH62" s="61">
        <v>1343399.3965528426</v>
      </c>
      <c r="BI62" s="61">
        <v>1343399.3965528426</v>
      </c>
      <c r="BJ62" s="61">
        <v>1343399.3965528426</v>
      </c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130"/>
      <c r="BX62" s="108"/>
      <c r="BY62" s="47"/>
      <c r="BZ62" s="47"/>
      <c r="CA62" s="47"/>
      <c r="CB62" s="47"/>
      <c r="CC62" s="47"/>
      <c r="CD62" s="47"/>
      <c r="CE62" s="47"/>
      <c r="CF62" s="47"/>
      <c r="CG62" s="47"/>
      <c r="CH62" s="47"/>
      <c r="CI62" s="47"/>
      <c r="CJ62" s="47"/>
      <c r="CK62" s="47"/>
      <c r="CL62" s="47"/>
      <c r="CM62" s="47"/>
      <c r="CN62" s="47"/>
      <c r="CO62" s="47"/>
      <c r="CP62" s="47"/>
      <c r="CQ62" s="47"/>
      <c r="CR62" s="47"/>
      <c r="CS62" s="47"/>
      <c r="CT62" s="47"/>
      <c r="CU62" s="47"/>
      <c r="CV62" s="47"/>
      <c r="CW62" s="47"/>
      <c r="CX62" s="47"/>
      <c r="CY62" s="47"/>
      <c r="CZ62" s="47"/>
      <c r="DA62" s="47"/>
      <c r="DB62" s="47"/>
      <c r="DC62" s="47"/>
      <c r="DD62" s="47"/>
      <c r="DE62" s="47"/>
      <c r="DF62" s="47"/>
    </row>
    <row r="63" spans="1:110">
      <c r="A63" s="130" t="s">
        <v>926</v>
      </c>
      <c r="B63" s="37" t="s">
        <v>742</v>
      </c>
      <c r="C63" s="61">
        <v>14230</v>
      </c>
      <c r="D63" s="61">
        <v>0</v>
      </c>
      <c r="E63" s="61">
        <v>-1850</v>
      </c>
      <c r="F63" s="61"/>
      <c r="G63" s="61">
        <v>-0.06</v>
      </c>
      <c r="H63" s="61">
        <v>564112.68999999994</v>
      </c>
      <c r="I63" s="61">
        <v>-2057599.7800000003</v>
      </c>
      <c r="J63" s="61">
        <v>-1767318.68</v>
      </c>
      <c r="K63" s="61">
        <v>7334343.79</v>
      </c>
      <c r="L63" s="61">
        <v>1325974.72</v>
      </c>
      <c r="M63" s="61">
        <v>528685.12</v>
      </c>
      <c r="N63" s="61">
        <v>122861.92</v>
      </c>
      <c r="O63" s="61"/>
      <c r="P63" s="61">
        <v>348381.15</v>
      </c>
      <c r="Q63" s="61"/>
      <c r="R63" s="61"/>
      <c r="S63" s="61"/>
      <c r="T63" s="61">
        <v>242794.72</v>
      </c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>
        <v>-0.02</v>
      </c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130"/>
      <c r="BX63" s="108"/>
      <c r="BY63" s="47"/>
      <c r="BZ63" s="47"/>
      <c r="CA63" s="47"/>
      <c r="CB63" s="47"/>
      <c r="CC63" s="47"/>
      <c r="CD63" s="47"/>
      <c r="CE63" s="47"/>
      <c r="CF63" s="47"/>
      <c r="CG63" s="47"/>
      <c r="CH63" s="47"/>
      <c r="CI63" s="47"/>
      <c r="CJ63" s="47"/>
      <c r="CK63" s="47"/>
      <c r="CL63" s="47"/>
      <c r="CM63" s="47"/>
      <c r="CN63" s="47"/>
      <c r="CO63" s="47"/>
      <c r="CP63" s="47"/>
      <c r="CQ63" s="47"/>
      <c r="CR63" s="47"/>
      <c r="CS63" s="47"/>
      <c r="CT63" s="47"/>
      <c r="CU63" s="47"/>
      <c r="CV63" s="47"/>
      <c r="CW63" s="47"/>
      <c r="CX63" s="47"/>
      <c r="CY63" s="47"/>
      <c r="CZ63" s="47"/>
      <c r="DA63" s="47"/>
      <c r="DB63" s="47"/>
      <c r="DC63" s="47"/>
      <c r="DD63" s="47"/>
      <c r="DE63" s="47"/>
      <c r="DF63" s="47"/>
    </row>
    <row r="64" spans="1:110">
      <c r="A64" s="130" t="s">
        <v>926</v>
      </c>
      <c r="B64" s="37" t="s">
        <v>743</v>
      </c>
      <c r="C64" s="61"/>
      <c r="D64" s="61"/>
      <c r="E64" s="61"/>
      <c r="F64" s="61"/>
      <c r="G64" s="61"/>
      <c r="H64" s="61">
        <v>300807</v>
      </c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130"/>
      <c r="BX64" s="108"/>
      <c r="BY64" s="47"/>
      <c r="BZ64" s="47"/>
      <c r="CA64" s="47"/>
      <c r="CB64" s="47"/>
      <c r="CC64" s="47"/>
      <c r="CD64" s="47"/>
      <c r="CE64" s="47"/>
      <c r="CF64" s="47"/>
      <c r="CG64" s="47"/>
      <c r="CH64" s="47"/>
      <c r="CI64" s="47"/>
      <c r="CJ64" s="47"/>
      <c r="CK64" s="47"/>
      <c r="CL64" s="47"/>
      <c r="CM64" s="47"/>
      <c r="CN64" s="47"/>
      <c r="CO64" s="47"/>
      <c r="CP64" s="47"/>
      <c r="CQ64" s="47"/>
      <c r="CR64" s="47"/>
      <c r="CS64" s="47"/>
      <c r="CT64" s="47"/>
      <c r="CU64" s="47"/>
      <c r="CV64" s="47"/>
      <c r="CW64" s="47"/>
      <c r="CX64" s="47"/>
      <c r="CY64" s="47"/>
      <c r="CZ64" s="47"/>
      <c r="DA64" s="47"/>
      <c r="DB64" s="47"/>
      <c r="DC64" s="47"/>
      <c r="DD64" s="47"/>
      <c r="DE64" s="47"/>
      <c r="DF64" s="47"/>
    </row>
    <row r="65" spans="1:110">
      <c r="A65" s="130" t="s">
        <v>926</v>
      </c>
      <c r="B65" s="37" t="s">
        <v>744</v>
      </c>
      <c r="C65" s="61"/>
      <c r="D65" s="61"/>
      <c r="E65" s="61"/>
      <c r="F65" s="61"/>
      <c r="G65" s="61"/>
      <c r="H65" s="61"/>
      <c r="I65" s="61">
        <v>219953.85</v>
      </c>
      <c r="J65" s="61"/>
      <c r="K65" s="61"/>
      <c r="L65" s="61">
        <v>-219953.85</v>
      </c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>
        <v>138266.66</v>
      </c>
      <c r="X65" s="61">
        <v>136098.56</v>
      </c>
      <c r="Y65" s="61"/>
      <c r="Z65" s="61"/>
      <c r="AA65" s="61"/>
      <c r="AB65" s="61">
        <v>112048</v>
      </c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>
        <v>123271.5</v>
      </c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130"/>
      <c r="BX65" s="108"/>
      <c r="BY65" s="47"/>
      <c r="BZ65" s="47"/>
      <c r="CA65" s="47"/>
      <c r="CB65" s="47"/>
      <c r="CC65" s="47"/>
      <c r="CD65" s="47"/>
      <c r="CE65" s="47"/>
      <c r="CF65" s="47"/>
      <c r="CG65" s="47"/>
      <c r="CH65" s="47"/>
      <c r="CI65" s="47"/>
      <c r="CJ65" s="47"/>
      <c r="CK65" s="47"/>
      <c r="CL65" s="47"/>
      <c r="CM65" s="47"/>
      <c r="CN65" s="47"/>
      <c r="CO65" s="47"/>
      <c r="CP65" s="47"/>
      <c r="CQ65" s="47"/>
      <c r="CR65" s="47"/>
      <c r="CS65" s="47"/>
      <c r="CT65" s="47"/>
      <c r="CU65" s="47"/>
      <c r="CV65" s="47"/>
      <c r="CW65" s="47"/>
      <c r="CX65" s="47"/>
      <c r="CY65" s="47"/>
      <c r="CZ65" s="47"/>
      <c r="DA65" s="47"/>
      <c r="DB65" s="47"/>
      <c r="DC65" s="47"/>
      <c r="DD65" s="47"/>
      <c r="DE65" s="47"/>
      <c r="DF65" s="47"/>
    </row>
    <row r="66" spans="1:110">
      <c r="A66" s="130" t="s">
        <v>926</v>
      </c>
      <c r="B66" s="37" t="s">
        <v>745</v>
      </c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>
        <v>15330.02</v>
      </c>
      <c r="N66" s="61">
        <v>38932.18</v>
      </c>
      <c r="O66" s="61"/>
      <c r="P66" s="61"/>
      <c r="Q66" s="61"/>
      <c r="R66" s="61"/>
      <c r="S66" s="61"/>
      <c r="T66" s="61"/>
      <c r="U66" s="61"/>
      <c r="V66" s="61"/>
      <c r="W66" s="61">
        <v>24964.69</v>
      </c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130"/>
      <c r="BX66" s="108"/>
      <c r="BY66" s="47"/>
      <c r="BZ66" s="47"/>
      <c r="CA66" s="47"/>
      <c r="CB66" s="47"/>
      <c r="CC66" s="47"/>
      <c r="CD66" s="47"/>
      <c r="CE66" s="47"/>
      <c r="CF66" s="47"/>
      <c r="CG66" s="47"/>
      <c r="CH66" s="47"/>
      <c r="CI66" s="47"/>
      <c r="CJ66" s="47"/>
      <c r="CK66" s="47"/>
      <c r="CL66" s="47"/>
      <c r="CM66" s="47"/>
      <c r="CN66" s="47"/>
      <c r="CO66" s="47"/>
      <c r="CP66" s="47"/>
      <c r="CQ66" s="47"/>
      <c r="CR66" s="47"/>
      <c r="CS66" s="47"/>
      <c r="CT66" s="47"/>
      <c r="CU66" s="47"/>
      <c r="CV66" s="47"/>
      <c r="CW66" s="47"/>
      <c r="CX66" s="47"/>
      <c r="CY66" s="47"/>
      <c r="CZ66" s="47"/>
      <c r="DA66" s="47"/>
      <c r="DB66" s="47"/>
      <c r="DC66" s="47"/>
      <c r="DD66" s="47"/>
      <c r="DE66" s="47"/>
      <c r="DF66" s="47"/>
    </row>
    <row r="67" spans="1:110">
      <c r="A67" s="130" t="s">
        <v>926</v>
      </c>
      <c r="B67" s="37" t="s">
        <v>746</v>
      </c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>
        <v>456734.99</v>
      </c>
      <c r="AB67" s="61"/>
      <c r="AC67" s="61"/>
      <c r="AD67" s="61">
        <v>43321.760000000002</v>
      </c>
      <c r="AE67" s="61">
        <v>12050.38</v>
      </c>
      <c r="AF67" s="61">
        <v>49088.97</v>
      </c>
      <c r="AG67" s="61">
        <v>75359.650000000009</v>
      </c>
      <c r="AH67" s="61">
        <v>36027.250000000007</v>
      </c>
      <c r="AI67" s="61">
        <v>22333.4</v>
      </c>
      <c r="AJ67" s="61">
        <v>39922.629999999997</v>
      </c>
      <c r="AK67" s="61">
        <v>100160.62</v>
      </c>
      <c r="AL67" s="61">
        <v>34126.930000000022</v>
      </c>
      <c r="AM67" s="61">
        <v>20095.279999999992</v>
      </c>
      <c r="AN67" s="61">
        <v>51440.2</v>
      </c>
      <c r="AO67" s="61">
        <v>74629.260000000009</v>
      </c>
      <c r="AP67" s="61">
        <v>58816.659999999989</v>
      </c>
      <c r="AQ67" s="61">
        <v>17985</v>
      </c>
      <c r="AR67" s="61">
        <v>95802.93</v>
      </c>
      <c r="AS67" s="61">
        <v>1423731.22796</v>
      </c>
      <c r="AT67" s="61">
        <v>39378.492310434565</v>
      </c>
      <c r="AU67" s="61">
        <v>172431.92796</v>
      </c>
      <c r="AV67" s="61">
        <v>22431.927959999997</v>
      </c>
      <c r="AW67" s="61">
        <v>22431.927959999997</v>
      </c>
      <c r="AX67" s="61">
        <v>23182.747959999997</v>
      </c>
      <c r="AY67" s="61">
        <v>0</v>
      </c>
      <c r="AZ67" s="61">
        <v>0</v>
      </c>
      <c r="BA67" s="61">
        <v>0</v>
      </c>
      <c r="BB67" s="61">
        <v>0</v>
      </c>
      <c r="BC67" s="61">
        <v>0</v>
      </c>
      <c r="BD67" s="61">
        <v>0</v>
      </c>
      <c r="BE67" s="61">
        <v>0</v>
      </c>
      <c r="BF67" s="61">
        <v>0</v>
      </c>
      <c r="BG67" s="61">
        <v>0</v>
      </c>
      <c r="BH67" s="61">
        <v>0</v>
      </c>
      <c r="BI67" s="61">
        <v>0</v>
      </c>
      <c r="BJ67" s="61">
        <v>0</v>
      </c>
      <c r="BK67" s="61">
        <v>0</v>
      </c>
      <c r="BL67" s="61">
        <v>0</v>
      </c>
      <c r="BM67" s="61">
        <v>0</v>
      </c>
      <c r="BN67" s="61">
        <v>0</v>
      </c>
      <c r="BO67" s="61">
        <v>0</v>
      </c>
      <c r="BP67" s="61">
        <v>0</v>
      </c>
      <c r="BQ67" s="61">
        <v>0</v>
      </c>
      <c r="BR67" s="61">
        <v>0</v>
      </c>
      <c r="BS67" s="61">
        <v>0</v>
      </c>
      <c r="BT67" s="61">
        <v>0</v>
      </c>
      <c r="BU67" s="61">
        <v>0</v>
      </c>
      <c r="BV67" s="61">
        <v>0</v>
      </c>
      <c r="BW67" s="130">
        <v>0</v>
      </c>
      <c r="BX67" s="108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/>
      <c r="CV67" s="47"/>
      <c r="CW67" s="47"/>
      <c r="CX67" s="47"/>
      <c r="CY67" s="47"/>
      <c r="CZ67" s="47"/>
      <c r="DA67" s="47"/>
      <c r="DB67" s="47"/>
      <c r="DC67" s="47"/>
      <c r="DD67" s="47"/>
      <c r="DE67" s="47"/>
      <c r="DF67" s="47"/>
    </row>
    <row r="68" spans="1:110">
      <c r="A68" s="130" t="s">
        <v>926</v>
      </c>
      <c r="B68" s="37" t="s">
        <v>747</v>
      </c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130"/>
      <c r="BX68" s="108"/>
      <c r="BY68" s="47"/>
      <c r="BZ68" s="47"/>
      <c r="CA68" s="47"/>
      <c r="CB68" s="47"/>
      <c r="CC68" s="47"/>
      <c r="CD68" s="47"/>
      <c r="CE68" s="47"/>
      <c r="CF68" s="47"/>
      <c r="CG68" s="47"/>
      <c r="CH68" s="47"/>
      <c r="CI68" s="47"/>
      <c r="CJ68" s="47"/>
      <c r="CK68" s="47"/>
      <c r="CL68" s="47"/>
      <c r="CM68" s="47"/>
      <c r="CN68" s="47"/>
      <c r="CO68" s="47"/>
      <c r="CP68" s="47"/>
      <c r="CQ68" s="47"/>
      <c r="CR68" s="47"/>
      <c r="CS68" s="47"/>
      <c r="CT68" s="47"/>
      <c r="CU68" s="47"/>
      <c r="CV68" s="47"/>
      <c r="CW68" s="47"/>
      <c r="CX68" s="47"/>
      <c r="CY68" s="47"/>
      <c r="CZ68" s="47"/>
      <c r="DA68" s="47"/>
      <c r="DB68" s="47"/>
      <c r="DC68" s="47"/>
      <c r="DD68" s="47"/>
      <c r="DE68" s="47"/>
      <c r="DF68" s="47"/>
    </row>
    <row r="69" spans="1:110">
      <c r="A69" s="130" t="s">
        <v>926</v>
      </c>
      <c r="B69" s="37" t="s">
        <v>748</v>
      </c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130"/>
      <c r="BX69" s="108"/>
      <c r="BY69" s="47"/>
      <c r="BZ69" s="47"/>
      <c r="CA69" s="47"/>
      <c r="CB69" s="47"/>
      <c r="CC69" s="47"/>
      <c r="CD69" s="47"/>
      <c r="CE69" s="47"/>
      <c r="CF69" s="47"/>
      <c r="CG69" s="47"/>
      <c r="CH69" s="47"/>
      <c r="CI69" s="47"/>
      <c r="CJ69" s="47"/>
      <c r="CK69" s="47"/>
      <c r="CL69" s="47"/>
      <c r="CM69" s="47"/>
      <c r="CN69" s="47"/>
      <c r="CO69" s="47"/>
      <c r="CP69" s="47"/>
      <c r="CQ69" s="47"/>
      <c r="CR69" s="47"/>
      <c r="CS69" s="47"/>
      <c r="CT69" s="47"/>
      <c r="CU69" s="47"/>
      <c r="CV69" s="47"/>
      <c r="CW69" s="47"/>
      <c r="CX69" s="47"/>
      <c r="CY69" s="47"/>
      <c r="CZ69" s="47"/>
      <c r="DA69" s="47"/>
      <c r="DB69" s="47"/>
      <c r="DC69" s="47"/>
      <c r="DD69" s="47"/>
      <c r="DE69" s="47"/>
      <c r="DF69" s="47"/>
    </row>
    <row r="70" spans="1:110">
      <c r="A70" s="130" t="s">
        <v>926</v>
      </c>
      <c r="B70" s="37" t="s">
        <v>749</v>
      </c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>
        <v>1627.94</v>
      </c>
      <c r="Y70" s="61"/>
      <c r="Z70" s="61">
        <v>24655.11</v>
      </c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>
        <v>53170</v>
      </c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130"/>
      <c r="BX70" s="108"/>
      <c r="BY70" s="47"/>
      <c r="BZ70" s="47"/>
      <c r="CA70" s="47"/>
      <c r="CB70" s="47"/>
      <c r="CC70" s="47"/>
      <c r="CD70" s="47"/>
      <c r="CE70" s="47"/>
      <c r="CF70" s="47"/>
      <c r="CG70" s="47"/>
      <c r="CH70" s="47"/>
      <c r="CI70" s="47"/>
      <c r="CJ70" s="47"/>
      <c r="CK70" s="47"/>
      <c r="CL70" s="47"/>
      <c r="CM70" s="47"/>
      <c r="CN70" s="47"/>
      <c r="CO70" s="47"/>
      <c r="CP70" s="47"/>
      <c r="CQ70" s="47"/>
      <c r="CR70" s="47"/>
      <c r="CS70" s="47"/>
      <c r="CT70" s="47"/>
      <c r="CU70" s="47"/>
      <c r="CV70" s="47"/>
      <c r="CW70" s="47"/>
      <c r="CX70" s="47"/>
      <c r="CY70" s="47"/>
      <c r="CZ70" s="47"/>
      <c r="DA70" s="47"/>
      <c r="DB70" s="47"/>
      <c r="DC70" s="47"/>
      <c r="DD70" s="47"/>
      <c r="DE70" s="47"/>
      <c r="DF70" s="47"/>
    </row>
    <row r="71" spans="1:110">
      <c r="A71" s="130" t="s">
        <v>926</v>
      </c>
      <c r="B71" s="37" t="s">
        <v>750</v>
      </c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>
        <v>40200</v>
      </c>
      <c r="AA71" s="61"/>
      <c r="AB71" s="61"/>
      <c r="AC71" s="61"/>
      <c r="AD71" s="61">
        <v>89014.62</v>
      </c>
      <c r="AE71" s="61"/>
      <c r="AF71" s="61">
        <v>81392.63</v>
      </c>
      <c r="AG71" s="61">
        <v>76626.67</v>
      </c>
      <c r="AH71" s="61">
        <v>15000</v>
      </c>
      <c r="AI71" s="61"/>
      <c r="AJ71" s="61">
        <v>5060</v>
      </c>
      <c r="AK71" s="61"/>
      <c r="AL71" s="61">
        <v>16127.84</v>
      </c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130"/>
      <c r="BX71" s="108"/>
      <c r="BY71" s="47"/>
      <c r="BZ71" s="47"/>
      <c r="CA71" s="47"/>
      <c r="CB71" s="47"/>
      <c r="CC71" s="47"/>
      <c r="CD71" s="47"/>
      <c r="CE71" s="47"/>
      <c r="CF71" s="47"/>
      <c r="CG71" s="47"/>
      <c r="CH71" s="47"/>
      <c r="CI71" s="47"/>
      <c r="CJ71" s="47"/>
      <c r="CK71" s="47"/>
      <c r="CL71" s="47"/>
      <c r="CM71" s="47"/>
      <c r="CN71" s="47"/>
      <c r="CO71" s="47"/>
      <c r="CP71" s="47"/>
      <c r="CQ71" s="47"/>
      <c r="CR71" s="47"/>
      <c r="CS71" s="47"/>
      <c r="CT71" s="47"/>
      <c r="CU71" s="47"/>
      <c r="CV71" s="47"/>
      <c r="CW71" s="47"/>
      <c r="CX71" s="47"/>
      <c r="CY71" s="47"/>
      <c r="CZ71" s="47"/>
      <c r="DA71" s="47"/>
      <c r="DB71" s="47"/>
      <c r="DC71" s="47"/>
      <c r="DD71" s="47"/>
      <c r="DE71" s="47"/>
      <c r="DF71" s="47"/>
    </row>
    <row r="72" spans="1:110">
      <c r="A72" s="130" t="s">
        <v>926</v>
      </c>
      <c r="B72" s="37" t="s">
        <v>751</v>
      </c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130"/>
      <c r="BX72" s="108"/>
      <c r="BY72" s="47"/>
      <c r="BZ72" s="47"/>
      <c r="CA72" s="47"/>
      <c r="CB72" s="47"/>
      <c r="CC72" s="47"/>
      <c r="CD72" s="47"/>
      <c r="CE72" s="47"/>
      <c r="CF72" s="47"/>
      <c r="CG72" s="47"/>
      <c r="CH72" s="47"/>
      <c r="CI72" s="47"/>
      <c r="CJ72" s="47"/>
      <c r="CK72" s="47"/>
      <c r="CL72" s="47"/>
      <c r="CM72" s="47"/>
      <c r="CN72" s="47"/>
      <c r="CO72" s="47"/>
      <c r="CP72" s="47"/>
      <c r="CQ72" s="47"/>
      <c r="CR72" s="47"/>
      <c r="CS72" s="47"/>
      <c r="CT72" s="47"/>
      <c r="CU72" s="47"/>
      <c r="CV72" s="47"/>
      <c r="CW72" s="47"/>
      <c r="CX72" s="47"/>
      <c r="CY72" s="47"/>
      <c r="CZ72" s="47"/>
      <c r="DA72" s="47"/>
      <c r="DB72" s="47"/>
      <c r="DC72" s="47"/>
      <c r="DD72" s="47"/>
      <c r="DE72" s="47"/>
      <c r="DF72" s="47"/>
    </row>
    <row r="73" spans="1:110">
      <c r="A73" s="130" t="s">
        <v>926</v>
      </c>
      <c r="B73" s="37" t="s">
        <v>752</v>
      </c>
      <c r="C73" s="61">
        <v>34191.56</v>
      </c>
      <c r="D73" s="61">
        <v>34191.61</v>
      </c>
      <c r="E73" s="61">
        <v>28601.59</v>
      </c>
      <c r="F73" s="61">
        <v>37406.85</v>
      </c>
      <c r="G73" s="61"/>
      <c r="H73" s="61">
        <v>55876.94</v>
      </c>
      <c r="I73" s="61">
        <v>52042.89</v>
      </c>
      <c r="J73" s="61">
        <v>52042.899999999987</v>
      </c>
      <c r="K73" s="61">
        <v>155189.51</v>
      </c>
      <c r="L73" s="61">
        <v>58960.11</v>
      </c>
      <c r="M73" s="61">
        <v>55777.78</v>
      </c>
      <c r="N73" s="61">
        <v>52608.01</v>
      </c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130"/>
      <c r="BX73" s="108"/>
      <c r="BY73" s="47"/>
      <c r="BZ73" s="47"/>
      <c r="CA73" s="47"/>
      <c r="CB73" s="47"/>
      <c r="CC73" s="47"/>
      <c r="CD73" s="47"/>
      <c r="CE73" s="47"/>
      <c r="CF73" s="47"/>
      <c r="CG73" s="47"/>
      <c r="CH73" s="47"/>
      <c r="CI73" s="47"/>
      <c r="CJ73" s="47"/>
      <c r="CK73" s="47"/>
      <c r="CL73" s="47"/>
      <c r="CM73" s="47"/>
      <c r="CN73" s="47"/>
      <c r="CO73" s="47"/>
      <c r="CP73" s="47"/>
      <c r="CQ73" s="47"/>
      <c r="CR73" s="47"/>
      <c r="CS73" s="47"/>
      <c r="CT73" s="47"/>
      <c r="CU73" s="47"/>
      <c r="CV73" s="47"/>
      <c r="CW73" s="47"/>
      <c r="CX73" s="47"/>
      <c r="CY73" s="47"/>
      <c r="CZ73" s="47"/>
      <c r="DA73" s="47"/>
      <c r="DB73" s="47"/>
      <c r="DC73" s="47"/>
      <c r="DD73" s="47"/>
      <c r="DE73" s="47"/>
      <c r="DF73" s="47"/>
    </row>
    <row r="74" spans="1:110">
      <c r="A74" s="130" t="s">
        <v>926</v>
      </c>
      <c r="B74" s="37" t="s">
        <v>753</v>
      </c>
      <c r="C74" s="61">
        <v>28966.7</v>
      </c>
      <c r="D74" s="61">
        <v>28479.22</v>
      </c>
      <c r="E74" s="61">
        <v>87764.62999999999</v>
      </c>
      <c r="F74" s="61">
        <v>97438.97</v>
      </c>
      <c r="G74" s="61"/>
      <c r="H74" s="61">
        <v>150301.49</v>
      </c>
      <c r="I74" s="61">
        <v>125425.46</v>
      </c>
      <c r="J74" s="61">
        <v>177032.47</v>
      </c>
      <c r="K74" s="61">
        <v>260251.14</v>
      </c>
      <c r="L74" s="61">
        <v>191272.66</v>
      </c>
      <c r="M74" s="61">
        <v>216983.87</v>
      </c>
      <c r="N74" s="61">
        <v>178310.12</v>
      </c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130"/>
      <c r="BX74" s="108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CJ74" s="47"/>
      <c r="CK74" s="47"/>
      <c r="CL74" s="47"/>
      <c r="CM74" s="47"/>
      <c r="CN74" s="47"/>
      <c r="CO74" s="47"/>
      <c r="CP74" s="47"/>
      <c r="CQ74" s="47"/>
      <c r="CR74" s="47"/>
      <c r="CS74" s="47"/>
      <c r="CT74" s="47"/>
      <c r="CU74" s="47"/>
      <c r="CV74" s="47"/>
      <c r="CW74" s="47"/>
      <c r="CX74" s="47"/>
      <c r="CY74" s="47"/>
      <c r="CZ74" s="47"/>
      <c r="DA74" s="47"/>
      <c r="DB74" s="47"/>
      <c r="DC74" s="47"/>
      <c r="DD74" s="47"/>
      <c r="DE74" s="47"/>
      <c r="DF74" s="47"/>
    </row>
    <row r="75" spans="1:110">
      <c r="A75" s="130" t="s">
        <v>926</v>
      </c>
      <c r="B75" s="37" t="s">
        <v>754</v>
      </c>
      <c r="C75" s="61">
        <v>96035.73</v>
      </c>
      <c r="D75" s="61">
        <v>116026.32</v>
      </c>
      <c r="E75" s="61">
        <v>39661.64</v>
      </c>
      <c r="F75" s="61">
        <v>43720.929999999993</v>
      </c>
      <c r="G75" s="61">
        <v>1252.71</v>
      </c>
      <c r="H75" s="61">
        <v>70688.160000000003</v>
      </c>
      <c r="I75" s="61">
        <v>57025.7</v>
      </c>
      <c r="J75" s="61">
        <v>79984.180000000008</v>
      </c>
      <c r="K75" s="61">
        <v>366049.77</v>
      </c>
      <c r="L75" s="61">
        <v>98379.31</v>
      </c>
      <c r="M75" s="61">
        <v>86514.240000000005</v>
      </c>
      <c r="N75" s="61">
        <v>121071.9</v>
      </c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130"/>
      <c r="BX75" s="108"/>
      <c r="BY75" s="47"/>
      <c r="BZ75" s="47"/>
      <c r="CA75" s="47"/>
      <c r="CB75" s="47"/>
      <c r="CC75" s="47"/>
      <c r="CD75" s="47"/>
      <c r="CE75" s="47"/>
      <c r="CF75" s="47"/>
      <c r="CG75" s="47"/>
      <c r="CH75" s="47"/>
      <c r="CI75" s="47"/>
      <c r="CJ75" s="47"/>
      <c r="CK75" s="47"/>
      <c r="CL75" s="47"/>
      <c r="CM75" s="47"/>
      <c r="CN75" s="47"/>
      <c r="CO75" s="47"/>
      <c r="CP75" s="47"/>
      <c r="CQ75" s="47"/>
      <c r="CR75" s="47"/>
      <c r="CS75" s="47"/>
      <c r="CT75" s="47"/>
      <c r="CU75" s="47"/>
      <c r="CV75" s="47"/>
      <c r="CW75" s="47"/>
      <c r="CX75" s="47"/>
      <c r="CY75" s="47"/>
      <c r="CZ75" s="47"/>
      <c r="DA75" s="47"/>
      <c r="DB75" s="47"/>
      <c r="DC75" s="47"/>
      <c r="DD75" s="47"/>
      <c r="DE75" s="47"/>
      <c r="DF75" s="47"/>
    </row>
    <row r="76" spans="1:110">
      <c r="A76" s="130" t="s">
        <v>926</v>
      </c>
      <c r="B76" s="37" t="s">
        <v>755</v>
      </c>
      <c r="C76" s="61"/>
      <c r="D76" s="61"/>
      <c r="E76" s="61"/>
      <c r="F76" s="61">
        <v>3987.23</v>
      </c>
      <c r="G76" s="61"/>
      <c r="H76" s="61">
        <v>71313.06</v>
      </c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130"/>
      <c r="BX76" s="108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  <c r="CJ76" s="47"/>
      <c r="CK76" s="47"/>
      <c r="CL76" s="47"/>
      <c r="CM76" s="47"/>
      <c r="CN76" s="47"/>
      <c r="CO76" s="47"/>
      <c r="CP76" s="47"/>
      <c r="CQ76" s="47"/>
      <c r="CR76" s="47"/>
      <c r="CS76" s="47"/>
      <c r="CT76" s="47"/>
      <c r="CU76" s="47"/>
      <c r="CV76" s="47"/>
      <c r="CW76" s="47"/>
      <c r="CX76" s="47"/>
      <c r="CY76" s="47"/>
      <c r="CZ76" s="47"/>
      <c r="DA76" s="47"/>
      <c r="DB76" s="47"/>
      <c r="DC76" s="47"/>
      <c r="DD76" s="47"/>
      <c r="DE76" s="47"/>
      <c r="DF76" s="47"/>
    </row>
    <row r="77" spans="1:110">
      <c r="A77" s="130" t="s">
        <v>926</v>
      </c>
      <c r="B77" s="37" t="s">
        <v>756</v>
      </c>
      <c r="C77" s="61"/>
      <c r="D77" s="61"/>
      <c r="E77" s="61"/>
      <c r="F77" s="61"/>
      <c r="G77" s="61"/>
      <c r="H77" s="61"/>
      <c r="I77" s="61"/>
      <c r="J77" s="61">
        <v>101665.64</v>
      </c>
      <c r="K77" s="61">
        <v>1521.19</v>
      </c>
      <c r="L77" s="61">
        <v>4189.5</v>
      </c>
      <c r="M77" s="61">
        <v>4189.5</v>
      </c>
      <c r="N77" s="61">
        <v>4189.5</v>
      </c>
      <c r="O77" s="61">
        <v>4189.5</v>
      </c>
      <c r="P77" s="61">
        <v>4189.5</v>
      </c>
      <c r="Q77" s="61">
        <v>4189.5</v>
      </c>
      <c r="R77" s="61">
        <v>4189.5</v>
      </c>
      <c r="S77" s="61">
        <v>4189.5</v>
      </c>
      <c r="T77" s="61">
        <v>4189.5</v>
      </c>
      <c r="U77" s="61">
        <v>4189.5</v>
      </c>
      <c r="V77" s="61">
        <v>4189.5</v>
      </c>
      <c r="W77" s="61">
        <v>4189.5</v>
      </c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130"/>
      <c r="BX77" s="108"/>
      <c r="BY77" s="47"/>
      <c r="BZ77" s="47"/>
      <c r="CA77" s="47"/>
      <c r="CB77" s="47"/>
      <c r="CC77" s="47"/>
      <c r="CD77" s="47"/>
      <c r="CE77" s="47"/>
      <c r="CF77" s="47"/>
      <c r="CG77" s="47"/>
      <c r="CH77" s="47"/>
      <c r="CI77" s="47"/>
      <c r="CJ77" s="47"/>
      <c r="CK77" s="47"/>
      <c r="CL77" s="47"/>
      <c r="CM77" s="47"/>
      <c r="CN77" s="47"/>
      <c r="CO77" s="47"/>
      <c r="CP77" s="47"/>
      <c r="CQ77" s="47"/>
      <c r="CR77" s="47"/>
      <c r="CS77" s="47"/>
      <c r="CT77" s="47"/>
      <c r="CU77" s="47"/>
      <c r="CV77" s="47"/>
      <c r="CW77" s="47"/>
      <c r="CX77" s="47"/>
      <c r="CY77" s="47"/>
      <c r="CZ77" s="47"/>
      <c r="DA77" s="47"/>
      <c r="DB77" s="47"/>
      <c r="DC77" s="47"/>
      <c r="DD77" s="47"/>
      <c r="DE77" s="47"/>
      <c r="DF77" s="47"/>
    </row>
    <row r="78" spans="1:110">
      <c r="A78" s="130" t="s">
        <v>926</v>
      </c>
      <c r="B78" s="37" t="s">
        <v>757</v>
      </c>
      <c r="C78" s="61">
        <v>12135.2</v>
      </c>
      <c r="D78" s="61">
        <v>6402</v>
      </c>
      <c r="E78" s="61">
        <v>-21843.200000000001</v>
      </c>
      <c r="F78" s="61"/>
      <c r="G78" s="61"/>
      <c r="H78" s="61"/>
      <c r="I78" s="61"/>
      <c r="J78" s="61">
        <v>-495</v>
      </c>
      <c r="K78" s="61"/>
      <c r="L78" s="61"/>
      <c r="M78" s="61"/>
      <c r="N78" s="61"/>
      <c r="O78" s="61"/>
      <c r="P78" s="61"/>
      <c r="Q78" s="61">
        <v>-183698.63</v>
      </c>
      <c r="R78" s="61"/>
      <c r="S78" s="61">
        <v>164.04</v>
      </c>
      <c r="T78" s="61"/>
      <c r="U78" s="61">
        <v>60</v>
      </c>
      <c r="V78" s="61"/>
      <c r="W78" s="61"/>
      <c r="X78" s="61"/>
      <c r="Y78" s="61"/>
      <c r="Z78" s="61"/>
      <c r="AA78" s="61"/>
      <c r="AB78" s="61"/>
      <c r="AC78" s="61"/>
      <c r="AD78" s="61">
        <v>8327</v>
      </c>
      <c r="AE78" s="61"/>
      <c r="AF78" s="61">
        <v>-415022.22</v>
      </c>
      <c r="AG78" s="61"/>
      <c r="AH78" s="61">
        <v>5390</v>
      </c>
      <c r="AI78" s="61"/>
      <c r="AJ78" s="61"/>
      <c r="AK78" s="61">
        <v>51738.85</v>
      </c>
      <c r="AL78" s="61">
        <v>78764.02</v>
      </c>
      <c r="AM78" s="61">
        <v>12870</v>
      </c>
      <c r="AN78" s="61"/>
      <c r="AO78" s="61">
        <v>-201.62</v>
      </c>
      <c r="AP78" s="61">
        <v>12657.43</v>
      </c>
      <c r="AQ78" s="61">
        <v>7990.92</v>
      </c>
      <c r="AR78" s="61"/>
      <c r="AS78" s="61">
        <v>0</v>
      </c>
      <c r="AT78" s="61">
        <v>2130</v>
      </c>
      <c r="AU78" s="61">
        <v>0</v>
      </c>
      <c r="AV78" s="61">
        <v>0</v>
      </c>
      <c r="AW78" s="61">
        <v>0</v>
      </c>
      <c r="AX78" s="61">
        <v>10000</v>
      </c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130"/>
      <c r="BX78" s="108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CJ78" s="47"/>
      <c r="CK78" s="47"/>
      <c r="CL78" s="47"/>
      <c r="CM78" s="47"/>
      <c r="CN78" s="47"/>
      <c r="CO78" s="47"/>
      <c r="CP78" s="47"/>
      <c r="CQ78" s="47"/>
      <c r="CR78" s="47"/>
      <c r="CS78" s="47"/>
      <c r="CT78" s="47"/>
      <c r="CU78" s="47"/>
      <c r="CV78" s="47"/>
      <c r="CW78" s="47"/>
      <c r="CX78" s="47"/>
      <c r="CY78" s="47"/>
      <c r="CZ78" s="47"/>
      <c r="DA78" s="47"/>
      <c r="DB78" s="47"/>
      <c r="DC78" s="47"/>
      <c r="DD78" s="47"/>
      <c r="DE78" s="47"/>
      <c r="DF78" s="47"/>
    </row>
    <row r="79" spans="1:110">
      <c r="A79" s="130" t="s">
        <v>926</v>
      </c>
      <c r="B79" s="37" t="s">
        <v>758</v>
      </c>
      <c r="C79" s="61">
        <v>260</v>
      </c>
      <c r="D79" s="61">
        <v>8295.74</v>
      </c>
      <c r="E79" s="61">
        <v>317.5</v>
      </c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>
        <v>-577.5</v>
      </c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130"/>
      <c r="BX79" s="108"/>
      <c r="BY79" s="47"/>
      <c r="BZ79" s="47"/>
      <c r="CA79" s="47"/>
      <c r="CB79" s="47"/>
      <c r="CC79" s="47"/>
      <c r="CD79" s="47"/>
      <c r="CE79" s="47"/>
      <c r="CF79" s="47"/>
      <c r="CG79" s="47"/>
      <c r="CH79" s="47"/>
      <c r="CI79" s="47"/>
      <c r="CJ79" s="47"/>
      <c r="CK79" s="47"/>
      <c r="CL79" s="47"/>
      <c r="CM79" s="47"/>
      <c r="CN79" s="47"/>
      <c r="CO79" s="47"/>
      <c r="CP79" s="47"/>
      <c r="CQ79" s="47"/>
      <c r="CR79" s="47"/>
      <c r="CS79" s="47"/>
      <c r="CT79" s="47"/>
      <c r="CU79" s="47"/>
      <c r="CV79" s="47"/>
      <c r="CW79" s="47"/>
      <c r="CX79" s="47"/>
      <c r="CY79" s="47"/>
      <c r="CZ79" s="47"/>
      <c r="DA79" s="47"/>
      <c r="DB79" s="47"/>
      <c r="DC79" s="47"/>
      <c r="DD79" s="47"/>
      <c r="DE79" s="47"/>
      <c r="DF79" s="47"/>
    </row>
    <row r="80" spans="1:110">
      <c r="A80" s="130" t="s">
        <v>926</v>
      </c>
      <c r="B80" s="37" t="s">
        <v>759</v>
      </c>
      <c r="C80" s="61">
        <v>2720743.189999999</v>
      </c>
      <c r="D80" s="61">
        <v>22956.73</v>
      </c>
      <c r="E80" s="61">
        <v>2916.849999999999</v>
      </c>
      <c r="F80" s="61"/>
      <c r="G80" s="61"/>
      <c r="H80" s="61"/>
      <c r="I80" s="61"/>
      <c r="J80" s="61"/>
      <c r="K80" s="61">
        <v>-91200</v>
      </c>
      <c r="L80" s="61"/>
      <c r="M80" s="61"/>
      <c r="N80" s="61">
        <v>610.76</v>
      </c>
      <c r="O80" s="61"/>
      <c r="P80" s="61"/>
      <c r="Q80" s="61"/>
      <c r="R80" s="61"/>
      <c r="S80" s="61"/>
      <c r="T80" s="61"/>
      <c r="U80" s="61">
        <v>3.5</v>
      </c>
      <c r="V80" s="61"/>
      <c r="W80" s="61"/>
      <c r="X80" s="61"/>
      <c r="Y80" s="61"/>
      <c r="Z80" s="61"/>
      <c r="AA80" s="61"/>
      <c r="AB80" s="61"/>
      <c r="AC80" s="61"/>
      <c r="AD80" s="61">
        <v>3065.33</v>
      </c>
      <c r="AE80" s="61"/>
      <c r="AF80" s="61">
        <v>2678.11</v>
      </c>
      <c r="AG80" s="61">
        <v>2530</v>
      </c>
      <c r="AH80" s="61">
        <v>10879</v>
      </c>
      <c r="AI80" s="61">
        <v>96167.67</v>
      </c>
      <c r="AJ80" s="61">
        <v>44474.46</v>
      </c>
      <c r="AK80" s="61">
        <v>21153.26</v>
      </c>
      <c r="AL80" s="61">
        <v>34417.01</v>
      </c>
      <c r="AM80" s="61"/>
      <c r="AN80" s="61">
        <v>8800</v>
      </c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130"/>
      <c r="BX80" s="108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</row>
    <row r="81" spans="1:110">
      <c r="A81" s="130" t="s">
        <v>926</v>
      </c>
      <c r="B81" s="37" t="s">
        <v>760</v>
      </c>
      <c r="C81" s="61">
        <v>275</v>
      </c>
      <c r="D81" s="61">
        <v>0</v>
      </c>
      <c r="E81" s="61">
        <v>-275</v>
      </c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130"/>
      <c r="BX81" s="108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</row>
    <row r="82" spans="1:110">
      <c r="A82" s="130" t="s">
        <v>926</v>
      </c>
      <c r="B82" s="37" t="s">
        <v>761</v>
      </c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>
        <v>4906.99</v>
      </c>
      <c r="N82" s="61">
        <v>904.64</v>
      </c>
      <c r="O82" s="61"/>
      <c r="P82" s="61"/>
      <c r="Q82" s="61"/>
      <c r="R82" s="61"/>
      <c r="S82" s="61"/>
      <c r="T82" s="61"/>
      <c r="U82" s="61">
        <v>-904.64</v>
      </c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130"/>
      <c r="BX82" s="108"/>
      <c r="BY82" s="47"/>
      <c r="BZ82" s="47"/>
      <c r="CA82" s="47"/>
      <c r="CB82" s="47"/>
      <c r="CC82" s="47"/>
      <c r="CD82" s="47"/>
      <c r="CE82" s="47"/>
      <c r="CF82" s="47"/>
      <c r="CG82" s="47"/>
      <c r="CH82" s="47"/>
      <c r="CI82" s="47"/>
      <c r="CJ82" s="47"/>
      <c r="CK82" s="47"/>
      <c r="CL82" s="47"/>
      <c r="CM82" s="47"/>
      <c r="CN82" s="47"/>
      <c r="CO82" s="47"/>
      <c r="CP82" s="47"/>
      <c r="CQ82" s="47"/>
      <c r="CR82" s="47"/>
      <c r="CS82" s="47"/>
      <c r="CT82" s="47"/>
      <c r="CU82" s="47"/>
      <c r="CV82" s="47"/>
      <c r="CW82" s="47"/>
      <c r="CX82" s="47"/>
      <c r="CY82" s="47"/>
      <c r="CZ82" s="47"/>
      <c r="DA82" s="47"/>
      <c r="DB82" s="47"/>
      <c r="DC82" s="47"/>
      <c r="DD82" s="47"/>
      <c r="DE82" s="47"/>
      <c r="DF82" s="47"/>
    </row>
    <row r="83" spans="1:110">
      <c r="A83" s="130" t="s">
        <v>926</v>
      </c>
      <c r="B83" s="37" t="s">
        <v>762</v>
      </c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130"/>
      <c r="BX83" s="108"/>
      <c r="BY83" s="47"/>
      <c r="BZ83" s="47"/>
      <c r="CA83" s="47"/>
      <c r="CB83" s="47"/>
      <c r="CC83" s="47"/>
      <c r="CD83" s="47"/>
      <c r="CE83" s="47"/>
      <c r="CF83" s="47"/>
      <c r="CG83" s="47"/>
      <c r="CH83" s="47"/>
      <c r="CI83" s="47"/>
      <c r="CJ83" s="47"/>
      <c r="CK83" s="47"/>
      <c r="CL83" s="47"/>
      <c r="CM83" s="47"/>
      <c r="CN83" s="47"/>
      <c r="CO83" s="47"/>
      <c r="CP83" s="47"/>
      <c r="CQ83" s="47"/>
      <c r="CR83" s="47"/>
      <c r="CS83" s="47"/>
      <c r="CT83" s="47"/>
      <c r="CU83" s="47"/>
      <c r="CV83" s="47"/>
      <c r="CW83" s="47"/>
      <c r="CX83" s="47"/>
      <c r="CY83" s="47"/>
      <c r="CZ83" s="47"/>
      <c r="DA83" s="47"/>
      <c r="DB83" s="47"/>
      <c r="DC83" s="47"/>
      <c r="DD83" s="47"/>
      <c r="DE83" s="47"/>
      <c r="DF83" s="47"/>
    </row>
    <row r="84" spans="1:110">
      <c r="A84" s="130" t="s">
        <v>926</v>
      </c>
      <c r="B84" s="37" t="s">
        <v>763</v>
      </c>
      <c r="C84" s="61"/>
      <c r="D84" s="61"/>
      <c r="E84" s="61"/>
      <c r="F84" s="61"/>
      <c r="G84" s="61"/>
      <c r="H84" s="61"/>
      <c r="I84" s="61"/>
      <c r="J84" s="61">
        <v>1700</v>
      </c>
      <c r="K84" s="61">
        <v>15000</v>
      </c>
      <c r="L84" s="61">
        <v>20000</v>
      </c>
      <c r="M84" s="61">
        <v>49000</v>
      </c>
      <c r="N84" s="61"/>
      <c r="O84" s="61"/>
      <c r="P84" s="61"/>
      <c r="Q84" s="61">
        <v>14282.27</v>
      </c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130"/>
      <c r="BX84" s="108"/>
      <c r="BY84" s="47"/>
      <c r="BZ84" s="47"/>
      <c r="CA84" s="47"/>
      <c r="CB84" s="47"/>
      <c r="CC84" s="47"/>
      <c r="CD84" s="47"/>
      <c r="CE84" s="47"/>
      <c r="CF84" s="47"/>
      <c r="CG84" s="47"/>
      <c r="CH84" s="47"/>
      <c r="CI84" s="47"/>
      <c r="CJ84" s="47"/>
      <c r="CK84" s="47"/>
      <c r="CL84" s="47"/>
      <c r="CM84" s="47"/>
      <c r="CN84" s="47"/>
      <c r="CO84" s="47"/>
      <c r="CP84" s="47"/>
      <c r="CQ84" s="47"/>
      <c r="CR84" s="47"/>
      <c r="CS84" s="47"/>
      <c r="CT84" s="47"/>
      <c r="CU84" s="47"/>
      <c r="CV84" s="47"/>
      <c r="CW84" s="47"/>
      <c r="CX84" s="47"/>
      <c r="CY84" s="47"/>
      <c r="CZ84" s="47"/>
      <c r="DA84" s="47"/>
      <c r="DB84" s="47"/>
      <c r="DC84" s="47"/>
      <c r="DD84" s="47"/>
      <c r="DE84" s="47"/>
      <c r="DF84" s="47"/>
    </row>
    <row r="85" spans="1:110">
      <c r="A85" s="130" t="s">
        <v>926</v>
      </c>
      <c r="B85" s="37" t="s">
        <v>764</v>
      </c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130"/>
      <c r="BX85" s="108"/>
      <c r="BY85" s="47"/>
      <c r="BZ85" s="47"/>
      <c r="CA85" s="47"/>
      <c r="CB85" s="47"/>
      <c r="CC85" s="47"/>
      <c r="CD85" s="47"/>
      <c r="CE85" s="47"/>
      <c r="CF85" s="47"/>
      <c r="CG85" s="47"/>
      <c r="CH85" s="47"/>
      <c r="CI85" s="47"/>
      <c r="CJ85" s="47"/>
      <c r="CK85" s="47"/>
      <c r="CL85" s="47"/>
      <c r="CM85" s="47"/>
      <c r="CN85" s="47"/>
      <c r="CO85" s="47"/>
      <c r="CP85" s="47"/>
      <c r="CQ85" s="47"/>
      <c r="CR85" s="47"/>
      <c r="CS85" s="47"/>
      <c r="CT85" s="47"/>
      <c r="CU85" s="47"/>
      <c r="CV85" s="47"/>
      <c r="CW85" s="47"/>
      <c r="CX85" s="47"/>
      <c r="CY85" s="47"/>
      <c r="CZ85" s="47"/>
      <c r="DA85" s="47"/>
      <c r="DB85" s="47"/>
      <c r="DC85" s="47"/>
      <c r="DD85" s="47"/>
      <c r="DE85" s="47"/>
      <c r="DF85" s="47"/>
    </row>
    <row r="86" spans="1:110">
      <c r="A86" s="130" t="s">
        <v>926</v>
      </c>
      <c r="B86" s="37" t="s">
        <v>765</v>
      </c>
      <c r="C86" s="61"/>
      <c r="D86" s="61"/>
      <c r="E86" s="61"/>
      <c r="F86" s="61"/>
      <c r="G86" s="61"/>
      <c r="H86" s="61"/>
      <c r="I86" s="61"/>
      <c r="J86" s="61"/>
      <c r="K86" s="61"/>
      <c r="L86" s="61">
        <v>241234.98</v>
      </c>
      <c r="M86" s="61">
        <v>352066.92</v>
      </c>
      <c r="N86" s="61">
        <v>586702.97</v>
      </c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130"/>
      <c r="BX86" s="108"/>
      <c r="BY86" s="47"/>
      <c r="BZ86" s="47"/>
      <c r="CA86" s="47"/>
      <c r="CB86" s="47"/>
      <c r="CC86" s="47"/>
      <c r="CD86" s="47"/>
      <c r="CE86" s="47"/>
      <c r="CF86" s="47"/>
      <c r="CG86" s="47"/>
      <c r="CH86" s="47"/>
      <c r="CI86" s="47"/>
      <c r="CJ86" s="47"/>
      <c r="CK86" s="47"/>
      <c r="CL86" s="47"/>
      <c r="CM86" s="47"/>
      <c r="CN86" s="47"/>
      <c r="CO86" s="47"/>
      <c r="CP86" s="47"/>
      <c r="CQ86" s="47"/>
      <c r="CR86" s="47"/>
      <c r="CS86" s="47"/>
      <c r="CT86" s="47"/>
      <c r="CU86" s="47"/>
      <c r="CV86" s="47"/>
      <c r="CW86" s="47"/>
      <c r="CX86" s="47"/>
      <c r="CY86" s="47"/>
      <c r="CZ86" s="47"/>
      <c r="DA86" s="47"/>
      <c r="DB86" s="47"/>
      <c r="DC86" s="47"/>
      <c r="DD86" s="47"/>
      <c r="DE86" s="47"/>
      <c r="DF86" s="47"/>
    </row>
    <row r="87" spans="1:110">
      <c r="A87" s="130" t="s">
        <v>926</v>
      </c>
      <c r="B87" s="37" t="s">
        <v>766</v>
      </c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130"/>
      <c r="BX87" s="108"/>
      <c r="BY87" s="47"/>
      <c r="BZ87" s="47"/>
      <c r="CA87" s="47"/>
      <c r="CB87" s="47"/>
      <c r="CC87" s="47"/>
      <c r="CD87" s="47"/>
      <c r="CE87" s="47"/>
      <c r="CF87" s="47"/>
      <c r="CG87" s="47"/>
      <c r="CH87" s="47"/>
      <c r="CI87" s="47"/>
      <c r="CJ87" s="47"/>
      <c r="CK87" s="47"/>
      <c r="CL87" s="47"/>
      <c r="CM87" s="47"/>
      <c r="CN87" s="47"/>
      <c r="CO87" s="47"/>
      <c r="CP87" s="47"/>
      <c r="CQ87" s="47"/>
      <c r="CR87" s="47"/>
      <c r="CS87" s="47"/>
      <c r="CT87" s="47"/>
      <c r="CU87" s="47"/>
      <c r="CV87" s="47"/>
      <c r="CW87" s="47"/>
      <c r="CX87" s="47"/>
      <c r="CY87" s="47"/>
      <c r="CZ87" s="47"/>
      <c r="DA87" s="47"/>
      <c r="DB87" s="47"/>
      <c r="DC87" s="47"/>
      <c r="DD87" s="47"/>
      <c r="DE87" s="47"/>
      <c r="DF87" s="47"/>
    </row>
    <row r="88" spans="1:110">
      <c r="A88" s="130" t="s">
        <v>926</v>
      </c>
      <c r="B88" s="37" t="s">
        <v>767</v>
      </c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130"/>
      <c r="BX88" s="108"/>
      <c r="BY88" s="47"/>
      <c r="BZ88" s="47"/>
      <c r="CA88" s="47"/>
      <c r="CB88" s="47"/>
      <c r="CC88" s="47"/>
      <c r="CD88" s="47"/>
      <c r="CE88" s="47"/>
      <c r="CF88" s="47"/>
      <c r="CG88" s="47"/>
      <c r="CH88" s="47"/>
      <c r="CI88" s="47"/>
      <c r="CJ88" s="47"/>
      <c r="CK88" s="47"/>
      <c r="CL88" s="47"/>
      <c r="CM88" s="47"/>
      <c r="CN88" s="47"/>
      <c r="CO88" s="47"/>
      <c r="CP88" s="47"/>
      <c r="CQ88" s="47"/>
      <c r="CR88" s="47"/>
      <c r="CS88" s="47"/>
      <c r="CT88" s="47"/>
      <c r="CU88" s="47"/>
      <c r="CV88" s="47"/>
      <c r="CW88" s="47"/>
      <c r="CX88" s="47"/>
      <c r="CY88" s="47"/>
      <c r="CZ88" s="47"/>
      <c r="DA88" s="47"/>
      <c r="DB88" s="47"/>
      <c r="DC88" s="47"/>
      <c r="DD88" s="47"/>
      <c r="DE88" s="47"/>
      <c r="DF88" s="47"/>
    </row>
    <row r="89" spans="1:110">
      <c r="A89" s="130" t="s">
        <v>926</v>
      </c>
      <c r="B89" s="37" t="s">
        <v>768</v>
      </c>
      <c r="C89" s="61">
        <v>0</v>
      </c>
      <c r="D89" s="61">
        <v>2397222.1600000011</v>
      </c>
      <c r="E89" s="61">
        <v>264469.25</v>
      </c>
      <c r="F89" s="61">
        <v>392840.98</v>
      </c>
      <c r="G89" s="61"/>
      <c r="H89" s="61"/>
      <c r="I89" s="61"/>
      <c r="J89" s="61"/>
      <c r="K89" s="61">
        <v>700724.76</v>
      </c>
      <c r="L89" s="61">
        <v>114278.31</v>
      </c>
      <c r="M89" s="61"/>
      <c r="N89" s="61">
        <v>113196.43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130"/>
      <c r="BX89" s="108"/>
      <c r="BY89" s="47"/>
      <c r="BZ89" s="47"/>
      <c r="CA89" s="47"/>
      <c r="CB89" s="47"/>
      <c r="CC89" s="47"/>
      <c r="CD89" s="47"/>
      <c r="CE89" s="47"/>
      <c r="CF89" s="47"/>
      <c r="CG89" s="47"/>
      <c r="CH89" s="47"/>
      <c r="CI89" s="47"/>
      <c r="CJ89" s="47"/>
      <c r="CK89" s="47"/>
      <c r="CL89" s="47"/>
      <c r="CM89" s="47"/>
      <c r="CN89" s="47"/>
      <c r="CO89" s="47"/>
      <c r="CP89" s="47"/>
      <c r="CQ89" s="47"/>
      <c r="CR89" s="47"/>
      <c r="CS89" s="47"/>
      <c r="CT89" s="47"/>
      <c r="CU89" s="47"/>
      <c r="CV89" s="47"/>
      <c r="CW89" s="47"/>
      <c r="CX89" s="47"/>
      <c r="CY89" s="47"/>
      <c r="CZ89" s="47"/>
      <c r="DA89" s="47"/>
      <c r="DB89" s="47"/>
      <c r="DC89" s="47"/>
      <c r="DD89" s="47"/>
      <c r="DE89" s="47"/>
      <c r="DF89" s="47"/>
    </row>
    <row r="90" spans="1:110">
      <c r="A90" s="130" t="s">
        <v>926</v>
      </c>
      <c r="B90" s="37" t="s">
        <v>769</v>
      </c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>
        <v>213874.22</v>
      </c>
      <c r="O90" s="61">
        <v>-106937.11</v>
      </c>
      <c r="P90" s="61"/>
      <c r="Q90" s="61"/>
      <c r="R90" s="61">
        <v>4194.82</v>
      </c>
      <c r="S90" s="61"/>
      <c r="T90" s="61"/>
      <c r="U90" s="61"/>
      <c r="V90" s="61">
        <v>607.73</v>
      </c>
      <c r="W90" s="61"/>
      <c r="X90" s="61">
        <v>11903.23</v>
      </c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130"/>
      <c r="BX90" s="108"/>
      <c r="BY90" s="47"/>
      <c r="BZ90" s="47"/>
      <c r="CA90" s="47"/>
      <c r="CB90" s="47"/>
      <c r="CC90" s="47"/>
      <c r="CD90" s="47"/>
      <c r="CE90" s="47"/>
      <c r="CF90" s="47"/>
      <c r="CG90" s="47"/>
      <c r="CH90" s="47"/>
      <c r="CI90" s="47"/>
      <c r="CJ90" s="47"/>
      <c r="CK90" s="47"/>
      <c r="CL90" s="47"/>
      <c r="CM90" s="47"/>
      <c r="CN90" s="47"/>
      <c r="CO90" s="47"/>
      <c r="CP90" s="47"/>
      <c r="CQ90" s="47"/>
      <c r="CR90" s="47"/>
      <c r="CS90" s="47"/>
      <c r="CT90" s="47"/>
      <c r="CU90" s="47"/>
      <c r="CV90" s="47"/>
      <c r="CW90" s="47"/>
      <c r="CX90" s="47"/>
      <c r="CY90" s="47"/>
      <c r="CZ90" s="47"/>
      <c r="DA90" s="47"/>
      <c r="DB90" s="47"/>
      <c r="DC90" s="47"/>
      <c r="DD90" s="47"/>
      <c r="DE90" s="47"/>
      <c r="DF90" s="47"/>
    </row>
    <row r="91" spans="1:110">
      <c r="A91" s="130" t="s">
        <v>926</v>
      </c>
      <c r="B91" s="37" t="s">
        <v>770</v>
      </c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>
        <v>42107.79</v>
      </c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>
        <v>37119.1</v>
      </c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130"/>
      <c r="BX91" s="108"/>
      <c r="BY91" s="47"/>
      <c r="BZ91" s="47"/>
      <c r="CA91" s="47"/>
      <c r="CB91" s="47"/>
      <c r="CC91" s="47"/>
      <c r="CD91" s="47"/>
      <c r="CE91" s="47"/>
      <c r="CF91" s="47"/>
      <c r="CG91" s="47"/>
      <c r="CH91" s="47"/>
      <c r="CI91" s="47"/>
      <c r="CJ91" s="47"/>
      <c r="CK91" s="47"/>
      <c r="CL91" s="47"/>
      <c r="CM91" s="47"/>
      <c r="CN91" s="47"/>
      <c r="CO91" s="47"/>
      <c r="CP91" s="47"/>
      <c r="CQ91" s="47"/>
      <c r="CR91" s="47"/>
      <c r="CS91" s="47"/>
      <c r="CT91" s="47"/>
      <c r="CU91" s="47"/>
      <c r="CV91" s="47"/>
      <c r="CW91" s="47"/>
      <c r="CX91" s="47"/>
      <c r="CY91" s="47"/>
      <c r="CZ91" s="47"/>
      <c r="DA91" s="47"/>
      <c r="DB91" s="47"/>
      <c r="DC91" s="47"/>
      <c r="DD91" s="47"/>
      <c r="DE91" s="47"/>
      <c r="DF91" s="47"/>
    </row>
    <row r="92" spans="1:110">
      <c r="A92" s="130" t="s">
        <v>926</v>
      </c>
      <c r="B92" s="37" t="s">
        <v>771</v>
      </c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>
        <v>19806.72</v>
      </c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130"/>
      <c r="BX92" s="108"/>
      <c r="BY92" s="47"/>
      <c r="BZ92" s="47"/>
      <c r="CA92" s="47"/>
      <c r="CB92" s="47"/>
      <c r="CC92" s="47"/>
      <c r="CD92" s="47"/>
      <c r="CE92" s="47"/>
      <c r="CF92" s="47"/>
      <c r="CG92" s="47"/>
      <c r="CH92" s="47"/>
      <c r="CI92" s="47"/>
      <c r="CJ92" s="47"/>
      <c r="CK92" s="47"/>
      <c r="CL92" s="47"/>
      <c r="CM92" s="47"/>
      <c r="CN92" s="47"/>
      <c r="CO92" s="47"/>
      <c r="CP92" s="47"/>
      <c r="CQ92" s="47"/>
      <c r="CR92" s="47"/>
      <c r="CS92" s="47"/>
      <c r="CT92" s="47"/>
      <c r="CU92" s="47"/>
      <c r="CV92" s="47"/>
      <c r="CW92" s="47"/>
      <c r="CX92" s="47"/>
      <c r="CY92" s="47"/>
      <c r="CZ92" s="47"/>
      <c r="DA92" s="47"/>
      <c r="DB92" s="47"/>
      <c r="DC92" s="47"/>
      <c r="DD92" s="47"/>
      <c r="DE92" s="47"/>
      <c r="DF92" s="47"/>
    </row>
    <row r="93" spans="1:110">
      <c r="A93" s="130" t="s">
        <v>926</v>
      </c>
      <c r="B93" s="37" t="s">
        <v>772</v>
      </c>
      <c r="C93" s="61"/>
      <c r="D93" s="61"/>
      <c r="E93" s="61"/>
      <c r="F93" s="61"/>
      <c r="G93" s="61"/>
      <c r="H93" s="61">
        <v>32329.25</v>
      </c>
      <c r="I93" s="61">
        <v>2250</v>
      </c>
      <c r="J93" s="61"/>
      <c r="K93" s="61"/>
      <c r="L93" s="61"/>
      <c r="M93" s="61"/>
      <c r="N93" s="61">
        <v>47220</v>
      </c>
      <c r="O93" s="61">
        <v>2450.599999999999</v>
      </c>
      <c r="P93" s="61"/>
      <c r="Q93" s="61"/>
      <c r="R93" s="61">
        <v>31753</v>
      </c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130"/>
      <c r="BX93" s="108"/>
      <c r="BY93" s="47"/>
      <c r="BZ93" s="47"/>
      <c r="CA93" s="47"/>
      <c r="CB93" s="47"/>
      <c r="CC93" s="47"/>
      <c r="CD93" s="47"/>
      <c r="CE93" s="47"/>
      <c r="CF93" s="47"/>
      <c r="CG93" s="47"/>
      <c r="CH93" s="47"/>
      <c r="CI93" s="47"/>
      <c r="CJ93" s="47"/>
      <c r="CK93" s="47"/>
      <c r="CL93" s="47"/>
      <c r="CM93" s="47"/>
      <c r="CN93" s="47"/>
      <c r="CO93" s="47"/>
      <c r="CP93" s="47"/>
      <c r="CQ93" s="47"/>
      <c r="CR93" s="47"/>
      <c r="CS93" s="47"/>
      <c r="CT93" s="47"/>
      <c r="CU93" s="47"/>
      <c r="CV93" s="47"/>
      <c r="CW93" s="47"/>
      <c r="CX93" s="47"/>
      <c r="CY93" s="47"/>
      <c r="CZ93" s="47"/>
      <c r="DA93" s="47"/>
      <c r="DB93" s="47"/>
      <c r="DC93" s="47"/>
      <c r="DD93" s="47"/>
      <c r="DE93" s="47"/>
      <c r="DF93" s="47"/>
    </row>
    <row r="94" spans="1:110">
      <c r="A94" s="130" t="s">
        <v>926</v>
      </c>
      <c r="B94" s="37" t="s">
        <v>773</v>
      </c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>
        <v>10175</v>
      </c>
      <c r="N94" s="61">
        <v>11858</v>
      </c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130"/>
      <c r="BX94" s="108"/>
      <c r="BY94" s="47"/>
      <c r="BZ94" s="47"/>
      <c r="CA94" s="47"/>
      <c r="CB94" s="47"/>
      <c r="CC94" s="47"/>
      <c r="CD94" s="47"/>
      <c r="CE94" s="47"/>
      <c r="CF94" s="47"/>
      <c r="CG94" s="47"/>
      <c r="CH94" s="47"/>
      <c r="CI94" s="47"/>
      <c r="CJ94" s="47"/>
      <c r="CK94" s="47"/>
      <c r="CL94" s="47"/>
      <c r="CM94" s="47"/>
      <c r="CN94" s="47"/>
      <c r="CO94" s="47"/>
      <c r="CP94" s="47"/>
      <c r="CQ94" s="47"/>
      <c r="CR94" s="47"/>
      <c r="CS94" s="47"/>
      <c r="CT94" s="47"/>
      <c r="CU94" s="47"/>
      <c r="CV94" s="47"/>
      <c r="CW94" s="47"/>
      <c r="CX94" s="47"/>
      <c r="CY94" s="47"/>
      <c r="CZ94" s="47"/>
      <c r="DA94" s="47"/>
      <c r="DB94" s="47"/>
      <c r="DC94" s="47"/>
      <c r="DD94" s="47"/>
      <c r="DE94" s="47"/>
      <c r="DF94" s="47"/>
    </row>
    <row r="95" spans="1:110">
      <c r="A95" s="130" t="s">
        <v>926</v>
      </c>
      <c r="B95" s="37" t="s">
        <v>774</v>
      </c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>
        <v>1873784.59</v>
      </c>
      <c r="AB95" s="61"/>
      <c r="AC95" s="61"/>
      <c r="AD95" s="61">
        <v>177730.31</v>
      </c>
      <c r="AE95" s="61">
        <v>79019.06</v>
      </c>
      <c r="AF95" s="61">
        <v>93666.579999999987</v>
      </c>
      <c r="AG95" s="61">
        <v>279411.65999999997</v>
      </c>
      <c r="AH95" s="61">
        <v>51665.810000000012</v>
      </c>
      <c r="AI95" s="61">
        <v>52930.170000000013</v>
      </c>
      <c r="AJ95" s="61">
        <v>78988.13</v>
      </c>
      <c r="AK95" s="61">
        <v>364977.01000000013</v>
      </c>
      <c r="AL95" s="61">
        <v>62991.429999999971</v>
      </c>
      <c r="AM95" s="61">
        <v>51474.800000000032</v>
      </c>
      <c r="AN95" s="61">
        <v>151604.43</v>
      </c>
      <c r="AO95" s="61">
        <v>148400.85999999999</v>
      </c>
      <c r="AP95" s="61">
        <v>90752.12999999999</v>
      </c>
      <c r="AQ95" s="61">
        <v>100935.17000000004</v>
      </c>
      <c r="AR95" s="61">
        <v>114551.52</v>
      </c>
      <c r="AS95" s="61">
        <v>4399061.4000165444</v>
      </c>
      <c r="AT95" s="61">
        <v>55594.063680000007</v>
      </c>
      <c r="AU95" s="61">
        <v>655594.06368000002</v>
      </c>
      <c r="AV95" s="61">
        <v>55594.063680000007</v>
      </c>
      <c r="AW95" s="61">
        <v>58460.833680000003</v>
      </c>
      <c r="AX95" s="61">
        <v>56666.663680000005</v>
      </c>
      <c r="AY95" s="61">
        <v>0</v>
      </c>
      <c r="AZ95" s="61">
        <v>0</v>
      </c>
      <c r="BA95" s="61">
        <v>0</v>
      </c>
      <c r="BB95" s="61">
        <v>0</v>
      </c>
      <c r="BC95" s="61">
        <v>0</v>
      </c>
      <c r="BD95" s="61">
        <v>0</v>
      </c>
      <c r="BE95" s="61">
        <v>0</v>
      </c>
      <c r="BF95" s="61">
        <v>0</v>
      </c>
      <c r="BG95" s="61">
        <v>0</v>
      </c>
      <c r="BH95" s="61">
        <v>0</v>
      </c>
      <c r="BI95" s="61">
        <v>0</v>
      </c>
      <c r="BJ95" s="61">
        <v>0</v>
      </c>
      <c r="BK95" s="61">
        <v>0</v>
      </c>
      <c r="BL95" s="61">
        <v>0</v>
      </c>
      <c r="BM95" s="61">
        <v>0</v>
      </c>
      <c r="BN95" s="61">
        <v>0</v>
      </c>
      <c r="BO95" s="61">
        <v>0</v>
      </c>
      <c r="BP95" s="61">
        <v>0</v>
      </c>
      <c r="BQ95" s="61">
        <v>0</v>
      </c>
      <c r="BR95" s="61">
        <v>0</v>
      </c>
      <c r="BS95" s="61">
        <v>0</v>
      </c>
      <c r="BT95" s="61">
        <v>0</v>
      </c>
      <c r="BU95" s="61">
        <v>0</v>
      </c>
      <c r="BV95" s="61">
        <v>0</v>
      </c>
      <c r="BW95" s="130">
        <v>0</v>
      </c>
      <c r="BX95" s="108">
        <v>0</v>
      </c>
      <c r="BY95" s="47">
        <v>0</v>
      </c>
      <c r="BZ95" s="47">
        <v>0</v>
      </c>
      <c r="CA95" s="47">
        <v>0</v>
      </c>
      <c r="CB95" s="47">
        <v>0</v>
      </c>
      <c r="CC95" s="47">
        <v>0</v>
      </c>
      <c r="CD95" s="47">
        <v>0</v>
      </c>
      <c r="CE95" s="47">
        <v>0</v>
      </c>
      <c r="CF95" s="47">
        <v>0</v>
      </c>
      <c r="CG95" s="47">
        <v>0</v>
      </c>
      <c r="CH95" s="47">
        <v>0</v>
      </c>
      <c r="CI95" s="47">
        <v>0</v>
      </c>
      <c r="CJ95" s="47">
        <v>0</v>
      </c>
      <c r="CK95" s="47">
        <v>0</v>
      </c>
      <c r="CL95" s="47">
        <v>0</v>
      </c>
      <c r="CM95" s="47">
        <v>0</v>
      </c>
      <c r="CN95" s="47">
        <v>0</v>
      </c>
      <c r="CO95" s="47">
        <v>0</v>
      </c>
      <c r="CP95" s="47">
        <v>0</v>
      </c>
      <c r="CQ95" s="47">
        <v>0</v>
      </c>
      <c r="CR95" s="47">
        <v>0</v>
      </c>
      <c r="CS95" s="47">
        <v>0</v>
      </c>
      <c r="CT95" s="47">
        <v>0</v>
      </c>
      <c r="CU95" s="47"/>
      <c r="CV95" s="47"/>
      <c r="CW95" s="47"/>
      <c r="CX95" s="47"/>
      <c r="CY95" s="47"/>
      <c r="CZ95" s="47"/>
      <c r="DA95" s="47"/>
      <c r="DB95" s="47"/>
      <c r="DC95" s="47"/>
      <c r="DD95" s="47"/>
      <c r="DE95" s="47"/>
      <c r="DF95" s="47"/>
    </row>
    <row r="96" spans="1:110">
      <c r="A96" s="130" t="s">
        <v>926</v>
      </c>
      <c r="B96" s="37" t="s">
        <v>775</v>
      </c>
      <c r="C96" s="61">
        <v>0</v>
      </c>
      <c r="D96" s="61">
        <v>0</v>
      </c>
      <c r="E96" s="61">
        <v>7189.55</v>
      </c>
      <c r="F96" s="61">
        <v>7011.4</v>
      </c>
      <c r="G96" s="61">
        <v>12843.9</v>
      </c>
      <c r="H96" s="61"/>
      <c r="I96" s="61"/>
      <c r="J96" s="61"/>
      <c r="K96" s="61"/>
      <c r="L96" s="61"/>
      <c r="M96" s="61"/>
      <c r="N96" s="61">
        <v>82019.789999999994</v>
      </c>
      <c r="O96" s="61">
        <v>35290.53</v>
      </c>
      <c r="P96" s="61">
        <v>41727.350000000013</v>
      </c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130"/>
      <c r="BX96" s="108"/>
      <c r="BY96" s="47"/>
      <c r="BZ96" s="47"/>
      <c r="CA96" s="47"/>
      <c r="CB96" s="47"/>
      <c r="CC96" s="47"/>
      <c r="CD96" s="47"/>
      <c r="CE96" s="47"/>
      <c r="CF96" s="47"/>
      <c r="CG96" s="47"/>
      <c r="CH96" s="47"/>
      <c r="CI96" s="47"/>
      <c r="CJ96" s="47"/>
      <c r="CK96" s="47"/>
      <c r="CL96" s="47"/>
      <c r="CM96" s="47"/>
      <c r="CN96" s="47"/>
      <c r="CO96" s="47"/>
      <c r="CP96" s="47"/>
      <c r="CQ96" s="47"/>
      <c r="CR96" s="47"/>
      <c r="CS96" s="47"/>
      <c r="CT96" s="47"/>
      <c r="CU96" s="47"/>
      <c r="CV96" s="47"/>
      <c r="CW96" s="47"/>
      <c r="CX96" s="47"/>
      <c r="CY96" s="47"/>
      <c r="CZ96" s="47"/>
      <c r="DA96" s="47"/>
      <c r="DB96" s="47"/>
      <c r="DC96" s="47"/>
      <c r="DD96" s="47"/>
      <c r="DE96" s="47"/>
      <c r="DF96" s="47"/>
    </row>
    <row r="97" spans="1:110">
      <c r="A97" s="130" t="s">
        <v>926</v>
      </c>
      <c r="B97" s="37" t="s">
        <v>776</v>
      </c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>
        <v>12054.51</v>
      </c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130"/>
      <c r="BX97" s="108"/>
      <c r="BY97" s="47"/>
      <c r="BZ97" s="47"/>
      <c r="CA97" s="47"/>
      <c r="CB97" s="47"/>
      <c r="CC97" s="47"/>
      <c r="CD97" s="47"/>
      <c r="CE97" s="47"/>
      <c r="CF97" s="47"/>
      <c r="CG97" s="47"/>
      <c r="CH97" s="47"/>
      <c r="CI97" s="47"/>
      <c r="CJ97" s="47"/>
      <c r="CK97" s="47"/>
      <c r="CL97" s="47"/>
      <c r="CM97" s="47"/>
      <c r="CN97" s="47"/>
      <c r="CO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47"/>
      <c r="DB97" s="47"/>
      <c r="DC97" s="47"/>
      <c r="DD97" s="47"/>
      <c r="DE97" s="47"/>
      <c r="DF97" s="47"/>
    </row>
    <row r="98" spans="1:110">
      <c r="A98" s="130" t="s">
        <v>926</v>
      </c>
      <c r="B98" s="37" t="s">
        <v>777</v>
      </c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130"/>
      <c r="BX98" s="108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</row>
    <row r="99" spans="1:110">
      <c r="A99" s="130" t="s">
        <v>926</v>
      </c>
      <c r="B99" s="37" t="s">
        <v>778</v>
      </c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>
        <v>45789.350000000013</v>
      </c>
      <c r="V99" s="61">
        <v>1547.1</v>
      </c>
      <c r="W99" s="61"/>
      <c r="X99" s="61"/>
      <c r="Y99" s="61"/>
      <c r="Z99" s="61">
        <v>12181.6</v>
      </c>
      <c r="AA99" s="61">
        <v>12100</v>
      </c>
      <c r="AB99" s="61">
        <v>9955</v>
      </c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130"/>
      <c r="BX99" s="108"/>
      <c r="BY99" s="47"/>
      <c r="BZ99" s="47"/>
      <c r="CA99" s="47"/>
      <c r="CB99" s="47"/>
      <c r="CC99" s="47"/>
      <c r="CD99" s="47"/>
      <c r="CE99" s="47"/>
      <c r="CF99" s="47"/>
      <c r="CG99" s="47"/>
      <c r="CH99" s="47"/>
      <c r="CI99" s="47"/>
      <c r="CJ99" s="47"/>
      <c r="CK99" s="47"/>
      <c r="CL99" s="47"/>
      <c r="CM99" s="47"/>
      <c r="CN99" s="47"/>
      <c r="CO99" s="47"/>
      <c r="CP99" s="47"/>
      <c r="CQ99" s="47"/>
      <c r="CR99" s="47"/>
      <c r="CS99" s="47"/>
      <c r="CT99" s="47"/>
      <c r="CU99" s="47"/>
      <c r="CV99" s="47"/>
      <c r="CW99" s="47"/>
      <c r="CX99" s="47"/>
      <c r="CY99" s="47"/>
      <c r="CZ99" s="47"/>
      <c r="DA99" s="47"/>
      <c r="DB99" s="47"/>
      <c r="DC99" s="47"/>
      <c r="DD99" s="47"/>
      <c r="DE99" s="47"/>
      <c r="DF99" s="47"/>
    </row>
    <row r="100" spans="1:110">
      <c r="A100" s="130" t="s">
        <v>926</v>
      </c>
      <c r="B100" s="37" t="s">
        <v>779</v>
      </c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>
        <v>12610.92</v>
      </c>
      <c r="P100" s="61"/>
      <c r="Q100" s="61"/>
      <c r="R100" s="61"/>
      <c r="S100" s="61"/>
      <c r="T100" s="61">
        <v>5498.9</v>
      </c>
      <c r="U100" s="61"/>
      <c r="V100" s="61"/>
      <c r="W100" s="61"/>
      <c r="X100" s="61"/>
      <c r="Y100" s="61">
        <v>486991.6</v>
      </c>
      <c r="Z100" s="61">
        <v>136601.01</v>
      </c>
      <c r="AA100" s="61">
        <v>127804.84</v>
      </c>
      <c r="AB100" s="61">
        <v>794615.2</v>
      </c>
      <c r="AC100" s="61">
        <v>740800.78999999992</v>
      </c>
      <c r="AD100" s="61">
        <v>1007120.44</v>
      </c>
      <c r="AE100" s="61">
        <v>543462.61</v>
      </c>
      <c r="AF100" s="61">
        <v>455114.72</v>
      </c>
      <c r="AG100" s="61">
        <v>401007.33</v>
      </c>
      <c r="AH100" s="61">
        <v>267509</v>
      </c>
      <c r="AI100" s="61">
        <v>235516.86</v>
      </c>
      <c r="AJ100" s="61">
        <v>120501.92</v>
      </c>
      <c r="AK100" s="61"/>
      <c r="AL100" s="61">
        <v>661842.23</v>
      </c>
      <c r="AM100" s="61"/>
      <c r="AN100" s="61">
        <v>35360</v>
      </c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130"/>
      <c r="BX100" s="108"/>
      <c r="BY100" s="47"/>
      <c r="BZ100" s="47"/>
      <c r="CA100" s="47"/>
      <c r="CB100" s="47"/>
      <c r="CC100" s="47"/>
      <c r="CD100" s="47"/>
      <c r="CE100" s="47"/>
      <c r="CF100" s="47"/>
      <c r="CG100" s="47"/>
      <c r="CH100" s="47"/>
      <c r="CI100" s="47"/>
      <c r="CJ100" s="47"/>
      <c r="CK100" s="47"/>
      <c r="CL100" s="47"/>
      <c r="CM100" s="47"/>
      <c r="CN100" s="47"/>
      <c r="CO100" s="47"/>
      <c r="CP100" s="47"/>
      <c r="CQ100" s="47"/>
      <c r="CR100" s="47"/>
      <c r="CS100" s="47"/>
      <c r="CT100" s="47"/>
      <c r="CU100" s="47"/>
      <c r="CV100" s="47"/>
      <c r="CW100" s="47"/>
      <c r="CX100" s="47"/>
      <c r="CY100" s="47"/>
      <c r="CZ100" s="47"/>
      <c r="DA100" s="47"/>
      <c r="DB100" s="47"/>
      <c r="DC100" s="47"/>
      <c r="DD100" s="47"/>
      <c r="DE100" s="47"/>
      <c r="DF100" s="47"/>
    </row>
    <row r="101" spans="1:110">
      <c r="A101" s="130" t="s">
        <v>926</v>
      </c>
      <c r="B101" s="37" t="s">
        <v>780</v>
      </c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>
        <v>173000</v>
      </c>
      <c r="X101" s="61"/>
      <c r="Y101" s="61"/>
      <c r="Z101" s="61">
        <v>10000</v>
      </c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130"/>
      <c r="BX101" s="108"/>
      <c r="BY101" s="47"/>
      <c r="BZ101" s="47"/>
      <c r="CA101" s="47"/>
      <c r="CB101" s="47"/>
      <c r="CC101" s="47"/>
      <c r="CD101" s="47"/>
      <c r="CE101" s="47"/>
      <c r="CF101" s="47"/>
      <c r="CG101" s="47"/>
      <c r="CH101" s="47"/>
      <c r="CI101" s="47"/>
      <c r="CJ101" s="47"/>
      <c r="CK101" s="47"/>
      <c r="CL101" s="47"/>
      <c r="CM101" s="47"/>
      <c r="CN101" s="47"/>
      <c r="CO101" s="47"/>
      <c r="CP101" s="47"/>
      <c r="CQ101" s="47"/>
      <c r="CR101" s="47"/>
      <c r="CS101" s="47"/>
      <c r="CT101" s="47"/>
      <c r="CU101" s="47"/>
      <c r="CV101" s="47"/>
      <c r="CW101" s="47"/>
      <c r="CX101" s="47"/>
      <c r="CY101" s="47"/>
      <c r="CZ101" s="47"/>
      <c r="DA101" s="47"/>
      <c r="DB101" s="47"/>
      <c r="DC101" s="47"/>
      <c r="DD101" s="47"/>
      <c r="DE101" s="47"/>
      <c r="DF101" s="47"/>
    </row>
    <row r="102" spans="1:110">
      <c r="A102" s="130" t="s">
        <v>926</v>
      </c>
      <c r="B102" s="37" t="s">
        <v>781</v>
      </c>
      <c r="C102" s="61"/>
      <c r="D102" s="61"/>
      <c r="E102" s="61"/>
      <c r="F102" s="61"/>
      <c r="G102" s="61"/>
      <c r="H102" s="61"/>
      <c r="I102" s="61"/>
      <c r="J102" s="61">
        <v>6336</v>
      </c>
      <c r="K102" s="61"/>
      <c r="L102" s="61"/>
      <c r="M102" s="61"/>
      <c r="N102" s="61"/>
      <c r="O102" s="61"/>
      <c r="P102" s="61"/>
      <c r="Q102" s="61">
        <v>4209.3999999999996</v>
      </c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130"/>
      <c r="BX102" s="108"/>
      <c r="BY102" s="47"/>
      <c r="BZ102" s="47"/>
      <c r="CA102" s="47"/>
      <c r="CB102" s="47"/>
      <c r="CC102" s="47"/>
      <c r="CD102" s="47"/>
      <c r="CE102" s="47"/>
      <c r="CF102" s="47"/>
      <c r="CG102" s="47"/>
      <c r="CH102" s="47"/>
      <c r="CI102" s="47"/>
      <c r="CJ102" s="47"/>
      <c r="CK102" s="47"/>
      <c r="CL102" s="47"/>
      <c r="CM102" s="47"/>
      <c r="CN102" s="47"/>
      <c r="CO102" s="47"/>
      <c r="CP102" s="47"/>
      <c r="CQ102" s="47"/>
      <c r="CR102" s="47"/>
      <c r="CS102" s="47"/>
      <c r="CT102" s="47"/>
      <c r="CU102" s="47"/>
      <c r="CV102" s="47"/>
      <c r="CW102" s="47"/>
      <c r="CX102" s="47"/>
      <c r="CY102" s="47"/>
      <c r="CZ102" s="47"/>
      <c r="DA102" s="47"/>
      <c r="DB102" s="47"/>
      <c r="DC102" s="47"/>
      <c r="DD102" s="47"/>
      <c r="DE102" s="47"/>
      <c r="DF102" s="47"/>
    </row>
    <row r="103" spans="1:110">
      <c r="A103" s="130" t="s">
        <v>926</v>
      </c>
      <c r="B103" s="37" t="s">
        <v>782</v>
      </c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130"/>
      <c r="BX103" s="108"/>
      <c r="BY103" s="47"/>
      <c r="BZ103" s="47"/>
      <c r="CA103" s="47"/>
      <c r="CB103" s="47"/>
      <c r="CC103" s="47"/>
      <c r="CD103" s="47"/>
      <c r="CE103" s="47"/>
      <c r="CF103" s="47"/>
      <c r="CG103" s="47"/>
      <c r="CH103" s="47"/>
      <c r="CI103" s="47"/>
      <c r="CJ103" s="47"/>
      <c r="CK103" s="47"/>
      <c r="CL103" s="47"/>
      <c r="CM103" s="47"/>
      <c r="CN103" s="47"/>
      <c r="CO103" s="47"/>
      <c r="CP103" s="47"/>
      <c r="CQ103" s="47"/>
      <c r="CR103" s="47"/>
      <c r="CS103" s="47"/>
      <c r="CT103" s="47"/>
      <c r="CU103" s="47"/>
      <c r="CV103" s="47"/>
      <c r="CW103" s="47"/>
      <c r="CX103" s="47"/>
      <c r="CY103" s="47"/>
      <c r="CZ103" s="47"/>
      <c r="DA103" s="47"/>
      <c r="DB103" s="47"/>
      <c r="DC103" s="47"/>
      <c r="DD103" s="47"/>
      <c r="DE103" s="47"/>
      <c r="DF103" s="47"/>
    </row>
    <row r="104" spans="1:110">
      <c r="A104" s="130" t="s">
        <v>926</v>
      </c>
      <c r="B104" s="37" t="s">
        <v>783</v>
      </c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130"/>
      <c r="BX104" s="108"/>
      <c r="BY104" s="47"/>
      <c r="BZ104" s="47"/>
      <c r="CA104" s="47"/>
      <c r="CB104" s="47"/>
      <c r="CC104" s="47"/>
      <c r="CD104" s="47"/>
      <c r="CE104" s="47"/>
      <c r="CF104" s="47"/>
      <c r="CG104" s="47"/>
      <c r="CH104" s="47"/>
      <c r="CI104" s="47"/>
      <c r="CJ104" s="47"/>
      <c r="CK104" s="47"/>
      <c r="CL104" s="47"/>
      <c r="CM104" s="47"/>
      <c r="CN104" s="47"/>
      <c r="CO104" s="47"/>
      <c r="CP104" s="47"/>
      <c r="CQ104" s="47"/>
      <c r="CR104" s="47"/>
      <c r="CS104" s="47"/>
      <c r="CT104" s="47"/>
      <c r="CU104" s="47"/>
      <c r="CV104" s="47"/>
      <c r="CW104" s="47"/>
      <c r="CX104" s="47"/>
      <c r="CY104" s="47"/>
      <c r="CZ104" s="47"/>
      <c r="DA104" s="47"/>
      <c r="DB104" s="47"/>
      <c r="DC104" s="47"/>
      <c r="DD104" s="47"/>
      <c r="DE104" s="47"/>
      <c r="DF104" s="47"/>
    </row>
    <row r="105" spans="1:110">
      <c r="A105" s="130" t="s">
        <v>926</v>
      </c>
      <c r="B105" s="37" t="s">
        <v>784</v>
      </c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>
        <v>160656</v>
      </c>
      <c r="S105" s="61">
        <v>95451</v>
      </c>
      <c r="T105" s="61">
        <v>32742.69</v>
      </c>
      <c r="U105" s="61">
        <v>11781</v>
      </c>
      <c r="V105" s="61">
        <v>4224</v>
      </c>
      <c r="W105" s="61"/>
      <c r="X105" s="61">
        <v>39797.199999999997</v>
      </c>
      <c r="Y105" s="61">
        <v>2094.4</v>
      </c>
      <c r="Z105" s="61">
        <v>4581.5</v>
      </c>
      <c r="AA105" s="61">
        <v>102689.81</v>
      </c>
      <c r="AB105" s="61">
        <v>20636</v>
      </c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130"/>
      <c r="BX105" s="108"/>
      <c r="BY105" s="47"/>
      <c r="BZ105" s="47"/>
      <c r="CA105" s="47"/>
      <c r="CB105" s="47"/>
      <c r="CC105" s="47"/>
      <c r="CD105" s="47"/>
      <c r="CE105" s="47"/>
      <c r="CF105" s="47"/>
      <c r="CG105" s="47"/>
      <c r="CH105" s="47"/>
      <c r="CI105" s="47"/>
      <c r="CJ105" s="47"/>
      <c r="CK105" s="47"/>
      <c r="CL105" s="47"/>
      <c r="CM105" s="47"/>
      <c r="CN105" s="47"/>
      <c r="CO105" s="47"/>
      <c r="CP105" s="47"/>
      <c r="CQ105" s="47"/>
      <c r="CR105" s="47"/>
      <c r="CS105" s="47"/>
      <c r="CT105" s="47"/>
      <c r="CU105" s="47"/>
      <c r="CV105" s="47"/>
      <c r="CW105" s="47"/>
      <c r="CX105" s="47"/>
      <c r="CY105" s="47"/>
      <c r="CZ105" s="47"/>
      <c r="DA105" s="47"/>
      <c r="DB105" s="47"/>
      <c r="DC105" s="47"/>
      <c r="DD105" s="47"/>
      <c r="DE105" s="47"/>
      <c r="DF105" s="47"/>
    </row>
    <row r="106" spans="1:110">
      <c r="A106" s="130" t="s">
        <v>926</v>
      </c>
      <c r="B106" s="37" t="s">
        <v>785</v>
      </c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130"/>
      <c r="BX106" s="108"/>
      <c r="BY106" s="47"/>
      <c r="BZ106" s="47"/>
      <c r="CA106" s="47"/>
      <c r="CB106" s="47"/>
      <c r="CC106" s="47"/>
      <c r="CD106" s="47"/>
      <c r="CE106" s="47"/>
      <c r="CF106" s="47"/>
      <c r="CG106" s="47"/>
      <c r="CH106" s="47"/>
      <c r="CI106" s="47"/>
      <c r="CJ106" s="47"/>
      <c r="CK106" s="47"/>
      <c r="CL106" s="47"/>
      <c r="CM106" s="47"/>
      <c r="CN106" s="47"/>
      <c r="CO106" s="47"/>
      <c r="CP106" s="47"/>
      <c r="CQ106" s="47"/>
      <c r="CR106" s="47"/>
      <c r="CS106" s="47"/>
      <c r="CT106" s="47"/>
      <c r="CU106" s="47"/>
      <c r="CV106" s="47"/>
      <c r="CW106" s="47"/>
      <c r="CX106" s="47"/>
      <c r="CY106" s="47"/>
      <c r="CZ106" s="47"/>
      <c r="DA106" s="47"/>
      <c r="DB106" s="47"/>
      <c r="DC106" s="47"/>
      <c r="DD106" s="47"/>
      <c r="DE106" s="47"/>
      <c r="DF106" s="47"/>
    </row>
    <row r="107" spans="1:110">
      <c r="A107" s="130" t="s">
        <v>926</v>
      </c>
      <c r="B107" s="37" t="s">
        <v>786</v>
      </c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130"/>
      <c r="BX107" s="108"/>
      <c r="BY107" s="47"/>
      <c r="BZ107" s="47"/>
      <c r="CA107" s="47"/>
      <c r="CB107" s="47"/>
      <c r="CC107" s="47"/>
      <c r="CD107" s="47"/>
      <c r="CE107" s="47"/>
      <c r="CF107" s="47"/>
      <c r="CG107" s="47"/>
      <c r="CH107" s="47"/>
      <c r="CI107" s="47"/>
      <c r="CJ107" s="47"/>
      <c r="CK107" s="47"/>
      <c r="CL107" s="47"/>
      <c r="CM107" s="47"/>
      <c r="CN107" s="47"/>
      <c r="CO107" s="47"/>
      <c r="CP107" s="47"/>
      <c r="CQ107" s="47"/>
      <c r="CR107" s="47"/>
      <c r="CS107" s="47"/>
      <c r="CT107" s="47"/>
      <c r="CU107" s="47"/>
      <c r="CV107" s="47"/>
      <c r="CW107" s="47"/>
      <c r="CX107" s="47"/>
      <c r="CY107" s="47"/>
      <c r="CZ107" s="47"/>
      <c r="DA107" s="47"/>
      <c r="DB107" s="47"/>
      <c r="DC107" s="47"/>
      <c r="DD107" s="47"/>
      <c r="DE107" s="47"/>
      <c r="DF107" s="47"/>
    </row>
    <row r="108" spans="1:110">
      <c r="A108" s="130" t="s">
        <v>926</v>
      </c>
      <c r="B108" s="37" t="s">
        <v>787</v>
      </c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>
        <v>76994.55</v>
      </c>
      <c r="AM108" s="61"/>
      <c r="AN108" s="61"/>
      <c r="AO108" s="61"/>
      <c r="AP108" s="61"/>
      <c r="AQ108" s="61"/>
      <c r="AR108" s="61">
        <v>91048</v>
      </c>
      <c r="AS108" s="61">
        <v>308952</v>
      </c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130"/>
      <c r="BX108" s="108"/>
      <c r="BY108" s="47"/>
      <c r="BZ108" s="47"/>
      <c r="CA108" s="47"/>
      <c r="CB108" s="47"/>
      <c r="CC108" s="47"/>
      <c r="CD108" s="47"/>
      <c r="CE108" s="47"/>
      <c r="CF108" s="47"/>
      <c r="CG108" s="47"/>
      <c r="CH108" s="47"/>
      <c r="CI108" s="47"/>
      <c r="CJ108" s="47"/>
      <c r="CK108" s="47"/>
      <c r="CL108" s="47"/>
      <c r="CM108" s="47"/>
      <c r="CN108" s="47"/>
      <c r="CO108" s="47"/>
      <c r="CP108" s="47"/>
      <c r="CQ108" s="47"/>
      <c r="CR108" s="47"/>
      <c r="CS108" s="47"/>
      <c r="CT108" s="47"/>
      <c r="CU108" s="47"/>
      <c r="CV108" s="47"/>
      <c r="CW108" s="47"/>
      <c r="CX108" s="47"/>
      <c r="CY108" s="47"/>
      <c r="CZ108" s="47"/>
      <c r="DA108" s="47"/>
      <c r="DB108" s="47"/>
      <c r="DC108" s="47"/>
      <c r="DD108" s="47"/>
      <c r="DE108" s="47"/>
      <c r="DF108" s="47"/>
    </row>
    <row r="109" spans="1:110">
      <c r="A109" s="130" t="s">
        <v>926</v>
      </c>
      <c r="B109" s="37" t="s">
        <v>788</v>
      </c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>
        <v>14682.28</v>
      </c>
      <c r="R109" s="61">
        <v>6457.5</v>
      </c>
      <c r="S109" s="61"/>
      <c r="T109" s="61"/>
      <c r="U109" s="61"/>
      <c r="V109" s="61">
        <v>7045</v>
      </c>
      <c r="W109" s="61"/>
      <c r="X109" s="61"/>
      <c r="Y109" s="61"/>
      <c r="Z109" s="61">
        <v>346935.33999980922</v>
      </c>
      <c r="AA109" s="61">
        <v>348602.37</v>
      </c>
      <c r="AB109" s="61">
        <v>4913.75</v>
      </c>
      <c r="AC109" s="61"/>
      <c r="AD109" s="61"/>
      <c r="AE109" s="61"/>
      <c r="AF109" s="61"/>
      <c r="AG109" s="61"/>
      <c r="AH109" s="61"/>
      <c r="AI109" s="61"/>
      <c r="AJ109" s="61"/>
      <c r="AK109" s="61">
        <v>2296.67</v>
      </c>
      <c r="AL109" s="61">
        <v>228759.78</v>
      </c>
      <c r="AM109" s="61"/>
      <c r="AN109" s="61"/>
      <c r="AO109" s="61">
        <v>42748.74</v>
      </c>
      <c r="AP109" s="61"/>
      <c r="AQ109" s="61"/>
      <c r="AR109" s="61"/>
      <c r="AS109" s="61">
        <v>243337.63</v>
      </c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130"/>
      <c r="BX109" s="108"/>
      <c r="BY109" s="47"/>
      <c r="BZ109" s="47"/>
      <c r="CA109" s="47"/>
      <c r="CB109" s="47"/>
      <c r="CC109" s="47"/>
      <c r="CD109" s="47"/>
      <c r="CE109" s="47"/>
      <c r="CF109" s="47"/>
      <c r="CG109" s="47"/>
      <c r="CH109" s="47"/>
      <c r="CI109" s="47"/>
      <c r="CJ109" s="47"/>
      <c r="CK109" s="47"/>
      <c r="CL109" s="47"/>
      <c r="CM109" s="47"/>
      <c r="CN109" s="47"/>
      <c r="CO109" s="47"/>
      <c r="CP109" s="47"/>
      <c r="CQ109" s="47"/>
      <c r="CR109" s="47"/>
      <c r="CS109" s="47"/>
      <c r="CT109" s="47"/>
      <c r="CU109" s="47"/>
      <c r="CV109" s="47"/>
      <c r="CW109" s="47"/>
      <c r="CX109" s="47"/>
      <c r="CY109" s="47"/>
      <c r="CZ109" s="47"/>
      <c r="DA109" s="47"/>
      <c r="DB109" s="47"/>
      <c r="DC109" s="47"/>
      <c r="DD109" s="47"/>
      <c r="DE109" s="47"/>
      <c r="DF109" s="47"/>
    </row>
    <row r="110" spans="1:110">
      <c r="A110" s="130" t="s">
        <v>926</v>
      </c>
      <c r="B110" s="37" t="s">
        <v>789</v>
      </c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130"/>
      <c r="BX110" s="108"/>
      <c r="BY110" s="47"/>
      <c r="BZ110" s="47"/>
      <c r="CA110" s="47"/>
      <c r="CB110" s="47"/>
      <c r="CC110" s="47"/>
      <c r="CD110" s="47"/>
      <c r="CE110" s="47"/>
      <c r="CF110" s="47"/>
      <c r="CG110" s="47"/>
      <c r="CH110" s="47"/>
      <c r="CI110" s="47"/>
      <c r="CJ110" s="47"/>
      <c r="CK110" s="47"/>
      <c r="CL110" s="47"/>
      <c r="CM110" s="47"/>
      <c r="CN110" s="47"/>
      <c r="CO110" s="47"/>
      <c r="CP110" s="47"/>
      <c r="CQ110" s="47"/>
      <c r="CR110" s="47"/>
      <c r="CS110" s="47"/>
      <c r="CT110" s="47"/>
      <c r="CU110" s="47"/>
      <c r="CV110" s="47"/>
      <c r="CW110" s="47"/>
      <c r="CX110" s="47"/>
      <c r="CY110" s="47"/>
      <c r="CZ110" s="47"/>
      <c r="DA110" s="47"/>
      <c r="DB110" s="47"/>
      <c r="DC110" s="47"/>
      <c r="DD110" s="47"/>
      <c r="DE110" s="47"/>
      <c r="DF110" s="47"/>
    </row>
    <row r="111" spans="1:110">
      <c r="A111" s="130" t="s">
        <v>926</v>
      </c>
      <c r="B111" s="37" t="s">
        <v>790</v>
      </c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>
        <v>2010.27</v>
      </c>
      <c r="V111" s="61">
        <v>4015</v>
      </c>
      <c r="W111" s="61">
        <v>3886.3</v>
      </c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>
        <v>0</v>
      </c>
      <c r="AT111" s="61"/>
      <c r="AU111" s="61"/>
      <c r="AV111" s="61"/>
      <c r="AW111" s="61"/>
      <c r="AX111" s="61"/>
      <c r="AY111" s="61"/>
      <c r="AZ111" s="61"/>
      <c r="BA111" s="61">
        <v>0</v>
      </c>
      <c r="BB111" s="61"/>
      <c r="BC111" s="61"/>
      <c r="BD111" s="61"/>
      <c r="BE111" s="61">
        <v>0</v>
      </c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130"/>
      <c r="BX111" s="108"/>
      <c r="BY111" s="47"/>
      <c r="BZ111" s="47"/>
      <c r="CA111" s="47"/>
      <c r="CB111" s="47"/>
      <c r="CC111" s="47"/>
      <c r="CD111" s="47"/>
      <c r="CE111" s="47"/>
      <c r="CF111" s="47"/>
      <c r="CG111" s="47"/>
      <c r="CH111" s="47"/>
      <c r="CI111" s="47"/>
      <c r="CJ111" s="47"/>
      <c r="CK111" s="47"/>
      <c r="CL111" s="47"/>
      <c r="CM111" s="47"/>
      <c r="CN111" s="47"/>
      <c r="CO111" s="47"/>
      <c r="CP111" s="47"/>
      <c r="CQ111" s="47"/>
      <c r="CR111" s="47"/>
      <c r="CS111" s="47"/>
      <c r="CT111" s="47"/>
      <c r="CU111" s="47"/>
      <c r="CV111" s="47"/>
      <c r="CW111" s="47"/>
      <c r="CX111" s="47"/>
      <c r="CY111" s="47"/>
      <c r="CZ111" s="47"/>
      <c r="DA111" s="47"/>
      <c r="DB111" s="47"/>
      <c r="DC111" s="47"/>
      <c r="DD111" s="47"/>
      <c r="DE111" s="47"/>
      <c r="DF111" s="47"/>
    </row>
    <row r="112" spans="1:110">
      <c r="A112" s="130" t="s">
        <v>926</v>
      </c>
      <c r="B112" s="37" t="s">
        <v>791</v>
      </c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>
        <v>71523.63</v>
      </c>
      <c r="AC112" s="61">
        <v>20717</v>
      </c>
      <c r="AD112" s="61">
        <v>35378</v>
      </c>
      <c r="AE112" s="61"/>
      <c r="AF112" s="61">
        <v>26620</v>
      </c>
      <c r="AG112" s="61"/>
      <c r="AH112" s="61">
        <v>2470</v>
      </c>
      <c r="AI112" s="61"/>
      <c r="AJ112" s="61"/>
      <c r="AK112" s="61">
        <v>19563.34</v>
      </c>
      <c r="AL112" s="61">
        <v>6981.43</v>
      </c>
      <c r="AM112" s="61"/>
      <c r="AN112" s="61"/>
      <c r="AO112" s="61">
        <v>21296</v>
      </c>
      <c r="AP112" s="61"/>
      <c r="AQ112" s="61"/>
      <c r="AR112" s="61"/>
      <c r="AS112" s="61">
        <v>0</v>
      </c>
      <c r="AT112" s="61">
        <v>67124.479999999996</v>
      </c>
      <c r="AU112" s="61">
        <v>5000</v>
      </c>
      <c r="AV112" s="61">
        <v>686579.52</v>
      </c>
      <c r="AW112" s="61">
        <v>0</v>
      </c>
      <c r="AX112" s="61">
        <v>0</v>
      </c>
      <c r="AY112" s="61">
        <v>0</v>
      </c>
      <c r="AZ112" s="61">
        <v>0</v>
      </c>
      <c r="BA112" s="61">
        <v>0</v>
      </c>
      <c r="BB112" s="61">
        <v>0</v>
      </c>
      <c r="BC112" s="61">
        <v>0</v>
      </c>
      <c r="BD112" s="61">
        <v>0</v>
      </c>
      <c r="BE112" s="61">
        <v>0</v>
      </c>
      <c r="BF112" s="61">
        <v>0</v>
      </c>
      <c r="BG112" s="61">
        <v>0</v>
      </c>
      <c r="BH112" s="61">
        <v>0</v>
      </c>
      <c r="BI112" s="61">
        <v>0</v>
      </c>
      <c r="BJ112" s="61">
        <v>0</v>
      </c>
      <c r="BK112" s="61">
        <v>0</v>
      </c>
      <c r="BL112" s="61">
        <v>0</v>
      </c>
      <c r="BM112" s="61">
        <v>0</v>
      </c>
      <c r="BN112" s="61">
        <v>0</v>
      </c>
      <c r="BO112" s="61">
        <v>0</v>
      </c>
      <c r="BP112" s="61">
        <v>0</v>
      </c>
      <c r="BQ112" s="61">
        <v>0</v>
      </c>
      <c r="BR112" s="61">
        <v>0</v>
      </c>
      <c r="BS112" s="61">
        <v>0</v>
      </c>
      <c r="BT112" s="61">
        <v>0</v>
      </c>
      <c r="BU112" s="61">
        <v>0</v>
      </c>
      <c r="BV112" s="61">
        <v>0</v>
      </c>
      <c r="BW112" s="130">
        <v>0</v>
      </c>
      <c r="BX112" s="108">
        <v>0</v>
      </c>
      <c r="BY112" s="47">
        <v>0</v>
      </c>
      <c r="BZ112" s="47">
        <v>0</v>
      </c>
      <c r="CA112" s="47">
        <v>0</v>
      </c>
      <c r="CB112" s="47">
        <v>0</v>
      </c>
      <c r="CC112" s="47">
        <v>0</v>
      </c>
      <c r="CD112" s="47">
        <v>0</v>
      </c>
      <c r="CE112" s="47">
        <v>0</v>
      </c>
      <c r="CF112" s="47">
        <v>0</v>
      </c>
      <c r="CG112" s="47">
        <v>0</v>
      </c>
      <c r="CH112" s="47">
        <v>0</v>
      </c>
      <c r="CI112" s="47">
        <v>0</v>
      </c>
      <c r="CJ112" s="47">
        <v>0</v>
      </c>
      <c r="CK112" s="47">
        <v>0</v>
      </c>
      <c r="CL112" s="47">
        <v>0</v>
      </c>
      <c r="CM112" s="47">
        <v>0</v>
      </c>
      <c r="CN112" s="47">
        <v>0</v>
      </c>
      <c r="CO112" s="47">
        <v>0</v>
      </c>
      <c r="CP112" s="47">
        <v>0</v>
      </c>
      <c r="CQ112" s="47">
        <v>0</v>
      </c>
      <c r="CR112" s="47">
        <v>0</v>
      </c>
      <c r="CS112" s="47">
        <v>0</v>
      </c>
      <c r="CT112" s="47">
        <v>0</v>
      </c>
      <c r="CU112" s="47"/>
      <c r="CV112" s="47"/>
      <c r="CW112" s="47"/>
      <c r="CX112" s="47"/>
      <c r="CY112" s="47"/>
      <c r="CZ112" s="47"/>
      <c r="DA112" s="47"/>
      <c r="DB112" s="47"/>
      <c r="DC112" s="47"/>
      <c r="DD112" s="47"/>
      <c r="DE112" s="47"/>
      <c r="DF112" s="47"/>
    </row>
    <row r="113" spans="1:110">
      <c r="A113" s="130" t="s">
        <v>926</v>
      </c>
      <c r="B113" s="37" t="s">
        <v>792</v>
      </c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>
        <v>300000</v>
      </c>
      <c r="AB113" s="61"/>
      <c r="AC113" s="61"/>
      <c r="AD113" s="61"/>
      <c r="AE113" s="61"/>
      <c r="AF113" s="61"/>
      <c r="AG113" s="61"/>
      <c r="AH113" s="61"/>
      <c r="AI113" s="61"/>
      <c r="AJ113" s="61">
        <v>751327.67</v>
      </c>
      <c r="AK113" s="61"/>
      <c r="AL113" s="61">
        <v>17325.62</v>
      </c>
      <c r="AM113" s="61"/>
      <c r="AN113" s="61"/>
      <c r="AO113" s="61"/>
      <c r="AP113" s="61"/>
      <c r="AQ113" s="61"/>
      <c r="AR113" s="61"/>
      <c r="AS113" s="61">
        <v>0</v>
      </c>
      <c r="AT113" s="61">
        <v>0</v>
      </c>
      <c r="AU113" s="61">
        <v>0</v>
      </c>
      <c r="AV113" s="61">
        <v>0</v>
      </c>
      <c r="AW113" s="61">
        <v>0</v>
      </c>
      <c r="AX113" s="61">
        <v>0</v>
      </c>
      <c r="AY113" s="61">
        <v>0</v>
      </c>
      <c r="AZ113" s="61">
        <v>0</v>
      </c>
      <c r="BA113" s="61">
        <v>0</v>
      </c>
      <c r="BB113" s="61">
        <v>0</v>
      </c>
      <c r="BC113" s="61">
        <v>0</v>
      </c>
      <c r="BD113" s="61">
        <v>0</v>
      </c>
      <c r="BE113" s="61">
        <v>0</v>
      </c>
      <c r="BF113" s="61">
        <v>0</v>
      </c>
      <c r="BG113" s="61">
        <v>0</v>
      </c>
      <c r="BH113" s="61">
        <v>0</v>
      </c>
      <c r="BI113" s="61">
        <v>0</v>
      </c>
      <c r="BJ113" s="61">
        <v>0</v>
      </c>
      <c r="BK113" s="61">
        <v>0</v>
      </c>
      <c r="BL113" s="61">
        <v>0</v>
      </c>
      <c r="BM113" s="61">
        <v>0</v>
      </c>
      <c r="BN113" s="61">
        <v>0</v>
      </c>
      <c r="BO113" s="61">
        <v>0</v>
      </c>
      <c r="BP113" s="61">
        <v>0</v>
      </c>
      <c r="BQ113" s="61">
        <v>0</v>
      </c>
      <c r="BR113" s="61">
        <v>0</v>
      </c>
      <c r="BS113" s="61">
        <v>0</v>
      </c>
      <c r="BT113" s="61">
        <v>0</v>
      </c>
      <c r="BU113" s="61">
        <v>0</v>
      </c>
      <c r="BV113" s="61">
        <v>0</v>
      </c>
      <c r="BW113" s="130">
        <v>0</v>
      </c>
      <c r="BX113" s="108">
        <v>0</v>
      </c>
      <c r="BY113" s="47">
        <v>0</v>
      </c>
      <c r="BZ113" s="47">
        <v>0</v>
      </c>
      <c r="CA113" s="47">
        <v>0</v>
      </c>
      <c r="CB113" s="47">
        <v>0</v>
      </c>
      <c r="CC113" s="47">
        <v>0</v>
      </c>
      <c r="CD113" s="47">
        <v>0</v>
      </c>
      <c r="CE113" s="47">
        <v>0</v>
      </c>
      <c r="CF113" s="47">
        <v>0</v>
      </c>
      <c r="CG113" s="47">
        <v>0</v>
      </c>
      <c r="CH113" s="47">
        <v>0</v>
      </c>
      <c r="CI113" s="47">
        <v>0</v>
      </c>
      <c r="CJ113" s="47">
        <v>0</v>
      </c>
      <c r="CK113" s="47">
        <v>0</v>
      </c>
      <c r="CL113" s="47">
        <v>0</v>
      </c>
      <c r="CM113" s="47">
        <v>0</v>
      </c>
      <c r="CN113" s="47">
        <v>0</v>
      </c>
      <c r="CO113" s="47">
        <v>0</v>
      </c>
      <c r="CP113" s="47">
        <v>0</v>
      </c>
      <c r="CQ113" s="47">
        <v>0</v>
      </c>
      <c r="CR113" s="47">
        <v>0</v>
      </c>
      <c r="CS113" s="47">
        <v>0</v>
      </c>
      <c r="CT113" s="47">
        <v>0</v>
      </c>
      <c r="CU113" s="47"/>
      <c r="CV113" s="47"/>
      <c r="CW113" s="47"/>
      <c r="CX113" s="47"/>
      <c r="CY113" s="47"/>
      <c r="CZ113" s="47"/>
      <c r="DA113" s="47"/>
      <c r="DB113" s="47"/>
      <c r="DC113" s="47"/>
      <c r="DD113" s="47"/>
      <c r="DE113" s="47"/>
      <c r="DF113" s="47"/>
    </row>
    <row r="114" spans="1:110">
      <c r="A114" s="130" t="s">
        <v>926</v>
      </c>
      <c r="B114" s="37" t="s">
        <v>793</v>
      </c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130"/>
      <c r="BX114" s="108"/>
      <c r="BY114" s="47"/>
      <c r="BZ114" s="47"/>
      <c r="CA114" s="47"/>
      <c r="CB114" s="47"/>
      <c r="CC114" s="47"/>
      <c r="CD114" s="47"/>
      <c r="CE114" s="47"/>
      <c r="CF114" s="47"/>
      <c r="CG114" s="47"/>
      <c r="CH114" s="47"/>
      <c r="CI114" s="47"/>
      <c r="CJ114" s="47"/>
      <c r="CK114" s="47"/>
      <c r="CL114" s="47"/>
      <c r="CM114" s="47"/>
      <c r="CN114" s="47"/>
      <c r="CO114" s="47"/>
      <c r="CP114" s="47"/>
      <c r="CQ114" s="47"/>
      <c r="CR114" s="47"/>
      <c r="CS114" s="47"/>
      <c r="CT114" s="47"/>
      <c r="CU114" s="47"/>
      <c r="CV114" s="47"/>
      <c r="CW114" s="47"/>
      <c r="CX114" s="47"/>
      <c r="CY114" s="47"/>
      <c r="CZ114" s="47"/>
      <c r="DA114" s="47"/>
      <c r="DB114" s="47"/>
      <c r="DC114" s="47"/>
      <c r="DD114" s="47"/>
      <c r="DE114" s="47"/>
      <c r="DF114" s="47"/>
    </row>
    <row r="115" spans="1:110">
      <c r="A115" s="130" t="s">
        <v>926</v>
      </c>
      <c r="B115" s="37" t="s">
        <v>794</v>
      </c>
      <c r="C115" s="61"/>
      <c r="D115" s="61"/>
      <c r="E115" s="61"/>
      <c r="F115" s="61"/>
      <c r="G115" s="61"/>
      <c r="H115" s="61"/>
      <c r="I115" s="61">
        <v>-237.77</v>
      </c>
      <c r="J115" s="61">
        <v>-3193.34</v>
      </c>
      <c r="K115" s="61"/>
      <c r="L115" s="61">
        <v>-3757.37</v>
      </c>
      <c r="M115" s="61"/>
      <c r="N115" s="61">
        <v>-4353.9400000000014</v>
      </c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>
        <v>752.4</v>
      </c>
      <c r="AE115" s="61">
        <v>16829.169999999998</v>
      </c>
      <c r="AF115" s="61">
        <v>2825</v>
      </c>
      <c r="AG115" s="61">
        <v>10059.5</v>
      </c>
      <c r="AH115" s="61"/>
      <c r="AI115" s="61">
        <v>598210.82999999996</v>
      </c>
      <c r="AJ115" s="61">
        <v>67732.37</v>
      </c>
      <c r="AK115" s="61">
        <v>31775.599999999999</v>
      </c>
      <c r="AL115" s="61">
        <v>30029.67</v>
      </c>
      <c r="AM115" s="61">
        <v>88651.95</v>
      </c>
      <c r="AN115" s="61">
        <v>92356</v>
      </c>
      <c r="AO115" s="61">
        <v>385444.62</v>
      </c>
      <c r="AP115" s="61"/>
      <c r="AQ115" s="61">
        <v>251.1</v>
      </c>
      <c r="AR115" s="61">
        <v>220315.53</v>
      </c>
      <c r="AS115" s="61">
        <v>0</v>
      </c>
      <c r="AT115" s="61">
        <v>0</v>
      </c>
      <c r="AU115" s="61">
        <v>0</v>
      </c>
      <c r="AV115" s="61">
        <v>0</v>
      </c>
      <c r="AW115" s="61">
        <v>0</v>
      </c>
      <c r="AX115" s="61">
        <v>0</v>
      </c>
      <c r="AY115" s="61">
        <v>0</v>
      </c>
      <c r="AZ115" s="61">
        <v>0</v>
      </c>
      <c r="BA115" s="61">
        <v>0</v>
      </c>
      <c r="BB115" s="61">
        <v>0</v>
      </c>
      <c r="BC115" s="61">
        <v>0</v>
      </c>
      <c r="BD115" s="61">
        <v>0</v>
      </c>
      <c r="BE115" s="61">
        <v>46200</v>
      </c>
      <c r="BF115" s="61">
        <v>0</v>
      </c>
      <c r="BG115" s="61">
        <v>0</v>
      </c>
      <c r="BH115" s="61">
        <v>0</v>
      </c>
      <c r="BI115" s="61">
        <v>0</v>
      </c>
      <c r="BJ115" s="61">
        <v>0</v>
      </c>
      <c r="BK115" s="61">
        <v>0</v>
      </c>
      <c r="BL115" s="61">
        <v>0</v>
      </c>
      <c r="BM115" s="61">
        <v>0</v>
      </c>
      <c r="BN115" s="61">
        <v>0</v>
      </c>
      <c r="BO115" s="61">
        <v>0</v>
      </c>
      <c r="BP115" s="61">
        <v>0</v>
      </c>
      <c r="BQ115" s="61">
        <v>0</v>
      </c>
      <c r="BR115" s="61">
        <v>0</v>
      </c>
      <c r="BS115" s="61">
        <v>0</v>
      </c>
      <c r="BT115" s="61">
        <v>0</v>
      </c>
      <c r="BU115" s="61">
        <v>0</v>
      </c>
      <c r="BV115" s="61">
        <v>0</v>
      </c>
      <c r="BW115" s="130">
        <v>0</v>
      </c>
      <c r="BX115" s="108">
        <v>0</v>
      </c>
      <c r="BY115" s="47">
        <v>0</v>
      </c>
      <c r="BZ115" s="47">
        <v>0</v>
      </c>
      <c r="CA115" s="47">
        <v>0</v>
      </c>
      <c r="CB115" s="47">
        <v>0</v>
      </c>
      <c r="CC115" s="47">
        <v>0</v>
      </c>
      <c r="CD115" s="47">
        <v>0</v>
      </c>
      <c r="CE115" s="47">
        <v>0</v>
      </c>
      <c r="CF115" s="47">
        <v>0</v>
      </c>
      <c r="CG115" s="47">
        <v>0</v>
      </c>
      <c r="CH115" s="47">
        <v>0</v>
      </c>
      <c r="CI115" s="47">
        <v>0</v>
      </c>
      <c r="CJ115" s="47">
        <v>0</v>
      </c>
      <c r="CK115" s="47">
        <v>0</v>
      </c>
      <c r="CL115" s="47">
        <v>0</v>
      </c>
      <c r="CM115" s="47">
        <v>0</v>
      </c>
      <c r="CN115" s="47">
        <v>0</v>
      </c>
      <c r="CO115" s="47">
        <v>0</v>
      </c>
      <c r="CP115" s="47">
        <v>0</v>
      </c>
      <c r="CQ115" s="47">
        <v>0</v>
      </c>
      <c r="CR115" s="47">
        <v>0</v>
      </c>
      <c r="CS115" s="47">
        <v>0</v>
      </c>
      <c r="CT115" s="47">
        <v>0</v>
      </c>
      <c r="CU115" s="47"/>
      <c r="CV115" s="47"/>
      <c r="CW115" s="47"/>
      <c r="CX115" s="47"/>
      <c r="CY115" s="47"/>
      <c r="CZ115" s="47"/>
      <c r="DA115" s="47"/>
      <c r="DB115" s="47"/>
      <c r="DC115" s="47"/>
      <c r="DD115" s="47"/>
      <c r="DE115" s="47"/>
      <c r="DF115" s="47"/>
    </row>
    <row r="116" spans="1:110">
      <c r="A116" s="130" t="s">
        <v>926</v>
      </c>
      <c r="B116" s="37" t="s">
        <v>795</v>
      </c>
      <c r="C116" s="61">
        <v>246636.5</v>
      </c>
      <c r="D116" s="61">
        <v>0</v>
      </c>
      <c r="E116" s="61">
        <v>0</v>
      </c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130"/>
      <c r="BX116" s="108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I116" s="47"/>
      <c r="CJ116" s="47"/>
      <c r="CK116" s="47"/>
      <c r="CL116" s="47"/>
      <c r="CM116" s="47"/>
      <c r="CN116" s="47"/>
      <c r="CO116" s="47"/>
      <c r="CP116" s="47"/>
      <c r="CQ116" s="47"/>
      <c r="CR116" s="47"/>
      <c r="CS116" s="47"/>
      <c r="CT116" s="47"/>
      <c r="CU116" s="47"/>
      <c r="CV116" s="47"/>
      <c r="CW116" s="47"/>
      <c r="CX116" s="47"/>
      <c r="CY116" s="47"/>
      <c r="CZ116" s="47"/>
      <c r="DA116" s="47"/>
      <c r="DB116" s="47"/>
      <c r="DC116" s="47"/>
      <c r="DD116" s="47"/>
      <c r="DE116" s="47"/>
      <c r="DF116" s="47"/>
    </row>
    <row r="117" spans="1:110">
      <c r="A117" s="130" t="s">
        <v>926</v>
      </c>
      <c r="B117" s="37" t="s">
        <v>796</v>
      </c>
      <c r="C117" s="61"/>
      <c r="D117" s="61"/>
      <c r="E117" s="61"/>
      <c r="F117" s="61"/>
      <c r="G117" s="61"/>
      <c r="H117" s="61">
        <v>51523.56</v>
      </c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  <c r="BW117" s="130"/>
      <c r="BX117" s="108"/>
      <c r="BY117" s="47"/>
      <c r="BZ117" s="47"/>
      <c r="CA117" s="47"/>
      <c r="CB117" s="47"/>
      <c r="CC117" s="47"/>
      <c r="CD117" s="47"/>
      <c r="CE117" s="47"/>
      <c r="CF117" s="47"/>
      <c r="CG117" s="47"/>
      <c r="CH117" s="47"/>
      <c r="CI117" s="47"/>
      <c r="CJ117" s="47"/>
      <c r="CK117" s="47"/>
      <c r="CL117" s="47"/>
      <c r="CM117" s="47"/>
      <c r="CN117" s="47"/>
      <c r="CO117" s="47"/>
      <c r="CP117" s="47"/>
      <c r="CQ117" s="47"/>
      <c r="CR117" s="47"/>
      <c r="CS117" s="47"/>
      <c r="CT117" s="47"/>
      <c r="CU117" s="47"/>
      <c r="CV117" s="47"/>
      <c r="CW117" s="47"/>
      <c r="CX117" s="47"/>
      <c r="CY117" s="47"/>
      <c r="CZ117" s="47"/>
      <c r="DA117" s="47"/>
      <c r="DB117" s="47"/>
      <c r="DC117" s="47"/>
      <c r="DD117" s="47"/>
      <c r="DE117" s="47"/>
      <c r="DF117" s="47"/>
    </row>
    <row r="118" spans="1:110">
      <c r="A118" s="130" t="s">
        <v>926</v>
      </c>
      <c r="B118" s="37" t="s">
        <v>797</v>
      </c>
      <c r="C118" s="61"/>
      <c r="D118" s="61"/>
      <c r="E118" s="61"/>
      <c r="F118" s="61"/>
      <c r="G118" s="61">
        <v>77974.260000000009</v>
      </c>
      <c r="H118" s="61"/>
      <c r="I118" s="61"/>
      <c r="J118" s="61"/>
      <c r="K118" s="61">
        <v>815097.59</v>
      </c>
      <c r="L118" s="61"/>
      <c r="M118" s="61"/>
      <c r="N118" s="61">
        <v>408717.95</v>
      </c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1"/>
      <c r="BW118" s="130"/>
      <c r="BX118" s="108"/>
      <c r="BY118" s="47"/>
      <c r="BZ118" s="47"/>
      <c r="CA118" s="47"/>
      <c r="CB118" s="47"/>
      <c r="CC118" s="47"/>
      <c r="CD118" s="47"/>
      <c r="CE118" s="47"/>
      <c r="CF118" s="47"/>
      <c r="CG118" s="47"/>
      <c r="CH118" s="47"/>
      <c r="CI118" s="47"/>
      <c r="CJ118" s="47"/>
      <c r="CK118" s="47"/>
      <c r="CL118" s="47"/>
      <c r="CM118" s="47"/>
      <c r="CN118" s="47"/>
      <c r="CO118" s="47"/>
      <c r="CP118" s="47"/>
      <c r="CQ118" s="47"/>
      <c r="CR118" s="47"/>
      <c r="CS118" s="47"/>
      <c r="CT118" s="47"/>
      <c r="CU118" s="47"/>
      <c r="CV118" s="47"/>
      <c r="CW118" s="47"/>
      <c r="CX118" s="47"/>
      <c r="CY118" s="47"/>
      <c r="CZ118" s="47"/>
      <c r="DA118" s="47"/>
      <c r="DB118" s="47"/>
      <c r="DC118" s="47"/>
      <c r="DD118" s="47"/>
      <c r="DE118" s="47"/>
      <c r="DF118" s="47"/>
    </row>
    <row r="119" spans="1:110">
      <c r="A119" s="130" t="s">
        <v>926</v>
      </c>
      <c r="B119" s="37" t="s">
        <v>798</v>
      </c>
      <c r="C119" s="61"/>
      <c r="D119" s="61"/>
      <c r="E119" s="61"/>
      <c r="F119" s="61"/>
      <c r="G119" s="61">
        <v>33801.82</v>
      </c>
      <c r="H119" s="61"/>
      <c r="I119" s="61">
        <v>51665.5</v>
      </c>
      <c r="J119" s="61">
        <v>74241</v>
      </c>
      <c r="K119" s="61"/>
      <c r="L119" s="61"/>
      <c r="M119" s="61"/>
      <c r="N119" s="61"/>
      <c r="O119" s="61">
        <v>4939.93</v>
      </c>
      <c r="P119" s="61"/>
      <c r="Q119" s="61">
        <v>69772.95</v>
      </c>
      <c r="R119" s="61"/>
      <c r="S119" s="61"/>
      <c r="T119" s="61"/>
      <c r="U119" s="61">
        <v>3676.5</v>
      </c>
      <c r="V119" s="61">
        <v>53882.399999999987</v>
      </c>
      <c r="W119" s="61">
        <v>81212.179999999993</v>
      </c>
      <c r="X119" s="61"/>
      <c r="Y119" s="61">
        <v>361082.54</v>
      </c>
      <c r="Z119" s="61">
        <v>2016.45</v>
      </c>
      <c r="AA119" s="61">
        <v>77755.7</v>
      </c>
      <c r="AB119" s="61">
        <v>39050</v>
      </c>
      <c r="AC119" s="61"/>
      <c r="AD119" s="61"/>
      <c r="AE119" s="61"/>
      <c r="AF119" s="61">
        <v>203500</v>
      </c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>
        <v>0</v>
      </c>
      <c r="AT119" s="61">
        <v>0</v>
      </c>
      <c r="AU119" s="61">
        <v>0</v>
      </c>
      <c r="AV119" s="61">
        <v>0</v>
      </c>
      <c r="AW119" s="61">
        <v>0</v>
      </c>
      <c r="AX119" s="61">
        <v>0</v>
      </c>
      <c r="AY119" s="61">
        <v>0</v>
      </c>
      <c r="AZ119" s="61">
        <v>0</v>
      </c>
      <c r="BA119" s="61">
        <v>0</v>
      </c>
      <c r="BB119" s="61">
        <v>0</v>
      </c>
      <c r="BC119" s="61">
        <v>0</v>
      </c>
      <c r="BD119" s="61">
        <v>0</v>
      </c>
      <c r="BE119" s="61">
        <v>0</v>
      </c>
      <c r="BF119" s="61">
        <v>0</v>
      </c>
      <c r="BG119" s="61">
        <v>0</v>
      </c>
      <c r="BH119" s="61">
        <v>0</v>
      </c>
      <c r="BI119" s="61">
        <v>0</v>
      </c>
      <c r="BJ119" s="61">
        <v>0</v>
      </c>
      <c r="BK119" s="61">
        <v>0</v>
      </c>
      <c r="BL119" s="61">
        <v>0</v>
      </c>
      <c r="BM119" s="61">
        <v>0</v>
      </c>
      <c r="BN119" s="61">
        <v>0</v>
      </c>
      <c r="BO119" s="61">
        <v>0</v>
      </c>
      <c r="BP119" s="61">
        <v>0</v>
      </c>
      <c r="BQ119" s="61">
        <v>0</v>
      </c>
      <c r="BR119" s="61">
        <v>0</v>
      </c>
      <c r="BS119" s="61">
        <v>0</v>
      </c>
      <c r="BT119" s="61">
        <v>0</v>
      </c>
      <c r="BU119" s="61">
        <v>0</v>
      </c>
      <c r="BV119" s="61">
        <v>0</v>
      </c>
      <c r="BW119" s="130">
        <v>0</v>
      </c>
      <c r="BX119" s="108">
        <v>0</v>
      </c>
      <c r="BY119" s="47">
        <v>0</v>
      </c>
      <c r="BZ119" s="47">
        <v>0</v>
      </c>
      <c r="CA119" s="47">
        <v>0</v>
      </c>
      <c r="CB119" s="47">
        <v>0</v>
      </c>
      <c r="CC119" s="47">
        <v>0</v>
      </c>
      <c r="CD119" s="47">
        <v>0</v>
      </c>
      <c r="CE119" s="47">
        <v>0</v>
      </c>
      <c r="CF119" s="47">
        <v>0</v>
      </c>
      <c r="CG119" s="47">
        <v>0</v>
      </c>
      <c r="CH119" s="47">
        <v>0</v>
      </c>
      <c r="CI119" s="47">
        <v>0</v>
      </c>
      <c r="CJ119" s="47">
        <v>0</v>
      </c>
      <c r="CK119" s="47">
        <v>0</v>
      </c>
      <c r="CL119" s="47">
        <v>0</v>
      </c>
      <c r="CM119" s="47">
        <v>0</v>
      </c>
      <c r="CN119" s="47">
        <v>0</v>
      </c>
      <c r="CO119" s="47">
        <v>0</v>
      </c>
      <c r="CP119" s="47">
        <v>0</v>
      </c>
      <c r="CQ119" s="47">
        <v>0</v>
      </c>
      <c r="CR119" s="47">
        <v>0</v>
      </c>
      <c r="CS119" s="47">
        <v>0</v>
      </c>
      <c r="CT119" s="47">
        <v>0</v>
      </c>
      <c r="CU119" s="47"/>
      <c r="CV119" s="47"/>
      <c r="CW119" s="47"/>
      <c r="CX119" s="47"/>
      <c r="CY119" s="47"/>
      <c r="CZ119" s="47"/>
      <c r="DA119" s="47"/>
      <c r="DB119" s="47"/>
      <c r="DC119" s="47"/>
      <c r="DD119" s="47"/>
      <c r="DE119" s="47"/>
      <c r="DF119" s="47"/>
    </row>
    <row r="120" spans="1:110">
      <c r="A120" s="130" t="s">
        <v>926</v>
      </c>
      <c r="B120" s="37" t="s">
        <v>799</v>
      </c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130"/>
      <c r="BX120" s="108"/>
      <c r="BY120" s="47"/>
      <c r="BZ120" s="47"/>
      <c r="CA120" s="47"/>
      <c r="CB120" s="47"/>
      <c r="CC120" s="47"/>
      <c r="CD120" s="47"/>
      <c r="CE120" s="47"/>
      <c r="CF120" s="47"/>
      <c r="CG120" s="47"/>
      <c r="CH120" s="47"/>
      <c r="CI120" s="47"/>
      <c r="CJ120" s="47"/>
      <c r="CK120" s="47"/>
      <c r="CL120" s="47"/>
      <c r="CM120" s="47"/>
      <c r="CN120" s="47"/>
      <c r="CO120" s="47"/>
      <c r="CP120" s="47"/>
      <c r="CQ120" s="47"/>
      <c r="CR120" s="47"/>
      <c r="CS120" s="47"/>
      <c r="CT120" s="47"/>
      <c r="CU120" s="47"/>
      <c r="CV120" s="47"/>
      <c r="CW120" s="47"/>
      <c r="CX120" s="47"/>
      <c r="CY120" s="47"/>
      <c r="CZ120" s="47"/>
      <c r="DA120" s="47"/>
      <c r="DB120" s="47"/>
      <c r="DC120" s="47"/>
      <c r="DD120" s="47"/>
      <c r="DE120" s="47"/>
      <c r="DF120" s="47"/>
    </row>
    <row r="121" spans="1:110">
      <c r="A121" s="130" t="s">
        <v>926</v>
      </c>
      <c r="B121" s="37" t="s">
        <v>800</v>
      </c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130"/>
      <c r="BX121" s="108"/>
      <c r="BY121" s="47"/>
      <c r="BZ121" s="47"/>
      <c r="CA121" s="47"/>
      <c r="CB121" s="47"/>
      <c r="CC121" s="47"/>
      <c r="CD121" s="47"/>
      <c r="CE121" s="47"/>
      <c r="CF121" s="47"/>
      <c r="CG121" s="47"/>
      <c r="CH121" s="47"/>
      <c r="CI121" s="47"/>
      <c r="CJ121" s="47"/>
      <c r="CK121" s="47"/>
      <c r="CL121" s="47"/>
      <c r="CM121" s="47"/>
      <c r="CN121" s="47"/>
      <c r="CO121" s="47"/>
      <c r="CP121" s="47"/>
      <c r="CQ121" s="47"/>
      <c r="CR121" s="47"/>
      <c r="CS121" s="47"/>
      <c r="CT121" s="47"/>
      <c r="CU121" s="47"/>
      <c r="CV121" s="47"/>
      <c r="CW121" s="47"/>
      <c r="CX121" s="47"/>
      <c r="CY121" s="47"/>
      <c r="CZ121" s="47"/>
      <c r="DA121" s="47"/>
      <c r="DB121" s="47"/>
      <c r="DC121" s="47"/>
      <c r="DD121" s="47"/>
      <c r="DE121" s="47"/>
      <c r="DF121" s="47"/>
    </row>
    <row r="122" spans="1:110">
      <c r="A122" s="130" t="s">
        <v>926</v>
      </c>
      <c r="B122" s="37" t="s">
        <v>801</v>
      </c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130"/>
      <c r="BX122" s="108"/>
      <c r="BY122" s="47"/>
      <c r="BZ122" s="47"/>
      <c r="CA122" s="47"/>
      <c r="CB122" s="47"/>
      <c r="CC122" s="47"/>
      <c r="CD122" s="47"/>
      <c r="CE122" s="47"/>
      <c r="CF122" s="47"/>
      <c r="CG122" s="47"/>
      <c r="CH122" s="47"/>
      <c r="CI122" s="47"/>
      <c r="CJ122" s="47"/>
      <c r="CK122" s="47"/>
      <c r="CL122" s="47"/>
      <c r="CM122" s="47"/>
      <c r="CN122" s="47"/>
      <c r="CO122" s="47"/>
      <c r="CP122" s="47"/>
      <c r="CQ122" s="47"/>
      <c r="CR122" s="47"/>
      <c r="CS122" s="47"/>
      <c r="CT122" s="47"/>
      <c r="CU122" s="47"/>
      <c r="CV122" s="47"/>
      <c r="CW122" s="47"/>
      <c r="CX122" s="47"/>
      <c r="CY122" s="47"/>
      <c r="CZ122" s="47"/>
      <c r="DA122" s="47"/>
      <c r="DB122" s="47"/>
      <c r="DC122" s="47"/>
      <c r="DD122" s="47"/>
      <c r="DE122" s="47"/>
      <c r="DF122" s="47"/>
    </row>
    <row r="123" spans="1:110">
      <c r="A123" s="130" t="s">
        <v>926</v>
      </c>
      <c r="B123" s="37" t="s">
        <v>802</v>
      </c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>
        <v>202924.23</v>
      </c>
      <c r="O123" s="61"/>
      <c r="P123" s="61"/>
      <c r="Q123" s="61">
        <v>10032</v>
      </c>
      <c r="R123" s="61"/>
      <c r="S123" s="61"/>
      <c r="T123" s="61"/>
      <c r="U123" s="61"/>
      <c r="V123" s="61"/>
      <c r="W123" s="61"/>
      <c r="X123" s="61">
        <v>400</v>
      </c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130"/>
      <c r="BX123" s="108"/>
      <c r="BY123" s="47"/>
      <c r="BZ123" s="47"/>
      <c r="CA123" s="47"/>
      <c r="CB123" s="47"/>
      <c r="CC123" s="47"/>
      <c r="CD123" s="47"/>
      <c r="CE123" s="47"/>
      <c r="CF123" s="47"/>
      <c r="CG123" s="47"/>
      <c r="CH123" s="47"/>
      <c r="CI123" s="47"/>
      <c r="CJ123" s="47"/>
      <c r="CK123" s="47"/>
      <c r="CL123" s="47"/>
      <c r="CM123" s="47"/>
      <c r="CN123" s="47"/>
      <c r="CO123" s="47"/>
      <c r="CP123" s="47"/>
      <c r="CQ123" s="47"/>
      <c r="CR123" s="47"/>
      <c r="CS123" s="47"/>
      <c r="CT123" s="47"/>
      <c r="CU123" s="47"/>
      <c r="CV123" s="47"/>
      <c r="CW123" s="47"/>
      <c r="CX123" s="47"/>
      <c r="CY123" s="47"/>
      <c r="CZ123" s="47"/>
      <c r="DA123" s="47"/>
      <c r="DB123" s="47"/>
      <c r="DC123" s="47"/>
      <c r="DD123" s="47"/>
      <c r="DE123" s="47"/>
      <c r="DF123" s="47"/>
    </row>
    <row r="124" spans="1:110">
      <c r="A124" s="130" t="s">
        <v>926</v>
      </c>
      <c r="B124" s="37" t="s">
        <v>803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130"/>
      <c r="BX124" s="108"/>
      <c r="BY124" s="47"/>
      <c r="BZ124" s="47"/>
      <c r="CA124" s="47"/>
      <c r="CB124" s="47"/>
      <c r="CC124" s="47"/>
      <c r="CD124" s="47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</row>
    <row r="125" spans="1:110">
      <c r="A125" s="130" t="s">
        <v>926</v>
      </c>
      <c r="B125" s="37" t="s">
        <v>804</v>
      </c>
      <c r="C125" s="61"/>
      <c r="D125" s="61"/>
      <c r="E125" s="61"/>
      <c r="F125" s="61"/>
      <c r="G125" s="61"/>
      <c r="H125" s="61"/>
      <c r="I125" s="61"/>
      <c r="J125" s="61">
        <v>43930.3</v>
      </c>
      <c r="K125" s="61">
        <v>4884.3</v>
      </c>
      <c r="L125" s="61"/>
      <c r="M125" s="61">
        <v>5896</v>
      </c>
      <c r="N125" s="61">
        <v>111000</v>
      </c>
      <c r="O125" s="61">
        <v>11100</v>
      </c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>
        <v>64735.02</v>
      </c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>
        <v>0</v>
      </c>
      <c r="AT125" s="61">
        <v>0</v>
      </c>
      <c r="AU125" s="61">
        <v>0</v>
      </c>
      <c r="AV125" s="61">
        <v>0</v>
      </c>
      <c r="AW125" s="61">
        <v>0</v>
      </c>
      <c r="AX125" s="61">
        <v>0</v>
      </c>
      <c r="AY125" s="61">
        <v>0</v>
      </c>
      <c r="AZ125" s="61">
        <v>0</v>
      </c>
      <c r="BA125" s="61">
        <v>0</v>
      </c>
      <c r="BB125" s="61">
        <v>400000</v>
      </c>
      <c r="BC125" s="61">
        <v>0</v>
      </c>
      <c r="BD125" s="61">
        <v>0</v>
      </c>
      <c r="BE125" s="61">
        <v>0</v>
      </c>
      <c r="BF125" s="61">
        <v>1000000</v>
      </c>
      <c r="BG125" s="61">
        <v>0</v>
      </c>
      <c r="BH125" s="61">
        <v>0</v>
      </c>
      <c r="BI125" s="61">
        <v>0</v>
      </c>
      <c r="BJ125" s="61">
        <v>0</v>
      </c>
      <c r="BK125" s="61">
        <v>0</v>
      </c>
      <c r="BL125" s="61">
        <v>0</v>
      </c>
      <c r="BM125" s="61">
        <v>0</v>
      </c>
      <c r="BN125" s="61">
        <v>0</v>
      </c>
      <c r="BO125" s="61">
        <v>0</v>
      </c>
      <c r="BP125" s="61">
        <v>0</v>
      </c>
      <c r="BQ125" s="61">
        <v>0</v>
      </c>
      <c r="BR125" s="61">
        <v>0</v>
      </c>
      <c r="BS125" s="61">
        <v>0</v>
      </c>
      <c r="BT125" s="61">
        <v>0</v>
      </c>
      <c r="BU125" s="61">
        <v>0</v>
      </c>
      <c r="BV125" s="61">
        <v>0</v>
      </c>
      <c r="BW125" s="130">
        <v>0</v>
      </c>
      <c r="BX125" s="108">
        <v>0</v>
      </c>
      <c r="BY125" s="47">
        <v>0</v>
      </c>
      <c r="BZ125" s="47">
        <v>0</v>
      </c>
      <c r="CA125" s="47">
        <v>0</v>
      </c>
      <c r="CB125" s="47">
        <v>0</v>
      </c>
      <c r="CC125" s="47">
        <v>0</v>
      </c>
      <c r="CD125" s="47">
        <v>0</v>
      </c>
      <c r="CE125" s="47">
        <v>0</v>
      </c>
      <c r="CF125" s="47">
        <v>0</v>
      </c>
      <c r="CG125" s="47">
        <v>0</v>
      </c>
      <c r="CH125" s="47">
        <v>0</v>
      </c>
      <c r="CI125" s="47">
        <v>0</v>
      </c>
      <c r="CJ125" s="47">
        <v>0</v>
      </c>
      <c r="CK125" s="47">
        <v>0</v>
      </c>
      <c r="CL125" s="47">
        <v>0</v>
      </c>
      <c r="CM125" s="47">
        <v>0</v>
      </c>
      <c r="CN125" s="47">
        <v>0</v>
      </c>
      <c r="CO125" s="47">
        <v>0</v>
      </c>
      <c r="CP125" s="47">
        <v>0</v>
      </c>
      <c r="CQ125" s="47">
        <v>0</v>
      </c>
      <c r="CR125" s="47">
        <v>0</v>
      </c>
      <c r="CS125" s="47">
        <v>0</v>
      </c>
      <c r="CT125" s="47">
        <v>0</v>
      </c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</row>
    <row r="126" spans="1:110">
      <c r="A126" s="130" t="s">
        <v>926</v>
      </c>
      <c r="B126" s="37" t="s">
        <v>805</v>
      </c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>
        <v>246921.60000000001</v>
      </c>
      <c r="O126" s="61">
        <v>18131.449999999979</v>
      </c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130"/>
      <c r="BX126" s="108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</row>
    <row r="127" spans="1:110">
      <c r="A127" s="130" t="s">
        <v>926</v>
      </c>
      <c r="B127" s="37" t="s">
        <v>806</v>
      </c>
      <c r="C127" s="61"/>
      <c r="D127" s="61"/>
      <c r="E127" s="61"/>
      <c r="F127" s="61">
        <v>14613.5</v>
      </c>
      <c r="G127" s="61"/>
      <c r="H127" s="61"/>
      <c r="I127" s="61">
        <v>34632.71</v>
      </c>
      <c r="J127" s="61"/>
      <c r="K127" s="61"/>
      <c r="L127" s="61"/>
      <c r="M127" s="61"/>
      <c r="N127" s="61">
        <v>78650</v>
      </c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130"/>
      <c r="BX127" s="108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</row>
    <row r="128" spans="1:110">
      <c r="A128" s="130" t="s">
        <v>926</v>
      </c>
      <c r="B128" s="37" t="s">
        <v>807</v>
      </c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>
        <v>159400.84</v>
      </c>
      <c r="N128" s="61">
        <v>125089.96</v>
      </c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130"/>
      <c r="BX128" s="108"/>
      <c r="BY128" s="47"/>
      <c r="BZ128" s="47"/>
      <c r="CA128" s="47"/>
      <c r="CB128" s="47"/>
      <c r="CC128" s="47"/>
      <c r="CD128" s="47"/>
      <c r="CE128" s="47"/>
      <c r="CF128" s="47"/>
      <c r="CG128" s="47"/>
      <c r="CH128" s="47"/>
      <c r="CI128" s="47"/>
      <c r="CJ128" s="47"/>
      <c r="CK128" s="47"/>
      <c r="CL128" s="47"/>
      <c r="CM128" s="47"/>
      <c r="CN128" s="47"/>
      <c r="CO128" s="47"/>
      <c r="CP128" s="47"/>
      <c r="CQ128" s="47"/>
      <c r="CR128" s="47"/>
      <c r="CS128" s="47"/>
      <c r="CT128" s="47"/>
      <c r="CU128" s="47"/>
      <c r="CV128" s="47"/>
      <c r="CW128" s="47"/>
      <c r="CX128" s="47"/>
      <c r="CY128" s="47"/>
      <c r="CZ128" s="47"/>
      <c r="DA128" s="47"/>
      <c r="DB128" s="47"/>
      <c r="DC128" s="47"/>
      <c r="DD128" s="47"/>
      <c r="DE128" s="47"/>
      <c r="DF128" s="47"/>
    </row>
    <row r="129" spans="1:110">
      <c r="A129" s="130" t="s">
        <v>926</v>
      </c>
      <c r="B129" s="37" t="s">
        <v>808</v>
      </c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>
        <v>595562</v>
      </c>
      <c r="O129" s="61"/>
      <c r="P129" s="61"/>
      <c r="Q129" s="61">
        <v>1637795.5</v>
      </c>
      <c r="R129" s="61"/>
      <c r="S129" s="61"/>
      <c r="T129" s="61"/>
      <c r="U129" s="61">
        <v>275855.5</v>
      </c>
      <c r="V129" s="61"/>
      <c r="W129" s="61"/>
      <c r="X129" s="61">
        <v>145505.5</v>
      </c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130"/>
      <c r="BX129" s="108"/>
      <c r="BY129" s="47"/>
      <c r="BZ129" s="47"/>
      <c r="CA129" s="47"/>
      <c r="CB129" s="47"/>
      <c r="CC129" s="47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7"/>
      <c r="CW129" s="47"/>
      <c r="CX129" s="47"/>
      <c r="CY129" s="47"/>
      <c r="CZ129" s="47"/>
      <c r="DA129" s="47"/>
      <c r="DB129" s="47"/>
      <c r="DC129" s="47"/>
      <c r="DD129" s="47"/>
      <c r="DE129" s="47"/>
      <c r="DF129" s="47"/>
    </row>
    <row r="130" spans="1:110">
      <c r="A130" s="130" t="s">
        <v>926</v>
      </c>
      <c r="B130" s="37" t="s">
        <v>809</v>
      </c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130"/>
      <c r="BX130" s="108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</row>
    <row r="131" spans="1:110">
      <c r="A131" s="130" t="s">
        <v>926</v>
      </c>
      <c r="B131" s="37" t="s">
        <v>810</v>
      </c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>
        <v>59013.74</v>
      </c>
      <c r="Q131" s="61">
        <v>102998.63</v>
      </c>
      <c r="R131" s="61">
        <v>187299.37</v>
      </c>
      <c r="S131" s="61">
        <v>184111.43</v>
      </c>
      <c r="T131" s="61">
        <v>6568.54</v>
      </c>
      <c r="U131" s="61">
        <v>3907.59</v>
      </c>
      <c r="V131" s="61">
        <v>255864</v>
      </c>
      <c r="W131" s="61">
        <v>60466.25</v>
      </c>
      <c r="X131" s="61">
        <v>39436.25</v>
      </c>
      <c r="Y131" s="61">
        <v>49547.75</v>
      </c>
      <c r="Z131" s="61">
        <v>309184.57</v>
      </c>
      <c r="AA131" s="61">
        <v>69529.320000000007</v>
      </c>
      <c r="AB131" s="61"/>
      <c r="AC131" s="61"/>
      <c r="AD131" s="61"/>
      <c r="AE131" s="61">
        <v>16895.52</v>
      </c>
      <c r="AF131" s="61">
        <v>68415.59</v>
      </c>
      <c r="AG131" s="61">
        <v>27988.959999999999</v>
      </c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>
        <v>0</v>
      </c>
      <c r="AT131" s="61">
        <v>0</v>
      </c>
      <c r="AU131" s="61">
        <v>0</v>
      </c>
      <c r="AV131" s="61">
        <v>0</v>
      </c>
      <c r="AW131" s="61">
        <v>0</v>
      </c>
      <c r="AX131" s="61">
        <v>0</v>
      </c>
      <c r="AY131" s="61">
        <v>0</v>
      </c>
      <c r="AZ131" s="61"/>
      <c r="BA131" s="61"/>
      <c r="BB131" s="61"/>
      <c r="BC131" s="61"/>
      <c r="BD131" s="61"/>
      <c r="BE131" s="61"/>
      <c r="BF131" s="61"/>
      <c r="BG131" s="61"/>
      <c r="BH131" s="61"/>
      <c r="BI131" s="61"/>
      <c r="BJ131" s="61">
        <v>0</v>
      </c>
      <c r="BK131" s="61">
        <v>0</v>
      </c>
      <c r="BL131" s="61">
        <v>0</v>
      </c>
      <c r="BM131" s="61">
        <v>0</v>
      </c>
      <c r="BN131" s="61">
        <v>0</v>
      </c>
      <c r="BO131" s="61">
        <v>0</v>
      </c>
      <c r="BP131" s="61">
        <v>0</v>
      </c>
      <c r="BQ131" s="61">
        <v>0</v>
      </c>
      <c r="BR131" s="61">
        <v>0</v>
      </c>
      <c r="BS131" s="61">
        <v>0</v>
      </c>
      <c r="BT131" s="61">
        <v>0</v>
      </c>
      <c r="BU131" s="61">
        <v>0</v>
      </c>
      <c r="BV131" s="61">
        <v>0</v>
      </c>
      <c r="BW131" s="130">
        <v>0</v>
      </c>
      <c r="BX131" s="108">
        <v>0</v>
      </c>
      <c r="BY131" s="47">
        <v>0</v>
      </c>
      <c r="BZ131" s="47">
        <v>0</v>
      </c>
      <c r="CA131" s="47">
        <v>0</v>
      </c>
      <c r="CB131" s="47">
        <v>0</v>
      </c>
      <c r="CC131" s="47">
        <v>0</v>
      </c>
      <c r="CD131" s="47">
        <v>0</v>
      </c>
      <c r="CE131" s="47">
        <v>0</v>
      </c>
      <c r="CF131" s="47">
        <v>0</v>
      </c>
      <c r="CG131" s="47">
        <v>0</v>
      </c>
      <c r="CH131" s="47">
        <v>0</v>
      </c>
      <c r="CI131" s="47">
        <v>0</v>
      </c>
      <c r="CJ131" s="47">
        <v>0</v>
      </c>
      <c r="CK131" s="47">
        <v>0</v>
      </c>
      <c r="CL131" s="47">
        <v>0</v>
      </c>
      <c r="CM131" s="47">
        <v>0</v>
      </c>
      <c r="CN131" s="47">
        <v>0</v>
      </c>
      <c r="CO131" s="47">
        <v>0</v>
      </c>
      <c r="CP131" s="47">
        <v>0</v>
      </c>
      <c r="CQ131" s="47">
        <v>0</v>
      </c>
      <c r="CR131" s="47">
        <v>0</v>
      </c>
      <c r="CS131" s="47">
        <v>0</v>
      </c>
      <c r="CT131" s="47">
        <v>0</v>
      </c>
      <c r="CU131" s="47"/>
      <c r="CV131" s="47"/>
      <c r="CW131" s="47"/>
      <c r="CX131" s="47"/>
      <c r="CY131" s="47"/>
      <c r="CZ131" s="47"/>
      <c r="DA131" s="47"/>
      <c r="DB131" s="47"/>
      <c r="DC131" s="47"/>
      <c r="DD131" s="47"/>
      <c r="DE131" s="47"/>
      <c r="DF131" s="47"/>
    </row>
    <row r="132" spans="1:110">
      <c r="A132" s="130" t="s">
        <v>926</v>
      </c>
      <c r="B132" s="37" t="s">
        <v>811</v>
      </c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>
        <v>635917.73</v>
      </c>
      <c r="AA132" s="61"/>
      <c r="AB132" s="61"/>
      <c r="AC132" s="61"/>
      <c r="AD132" s="61"/>
      <c r="AE132" s="61"/>
      <c r="AF132" s="61"/>
      <c r="AG132" s="61"/>
      <c r="AH132" s="61">
        <v>152763.09</v>
      </c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>
        <v>0</v>
      </c>
      <c r="AT132" s="61">
        <v>0</v>
      </c>
      <c r="AU132" s="61">
        <v>0</v>
      </c>
      <c r="AV132" s="61">
        <v>0</v>
      </c>
      <c r="AW132" s="61">
        <v>0</v>
      </c>
      <c r="AX132" s="61">
        <v>0</v>
      </c>
      <c r="AY132" s="61">
        <v>0</v>
      </c>
      <c r="AZ132" s="61">
        <v>0</v>
      </c>
      <c r="BA132" s="61">
        <v>0</v>
      </c>
      <c r="BB132" s="61">
        <v>0</v>
      </c>
      <c r="BC132" s="61">
        <v>0</v>
      </c>
      <c r="BD132" s="61">
        <v>0</v>
      </c>
      <c r="BE132" s="61">
        <v>0</v>
      </c>
      <c r="BF132" s="61">
        <v>0</v>
      </c>
      <c r="BG132" s="61">
        <v>0</v>
      </c>
      <c r="BH132" s="61">
        <v>0</v>
      </c>
      <c r="BI132" s="61">
        <v>0</v>
      </c>
      <c r="BJ132" s="61">
        <v>0</v>
      </c>
      <c r="BK132" s="61">
        <v>0</v>
      </c>
      <c r="BL132" s="61">
        <v>0</v>
      </c>
      <c r="BM132" s="61">
        <v>0</v>
      </c>
      <c r="BN132" s="61">
        <v>0</v>
      </c>
      <c r="BO132" s="61">
        <v>0</v>
      </c>
      <c r="BP132" s="61">
        <v>0</v>
      </c>
      <c r="BQ132" s="61">
        <v>0</v>
      </c>
      <c r="BR132" s="61">
        <v>0</v>
      </c>
      <c r="BS132" s="61">
        <v>0</v>
      </c>
      <c r="BT132" s="61">
        <v>0</v>
      </c>
      <c r="BU132" s="61">
        <v>0</v>
      </c>
      <c r="BV132" s="61">
        <v>0</v>
      </c>
      <c r="BW132" s="130">
        <v>0</v>
      </c>
      <c r="BX132" s="108">
        <v>0</v>
      </c>
      <c r="BY132" s="47">
        <v>0</v>
      </c>
      <c r="BZ132" s="47">
        <v>0</v>
      </c>
      <c r="CA132" s="47">
        <v>0</v>
      </c>
      <c r="CB132" s="47">
        <v>0</v>
      </c>
      <c r="CC132" s="47">
        <v>0</v>
      </c>
      <c r="CD132" s="47">
        <v>0</v>
      </c>
      <c r="CE132" s="47">
        <v>0</v>
      </c>
      <c r="CF132" s="47">
        <v>0</v>
      </c>
      <c r="CG132" s="47">
        <v>0</v>
      </c>
      <c r="CH132" s="47">
        <v>0</v>
      </c>
      <c r="CI132" s="47">
        <v>0</v>
      </c>
      <c r="CJ132" s="47">
        <v>0</v>
      </c>
      <c r="CK132" s="47">
        <v>0</v>
      </c>
      <c r="CL132" s="47">
        <v>0</v>
      </c>
      <c r="CM132" s="47">
        <v>0</v>
      </c>
      <c r="CN132" s="47">
        <v>0</v>
      </c>
      <c r="CO132" s="47">
        <v>0</v>
      </c>
      <c r="CP132" s="47">
        <v>0</v>
      </c>
      <c r="CQ132" s="47">
        <v>0</v>
      </c>
      <c r="CR132" s="47">
        <v>0</v>
      </c>
      <c r="CS132" s="47">
        <v>0</v>
      </c>
      <c r="CT132" s="47">
        <v>0</v>
      </c>
      <c r="CU132" s="47"/>
      <c r="CV132" s="47"/>
      <c r="CW132" s="47"/>
      <c r="CX132" s="47"/>
      <c r="CY132" s="47"/>
      <c r="CZ132" s="47"/>
      <c r="DA132" s="47"/>
      <c r="DB132" s="47"/>
      <c r="DC132" s="47"/>
      <c r="DD132" s="47"/>
      <c r="DE132" s="47"/>
      <c r="DF132" s="47"/>
    </row>
    <row r="133" spans="1:110">
      <c r="A133" s="130" t="s">
        <v>926</v>
      </c>
      <c r="B133" s="37" t="s">
        <v>812</v>
      </c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>
        <v>0</v>
      </c>
      <c r="AT133" s="61">
        <v>0</v>
      </c>
      <c r="AU133" s="61">
        <v>0</v>
      </c>
      <c r="AV133" s="61">
        <v>600000</v>
      </c>
      <c r="AW133" s="61">
        <v>0</v>
      </c>
      <c r="AX133" s="61">
        <v>0</v>
      </c>
      <c r="AY133" s="61">
        <v>0</v>
      </c>
      <c r="AZ133" s="61">
        <v>0</v>
      </c>
      <c r="BA133" s="61">
        <v>0</v>
      </c>
      <c r="BB133" s="61">
        <v>0</v>
      </c>
      <c r="BC133" s="61">
        <v>0</v>
      </c>
      <c r="BD133" s="61">
        <v>0</v>
      </c>
      <c r="BE133" s="61">
        <v>0</v>
      </c>
      <c r="BF133" s="61">
        <v>0</v>
      </c>
      <c r="BG133" s="61">
        <v>0</v>
      </c>
      <c r="BH133" s="61">
        <v>0</v>
      </c>
      <c r="BI133" s="61">
        <v>0</v>
      </c>
      <c r="BJ133" s="61">
        <v>0</v>
      </c>
      <c r="BK133" s="61">
        <v>0</v>
      </c>
      <c r="BL133" s="61">
        <v>0</v>
      </c>
      <c r="BM133" s="61">
        <v>0</v>
      </c>
      <c r="BN133" s="61">
        <v>0</v>
      </c>
      <c r="BO133" s="61">
        <v>0</v>
      </c>
      <c r="BP133" s="61">
        <v>0</v>
      </c>
      <c r="BQ133" s="61">
        <v>0</v>
      </c>
      <c r="BR133" s="61">
        <v>0</v>
      </c>
      <c r="BS133" s="61">
        <v>0</v>
      </c>
      <c r="BT133" s="61">
        <v>0</v>
      </c>
      <c r="BU133" s="61">
        <v>0</v>
      </c>
      <c r="BV133" s="61">
        <v>0</v>
      </c>
      <c r="BW133" s="130">
        <v>0</v>
      </c>
      <c r="BX133" s="108">
        <v>0</v>
      </c>
      <c r="BY133" s="47">
        <v>0</v>
      </c>
      <c r="BZ133" s="47">
        <v>0</v>
      </c>
      <c r="CA133" s="47">
        <v>0</v>
      </c>
      <c r="CB133" s="47">
        <v>0</v>
      </c>
      <c r="CC133" s="47">
        <v>0</v>
      </c>
      <c r="CD133" s="47">
        <v>0</v>
      </c>
      <c r="CE133" s="47">
        <v>0</v>
      </c>
      <c r="CF133" s="47">
        <v>0</v>
      </c>
      <c r="CG133" s="47">
        <v>0</v>
      </c>
      <c r="CH133" s="47">
        <v>0</v>
      </c>
      <c r="CI133" s="47">
        <v>0</v>
      </c>
      <c r="CJ133" s="47">
        <v>0</v>
      </c>
      <c r="CK133" s="47">
        <v>0</v>
      </c>
      <c r="CL133" s="47">
        <v>0</v>
      </c>
      <c r="CM133" s="47">
        <v>0</v>
      </c>
      <c r="CN133" s="47">
        <v>0</v>
      </c>
      <c r="CO133" s="47">
        <v>0</v>
      </c>
      <c r="CP133" s="47">
        <v>0</v>
      </c>
      <c r="CQ133" s="47">
        <v>0</v>
      </c>
      <c r="CR133" s="47">
        <v>0</v>
      </c>
      <c r="CS133" s="47">
        <v>0</v>
      </c>
      <c r="CT133" s="47">
        <v>0</v>
      </c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</row>
    <row r="134" spans="1:110">
      <c r="A134" s="130" t="s">
        <v>926</v>
      </c>
      <c r="B134" s="37" t="s">
        <v>813</v>
      </c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>
        <v>111131.2</v>
      </c>
      <c r="AM134" s="61"/>
      <c r="AN134" s="61"/>
      <c r="AO134" s="61">
        <v>106262.82</v>
      </c>
      <c r="AP134" s="61">
        <v>110478.5</v>
      </c>
      <c r="AQ134" s="61"/>
      <c r="AR134" s="61">
        <v>253499.03</v>
      </c>
      <c r="AS134" s="61">
        <v>0</v>
      </c>
      <c r="AT134" s="61">
        <v>76500.97</v>
      </c>
      <c r="AU134" s="61">
        <v>55000</v>
      </c>
      <c r="AV134" s="61">
        <v>168258.68</v>
      </c>
      <c r="AW134" s="61">
        <v>300000</v>
      </c>
      <c r="AX134" s="61">
        <v>0</v>
      </c>
      <c r="AY134" s="61">
        <v>0</v>
      </c>
      <c r="AZ134" s="61">
        <v>0</v>
      </c>
      <c r="BA134" s="61">
        <v>0</v>
      </c>
      <c r="BB134" s="61">
        <v>0</v>
      </c>
      <c r="BC134" s="61">
        <v>0</v>
      </c>
      <c r="BD134" s="61">
        <v>0</v>
      </c>
      <c r="BE134" s="61">
        <v>0</v>
      </c>
      <c r="BF134" s="61">
        <v>0</v>
      </c>
      <c r="BG134" s="61">
        <v>0</v>
      </c>
      <c r="BH134" s="61">
        <v>0</v>
      </c>
      <c r="BI134" s="61">
        <v>0</v>
      </c>
      <c r="BJ134" s="61">
        <v>0</v>
      </c>
      <c r="BK134" s="61">
        <v>0</v>
      </c>
      <c r="BL134" s="61">
        <v>0</v>
      </c>
      <c r="BM134" s="61">
        <v>0</v>
      </c>
      <c r="BN134" s="61">
        <v>0</v>
      </c>
      <c r="BO134" s="61">
        <v>0</v>
      </c>
      <c r="BP134" s="61">
        <v>0</v>
      </c>
      <c r="BQ134" s="61">
        <v>0</v>
      </c>
      <c r="BR134" s="61">
        <v>0</v>
      </c>
      <c r="BS134" s="61">
        <v>0</v>
      </c>
      <c r="BT134" s="61">
        <v>0</v>
      </c>
      <c r="BU134" s="61">
        <v>0</v>
      </c>
      <c r="BV134" s="61">
        <v>0</v>
      </c>
      <c r="BW134" s="130">
        <v>0</v>
      </c>
      <c r="BX134" s="108">
        <v>0</v>
      </c>
      <c r="BY134" s="47">
        <v>0</v>
      </c>
      <c r="BZ134" s="47">
        <v>0</v>
      </c>
      <c r="CA134" s="47">
        <v>0</v>
      </c>
      <c r="CB134" s="47">
        <v>0</v>
      </c>
      <c r="CC134" s="47">
        <v>0</v>
      </c>
      <c r="CD134" s="47">
        <v>0</v>
      </c>
      <c r="CE134" s="47">
        <v>0</v>
      </c>
      <c r="CF134" s="47">
        <v>0</v>
      </c>
      <c r="CG134" s="47">
        <v>0</v>
      </c>
      <c r="CH134" s="47">
        <v>0</v>
      </c>
      <c r="CI134" s="47">
        <v>0</v>
      </c>
      <c r="CJ134" s="47">
        <v>0</v>
      </c>
      <c r="CK134" s="47">
        <v>0</v>
      </c>
      <c r="CL134" s="47">
        <v>0</v>
      </c>
      <c r="CM134" s="47">
        <v>0</v>
      </c>
      <c r="CN134" s="47">
        <v>0</v>
      </c>
      <c r="CO134" s="47">
        <v>0</v>
      </c>
      <c r="CP134" s="47">
        <v>0</v>
      </c>
      <c r="CQ134" s="47">
        <v>0</v>
      </c>
      <c r="CR134" s="47">
        <v>0</v>
      </c>
      <c r="CS134" s="47">
        <v>0</v>
      </c>
      <c r="CT134" s="47">
        <v>0</v>
      </c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</row>
    <row r="135" spans="1:110">
      <c r="A135" s="130" t="s">
        <v>926</v>
      </c>
      <c r="B135" s="37" t="s">
        <v>814</v>
      </c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>
        <v>20400</v>
      </c>
      <c r="R135" s="61"/>
      <c r="S135" s="61"/>
      <c r="T135" s="61"/>
      <c r="U135" s="61">
        <v>20000</v>
      </c>
      <c r="V135" s="61">
        <v>5500</v>
      </c>
      <c r="W135" s="61"/>
      <c r="X135" s="61">
        <v>3889.6</v>
      </c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130"/>
      <c r="BX135" s="108"/>
      <c r="BY135" s="47"/>
      <c r="BZ135" s="47"/>
      <c r="CA135" s="47"/>
      <c r="CB135" s="47"/>
      <c r="CC135" s="47"/>
      <c r="CD135" s="47"/>
      <c r="CE135" s="47"/>
      <c r="CF135" s="47"/>
      <c r="CG135" s="47"/>
      <c r="CH135" s="47"/>
      <c r="CI135" s="47"/>
      <c r="CJ135" s="47"/>
      <c r="CK135" s="47"/>
      <c r="CL135" s="47"/>
      <c r="CM135" s="47"/>
      <c r="CN135" s="47"/>
      <c r="CO135" s="47"/>
      <c r="CP135" s="47"/>
      <c r="CQ135" s="47"/>
      <c r="CR135" s="47"/>
      <c r="CS135" s="47"/>
      <c r="CT135" s="47"/>
      <c r="CU135" s="47"/>
      <c r="CV135" s="47"/>
      <c r="CW135" s="47"/>
      <c r="CX135" s="47"/>
      <c r="CY135" s="47"/>
      <c r="CZ135" s="47"/>
      <c r="DA135" s="47"/>
      <c r="DB135" s="47"/>
      <c r="DC135" s="47"/>
      <c r="DD135" s="47"/>
      <c r="DE135" s="47"/>
      <c r="DF135" s="47"/>
    </row>
    <row r="136" spans="1:110">
      <c r="A136" s="130" t="s">
        <v>926</v>
      </c>
      <c r="B136" s="37" t="s">
        <v>815</v>
      </c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>
        <v>24367.79</v>
      </c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130"/>
      <c r="BX136" s="108"/>
      <c r="BY136" s="47"/>
      <c r="BZ136" s="47"/>
      <c r="CA136" s="47"/>
      <c r="CB136" s="47"/>
      <c r="CC136" s="47"/>
      <c r="CD136" s="47"/>
      <c r="CE136" s="47"/>
      <c r="CF136" s="47"/>
      <c r="CG136" s="47"/>
      <c r="CH136" s="47"/>
      <c r="CI136" s="47"/>
      <c r="CJ136" s="47"/>
      <c r="CK136" s="47"/>
      <c r="CL136" s="47"/>
      <c r="CM136" s="47"/>
      <c r="CN136" s="47"/>
      <c r="CO136" s="47"/>
      <c r="CP136" s="47"/>
      <c r="CQ136" s="47"/>
      <c r="CR136" s="47"/>
      <c r="CS136" s="47"/>
      <c r="CT136" s="47"/>
      <c r="CU136" s="47"/>
      <c r="CV136" s="47"/>
      <c r="CW136" s="47"/>
      <c r="CX136" s="47"/>
      <c r="CY136" s="47"/>
      <c r="CZ136" s="47"/>
      <c r="DA136" s="47"/>
      <c r="DB136" s="47"/>
      <c r="DC136" s="47"/>
      <c r="DD136" s="47"/>
      <c r="DE136" s="47"/>
      <c r="DF136" s="47"/>
    </row>
    <row r="137" spans="1:110">
      <c r="A137" s="130" t="s">
        <v>926</v>
      </c>
      <c r="B137" s="37" t="s">
        <v>816</v>
      </c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130"/>
      <c r="BX137" s="108"/>
      <c r="BY137" s="47"/>
      <c r="BZ137" s="47"/>
      <c r="CA137" s="47"/>
      <c r="CB137" s="47"/>
      <c r="CC137" s="47"/>
      <c r="CD137" s="47"/>
      <c r="CE137" s="47"/>
      <c r="CF137" s="47"/>
      <c r="CG137" s="47"/>
      <c r="CH137" s="47"/>
      <c r="CI137" s="47"/>
      <c r="CJ137" s="47"/>
      <c r="CK137" s="47"/>
      <c r="CL137" s="47"/>
      <c r="CM137" s="47"/>
      <c r="CN137" s="47"/>
      <c r="CO137" s="47"/>
      <c r="CP137" s="47"/>
      <c r="CQ137" s="47"/>
      <c r="CR137" s="47"/>
      <c r="CS137" s="47"/>
      <c r="CT137" s="47"/>
      <c r="CU137" s="47"/>
      <c r="CV137" s="47"/>
      <c r="CW137" s="47"/>
      <c r="CX137" s="47"/>
      <c r="CY137" s="47"/>
      <c r="CZ137" s="47"/>
      <c r="DA137" s="47"/>
      <c r="DB137" s="47"/>
      <c r="DC137" s="47"/>
      <c r="DD137" s="47"/>
      <c r="DE137" s="47"/>
      <c r="DF137" s="47"/>
    </row>
    <row r="138" spans="1:110">
      <c r="A138" s="130" t="s">
        <v>926</v>
      </c>
      <c r="B138" s="37" t="s">
        <v>827</v>
      </c>
      <c r="C138" s="61"/>
      <c r="D138" s="61"/>
      <c r="E138" s="61"/>
      <c r="F138" s="61"/>
      <c r="G138" s="61"/>
      <c r="H138" s="61"/>
      <c r="I138" s="61"/>
      <c r="J138" s="61">
        <v>31900</v>
      </c>
      <c r="K138" s="61"/>
      <c r="L138" s="61">
        <v>5574.8</v>
      </c>
      <c r="M138" s="61"/>
      <c r="N138" s="61">
        <v>48150</v>
      </c>
      <c r="O138" s="61">
        <v>-3755.6</v>
      </c>
      <c r="P138" s="61">
        <v>6573.4</v>
      </c>
      <c r="Q138" s="61">
        <v>9765</v>
      </c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130"/>
      <c r="BX138" s="108"/>
      <c r="BY138" s="47"/>
      <c r="BZ138" s="47"/>
      <c r="CA138" s="47"/>
      <c r="CB138" s="47"/>
      <c r="CC138" s="47"/>
      <c r="CD138" s="47"/>
      <c r="CE138" s="47"/>
      <c r="CF138" s="47"/>
      <c r="CG138" s="47"/>
      <c r="CH138" s="47"/>
      <c r="CI138" s="47"/>
      <c r="CJ138" s="47"/>
      <c r="CK138" s="47"/>
      <c r="CL138" s="47"/>
      <c r="CM138" s="47"/>
      <c r="CN138" s="47"/>
      <c r="CO138" s="47"/>
      <c r="CP138" s="47"/>
      <c r="CQ138" s="47"/>
      <c r="CR138" s="47"/>
      <c r="CS138" s="47"/>
      <c r="CT138" s="47"/>
      <c r="CU138" s="47"/>
      <c r="CV138" s="47"/>
      <c r="CW138" s="47"/>
      <c r="CX138" s="47"/>
      <c r="CY138" s="47"/>
      <c r="CZ138" s="47"/>
      <c r="DA138" s="47"/>
      <c r="DB138" s="47"/>
      <c r="DC138" s="47"/>
      <c r="DD138" s="47"/>
      <c r="DE138" s="47"/>
      <c r="DF138" s="47"/>
    </row>
    <row r="139" spans="1:110">
      <c r="A139" s="130" t="s">
        <v>926</v>
      </c>
      <c r="B139" s="37" t="s">
        <v>828</v>
      </c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>
        <v>56341.59</v>
      </c>
      <c r="W139" s="61"/>
      <c r="X139" s="61"/>
      <c r="Y139" s="61">
        <v>103666.08</v>
      </c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130"/>
      <c r="BX139" s="108"/>
      <c r="BY139" s="47"/>
      <c r="BZ139" s="47"/>
      <c r="CA139" s="47"/>
      <c r="CB139" s="47"/>
      <c r="CC139" s="47"/>
      <c r="CD139" s="47"/>
      <c r="CE139" s="47"/>
      <c r="CF139" s="47"/>
      <c r="CG139" s="47"/>
      <c r="CH139" s="47"/>
      <c r="CI139" s="47"/>
      <c r="CJ139" s="47"/>
      <c r="CK139" s="47"/>
      <c r="CL139" s="47"/>
      <c r="CM139" s="47"/>
      <c r="CN139" s="47"/>
      <c r="CO139" s="47"/>
      <c r="CP139" s="47"/>
      <c r="CQ139" s="47"/>
      <c r="CR139" s="47"/>
      <c r="CS139" s="47"/>
      <c r="CT139" s="47"/>
      <c r="CU139" s="47"/>
      <c r="CV139" s="47"/>
      <c r="CW139" s="47"/>
      <c r="CX139" s="47"/>
      <c r="CY139" s="47"/>
      <c r="CZ139" s="47"/>
      <c r="DA139" s="47"/>
      <c r="DB139" s="47"/>
      <c r="DC139" s="47"/>
      <c r="DD139" s="47"/>
      <c r="DE139" s="47"/>
      <c r="DF139" s="47"/>
    </row>
    <row r="140" spans="1:110">
      <c r="A140" s="130" t="s">
        <v>926</v>
      </c>
      <c r="B140" s="37" t="s">
        <v>829</v>
      </c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130"/>
      <c r="BX140" s="108"/>
      <c r="BY140" s="47"/>
      <c r="BZ140" s="47"/>
      <c r="CA140" s="47"/>
      <c r="CB140" s="47"/>
      <c r="CC140" s="47"/>
      <c r="CD140" s="47"/>
      <c r="CE140" s="47"/>
      <c r="CF140" s="47"/>
      <c r="CG140" s="47"/>
      <c r="CH140" s="47"/>
      <c r="CI140" s="47"/>
      <c r="CJ140" s="47"/>
      <c r="CK140" s="47"/>
      <c r="CL140" s="47"/>
      <c r="CM140" s="47"/>
      <c r="CN140" s="47"/>
      <c r="CO140" s="47"/>
      <c r="CP140" s="47"/>
      <c r="CQ140" s="47"/>
      <c r="CR140" s="47"/>
      <c r="CS140" s="47"/>
      <c r="CT140" s="47"/>
      <c r="CU140" s="47"/>
      <c r="CV140" s="47"/>
      <c r="CW140" s="47"/>
      <c r="CX140" s="47"/>
      <c r="CY140" s="47"/>
      <c r="CZ140" s="47"/>
      <c r="DA140" s="47"/>
      <c r="DB140" s="47"/>
      <c r="DC140" s="47"/>
      <c r="DD140" s="47"/>
      <c r="DE140" s="47"/>
      <c r="DF140" s="47"/>
    </row>
    <row r="141" spans="1:110">
      <c r="A141" s="130" t="s">
        <v>926</v>
      </c>
      <c r="B141" s="37" t="s">
        <v>830</v>
      </c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130"/>
      <c r="BX141" s="108"/>
      <c r="BY141" s="47"/>
      <c r="BZ141" s="47"/>
      <c r="CA141" s="47"/>
      <c r="CB141" s="47"/>
      <c r="CC141" s="47"/>
      <c r="CD141" s="47"/>
      <c r="CE141" s="47"/>
      <c r="CF141" s="47"/>
      <c r="CG141" s="47"/>
      <c r="CH141" s="47"/>
      <c r="CI141" s="47"/>
      <c r="CJ141" s="47"/>
      <c r="CK141" s="47"/>
      <c r="CL141" s="47"/>
      <c r="CM141" s="47"/>
      <c r="CN141" s="47"/>
      <c r="CO141" s="47"/>
      <c r="CP141" s="47"/>
      <c r="CQ141" s="47"/>
      <c r="CR141" s="47"/>
      <c r="CS141" s="47"/>
      <c r="CT141" s="47"/>
      <c r="CU141" s="47"/>
      <c r="CV141" s="47"/>
      <c r="CW141" s="47"/>
      <c r="CX141" s="47"/>
      <c r="CY141" s="47"/>
      <c r="CZ141" s="47"/>
      <c r="DA141" s="47"/>
      <c r="DB141" s="47"/>
      <c r="DC141" s="47"/>
      <c r="DD141" s="47"/>
      <c r="DE141" s="47"/>
      <c r="DF141" s="47"/>
    </row>
    <row r="142" spans="1:110">
      <c r="A142" s="130" t="s">
        <v>926</v>
      </c>
      <c r="B142" s="37" t="s">
        <v>831</v>
      </c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>
        <v>104880</v>
      </c>
      <c r="W142" s="61">
        <v>47500</v>
      </c>
      <c r="X142" s="61"/>
      <c r="Y142" s="61">
        <v>51240</v>
      </c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130"/>
      <c r="BX142" s="108"/>
      <c r="BY142" s="47"/>
      <c r="BZ142" s="47"/>
      <c r="CA142" s="47"/>
      <c r="CB142" s="47"/>
      <c r="CC142" s="47"/>
      <c r="CD142" s="47"/>
      <c r="CE142" s="47"/>
      <c r="CF142" s="47"/>
      <c r="CG142" s="47"/>
      <c r="CH142" s="47"/>
      <c r="CI142" s="47"/>
      <c r="CJ142" s="47"/>
      <c r="CK142" s="47"/>
      <c r="CL142" s="47"/>
      <c r="CM142" s="47"/>
      <c r="CN142" s="47"/>
      <c r="CO142" s="47"/>
      <c r="CP142" s="47"/>
      <c r="CQ142" s="47"/>
      <c r="CR142" s="47"/>
      <c r="CS142" s="47"/>
      <c r="CT142" s="47"/>
      <c r="CU142" s="47"/>
      <c r="CV142" s="47"/>
      <c r="CW142" s="47"/>
      <c r="CX142" s="47"/>
      <c r="CY142" s="47"/>
      <c r="CZ142" s="47"/>
      <c r="DA142" s="47"/>
      <c r="DB142" s="47"/>
      <c r="DC142" s="47"/>
      <c r="DD142" s="47"/>
      <c r="DE142" s="47"/>
      <c r="DF142" s="47"/>
    </row>
    <row r="143" spans="1:110">
      <c r="A143" s="130" t="s">
        <v>926</v>
      </c>
      <c r="B143" s="37" t="s">
        <v>832</v>
      </c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>
        <v>18000</v>
      </c>
      <c r="AA143" s="61">
        <v>20000</v>
      </c>
      <c r="AB143" s="61"/>
      <c r="AC143" s="61"/>
      <c r="AD143" s="61"/>
      <c r="AE143" s="61">
        <v>-20000</v>
      </c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130"/>
      <c r="BX143" s="108"/>
      <c r="BY143" s="47"/>
      <c r="BZ143" s="47"/>
      <c r="CA143" s="47"/>
      <c r="CB143" s="47"/>
      <c r="CC143" s="47"/>
      <c r="CD143" s="47"/>
      <c r="CE143" s="47"/>
      <c r="CF143" s="47"/>
      <c r="CG143" s="47"/>
      <c r="CH143" s="47"/>
      <c r="CI143" s="47"/>
      <c r="CJ143" s="47"/>
      <c r="CK143" s="47"/>
      <c r="CL143" s="47"/>
      <c r="CM143" s="47"/>
      <c r="CN143" s="47"/>
      <c r="CO143" s="47"/>
      <c r="CP143" s="47"/>
      <c r="CQ143" s="47"/>
      <c r="CR143" s="47"/>
      <c r="CS143" s="47"/>
      <c r="CT143" s="47"/>
      <c r="CU143" s="47"/>
      <c r="CV143" s="47"/>
      <c r="CW143" s="47"/>
      <c r="CX143" s="47"/>
      <c r="CY143" s="47"/>
      <c r="CZ143" s="47"/>
      <c r="DA143" s="47"/>
      <c r="DB143" s="47"/>
      <c r="DC143" s="47"/>
      <c r="DD143" s="47"/>
      <c r="DE143" s="47"/>
      <c r="DF143" s="47"/>
    </row>
    <row r="144" spans="1:110">
      <c r="A144" s="130" t="s">
        <v>926</v>
      </c>
      <c r="B144" s="37" t="s">
        <v>833</v>
      </c>
      <c r="C144" s="61">
        <v>0</v>
      </c>
      <c r="D144" s="61">
        <v>1215.45</v>
      </c>
      <c r="E144" s="61">
        <v>18481.75</v>
      </c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>
        <v>2100</v>
      </c>
      <c r="AT144" s="61">
        <v>8400</v>
      </c>
      <c r="AU144" s="61">
        <v>2100</v>
      </c>
      <c r="AV144" s="61">
        <v>8400</v>
      </c>
      <c r="AW144" s="61">
        <v>4200</v>
      </c>
      <c r="AX144" s="61">
        <v>8400</v>
      </c>
      <c r="AY144" s="61"/>
      <c r="AZ144" s="61">
        <v>9000</v>
      </c>
      <c r="BA144" s="61">
        <v>2500</v>
      </c>
      <c r="BB144" s="61">
        <v>9000</v>
      </c>
      <c r="BC144" s="61">
        <v>2500</v>
      </c>
      <c r="BD144" s="61">
        <v>9000</v>
      </c>
      <c r="BE144" s="61">
        <v>2500</v>
      </c>
      <c r="BF144" s="61">
        <v>9000</v>
      </c>
      <c r="BG144" s="61">
        <v>2500</v>
      </c>
      <c r="BH144" s="61">
        <v>9000</v>
      </c>
      <c r="BI144" s="61">
        <v>4500</v>
      </c>
      <c r="BJ144" s="61">
        <v>9000</v>
      </c>
      <c r="BK144" s="61"/>
      <c r="BL144" s="61">
        <v>9500</v>
      </c>
      <c r="BM144" s="61">
        <v>2650</v>
      </c>
      <c r="BN144" s="61">
        <v>9500</v>
      </c>
      <c r="BO144" s="61">
        <v>2650</v>
      </c>
      <c r="BP144" s="61">
        <v>9500</v>
      </c>
      <c r="BQ144" s="61">
        <v>2650</v>
      </c>
      <c r="BR144" s="61">
        <v>9500</v>
      </c>
      <c r="BS144" s="61">
        <v>2650</v>
      </c>
      <c r="BT144" s="61">
        <v>9500</v>
      </c>
      <c r="BU144" s="61">
        <v>4800</v>
      </c>
      <c r="BV144" s="61">
        <v>9500</v>
      </c>
      <c r="BW144" s="130"/>
      <c r="BX144" s="108">
        <v>9975</v>
      </c>
      <c r="BY144" s="47">
        <v>2782.5</v>
      </c>
      <c r="BZ144" s="47">
        <v>9975</v>
      </c>
      <c r="CA144" s="47">
        <v>2782.5</v>
      </c>
      <c r="CB144" s="47">
        <v>9975</v>
      </c>
      <c r="CC144" s="47">
        <v>2782.5</v>
      </c>
      <c r="CD144" s="47">
        <v>9975</v>
      </c>
      <c r="CE144" s="47">
        <v>2782.5</v>
      </c>
      <c r="CF144" s="47">
        <v>9975</v>
      </c>
      <c r="CG144" s="47">
        <v>5040</v>
      </c>
      <c r="CH144" s="47">
        <v>9975</v>
      </c>
      <c r="CI144" s="47"/>
      <c r="CJ144" s="47"/>
      <c r="CK144" s="47"/>
      <c r="CL144" s="47"/>
      <c r="CM144" s="47"/>
      <c r="CN144" s="47"/>
      <c r="CO144" s="47"/>
      <c r="CP144" s="47"/>
      <c r="CQ144" s="47"/>
      <c r="CR144" s="47"/>
      <c r="CS144" s="47"/>
      <c r="CT144" s="47"/>
      <c r="CU144" s="47"/>
      <c r="CV144" s="47"/>
      <c r="CW144" s="47"/>
      <c r="CX144" s="47"/>
      <c r="CY144" s="47"/>
      <c r="CZ144" s="47"/>
      <c r="DA144" s="47"/>
      <c r="DB144" s="47"/>
      <c r="DC144" s="47"/>
      <c r="DD144" s="47"/>
      <c r="DE144" s="47"/>
      <c r="DF144" s="47"/>
    </row>
    <row r="145" spans="1:110">
      <c r="A145" s="130" t="s">
        <v>926</v>
      </c>
      <c r="B145" s="37" t="s">
        <v>834</v>
      </c>
      <c r="C145" s="61"/>
      <c r="D145" s="61"/>
      <c r="E145" s="61"/>
      <c r="F145" s="61"/>
      <c r="G145" s="61"/>
      <c r="H145" s="61"/>
      <c r="I145" s="61"/>
      <c r="J145" s="61">
        <v>122696.9</v>
      </c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130"/>
      <c r="BX145" s="108"/>
      <c r="BY145" s="47"/>
      <c r="BZ145" s="47"/>
      <c r="CA145" s="47"/>
      <c r="CB145" s="47"/>
      <c r="CC145" s="47"/>
      <c r="CD145" s="47"/>
      <c r="CE145" s="47"/>
      <c r="CF145" s="47"/>
      <c r="CG145" s="47"/>
      <c r="CH145" s="47"/>
      <c r="CI145" s="47"/>
      <c r="CJ145" s="47"/>
      <c r="CK145" s="47"/>
      <c r="CL145" s="47"/>
      <c r="CM145" s="47"/>
      <c r="CN145" s="47"/>
      <c r="CO145" s="47"/>
      <c r="CP145" s="47"/>
      <c r="CQ145" s="47"/>
      <c r="CR145" s="47"/>
      <c r="CS145" s="47"/>
      <c r="CT145" s="47"/>
      <c r="CU145" s="47"/>
      <c r="CV145" s="47"/>
      <c r="CW145" s="47"/>
      <c r="CX145" s="47"/>
      <c r="CY145" s="47"/>
      <c r="CZ145" s="47"/>
      <c r="DA145" s="47"/>
      <c r="DB145" s="47"/>
      <c r="DC145" s="47"/>
      <c r="DD145" s="47"/>
      <c r="DE145" s="47"/>
      <c r="DF145" s="47"/>
    </row>
    <row r="146" spans="1:110">
      <c r="A146" s="130" t="s">
        <v>926</v>
      </c>
      <c r="B146" s="37" t="s">
        <v>835</v>
      </c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>
        <v>10665.1</v>
      </c>
      <c r="U146" s="61">
        <v>3393.43</v>
      </c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130"/>
      <c r="BX146" s="108"/>
      <c r="BY146" s="47"/>
      <c r="BZ146" s="47"/>
      <c r="CA146" s="47"/>
      <c r="CB146" s="47"/>
      <c r="CC146" s="47"/>
      <c r="CD146" s="47"/>
      <c r="CE146" s="47"/>
      <c r="CF146" s="47"/>
      <c r="CG146" s="47"/>
      <c r="CH146" s="47"/>
      <c r="CI146" s="47"/>
      <c r="CJ146" s="47"/>
      <c r="CK146" s="47"/>
      <c r="CL146" s="47"/>
      <c r="CM146" s="47"/>
      <c r="CN146" s="47"/>
      <c r="CO146" s="47"/>
      <c r="CP146" s="47"/>
      <c r="CQ146" s="47"/>
      <c r="CR146" s="47"/>
      <c r="CS146" s="47"/>
      <c r="CT146" s="47"/>
      <c r="CU146" s="47"/>
      <c r="CV146" s="47"/>
      <c r="CW146" s="47"/>
      <c r="CX146" s="47"/>
      <c r="CY146" s="47"/>
      <c r="CZ146" s="47"/>
      <c r="DA146" s="47"/>
      <c r="DB146" s="47"/>
      <c r="DC146" s="47"/>
      <c r="DD146" s="47"/>
      <c r="DE146" s="47"/>
      <c r="DF146" s="47"/>
    </row>
    <row r="147" spans="1:110">
      <c r="A147" s="130" t="s">
        <v>926</v>
      </c>
      <c r="B147" s="37" t="s">
        <v>836</v>
      </c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130"/>
      <c r="BX147" s="108"/>
      <c r="BY147" s="47"/>
      <c r="BZ147" s="47"/>
      <c r="CA147" s="47"/>
      <c r="CB147" s="47"/>
      <c r="CC147" s="47"/>
      <c r="CD147" s="47"/>
      <c r="CE147" s="47"/>
      <c r="CF147" s="47"/>
      <c r="CG147" s="47"/>
      <c r="CH147" s="47"/>
      <c r="CI147" s="47"/>
      <c r="CJ147" s="47"/>
      <c r="CK147" s="47"/>
      <c r="CL147" s="47"/>
      <c r="CM147" s="47"/>
      <c r="CN147" s="47"/>
      <c r="CO147" s="47"/>
      <c r="CP147" s="47"/>
      <c r="CQ147" s="47"/>
      <c r="CR147" s="47"/>
      <c r="CS147" s="47"/>
      <c r="CT147" s="47"/>
      <c r="CU147" s="47"/>
      <c r="CV147" s="47"/>
      <c r="CW147" s="47"/>
      <c r="CX147" s="47"/>
      <c r="CY147" s="47"/>
      <c r="CZ147" s="47"/>
      <c r="DA147" s="47"/>
      <c r="DB147" s="47"/>
      <c r="DC147" s="47"/>
      <c r="DD147" s="47"/>
      <c r="DE147" s="47"/>
      <c r="DF147" s="47"/>
    </row>
    <row r="148" spans="1:110">
      <c r="A148" s="130" t="s">
        <v>926</v>
      </c>
      <c r="B148" s="37" t="s">
        <v>837</v>
      </c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130"/>
      <c r="BX148" s="108"/>
      <c r="BY148" s="47"/>
      <c r="BZ148" s="47"/>
      <c r="CA148" s="47"/>
      <c r="CB148" s="47"/>
      <c r="CC148" s="47"/>
      <c r="CD148" s="47"/>
      <c r="CE148" s="47"/>
      <c r="CF148" s="47"/>
      <c r="CG148" s="47"/>
      <c r="CH148" s="47"/>
      <c r="CI148" s="47"/>
      <c r="CJ148" s="47"/>
      <c r="CK148" s="47"/>
      <c r="CL148" s="47"/>
      <c r="CM148" s="47"/>
      <c r="CN148" s="47"/>
      <c r="CO148" s="47"/>
      <c r="CP148" s="47"/>
      <c r="CQ148" s="47"/>
      <c r="CR148" s="47"/>
      <c r="CS148" s="47"/>
      <c r="CT148" s="47"/>
      <c r="CU148" s="47"/>
      <c r="CV148" s="47"/>
      <c r="CW148" s="47"/>
      <c r="CX148" s="47"/>
      <c r="CY148" s="47"/>
      <c r="CZ148" s="47"/>
      <c r="DA148" s="47"/>
      <c r="DB148" s="47"/>
      <c r="DC148" s="47"/>
      <c r="DD148" s="47"/>
      <c r="DE148" s="47"/>
      <c r="DF148" s="47"/>
    </row>
    <row r="149" spans="1:110">
      <c r="A149" s="130" t="s">
        <v>926</v>
      </c>
      <c r="B149" s="37" t="s">
        <v>838</v>
      </c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130"/>
      <c r="BX149" s="108"/>
      <c r="BY149" s="47"/>
      <c r="BZ149" s="47"/>
      <c r="CA149" s="47"/>
      <c r="CB149" s="47"/>
      <c r="CC149" s="47"/>
      <c r="CD149" s="47"/>
      <c r="CE149" s="47"/>
      <c r="CF149" s="47"/>
      <c r="CG149" s="47"/>
      <c r="CH149" s="47"/>
      <c r="CI149" s="47"/>
      <c r="CJ149" s="47"/>
      <c r="CK149" s="47"/>
      <c r="CL149" s="47"/>
      <c r="CM149" s="47"/>
      <c r="CN149" s="47"/>
      <c r="CO149" s="47"/>
      <c r="CP149" s="47"/>
      <c r="CQ149" s="47"/>
      <c r="CR149" s="47"/>
      <c r="CS149" s="47"/>
      <c r="CT149" s="47"/>
      <c r="CU149" s="47"/>
      <c r="CV149" s="47"/>
      <c r="CW149" s="47"/>
      <c r="CX149" s="47"/>
      <c r="CY149" s="47"/>
      <c r="CZ149" s="47"/>
      <c r="DA149" s="47"/>
      <c r="DB149" s="47"/>
      <c r="DC149" s="47"/>
      <c r="DD149" s="47"/>
      <c r="DE149" s="47"/>
      <c r="DF149" s="47"/>
    </row>
    <row r="150" spans="1:110">
      <c r="A150" s="130" t="s">
        <v>926</v>
      </c>
      <c r="B150" s="37" t="s">
        <v>839</v>
      </c>
      <c r="C150" s="61">
        <v>3192</v>
      </c>
      <c r="D150" s="61">
        <v>0</v>
      </c>
      <c r="E150" s="61">
        <v>8094</v>
      </c>
      <c r="F150" s="61"/>
      <c r="G150" s="61"/>
      <c r="H150" s="61"/>
      <c r="I150" s="61"/>
      <c r="J150" s="61">
        <v>257.39999999999998</v>
      </c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  <c r="BW150" s="130"/>
      <c r="BX150" s="108"/>
      <c r="BY150" s="47"/>
      <c r="BZ150" s="47"/>
      <c r="CA150" s="47"/>
      <c r="CB150" s="47"/>
      <c r="CC150" s="47"/>
      <c r="CD150" s="47"/>
      <c r="CE150" s="47"/>
      <c r="CF150" s="47"/>
      <c r="CG150" s="47"/>
      <c r="CH150" s="47"/>
      <c r="CI150" s="47"/>
      <c r="CJ150" s="47"/>
      <c r="CK150" s="47"/>
      <c r="CL150" s="47"/>
      <c r="CM150" s="47"/>
      <c r="CN150" s="47"/>
      <c r="CO150" s="47"/>
      <c r="CP150" s="47"/>
      <c r="CQ150" s="47"/>
      <c r="CR150" s="47"/>
      <c r="CS150" s="47"/>
      <c r="CT150" s="47"/>
      <c r="CU150" s="47"/>
      <c r="CV150" s="47"/>
      <c r="CW150" s="47"/>
      <c r="CX150" s="47"/>
      <c r="CY150" s="47"/>
      <c r="CZ150" s="47"/>
      <c r="DA150" s="47"/>
      <c r="DB150" s="47"/>
      <c r="DC150" s="47"/>
      <c r="DD150" s="47"/>
      <c r="DE150" s="47"/>
      <c r="DF150" s="47"/>
    </row>
    <row r="151" spans="1:110">
      <c r="A151" s="130" t="s">
        <v>926</v>
      </c>
      <c r="B151" s="37" t="s">
        <v>840</v>
      </c>
      <c r="C151" s="61"/>
      <c r="D151" s="61"/>
      <c r="E151" s="61"/>
      <c r="F151" s="61">
        <v>8892</v>
      </c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130"/>
      <c r="BX151" s="108"/>
      <c r="BY151" s="47"/>
      <c r="BZ151" s="47"/>
      <c r="CA151" s="47"/>
      <c r="CB151" s="47"/>
      <c r="CC151" s="47"/>
      <c r="CD151" s="47"/>
      <c r="CE151" s="47"/>
      <c r="CF151" s="47"/>
      <c r="CG151" s="47"/>
      <c r="CH151" s="47"/>
      <c r="CI151" s="47"/>
      <c r="CJ151" s="47"/>
      <c r="CK151" s="47"/>
      <c r="CL151" s="47"/>
      <c r="CM151" s="47"/>
      <c r="CN151" s="47"/>
      <c r="CO151" s="47"/>
      <c r="CP151" s="47"/>
      <c r="CQ151" s="47"/>
      <c r="CR151" s="47"/>
      <c r="CS151" s="47"/>
      <c r="CT151" s="47"/>
      <c r="CU151" s="47"/>
      <c r="CV151" s="47"/>
      <c r="CW151" s="47"/>
      <c r="CX151" s="47"/>
      <c r="CY151" s="47"/>
      <c r="CZ151" s="47"/>
      <c r="DA151" s="47"/>
      <c r="DB151" s="47"/>
      <c r="DC151" s="47"/>
      <c r="DD151" s="47"/>
      <c r="DE151" s="47"/>
      <c r="DF151" s="47"/>
    </row>
    <row r="152" spans="1:110">
      <c r="A152" s="130" t="s">
        <v>926</v>
      </c>
      <c r="B152" s="37" t="s">
        <v>841</v>
      </c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130"/>
      <c r="BX152" s="108"/>
      <c r="BY152" s="47"/>
      <c r="BZ152" s="47"/>
      <c r="CA152" s="47"/>
      <c r="CB152" s="47"/>
      <c r="CC152" s="47"/>
      <c r="CD152" s="47"/>
      <c r="CE152" s="47"/>
      <c r="CF152" s="47"/>
      <c r="CG152" s="47"/>
      <c r="CH152" s="47"/>
      <c r="CI152" s="47"/>
      <c r="CJ152" s="47"/>
      <c r="CK152" s="47"/>
      <c r="CL152" s="47"/>
      <c r="CM152" s="47"/>
      <c r="CN152" s="47"/>
      <c r="CO152" s="47"/>
      <c r="CP152" s="47"/>
      <c r="CQ152" s="47"/>
      <c r="CR152" s="47"/>
      <c r="CS152" s="47"/>
      <c r="CT152" s="47"/>
      <c r="CU152" s="47"/>
      <c r="CV152" s="47"/>
      <c r="CW152" s="47"/>
      <c r="CX152" s="47"/>
      <c r="CY152" s="47"/>
      <c r="CZ152" s="47"/>
      <c r="DA152" s="47"/>
      <c r="DB152" s="47"/>
      <c r="DC152" s="47"/>
      <c r="DD152" s="47"/>
      <c r="DE152" s="47"/>
      <c r="DF152" s="47"/>
    </row>
    <row r="153" spans="1:110">
      <c r="A153" s="130" t="s">
        <v>926</v>
      </c>
      <c r="B153" s="37" t="s">
        <v>842</v>
      </c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>
        <v>0</v>
      </c>
      <c r="AT153" s="61">
        <v>0</v>
      </c>
      <c r="AU153" s="61">
        <v>0</v>
      </c>
      <c r="AV153" s="61">
        <v>0</v>
      </c>
      <c r="AW153" s="61">
        <v>0</v>
      </c>
      <c r="AX153" s="61">
        <v>0</v>
      </c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130"/>
      <c r="BX153" s="108"/>
      <c r="BY153" s="47"/>
      <c r="BZ153" s="47"/>
      <c r="CA153" s="47"/>
      <c r="CB153" s="47"/>
      <c r="CC153" s="47"/>
      <c r="CD153" s="47"/>
      <c r="CE153" s="47"/>
      <c r="CF153" s="47"/>
      <c r="CG153" s="47"/>
      <c r="CH153" s="47"/>
      <c r="CI153" s="47"/>
      <c r="CJ153" s="47"/>
      <c r="CK153" s="47"/>
      <c r="CL153" s="47"/>
      <c r="CM153" s="47"/>
      <c r="CN153" s="47"/>
      <c r="CO153" s="47"/>
      <c r="CP153" s="47"/>
      <c r="CQ153" s="47"/>
      <c r="CR153" s="47"/>
      <c r="CS153" s="47"/>
      <c r="CT153" s="47"/>
      <c r="CU153" s="47"/>
      <c r="CV153" s="47"/>
      <c r="CW153" s="47"/>
      <c r="CX153" s="47"/>
      <c r="CY153" s="47"/>
      <c r="CZ153" s="47"/>
      <c r="DA153" s="47"/>
      <c r="DB153" s="47"/>
      <c r="DC153" s="47"/>
      <c r="DD153" s="47"/>
      <c r="DE153" s="47"/>
      <c r="DF153" s="47"/>
    </row>
    <row r="154" spans="1:110">
      <c r="A154" s="130" t="s">
        <v>926</v>
      </c>
      <c r="B154" s="37" t="s">
        <v>843</v>
      </c>
      <c r="C154" s="61"/>
      <c r="D154" s="61"/>
      <c r="E154" s="61"/>
      <c r="F154" s="61"/>
      <c r="G154" s="61"/>
      <c r="H154" s="61">
        <v>85.8</v>
      </c>
      <c r="I154" s="61">
        <v>85.8</v>
      </c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>
        <v>21197.540191530821</v>
      </c>
      <c r="AT154" s="61">
        <v>675184.66674869892</v>
      </c>
      <c r="AU154" s="61">
        <v>385797.83167423838</v>
      </c>
      <c r="AV154" s="61">
        <v>229502.57286075616</v>
      </c>
      <c r="AW154" s="61">
        <v>216062.85427184889</v>
      </c>
      <c r="AX154" s="61">
        <v>245121.18422669647</v>
      </c>
      <c r="AY154" s="61"/>
      <c r="AZ154" s="61">
        <v>389600.67948329105</v>
      </c>
      <c r="BA154" s="61"/>
      <c r="BB154" s="61">
        <v>265809.45869869756</v>
      </c>
      <c r="BC154" s="61"/>
      <c r="BD154" s="61">
        <v>248907.68331946584</v>
      </c>
      <c r="BE154" s="61">
        <v>202827.13038511583</v>
      </c>
      <c r="BF154" s="61"/>
      <c r="BG154" s="61">
        <v>191814.12271200033</v>
      </c>
      <c r="BH154" s="61"/>
      <c r="BI154" s="61"/>
      <c r="BJ154" s="61"/>
      <c r="BK154" s="61">
        <v>673434.20251391467</v>
      </c>
      <c r="BL154" s="61">
        <v>362440.77042293764</v>
      </c>
      <c r="BM154" s="61">
        <v>335664.08854073618</v>
      </c>
      <c r="BN154" s="61"/>
      <c r="BO154" s="61"/>
      <c r="BP154" s="61">
        <v>666740.04985673761</v>
      </c>
      <c r="BQ154" s="61"/>
      <c r="BR154" s="61"/>
      <c r="BS154" s="61"/>
      <c r="BT154" s="61"/>
      <c r="BU154" s="61"/>
      <c r="BV154" s="61"/>
      <c r="BW154" s="130"/>
      <c r="BX154" s="108"/>
      <c r="BY154" s="47"/>
      <c r="BZ154" s="47"/>
      <c r="CA154" s="47"/>
      <c r="CB154" s="47"/>
      <c r="CC154" s="47"/>
      <c r="CD154" s="47"/>
      <c r="CE154" s="47"/>
      <c r="CF154" s="47"/>
      <c r="CG154" s="47"/>
      <c r="CH154" s="47"/>
      <c r="CI154" s="47"/>
      <c r="CJ154" s="47"/>
      <c r="CK154" s="47"/>
      <c r="CL154" s="47"/>
      <c r="CM154" s="47"/>
      <c r="CN154" s="47"/>
      <c r="CO154" s="47"/>
      <c r="CP154" s="47"/>
      <c r="CQ154" s="47"/>
      <c r="CR154" s="47"/>
      <c r="CS154" s="47"/>
      <c r="CT154" s="47"/>
      <c r="CU154" s="47"/>
      <c r="CV154" s="47"/>
      <c r="CW154" s="47"/>
      <c r="CX154" s="47"/>
      <c r="CY154" s="47"/>
      <c r="CZ154" s="47"/>
      <c r="DA154" s="47"/>
      <c r="DB154" s="47"/>
      <c r="DC154" s="47"/>
      <c r="DD154" s="47"/>
      <c r="DE154" s="47"/>
      <c r="DF154" s="47"/>
    </row>
    <row r="155" spans="1:110">
      <c r="A155" s="130" t="s">
        <v>926</v>
      </c>
      <c r="B155" s="37" t="s">
        <v>844</v>
      </c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130"/>
      <c r="BX155" s="108"/>
      <c r="BY155" s="47"/>
      <c r="BZ155" s="47"/>
      <c r="CA155" s="47"/>
      <c r="CB155" s="47"/>
      <c r="CC155" s="47"/>
      <c r="CD155" s="47"/>
      <c r="CE155" s="47"/>
      <c r="CF155" s="47"/>
      <c r="CG155" s="47"/>
      <c r="CH155" s="47"/>
      <c r="CI155" s="47"/>
      <c r="CJ155" s="47"/>
      <c r="CK155" s="47"/>
      <c r="CL155" s="47"/>
      <c r="CM155" s="47"/>
      <c r="CN155" s="47"/>
      <c r="CO155" s="47"/>
      <c r="CP155" s="47"/>
      <c r="CQ155" s="47"/>
      <c r="CR155" s="47"/>
      <c r="CS155" s="47"/>
      <c r="CT155" s="47"/>
      <c r="CU155" s="47"/>
      <c r="CV155" s="47"/>
      <c r="CW155" s="47"/>
      <c r="CX155" s="47"/>
      <c r="CY155" s="47"/>
      <c r="CZ155" s="47"/>
      <c r="DA155" s="47"/>
      <c r="DB155" s="47"/>
      <c r="DC155" s="47"/>
      <c r="DD155" s="47"/>
      <c r="DE155" s="47"/>
      <c r="DF155" s="47"/>
    </row>
    <row r="156" spans="1:110">
      <c r="A156" s="130" t="s">
        <v>926</v>
      </c>
      <c r="B156" s="37" t="s">
        <v>845</v>
      </c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>
        <v>666</v>
      </c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>
        <v>723914.89833333343</v>
      </c>
      <c r="AT156" s="61">
        <v>723914.89833333343</v>
      </c>
      <c r="AU156" s="61">
        <v>723914.89833333343</v>
      </c>
      <c r="AV156" s="61">
        <v>723914.89833333343</v>
      </c>
      <c r="AW156" s="61">
        <v>723914.89833333343</v>
      </c>
      <c r="AX156" s="61">
        <v>723914.89833333343</v>
      </c>
      <c r="AY156" s="61"/>
      <c r="AZ156" s="61"/>
      <c r="BA156" s="61">
        <v>650000</v>
      </c>
      <c r="BB156" s="61">
        <v>650000</v>
      </c>
      <c r="BC156" s="61">
        <v>650000</v>
      </c>
      <c r="BD156" s="61">
        <v>650000</v>
      </c>
      <c r="BE156" s="61">
        <v>650000</v>
      </c>
      <c r="BF156" s="61">
        <v>650000</v>
      </c>
      <c r="BG156" s="61">
        <v>650000</v>
      </c>
      <c r="BH156" s="61">
        <v>650000</v>
      </c>
      <c r="BI156" s="61">
        <v>650000</v>
      </c>
      <c r="BJ156" s="61">
        <v>650000</v>
      </c>
      <c r="BK156" s="61">
        <v>610000</v>
      </c>
      <c r="BL156" s="61">
        <v>610000</v>
      </c>
      <c r="BM156" s="61">
        <v>610000</v>
      </c>
      <c r="BN156" s="61">
        <v>610000</v>
      </c>
      <c r="BO156" s="61">
        <v>610000</v>
      </c>
      <c r="BP156" s="61">
        <v>610000</v>
      </c>
      <c r="BQ156" s="61">
        <v>610000</v>
      </c>
      <c r="BR156" s="61">
        <v>610000</v>
      </c>
      <c r="BS156" s="61">
        <v>610000</v>
      </c>
      <c r="BT156" s="61">
        <v>610000</v>
      </c>
      <c r="BU156" s="61">
        <v>610000</v>
      </c>
      <c r="BV156" s="61">
        <v>610000</v>
      </c>
      <c r="BW156" s="130">
        <v>360000</v>
      </c>
      <c r="BX156" s="108">
        <v>360000</v>
      </c>
      <c r="BY156" s="47">
        <v>360000</v>
      </c>
      <c r="BZ156" s="47">
        <v>360000</v>
      </c>
      <c r="CA156" s="47">
        <v>360000</v>
      </c>
      <c r="CB156" s="47">
        <v>360000</v>
      </c>
      <c r="CC156" s="47">
        <v>360000</v>
      </c>
      <c r="CD156" s="47">
        <v>360000</v>
      </c>
      <c r="CE156" s="47">
        <v>360000</v>
      </c>
      <c r="CF156" s="47">
        <v>360000</v>
      </c>
      <c r="CG156" s="47">
        <v>360000</v>
      </c>
      <c r="CH156" s="47">
        <v>360000</v>
      </c>
      <c r="CI156" s="47">
        <v>360000</v>
      </c>
      <c r="CJ156" s="47">
        <v>360000</v>
      </c>
      <c r="CK156" s="47">
        <v>360000</v>
      </c>
      <c r="CL156" s="47">
        <v>360000</v>
      </c>
      <c r="CM156" s="47">
        <v>360000</v>
      </c>
      <c r="CN156" s="47">
        <v>360000</v>
      </c>
      <c r="CO156" s="47">
        <v>360000</v>
      </c>
      <c r="CP156" s="47">
        <v>360000</v>
      </c>
      <c r="CQ156" s="47">
        <v>360000</v>
      </c>
      <c r="CR156" s="47">
        <v>360000</v>
      </c>
      <c r="CS156" s="47">
        <v>360000</v>
      </c>
      <c r="CT156" s="47">
        <v>360000</v>
      </c>
      <c r="CU156" s="47"/>
      <c r="CV156" s="47"/>
      <c r="CW156" s="47"/>
      <c r="CX156" s="47"/>
      <c r="CY156" s="47"/>
      <c r="CZ156" s="47"/>
      <c r="DA156" s="47"/>
      <c r="DB156" s="47"/>
      <c r="DC156" s="47"/>
      <c r="DD156" s="47"/>
      <c r="DE156" s="47"/>
      <c r="DF156" s="47"/>
    </row>
    <row r="157" spans="1:110">
      <c r="A157" s="130" t="s">
        <v>926</v>
      </c>
      <c r="B157" s="37" t="s">
        <v>846</v>
      </c>
      <c r="C157" s="61">
        <v>350.38</v>
      </c>
      <c r="D157" s="61">
        <v>0</v>
      </c>
      <c r="E157" s="61">
        <v>0</v>
      </c>
      <c r="F157" s="61"/>
      <c r="G157" s="61">
        <v>51.4</v>
      </c>
      <c r="H157" s="61"/>
      <c r="I157" s="61">
        <v>4714.2</v>
      </c>
      <c r="J157" s="61">
        <v>-4215.72</v>
      </c>
      <c r="K157" s="61">
        <v>-300807</v>
      </c>
      <c r="L157" s="61"/>
      <c r="M157" s="61">
        <v>19475.88</v>
      </c>
      <c r="N157" s="61">
        <v>-44610813.339999996</v>
      </c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130"/>
      <c r="BX157" s="108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</row>
    <row r="158" spans="1:110">
      <c r="A158" s="130" t="s">
        <v>926</v>
      </c>
      <c r="B158" s="37" t="s">
        <v>847</v>
      </c>
      <c r="C158" s="61"/>
      <c r="D158" s="61"/>
      <c r="E158" s="61"/>
      <c r="F158" s="61"/>
      <c r="G158" s="61"/>
      <c r="H158" s="61">
        <v>212034.34</v>
      </c>
      <c r="I158" s="61"/>
      <c r="J158" s="61">
        <v>-462.27</v>
      </c>
      <c r="K158" s="61"/>
      <c r="L158" s="61"/>
      <c r="M158" s="61"/>
      <c r="N158" s="61"/>
      <c r="O158" s="61"/>
      <c r="P158" s="61"/>
      <c r="Q158" s="61"/>
      <c r="R158" s="61"/>
      <c r="S158" s="61">
        <v>315.27999999999997</v>
      </c>
      <c r="T158" s="61"/>
      <c r="U158" s="61">
        <v>78.7</v>
      </c>
      <c r="V158" s="61"/>
      <c r="W158" s="61"/>
      <c r="X158" s="61"/>
      <c r="Y158" s="61"/>
      <c r="Z158" s="61"/>
      <c r="AA158" s="61"/>
      <c r="AB158" s="61"/>
      <c r="AC158" s="61"/>
      <c r="AD158" s="61">
        <v>124.94</v>
      </c>
      <c r="AE158" s="61"/>
      <c r="AF158" s="61"/>
      <c r="AG158" s="61">
        <v>73730.36</v>
      </c>
      <c r="AH158" s="61">
        <v>31639.88</v>
      </c>
      <c r="AI158" s="61"/>
      <c r="AJ158" s="61">
        <v>2805</v>
      </c>
      <c r="AK158" s="61"/>
      <c r="AL158" s="61">
        <v>100514.16</v>
      </c>
      <c r="AM158" s="61"/>
      <c r="AN158" s="61"/>
      <c r="AO158" s="61">
        <v>-315.27999999999997</v>
      </c>
      <c r="AP158" s="61"/>
      <c r="AQ158" s="61">
        <v>3606.3</v>
      </c>
      <c r="AR158" s="61">
        <v>1000</v>
      </c>
      <c r="AS158" s="61">
        <v>0</v>
      </c>
      <c r="AT158" s="61">
        <v>0</v>
      </c>
      <c r="AU158" s="61">
        <v>0</v>
      </c>
      <c r="AV158" s="61">
        <v>6830</v>
      </c>
      <c r="AW158" s="61">
        <v>0</v>
      </c>
      <c r="AX158" s="61">
        <v>10000</v>
      </c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130"/>
      <c r="BX158" s="108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</row>
    <row r="159" spans="1:110">
      <c r="A159" s="130" t="s">
        <v>926</v>
      </c>
      <c r="B159" s="37" t="s">
        <v>848</v>
      </c>
      <c r="C159" s="61">
        <v>14625.81</v>
      </c>
      <c r="D159" s="61">
        <v>0</v>
      </c>
      <c r="E159" s="61">
        <v>-6620.07</v>
      </c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>
        <v>0</v>
      </c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130"/>
      <c r="BX159" s="108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</row>
    <row r="160" spans="1:110">
      <c r="A160" s="130" t="s">
        <v>926</v>
      </c>
      <c r="B160" s="37" t="s">
        <v>849</v>
      </c>
      <c r="C160" s="61">
        <v>0</v>
      </c>
      <c r="D160" s="61">
        <v>0</v>
      </c>
      <c r="E160" s="61">
        <v>25700</v>
      </c>
      <c r="F160" s="61"/>
      <c r="G160" s="61"/>
      <c r="H160" s="61"/>
      <c r="I160" s="61"/>
      <c r="J160" s="61"/>
      <c r="K160" s="61">
        <v>-74000</v>
      </c>
      <c r="L160" s="61"/>
      <c r="M160" s="61">
        <v>44976.789999999994</v>
      </c>
      <c r="N160" s="61"/>
      <c r="O160" s="61"/>
      <c r="P160" s="61"/>
      <c r="Q160" s="61"/>
      <c r="R160" s="61"/>
      <c r="S160" s="61">
        <v>49</v>
      </c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>
        <v>2876.48</v>
      </c>
      <c r="AE160" s="61"/>
      <c r="AF160" s="61">
        <v>2624.32</v>
      </c>
      <c r="AG160" s="61"/>
      <c r="AH160" s="61">
        <v>8214</v>
      </c>
      <c r="AI160" s="61">
        <v>30760.94</v>
      </c>
      <c r="AJ160" s="61">
        <v>61074.31</v>
      </c>
      <c r="AK160" s="61">
        <v>10036.68</v>
      </c>
      <c r="AL160" s="61"/>
      <c r="AM160" s="61"/>
      <c r="AN160" s="61"/>
      <c r="AO160" s="61">
        <v>-49</v>
      </c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130"/>
      <c r="BX160" s="108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</row>
    <row r="161" spans="1:110">
      <c r="A161" s="130" t="s">
        <v>926</v>
      </c>
      <c r="B161" s="37" t="s">
        <v>850</v>
      </c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>
        <v>6300.8</v>
      </c>
      <c r="N161" s="61">
        <v>5322.46</v>
      </c>
      <c r="O161" s="61"/>
      <c r="P161" s="61"/>
      <c r="Q161" s="61"/>
      <c r="R161" s="61"/>
      <c r="S161" s="61"/>
      <c r="T161" s="61"/>
      <c r="U161" s="61">
        <v>-1809.28</v>
      </c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130"/>
      <c r="BX161" s="108"/>
      <c r="BY161" s="47"/>
      <c r="BZ161" s="47"/>
      <c r="CA161" s="47"/>
      <c r="CB161" s="47"/>
      <c r="CC161" s="47"/>
      <c r="CD161" s="47"/>
      <c r="CE161" s="47"/>
      <c r="CF161" s="47"/>
      <c r="CG161" s="47"/>
      <c r="CH161" s="47"/>
      <c r="CI161" s="47"/>
      <c r="CJ161" s="47"/>
      <c r="CK161" s="47"/>
      <c r="CL161" s="47"/>
      <c r="CM161" s="47"/>
      <c r="CN161" s="47"/>
      <c r="CO161" s="47"/>
      <c r="CP161" s="47"/>
      <c r="CQ161" s="47"/>
      <c r="CR161" s="47"/>
      <c r="CS161" s="47"/>
      <c r="CT161" s="47"/>
      <c r="CU161" s="47"/>
      <c r="CV161" s="47"/>
      <c r="CW161" s="47"/>
      <c r="CX161" s="47"/>
      <c r="CY161" s="47"/>
      <c r="CZ161" s="47"/>
      <c r="DA161" s="47"/>
      <c r="DB161" s="47"/>
      <c r="DC161" s="47"/>
      <c r="DD161" s="47"/>
      <c r="DE161" s="47"/>
      <c r="DF161" s="47"/>
    </row>
    <row r="162" spans="1:110">
      <c r="A162" s="130" t="s">
        <v>926</v>
      </c>
      <c r="B162" s="37" t="s">
        <v>851</v>
      </c>
      <c r="C162" s="61"/>
      <c r="D162" s="61"/>
      <c r="E162" s="61"/>
      <c r="F162" s="61"/>
      <c r="G162" s="61"/>
      <c r="H162" s="61"/>
      <c r="I162" s="61"/>
      <c r="J162" s="61"/>
      <c r="K162" s="61"/>
      <c r="L162" s="61">
        <v>241234.98</v>
      </c>
      <c r="M162" s="61">
        <v>234711.28</v>
      </c>
      <c r="N162" s="61">
        <v>234711.28</v>
      </c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130"/>
      <c r="BX162" s="108"/>
      <c r="BY162" s="47"/>
      <c r="BZ162" s="47"/>
      <c r="CA162" s="47"/>
      <c r="CB162" s="47"/>
      <c r="CC162" s="47"/>
      <c r="CD162" s="47"/>
      <c r="CE162" s="47"/>
      <c r="CF162" s="47"/>
      <c r="CG162" s="47"/>
      <c r="CH162" s="47"/>
      <c r="CI162" s="47"/>
      <c r="CJ162" s="47"/>
      <c r="CK162" s="47"/>
      <c r="CL162" s="47"/>
      <c r="CM162" s="47"/>
      <c r="CN162" s="47"/>
      <c r="CO162" s="47"/>
      <c r="CP162" s="47"/>
      <c r="CQ162" s="47"/>
      <c r="CR162" s="47"/>
      <c r="CS162" s="47"/>
      <c r="CT162" s="47"/>
      <c r="CU162" s="47"/>
      <c r="CV162" s="47"/>
      <c r="CW162" s="47"/>
      <c r="CX162" s="47"/>
      <c r="CY162" s="47"/>
      <c r="CZ162" s="47"/>
      <c r="DA162" s="47"/>
      <c r="DB162" s="47"/>
      <c r="DC162" s="47"/>
      <c r="DD162" s="47"/>
      <c r="DE162" s="47"/>
      <c r="DF162" s="47"/>
    </row>
    <row r="163" spans="1:110">
      <c r="A163" s="130" t="s">
        <v>926</v>
      </c>
      <c r="B163" s="37" t="s">
        <v>925</v>
      </c>
      <c r="C163" s="61"/>
      <c r="D163" s="61"/>
      <c r="E163" s="61"/>
      <c r="F163" s="61">
        <v>0.03</v>
      </c>
      <c r="G163" s="61">
        <v>0.03</v>
      </c>
      <c r="H163" s="61">
        <v>-207.28</v>
      </c>
      <c r="I163" s="61">
        <v>2813624.81</v>
      </c>
      <c r="J163" s="61">
        <v>2926547.4</v>
      </c>
      <c r="K163" s="61">
        <v>2464111.94</v>
      </c>
      <c r="L163" s="61">
        <v>2843064.39</v>
      </c>
      <c r="M163" s="61">
        <v>2428302.09</v>
      </c>
      <c r="N163" s="61">
        <v>2264294.91</v>
      </c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>
        <v>-9050</v>
      </c>
      <c r="AB163" s="61"/>
      <c r="AC163" s="61"/>
      <c r="AD163" s="61"/>
      <c r="AE163" s="61"/>
      <c r="AF163" s="61"/>
      <c r="AG163" s="61"/>
      <c r="AH163" s="61"/>
      <c r="AI163" s="61"/>
      <c r="AJ163" s="61">
        <v>5977.77</v>
      </c>
      <c r="AK163" s="61"/>
      <c r="AL163" s="61"/>
      <c r="AM163" s="61">
        <v>-251.1</v>
      </c>
      <c r="AN163" s="61"/>
      <c r="AO163" s="61">
        <v>-24617.279999999999</v>
      </c>
      <c r="AP163" s="61"/>
      <c r="AQ163" s="61">
        <v>122861.92</v>
      </c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130"/>
      <c r="BX163" s="108"/>
      <c r="BY163" s="47"/>
      <c r="BZ163" s="47"/>
      <c r="CA163" s="47"/>
      <c r="CB163" s="47"/>
      <c r="CC163" s="47"/>
      <c r="CD163" s="47"/>
      <c r="CE163" s="47"/>
      <c r="CF163" s="47"/>
      <c r="CG163" s="47"/>
      <c r="CH163" s="47"/>
      <c r="CI163" s="47"/>
      <c r="CJ163" s="47"/>
      <c r="CK163" s="47"/>
      <c r="CL163" s="47"/>
      <c r="CM163" s="47"/>
      <c r="CN163" s="47"/>
      <c r="CO163" s="47"/>
      <c r="CP163" s="47"/>
      <c r="CQ163" s="47"/>
      <c r="CR163" s="47"/>
      <c r="CS163" s="47"/>
      <c r="CT163" s="47"/>
      <c r="CU163" s="47"/>
      <c r="CV163" s="47"/>
      <c r="CW163" s="47"/>
      <c r="CX163" s="47"/>
      <c r="CY163" s="47"/>
      <c r="CZ163" s="47"/>
      <c r="DA163" s="47"/>
      <c r="DB163" s="47"/>
      <c r="DC163" s="47"/>
      <c r="DD163" s="47"/>
      <c r="DE163" s="47"/>
      <c r="DF163" s="47"/>
    </row>
    <row r="164" spans="1:110">
      <c r="A164" s="130" t="s">
        <v>926</v>
      </c>
      <c r="B164" s="37" t="s">
        <v>860</v>
      </c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>
        <v>1487316.51</v>
      </c>
      <c r="AB164" s="61"/>
      <c r="AC164" s="61"/>
      <c r="AD164" s="61">
        <v>141073.43</v>
      </c>
      <c r="AE164" s="61">
        <v>39240.980000000003</v>
      </c>
      <c r="AF164" s="61"/>
      <c r="AG164" s="61">
        <v>180358.17</v>
      </c>
      <c r="AH164" s="61"/>
      <c r="AI164" s="61"/>
      <c r="AJ164" s="61">
        <v>19256.45</v>
      </c>
      <c r="AK164" s="61">
        <v>244449.58</v>
      </c>
      <c r="AL164" s="61">
        <v>8262.06</v>
      </c>
      <c r="AM164" s="61"/>
      <c r="AN164" s="61">
        <v>98605.23</v>
      </c>
      <c r="AO164" s="61"/>
      <c r="AP164" s="61">
        <v>27356.01</v>
      </c>
      <c r="AQ164" s="61">
        <v>-41151.210000000006</v>
      </c>
      <c r="AR164" s="61">
        <v>28917.200000000001</v>
      </c>
      <c r="AS164" s="61">
        <v>3209630.35</v>
      </c>
      <c r="AT164" s="61"/>
      <c r="AU164" s="61">
        <v>450000</v>
      </c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130"/>
      <c r="BX164" s="108"/>
      <c r="BY164" s="47"/>
      <c r="BZ164" s="47"/>
      <c r="CA164" s="47"/>
      <c r="CB164" s="47"/>
      <c r="CC164" s="47"/>
      <c r="CD164" s="47"/>
      <c r="CE164" s="47"/>
      <c r="CF164" s="47"/>
      <c r="CG164" s="47"/>
      <c r="CH164" s="47"/>
      <c r="CI164" s="47"/>
      <c r="CJ164" s="47"/>
      <c r="CK164" s="47"/>
      <c r="CL164" s="47"/>
      <c r="CM164" s="47"/>
      <c r="CN164" s="47"/>
      <c r="CO164" s="47"/>
      <c r="CP164" s="47"/>
      <c r="CQ164" s="47"/>
      <c r="CR164" s="47"/>
      <c r="CS164" s="47"/>
      <c r="CT164" s="47"/>
      <c r="CU164" s="47"/>
      <c r="CV164" s="47"/>
      <c r="CW164" s="47"/>
      <c r="CX164" s="47"/>
      <c r="CY164" s="47"/>
      <c r="CZ164" s="47"/>
      <c r="DA164" s="47"/>
      <c r="DB164" s="47"/>
      <c r="DC164" s="47"/>
      <c r="DD164" s="47"/>
      <c r="DE164" s="47"/>
      <c r="DF164" s="47"/>
    </row>
    <row r="165" spans="1:110">
      <c r="A165" s="130" t="s">
        <v>926</v>
      </c>
      <c r="B165" s="37" t="s">
        <v>864</v>
      </c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>
        <v>36843</v>
      </c>
      <c r="V165" s="61">
        <v>1547.1</v>
      </c>
      <c r="W165" s="61">
        <v>22033.200000000001</v>
      </c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130"/>
      <c r="BX165" s="108"/>
      <c r="BY165" s="47"/>
      <c r="BZ165" s="47"/>
      <c r="CA165" s="47"/>
      <c r="CB165" s="47"/>
      <c r="CC165" s="47"/>
      <c r="CD165" s="47"/>
      <c r="CE165" s="47"/>
      <c r="CF165" s="47"/>
      <c r="CG165" s="47"/>
      <c r="CH165" s="47"/>
      <c r="CI165" s="47"/>
      <c r="CJ165" s="47"/>
      <c r="CK165" s="47"/>
      <c r="CL165" s="47"/>
      <c r="CM165" s="47"/>
      <c r="CN165" s="47"/>
      <c r="CO165" s="47"/>
      <c r="CP165" s="47"/>
      <c r="CQ165" s="47"/>
      <c r="CR165" s="47"/>
      <c r="CS165" s="47"/>
      <c r="CT165" s="47"/>
      <c r="CU165" s="47"/>
      <c r="CV165" s="47"/>
      <c r="CW165" s="47"/>
      <c r="CX165" s="47"/>
      <c r="CY165" s="47"/>
      <c r="CZ165" s="47"/>
      <c r="DA165" s="47"/>
      <c r="DB165" s="47"/>
      <c r="DC165" s="47"/>
      <c r="DD165" s="47"/>
      <c r="DE165" s="47"/>
      <c r="DF165" s="47"/>
    </row>
    <row r="166" spans="1:110">
      <c r="A166" s="130" t="s">
        <v>926</v>
      </c>
      <c r="B166" s="37" t="s">
        <v>865</v>
      </c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>
        <v>11088</v>
      </c>
      <c r="T166" s="61"/>
      <c r="U166" s="61">
        <v>41782.33</v>
      </c>
      <c r="V166" s="61"/>
      <c r="W166" s="61"/>
      <c r="X166" s="61"/>
      <c r="Y166" s="61"/>
      <c r="Z166" s="61"/>
      <c r="AA166" s="61"/>
      <c r="AB166" s="61"/>
      <c r="AC166" s="61">
        <v>7127.69</v>
      </c>
      <c r="AD166" s="61">
        <v>44930</v>
      </c>
      <c r="AE166" s="61"/>
      <c r="AF166" s="61"/>
      <c r="AG166" s="61"/>
      <c r="AH166" s="61">
        <v>153925.94</v>
      </c>
      <c r="AI166" s="61">
        <v>80087.55</v>
      </c>
      <c r="AJ166" s="61">
        <v>56524.67</v>
      </c>
      <c r="AK166" s="61">
        <v>109445.66</v>
      </c>
      <c r="AL166" s="61">
        <v>105981.94</v>
      </c>
      <c r="AM166" s="61">
        <v>68447.86</v>
      </c>
      <c r="AN166" s="61">
        <v>96756.78</v>
      </c>
      <c r="AO166" s="61">
        <v>100756.33</v>
      </c>
      <c r="AP166" s="61"/>
      <c r="AQ166" s="61">
        <v>190026.44</v>
      </c>
      <c r="AR166" s="61">
        <v>101415.1</v>
      </c>
      <c r="AS166" s="61">
        <v>203243.22</v>
      </c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130"/>
      <c r="BX166" s="108"/>
      <c r="BY166" s="47"/>
      <c r="BZ166" s="47"/>
      <c r="CA166" s="47"/>
      <c r="CB166" s="47"/>
      <c r="CC166" s="47"/>
      <c r="CD166" s="47"/>
      <c r="CE166" s="47"/>
      <c r="CF166" s="47"/>
      <c r="CG166" s="47"/>
      <c r="CH166" s="47"/>
      <c r="CI166" s="47"/>
      <c r="CJ166" s="47"/>
      <c r="CK166" s="47"/>
      <c r="CL166" s="47"/>
      <c r="CM166" s="47"/>
      <c r="CN166" s="47"/>
      <c r="CO166" s="47"/>
      <c r="CP166" s="47"/>
      <c r="CQ166" s="47"/>
      <c r="CR166" s="47"/>
      <c r="CS166" s="47"/>
      <c r="CT166" s="47"/>
      <c r="CU166" s="47"/>
      <c r="CV166" s="47"/>
      <c r="CW166" s="47"/>
      <c r="CX166" s="47"/>
      <c r="CY166" s="47"/>
      <c r="CZ166" s="47"/>
      <c r="DA166" s="47"/>
      <c r="DB166" s="47"/>
      <c r="DC166" s="47"/>
      <c r="DD166" s="47"/>
      <c r="DE166" s="47"/>
      <c r="DF166" s="47"/>
    </row>
    <row r="167" spans="1:110">
      <c r="A167" s="130" t="s">
        <v>926</v>
      </c>
      <c r="B167" s="37" t="s">
        <v>866</v>
      </c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>
        <v>173000</v>
      </c>
      <c r="X167" s="61"/>
      <c r="Y167" s="61"/>
      <c r="Z167" s="61">
        <v>10000</v>
      </c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130"/>
      <c r="BX167" s="108"/>
      <c r="BY167" s="47"/>
      <c r="BZ167" s="47"/>
      <c r="CA167" s="47"/>
      <c r="CB167" s="47"/>
      <c r="CC167" s="47"/>
      <c r="CD167" s="47"/>
      <c r="CE167" s="47"/>
      <c r="CF167" s="47"/>
      <c r="CG167" s="47"/>
      <c r="CH167" s="47"/>
      <c r="CI167" s="47"/>
      <c r="CJ167" s="47"/>
      <c r="CK167" s="47"/>
      <c r="CL167" s="47"/>
      <c r="CM167" s="47"/>
      <c r="CN167" s="47"/>
      <c r="CO167" s="47"/>
      <c r="CP167" s="47"/>
      <c r="CQ167" s="47"/>
      <c r="CR167" s="47"/>
      <c r="CS167" s="47"/>
      <c r="CT167" s="47"/>
      <c r="CU167" s="47"/>
      <c r="CV167" s="47"/>
      <c r="CW167" s="47"/>
      <c r="CX167" s="47"/>
      <c r="CY167" s="47"/>
      <c r="CZ167" s="47"/>
      <c r="DA167" s="47"/>
      <c r="DB167" s="47"/>
      <c r="DC167" s="47"/>
      <c r="DD167" s="47"/>
      <c r="DE167" s="47"/>
      <c r="DF167" s="47"/>
    </row>
    <row r="168" spans="1:110">
      <c r="A168" s="130" t="s">
        <v>926</v>
      </c>
      <c r="B168" s="37" t="s">
        <v>868</v>
      </c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130"/>
      <c r="BX168" s="108"/>
      <c r="BY168" s="47"/>
      <c r="BZ168" s="47"/>
      <c r="CA168" s="47"/>
      <c r="CB168" s="47"/>
      <c r="CC168" s="47"/>
      <c r="CD168" s="47"/>
      <c r="CE168" s="47"/>
      <c r="CF168" s="47"/>
      <c r="CG168" s="47"/>
      <c r="CH168" s="47"/>
      <c r="CI168" s="47"/>
      <c r="CJ168" s="47"/>
      <c r="CK168" s="47"/>
      <c r="CL168" s="47"/>
      <c r="CM168" s="47"/>
      <c r="CN168" s="47"/>
      <c r="CO168" s="47"/>
      <c r="CP168" s="47"/>
      <c r="CQ168" s="47"/>
      <c r="CR168" s="47"/>
      <c r="CS168" s="47"/>
      <c r="CT168" s="47"/>
      <c r="CU168" s="47"/>
      <c r="CV168" s="47"/>
      <c r="CW168" s="47"/>
      <c r="CX168" s="47"/>
      <c r="CY168" s="47"/>
      <c r="CZ168" s="47"/>
      <c r="DA168" s="47"/>
      <c r="DB168" s="47"/>
      <c r="DC168" s="47"/>
      <c r="DD168" s="47"/>
      <c r="DE168" s="47"/>
      <c r="DF168" s="47"/>
    </row>
    <row r="169" spans="1:110">
      <c r="A169" s="130" t="s">
        <v>926</v>
      </c>
      <c r="B169" s="37" t="s">
        <v>869</v>
      </c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>
        <v>284427</v>
      </c>
      <c r="S169" s="61"/>
      <c r="T169" s="61"/>
      <c r="U169" s="61"/>
      <c r="V169" s="61"/>
      <c r="W169" s="61"/>
      <c r="X169" s="61">
        <v>4290</v>
      </c>
      <c r="Y169" s="61">
        <v>4950</v>
      </c>
      <c r="Z169" s="61"/>
      <c r="AA169" s="61">
        <v>10032</v>
      </c>
      <c r="AB169" s="61">
        <v>19272</v>
      </c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130"/>
      <c r="BX169" s="108"/>
      <c r="BY169" s="47"/>
      <c r="BZ169" s="47"/>
      <c r="CA169" s="47"/>
      <c r="CB169" s="47"/>
      <c r="CC169" s="47"/>
      <c r="CD169" s="47"/>
      <c r="CE169" s="47"/>
      <c r="CF169" s="47"/>
      <c r="CG169" s="47"/>
      <c r="CH169" s="47"/>
      <c r="CI169" s="47"/>
      <c r="CJ169" s="47"/>
      <c r="CK169" s="47"/>
      <c r="CL169" s="47"/>
      <c r="CM169" s="47"/>
      <c r="CN169" s="47"/>
      <c r="CO169" s="47"/>
      <c r="CP169" s="47"/>
      <c r="CQ169" s="47"/>
      <c r="CR169" s="47"/>
      <c r="CS169" s="47"/>
      <c r="CT169" s="47"/>
      <c r="CU169" s="47"/>
      <c r="CV169" s="47"/>
      <c r="CW169" s="47"/>
      <c r="CX169" s="47"/>
      <c r="CY169" s="47"/>
      <c r="CZ169" s="47"/>
      <c r="DA169" s="47"/>
      <c r="DB169" s="47"/>
      <c r="DC169" s="47"/>
      <c r="DD169" s="47"/>
      <c r="DE169" s="47"/>
      <c r="DF169" s="47"/>
    </row>
    <row r="170" spans="1:110">
      <c r="A170" s="130" t="s">
        <v>926</v>
      </c>
      <c r="B170" s="37" t="s">
        <v>870</v>
      </c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130"/>
      <c r="BX170" s="108"/>
      <c r="BY170" s="47"/>
      <c r="BZ170" s="47"/>
      <c r="CA170" s="47"/>
      <c r="CB170" s="47"/>
      <c r="CC170" s="47"/>
      <c r="CD170" s="47"/>
      <c r="CE170" s="47"/>
      <c r="CF170" s="47"/>
      <c r="CG170" s="47"/>
      <c r="CH170" s="47"/>
      <c r="CI170" s="47"/>
      <c r="CJ170" s="47"/>
      <c r="CK170" s="47"/>
      <c r="CL170" s="47"/>
      <c r="CM170" s="47"/>
      <c r="CN170" s="47"/>
      <c r="CO170" s="47"/>
      <c r="CP170" s="47"/>
      <c r="CQ170" s="47"/>
      <c r="CR170" s="47"/>
      <c r="CS170" s="47"/>
      <c r="CT170" s="47"/>
      <c r="CU170" s="47"/>
      <c r="CV170" s="47"/>
      <c r="CW170" s="47"/>
      <c r="CX170" s="47"/>
      <c r="CY170" s="47"/>
      <c r="CZ170" s="47"/>
      <c r="DA170" s="47"/>
      <c r="DB170" s="47"/>
      <c r="DC170" s="47"/>
      <c r="DD170" s="47"/>
      <c r="DE170" s="47"/>
      <c r="DF170" s="47"/>
    </row>
    <row r="171" spans="1:110">
      <c r="A171" s="130" t="s">
        <v>926</v>
      </c>
      <c r="B171" s="37" t="s">
        <v>871</v>
      </c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>
        <v>124374.15</v>
      </c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130"/>
      <c r="BX171" s="108"/>
      <c r="BY171" s="47"/>
      <c r="BZ171" s="47"/>
      <c r="CA171" s="47"/>
      <c r="CB171" s="47"/>
      <c r="CC171" s="47"/>
      <c r="CD171" s="47"/>
      <c r="CE171" s="47"/>
      <c r="CF171" s="47"/>
      <c r="CG171" s="47"/>
      <c r="CH171" s="47"/>
      <c r="CI171" s="47"/>
      <c r="CJ171" s="47"/>
      <c r="CK171" s="47"/>
      <c r="CL171" s="47"/>
      <c r="CM171" s="47"/>
      <c r="CN171" s="47"/>
      <c r="CO171" s="47"/>
      <c r="CP171" s="47"/>
      <c r="CQ171" s="47"/>
      <c r="CR171" s="47"/>
      <c r="CS171" s="47"/>
      <c r="CT171" s="47"/>
      <c r="CU171" s="47"/>
      <c r="CV171" s="47"/>
      <c r="CW171" s="47"/>
      <c r="CX171" s="47"/>
      <c r="CY171" s="47"/>
      <c r="CZ171" s="47"/>
      <c r="DA171" s="47"/>
      <c r="DB171" s="47"/>
      <c r="DC171" s="47"/>
      <c r="DD171" s="47"/>
      <c r="DE171" s="47"/>
      <c r="DF171" s="47"/>
    </row>
    <row r="172" spans="1:110">
      <c r="A172" s="130" t="s">
        <v>926</v>
      </c>
      <c r="B172" s="37" t="s">
        <v>872</v>
      </c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>
        <v>76994.55</v>
      </c>
      <c r="AM172" s="61"/>
      <c r="AN172" s="61"/>
      <c r="AO172" s="61"/>
      <c r="AP172" s="61"/>
      <c r="AQ172" s="61"/>
      <c r="AR172" s="61">
        <v>91048</v>
      </c>
      <c r="AS172" s="61">
        <v>308952</v>
      </c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130"/>
      <c r="BX172" s="108"/>
      <c r="BY172" s="47"/>
      <c r="BZ172" s="47"/>
      <c r="CA172" s="47"/>
      <c r="CB172" s="47"/>
      <c r="CC172" s="47"/>
      <c r="CD172" s="47"/>
      <c r="CE172" s="47"/>
      <c r="CF172" s="47"/>
      <c r="CG172" s="47"/>
      <c r="CH172" s="47"/>
      <c r="CI172" s="47"/>
      <c r="CJ172" s="47"/>
      <c r="CK172" s="47"/>
      <c r="CL172" s="47"/>
      <c r="CM172" s="47"/>
      <c r="CN172" s="47"/>
      <c r="CO172" s="47"/>
      <c r="CP172" s="47"/>
      <c r="CQ172" s="47"/>
      <c r="CR172" s="47"/>
      <c r="CS172" s="47"/>
      <c r="CT172" s="47"/>
      <c r="CU172" s="47"/>
      <c r="CV172" s="47"/>
      <c r="CW172" s="47"/>
      <c r="CX172" s="47"/>
      <c r="CY172" s="47"/>
      <c r="CZ172" s="47"/>
      <c r="DA172" s="47"/>
      <c r="DB172" s="47"/>
      <c r="DC172" s="47"/>
      <c r="DD172" s="47"/>
      <c r="DE172" s="47"/>
      <c r="DF172" s="47"/>
    </row>
    <row r="173" spans="1:110">
      <c r="A173" s="130" t="s">
        <v>926</v>
      </c>
      <c r="B173" s="37" t="s">
        <v>873</v>
      </c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>
        <v>41083.68</v>
      </c>
      <c r="Z173" s="61">
        <v>714778.39</v>
      </c>
      <c r="AA173" s="61">
        <v>9732.66</v>
      </c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>
        <v>235746.86</v>
      </c>
      <c r="AM173" s="61"/>
      <c r="AN173" s="61"/>
      <c r="AO173" s="61">
        <v>45420.54</v>
      </c>
      <c r="AP173" s="61"/>
      <c r="AQ173" s="61"/>
      <c r="AR173" s="61"/>
      <c r="AS173" s="61">
        <v>328107.34000000003</v>
      </c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130"/>
      <c r="BX173" s="108"/>
      <c r="BY173" s="47"/>
      <c r="BZ173" s="47"/>
      <c r="CA173" s="47"/>
      <c r="CB173" s="47"/>
      <c r="CC173" s="47"/>
      <c r="CD173" s="47"/>
      <c r="CE173" s="47"/>
      <c r="CF173" s="47"/>
      <c r="CG173" s="47"/>
      <c r="CH173" s="47"/>
      <c r="CI173" s="47"/>
      <c r="CJ173" s="47"/>
      <c r="CK173" s="47"/>
      <c r="CL173" s="47"/>
      <c r="CM173" s="47"/>
      <c r="CN173" s="47"/>
      <c r="CO173" s="47"/>
      <c r="CP173" s="47"/>
      <c r="CQ173" s="47"/>
      <c r="CR173" s="47"/>
      <c r="CS173" s="47"/>
      <c r="CT173" s="47"/>
      <c r="CU173" s="47"/>
      <c r="CV173" s="47"/>
      <c r="CW173" s="47"/>
      <c r="CX173" s="47"/>
      <c r="CY173" s="47"/>
      <c r="CZ173" s="47"/>
      <c r="DA173" s="47"/>
      <c r="DB173" s="47"/>
      <c r="DC173" s="47"/>
      <c r="DD173" s="47"/>
      <c r="DE173" s="47"/>
      <c r="DF173" s="47"/>
    </row>
    <row r="174" spans="1:110">
      <c r="A174" s="130" t="s">
        <v>926</v>
      </c>
      <c r="B174" s="37" t="s">
        <v>874</v>
      </c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>
        <v>4020.54</v>
      </c>
      <c r="V174" s="61">
        <v>4015</v>
      </c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130"/>
      <c r="BX174" s="108"/>
      <c r="BY174" s="47"/>
      <c r="BZ174" s="47"/>
      <c r="CA174" s="47"/>
      <c r="CB174" s="47"/>
      <c r="CC174" s="47"/>
      <c r="CD174" s="47"/>
      <c r="CE174" s="47"/>
      <c r="CF174" s="47"/>
      <c r="CG174" s="47"/>
      <c r="CH174" s="47"/>
      <c r="CI174" s="47"/>
      <c r="CJ174" s="47"/>
      <c r="CK174" s="47"/>
      <c r="CL174" s="47"/>
      <c r="CM174" s="47"/>
      <c r="CN174" s="47"/>
      <c r="CO174" s="47"/>
      <c r="CP174" s="47"/>
      <c r="CQ174" s="47"/>
      <c r="CR174" s="47"/>
      <c r="CS174" s="47"/>
      <c r="CT174" s="47"/>
      <c r="CU174" s="47"/>
      <c r="CV174" s="47"/>
      <c r="CW174" s="47"/>
      <c r="CX174" s="47"/>
      <c r="CY174" s="47"/>
      <c r="CZ174" s="47"/>
      <c r="DA174" s="47"/>
      <c r="DB174" s="47"/>
      <c r="DC174" s="47"/>
      <c r="DD174" s="47"/>
      <c r="DE174" s="47"/>
      <c r="DF174" s="47"/>
    </row>
    <row r="175" spans="1:110">
      <c r="A175" s="130" t="s">
        <v>926</v>
      </c>
      <c r="B175" s="37" t="s">
        <v>875</v>
      </c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>
        <v>300000</v>
      </c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>
        <v>1009785.92</v>
      </c>
      <c r="AM175" s="61"/>
      <c r="AN175" s="61"/>
      <c r="AO175" s="61"/>
      <c r="AP175" s="61"/>
      <c r="AQ175" s="61"/>
      <c r="AR175" s="61"/>
      <c r="AS175" s="61">
        <v>0</v>
      </c>
      <c r="AT175" s="61">
        <v>0</v>
      </c>
      <c r="AU175" s="61">
        <v>0</v>
      </c>
      <c r="AV175" s="61">
        <v>0</v>
      </c>
      <c r="AW175" s="61">
        <v>0</v>
      </c>
      <c r="AX175" s="61">
        <v>0</v>
      </c>
      <c r="AY175" s="61">
        <v>0</v>
      </c>
      <c r="AZ175" s="61">
        <v>0</v>
      </c>
      <c r="BA175" s="61">
        <v>0</v>
      </c>
      <c r="BB175" s="61">
        <v>0</v>
      </c>
      <c r="BC175" s="61">
        <v>0</v>
      </c>
      <c r="BD175" s="61">
        <v>0</v>
      </c>
      <c r="BE175" s="61">
        <v>0</v>
      </c>
      <c r="BF175" s="61">
        <v>0</v>
      </c>
      <c r="BG175" s="61">
        <v>0</v>
      </c>
      <c r="BH175" s="61">
        <v>0</v>
      </c>
      <c r="BI175" s="61">
        <v>0</v>
      </c>
      <c r="BJ175" s="61">
        <v>0</v>
      </c>
      <c r="BK175" s="61">
        <v>0</v>
      </c>
      <c r="BL175" s="61">
        <v>0</v>
      </c>
      <c r="BM175" s="61">
        <v>0</v>
      </c>
      <c r="BN175" s="61">
        <v>0</v>
      </c>
      <c r="BO175" s="61">
        <v>0</v>
      </c>
      <c r="BP175" s="61">
        <v>0</v>
      </c>
      <c r="BQ175" s="61">
        <v>0</v>
      </c>
      <c r="BR175" s="61">
        <v>0</v>
      </c>
      <c r="BS175" s="61">
        <v>0</v>
      </c>
      <c r="BT175" s="61">
        <v>0</v>
      </c>
      <c r="BU175" s="61">
        <v>0</v>
      </c>
      <c r="BV175" s="61">
        <v>0</v>
      </c>
      <c r="BW175" s="130">
        <v>0</v>
      </c>
      <c r="BX175" s="108">
        <v>0</v>
      </c>
      <c r="BY175" s="47">
        <v>0</v>
      </c>
      <c r="BZ175" s="47">
        <v>0</v>
      </c>
      <c r="CA175" s="47">
        <v>0</v>
      </c>
      <c r="CB175" s="47">
        <v>0</v>
      </c>
      <c r="CC175" s="47">
        <v>0</v>
      </c>
      <c r="CD175" s="47">
        <v>0</v>
      </c>
      <c r="CE175" s="47">
        <v>0</v>
      </c>
      <c r="CF175" s="47">
        <v>0</v>
      </c>
      <c r="CG175" s="47">
        <v>0</v>
      </c>
      <c r="CH175" s="47">
        <v>0</v>
      </c>
      <c r="CI175" s="47">
        <v>0</v>
      </c>
      <c r="CJ175" s="47">
        <v>0</v>
      </c>
      <c r="CK175" s="47">
        <v>0</v>
      </c>
      <c r="CL175" s="47">
        <v>0</v>
      </c>
      <c r="CM175" s="47">
        <v>0</v>
      </c>
      <c r="CN175" s="47">
        <v>0</v>
      </c>
      <c r="CO175" s="47">
        <v>0</v>
      </c>
      <c r="CP175" s="47">
        <v>0</v>
      </c>
      <c r="CQ175" s="47">
        <v>0</v>
      </c>
      <c r="CR175" s="47">
        <v>0</v>
      </c>
      <c r="CS175" s="47">
        <v>0</v>
      </c>
      <c r="CT175" s="47">
        <v>0</v>
      </c>
      <c r="CU175" s="47"/>
      <c r="CV175" s="47"/>
      <c r="CW175" s="47"/>
      <c r="CX175" s="47"/>
      <c r="CY175" s="47"/>
      <c r="CZ175" s="47"/>
      <c r="DA175" s="47"/>
      <c r="DB175" s="47"/>
      <c r="DC175" s="47"/>
      <c r="DD175" s="47"/>
      <c r="DE175" s="47"/>
      <c r="DF175" s="47"/>
    </row>
    <row r="176" spans="1:110">
      <c r="A176" s="130" t="s">
        <v>926</v>
      </c>
      <c r="B176" s="37" t="s">
        <v>889</v>
      </c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>
        <v>65661</v>
      </c>
      <c r="Q176" s="61">
        <v>6285.15</v>
      </c>
      <c r="R176" s="61">
        <v>403102.53</v>
      </c>
      <c r="S176" s="61">
        <v>399894.58</v>
      </c>
      <c r="T176" s="61"/>
      <c r="U176" s="61">
        <v>3907.59</v>
      </c>
      <c r="V176" s="61">
        <v>267259.76</v>
      </c>
      <c r="W176" s="61">
        <v>87763.5</v>
      </c>
      <c r="X176" s="61">
        <v>143669.04</v>
      </c>
      <c r="Y176" s="61">
        <v>49547.75</v>
      </c>
      <c r="Z176" s="61">
        <v>66944.98</v>
      </c>
      <c r="AA176" s="61">
        <v>115003.85</v>
      </c>
      <c r="AB176" s="61"/>
      <c r="AC176" s="61"/>
      <c r="AD176" s="61"/>
      <c r="AE176" s="61"/>
      <c r="AF176" s="61"/>
      <c r="AG176" s="61"/>
      <c r="AH176" s="61"/>
      <c r="AI176" s="61">
        <v>27357.75</v>
      </c>
      <c r="AJ176" s="61">
        <v>1622.94</v>
      </c>
      <c r="AK176" s="61"/>
      <c r="AL176" s="61"/>
      <c r="AM176" s="61"/>
      <c r="AN176" s="61"/>
      <c r="AO176" s="61"/>
      <c r="AP176" s="61"/>
      <c r="AQ176" s="61"/>
      <c r="AR176" s="61"/>
      <c r="AS176" s="61">
        <v>0</v>
      </c>
      <c r="AT176" s="61">
        <v>0</v>
      </c>
      <c r="AU176" s="61">
        <v>0</v>
      </c>
      <c r="AV176" s="61">
        <v>0</v>
      </c>
      <c r="AW176" s="61">
        <v>0</v>
      </c>
      <c r="AX176" s="61">
        <v>0</v>
      </c>
      <c r="AY176" s="61">
        <v>0</v>
      </c>
      <c r="AZ176" s="61">
        <v>0</v>
      </c>
      <c r="BA176" s="61">
        <v>0</v>
      </c>
      <c r="BB176" s="61">
        <v>0</v>
      </c>
      <c r="BC176" s="61">
        <v>0</v>
      </c>
      <c r="BD176" s="61"/>
      <c r="BE176" s="61"/>
      <c r="BF176" s="61"/>
      <c r="BG176" s="61">
        <v>0</v>
      </c>
      <c r="BH176" s="61">
        <v>0</v>
      </c>
      <c r="BI176" s="61">
        <v>0</v>
      </c>
      <c r="BJ176" s="61">
        <v>0</v>
      </c>
      <c r="BK176" s="61">
        <v>0</v>
      </c>
      <c r="BL176" s="61">
        <v>0</v>
      </c>
      <c r="BM176" s="61">
        <v>0</v>
      </c>
      <c r="BN176" s="61">
        <v>0</v>
      </c>
      <c r="BO176" s="61">
        <v>0</v>
      </c>
      <c r="BP176" s="61">
        <v>0</v>
      </c>
      <c r="BQ176" s="61">
        <v>0</v>
      </c>
      <c r="BR176" s="61">
        <v>0</v>
      </c>
      <c r="BS176" s="61">
        <v>0</v>
      </c>
      <c r="BT176" s="61">
        <v>0</v>
      </c>
      <c r="BU176" s="61">
        <v>0</v>
      </c>
      <c r="BV176" s="61">
        <v>0</v>
      </c>
      <c r="BW176" s="130">
        <v>0</v>
      </c>
      <c r="BX176" s="108">
        <v>0</v>
      </c>
      <c r="BY176" s="47">
        <v>0</v>
      </c>
      <c r="BZ176" s="47">
        <v>0</v>
      </c>
      <c r="CA176" s="47">
        <v>0</v>
      </c>
      <c r="CB176" s="47">
        <v>0</v>
      </c>
      <c r="CC176" s="47">
        <v>0</v>
      </c>
      <c r="CD176" s="47">
        <v>0</v>
      </c>
      <c r="CE176" s="47">
        <v>0</v>
      </c>
      <c r="CF176" s="47">
        <v>0</v>
      </c>
      <c r="CG176" s="47">
        <v>0</v>
      </c>
      <c r="CH176" s="47">
        <v>0</v>
      </c>
      <c r="CI176" s="47">
        <v>0</v>
      </c>
      <c r="CJ176" s="47">
        <v>0</v>
      </c>
      <c r="CK176" s="47">
        <v>0</v>
      </c>
      <c r="CL176" s="47">
        <v>0</v>
      </c>
      <c r="CM176" s="47">
        <v>0</v>
      </c>
      <c r="CN176" s="47">
        <v>0</v>
      </c>
      <c r="CO176" s="47">
        <v>0</v>
      </c>
      <c r="CP176" s="47">
        <v>0</v>
      </c>
      <c r="CQ176" s="47">
        <v>0</v>
      </c>
      <c r="CR176" s="47">
        <v>0</v>
      </c>
      <c r="CS176" s="47">
        <v>0</v>
      </c>
      <c r="CT176" s="47">
        <v>0</v>
      </c>
      <c r="CU176" s="47"/>
      <c r="CV176" s="47"/>
      <c r="CW176" s="47"/>
      <c r="CX176" s="47"/>
      <c r="CY176" s="47"/>
      <c r="CZ176" s="47"/>
      <c r="DA176" s="47"/>
      <c r="DB176" s="47"/>
      <c r="DC176" s="47"/>
      <c r="DD176" s="47"/>
      <c r="DE176" s="47"/>
      <c r="DF176" s="47"/>
    </row>
    <row r="177" spans="1:110">
      <c r="A177" s="130" t="s">
        <v>926</v>
      </c>
      <c r="B177" s="37" t="s">
        <v>890</v>
      </c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>
        <v>21670</v>
      </c>
      <c r="T177" s="61">
        <v>13770.01</v>
      </c>
      <c r="U177" s="61"/>
      <c r="V177" s="61"/>
      <c r="W177" s="61"/>
      <c r="X177" s="61">
        <v>231666.6</v>
      </c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130"/>
      <c r="BX177" s="108"/>
      <c r="BY177" s="47"/>
      <c r="BZ177" s="47"/>
      <c r="CA177" s="47"/>
      <c r="CB177" s="47"/>
      <c r="CC177" s="47"/>
      <c r="CD177" s="47"/>
      <c r="CE177" s="47"/>
      <c r="CF177" s="47"/>
      <c r="CG177" s="47"/>
      <c r="CH177" s="47"/>
      <c r="CI177" s="47"/>
      <c r="CJ177" s="47"/>
      <c r="CK177" s="47"/>
      <c r="CL177" s="47"/>
      <c r="CM177" s="47"/>
      <c r="CN177" s="47"/>
      <c r="CO177" s="47"/>
      <c r="CP177" s="47"/>
      <c r="CQ177" s="47"/>
      <c r="CR177" s="47"/>
      <c r="CS177" s="47"/>
      <c r="CT177" s="47"/>
      <c r="CU177" s="47"/>
      <c r="CV177" s="47"/>
      <c r="CW177" s="47"/>
      <c r="CX177" s="47"/>
      <c r="CY177" s="47"/>
      <c r="CZ177" s="47"/>
      <c r="DA177" s="47"/>
      <c r="DB177" s="47"/>
      <c r="DC177" s="47"/>
      <c r="DD177" s="47"/>
      <c r="DE177" s="47"/>
      <c r="DF177" s="47"/>
    </row>
    <row r="178" spans="1:110">
      <c r="A178" s="130" t="s">
        <v>926</v>
      </c>
      <c r="B178" s="37" t="s">
        <v>891</v>
      </c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>
        <v>19028.939999999999</v>
      </c>
      <c r="S178" s="61">
        <v>22000</v>
      </c>
      <c r="T178" s="61">
        <v>7700</v>
      </c>
      <c r="U178" s="61"/>
      <c r="V178" s="61"/>
      <c r="W178" s="61"/>
      <c r="X178" s="61"/>
      <c r="Y178" s="61">
        <v>308220</v>
      </c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130"/>
      <c r="BX178" s="108"/>
      <c r="BY178" s="47"/>
      <c r="BZ178" s="47"/>
      <c r="CA178" s="47"/>
      <c r="CB178" s="47"/>
      <c r="CC178" s="47"/>
      <c r="CD178" s="47"/>
      <c r="CE178" s="47"/>
      <c r="CF178" s="47"/>
      <c r="CG178" s="47"/>
      <c r="CH178" s="47"/>
      <c r="CI178" s="47"/>
      <c r="CJ178" s="47"/>
      <c r="CK178" s="47"/>
      <c r="CL178" s="47"/>
      <c r="CM178" s="47"/>
      <c r="CN178" s="47"/>
      <c r="CO178" s="47"/>
      <c r="CP178" s="47"/>
      <c r="CQ178" s="47"/>
      <c r="CR178" s="47"/>
      <c r="CS178" s="47"/>
      <c r="CT178" s="47"/>
      <c r="CU178" s="47"/>
      <c r="CV178" s="47"/>
      <c r="CW178" s="47"/>
      <c r="CX178" s="47"/>
      <c r="CY178" s="47"/>
      <c r="CZ178" s="47"/>
      <c r="DA178" s="47"/>
      <c r="DB178" s="47"/>
      <c r="DC178" s="47"/>
      <c r="DD178" s="47"/>
      <c r="DE178" s="47"/>
      <c r="DF178" s="47"/>
    </row>
    <row r="179" spans="1:110">
      <c r="A179" s="130" t="s">
        <v>926</v>
      </c>
      <c r="B179" s="37" t="s">
        <v>892</v>
      </c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130"/>
      <c r="BX179" s="108"/>
      <c r="BY179" s="47"/>
      <c r="BZ179" s="47"/>
      <c r="CA179" s="47"/>
      <c r="CB179" s="47"/>
      <c r="CC179" s="47"/>
      <c r="CD179" s="47"/>
      <c r="CE179" s="47"/>
      <c r="CF179" s="47"/>
      <c r="CG179" s="47"/>
      <c r="CH179" s="47"/>
      <c r="CI179" s="47"/>
      <c r="CJ179" s="47"/>
      <c r="CK179" s="47"/>
      <c r="CL179" s="47"/>
      <c r="CM179" s="47"/>
      <c r="CN179" s="47"/>
      <c r="CO179" s="47"/>
      <c r="CP179" s="47"/>
      <c r="CQ179" s="47"/>
      <c r="CR179" s="47"/>
      <c r="CS179" s="47"/>
      <c r="CT179" s="47"/>
      <c r="CU179" s="47"/>
      <c r="CV179" s="47"/>
      <c r="CW179" s="47"/>
      <c r="CX179" s="47"/>
      <c r="CY179" s="47"/>
      <c r="CZ179" s="47"/>
      <c r="DA179" s="47"/>
      <c r="DB179" s="47"/>
      <c r="DC179" s="47"/>
      <c r="DD179" s="47"/>
      <c r="DE179" s="47"/>
      <c r="DF179" s="47"/>
    </row>
    <row r="180" spans="1:110">
      <c r="A180" s="130" t="s">
        <v>926</v>
      </c>
      <c r="B180" s="37" t="s">
        <v>902</v>
      </c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130"/>
      <c r="BX180" s="108"/>
      <c r="BY180" s="47"/>
      <c r="BZ180" s="47"/>
      <c r="CA180" s="47"/>
      <c r="CB180" s="47"/>
      <c r="CC180" s="47"/>
      <c r="CD180" s="47"/>
      <c r="CE180" s="47"/>
      <c r="CF180" s="47"/>
      <c r="CG180" s="47"/>
      <c r="CH180" s="47"/>
      <c r="CI180" s="47"/>
      <c r="CJ180" s="47"/>
      <c r="CK180" s="47"/>
      <c r="CL180" s="47"/>
      <c r="CM180" s="47"/>
      <c r="CN180" s="47"/>
      <c r="CO180" s="47"/>
      <c r="CP180" s="47"/>
      <c r="CQ180" s="47"/>
      <c r="CR180" s="47"/>
      <c r="CS180" s="47"/>
      <c r="CT180" s="47"/>
      <c r="CU180" s="47"/>
      <c r="CV180" s="47"/>
      <c r="CW180" s="47"/>
      <c r="CX180" s="47"/>
      <c r="CY180" s="47"/>
      <c r="CZ180" s="47"/>
      <c r="DA180" s="47"/>
      <c r="DB180" s="47"/>
      <c r="DC180" s="47"/>
      <c r="DD180" s="47"/>
      <c r="DE180" s="47"/>
      <c r="DF180" s="47"/>
    </row>
    <row r="181" spans="1:110">
      <c r="A181" s="130" t="s">
        <v>926</v>
      </c>
      <c r="B181" s="37" t="s">
        <v>904</v>
      </c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>
        <v>170448.06</v>
      </c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  <c r="BW181" s="130"/>
      <c r="BX181" s="108"/>
      <c r="BY181" s="47"/>
      <c r="BZ181" s="47"/>
      <c r="CA181" s="47"/>
      <c r="CB181" s="47"/>
      <c r="CC181" s="47"/>
      <c r="CD181" s="47"/>
      <c r="CE181" s="47"/>
      <c r="CF181" s="47"/>
      <c r="CG181" s="47"/>
      <c r="CH181" s="47"/>
      <c r="CI181" s="47"/>
      <c r="CJ181" s="47"/>
      <c r="CK181" s="47"/>
      <c r="CL181" s="47"/>
      <c r="CM181" s="47"/>
      <c r="CN181" s="47"/>
      <c r="CO181" s="47"/>
      <c r="CP181" s="47"/>
      <c r="CQ181" s="47"/>
      <c r="CR181" s="47"/>
      <c r="CS181" s="47"/>
      <c r="CT181" s="47"/>
      <c r="CU181" s="47"/>
      <c r="CV181" s="47"/>
      <c r="CW181" s="47"/>
      <c r="CX181" s="47"/>
      <c r="CY181" s="47"/>
      <c r="CZ181" s="47"/>
      <c r="DA181" s="47"/>
      <c r="DB181" s="47"/>
      <c r="DC181" s="47"/>
      <c r="DD181" s="47"/>
      <c r="DE181" s="47"/>
      <c r="DF181" s="47"/>
    </row>
    <row r="182" spans="1:110">
      <c r="A182" s="130" t="s">
        <v>926</v>
      </c>
      <c r="B182" s="37" t="s">
        <v>905</v>
      </c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130"/>
      <c r="BX182" s="108"/>
      <c r="BY182" s="47"/>
      <c r="BZ182" s="47"/>
      <c r="CA182" s="47"/>
      <c r="CB182" s="47"/>
      <c r="CC182" s="47"/>
      <c r="CD182" s="47"/>
      <c r="CE182" s="47"/>
      <c r="CF182" s="47"/>
      <c r="CG182" s="47"/>
      <c r="CH182" s="47"/>
      <c r="CI182" s="47"/>
      <c r="CJ182" s="47"/>
      <c r="CK182" s="47"/>
      <c r="CL182" s="47"/>
      <c r="CM182" s="47"/>
      <c r="CN182" s="47"/>
      <c r="CO182" s="47"/>
      <c r="CP182" s="47"/>
      <c r="CQ182" s="47"/>
      <c r="CR182" s="47"/>
      <c r="CS182" s="47"/>
      <c r="CT182" s="47"/>
      <c r="CU182" s="47"/>
      <c r="CV182" s="47"/>
      <c r="CW182" s="47"/>
      <c r="CX182" s="47"/>
      <c r="CY182" s="47"/>
      <c r="CZ182" s="47"/>
      <c r="DA182" s="47"/>
      <c r="DB182" s="47"/>
      <c r="DC182" s="47"/>
      <c r="DD182" s="47"/>
      <c r="DE182" s="47"/>
      <c r="DF182" s="47"/>
    </row>
    <row r="183" spans="1:110">
      <c r="A183" s="130" t="s">
        <v>926</v>
      </c>
      <c r="B183" s="37" t="s">
        <v>906</v>
      </c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>
        <v>15935</v>
      </c>
      <c r="W183" s="61"/>
      <c r="X183" s="61"/>
      <c r="Y183" s="61">
        <v>4726</v>
      </c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  <c r="BW183" s="130"/>
      <c r="BX183" s="108"/>
      <c r="BY183" s="47"/>
      <c r="BZ183" s="47"/>
      <c r="CA183" s="47"/>
      <c r="CB183" s="47"/>
      <c r="CC183" s="47"/>
      <c r="CD183" s="47"/>
      <c r="CE183" s="47"/>
      <c r="CF183" s="47"/>
      <c r="CG183" s="47"/>
      <c r="CH183" s="47"/>
      <c r="CI183" s="47"/>
      <c r="CJ183" s="47"/>
      <c r="CK183" s="47"/>
      <c r="CL183" s="47"/>
      <c r="CM183" s="47"/>
      <c r="CN183" s="47"/>
      <c r="CO183" s="47"/>
      <c r="CP183" s="47"/>
      <c r="CQ183" s="47"/>
      <c r="CR183" s="47"/>
      <c r="CS183" s="47"/>
      <c r="CT183" s="47"/>
      <c r="CU183" s="47"/>
      <c r="CV183" s="47"/>
      <c r="CW183" s="47"/>
      <c r="CX183" s="47"/>
      <c r="CY183" s="47"/>
      <c r="CZ183" s="47"/>
      <c r="DA183" s="47"/>
      <c r="DB183" s="47"/>
      <c r="DC183" s="47"/>
      <c r="DD183" s="47"/>
      <c r="DE183" s="47"/>
      <c r="DF183" s="47"/>
    </row>
    <row r="184" spans="1:110">
      <c r="A184" s="130" t="s">
        <v>926</v>
      </c>
      <c r="B184" s="37" t="s">
        <v>911</v>
      </c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  <c r="BW184" s="130"/>
      <c r="BX184" s="108"/>
      <c r="BY184" s="47"/>
      <c r="BZ184" s="47"/>
      <c r="CA184" s="47"/>
      <c r="CB184" s="47"/>
      <c r="CC184" s="47"/>
      <c r="CD184" s="47"/>
      <c r="CE184" s="47"/>
      <c r="CF184" s="47"/>
      <c r="CG184" s="47"/>
      <c r="CH184" s="47"/>
      <c r="CI184" s="47"/>
      <c r="CJ184" s="47"/>
      <c r="CK184" s="47"/>
      <c r="CL184" s="47"/>
      <c r="CM184" s="47"/>
      <c r="CN184" s="47"/>
      <c r="CO184" s="47"/>
      <c r="CP184" s="47"/>
      <c r="CQ184" s="47"/>
      <c r="CR184" s="47"/>
      <c r="CS184" s="47"/>
      <c r="CT184" s="47"/>
      <c r="CU184" s="47"/>
      <c r="CV184" s="47"/>
      <c r="CW184" s="47"/>
      <c r="CX184" s="47"/>
      <c r="CY184" s="47"/>
      <c r="CZ184" s="47"/>
      <c r="DA184" s="47"/>
      <c r="DB184" s="47"/>
      <c r="DC184" s="47"/>
      <c r="DD184" s="47"/>
      <c r="DE184" s="47"/>
      <c r="DF184" s="47"/>
    </row>
    <row r="185" spans="1:110">
      <c r="A185" s="130" t="s">
        <v>926</v>
      </c>
      <c r="B185" s="37" t="s">
        <v>912</v>
      </c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130"/>
      <c r="BX185" s="108"/>
      <c r="BY185" s="47"/>
      <c r="BZ185" s="47"/>
      <c r="CA185" s="47"/>
      <c r="CB185" s="47"/>
      <c r="CC185" s="47"/>
      <c r="CD185" s="47"/>
      <c r="CE185" s="47"/>
      <c r="CF185" s="47"/>
      <c r="CG185" s="47"/>
      <c r="CH185" s="47"/>
      <c r="CI185" s="47"/>
      <c r="CJ185" s="47"/>
      <c r="CK185" s="47"/>
      <c r="CL185" s="47"/>
      <c r="CM185" s="47"/>
      <c r="CN185" s="47"/>
      <c r="CO185" s="47"/>
      <c r="CP185" s="47"/>
      <c r="CQ185" s="47"/>
      <c r="CR185" s="47"/>
      <c r="CS185" s="47"/>
      <c r="CT185" s="47"/>
      <c r="CU185" s="47"/>
      <c r="CV185" s="47"/>
      <c r="CW185" s="47"/>
      <c r="CX185" s="47"/>
      <c r="CY185" s="47"/>
      <c r="CZ185" s="47"/>
      <c r="DA185" s="47"/>
      <c r="DB185" s="47"/>
      <c r="DC185" s="47"/>
      <c r="DD185" s="47"/>
      <c r="DE185" s="47"/>
      <c r="DF185" s="47"/>
    </row>
    <row r="186" spans="1:110">
      <c r="A186" s="130" t="s">
        <v>926</v>
      </c>
      <c r="B186" s="37" t="s">
        <v>913</v>
      </c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  <c r="BW186" s="130"/>
      <c r="BX186" s="108"/>
      <c r="BY186" s="47"/>
      <c r="BZ186" s="47"/>
      <c r="CA186" s="47"/>
      <c r="CB186" s="47"/>
      <c r="CC186" s="47"/>
      <c r="CD186" s="47"/>
      <c r="CE186" s="47"/>
      <c r="CF186" s="47"/>
      <c r="CG186" s="47"/>
      <c r="CH186" s="47"/>
      <c r="CI186" s="47"/>
      <c r="CJ186" s="47"/>
      <c r="CK186" s="47"/>
      <c r="CL186" s="47"/>
      <c r="CM186" s="47"/>
      <c r="CN186" s="47"/>
      <c r="CO186" s="47"/>
      <c r="CP186" s="47"/>
      <c r="CQ186" s="47"/>
      <c r="CR186" s="47"/>
      <c r="CS186" s="47"/>
      <c r="CT186" s="47"/>
      <c r="CU186" s="47"/>
      <c r="CV186" s="47"/>
      <c r="CW186" s="47"/>
      <c r="CX186" s="47"/>
      <c r="CY186" s="47"/>
      <c r="CZ186" s="47"/>
      <c r="DA186" s="47"/>
      <c r="DB186" s="47"/>
      <c r="DC186" s="47"/>
      <c r="DD186" s="47"/>
      <c r="DE186" s="47"/>
      <c r="DF186" s="47"/>
    </row>
    <row r="187" spans="1:110" s="56" customFormat="1">
      <c r="A187" s="130" t="s">
        <v>926</v>
      </c>
      <c r="B187" s="37" t="s">
        <v>1010</v>
      </c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>
        <v>150000</v>
      </c>
      <c r="AT187" s="61">
        <v>150000</v>
      </c>
      <c r="AU187" s="61">
        <v>150000</v>
      </c>
      <c r="AV187" s="61">
        <v>150000</v>
      </c>
      <c r="AW187" s="61"/>
      <c r="AX187" s="61"/>
      <c r="AY187" s="61"/>
      <c r="AZ187" s="61"/>
      <c r="BA187" s="61"/>
      <c r="BB187" s="61">
        <v>150000</v>
      </c>
      <c r="BC187" s="61">
        <v>150000</v>
      </c>
      <c r="BD187" s="61">
        <v>150000</v>
      </c>
      <c r="BE187" s="61">
        <v>150000</v>
      </c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  <c r="BW187" s="130"/>
      <c r="BX187" s="131"/>
      <c r="BY187" s="132"/>
      <c r="BZ187" s="132"/>
      <c r="CA187" s="132"/>
      <c r="CB187" s="132"/>
      <c r="CC187" s="132"/>
      <c r="CD187" s="132"/>
      <c r="CE187" s="132"/>
      <c r="CF187" s="132"/>
      <c r="CG187" s="132"/>
      <c r="CH187" s="132"/>
      <c r="CI187" s="132"/>
      <c r="CJ187" s="132"/>
      <c r="CK187" s="132"/>
      <c r="CL187" s="132"/>
      <c r="CM187" s="132"/>
      <c r="CN187" s="132"/>
      <c r="CO187" s="132"/>
      <c r="CP187" s="132"/>
      <c r="CQ187" s="132"/>
      <c r="CR187" s="132"/>
      <c r="CS187" s="132"/>
      <c r="CT187" s="132"/>
      <c r="CU187" s="132"/>
      <c r="CV187" s="132"/>
      <c r="CW187" s="132"/>
      <c r="CX187" s="132"/>
      <c r="CY187" s="132"/>
      <c r="CZ187" s="132"/>
      <c r="DA187" s="132"/>
      <c r="DB187" s="132"/>
      <c r="DC187" s="132"/>
      <c r="DD187" s="132"/>
      <c r="DE187" s="132"/>
      <c r="DF187" s="132"/>
    </row>
    <row r="188" spans="1:110">
      <c r="A188" s="130" t="s">
        <v>926</v>
      </c>
      <c r="B188" s="37" t="s">
        <v>1011</v>
      </c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>
        <v>30266.6</v>
      </c>
      <c r="P188" s="61">
        <v>82096.249999999985</v>
      </c>
      <c r="Q188" s="61">
        <v>6354.77</v>
      </c>
      <c r="R188" s="61">
        <v>8368.2100000000009</v>
      </c>
      <c r="S188" s="61">
        <v>19991.71</v>
      </c>
      <c r="T188" s="61"/>
      <c r="U188" s="61">
        <v>209.6</v>
      </c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>
        <v>-209.6</v>
      </c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  <c r="BW188" s="130"/>
      <c r="BX188" s="108"/>
      <c r="BY188" s="47"/>
      <c r="BZ188" s="47"/>
      <c r="CA188" s="47"/>
      <c r="CB188" s="47"/>
      <c r="CC188" s="47"/>
      <c r="CD188" s="47"/>
      <c r="CE188" s="47"/>
      <c r="CF188" s="47"/>
      <c r="CG188" s="47"/>
      <c r="CH188" s="47"/>
      <c r="CI188" s="47"/>
      <c r="CJ188" s="47"/>
      <c r="CK188" s="47"/>
      <c r="CL188" s="47"/>
      <c r="CM188" s="47"/>
      <c r="CN188" s="47"/>
      <c r="CO188" s="47"/>
      <c r="CP188" s="47"/>
      <c r="CQ188" s="47"/>
      <c r="CR188" s="47"/>
      <c r="CS188" s="47"/>
      <c r="CT188" s="47"/>
      <c r="CU188" s="47"/>
      <c r="CV188" s="47"/>
      <c r="CW188" s="47"/>
      <c r="CX188" s="47"/>
      <c r="CY188" s="47"/>
      <c r="CZ188" s="47"/>
      <c r="DA188" s="47"/>
      <c r="DB188" s="47"/>
      <c r="DC188" s="47"/>
      <c r="DD188" s="47"/>
      <c r="DE188" s="47"/>
      <c r="DF188" s="47"/>
    </row>
    <row r="189" spans="1:110">
      <c r="A189" s="130" t="s">
        <v>926</v>
      </c>
      <c r="B189" s="37" t="s">
        <v>1012</v>
      </c>
      <c r="C189" s="61"/>
      <c r="D189" s="61"/>
      <c r="E189" s="61"/>
      <c r="F189" s="61"/>
      <c r="G189" s="61"/>
      <c r="H189" s="61"/>
      <c r="I189" s="61"/>
      <c r="J189" s="61">
        <v>-57807.5</v>
      </c>
      <c r="K189" s="61"/>
      <c r="L189" s="61"/>
      <c r="M189" s="61"/>
      <c r="N189" s="61">
        <v>0.03</v>
      </c>
      <c r="O189" s="61"/>
      <c r="P189" s="61"/>
      <c r="Q189" s="61"/>
      <c r="R189" s="61">
        <v>-8004.93</v>
      </c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130"/>
      <c r="BX189" s="108"/>
      <c r="BY189" s="47"/>
      <c r="BZ189" s="47"/>
      <c r="CA189" s="47"/>
      <c r="CB189" s="47"/>
      <c r="CC189" s="47"/>
      <c r="CD189" s="47"/>
      <c r="CE189" s="47"/>
      <c r="CF189" s="47"/>
      <c r="CG189" s="47"/>
      <c r="CH189" s="47"/>
      <c r="CI189" s="47"/>
      <c r="CJ189" s="47"/>
      <c r="CK189" s="47"/>
      <c r="CL189" s="47"/>
      <c r="CM189" s="47"/>
      <c r="CN189" s="47"/>
      <c r="CO189" s="47"/>
      <c r="CP189" s="47"/>
      <c r="CQ189" s="47"/>
      <c r="CR189" s="47"/>
      <c r="CS189" s="47"/>
      <c r="CT189" s="47"/>
      <c r="CU189" s="47"/>
      <c r="CV189" s="47"/>
      <c r="CW189" s="47"/>
      <c r="CX189" s="47"/>
      <c r="CY189" s="47"/>
      <c r="CZ189" s="47"/>
      <c r="DA189" s="47"/>
      <c r="DB189" s="47"/>
      <c r="DC189" s="47"/>
      <c r="DD189" s="47"/>
      <c r="DE189" s="47"/>
      <c r="DF189" s="47"/>
    </row>
    <row r="190" spans="1:110">
      <c r="A190" s="130" t="s">
        <v>926</v>
      </c>
      <c r="B190" s="37" t="s">
        <v>1013</v>
      </c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>
        <v>12573</v>
      </c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130"/>
      <c r="BX190" s="108"/>
      <c r="BY190" s="47"/>
      <c r="BZ190" s="47"/>
      <c r="CA190" s="47"/>
      <c r="CB190" s="47"/>
      <c r="CC190" s="47"/>
      <c r="CD190" s="47"/>
      <c r="CE190" s="47"/>
      <c r="CF190" s="47"/>
      <c r="CG190" s="47"/>
      <c r="CH190" s="47"/>
      <c r="CI190" s="47"/>
      <c r="CJ190" s="47"/>
      <c r="CK190" s="47"/>
      <c r="CL190" s="47"/>
      <c r="CM190" s="47"/>
      <c r="CN190" s="47"/>
      <c r="CO190" s="47"/>
      <c r="CP190" s="47"/>
      <c r="CQ190" s="47"/>
      <c r="CR190" s="47"/>
      <c r="CS190" s="47"/>
      <c r="CT190" s="47"/>
      <c r="CU190" s="47"/>
      <c r="CV190" s="47"/>
      <c r="CW190" s="47"/>
      <c r="CX190" s="47"/>
      <c r="CY190" s="47"/>
      <c r="CZ190" s="47"/>
      <c r="DA190" s="47"/>
      <c r="DB190" s="47"/>
      <c r="DC190" s="47"/>
      <c r="DD190" s="47"/>
      <c r="DE190" s="47"/>
      <c r="DF190" s="47"/>
    </row>
    <row r="191" spans="1:110">
      <c r="A191" s="130" t="s">
        <v>1021</v>
      </c>
      <c r="B191" s="37" t="s">
        <v>1014</v>
      </c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>
        <v>20241715.952241801</v>
      </c>
      <c r="BE191" s="61">
        <v>5060428.9880604493</v>
      </c>
      <c r="BF191" s="61">
        <v>5060428.9880604493</v>
      </c>
      <c r="BG191" s="61">
        <v>5060428.9880604493</v>
      </c>
      <c r="BH191" s="61">
        <v>5060428.9880604493</v>
      </c>
      <c r="BI191" s="61">
        <v>5060428.9880604493</v>
      </c>
      <c r="BJ191" s="61">
        <v>5060428.9880604493</v>
      </c>
      <c r="BK191" s="61">
        <v>5060428.9880604493</v>
      </c>
      <c r="BL191" s="61">
        <v>5060428.9880604493</v>
      </c>
      <c r="BM191" s="61">
        <v>5060428.9880604493</v>
      </c>
      <c r="BN191" s="61">
        <v>5060428.9880604493</v>
      </c>
      <c r="BO191" s="61">
        <v>5060428.9880604493</v>
      </c>
      <c r="BP191" s="61">
        <v>5060428.9880604493</v>
      </c>
      <c r="BQ191" s="61">
        <v>5060428.9880604493</v>
      </c>
      <c r="BR191" s="61">
        <v>5060428.9880604493</v>
      </c>
      <c r="BS191" s="61">
        <v>5060428.9880604493</v>
      </c>
      <c r="BT191" s="61">
        <v>5060428.9880604493</v>
      </c>
      <c r="BU191" s="61">
        <v>5060428.9880604493</v>
      </c>
      <c r="BV191" s="61">
        <v>5060428.9880604493</v>
      </c>
      <c r="BW191" s="130">
        <v>5060428.9880604493</v>
      </c>
      <c r="BX191" s="108">
        <v>5060428.9880604493</v>
      </c>
      <c r="BY191" s="47">
        <v>5060428.9880604493</v>
      </c>
      <c r="BZ191" s="47">
        <v>5060428.9880604493</v>
      </c>
      <c r="CA191" s="47">
        <v>5060428.9880604493</v>
      </c>
      <c r="CB191" s="47">
        <v>5060428.9880604493</v>
      </c>
      <c r="CC191" s="47">
        <v>5060428.9880604493</v>
      </c>
      <c r="CD191" s="47">
        <v>5060428.9880604493</v>
      </c>
      <c r="CE191" s="47">
        <v>5060428.9880604493</v>
      </c>
      <c r="CF191" s="47">
        <v>5060428.9880604493</v>
      </c>
      <c r="CG191" s="47">
        <v>5060428.9880604493</v>
      </c>
      <c r="CH191" s="47">
        <v>5060428.9880604493</v>
      </c>
      <c r="CI191" s="47">
        <v>5060428.9880604493</v>
      </c>
      <c r="CJ191" s="47">
        <v>5060428.9880604493</v>
      </c>
      <c r="CK191" s="47">
        <v>5060428.9880604493</v>
      </c>
      <c r="CL191" s="47">
        <v>5060428.9880604493</v>
      </c>
      <c r="CM191" s="47">
        <v>5060428.9880604493</v>
      </c>
      <c r="CN191" s="47">
        <v>5060428.9880604493</v>
      </c>
      <c r="CO191" s="47">
        <v>5060428.9880604493</v>
      </c>
      <c r="CP191" s="47">
        <v>5060428.9880604493</v>
      </c>
      <c r="CQ191" s="47">
        <v>5060428.9880604493</v>
      </c>
      <c r="CR191" s="47">
        <v>5060428.9880604493</v>
      </c>
      <c r="CS191" s="47">
        <v>5060428.9880604493</v>
      </c>
      <c r="CT191" s="47">
        <v>5060428.9880604493</v>
      </c>
      <c r="CU191" s="47"/>
      <c r="CV191" s="47"/>
      <c r="CW191" s="47"/>
      <c r="CX191" s="47"/>
      <c r="CY191" s="47"/>
      <c r="CZ191" s="47"/>
      <c r="DA191" s="47"/>
      <c r="DB191" s="47"/>
      <c r="DC191" s="47"/>
      <c r="DD191" s="47"/>
      <c r="DE191" s="47"/>
      <c r="DF191" s="47"/>
    </row>
    <row r="192" spans="1:110">
      <c r="A192" s="130" t="s">
        <v>1021</v>
      </c>
      <c r="B192" s="37" t="s">
        <v>1015</v>
      </c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>
        <v>1009636.363636364</v>
      </c>
      <c r="BE192" s="61">
        <v>252409.09090909091</v>
      </c>
      <c r="BF192" s="61">
        <v>252409.09090909091</v>
      </c>
      <c r="BG192" s="61">
        <v>252409.09090909091</v>
      </c>
      <c r="BH192" s="61">
        <v>252409.09090909091</v>
      </c>
      <c r="BI192" s="61">
        <v>252409.09090909091</v>
      </c>
      <c r="BJ192" s="61">
        <v>252409.09090909091</v>
      </c>
      <c r="BK192" s="61">
        <v>252409.09090909091</v>
      </c>
      <c r="BL192" s="61">
        <v>252409.09090909091</v>
      </c>
      <c r="BM192" s="61">
        <v>252409.09090909091</v>
      </c>
      <c r="BN192" s="61">
        <v>252409.09090909091</v>
      </c>
      <c r="BO192" s="61">
        <v>252409.09090909091</v>
      </c>
      <c r="BP192" s="61">
        <v>252409.09090909091</v>
      </c>
      <c r="BQ192" s="61">
        <v>252409.09090909091</v>
      </c>
      <c r="BR192" s="61">
        <v>252409.09090909091</v>
      </c>
      <c r="BS192" s="61">
        <v>252409.09090909091</v>
      </c>
      <c r="BT192" s="61">
        <v>252409.09090909091</v>
      </c>
      <c r="BU192" s="61">
        <v>252409.09090909091</v>
      </c>
      <c r="BV192" s="61">
        <v>252409.09090909091</v>
      </c>
      <c r="BW192" s="130">
        <v>252409.09090909091</v>
      </c>
      <c r="BX192" s="108">
        <v>252409.09090909091</v>
      </c>
      <c r="BY192" s="47">
        <v>252409.09090909091</v>
      </c>
      <c r="BZ192" s="47">
        <v>252409.09090909091</v>
      </c>
      <c r="CA192" s="47">
        <v>252409.09090909091</v>
      </c>
      <c r="CB192" s="47">
        <v>252409.09090909091</v>
      </c>
      <c r="CC192" s="47">
        <v>252409.09090909091</v>
      </c>
      <c r="CD192" s="47">
        <v>252409.09090909091</v>
      </c>
      <c r="CE192" s="47">
        <v>252409.09090909091</v>
      </c>
      <c r="CF192" s="47">
        <v>252409.09090909091</v>
      </c>
      <c r="CG192" s="47">
        <v>252409.09090909091</v>
      </c>
      <c r="CH192" s="47">
        <v>252409.09090909091</v>
      </c>
      <c r="CI192" s="47">
        <v>252409.09090909091</v>
      </c>
      <c r="CJ192" s="47">
        <v>252409.09090909091</v>
      </c>
      <c r="CK192" s="47">
        <v>252409.09090909091</v>
      </c>
      <c r="CL192" s="47">
        <v>252409.09090909091</v>
      </c>
      <c r="CM192" s="47">
        <v>252409.09090909091</v>
      </c>
      <c r="CN192" s="47">
        <v>252409.09090909091</v>
      </c>
      <c r="CO192" s="47">
        <v>252409.09090909091</v>
      </c>
      <c r="CP192" s="47">
        <v>252409.09090909091</v>
      </c>
      <c r="CQ192" s="47">
        <v>252409.09090909091</v>
      </c>
      <c r="CR192" s="47">
        <v>252409.09090909091</v>
      </c>
      <c r="CS192" s="47">
        <v>252409.09090909091</v>
      </c>
      <c r="CT192" s="47">
        <v>252409.09090909091</v>
      </c>
      <c r="CU192" s="47"/>
      <c r="CV192" s="47"/>
      <c r="CW192" s="47"/>
      <c r="CX192" s="47"/>
      <c r="CY192" s="47"/>
      <c r="CZ192" s="47"/>
      <c r="DA192" s="47"/>
      <c r="DB192" s="47"/>
      <c r="DC192" s="47"/>
      <c r="DD192" s="47"/>
      <c r="DE192" s="47"/>
      <c r="DF192" s="47"/>
    </row>
    <row r="193" spans="1:110">
      <c r="A193" s="130" t="s">
        <v>926</v>
      </c>
      <c r="B193" s="37" t="s">
        <v>1016</v>
      </c>
      <c r="C193" s="61"/>
      <c r="D193" s="61"/>
      <c r="E193" s="61"/>
      <c r="F193" s="61"/>
      <c r="G193" s="61"/>
      <c r="H193" s="61"/>
      <c r="I193" s="61"/>
      <c r="J193" s="61">
        <v>-51.4</v>
      </c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130"/>
      <c r="BX193" s="108"/>
      <c r="BY193" s="47"/>
      <c r="BZ193" s="47"/>
      <c r="CA193" s="47"/>
      <c r="CB193" s="47"/>
      <c r="CC193" s="47"/>
      <c r="CD193" s="47"/>
      <c r="CE193" s="47"/>
      <c r="CF193" s="47"/>
      <c r="CG193" s="47"/>
      <c r="CH193" s="47"/>
      <c r="CI193" s="47"/>
      <c r="CJ193" s="47"/>
      <c r="CK193" s="47"/>
      <c r="CL193" s="47"/>
      <c r="CM193" s="47"/>
      <c r="CN193" s="47"/>
      <c r="CO193" s="47"/>
      <c r="CP193" s="47"/>
      <c r="CQ193" s="47"/>
      <c r="CR193" s="47"/>
      <c r="CS193" s="47"/>
      <c r="CT193" s="47"/>
      <c r="CU193" s="47"/>
      <c r="CV193" s="47"/>
      <c r="CW193" s="47"/>
      <c r="CX193" s="47"/>
      <c r="CY193" s="47"/>
      <c r="CZ193" s="47"/>
      <c r="DA193" s="47"/>
      <c r="DB193" s="47"/>
      <c r="DC193" s="47"/>
      <c r="DD193" s="47"/>
      <c r="DE193" s="47"/>
      <c r="DF193" s="47"/>
    </row>
    <row r="194" spans="1:110">
      <c r="A194" s="130" t="s">
        <v>926</v>
      </c>
      <c r="B194" s="37" t="s">
        <v>1017</v>
      </c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130"/>
      <c r="BX194" s="108"/>
      <c r="BY194" s="47"/>
      <c r="BZ194" s="47"/>
      <c r="CA194" s="47"/>
      <c r="CB194" s="47"/>
      <c r="CC194" s="47"/>
      <c r="CD194" s="47"/>
      <c r="CE194" s="47"/>
      <c r="CF194" s="47"/>
      <c r="CG194" s="47"/>
      <c r="CH194" s="47"/>
      <c r="CI194" s="47"/>
      <c r="CJ194" s="47"/>
      <c r="CK194" s="47"/>
      <c r="CL194" s="47"/>
      <c r="CM194" s="47"/>
      <c r="CN194" s="47"/>
      <c r="CO194" s="47"/>
      <c r="CP194" s="47"/>
      <c r="CQ194" s="47"/>
      <c r="CR194" s="47"/>
      <c r="CS194" s="47"/>
      <c r="CT194" s="47"/>
      <c r="CU194" s="47"/>
      <c r="CV194" s="47"/>
      <c r="CW194" s="47"/>
      <c r="CX194" s="47"/>
      <c r="CY194" s="47"/>
      <c r="CZ194" s="47"/>
      <c r="DA194" s="47"/>
      <c r="DB194" s="47"/>
      <c r="DC194" s="47"/>
      <c r="DD194" s="47"/>
      <c r="DE194" s="47"/>
      <c r="DF194" s="47"/>
    </row>
    <row r="195" spans="1:110">
      <c r="A195" s="130" t="s">
        <v>1021</v>
      </c>
      <c r="B195" s="37" t="s">
        <v>1018</v>
      </c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>
        <v>20241715.952241801</v>
      </c>
      <c r="BE195" s="61">
        <v>5060428.9880604493</v>
      </c>
      <c r="BF195" s="61">
        <v>5060428.9880604493</v>
      </c>
      <c r="BG195" s="61">
        <v>5060428.9880604493</v>
      </c>
      <c r="BH195" s="61">
        <v>5060428.9880604493</v>
      </c>
      <c r="BI195" s="61">
        <v>5060428.9880604493</v>
      </c>
      <c r="BJ195" s="61">
        <v>5060428.9880604493</v>
      </c>
      <c r="BK195" s="61">
        <v>5060428.9880604493</v>
      </c>
      <c r="BL195" s="61">
        <v>5060428.9880604493</v>
      </c>
      <c r="BM195" s="61">
        <v>5060428.9880604493</v>
      </c>
      <c r="BN195" s="61">
        <v>5060428.9880604493</v>
      </c>
      <c r="BO195" s="61">
        <v>5060428.9880604493</v>
      </c>
      <c r="BP195" s="61">
        <v>5060428.9880604493</v>
      </c>
      <c r="BQ195" s="61">
        <v>5060428.9880604493</v>
      </c>
      <c r="BR195" s="61">
        <v>5060428.9880604493</v>
      </c>
      <c r="BS195" s="61">
        <v>5060428.9880604493</v>
      </c>
      <c r="BT195" s="61">
        <v>5060428.9880604493</v>
      </c>
      <c r="BU195" s="61">
        <v>5060428.9880604493</v>
      </c>
      <c r="BV195" s="61">
        <v>5060428.9880604493</v>
      </c>
      <c r="BW195" s="130">
        <v>5060428.9880604493</v>
      </c>
      <c r="BX195" s="108">
        <v>5060428.9880604493</v>
      </c>
      <c r="BY195" s="47">
        <v>5060428.9880604493</v>
      </c>
      <c r="BZ195" s="47">
        <v>5060428.9880604493</v>
      </c>
      <c r="CA195" s="47">
        <v>5060428.9880604493</v>
      </c>
      <c r="CB195" s="47">
        <v>5060428.9880604493</v>
      </c>
      <c r="CC195" s="47">
        <v>5060428.9880604493</v>
      </c>
      <c r="CD195" s="47">
        <v>5060428.9880604493</v>
      </c>
      <c r="CE195" s="47">
        <v>5060428.9880604493</v>
      </c>
      <c r="CF195" s="47">
        <v>5060428.9880604493</v>
      </c>
      <c r="CG195" s="47">
        <v>5060428.9880604493</v>
      </c>
      <c r="CH195" s="47">
        <v>5060428.9880604493</v>
      </c>
      <c r="CI195" s="47">
        <v>5060428.9880604493</v>
      </c>
      <c r="CJ195" s="47">
        <v>5060428.9880604493</v>
      </c>
      <c r="CK195" s="47">
        <v>5060428.9880604493</v>
      </c>
      <c r="CL195" s="47">
        <v>5060428.9880604493</v>
      </c>
      <c r="CM195" s="47">
        <v>5060428.9880604493</v>
      </c>
      <c r="CN195" s="47">
        <v>5060428.9880604493</v>
      </c>
      <c r="CO195" s="47">
        <v>5060428.9880604493</v>
      </c>
      <c r="CP195" s="47">
        <v>5060428.9880604493</v>
      </c>
      <c r="CQ195" s="47">
        <v>5060428.9880604493</v>
      </c>
      <c r="CR195" s="47">
        <v>5060428.9880604493</v>
      </c>
      <c r="CS195" s="47">
        <v>5060428.9880604493</v>
      </c>
      <c r="CT195" s="47">
        <v>5060428.9880604493</v>
      </c>
      <c r="CU195" s="47"/>
      <c r="CV195" s="47"/>
      <c r="CW195" s="47"/>
      <c r="CX195" s="47"/>
      <c r="CY195" s="47"/>
      <c r="CZ195" s="47"/>
      <c r="DA195" s="47"/>
      <c r="DB195" s="47"/>
      <c r="DC195" s="47"/>
      <c r="DD195" s="47"/>
      <c r="DE195" s="47"/>
      <c r="DF195" s="47"/>
    </row>
    <row r="196" spans="1:110">
      <c r="A196" s="130" t="s">
        <v>1021</v>
      </c>
      <c r="B196" s="37" t="s">
        <v>1019</v>
      </c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>
        <v>1009636.363636364</v>
      </c>
      <c r="BE196" s="61">
        <v>252409.09090909091</v>
      </c>
      <c r="BF196" s="61">
        <v>252409.09090909091</v>
      </c>
      <c r="BG196" s="61">
        <v>252409.09090909091</v>
      </c>
      <c r="BH196" s="61">
        <v>252409.09090909091</v>
      </c>
      <c r="BI196" s="61">
        <v>252409.09090909091</v>
      </c>
      <c r="BJ196" s="61">
        <v>252409.09090909091</v>
      </c>
      <c r="BK196" s="61">
        <v>252409.09090909091</v>
      </c>
      <c r="BL196" s="61">
        <v>252409.09090909091</v>
      </c>
      <c r="BM196" s="61">
        <v>252409.09090909091</v>
      </c>
      <c r="BN196" s="61">
        <v>252409.09090909091</v>
      </c>
      <c r="BO196" s="61">
        <v>252409.09090909091</v>
      </c>
      <c r="BP196" s="61">
        <v>252409.09090909091</v>
      </c>
      <c r="BQ196" s="61">
        <v>252409.09090909091</v>
      </c>
      <c r="BR196" s="61">
        <v>252409.09090909091</v>
      </c>
      <c r="BS196" s="61">
        <v>252409.09090909091</v>
      </c>
      <c r="BT196" s="61">
        <v>252409.09090909091</v>
      </c>
      <c r="BU196" s="61">
        <v>252409.09090909091</v>
      </c>
      <c r="BV196" s="61">
        <v>252409.09090909091</v>
      </c>
      <c r="BW196" s="130">
        <v>252409.09090909091</v>
      </c>
      <c r="BX196" s="108">
        <v>252409.09090909091</v>
      </c>
      <c r="BY196" s="47">
        <v>252409.09090909091</v>
      </c>
      <c r="BZ196" s="47">
        <v>252409.09090909091</v>
      </c>
      <c r="CA196" s="47">
        <v>252409.09090909091</v>
      </c>
      <c r="CB196" s="47">
        <v>252409.09090909091</v>
      </c>
      <c r="CC196" s="47">
        <v>252409.09090909091</v>
      </c>
      <c r="CD196" s="47">
        <v>252409.09090909091</v>
      </c>
      <c r="CE196" s="47">
        <v>252409.09090909091</v>
      </c>
      <c r="CF196" s="47">
        <v>252409.09090909091</v>
      </c>
      <c r="CG196" s="47">
        <v>252409.09090909091</v>
      </c>
      <c r="CH196" s="47">
        <v>252409.09090909091</v>
      </c>
      <c r="CI196" s="47">
        <v>252409.09090909091</v>
      </c>
      <c r="CJ196" s="47">
        <v>252409.09090909091</v>
      </c>
      <c r="CK196" s="47">
        <v>252409.09090909091</v>
      </c>
      <c r="CL196" s="47">
        <v>252409.09090909091</v>
      </c>
      <c r="CM196" s="47">
        <v>252409.09090909091</v>
      </c>
      <c r="CN196" s="47">
        <v>252409.09090909091</v>
      </c>
      <c r="CO196" s="47">
        <v>252409.09090909091</v>
      </c>
      <c r="CP196" s="47">
        <v>252409.09090909091</v>
      </c>
      <c r="CQ196" s="47">
        <v>252409.09090909091</v>
      </c>
      <c r="CR196" s="47">
        <v>252409.09090909091</v>
      </c>
      <c r="CS196" s="47">
        <v>252409.09090909091</v>
      </c>
      <c r="CT196" s="47">
        <v>252409.09090909091</v>
      </c>
      <c r="CU196" s="47"/>
      <c r="CV196" s="47"/>
      <c r="CW196" s="47"/>
      <c r="CX196" s="47"/>
      <c r="CY196" s="47"/>
      <c r="CZ196" s="47"/>
      <c r="DA196" s="47"/>
      <c r="DB196" s="47"/>
      <c r="DC196" s="47"/>
      <c r="DD196" s="47"/>
      <c r="DE196" s="47"/>
      <c r="DF196" s="47"/>
    </row>
    <row r="197" spans="1:110">
      <c r="A197" s="130" t="s">
        <v>926</v>
      </c>
      <c r="B197" s="37" t="s">
        <v>1020</v>
      </c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>
        <v>182187</v>
      </c>
      <c r="O197" s="61"/>
      <c r="P197" s="61">
        <v>60729</v>
      </c>
      <c r="Q197" s="61"/>
      <c r="R197" s="61">
        <v>60729</v>
      </c>
      <c r="S197" s="61"/>
      <c r="T197" s="61">
        <v>60729</v>
      </c>
      <c r="U197" s="61">
        <v>47817</v>
      </c>
      <c r="V197" s="61">
        <v>47674</v>
      </c>
      <c r="W197" s="61">
        <v>89580</v>
      </c>
      <c r="X197" s="61"/>
      <c r="Y197" s="61">
        <v>60729</v>
      </c>
      <c r="Z197" s="61">
        <v>121458</v>
      </c>
      <c r="AA197" s="61"/>
      <c r="AB197" s="61">
        <v>160045.20000000001</v>
      </c>
      <c r="AC197" s="61"/>
      <c r="AD197" s="61">
        <v>53348.4</v>
      </c>
      <c r="AE197" s="61">
        <v>53348.4</v>
      </c>
      <c r="AF197" s="61">
        <v>51214</v>
      </c>
      <c r="AG197" s="61"/>
      <c r="AH197" s="61">
        <v>117356.68</v>
      </c>
      <c r="AI197" s="61"/>
      <c r="AJ197" s="61">
        <v>51214</v>
      </c>
      <c r="AK197" s="61">
        <v>51214</v>
      </c>
      <c r="AL197" s="61"/>
      <c r="AM197" s="61">
        <v>102428</v>
      </c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130"/>
      <c r="BX197" s="108"/>
      <c r="BY197" s="47"/>
      <c r="BZ197" s="47"/>
      <c r="CA197" s="47"/>
      <c r="CB197" s="47"/>
      <c r="CC197" s="47"/>
      <c r="CD197" s="47"/>
      <c r="CE197" s="47"/>
      <c r="CF197" s="47"/>
      <c r="CG197" s="47"/>
      <c r="CH197" s="47"/>
      <c r="CI197" s="47"/>
      <c r="CJ197" s="47"/>
      <c r="CK197" s="47"/>
      <c r="CL197" s="47"/>
      <c r="CM197" s="47"/>
      <c r="CN197" s="47"/>
      <c r="CO197" s="47"/>
      <c r="CP197" s="47"/>
      <c r="CQ197" s="47"/>
      <c r="CR197" s="47"/>
      <c r="CS197" s="47"/>
      <c r="CT197" s="47"/>
      <c r="CU197" s="47"/>
      <c r="CV197" s="47"/>
      <c r="CW197" s="47"/>
      <c r="CX197" s="47"/>
      <c r="CY197" s="47"/>
      <c r="CZ197" s="47"/>
      <c r="DA197" s="47"/>
      <c r="DB197" s="47"/>
      <c r="DC197" s="47"/>
      <c r="DD197" s="47"/>
      <c r="DE197" s="47"/>
      <c r="DF197" s="47"/>
    </row>
    <row r="198" spans="1:110">
      <c r="A198" s="130" t="s">
        <v>926</v>
      </c>
      <c r="B198" s="37" t="s">
        <v>914</v>
      </c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130" t="str">
        <f>A198</f>
        <v>Other</v>
      </c>
      <c r="BX198" s="108"/>
      <c r="BY198" s="47"/>
      <c r="BZ198" s="47"/>
      <c r="CA198" s="47"/>
      <c r="CB198" s="47"/>
      <c r="CC198" s="47"/>
      <c r="CD198" s="47"/>
      <c r="CE198" s="47"/>
      <c r="CF198" s="47"/>
      <c r="CG198" s="47"/>
      <c r="CH198" s="47"/>
      <c r="CI198" s="47"/>
      <c r="CJ198" s="47"/>
      <c r="CK198" s="47"/>
      <c r="CL198" s="47"/>
      <c r="CM198" s="47"/>
      <c r="CN198" s="47"/>
      <c r="CO198" s="47"/>
      <c r="CP198" s="47"/>
      <c r="CQ198" s="47"/>
      <c r="CR198" s="47"/>
      <c r="CS198" s="47"/>
      <c r="CT198" s="47"/>
      <c r="CU198" s="47"/>
      <c r="CV198" s="47"/>
      <c r="CW198" s="47"/>
      <c r="CX198" s="47"/>
      <c r="CY198" s="47"/>
      <c r="CZ198" s="47"/>
      <c r="DA198" s="47"/>
      <c r="DB198" s="47"/>
      <c r="DC198" s="47"/>
      <c r="DD198" s="47"/>
      <c r="DE198" s="47"/>
      <c r="DF198" s="47"/>
    </row>
    <row r="199" spans="1:110">
      <c r="A199" s="130" t="s">
        <v>926</v>
      </c>
      <c r="B199" s="37" t="s">
        <v>1039</v>
      </c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>
        <v>636020</v>
      </c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130"/>
      <c r="BX199" s="108"/>
      <c r="BY199" s="47"/>
      <c r="BZ199" s="47"/>
      <c r="CA199" s="47"/>
      <c r="CB199" s="47"/>
      <c r="CC199" s="47"/>
      <c r="CD199" s="47"/>
      <c r="CE199" s="47"/>
      <c r="CF199" s="47"/>
      <c r="CG199" s="47"/>
      <c r="CH199" s="47"/>
      <c r="CI199" s="47"/>
      <c r="CJ199" s="47"/>
      <c r="CK199" s="47"/>
      <c r="CL199" s="47"/>
      <c r="CM199" s="47"/>
      <c r="CN199" s="47"/>
      <c r="CO199" s="47"/>
      <c r="CP199" s="47"/>
      <c r="CQ199" s="47"/>
      <c r="CR199" s="47"/>
      <c r="CS199" s="47"/>
      <c r="CT199" s="47"/>
      <c r="CU199" s="47"/>
      <c r="CV199" s="47"/>
      <c r="CW199" s="47"/>
      <c r="CX199" s="47"/>
      <c r="CY199" s="47"/>
      <c r="CZ199" s="47"/>
      <c r="DA199" s="47"/>
      <c r="DB199" s="47"/>
      <c r="DC199" s="47"/>
      <c r="DD199" s="47"/>
      <c r="DE199" s="47"/>
      <c r="DF199" s="47"/>
    </row>
    <row r="200" spans="1:110">
      <c r="A200" s="130" t="s">
        <v>1021</v>
      </c>
      <c r="B200" s="37" t="s">
        <v>1048</v>
      </c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>
        <v>16179.653269599999</v>
      </c>
      <c r="AT200" s="61">
        <v>15456.414240000002</v>
      </c>
      <c r="AU200" s="61">
        <v>15456.414240000002</v>
      </c>
      <c r="AV200" s="61">
        <v>15456.414240000002</v>
      </c>
      <c r="AW200" s="61">
        <v>15456.414240000002</v>
      </c>
      <c r="AX200" s="61">
        <v>15992.714240000001</v>
      </c>
      <c r="AY200" s="61">
        <v>15511.80592316</v>
      </c>
      <c r="AZ200" s="61">
        <v>15511.80592316</v>
      </c>
      <c r="BA200" s="61">
        <v>15587.932123160001</v>
      </c>
      <c r="BB200" s="61">
        <v>15587.932123160001</v>
      </c>
      <c r="BC200" s="61">
        <v>15587.932123160001</v>
      </c>
      <c r="BD200" s="61">
        <v>16384.490990405557</v>
      </c>
      <c r="BE200" s="61">
        <v>16328.497550525555</v>
      </c>
      <c r="BF200" s="61">
        <v>16120.677550525555</v>
      </c>
      <c r="BG200" s="61">
        <v>16120.677550525555</v>
      </c>
      <c r="BH200" s="61">
        <v>16120.677550525555</v>
      </c>
      <c r="BI200" s="61">
        <v>16120.677550525555</v>
      </c>
      <c r="BJ200" s="61">
        <v>16640.227550525557</v>
      </c>
      <c r="BK200" s="61">
        <v>16169.264914800005</v>
      </c>
      <c r="BL200" s="61">
        <v>16169.264914800005</v>
      </c>
      <c r="BM200" s="61">
        <v>16254.393514800007</v>
      </c>
      <c r="BN200" s="61">
        <v>16254.393514800007</v>
      </c>
      <c r="BO200" s="61">
        <v>16254.393514800007</v>
      </c>
      <c r="BP200" s="61">
        <v>16931.586327433601</v>
      </c>
      <c r="BQ200" s="61">
        <v>16913.770570633602</v>
      </c>
      <c r="BR200" s="61">
        <v>16707.3705706336</v>
      </c>
      <c r="BS200" s="61">
        <v>16707.3705706336</v>
      </c>
      <c r="BT200" s="61">
        <v>16707.3705706336</v>
      </c>
      <c r="BU200" s="61">
        <v>16707.3705706336</v>
      </c>
      <c r="BV200" s="61">
        <v>17223.3705706336</v>
      </c>
      <c r="BW200" s="130">
        <v>16756.713656219996</v>
      </c>
      <c r="BX200" s="108">
        <v>16756.713656219996</v>
      </c>
      <c r="BY200" s="47">
        <v>16851.916656219997</v>
      </c>
      <c r="BZ200" s="47">
        <v>16851.916656219997</v>
      </c>
      <c r="CA200" s="47">
        <v>16851.916656219997</v>
      </c>
      <c r="CB200" s="47">
        <v>17533.133715462063</v>
      </c>
      <c r="CC200" s="47">
        <v>17513.877662342064</v>
      </c>
      <c r="CD200" s="47">
        <v>17307.637662342062</v>
      </c>
      <c r="CE200" s="47">
        <v>17307.637662342062</v>
      </c>
      <c r="CF200" s="47">
        <v>17307.637662342062</v>
      </c>
      <c r="CG200" s="47">
        <v>17307.637662342062</v>
      </c>
      <c r="CH200" s="47">
        <v>17823.237662342061</v>
      </c>
      <c r="CI200" s="47">
        <v>17357.6602074</v>
      </c>
      <c r="CJ200" s="47">
        <v>17357.6602074</v>
      </c>
      <c r="CK200" s="47">
        <v>17464.1402074</v>
      </c>
      <c r="CL200" s="47">
        <v>17464.1402074</v>
      </c>
      <c r="CM200" s="47">
        <v>17464.1402074</v>
      </c>
      <c r="CN200" s="47">
        <v>18153.881833134445</v>
      </c>
      <c r="CO200" s="47">
        <v>18218.788088519439</v>
      </c>
      <c r="CP200" s="47">
        <v>18012.548088519437</v>
      </c>
      <c r="CQ200" s="47">
        <v>18012.548088519437</v>
      </c>
      <c r="CR200" s="47">
        <v>18012.548088519437</v>
      </c>
      <c r="CS200" s="47">
        <v>18012.548088519437</v>
      </c>
      <c r="CT200" s="47">
        <v>18528.148088519436</v>
      </c>
      <c r="CU200" s="47"/>
      <c r="CV200" s="47"/>
      <c r="CW200" s="47"/>
      <c r="CX200" s="47"/>
      <c r="CY200" s="47"/>
      <c r="CZ200" s="47"/>
      <c r="DA200" s="47"/>
      <c r="DB200" s="47"/>
      <c r="DC200" s="47"/>
      <c r="DD200" s="47"/>
      <c r="DE200" s="47"/>
      <c r="DF200" s="47"/>
    </row>
    <row r="201" spans="1:110">
      <c r="A201" s="130" t="s">
        <v>1021</v>
      </c>
      <c r="B201" s="37" t="s">
        <v>1049</v>
      </c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>
        <v>189704.86</v>
      </c>
      <c r="U201" s="61">
        <v>-78291.37999999999</v>
      </c>
      <c r="V201" s="61">
        <v>97306.05</v>
      </c>
      <c r="W201" s="61">
        <v>13726.92</v>
      </c>
      <c r="X201" s="61">
        <v>52157.89</v>
      </c>
      <c r="Y201" s="61">
        <v>28345.29</v>
      </c>
      <c r="Z201" s="61">
        <v>8374.2000000000007</v>
      </c>
      <c r="AA201" s="61">
        <v>12133.45</v>
      </c>
      <c r="AB201" s="61"/>
      <c r="AC201" s="61"/>
      <c r="AD201" s="61"/>
      <c r="AE201" s="61"/>
      <c r="AF201" s="61">
        <v>-935.44</v>
      </c>
      <c r="AG201" s="61"/>
      <c r="AH201" s="61"/>
      <c r="AI201" s="61">
        <v>148077.03</v>
      </c>
      <c r="AJ201" s="61">
        <v>113806.05</v>
      </c>
      <c r="AK201" s="61">
        <v>62371.54</v>
      </c>
      <c r="AL201" s="61"/>
      <c r="AM201" s="61">
        <v>20</v>
      </c>
      <c r="AN201" s="61">
        <v>34884.300000000003</v>
      </c>
      <c r="AO201" s="61">
        <v>95536.14</v>
      </c>
      <c r="AP201" s="61">
        <v>2901.68</v>
      </c>
      <c r="AQ201" s="61">
        <v>42805.51</v>
      </c>
      <c r="AR201" s="61">
        <v>31770.33</v>
      </c>
      <c r="AS201" s="61">
        <v>116643.986548</v>
      </c>
      <c r="AT201" s="61">
        <v>115414.41448000001</v>
      </c>
      <c r="AU201" s="61">
        <v>118281.18448</v>
      </c>
      <c r="AV201" s="61">
        <v>115414.41448000001</v>
      </c>
      <c r="AW201" s="61">
        <v>115414.41448000001</v>
      </c>
      <c r="AX201" s="61">
        <v>115950.71448</v>
      </c>
      <c r="AY201" s="61">
        <v>54480.849525440004</v>
      </c>
      <c r="AZ201" s="61">
        <v>54480.849525440004</v>
      </c>
      <c r="BA201" s="61">
        <v>54622.712625439999</v>
      </c>
      <c r="BB201" s="61">
        <v>54622.712625439999</v>
      </c>
      <c r="BC201" s="61">
        <v>54622.712625439999</v>
      </c>
      <c r="BD201" s="61">
        <v>57466.099801449207</v>
      </c>
      <c r="BE201" s="61">
        <v>56245.185410249207</v>
      </c>
      <c r="BF201" s="61">
        <v>56408.932565529198</v>
      </c>
      <c r="BG201" s="61">
        <v>59372.702565529195</v>
      </c>
      <c r="BH201" s="61">
        <v>56408.932565529198</v>
      </c>
      <c r="BI201" s="61">
        <v>56408.932565529198</v>
      </c>
      <c r="BJ201" s="61">
        <v>56928.482565529201</v>
      </c>
      <c r="BK201" s="61">
        <v>56473.04012428</v>
      </c>
      <c r="BL201" s="61">
        <v>56473.04012428</v>
      </c>
      <c r="BM201" s="61">
        <v>56631.860424279999</v>
      </c>
      <c r="BN201" s="61">
        <v>56631.860424279999</v>
      </c>
      <c r="BO201" s="61">
        <v>56631.860424279999</v>
      </c>
      <c r="BP201" s="61">
        <v>59039.137230656954</v>
      </c>
      <c r="BQ201" s="61">
        <v>58281.114017456952</v>
      </c>
      <c r="BR201" s="61">
        <v>58281.114017456952</v>
      </c>
      <c r="BS201" s="61">
        <v>61661.61231825695</v>
      </c>
      <c r="BT201" s="61">
        <v>58611.072318256949</v>
      </c>
      <c r="BU201" s="61">
        <v>58611.072318256949</v>
      </c>
      <c r="BV201" s="61">
        <v>59127.072318256949</v>
      </c>
      <c r="BW201" s="130">
        <v>58570.905466939999</v>
      </c>
      <c r="BX201" s="108">
        <v>58570.905466939999</v>
      </c>
      <c r="BY201" s="47">
        <v>58748.714166940001</v>
      </c>
      <c r="BZ201" s="47">
        <v>58748.714166940001</v>
      </c>
      <c r="CA201" s="47">
        <v>58748.714166940001</v>
      </c>
      <c r="CB201" s="47">
        <v>61175.622896284513</v>
      </c>
      <c r="CC201" s="47">
        <v>60348.330827964528</v>
      </c>
      <c r="CD201" s="47">
        <v>60348.330827964528</v>
      </c>
      <c r="CE201" s="47">
        <v>63487.450827964523</v>
      </c>
      <c r="CF201" s="47">
        <v>60348.330827964528</v>
      </c>
      <c r="CG201" s="47">
        <v>60348.330827964528</v>
      </c>
      <c r="CH201" s="47">
        <v>60863.930827964527</v>
      </c>
      <c r="CI201" s="47">
        <v>60382.057390379989</v>
      </c>
      <c r="CJ201" s="47">
        <v>60382.057390379989</v>
      </c>
      <c r="CK201" s="47">
        <v>60581.129790379986</v>
      </c>
      <c r="CL201" s="47">
        <v>60581.129790379986</v>
      </c>
      <c r="CM201" s="47">
        <v>60581.129790379986</v>
      </c>
      <c r="CN201" s="47">
        <v>63029.012165807617</v>
      </c>
      <c r="CO201" s="47">
        <v>62188.367958847623</v>
      </c>
      <c r="CP201" s="47">
        <v>62188.367958847623</v>
      </c>
      <c r="CQ201" s="47">
        <v>65417.237958847618</v>
      </c>
      <c r="CR201" s="47">
        <v>62188.367958847623</v>
      </c>
      <c r="CS201" s="47">
        <v>62188.367958847623</v>
      </c>
      <c r="CT201" s="47">
        <v>62703.967958847621</v>
      </c>
      <c r="CU201" s="47"/>
      <c r="CV201" s="47"/>
      <c r="CW201" s="47"/>
      <c r="CX201" s="47"/>
      <c r="CY201" s="47"/>
      <c r="CZ201" s="47"/>
      <c r="DA201" s="47"/>
      <c r="DB201" s="47"/>
      <c r="DC201" s="47"/>
      <c r="DD201" s="47"/>
      <c r="DE201" s="47"/>
      <c r="DF201" s="47"/>
    </row>
    <row r="202" spans="1:110">
      <c r="A202" s="130" t="s">
        <v>926</v>
      </c>
      <c r="B202" s="37" t="s">
        <v>1050</v>
      </c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>
        <v>215000</v>
      </c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>
        <v>0</v>
      </c>
      <c r="AT202" s="61">
        <v>0</v>
      </c>
      <c r="AU202" s="61">
        <v>0</v>
      </c>
      <c r="AV202" s="61">
        <v>0</v>
      </c>
      <c r="AW202" s="61">
        <v>0</v>
      </c>
      <c r="AX202" s="61">
        <v>0</v>
      </c>
      <c r="AY202" s="61">
        <v>0</v>
      </c>
      <c r="AZ202" s="61">
        <v>0</v>
      </c>
      <c r="BA202" s="61">
        <v>0</v>
      </c>
      <c r="BB202" s="61">
        <v>0</v>
      </c>
      <c r="BC202" s="61">
        <v>0</v>
      </c>
      <c r="BD202" s="61">
        <v>0</v>
      </c>
      <c r="BE202" s="61">
        <v>0</v>
      </c>
      <c r="BF202" s="61">
        <v>0</v>
      </c>
      <c r="BG202" s="61">
        <v>0</v>
      </c>
      <c r="BH202" s="61">
        <v>0</v>
      </c>
      <c r="BI202" s="61">
        <v>0</v>
      </c>
      <c r="BJ202" s="61">
        <v>0</v>
      </c>
      <c r="BK202" s="61">
        <v>0</v>
      </c>
      <c r="BL202" s="61">
        <v>0</v>
      </c>
      <c r="BM202" s="61">
        <v>0</v>
      </c>
      <c r="BN202" s="61">
        <v>0</v>
      </c>
      <c r="BO202" s="61">
        <v>0</v>
      </c>
      <c r="BP202" s="61">
        <v>0</v>
      </c>
      <c r="BQ202" s="61">
        <v>0</v>
      </c>
      <c r="BR202" s="61">
        <v>0</v>
      </c>
      <c r="BS202" s="61">
        <v>0</v>
      </c>
      <c r="BT202" s="61">
        <v>0</v>
      </c>
      <c r="BU202" s="61">
        <v>0</v>
      </c>
      <c r="BV202" s="61">
        <v>0</v>
      </c>
      <c r="BW202" s="130">
        <v>0</v>
      </c>
      <c r="BX202" s="108">
        <v>0</v>
      </c>
      <c r="BY202" s="47">
        <v>0</v>
      </c>
      <c r="BZ202" s="47">
        <v>0</v>
      </c>
      <c r="CA202" s="47">
        <v>0</v>
      </c>
      <c r="CB202" s="47">
        <v>0</v>
      </c>
      <c r="CC202" s="47">
        <v>0</v>
      </c>
      <c r="CD202" s="47">
        <v>0</v>
      </c>
      <c r="CE202" s="47">
        <v>0</v>
      </c>
      <c r="CF202" s="47">
        <v>0</v>
      </c>
      <c r="CG202" s="47">
        <v>0</v>
      </c>
      <c r="CH202" s="47">
        <v>0</v>
      </c>
      <c r="CI202" s="47">
        <v>0</v>
      </c>
      <c r="CJ202" s="47">
        <v>0</v>
      </c>
      <c r="CK202" s="47">
        <v>0</v>
      </c>
      <c r="CL202" s="47">
        <v>0</v>
      </c>
      <c r="CM202" s="47">
        <v>0</v>
      </c>
      <c r="CN202" s="47">
        <v>0</v>
      </c>
      <c r="CO202" s="47">
        <v>0</v>
      </c>
      <c r="CP202" s="47">
        <v>0</v>
      </c>
      <c r="CQ202" s="47">
        <v>0</v>
      </c>
      <c r="CR202" s="47">
        <v>0</v>
      </c>
      <c r="CS202" s="47">
        <v>0</v>
      </c>
      <c r="CT202" s="47">
        <v>0</v>
      </c>
      <c r="CU202" s="47"/>
      <c r="CV202" s="47"/>
      <c r="CW202" s="47"/>
      <c r="CX202" s="47"/>
      <c r="CY202" s="47"/>
      <c r="CZ202" s="47"/>
      <c r="DA202" s="47"/>
      <c r="DB202" s="47"/>
      <c r="DC202" s="47"/>
      <c r="DD202" s="47"/>
      <c r="DE202" s="47"/>
      <c r="DF202" s="47"/>
    </row>
    <row r="203" spans="1:110">
      <c r="A203" s="130" t="s">
        <v>1021</v>
      </c>
      <c r="B203" s="37" t="s">
        <v>1051</v>
      </c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  <c r="BV203" s="61"/>
      <c r="BW203" s="130"/>
      <c r="BX203" s="108"/>
      <c r="BY203" s="47"/>
      <c r="BZ203" s="47"/>
      <c r="CA203" s="47"/>
      <c r="CB203" s="47"/>
      <c r="CC203" s="47"/>
      <c r="CD203" s="47"/>
      <c r="CE203" s="47"/>
      <c r="CF203" s="47"/>
      <c r="CG203" s="47"/>
      <c r="CH203" s="47"/>
      <c r="CI203" s="47"/>
      <c r="CJ203" s="47"/>
      <c r="CK203" s="47"/>
      <c r="CL203" s="47"/>
      <c r="CM203" s="47"/>
      <c r="CN203" s="47"/>
      <c r="CO203" s="47"/>
      <c r="CP203" s="47"/>
      <c r="CQ203" s="47"/>
      <c r="CR203" s="47"/>
      <c r="CS203" s="47"/>
      <c r="CT203" s="47"/>
      <c r="CU203" s="47"/>
      <c r="CV203" s="47"/>
      <c r="CW203" s="47"/>
      <c r="CX203" s="47"/>
      <c r="CY203" s="47"/>
      <c r="CZ203" s="47"/>
      <c r="DA203" s="47"/>
      <c r="DB203" s="47"/>
      <c r="DC203" s="47"/>
      <c r="DD203" s="47"/>
      <c r="DE203" s="47"/>
      <c r="DF203" s="47"/>
    </row>
    <row r="204" spans="1:110">
      <c r="A204" s="130" t="s">
        <v>1021</v>
      </c>
      <c r="B204" s="37" t="s">
        <v>1052</v>
      </c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>
        <v>57817.815797888004</v>
      </c>
      <c r="AT204" s="61">
        <v>55877.722479999997</v>
      </c>
      <c r="AU204" s="61">
        <v>55877.722479999997</v>
      </c>
      <c r="AV204" s="61">
        <v>55877.722479999997</v>
      </c>
      <c r="AW204" s="61">
        <v>55877.722479999997</v>
      </c>
      <c r="AX204" s="61">
        <v>58022.922479999994</v>
      </c>
      <c r="AY204" s="61">
        <v>56109.396598079999</v>
      </c>
      <c r="AZ204" s="61">
        <v>56317.216598079998</v>
      </c>
      <c r="BA204" s="61">
        <v>56358.333798079999</v>
      </c>
      <c r="BB204" s="61">
        <v>56358.333798079999</v>
      </c>
      <c r="BC204" s="61">
        <v>56566.153798079999</v>
      </c>
      <c r="BD204" s="61">
        <v>59258.457242000921</v>
      </c>
      <c r="BE204" s="61">
        <v>58271.699541256923</v>
      </c>
      <c r="BF204" s="61">
        <v>58271.699541256923</v>
      </c>
      <c r="BG204" s="61">
        <v>58271.699541256923</v>
      </c>
      <c r="BH204" s="61">
        <v>58271.699541256923</v>
      </c>
      <c r="BI204" s="61">
        <v>58271.699541256923</v>
      </c>
      <c r="BJ204" s="61">
        <v>60349.89954125692</v>
      </c>
      <c r="BK204" s="61">
        <v>58541.12068296002</v>
      </c>
      <c r="BL204" s="61">
        <v>58762.54684546002</v>
      </c>
      <c r="BM204" s="61">
        <v>58860.518445460017</v>
      </c>
      <c r="BN204" s="61">
        <v>58860.518445460017</v>
      </c>
      <c r="BO204" s="61">
        <v>59066.918445460018</v>
      </c>
      <c r="BP204" s="61">
        <v>61332.082672034718</v>
      </c>
      <c r="BQ204" s="61">
        <v>60496.266444194705</v>
      </c>
      <c r="BR204" s="61">
        <v>60496.266444194705</v>
      </c>
      <c r="BS204" s="61">
        <v>60496.266444194705</v>
      </c>
      <c r="BT204" s="61">
        <v>60496.266444194705</v>
      </c>
      <c r="BU204" s="61">
        <v>60496.266444194705</v>
      </c>
      <c r="BV204" s="61">
        <v>62560.266444194705</v>
      </c>
      <c r="BW204" s="130">
        <v>60779.491488680003</v>
      </c>
      <c r="BX204" s="108">
        <v>60985.731488680009</v>
      </c>
      <c r="BY204" s="47">
        <v>61144.469488680013</v>
      </c>
      <c r="BZ204" s="47">
        <v>61144.469488680013</v>
      </c>
      <c r="CA204" s="47">
        <v>61350.709488680011</v>
      </c>
      <c r="CB204" s="47">
        <v>63626.797562602835</v>
      </c>
      <c r="CC204" s="47">
        <v>62788.460459050824</v>
      </c>
      <c r="CD204" s="47">
        <v>62788.460459050824</v>
      </c>
      <c r="CE204" s="47">
        <v>62788.460459050824</v>
      </c>
      <c r="CF204" s="47">
        <v>62788.460459050824</v>
      </c>
      <c r="CG204" s="47">
        <v>62788.460459050824</v>
      </c>
      <c r="CH204" s="47">
        <v>64850.860459050826</v>
      </c>
      <c r="CI204" s="47">
        <v>63074.935144939998</v>
      </c>
      <c r="CJ204" s="47">
        <v>63281.175144940004</v>
      </c>
      <c r="CK204" s="47">
        <v>63507.575144939998</v>
      </c>
      <c r="CL204" s="47">
        <v>63507.575144939998</v>
      </c>
      <c r="CM204" s="47">
        <v>63713.815144939996</v>
      </c>
      <c r="CN204" s="47">
        <v>66017.609296338167</v>
      </c>
      <c r="CO204" s="47">
        <v>65172.278110242158</v>
      </c>
      <c r="CP204" s="47">
        <v>65172.278110242158</v>
      </c>
      <c r="CQ204" s="47">
        <v>65172.278110242158</v>
      </c>
      <c r="CR204" s="47">
        <v>65172.278110242158</v>
      </c>
      <c r="CS204" s="47">
        <v>65172.278110242158</v>
      </c>
      <c r="CT204" s="47">
        <v>67234.678110242152</v>
      </c>
      <c r="CU204" s="47"/>
      <c r="CV204" s="47"/>
      <c r="CW204" s="47"/>
      <c r="CX204" s="47"/>
      <c r="CY204" s="47"/>
      <c r="CZ204" s="47"/>
      <c r="DA204" s="47"/>
      <c r="DB204" s="47"/>
      <c r="DC204" s="47"/>
      <c r="DD204" s="47"/>
      <c r="DE204" s="47"/>
      <c r="DF204" s="47"/>
    </row>
    <row r="205" spans="1:110">
      <c r="A205" s="130" t="s">
        <v>926</v>
      </c>
      <c r="B205" s="37" t="s">
        <v>1053</v>
      </c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>
        <v>7610.4</v>
      </c>
      <c r="V205" s="61">
        <v>11213.1</v>
      </c>
      <c r="W205" s="61">
        <v>59.8</v>
      </c>
      <c r="X205" s="61"/>
      <c r="Y205" s="61">
        <v>2247.38</v>
      </c>
      <c r="Z205" s="61"/>
      <c r="AA205" s="61"/>
      <c r="AB205" s="61">
        <v>687.63</v>
      </c>
      <c r="AC205" s="61">
        <v>508854.42</v>
      </c>
      <c r="AD205" s="61"/>
      <c r="AE205" s="61"/>
      <c r="AF205" s="61">
        <v>-291.10000000000002</v>
      </c>
      <c r="AG205" s="61"/>
      <c r="AH205" s="61">
        <v>4825.76</v>
      </c>
      <c r="AI205" s="61"/>
      <c r="AJ205" s="61"/>
      <c r="AK205" s="61">
        <v>393233.27</v>
      </c>
      <c r="AL205" s="61"/>
      <c r="AM205" s="61"/>
      <c r="AN205" s="61"/>
      <c r="AO205" s="61">
        <v>-66863.240000000005</v>
      </c>
      <c r="AP205" s="61"/>
      <c r="AQ205" s="61"/>
      <c r="AR205" s="61"/>
      <c r="AS205" s="61"/>
      <c r="AT205" s="61"/>
      <c r="AU205" s="61"/>
      <c r="AV205" s="61">
        <v>965972</v>
      </c>
      <c r="AW205" s="61"/>
      <c r="AX205" s="61"/>
      <c r="AY205" s="61">
        <v>219440</v>
      </c>
      <c r="AZ205" s="61">
        <v>219440</v>
      </c>
      <c r="BA205" s="61">
        <v>219440</v>
      </c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  <c r="BV205" s="61"/>
      <c r="BW205" s="130">
        <v>49200</v>
      </c>
      <c r="BX205" s="108"/>
      <c r="BY205" s="47"/>
      <c r="BZ205" s="47"/>
      <c r="CA205" s="47"/>
      <c r="CB205" s="47"/>
      <c r="CC205" s="47"/>
      <c r="CD205" s="47"/>
      <c r="CE205" s="47"/>
      <c r="CF205" s="47"/>
      <c r="CG205" s="47"/>
      <c r="CH205" s="47"/>
      <c r="CI205" s="47"/>
      <c r="CJ205" s="47"/>
      <c r="CK205" s="47"/>
      <c r="CL205" s="47"/>
      <c r="CM205" s="47"/>
      <c r="CN205" s="47"/>
      <c r="CO205" s="47"/>
      <c r="CP205" s="47"/>
      <c r="CQ205" s="47"/>
      <c r="CR205" s="47"/>
      <c r="CS205" s="47"/>
      <c r="CT205" s="47"/>
      <c r="CU205" s="47"/>
      <c r="CV205" s="47"/>
      <c r="CW205" s="47"/>
      <c r="CX205" s="47"/>
      <c r="CY205" s="47"/>
      <c r="CZ205" s="47"/>
      <c r="DA205" s="47"/>
      <c r="DB205" s="47"/>
      <c r="DC205" s="47"/>
      <c r="DD205" s="47"/>
      <c r="DE205" s="47"/>
      <c r="DF205" s="47"/>
    </row>
    <row r="206" spans="1:110">
      <c r="A206" s="130" t="s">
        <v>926</v>
      </c>
      <c r="B206" s="37" t="s">
        <v>1054</v>
      </c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>
        <v>186912</v>
      </c>
      <c r="Y206" s="61">
        <v>102828</v>
      </c>
      <c r="Z206" s="61">
        <v>125510</v>
      </c>
      <c r="AA206" s="61">
        <v>24000.16</v>
      </c>
      <c r="AB206" s="61">
        <v>108821.84</v>
      </c>
      <c r="AC206" s="61">
        <v>223203.34</v>
      </c>
      <c r="AD206" s="61"/>
      <c r="AE206" s="61">
        <v>546999.27</v>
      </c>
      <c r="AF206" s="61">
        <v>340560</v>
      </c>
      <c r="AG206" s="61">
        <v>304537.91000000003</v>
      </c>
      <c r="AH206" s="61">
        <v>126972.6</v>
      </c>
      <c r="AI206" s="61"/>
      <c r="AJ206" s="61"/>
      <c r="AK206" s="61">
        <v>353298</v>
      </c>
      <c r="AL206" s="61">
        <v>180640</v>
      </c>
      <c r="AM206" s="61">
        <v>107708.64</v>
      </c>
      <c r="AN206" s="61">
        <v>56260</v>
      </c>
      <c r="AO206" s="61">
        <v>15600</v>
      </c>
      <c r="AP206" s="61"/>
      <c r="AQ206" s="61">
        <v>9360</v>
      </c>
      <c r="AR206" s="61"/>
      <c r="AS206" s="61">
        <v>23000</v>
      </c>
      <c r="AT206" s="61">
        <v>23000</v>
      </c>
      <c r="AU206" s="61">
        <v>23000</v>
      </c>
      <c r="AV206" s="61">
        <v>23000</v>
      </c>
      <c r="AW206" s="61">
        <v>23000</v>
      </c>
      <c r="AX206" s="61">
        <v>23000</v>
      </c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1"/>
      <c r="BW206" s="130"/>
      <c r="BX206" s="108"/>
      <c r="BY206" s="47"/>
      <c r="BZ206" s="47"/>
      <c r="CA206" s="47"/>
      <c r="CB206" s="47"/>
      <c r="CC206" s="47"/>
      <c r="CD206" s="47"/>
      <c r="CE206" s="47"/>
      <c r="CF206" s="47"/>
      <c r="CG206" s="47"/>
      <c r="CH206" s="47"/>
      <c r="CI206" s="47"/>
      <c r="CJ206" s="47"/>
      <c r="CK206" s="47"/>
      <c r="CL206" s="47"/>
      <c r="CM206" s="47"/>
      <c r="CN206" s="47"/>
      <c r="CO206" s="47"/>
      <c r="CP206" s="47"/>
      <c r="CQ206" s="47"/>
      <c r="CR206" s="47"/>
      <c r="CS206" s="47"/>
      <c r="CT206" s="47"/>
      <c r="CU206" s="47"/>
      <c r="CV206" s="47"/>
      <c r="CW206" s="47"/>
      <c r="CX206" s="47"/>
      <c r="CY206" s="47"/>
      <c r="CZ206" s="47"/>
      <c r="DA206" s="47"/>
      <c r="DB206" s="47"/>
      <c r="DC206" s="47"/>
      <c r="DD206" s="47"/>
      <c r="DE206" s="47"/>
      <c r="DF206" s="47"/>
    </row>
    <row r="207" spans="1:110">
      <c r="A207" s="130" t="s">
        <v>926</v>
      </c>
      <c r="B207" s="37" t="s">
        <v>1055</v>
      </c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>
        <v>1320</v>
      </c>
      <c r="AJ207" s="61"/>
      <c r="AK207" s="61">
        <v>660</v>
      </c>
      <c r="AL207" s="61"/>
      <c r="AM207" s="61"/>
      <c r="AN207" s="61"/>
      <c r="AO207" s="61"/>
      <c r="AP207" s="61"/>
      <c r="AQ207" s="61">
        <v>-1980</v>
      </c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  <c r="BV207" s="61"/>
      <c r="BW207" s="130"/>
      <c r="BX207" s="108"/>
      <c r="BY207" s="47"/>
      <c r="BZ207" s="47"/>
      <c r="CA207" s="47"/>
      <c r="CB207" s="47"/>
      <c r="CC207" s="47"/>
      <c r="CD207" s="47"/>
      <c r="CE207" s="47"/>
      <c r="CF207" s="47"/>
      <c r="CG207" s="47"/>
      <c r="CH207" s="47"/>
      <c r="CI207" s="47"/>
      <c r="CJ207" s="47"/>
      <c r="CK207" s="47"/>
      <c r="CL207" s="47"/>
      <c r="CM207" s="47"/>
      <c r="CN207" s="47"/>
      <c r="CO207" s="47"/>
      <c r="CP207" s="47"/>
      <c r="CQ207" s="47"/>
      <c r="CR207" s="47"/>
      <c r="CS207" s="47"/>
      <c r="CT207" s="47"/>
      <c r="CU207" s="47"/>
      <c r="CV207" s="47"/>
      <c r="CW207" s="47"/>
      <c r="CX207" s="47"/>
      <c r="CY207" s="47"/>
      <c r="CZ207" s="47"/>
      <c r="DA207" s="47"/>
      <c r="DB207" s="47"/>
      <c r="DC207" s="47"/>
      <c r="DD207" s="47"/>
      <c r="DE207" s="47"/>
      <c r="DF207" s="47"/>
    </row>
    <row r="208" spans="1:110">
      <c r="A208" s="130" t="s">
        <v>1021</v>
      </c>
      <c r="B208" s="37" t="s">
        <v>1056</v>
      </c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>
        <v>13599.461093119997</v>
      </c>
      <c r="AT208" s="61">
        <v>13040.323119999995</v>
      </c>
      <c r="AU208" s="61">
        <v>13254.843119999996</v>
      </c>
      <c r="AV208" s="61">
        <v>13040.323119999995</v>
      </c>
      <c r="AW208" s="61">
        <v>13040.323119999995</v>
      </c>
      <c r="AX208" s="61">
        <v>13576.623119999995</v>
      </c>
      <c r="AY208" s="61">
        <v>13084.451066399999</v>
      </c>
      <c r="AZ208" s="61">
        <v>13084.451066399999</v>
      </c>
      <c r="BA208" s="61">
        <v>13274.7665664</v>
      </c>
      <c r="BB208" s="61">
        <v>13274.7665664</v>
      </c>
      <c r="BC208" s="61">
        <v>13274.7665664</v>
      </c>
      <c r="BD208" s="61">
        <v>13987.316731466237</v>
      </c>
      <c r="BE208" s="61">
        <v>13689.442080434241</v>
      </c>
      <c r="BF208" s="61">
        <v>13689.442080434241</v>
      </c>
      <c r="BG208" s="61">
        <v>13897.26208043424</v>
      </c>
      <c r="BH208" s="61">
        <v>13689.442080434241</v>
      </c>
      <c r="BI208" s="61">
        <v>13689.442080434241</v>
      </c>
      <c r="BJ208" s="61">
        <v>14208.99208043424</v>
      </c>
      <c r="BK208" s="61">
        <v>13727.4101966</v>
      </c>
      <c r="BL208" s="61">
        <v>13727.4101966</v>
      </c>
      <c r="BM208" s="61">
        <v>13940.2316966</v>
      </c>
      <c r="BN208" s="61">
        <v>13940.2316966</v>
      </c>
      <c r="BO208" s="61">
        <v>13940.2316966</v>
      </c>
      <c r="BP208" s="61">
        <v>14546.096602091202</v>
      </c>
      <c r="BQ208" s="61">
        <v>14292.8264299312</v>
      </c>
      <c r="BR208" s="61">
        <v>14292.8264299312</v>
      </c>
      <c r="BS208" s="61">
        <v>14499.226429931199</v>
      </c>
      <c r="BT208" s="61">
        <v>14292.8264299312</v>
      </c>
      <c r="BU208" s="61">
        <v>14292.8264299312</v>
      </c>
      <c r="BV208" s="61">
        <v>14808.8264299312</v>
      </c>
      <c r="BW208" s="130">
        <v>14331.081908</v>
      </c>
      <c r="BX208" s="108">
        <v>14331.081908</v>
      </c>
      <c r="BY208" s="47">
        <v>14569.089408</v>
      </c>
      <c r="BZ208" s="47">
        <v>14569.089408</v>
      </c>
      <c r="CA208" s="47">
        <v>14569.089408</v>
      </c>
      <c r="CB208" s="47">
        <v>15178.671333529601</v>
      </c>
      <c r="CC208" s="47">
        <v>14923.880879065602</v>
      </c>
      <c r="CD208" s="47">
        <v>14923.880879065602</v>
      </c>
      <c r="CE208" s="47">
        <v>15130.120879065602</v>
      </c>
      <c r="CF208" s="47">
        <v>14923.880879065602</v>
      </c>
      <c r="CG208" s="47">
        <v>14923.880879065602</v>
      </c>
      <c r="CH208" s="47">
        <v>15439.480879065602</v>
      </c>
      <c r="CI208" s="47">
        <v>14962.599468099999</v>
      </c>
      <c r="CJ208" s="47">
        <v>14962.599468099999</v>
      </c>
      <c r="CK208" s="47">
        <v>15228.799468099998</v>
      </c>
      <c r="CL208" s="47">
        <v>15228.799468099998</v>
      </c>
      <c r="CM208" s="47">
        <v>15228.799468099998</v>
      </c>
      <c r="CN208" s="47">
        <v>15846.230228603858</v>
      </c>
      <c r="CO208" s="47">
        <v>15588.584936123858</v>
      </c>
      <c r="CP208" s="47">
        <v>15588.584936123858</v>
      </c>
      <c r="CQ208" s="47">
        <v>15794.824936123858</v>
      </c>
      <c r="CR208" s="47">
        <v>15588.584936123858</v>
      </c>
      <c r="CS208" s="47">
        <v>15588.584936123858</v>
      </c>
      <c r="CT208" s="47">
        <v>16104.184936123858</v>
      </c>
      <c r="CU208" s="47"/>
      <c r="CV208" s="47"/>
      <c r="CW208" s="47"/>
      <c r="CX208" s="47"/>
      <c r="CY208" s="47"/>
      <c r="CZ208" s="47"/>
      <c r="DA208" s="47"/>
      <c r="DB208" s="47"/>
      <c r="DC208" s="47"/>
      <c r="DD208" s="47"/>
      <c r="DE208" s="47"/>
      <c r="DF208" s="47"/>
    </row>
    <row r="209" spans="1:110">
      <c r="A209" s="130" t="s">
        <v>1021</v>
      </c>
      <c r="B209" s="37" t="s">
        <v>1057</v>
      </c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>
        <v>99129</v>
      </c>
      <c r="AE209" s="61">
        <v>17671.939999999999</v>
      </c>
      <c r="AF209" s="61">
        <v>26620</v>
      </c>
      <c r="AG209" s="61"/>
      <c r="AH209" s="61">
        <v>2470</v>
      </c>
      <c r="AI209" s="61"/>
      <c r="AJ209" s="61">
        <v>5343.4</v>
      </c>
      <c r="AK209" s="61">
        <v>7986</v>
      </c>
      <c r="AL209" s="61">
        <v>6981.43</v>
      </c>
      <c r="AM209" s="61"/>
      <c r="AN209" s="61"/>
      <c r="AO209" s="61"/>
      <c r="AP209" s="61">
        <v>22627</v>
      </c>
      <c r="AQ209" s="61">
        <v>103950</v>
      </c>
      <c r="AR209" s="61"/>
      <c r="AS209" s="61">
        <v>0</v>
      </c>
      <c r="AT209" s="61">
        <v>7569.76</v>
      </c>
      <c r="AU209" s="61">
        <v>21120</v>
      </c>
      <c r="AV209" s="61">
        <v>644733.24</v>
      </c>
      <c r="AW209" s="61">
        <v>0</v>
      </c>
      <c r="AX209" s="61">
        <v>0</v>
      </c>
      <c r="AY209" s="61">
        <v>0</v>
      </c>
      <c r="AZ209" s="61">
        <v>0</v>
      </c>
      <c r="BA209" s="61">
        <v>0</v>
      </c>
      <c r="BB209" s="61">
        <v>0</v>
      </c>
      <c r="BC209" s="61">
        <v>0</v>
      </c>
      <c r="BD209" s="61">
        <v>0</v>
      </c>
      <c r="BE209" s="61">
        <v>0</v>
      </c>
      <c r="BF209" s="61">
        <v>0</v>
      </c>
      <c r="BG209" s="61">
        <v>0</v>
      </c>
      <c r="BH209" s="61">
        <v>0</v>
      </c>
      <c r="BI209" s="61">
        <v>0</v>
      </c>
      <c r="BJ209" s="61">
        <v>0</v>
      </c>
      <c r="BK209" s="61">
        <v>0</v>
      </c>
      <c r="BL209" s="61">
        <v>0</v>
      </c>
      <c r="BM209" s="61">
        <v>0</v>
      </c>
      <c r="BN209" s="61">
        <v>0</v>
      </c>
      <c r="BO209" s="61">
        <v>0</v>
      </c>
      <c r="BP209" s="61">
        <v>0</v>
      </c>
      <c r="BQ209" s="61">
        <v>0</v>
      </c>
      <c r="BR209" s="61">
        <v>0</v>
      </c>
      <c r="BS209" s="61">
        <v>0</v>
      </c>
      <c r="BT209" s="61">
        <v>0</v>
      </c>
      <c r="BU209" s="61">
        <v>0</v>
      </c>
      <c r="BV209" s="61">
        <v>0</v>
      </c>
      <c r="BW209" s="130">
        <v>0</v>
      </c>
      <c r="BX209" s="108">
        <v>0</v>
      </c>
      <c r="BY209" s="47">
        <v>0</v>
      </c>
      <c r="BZ209" s="47">
        <v>0</v>
      </c>
      <c r="CA209" s="47">
        <v>0</v>
      </c>
      <c r="CB209" s="47">
        <v>0</v>
      </c>
      <c r="CC209" s="47">
        <v>0</v>
      </c>
      <c r="CD209" s="47">
        <v>0</v>
      </c>
      <c r="CE209" s="47">
        <v>0</v>
      </c>
      <c r="CF209" s="47">
        <v>0</v>
      </c>
      <c r="CG209" s="47">
        <v>0</v>
      </c>
      <c r="CH209" s="47">
        <v>0</v>
      </c>
      <c r="CI209" s="47">
        <v>0</v>
      </c>
      <c r="CJ209" s="47">
        <v>0</v>
      </c>
      <c r="CK209" s="47">
        <v>0</v>
      </c>
      <c r="CL209" s="47">
        <v>0</v>
      </c>
      <c r="CM209" s="47">
        <v>0</v>
      </c>
      <c r="CN209" s="47">
        <v>0</v>
      </c>
      <c r="CO209" s="47">
        <v>0</v>
      </c>
      <c r="CP209" s="47">
        <v>0</v>
      </c>
      <c r="CQ209" s="47">
        <v>0</v>
      </c>
      <c r="CR209" s="47">
        <v>0</v>
      </c>
      <c r="CS209" s="47">
        <v>0</v>
      </c>
      <c r="CT209" s="47">
        <v>0</v>
      </c>
      <c r="CU209" s="47"/>
      <c r="CV209" s="47"/>
      <c r="CW209" s="47"/>
      <c r="CX209" s="47"/>
      <c r="CY209" s="47"/>
      <c r="CZ209" s="47"/>
      <c r="DA209" s="47"/>
      <c r="DB209" s="47"/>
      <c r="DC209" s="47"/>
      <c r="DD209" s="47"/>
      <c r="DE209" s="47"/>
      <c r="DF209" s="47"/>
    </row>
    <row r="210" spans="1:110">
      <c r="A210" s="130" t="s">
        <v>1021</v>
      </c>
      <c r="B210" s="37" t="s">
        <v>1058</v>
      </c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  <c r="BV210" s="61"/>
      <c r="BW210" s="130"/>
      <c r="BX210" s="108"/>
      <c r="BY210" s="47"/>
      <c r="BZ210" s="47"/>
      <c r="CA210" s="47"/>
      <c r="CB210" s="47"/>
      <c r="CC210" s="47"/>
      <c r="CD210" s="47"/>
      <c r="CE210" s="47"/>
      <c r="CF210" s="47"/>
      <c r="CG210" s="47"/>
      <c r="CH210" s="47"/>
      <c r="CI210" s="47"/>
      <c r="CJ210" s="47"/>
      <c r="CK210" s="47"/>
      <c r="CL210" s="47"/>
      <c r="CM210" s="47"/>
      <c r="CN210" s="47"/>
      <c r="CO210" s="47"/>
      <c r="CP210" s="47"/>
      <c r="CQ210" s="47"/>
      <c r="CR210" s="47"/>
      <c r="CS210" s="47"/>
      <c r="CT210" s="47"/>
      <c r="CU210" s="47"/>
      <c r="CV210" s="47"/>
      <c r="CW210" s="47"/>
      <c r="CX210" s="47"/>
      <c r="CY210" s="47"/>
      <c r="CZ210" s="47"/>
      <c r="DA210" s="47"/>
      <c r="DB210" s="47"/>
      <c r="DC210" s="47"/>
      <c r="DD210" s="47"/>
      <c r="DE210" s="47"/>
      <c r="DF210" s="47"/>
    </row>
    <row r="211" spans="1:110">
      <c r="A211" s="130" t="s">
        <v>1021</v>
      </c>
      <c r="B211" s="37" t="s">
        <v>1059</v>
      </c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>
        <v>56702.702158816006</v>
      </c>
      <c r="AT211" s="61">
        <v>55021.061920000007</v>
      </c>
      <c r="AU211" s="61">
        <v>55021.061920000007</v>
      </c>
      <c r="AV211" s="61">
        <v>55235.581920000004</v>
      </c>
      <c r="AW211" s="61">
        <v>55021.061920000007</v>
      </c>
      <c r="AX211" s="61">
        <v>56629.961920000009</v>
      </c>
      <c r="AY211" s="61">
        <v>55125.431368419988</v>
      </c>
      <c r="AZ211" s="61">
        <v>58089.201368419985</v>
      </c>
      <c r="BA211" s="61">
        <v>55675.552468419985</v>
      </c>
      <c r="BB211" s="61">
        <v>55675.552468419985</v>
      </c>
      <c r="BC211" s="61">
        <v>55883.372468419984</v>
      </c>
      <c r="BD211" s="61">
        <v>58376.227670041211</v>
      </c>
      <c r="BE211" s="61">
        <v>57524.867707713216</v>
      </c>
      <c r="BF211" s="61">
        <v>57524.867707713216</v>
      </c>
      <c r="BG211" s="61">
        <v>57524.867707713216</v>
      </c>
      <c r="BH211" s="61">
        <v>57732.687707713216</v>
      </c>
      <c r="BI211" s="61">
        <v>57524.867707713216</v>
      </c>
      <c r="BJ211" s="61">
        <v>59083.517707713218</v>
      </c>
      <c r="BK211" s="61">
        <v>57630.969558620003</v>
      </c>
      <c r="BL211" s="61">
        <v>60681.509558620004</v>
      </c>
      <c r="BM211" s="61">
        <v>58246.239858619992</v>
      </c>
      <c r="BN211" s="61">
        <v>58246.239858619992</v>
      </c>
      <c r="BO211" s="61">
        <v>58452.639858619994</v>
      </c>
      <c r="BP211" s="61">
        <v>60545.12397627184</v>
      </c>
      <c r="BQ211" s="61">
        <v>59822.411547215837</v>
      </c>
      <c r="BR211" s="61">
        <v>59822.411547215837</v>
      </c>
      <c r="BS211" s="61">
        <v>59822.411547215837</v>
      </c>
      <c r="BT211" s="61">
        <v>60028.811547215839</v>
      </c>
      <c r="BU211" s="61">
        <v>59822.411547215837</v>
      </c>
      <c r="BV211" s="61">
        <v>61370.411547215837</v>
      </c>
      <c r="BW211" s="130">
        <v>59934.721625640006</v>
      </c>
      <c r="BX211" s="108">
        <v>63073.841625640001</v>
      </c>
      <c r="BY211" s="47">
        <v>60622.905925640007</v>
      </c>
      <c r="BZ211" s="47">
        <v>60622.905925640007</v>
      </c>
      <c r="CA211" s="47">
        <v>60829.145925640005</v>
      </c>
      <c r="CB211" s="47">
        <v>62934.215920742376</v>
      </c>
      <c r="CC211" s="47">
        <v>62208.059090111979</v>
      </c>
      <c r="CD211" s="47">
        <v>62208.059090111979</v>
      </c>
      <c r="CE211" s="47">
        <v>62208.059090111979</v>
      </c>
      <c r="CF211" s="47">
        <v>62414.299090111977</v>
      </c>
      <c r="CG211" s="47">
        <v>62208.059090111979</v>
      </c>
      <c r="CH211" s="47">
        <v>63754.859090111982</v>
      </c>
      <c r="CI211" s="47">
        <v>62322.563054060003</v>
      </c>
      <c r="CJ211" s="47">
        <v>65551.433054060006</v>
      </c>
      <c r="CK211" s="47">
        <v>63092.371054060008</v>
      </c>
      <c r="CL211" s="47">
        <v>63092.371054060008</v>
      </c>
      <c r="CM211" s="47">
        <v>63298.611054060006</v>
      </c>
      <c r="CN211" s="47">
        <v>65431.576284343435</v>
      </c>
      <c r="CO211" s="47">
        <v>64698.153400116236</v>
      </c>
      <c r="CP211" s="47">
        <v>64698.153400116236</v>
      </c>
      <c r="CQ211" s="47">
        <v>64698.153400116236</v>
      </c>
      <c r="CR211" s="47">
        <v>64904.393400116234</v>
      </c>
      <c r="CS211" s="47">
        <v>64698.153400116236</v>
      </c>
      <c r="CT211" s="47">
        <v>66244.953400116239</v>
      </c>
      <c r="CU211" s="47"/>
      <c r="CV211" s="47"/>
      <c r="CW211" s="47"/>
      <c r="CX211" s="47"/>
      <c r="CY211" s="47"/>
      <c r="CZ211" s="47"/>
      <c r="DA211" s="47"/>
      <c r="DB211" s="47"/>
      <c r="DC211" s="47"/>
      <c r="DD211" s="47"/>
      <c r="DE211" s="47"/>
      <c r="DF211" s="47"/>
    </row>
    <row r="212" spans="1:110">
      <c r="A212" s="130" t="s">
        <v>926</v>
      </c>
      <c r="B212" s="37" t="s">
        <v>1060</v>
      </c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  <c r="BW212" s="130"/>
      <c r="BX212" s="108"/>
      <c r="BY212" s="47"/>
      <c r="BZ212" s="47"/>
      <c r="CA212" s="47"/>
      <c r="CB212" s="47"/>
      <c r="CC212" s="47"/>
      <c r="CD212" s="47"/>
      <c r="CE212" s="47"/>
      <c r="CF212" s="47"/>
      <c r="CG212" s="47"/>
      <c r="CH212" s="47"/>
      <c r="CI212" s="47"/>
      <c r="CJ212" s="47"/>
      <c r="CK212" s="47"/>
      <c r="CL212" s="47"/>
      <c r="CM212" s="47"/>
      <c r="CN212" s="47"/>
      <c r="CO212" s="47"/>
      <c r="CP212" s="47"/>
      <c r="CQ212" s="47"/>
      <c r="CR212" s="47"/>
      <c r="CS212" s="47"/>
      <c r="CT212" s="47"/>
      <c r="CU212" s="47"/>
      <c r="CV212" s="47"/>
      <c r="CW212" s="47"/>
      <c r="CX212" s="47"/>
      <c r="CY212" s="47"/>
      <c r="CZ212" s="47"/>
      <c r="DA212" s="47"/>
      <c r="DB212" s="47"/>
      <c r="DC212" s="47"/>
      <c r="DD212" s="47"/>
      <c r="DE212" s="47"/>
      <c r="DF212" s="47"/>
    </row>
    <row r="213" spans="1:110">
      <c r="A213" s="130" t="s">
        <v>926</v>
      </c>
      <c r="B213" s="37" t="s">
        <v>1061</v>
      </c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>
        <v>833.38</v>
      </c>
      <c r="T213" s="61">
        <v>32.5</v>
      </c>
      <c r="U213" s="61">
        <v>3191.27</v>
      </c>
      <c r="V213" s="61">
        <v>7582.66</v>
      </c>
      <c r="W213" s="61">
        <v>3559.29</v>
      </c>
      <c r="X213" s="61">
        <v>8388.3900000000012</v>
      </c>
      <c r="Y213" s="61">
        <v>4886.34</v>
      </c>
      <c r="Z213" s="61">
        <v>7969.49</v>
      </c>
      <c r="AA213" s="61">
        <v>4812.1400000000003</v>
      </c>
      <c r="AB213" s="61">
        <v>3373.44</v>
      </c>
      <c r="AC213" s="61">
        <v>9838.9500000000007</v>
      </c>
      <c r="AD213" s="61">
        <v>4363.2</v>
      </c>
      <c r="AE213" s="61">
        <v>4290</v>
      </c>
      <c r="AF213" s="61">
        <v>490.7</v>
      </c>
      <c r="AG213" s="61"/>
      <c r="AH213" s="61">
        <v>14928.68</v>
      </c>
      <c r="AI213" s="61">
        <v>21300.85</v>
      </c>
      <c r="AJ213" s="61">
        <v>18660.849999999999</v>
      </c>
      <c r="AK213" s="61">
        <v>19980.849999999999</v>
      </c>
      <c r="AL213" s="61">
        <v>19162.82</v>
      </c>
      <c r="AM213" s="61">
        <v>21079.11</v>
      </c>
      <c r="AN213" s="61">
        <v>16863.29</v>
      </c>
      <c r="AO213" s="61">
        <v>21483.29</v>
      </c>
      <c r="AP213" s="61"/>
      <c r="AQ213" s="61">
        <v>-190270.8</v>
      </c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1"/>
      <c r="BW213" s="130"/>
      <c r="BX213" s="108"/>
      <c r="BY213" s="47"/>
      <c r="BZ213" s="47"/>
      <c r="CA213" s="47"/>
      <c r="CB213" s="47"/>
      <c r="CC213" s="47"/>
      <c r="CD213" s="47"/>
      <c r="CE213" s="47"/>
      <c r="CF213" s="47"/>
      <c r="CG213" s="47"/>
      <c r="CH213" s="47"/>
      <c r="CI213" s="47"/>
      <c r="CJ213" s="47"/>
      <c r="CK213" s="47"/>
      <c r="CL213" s="47"/>
      <c r="CM213" s="47"/>
      <c r="CN213" s="47"/>
      <c r="CO213" s="47"/>
      <c r="CP213" s="47"/>
      <c r="CQ213" s="47"/>
      <c r="CR213" s="47"/>
      <c r="CS213" s="47"/>
      <c r="CT213" s="47"/>
      <c r="CU213" s="47"/>
      <c r="CV213" s="47"/>
      <c r="CW213" s="47"/>
      <c r="CX213" s="47"/>
      <c r="CY213" s="47"/>
      <c r="CZ213" s="47"/>
      <c r="DA213" s="47"/>
      <c r="DB213" s="47"/>
      <c r="DC213" s="47"/>
      <c r="DD213" s="47"/>
      <c r="DE213" s="47"/>
      <c r="DF213" s="47"/>
    </row>
    <row r="214" spans="1:110">
      <c r="A214" s="130" t="s">
        <v>926</v>
      </c>
      <c r="B214" s="37" t="s">
        <v>1062</v>
      </c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>
        <v>224000</v>
      </c>
      <c r="W214" s="61">
        <v>88408.13</v>
      </c>
      <c r="X214" s="61">
        <v>98365.98</v>
      </c>
      <c r="Y214" s="61">
        <v>123117.72</v>
      </c>
      <c r="Z214" s="61">
        <v>67689.34</v>
      </c>
      <c r="AA214" s="61">
        <v>69835</v>
      </c>
      <c r="AB214" s="61">
        <v>93734.73</v>
      </c>
      <c r="AC214" s="61">
        <v>143243.5</v>
      </c>
      <c r="AD214" s="61">
        <v>80476.600000000006</v>
      </c>
      <c r="AE214" s="61">
        <v>67500</v>
      </c>
      <c r="AF214" s="61">
        <v>220611.87</v>
      </c>
      <c r="AG214" s="61">
        <v>64365</v>
      </c>
      <c r="AH214" s="61">
        <v>82435.679999999993</v>
      </c>
      <c r="AI214" s="61">
        <v>122115.47</v>
      </c>
      <c r="AJ214" s="61">
        <v>161666.47</v>
      </c>
      <c r="AK214" s="61">
        <v>152698.47</v>
      </c>
      <c r="AL214" s="61">
        <v>82937.259999999995</v>
      </c>
      <c r="AM214" s="61">
        <v>116979.35</v>
      </c>
      <c r="AN214" s="61">
        <v>140389.49</v>
      </c>
      <c r="AO214" s="61">
        <v>140056.19</v>
      </c>
      <c r="AP214" s="61">
        <v>127534.15</v>
      </c>
      <c r="AQ214" s="61">
        <v>168043.84</v>
      </c>
      <c r="AR214" s="61">
        <v>99820</v>
      </c>
      <c r="AS214" s="61">
        <v>240978.03999999998</v>
      </c>
      <c r="AT214" s="61">
        <v>181118.76</v>
      </c>
      <c r="AU214" s="61">
        <v>50750</v>
      </c>
      <c r="AV214" s="61">
        <v>50750</v>
      </c>
      <c r="AW214" s="61">
        <v>50750</v>
      </c>
      <c r="AX214" s="61">
        <v>32250</v>
      </c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130"/>
      <c r="BX214" s="108"/>
      <c r="BY214" s="47"/>
      <c r="BZ214" s="47"/>
      <c r="CA214" s="47"/>
      <c r="CB214" s="47"/>
      <c r="CC214" s="47"/>
      <c r="CD214" s="47"/>
      <c r="CE214" s="47"/>
      <c r="CF214" s="47"/>
      <c r="CG214" s="47"/>
      <c r="CH214" s="47"/>
      <c r="CI214" s="47"/>
      <c r="CJ214" s="47"/>
      <c r="CK214" s="47"/>
      <c r="CL214" s="47"/>
      <c r="CM214" s="47"/>
      <c r="CN214" s="47"/>
      <c r="CO214" s="47"/>
      <c r="CP214" s="47"/>
      <c r="CQ214" s="47"/>
      <c r="CR214" s="47"/>
      <c r="CS214" s="47"/>
      <c r="CT214" s="47"/>
      <c r="CU214" s="47"/>
      <c r="CV214" s="47"/>
      <c r="CW214" s="47"/>
      <c r="CX214" s="47"/>
      <c r="CY214" s="47"/>
      <c r="CZ214" s="47"/>
      <c r="DA214" s="47"/>
      <c r="DB214" s="47"/>
      <c r="DC214" s="47"/>
      <c r="DD214" s="47"/>
      <c r="DE214" s="47"/>
      <c r="DF214" s="47"/>
    </row>
    <row r="215" spans="1:110" ht="17.25" customHeight="1">
      <c r="A215" s="130" t="s">
        <v>926</v>
      </c>
      <c r="B215" s="37" t="s">
        <v>1063</v>
      </c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>
        <v>44502.29</v>
      </c>
      <c r="AA215" s="61">
        <v>15286.87</v>
      </c>
      <c r="AB215" s="61"/>
      <c r="AC215" s="61">
        <v>96012.950000000012</v>
      </c>
      <c r="AD215" s="61">
        <v>107322.68</v>
      </c>
      <c r="AE215" s="61">
        <v>80529.41</v>
      </c>
      <c r="AF215" s="61">
        <v>104623.09</v>
      </c>
      <c r="AG215" s="61">
        <v>13808.31</v>
      </c>
      <c r="AH215" s="61">
        <v>106722.24000000001</v>
      </c>
      <c r="AI215" s="61">
        <v>93293.56</v>
      </c>
      <c r="AJ215" s="61">
        <v>88906.2</v>
      </c>
      <c r="AK215" s="61">
        <v>85769.01</v>
      </c>
      <c r="AL215" s="61">
        <v>19162.82</v>
      </c>
      <c r="AM215" s="61"/>
      <c r="AN215" s="61">
        <v>193391.11</v>
      </c>
      <c r="AO215" s="61">
        <v>57496.89</v>
      </c>
      <c r="AP215" s="61">
        <v>22321.15</v>
      </c>
      <c r="AQ215" s="61">
        <v>24098.84</v>
      </c>
      <c r="AR215" s="61">
        <v>32425.09</v>
      </c>
      <c r="AS215" s="61">
        <v>104824.69</v>
      </c>
      <c r="AT215" s="61">
        <v>45602.69</v>
      </c>
      <c r="AU215" s="61">
        <v>45602.69</v>
      </c>
      <c r="AV215" s="61">
        <v>31939.53</v>
      </c>
      <c r="AW215" s="61">
        <v>31939.53</v>
      </c>
      <c r="AX215" s="61">
        <v>31939.53</v>
      </c>
      <c r="AY215" s="61">
        <v>50835.09</v>
      </c>
      <c r="AZ215" s="61">
        <v>50835.09</v>
      </c>
      <c r="BA215" s="61">
        <v>50835.09</v>
      </c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  <c r="BV215" s="61"/>
      <c r="BW215" s="130"/>
      <c r="BX215" s="108"/>
      <c r="BY215" s="47"/>
      <c r="BZ215" s="47"/>
      <c r="CA215" s="47"/>
      <c r="CB215" s="47"/>
      <c r="CC215" s="47"/>
      <c r="CD215" s="47"/>
      <c r="CE215" s="47"/>
      <c r="CF215" s="47"/>
      <c r="CG215" s="47"/>
      <c r="CH215" s="47"/>
      <c r="CI215" s="47"/>
      <c r="CJ215" s="47"/>
      <c r="CK215" s="47"/>
      <c r="CL215" s="47"/>
      <c r="CM215" s="47"/>
      <c r="CN215" s="47"/>
      <c r="CO215" s="47"/>
      <c r="CP215" s="47"/>
      <c r="CQ215" s="47"/>
      <c r="CR215" s="47"/>
      <c r="CS215" s="47"/>
      <c r="CT215" s="47"/>
      <c r="CU215" s="47"/>
      <c r="CV215" s="47"/>
      <c r="CW215" s="47"/>
      <c r="CX215" s="47"/>
      <c r="CY215" s="47"/>
      <c r="CZ215" s="47"/>
      <c r="DA215" s="47"/>
      <c r="DB215" s="47"/>
      <c r="DC215" s="47"/>
      <c r="DD215" s="47"/>
      <c r="DE215" s="47"/>
      <c r="DF215" s="47"/>
    </row>
    <row r="216" spans="1:110" ht="17.25" customHeight="1">
      <c r="A216" s="130" t="s">
        <v>1021</v>
      </c>
      <c r="B216" s="37" t="s">
        <v>1107</v>
      </c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  <c r="BV216" s="61"/>
      <c r="BW216" s="130"/>
      <c r="BX216" s="108"/>
      <c r="BY216" s="47"/>
      <c r="BZ216" s="47"/>
      <c r="CA216" s="47"/>
      <c r="CB216" s="47"/>
      <c r="CC216" s="47"/>
      <c r="CD216" s="47"/>
      <c r="CE216" s="47"/>
      <c r="CF216" s="47"/>
      <c r="CG216" s="47"/>
      <c r="CH216" s="47"/>
      <c r="CI216" s="47"/>
      <c r="CJ216" s="47"/>
      <c r="CK216" s="47"/>
      <c r="CL216" s="47"/>
      <c r="CM216" s="47"/>
      <c r="CN216" s="47"/>
      <c r="CO216" s="47"/>
      <c r="CP216" s="47"/>
      <c r="CQ216" s="47"/>
      <c r="CR216" s="47"/>
      <c r="CS216" s="47"/>
      <c r="CT216" s="47"/>
      <c r="CU216" s="47"/>
      <c r="CV216" s="47"/>
      <c r="CW216" s="47"/>
      <c r="CX216" s="47"/>
      <c r="CY216" s="47"/>
      <c r="CZ216" s="47"/>
      <c r="DA216" s="47"/>
      <c r="DB216" s="47"/>
      <c r="DC216" s="47"/>
      <c r="DD216" s="47"/>
      <c r="DE216" s="47"/>
      <c r="DF216" s="47"/>
    </row>
    <row r="217" spans="1:110" ht="17.25" customHeight="1">
      <c r="A217" s="130" t="s">
        <v>1021</v>
      </c>
      <c r="B217" s="37" t="s">
        <v>1108</v>
      </c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1"/>
      <c r="BW217" s="130"/>
      <c r="BX217" s="108"/>
      <c r="BY217" s="47"/>
      <c r="BZ217" s="47"/>
      <c r="CA217" s="47"/>
      <c r="CB217" s="47"/>
      <c r="CC217" s="47"/>
      <c r="CD217" s="47"/>
      <c r="CE217" s="47"/>
      <c r="CF217" s="47"/>
      <c r="CG217" s="47"/>
      <c r="CH217" s="47"/>
      <c r="CI217" s="47"/>
      <c r="CJ217" s="47"/>
      <c r="CK217" s="47"/>
      <c r="CL217" s="47"/>
      <c r="CM217" s="47"/>
      <c r="CN217" s="47"/>
      <c r="CO217" s="47"/>
      <c r="CP217" s="47"/>
      <c r="CQ217" s="47"/>
      <c r="CR217" s="47"/>
      <c r="CS217" s="47"/>
      <c r="CT217" s="47"/>
      <c r="CU217" s="47"/>
      <c r="CV217" s="47"/>
      <c r="CW217" s="47"/>
      <c r="CX217" s="47"/>
      <c r="CY217" s="47"/>
      <c r="CZ217" s="47"/>
      <c r="DA217" s="47"/>
      <c r="DB217" s="47"/>
      <c r="DC217" s="47"/>
      <c r="DD217" s="47"/>
      <c r="DE217" s="47"/>
      <c r="DF217" s="47"/>
    </row>
    <row r="218" spans="1:110" ht="17.25" customHeight="1">
      <c r="A218" s="130" t="s">
        <v>1021</v>
      </c>
      <c r="B218" s="37" t="s">
        <v>1109</v>
      </c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  <c r="BV218" s="61"/>
      <c r="BW218" s="130"/>
      <c r="BX218" s="108"/>
      <c r="BY218" s="47"/>
      <c r="BZ218" s="47"/>
      <c r="CA218" s="47"/>
      <c r="CB218" s="47"/>
      <c r="CC218" s="47"/>
      <c r="CD218" s="47"/>
      <c r="CE218" s="47"/>
      <c r="CF218" s="47"/>
      <c r="CG218" s="47"/>
      <c r="CH218" s="47"/>
      <c r="CI218" s="47"/>
      <c r="CJ218" s="47"/>
      <c r="CK218" s="47"/>
      <c r="CL218" s="47"/>
      <c r="CM218" s="47"/>
      <c r="CN218" s="47"/>
      <c r="CO218" s="47"/>
      <c r="CP218" s="47"/>
      <c r="CQ218" s="47"/>
      <c r="CR218" s="47"/>
      <c r="CS218" s="47"/>
      <c r="CT218" s="47"/>
      <c r="CU218" s="47"/>
      <c r="CV218" s="47"/>
      <c r="CW218" s="47"/>
      <c r="CX218" s="47"/>
      <c r="CY218" s="47"/>
      <c r="CZ218" s="47"/>
      <c r="DA218" s="47"/>
      <c r="DB218" s="47"/>
      <c r="DC218" s="47"/>
      <c r="DD218" s="47"/>
      <c r="DE218" s="47"/>
      <c r="DF218" s="47"/>
    </row>
    <row r="219" spans="1:110" ht="17.25" customHeight="1">
      <c r="A219" s="130" t="s">
        <v>1021</v>
      </c>
      <c r="B219" s="37" t="s">
        <v>1110</v>
      </c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130"/>
      <c r="BX219" s="108"/>
      <c r="BY219" s="47"/>
      <c r="BZ219" s="47"/>
      <c r="CA219" s="47"/>
      <c r="CB219" s="47"/>
      <c r="CC219" s="47"/>
      <c r="CD219" s="47"/>
      <c r="CE219" s="47"/>
      <c r="CF219" s="47"/>
      <c r="CG219" s="47"/>
      <c r="CH219" s="47"/>
      <c r="CI219" s="47"/>
      <c r="CJ219" s="47"/>
      <c r="CK219" s="47"/>
      <c r="CL219" s="47"/>
      <c r="CM219" s="47"/>
      <c r="CN219" s="47"/>
      <c r="CO219" s="47"/>
      <c r="CP219" s="47"/>
      <c r="CQ219" s="47"/>
      <c r="CR219" s="47"/>
      <c r="CS219" s="47"/>
      <c r="CT219" s="47"/>
      <c r="CU219" s="47"/>
      <c r="CV219" s="47"/>
      <c r="CW219" s="47"/>
      <c r="CX219" s="47"/>
      <c r="CY219" s="47"/>
      <c r="CZ219" s="47"/>
      <c r="DA219" s="47"/>
      <c r="DB219" s="47"/>
      <c r="DC219" s="47"/>
      <c r="DD219" s="47"/>
      <c r="DE219" s="47"/>
      <c r="DF219" s="47"/>
    </row>
    <row r="220" spans="1:110" ht="17.25" customHeight="1">
      <c r="A220" s="130" t="s">
        <v>926</v>
      </c>
      <c r="B220" s="37" t="s">
        <v>1112</v>
      </c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>
        <v>133929.04999999999</v>
      </c>
      <c r="AM220" s="61"/>
      <c r="AN220" s="61"/>
      <c r="AO220" s="61">
        <v>9925</v>
      </c>
      <c r="AP220" s="61"/>
      <c r="AQ220" s="61"/>
      <c r="AR220" s="61">
        <v>33428.730000000003</v>
      </c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/>
      <c r="BV220" s="61"/>
      <c r="BW220" s="130"/>
      <c r="BX220" s="108"/>
      <c r="BY220" s="47"/>
      <c r="BZ220" s="47"/>
      <c r="CA220" s="47"/>
      <c r="CB220" s="47"/>
      <c r="CC220" s="47"/>
      <c r="CD220" s="47"/>
      <c r="CE220" s="47"/>
      <c r="CF220" s="47"/>
      <c r="CG220" s="47"/>
      <c r="CH220" s="47"/>
      <c r="CI220" s="47"/>
      <c r="CJ220" s="47"/>
      <c r="CK220" s="47"/>
      <c r="CL220" s="47"/>
      <c r="CM220" s="47"/>
      <c r="CN220" s="47"/>
      <c r="CO220" s="47"/>
      <c r="CP220" s="47"/>
      <c r="CQ220" s="47"/>
      <c r="CR220" s="47"/>
      <c r="CS220" s="47"/>
      <c r="CT220" s="47"/>
      <c r="CU220" s="47"/>
      <c r="CV220" s="47"/>
      <c r="CW220" s="47"/>
      <c r="CX220" s="47"/>
      <c r="CY220" s="47"/>
      <c r="CZ220" s="47"/>
      <c r="DA220" s="47"/>
      <c r="DB220" s="47"/>
      <c r="DC220" s="47"/>
      <c r="DD220" s="47"/>
      <c r="DE220" s="47"/>
      <c r="DF220" s="47"/>
    </row>
    <row r="221" spans="1:110" ht="17.25" customHeight="1">
      <c r="A221" s="130" t="s">
        <v>926</v>
      </c>
      <c r="B221" s="37" t="s">
        <v>1113</v>
      </c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>
        <v>14000</v>
      </c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130"/>
      <c r="BX221" s="108"/>
      <c r="BY221" s="47"/>
      <c r="BZ221" s="47"/>
      <c r="CA221" s="47"/>
      <c r="CB221" s="47"/>
      <c r="CC221" s="47"/>
      <c r="CD221" s="47"/>
      <c r="CE221" s="47"/>
      <c r="CF221" s="47"/>
      <c r="CG221" s="47"/>
      <c r="CH221" s="47"/>
      <c r="CI221" s="47"/>
      <c r="CJ221" s="47"/>
      <c r="CK221" s="47"/>
      <c r="CL221" s="47"/>
      <c r="CM221" s="47"/>
      <c r="CN221" s="47"/>
      <c r="CO221" s="47"/>
      <c r="CP221" s="47"/>
      <c r="CQ221" s="47"/>
      <c r="CR221" s="47"/>
      <c r="CS221" s="47"/>
      <c r="CT221" s="47"/>
      <c r="CU221" s="47"/>
      <c r="CV221" s="47"/>
      <c r="CW221" s="47"/>
      <c r="CX221" s="47"/>
      <c r="CY221" s="47"/>
      <c r="CZ221" s="47"/>
      <c r="DA221" s="47"/>
      <c r="DB221" s="47"/>
      <c r="DC221" s="47"/>
      <c r="DD221" s="47"/>
      <c r="DE221" s="47"/>
      <c r="DF221" s="47"/>
    </row>
    <row r="222" spans="1:110" ht="17.25" customHeight="1">
      <c r="A222" s="130" t="s">
        <v>926</v>
      </c>
      <c r="B222" s="37" t="s">
        <v>1114</v>
      </c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>
        <v>20764.148353535998</v>
      </c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130"/>
      <c r="BX222" s="108"/>
      <c r="BY222" s="47"/>
      <c r="BZ222" s="47"/>
      <c r="CA222" s="47"/>
      <c r="CB222" s="47"/>
      <c r="CC222" s="47"/>
      <c r="CD222" s="47"/>
      <c r="CE222" s="47"/>
      <c r="CF222" s="47"/>
      <c r="CG222" s="47"/>
      <c r="CH222" s="47"/>
      <c r="CI222" s="47"/>
      <c r="CJ222" s="47"/>
      <c r="CK222" s="47"/>
      <c r="CL222" s="47"/>
      <c r="CM222" s="47"/>
      <c r="CN222" s="47"/>
      <c r="CO222" s="47"/>
      <c r="CP222" s="47"/>
      <c r="CQ222" s="47"/>
      <c r="CR222" s="47"/>
      <c r="CS222" s="47"/>
      <c r="CT222" s="47"/>
      <c r="CU222" s="47"/>
      <c r="CV222" s="47"/>
      <c r="CW222" s="47"/>
      <c r="CX222" s="47"/>
      <c r="CY222" s="47"/>
      <c r="CZ222" s="47"/>
      <c r="DA222" s="47"/>
      <c r="DB222" s="47"/>
      <c r="DC222" s="47"/>
      <c r="DD222" s="47"/>
      <c r="DE222" s="47"/>
      <c r="DF222" s="47"/>
    </row>
    <row r="223" spans="1:110" ht="17.25" customHeight="1">
      <c r="A223" s="130" t="s">
        <v>926</v>
      </c>
      <c r="B223" s="37" t="s">
        <v>1115</v>
      </c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>
        <v>6000</v>
      </c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130"/>
      <c r="BX223" s="108"/>
      <c r="BY223" s="47"/>
      <c r="BZ223" s="47"/>
      <c r="CA223" s="47"/>
      <c r="CB223" s="47"/>
      <c r="CC223" s="47"/>
      <c r="CD223" s="47"/>
      <c r="CE223" s="47"/>
      <c r="CF223" s="47"/>
      <c r="CG223" s="47"/>
      <c r="CH223" s="47"/>
      <c r="CI223" s="47"/>
      <c r="CJ223" s="47"/>
      <c r="CK223" s="47"/>
      <c r="CL223" s="47"/>
      <c r="CM223" s="47"/>
      <c r="CN223" s="47"/>
      <c r="CO223" s="47"/>
      <c r="CP223" s="47"/>
      <c r="CQ223" s="47"/>
      <c r="CR223" s="47"/>
      <c r="CS223" s="47"/>
      <c r="CT223" s="47"/>
      <c r="CU223" s="47"/>
      <c r="CV223" s="47"/>
      <c r="CW223" s="47"/>
      <c r="CX223" s="47"/>
      <c r="CY223" s="47"/>
      <c r="CZ223" s="47"/>
      <c r="DA223" s="47"/>
      <c r="DB223" s="47"/>
      <c r="DC223" s="47"/>
      <c r="DD223" s="47"/>
      <c r="DE223" s="47"/>
      <c r="DF223" s="47"/>
    </row>
    <row r="224" spans="1:110" ht="17.25" customHeight="1">
      <c r="A224" s="130" t="s">
        <v>926</v>
      </c>
      <c r="B224" s="37" t="s">
        <v>1116</v>
      </c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>
        <v>151000</v>
      </c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>
        <v>800000</v>
      </c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130"/>
      <c r="BX224" s="108"/>
      <c r="BY224" s="47"/>
      <c r="BZ224" s="47"/>
      <c r="CA224" s="47"/>
      <c r="CB224" s="47"/>
      <c r="CC224" s="47"/>
      <c r="CD224" s="47"/>
      <c r="CE224" s="47"/>
      <c r="CF224" s="47"/>
      <c r="CG224" s="47"/>
      <c r="CH224" s="47"/>
      <c r="CI224" s="47"/>
      <c r="CJ224" s="47"/>
      <c r="CK224" s="47"/>
      <c r="CL224" s="47"/>
      <c r="CM224" s="47"/>
      <c r="CN224" s="47"/>
      <c r="CO224" s="47"/>
      <c r="CP224" s="47"/>
      <c r="CQ224" s="47"/>
      <c r="CR224" s="47"/>
      <c r="CS224" s="47"/>
      <c r="CT224" s="47"/>
      <c r="CU224" s="47"/>
      <c r="CV224" s="47"/>
      <c r="CW224" s="47"/>
      <c r="CX224" s="47"/>
      <c r="CY224" s="47"/>
      <c r="CZ224" s="47"/>
      <c r="DA224" s="47"/>
      <c r="DB224" s="47"/>
      <c r="DC224" s="47"/>
      <c r="DD224" s="47"/>
      <c r="DE224" s="47"/>
      <c r="DF224" s="47"/>
    </row>
    <row r="225" spans="1:110" ht="17.25" customHeight="1">
      <c r="A225" s="130" t="s">
        <v>926</v>
      </c>
      <c r="B225" s="37" t="s">
        <v>1117</v>
      </c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>
        <v>598898.87</v>
      </c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130"/>
      <c r="BX225" s="108"/>
      <c r="BY225" s="47"/>
      <c r="BZ225" s="47"/>
      <c r="CA225" s="47"/>
      <c r="CB225" s="47"/>
      <c r="CC225" s="47"/>
      <c r="CD225" s="47"/>
      <c r="CE225" s="47"/>
      <c r="CF225" s="47"/>
      <c r="CG225" s="47"/>
      <c r="CH225" s="47"/>
      <c r="CI225" s="47"/>
      <c r="CJ225" s="47"/>
      <c r="CK225" s="47"/>
      <c r="CL225" s="47"/>
      <c r="CM225" s="47"/>
      <c r="CN225" s="47"/>
      <c r="CO225" s="47"/>
      <c r="CP225" s="47"/>
      <c r="CQ225" s="47"/>
      <c r="CR225" s="47"/>
      <c r="CS225" s="47"/>
      <c r="CT225" s="47"/>
      <c r="CU225" s="47"/>
      <c r="CV225" s="47"/>
      <c r="CW225" s="47"/>
      <c r="CX225" s="47"/>
      <c r="CY225" s="47"/>
      <c r="CZ225" s="47"/>
      <c r="DA225" s="47"/>
      <c r="DB225" s="47"/>
      <c r="DC225" s="47"/>
      <c r="DD225" s="47"/>
      <c r="DE225" s="47"/>
      <c r="DF225" s="47"/>
    </row>
    <row r="226" spans="1:110" ht="17.25" customHeight="1">
      <c r="A226" s="130" t="s">
        <v>926</v>
      </c>
      <c r="B226" s="37" t="s">
        <v>1118</v>
      </c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>
        <v>360000</v>
      </c>
      <c r="AK226" s="61"/>
      <c r="AL226" s="61">
        <v>403047.38</v>
      </c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  <c r="BW226" s="130"/>
      <c r="BX226" s="108"/>
      <c r="BY226" s="47"/>
      <c r="BZ226" s="47"/>
      <c r="CA226" s="47"/>
      <c r="CB226" s="47"/>
      <c r="CC226" s="47"/>
      <c r="CD226" s="47"/>
      <c r="CE226" s="47"/>
      <c r="CF226" s="47"/>
      <c r="CG226" s="47"/>
      <c r="CH226" s="47"/>
      <c r="CI226" s="47"/>
      <c r="CJ226" s="47"/>
      <c r="CK226" s="47"/>
      <c r="CL226" s="47"/>
      <c r="CM226" s="47"/>
      <c r="CN226" s="47"/>
      <c r="CO226" s="47"/>
      <c r="CP226" s="47"/>
      <c r="CQ226" s="47"/>
      <c r="CR226" s="47"/>
      <c r="CS226" s="47"/>
      <c r="CT226" s="47"/>
      <c r="CU226" s="47"/>
      <c r="CV226" s="47"/>
      <c r="CW226" s="47"/>
      <c r="CX226" s="47"/>
      <c r="CY226" s="47"/>
      <c r="CZ226" s="47"/>
      <c r="DA226" s="47"/>
      <c r="DB226" s="47"/>
      <c r="DC226" s="47"/>
      <c r="DD226" s="47"/>
      <c r="DE226" s="47"/>
      <c r="DF226" s="47"/>
    </row>
    <row r="227" spans="1:110" ht="17.25" customHeight="1">
      <c r="A227" s="130" t="s">
        <v>926</v>
      </c>
      <c r="B227" s="37" t="s">
        <v>1119</v>
      </c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>
        <v>112988.7</v>
      </c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  <c r="BW227" s="130"/>
      <c r="BX227" s="108"/>
      <c r="BY227" s="47"/>
      <c r="BZ227" s="47"/>
      <c r="CA227" s="47"/>
      <c r="CB227" s="47"/>
      <c r="CC227" s="47"/>
      <c r="CD227" s="47"/>
      <c r="CE227" s="47"/>
      <c r="CF227" s="47"/>
      <c r="CG227" s="47"/>
      <c r="CH227" s="47"/>
      <c r="CI227" s="47"/>
      <c r="CJ227" s="47"/>
      <c r="CK227" s="47"/>
      <c r="CL227" s="47"/>
      <c r="CM227" s="47"/>
      <c r="CN227" s="47"/>
      <c r="CO227" s="47"/>
      <c r="CP227" s="47"/>
      <c r="CQ227" s="47"/>
      <c r="CR227" s="47"/>
      <c r="CS227" s="47"/>
      <c r="CT227" s="47"/>
      <c r="CU227" s="47"/>
      <c r="CV227" s="47"/>
      <c r="CW227" s="47"/>
      <c r="CX227" s="47"/>
      <c r="CY227" s="47"/>
      <c r="CZ227" s="47"/>
      <c r="DA227" s="47"/>
      <c r="DB227" s="47"/>
      <c r="DC227" s="47"/>
      <c r="DD227" s="47"/>
      <c r="DE227" s="47"/>
      <c r="DF227" s="47"/>
    </row>
    <row r="228" spans="1:110" ht="17.25" customHeight="1">
      <c r="A228" s="130" t="s">
        <v>926</v>
      </c>
      <c r="B228" s="37" t="s">
        <v>1120</v>
      </c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>
        <v>65000</v>
      </c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  <c r="BW228" s="130"/>
      <c r="BX228" s="108"/>
      <c r="BY228" s="47"/>
      <c r="BZ228" s="47"/>
      <c r="CA228" s="47"/>
      <c r="CB228" s="47"/>
      <c r="CC228" s="47"/>
      <c r="CD228" s="47"/>
      <c r="CE228" s="47"/>
      <c r="CF228" s="47"/>
      <c r="CG228" s="47"/>
      <c r="CH228" s="47"/>
      <c r="CI228" s="47"/>
      <c r="CJ228" s="47"/>
      <c r="CK228" s="47"/>
      <c r="CL228" s="47"/>
      <c r="CM228" s="47"/>
      <c r="CN228" s="47"/>
      <c r="CO228" s="47"/>
      <c r="CP228" s="47"/>
      <c r="CQ228" s="47"/>
      <c r="CR228" s="47"/>
      <c r="CS228" s="47"/>
      <c r="CT228" s="47"/>
      <c r="CU228" s="47"/>
      <c r="CV228" s="47"/>
      <c r="CW228" s="47"/>
      <c r="CX228" s="47"/>
      <c r="CY228" s="47"/>
      <c r="CZ228" s="47"/>
      <c r="DA228" s="47"/>
      <c r="DB228" s="47"/>
      <c r="DC228" s="47"/>
      <c r="DD228" s="47"/>
      <c r="DE228" s="47"/>
      <c r="DF228" s="47"/>
    </row>
    <row r="229" spans="1:110" ht="17.25" customHeight="1">
      <c r="A229" s="130" t="s">
        <v>926</v>
      </c>
      <c r="B229" s="37" t="s">
        <v>1121</v>
      </c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>
        <v>362230</v>
      </c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  <c r="BW229" s="130"/>
      <c r="BX229" s="108"/>
      <c r="BY229" s="47"/>
      <c r="BZ229" s="47"/>
      <c r="CA229" s="47"/>
      <c r="CB229" s="47"/>
      <c r="CC229" s="47"/>
      <c r="CD229" s="47"/>
      <c r="CE229" s="47"/>
      <c r="CF229" s="47"/>
      <c r="CG229" s="47"/>
      <c r="CH229" s="47"/>
      <c r="CI229" s="47"/>
      <c r="CJ229" s="47"/>
      <c r="CK229" s="47"/>
      <c r="CL229" s="47"/>
      <c r="CM229" s="47"/>
      <c r="CN229" s="47"/>
      <c r="CO229" s="47"/>
      <c r="CP229" s="47"/>
      <c r="CQ229" s="47"/>
      <c r="CR229" s="47"/>
      <c r="CS229" s="47"/>
      <c r="CT229" s="47"/>
      <c r="CU229" s="47"/>
      <c r="CV229" s="47"/>
      <c r="CW229" s="47"/>
      <c r="CX229" s="47"/>
      <c r="CY229" s="47"/>
      <c r="CZ229" s="47"/>
      <c r="DA229" s="47"/>
      <c r="DB229" s="47"/>
      <c r="DC229" s="47"/>
      <c r="DD229" s="47"/>
      <c r="DE229" s="47"/>
      <c r="DF229" s="47"/>
    </row>
    <row r="230" spans="1:110" ht="17.25" customHeight="1">
      <c r="A230" s="130" t="s">
        <v>926</v>
      </c>
      <c r="B230" s="37" t="s">
        <v>1122</v>
      </c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>
        <v>417200</v>
      </c>
      <c r="AK230" s="61">
        <v>238400</v>
      </c>
      <c r="AL230" s="61">
        <v>536400</v>
      </c>
      <c r="AM230" s="61">
        <v>5364</v>
      </c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130"/>
      <c r="BX230" s="108"/>
      <c r="BY230" s="47"/>
      <c r="BZ230" s="47"/>
      <c r="CA230" s="47"/>
      <c r="CB230" s="47"/>
      <c r="CC230" s="47"/>
      <c r="CD230" s="47"/>
      <c r="CE230" s="47"/>
      <c r="CF230" s="47"/>
      <c r="CG230" s="47"/>
      <c r="CH230" s="47"/>
      <c r="CI230" s="47"/>
      <c r="CJ230" s="47"/>
      <c r="CK230" s="47"/>
      <c r="CL230" s="47"/>
      <c r="CM230" s="47"/>
      <c r="CN230" s="47"/>
      <c r="CO230" s="47"/>
      <c r="CP230" s="47"/>
      <c r="CQ230" s="47"/>
      <c r="CR230" s="47"/>
      <c r="CS230" s="47"/>
      <c r="CT230" s="47"/>
      <c r="CU230" s="47"/>
      <c r="CV230" s="47"/>
      <c r="CW230" s="47"/>
      <c r="CX230" s="47"/>
      <c r="CY230" s="47"/>
      <c r="CZ230" s="47"/>
      <c r="DA230" s="47"/>
      <c r="DB230" s="47"/>
      <c r="DC230" s="47"/>
      <c r="DD230" s="47"/>
      <c r="DE230" s="47"/>
      <c r="DF230" s="47"/>
    </row>
    <row r="231" spans="1:110" ht="17.25" customHeight="1">
      <c r="A231" s="130" t="s">
        <v>926</v>
      </c>
      <c r="B231" s="37" t="s">
        <v>1123</v>
      </c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>
        <v>4315.6899999999996</v>
      </c>
      <c r="AO231" s="61"/>
      <c r="AP231" s="61"/>
      <c r="AQ231" s="61"/>
      <c r="AR231" s="61">
        <v>17262.75</v>
      </c>
      <c r="AS231" s="61">
        <v>82737.25</v>
      </c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  <c r="BW231" s="130"/>
      <c r="BX231" s="108"/>
      <c r="BY231" s="47"/>
      <c r="BZ231" s="47"/>
      <c r="CA231" s="47"/>
      <c r="CB231" s="47"/>
      <c r="CC231" s="47"/>
      <c r="CD231" s="47"/>
      <c r="CE231" s="47"/>
      <c r="CF231" s="47"/>
      <c r="CG231" s="47"/>
      <c r="CH231" s="47"/>
      <c r="CI231" s="47"/>
      <c r="CJ231" s="47"/>
      <c r="CK231" s="47"/>
      <c r="CL231" s="47"/>
      <c r="CM231" s="47"/>
      <c r="CN231" s="47"/>
      <c r="CO231" s="47"/>
      <c r="CP231" s="47"/>
      <c r="CQ231" s="47"/>
      <c r="CR231" s="47"/>
      <c r="CS231" s="47"/>
      <c r="CT231" s="47"/>
      <c r="CU231" s="47"/>
      <c r="CV231" s="47"/>
      <c r="CW231" s="47"/>
      <c r="CX231" s="47"/>
      <c r="CY231" s="47"/>
      <c r="CZ231" s="47"/>
      <c r="DA231" s="47"/>
      <c r="DB231" s="47"/>
      <c r="DC231" s="47"/>
      <c r="DD231" s="47"/>
      <c r="DE231" s="47"/>
      <c r="DF231" s="47"/>
    </row>
    <row r="232" spans="1:110" ht="17.25" customHeight="1">
      <c r="A232" s="130" t="s">
        <v>926</v>
      </c>
      <c r="B232" s="37" t="s">
        <v>1124</v>
      </c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>
        <v>20764.148353535998</v>
      </c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  <c r="BW232" s="130"/>
      <c r="BX232" s="108"/>
      <c r="BY232" s="47"/>
      <c r="BZ232" s="47"/>
      <c r="CA232" s="47"/>
      <c r="CB232" s="47"/>
      <c r="CC232" s="47"/>
      <c r="CD232" s="47"/>
      <c r="CE232" s="47"/>
      <c r="CF232" s="47"/>
      <c r="CG232" s="47"/>
      <c r="CH232" s="47"/>
      <c r="CI232" s="47"/>
      <c r="CJ232" s="47"/>
      <c r="CK232" s="47"/>
      <c r="CL232" s="47"/>
      <c r="CM232" s="47"/>
      <c r="CN232" s="47"/>
      <c r="CO232" s="47"/>
      <c r="CP232" s="47"/>
      <c r="CQ232" s="47"/>
      <c r="CR232" s="47"/>
      <c r="CS232" s="47"/>
      <c r="CT232" s="47"/>
      <c r="CU232" s="47"/>
      <c r="CV232" s="47"/>
      <c r="CW232" s="47"/>
      <c r="CX232" s="47"/>
      <c r="CY232" s="47"/>
      <c r="CZ232" s="47"/>
      <c r="DA232" s="47"/>
      <c r="DB232" s="47"/>
      <c r="DC232" s="47"/>
      <c r="DD232" s="47"/>
      <c r="DE232" s="47"/>
      <c r="DF232" s="47"/>
    </row>
    <row r="233" spans="1:110" ht="17.25" customHeight="1">
      <c r="A233" s="130" t="s">
        <v>926</v>
      </c>
      <c r="B233" s="37" t="s">
        <v>1125</v>
      </c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>
        <v>0</v>
      </c>
      <c r="AT233" s="61">
        <v>0</v>
      </c>
      <c r="AU233" s="61">
        <v>0</v>
      </c>
      <c r="AV233" s="61">
        <v>0</v>
      </c>
      <c r="AW233" s="61">
        <v>0</v>
      </c>
      <c r="AX233" s="61">
        <v>0</v>
      </c>
      <c r="AY233" s="61">
        <v>600000</v>
      </c>
      <c r="AZ233" s="61">
        <v>600000</v>
      </c>
      <c r="BA233" s="61">
        <v>600000</v>
      </c>
      <c r="BB233" s="61">
        <v>600000</v>
      </c>
      <c r="BC233" s="61">
        <v>600000</v>
      </c>
      <c r="BD233" s="61">
        <v>600000</v>
      </c>
      <c r="BE233" s="61">
        <v>600000</v>
      </c>
      <c r="BF233" s="61">
        <v>500000</v>
      </c>
      <c r="BG233" s="61">
        <v>500000</v>
      </c>
      <c r="BH233" s="61">
        <v>0</v>
      </c>
      <c r="BI233" s="61">
        <v>0</v>
      </c>
      <c r="BJ233" s="61">
        <v>0</v>
      </c>
      <c r="BK233" s="61">
        <v>0</v>
      </c>
      <c r="BL233" s="61">
        <v>0</v>
      </c>
      <c r="BM233" s="61">
        <v>0</v>
      </c>
      <c r="BN233" s="61">
        <v>0</v>
      </c>
      <c r="BO233" s="61">
        <v>0</v>
      </c>
      <c r="BP233" s="61">
        <v>0</v>
      </c>
      <c r="BQ233" s="61">
        <v>0</v>
      </c>
      <c r="BR233" s="61">
        <v>0</v>
      </c>
      <c r="BS233" s="61">
        <v>0</v>
      </c>
      <c r="BT233" s="61">
        <v>0</v>
      </c>
      <c r="BU233" s="61">
        <v>0</v>
      </c>
      <c r="BV233" s="61">
        <v>0</v>
      </c>
      <c r="BW233" s="130">
        <v>0</v>
      </c>
      <c r="BX233" s="108">
        <v>0</v>
      </c>
      <c r="BY233" s="47">
        <v>0</v>
      </c>
      <c r="BZ233" s="47">
        <v>0</v>
      </c>
      <c r="CA233" s="47">
        <v>0</v>
      </c>
      <c r="CB233" s="47">
        <v>0</v>
      </c>
      <c r="CC233" s="47">
        <v>0</v>
      </c>
      <c r="CD233" s="47">
        <v>0</v>
      </c>
      <c r="CE233" s="47">
        <v>0</v>
      </c>
      <c r="CF233" s="47">
        <v>0</v>
      </c>
      <c r="CG233" s="47">
        <v>0</v>
      </c>
      <c r="CH233" s="47">
        <v>0</v>
      </c>
      <c r="CI233" s="47">
        <v>0</v>
      </c>
      <c r="CJ233" s="47">
        <v>0</v>
      </c>
      <c r="CK233" s="47">
        <v>0</v>
      </c>
      <c r="CL233" s="47">
        <v>0</v>
      </c>
      <c r="CM233" s="47">
        <v>0</v>
      </c>
      <c r="CN233" s="47">
        <v>0</v>
      </c>
      <c r="CO233" s="47">
        <v>0</v>
      </c>
      <c r="CP233" s="47">
        <v>0</v>
      </c>
      <c r="CQ233" s="47">
        <v>0</v>
      </c>
      <c r="CR233" s="47">
        <v>0</v>
      </c>
      <c r="CS233" s="47">
        <v>0</v>
      </c>
      <c r="CT233" s="47">
        <v>0</v>
      </c>
      <c r="CU233" s="47"/>
      <c r="CV233" s="47"/>
      <c r="CW233" s="47"/>
      <c r="CX233" s="47"/>
      <c r="CY233" s="47"/>
      <c r="CZ233" s="47"/>
      <c r="DA233" s="47"/>
      <c r="DB233" s="47"/>
      <c r="DC233" s="47"/>
      <c r="DD233" s="47"/>
      <c r="DE233" s="47"/>
      <c r="DF233" s="47"/>
    </row>
    <row r="234" spans="1:110" ht="17.25" customHeight="1">
      <c r="A234" s="130" t="s">
        <v>926</v>
      </c>
      <c r="B234" s="37" t="s">
        <v>1126</v>
      </c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>
        <v>51245.15</v>
      </c>
      <c r="AM234" s="61"/>
      <c r="AN234" s="61"/>
      <c r="AO234" s="61">
        <v>69984.69</v>
      </c>
      <c r="AP234" s="61">
        <v>43023.740000000013</v>
      </c>
      <c r="AQ234" s="61">
        <v>-6103.2800000000007</v>
      </c>
      <c r="AR234" s="61">
        <v>66865.700000000012</v>
      </c>
      <c r="AS234" s="61">
        <v>120000</v>
      </c>
      <c r="AT234" s="61">
        <v>120000</v>
      </c>
      <c r="AU234" s="61">
        <v>196349.33</v>
      </c>
      <c r="AV234" s="61">
        <v>0</v>
      </c>
      <c r="AW234" s="61">
        <v>7875</v>
      </c>
      <c r="AX234" s="61">
        <v>138270.64000000001</v>
      </c>
      <c r="AY234" s="61"/>
      <c r="AZ234" s="61"/>
      <c r="BA234" s="61"/>
      <c r="BB234" s="61"/>
      <c r="BC234" s="61"/>
      <c r="BD234" s="61">
        <v>780000</v>
      </c>
      <c r="BE234" s="61"/>
      <c r="BF234" s="61"/>
      <c r="BG234" s="61"/>
      <c r="BH234" s="61"/>
      <c r="BI234" s="61"/>
      <c r="BJ234" s="61"/>
      <c r="BK234" s="61">
        <v>0</v>
      </c>
      <c r="BL234" s="61">
        <v>0</v>
      </c>
      <c r="BM234" s="61">
        <v>0</v>
      </c>
      <c r="BN234" s="61">
        <v>0</v>
      </c>
      <c r="BO234" s="61">
        <v>0</v>
      </c>
      <c r="BP234" s="61">
        <v>0</v>
      </c>
      <c r="BQ234" s="61">
        <v>0</v>
      </c>
      <c r="BR234" s="61">
        <v>0</v>
      </c>
      <c r="BS234" s="61">
        <v>0</v>
      </c>
      <c r="BT234" s="61">
        <v>0</v>
      </c>
      <c r="BU234" s="61">
        <v>0</v>
      </c>
      <c r="BV234" s="61">
        <v>0</v>
      </c>
      <c r="BW234" s="130">
        <v>0</v>
      </c>
      <c r="BX234" s="108">
        <v>0</v>
      </c>
      <c r="BY234" s="47">
        <v>0</v>
      </c>
      <c r="BZ234" s="47">
        <v>0</v>
      </c>
      <c r="CA234" s="47">
        <v>0</v>
      </c>
      <c r="CB234" s="47">
        <v>0</v>
      </c>
      <c r="CC234" s="47">
        <v>0</v>
      </c>
      <c r="CD234" s="47">
        <v>0</v>
      </c>
      <c r="CE234" s="47">
        <v>0</v>
      </c>
      <c r="CF234" s="47">
        <v>0</v>
      </c>
      <c r="CG234" s="47">
        <v>0</v>
      </c>
      <c r="CH234" s="47">
        <v>0</v>
      </c>
      <c r="CI234" s="47">
        <v>0</v>
      </c>
      <c r="CJ234" s="47">
        <v>0</v>
      </c>
      <c r="CK234" s="47">
        <v>0</v>
      </c>
      <c r="CL234" s="47">
        <v>0</v>
      </c>
      <c r="CM234" s="47">
        <v>0</v>
      </c>
      <c r="CN234" s="47">
        <v>0</v>
      </c>
      <c r="CO234" s="47">
        <v>0</v>
      </c>
      <c r="CP234" s="47">
        <v>0</v>
      </c>
      <c r="CQ234" s="47">
        <v>0</v>
      </c>
      <c r="CR234" s="47">
        <v>0</v>
      </c>
      <c r="CS234" s="47">
        <v>0</v>
      </c>
      <c r="CT234" s="47">
        <v>0</v>
      </c>
      <c r="CU234" s="47"/>
      <c r="CV234" s="47"/>
      <c r="CW234" s="47"/>
      <c r="CX234" s="47"/>
      <c r="CY234" s="47"/>
      <c r="CZ234" s="47"/>
      <c r="DA234" s="47"/>
      <c r="DB234" s="47"/>
      <c r="DC234" s="47"/>
      <c r="DD234" s="47"/>
      <c r="DE234" s="47"/>
      <c r="DF234" s="47"/>
    </row>
    <row r="235" spans="1:110" ht="17.25" customHeight="1">
      <c r="A235" s="130" t="s">
        <v>926</v>
      </c>
      <c r="B235" s="37" t="s">
        <v>1127</v>
      </c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>
        <v>49500</v>
      </c>
      <c r="AM235" s="61"/>
      <c r="AN235" s="61"/>
      <c r="AO235" s="61"/>
      <c r="AP235" s="61"/>
      <c r="AQ235" s="61"/>
      <c r="AR235" s="61"/>
      <c r="AS235" s="61">
        <v>0</v>
      </c>
      <c r="AT235" s="61">
        <v>0</v>
      </c>
      <c r="AU235" s="61">
        <v>0</v>
      </c>
      <c r="AV235" s="61">
        <v>0</v>
      </c>
      <c r="AW235" s="61">
        <v>0</v>
      </c>
      <c r="AX235" s="61">
        <v>0</v>
      </c>
      <c r="AY235" s="61">
        <v>0</v>
      </c>
      <c r="AZ235" s="61">
        <v>0</v>
      </c>
      <c r="BA235" s="61">
        <v>0</v>
      </c>
      <c r="BB235" s="61">
        <v>0</v>
      </c>
      <c r="BC235" s="61">
        <v>0</v>
      </c>
      <c r="BD235" s="61">
        <v>0</v>
      </c>
      <c r="BE235" s="61">
        <v>0</v>
      </c>
      <c r="BF235" s="61">
        <v>0</v>
      </c>
      <c r="BG235" s="61">
        <v>0</v>
      </c>
      <c r="BH235" s="61">
        <v>0</v>
      </c>
      <c r="BI235" s="61">
        <v>0</v>
      </c>
      <c r="BJ235" s="61">
        <v>0</v>
      </c>
      <c r="BK235" s="61">
        <v>0</v>
      </c>
      <c r="BL235" s="61">
        <v>0</v>
      </c>
      <c r="BM235" s="61">
        <v>0</v>
      </c>
      <c r="BN235" s="61">
        <v>0</v>
      </c>
      <c r="BO235" s="61">
        <v>0</v>
      </c>
      <c r="BP235" s="61">
        <v>0</v>
      </c>
      <c r="BQ235" s="61">
        <v>0</v>
      </c>
      <c r="BR235" s="61">
        <v>0</v>
      </c>
      <c r="BS235" s="61">
        <v>0</v>
      </c>
      <c r="BT235" s="61">
        <v>0</v>
      </c>
      <c r="BU235" s="61">
        <v>0</v>
      </c>
      <c r="BV235" s="61">
        <v>0</v>
      </c>
      <c r="BW235" s="130">
        <v>0</v>
      </c>
      <c r="BX235" s="108">
        <v>0</v>
      </c>
      <c r="BY235" s="47">
        <v>0</v>
      </c>
      <c r="BZ235" s="47">
        <v>0</v>
      </c>
      <c r="CA235" s="47">
        <v>0</v>
      </c>
      <c r="CB235" s="47">
        <v>0</v>
      </c>
      <c r="CC235" s="47">
        <v>0</v>
      </c>
      <c r="CD235" s="47">
        <v>0</v>
      </c>
      <c r="CE235" s="47">
        <v>0</v>
      </c>
      <c r="CF235" s="47">
        <v>0</v>
      </c>
      <c r="CG235" s="47">
        <v>0</v>
      </c>
      <c r="CH235" s="47">
        <v>0</v>
      </c>
      <c r="CI235" s="47">
        <v>0</v>
      </c>
      <c r="CJ235" s="47">
        <v>0</v>
      </c>
      <c r="CK235" s="47">
        <v>0</v>
      </c>
      <c r="CL235" s="47">
        <v>0</v>
      </c>
      <c r="CM235" s="47">
        <v>0</v>
      </c>
      <c r="CN235" s="47">
        <v>0</v>
      </c>
      <c r="CO235" s="47">
        <v>0</v>
      </c>
      <c r="CP235" s="47">
        <v>0</v>
      </c>
      <c r="CQ235" s="47">
        <v>0</v>
      </c>
      <c r="CR235" s="47">
        <v>0</v>
      </c>
      <c r="CS235" s="47">
        <v>0</v>
      </c>
      <c r="CT235" s="47">
        <v>0</v>
      </c>
      <c r="CU235" s="47"/>
      <c r="CV235" s="47"/>
      <c r="CW235" s="47"/>
      <c r="CX235" s="47"/>
      <c r="CY235" s="47"/>
      <c r="CZ235" s="47"/>
      <c r="DA235" s="47"/>
      <c r="DB235" s="47"/>
      <c r="DC235" s="47"/>
      <c r="DD235" s="47"/>
      <c r="DE235" s="47"/>
      <c r="DF235" s="47"/>
    </row>
    <row r="236" spans="1:110" ht="17.25" customHeight="1">
      <c r="A236" s="130" t="s">
        <v>926</v>
      </c>
      <c r="B236" s="37" t="s">
        <v>1128</v>
      </c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>
        <v>102276.3</v>
      </c>
      <c r="AM236" s="61"/>
      <c r="AN236" s="61"/>
      <c r="AO236" s="61">
        <v>135345</v>
      </c>
      <c r="AP236" s="61"/>
      <c r="AQ236" s="61"/>
      <c r="AR236" s="61"/>
      <c r="AS236" s="61">
        <v>0</v>
      </c>
      <c r="AT236" s="61">
        <v>0</v>
      </c>
      <c r="AU236" s="61">
        <v>0</v>
      </c>
      <c r="AV236" s="61">
        <v>0</v>
      </c>
      <c r="AW236" s="61">
        <v>0</v>
      </c>
      <c r="AX236" s="61">
        <v>0</v>
      </c>
      <c r="AY236" s="61">
        <v>0</v>
      </c>
      <c r="AZ236" s="61">
        <v>0</v>
      </c>
      <c r="BA236" s="61">
        <v>60000</v>
      </c>
      <c r="BB236" s="61">
        <v>0</v>
      </c>
      <c r="BC236" s="61">
        <v>0</v>
      </c>
      <c r="BD236" s="61">
        <v>0</v>
      </c>
      <c r="BE236" s="61">
        <v>0</v>
      </c>
      <c r="BF236" s="61">
        <v>0</v>
      </c>
      <c r="BG236" s="61">
        <v>0</v>
      </c>
      <c r="BH236" s="61">
        <v>0</v>
      </c>
      <c r="BI236" s="61">
        <v>0</v>
      </c>
      <c r="BJ236" s="61">
        <v>0</v>
      </c>
      <c r="BK236" s="61">
        <v>0</v>
      </c>
      <c r="BL236" s="61">
        <v>0</v>
      </c>
      <c r="BM236" s="61">
        <v>0</v>
      </c>
      <c r="BN236" s="61">
        <v>0</v>
      </c>
      <c r="BO236" s="61">
        <v>0</v>
      </c>
      <c r="BP236" s="61">
        <v>0</v>
      </c>
      <c r="BQ236" s="61">
        <v>0</v>
      </c>
      <c r="BR236" s="61">
        <v>0</v>
      </c>
      <c r="BS236" s="61">
        <v>0</v>
      </c>
      <c r="BT236" s="61">
        <v>0</v>
      </c>
      <c r="BU236" s="61">
        <v>0</v>
      </c>
      <c r="BV236" s="61">
        <v>0</v>
      </c>
      <c r="BW236" s="130">
        <v>0</v>
      </c>
      <c r="BX236" s="108">
        <v>0</v>
      </c>
      <c r="BY236" s="47">
        <v>0</v>
      </c>
      <c r="BZ236" s="47">
        <v>0</v>
      </c>
      <c r="CA236" s="47">
        <v>0</v>
      </c>
      <c r="CB236" s="47">
        <v>0</v>
      </c>
      <c r="CC236" s="47">
        <v>0</v>
      </c>
      <c r="CD236" s="47">
        <v>0</v>
      </c>
      <c r="CE236" s="47">
        <v>0</v>
      </c>
      <c r="CF236" s="47">
        <v>0</v>
      </c>
      <c r="CG236" s="47">
        <v>0</v>
      </c>
      <c r="CH236" s="47">
        <v>0</v>
      </c>
      <c r="CI236" s="47">
        <v>0</v>
      </c>
      <c r="CJ236" s="47">
        <v>0</v>
      </c>
      <c r="CK236" s="47">
        <v>0</v>
      </c>
      <c r="CL236" s="47">
        <v>0</v>
      </c>
      <c r="CM236" s="47">
        <v>0</v>
      </c>
      <c r="CN236" s="47">
        <v>0</v>
      </c>
      <c r="CO236" s="47">
        <v>0</v>
      </c>
      <c r="CP236" s="47">
        <v>0</v>
      </c>
      <c r="CQ236" s="47">
        <v>0</v>
      </c>
      <c r="CR236" s="47">
        <v>0</v>
      </c>
      <c r="CS236" s="47">
        <v>0</v>
      </c>
      <c r="CT236" s="47">
        <v>0</v>
      </c>
      <c r="CU236" s="47"/>
      <c r="CV236" s="47"/>
      <c r="CW236" s="47"/>
      <c r="CX236" s="47"/>
      <c r="CY236" s="47"/>
      <c r="CZ236" s="47"/>
      <c r="DA236" s="47"/>
      <c r="DB236" s="47"/>
      <c r="DC236" s="47"/>
      <c r="DD236" s="47"/>
      <c r="DE236" s="47"/>
      <c r="DF236" s="47"/>
    </row>
    <row r="237" spans="1:110" ht="17.25" customHeight="1">
      <c r="A237" s="130" t="s">
        <v>926</v>
      </c>
      <c r="B237" s="37" t="s">
        <v>1129</v>
      </c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>
        <v>0</v>
      </c>
      <c r="AT237" s="61">
        <v>0</v>
      </c>
      <c r="AU237" s="61">
        <v>0</v>
      </c>
      <c r="AV237" s="61">
        <v>0</v>
      </c>
      <c r="AW237" s="61">
        <v>0</v>
      </c>
      <c r="AX237" s="61">
        <v>0</v>
      </c>
      <c r="AY237" s="61">
        <v>0</v>
      </c>
      <c r="AZ237" s="61">
        <v>0</v>
      </c>
      <c r="BA237" s="61">
        <v>450000</v>
      </c>
      <c r="BB237" s="61">
        <v>0</v>
      </c>
      <c r="BC237" s="61">
        <v>0</v>
      </c>
      <c r="BD237" s="61">
        <v>0</v>
      </c>
      <c r="BE237" s="61">
        <v>0</v>
      </c>
      <c r="BF237" s="61">
        <v>0</v>
      </c>
      <c r="BG237" s="61">
        <v>0</v>
      </c>
      <c r="BH237" s="61">
        <v>0</v>
      </c>
      <c r="BI237" s="61">
        <v>0</v>
      </c>
      <c r="BJ237" s="61">
        <v>0</v>
      </c>
      <c r="BK237" s="61">
        <v>0</v>
      </c>
      <c r="BL237" s="61">
        <v>0</v>
      </c>
      <c r="BM237" s="61">
        <v>0</v>
      </c>
      <c r="BN237" s="61">
        <v>0</v>
      </c>
      <c r="BO237" s="61">
        <v>0</v>
      </c>
      <c r="BP237" s="61">
        <v>0</v>
      </c>
      <c r="BQ237" s="61">
        <v>0</v>
      </c>
      <c r="BR237" s="61">
        <v>0</v>
      </c>
      <c r="BS237" s="61">
        <v>0</v>
      </c>
      <c r="BT237" s="61">
        <v>0</v>
      </c>
      <c r="BU237" s="61">
        <v>0</v>
      </c>
      <c r="BV237" s="61">
        <v>0</v>
      </c>
      <c r="BW237" s="130">
        <v>0</v>
      </c>
      <c r="BX237" s="108">
        <v>0</v>
      </c>
      <c r="BY237" s="47">
        <v>0</v>
      </c>
      <c r="BZ237" s="47">
        <v>0</v>
      </c>
      <c r="CA237" s="47">
        <v>0</v>
      </c>
      <c r="CB237" s="47">
        <v>0</v>
      </c>
      <c r="CC237" s="47">
        <v>0</v>
      </c>
      <c r="CD237" s="47">
        <v>0</v>
      </c>
      <c r="CE237" s="47">
        <v>0</v>
      </c>
      <c r="CF237" s="47">
        <v>0</v>
      </c>
      <c r="CG237" s="47">
        <v>0</v>
      </c>
      <c r="CH237" s="47">
        <v>0</v>
      </c>
      <c r="CI237" s="47">
        <v>0</v>
      </c>
      <c r="CJ237" s="47">
        <v>0</v>
      </c>
      <c r="CK237" s="47">
        <v>0</v>
      </c>
      <c r="CL237" s="47">
        <v>0</v>
      </c>
      <c r="CM237" s="47">
        <v>0</v>
      </c>
      <c r="CN237" s="47">
        <v>0</v>
      </c>
      <c r="CO237" s="47">
        <v>0</v>
      </c>
      <c r="CP237" s="47">
        <v>0</v>
      </c>
      <c r="CQ237" s="47">
        <v>0</v>
      </c>
      <c r="CR237" s="47">
        <v>0</v>
      </c>
      <c r="CS237" s="47">
        <v>0</v>
      </c>
      <c r="CT237" s="47">
        <v>0</v>
      </c>
      <c r="CU237" s="47"/>
      <c r="CV237" s="47"/>
      <c r="CW237" s="47"/>
      <c r="CX237" s="47"/>
      <c r="CY237" s="47"/>
      <c r="CZ237" s="47"/>
      <c r="DA237" s="47"/>
      <c r="DB237" s="47"/>
      <c r="DC237" s="47"/>
      <c r="DD237" s="47"/>
      <c r="DE237" s="47"/>
      <c r="DF237" s="47"/>
    </row>
    <row r="238" spans="1:110" ht="17.25" customHeight="1">
      <c r="A238" s="130" t="s">
        <v>926</v>
      </c>
      <c r="B238" s="37" t="s">
        <v>1130</v>
      </c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>
        <v>0</v>
      </c>
      <c r="AT238" s="61">
        <v>0</v>
      </c>
      <c r="AU238" s="61">
        <v>0</v>
      </c>
      <c r="AV238" s="61">
        <v>0</v>
      </c>
      <c r="AW238" s="61">
        <v>0</v>
      </c>
      <c r="AX238" s="61">
        <v>0</v>
      </c>
      <c r="AY238" s="61">
        <v>0</v>
      </c>
      <c r="AZ238" s="61">
        <v>0</v>
      </c>
      <c r="BA238" s="61">
        <v>0</v>
      </c>
      <c r="BB238" s="61">
        <v>0</v>
      </c>
      <c r="BC238" s="61">
        <v>0</v>
      </c>
      <c r="BD238" s="61">
        <v>0</v>
      </c>
      <c r="BE238" s="61">
        <v>0</v>
      </c>
      <c r="BF238" s="61">
        <v>0</v>
      </c>
      <c r="BG238" s="61">
        <v>0</v>
      </c>
      <c r="BH238" s="61">
        <v>0</v>
      </c>
      <c r="BI238" s="61">
        <v>0</v>
      </c>
      <c r="BJ238" s="61">
        <v>0</v>
      </c>
      <c r="BK238" s="61">
        <v>0</v>
      </c>
      <c r="BL238" s="61">
        <v>0</v>
      </c>
      <c r="BM238" s="61">
        <v>0</v>
      </c>
      <c r="BN238" s="61">
        <v>0</v>
      </c>
      <c r="BO238" s="61">
        <v>0</v>
      </c>
      <c r="BP238" s="61">
        <v>0</v>
      </c>
      <c r="BQ238" s="61">
        <v>0</v>
      </c>
      <c r="BR238" s="61">
        <v>0</v>
      </c>
      <c r="BS238" s="61">
        <v>0</v>
      </c>
      <c r="BT238" s="61">
        <v>0</v>
      </c>
      <c r="BU238" s="61">
        <v>0</v>
      </c>
      <c r="BV238" s="61">
        <v>0</v>
      </c>
      <c r="BW238" s="130">
        <v>0</v>
      </c>
      <c r="BX238" s="108">
        <v>0</v>
      </c>
      <c r="BY238" s="47">
        <v>0</v>
      </c>
      <c r="BZ238" s="47">
        <v>0</v>
      </c>
      <c r="CA238" s="47">
        <v>0</v>
      </c>
      <c r="CB238" s="47">
        <v>0</v>
      </c>
      <c r="CC238" s="47">
        <v>0</v>
      </c>
      <c r="CD238" s="47">
        <v>0</v>
      </c>
      <c r="CE238" s="47">
        <v>0</v>
      </c>
      <c r="CF238" s="47">
        <v>0</v>
      </c>
      <c r="CG238" s="47">
        <v>0</v>
      </c>
      <c r="CH238" s="47">
        <v>0</v>
      </c>
      <c r="CI238" s="47">
        <v>0</v>
      </c>
      <c r="CJ238" s="47">
        <v>0</v>
      </c>
      <c r="CK238" s="47">
        <v>0</v>
      </c>
      <c r="CL238" s="47">
        <v>0</v>
      </c>
      <c r="CM238" s="47">
        <v>0</v>
      </c>
      <c r="CN238" s="47">
        <v>0</v>
      </c>
      <c r="CO238" s="47">
        <v>0</v>
      </c>
      <c r="CP238" s="47">
        <v>0</v>
      </c>
      <c r="CQ238" s="47">
        <v>0</v>
      </c>
      <c r="CR238" s="47">
        <v>0</v>
      </c>
      <c r="CS238" s="47">
        <v>0</v>
      </c>
      <c r="CT238" s="47">
        <v>0</v>
      </c>
      <c r="CU238" s="47"/>
      <c r="CV238" s="47"/>
      <c r="CW238" s="47"/>
      <c r="CX238" s="47"/>
      <c r="CY238" s="47"/>
      <c r="CZ238" s="47"/>
      <c r="DA238" s="47"/>
      <c r="DB238" s="47"/>
      <c r="DC238" s="47"/>
      <c r="DD238" s="47"/>
      <c r="DE238" s="47"/>
      <c r="DF238" s="47"/>
    </row>
    <row r="239" spans="1:110" ht="17.25" customHeight="1">
      <c r="A239" s="130" t="s">
        <v>926</v>
      </c>
      <c r="B239" s="37" t="s">
        <v>1131</v>
      </c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>
        <v>0</v>
      </c>
      <c r="AT239" s="61">
        <v>0</v>
      </c>
      <c r="AU239" s="61">
        <v>300000</v>
      </c>
      <c r="AV239" s="61">
        <v>98000</v>
      </c>
      <c r="AW239" s="61">
        <v>0</v>
      </c>
      <c r="AX239" s="61">
        <v>0</v>
      </c>
      <c r="AY239" s="61">
        <v>0</v>
      </c>
      <c r="AZ239" s="61">
        <v>0</v>
      </c>
      <c r="BA239" s="61">
        <v>0</v>
      </c>
      <c r="BB239" s="61">
        <v>0</v>
      </c>
      <c r="BC239" s="61">
        <v>0</v>
      </c>
      <c r="BD239" s="61">
        <v>0</v>
      </c>
      <c r="BE239" s="61">
        <v>0</v>
      </c>
      <c r="BF239" s="61">
        <v>0</v>
      </c>
      <c r="BG239" s="61">
        <v>0</v>
      </c>
      <c r="BH239" s="61">
        <v>0</v>
      </c>
      <c r="BI239" s="61">
        <v>0</v>
      </c>
      <c r="BJ239" s="61">
        <v>0</v>
      </c>
      <c r="BK239" s="61">
        <v>0</v>
      </c>
      <c r="BL239" s="61">
        <v>0</v>
      </c>
      <c r="BM239" s="61">
        <v>0</v>
      </c>
      <c r="BN239" s="61">
        <v>0</v>
      </c>
      <c r="BO239" s="61">
        <v>0</v>
      </c>
      <c r="BP239" s="61">
        <v>0</v>
      </c>
      <c r="BQ239" s="61">
        <v>0</v>
      </c>
      <c r="BR239" s="61">
        <v>0</v>
      </c>
      <c r="BS239" s="61">
        <v>0</v>
      </c>
      <c r="BT239" s="61">
        <v>0</v>
      </c>
      <c r="BU239" s="61">
        <v>0</v>
      </c>
      <c r="BV239" s="61">
        <v>0</v>
      </c>
      <c r="BW239" s="130">
        <v>0</v>
      </c>
      <c r="BX239" s="108">
        <v>0</v>
      </c>
      <c r="BY239" s="47">
        <v>0</v>
      </c>
      <c r="BZ239" s="47">
        <v>0</v>
      </c>
      <c r="CA239" s="47">
        <v>0</v>
      </c>
      <c r="CB239" s="47">
        <v>0</v>
      </c>
      <c r="CC239" s="47">
        <v>0</v>
      </c>
      <c r="CD239" s="47">
        <v>0</v>
      </c>
      <c r="CE239" s="47">
        <v>0</v>
      </c>
      <c r="CF239" s="47">
        <v>0</v>
      </c>
      <c r="CG239" s="47">
        <v>0</v>
      </c>
      <c r="CH239" s="47">
        <v>0</v>
      </c>
      <c r="CI239" s="47">
        <v>0</v>
      </c>
      <c r="CJ239" s="47">
        <v>0</v>
      </c>
      <c r="CK239" s="47">
        <v>0</v>
      </c>
      <c r="CL239" s="47">
        <v>0</v>
      </c>
      <c r="CM239" s="47">
        <v>0</v>
      </c>
      <c r="CN239" s="47">
        <v>0</v>
      </c>
      <c r="CO239" s="47">
        <v>0</v>
      </c>
      <c r="CP239" s="47">
        <v>0</v>
      </c>
      <c r="CQ239" s="47">
        <v>0</v>
      </c>
      <c r="CR239" s="47">
        <v>0</v>
      </c>
      <c r="CS239" s="47">
        <v>0</v>
      </c>
      <c r="CT239" s="47">
        <v>0</v>
      </c>
      <c r="CU239" s="47"/>
      <c r="CV239" s="47"/>
      <c r="CW239" s="47"/>
      <c r="CX239" s="47"/>
      <c r="CY239" s="47"/>
      <c r="CZ239" s="47"/>
      <c r="DA239" s="47"/>
      <c r="DB239" s="47"/>
      <c r="DC239" s="47"/>
      <c r="DD239" s="47"/>
      <c r="DE239" s="47"/>
      <c r="DF239" s="47"/>
    </row>
    <row r="240" spans="1:110" ht="17.25" customHeight="1">
      <c r="A240" s="130" t="s">
        <v>926</v>
      </c>
      <c r="B240" s="37" t="s">
        <v>1132</v>
      </c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>
        <v>8783.5</v>
      </c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  <c r="BW240" s="130"/>
      <c r="BX240" s="108"/>
      <c r="BY240" s="47"/>
      <c r="BZ240" s="47"/>
      <c r="CA240" s="47"/>
      <c r="CB240" s="47"/>
      <c r="CC240" s="47"/>
      <c r="CD240" s="47"/>
      <c r="CE240" s="47"/>
      <c r="CF240" s="47"/>
      <c r="CG240" s="47"/>
      <c r="CH240" s="47"/>
      <c r="CI240" s="47"/>
      <c r="CJ240" s="47"/>
      <c r="CK240" s="47"/>
      <c r="CL240" s="47"/>
      <c r="CM240" s="47"/>
      <c r="CN240" s="47"/>
      <c r="CO240" s="47"/>
      <c r="CP240" s="47"/>
      <c r="CQ240" s="47"/>
      <c r="CR240" s="47"/>
      <c r="CS240" s="47"/>
      <c r="CT240" s="47"/>
      <c r="CU240" s="47"/>
      <c r="CV240" s="47"/>
      <c r="CW240" s="47"/>
      <c r="CX240" s="47"/>
      <c r="CY240" s="47"/>
      <c r="CZ240" s="47"/>
      <c r="DA240" s="47"/>
      <c r="DB240" s="47"/>
      <c r="DC240" s="47"/>
      <c r="DD240" s="47"/>
      <c r="DE240" s="47"/>
      <c r="DF240" s="47"/>
    </row>
    <row r="241" spans="1:110" ht="17.25" customHeight="1">
      <c r="A241" s="130" t="s">
        <v>926</v>
      </c>
      <c r="B241" s="37" t="s">
        <v>1133</v>
      </c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>
        <v>120338.22</v>
      </c>
      <c r="AI241" s="61"/>
      <c r="AJ241" s="61"/>
      <c r="AK241" s="61">
        <v>51982</v>
      </c>
      <c r="AL241" s="61">
        <v>36250</v>
      </c>
      <c r="AM241" s="61"/>
      <c r="AN241" s="61"/>
      <c r="AO241" s="61"/>
      <c r="AP241" s="61"/>
      <c r="AQ241" s="61"/>
      <c r="AR241" s="61"/>
      <c r="AS241" s="61">
        <v>110000</v>
      </c>
      <c r="AT241" s="61">
        <v>0</v>
      </c>
      <c r="AU241" s="61">
        <v>0</v>
      </c>
      <c r="AV241" s="61">
        <v>0</v>
      </c>
      <c r="AW241" s="61">
        <v>0</v>
      </c>
      <c r="AX241" s="61">
        <v>0</v>
      </c>
      <c r="AY241" s="61">
        <v>0</v>
      </c>
      <c r="AZ241" s="61">
        <v>0</v>
      </c>
      <c r="BA241" s="61">
        <v>0</v>
      </c>
      <c r="BB241" s="61">
        <v>0</v>
      </c>
      <c r="BC241" s="61">
        <v>0</v>
      </c>
      <c r="BD241" s="61">
        <v>0</v>
      </c>
      <c r="BE241" s="61">
        <v>0</v>
      </c>
      <c r="BF241" s="61">
        <v>0</v>
      </c>
      <c r="BG241" s="61">
        <v>0</v>
      </c>
      <c r="BH241" s="61">
        <v>0</v>
      </c>
      <c r="BI241" s="61">
        <v>0</v>
      </c>
      <c r="BJ241" s="61">
        <v>0</v>
      </c>
      <c r="BK241" s="61">
        <v>0</v>
      </c>
      <c r="BL241" s="61">
        <v>0</v>
      </c>
      <c r="BM241" s="61">
        <v>0</v>
      </c>
      <c r="BN241" s="61">
        <v>0</v>
      </c>
      <c r="BO241" s="61">
        <v>0</v>
      </c>
      <c r="BP241" s="61">
        <v>0</v>
      </c>
      <c r="BQ241" s="61">
        <v>0</v>
      </c>
      <c r="BR241" s="61">
        <v>0</v>
      </c>
      <c r="BS241" s="61">
        <v>0</v>
      </c>
      <c r="BT241" s="61">
        <v>0</v>
      </c>
      <c r="BU241" s="61">
        <v>0</v>
      </c>
      <c r="BV241" s="61">
        <v>0</v>
      </c>
      <c r="BW241" s="130">
        <v>0</v>
      </c>
      <c r="BX241" s="108">
        <v>0</v>
      </c>
      <c r="BY241" s="47">
        <v>0</v>
      </c>
      <c r="BZ241" s="47">
        <v>0</v>
      </c>
      <c r="CA241" s="47">
        <v>0</v>
      </c>
      <c r="CB241" s="47">
        <v>0</v>
      </c>
      <c r="CC241" s="47">
        <v>0</v>
      </c>
      <c r="CD241" s="47">
        <v>0</v>
      </c>
      <c r="CE241" s="47">
        <v>0</v>
      </c>
      <c r="CF241" s="47">
        <v>0</v>
      </c>
      <c r="CG241" s="47">
        <v>0</v>
      </c>
      <c r="CH241" s="47">
        <v>0</v>
      </c>
      <c r="CI241" s="47">
        <v>0</v>
      </c>
      <c r="CJ241" s="47">
        <v>0</v>
      </c>
      <c r="CK241" s="47">
        <v>0</v>
      </c>
      <c r="CL241" s="47">
        <v>0</v>
      </c>
      <c r="CM241" s="47">
        <v>0</v>
      </c>
      <c r="CN241" s="47">
        <v>0</v>
      </c>
      <c r="CO241" s="47">
        <v>0</v>
      </c>
      <c r="CP241" s="47">
        <v>0</v>
      </c>
      <c r="CQ241" s="47">
        <v>0</v>
      </c>
      <c r="CR241" s="47">
        <v>0</v>
      </c>
      <c r="CS241" s="47">
        <v>0</v>
      </c>
      <c r="CT241" s="47">
        <v>0</v>
      </c>
      <c r="CU241" s="47"/>
      <c r="CV241" s="47"/>
      <c r="CW241" s="47"/>
      <c r="CX241" s="47"/>
      <c r="CY241" s="47"/>
      <c r="CZ241" s="47"/>
      <c r="DA241" s="47"/>
      <c r="DB241" s="47"/>
      <c r="DC241" s="47"/>
      <c r="DD241" s="47"/>
      <c r="DE241" s="47"/>
      <c r="DF241" s="47"/>
    </row>
    <row r="242" spans="1:110" ht="17.25" customHeight="1">
      <c r="A242" s="130" t="s">
        <v>926</v>
      </c>
      <c r="B242" s="37" t="s">
        <v>1134</v>
      </c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>
        <v>0</v>
      </c>
      <c r="AT242" s="61">
        <v>0</v>
      </c>
      <c r="AU242" s="61">
        <v>110000</v>
      </c>
      <c r="AV242" s="61">
        <v>0</v>
      </c>
      <c r="AW242" s="61">
        <v>0</v>
      </c>
      <c r="AX242" s="61">
        <v>0</v>
      </c>
      <c r="AY242" s="61">
        <v>0</v>
      </c>
      <c r="AZ242" s="61">
        <v>0</v>
      </c>
      <c r="BA242" s="61">
        <v>0</v>
      </c>
      <c r="BB242" s="61">
        <v>0</v>
      </c>
      <c r="BC242" s="61">
        <v>0</v>
      </c>
      <c r="BD242" s="61">
        <v>0</v>
      </c>
      <c r="BE242" s="61">
        <v>0</v>
      </c>
      <c r="BF242" s="61">
        <v>0</v>
      </c>
      <c r="BG242" s="61">
        <v>0</v>
      </c>
      <c r="BH242" s="61">
        <v>0</v>
      </c>
      <c r="BI242" s="61">
        <v>0</v>
      </c>
      <c r="BJ242" s="61">
        <v>0</v>
      </c>
      <c r="BK242" s="61">
        <v>0</v>
      </c>
      <c r="BL242" s="61">
        <v>0</v>
      </c>
      <c r="BM242" s="61">
        <v>0</v>
      </c>
      <c r="BN242" s="61">
        <v>0</v>
      </c>
      <c r="BO242" s="61">
        <v>0</v>
      </c>
      <c r="BP242" s="61">
        <v>0</v>
      </c>
      <c r="BQ242" s="61">
        <v>0</v>
      </c>
      <c r="BR242" s="61">
        <v>0</v>
      </c>
      <c r="BS242" s="61">
        <v>0</v>
      </c>
      <c r="BT242" s="61">
        <v>0</v>
      </c>
      <c r="BU242" s="61">
        <v>0</v>
      </c>
      <c r="BV242" s="61">
        <v>0</v>
      </c>
      <c r="BW242" s="130">
        <v>0</v>
      </c>
      <c r="BX242" s="108">
        <v>0</v>
      </c>
      <c r="BY242" s="47">
        <v>0</v>
      </c>
      <c r="BZ242" s="47">
        <v>0</v>
      </c>
      <c r="CA242" s="47">
        <v>0</v>
      </c>
      <c r="CB242" s="47">
        <v>0</v>
      </c>
      <c r="CC242" s="47">
        <v>0</v>
      </c>
      <c r="CD242" s="47">
        <v>0</v>
      </c>
      <c r="CE242" s="47">
        <v>0</v>
      </c>
      <c r="CF242" s="47">
        <v>0</v>
      </c>
      <c r="CG242" s="47">
        <v>0</v>
      </c>
      <c r="CH242" s="47">
        <v>0</v>
      </c>
      <c r="CI242" s="47">
        <v>0</v>
      </c>
      <c r="CJ242" s="47">
        <v>0</v>
      </c>
      <c r="CK242" s="47">
        <v>0</v>
      </c>
      <c r="CL242" s="47">
        <v>0</v>
      </c>
      <c r="CM242" s="47">
        <v>0</v>
      </c>
      <c r="CN242" s="47">
        <v>0</v>
      </c>
      <c r="CO242" s="47">
        <v>0</v>
      </c>
      <c r="CP242" s="47">
        <v>0</v>
      </c>
      <c r="CQ242" s="47">
        <v>0</v>
      </c>
      <c r="CR242" s="47">
        <v>0</v>
      </c>
      <c r="CS242" s="47">
        <v>0</v>
      </c>
      <c r="CT242" s="47">
        <v>0</v>
      </c>
      <c r="CU242" s="47"/>
      <c r="CV242" s="47"/>
      <c r="CW242" s="47"/>
      <c r="CX242" s="47"/>
      <c r="CY242" s="47"/>
      <c r="CZ242" s="47"/>
      <c r="DA242" s="47"/>
      <c r="DB242" s="47"/>
      <c r="DC242" s="47"/>
      <c r="DD242" s="47"/>
      <c r="DE242" s="47"/>
      <c r="DF242" s="47"/>
    </row>
    <row r="243" spans="1:110" ht="17.25" customHeight="1">
      <c r="A243" s="130" t="s">
        <v>926</v>
      </c>
      <c r="B243" s="37" t="s">
        <v>1135</v>
      </c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>
        <v>173228.57</v>
      </c>
      <c r="AH243" s="61"/>
      <c r="AI243" s="61"/>
      <c r="AJ243" s="61"/>
      <c r="AK243" s="61"/>
      <c r="AL243" s="61"/>
      <c r="AM243" s="61"/>
      <c r="AN243" s="61">
        <v>57250.51</v>
      </c>
      <c r="AO243" s="61"/>
      <c r="AP243" s="61"/>
      <c r="AQ243" s="61"/>
      <c r="AR243" s="61"/>
      <c r="AS243" s="61">
        <v>0</v>
      </c>
      <c r="AT243" s="61">
        <v>0</v>
      </c>
      <c r="AU243" s="61">
        <v>0</v>
      </c>
      <c r="AV243" s="61">
        <v>0</v>
      </c>
      <c r="AW243" s="61">
        <v>0</v>
      </c>
      <c r="AX243" s="61">
        <v>0</v>
      </c>
      <c r="AY243" s="61">
        <v>0</v>
      </c>
      <c r="AZ243" s="61">
        <v>0</v>
      </c>
      <c r="BA243" s="61">
        <v>0</v>
      </c>
      <c r="BB243" s="61">
        <v>0</v>
      </c>
      <c r="BC243" s="61">
        <v>0</v>
      </c>
      <c r="BD243" s="61">
        <v>0</v>
      </c>
      <c r="BE243" s="61">
        <v>0</v>
      </c>
      <c r="BF243" s="61">
        <v>0</v>
      </c>
      <c r="BG243" s="61">
        <v>0</v>
      </c>
      <c r="BH243" s="61">
        <v>0</v>
      </c>
      <c r="BI243" s="61">
        <v>0</v>
      </c>
      <c r="BJ243" s="61">
        <v>0</v>
      </c>
      <c r="BK243" s="61">
        <v>0</v>
      </c>
      <c r="BL243" s="61">
        <v>0</v>
      </c>
      <c r="BM243" s="61">
        <v>0</v>
      </c>
      <c r="BN243" s="61">
        <v>0</v>
      </c>
      <c r="BO243" s="61">
        <v>0</v>
      </c>
      <c r="BP243" s="61">
        <v>0</v>
      </c>
      <c r="BQ243" s="61">
        <v>0</v>
      </c>
      <c r="BR243" s="61">
        <v>0</v>
      </c>
      <c r="BS243" s="61">
        <v>0</v>
      </c>
      <c r="BT243" s="61">
        <v>0</v>
      </c>
      <c r="BU243" s="61">
        <v>0</v>
      </c>
      <c r="BV243" s="61">
        <v>0</v>
      </c>
      <c r="BW243" s="130">
        <v>0</v>
      </c>
      <c r="BX243" s="108">
        <v>0</v>
      </c>
      <c r="BY243" s="47">
        <v>0</v>
      </c>
      <c r="BZ243" s="47">
        <v>0</v>
      </c>
      <c r="CA243" s="47">
        <v>0</v>
      </c>
      <c r="CB243" s="47">
        <v>0</v>
      </c>
      <c r="CC243" s="47">
        <v>0</v>
      </c>
      <c r="CD243" s="47">
        <v>0</v>
      </c>
      <c r="CE243" s="47">
        <v>0</v>
      </c>
      <c r="CF243" s="47">
        <v>0</v>
      </c>
      <c r="CG243" s="47">
        <v>0</v>
      </c>
      <c r="CH243" s="47">
        <v>0</v>
      </c>
      <c r="CI243" s="47">
        <v>0</v>
      </c>
      <c r="CJ243" s="47">
        <v>0</v>
      </c>
      <c r="CK243" s="47">
        <v>0</v>
      </c>
      <c r="CL243" s="47">
        <v>0</v>
      </c>
      <c r="CM243" s="47">
        <v>0</v>
      </c>
      <c r="CN243" s="47">
        <v>0</v>
      </c>
      <c r="CO243" s="47">
        <v>0</v>
      </c>
      <c r="CP243" s="47">
        <v>0</v>
      </c>
      <c r="CQ243" s="47">
        <v>0</v>
      </c>
      <c r="CR243" s="47">
        <v>0</v>
      </c>
      <c r="CS243" s="47">
        <v>0</v>
      </c>
      <c r="CT243" s="47">
        <v>0</v>
      </c>
      <c r="CU243" s="47"/>
      <c r="CV243" s="47"/>
      <c r="CW243" s="47"/>
      <c r="CX243" s="47"/>
      <c r="CY243" s="47"/>
      <c r="CZ243" s="47"/>
      <c r="DA243" s="47"/>
      <c r="DB243" s="47"/>
      <c r="DC243" s="47"/>
      <c r="DD243" s="47"/>
      <c r="DE243" s="47"/>
      <c r="DF243" s="47"/>
    </row>
    <row r="244" spans="1:110" ht="17.25" customHeight="1">
      <c r="A244" s="130" t="s">
        <v>926</v>
      </c>
      <c r="B244" s="37" t="s">
        <v>1136</v>
      </c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>
        <v>234565.1</v>
      </c>
      <c r="AL244" s="61"/>
      <c r="AM244" s="61"/>
      <c r="AN244" s="61"/>
      <c r="AO244" s="61"/>
      <c r="AP244" s="61"/>
      <c r="AQ244" s="61"/>
      <c r="AR244" s="61"/>
      <c r="AS244" s="61">
        <v>520000</v>
      </c>
      <c r="AT244" s="61">
        <v>0</v>
      </c>
      <c r="AU244" s="61">
        <v>260000</v>
      </c>
      <c r="AV244" s="61">
        <v>130000</v>
      </c>
      <c r="AW244" s="61">
        <v>130000</v>
      </c>
      <c r="AX244" s="61">
        <v>130000</v>
      </c>
      <c r="AY244" s="61">
        <v>0</v>
      </c>
      <c r="AZ244" s="61">
        <v>0</v>
      </c>
      <c r="BA244" s="61">
        <v>0</v>
      </c>
      <c r="BB244" s="61">
        <v>0</v>
      </c>
      <c r="BC244" s="61">
        <v>0</v>
      </c>
      <c r="BD244" s="61">
        <v>0</v>
      </c>
      <c r="BE244" s="61">
        <v>0</v>
      </c>
      <c r="BF244" s="61">
        <v>0</v>
      </c>
      <c r="BG244" s="61">
        <v>0</v>
      </c>
      <c r="BH244" s="61">
        <v>0</v>
      </c>
      <c r="BI244" s="61">
        <v>0</v>
      </c>
      <c r="BJ244" s="61">
        <v>0</v>
      </c>
      <c r="BK244" s="61">
        <v>0</v>
      </c>
      <c r="BL244" s="61">
        <v>0</v>
      </c>
      <c r="BM244" s="61">
        <v>0</v>
      </c>
      <c r="BN244" s="61">
        <v>0</v>
      </c>
      <c r="BO244" s="61">
        <v>0</v>
      </c>
      <c r="BP244" s="61">
        <v>0</v>
      </c>
      <c r="BQ244" s="61">
        <v>0</v>
      </c>
      <c r="BR244" s="61">
        <v>0</v>
      </c>
      <c r="BS244" s="61">
        <v>0</v>
      </c>
      <c r="BT244" s="61">
        <v>0</v>
      </c>
      <c r="BU244" s="61">
        <v>0</v>
      </c>
      <c r="BV244" s="61">
        <v>0</v>
      </c>
      <c r="BW244" s="130">
        <v>0</v>
      </c>
      <c r="BX244" s="108">
        <v>0</v>
      </c>
      <c r="BY244" s="47">
        <v>0</v>
      </c>
      <c r="BZ244" s="47">
        <v>0</v>
      </c>
      <c r="CA244" s="47">
        <v>0</v>
      </c>
      <c r="CB244" s="47">
        <v>0</v>
      </c>
      <c r="CC244" s="47">
        <v>0</v>
      </c>
      <c r="CD244" s="47">
        <v>0</v>
      </c>
      <c r="CE244" s="47">
        <v>0</v>
      </c>
      <c r="CF244" s="47">
        <v>0</v>
      </c>
      <c r="CG244" s="47">
        <v>0</v>
      </c>
      <c r="CH244" s="47">
        <v>0</v>
      </c>
      <c r="CI244" s="47">
        <v>0</v>
      </c>
      <c r="CJ244" s="47">
        <v>0</v>
      </c>
      <c r="CK244" s="47">
        <v>0</v>
      </c>
      <c r="CL244" s="47">
        <v>0</v>
      </c>
      <c r="CM244" s="47">
        <v>0</v>
      </c>
      <c r="CN244" s="47">
        <v>0</v>
      </c>
      <c r="CO244" s="47">
        <v>0</v>
      </c>
      <c r="CP244" s="47">
        <v>0</v>
      </c>
      <c r="CQ244" s="47">
        <v>0</v>
      </c>
      <c r="CR244" s="47">
        <v>0</v>
      </c>
      <c r="CS244" s="47">
        <v>0</v>
      </c>
      <c r="CT244" s="47">
        <v>0</v>
      </c>
      <c r="CU244" s="47"/>
      <c r="CV244" s="47"/>
      <c r="CW244" s="47"/>
      <c r="CX244" s="47"/>
      <c r="CY244" s="47"/>
      <c r="CZ244" s="47"/>
      <c r="DA244" s="47"/>
      <c r="DB244" s="47"/>
      <c r="DC244" s="47"/>
      <c r="DD244" s="47"/>
      <c r="DE244" s="47"/>
      <c r="DF244" s="47"/>
    </row>
    <row r="245" spans="1:110" ht="17.25" customHeight="1">
      <c r="A245" s="130" t="s">
        <v>926</v>
      </c>
      <c r="B245" s="37" t="s">
        <v>1137</v>
      </c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>
        <v>17858</v>
      </c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>
        <v>0</v>
      </c>
      <c r="AT245" s="61">
        <v>0</v>
      </c>
      <c r="AU245" s="61">
        <v>0</v>
      </c>
      <c r="AV245" s="61">
        <v>0</v>
      </c>
      <c r="AW245" s="61">
        <v>0</v>
      </c>
      <c r="AX245" s="61">
        <v>0</v>
      </c>
      <c r="AY245" s="61">
        <v>0</v>
      </c>
      <c r="AZ245" s="61">
        <v>0</v>
      </c>
      <c r="BA245" s="61">
        <v>0</v>
      </c>
      <c r="BB245" s="61">
        <v>0</v>
      </c>
      <c r="BC245" s="61">
        <v>0</v>
      </c>
      <c r="BD245" s="61">
        <v>0</v>
      </c>
      <c r="BE245" s="61">
        <v>0</v>
      </c>
      <c r="BF245" s="61">
        <v>0</v>
      </c>
      <c r="BG245" s="61">
        <v>0</v>
      </c>
      <c r="BH245" s="61">
        <v>0</v>
      </c>
      <c r="BI245" s="61">
        <v>0</v>
      </c>
      <c r="BJ245" s="61">
        <v>0</v>
      </c>
      <c r="BK245" s="61">
        <v>0</v>
      </c>
      <c r="BL245" s="61">
        <v>0</v>
      </c>
      <c r="BM245" s="61">
        <v>0</v>
      </c>
      <c r="BN245" s="61">
        <v>0</v>
      </c>
      <c r="BO245" s="61">
        <v>0</v>
      </c>
      <c r="BP245" s="61">
        <v>0</v>
      </c>
      <c r="BQ245" s="61">
        <v>0</v>
      </c>
      <c r="BR245" s="61">
        <v>0</v>
      </c>
      <c r="BS245" s="61">
        <v>0</v>
      </c>
      <c r="BT245" s="61">
        <v>0</v>
      </c>
      <c r="BU245" s="61">
        <v>0</v>
      </c>
      <c r="BV245" s="61">
        <v>0</v>
      </c>
      <c r="BW245" s="130">
        <v>0</v>
      </c>
      <c r="BX245" s="108">
        <v>0</v>
      </c>
      <c r="BY245" s="47">
        <v>0</v>
      </c>
      <c r="BZ245" s="47">
        <v>0</v>
      </c>
      <c r="CA245" s="47">
        <v>0</v>
      </c>
      <c r="CB245" s="47">
        <v>0</v>
      </c>
      <c r="CC245" s="47">
        <v>0</v>
      </c>
      <c r="CD245" s="47">
        <v>0</v>
      </c>
      <c r="CE245" s="47">
        <v>0</v>
      </c>
      <c r="CF245" s="47">
        <v>0</v>
      </c>
      <c r="CG245" s="47">
        <v>0</v>
      </c>
      <c r="CH245" s="47">
        <v>0</v>
      </c>
      <c r="CI245" s="47">
        <v>0</v>
      </c>
      <c r="CJ245" s="47">
        <v>0</v>
      </c>
      <c r="CK245" s="47">
        <v>0</v>
      </c>
      <c r="CL245" s="47">
        <v>0</v>
      </c>
      <c r="CM245" s="47">
        <v>0</v>
      </c>
      <c r="CN245" s="47">
        <v>0</v>
      </c>
      <c r="CO245" s="47">
        <v>0</v>
      </c>
      <c r="CP245" s="47">
        <v>0</v>
      </c>
      <c r="CQ245" s="47">
        <v>0</v>
      </c>
      <c r="CR245" s="47">
        <v>0</v>
      </c>
      <c r="CS245" s="47">
        <v>0</v>
      </c>
      <c r="CT245" s="47">
        <v>0</v>
      </c>
      <c r="CU245" s="47"/>
      <c r="CV245" s="47"/>
      <c r="CW245" s="47"/>
      <c r="CX245" s="47"/>
      <c r="CY245" s="47"/>
      <c r="CZ245" s="47"/>
      <c r="DA245" s="47"/>
      <c r="DB245" s="47"/>
      <c r="DC245" s="47"/>
      <c r="DD245" s="47"/>
      <c r="DE245" s="47"/>
      <c r="DF245" s="47"/>
    </row>
    <row r="246" spans="1:110" ht="17.25" customHeight="1">
      <c r="A246" s="130" t="s">
        <v>926</v>
      </c>
      <c r="B246" s="37" t="s">
        <v>1138</v>
      </c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>
        <v>238700</v>
      </c>
      <c r="AJ246" s="61"/>
      <c r="AK246" s="61"/>
      <c r="AL246" s="61"/>
      <c r="AM246" s="61"/>
      <c r="AN246" s="61"/>
      <c r="AO246" s="61"/>
      <c r="AP246" s="61"/>
      <c r="AQ246" s="61"/>
      <c r="AR246" s="61"/>
      <c r="AS246" s="61">
        <v>0</v>
      </c>
      <c r="AT246" s="61">
        <v>0</v>
      </c>
      <c r="AU246" s="61">
        <v>0</v>
      </c>
      <c r="AV246" s="61">
        <v>0</v>
      </c>
      <c r="AW246" s="61">
        <v>0</v>
      </c>
      <c r="AX246" s="61">
        <v>0</v>
      </c>
      <c r="AY246" s="61">
        <v>0</v>
      </c>
      <c r="AZ246" s="61">
        <v>0</v>
      </c>
      <c r="BA246" s="61">
        <v>0</v>
      </c>
      <c r="BB246" s="61">
        <v>0</v>
      </c>
      <c r="BC246" s="61">
        <v>0</v>
      </c>
      <c r="BD246" s="61">
        <v>0</v>
      </c>
      <c r="BE246" s="61">
        <v>0</v>
      </c>
      <c r="BF246" s="61">
        <v>0</v>
      </c>
      <c r="BG246" s="61">
        <v>0</v>
      </c>
      <c r="BH246" s="61">
        <v>0</v>
      </c>
      <c r="BI246" s="61">
        <v>0</v>
      </c>
      <c r="BJ246" s="61">
        <v>0</v>
      </c>
      <c r="BK246" s="61">
        <v>0</v>
      </c>
      <c r="BL246" s="61">
        <v>0</v>
      </c>
      <c r="BM246" s="61">
        <v>0</v>
      </c>
      <c r="BN246" s="61">
        <v>0</v>
      </c>
      <c r="BO246" s="61">
        <v>0</v>
      </c>
      <c r="BP246" s="61">
        <v>0</v>
      </c>
      <c r="BQ246" s="61">
        <v>0</v>
      </c>
      <c r="BR246" s="61">
        <v>0</v>
      </c>
      <c r="BS246" s="61">
        <v>0</v>
      </c>
      <c r="BT246" s="61">
        <v>0</v>
      </c>
      <c r="BU246" s="61">
        <v>0</v>
      </c>
      <c r="BV246" s="61">
        <v>0</v>
      </c>
      <c r="BW246" s="130">
        <v>0</v>
      </c>
      <c r="BX246" s="108">
        <v>0</v>
      </c>
      <c r="BY246" s="47">
        <v>0</v>
      </c>
      <c r="BZ246" s="47">
        <v>0</v>
      </c>
      <c r="CA246" s="47">
        <v>0</v>
      </c>
      <c r="CB246" s="47">
        <v>0</v>
      </c>
      <c r="CC246" s="47">
        <v>0</v>
      </c>
      <c r="CD246" s="47">
        <v>0</v>
      </c>
      <c r="CE246" s="47">
        <v>0</v>
      </c>
      <c r="CF246" s="47">
        <v>0</v>
      </c>
      <c r="CG246" s="47">
        <v>0</v>
      </c>
      <c r="CH246" s="47">
        <v>0</v>
      </c>
      <c r="CI246" s="47">
        <v>0</v>
      </c>
      <c r="CJ246" s="47">
        <v>0</v>
      </c>
      <c r="CK246" s="47">
        <v>0</v>
      </c>
      <c r="CL246" s="47">
        <v>0</v>
      </c>
      <c r="CM246" s="47">
        <v>0</v>
      </c>
      <c r="CN246" s="47">
        <v>0</v>
      </c>
      <c r="CO246" s="47">
        <v>0</v>
      </c>
      <c r="CP246" s="47">
        <v>0</v>
      </c>
      <c r="CQ246" s="47">
        <v>0</v>
      </c>
      <c r="CR246" s="47">
        <v>0</v>
      </c>
      <c r="CS246" s="47">
        <v>0</v>
      </c>
      <c r="CT246" s="47">
        <v>0</v>
      </c>
      <c r="CU246" s="47"/>
      <c r="CV246" s="47"/>
      <c r="CW246" s="47"/>
      <c r="CX246" s="47"/>
      <c r="CY246" s="47"/>
      <c r="CZ246" s="47"/>
      <c r="DA246" s="47"/>
      <c r="DB246" s="47"/>
      <c r="DC246" s="47"/>
      <c r="DD246" s="47"/>
      <c r="DE246" s="47"/>
      <c r="DF246" s="47"/>
    </row>
    <row r="247" spans="1:110" ht="17.25" customHeight="1">
      <c r="A247" s="130" t="s">
        <v>926</v>
      </c>
      <c r="B247" s="37" t="s">
        <v>1139</v>
      </c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>
        <v>329868</v>
      </c>
      <c r="AJ247" s="61"/>
      <c r="AK247" s="61"/>
      <c r="AL247" s="61"/>
      <c r="AM247" s="61"/>
      <c r="AN247" s="61"/>
      <c r="AO247" s="61"/>
      <c r="AP247" s="61"/>
      <c r="AQ247" s="61"/>
      <c r="AR247" s="61"/>
      <c r="AS247" s="61">
        <v>0</v>
      </c>
      <c r="AT247" s="61">
        <v>0</v>
      </c>
      <c r="AU247" s="61">
        <v>0</v>
      </c>
      <c r="AV247" s="61">
        <v>0</v>
      </c>
      <c r="AW247" s="61">
        <v>0</v>
      </c>
      <c r="AX247" s="61">
        <v>0</v>
      </c>
      <c r="AY247" s="61">
        <v>0</v>
      </c>
      <c r="AZ247" s="61">
        <v>0</v>
      </c>
      <c r="BA247" s="61">
        <v>0</v>
      </c>
      <c r="BB247" s="61">
        <v>0</v>
      </c>
      <c r="BC247" s="61">
        <v>0</v>
      </c>
      <c r="BD247" s="61">
        <v>0</v>
      </c>
      <c r="BE247" s="61">
        <v>0</v>
      </c>
      <c r="BF247" s="61">
        <v>0</v>
      </c>
      <c r="BG247" s="61">
        <v>980000</v>
      </c>
      <c r="BH247" s="61">
        <v>2240000</v>
      </c>
      <c r="BI247" s="61">
        <v>280000</v>
      </c>
      <c r="BJ247" s="61">
        <v>280000</v>
      </c>
      <c r="BK247" s="61">
        <v>0</v>
      </c>
      <c r="BL247" s="61">
        <v>0</v>
      </c>
      <c r="BM247" s="61">
        <v>0</v>
      </c>
      <c r="BN247" s="61">
        <v>0</v>
      </c>
      <c r="BO247" s="61">
        <v>0</v>
      </c>
      <c r="BP247" s="61">
        <v>0</v>
      </c>
      <c r="BQ247" s="61">
        <v>0</v>
      </c>
      <c r="BR247" s="61">
        <v>0</v>
      </c>
      <c r="BS247" s="61">
        <v>0</v>
      </c>
      <c r="BT247" s="61">
        <v>0</v>
      </c>
      <c r="BU247" s="61">
        <v>0</v>
      </c>
      <c r="BV247" s="61">
        <v>0</v>
      </c>
      <c r="BW247" s="130">
        <v>0</v>
      </c>
      <c r="BX247" s="108">
        <v>0</v>
      </c>
      <c r="BY247" s="47">
        <v>0</v>
      </c>
      <c r="BZ247" s="47">
        <v>0</v>
      </c>
      <c r="CA247" s="47">
        <v>0</v>
      </c>
      <c r="CB247" s="47">
        <v>0</v>
      </c>
      <c r="CC247" s="47">
        <v>0</v>
      </c>
      <c r="CD247" s="47">
        <v>0</v>
      </c>
      <c r="CE247" s="47">
        <v>0</v>
      </c>
      <c r="CF247" s="47">
        <v>0</v>
      </c>
      <c r="CG247" s="47">
        <v>0</v>
      </c>
      <c r="CH247" s="47">
        <v>0</v>
      </c>
      <c r="CI247" s="47">
        <v>0</v>
      </c>
      <c r="CJ247" s="47">
        <v>0</v>
      </c>
      <c r="CK247" s="47">
        <v>0</v>
      </c>
      <c r="CL247" s="47">
        <v>0</v>
      </c>
      <c r="CM247" s="47">
        <v>0</v>
      </c>
      <c r="CN247" s="47">
        <v>0</v>
      </c>
      <c r="CO247" s="47">
        <v>0</v>
      </c>
      <c r="CP247" s="47">
        <v>0</v>
      </c>
      <c r="CQ247" s="47">
        <v>0</v>
      </c>
      <c r="CR247" s="47">
        <v>0</v>
      </c>
      <c r="CS247" s="47">
        <v>0</v>
      </c>
      <c r="CT247" s="47">
        <v>0</v>
      </c>
      <c r="CU247" s="47"/>
      <c r="CV247" s="47"/>
      <c r="CW247" s="47"/>
      <c r="CX247" s="47"/>
      <c r="CY247" s="47"/>
      <c r="CZ247" s="47"/>
      <c r="DA247" s="47"/>
      <c r="DB247" s="47"/>
      <c r="DC247" s="47"/>
      <c r="DD247" s="47"/>
      <c r="DE247" s="47"/>
      <c r="DF247" s="47"/>
    </row>
    <row r="248" spans="1:110" ht="17.25" customHeight="1">
      <c r="A248" s="130" t="s">
        <v>926</v>
      </c>
      <c r="B248" s="37" t="s">
        <v>1140</v>
      </c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>
        <v>27357.75</v>
      </c>
      <c r="AH248" s="61">
        <v>112911.14</v>
      </c>
      <c r="AI248" s="61">
        <v>9954</v>
      </c>
      <c r="AJ248" s="61"/>
      <c r="AK248" s="61">
        <v>11592.65</v>
      </c>
      <c r="AL248" s="61">
        <v>38325.089999999997</v>
      </c>
      <c r="AM248" s="61">
        <v>2662</v>
      </c>
      <c r="AN248" s="61"/>
      <c r="AO248" s="61"/>
      <c r="AP248" s="61"/>
      <c r="AQ248" s="61">
        <v>12632.1</v>
      </c>
      <c r="AR248" s="61"/>
      <c r="AS248" s="61">
        <v>0</v>
      </c>
      <c r="AT248" s="61">
        <v>130000</v>
      </c>
      <c r="AU248" s="61">
        <v>254705.9</v>
      </c>
      <c r="AV248" s="61">
        <v>0</v>
      </c>
      <c r="AW248" s="61">
        <v>0</v>
      </c>
      <c r="AX248" s="61">
        <v>0</v>
      </c>
      <c r="AY248" s="61">
        <v>0</v>
      </c>
      <c r="AZ248" s="61">
        <v>0</v>
      </c>
      <c r="BA248" s="61">
        <v>0</v>
      </c>
      <c r="BB248" s="61">
        <v>0</v>
      </c>
      <c r="BC248" s="61">
        <v>0</v>
      </c>
      <c r="BD248" s="61">
        <v>0</v>
      </c>
      <c r="BE248" s="61">
        <v>0</v>
      </c>
      <c r="BF248" s="61">
        <v>0</v>
      </c>
      <c r="BG248" s="61">
        <v>0</v>
      </c>
      <c r="BH248" s="61">
        <v>0</v>
      </c>
      <c r="BI248" s="61">
        <v>0</v>
      </c>
      <c r="BJ248" s="61">
        <v>0</v>
      </c>
      <c r="BK248" s="61">
        <v>0</v>
      </c>
      <c r="BL248" s="61">
        <v>0</v>
      </c>
      <c r="BM248" s="61">
        <v>0</v>
      </c>
      <c r="BN248" s="61">
        <v>0</v>
      </c>
      <c r="BO248" s="61">
        <v>0</v>
      </c>
      <c r="BP248" s="61">
        <v>0</v>
      </c>
      <c r="BQ248" s="61">
        <v>0</v>
      </c>
      <c r="BR248" s="61">
        <v>0</v>
      </c>
      <c r="BS248" s="61">
        <v>0</v>
      </c>
      <c r="BT248" s="61">
        <v>0</v>
      </c>
      <c r="BU248" s="61">
        <v>0</v>
      </c>
      <c r="BV248" s="61">
        <v>0</v>
      </c>
      <c r="BW248" s="130">
        <v>0</v>
      </c>
      <c r="BX248" s="108">
        <v>0</v>
      </c>
      <c r="BY248" s="47">
        <v>0</v>
      </c>
      <c r="BZ248" s="47">
        <v>0</v>
      </c>
      <c r="CA248" s="47">
        <v>0</v>
      </c>
      <c r="CB248" s="47">
        <v>0</v>
      </c>
      <c r="CC248" s="47">
        <v>0</v>
      </c>
      <c r="CD248" s="47">
        <v>0</v>
      </c>
      <c r="CE248" s="47">
        <v>0</v>
      </c>
      <c r="CF248" s="47">
        <v>0</v>
      </c>
      <c r="CG248" s="47">
        <v>0</v>
      </c>
      <c r="CH248" s="47">
        <v>0</v>
      </c>
      <c r="CI248" s="47">
        <v>0</v>
      </c>
      <c r="CJ248" s="47">
        <v>0</v>
      </c>
      <c r="CK248" s="47">
        <v>0</v>
      </c>
      <c r="CL248" s="47">
        <v>0</v>
      </c>
      <c r="CM248" s="47">
        <v>0</v>
      </c>
      <c r="CN248" s="47">
        <v>0</v>
      </c>
      <c r="CO248" s="47">
        <v>0</v>
      </c>
      <c r="CP248" s="47">
        <v>0</v>
      </c>
      <c r="CQ248" s="47">
        <v>0</v>
      </c>
      <c r="CR248" s="47">
        <v>0</v>
      </c>
      <c r="CS248" s="47">
        <v>0</v>
      </c>
      <c r="CT248" s="47">
        <v>0</v>
      </c>
      <c r="CU248" s="47"/>
      <c r="CV248" s="47"/>
      <c r="CW248" s="47"/>
      <c r="CX248" s="47"/>
      <c r="CY248" s="47"/>
      <c r="CZ248" s="47"/>
      <c r="DA248" s="47"/>
      <c r="DB248" s="47"/>
      <c r="DC248" s="47"/>
      <c r="DD248" s="47"/>
      <c r="DE248" s="47"/>
      <c r="DF248" s="47"/>
    </row>
    <row r="249" spans="1:110" ht="17.25" customHeight="1">
      <c r="A249" s="130" t="s">
        <v>926</v>
      </c>
      <c r="B249" s="37" t="s">
        <v>1141</v>
      </c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>
        <v>47900</v>
      </c>
      <c r="AJ249" s="61">
        <v>331426</v>
      </c>
      <c r="AK249" s="61"/>
      <c r="AL249" s="61">
        <v>2151651.04</v>
      </c>
      <c r="AM249" s="61"/>
      <c r="AN249" s="61"/>
      <c r="AO249" s="61"/>
      <c r="AP249" s="61"/>
      <c r="AQ249" s="61"/>
      <c r="AR249" s="61"/>
      <c r="AS249" s="61">
        <v>89890</v>
      </c>
      <c r="AT249" s="61">
        <v>150000</v>
      </c>
      <c r="AU249" s="61">
        <v>150000</v>
      </c>
      <c r="AV249" s="61">
        <v>150000</v>
      </c>
      <c r="AW249" s="61">
        <v>0</v>
      </c>
      <c r="AX249" s="61">
        <v>0</v>
      </c>
      <c r="AY249" s="61">
        <v>0</v>
      </c>
      <c r="AZ249" s="61">
        <v>0</v>
      </c>
      <c r="BA249" s="61">
        <v>0</v>
      </c>
      <c r="BB249" s="61">
        <v>0</v>
      </c>
      <c r="BC249" s="61">
        <v>0</v>
      </c>
      <c r="BD249" s="61">
        <v>0</v>
      </c>
      <c r="BE249" s="61">
        <v>89890</v>
      </c>
      <c r="BF249" s="61">
        <v>150000</v>
      </c>
      <c r="BG249" s="61">
        <v>150000</v>
      </c>
      <c r="BH249" s="61">
        <v>150000</v>
      </c>
      <c r="BI249" s="61">
        <v>0</v>
      </c>
      <c r="BJ249" s="61">
        <v>0</v>
      </c>
      <c r="BK249" s="61">
        <v>0</v>
      </c>
      <c r="BL249" s="61">
        <v>0</v>
      </c>
      <c r="BM249" s="61">
        <v>0</v>
      </c>
      <c r="BN249" s="61">
        <v>0</v>
      </c>
      <c r="BO249" s="61">
        <v>0</v>
      </c>
      <c r="BP249" s="61">
        <v>0</v>
      </c>
      <c r="BQ249" s="61">
        <v>0</v>
      </c>
      <c r="BR249" s="61">
        <v>0</v>
      </c>
      <c r="BS249" s="61">
        <v>0</v>
      </c>
      <c r="BT249" s="61">
        <v>0</v>
      </c>
      <c r="BU249" s="61">
        <v>0</v>
      </c>
      <c r="BV249" s="61">
        <v>0</v>
      </c>
      <c r="BW249" s="130">
        <v>0</v>
      </c>
      <c r="BX249" s="108">
        <v>0</v>
      </c>
      <c r="BY249" s="47">
        <v>0</v>
      </c>
      <c r="BZ249" s="47">
        <v>0</v>
      </c>
      <c r="CA249" s="47">
        <v>0</v>
      </c>
      <c r="CB249" s="47">
        <v>0</v>
      </c>
      <c r="CC249" s="47">
        <v>0</v>
      </c>
      <c r="CD249" s="47">
        <v>0</v>
      </c>
      <c r="CE249" s="47">
        <v>0</v>
      </c>
      <c r="CF249" s="47">
        <v>0</v>
      </c>
      <c r="CG249" s="47">
        <v>0</v>
      </c>
      <c r="CH249" s="47">
        <v>0</v>
      </c>
      <c r="CI249" s="47">
        <v>0</v>
      </c>
      <c r="CJ249" s="47">
        <v>0</v>
      </c>
      <c r="CK249" s="47">
        <v>0</v>
      </c>
      <c r="CL249" s="47">
        <v>0</v>
      </c>
      <c r="CM249" s="47">
        <v>0</v>
      </c>
      <c r="CN249" s="47">
        <v>0</v>
      </c>
      <c r="CO249" s="47">
        <v>0</v>
      </c>
      <c r="CP249" s="47">
        <v>0</v>
      </c>
      <c r="CQ249" s="47">
        <v>0</v>
      </c>
      <c r="CR249" s="47">
        <v>0</v>
      </c>
      <c r="CS249" s="47">
        <v>0</v>
      </c>
      <c r="CT249" s="47">
        <v>0</v>
      </c>
      <c r="CU249" s="47"/>
      <c r="CV249" s="47"/>
      <c r="CW249" s="47"/>
      <c r="CX249" s="47"/>
      <c r="CY249" s="47"/>
      <c r="CZ249" s="47"/>
      <c r="DA249" s="47"/>
      <c r="DB249" s="47"/>
      <c r="DC249" s="47"/>
      <c r="DD249" s="47"/>
      <c r="DE249" s="47"/>
      <c r="DF249" s="47"/>
    </row>
    <row r="250" spans="1:110" ht="17.25" customHeight="1">
      <c r="A250" s="130" t="s">
        <v>926</v>
      </c>
      <c r="B250" s="37" t="s">
        <v>1142</v>
      </c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>
        <v>39324</v>
      </c>
      <c r="AB250" s="61"/>
      <c r="AC250" s="61"/>
      <c r="AD250" s="61"/>
      <c r="AE250" s="61"/>
      <c r="AF250" s="61">
        <v>34980</v>
      </c>
      <c r="AG250" s="61">
        <v>23052</v>
      </c>
      <c r="AH250" s="61"/>
      <c r="AI250" s="61">
        <v>150208.01</v>
      </c>
      <c r="AJ250" s="61"/>
      <c r="AK250" s="61"/>
      <c r="AL250" s="61"/>
      <c r="AM250" s="61"/>
      <c r="AN250" s="61"/>
      <c r="AO250" s="61"/>
      <c r="AP250" s="61">
        <v>17800</v>
      </c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130"/>
      <c r="BX250" s="108"/>
      <c r="BY250" s="47"/>
      <c r="BZ250" s="47"/>
      <c r="CA250" s="47"/>
      <c r="CB250" s="47"/>
      <c r="CC250" s="47"/>
      <c r="CD250" s="47"/>
      <c r="CE250" s="47"/>
      <c r="CF250" s="47"/>
      <c r="CG250" s="47"/>
      <c r="CH250" s="47"/>
      <c r="CI250" s="47"/>
      <c r="CJ250" s="47"/>
      <c r="CK250" s="47"/>
      <c r="CL250" s="47"/>
      <c r="CM250" s="47"/>
      <c r="CN250" s="47"/>
      <c r="CO250" s="47"/>
      <c r="CP250" s="47"/>
      <c r="CQ250" s="47"/>
      <c r="CR250" s="47"/>
      <c r="CS250" s="47"/>
      <c r="CT250" s="47"/>
      <c r="CU250" s="47"/>
      <c r="CV250" s="47"/>
      <c r="CW250" s="47"/>
      <c r="CX250" s="47"/>
      <c r="CY250" s="47"/>
      <c r="CZ250" s="47"/>
      <c r="DA250" s="47"/>
      <c r="DB250" s="47"/>
      <c r="DC250" s="47"/>
      <c r="DD250" s="47"/>
      <c r="DE250" s="47"/>
      <c r="DF250" s="47"/>
    </row>
    <row r="251" spans="1:110" ht="17.25" customHeight="1">
      <c r="A251" s="130" t="s">
        <v>926</v>
      </c>
      <c r="B251" s="37" t="s">
        <v>1143</v>
      </c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>
        <v>142780</v>
      </c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130"/>
      <c r="BX251" s="108"/>
      <c r="BY251" s="47"/>
      <c r="BZ251" s="47"/>
      <c r="CA251" s="47"/>
      <c r="CB251" s="47"/>
      <c r="CC251" s="47"/>
      <c r="CD251" s="47"/>
      <c r="CE251" s="47"/>
      <c r="CF251" s="47"/>
      <c r="CG251" s="47"/>
      <c r="CH251" s="47"/>
      <c r="CI251" s="47"/>
      <c r="CJ251" s="47"/>
      <c r="CK251" s="47"/>
      <c r="CL251" s="47"/>
      <c r="CM251" s="47"/>
      <c r="CN251" s="47"/>
      <c r="CO251" s="47"/>
      <c r="CP251" s="47"/>
      <c r="CQ251" s="47"/>
      <c r="CR251" s="47"/>
      <c r="CS251" s="47"/>
      <c r="CT251" s="47"/>
      <c r="CU251" s="47"/>
      <c r="CV251" s="47"/>
      <c r="CW251" s="47"/>
      <c r="CX251" s="47"/>
      <c r="CY251" s="47"/>
      <c r="CZ251" s="47"/>
      <c r="DA251" s="47"/>
      <c r="DB251" s="47"/>
      <c r="DC251" s="47"/>
      <c r="DD251" s="47"/>
      <c r="DE251" s="47"/>
      <c r="DF251" s="47"/>
    </row>
    <row r="252" spans="1:110" ht="17.25" customHeight="1">
      <c r="A252" s="130" t="s">
        <v>926</v>
      </c>
      <c r="B252" s="37" t="s">
        <v>1144</v>
      </c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>
        <v>42000</v>
      </c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130"/>
      <c r="BX252" s="108"/>
      <c r="BY252" s="47"/>
      <c r="BZ252" s="47"/>
      <c r="CA252" s="47"/>
      <c r="CB252" s="47"/>
      <c r="CC252" s="47"/>
      <c r="CD252" s="47"/>
      <c r="CE252" s="47"/>
      <c r="CF252" s="47"/>
      <c r="CG252" s="47"/>
      <c r="CH252" s="47"/>
      <c r="CI252" s="47"/>
      <c r="CJ252" s="47"/>
      <c r="CK252" s="47"/>
      <c r="CL252" s="47"/>
      <c r="CM252" s="47"/>
      <c r="CN252" s="47"/>
      <c r="CO252" s="47"/>
      <c r="CP252" s="47"/>
      <c r="CQ252" s="47"/>
      <c r="CR252" s="47"/>
      <c r="CS252" s="47"/>
      <c r="CT252" s="47"/>
      <c r="CU252" s="47"/>
      <c r="CV252" s="47"/>
      <c r="CW252" s="47"/>
      <c r="CX252" s="47"/>
      <c r="CY252" s="47"/>
      <c r="CZ252" s="47"/>
      <c r="DA252" s="47"/>
      <c r="DB252" s="47"/>
      <c r="DC252" s="47"/>
      <c r="DD252" s="47"/>
      <c r="DE252" s="47"/>
      <c r="DF252" s="47"/>
    </row>
    <row r="253" spans="1:110" ht="17.25" customHeight="1">
      <c r="A253" s="130" t="s">
        <v>926</v>
      </c>
      <c r="B253" s="37" t="s">
        <v>1145</v>
      </c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>
        <v>151000</v>
      </c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>
        <v>800000</v>
      </c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130"/>
      <c r="BX253" s="108"/>
      <c r="BY253" s="47"/>
      <c r="BZ253" s="47"/>
      <c r="CA253" s="47"/>
      <c r="CB253" s="47"/>
      <c r="CC253" s="47"/>
      <c r="CD253" s="47"/>
      <c r="CE253" s="47"/>
      <c r="CF253" s="47"/>
      <c r="CG253" s="47"/>
      <c r="CH253" s="47"/>
      <c r="CI253" s="47"/>
      <c r="CJ253" s="47"/>
      <c r="CK253" s="47"/>
      <c r="CL253" s="47"/>
      <c r="CM253" s="47"/>
      <c r="CN253" s="47"/>
      <c r="CO253" s="47"/>
      <c r="CP253" s="47"/>
      <c r="CQ253" s="47"/>
      <c r="CR253" s="47"/>
      <c r="CS253" s="47"/>
      <c r="CT253" s="47"/>
      <c r="CU253" s="47"/>
      <c r="CV253" s="47"/>
      <c r="CW253" s="47"/>
      <c r="CX253" s="47"/>
      <c r="CY253" s="47"/>
      <c r="CZ253" s="47"/>
      <c r="DA253" s="47"/>
      <c r="DB253" s="47"/>
      <c r="DC253" s="47"/>
      <c r="DD253" s="47"/>
      <c r="DE253" s="47"/>
      <c r="DF253" s="47"/>
    </row>
    <row r="254" spans="1:110" ht="17.25" customHeight="1">
      <c r="A254" s="130" t="s">
        <v>926</v>
      </c>
      <c r="B254" s="37" t="s">
        <v>1146</v>
      </c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>
        <v>27200</v>
      </c>
      <c r="AM254" s="61"/>
      <c r="AN254" s="61"/>
      <c r="AO254" s="61"/>
      <c r="AP254" s="61"/>
      <c r="AQ254" s="61"/>
      <c r="AR254" s="61"/>
      <c r="AS254" s="61">
        <v>100000</v>
      </c>
      <c r="AT254" s="61">
        <v>200000</v>
      </c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130"/>
      <c r="BX254" s="108"/>
      <c r="BY254" s="47"/>
      <c r="BZ254" s="47"/>
      <c r="CA254" s="47"/>
      <c r="CB254" s="47"/>
      <c r="CC254" s="47"/>
      <c r="CD254" s="47"/>
      <c r="CE254" s="47"/>
      <c r="CF254" s="47"/>
      <c r="CG254" s="47"/>
      <c r="CH254" s="47"/>
      <c r="CI254" s="47"/>
      <c r="CJ254" s="47"/>
      <c r="CK254" s="47"/>
      <c r="CL254" s="47"/>
      <c r="CM254" s="47"/>
      <c r="CN254" s="47"/>
      <c r="CO254" s="47"/>
      <c r="CP254" s="47"/>
      <c r="CQ254" s="47"/>
      <c r="CR254" s="47"/>
      <c r="CS254" s="47"/>
      <c r="CT254" s="47"/>
      <c r="CU254" s="47"/>
      <c r="CV254" s="47"/>
      <c r="CW254" s="47"/>
      <c r="CX254" s="47"/>
      <c r="CY254" s="47"/>
      <c r="CZ254" s="47"/>
      <c r="DA254" s="47"/>
      <c r="DB254" s="47"/>
      <c r="DC254" s="47"/>
      <c r="DD254" s="47"/>
      <c r="DE254" s="47"/>
      <c r="DF254" s="47"/>
    </row>
    <row r="255" spans="1:110" ht="17.25" customHeight="1">
      <c r="A255" s="130" t="s">
        <v>926</v>
      </c>
      <c r="B255" s="37" t="s">
        <v>1147</v>
      </c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>
        <v>37829.07</v>
      </c>
      <c r="AL255" s="61">
        <v>66850.3</v>
      </c>
      <c r="AM255" s="61">
        <v>36620.620000000003</v>
      </c>
      <c r="AN255" s="61"/>
      <c r="AO255" s="61"/>
      <c r="AP255" s="61">
        <v>33984.089999999997</v>
      </c>
      <c r="AQ255" s="61">
        <v>16936.560000000001</v>
      </c>
      <c r="AR255" s="61">
        <v>2779.36</v>
      </c>
      <c r="AS255" s="61">
        <v>0</v>
      </c>
      <c r="AT255" s="61">
        <v>0</v>
      </c>
      <c r="AU255" s="61">
        <v>0</v>
      </c>
      <c r="AV255" s="61">
        <v>0</v>
      </c>
      <c r="AW255" s="61">
        <v>0</v>
      </c>
      <c r="AX255" s="61">
        <v>0</v>
      </c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130"/>
      <c r="BX255" s="108"/>
      <c r="BY255" s="47"/>
      <c r="BZ255" s="47"/>
      <c r="CA255" s="47"/>
      <c r="CB255" s="47"/>
      <c r="CC255" s="47"/>
      <c r="CD255" s="47"/>
      <c r="CE255" s="47"/>
      <c r="CF255" s="47"/>
      <c r="CG255" s="47"/>
      <c r="CH255" s="47"/>
      <c r="CI255" s="47"/>
      <c r="CJ255" s="47"/>
      <c r="CK255" s="47"/>
      <c r="CL255" s="47"/>
      <c r="CM255" s="47"/>
      <c r="CN255" s="47"/>
      <c r="CO255" s="47"/>
      <c r="CP255" s="47"/>
      <c r="CQ255" s="47"/>
      <c r="CR255" s="47"/>
      <c r="CS255" s="47"/>
      <c r="CT255" s="47"/>
      <c r="CU255" s="47"/>
      <c r="CV255" s="47"/>
      <c r="CW255" s="47"/>
      <c r="CX255" s="47"/>
      <c r="CY255" s="47"/>
      <c r="CZ255" s="47"/>
      <c r="DA255" s="47"/>
      <c r="DB255" s="47"/>
      <c r="DC255" s="47"/>
      <c r="DD255" s="47"/>
      <c r="DE255" s="47"/>
      <c r="DF255" s="47"/>
    </row>
    <row r="256" spans="1:110" ht="17.25" customHeight="1">
      <c r="A256" s="130" t="s">
        <v>926</v>
      </c>
      <c r="B256" s="37" t="s">
        <v>1148</v>
      </c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>
        <v>8300</v>
      </c>
      <c r="AH256" s="61">
        <v>105685</v>
      </c>
      <c r="AI256" s="61">
        <v>63458.62</v>
      </c>
      <c r="AJ256" s="61"/>
      <c r="AK256" s="61">
        <v>143556.38</v>
      </c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130"/>
      <c r="BX256" s="108"/>
      <c r="BY256" s="47"/>
      <c r="BZ256" s="47"/>
      <c r="CA256" s="47"/>
      <c r="CB256" s="47"/>
      <c r="CC256" s="47"/>
      <c r="CD256" s="47"/>
      <c r="CE256" s="47"/>
      <c r="CF256" s="47"/>
      <c r="CG256" s="47"/>
      <c r="CH256" s="47"/>
      <c r="CI256" s="47"/>
      <c r="CJ256" s="47"/>
      <c r="CK256" s="47"/>
      <c r="CL256" s="47"/>
      <c r="CM256" s="47"/>
      <c r="CN256" s="47"/>
      <c r="CO256" s="47"/>
      <c r="CP256" s="47"/>
      <c r="CQ256" s="47"/>
      <c r="CR256" s="47"/>
      <c r="CS256" s="47"/>
      <c r="CT256" s="47"/>
      <c r="CU256" s="47"/>
      <c r="CV256" s="47"/>
      <c r="CW256" s="47"/>
      <c r="CX256" s="47"/>
      <c r="CY256" s="47"/>
      <c r="CZ256" s="47"/>
      <c r="DA256" s="47"/>
      <c r="DB256" s="47"/>
      <c r="DC256" s="47"/>
      <c r="DD256" s="47"/>
      <c r="DE256" s="47"/>
      <c r="DF256" s="47"/>
    </row>
    <row r="257" spans="1:110" ht="17.25" customHeight="1">
      <c r="A257" s="130" t="s">
        <v>926</v>
      </c>
      <c r="B257" s="37" t="s">
        <v>1149</v>
      </c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>
        <v>4315.6899999999996</v>
      </c>
      <c r="AO257" s="61"/>
      <c r="AP257" s="61"/>
      <c r="AQ257" s="61"/>
      <c r="AR257" s="61">
        <v>17262.75</v>
      </c>
      <c r="AS257" s="61">
        <v>163737.25</v>
      </c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130"/>
      <c r="BX257" s="108"/>
      <c r="BY257" s="47"/>
      <c r="BZ257" s="47"/>
      <c r="CA257" s="47"/>
      <c r="CB257" s="47"/>
      <c r="CC257" s="47"/>
      <c r="CD257" s="47"/>
      <c r="CE257" s="47"/>
      <c r="CF257" s="47"/>
      <c r="CG257" s="47"/>
      <c r="CH257" s="47"/>
      <c r="CI257" s="47"/>
      <c r="CJ257" s="47"/>
      <c r="CK257" s="47"/>
      <c r="CL257" s="47"/>
      <c r="CM257" s="47"/>
      <c r="CN257" s="47"/>
      <c r="CO257" s="47"/>
      <c r="CP257" s="47"/>
      <c r="CQ257" s="47"/>
      <c r="CR257" s="47"/>
      <c r="CS257" s="47"/>
      <c r="CT257" s="47"/>
      <c r="CU257" s="47"/>
      <c r="CV257" s="47"/>
      <c r="CW257" s="47"/>
      <c r="CX257" s="47"/>
      <c r="CY257" s="47"/>
      <c r="CZ257" s="47"/>
      <c r="DA257" s="47"/>
      <c r="DB257" s="47"/>
      <c r="DC257" s="47"/>
      <c r="DD257" s="47"/>
      <c r="DE257" s="47"/>
      <c r="DF257" s="47"/>
    </row>
    <row r="258" spans="1:110" ht="17.25" customHeight="1">
      <c r="A258" s="130" t="s">
        <v>926</v>
      </c>
      <c r="B258" s="37" t="s">
        <v>1150</v>
      </c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>
        <v>10382.074176767999</v>
      </c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130"/>
      <c r="BX258" s="108"/>
      <c r="BY258" s="47"/>
      <c r="BZ258" s="47"/>
      <c r="CA258" s="47"/>
      <c r="CB258" s="47"/>
      <c r="CC258" s="47"/>
      <c r="CD258" s="47"/>
      <c r="CE258" s="47"/>
      <c r="CF258" s="47"/>
      <c r="CG258" s="47"/>
      <c r="CH258" s="47"/>
      <c r="CI258" s="47"/>
      <c r="CJ258" s="47"/>
      <c r="CK258" s="47"/>
      <c r="CL258" s="47"/>
      <c r="CM258" s="47"/>
      <c r="CN258" s="47"/>
      <c r="CO258" s="47"/>
      <c r="CP258" s="47"/>
      <c r="CQ258" s="47"/>
      <c r="CR258" s="47"/>
      <c r="CS258" s="47"/>
      <c r="CT258" s="47"/>
      <c r="CU258" s="47"/>
      <c r="CV258" s="47"/>
      <c r="CW258" s="47"/>
      <c r="CX258" s="47"/>
      <c r="CY258" s="47"/>
      <c r="CZ258" s="47"/>
      <c r="DA258" s="47"/>
      <c r="DB258" s="47"/>
      <c r="DC258" s="47"/>
      <c r="DD258" s="47"/>
      <c r="DE258" s="47"/>
      <c r="DF258" s="47"/>
    </row>
    <row r="259" spans="1:110" ht="17.25" customHeight="1">
      <c r="A259" s="130" t="s">
        <v>926</v>
      </c>
      <c r="B259" s="37" t="s">
        <v>1151</v>
      </c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>
        <v>31626.5</v>
      </c>
      <c r="AP259" s="61">
        <v>27928.74</v>
      </c>
      <c r="AQ259" s="61">
        <v>12348.85</v>
      </c>
      <c r="AR259" s="61">
        <v>24630.9</v>
      </c>
      <c r="AS259" s="61">
        <v>0</v>
      </c>
      <c r="AT259" s="61">
        <v>0</v>
      </c>
      <c r="AU259" s="61">
        <v>500000</v>
      </c>
      <c r="AV259" s="61">
        <v>813381.33</v>
      </c>
      <c r="AW259" s="61">
        <v>800000</v>
      </c>
      <c r="AX259" s="61">
        <v>390083.68</v>
      </c>
      <c r="AY259" s="61">
        <v>600000</v>
      </c>
      <c r="AZ259" s="61">
        <v>500000</v>
      </c>
      <c r="BA259" s="61">
        <v>500000</v>
      </c>
      <c r="BB259" s="61">
        <v>500000</v>
      </c>
      <c r="BC259" s="61">
        <v>500000</v>
      </c>
      <c r="BD259" s="61"/>
      <c r="BE259" s="61"/>
      <c r="BF259" s="61"/>
      <c r="BG259" s="61"/>
      <c r="BH259" s="61"/>
      <c r="BI259" s="61"/>
      <c r="BJ259" s="61"/>
      <c r="BK259" s="61">
        <v>0</v>
      </c>
      <c r="BL259" s="61">
        <v>0</v>
      </c>
      <c r="BM259" s="61">
        <v>0</v>
      </c>
      <c r="BN259" s="61">
        <v>0</v>
      </c>
      <c r="BO259" s="61">
        <v>0</v>
      </c>
      <c r="BP259" s="61">
        <v>0</v>
      </c>
      <c r="BQ259" s="61">
        <v>0</v>
      </c>
      <c r="BR259" s="61">
        <v>0</v>
      </c>
      <c r="BS259" s="61">
        <v>0</v>
      </c>
      <c r="BT259" s="61">
        <v>0</v>
      </c>
      <c r="BU259" s="61">
        <v>0</v>
      </c>
      <c r="BV259" s="61">
        <v>0</v>
      </c>
      <c r="BW259" s="130">
        <v>0</v>
      </c>
      <c r="BX259" s="108">
        <v>0</v>
      </c>
      <c r="BY259" s="47">
        <v>0</v>
      </c>
      <c r="BZ259" s="47">
        <v>0</v>
      </c>
      <c r="CA259" s="47">
        <v>0</v>
      </c>
      <c r="CB259" s="47">
        <v>0</v>
      </c>
      <c r="CC259" s="47">
        <v>0</v>
      </c>
      <c r="CD259" s="47">
        <v>0</v>
      </c>
      <c r="CE259" s="47">
        <v>0</v>
      </c>
      <c r="CF259" s="47">
        <v>0</v>
      </c>
      <c r="CG259" s="47">
        <v>0</v>
      </c>
      <c r="CH259" s="47">
        <v>0</v>
      </c>
      <c r="CI259" s="47">
        <v>0</v>
      </c>
      <c r="CJ259" s="47">
        <v>0</v>
      </c>
      <c r="CK259" s="47">
        <v>0</v>
      </c>
      <c r="CL259" s="47">
        <v>0</v>
      </c>
      <c r="CM259" s="47">
        <v>0</v>
      </c>
      <c r="CN259" s="47">
        <v>0</v>
      </c>
      <c r="CO259" s="47">
        <v>0</v>
      </c>
      <c r="CP259" s="47">
        <v>0</v>
      </c>
      <c r="CQ259" s="47">
        <v>0</v>
      </c>
      <c r="CR259" s="47">
        <v>0</v>
      </c>
      <c r="CS259" s="47">
        <v>0</v>
      </c>
      <c r="CT259" s="47">
        <v>0</v>
      </c>
      <c r="CU259" s="47"/>
      <c r="CV259" s="47"/>
      <c r="CW259" s="47"/>
      <c r="CX259" s="47"/>
      <c r="CY259" s="47"/>
      <c r="CZ259" s="47"/>
      <c r="DA259" s="47"/>
      <c r="DB259" s="47"/>
      <c r="DC259" s="47"/>
      <c r="DD259" s="47"/>
      <c r="DE259" s="47"/>
      <c r="DF259" s="47"/>
    </row>
    <row r="260" spans="1:110" ht="17.25" customHeight="1">
      <c r="A260" s="130" t="s">
        <v>926</v>
      </c>
      <c r="B260" s="37" t="s">
        <v>1152</v>
      </c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>
        <v>127862.56</v>
      </c>
      <c r="AM260" s="61">
        <v>15318</v>
      </c>
      <c r="AN260" s="61"/>
      <c r="AO260" s="61">
        <v>160019.88</v>
      </c>
      <c r="AP260" s="61">
        <v>145234.23000000001</v>
      </c>
      <c r="AQ260" s="61">
        <v>53700.28</v>
      </c>
      <c r="AR260" s="61">
        <v>97507.069999999992</v>
      </c>
      <c r="AS260" s="61">
        <v>121212.6</v>
      </c>
      <c r="AT260" s="61">
        <v>120000</v>
      </c>
      <c r="AU260" s="61">
        <v>372238.03</v>
      </c>
      <c r="AV260" s="61">
        <v>0</v>
      </c>
      <c r="AW260" s="61">
        <v>0</v>
      </c>
      <c r="AX260" s="61">
        <v>114769.91</v>
      </c>
      <c r="AY260" s="61"/>
      <c r="AZ260" s="61"/>
      <c r="BA260" s="61"/>
      <c r="BB260" s="61"/>
      <c r="BC260" s="61"/>
      <c r="BD260" s="61">
        <v>1000000</v>
      </c>
      <c r="BE260" s="61"/>
      <c r="BF260" s="61"/>
      <c r="BG260" s="61"/>
      <c r="BH260" s="61"/>
      <c r="BI260" s="61"/>
      <c r="BJ260" s="61"/>
      <c r="BK260" s="61">
        <v>0</v>
      </c>
      <c r="BL260" s="61">
        <v>0</v>
      </c>
      <c r="BM260" s="61">
        <v>0</v>
      </c>
      <c r="BN260" s="61">
        <v>0</v>
      </c>
      <c r="BO260" s="61">
        <v>0</v>
      </c>
      <c r="BP260" s="61">
        <v>0</v>
      </c>
      <c r="BQ260" s="61">
        <v>0</v>
      </c>
      <c r="BR260" s="61">
        <v>0</v>
      </c>
      <c r="BS260" s="61">
        <v>0</v>
      </c>
      <c r="BT260" s="61">
        <v>0</v>
      </c>
      <c r="BU260" s="61">
        <v>0</v>
      </c>
      <c r="BV260" s="61">
        <v>0</v>
      </c>
      <c r="BW260" s="130">
        <v>0</v>
      </c>
      <c r="BX260" s="108">
        <v>0</v>
      </c>
      <c r="BY260" s="47">
        <v>0</v>
      </c>
      <c r="BZ260" s="47">
        <v>0</v>
      </c>
      <c r="CA260" s="47">
        <v>0</v>
      </c>
      <c r="CB260" s="47">
        <v>0</v>
      </c>
      <c r="CC260" s="47">
        <v>0</v>
      </c>
      <c r="CD260" s="47">
        <v>0</v>
      </c>
      <c r="CE260" s="47">
        <v>0</v>
      </c>
      <c r="CF260" s="47">
        <v>0</v>
      </c>
      <c r="CG260" s="47">
        <v>0</v>
      </c>
      <c r="CH260" s="47">
        <v>0</v>
      </c>
      <c r="CI260" s="47">
        <v>0</v>
      </c>
      <c r="CJ260" s="47">
        <v>0</v>
      </c>
      <c r="CK260" s="47">
        <v>0</v>
      </c>
      <c r="CL260" s="47">
        <v>0</v>
      </c>
      <c r="CM260" s="47">
        <v>0</v>
      </c>
      <c r="CN260" s="47">
        <v>0</v>
      </c>
      <c r="CO260" s="47">
        <v>0</v>
      </c>
      <c r="CP260" s="47">
        <v>0</v>
      </c>
      <c r="CQ260" s="47">
        <v>0</v>
      </c>
      <c r="CR260" s="47">
        <v>0</v>
      </c>
      <c r="CS260" s="47">
        <v>0</v>
      </c>
      <c r="CT260" s="47">
        <v>0</v>
      </c>
      <c r="CU260" s="47"/>
      <c r="CV260" s="47"/>
      <c r="CW260" s="47"/>
      <c r="CX260" s="47"/>
      <c r="CY260" s="47"/>
      <c r="CZ260" s="47"/>
      <c r="DA260" s="47"/>
      <c r="DB260" s="47"/>
      <c r="DC260" s="47"/>
      <c r="DD260" s="47"/>
      <c r="DE260" s="47"/>
      <c r="DF260" s="47"/>
    </row>
    <row r="261" spans="1:110" ht="17.25" customHeight="1">
      <c r="A261" s="130" t="s">
        <v>926</v>
      </c>
      <c r="B261" s="37" t="s">
        <v>1153</v>
      </c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>
        <v>99000</v>
      </c>
      <c r="AM261" s="61"/>
      <c r="AN261" s="61"/>
      <c r="AO261" s="61"/>
      <c r="AP261" s="61"/>
      <c r="AQ261" s="61"/>
      <c r="AR261" s="61"/>
      <c r="AS261" s="61">
        <v>0</v>
      </c>
      <c r="AT261" s="61">
        <v>0</v>
      </c>
      <c r="AU261" s="61">
        <v>0</v>
      </c>
      <c r="AV261" s="61">
        <v>0</v>
      </c>
      <c r="AW261" s="61">
        <v>0</v>
      </c>
      <c r="AX261" s="61">
        <v>0</v>
      </c>
      <c r="AY261" s="61">
        <v>0</v>
      </c>
      <c r="AZ261" s="61">
        <v>0</v>
      </c>
      <c r="BA261" s="61">
        <v>0</v>
      </c>
      <c r="BB261" s="61">
        <v>0</v>
      </c>
      <c r="BC261" s="61">
        <v>0</v>
      </c>
      <c r="BD261" s="61">
        <v>0</v>
      </c>
      <c r="BE261" s="61">
        <v>0</v>
      </c>
      <c r="BF261" s="61">
        <v>0</v>
      </c>
      <c r="BG261" s="61">
        <v>0</v>
      </c>
      <c r="BH261" s="61">
        <v>0</v>
      </c>
      <c r="BI261" s="61">
        <v>0</v>
      </c>
      <c r="BJ261" s="61">
        <v>0</v>
      </c>
      <c r="BK261" s="61">
        <v>0</v>
      </c>
      <c r="BL261" s="61">
        <v>0</v>
      </c>
      <c r="BM261" s="61">
        <v>0</v>
      </c>
      <c r="BN261" s="61">
        <v>0</v>
      </c>
      <c r="BO261" s="61">
        <v>0</v>
      </c>
      <c r="BP261" s="61">
        <v>0</v>
      </c>
      <c r="BQ261" s="61">
        <v>0</v>
      </c>
      <c r="BR261" s="61">
        <v>0</v>
      </c>
      <c r="BS261" s="61">
        <v>0</v>
      </c>
      <c r="BT261" s="61">
        <v>0</v>
      </c>
      <c r="BU261" s="61">
        <v>0</v>
      </c>
      <c r="BV261" s="61">
        <v>0</v>
      </c>
      <c r="BW261" s="130">
        <v>0</v>
      </c>
      <c r="BX261" s="108">
        <v>0</v>
      </c>
      <c r="BY261" s="47">
        <v>0</v>
      </c>
      <c r="BZ261" s="47">
        <v>0</v>
      </c>
      <c r="CA261" s="47">
        <v>0</v>
      </c>
      <c r="CB261" s="47">
        <v>0</v>
      </c>
      <c r="CC261" s="47">
        <v>0</v>
      </c>
      <c r="CD261" s="47">
        <v>0</v>
      </c>
      <c r="CE261" s="47">
        <v>0</v>
      </c>
      <c r="CF261" s="47">
        <v>0</v>
      </c>
      <c r="CG261" s="47">
        <v>0</v>
      </c>
      <c r="CH261" s="47">
        <v>0</v>
      </c>
      <c r="CI261" s="47">
        <v>0</v>
      </c>
      <c r="CJ261" s="47">
        <v>0</v>
      </c>
      <c r="CK261" s="47">
        <v>0</v>
      </c>
      <c r="CL261" s="47">
        <v>0</v>
      </c>
      <c r="CM261" s="47">
        <v>0</v>
      </c>
      <c r="CN261" s="47">
        <v>0</v>
      </c>
      <c r="CO261" s="47">
        <v>0</v>
      </c>
      <c r="CP261" s="47">
        <v>0</v>
      </c>
      <c r="CQ261" s="47">
        <v>0</v>
      </c>
      <c r="CR261" s="47">
        <v>0</v>
      </c>
      <c r="CS261" s="47">
        <v>0</v>
      </c>
      <c r="CT261" s="47">
        <v>0</v>
      </c>
      <c r="CU261" s="47"/>
      <c r="CV261" s="47"/>
      <c r="CW261" s="47"/>
      <c r="CX261" s="47"/>
      <c r="CY261" s="47"/>
      <c r="CZ261" s="47"/>
      <c r="DA261" s="47"/>
      <c r="DB261" s="47"/>
      <c r="DC261" s="47"/>
      <c r="DD261" s="47"/>
      <c r="DE261" s="47"/>
      <c r="DF261" s="47"/>
    </row>
    <row r="262" spans="1:110" ht="17.25" customHeight="1">
      <c r="A262" s="130" t="s">
        <v>926</v>
      </c>
      <c r="B262" s="37" t="s">
        <v>1154</v>
      </c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>
        <v>99000</v>
      </c>
      <c r="AL262" s="61"/>
      <c r="AM262" s="61"/>
      <c r="AN262" s="61"/>
      <c r="AO262" s="61"/>
      <c r="AP262" s="61"/>
      <c r="AQ262" s="61"/>
      <c r="AR262" s="61"/>
      <c r="AS262" s="61">
        <v>0</v>
      </c>
      <c r="AT262" s="61">
        <v>0</v>
      </c>
      <c r="AU262" s="61">
        <v>0</v>
      </c>
      <c r="AV262" s="61">
        <v>0</v>
      </c>
      <c r="AW262" s="61">
        <v>0</v>
      </c>
      <c r="AX262" s="61">
        <v>0</v>
      </c>
      <c r="AY262" s="61">
        <v>0</v>
      </c>
      <c r="AZ262" s="61">
        <v>0</v>
      </c>
      <c r="BA262" s="61">
        <v>0</v>
      </c>
      <c r="BB262" s="61">
        <v>0</v>
      </c>
      <c r="BC262" s="61">
        <v>0</v>
      </c>
      <c r="BD262" s="61">
        <v>98000</v>
      </c>
      <c r="BE262" s="61">
        <v>0</v>
      </c>
      <c r="BF262" s="61">
        <v>0</v>
      </c>
      <c r="BG262" s="61">
        <v>0</v>
      </c>
      <c r="BH262" s="61">
        <v>0</v>
      </c>
      <c r="BI262" s="61">
        <v>0</v>
      </c>
      <c r="BJ262" s="61">
        <v>0</v>
      </c>
      <c r="BK262" s="61">
        <v>0</v>
      </c>
      <c r="BL262" s="61">
        <v>0</v>
      </c>
      <c r="BM262" s="61">
        <v>0</v>
      </c>
      <c r="BN262" s="61">
        <v>0</v>
      </c>
      <c r="BO262" s="61">
        <v>0</v>
      </c>
      <c r="BP262" s="61">
        <v>0</v>
      </c>
      <c r="BQ262" s="61">
        <v>0</v>
      </c>
      <c r="BR262" s="61">
        <v>0</v>
      </c>
      <c r="BS262" s="61">
        <v>0</v>
      </c>
      <c r="BT262" s="61">
        <v>0</v>
      </c>
      <c r="BU262" s="61">
        <v>0</v>
      </c>
      <c r="BV262" s="61">
        <v>0</v>
      </c>
      <c r="BW262" s="130">
        <v>0</v>
      </c>
      <c r="BX262" s="108">
        <v>0</v>
      </c>
      <c r="BY262" s="47">
        <v>0</v>
      </c>
      <c r="BZ262" s="47">
        <v>0</v>
      </c>
      <c r="CA262" s="47">
        <v>0</v>
      </c>
      <c r="CB262" s="47">
        <v>0</v>
      </c>
      <c r="CC262" s="47">
        <v>0</v>
      </c>
      <c r="CD262" s="47">
        <v>0</v>
      </c>
      <c r="CE262" s="47">
        <v>0</v>
      </c>
      <c r="CF262" s="47">
        <v>0</v>
      </c>
      <c r="CG262" s="47">
        <v>0</v>
      </c>
      <c r="CH262" s="47">
        <v>0</v>
      </c>
      <c r="CI262" s="47">
        <v>0</v>
      </c>
      <c r="CJ262" s="47">
        <v>0</v>
      </c>
      <c r="CK262" s="47">
        <v>0</v>
      </c>
      <c r="CL262" s="47">
        <v>0</v>
      </c>
      <c r="CM262" s="47">
        <v>0</v>
      </c>
      <c r="CN262" s="47">
        <v>0</v>
      </c>
      <c r="CO262" s="47">
        <v>0</v>
      </c>
      <c r="CP262" s="47">
        <v>0</v>
      </c>
      <c r="CQ262" s="47">
        <v>0</v>
      </c>
      <c r="CR262" s="47">
        <v>0</v>
      </c>
      <c r="CS262" s="47">
        <v>0</v>
      </c>
      <c r="CT262" s="47">
        <v>0</v>
      </c>
      <c r="CU262" s="47"/>
      <c r="CV262" s="47"/>
      <c r="CW262" s="47"/>
      <c r="CX262" s="47"/>
      <c r="CY262" s="47"/>
      <c r="CZ262" s="47"/>
      <c r="DA262" s="47"/>
      <c r="DB262" s="47"/>
      <c r="DC262" s="47"/>
      <c r="DD262" s="47"/>
      <c r="DE262" s="47"/>
      <c r="DF262" s="47"/>
    </row>
    <row r="263" spans="1:110" ht="17.25" customHeight="1">
      <c r="A263" s="130" t="s">
        <v>926</v>
      </c>
      <c r="B263" s="37" t="s">
        <v>1155</v>
      </c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>
        <v>136510</v>
      </c>
      <c r="AL263" s="61"/>
      <c r="AM263" s="61"/>
      <c r="AN263" s="61"/>
      <c r="AO263" s="61"/>
      <c r="AP263" s="61"/>
      <c r="AQ263" s="61"/>
      <c r="AR263" s="61"/>
      <c r="AS263" s="61">
        <v>0</v>
      </c>
      <c r="AT263" s="61">
        <v>0</v>
      </c>
      <c r="AU263" s="61">
        <v>0</v>
      </c>
      <c r="AV263" s="61">
        <v>0</v>
      </c>
      <c r="AW263" s="61">
        <v>0</v>
      </c>
      <c r="AX263" s="61">
        <v>0</v>
      </c>
      <c r="AY263" s="61">
        <v>0</v>
      </c>
      <c r="AZ263" s="61">
        <v>0</v>
      </c>
      <c r="BA263" s="61">
        <v>0</v>
      </c>
      <c r="BB263" s="61">
        <v>0</v>
      </c>
      <c r="BC263" s="61">
        <v>0</v>
      </c>
      <c r="BD263" s="61">
        <v>0</v>
      </c>
      <c r="BE263" s="61">
        <v>0</v>
      </c>
      <c r="BF263" s="61">
        <v>0</v>
      </c>
      <c r="BG263" s="61">
        <v>0</v>
      </c>
      <c r="BH263" s="61">
        <v>0</v>
      </c>
      <c r="BI263" s="61">
        <v>0</v>
      </c>
      <c r="BJ263" s="61">
        <v>0</v>
      </c>
      <c r="BK263" s="61">
        <v>0</v>
      </c>
      <c r="BL263" s="61">
        <v>0</v>
      </c>
      <c r="BM263" s="61">
        <v>0</v>
      </c>
      <c r="BN263" s="61">
        <v>0</v>
      </c>
      <c r="BO263" s="61">
        <v>0</v>
      </c>
      <c r="BP263" s="61">
        <v>0</v>
      </c>
      <c r="BQ263" s="61">
        <v>0</v>
      </c>
      <c r="BR263" s="61">
        <v>0</v>
      </c>
      <c r="BS263" s="61">
        <v>0</v>
      </c>
      <c r="BT263" s="61">
        <v>0</v>
      </c>
      <c r="BU263" s="61">
        <v>0</v>
      </c>
      <c r="BV263" s="61">
        <v>0</v>
      </c>
      <c r="BW263" s="130">
        <v>0</v>
      </c>
      <c r="BX263" s="108">
        <v>0</v>
      </c>
      <c r="BY263" s="47">
        <v>0</v>
      </c>
      <c r="BZ263" s="47">
        <v>0</v>
      </c>
      <c r="CA263" s="47">
        <v>0</v>
      </c>
      <c r="CB263" s="47">
        <v>0</v>
      </c>
      <c r="CC263" s="47">
        <v>0</v>
      </c>
      <c r="CD263" s="47">
        <v>0</v>
      </c>
      <c r="CE263" s="47">
        <v>0</v>
      </c>
      <c r="CF263" s="47">
        <v>0</v>
      </c>
      <c r="CG263" s="47">
        <v>0</v>
      </c>
      <c r="CH263" s="47">
        <v>0</v>
      </c>
      <c r="CI263" s="47">
        <v>0</v>
      </c>
      <c r="CJ263" s="47">
        <v>0</v>
      </c>
      <c r="CK263" s="47">
        <v>0</v>
      </c>
      <c r="CL263" s="47">
        <v>0</v>
      </c>
      <c r="CM263" s="47">
        <v>0</v>
      </c>
      <c r="CN263" s="47">
        <v>0</v>
      </c>
      <c r="CO263" s="47">
        <v>0</v>
      </c>
      <c r="CP263" s="47">
        <v>0</v>
      </c>
      <c r="CQ263" s="47">
        <v>0</v>
      </c>
      <c r="CR263" s="47">
        <v>0</v>
      </c>
      <c r="CS263" s="47">
        <v>0</v>
      </c>
      <c r="CT263" s="47">
        <v>0</v>
      </c>
      <c r="CU263" s="47"/>
      <c r="CV263" s="47"/>
      <c r="CW263" s="47"/>
      <c r="CX263" s="47"/>
      <c r="CY263" s="47"/>
      <c r="CZ263" s="47"/>
      <c r="DA263" s="47"/>
      <c r="DB263" s="47"/>
      <c r="DC263" s="47"/>
      <c r="DD263" s="47"/>
      <c r="DE263" s="47"/>
      <c r="DF263" s="47"/>
    </row>
    <row r="264" spans="1:110" ht="17.25" customHeight="1">
      <c r="A264" s="130" t="s">
        <v>926</v>
      </c>
      <c r="B264" s="37" t="s">
        <v>1156</v>
      </c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>
        <v>150000</v>
      </c>
      <c r="AT264" s="61">
        <v>0</v>
      </c>
      <c r="AU264" s="61">
        <v>0</v>
      </c>
      <c r="AV264" s="61">
        <v>0</v>
      </c>
      <c r="AW264" s="61">
        <v>0</v>
      </c>
      <c r="AX264" s="61">
        <v>0</v>
      </c>
      <c r="AY264" s="61">
        <v>0</v>
      </c>
      <c r="AZ264" s="61">
        <v>0</v>
      </c>
      <c r="BA264" s="61">
        <v>0</v>
      </c>
      <c r="BB264" s="61">
        <v>0</v>
      </c>
      <c r="BC264" s="61">
        <v>0</v>
      </c>
      <c r="BD264" s="61">
        <v>0</v>
      </c>
      <c r="BE264" s="61">
        <v>0</v>
      </c>
      <c r="BF264" s="61">
        <v>0</v>
      </c>
      <c r="BG264" s="61">
        <v>0</v>
      </c>
      <c r="BH264" s="61">
        <v>0</v>
      </c>
      <c r="BI264" s="61">
        <v>0</v>
      </c>
      <c r="BJ264" s="61">
        <v>0</v>
      </c>
      <c r="BK264" s="61">
        <v>0</v>
      </c>
      <c r="BL264" s="61">
        <v>0</v>
      </c>
      <c r="BM264" s="61">
        <v>0</v>
      </c>
      <c r="BN264" s="61">
        <v>0</v>
      </c>
      <c r="BO264" s="61">
        <v>0</v>
      </c>
      <c r="BP264" s="61">
        <v>0</v>
      </c>
      <c r="BQ264" s="61">
        <v>0</v>
      </c>
      <c r="BR264" s="61">
        <v>0</v>
      </c>
      <c r="BS264" s="61">
        <v>0</v>
      </c>
      <c r="BT264" s="61">
        <v>0</v>
      </c>
      <c r="BU264" s="61">
        <v>0</v>
      </c>
      <c r="BV264" s="61">
        <v>0</v>
      </c>
      <c r="BW264" s="130">
        <v>0</v>
      </c>
      <c r="BX264" s="108">
        <v>0</v>
      </c>
      <c r="BY264" s="47">
        <v>0</v>
      </c>
      <c r="BZ264" s="47">
        <v>0</v>
      </c>
      <c r="CA264" s="47">
        <v>0</v>
      </c>
      <c r="CB264" s="47">
        <v>0</v>
      </c>
      <c r="CC264" s="47">
        <v>0</v>
      </c>
      <c r="CD264" s="47">
        <v>0</v>
      </c>
      <c r="CE264" s="47">
        <v>0</v>
      </c>
      <c r="CF264" s="47">
        <v>0</v>
      </c>
      <c r="CG264" s="47">
        <v>0</v>
      </c>
      <c r="CH264" s="47">
        <v>0</v>
      </c>
      <c r="CI264" s="47">
        <v>0</v>
      </c>
      <c r="CJ264" s="47">
        <v>0</v>
      </c>
      <c r="CK264" s="47">
        <v>0</v>
      </c>
      <c r="CL264" s="47">
        <v>0</v>
      </c>
      <c r="CM264" s="47">
        <v>0</v>
      </c>
      <c r="CN264" s="47">
        <v>0</v>
      </c>
      <c r="CO264" s="47">
        <v>0</v>
      </c>
      <c r="CP264" s="47">
        <v>0</v>
      </c>
      <c r="CQ264" s="47">
        <v>0</v>
      </c>
      <c r="CR264" s="47">
        <v>0</v>
      </c>
      <c r="CS264" s="47">
        <v>0</v>
      </c>
      <c r="CT264" s="47">
        <v>0</v>
      </c>
      <c r="CU264" s="47"/>
      <c r="CV264" s="47"/>
      <c r="CW264" s="47"/>
      <c r="CX264" s="47"/>
      <c r="CY264" s="47"/>
      <c r="CZ264" s="47"/>
      <c r="DA264" s="47"/>
      <c r="DB264" s="47"/>
      <c r="DC264" s="47"/>
      <c r="DD264" s="47"/>
      <c r="DE264" s="47"/>
      <c r="DF264" s="47"/>
    </row>
    <row r="265" spans="1:110" ht="17.25" customHeight="1">
      <c r="A265" s="130" t="s">
        <v>926</v>
      </c>
      <c r="B265" s="37" t="s">
        <v>1157</v>
      </c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>
        <v>0</v>
      </c>
      <c r="AT265" s="61">
        <v>0</v>
      </c>
      <c r="AU265" s="61">
        <v>0</v>
      </c>
      <c r="AV265" s="61">
        <v>0</v>
      </c>
      <c r="AW265" s="61">
        <v>0</v>
      </c>
      <c r="AX265" s="61">
        <v>0</v>
      </c>
      <c r="AY265" s="61">
        <v>0</v>
      </c>
      <c r="AZ265" s="61">
        <v>0</v>
      </c>
      <c r="BA265" s="61">
        <v>0</v>
      </c>
      <c r="BB265" s="61">
        <v>0</v>
      </c>
      <c r="BC265" s="61">
        <v>250000</v>
      </c>
      <c r="BD265" s="61">
        <v>0</v>
      </c>
      <c r="BE265" s="61">
        <v>0</v>
      </c>
      <c r="BF265" s="61">
        <v>0</v>
      </c>
      <c r="BG265" s="61">
        <v>0</v>
      </c>
      <c r="BH265" s="61">
        <v>0</v>
      </c>
      <c r="BI265" s="61">
        <v>0</v>
      </c>
      <c r="BJ265" s="61">
        <v>0</v>
      </c>
      <c r="BK265" s="61">
        <v>0</v>
      </c>
      <c r="BL265" s="61">
        <v>0</v>
      </c>
      <c r="BM265" s="61">
        <v>0</v>
      </c>
      <c r="BN265" s="61">
        <v>0</v>
      </c>
      <c r="BO265" s="61">
        <v>250000</v>
      </c>
      <c r="BP265" s="61">
        <v>0</v>
      </c>
      <c r="BQ265" s="61">
        <v>0</v>
      </c>
      <c r="BR265" s="61">
        <v>0</v>
      </c>
      <c r="BS265" s="61">
        <v>0</v>
      </c>
      <c r="BT265" s="61">
        <v>0</v>
      </c>
      <c r="BU265" s="61">
        <v>0</v>
      </c>
      <c r="BV265" s="61">
        <v>0</v>
      </c>
      <c r="BW265" s="130">
        <v>0</v>
      </c>
      <c r="BX265" s="108">
        <v>0</v>
      </c>
      <c r="BY265" s="47">
        <v>0</v>
      </c>
      <c r="BZ265" s="47">
        <v>0</v>
      </c>
      <c r="CA265" s="47">
        <v>250000</v>
      </c>
      <c r="CB265" s="47">
        <v>0</v>
      </c>
      <c r="CC265" s="47">
        <v>0</v>
      </c>
      <c r="CD265" s="47">
        <v>0</v>
      </c>
      <c r="CE265" s="47">
        <v>0</v>
      </c>
      <c r="CF265" s="47">
        <v>0</v>
      </c>
      <c r="CG265" s="47">
        <v>0</v>
      </c>
      <c r="CH265" s="47">
        <v>0</v>
      </c>
      <c r="CI265" s="47">
        <v>0</v>
      </c>
      <c r="CJ265" s="47">
        <v>0</v>
      </c>
      <c r="CK265" s="47">
        <v>0</v>
      </c>
      <c r="CL265" s="47">
        <v>0</v>
      </c>
      <c r="CM265" s="47">
        <v>0</v>
      </c>
      <c r="CN265" s="47">
        <v>0</v>
      </c>
      <c r="CO265" s="47">
        <v>0</v>
      </c>
      <c r="CP265" s="47">
        <v>0</v>
      </c>
      <c r="CQ265" s="47">
        <v>0</v>
      </c>
      <c r="CR265" s="47">
        <v>0</v>
      </c>
      <c r="CS265" s="47">
        <v>0</v>
      </c>
      <c r="CT265" s="47">
        <v>0</v>
      </c>
      <c r="CU265" s="47"/>
      <c r="CV265" s="47"/>
      <c r="CW265" s="47"/>
      <c r="CX265" s="47"/>
      <c r="CY265" s="47"/>
      <c r="CZ265" s="47"/>
      <c r="DA265" s="47"/>
      <c r="DB265" s="47"/>
      <c r="DC265" s="47"/>
      <c r="DD265" s="47"/>
      <c r="DE265" s="47"/>
      <c r="DF265" s="47"/>
    </row>
    <row r="266" spans="1:110" ht="17.25" customHeight="1">
      <c r="A266" s="130" t="s">
        <v>926</v>
      </c>
      <c r="B266" s="37" t="s">
        <v>1158</v>
      </c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>
        <v>113000</v>
      </c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>
        <v>0</v>
      </c>
      <c r="AT266" s="61">
        <v>0</v>
      </c>
      <c r="AU266" s="61">
        <v>0</v>
      </c>
      <c r="AV266" s="61">
        <v>0</v>
      </c>
      <c r="AW266" s="61">
        <v>0</v>
      </c>
      <c r="AX266" s="61">
        <v>0</v>
      </c>
      <c r="AY266" s="61">
        <v>0</v>
      </c>
      <c r="AZ266" s="61">
        <v>0</v>
      </c>
      <c r="BA266" s="61">
        <v>0</v>
      </c>
      <c r="BB266" s="61">
        <v>0</v>
      </c>
      <c r="BC266" s="61">
        <v>0</v>
      </c>
      <c r="BD266" s="61">
        <v>0</v>
      </c>
      <c r="BE266" s="61">
        <v>0</v>
      </c>
      <c r="BF266" s="61">
        <v>0</v>
      </c>
      <c r="BG266" s="61">
        <v>0</v>
      </c>
      <c r="BH266" s="61">
        <v>0</v>
      </c>
      <c r="BI266" s="61">
        <v>0</v>
      </c>
      <c r="BJ266" s="61">
        <v>0</v>
      </c>
      <c r="BK266" s="61">
        <v>0</v>
      </c>
      <c r="BL266" s="61">
        <v>0</v>
      </c>
      <c r="BM266" s="61">
        <v>0</v>
      </c>
      <c r="BN266" s="61">
        <v>0</v>
      </c>
      <c r="BO266" s="61">
        <v>0</v>
      </c>
      <c r="BP266" s="61">
        <v>0</v>
      </c>
      <c r="BQ266" s="61">
        <v>0</v>
      </c>
      <c r="BR266" s="61">
        <v>0</v>
      </c>
      <c r="BS266" s="61">
        <v>0</v>
      </c>
      <c r="BT266" s="61">
        <v>0</v>
      </c>
      <c r="BU266" s="61">
        <v>0</v>
      </c>
      <c r="BV266" s="61">
        <v>0</v>
      </c>
      <c r="BW266" s="130">
        <v>0</v>
      </c>
      <c r="BX266" s="108">
        <v>0</v>
      </c>
      <c r="BY266" s="47">
        <v>0</v>
      </c>
      <c r="BZ266" s="47">
        <v>0</v>
      </c>
      <c r="CA266" s="47">
        <v>0</v>
      </c>
      <c r="CB266" s="47">
        <v>0</v>
      </c>
      <c r="CC266" s="47">
        <v>0</v>
      </c>
      <c r="CD266" s="47">
        <v>0</v>
      </c>
      <c r="CE266" s="47">
        <v>0</v>
      </c>
      <c r="CF266" s="47">
        <v>0</v>
      </c>
      <c r="CG266" s="47">
        <v>0</v>
      </c>
      <c r="CH266" s="47">
        <v>0</v>
      </c>
      <c r="CI266" s="47">
        <v>0</v>
      </c>
      <c r="CJ266" s="47">
        <v>0</v>
      </c>
      <c r="CK266" s="47">
        <v>0</v>
      </c>
      <c r="CL266" s="47">
        <v>0</v>
      </c>
      <c r="CM266" s="47">
        <v>0</v>
      </c>
      <c r="CN266" s="47">
        <v>0</v>
      </c>
      <c r="CO266" s="47">
        <v>0</v>
      </c>
      <c r="CP266" s="47">
        <v>0</v>
      </c>
      <c r="CQ266" s="47">
        <v>0</v>
      </c>
      <c r="CR266" s="47">
        <v>0</v>
      </c>
      <c r="CS266" s="47">
        <v>0</v>
      </c>
      <c r="CT266" s="47">
        <v>0</v>
      </c>
      <c r="CU266" s="47"/>
      <c r="CV266" s="47"/>
      <c r="CW266" s="47"/>
      <c r="CX266" s="47"/>
      <c r="CY266" s="47"/>
      <c r="CZ266" s="47"/>
      <c r="DA266" s="47"/>
      <c r="DB266" s="47"/>
      <c r="DC266" s="47"/>
      <c r="DD266" s="47"/>
      <c r="DE266" s="47"/>
      <c r="DF266" s="47"/>
    </row>
    <row r="267" spans="1:110" ht="17.25" customHeight="1">
      <c r="A267" s="130" t="s">
        <v>926</v>
      </c>
      <c r="B267" s="37" t="s">
        <v>1159</v>
      </c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>
        <v>140668.9</v>
      </c>
      <c r="AS267" s="61">
        <v>0</v>
      </c>
      <c r="AT267" s="61">
        <v>0</v>
      </c>
      <c r="AU267" s="61">
        <v>0</v>
      </c>
      <c r="AV267" s="61">
        <v>1109331.1000000001</v>
      </c>
      <c r="AW267" s="61">
        <v>0</v>
      </c>
      <c r="AX267" s="61">
        <v>0</v>
      </c>
      <c r="AY267" s="61">
        <v>0</v>
      </c>
      <c r="AZ267" s="61">
        <v>1750000</v>
      </c>
      <c r="BA267" s="61">
        <v>0</v>
      </c>
      <c r="BB267" s="61">
        <v>420000</v>
      </c>
      <c r="BC267" s="61">
        <v>0</v>
      </c>
      <c r="BD267" s="61">
        <v>210000</v>
      </c>
      <c r="BE267" s="61">
        <v>0</v>
      </c>
      <c r="BF267" s="61">
        <v>0</v>
      </c>
      <c r="BG267" s="61">
        <v>0</v>
      </c>
      <c r="BH267" s="61">
        <v>0</v>
      </c>
      <c r="BI267" s="61">
        <v>0</v>
      </c>
      <c r="BJ267" s="61">
        <v>0</v>
      </c>
      <c r="BK267" s="61">
        <v>0</v>
      </c>
      <c r="BL267" s="61">
        <v>0</v>
      </c>
      <c r="BM267" s="61">
        <v>0</v>
      </c>
      <c r="BN267" s="61">
        <v>0</v>
      </c>
      <c r="BO267" s="61">
        <v>0</v>
      </c>
      <c r="BP267" s="61">
        <v>0</v>
      </c>
      <c r="BQ267" s="61">
        <v>0</v>
      </c>
      <c r="BR267" s="61">
        <v>0</v>
      </c>
      <c r="BS267" s="61">
        <v>0</v>
      </c>
      <c r="BT267" s="61">
        <v>0</v>
      </c>
      <c r="BU267" s="61">
        <v>0</v>
      </c>
      <c r="BV267" s="61">
        <v>0</v>
      </c>
      <c r="BW267" s="130">
        <v>0</v>
      </c>
      <c r="BX267" s="108">
        <v>0</v>
      </c>
      <c r="BY267" s="47">
        <v>0</v>
      </c>
      <c r="BZ267" s="47">
        <v>0</v>
      </c>
      <c r="CA267" s="47">
        <v>0</v>
      </c>
      <c r="CB267" s="47">
        <v>0</v>
      </c>
      <c r="CC267" s="47">
        <v>0</v>
      </c>
      <c r="CD267" s="47">
        <v>0</v>
      </c>
      <c r="CE267" s="47">
        <v>0</v>
      </c>
      <c r="CF267" s="47">
        <v>0</v>
      </c>
      <c r="CG267" s="47">
        <v>0</v>
      </c>
      <c r="CH267" s="47">
        <v>0</v>
      </c>
      <c r="CI267" s="47">
        <v>0</v>
      </c>
      <c r="CJ267" s="47">
        <v>0</v>
      </c>
      <c r="CK267" s="47">
        <v>0</v>
      </c>
      <c r="CL267" s="47">
        <v>0</v>
      </c>
      <c r="CM267" s="47">
        <v>0</v>
      </c>
      <c r="CN267" s="47">
        <v>0</v>
      </c>
      <c r="CO267" s="47">
        <v>0</v>
      </c>
      <c r="CP267" s="47">
        <v>0</v>
      </c>
      <c r="CQ267" s="47">
        <v>0</v>
      </c>
      <c r="CR267" s="47">
        <v>0</v>
      </c>
      <c r="CS267" s="47">
        <v>0</v>
      </c>
      <c r="CT267" s="47">
        <v>0</v>
      </c>
      <c r="CU267" s="47"/>
      <c r="CV267" s="47"/>
      <c r="CW267" s="47"/>
      <c r="CX267" s="47"/>
      <c r="CY267" s="47"/>
      <c r="CZ267" s="47"/>
      <c r="DA267" s="47"/>
      <c r="DB267" s="47"/>
      <c r="DC267" s="47"/>
      <c r="DD267" s="47"/>
      <c r="DE267" s="47"/>
      <c r="DF267" s="47"/>
    </row>
    <row r="268" spans="1:110" ht="17.25" customHeight="1">
      <c r="A268" s="130" t="s">
        <v>926</v>
      </c>
      <c r="B268" s="37" t="s">
        <v>1160</v>
      </c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>
        <v>0</v>
      </c>
      <c r="AT268" s="61">
        <v>0</v>
      </c>
      <c r="AU268" s="61">
        <v>0</v>
      </c>
      <c r="AV268" s="61">
        <v>0</v>
      </c>
      <c r="AW268" s="61">
        <v>0</v>
      </c>
      <c r="AX268" s="61">
        <v>0</v>
      </c>
      <c r="AY268" s="61">
        <v>0</v>
      </c>
      <c r="AZ268" s="61">
        <v>0</v>
      </c>
      <c r="BA268" s="61">
        <v>0</v>
      </c>
      <c r="BB268" s="61">
        <v>800000</v>
      </c>
      <c r="BC268" s="61">
        <v>500000</v>
      </c>
      <c r="BD268" s="61">
        <v>0</v>
      </c>
      <c r="BE268" s="61">
        <v>0</v>
      </c>
      <c r="BF268" s="61">
        <v>0</v>
      </c>
      <c r="BG268" s="61">
        <v>0</v>
      </c>
      <c r="BH268" s="61">
        <v>0</v>
      </c>
      <c r="BI268" s="61">
        <v>0</v>
      </c>
      <c r="BJ268" s="61">
        <v>0</v>
      </c>
      <c r="BK268" s="61">
        <v>0</v>
      </c>
      <c r="BL268" s="61">
        <v>0</v>
      </c>
      <c r="BM268" s="61">
        <v>0</v>
      </c>
      <c r="BN268" s="61">
        <v>0</v>
      </c>
      <c r="BO268" s="61">
        <v>0</v>
      </c>
      <c r="BP268" s="61">
        <v>0</v>
      </c>
      <c r="BQ268" s="61">
        <v>0</v>
      </c>
      <c r="BR268" s="61">
        <v>0</v>
      </c>
      <c r="BS268" s="61">
        <v>0</v>
      </c>
      <c r="BT268" s="61">
        <v>0</v>
      </c>
      <c r="BU268" s="61">
        <v>0</v>
      </c>
      <c r="BV268" s="61">
        <v>0</v>
      </c>
      <c r="BW268" s="130">
        <v>0</v>
      </c>
      <c r="BX268" s="108">
        <v>0</v>
      </c>
      <c r="BY268" s="47">
        <v>0</v>
      </c>
      <c r="BZ268" s="47">
        <v>0</v>
      </c>
      <c r="CA268" s="47">
        <v>0</v>
      </c>
      <c r="CB268" s="47">
        <v>0</v>
      </c>
      <c r="CC268" s="47">
        <v>0</v>
      </c>
      <c r="CD268" s="47">
        <v>0</v>
      </c>
      <c r="CE268" s="47">
        <v>0</v>
      </c>
      <c r="CF268" s="47">
        <v>0</v>
      </c>
      <c r="CG268" s="47">
        <v>0</v>
      </c>
      <c r="CH268" s="47">
        <v>0</v>
      </c>
      <c r="CI268" s="47">
        <v>0</v>
      </c>
      <c r="CJ268" s="47">
        <v>0</v>
      </c>
      <c r="CK268" s="47">
        <v>0</v>
      </c>
      <c r="CL268" s="47">
        <v>0</v>
      </c>
      <c r="CM268" s="47">
        <v>0</v>
      </c>
      <c r="CN268" s="47">
        <v>0</v>
      </c>
      <c r="CO268" s="47">
        <v>0</v>
      </c>
      <c r="CP268" s="47">
        <v>0</v>
      </c>
      <c r="CQ268" s="47">
        <v>0</v>
      </c>
      <c r="CR268" s="47">
        <v>0</v>
      </c>
      <c r="CS268" s="47">
        <v>0</v>
      </c>
      <c r="CT268" s="47">
        <v>0</v>
      </c>
      <c r="CU268" s="47"/>
      <c r="CV268" s="47"/>
      <c r="CW268" s="47"/>
      <c r="CX268" s="47"/>
      <c r="CY268" s="47"/>
      <c r="CZ268" s="47"/>
      <c r="DA268" s="47"/>
      <c r="DB268" s="47"/>
      <c r="DC268" s="47"/>
      <c r="DD268" s="47"/>
      <c r="DE268" s="47"/>
      <c r="DF268" s="47"/>
    </row>
    <row r="269" spans="1:110" ht="17.25" customHeight="1">
      <c r="A269" s="130" t="s">
        <v>926</v>
      </c>
      <c r="B269" s="37" t="s">
        <v>1161</v>
      </c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>
        <v>344301.91</v>
      </c>
      <c r="AH269" s="61"/>
      <c r="AI269" s="61"/>
      <c r="AJ269" s="61"/>
      <c r="AK269" s="61"/>
      <c r="AL269" s="61"/>
      <c r="AM269" s="61"/>
      <c r="AN269" s="61">
        <v>57250.51</v>
      </c>
      <c r="AO269" s="61"/>
      <c r="AP269" s="61"/>
      <c r="AQ269" s="61"/>
      <c r="AR269" s="61"/>
      <c r="AS269" s="61">
        <v>0</v>
      </c>
      <c r="AT269" s="61">
        <v>0</v>
      </c>
      <c r="AU269" s="61">
        <v>0</v>
      </c>
      <c r="AV269" s="61">
        <v>0</v>
      </c>
      <c r="AW269" s="61">
        <v>0</v>
      </c>
      <c r="AX269" s="61">
        <v>0</v>
      </c>
      <c r="AY269" s="61">
        <v>0</v>
      </c>
      <c r="AZ269" s="61">
        <v>0</v>
      </c>
      <c r="BA269" s="61">
        <v>0</v>
      </c>
      <c r="BB269" s="61">
        <v>0</v>
      </c>
      <c r="BC269" s="61">
        <v>0</v>
      </c>
      <c r="BD269" s="61">
        <v>0</v>
      </c>
      <c r="BE269" s="61">
        <v>0</v>
      </c>
      <c r="BF269" s="61">
        <v>0</v>
      </c>
      <c r="BG269" s="61">
        <v>0</v>
      </c>
      <c r="BH269" s="61">
        <v>0</v>
      </c>
      <c r="BI269" s="61">
        <v>0</v>
      </c>
      <c r="BJ269" s="61">
        <v>0</v>
      </c>
      <c r="BK269" s="61">
        <v>0</v>
      </c>
      <c r="BL269" s="61">
        <v>0</v>
      </c>
      <c r="BM269" s="61">
        <v>0</v>
      </c>
      <c r="BN269" s="61">
        <v>0</v>
      </c>
      <c r="BO269" s="61">
        <v>0</v>
      </c>
      <c r="BP269" s="61">
        <v>0</v>
      </c>
      <c r="BQ269" s="61">
        <v>0</v>
      </c>
      <c r="BR269" s="61">
        <v>0</v>
      </c>
      <c r="BS269" s="61">
        <v>0</v>
      </c>
      <c r="BT269" s="61">
        <v>0</v>
      </c>
      <c r="BU269" s="61">
        <v>0</v>
      </c>
      <c r="BV269" s="61">
        <v>0</v>
      </c>
      <c r="BW269" s="130">
        <v>0</v>
      </c>
      <c r="BX269" s="108">
        <v>0</v>
      </c>
      <c r="BY269" s="47">
        <v>0</v>
      </c>
      <c r="BZ269" s="47">
        <v>0</v>
      </c>
      <c r="CA269" s="47">
        <v>0</v>
      </c>
      <c r="CB269" s="47">
        <v>0</v>
      </c>
      <c r="CC269" s="47">
        <v>0</v>
      </c>
      <c r="CD269" s="47">
        <v>0</v>
      </c>
      <c r="CE269" s="47">
        <v>0</v>
      </c>
      <c r="CF269" s="47">
        <v>0</v>
      </c>
      <c r="CG269" s="47">
        <v>0</v>
      </c>
      <c r="CH269" s="47">
        <v>0</v>
      </c>
      <c r="CI269" s="47">
        <v>0</v>
      </c>
      <c r="CJ269" s="47">
        <v>0</v>
      </c>
      <c r="CK269" s="47">
        <v>0</v>
      </c>
      <c r="CL269" s="47">
        <v>0</v>
      </c>
      <c r="CM269" s="47">
        <v>0</v>
      </c>
      <c r="CN269" s="47">
        <v>0</v>
      </c>
      <c r="CO269" s="47">
        <v>0</v>
      </c>
      <c r="CP269" s="47">
        <v>0</v>
      </c>
      <c r="CQ269" s="47">
        <v>0</v>
      </c>
      <c r="CR269" s="47">
        <v>0</v>
      </c>
      <c r="CS269" s="47">
        <v>0</v>
      </c>
      <c r="CT269" s="47">
        <v>0</v>
      </c>
      <c r="CU269" s="47"/>
      <c r="CV269" s="47"/>
      <c r="CW269" s="47"/>
      <c r="CX269" s="47"/>
      <c r="CY269" s="47"/>
      <c r="CZ269" s="47"/>
      <c r="DA269" s="47"/>
      <c r="DB269" s="47"/>
      <c r="DC269" s="47"/>
      <c r="DD269" s="47"/>
      <c r="DE269" s="47"/>
      <c r="DF269" s="47"/>
    </row>
    <row r="270" spans="1:110" ht="17.25" customHeight="1">
      <c r="A270" s="130" t="s">
        <v>926</v>
      </c>
      <c r="B270" s="37" t="s">
        <v>1162</v>
      </c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>
        <v>47167.73</v>
      </c>
      <c r="AF270" s="61">
        <v>-403433.85</v>
      </c>
      <c r="AG270" s="61">
        <v>64661.08</v>
      </c>
      <c r="AH270" s="61">
        <v>116229.14</v>
      </c>
      <c r="AI270" s="61">
        <v>1471.26</v>
      </c>
      <c r="AJ270" s="61">
        <v>3982.1</v>
      </c>
      <c r="AK270" s="61">
        <v>16271.68</v>
      </c>
      <c r="AL270" s="61">
        <v>42107</v>
      </c>
      <c r="AM270" s="61">
        <v>2662</v>
      </c>
      <c r="AN270" s="61"/>
      <c r="AO270" s="61"/>
      <c r="AP270" s="61"/>
      <c r="AQ270" s="61"/>
      <c r="AR270" s="61"/>
      <c r="AS270" s="61">
        <v>0</v>
      </c>
      <c r="AT270" s="61">
        <v>330000</v>
      </c>
      <c r="AU270" s="61">
        <v>142338</v>
      </c>
      <c r="AV270" s="61">
        <v>0</v>
      </c>
      <c r="AW270" s="61">
        <v>0</v>
      </c>
      <c r="AX270" s="61">
        <v>0</v>
      </c>
      <c r="AY270" s="61">
        <v>0</v>
      </c>
      <c r="AZ270" s="61">
        <v>0</v>
      </c>
      <c r="BA270" s="61">
        <v>0</v>
      </c>
      <c r="BB270" s="61">
        <v>0</v>
      </c>
      <c r="BC270" s="61">
        <v>0</v>
      </c>
      <c r="BD270" s="61">
        <v>0</v>
      </c>
      <c r="BE270" s="61">
        <v>0</v>
      </c>
      <c r="BF270" s="61">
        <v>0</v>
      </c>
      <c r="BG270" s="61">
        <v>0</v>
      </c>
      <c r="BH270" s="61">
        <v>0</v>
      </c>
      <c r="BI270" s="61">
        <v>0</v>
      </c>
      <c r="BJ270" s="61">
        <v>0</v>
      </c>
      <c r="BK270" s="61">
        <v>0</v>
      </c>
      <c r="BL270" s="61">
        <v>0</v>
      </c>
      <c r="BM270" s="61">
        <v>0</v>
      </c>
      <c r="BN270" s="61">
        <v>0</v>
      </c>
      <c r="BO270" s="61">
        <v>0</v>
      </c>
      <c r="BP270" s="61">
        <v>0</v>
      </c>
      <c r="BQ270" s="61">
        <v>0</v>
      </c>
      <c r="BR270" s="61">
        <v>0</v>
      </c>
      <c r="BS270" s="61">
        <v>0</v>
      </c>
      <c r="BT270" s="61">
        <v>0</v>
      </c>
      <c r="BU270" s="61">
        <v>0</v>
      </c>
      <c r="BV270" s="61">
        <v>0</v>
      </c>
      <c r="BW270" s="130">
        <v>0</v>
      </c>
      <c r="BX270" s="108">
        <v>0</v>
      </c>
      <c r="BY270" s="47">
        <v>0</v>
      </c>
      <c r="BZ270" s="47">
        <v>0</v>
      </c>
      <c r="CA270" s="47">
        <v>0</v>
      </c>
      <c r="CB270" s="47">
        <v>0</v>
      </c>
      <c r="CC270" s="47">
        <v>0</v>
      </c>
      <c r="CD270" s="47">
        <v>0</v>
      </c>
      <c r="CE270" s="47">
        <v>0</v>
      </c>
      <c r="CF270" s="47">
        <v>0</v>
      </c>
      <c r="CG270" s="47">
        <v>0</v>
      </c>
      <c r="CH270" s="47">
        <v>0</v>
      </c>
      <c r="CI270" s="47">
        <v>0</v>
      </c>
      <c r="CJ270" s="47">
        <v>0</v>
      </c>
      <c r="CK270" s="47">
        <v>0</v>
      </c>
      <c r="CL270" s="47">
        <v>0</v>
      </c>
      <c r="CM270" s="47">
        <v>0</v>
      </c>
      <c r="CN270" s="47">
        <v>0</v>
      </c>
      <c r="CO270" s="47">
        <v>0</v>
      </c>
      <c r="CP270" s="47">
        <v>0</v>
      </c>
      <c r="CQ270" s="47">
        <v>0</v>
      </c>
      <c r="CR270" s="47">
        <v>0</v>
      </c>
      <c r="CS270" s="47">
        <v>0</v>
      </c>
      <c r="CT270" s="47">
        <v>0</v>
      </c>
      <c r="CU270" s="47"/>
      <c r="CV270" s="47"/>
      <c r="CW270" s="47"/>
      <c r="CX270" s="47"/>
      <c r="CY270" s="47"/>
      <c r="CZ270" s="47"/>
      <c r="DA270" s="47"/>
      <c r="DB270" s="47"/>
      <c r="DC270" s="47"/>
      <c r="DD270" s="47"/>
      <c r="DE270" s="47"/>
      <c r="DF270" s="47"/>
    </row>
    <row r="271" spans="1:110" ht="17.25" customHeight="1">
      <c r="A271" s="130" t="s">
        <v>926</v>
      </c>
      <c r="B271" s="37" t="s">
        <v>1163</v>
      </c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>
        <v>0</v>
      </c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>
        <v>35041.130000000012</v>
      </c>
      <c r="AH271" s="61"/>
      <c r="AI271" s="61"/>
      <c r="AJ271" s="61">
        <v>50923.45</v>
      </c>
      <c r="AK271" s="61"/>
      <c r="AL271" s="61"/>
      <c r="AM271" s="61"/>
      <c r="AN271" s="61">
        <v>22434.48</v>
      </c>
      <c r="AO271" s="61"/>
      <c r="AP271" s="61"/>
      <c r="AQ271" s="61">
        <v>8512.67</v>
      </c>
      <c r="AR271" s="61"/>
      <c r="AS271" s="61">
        <v>0.5</v>
      </c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130"/>
      <c r="BX271" s="108"/>
      <c r="BY271" s="47"/>
      <c r="BZ271" s="47"/>
      <c r="CA271" s="47"/>
      <c r="CB271" s="47"/>
      <c r="CC271" s="47"/>
      <c r="CD271" s="47"/>
      <c r="CE271" s="47"/>
      <c r="CF271" s="47"/>
      <c r="CG271" s="47"/>
      <c r="CH271" s="47"/>
      <c r="CI271" s="47"/>
      <c r="CJ271" s="47"/>
      <c r="CK271" s="47"/>
      <c r="CL271" s="47"/>
      <c r="CM271" s="47"/>
      <c r="CN271" s="47"/>
      <c r="CO271" s="47"/>
      <c r="CP271" s="47"/>
      <c r="CQ271" s="47"/>
      <c r="CR271" s="47"/>
      <c r="CS271" s="47"/>
      <c r="CT271" s="47"/>
      <c r="CU271" s="47"/>
      <c r="CV271" s="47"/>
      <c r="CW271" s="47"/>
      <c r="CX271" s="47"/>
      <c r="CY271" s="47"/>
      <c r="CZ271" s="47"/>
      <c r="DA271" s="47"/>
      <c r="DB271" s="47"/>
      <c r="DC271" s="47"/>
      <c r="DD271" s="47"/>
      <c r="DE271" s="47"/>
      <c r="DF271" s="47"/>
    </row>
    <row r="272" spans="1:110" ht="17.25" customHeight="1">
      <c r="A272" s="130" t="s">
        <v>926</v>
      </c>
      <c r="B272" s="37" t="s">
        <v>1164</v>
      </c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130"/>
      <c r="BX272" s="108"/>
      <c r="BY272" s="47"/>
      <c r="BZ272" s="47"/>
      <c r="CA272" s="47"/>
      <c r="CB272" s="47"/>
      <c r="CC272" s="47"/>
      <c r="CD272" s="47"/>
      <c r="CE272" s="47"/>
      <c r="CF272" s="47"/>
      <c r="CG272" s="47"/>
      <c r="CH272" s="47"/>
      <c r="CI272" s="47"/>
      <c r="CJ272" s="47"/>
      <c r="CK272" s="47"/>
      <c r="CL272" s="47"/>
      <c r="CM272" s="47"/>
      <c r="CN272" s="47"/>
      <c r="CO272" s="47"/>
      <c r="CP272" s="47"/>
      <c r="CQ272" s="47"/>
      <c r="CR272" s="47"/>
      <c r="CS272" s="47"/>
      <c r="CT272" s="47"/>
      <c r="CU272" s="47"/>
      <c r="CV272" s="47"/>
      <c r="CW272" s="47"/>
      <c r="CX272" s="47"/>
      <c r="CY272" s="47"/>
      <c r="CZ272" s="47"/>
      <c r="DA272" s="47"/>
      <c r="DB272" s="47"/>
      <c r="DC272" s="47"/>
      <c r="DD272" s="47"/>
      <c r="DE272" s="47"/>
      <c r="DF272" s="47"/>
    </row>
    <row r="273" spans="1:110" ht="17.25" customHeight="1">
      <c r="A273" s="130" t="s">
        <v>926</v>
      </c>
      <c r="B273" s="37" t="s">
        <v>1165</v>
      </c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>
        <v>79494.499999999985</v>
      </c>
      <c r="AA273" s="61">
        <v>56584.17</v>
      </c>
      <c r="AB273" s="61"/>
      <c r="AC273" s="61">
        <v>114182.08</v>
      </c>
      <c r="AD273" s="61"/>
      <c r="AE273" s="61">
        <v>93505.739999999991</v>
      </c>
      <c r="AF273" s="61">
        <v>51672.56</v>
      </c>
      <c r="AG273" s="61">
        <v>68781.77</v>
      </c>
      <c r="AH273" s="61">
        <v>165876.33000000002</v>
      </c>
      <c r="AI273" s="61">
        <v>115330.14</v>
      </c>
      <c r="AJ273" s="61">
        <v>80656.049999999988</v>
      </c>
      <c r="AK273" s="61">
        <v>78736.17</v>
      </c>
      <c r="AL273" s="61">
        <v>68874.94</v>
      </c>
      <c r="AM273" s="61">
        <v>93105.84</v>
      </c>
      <c r="AN273" s="61">
        <v>66056.740000000005</v>
      </c>
      <c r="AO273" s="61"/>
      <c r="AP273" s="61"/>
      <c r="AQ273" s="61">
        <v>126154.92</v>
      </c>
      <c r="AR273" s="61">
        <v>162358.58000000002</v>
      </c>
      <c r="AS273" s="61">
        <v>149434.03827586205</v>
      </c>
      <c r="AT273" s="61">
        <v>137434.03827586205</v>
      </c>
      <c r="AU273" s="61">
        <v>136434.03827586205</v>
      </c>
      <c r="AV273" s="61">
        <v>138434.03827586205</v>
      </c>
      <c r="AW273" s="61">
        <v>146434.03827586205</v>
      </c>
      <c r="AX273" s="61">
        <v>138434.03827586205</v>
      </c>
      <c r="AY273" s="61">
        <v>123434.03827586205</v>
      </c>
      <c r="AZ273" s="61">
        <v>123434.03827586205</v>
      </c>
      <c r="BA273" s="61">
        <v>121434.03827586205</v>
      </c>
      <c r="BB273" s="61">
        <v>121434.03827586205</v>
      </c>
      <c r="BC273" s="61">
        <v>123434.03827586205</v>
      </c>
      <c r="BD273" s="61">
        <v>123434.03827586205</v>
      </c>
      <c r="BE273" s="61">
        <v>123434.03827586205</v>
      </c>
      <c r="BF273" s="61">
        <v>123434.03827586205</v>
      </c>
      <c r="BG273" s="61">
        <v>151434.03827586205</v>
      </c>
      <c r="BH273" s="61">
        <v>123434.03827586205</v>
      </c>
      <c r="BI273" s="61">
        <v>151434.03827586205</v>
      </c>
      <c r="BJ273" s="61">
        <v>28902.223251877178</v>
      </c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130"/>
      <c r="BX273" s="108"/>
      <c r="BY273" s="47"/>
      <c r="BZ273" s="47"/>
      <c r="CA273" s="47"/>
      <c r="CB273" s="47"/>
      <c r="CC273" s="47"/>
      <c r="CD273" s="47"/>
      <c r="CE273" s="47"/>
      <c r="CF273" s="47"/>
      <c r="CG273" s="47"/>
      <c r="CH273" s="47"/>
      <c r="CI273" s="47"/>
      <c r="CJ273" s="47"/>
      <c r="CK273" s="47"/>
      <c r="CL273" s="47"/>
      <c r="CM273" s="47"/>
      <c r="CN273" s="47"/>
      <c r="CO273" s="47"/>
      <c r="CP273" s="47"/>
      <c r="CQ273" s="47"/>
      <c r="CR273" s="47"/>
      <c r="CS273" s="47"/>
      <c r="CT273" s="47"/>
      <c r="CU273" s="47"/>
      <c r="CV273" s="47"/>
      <c r="CW273" s="47"/>
      <c r="CX273" s="47"/>
      <c r="CY273" s="47"/>
      <c r="CZ273" s="47"/>
      <c r="DA273" s="47"/>
      <c r="DB273" s="47"/>
      <c r="DC273" s="47"/>
      <c r="DD273" s="47"/>
      <c r="DE273" s="47"/>
      <c r="DF273" s="47"/>
    </row>
    <row r="274" spans="1:110" ht="17.25" customHeight="1">
      <c r="A274" s="130" t="s">
        <v>926</v>
      </c>
      <c r="B274" s="37" t="s">
        <v>1166</v>
      </c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>
        <v>36000</v>
      </c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  <c r="BW274" s="130"/>
      <c r="BX274" s="108"/>
      <c r="BY274" s="47"/>
      <c r="BZ274" s="47"/>
      <c r="CA274" s="47"/>
      <c r="CB274" s="47"/>
      <c r="CC274" s="47"/>
      <c r="CD274" s="47"/>
      <c r="CE274" s="47"/>
      <c r="CF274" s="47"/>
      <c r="CG274" s="47"/>
      <c r="CH274" s="47"/>
      <c r="CI274" s="47"/>
      <c r="CJ274" s="47"/>
      <c r="CK274" s="47"/>
      <c r="CL274" s="47"/>
      <c r="CM274" s="47"/>
      <c r="CN274" s="47"/>
      <c r="CO274" s="47"/>
      <c r="CP274" s="47"/>
      <c r="CQ274" s="47"/>
      <c r="CR274" s="47"/>
      <c r="CS274" s="47"/>
      <c r="CT274" s="47"/>
      <c r="CU274" s="47"/>
      <c r="CV274" s="47"/>
      <c r="CW274" s="47"/>
      <c r="CX274" s="47"/>
      <c r="CY274" s="47"/>
      <c r="CZ274" s="47"/>
      <c r="DA274" s="47"/>
      <c r="DB274" s="47"/>
      <c r="DC274" s="47"/>
      <c r="DD274" s="47"/>
      <c r="DE274" s="47"/>
      <c r="DF274" s="47"/>
    </row>
    <row r="275" spans="1:110" ht="17.25" customHeight="1">
      <c r="A275" s="130" t="s">
        <v>926</v>
      </c>
      <c r="B275" s="37" t="s">
        <v>1167</v>
      </c>
      <c r="C275" s="61"/>
      <c r="D275" s="61"/>
      <c r="E275" s="61"/>
      <c r="F275" s="61"/>
      <c r="G275" s="61"/>
      <c r="H275" s="61"/>
      <c r="I275" s="61"/>
      <c r="J275" s="61"/>
      <c r="K275" s="61"/>
      <c r="L275" s="61">
        <v>-3197783.16</v>
      </c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  <c r="BW275" s="130"/>
      <c r="BX275" s="108"/>
      <c r="BY275" s="47"/>
      <c r="BZ275" s="47"/>
      <c r="CA275" s="47"/>
      <c r="CB275" s="47"/>
      <c r="CC275" s="47"/>
      <c r="CD275" s="47"/>
      <c r="CE275" s="47"/>
      <c r="CF275" s="47"/>
      <c r="CG275" s="47"/>
      <c r="CH275" s="47"/>
      <c r="CI275" s="47"/>
      <c r="CJ275" s="47"/>
      <c r="CK275" s="47"/>
      <c r="CL275" s="47"/>
      <c r="CM275" s="47"/>
      <c r="CN275" s="47"/>
      <c r="CO275" s="47"/>
      <c r="CP275" s="47"/>
      <c r="CQ275" s="47"/>
      <c r="CR275" s="47"/>
      <c r="CS275" s="47"/>
      <c r="CT275" s="47"/>
      <c r="CU275" s="47"/>
      <c r="CV275" s="47"/>
      <c r="CW275" s="47"/>
      <c r="CX275" s="47"/>
      <c r="CY275" s="47"/>
      <c r="CZ275" s="47"/>
      <c r="DA275" s="47"/>
      <c r="DB275" s="47"/>
      <c r="DC275" s="47"/>
      <c r="DD275" s="47"/>
      <c r="DE275" s="47"/>
      <c r="DF275" s="47"/>
    </row>
    <row r="276" spans="1:110" ht="17.25" customHeight="1">
      <c r="A276" s="130" t="s">
        <v>926</v>
      </c>
      <c r="B276" s="37" t="s">
        <v>1168</v>
      </c>
      <c r="C276" s="61"/>
      <c r="D276" s="61"/>
      <c r="E276" s="61"/>
      <c r="F276" s="61"/>
      <c r="G276" s="61"/>
      <c r="H276" s="61"/>
      <c r="I276" s="61"/>
      <c r="J276" s="61"/>
      <c r="K276" s="61"/>
      <c r="L276" s="61">
        <v>13142.93</v>
      </c>
      <c r="M276" s="61">
        <v>29611.17</v>
      </c>
      <c r="N276" s="61">
        <v>799874.4800000001</v>
      </c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>
        <v>-12517.68</v>
      </c>
      <c r="AL276" s="61"/>
      <c r="AM276" s="61"/>
      <c r="AN276" s="61"/>
      <c r="AO276" s="61">
        <v>-31257.119999999999</v>
      </c>
      <c r="AP276" s="61">
        <v>43774.8</v>
      </c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130"/>
      <c r="BX276" s="108"/>
      <c r="BY276" s="47"/>
      <c r="BZ276" s="47"/>
      <c r="CA276" s="47"/>
      <c r="CB276" s="47"/>
      <c r="CC276" s="47"/>
      <c r="CD276" s="47"/>
      <c r="CE276" s="47"/>
      <c r="CF276" s="47"/>
      <c r="CG276" s="47"/>
      <c r="CH276" s="47"/>
      <c r="CI276" s="47"/>
      <c r="CJ276" s="47"/>
      <c r="CK276" s="47"/>
      <c r="CL276" s="47"/>
      <c r="CM276" s="47"/>
      <c r="CN276" s="47"/>
      <c r="CO276" s="47"/>
      <c r="CP276" s="47"/>
      <c r="CQ276" s="47"/>
      <c r="CR276" s="47"/>
      <c r="CS276" s="47"/>
      <c r="CT276" s="47"/>
      <c r="CU276" s="47"/>
      <c r="CV276" s="47"/>
      <c r="CW276" s="47"/>
      <c r="CX276" s="47"/>
      <c r="CY276" s="47"/>
      <c r="CZ276" s="47"/>
      <c r="DA276" s="47"/>
      <c r="DB276" s="47"/>
      <c r="DC276" s="47"/>
      <c r="DD276" s="47"/>
      <c r="DE276" s="47"/>
      <c r="DF276" s="47"/>
    </row>
    <row r="277" spans="1:110" ht="17.25" customHeight="1">
      <c r="A277" s="130" t="s">
        <v>926</v>
      </c>
      <c r="B277" s="37" t="s">
        <v>1169</v>
      </c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130"/>
      <c r="BX277" s="108"/>
      <c r="BY277" s="47"/>
      <c r="BZ277" s="47"/>
      <c r="CA277" s="47"/>
      <c r="CB277" s="47"/>
      <c r="CC277" s="47"/>
      <c r="CD277" s="47"/>
      <c r="CE277" s="47"/>
      <c r="CF277" s="47"/>
      <c r="CG277" s="47"/>
      <c r="CH277" s="47"/>
      <c r="CI277" s="47"/>
      <c r="CJ277" s="47"/>
      <c r="CK277" s="47"/>
      <c r="CL277" s="47"/>
      <c r="CM277" s="47"/>
      <c r="CN277" s="47"/>
      <c r="CO277" s="47"/>
      <c r="CP277" s="47"/>
      <c r="CQ277" s="47"/>
      <c r="CR277" s="47"/>
      <c r="CS277" s="47"/>
      <c r="CT277" s="47"/>
      <c r="CU277" s="47"/>
      <c r="CV277" s="47"/>
      <c r="CW277" s="47"/>
      <c r="CX277" s="47"/>
      <c r="CY277" s="47"/>
      <c r="CZ277" s="47"/>
      <c r="DA277" s="47"/>
      <c r="DB277" s="47"/>
      <c r="DC277" s="47"/>
      <c r="DD277" s="47"/>
      <c r="DE277" s="47"/>
      <c r="DF277" s="47"/>
    </row>
    <row r="278" spans="1:110" ht="17.25" customHeight="1">
      <c r="A278" s="130" t="s">
        <v>926</v>
      </c>
      <c r="B278" s="37" t="s">
        <v>1170</v>
      </c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130"/>
      <c r="BX278" s="108"/>
      <c r="BY278" s="47"/>
      <c r="BZ278" s="47"/>
      <c r="CA278" s="47"/>
      <c r="CB278" s="47"/>
      <c r="CC278" s="47"/>
      <c r="CD278" s="47"/>
      <c r="CE278" s="47"/>
      <c r="CF278" s="47"/>
      <c r="CG278" s="47"/>
      <c r="CH278" s="47"/>
      <c r="CI278" s="47"/>
      <c r="CJ278" s="47"/>
      <c r="CK278" s="47"/>
      <c r="CL278" s="47"/>
      <c r="CM278" s="47"/>
      <c r="CN278" s="47"/>
      <c r="CO278" s="47"/>
      <c r="CP278" s="47"/>
      <c r="CQ278" s="47"/>
      <c r="CR278" s="47"/>
      <c r="CS278" s="47"/>
      <c r="CT278" s="47"/>
      <c r="CU278" s="47"/>
      <c r="CV278" s="47"/>
      <c r="CW278" s="47"/>
      <c r="CX278" s="47"/>
      <c r="CY278" s="47"/>
      <c r="CZ278" s="47"/>
      <c r="DA278" s="47"/>
      <c r="DB278" s="47"/>
      <c r="DC278" s="47"/>
      <c r="DD278" s="47"/>
      <c r="DE278" s="47"/>
      <c r="DF278" s="47"/>
    </row>
    <row r="279" spans="1:110" ht="17.25" customHeight="1">
      <c r="A279" s="130" t="s">
        <v>926</v>
      </c>
      <c r="B279" s="37" t="s">
        <v>1171</v>
      </c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>
        <v>0</v>
      </c>
      <c r="AT279" s="61">
        <v>0</v>
      </c>
      <c r="AU279" s="61">
        <v>0</v>
      </c>
      <c r="AV279" s="61">
        <v>0</v>
      </c>
      <c r="AW279" s="61">
        <v>0</v>
      </c>
      <c r="AX279" s="61">
        <v>0</v>
      </c>
      <c r="AY279" s="61">
        <v>0</v>
      </c>
      <c r="AZ279" s="61">
        <v>0</v>
      </c>
      <c r="BA279" s="61">
        <v>0</v>
      </c>
      <c r="BB279" s="61">
        <v>0</v>
      </c>
      <c r="BC279" s="61"/>
      <c r="BD279" s="61"/>
      <c r="BE279" s="61">
        <v>200000</v>
      </c>
      <c r="BF279" s="61"/>
      <c r="BG279" s="61">
        <v>200000</v>
      </c>
      <c r="BH279" s="61">
        <v>400000</v>
      </c>
      <c r="BI279" s="61">
        <v>100000</v>
      </c>
      <c r="BJ279" s="61">
        <v>100000</v>
      </c>
      <c r="BK279" s="61">
        <v>0</v>
      </c>
      <c r="BL279" s="61">
        <v>200000</v>
      </c>
      <c r="BM279" s="61">
        <v>2000000</v>
      </c>
      <c r="BN279" s="61">
        <v>300000</v>
      </c>
      <c r="BO279" s="61">
        <v>500000</v>
      </c>
      <c r="BP279" s="61">
        <v>500000</v>
      </c>
      <c r="BQ279" s="61">
        <v>0</v>
      </c>
      <c r="BR279" s="61">
        <v>0</v>
      </c>
      <c r="BS279" s="61">
        <v>500000</v>
      </c>
      <c r="BT279" s="61">
        <v>0</v>
      </c>
      <c r="BU279" s="61">
        <v>0</v>
      </c>
      <c r="BV279" s="61">
        <v>0</v>
      </c>
      <c r="BW279" s="130">
        <v>0</v>
      </c>
      <c r="BX279" s="108">
        <v>0</v>
      </c>
      <c r="BY279" s="47">
        <v>0</v>
      </c>
      <c r="BZ279" s="47">
        <v>0</v>
      </c>
      <c r="CA279" s="47">
        <v>0</v>
      </c>
      <c r="CB279" s="47">
        <v>0</v>
      </c>
      <c r="CC279" s="47">
        <v>0</v>
      </c>
      <c r="CD279" s="47">
        <v>0</v>
      </c>
      <c r="CE279" s="47">
        <v>0</v>
      </c>
      <c r="CF279" s="47">
        <v>0</v>
      </c>
      <c r="CG279" s="47">
        <v>0</v>
      </c>
      <c r="CH279" s="47">
        <v>0</v>
      </c>
      <c r="CI279" s="47">
        <v>0</v>
      </c>
      <c r="CJ279" s="47">
        <v>0</v>
      </c>
      <c r="CK279" s="47">
        <v>0</v>
      </c>
      <c r="CL279" s="47">
        <v>0</v>
      </c>
      <c r="CM279" s="47">
        <v>0</v>
      </c>
      <c r="CN279" s="47">
        <v>0</v>
      </c>
      <c r="CO279" s="47">
        <v>0</v>
      </c>
      <c r="CP279" s="47">
        <v>0</v>
      </c>
      <c r="CQ279" s="47">
        <v>0</v>
      </c>
      <c r="CR279" s="47">
        <v>0</v>
      </c>
      <c r="CS279" s="47">
        <v>0</v>
      </c>
      <c r="CT279" s="47">
        <v>0</v>
      </c>
      <c r="CU279" s="47"/>
      <c r="CV279" s="47"/>
      <c r="CW279" s="47"/>
      <c r="CX279" s="47"/>
      <c r="CY279" s="47"/>
      <c r="CZ279" s="47"/>
      <c r="DA279" s="47"/>
      <c r="DB279" s="47"/>
      <c r="DC279" s="47"/>
      <c r="DD279" s="47"/>
      <c r="DE279" s="47"/>
      <c r="DF279" s="47"/>
    </row>
    <row r="280" spans="1:110" ht="17.25" customHeight="1">
      <c r="A280" s="130" t="s">
        <v>926</v>
      </c>
      <c r="B280" s="37" t="s">
        <v>1172</v>
      </c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>
        <v>433.72</v>
      </c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>
        <v>-433.72</v>
      </c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130"/>
      <c r="BX280" s="108"/>
      <c r="BY280" s="47"/>
      <c r="BZ280" s="47"/>
      <c r="CA280" s="47"/>
      <c r="CB280" s="47"/>
      <c r="CC280" s="47"/>
      <c r="CD280" s="47"/>
      <c r="CE280" s="47"/>
      <c r="CF280" s="47"/>
      <c r="CG280" s="47"/>
      <c r="CH280" s="47"/>
      <c r="CI280" s="47"/>
      <c r="CJ280" s="47"/>
      <c r="CK280" s="47"/>
      <c r="CL280" s="47"/>
      <c r="CM280" s="47"/>
      <c r="CN280" s="47"/>
      <c r="CO280" s="47"/>
      <c r="CP280" s="47"/>
      <c r="CQ280" s="47"/>
      <c r="CR280" s="47"/>
      <c r="CS280" s="47"/>
      <c r="CT280" s="47"/>
      <c r="CU280" s="47"/>
      <c r="CV280" s="47"/>
      <c r="CW280" s="47"/>
      <c r="CX280" s="47"/>
      <c r="CY280" s="47"/>
      <c r="CZ280" s="47"/>
      <c r="DA280" s="47"/>
      <c r="DB280" s="47"/>
      <c r="DC280" s="47"/>
      <c r="DD280" s="47"/>
      <c r="DE280" s="47"/>
      <c r="DF280" s="47"/>
    </row>
    <row r="281" spans="1:110" ht="17.25" customHeight="1">
      <c r="A281" s="130" t="s">
        <v>926</v>
      </c>
      <c r="B281" s="37" t="s">
        <v>1173</v>
      </c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>
        <v>22</v>
      </c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>
        <v>-22</v>
      </c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130"/>
      <c r="BX281" s="108"/>
      <c r="BY281" s="47"/>
      <c r="BZ281" s="47"/>
      <c r="CA281" s="47"/>
      <c r="CB281" s="47"/>
      <c r="CC281" s="47"/>
      <c r="CD281" s="47"/>
      <c r="CE281" s="47"/>
      <c r="CF281" s="47"/>
      <c r="CG281" s="47"/>
      <c r="CH281" s="47"/>
      <c r="CI281" s="47"/>
      <c r="CJ281" s="47"/>
      <c r="CK281" s="47"/>
      <c r="CL281" s="47"/>
      <c r="CM281" s="47"/>
      <c r="CN281" s="47"/>
      <c r="CO281" s="47"/>
      <c r="CP281" s="47"/>
      <c r="CQ281" s="47"/>
      <c r="CR281" s="47"/>
      <c r="CS281" s="47"/>
      <c r="CT281" s="47"/>
      <c r="CU281" s="47"/>
      <c r="CV281" s="47"/>
      <c r="CW281" s="47"/>
      <c r="CX281" s="47"/>
      <c r="CY281" s="47"/>
      <c r="CZ281" s="47"/>
      <c r="DA281" s="47"/>
      <c r="DB281" s="47"/>
      <c r="DC281" s="47"/>
      <c r="DD281" s="47"/>
      <c r="DE281" s="47"/>
      <c r="DF281" s="47"/>
    </row>
    <row r="282" spans="1:110" ht="17.25" customHeight="1">
      <c r="A282" s="130" t="s">
        <v>926</v>
      </c>
      <c r="B282" s="37" t="s">
        <v>1174</v>
      </c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>
        <v>18425</v>
      </c>
      <c r="AA282" s="61">
        <v>3939.18</v>
      </c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130"/>
      <c r="BX282" s="108"/>
      <c r="BY282" s="47"/>
      <c r="BZ282" s="47"/>
      <c r="CA282" s="47"/>
      <c r="CB282" s="47"/>
      <c r="CC282" s="47"/>
      <c r="CD282" s="47"/>
      <c r="CE282" s="47"/>
      <c r="CF282" s="47"/>
      <c r="CG282" s="47"/>
      <c r="CH282" s="47"/>
      <c r="CI282" s="47"/>
      <c r="CJ282" s="47"/>
      <c r="CK282" s="47"/>
      <c r="CL282" s="47"/>
      <c r="CM282" s="47"/>
      <c r="CN282" s="47"/>
      <c r="CO282" s="47"/>
      <c r="CP282" s="47"/>
      <c r="CQ282" s="47"/>
      <c r="CR282" s="47"/>
      <c r="CS282" s="47"/>
      <c r="CT282" s="47"/>
      <c r="CU282" s="47"/>
      <c r="CV282" s="47"/>
      <c r="CW282" s="47"/>
      <c r="CX282" s="47"/>
      <c r="CY282" s="47"/>
      <c r="CZ282" s="47"/>
      <c r="DA282" s="47"/>
      <c r="DB282" s="47"/>
      <c r="DC282" s="47"/>
      <c r="DD282" s="47"/>
      <c r="DE282" s="47"/>
      <c r="DF282" s="47"/>
    </row>
    <row r="283" spans="1:110" ht="17.25" customHeight="1">
      <c r="A283" s="130" t="s">
        <v>926</v>
      </c>
      <c r="B283" s="37" t="s">
        <v>1175</v>
      </c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>
        <v>18425</v>
      </c>
      <c r="AA283" s="61">
        <v>3939.18</v>
      </c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130"/>
      <c r="BX283" s="108"/>
      <c r="BY283" s="47"/>
      <c r="BZ283" s="47"/>
      <c r="CA283" s="47"/>
      <c r="CB283" s="47"/>
      <c r="CC283" s="47"/>
      <c r="CD283" s="47"/>
      <c r="CE283" s="47"/>
      <c r="CF283" s="47"/>
      <c r="CG283" s="47"/>
      <c r="CH283" s="47"/>
      <c r="CI283" s="47"/>
      <c r="CJ283" s="47"/>
      <c r="CK283" s="47"/>
      <c r="CL283" s="47"/>
      <c r="CM283" s="47"/>
      <c r="CN283" s="47"/>
      <c r="CO283" s="47"/>
      <c r="CP283" s="47"/>
      <c r="CQ283" s="47"/>
      <c r="CR283" s="47"/>
      <c r="CS283" s="47"/>
      <c r="CT283" s="47"/>
      <c r="CU283" s="47"/>
      <c r="CV283" s="47"/>
      <c r="CW283" s="47"/>
      <c r="CX283" s="47"/>
      <c r="CY283" s="47"/>
      <c r="CZ283" s="47"/>
      <c r="DA283" s="47"/>
      <c r="DB283" s="47"/>
      <c r="DC283" s="47"/>
      <c r="DD283" s="47"/>
      <c r="DE283" s="47"/>
      <c r="DF283" s="47"/>
    </row>
    <row r="284" spans="1:110" ht="17.25" customHeight="1">
      <c r="A284" s="130" t="s">
        <v>926</v>
      </c>
      <c r="B284" s="37" t="s">
        <v>1176</v>
      </c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130"/>
      <c r="BX284" s="108"/>
      <c r="BY284" s="47"/>
      <c r="BZ284" s="47"/>
      <c r="CA284" s="47"/>
      <c r="CB284" s="47"/>
      <c r="CC284" s="47"/>
      <c r="CD284" s="47"/>
      <c r="CE284" s="47"/>
      <c r="CF284" s="47"/>
      <c r="CG284" s="47"/>
      <c r="CH284" s="47"/>
      <c r="CI284" s="47"/>
      <c r="CJ284" s="47"/>
      <c r="CK284" s="47"/>
      <c r="CL284" s="47"/>
      <c r="CM284" s="47"/>
      <c r="CN284" s="47"/>
      <c r="CO284" s="47"/>
      <c r="CP284" s="47"/>
      <c r="CQ284" s="47"/>
      <c r="CR284" s="47"/>
      <c r="CS284" s="47"/>
      <c r="CT284" s="47"/>
      <c r="CU284" s="47"/>
      <c r="CV284" s="47"/>
      <c r="CW284" s="47"/>
      <c r="CX284" s="47"/>
      <c r="CY284" s="47"/>
      <c r="CZ284" s="47"/>
      <c r="DA284" s="47"/>
      <c r="DB284" s="47"/>
      <c r="DC284" s="47"/>
      <c r="DD284" s="47"/>
      <c r="DE284" s="47"/>
      <c r="DF284" s="47"/>
    </row>
    <row r="285" spans="1:110" ht="17.25" customHeight="1">
      <c r="A285" s="130" t="s">
        <v>926</v>
      </c>
      <c r="B285" s="37" t="s">
        <v>1177</v>
      </c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130"/>
      <c r="BX285" s="108"/>
      <c r="BY285" s="47"/>
      <c r="BZ285" s="47"/>
      <c r="CA285" s="47"/>
      <c r="CB285" s="47"/>
      <c r="CC285" s="47"/>
      <c r="CD285" s="47"/>
      <c r="CE285" s="47"/>
      <c r="CF285" s="47"/>
      <c r="CG285" s="47"/>
      <c r="CH285" s="47"/>
      <c r="CI285" s="47"/>
      <c r="CJ285" s="47"/>
      <c r="CK285" s="47"/>
      <c r="CL285" s="47"/>
      <c r="CM285" s="47"/>
      <c r="CN285" s="47"/>
      <c r="CO285" s="47"/>
      <c r="CP285" s="47"/>
      <c r="CQ285" s="47"/>
      <c r="CR285" s="47"/>
      <c r="CS285" s="47"/>
      <c r="CT285" s="47"/>
      <c r="CU285" s="47"/>
      <c r="CV285" s="47"/>
      <c r="CW285" s="47"/>
      <c r="CX285" s="47"/>
      <c r="CY285" s="47"/>
      <c r="CZ285" s="47"/>
      <c r="DA285" s="47"/>
      <c r="DB285" s="47"/>
      <c r="DC285" s="47"/>
      <c r="DD285" s="47"/>
      <c r="DE285" s="47"/>
      <c r="DF285" s="47"/>
    </row>
    <row r="286" spans="1:110" ht="17.25" customHeight="1">
      <c r="A286" s="130" t="s">
        <v>926</v>
      </c>
      <c r="B286" s="37" t="s">
        <v>1178</v>
      </c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  <c r="BW286" s="130"/>
      <c r="BX286" s="108"/>
      <c r="BY286" s="47"/>
      <c r="BZ286" s="47"/>
      <c r="CA286" s="47"/>
      <c r="CB286" s="47"/>
      <c r="CC286" s="47"/>
      <c r="CD286" s="47"/>
      <c r="CE286" s="47"/>
      <c r="CF286" s="47"/>
      <c r="CG286" s="47"/>
      <c r="CH286" s="47"/>
      <c r="CI286" s="47"/>
      <c r="CJ286" s="47"/>
      <c r="CK286" s="47"/>
      <c r="CL286" s="47"/>
      <c r="CM286" s="47"/>
      <c r="CN286" s="47"/>
      <c r="CO286" s="47"/>
      <c r="CP286" s="47"/>
      <c r="CQ286" s="47"/>
      <c r="CR286" s="47"/>
      <c r="CS286" s="47"/>
      <c r="CT286" s="47"/>
      <c r="CU286" s="47"/>
      <c r="CV286" s="47"/>
      <c r="CW286" s="47"/>
      <c r="CX286" s="47"/>
      <c r="CY286" s="47"/>
      <c r="CZ286" s="47"/>
      <c r="DA286" s="47"/>
      <c r="DB286" s="47"/>
      <c r="DC286" s="47"/>
      <c r="DD286" s="47"/>
      <c r="DE286" s="47"/>
      <c r="DF286" s="47"/>
    </row>
    <row r="287" spans="1:110" ht="17.25" customHeight="1">
      <c r="A287" s="130" t="s">
        <v>926</v>
      </c>
      <c r="B287" s="37" t="s">
        <v>1179</v>
      </c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>
        <v>21221.200000000001</v>
      </c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130"/>
      <c r="BX287" s="108"/>
      <c r="BY287" s="47"/>
      <c r="BZ287" s="47"/>
      <c r="CA287" s="47"/>
      <c r="CB287" s="47"/>
      <c r="CC287" s="47"/>
      <c r="CD287" s="47"/>
      <c r="CE287" s="47"/>
      <c r="CF287" s="47"/>
      <c r="CG287" s="47"/>
      <c r="CH287" s="47"/>
      <c r="CI287" s="47"/>
      <c r="CJ287" s="47"/>
      <c r="CK287" s="47"/>
      <c r="CL287" s="47"/>
      <c r="CM287" s="47"/>
      <c r="CN287" s="47"/>
      <c r="CO287" s="47"/>
      <c r="CP287" s="47"/>
      <c r="CQ287" s="47"/>
      <c r="CR287" s="47"/>
      <c r="CS287" s="47"/>
      <c r="CT287" s="47"/>
      <c r="CU287" s="47"/>
      <c r="CV287" s="47"/>
      <c r="CW287" s="47"/>
      <c r="CX287" s="47"/>
      <c r="CY287" s="47"/>
      <c r="CZ287" s="47"/>
      <c r="DA287" s="47"/>
      <c r="DB287" s="47"/>
      <c r="DC287" s="47"/>
      <c r="DD287" s="47"/>
      <c r="DE287" s="47"/>
      <c r="DF287" s="47"/>
    </row>
    <row r="288" spans="1:110" ht="17.25" customHeight="1">
      <c r="A288" s="130" t="s">
        <v>926</v>
      </c>
      <c r="B288" s="37" t="s">
        <v>1180</v>
      </c>
      <c r="C288" s="61"/>
      <c r="D288" s="61"/>
      <c r="E288" s="61"/>
      <c r="F288" s="61"/>
      <c r="G288" s="61"/>
      <c r="H288" s="61"/>
      <c r="I288" s="61"/>
      <c r="J288" s="61"/>
      <c r="K288" s="61"/>
      <c r="L288" s="61">
        <v>-3133875.67</v>
      </c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130"/>
      <c r="BX288" s="108"/>
      <c r="BY288" s="47"/>
      <c r="BZ288" s="47"/>
      <c r="CA288" s="47"/>
      <c r="CB288" s="47"/>
      <c r="CC288" s="47"/>
      <c r="CD288" s="47"/>
      <c r="CE288" s="47"/>
      <c r="CF288" s="47"/>
      <c r="CG288" s="47"/>
      <c r="CH288" s="47"/>
      <c r="CI288" s="47"/>
      <c r="CJ288" s="47"/>
      <c r="CK288" s="47"/>
      <c r="CL288" s="47"/>
      <c r="CM288" s="47"/>
      <c r="CN288" s="47"/>
      <c r="CO288" s="47"/>
      <c r="CP288" s="47"/>
      <c r="CQ288" s="47"/>
      <c r="CR288" s="47"/>
      <c r="CS288" s="47"/>
      <c r="CT288" s="47"/>
      <c r="CU288" s="47"/>
      <c r="CV288" s="47"/>
      <c r="CW288" s="47"/>
      <c r="CX288" s="47"/>
      <c r="CY288" s="47"/>
      <c r="CZ288" s="47"/>
      <c r="DA288" s="47"/>
      <c r="DB288" s="47"/>
      <c r="DC288" s="47"/>
      <c r="DD288" s="47"/>
      <c r="DE288" s="47"/>
      <c r="DF288" s="47"/>
    </row>
    <row r="289" spans="1:110" ht="17.25" customHeight="1">
      <c r="A289" s="130" t="s">
        <v>926</v>
      </c>
      <c r="B289" s="37" t="s">
        <v>1181</v>
      </c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>
        <v>-9348.3700000000008</v>
      </c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130"/>
      <c r="BX289" s="108"/>
      <c r="BY289" s="47"/>
      <c r="BZ289" s="47"/>
      <c r="CA289" s="47"/>
      <c r="CB289" s="47"/>
      <c r="CC289" s="47"/>
      <c r="CD289" s="47"/>
      <c r="CE289" s="47"/>
      <c r="CF289" s="47"/>
      <c r="CG289" s="47"/>
      <c r="CH289" s="47"/>
      <c r="CI289" s="47"/>
      <c r="CJ289" s="47"/>
      <c r="CK289" s="47"/>
      <c r="CL289" s="47"/>
      <c r="CM289" s="47"/>
      <c r="CN289" s="47"/>
      <c r="CO289" s="47"/>
      <c r="CP289" s="47"/>
      <c r="CQ289" s="47"/>
      <c r="CR289" s="47"/>
      <c r="CS289" s="47"/>
      <c r="CT289" s="47"/>
      <c r="CU289" s="47"/>
      <c r="CV289" s="47"/>
      <c r="CW289" s="47"/>
      <c r="CX289" s="47"/>
      <c r="CY289" s="47"/>
      <c r="CZ289" s="47"/>
      <c r="DA289" s="47"/>
      <c r="DB289" s="47"/>
      <c r="DC289" s="47"/>
      <c r="DD289" s="47"/>
      <c r="DE289" s="47"/>
      <c r="DF289" s="47"/>
    </row>
    <row r="290" spans="1:110" ht="17.25" customHeight="1">
      <c r="A290" s="130" t="s">
        <v>926</v>
      </c>
      <c r="B290" s="37" t="s">
        <v>1182</v>
      </c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>
        <v>0</v>
      </c>
      <c r="AT290" s="61">
        <v>0</v>
      </c>
      <c r="AU290" s="61">
        <v>0</v>
      </c>
      <c r="AV290" s="61">
        <v>0</v>
      </c>
      <c r="AW290" s="61">
        <v>0</v>
      </c>
      <c r="AX290" s="61">
        <v>0</v>
      </c>
      <c r="AY290" s="61">
        <v>0</v>
      </c>
      <c r="AZ290" s="61">
        <v>0</v>
      </c>
      <c r="BA290" s="61">
        <v>100000</v>
      </c>
      <c r="BB290" s="61">
        <v>100000</v>
      </c>
      <c r="BC290" s="61">
        <v>100000</v>
      </c>
      <c r="BD290" s="61">
        <v>0</v>
      </c>
      <c r="BE290" s="61">
        <v>0</v>
      </c>
      <c r="BF290" s="61">
        <v>0</v>
      </c>
      <c r="BG290" s="61">
        <v>0</v>
      </c>
      <c r="BH290" s="61">
        <v>0</v>
      </c>
      <c r="BI290" s="61">
        <v>0</v>
      </c>
      <c r="BJ290" s="61">
        <v>0</v>
      </c>
      <c r="BK290" s="61">
        <v>0</v>
      </c>
      <c r="BL290" s="61">
        <v>0</v>
      </c>
      <c r="BM290" s="61">
        <v>0</v>
      </c>
      <c r="BN290" s="61">
        <v>0</v>
      </c>
      <c r="BO290" s="61">
        <v>0</v>
      </c>
      <c r="BP290" s="61">
        <v>0</v>
      </c>
      <c r="BQ290" s="61">
        <v>0</v>
      </c>
      <c r="BR290" s="61">
        <v>0</v>
      </c>
      <c r="BS290" s="61">
        <v>0</v>
      </c>
      <c r="BT290" s="61">
        <v>0</v>
      </c>
      <c r="BU290" s="61">
        <v>0</v>
      </c>
      <c r="BV290" s="61">
        <v>0</v>
      </c>
      <c r="BW290" s="130">
        <v>0</v>
      </c>
      <c r="BX290" s="108">
        <v>0</v>
      </c>
      <c r="BY290" s="47">
        <v>0</v>
      </c>
      <c r="BZ290" s="47">
        <v>0</v>
      </c>
      <c r="CA290" s="47">
        <v>0</v>
      </c>
      <c r="CB290" s="47">
        <v>0</v>
      </c>
      <c r="CC290" s="47">
        <v>0</v>
      </c>
      <c r="CD290" s="47">
        <v>0</v>
      </c>
      <c r="CE290" s="47">
        <v>0</v>
      </c>
      <c r="CF290" s="47">
        <v>0</v>
      </c>
      <c r="CG290" s="47">
        <v>0</v>
      </c>
      <c r="CH290" s="47">
        <v>0</v>
      </c>
      <c r="CI290" s="47">
        <v>0</v>
      </c>
      <c r="CJ290" s="47">
        <v>0</v>
      </c>
      <c r="CK290" s="47">
        <v>0</v>
      </c>
      <c r="CL290" s="47">
        <v>0</v>
      </c>
      <c r="CM290" s="47">
        <v>0</v>
      </c>
      <c r="CN290" s="47">
        <v>0</v>
      </c>
      <c r="CO290" s="47">
        <v>0</v>
      </c>
      <c r="CP290" s="47">
        <v>0</v>
      </c>
      <c r="CQ290" s="47">
        <v>0</v>
      </c>
      <c r="CR290" s="47">
        <v>0</v>
      </c>
      <c r="CS290" s="47">
        <v>0</v>
      </c>
      <c r="CT290" s="47">
        <v>0</v>
      </c>
      <c r="CU290" s="47"/>
      <c r="CV290" s="47"/>
      <c r="CW290" s="47"/>
      <c r="CX290" s="47"/>
      <c r="CY290" s="47"/>
      <c r="CZ290" s="47"/>
      <c r="DA290" s="47"/>
      <c r="DB290" s="47"/>
      <c r="DC290" s="47"/>
      <c r="DD290" s="47"/>
      <c r="DE290" s="47"/>
      <c r="DF290" s="47"/>
    </row>
    <row r="291" spans="1:110" ht="17.25" customHeight="1">
      <c r="A291" s="130" t="s">
        <v>926</v>
      </c>
      <c r="B291" s="37" t="s">
        <v>1183</v>
      </c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>
        <v>133.55000000000001</v>
      </c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130"/>
      <c r="BX291" s="108"/>
      <c r="BY291" s="47"/>
      <c r="BZ291" s="47"/>
      <c r="CA291" s="47"/>
      <c r="CB291" s="47"/>
      <c r="CC291" s="47"/>
      <c r="CD291" s="47"/>
      <c r="CE291" s="47"/>
      <c r="CF291" s="47"/>
      <c r="CG291" s="47"/>
      <c r="CH291" s="47"/>
      <c r="CI291" s="47"/>
      <c r="CJ291" s="47"/>
      <c r="CK291" s="47"/>
      <c r="CL291" s="47"/>
      <c r="CM291" s="47"/>
      <c r="CN291" s="47"/>
      <c r="CO291" s="47"/>
      <c r="CP291" s="47"/>
      <c r="CQ291" s="47"/>
      <c r="CR291" s="47"/>
      <c r="CS291" s="47"/>
      <c r="CT291" s="47"/>
      <c r="CU291" s="47"/>
      <c r="CV291" s="47"/>
      <c r="CW291" s="47"/>
      <c r="CX291" s="47"/>
      <c r="CY291" s="47"/>
      <c r="CZ291" s="47"/>
      <c r="DA291" s="47"/>
      <c r="DB291" s="47"/>
      <c r="DC291" s="47"/>
      <c r="DD291" s="47"/>
      <c r="DE291" s="47"/>
      <c r="DF291" s="47"/>
    </row>
    <row r="292" spans="1:110" ht="17.25" customHeight="1">
      <c r="A292" s="130" t="s">
        <v>926</v>
      </c>
      <c r="B292" s="37" t="s">
        <v>1184</v>
      </c>
      <c r="C292" s="61"/>
      <c r="D292" s="61"/>
      <c r="E292" s="61"/>
      <c r="F292" s="61"/>
      <c r="G292" s="61"/>
      <c r="H292" s="61"/>
      <c r="I292" s="61"/>
      <c r="J292" s="61"/>
      <c r="K292" s="61"/>
      <c r="L292" s="61">
        <v>-2589.6</v>
      </c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130"/>
      <c r="BX292" s="108"/>
      <c r="BY292" s="47"/>
      <c r="BZ292" s="47"/>
      <c r="CA292" s="47"/>
      <c r="CB292" s="47"/>
      <c r="CC292" s="47"/>
      <c r="CD292" s="47"/>
      <c r="CE292" s="47"/>
      <c r="CF292" s="47"/>
      <c r="CG292" s="47"/>
      <c r="CH292" s="47"/>
      <c r="CI292" s="47"/>
      <c r="CJ292" s="47"/>
      <c r="CK292" s="47"/>
      <c r="CL292" s="47"/>
      <c r="CM292" s="47"/>
      <c r="CN292" s="47"/>
      <c r="CO292" s="47"/>
      <c r="CP292" s="47"/>
      <c r="CQ292" s="47"/>
      <c r="CR292" s="47"/>
      <c r="CS292" s="47"/>
      <c r="CT292" s="47"/>
      <c r="CU292" s="47"/>
      <c r="CV292" s="47"/>
      <c r="CW292" s="47"/>
      <c r="CX292" s="47"/>
      <c r="CY292" s="47"/>
      <c r="CZ292" s="47"/>
      <c r="DA292" s="47"/>
      <c r="DB292" s="47"/>
      <c r="DC292" s="47"/>
      <c r="DD292" s="47"/>
      <c r="DE292" s="47"/>
      <c r="DF292" s="47"/>
    </row>
    <row r="293" spans="1:110" ht="17.25" customHeight="1">
      <c r="A293" s="130" t="s">
        <v>926</v>
      </c>
      <c r="B293" s="37" t="s">
        <v>1185</v>
      </c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>
        <v>241581.68</v>
      </c>
      <c r="AF293" s="61">
        <v>26698.720000000001</v>
      </c>
      <c r="AG293" s="61">
        <v>285604.93</v>
      </c>
      <c r="AH293" s="61">
        <v>29718.84</v>
      </c>
      <c r="AI293" s="61">
        <v>39791.379999999997</v>
      </c>
      <c r="AJ293" s="61"/>
      <c r="AK293" s="61">
        <v>467734.86</v>
      </c>
      <c r="AL293" s="61"/>
      <c r="AM293" s="61">
        <v>101484.94</v>
      </c>
      <c r="AN293" s="61">
        <v>178527.74</v>
      </c>
      <c r="AO293" s="61">
        <v>431752.81999999995</v>
      </c>
      <c r="AP293" s="61">
        <v>31612.93</v>
      </c>
      <c r="AQ293" s="61">
        <v>136662.82999999999</v>
      </c>
      <c r="AR293" s="61"/>
      <c r="AS293" s="61">
        <v>886459.50714285707</v>
      </c>
      <c r="AT293" s="61">
        <v>69729.02</v>
      </c>
      <c r="AU293" s="61">
        <v>226265.02000000002</v>
      </c>
      <c r="AV293" s="61">
        <v>69729.02</v>
      </c>
      <c r="AW293" s="61">
        <v>293861.02</v>
      </c>
      <c r="AX293" s="61">
        <v>105795.02</v>
      </c>
      <c r="AY293" s="61">
        <v>252228.02000000002</v>
      </c>
      <c r="AZ293" s="61">
        <v>69729.02</v>
      </c>
      <c r="BA293" s="61">
        <v>74729.02</v>
      </c>
      <c r="BB293" s="61">
        <v>69729.02</v>
      </c>
      <c r="BC293" s="61">
        <v>409809.01999999996</v>
      </c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130"/>
      <c r="BX293" s="108"/>
      <c r="BY293" s="47"/>
      <c r="BZ293" s="47"/>
      <c r="CA293" s="47"/>
      <c r="CB293" s="47"/>
      <c r="CC293" s="47"/>
      <c r="CD293" s="47"/>
      <c r="CE293" s="47"/>
      <c r="CF293" s="47"/>
      <c r="CG293" s="47"/>
      <c r="CH293" s="47"/>
      <c r="CI293" s="47"/>
      <c r="CJ293" s="47"/>
      <c r="CK293" s="47"/>
      <c r="CL293" s="47"/>
      <c r="CM293" s="47"/>
      <c r="CN293" s="47"/>
      <c r="CO293" s="47"/>
      <c r="CP293" s="47"/>
      <c r="CQ293" s="47"/>
      <c r="CR293" s="47"/>
      <c r="CS293" s="47"/>
      <c r="CT293" s="47"/>
      <c r="CU293" s="47"/>
      <c r="CV293" s="47"/>
      <c r="CW293" s="47"/>
      <c r="CX293" s="47"/>
      <c r="CY293" s="47"/>
      <c r="CZ293" s="47"/>
      <c r="DA293" s="47"/>
      <c r="DB293" s="47"/>
      <c r="DC293" s="47"/>
      <c r="DD293" s="47"/>
      <c r="DE293" s="47"/>
      <c r="DF293" s="47"/>
    </row>
    <row r="294" spans="1:110" ht="17.25" customHeight="1">
      <c r="A294" s="130" t="s">
        <v>926</v>
      </c>
      <c r="B294" s="37" t="s">
        <v>1201</v>
      </c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>
        <v>13961.6</v>
      </c>
      <c r="AC294" s="61">
        <v>26498.9</v>
      </c>
      <c r="AD294" s="61">
        <v>117924.4</v>
      </c>
      <c r="AE294" s="61">
        <v>151744.28</v>
      </c>
      <c r="AF294" s="61">
        <v>107204</v>
      </c>
      <c r="AG294" s="61">
        <v>150204</v>
      </c>
      <c r="AH294" s="61">
        <v>14928.68</v>
      </c>
      <c r="AI294" s="61">
        <v>261408</v>
      </c>
      <c r="AJ294" s="61">
        <v>126704</v>
      </c>
      <c r="AK294" s="61">
        <v>126704</v>
      </c>
      <c r="AL294" s="61">
        <v>39031.800000000003</v>
      </c>
      <c r="AM294" s="61">
        <v>3834.63</v>
      </c>
      <c r="AN294" s="61">
        <v>324086.31</v>
      </c>
      <c r="AO294" s="61">
        <v>295639.53999999998</v>
      </c>
      <c r="AP294" s="61">
        <v>255253.97</v>
      </c>
      <c r="AQ294" s="61">
        <v>143429.71</v>
      </c>
      <c r="AR294" s="61">
        <v>166892.42000000001</v>
      </c>
      <c r="AS294" s="61">
        <v>501728.13329999999</v>
      </c>
      <c r="AT294" s="61">
        <v>394007.73330000002</v>
      </c>
      <c r="AU294" s="61">
        <v>234341.06666666665</v>
      </c>
      <c r="AV294" s="61">
        <v>184341.06666666665</v>
      </c>
      <c r="AW294" s="61">
        <v>184341.06666666665</v>
      </c>
      <c r="AX294" s="61">
        <v>127674.4</v>
      </c>
      <c r="AY294" s="61">
        <v>148588.88275862069</v>
      </c>
      <c r="AZ294" s="61">
        <v>148588.88275862069</v>
      </c>
      <c r="BA294" s="61">
        <v>153538.88275862069</v>
      </c>
      <c r="BB294" s="61">
        <v>148588.88275862069</v>
      </c>
      <c r="BC294" s="61">
        <v>145948.88275862069</v>
      </c>
      <c r="BD294" s="61">
        <v>149248.88275862069</v>
      </c>
      <c r="BE294" s="61">
        <v>162448.88275862069</v>
      </c>
      <c r="BF294" s="61">
        <v>145948.88275862069</v>
      </c>
      <c r="BG294" s="61">
        <v>145948.88275862069</v>
      </c>
      <c r="BH294" s="61">
        <v>145948.88275862069</v>
      </c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130"/>
      <c r="BX294" s="108"/>
      <c r="BY294" s="47"/>
      <c r="BZ294" s="47"/>
      <c r="CA294" s="47"/>
      <c r="CB294" s="47"/>
      <c r="CC294" s="47"/>
      <c r="CD294" s="47"/>
      <c r="CE294" s="47"/>
      <c r="CF294" s="47"/>
      <c r="CG294" s="47"/>
      <c r="CH294" s="47"/>
      <c r="CI294" s="47"/>
      <c r="CJ294" s="47"/>
      <c r="CK294" s="47"/>
      <c r="CL294" s="47"/>
      <c r="CM294" s="47"/>
      <c r="CN294" s="47"/>
      <c r="CO294" s="47"/>
      <c r="CP294" s="47"/>
      <c r="CQ294" s="47"/>
      <c r="CR294" s="47"/>
      <c r="CS294" s="47"/>
      <c r="CT294" s="47"/>
      <c r="CU294" s="47"/>
      <c r="CV294" s="47"/>
      <c r="CW294" s="47"/>
      <c r="CX294" s="47"/>
      <c r="CY294" s="47"/>
      <c r="CZ294" s="47"/>
      <c r="DA294" s="47"/>
      <c r="DB294" s="47"/>
      <c r="DC294" s="47"/>
      <c r="DD294" s="47"/>
      <c r="DE294" s="47"/>
      <c r="DF294" s="47"/>
    </row>
    <row r="295" spans="1:110" ht="17.25" customHeight="1">
      <c r="A295" s="130" t="s">
        <v>926</v>
      </c>
      <c r="B295" s="37" t="s">
        <v>1220</v>
      </c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>
        <v>337061.36</v>
      </c>
      <c r="AH295" s="61">
        <v>33000</v>
      </c>
      <c r="AI295" s="61">
        <v>7625.93</v>
      </c>
      <c r="AJ295" s="61"/>
      <c r="AK295" s="61"/>
      <c r="AL295" s="61">
        <v>-0.03</v>
      </c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130"/>
      <c r="BX295" s="108"/>
      <c r="BY295" s="47"/>
      <c r="BZ295" s="47"/>
      <c r="CA295" s="47"/>
      <c r="CB295" s="47"/>
      <c r="CC295" s="47"/>
      <c r="CD295" s="47"/>
      <c r="CE295" s="47"/>
      <c r="CF295" s="47"/>
      <c r="CG295" s="47"/>
      <c r="CH295" s="47"/>
      <c r="CI295" s="47"/>
      <c r="CJ295" s="47"/>
      <c r="CK295" s="47"/>
      <c r="CL295" s="47"/>
      <c r="CM295" s="47"/>
      <c r="CN295" s="47"/>
      <c r="CO295" s="47"/>
      <c r="CP295" s="47"/>
      <c r="CQ295" s="47"/>
      <c r="CR295" s="47"/>
      <c r="CS295" s="47"/>
      <c r="CT295" s="47"/>
      <c r="CU295" s="47"/>
      <c r="CV295" s="47"/>
      <c r="CW295" s="47"/>
      <c r="CX295" s="47"/>
      <c r="CY295" s="47"/>
      <c r="CZ295" s="47"/>
      <c r="DA295" s="47"/>
      <c r="DB295" s="47"/>
      <c r="DC295" s="47"/>
      <c r="DD295" s="47"/>
      <c r="DE295" s="47"/>
      <c r="DF295" s="47"/>
    </row>
    <row r="296" spans="1:110" ht="17.25" customHeight="1">
      <c r="A296" s="130" t="s">
        <v>1021</v>
      </c>
      <c r="B296" s="37" t="s">
        <v>1221</v>
      </c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>
        <v>3691</v>
      </c>
      <c r="AK296" s="61"/>
      <c r="AL296" s="61"/>
      <c r="AM296" s="61"/>
      <c r="AN296" s="61"/>
      <c r="AO296" s="61"/>
      <c r="AP296" s="61"/>
      <c r="AQ296" s="61"/>
      <c r="AR296" s="61"/>
      <c r="AS296" s="61">
        <v>273218.83464864007</v>
      </c>
      <c r="AT296" s="61">
        <v>259890.61175999997</v>
      </c>
      <c r="AU296" s="61">
        <v>265624.15175999998</v>
      </c>
      <c r="AV296" s="61">
        <v>259890.61175999997</v>
      </c>
      <c r="AW296" s="61">
        <v>262757.38176000002</v>
      </c>
      <c r="AX296" s="61">
        <v>262572.11176</v>
      </c>
      <c r="AY296" s="61">
        <v>255179.35210709996</v>
      </c>
      <c r="AZ296" s="61">
        <v>255179.35210709996</v>
      </c>
      <c r="BA296" s="61">
        <v>258718.0748071</v>
      </c>
      <c r="BB296" s="61">
        <v>255754.30480709998</v>
      </c>
      <c r="BC296" s="61">
        <v>255754.30480709998</v>
      </c>
      <c r="BD296" s="61">
        <v>271870.84042651602</v>
      </c>
      <c r="BE296" s="61">
        <v>266231.42551509215</v>
      </c>
      <c r="BF296" s="61">
        <v>264086.36761149205</v>
      </c>
      <c r="BG296" s="61">
        <v>270013.90761149209</v>
      </c>
      <c r="BH296" s="61">
        <v>264086.36761149205</v>
      </c>
      <c r="BI296" s="61">
        <v>267050.13761149207</v>
      </c>
      <c r="BJ296" s="61">
        <v>266684.11761149205</v>
      </c>
      <c r="BK296" s="61">
        <v>264370.08700552001</v>
      </c>
      <c r="BL296" s="61">
        <v>264370.08700552001</v>
      </c>
      <c r="BM296" s="61">
        <v>268064.24010552006</v>
      </c>
      <c r="BN296" s="61">
        <v>265013.70010552002</v>
      </c>
      <c r="BO296" s="61">
        <v>265013.70010552002</v>
      </c>
      <c r="BP296" s="61">
        <v>278638.70101689658</v>
      </c>
      <c r="BQ296" s="61">
        <v>275801.03435953666</v>
      </c>
      <c r="BR296" s="61">
        <v>272750.49435953662</v>
      </c>
      <c r="BS296" s="61">
        <v>278851.57435953664</v>
      </c>
      <c r="BT296" s="61">
        <v>272750.49435953662</v>
      </c>
      <c r="BU296" s="61">
        <v>275801.03435953666</v>
      </c>
      <c r="BV296" s="61">
        <v>275330.49435953662</v>
      </c>
      <c r="BW296" s="130">
        <v>272512.38935265999</v>
      </c>
      <c r="BX296" s="108">
        <v>272512.38935265999</v>
      </c>
      <c r="BY296" s="47">
        <v>276372.00325265998</v>
      </c>
      <c r="BZ296" s="47">
        <v>273232.88325265999</v>
      </c>
      <c r="CA296" s="47">
        <v>273232.88325265999</v>
      </c>
      <c r="CB296" s="47">
        <v>286878.61711742694</v>
      </c>
      <c r="CC296" s="47">
        <v>283791.64995291492</v>
      </c>
      <c r="CD296" s="47">
        <v>280652.52995291492</v>
      </c>
      <c r="CE296" s="47">
        <v>286930.76995291491</v>
      </c>
      <c r="CF296" s="47">
        <v>280652.52995291492</v>
      </c>
      <c r="CG296" s="47">
        <v>283791.64995291492</v>
      </c>
      <c r="CH296" s="47">
        <v>283230.52995291492</v>
      </c>
      <c r="CI296" s="47">
        <v>280783.78212006</v>
      </c>
      <c r="CJ296" s="47">
        <v>280783.78212006</v>
      </c>
      <c r="CK296" s="47">
        <v>284819.23732006003</v>
      </c>
      <c r="CL296" s="47">
        <v>281590.36732006003</v>
      </c>
      <c r="CM296" s="47">
        <v>281590.36732006003</v>
      </c>
      <c r="CN296" s="47">
        <v>295337.62553466886</v>
      </c>
      <c r="CO296" s="47">
        <v>292270.48631762876</v>
      </c>
      <c r="CP296" s="47">
        <v>289041.61631762877</v>
      </c>
      <c r="CQ296" s="47">
        <v>295499.35631762876</v>
      </c>
      <c r="CR296" s="47">
        <v>289041.61631762877</v>
      </c>
      <c r="CS296" s="47">
        <v>292591.48254087631</v>
      </c>
      <c r="CT296" s="47">
        <v>291940.61254087632</v>
      </c>
      <c r="CU296" s="47"/>
      <c r="CV296" s="47"/>
      <c r="CW296" s="47"/>
      <c r="CX296" s="47"/>
      <c r="CY296" s="47"/>
      <c r="CZ296" s="47"/>
      <c r="DA296" s="47"/>
      <c r="DB296" s="47"/>
      <c r="DC296" s="47"/>
      <c r="DD296" s="47"/>
      <c r="DE296" s="47"/>
      <c r="DF296" s="47"/>
    </row>
    <row r="297" spans="1:110" ht="17.25" customHeight="1">
      <c r="A297" s="130" t="s">
        <v>926</v>
      </c>
      <c r="B297" s="37" t="s">
        <v>1222</v>
      </c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>
        <v>170959.17</v>
      </c>
      <c r="AH297" s="61">
        <v>22955</v>
      </c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130"/>
      <c r="BX297" s="108"/>
      <c r="BY297" s="47"/>
      <c r="BZ297" s="47"/>
      <c r="CA297" s="47"/>
      <c r="CB297" s="47"/>
      <c r="CC297" s="47"/>
      <c r="CD297" s="47"/>
      <c r="CE297" s="47"/>
      <c r="CF297" s="47"/>
      <c r="CG297" s="47"/>
      <c r="CH297" s="47"/>
      <c r="CI297" s="47"/>
      <c r="CJ297" s="47"/>
      <c r="CK297" s="47"/>
      <c r="CL297" s="47"/>
      <c r="CM297" s="47"/>
      <c r="CN297" s="47"/>
      <c r="CO297" s="47"/>
      <c r="CP297" s="47"/>
      <c r="CQ297" s="47"/>
      <c r="CR297" s="47"/>
      <c r="CS297" s="47"/>
      <c r="CT297" s="47"/>
      <c r="CU297" s="47"/>
      <c r="CV297" s="47"/>
      <c r="CW297" s="47"/>
      <c r="CX297" s="47"/>
      <c r="CY297" s="47"/>
      <c r="CZ297" s="47"/>
      <c r="DA297" s="47"/>
      <c r="DB297" s="47"/>
      <c r="DC297" s="47"/>
      <c r="DD297" s="47"/>
      <c r="DE297" s="47"/>
      <c r="DF297" s="47"/>
    </row>
    <row r="298" spans="1:110" ht="17.25" customHeight="1">
      <c r="A298" s="130" t="s">
        <v>926</v>
      </c>
      <c r="B298" s="37" t="s">
        <v>1217</v>
      </c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>
        <v>335000</v>
      </c>
      <c r="AG298" s="61"/>
      <c r="AH298" s="61">
        <v>293880.03999999998</v>
      </c>
      <c r="AI298" s="61">
        <v>327838.78999999998</v>
      </c>
      <c r="AJ298" s="61">
        <v>27838.79</v>
      </c>
      <c r="AK298" s="61">
        <v>27839.29</v>
      </c>
      <c r="AL298" s="61">
        <v>15597.81</v>
      </c>
      <c r="AM298" s="61">
        <v>14595.15</v>
      </c>
      <c r="AN298" s="61">
        <v>14544.06</v>
      </c>
      <c r="AO298" s="61">
        <v>14500.27</v>
      </c>
      <c r="AP298" s="61">
        <v>15320.5</v>
      </c>
      <c r="AQ298" s="61">
        <v>21891.93</v>
      </c>
      <c r="AR298" s="61"/>
      <c r="AS298" s="61">
        <v>126000</v>
      </c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130"/>
      <c r="BX298" s="108"/>
      <c r="BY298" s="47"/>
      <c r="BZ298" s="47"/>
      <c r="CA298" s="47"/>
      <c r="CB298" s="47"/>
      <c r="CC298" s="47"/>
      <c r="CD298" s="47"/>
      <c r="CE298" s="47"/>
      <c r="CF298" s="47"/>
      <c r="CG298" s="47"/>
      <c r="CH298" s="47"/>
      <c r="CI298" s="47"/>
      <c r="CJ298" s="47"/>
      <c r="CK298" s="47"/>
      <c r="CL298" s="47"/>
      <c r="CM298" s="47"/>
      <c r="CN298" s="47"/>
      <c r="CO298" s="47"/>
      <c r="CP298" s="47"/>
      <c r="CQ298" s="47"/>
      <c r="CR298" s="47"/>
      <c r="CS298" s="47"/>
      <c r="CT298" s="47"/>
      <c r="CU298" s="47"/>
      <c r="CV298" s="47"/>
      <c r="CW298" s="47"/>
      <c r="CX298" s="47"/>
      <c r="CY298" s="47"/>
      <c r="CZ298" s="47"/>
      <c r="DA298" s="47"/>
      <c r="DB298" s="47"/>
      <c r="DC298" s="47"/>
      <c r="DD298" s="47"/>
      <c r="DE298" s="47"/>
      <c r="DF298" s="47"/>
    </row>
    <row r="299" spans="1:110" ht="17.25" customHeight="1">
      <c r="A299" s="130" t="s">
        <v>926</v>
      </c>
      <c r="B299" s="37" t="s">
        <v>1218</v>
      </c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>
        <v>937466.66</v>
      </c>
      <c r="AQ299" s="61">
        <v>154644.64000000001</v>
      </c>
      <c r="AR299" s="61">
        <v>14960</v>
      </c>
      <c r="AS299" s="61">
        <v>418492</v>
      </c>
      <c r="AT299" s="61">
        <v>674150.40000000002</v>
      </c>
      <c r="AU299" s="61">
        <v>203051.2</v>
      </c>
      <c r="AV299" s="61"/>
      <c r="AW299" s="61">
        <v>314684.79999999999</v>
      </c>
      <c r="AX299" s="61"/>
      <c r="AY299" s="61">
        <v>209760</v>
      </c>
      <c r="AZ299" s="61">
        <v>209760</v>
      </c>
      <c r="BA299" s="61">
        <v>209760</v>
      </c>
      <c r="BB299" s="61">
        <v>209760</v>
      </c>
      <c r="BC299" s="61">
        <v>209760</v>
      </c>
      <c r="BD299" s="61">
        <v>209760</v>
      </c>
      <c r="BE299" s="61">
        <v>209760</v>
      </c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130"/>
      <c r="BX299" s="108"/>
      <c r="BY299" s="47"/>
      <c r="BZ299" s="47"/>
      <c r="CA299" s="47"/>
      <c r="CB299" s="47"/>
      <c r="CC299" s="47"/>
      <c r="CD299" s="47"/>
      <c r="CE299" s="47"/>
      <c r="CF299" s="47"/>
      <c r="CG299" s="47"/>
      <c r="CH299" s="47"/>
      <c r="CI299" s="47"/>
      <c r="CJ299" s="47"/>
      <c r="CK299" s="47"/>
      <c r="CL299" s="47"/>
      <c r="CM299" s="47"/>
      <c r="CN299" s="47"/>
      <c r="CO299" s="47"/>
      <c r="CP299" s="47"/>
      <c r="CQ299" s="47"/>
      <c r="CR299" s="47"/>
      <c r="CS299" s="47"/>
      <c r="CT299" s="47"/>
      <c r="CU299" s="47"/>
      <c r="CV299" s="47"/>
      <c r="CW299" s="47"/>
      <c r="CX299" s="47"/>
      <c r="CY299" s="47"/>
      <c r="CZ299" s="47"/>
      <c r="DA299" s="47"/>
      <c r="DB299" s="47"/>
      <c r="DC299" s="47"/>
      <c r="DD299" s="47"/>
      <c r="DE299" s="47"/>
      <c r="DF299" s="47"/>
    </row>
    <row r="300" spans="1:110" ht="17.25" customHeight="1">
      <c r="A300" s="130" t="s">
        <v>926</v>
      </c>
      <c r="B300" s="37" t="s">
        <v>1219</v>
      </c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>
        <v>20128.330000000002</v>
      </c>
      <c r="AN300" s="61">
        <v>211426.96</v>
      </c>
      <c r="AO300" s="61">
        <v>20126.96</v>
      </c>
      <c r="AP300" s="61">
        <v>20126.96</v>
      </c>
      <c r="AQ300" s="61">
        <v>194566.22999999998</v>
      </c>
      <c r="AR300" s="61">
        <v>176988.74</v>
      </c>
      <c r="AS300" s="61">
        <v>295040</v>
      </c>
      <c r="AT300" s="61">
        <v>320040</v>
      </c>
      <c r="AU300" s="61">
        <v>295040</v>
      </c>
      <c r="AV300" s="61">
        <v>295040</v>
      </c>
      <c r="AW300" s="61">
        <v>295040</v>
      </c>
      <c r="AX300" s="61">
        <v>295040</v>
      </c>
      <c r="AY300" s="61">
        <v>414310</v>
      </c>
      <c r="AZ300" s="61">
        <v>414310</v>
      </c>
      <c r="BA300" s="61">
        <v>414310</v>
      </c>
      <c r="BB300" s="61">
        <v>414310</v>
      </c>
      <c r="BC300" s="61">
        <v>414310</v>
      </c>
      <c r="BD300" s="61">
        <v>414310</v>
      </c>
      <c r="BE300" s="61">
        <v>414310</v>
      </c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130"/>
      <c r="BX300" s="108"/>
      <c r="BY300" s="47"/>
      <c r="BZ300" s="47"/>
      <c r="CA300" s="47"/>
      <c r="CB300" s="47"/>
      <c r="CC300" s="47"/>
      <c r="CD300" s="47"/>
      <c r="CE300" s="47"/>
      <c r="CF300" s="47"/>
      <c r="CG300" s="47"/>
      <c r="CH300" s="47"/>
      <c r="CI300" s="47"/>
      <c r="CJ300" s="47"/>
      <c r="CK300" s="47"/>
      <c r="CL300" s="47"/>
      <c r="CM300" s="47"/>
      <c r="CN300" s="47"/>
      <c r="CO300" s="47"/>
      <c r="CP300" s="47"/>
      <c r="CQ300" s="47"/>
      <c r="CR300" s="47"/>
      <c r="CS300" s="47"/>
      <c r="CT300" s="47"/>
      <c r="CU300" s="47"/>
      <c r="CV300" s="47"/>
      <c r="CW300" s="47"/>
      <c r="CX300" s="47"/>
      <c r="CY300" s="47"/>
      <c r="CZ300" s="47"/>
      <c r="DA300" s="47"/>
      <c r="DB300" s="47"/>
      <c r="DC300" s="47"/>
      <c r="DD300" s="47"/>
      <c r="DE300" s="47"/>
      <c r="DF300" s="47"/>
    </row>
    <row r="301" spans="1:110" ht="17.25" customHeight="1">
      <c r="A301" s="130" t="s">
        <v>926</v>
      </c>
      <c r="B301" s="37" t="s">
        <v>1225</v>
      </c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>
        <v>2204750.75</v>
      </c>
      <c r="AR301" s="61">
        <v>2204750.5</v>
      </c>
      <c r="AS301" s="61">
        <v>0</v>
      </c>
      <c r="AT301" s="61">
        <v>3290498.76</v>
      </c>
      <c r="AU301" s="61">
        <v>0</v>
      </c>
      <c r="AV301" s="61">
        <v>0</v>
      </c>
      <c r="AW301" s="61">
        <v>0</v>
      </c>
      <c r="AX301" s="61">
        <v>0</v>
      </c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130"/>
      <c r="BX301" s="108"/>
      <c r="BY301" s="47"/>
      <c r="BZ301" s="47"/>
      <c r="CA301" s="47"/>
      <c r="CB301" s="47"/>
      <c r="CC301" s="47"/>
      <c r="CD301" s="47"/>
      <c r="CE301" s="47"/>
      <c r="CF301" s="47"/>
      <c r="CG301" s="47"/>
      <c r="CH301" s="47"/>
      <c r="CI301" s="47"/>
      <c r="CJ301" s="47"/>
      <c r="CK301" s="47"/>
      <c r="CL301" s="47"/>
      <c r="CM301" s="47"/>
      <c r="CN301" s="47"/>
      <c r="CO301" s="47"/>
      <c r="CP301" s="47"/>
      <c r="CQ301" s="47"/>
      <c r="CR301" s="47"/>
      <c r="CS301" s="47"/>
      <c r="CT301" s="47"/>
      <c r="CU301" s="47"/>
      <c r="CV301" s="47"/>
      <c r="CW301" s="47"/>
      <c r="CX301" s="47"/>
      <c r="CY301" s="47"/>
      <c r="CZ301" s="47"/>
      <c r="DA301" s="47"/>
      <c r="DB301" s="47"/>
      <c r="DC301" s="47"/>
      <c r="DD301" s="47"/>
      <c r="DE301" s="47"/>
      <c r="DF301" s="47"/>
    </row>
    <row r="302" spans="1:110" ht="17.25" customHeight="1">
      <c r="A302" s="130" t="s">
        <v>926</v>
      </c>
      <c r="B302" s="37" t="s">
        <v>1231</v>
      </c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>
        <v>8050</v>
      </c>
      <c r="AT302" s="61">
        <v>241500</v>
      </c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130"/>
      <c r="BX302" s="108"/>
      <c r="BY302" s="47"/>
      <c r="BZ302" s="47"/>
      <c r="CA302" s="47"/>
      <c r="CB302" s="47"/>
      <c r="CC302" s="47"/>
      <c r="CD302" s="47"/>
      <c r="CE302" s="47"/>
      <c r="CF302" s="47"/>
      <c r="CG302" s="47"/>
      <c r="CH302" s="47"/>
      <c r="CI302" s="47"/>
      <c r="CJ302" s="47"/>
      <c r="CK302" s="47"/>
      <c r="CL302" s="47"/>
      <c r="CM302" s="47"/>
      <c r="CN302" s="47"/>
      <c r="CO302" s="47"/>
      <c r="CP302" s="47"/>
      <c r="CQ302" s="47"/>
      <c r="CR302" s="47"/>
      <c r="CS302" s="47"/>
      <c r="CT302" s="47"/>
      <c r="CU302" s="47"/>
      <c r="CV302" s="47"/>
      <c r="CW302" s="47"/>
      <c r="CX302" s="47"/>
      <c r="CY302" s="47"/>
      <c r="CZ302" s="47"/>
      <c r="DA302" s="47"/>
      <c r="DB302" s="47"/>
      <c r="DC302" s="47"/>
      <c r="DD302" s="47"/>
      <c r="DE302" s="47"/>
      <c r="DF302" s="47"/>
    </row>
    <row r="303" spans="1:110" ht="17.25" customHeight="1">
      <c r="A303" s="130" t="s">
        <v>926</v>
      </c>
      <c r="B303" s="37" t="s">
        <v>1232</v>
      </c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>
        <v>0</v>
      </c>
      <c r="AT303" s="61">
        <v>0</v>
      </c>
      <c r="AU303" s="61">
        <v>0</v>
      </c>
      <c r="AV303" s="61">
        <v>0</v>
      </c>
      <c r="AW303" s="61">
        <v>0</v>
      </c>
      <c r="AX303" s="61">
        <v>0</v>
      </c>
      <c r="AY303" s="61">
        <v>0</v>
      </c>
      <c r="AZ303" s="61">
        <v>0</v>
      </c>
      <c r="BA303" s="61">
        <v>0</v>
      </c>
      <c r="BB303" s="61">
        <v>0</v>
      </c>
      <c r="BC303" s="61">
        <v>0</v>
      </c>
      <c r="BD303" s="61">
        <v>0</v>
      </c>
      <c r="BE303" s="61">
        <v>280000</v>
      </c>
      <c r="BF303" s="61">
        <v>0</v>
      </c>
      <c r="BG303" s="61">
        <v>0</v>
      </c>
      <c r="BH303" s="61">
        <v>0</v>
      </c>
      <c r="BI303" s="61">
        <v>0</v>
      </c>
      <c r="BJ303" s="61">
        <v>0</v>
      </c>
      <c r="BK303" s="61">
        <v>0</v>
      </c>
      <c r="BL303" s="61">
        <v>0</v>
      </c>
      <c r="BM303" s="61">
        <v>0</v>
      </c>
      <c r="BN303" s="61">
        <v>0</v>
      </c>
      <c r="BO303" s="61">
        <v>0</v>
      </c>
      <c r="BP303" s="61">
        <v>0</v>
      </c>
      <c r="BQ303" s="61">
        <v>0</v>
      </c>
      <c r="BR303" s="61">
        <v>0</v>
      </c>
      <c r="BS303" s="61">
        <v>0</v>
      </c>
      <c r="BT303" s="61">
        <v>0</v>
      </c>
      <c r="BU303" s="61">
        <v>0</v>
      </c>
      <c r="BV303" s="61">
        <v>0</v>
      </c>
      <c r="BW303" s="130">
        <v>0</v>
      </c>
      <c r="BX303" s="108">
        <v>0</v>
      </c>
      <c r="BY303" s="47">
        <v>0</v>
      </c>
      <c r="BZ303" s="47">
        <v>0</v>
      </c>
      <c r="CA303" s="47">
        <v>0</v>
      </c>
      <c r="CB303" s="47">
        <v>0</v>
      </c>
      <c r="CC303" s="47">
        <v>0</v>
      </c>
      <c r="CD303" s="47">
        <v>0</v>
      </c>
      <c r="CE303" s="47">
        <v>0</v>
      </c>
      <c r="CF303" s="47">
        <v>0</v>
      </c>
      <c r="CG303" s="47">
        <v>0</v>
      </c>
      <c r="CH303" s="47">
        <v>0</v>
      </c>
      <c r="CI303" s="47">
        <v>0</v>
      </c>
      <c r="CJ303" s="47">
        <v>0</v>
      </c>
      <c r="CK303" s="47">
        <v>0</v>
      </c>
      <c r="CL303" s="47">
        <v>0</v>
      </c>
      <c r="CM303" s="47">
        <v>0</v>
      </c>
      <c r="CN303" s="47">
        <v>0</v>
      </c>
      <c r="CO303" s="47">
        <v>0</v>
      </c>
      <c r="CP303" s="47">
        <v>0</v>
      </c>
      <c r="CQ303" s="47">
        <v>0</v>
      </c>
      <c r="CR303" s="47">
        <v>0</v>
      </c>
      <c r="CS303" s="47">
        <v>0</v>
      </c>
      <c r="CT303" s="47">
        <v>0</v>
      </c>
      <c r="CU303" s="47"/>
      <c r="CV303" s="47"/>
      <c r="CW303" s="47"/>
      <c r="CX303" s="47"/>
      <c r="CY303" s="47"/>
      <c r="CZ303" s="47"/>
      <c r="DA303" s="47"/>
      <c r="DB303" s="47"/>
      <c r="DC303" s="47"/>
      <c r="DD303" s="47"/>
      <c r="DE303" s="47"/>
      <c r="DF303" s="47"/>
    </row>
    <row r="304" spans="1:110" ht="17.25" customHeight="1">
      <c r="A304" s="130" t="s">
        <v>926</v>
      </c>
      <c r="B304" s="37" t="s">
        <v>1233</v>
      </c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>
        <v>0</v>
      </c>
      <c r="AT304" s="61">
        <v>0</v>
      </c>
      <c r="AU304" s="61">
        <v>0</v>
      </c>
      <c r="AV304" s="61">
        <v>0</v>
      </c>
      <c r="AW304" s="61">
        <v>0</v>
      </c>
      <c r="AX304" s="61">
        <v>0</v>
      </c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>
        <v>0</v>
      </c>
      <c r="BL304" s="61">
        <v>0</v>
      </c>
      <c r="BM304" s="61">
        <v>0</v>
      </c>
      <c r="BN304" s="61">
        <v>400000</v>
      </c>
      <c r="BO304" s="61"/>
      <c r="BP304" s="61"/>
      <c r="BQ304" s="61"/>
      <c r="BR304" s="61">
        <v>400000</v>
      </c>
      <c r="BS304" s="61"/>
      <c r="BT304" s="61"/>
      <c r="BU304" s="61">
        <v>200000</v>
      </c>
      <c r="BV304" s="61"/>
      <c r="BW304" s="130">
        <v>0</v>
      </c>
      <c r="BX304" s="108">
        <v>0</v>
      </c>
      <c r="BY304" s="47">
        <v>0</v>
      </c>
      <c r="BZ304" s="47">
        <v>0</v>
      </c>
      <c r="CA304" s="47">
        <v>0</v>
      </c>
      <c r="CB304" s="47">
        <v>0</v>
      </c>
      <c r="CC304" s="47">
        <v>0</v>
      </c>
      <c r="CD304" s="47">
        <v>0</v>
      </c>
      <c r="CE304" s="47">
        <v>0</v>
      </c>
      <c r="CF304" s="47">
        <v>0</v>
      </c>
      <c r="CG304" s="47">
        <v>0</v>
      </c>
      <c r="CH304" s="47">
        <v>0</v>
      </c>
      <c r="CI304" s="47">
        <v>0</v>
      </c>
      <c r="CJ304" s="47">
        <v>0</v>
      </c>
      <c r="CK304" s="47">
        <v>0</v>
      </c>
      <c r="CL304" s="47">
        <v>0</v>
      </c>
      <c r="CM304" s="47">
        <v>0</v>
      </c>
      <c r="CN304" s="47">
        <v>0</v>
      </c>
      <c r="CO304" s="47">
        <v>0</v>
      </c>
      <c r="CP304" s="47">
        <v>0</v>
      </c>
      <c r="CQ304" s="47">
        <v>0</v>
      </c>
      <c r="CR304" s="47">
        <v>0</v>
      </c>
      <c r="CS304" s="47">
        <v>0</v>
      </c>
      <c r="CT304" s="47">
        <v>0</v>
      </c>
      <c r="CU304" s="47"/>
      <c r="CV304" s="47"/>
      <c r="CW304" s="47"/>
      <c r="CX304" s="47"/>
      <c r="CY304" s="47"/>
      <c r="CZ304" s="47"/>
      <c r="DA304" s="47"/>
      <c r="DB304" s="47"/>
      <c r="DC304" s="47"/>
      <c r="DD304" s="47"/>
      <c r="DE304" s="47"/>
      <c r="DF304" s="47"/>
    </row>
    <row r="305" spans="1:110" ht="17.25" customHeight="1">
      <c r="A305" s="130" t="s">
        <v>926</v>
      </c>
      <c r="B305" s="37" t="s">
        <v>1234</v>
      </c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130"/>
      <c r="BX305" s="108"/>
      <c r="BY305" s="47"/>
      <c r="BZ305" s="47"/>
      <c r="CA305" s="47"/>
      <c r="CB305" s="47"/>
      <c r="CC305" s="47"/>
      <c r="CD305" s="47"/>
      <c r="CE305" s="47"/>
      <c r="CF305" s="47"/>
      <c r="CG305" s="47"/>
      <c r="CH305" s="47"/>
      <c r="CI305" s="47"/>
      <c r="CJ305" s="47"/>
      <c r="CK305" s="47"/>
      <c r="CL305" s="47"/>
      <c r="CM305" s="47"/>
      <c r="CN305" s="47"/>
      <c r="CO305" s="47"/>
      <c r="CP305" s="47"/>
      <c r="CQ305" s="47"/>
      <c r="CR305" s="47"/>
      <c r="CS305" s="47"/>
      <c r="CT305" s="47"/>
      <c r="CU305" s="47"/>
      <c r="CV305" s="47"/>
      <c r="CW305" s="47"/>
      <c r="CX305" s="47"/>
      <c r="CY305" s="47"/>
      <c r="CZ305" s="47"/>
      <c r="DA305" s="47"/>
      <c r="DB305" s="47"/>
      <c r="DC305" s="47"/>
      <c r="DD305" s="47"/>
      <c r="DE305" s="47"/>
      <c r="DF305" s="47"/>
    </row>
    <row r="306" spans="1:110" ht="17.25" customHeight="1">
      <c r="A306" s="130" t="s">
        <v>926</v>
      </c>
      <c r="B306" s="37" t="s">
        <v>1235</v>
      </c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>
        <v>0</v>
      </c>
      <c r="AT306" s="61">
        <v>0</v>
      </c>
      <c r="AU306" s="61">
        <v>0</v>
      </c>
      <c r="AV306" s="61">
        <v>0</v>
      </c>
      <c r="AW306" s="61">
        <v>0</v>
      </c>
      <c r="AX306" s="61">
        <v>0</v>
      </c>
      <c r="AY306" s="61">
        <v>0</v>
      </c>
      <c r="AZ306" s="61">
        <v>0</v>
      </c>
      <c r="BA306" s="61">
        <v>0</v>
      </c>
      <c r="BB306" s="61">
        <v>0</v>
      </c>
      <c r="BC306" s="61">
        <v>0</v>
      </c>
      <c r="BD306" s="61">
        <v>0</v>
      </c>
      <c r="BE306" s="61">
        <v>50000</v>
      </c>
      <c r="BF306" s="61">
        <v>0</v>
      </c>
      <c r="BG306" s="61">
        <v>0</v>
      </c>
      <c r="BH306" s="61">
        <v>0</v>
      </c>
      <c r="BI306" s="61">
        <v>0</v>
      </c>
      <c r="BJ306" s="61">
        <v>0</v>
      </c>
      <c r="BK306" s="61">
        <v>0</v>
      </c>
      <c r="BL306" s="61">
        <v>0</v>
      </c>
      <c r="BM306" s="61">
        <v>0</v>
      </c>
      <c r="BN306" s="61">
        <v>0</v>
      </c>
      <c r="BO306" s="61">
        <v>0</v>
      </c>
      <c r="BP306" s="61">
        <v>0</v>
      </c>
      <c r="BQ306" s="61">
        <v>0</v>
      </c>
      <c r="BR306" s="61">
        <v>0</v>
      </c>
      <c r="BS306" s="61">
        <v>0</v>
      </c>
      <c r="BT306" s="61">
        <v>0</v>
      </c>
      <c r="BU306" s="61">
        <v>0</v>
      </c>
      <c r="BV306" s="61">
        <v>0</v>
      </c>
      <c r="BW306" s="130">
        <v>0</v>
      </c>
      <c r="BX306" s="108">
        <v>0</v>
      </c>
      <c r="BY306" s="47">
        <v>0</v>
      </c>
      <c r="BZ306" s="47">
        <v>0</v>
      </c>
      <c r="CA306" s="47">
        <v>0</v>
      </c>
      <c r="CB306" s="47">
        <v>0</v>
      </c>
      <c r="CC306" s="47">
        <v>0</v>
      </c>
      <c r="CD306" s="47">
        <v>0</v>
      </c>
      <c r="CE306" s="47">
        <v>0</v>
      </c>
      <c r="CF306" s="47">
        <v>0</v>
      </c>
      <c r="CG306" s="47">
        <v>0</v>
      </c>
      <c r="CH306" s="47">
        <v>0</v>
      </c>
      <c r="CI306" s="47">
        <v>0</v>
      </c>
      <c r="CJ306" s="47">
        <v>0</v>
      </c>
      <c r="CK306" s="47">
        <v>0</v>
      </c>
      <c r="CL306" s="47">
        <v>0</v>
      </c>
      <c r="CM306" s="47">
        <v>0</v>
      </c>
      <c r="CN306" s="47">
        <v>0</v>
      </c>
      <c r="CO306" s="47">
        <v>0</v>
      </c>
      <c r="CP306" s="47">
        <v>0</v>
      </c>
      <c r="CQ306" s="47">
        <v>0</v>
      </c>
      <c r="CR306" s="47">
        <v>0</v>
      </c>
      <c r="CS306" s="47">
        <v>0</v>
      </c>
      <c r="CT306" s="47">
        <v>0</v>
      </c>
      <c r="CU306" s="47"/>
      <c r="CV306" s="47"/>
      <c r="CW306" s="47"/>
      <c r="CX306" s="47"/>
      <c r="CY306" s="47"/>
      <c r="CZ306" s="47"/>
      <c r="DA306" s="47"/>
      <c r="DB306" s="47"/>
      <c r="DC306" s="47"/>
      <c r="DD306" s="47"/>
      <c r="DE306" s="47"/>
      <c r="DF306" s="47"/>
    </row>
    <row r="307" spans="1:110" ht="17.25" customHeight="1">
      <c r="A307" s="130" t="s">
        <v>926</v>
      </c>
      <c r="B307" s="37" t="s">
        <v>1236</v>
      </c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>
        <v>0</v>
      </c>
      <c r="AT307" s="61">
        <v>0</v>
      </c>
      <c r="AU307" s="61">
        <v>50000</v>
      </c>
      <c r="AV307" s="61">
        <v>0</v>
      </c>
      <c r="AW307" s="61">
        <v>0</v>
      </c>
      <c r="AX307" s="61">
        <v>0</v>
      </c>
      <c r="AY307" s="61">
        <v>0</v>
      </c>
      <c r="AZ307" s="61">
        <v>0</v>
      </c>
      <c r="BA307" s="61">
        <v>0</v>
      </c>
      <c r="BB307" s="61">
        <v>0</v>
      </c>
      <c r="BC307" s="61">
        <v>0</v>
      </c>
      <c r="BD307" s="61">
        <v>0</v>
      </c>
      <c r="BE307" s="61">
        <v>0</v>
      </c>
      <c r="BF307" s="61">
        <v>0</v>
      </c>
      <c r="BG307" s="61">
        <v>0</v>
      </c>
      <c r="BH307" s="61">
        <v>0</v>
      </c>
      <c r="BI307" s="61">
        <v>0</v>
      </c>
      <c r="BJ307" s="61">
        <v>0</v>
      </c>
      <c r="BK307" s="61">
        <v>0</v>
      </c>
      <c r="BL307" s="61">
        <v>0</v>
      </c>
      <c r="BM307" s="61">
        <v>0</v>
      </c>
      <c r="BN307" s="61">
        <v>0</v>
      </c>
      <c r="BO307" s="61">
        <v>0</v>
      </c>
      <c r="BP307" s="61">
        <v>0</v>
      </c>
      <c r="BQ307" s="61">
        <v>0</v>
      </c>
      <c r="BR307" s="61">
        <v>0</v>
      </c>
      <c r="BS307" s="61">
        <v>0</v>
      </c>
      <c r="BT307" s="61">
        <v>0</v>
      </c>
      <c r="BU307" s="61">
        <v>0</v>
      </c>
      <c r="BV307" s="61">
        <v>0</v>
      </c>
      <c r="BW307" s="130">
        <v>0</v>
      </c>
      <c r="BX307" s="108">
        <v>0</v>
      </c>
      <c r="BY307" s="47">
        <v>0</v>
      </c>
      <c r="BZ307" s="47">
        <v>0</v>
      </c>
      <c r="CA307" s="47">
        <v>0</v>
      </c>
      <c r="CB307" s="47">
        <v>0</v>
      </c>
      <c r="CC307" s="47">
        <v>0</v>
      </c>
      <c r="CD307" s="47">
        <v>0</v>
      </c>
      <c r="CE307" s="47">
        <v>0</v>
      </c>
      <c r="CF307" s="47">
        <v>0</v>
      </c>
      <c r="CG307" s="47">
        <v>0</v>
      </c>
      <c r="CH307" s="47">
        <v>0</v>
      </c>
      <c r="CI307" s="47">
        <v>0</v>
      </c>
      <c r="CJ307" s="47">
        <v>0</v>
      </c>
      <c r="CK307" s="47">
        <v>0</v>
      </c>
      <c r="CL307" s="47">
        <v>0</v>
      </c>
      <c r="CM307" s="47">
        <v>0</v>
      </c>
      <c r="CN307" s="47">
        <v>0</v>
      </c>
      <c r="CO307" s="47">
        <v>0</v>
      </c>
      <c r="CP307" s="47">
        <v>0</v>
      </c>
      <c r="CQ307" s="47">
        <v>0</v>
      </c>
      <c r="CR307" s="47">
        <v>0</v>
      </c>
      <c r="CS307" s="47">
        <v>0</v>
      </c>
      <c r="CT307" s="47">
        <v>0</v>
      </c>
      <c r="CU307" s="47"/>
      <c r="CV307" s="47"/>
      <c r="CW307" s="47"/>
      <c r="CX307" s="47"/>
      <c r="CY307" s="47"/>
      <c r="CZ307" s="47"/>
      <c r="DA307" s="47"/>
      <c r="DB307" s="47"/>
      <c r="DC307" s="47"/>
      <c r="DD307" s="47"/>
      <c r="DE307" s="47"/>
      <c r="DF307" s="47"/>
    </row>
    <row r="308" spans="1:110" ht="17.25" customHeight="1">
      <c r="A308" s="130" t="s">
        <v>926</v>
      </c>
      <c r="B308" s="37" t="s">
        <v>1237</v>
      </c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>
        <v>39169.75</v>
      </c>
      <c r="AS308" s="61"/>
      <c r="AT308" s="61"/>
      <c r="AU308" s="61">
        <v>0</v>
      </c>
      <c r="AV308" s="61">
        <v>0</v>
      </c>
      <c r="AW308" s="61">
        <v>0</v>
      </c>
      <c r="AX308" s="61">
        <v>0</v>
      </c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130"/>
      <c r="BX308" s="108"/>
      <c r="BY308" s="47"/>
      <c r="BZ308" s="47"/>
      <c r="CA308" s="47"/>
      <c r="CB308" s="47"/>
      <c r="CC308" s="47"/>
      <c r="CD308" s="47"/>
      <c r="CE308" s="47"/>
      <c r="CF308" s="47"/>
      <c r="CG308" s="47"/>
      <c r="CH308" s="47"/>
      <c r="CI308" s="47"/>
      <c r="CJ308" s="47"/>
      <c r="CK308" s="47"/>
      <c r="CL308" s="47"/>
      <c r="CM308" s="47"/>
      <c r="CN308" s="47"/>
      <c r="CO308" s="47"/>
      <c r="CP308" s="47"/>
      <c r="CQ308" s="47"/>
      <c r="CR308" s="47"/>
      <c r="CS308" s="47"/>
      <c r="CT308" s="47"/>
      <c r="CU308" s="47"/>
      <c r="CV308" s="47"/>
      <c r="CW308" s="47"/>
      <c r="CX308" s="47"/>
      <c r="CY308" s="47"/>
      <c r="CZ308" s="47"/>
      <c r="DA308" s="47"/>
      <c r="DB308" s="47"/>
      <c r="DC308" s="47"/>
      <c r="DD308" s="47"/>
      <c r="DE308" s="47"/>
      <c r="DF308" s="47"/>
    </row>
    <row r="309" spans="1:110" ht="17.25" customHeight="1">
      <c r="A309" s="130" t="s">
        <v>926</v>
      </c>
      <c r="B309" s="37" t="s">
        <v>1238</v>
      </c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>
        <v>9100</v>
      </c>
      <c r="AT309" s="61">
        <v>255000</v>
      </c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130"/>
      <c r="BX309" s="108"/>
      <c r="BY309" s="47"/>
      <c r="BZ309" s="47"/>
      <c r="CA309" s="47"/>
      <c r="CB309" s="47"/>
      <c r="CC309" s="47"/>
      <c r="CD309" s="47"/>
      <c r="CE309" s="47"/>
      <c r="CF309" s="47"/>
      <c r="CG309" s="47"/>
      <c r="CH309" s="47"/>
      <c r="CI309" s="47"/>
      <c r="CJ309" s="47"/>
      <c r="CK309" s="47"/>
      <c r="CL309" s="47"/>
      <c r="CM309" s="47"/>
      <c r="CN309" s="47"/>
      <c r="CO309" s="47"/>
      <c r="CP309" s="47"/>
      <c r="CQ309" s="47"/>
      <c r="CR309" s="47"/>
      <c r="CS309" s="47"/>
      <c r="CT309" s="47"/>
      <c r="CU309" s="47"/>
      <c r="CV309" s="47"/>
      <c r="CW309" s="47"/>
      <c r="CX309" s="47"/>
      <c r="CY309" s="47"/>
      <c r="CZ309" s="47"/>
      <c r="DA309" s="47"/>
      <c r="DB309" s="47"/>
      <c r="DC309" s="47"/>
      <c r="DD309" s="47"/>
      <c r="DE309" s="47"/>
      <c r="DF309" s="47"/>
    </row>
    <row r="310" spans="1:110" ht="17.25" customHeight="1">
      <c r="A310" s="130" t="s">
        <v>926</v>
      </c>
      <c r="B310" s="37" t="s">
        <v>1239</v>
      </c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>
        <v>0</v>
      </c>
      <c r="AT310" s="61">
        <v>0</v>
      </c>
      <c r="AU310" s="61">
        <v>0</v>
      </c>
      <c r="AV310" s="61">
        <v>0</v>
      </c>
      <c r="AW310" s="61">
        <v>0</v>
      </c>
      <c r="AX310" s="61">
        <v>0</v>
      </c>
      <c r="AY310" s="61">
        <v>0</v>
      </c>
      <c r="AZ310" s="61">
        <v>0</v>
      </c>
      <c r="BA310" s="61">
        <v>0</v>
      </c>
      <c r="BB310" s="61">
        <v>0</v>
      </c>
      <c r="BC310" s="61">
        <v>0</v>
      </c>
      <c r="BD310" s="61">
        <v>0</v>
      </c>
      <c r="BE310" s="61">
        <v>2340000</v>
      </c>
      <c r="BF310" s="61">
        <v>0</v>
      </c>
      <c r="BG310" s="61">
        <v>0</v>
      </c>
      <c r="BH310" s="61">
        <v>0</v>
      </c>
      <c r="BI310" s="61">
        <v>0</v>
      </c>
      <c r="BJ310" s="61">
        <v>0</v>
      </c>
      <c r="BK310" s="61">
        <v>0</v>
      </c>
      <c r="BL310" s="61">
        <v>0</v>
      </c>
      <c r="BM310" s="61">
        <v>0</v>
      </c>
      <c r="BN310" s="61">
        <v>0</v>
      </c>
      <c r="BO310" s="61">
        <v>0</v>
      </c>
      <c r="BP310" s="61">
        <v>0</v>
      </c>
      <c r="BQ310" s="61">
        <v>0</v>
      </c>
      <c r="BR310" s="61">
        <v>0</v>
      </c>
      <c r="BS310" s="61">
        <v>0</v>
      </c>
      <c r="BT310" s="61">
        <v>0</v>
      </c>
      <c r="BU310" s="61">
        <v>0</v>
      </c>
      <c r="BV310" s="61">
        <v>0</v>
      </c>
      <c r="BW310" s="130">
        <v>0</v>
      </c>
      <c r="BX310" s="108">
        <v>0</v>
      </c>
      <c r="BY310" s="47">
        <v>0</v>
      </c>
      <c r="BZ310" s="47">
        <v>0</v>
      </c>
      <c r="CA310" s="47">
        <v>0</v>
      </c>
      <c r="CB310" s="47">
        <v>0</v>
      </c>
      <c r="CC310" s="47">
        <v>0</v>
      </c>
      <c r="CD310" s="47">
        <v>0</v>
      </c>
      <c r="CE310" s="47">
        <v>0</v>
      </c>
      <c r="CF310" s="47">
        <v>0</v>
      </c>
      <c r="CG310" s="47">
        <v>0</v>
      </c>
      <c r="CH310" s="47">
        <v>0</v>
      </c>
      <c r="CI310" s="47">
        <v>0</v>
      </c>
      <c r="CJ310" s="47">
        <v>0</v>
      </c>
      <c r="CK310" s="47">
        <v>0</v>
      </c>
      <c r="CL310" s="47">
        <v>0</v>
      </c>
      <c r="CM310" s="47">
        <v>0</v>
      </c>
      <c r="CN310" s="47">
        <v>0</v>
      </c>
      <c r="CO310" s="47">
        <v>0</v>
      </c>
      <c r="CP310" s="47">
        <v>0</v>
      </c>
      <c r="CQ310" s="47">
        <v>0</v>
      </c>
      <c r="CR310" s="47">
        <v>0</v>
      </c>
      <c r="CS310" s="47">
        <v>0</v>
      </c>
      <c r="CT310" s="47">
        <v>0</v>
      </c>
      <c r="CU310" s="47"/>
      <c r="CV310" s="47"/>
      <c r="CW310" s="47"/>
      <c r="CX310" s="47"/>
      <c r="CY310" s="47"/>
      <c r="CZ310" s="47"/>
      <c r="DA310" s="47"/>
      <c r="DB310" s="47"/>
      <c r="DC310" s="47"/>
      <c r="DD310" s="47"/>
      <c r="DE310" s="47"/>
      <c r="DF310" s="47"/>
    </row>
    <row r="311" spans="1:110" ht="17.25" customHeight="1">
      <c r="A311" s="130" t="s">
        <v>926</v>
      </c>
      <c r="B311" s="37" t="s">
        <v>1240</v>
      </c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>
        <v>0</v>
      </c>
      <c r="AT311" s="61">
        <v>6000</v>
      </c>
      <c r="AU311" s="61">
        <v>0</v>
      </c>
      <c r="AV311" s="61">
        <v>0</v>
      </c>
      <c r="AW311" s="61">
        <v>0</v>
      </c>
      <c r="AX311" s="61">
        <v>0</v>
      </c>
      <c r="AY311" s="61">
        <v>0</v>
      </c>
      <c r="AZ311" s="61">
        <v>0</v>
      </c>
      <c r="BA311" s="61">
        <v>0</v>
      </c>
      <c r="BB311" s="61">
        <v>0</v>
      </c>
      <c r="BC311" s="61">
        <v>0</v>
      </c>
      <c r="BD311" s="61">
        <v>0</v>
      </c>
      <c r="BE311" s="61">
        <v>0</v>
      </c>
      <c r="BF311" s="61">
        <v>0</v>
      </c>
      <c r="BG311" s="61">
        <v>0</v>
      </c>
      <c r="BH311" s="61">
        <v>0</v>
      </c>
      <c r="BI311" s="61">
        <v>0</v>
      </c>
      <c r="BJ311" s="61">
        <v>0</v>
      </c>
      <c r="BK311" s="61">
        <v>0</v>
      </c>
      <c r="BL311" s="61">
        <v>0</v>
      </c>
      <c r="BM311" s="61">
        <v>0</v>
      </c>
      <c r="BN311" s="61">
        <v>0</v>
      </c>
      <c r="BO311" s="61">
        <v>0</v>
      </c>
      <c r="BP311" s="61">
        <v>0</v>
      </c>
      <c r="BQ311" s="61">
        <v>0</v>
      </c>
      <c r="BR311" s="61">
        <v>0</v>
      </c>
      <c r="BS311" s="61">
        <v>0</v>
      </c>
      <c r="BT311" s="61">
        <v>0</v>
      </c>
      <c r="BU311" s="61">
        <v>0</v>
      </c>
      <c r="BV311" s="61">
        <v>0</v>
      </c>
      <c r="BW311" s="130">
        <v>0</v>
      </c>
      <c r="BX311" s="108">
        <v>0</v>
      </c>
      <c r="BY311" s="47">
        <v>0</v>
      </c>
      <c r="BZ311" s="47">
        <v>0</v>
      </c>
      <c r="CA311" s="47">
        <v>0</v>
      </c>
      <c r="CB311" s="47">
        <v>0</v>
      </c>
      <c r="CC311" s="47">
        <v>0</v>
      </c>
      <c r="CD311" s="47">
        <v>0</v>
      </c>
      <c r="CE311" s="47">
        <v>0</v>
      </c>
      <c r="CF311" s="47">
        <v>0</v>
      </c>
      <c r="CG311" s="47">
        <v>0</v>
      </c>
      <c r="CH311" s="47">
        <v>0</v>
      </c>
      <c r="CI311" s="47">
        <v>0</v>
      </c>
      <c r="CJ311" s="47">
        <v>0</v>
      </c>
      <c r="CK311" s="47">
        <v>0</v>
      </c>
      <c r="CL311" s="47">
        <v>0</v>
      </c>
      <c r="CM311" s="47">
        <v>0</v>
      </c>
      <c r="CN311" s="47">
        <v>0</v>
      </c>
      <c r="CO311" s="47">
        <v>0</v>
      </c>
      <c r="CP311" s="47">
        <v>0</v>
      </c>
      <c r="CQ311" s="47">
        <v>0</v>
      </c>
      <c r="CR311" s="47">
        <v>0</v>
      </c>
      <c r="CS311" s="47">
        <v>0</v>
      </c>
      <c r="CT311" s="47">
        <v>0</v>
      </c>
      <c r="CU311" s="47"/>
      <c r="CV311" s="47"/>
      <c r="CW311" s="47"/>
      <c r="CX311" s="47"/>
      <c r="CY311" s="47"/>
      <c r="CZ311" s="47"/>
      <c r="DA311" s="47"/>
      <c r="DB311" s="47"/>
      <c r="DC311" s="47"/>
      <c r="DD311" s="47"/>
      <c r="DE311" s="47"/>
      <c r="DF311" s="47"/>
    </row>
    <row r="312" spans="1:110" ht="17.25" customHeight="1">
      <c r="A312" s="130" t="s">
        <v>926</v>
      </c>
      <c r="B312" s="37" t="s">
        <v>1241</v>
      </c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>
        <v>130000</v>
      </c>
      <c r="AT312" s="61">
        <v>100000</v>
      </c>
      <c r="AU312" s="61">
        <v>200000</v>
      </c>
      <c r="AV312" s="61">
        <v>200000</v>
      </c>
      <c r="AW312" s="61">
        <v>0</v>
      </c>
      <c r="AX312" s="61">
        <v>0</v>
      </c>
      <c r="AY312" s="61">
        <v>0</v>
      </c>
      <c r="AZ312" s="61">
        <v>0</v>
      </c>
      <c r="BA312" s="61">
        <v>0</v>
      </c>
      <c r="BB312" s="61">
        <v>0</v>
      </c>
      <c r="BC312" s="61">
        <v>0</v>
      </c>
      <c r="BD312" s="61">
        <v>0</v>
      </c>
      <c r="BE312" s="61">
        <v>0</v>
      </c>
      <c r="BF312" s="61">
        <v>0</v>
      </c>
      <c r="BG312" s="61">
        <v>0</v>
      </c>
      <c r="BH312" s="61">
        <v>0</v>
      </c>
      <c r="BI312" s="61">
        <v>0</v>
      </c>
      <c r="BJ312" s="61">
        <v>0</v>
      </c>
      <c r="BK312" s="61">
        <v>0</v>
      </c>
      <c r="BL312" s="61">
        <v>0</v>
      </c>
      <c r="BM312" s="61">
        <v>0</v>
      </c>
      <c r="BN312" s="61">
        <v>0</v>
      </c>
      <c r="BO312" s="61">
        <v>0</v>
      </c>
      <c r="BP312" s="61">
        <v>0</v>
      </c>
      <c r="BQ312" s="61">
        <v>0</v>
      </c>
      <c r="BR312" s="61">
        <v>0</v>
      </c>
      <c r="BS312" s="61">
        <v>0</v>
      </c>
      <c r="BT312" s="61">
        <v>0</v>
      </c>
      <c r="BU312" s="61">
        <v>0</v>
      </c>
      <c r="BV312" s="61">
        <v>0</v>
      </c>
      <c r="BW312" s="130">
        <v>0</v>
      </c>
      <c r="BX312" s="108">
        <v>0</v>
      </c>
      <c r="BY312" s="47">
        <v>0</v>
      </c>
      <c r="BZ312" s="47">
        <v>0</v>
      </c>
      <c r="CA312" s="47">
        <v>0</v>
      </c>
      <c r="CB312" s="47">
        <v>0</v>
      </c>
      <c r="CC312" s="47">
        <v>0</v>
      </c>
      <c r="CD312" s="47">
        <v>0</v>
      </c>
      <c r="CE312" s="47">
        <v>0</v>
      </c>
      <c r="CF312" s="47">
        <v>0</v>
      </c>
      <c r="CG312" s="47">
        <v>0</v>
      </c>
      <c r="CH312" s="47">
        <v>0</v>
      </c>
      <c r="CI312" s="47">
        <v>0</v>
      </c>
      <c r="CJ312" s="47">
        <v>0</v>
      </c>
      <c r="CK312" s="47">
        <v>0</v>
      </c>
      <c r="CL312" s="47">
        <v>0</v>
      </c>
      <c r="CM312" s="47">
        <v>0</v>
      </c>
      <c r="CN312" s="47">
        <v>0</v>
      </c>
      <c r="CO312" s="47">
        <v>0</v>
      </c>
      <c r="CP312" s="47">
        <v>0</v>
      </c>
      <c r="CQ312" s="47">
        <v>0</v>
      </c>
      <c r="CR312" s="47">
        <v>0</v>
      </c>
      <c r="CS312" s="47">
        <v>0</v>
      </c>
      <c r="CT312" s="47">
        <v>0</v>
      </c>
      <c r="CU312" s="47"/>
      <c r="CV312" s="47"/>
      <c r="CW312" s="47"/>
      <c r="CX312" s="47"/>
      <c r="CY312" s="47"/>
      <c r="CZ312" s="47"/>
      <c r="DA312" s="47"/>
      <c r="DB312" s="47"/>
      <c r="DC312" s="47"/>
      <c r="DD312" s="47"/>
      <c r="DE312" s="47"/>
      <c r="DF312" s="47"/>
    </row>
    <row r="313" spans="1:110" ht="17.25" customHeight="1">
      <c r="A313" s="130" t="s">
        <v>926</v>
      </c>
      <c r="B313" s="37" t="s">
        <v>1242</v>
      </c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>
        <v>0</v>
      </c>
      <c r="AT313" s="61">
        <v>100000</v>
      </c>
      <c r="AU313" s="61">
        <v>0</v>
      </c>
      <c r="AV313" s="61">
        <v>0</v>
      </c>
      <c r="AW313" s="61">
        <v>0</v>
      </c>
      <c r="AX313" s="61">
        <v>0</v>
      </c>
      <c r="AY313" s="61">
        <v>0</v>
      </c>
      <c r="AZ313" s="61">
        <v>0</v>
      </c>
      <c r="BA313" s="61">
        <v>0</v>
      </c>
      <c r="BB313" s="61">
        <v>0</v>
      </c>
      <c r="BC313" s="61">
        <v>0</v>
      </c>
      <c r="BD313" s="61">
        <v>0</v>
      </c>
      <c r="BE313" s="61">
        <v>0</v>
      </c>
      <c r="BF313" s="61">
        <v>0</v>
      </c>
      <c r="BG313" s="61">
        <v>0</v>
      </c>
      <c r="BH313" s="61">
        <v>0</v>
      </c>
      <c r="BI313" s="61">
        <v>0</v>
      </c>
      <c r="BJ313" s="61">
        <v>0</v>
      </c>
      <c r="BK313" s="61">
        <v>0</v>
      </c>
      <c r="BL313" s="61">
        <v>0</v>
      </c>
      <c r="BM313" s="61">
        <v>0</v>
      </c>
      <c r="BN313" s="61">
        <v>0</v>
      </c>
      <c r="BO313" s="61">
        <v>0</v>
      </c>
      <c r="BP313" s="61">
        <v>0</v>
      </c>
      <c r="BQ313" s="61">
        <v>0</v>
      </c>
      <c r="BR313" s="61">
        <v>0</v>
      </c>
      <c r="BS313" s="61">
        <v>0</v>
      </c>
      <c r="BT313" s="61">
        <v>0</v>
      </c>
      <c r="BU313" s="61">
        <v>0</v>
      </c>
      <c r="BV313" s="61">
        <v>0</v>
      </c>
      <c r="BW313" s="130">
        <v>0</v>
      </c>
      <c r="BX313" s="108">
        <v>0</v>
      </c>
      <c r="BY313" s="47">
        <v>0</v>
      </c>
      <c r="BZ313" s="47">
        <v>0</v>
      </c>
      <c r="CA313" s="47">
        <v>0</v>
      </c>
      <c r="CB313" s="47">
        <v>0</v>
      </c>
      <c r="CC313" s="47">
        <v>0</v>
      </c>
      <c r="CD313" s="47">
        <v>0</v>
      </c>
      <c r="CE313" s="47">
        <v>0</v>
      </c>
      <c r="CF313" s="47">
        <v>0</v>
      </c>
      <c r="CG313" s="47">
        <v>0</v>
      </c>
      <c r="CH313" s="47">
        <v>0</v>
      </c>
      <c r="CI313" s="47">
        <v>0</v>
      </c>
      <c r="CJ313" s="47">
        <v>0</v>
      </c>
      <c r="CK313" s="47">
        <v>0</v>
      </c>
      <c r="CL313" s="47">
        <v>0</v>
      </c>
      <c r="CM313" s="47">
        <v>0</v>
      </c>
      <c r="CN313" s="47">
        <v>0</v>
      </c>
      <c r="CO313" s="47">
        <v>0</v>
      </c>
      <c r="CP313" s="47">
        <v>0</v>
      </c>
      <c r="CQ313" s="47">
        <v>0</v>
      </c>
      <c r="CR313" s="47">
        <v>0</v>
      </c>
      <c r="CS313" s="47">
        <v>0</v>
      </c>
      <c r="CT313" s="47">
        <v>0</v>
      </c>
      <c r="CU313" s="47"/>
      <c r="CV313" s="47"/>
      <c r="CW313" s="47"/>
      <c r="CX313" s="47"/>
      <c r="CY313" s="47"/>
      <c r="CZ313" s="47"/>
      <c r="DA313" s="47"/>
      <c r="DB313" s="47"/>
      <c r="DC313" s="47"/>
      <c r="DD313" s="47"/>
      <c r="DE313" s="47"/>
      <c r="DF313" s="47"/>
    </row>
    <row r="314" spans="1:110" ht="17.25" customHeight="1">
      <c r="A314" s="130" t="s">
        <v>926</v>
      </c>
      <c r="B314" s="37" t="s">
        <v>1243</v>
      </c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>
        <v>0</v>
      </c>
      <c r="AT314" s="61">
        <v>40000</v>
      </c>
      <c r="AU314" s="61">
        <v>0</v>
      </c>
      <c r="AV314" s="61">
        <v>0</v>
      </c>
      <c r="AW314" s="61">
        <v>0</v>
      </c>
      <c r="AX314" s="61">
        <v>0</v>
      </c>
      <c r="AY314" s="61">
        <v>0</v>
      </c>
      <c r="AZ314" s="61">
        <v>0</v>
      </c>
      <c r="BA314" s="61">
        <v>0</v>
      </c>
      <c r="BB314" s="61">
        <v>0</v>
      </c>
      <c r="BC314" s="61">
        <v>0</v>
      </c>
      <c r="BD314" s="61">
        <v>0</v>
      </c>
      <c r="BE314" s="61">
        <v>0</v>
      </c>
      <c r="BF314" s="61">
        <v>0</v>
      </c>
      <c r="BG314" s="61">
        <v>0</v>
      </c>
      <c r="BH314" s="61">
        <v>0</v>
      </c>
      <c r="BI314" s="61">
        <v>0</v>
      </c>
      <c r="BJ314" s="61">
        <v>0</v>
      </c>
      <c r="BK314" s="61">
        <v>0</v>
      </c>
      <c r="BL314" s="61">
        <v>0</v>
      </c>
      <c r="BM314" s="61">
        <v>0</v>
      </c>
      <c r="BN314" s="61">
        <v>0</v>
      </c>
      <c r="BO314" s="61">
        <v>0</v>
      </c>
      <c r="BP314" s="61">
        <v>0</v>
      </c>
      <c r="BQ314" s="61">
        <v>0</v>
      </c>
      <c r="BR314" s="61">
        <v>0</v>
      </c>
      <c r="BS314" s="61">
        <v>0</v>
      </c>
      <c r="BT314" s="61">
        <v>0</v>
      </c>
      <c r="BU314" s="61">
        <v>0</v>
      </c>
      <c r="BV314" s="61">
        <v>0</v>
      </c>
      <c r="BW314" s="130">
        <v>0</v>
      </c>
      <c r="BX314" s="108">
        <v>0</v>
      </c>
      <c r="BY314" s="47">
        <v>0</v>
      </c>
      <c r="BZ314" s="47">
        <v>0</v>
      </c>
      <c r="CA314" s="47">
        <v>0</v>
      </c>
      <c r="CB314" s="47">
        <v>0</v>
      </c>
      <c r="CC314" s="47">
        <v>0</v>
      </c>
      <c r="CD314" s="47">
        <v>0</v>
      </c>
      <c r="CE314" s="47">
        <v>0</v>
      </c>
      <c r="CF314" s="47">
        <v>0</v>
      </c>
      <c r="CG314" s="47">
        <v>0</v>
      </c>
      <c r="CH314" s="47">
        <v>0</v>
      </c>
      <c r="CI314" s="47">
        <v>0</v>
      </c>
      <c r="CJ314" s="47">
        <v>0</v>
      </c>
      <c r="CK314" s="47">
        <v>0</v>
      </c>
      <c r="CL314" s="47">
        <v>0</v>
      </c>
      <c r="CM314" s="47">
        <v>0</v>
      </c>
      <c r="CN314" s="47">
        <v>0</v>
      </c>
      <c r="CO314" s="47">
        <v>0</v>
      </c>
      <c r="CP314" s="47">
        <v>0</v>
      </c>
      <c r="CQ314" s="47">
        <v>0</v>
      </c>
      <c r="CR314" s="47">
        <v>0</v>
      </c>
      <c r="CS314" s="47">
        <v>0</v>
      </c>
      <c r="CT314" s="47">
        <v>0</v>
      </c>
      <c r="CU314" s="47"/>
      <c r="CV314" s="47"/>
      <c r="CW314" s="47"/>
      <c r="CX314" s="47"/>
      <c r="CY314" s="47"/>
      <c r="CZ314" s="47"/>
      <c r="DA314" s="47"/>
      <c r="DB314" s="47"/>
      <c r="DC314" s="47"/>
      <c r="DD314" s="47"/>
      <c r="DE314" s="47"/>
      <c r="DF314" s="47"/>
    </row>
    <row r="315" spans="1:110" ht="17.25" customHeight="1">
      <c r="A315" s="130" t="s">
        <v>926</v>
      </c>
      <c r="B315" s="37" t="s">
        <v>1244</v>
      </c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>
        <v>0</v>
      </c>
      <c r="AT315" s="61">
        <v>100000</v>
      </c>
      <c r="AU315" s="61">
        <v>0</v>
      </c>
      <c r="AV315" s="61">
        <v>0</v>
      </c>
      <c r="AW315" s="61">
        <v>0</v>
      </c>
      <c r="AX315" s="61">
        <v>0</v>
      </c>
      <c r="AY315" s="61">
        <v>0</v>
      </c>
      <c r="AZ315" s="61">
        <v>0</v>
      </c>
      <c r="BA315" s="61">
        <v>0</v>
      </c>
      <c r="BB315" s="61">
        <v>0</v>
      </c>
      <c r="BC315" s="61">
        <v>50000</v>
      </c>
      <c r="BD315" s="61">
        <v>0</v>
      </c>
      <c r="BE315" s="61">
        <v>0</v>
      </c>
      <c r="BF315" s="61">
        <v>0</v>
      </c>
      <c r="BG315" s="61">
        <v>0</v>
      </c>
      <c r="BH315" s="61">
        <v>0</v>
      </c>
      <c r="BI315" s="61">
        <v>0</v>
      </c>
      <c r="BJ315" s="61">
        <v>0</v>
      </c>
      <c r="BK315" s="61">
        <v>0</v>
      </c>
      <c r="BL315" s="61">
        <v>0</v>
      </c>
      <c r="BM315" s="61">
        <v>0</v>
      </c>
      <c r="BN315" s="61">
        <v>0</v>
      </c>
      <c r="BO315" s="61">
        <v>0</v>
      </c>
      <c r="BP315" s="61">
        <v>0</v>
      </c>
      <c r="BQ315" s="61">
        <v>0</v>
      </c>
      <c r="BR315" s="61">
        <v>0</v>
      </c>
      <c r="BS315" s="61">
        <v>0</v>
      </c>
      <c r="BT315" s="61">
        <v>0</v>
      </c>
      <c r="BU315" s="61">
        <v>0</v>
      </c>
      <c r="BV315" s="61">
        <v>0</v>
      </c>
      <c r="BW315" s="130">
        <v>0</v>
      </c>
      <c r="BX315" s="108">
        <v>0</v>
      </c>
      <c r="BY315" s="47">
        <v>0</v>
      </c>
      <c r="BZ315" s="47">
        <v>0</v>
      </c>
      <c r="CA315" s="47">
        <v>0</v>
      </c>
      <c r="CB315" s="47">
        <v>0</v>
      </c>
      <c r="CC315" s="47">
        <v>0</v>
      </c>
      <c r="CD315" s="47">
        <v>0</v>
      </c>
      <c r="CE315" s="47">
        <v>0</v>
      </c>
      <c r="CF315" s="47">
        <v>0</v>
      </c>
      <c r="CG315" s="47">
        <v>0</v>
      </c>
      <c r="CH315" s="47">
        <v>0</v>
      </c>
      <c r="CI315" s="47">
        <v>0</v>
      </c>
      <c r="CJ315" s="47">
        <v>0</v>
      </c>
      <c r="CK315" s="47">
        <v>0</v>
      </c>
      <c r="CL315" s="47">
        <v>0</v>
      </c>
      <c r="CM315" s="47">
        <v>0</v>
      </c>
      <c r="CN315" s="47">
        <v>0</v>
      </c>
      <c r="CO315" s="47">
        <v>0</v>
      </c>
      <c r="CP315" s="47">
        <v>0</v>
      </c>
      <c r="CQ315" s="47">
        <v>0</v>
      </c>
      <c r="CR315" s="47">
        <v>0</v>
      </c>
      <c r="CS315" s="47">
        <v>0</v>
      </c>
      <c r="CT315" s="47">
        <v>0</v>
      </c>
      <c r="CU315" s="47"/>
      <c r="CV315" s="47"/>
      <c r="CW315" s="47"/>
      <c r="CX315" s="47"/>
      <c r="CY315" s="47"/>
      <c r="CZ315" s="47"/>
      <c r="DA315" s="47"/>
      <c r="DB315" s="47"/>
      <c r="DC315" s="47"/>
      <c r="DD315" s="47"/>
      <c r="DE315" s="47"/>
      <c r="DF315" s="47"/>
    </row>
    <row r="316" spans="1:110" ht="17.25" customHeight="1">
      <c r="A316" s="130" t="s">
        <v>926</v>
      </c>
      <c r="B316" s="37" t="s">
        <v>1245</v>
      </c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>
        <v>5428.15</v>
      </c>
      <c r="AR316" s="61">
        <v>24574.75</v>
      </c>
      <c r="AS316" s="61">
        <v>69997.100000000006</v>
      </c>
      <c r="AT316" s="61">
        <v>0</v>
      </c>
      <c r="AU316" s="61">
        <v>0</v>
      </c>
      <c r="AV316" s="61">
        <v>0</v>
      </c>
      <c r="AW316" s="61">
        <v>0</v>
      </c>
      <c r="AX316" s="61">
        <v>0</v>
      </c>
      <c r="AY316" s="61">
        <v>0</v>
      </c>
      <c r="AZ316" s="61">
        <v>0</v>
      </c>
      <c r="BA316" s="61">
        <v>0</v>
      </c>
      <c r="BB316" s="61">
        <v>0</v>
      </c>
      <c r="BC316" s="61">
        <v>0</v>
      </c>
      <c r="BD316" s="61">
        <v>0</v>
      </c>
      <c r="BE316" s="61">
        <v>0</v>
      </c>
      <c r="BF316" s="61">
        <v>0</v>
      </c>
      <c r="BG316" s="61">
        <v>0</v>
      </c>
      <c r="BH316" s="61">
        <v>0</v>
      </c>
      <c r="BI316" s="61">
        <v>0</v>
      </c>
      <c r="BJ316" s="61">
        <v>0</v>
      </c>
      <c r="BK316" s="61">
        <v>0</v>
      </c>
      <c r="BL316" s="61">
        <v>0</v>
      </c>
      <c r="BM316" s="61">
        <v>0</v>
      </c>
      <c r="BN316" s="61">
        <v>0</v>
      </c>
      <c r="BO316" s="61">
        <v>0</v>
      </c>
      <c r="BP316" s="61">
        <v>0</v>
      </c>
      <c r="BQ316" s="61">
        <v>0</v>
      </c>
      <c r="BR316" s="61">
        <v>0</v>
      </c>
      <c r="BS316" s="61">
        <v>0</v>
      </c>
      <c r="BT316" s="61">
        <v>0</v>
      </c>
      <c r="BU316" s="61">
        <v>0</v>
      </c>
      <c r="BV316" s="61">
        <v>0</v>
      </c>
      <c r="BW316" s="130">
        <v>0</v>
      </c>
      <c r="BX316" s="108">
        <v>0</v>
      </c>
      <c r="BY316" s="47">
        <v>0</v>
      </c>
      <c r="BZ316" s="47">
        <v>0</v>
      </c>
      <c r="CA316" s="47">
        <v>0</v>
      </c>
      <c r="CB316" s="47">
        <v>0</v>
      </c>
      <c r="CC316" s="47">
        <v>0</v>
      </c>
      <c r="CD316" s="47">
        <v>0</v>
      </c>
      <c r="CE316" s="47">
        <v>0</v>
      </c>
      <c r="CF316" s="47">
        <v>0</v>
      </c>
      <c r="CG316" s="47">
        <v>0</v>
      </c>
      <c r="CH316" s="47">
        <v>0</v>
      </c>
      <c r="CI316" s="47">
        <v>0</v>
      </c>
      <c r="CJ316" s="47">
        <v>0</v>
      </c>
      <c r="CK316" s="47">
        <v>0</v>
      </c>
      <c r="CL316" s="47">
        <v>0</v>
      </c>
      <c r="CM316" s="47">
        <v>0</v>
      </c>
      <c r="CN316" s="47">
        <v>0</v>
      </c>
      <c r="CO316" s="47">
        <v>0</v>
      </c>
      <c r="CP316" s="47">
        <v>0</v>
      </c>
      <c r="CQ316" s="47">
        <v>0</v>
      </c>
      <c r="CR316" s="47">
        <v>0</v>
      </c>
      <c r="CS316" s="47">
        <v>0</v>
      </c>
      <c r="CT316" s="47">
        <v>0</v>
      </c>
      <c r="CU316" s="47"/>
      <c r="CV316" s="47"/>
      <c r="CW316" s="47"/>
      <c r="CX316" s="47"/>
      <c r="CY316" s="47"/>
      <c r="CZ316" s="47"/>
      <c r="DA316" s="47"/>
      <c r="DB316" s="47"/>
      <c r="DC316" s="47"/>
      <c r="DD316" s="47"/>
      <c r="DE316" s="47"/>
      <c r="DF316" s="47"/>
    </row>
    <row r="317" spans="1:110" ht="17.25" customHeight="1">
      <c r="A317" s="130" t="s">
        <v>926</v>
      </c>
      <c r="B317" s="37" t="s">
        <v>1246</v>
      </c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>
        <v>150000</v>
      </c>
      <c r="AT317" s="61">
        <v>0</v>
      </c>
      <c r="AU317" s="61">
        <v>0</v>
      </c>
      <c r="AV317" s="61">
        <v>0</v>
      </c>
      <c r="AW317" s="61">
        <v>0</v>
      </c>
      <c r="AX317" s="61">
        <v>0</v>
      </c>
      <c r="AY317" s="61">
        <v>0</v>
      </c>
      <c r="AZ317" s="61">
        <v>0</v>
      </c>
      <c r="BA317" s="61">
        <v>0</v>
      </c>
      <c r="BB317" s="61">
        <v>0</v>
      </c>
      <c r="BC317" s="61">
        <v>0</v>
      </c>
      <c r="BD317" s="61">
        <v>0</v>
      </c>
      <c r="BE317" s="61">
        <v>0</v>
      </c>
      <c r="BF317" s="61">
        <v>0</v>
      </c>
      <c r="BG317" s="61">
        <v>0</v>
      </c>
      <c r="BH317" s="61">
        <v>0</v>
      </c>
      <c r="BI317" s="61">
        <v>0</v>
      </c>
      <c r="BJ317" s="61">
        <v>0</v>
      </c>
      <c r="BK317" s="61">
        <v>0</v>
      </c>
      <c r="BL317" s="61">
        <v>0</v>
      </c>
      <c r="BM317" s="61">
        <v>0</v>
      </c>
      <c r="BN317" s="61">
        <v>0</v>
      </c>
      <c r="BO317" s="61">
        <v>0</v>
      </c>
      <c r="BP317" s="61">
        <v>0</v>
      </c>
      <c r="BQ317" s="61">
        <v>0</v>
      </c>
      <c r="BR317" s="61">
        <v>250000</v>
      </c>
      <c r="BS317" s="61">
        <v>0</v>
      </c>
      <c r="BT317" s="61">
        <v>0</v>
      </c>
      <c r="BU317" s="61">
        <v>0</v>
      </c>
      <c r="BV317" s="61">
        <v>0</v>
      </c>
      <c r="BW317" s="130">
        <v>0</v>
      </c>
      <c r="BX317" s="108">
        <v>0</v>
      </c>
      <c r="BY317" s="47">
        <v>0</v>
      </c>
      <c r="BZ317" s="47">
        <v>0</v>
      </c>
      <c r="CA317" s="47">
        <v>200000</v>
      </c>
      <c r="CB317" s="47">
        <v>0</v>
      </c>
      <c r="CC317" s="47">
        <v>16000</v>
      </c>
      <c r="CD317" s="47">
        <v>0</v>
      </c>
      <c r="CE317" s="47">
        <v>17000</v>
      </c>
      <c r="CF317" s="47">
        <v>0</v>
      </c>
      <c r="CG317" s="47">
        <v>17000</v>
      </c>
      <c r="CH317" s="47">
        <v>0</v>
      </c>
      <c r="CI317" s="47">
        <v>0</v>
      </c>
      <c r="CJ317" s="47">
        <v>0</v>
      </c>
      <c r="CK317" s="47">
        <v>0</v>
      </c>
      <c r="CL317" s="47">
        <v>0</v>
      </c>
      <c r="CM317" s="47">
        <v>0</v>
      </c>
      <c r="CN317" s="47">
        <v>0</v>
      </c>
      <c r="CO317" s="47">
        <v>0</v>
      </c>
      <c r="CP317" s="47">
        <v>0</v>
      </c>
      <c r="CQ317" s="47">
        <v>0</v>
      </c>
      <c r="CR317" s="47">
        <v>0</v>
      </c>
      <c r="CS317" s="47">
        <v>0</v>
      </c>
      <c r="CT317" s="47">
        <v>0</v>
      </c>
      <c r="CU317" s="47"/>
      <c r="CV317" s="47"/>
      <c r="CW317" s="47"/>
      <c r="CX317" s="47"/>
      <c r="CY317" s="47"/>
      <c r="CZ317" s="47"/>
      <c r="DA317" s="47"/>
      <c r="DB317" s="47"/>
      <c r="DC317" s="47"/>
      <c r="DD317" s="47"/>
      <c r="DE317" s="47"/>
      <c r="DF317" s="47"/>
    </row>
    <row r="318" spans="1:110" ht="17.25" customHeight="1">
      <c r="A318" s="130" t="s">
        <v>926</v>
      </c>
      <c r="B318" s="37" t="s">
        <v>1247</v>
      </c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>
        <v>345571.75</v>
      </c>
      <c r="AS318" s="61">
        <v>355000</v>
      </c>
      <c r="AT318" s="61">
        <v>0</v>
      </c>
      <c r="AU318" s="61">
        <v>0</v>
      </c>
      <c r="AV318" s="61">
        <v>0</v>
      </c>
      <c r="AW318" s="61">
        <v>0</v>
      </c>
      <c r="AX318" s="61">
        <v>0</v>
      </c>
      <c r="AY318" s="61">
        <v>0</v>
      </c>
      <c r="AZ318" s="61">
        <v>0</v>
      </c>
      <c r="BA318" s="61">
        <v>355000</v>
      </c>
      <c r="BB318" s="61">
        <v>0</v>
      </c>
      <c r="BC318" s="61">
        <v>0</v>
      </c>
      <c r="BD318" s="61">
        <v>0</v>
      </c>
      <c r="BE318" s="61">
        <v>0</v>
      </c>
      <c r="BF318" s="61">
        <v>0</v>
      </c>
      <c r="BG318" s="61">
        <v>0</v>
      </c>
      <c r="BH318" s="61">
        <v>0</v>
      </c>
      <c r="BI318" s="61">
        <v>0</v>
      </c>
      <c r="BJ318" s="61">
        <v>0</v>
      </c>
      <c r="BK318" s="61">
        <v>0</v>
      </c>
      <c r="BL318" s="61">
        <v>0</v>
      </c>
      <c r="BM318" s="61">
        <v>0</v>
      </c>
      <c r="BN318" s="61">
        <v>0</v>
      </c>
      <c r="BO318" s="61">
        <v>0</v>
      </c>
      <c r="BP318" s="61">
        <v>0</v>
      </c>
      <c r="BQ318" s="61">
        <v>0</v>
      </c>
      <c r="BR318" s="61">
        <v>0</v>
      </c>
      <c r="BS318" s="61">
        <v>0</v>
      </c>
      <c r="BT318" s="61">
        <v>0</v>
      </c>
      <c r="BU318" s="61">
        <v>0</v>
      </c>
      <c r="BV318" s="61">
        <v>0</v>
      </c>
      <c r="BW318" s="130">
        <v>0</v>
      </c>
      <c r="BX318" s="108">
        <v>0</v>
      </c>
      <c r="BY318" s="47">
        <v>0</v>
      </c>
      <c r="BZ318" s="47">
        <v>0</v>
      </c>
      <c r="CA318" s="47">
        <v>0</v>
      </c>
      <c r="CB318" s="47">
        <v>0</v>
      </c>
      <c r="CC318" s="47">
        <v>0</v>
      </c>
      <c r="CD318" s="47">
        <v>0</v>
      </c>
      <c r="CE318" s="47">
        <v>0</v>
      </c>
      <c r="CF318" s="47">
        <v>0</v>
      </c>
      <c r="CG318" s="47">
        <v>0</v>
      </c>
      <c r="CH318" s="47">
        <v>0</v>
      </c>
      <c r="CI318" s="47">
        <v>0</v>
      </c>
      <c r="CJ318" s="47">
        <v>0</v>
      </c>
      <c r="CK318" s="47">
        <v>0</v>
      </c>
      <c r="CL318" s="47">
        <v>0</v>
      </c>
      <c r="CM318" s="47">
        <v>0</v>
      </c>
      <c r="CN318" s="47">
        <v>0</v>
      </c>
      <c r="CO318" s="47">
        <v>0</v>
      </c>
      <c r="CP318" s="47">
        <v>0</v>
      </c>
      <c r="CQ318" s="47">
        <v>0</v>
      </c>
      <c r="CR318" s="47">
        <v>0</v>
      </c>
      <c r="CS318" s="47">
        <v>0</v>
      </c>
      <c r="CT318" s="47">
        <v>0</v>
      </c>
      <c r="CU318" s="47"/>
      <c r="CV318" s="47"/>
      <c r="CW318" s="47"/>
      <c r="CX318" s="47"/>
      <c r="CY318" s="47"/>
      <c r="CZ318" s="47"/>
      <c r="DA318" s="47"/>
      <c r="DB318" s="47"/>
      <c r="DC318" s="47"/>
      <c r="DD318" s="47"/>
      <c r="DE318" s="47"/>
      <c r="DF318" s="47"/>
    </row>
    <row r="319" spans="1:110" ht="17.25" customHeight="1">
      <c r="A319" s="130" t="s">
        <v>926</v>
      </c>
      <c r="B319" s="37" t="s">
        <v>1248</v>
      </c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>
        <v>475000</v>
      </c>
      <c r="AT319" s="61">
        <v>0</v>
      </c>
      <c r="AU319" s="61">
        <v>0</v>
      </c>
      <c r="AV319" s="61">
        <v>0</v>
      </c>
      <c r="AW319" s="61">
        <v>0</v>
      </c>
      <c r="AX319" s="61">
        <v>0</v>
      </c>
      <c r="AY319" s="61">
        <v>0</v>
      </c>
      <c r="AZ319" s="61">
        <v>0</v>
      </c>
      <c r="BA319" s="61">
        <v>0</v>
      </c>
      <c r="BB319" s="61">
        <v>475000</v>
      </c>
      <c r="BC319" s="61">
        <v>0</v>
      </c>
      <c r="BD319" s="61">
        <v>0</v>
      </c>
      <c r="BE319" s="61">
        <v>0</v>
      </c>
      <c r="BF319" s="61">
        <v>0</v>
      </c>
      <c r="BG319" s="61">
        <v>0</v>
      </c>
      <c r="BH319" s="61">
        <v>0</v>
      </c>
      <c r="BI319" s="61">
        <v>0</v>
      </c>
      <c r="BJ319" s="61">
        <v>0</v>
      </c>
      <c r="BK319" s="61">
        <v>0</v>
      </c>
      <c r="BL319" s="61">
        <v>0</v>
      </c>
      <c r="BM319" s="61">
        <v>0</v>
      </c>
      <c r="BN319" s="61">
        <v>475000</v>
      </c>
      <c r="BO319" s="61">
        <v>0</v>
      </c>
      <c r="BP319" s="61">
        <v>0</v>
      </c>
      <c r="BQ319" s="61">
        <v>0</v>
      </c>
      <c r="BR319" s="61">
        <v>0</v>
      </c>
      <c r="BS319" s="61">
        <v>0</v>
      </c>
      <c r="BT319" s="61">
        <v>0</v>
      </c>
      <c r="BU319" s="61">
        <v>0</v>
      </c>
      <c r="BV319" s="61">
        <v>0</v>
      </c>
      <c r="BW319" s="130">
        <v>0</v>
      </c>
      <c r="BX319" s="108">
        <v>0</v>
      </c>
      <c r="BY319" s="47">
        <v>0</v>
      </c>
      <c r="BZ319" s="47">
        <v>475000</v>
      </c>
      <c r="CA319" s="47">
        <v>0</v>
      </c>
      <c r="CB319" s="47">
        <v>0</v>
      </c>
      <c r="CC319" s="47">
        <v>0</v>
      </c>
      <c r="CD319" s="47">
        <v>0</v>
      </c>
      <c r="CE319" s="47">
        <v>0</v>
      </c>
      <c r="CF319" s="47">
        <v>0</v>
      </c>
      <c r="CG319" s="47">
        <v>0</v>
      </c>
      <c r="CH319" s="47">
        <v>0</v>
      </c>
      <c r="CI319" s="47">
        <v>0</v>
      </c>
      <c r="CJ319" s="47">
        <v>0</v>
      </c>
      <c r="CK319" s="47">
        <v>0</v>
      </c>
      <c r="CL319" s="47">
        <v>0</v>
      </c>
      <c r="CM319" s="47">
        <v>0</v>
      </c>
      <c r="CN319" s="47">
        <v>0</v>
      </c>
      <c r="CO319" s="47">
        <v>0</v>
      </c>
      <c r="CP319" s="47">
        <v>0</v>
      </c>
      <c r="CQ319" s="47">
        <v>0</v>
      </c>
      <c r="CR319" s="47">
        <v>0</v>
      </c>
      <c r="CS319" s="47">
        <v>0</v>
      </c>
      <c r="CT319" s="47">
        <v>0</v>
      </c>
      <c r="CU319" s="47"/>
      <c r="CV319" s="47"/>
      <c r="CW319" s="47"/>
      <c r="CX319" s="47"/>
      <c r="CY319" s="47"/>
      <c r="CZ319" s="47"/>
      <c r="DA319" s="47"/>
      <c r="DB319" s="47"/>
      <c r="DC319" s="47"/>
      <c r="DD319" s="47"/>
      <c r="DE319" s="47"/>
      <c r="DF319" s="47"/>
    </row>
    <row r="320" spans="1:110" ht="17.25" customHeight="1">
      <c r="A320" s="130" t="s">
        <v>926</v>
      </c>
      <c r="B320" s="37" t="s">
        <v>1249</v>
      </c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>
        <v>174438.85</v>
      </c>
      <c r="AS320" s="61">
        <v>225000</v>
      </c>
      <c r="AT320" s="61">
        <v>0</v>
      </c>
      <c r="AU320" s="61">
        <v>0</v>
      </c>
      <c r="AV320" s="61">
        <v>0</v>
      </c>
      <c r="AW320" s="61">
        <v>0</v>
      </c>
      <c r="AX320" s="61">
        <v>0</v>
      </c>
      <c r="AY320" s="61">
        <v>0</v>
      </c>
      <c r="AZ320" s="61">
        <v>0</v>
      </c>
      <c r="BA320" s="61">
        <v>0</v>
      </c>
      <c r="BB320" s="61">
        <v>0</v>
      </c>
      <c r="BC320" s="61">
        <v>0</v>
      </c>
      <c r="BD320" s="61">
        <v>0</v>
      </c>
      <c r="BE320" s="61">
        <v>225000</v>
      </c>
      <c r="BF320" s="61">
        <v>0</v>
      </c>
      <c r="BG320" s="61">
        <v>0</v>
      </c>
      <c r="BH320" s="61">
        <v>0</v>
      </c>
      <c r="BI320" s="61">
        <v>0</v>
      </c>
      <c r="BJ320" s="61">
        <v>0</v>
      </c>
      <c r="BK320" s="61">
        <v>0</v>
      </c>
      <c r="BL320" s="61">
        <v>0</v>
      </c>
      <c r="BM320" s="61">
        <v>0</v>
      </c>
      <c r="BN320" s="61">
        <v>0</v>
      </c>
      <c r="BO320" s="61">
        <v>0</v>
      </c>
      <c r="BP320" s="61">
        <v>0</v>
      </c>
      <c r="BQ320" s="61">
        <v>225000</v>
      </c>
      <c r="BR320" s="61">
        <v>0</v>
      </c>
      <c r="BS320" s="61">
        <v>0</v>
      </c>
      <c r="BT320" s="61">
        <v>0</v>
      </c>
      <c r="BU320" s="61">
        <v>0</v>
      </c>
      <c r="BV320" s="61">
        <v>0</v>
      </c>
      <c r="BW320" s="130">
        <v>0</v>
      </c>
      <c r="BX320" s="108">
        <v>0</v>
      </c>
      <c r="BY320" s="47">
        <v>0</v>
      </c>
      <c r="BZ320" s="47">
        <v>0</v>
      </c>
      <c r="CA320" s="47">
        <v>0</v>
      </c>
      <c r="CB320" s="47">
        <v>0</v>
      </c>
      <c r="CC320" s="47">
        <v>0</v>
      </c>
      <c r="CD320" s="47">
        <v>0</v>
      </c>
      <c r="CE320" s="47">
        <v>0</v>
      </c>
      <c r="CF320" s="47">
        <v>0</v>
      </c>
      <c r="CG320" s="47">
        <v>0</v>
      </c>
      <c r="CH320" s="47">
        <v>0</v>
      </c>
      <c r="CI320" s="47">
        <v>0</v>
      </c>
      <c r="CJ320" s="47">
        <v>0</v>
      </c>
      <c r="CK320" s="47">
        <v>0</v>
      </c>
      <c r="CL320" s="47">
        <v>0</v>
      </c>
      <c r="CM320" s="47">
        <v>0</v>
      </c>
      <c r="CN320" s="47">
        <v>0</v>
      </c>
      <c r="CO320" s="47">
        <v>0</v>
      </c>
      <c r="CP320" s="47">
        <v>0</v>
      </c>
      <c r="CQ320" s="47">
        <v>0</v>
      </c>
      <c r="CR320" s="47">
        <v>0</v>
      </c>
      <c r="CS320" s="47">
        <v>0</v>
      </c>
      <c r="CT320" s="47">
        <v>0</v>
      </c>
      <c r="CU320" s="47"/>
      <c r="CV320" s="47"/>
      <c r="CW320" s="47"/>
      <c r="CX320" s="47"/>
      <c r="CY320" s="47"/>
      <c r="CZ320" s="47"/>
      <c r="DA320" s="47"/>
      <c r="DB320" s="47"/>
      <c r="DC320" s="47"/>
      <c r="DD320" s="47"/>
      <c r="DE320" s="47"/>
      <c r="DF320" s="47"/>
    </row>
    <row r="321" spans="1:110" ht="17.25" customHeight="1">
      <c r="A321" s="130" t="s">
        <v>926</v>
      </c>
      <c r="B321" s="37" t="s">
        <v>1250</v>
      </c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>
        <v>152088.09</v>
      </c>
      <c r="AS321" s="61">
        <v>100000</v>
      </c>
      <c r="AT321" s="61">
        <v>147500</v>
      </c>
      <c r="AU321" s="61">
        <v>0</v>
      </c>
      <c r="AV321" s="61">
        <v>0</v>
      </c>
      <c r="AW321" s="61">
        <v>0</v>
      </c>
      <c r="AX321" s="61">
        <v>0</v>
      </c>
      <c r="AY321" s="61">
        <v>0</v>
      </c>
      <c r="AZ321" s="61">
        <v>0</v>
      </c>
      <c r="BA321" s="61">
        <v>147500</v>
      </c>
      <c r="BB321" s="61">
        <v>0</v>
      </c>
      <c r="BC321" s="61">
        <v>0</v>
      </c>
      <c r="BD321" s="61">
        <v>0</v>
      </c>
      <c r="BE321" s="61">
        <v>100000</v>
      </c>
      <c r="BF321" s="61">
        <v>0</v>
      </c>
      <c r="BG321" s="61">
        <v>0</v>
      </c>
      <c r="BH321" s="61">
        <v>0</v>
      </c>
      <c r="BI321" s="61">
        <v>0</v>
      </c>
      <c r="BJ321" s="61">
        <v>0</v>
      </c>
      <c r="BK321" s="61">
        <v>0</v>
      </c>
      <c r="BL321" s="61">
        <v>0</v>
      </c>
      <c r="BM321" s="61">
        <v>0</v>
      </c>
      <c r="BN321" s="61">
        <v>0</v>
      </c>
      <c r="BO321" s="61">
        <v>0</v>
      </c>
      <c r="BP321" s="61">
        <v>0</v>
      </c>
      <c r="BQ321" s="61">
        <v>0</v>
      </c>
      <c r="BR321" s="61">
        <v>0</v>
      </c>
      <c r="BS321" s="61">
        <v>0</v>
      </c>
      <c r="BT321" s="61">
        <v>0</v>
      </c>
      <c r="BU321" s="61">
        <v>0</v>
      </c>
      <c r="BV321" s="61">
        <v>0</v>
      </c>
      <c r="BW321" s="130">
        <v>0</v>
      </c>
      <c r="BX321" s="108">
        <v>0</v>
      </c>
      <c r="BY321" s="47">
        <v>0</v>
      </c>
      <c r="BZ321" s="47">
        <v>0</v>
      </c>
      <c r="CA321" s="47">
        <v>0</v>
      </c>
      <c r="CB321" s="47">
        <v>0</v>
      </c>
      <c r="CC321" s="47">
        <v>0</v>
      </c>
      <c r="CD321" s="47">
        <v>0</v>
      </c>
      <c r="CE321" s="47">
        <v>0</v>
      </c>
      <c r="CF321" s="47">
        <v>0</v>
      </c>
      <c r="CG321" s="47">
        <v>0</v>
      </c>
      <c r="CH321" s="47">
        <v>0</v>
      </c>
      <c r="CI321" s="47">
        <v>0</v>
      </c>
      <c r="CJ321" s="47">
        <v>0</v>
      </c>
      <c r="CK321" s="47">
        <v>0</v>
      </c>
      <c r="CL321" s="47">
        <v>0</v>
      </c>
      <c r="CM321" s="47">
        <v>0</v>
      </c>
      <c r="CN321" s="47">
        <v>0</v>
      </c>
      <c r="CO321" s="47">
        <v>0</v>
      </c>
      <c r="CP321" s="47">
        <v>0</v>
      </c>
      <c r="CQ321" s="47">
        <v>0</v>
      </c>
      <c r="CR321" s="47">
        <v>0</v>
      </c>
      <c r="CS321" s="47">
        <v>0</v>
      </c>
      <c r="CT321" s="47">
        <v>0</v>
      </c>
      <c r="CU321" s="47"/>
      <c r="CV321" s="47"/>
      <c r="CW321" s="47"/>
      <c r="CX321" s="47"/>
      <c r="CY321" s="47"/>
      <c r="CZ321" s="47"/>
      <c r="DA321" s="47"/>
      <c r="DB321" s="47"/>
      <c r="DC321" s="47"/>
      <c r="DD321" s="47"/>
      <c r="DE321" s="47"/>
      <c r="DF321" s="47"/>
    </row>
    <row r="322" spans="1:110" ht="17.25" customHeight="1">
      <c r="A322" s="130" t="s">
        <v>926</v>
      </c>
      <c r="B322" s="37" t="s">
        <v>1251</v>
      </c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>
        <v>25000</v>
      </c>
      <c r="AT322" s="61">
        <v>15000</v>
      </c>
      <c r="AU322" s="61">
        <v>0</v>
      </c>
      <c r="AV322" s="61">
        <v>0</v>
      </c>
      <c r="AW322" s="61">
        <v>0</v>
      </c>
      <c r="AX322" s="61">
        <v>0</v>
      </c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130"/>
      <c r="BX322" s="108"/>
      <c r="BY322" s="47"/>
      <c r="BZ322" s="47"/>
      <c r="CA322" s="47"/>
      <c r="CB322" s="47"/>
      <c r="CC322" s="47"/>
      <c r="CD322" s="47"/>
      <c r="CE322" s="47"/>
      <c r="CF322" s="47"/>
      <c r="CG322" s="47"/>
      <c r="CH322" s="47"/>
      <c r="CI322" s="47"/>
      <c r="CJ322" s="47"/>
      <c r="CK322" s="47"/>
      <c r="CL322" s="47"/>
      <c r="CM322" s="47"/>
      <c r="CN322" s="47"/>
      <c r="CO322" s="47"/>
      <c r="CP322" s="47"/>
      <c r="CQ322" s="47"/>
      <c r="CR322" s="47"/>
      <c r="CS322" s="47"/>
      <c r="CT322" s="47"/>
      <c r="CU322" s="47"/>
      <c r="CV322" s="47"/>
      <c r="CW322" s="47"/>
      <c r="CX322" s="47"/>
      <c r="CY322" s="47"/>
      <c r="CZ322" s="47"/>
      <c r="DA322" s="47"/>
      <c r="DB322" s="47"/>
      <c r="DC322" s="47"/>
      <c r="DD322" s="47"/>
      <c r="DE322" s="47"/>
      <c r="DF322" s="47"/>
    </row>
    <row r="323" spans="1:110" ht="17.25" customHeight="1">
      <c r="A323" s="130" t="s">
        <v>926</v>
      </c>
      <c r="B323" s="37" t="s">
        <v>1252</v>
      </c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>
        <v>22565.52</v>
      </c>
      <c r="AT323" s="61">
        <v>0</v>
      </c>
      <c r="AU323" s="61">
        <v>0</v>
      </c>
      <c r="AV323" s="61">
        <v>0</v>
      </c>
      <c r="AW323" s="61">
        <v>0</v>
      </c>
      <c r="AX323" s="61">
        <v>0</v>
      </c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130"/>
      <c r="BX323" s="108"/>
      <c r="BY323" s="47"/>
      <c r="BZ323" s="47"/>
      <c r="CA323" s="47"/>
      <c r="CB323" s="47"/>
      <c r="CC323" s="47"/>
      <c r="CD323" s="47"/>
      <c r="CE323" s="47"/>
      <c r="CF323" s="47"/>
      <c r="CG323" s="47"/>
      <c r="CH323" s="47"/>
      <c r="CI323" s="47"/>
      <c r="CJ323" s="47"/>
      <c r="CK323" s="47"/>
      <c r="CL323" s="47"/>
      <c r="CM323" s="47"/>
      <c r="CN323" s="47"/>
      <c r="CO323" s="47"/>
      <c r="CP323" s="47"/>
      <c r="CQ323" s="47"/>
      <c r="CR323" s="47"/>
      <c r="CS323" s="47"/>
      <c r="CT323" s="47"/>
      <c r="CU323" s="47"/>
      <c r="CV323" s="47"/>
      <c r="CW323" s="47"/>
      <c r="CX323" s="47"/>
      <c r="CY323" s="47"/>
      <c r="CZ323" s="47"/>
      <c r="DA323" s="47"/>
      <c r="DB323" s="47"/>
      <c r="DC323" s="47"/>
      <c r="DD323" s="47"/>
      <c r="DE323" s="47"/>
      <c r="DF323" s="47"/>
    </row>
    <row r="324" spans="1:110" ht="17.25" customHeight="1">
      <c r="A324" s="130" t="s">
        <v>926</v>
      </c>
      <c r="B324" s="37" t="s">
        <v>1257</v>
      </c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>
        <v>1000000</v>
      </c>
      <c r="AT324" s="61">
        <v>1000000</v>
      </c>
      <c r="AU324" s="61">
        <v>1000000</v>
      </c>
      <c r="AV324" s="61">
        <v>1000000</v>
      </c>
      <c r="AW324" s="61">
        <v>1000000</v>
      </c>
      <c r="AX324" s="61">
        <v>1000000</v>
      </c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130"/>
      <c r="BX324" s="108"/>
      <c r="BY324" s="47"/>
      <c r="BZ324" s="47"/>
      <c r="CA324" s="47"/>
      <c r="CB324" s="47"/>
      <c r="CC324" s="47"/>
      <c r="CD324" s="47"/>
      <c r="CE324" s="47"/>
      <c r="CF324" s="47"/>
      <c r="CG324" s="47"/>
      <c r="CH324" s="47"/>
      <c r="CI324" s="47"/>
      <c r="CJ324" s="47"/>
      <c r="CK324" s="47"/>
      <c r="CL324" s="47"/>
      <c r="CM324" s="47"/>
      <c r="CN324" s="47"/>
      <c r="CO324" s="47"/>
      <c r="CP324" s="47"/>
      <c r="CQ324" s="47"/>
      <c r="CR324" s="47"/>
      <c r="CS324" s="47"/>
      <c r="CT324" s="47"/>
      <c r="CU324" s="47"/>
      <c r="CV324" s="47"/>
      <c r="CW324" s="47"/>
      <c r="CX324" s="47"/>
      <c r="CY324" s="47"/>
      <c r="CZ324" s="47"/>
      <c r="DA324" s="47"/>
      <c r="DB324" s="47"/>
      <c r="DC324" s="47"/>
      <c r="DD324" s="47"/>
      <c r="DE324" s="47"/>
      <c r="DF324" s="47"/>
    </row>
    <row r="325" spans="1:110" ht="17.25" customHeight="1">
      <c r="A325" s="130" t="s">
        <v>1021</v>
      </c>
      <c r="B325" s="37" t="s">
        <v>1258</v>
      </c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>
        <v>31529.961958143995</v>
      </c>
      <c r="AT325" s="61">
        <v>30078.225679999996</v>
      </c>
      <c r="AU325" s="61">
        <v>33161.465680000001</v>
      </c>
      <c r="AV325" s="61">
        <v>30078.225679999996</v>
      </c>
      <c r="AW325" s="61">
        <v>30078.225679999996</v>
      </c>
      <c r="AX325" s="61">
        <v>30614.525679999995</v>
      </c>
      <c r="AY325" s="61">
        <v>30115.094688879999</v>
      </c>
      <c r="AZ325" s="61">
        <v>30115.094688879999</v>
      </c>
      <c r="BA325" s="61">
        <v>30218.871288879996</v>
      </c>
      <c r="BB325" s="61">
        <v>30218.871288879996</v>
      </c>
      <c r="BC325" s="61">
        <v>30218.871288879996</v>
      </c>
      <c r="BD325" s="61">
        <v>32036.099816809205</v>
      </c>
      <c r="BE325" s="61">
        <v>31262.36626999321</v>
      </c>
      <c r="BF325" s="61">
        <v>31262.36626999321</v>
      </c>
      <c r="BG325" s="61">
        <v>34226.136269993207</v>
      </c>
      <c r="BH325" s="61">
        <v>31262.36626999321</v>
      </c>
      <c r="BI325" s="61">
        <v>31262.36626999321</v>
      </c>
      <c r="BJ325" s="61">
        <v>31781.916269993209</v>
      </c>
      <c r="BK325" s="61">
        <v>31316.353924939998</v>
      </c>
      <c r="BL325" s="61">
        <v>31316.353924939998</v>
      </c>
      <c r="BM325" s="61">
        <v>31432.449724939997</v>
      </c>
      <c r="BN325" s="61">
        <v>31432.449724939997</v>
      </c>
      <c r="BO325" s="61">
        <v>31432.449724939997</v>
      </c>
      <c r="BP325" s="61">
        <v>32976.598999978087</v>
      </c>
      <c r="BQ325" s="61">
        <v>32318.604493738079</v>
      </c>
      <c r="BR325" s="61">
        <v>32318.604493738079</v>
      </c>
      <c r="BS325" s="61">
        <v>35764.236414638079</v>
      </c>
      <c r="BT325" s="61">
        <v>32481.556414638078</v>
      </c>
      <c r="BU325" s="61">
        <v>32481.556414638078</v>
      </c>
      <c r="BV325" s="61">
        <v>32997.556414638078</v>
      </c>
      <c r="BW325" s="130">
        <v>32543.185336999999</v>
      </c>
      <c r="BX325" s="108">
        <v>32543.185336999999</v>
      </c>
      <c r="BY325" s="47">
        <v>32673.070736999998</v>
      </c>
      <c r="BZ325" s="47">
        <v>32673.070736999998</v>
      </c>
      <c r="CA325" s="47">
        <v>32673.070736999998</v>
      </c>
      <c r="CB325" s="47">
        <v>34233.740763902388</v>
      </c>
      <c r="CC325" s="47">
        <v>33571.671617150394</v>
      </c>
      <c r="CD325" s="47">
        <v>33571.671617150394</v>
      </c>
      <c r="CE325" s="47">
        <v>36950.171617150394</v>
      </c>
      <c r="CF325" s="47">
        <v>33571.671617150394</v>
      </c>
      <c r="CG325" s="47">
        <v>33571.671617150394</v>
      </c>
      <c r="CH325" s="47">
        <v>34087.271617150393</v>
      </c>
      <c r="CI325" s="47">
        <v>33635.20647284</v>
      </c>
      <c r="CJ325" s="47">
        <v>33635.20647284</v>
      </c>
      <c r="CK325" s="47">
        <v>33780.530472840001</v>
      </c>
      <c r="CL325" s="47">
        <v>33780.530472840001</v>
      </c>
      <c r="CM325" s="47">
        <v>33780.530472840001</v>
      </c>
      <c r="CN325" s="47">
        <v>35359.437322259895</v>
      </c>
      <c r="CO325" s="47">
        <v>34689.839889635892</v>
      </c>
      <c r="CP325" s="47">
        <v>34689.839889635892</v>
      </c>
      <c r="CQ325" s="47">
        <v>38165.409889635892</v>
      </c>
      <c r="CR325" s="47">
        <v>34689.839889635892</v>
      </c>
      <c r="CS325" s="47">
        <v>34689.839889635892</v>
      </c>
      <c r="CT325" s="47">
        <v>35205.439889635891</v>
      </c>
      <c r="CU325" s="47"/>
      <c r="CV325" s="47"/>
      <c r="CW325" s="47"/>
      <c r="CX325" s="47"/>
      <c r="CY325" s="47"/>
      <c r="CZ325" s="47"/>
      <c r="DA325" s="47"/>
      <c r="DB325" s="47"/>
      <c r="DC325" s="47"/>
      <c r="DD325" s="47"/>
      <c r="DE325" s="47"/>
      <c r="DF325" s="47"/>
    </row>
    <row r="326" spans="1:110" ht="17.25" customHeight="1">
      <c r="A326" s="130" t="s">
        <v>926</v>
      </c>
      <c r="B326" s="37" t="s">
        <v>1259</v>
      </c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130"/>
      <c r="BX326" s="108"/>
      <c r="BY326" s="47"/>
      <c r="BZ326" s="47"/>
      <c r="CA326" s="47"/>
      <c r="CB326" s="47"/>
      <c r="CC326" s="47"/>
      <c r="CD326" s="47"/>
      <c r="CE326" s="47"/>
      <c r="CF326" s="47"/>
      <c r="CG326" s="47"/>
      <c r="CH326" s="47"/>
      <c r="CI326" s="47"/>
      <c r="CJ326" s="47"/>
      <c r="CK326" s="47"/>
      <c r="CL326" s="47"/>
      <c r="CM326" s="47"/>
      <c r="CN326" s="47"/>
      <c r="CO326" s="47"/>
      <c r="CP326" s="47"/>
      <c r="CQ326" s="47"/>
      <c r="CR326" s="47"/>
      <c r="CS326" s="47"/>
      <c r="CT326" s="47"/>
      <c r="CU326" s="47"/>
      <c r="CV326" s="47"/>
      <c r="CW326" s="47"/>
      <c r="CX326" s="47"/>
      <c r="CY326" s="47"/>
      <c r="CZ326" s="47"/>
      <c r="DA326" s="47"/>
      <c r="DB326" s="47"/>
      <c r="DC326" s="47"/>
      <c r="DD326" s="47"/>
      <c r="DE326" s="47"/>
      <c r="DF326" s="47"/>
    </row>
    <row r="327" spans="1:110" ht="17.25" customHeight="1">
      <c r="A327" s="130" t="s">
        <v>926</v>
      </c>
      <c r="B327" s="37" t="s">
        <v>1260</v>
      </c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130"/>
      <c r="BX327" s="108"/>
      <c r="BY327" s="47"/>
      <c r="BZ327" s="47"/>
      <c r="CA327" s="47"/>
      <c r="CB327" s="47"/>
      <c r="CC327" s="47"/>
      <c r="CD327" s="47"/>
      <c r="CE327" s="47"/>
      <c r="CF327" s="47"/>
      <c r="CG327" s="47"/>
      <c r="CH327" s="47"/>
      <c r="CI327" s="47"/>
      <c r="CJ327" s="47"/>
      <c r="CK327" s="47"/>
      <c r="CL327" s="47"/>
      <c r="CM327" s="47"/>
      <c r="CN327" s="47"/>
      <c r="CO327" s="47"/>
      <c r="CP327" s="47"/>
      <c r="CQ327" s="47"/>
      <c r="CR327" s="47"/>
      <c r="CS327" s="47"/>
      <c r="CT327" s="47"/>
      <c r="CU327" s="47"/>
      <c r="CV327" s="47"/>
      <c r="CW327" s="47"/>
      <c r="CX327" s="47"/>
      <c r="CY327" s="47"/>
      <c r="CZ327" s="47"/>
      <c r="DA327" s="47"/>
      <c r="DB327" s="47"/>
      <c r="DC327" s="47"/>
      <c r="DD327" s="47"/>
      <c r="DE327" s="47"/>
      <c r="DF327" s="47"/>
    </row>
    <row r="328" spans="1:110" ht="17.25" customHeight="1">
      <c r="A328" s="130" t="s">
        <v>926</v>
      </c>
      <c r="B328" s="37" t="s">
        <v>1261</v>
      </c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130"/>
      <c r="BX328" s="108"/>
      <c r="BY328" s="47"/>
      <c r="BZ328" s="47"/>
      <c r="CA328" s="47"/>
      <c r="CB328" s="47"/>
      <c r="CC328" s="47"/>
      <c r="CD328" s="47"/>
      <c r="CE328" s="47"/>
      <c r="CF328" s="47"/>
      <c r="CG328" s="47"/>
      <c r="CH328" s="47"/>
      <c r="CI328" s="47"/>
      <c r="CJ328" s="47"/>
      <c r="CK328" s="47"/>
      <c r="CL328" s="47"/>
      <c r="CM328" s="47"/>
      <c r="CN328" s="47"/>
      <c r="CO328" s="47"/>
      <c r="CP328" s="47"/>
      <c r="CQ328" s="47"/>
      <c r="CR328" s="47"/>
      <c r="CS328" s="47"/>
      <c r="CT328" s="47"/>
      <c r="CU328" s="47"/>
      <c r="CV328" s="47"/>
      <c r="CW328" s="47"/>
      <c r="CX328" s="47"/>
      <c r="CY328" s="47"/>
      <c r="CZ328" s="47"/>
      <c r="DA328" s="47"/>
      <c r="DB328" s="47"/>
      <c r="DC328" s="47"/>
      <c r="DD328" s="47"/>
      <c r="DE328" s="47"/>
      <c r="DF328" s="47"/>
    </row>
    <row r="329" spans="1:110" ht="17.25" customHeight="1">
      <c r="A329" s="130" t="s">
        <v>926</v>
      </c>
      <c r="B329" s="37" t="s">
        <v>1262</v>
      </c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>
        <v>0</v>
      </c>
      <c r="AT329" s="61">
        <v>0</v>
      </c>
      <c r="AU329" s="61">
        <v>0</v>
      </c>
      <c r="AV329" s="61">
        <v>0</v>
      </c>
      <c r="AW329" s="61">
        <v>0</v>
      </c>
      <c r="AX329" s="61">
        <v>0</v>
      </c>
      <c r="AY329" s="61">
        <v>0</v>
      </c>
      <c r="AZ329" s="61">
        <v>0</v>
      </c>
      <c r="BA329" s="61">
        <v>0</v>
      </c>
      <c r="BB329" s="61">
        <v>0</v>
      </c>
      <c r="BC329" s="61">
        <v>0</v>
      </c>
      <c r="BD329" s="61">
        <v>0</v>
      </c>
      <c r="BE329" s="61">
        <v>700000</v>
      </c>
      <c r="BF329" s="61">
        <v>0</v>
      </c>
      <c r="BG329" s="61">
        <v>0</v>
      </c>
      <c r="BH329" s="61">
        <v>0</v>
      </c>
      <c r="BI329" s="61">
        <v>200000</v>
      </c>
      <c r="BJ329" s="61">
        <v>0</v>
      </c>
      <c r="BK329" s="61">
        <v>0</v>
      </c>
      <c r="BL329" s="61">
        <v>0</v>
      </c>
      <c r="BM329" s="61">
        <v>0</v>
      </c>
      <c r="BN329" s="61">
        <v>200000</v>
      </c>
      <c r="BO329" s="61">
        <v>0</v>
      </c>
      <c r="BP329" s="61">
        <v>0</v>
      </c>
      <c r="BQ329" s="61">
        <v>0</v>
      </c>
      <c r="BR329" s="61">
        <v>0</v>
      </c>
      <c r="BS329" s="61">
        <v>0</v>
      </c>
      <c r="BT329" s="61">
        <v>900000</v>
      </c>
      <c r="BU329" s="61">
        <v>0</v>
      </c>
      <c r="BV329" s="61">
        <v>0</v>
      </c>
      <c r="BW329" s="130">
        <v>0</v>
      </c>
      <c r="BX329" s="108">
        <v>0</v>
      </c>
      <c r="BY329" s="47">
        <v>0</v>
      </c>
      <c r="BZ329" s="47">
        <v>0</v>
      </c>
      <c r="CA329" s="47">
        <v>0</v>
      </c>
      <c r="CB329" s="47">
        <v>0</v>
      </c>
      <c r="CC329" s="47">
        <v>0</v>
      </c>
      <c r="CD329" s="47">
        <v>0</v>
      </c>
      <c r="CE329" s="47">
        <v>0</v>
      </c>
      <c r="CF329" s="47">
        <v>0</v>
      </c>
      <c r="CG329" s="47">
        <v>0</v>
      </c>
      <c r="CH329" s="47">
        <v>0</v>
      </c>
      <c r="CI329" s="47">
        <v>0</v>
      </c>
      <c r="CJ329" s="47">
        <v>0</v>
      </c>
      <c r="CK329" s="47">
        <v>0</v>
      </c>
      <c r="CL329" s="47">
        <v>0</v>
      </c>
      <c r="CM329" s="47">
        <v>0</v>
      </c>
      <c r="CN329" s="47">
        <v>0</v>
      </c>
      <c r="CO329" s="47">
        <v>0</v>
      </c>
      <c r="CP329" s="47">
        <v>0</v>
      </c>
      <c r="CQ329" s="47">
        <v>0</v>
      </c>
      <c r="CR329" s="47">
        <v>0</v>
      </c>
      <c r="CS329" s="47">
        <v>0</v>
      </c>
      <c r="CT329" s="47">
        <v>0</v>
      </c>
      <c r="CU329" s="47"/>
      <c r="CV329" s="47"/>
      <c r="CW329" s="47"/>
      <c r="CX329" s="47"/>
      <c r="CY329" s="47"/>
      <c r="CZ329" s="47"/>
      <c r="DA329" s="47"/>
      <c r="DB329" s="47"/>
      <c r="DC329" s="47"/>
      <c r="DD329" s="47"/>
      <c r="DE329" s="47"/>
      <c r="DF329" s="47"/>
    </row>
    <row r="330" spans="1:110" ht="17.25" customHeight="1">
      <c r="A330" s="130" t="s">
        <v>926</v>
      </c>
      <c r="B330" s="37" t="s">
        <v>1263</v>
      </c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>
        <v>400000</v>
      </c>
      <c r="AT330" s="61">
        <v>0</v>
      </c>
      <c r="AU330" s="61">
        <v>0</v>
      </c>
      <c r="AV330" s="61">
        <v>0</v>
      </c>
      <c r="AW330" s="61">
        <v>1000000</v>
      </c>
      <c r="AX330" s="61">
        <v>0</v>
      </c>
      <c r="AY330" s="61">
        <v>0</v>
      </c>
      <c r="AZ330" s="61">
        <v>0</v>
      </c>
      <c r="BA330" s="61">
        <v>0</v>
      </c>
      <c r="BB330" s="61">
        <v>100000</v>
      </c>
      <c r="BC330" s="61">
        <v>0</v>
      </c>
      <c r="BD330" s="61">
        <v>0</v>
      </c>
      <c r="BE330" s="61">
        <v>0</v>
      </c>
      <c r="BF330" s="61">
        <v>1000000</v>
      </c>
      <c r="BG330" s="61">
        <v>0</v>
      </c>
      <c r="BH330" s="61">
        <v>0</v>
      </c>
      <c r="BI330" s="61">
        <v>0</v>
      </c>
      <c r="BJ330" s="61">
        <v>0</v>
      </c>
      <c r="BK330" s="61">
        <v>0</v>
      </c>
      <c r="BL330" s="61">
        <v>0</v>
      </c>
      <c r="BM330" s="61">
        <v>0</v>
      </c>
      <c r="BN330" s="61">
        <v>0</v>
      </c>
      <c r="BO330" s="61">
        <v>0</v>
      </c>
      <c r="BP330" s="61">
        <v>0</v>
      </c>
      <c r="BQ330" s="61">
        <v>0</v>
      </c>
      <c r="BR330" s="61">
        <v>0</v>
      </c>
      <c r="BS330" s="61">
        <v>0</v>
      </c>
      <c r="BT330" s="61">
        <v>0</v>
      </c>
      <c r="BU330" s="61">
        <v>0</v>
      </c>
      <c r="BV330" s="61">
        <v>0</v>
      </c>
      <c r="BW330" s="130">
        <v>0</v>
      </c>
      <c r="BX330" s="108">
        <v>0</v>
      </c>
      <c r="BY330" s="47">
        <v>0</v>
      </c>
      <c r="BZ330" s="47">
        <v>0</v>
      </c>
      <c r="CA330" s="47">
        <v>0</v>
      </c>
      <c r="CB330" s="47">
        <v>0</v>
      </c>
      <c r="CC330" s="47">
        <v>0</v>
      </c>
      <c r="CD330" s="47">
        <v>0</v>
      </c>
      <c r="CE330" s="47">
        <v>0</v>
      </c>
      <c r="CF330" s="47">
        <v>0</v>
      </c>
      <c r="CG330" s="47">
        <v>0</v>
      </c>
      <c r="CH330" s="47">
        <v>0</v>
      </c>
      <c r="CI330" s="47">
        <v>0</v>
      </c>
      <c r="CJ330" s="47">
        <v>0</v>
      </c>
      <c r="CK330" s="47">
        <v>0</v>
      </c>
      <c r="CL330" s="47">
        <v>0</v>
      </c>
      <c r="CM330" s="47">
        <v>0</v>
      </c>
      <c r="CN330" s="47">
        <v>0</v>
      </c>
      <c r="CO330" s="47">
        <v>0</v>
      </c>
      <c r="CP330" s="47">
        <v>0</v>
      </c>
      <c r="CQ330" s="47">
        <v>0</v>
      </c>
      <c r="CR330" s="47">
        <v>0</v>
      </c>
      <c r="CS330" s="47">
        <v>0</v>
      </c>
      <c r="CT330" s="47">
        <v>0</v>
      </c>
      <c r="CU330" s="47"/>
      <c r="CV330" s="47"/>
      <c r="CW330" s="47"/>
      <c r="CX330" s="47"/>
      <c r="CY330" s="47"/>
      <c r="CZ330" s="47"/>
      <c r="DA330" s="47"/>
      <c r="DB330" s="47"/>
      <c r="DC330" s="47"/>
      <c r="DD330" s="47"/>
      <c r="DE330" s="47"/>
      <c r="DF330" s="47"/>
    </row>
    <row r="331" spans="1:110" ht="17.25" customHeight="1">
      <c r="A331" s="130" t="s">
        <v>926</v>
      </c>
      <c r="B331" s="37" t="s">
        <v>1264</v>
      </c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>
        <v>0</v>
      </c>
      <c r="AT331" s="61">
        <v>0</v>
      </c>
      <c r="AU331" s="61">
        <v>700000</v>
      </c>
      <c r="AV331" s="61">
        <v>0</v>
      </c>
      <c r="AW331" s="61">
        <v>0</v>
      </c>
      <c r="AX331" s="61">
        <v>0</v>
      </c>
      <c r="AY331" s="61">
        <v>0</v>
      </c>
      <c r="AZ331" s="61">
        <v>0</v>
      </c>
      <c r="BA331" s="61">
        <v>0</v>
      </c>
      <c r="BB331" s="61">
        <v>2145000</v>
      </c>
      <c r="BC331" s="61">
        <v>0</v>
      </c>
      <c r="BD331" s="61">
        <v>0</v>
      </c>
      <c r="BE331" s="61">
        <v>178750</v>
      </c>
      <c r="BF331" s="61">
        <v>0</v>
      </c>
      <c r="BG331" s="61">
        <v>0</v>
      </c>
      <c r="BH331" s="61">
        <v>178750</v>
      </c>
      <c r="BI331" s="61">
        <v>178750</v>
      </c>
      <c r="BJ331" s="61">
        <v>162500</v>
      </c>
      <c r="BK331" s="61">
        <v>0</v>
      </c>
      <c r="BL331" s="61">
        <v>0</v>
      </c>
      <c r="BM331" s="61">
        <v>0</v>
      </c>
      <c r="BN331" s="61">
        <v>0</v>
      </c>
      <c r="BO331" s="61">
        <v>0</v>
      </c>
      <c r="BP331" s="61">
        <v>0</v>
      </c>
      <c r="BQ331" s="61">
        <v>0</v>
      </c>
      <c r="BR331" s="61">
        <v>0</v>
      </c>
      <c r="BS331" s="61">
        <v>0</v>
      </c>
      <c r="BT331" s="61">
        <v>0</v>
      </c>
      <c r="BU331" s="61">
        <v>0</v>
      </c>
      <c r="BV331" s="61">
        <v>0</v>
      </c>
      <c r="BW331" s="130">
        <v>0</v>
      </c>
      <c r="BX331" s="108">
        <v>0</v>
      </c>
      <c r="BY331" s="47">
        <v>0</v>
      </c>
      <c r="BZ331" s="47">
        <v>0</v>
      </c>
      <c r="CA331" s="47">
        <v>0</v>
      </c>
      <c r="CB331" s="47">
        <v>0</v>
      </c>
      <c r="CC331" s="47">
        <v>0</v>
      </c>
      <c r="CD331" s="47">
        <v>0</v>
      </c>
      <c r="CE331" s="47">
        <v>0</v>
      </c>
      <c r="CF331" s="47">
        <v>0</v>
      </c>
      <c r="CG331" s="47">
        <v>0</v>
      </c>
      <c r="CH331" s="47">
        <v>0</v>
      </c>
      <c r="CI331" s="47">
        <v>0</v>
      </c>
      <c r="CJ331" s="47">
        <v>0</v>
      </c>
      <c r="CK331" s="47">
        <v>0</v>
      </c>
      <c r="CL331" s="47">
        <v>0</v>
      </c>
      <c r="CM331" s="47">
        <v>0</v>
      </c>
      <c r="CN331" s="47">
        <v>0</v>
      </c>
      <c r="CO331" s="47">
        <v>0</v>
      </c>
      <c r="CP331" s="47">
        <v>0</v>
      </c>
      <c r="CQ331" s="47">
        <v>0</v>
      </c>
      <c r="CR331" s="47">
        <v>0</v>
      </c>
      <c r="CS331" s="47">
        <v>0</v>
      </c>
      <c r="CT331" s="47">
        <v>0</v>
      </c>
      <c r="CU331" s="47"/>
      <c r="CV331" s="47"/>
      <c r="CW331" s="47"/>
      <c r="CX331" s="47"/>
      <c r="CY331" s="47"/>
      <c r="CZ331" s="47"/>
      <c r="DA331" s="47"/>
      <c r="DB331" s="47"/>
      <c r="DC331" s="47"/>
      <c r="DD331" s="47"/>
      <c r="DE331" s="47"/>
      <c r="DF331" s="47"/>
    </row>
    <row r="332" spans="1:110" ht="17.25" customHeight="1">
      <c r="A332" s="130" t="s">
        <v>926</v>
      </c>
      <c r="B332" s="37" t="s">
        <v>1265</v>
      </c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>
        <v>0</v>
      </c>
      <c r="AT332" s="61">
        <v>0</v>
      </c>
      <c r="AU332" s="61">
        <v>0</v>
      </c>
      <c r="AV332" s="61">
        <v>191666.66666666666</v>
      </c>
      <c r="AW332" s="61">
        <v>191666.66666666666</v>
      </c>
      <c r="AX332" s="61">
        <v>191666.66666666666</v>
      </c>
      <c r="AY332" s="61">
        <v>0</v>
      </c>
      <c r="AZ332" s="61">
        <v>150000</v>
      </c>
      <c r="BA332" s="61">
        <v>575000</v>
      </c>
      <c r="BB332" s="61">
        <v>0</v>
      </c>
      <c r="BC332" s="61">
        <v>0</v>
      </c>
      <c r="BD332" s="61">
        <v>0</v>
      </c>
      <c r="BE332" s="61">
        <v>700000</v>
      </c>
      <c r="BF332" s="61">
        <v>0</v>
      </c>
      <c r="BG332" s="61">
        <v>0</v>
      </c>
      <c r="BH332" s="61">
        <v>0</v>
      </c>
      <c r="BI332" s="61">
        <v>300000</v>
      </c>
      <c r="BJ332" s="61">
        <v>0</v>
      </c>
      <c r="BK332" s="61">
        <v>0</v>
      </c>
      <c r="BL332" s="61">
        <v>0</v>
      </c>
      <c r="BM332" s="61">
        <v>0</v>
      </c>
      <c r="BN332" s="61">
        <v>0</v>
      </c>
      <c r="BO332" s="61">
        <v>0</v>
      </c>
      <c r="BP332" s="61">
        <v>0</v>
      </c>
      <c r="BQ332" s="61">
        <v>0</v>
      </c>
      <c r="BR332" s="61">
        <v>0</v>
      </c>
      <c r="BS332" s="61">
        <v>0</v>
      </c>
      <c r="BT332" s="61">
        <v>0</v>
      </c>
      <c r="BU332" s="61">
        <v>0</v>
      </c>
      <c r="BV332" s="61">
        <v>0</v>
      </c>
      <c r="BW332" s="130">
        <v>0</v>
      </c>
      <c r="BX332" s="108">
        <v>0</v>
      </c>
      <c r="BY332" s="47">
        <v>0</v>
      </c>
      <c r="BZ332" s="47">
        <v>0</v>
      </c>
      <c r="CA332" s="47">
        <v>0</v>
      </c>
      <c r="CB332" s="47">
        <v>0</v>
      </c>
      <c r="CC332" s="47">
        <v>0</v>
      </c>
      <c r="CD332" s="47">
        <v>0</v>
      </c>
      <c r="CE332" s="47">
        <v>0</v>
      </c>
      <c r="CF332" s="47">
        <v>0</v>
      </c>
      <c r="CG332" s="47">
        <v>0</v>
      </c>
      <c r="CH332" s="47">
        <v>0</v>
      </c>
      <c r="CI332" s="47">
        <v>0</v>
      </c>
      <c r="CJ332" s="47">
        <v>0</v>
      </c>
      <c r="CK332" s="47">
        <v>0</v>
      </c>
      <c r="CL332" s="47">
        <v>0</v>
      </c>
      <c r="CM332" s="47">
        <v>0</v>
      </c>
      <c r="CN332" s="47">
        <v>0</v>
      </c>
      <c r="CO332" s="47">
        <v>0</v>
      </c>
      <c r="CP332" s="47">
        <v>0</v>
      </c>
      <c r="CQ332" s="47">
        <v>0</v>
      </c>
      <c r="CR332" s="47">
        <v>0</v>
      </c>
      <c r="CS332" s="47">
        <v>0</v>
      </c>
      <c r="CT332" s="47">
        <v>0</v>
      </c>
      <c r="CU332" s="47"/>
      <c r="CV332" s="47"/>
      <c r="CW332" s="47"/>
      <c r="CX332" s="47"/>
      <c r="CY332" s="47"/>
      <c r="CZ332" s="47"/>
      <c r="DA332" s="47"/>
      <c r="DB332" s="47"/>
      <c r="DC332" s="47"/>
      <c r="DD332" s="47"/>
      <c r="DE332" s="47"/>
      <c r="DF332" s="47"/>
    </row>
    <row r="333" spans="1:110" ht="17.25" customHeight="1">
      <c r="A333" s="130" t="s">
        <v>926</v>
      </c>
      <c r="B333" s="37" t="s">
        <v>1266</v>
      </c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>
        <v>63690</v>
      </c>
      <c r="AS333" s="61">
        <v>0</v>
      </c>
      <c r="AT333" s="61">
        <v>0</v>
      </c>
      <c r="AU333" s="61">
        <v>0</v>
      </c>
      <c r="AV333" s="61">
        <v>0</v>
      </c>
      <c r="AW333" s="61">
        <v>0</v>
      </c>
      <c r="AX333" s="61">
        <v>0</v>
      </c>
      <c r="AY333" s="61">
        <v>0</v>
      </c>
      <c r="AZ333" s="61">
        <v>0</v>
      </c>
      <c r="BA333" s="61">
        <v>60000</v>
      </c>
      <c r="BB333" s="61">
        <v>0</v>
      </c>
      <c r="BC333" s="61">
        <v>0</v>
      </c>
      <c r="BD333" s="61">
        <v>0</v>
      </c>
      <c r="BE333" s="61">
        <v>0</v>
      </c>
      <c r="BF333" s="61">
        <v>0</v>
      </c>
      <c r="BG333" s="61">
        <v>0</v>
      </c>
      <c r="BH333" s="61">
        <v>0</v>
      </c>
      <c r="BI333" s="61">
        <v>0</v>
      </c>
      <c r="BJ333" s="61">
        <v>0</v>
      </c>
      <c r="BK333" s="61">
        <v>0</v>
      </c>
      <c r="BL333" s="61">
        <v>0</v>
      </c>
      <c r="BM333" s="61">
        <v>0</v>
      </c>
      <c r="BN333" s="61">
        <v>0</v>
      </c>
      <c r="BO333" s="61">
        <v>0</v>
      </c>
      <c r="BP333" s="61">
        <v>0</v>
      </c>
      <c r="BQ333" s="61">
        <v>0</v>
      </c>
      <c r="BR333" s="61">
        <v>0</v>
      </c>
      <c r="BS333" s="61">
        <v>0</v>
      </c>
      <c r="BT333" s="61">
        <v>0</v>
      </c>
      <c r="BU333" s="61">
        <v>0</v>
      </c>
      <c r="BV333" s="61">
        <v>0</v>
      </c>
      <c r="BW333" s="130">
        <v>0</v>
      </c>
      <c r="BX333" s="108">
        <v>0</v>
      </c>
      <c r="BY333" s="47">
        <v>0</v>
      </c>
      <c r="BZ333" s="47">
        <v>0</v>
      </c>
      <c r="CA333" s="47">
        <v>0</v>
      </c>
      <c r="CB333" s="47">
        <v>0</v>
      </c>
      <c r="CC333" s="47">
        <v>0</v>
      </c>
      <c r="CD333" s="47">
        <v>0</v>
      </c>
      <c r="CE333" s="47">
        <v>0</v>
      </c>
      <c r="CF333" s="47">
        <v>0</v>
      </c>
      <c r="CG333" s="47">
        <v>0</v>
      </c>
      <c r="CH333" s="47">
        <v>0</v>
      </c>
      <c r="CI333" s="47">
        <v>0</v>
      </c>
      <c r="CJ333" s="47">
        <v>0</v>
      </c>
      <c r="CK333" s="47">
        <v>0</v>
      </c>
      <c r="CL333" s="47">
        <v>0</v>
      </c>
      <c r="CM333" s="47">
        <v>0</v>
      </c>
      <c r="CN333" s="47">
        <v>0</v>
      </c>
      <c r="CO333" s="47">
        <v>0</v>
      </c>
      <c r="CP333" s="47">
        <v>0</v>
      </c>
      <c r="CQ333" s="47">
        <v>0</v>
      </c>
      <c r="CR333" s="47">
        <v>0</v>
      </c>
      <c r="CS333" s="47">
        <v>0</v>
      </c>
      <c r="CT333" s="47">
        <v>0</v>
      </c>
      <c r="CU333" s="47"/>
      <c r="CV333" s="47"/>
      <c r="CW333" s="47"/>
      <c r="CX333" s="47"/>
      <c r="CY333" s="47"/>
      <c r="CZ333" s="47"/>
      <c r="DA333" s="47"/>
      <c r="DB333" s="47"/>
      <c r="DC333" s="47"/>
      <c r="DD333" s="47"/>
      <c r="DE333" s="47"/>
      <c r="DF333" s="47"/>
    </row>
    <row r="334" spans="1:110" ht="17.25" customHeight="1">
      <c r="A334" s="130" t="s">
        <v>926</v>
      </c>
      <c r="B334" s="37" t="s">
        <v>1267</v>
      </c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>
        <v>0</v>
      </c>
      <c r="AT334" s="61">
        <v>0</v>
      </c>
      <c r="AU334" s="61">
        <v>0</v>
      </c>
      <c r="AV334" s="61">
        <v>0</v>
      </c>
      <c r="AW334" s="61">
        <v>0</v>
      </c>
      <c r="AX334" s="61">
        <v>0</v>
      </c>
      <c r="AY334" s="61">
        <v>0</v>
      </c>
      <c r="AZ334" s="61">
        <v>0</v>
      </c>
      <c r="BA334" s="61">
        <v>0</v>
      </c>
      <c r="BB334" s="61">
        <v>0</v>
      </c>
      <c r="BC334" s="61">
        <v>450000</v>
      </c>
      <c r="BD334" s="61">
        <v>450000</v>
      </c>
      <c r="BE334" s="61">
        <v>0</v>
      </c>
      <c r="BF334" s="61">
        <v>0</v>
      </c>
      <c r="BG334" s="61">
        <v>0</v>
      </c>
      <c r="BH334" s="61">
        <v>0</v>
      </c>
      <c r="BI334" s="61">
        <v>0</v>
      </c>
      <c r="BJ334" s="61">
        <v>0</v>
      </c>
      <c r="BK334" s="61">
        <v>0</v>
      </c>
      <c r="BL334" s="61">
        <v>0</v>
      </c>
      <c r="BM334" s="61">
        <v>0</v>
      </c>
      <c r="BN334" s="61">
        <v>0</v>
      </c>
      <c r="BO334" s="61">
        <v>0</v>
      </c>
      <c r="BP334" s="61">
        <v>0</v>
      </c>
      <c r="BQ334" s="61">
        <v>0</v>
      </c>
      <c r="BR334" s="61">
        <v>0</v>
      </c>
      <c r="BS334" s="61">
        <v>0</v>
      </c>
      <c r="BT334" s="61">
        <v>0</v>
      </c>
      <c r="BU334" s="61">
        <v>0</v>
      </c>
      <c r="BV334" s="61">
        <v>0</v>
      </c>
      <c r="BW334" s="130">
        <v>0</v>
      </c>
      <c r="BX334" s="108">
        <v>0</v>
      </c>
      <c r="BY334" s="47">
        <v>0</v>
      </c>
      <c r="BZ334" s="47">
        <v>0</v>
      </c>
      <c r="CA334" s="47">
        <v>0</v>
      </c>
      <c r="CB334" s="47">
        <v>0</v>
      </c>
      <c r="CC334" s="47">
        <v>0</v>
      </c>
      <c r="CD334" s="47">
        <v>0</v>
      </c>
      <c r="CE334" s="47">
        <v>0</v>
      </c>
      <c r="CF334" s="47">
        <v>0</v>
      </c>
      <c r="CG334" s="47">
        <v>0</v>
      </c>
      <c r="CH334" s="47">
        <v>0</v>
      </c>
      <c r="CI334" s="47">
        <v>0</v>
      </c>
      <c r="CJ334" s="47">
        <v>0</v>
      </c>
      <c r="CK334" s="47">
        <v>0</v>
      </c>
      <c r="CL334" s="47">
        <v>0</v>
      </c>
      <c r="CM334" s="47">
        <v>0</v>
      </c>
      <c r="CN334" s="47">
        <v>0</v>
      </c>
      <c r="CO334" s="47">
        <v>0</v>
      </c>
      <c r="CP334" s="47">
        <v>0</v>
      </c>
      <c r="CQ334" s="47">
        <v>0</v>
      </c>
      <c r="CR334" s="47">
        <v>0</v>
      </c>
      <c r="CS334" s="47">
        <v>0</v>
      </c>
      <c r="CT334" s="47">
        <v>0</v>
      </c>
      <c r="CU334" s="47"/>
      <c r="CV334" s="47"/>
      <c r="CW334" s="47"/>
      <c r="CX334" s="47"/>
      <c r="CY334" s="47"/>
      <c r="CZ334" s="47"/>
      <c r="DA334" s="47"/>
      <c r="DB334" s="47"/>
      <c r="DC334" s="47"/>
      <c r="DD334" s="47"/>
      <c r="DE334" s="47"/>
      <c r="DF334" s="47"/>
    </row>
    <row r="335" spans="1:110" ht="17.25" customHeight="1">
      <c r="A335" s="130" t="s">
        <v>926</v>
      </c>
      <c r="B335" s="37" t="s">
        <v>1268</v>
      </c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>
        <v>31000</v>
      </c>
      <c r="AT335" s="61">
        <v>153000</v>
      </c>
      <c r="AU335" s="61">
        <v>0</v>
      </c>
      <c r="AV335" s="61">
        <v>0</v>
      </c>
      <c r="AW335" s="61">
        <v>0</v>
      </c>
      <c r="AX335" s="61">
        <v>0</v>
      </c>
      <c r="AY335" s="61">
        <v>0</v>
      </c>
      <c r="AZ335" s="61">
        <v>0</v>
      </c>
      <c r="BA335" s="61">
        <v>0</v>
      </c>
      <c r="BB335" s="61">
        <v>0</v>
      </c>
      <c r="BC335" s="61">
        <v>0</v>
      </c>
      <c r="BD335" s="61">
        <v>130000</v>
      </c>
      <c r="BE335" s="61">
        <v>0</v>
      </c>
      <c r="BF335" s="61">
        <v>0</v>
      </c>
      <c r="BG335" s="61">
        <v>0</v>
      </c>
      <c r="BH335" s="61">
        <v>0</v>
      </c>
      <c r="BI335" s="61">
        <v>0</v>
      </c>
      <c r="BJ335" s="61">
        <v>0</v>
      </c>
      <c r="BK335" s="61">
        <v>0</v>
      </c>
      <c r="BL335" s="61">
        <v>0</v>
      </c>
      <c r="BM335" s="61">
        <v>0</v>
      </c>
      <c r="BN335" s="61">
        <v>0</v>
      </c>
      <c r="BO335" s="61">
        <v>0</v>
      </c>
      <c r="BP335" s="61">
        <v>0</v>
      </c>
      <c r="BQ335" s="61">
        <v>0</v>
      </c>
      <c r="BR335" s="61">
        <v>0</v>
      </c>
      <c r="BS335" s="61">
        <v>0</v>
      </c>
      <c r="BT335" s="61">
        <v>0</v>
      </c>
      <c r="BU335" s="61">
        <v>0</v>
      </c>
      <c r="BV335" s="61">
        <v>0</v>
      </c>
      <c r="BW335" s="130">
        <v>0</v>
      </c>
      <c r="BX335" s="108">
        <v>0</v>
      </c>
      <c r="BY335" s="47">
        <v>0</v>
      </c>
      <c r="BZ335" s="47">
        <v>0</v>
      </c>
      <c r="CA335" s="47">
        <v>0</v>
      </c>
      <c r="CB335" s="47">
        <v>0</v>
      </c>
      <c r="CC335" s="47">
        <v>0</v>
      </c>
      <c r="CD335" s="47">
        <v>0</v>
      </c>
      <c r="CE335" s="47">
        <v>0</v>
      </c>
      <c r="CF335" s="47">
        <v>0</v>
      </c>
      <c r="CG335" s="47">
        <v>0</v>
      </c>
      <c r="CH335" s="47">
        <v>0</v>
      </c>
      <c r="CI335" s="47">
        <v>0</v>
      </c>
      <c r="CJ335" s="47">
        <v>0</v>
      </c>
      <c r="CK335" s="47">
        <v>0</v>
      </c>
      <c r="CL335" s="47">
        <v>0</v>
      </c>
      <c r="CM335" s="47">
        <v>0</v>
      </c>
      <c r="CN335" s="47">
        <v>0</v>
      </c>
      <c r="CO335" s="47">
        <v>0</v>
      </c>
      <c r="CP335" s="47">
        <v>0</v>
      </c>
      <c r="CQ335" s="47">
        <v>0</v>
      </c>
      <c r="CR335" s="47">
        <v>0</v>
      </c>
      <c r="CS335" s="47">
        <v>0</v>
      </c>
      <c r="CT335" s="47">
        <v>0</v>
      </c>
      <c r="CU335" s="47"/>
      <c r="CV335" s="47"/>
      <c r="CW335" s="47"/>
      <c r="CX335" s="47"/>
      <c r="CY335" s="47"/>
      <c r="CZ335" s="47"/>
      <c r="DA335" s="47"/>
      <c r="DB335" s="47"/>
      <c r="DC335" s="47"/>
      <c r="DD335" s="47"/>
      <c r="DE335" s="47"/>
      <c r="DF335" s="47"/>
    </row>
    <row r="336" spans="1:110" ht="17.25" customHeight="1">
      <c r="A336" s="130" t="s">
        <v>926</v>
      </c>
      <c r="B336" s="37" t="s">
        <v>1269</v>
      </c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>
        <v>0</v>
      </c>
      <c r="AT336" s="61">
        <v>0</v>
      </c>
      <c r="AU336" s="61">
        <v>0</v>
      </c>
      <c r="AV336" s="61">
        <v>0</v>
      </c>
      <c r="AW336" s="61">
        <v>0</v>
      </c>
      <c r="AX336" s="61">
        <v>0</v>
      </c>
      <c r="AY336" s="61">
        <v>0</v>
      </c>
      <c r="AZ336" s="61">
        <v>0</v>
      </c>
      <c r="BA336" s="61">
        <v>0</v>
      </c>
      <c r="BB336" s="61">
        <v>0</v>
      </c>
      <c r="BC336" s="61">
        <v>0</v>
      </c>
      <c r="BD336" s="61">
        <v>0</v>
      </c>
      <c r="BE336" s="61">
        <v>0</v>
      </c>
      <c r="BF336" s="61">
        <v>0</v>
      </c>
      <c r="BG336" s="61">
        <v>0</v>
      </c>
      <c r="BH336" s="61">
        <v>450000</v>
      </c>
      <c r="BI336" s="61">
        <v>0</v>
      </c>
      <c r="BJ336" s="61">
        <v>0</v>
      </c>
      <c r="BK336" s="61">
        <v>0</v>
      </c>
      <c r="BL336" s="61">
        <v>0</v>
      </c>
      <c r="BM336" s="61">
        <v>0</v>
      </c>
      <c r="BN336" s="61">
        <v>0</v>
      </c>
      <c r="BO336" s="61">
        <v>0</v>
      </c>
      <c r="BP336" s="61">
        <v>0</v>
      </c>
      <c r="BQ336" s="61">
        <v>0</v>
      </c>
      <c r="BR336" s="61">
        <v>0</v>
      </c>
      <c r="BS336" s="61">
        <v>0</v>
      </c>
      <c r="BT336" s="61">
        <v>0</v>
      </c>
      <c r="BU336" s="61">
        <v>0</v>
      </c>
      <c r="BV336" s="61">
        <v>0</v>
      </c>
      <c r="BW336" s="130">
        <v>0</v>
      </c>
      <c r="BX336" s="108">
        <v>0</v>
      </c>
      <c r="BY336" s="47">
        <v>0</v>
      </c>
      <c r="BZ336" s="47">
        <v>0</v>
      </c>
      <c r="CA336" s="47">
        <v>0</v>
      </c>
      <c r="CB336" s="47">
        <v>0</v>
      </c>
      <c r="CC336" s="47">
        <v>0</v>
      </c>
      <c r="CD336" s="47">
        <v>0</v>
      </c>
      <c r="CE336" s="47">
        <v>0</v>
      </c>
      <c r="CF336" s="47">
        <v>0</v>
      </c>
      <c r="CG336" s="47">
        <v>0</v>
      </c>
      <c r="CH336" s="47">
        <v>0</v>
      </c>
      <c r="CI336" s="47">
        <v>0</v>
      </c>
      <c r="CJ336" s="47">
        <v>0</v>
      </c>
      <c r="CK336" s="47">
        <v>0</v>
      </c>
      <c r="CL336" s="47">
        <v>0</v>
      </c>
      <c r="CM336" s="47">
        <v>0</v>
      </c>
      <c r="CN336" s="47">
        <v>0</v>
      </c>
      <c r="CO336" s="47">
        <v>0</v>
      </c>
      <c r="CP336" s="47">
        <v>0</v>
      </c>
      <c r="CQ336" s="47">
        <v>0</v>
      </c>
      <c r="CR336" s="47">
        <v>0</v>
      </c>
      <c r="CS336" s="47">
        <v>0</v>
      </c>
      <c r="CT336" s="47">
        <v>0</v>
      </c>
      <c r="CU336" s="47"/>
      <c r="CV336" s="47"/>
      <c r="CW336" s="47"/>
      <c r="CX336" s="47"/>
      <c r="CY336" s="47"/>
      <c r="CZ336" s="47"/>
      <c r="DA336" s="47"/>
      <c r="DB336" s="47"/>
      <c r="DC336" s="47"/>
      <c r="DD336" s="47"/>
      <c r="DE336" s="47"/>
      <c r="DF336" s="47"/>
    </row>
    <row r="337" spans="1:110" ht="17.25" customHeight="1">
      <c r="A337" s="130" t="s">
        <v>926</v>
      </c>
      <c r="B337" s="37" t="s">
        <v>1270</v>
      </c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>
        <v>0</v>
      </c>
      <c r="AT337" s="61">
        <v>120000</v>
      </c>
      <c r="AU337" s="61">
        <v>0</v>
      </c>
      <c r="AV337" s="61">
        <v>0</v>
      </c>
      <c r="AW337" s="61">
        <v>0</v>
      </c>
      <c r="AX337" s="61">
        <v>0</v>
      </c>
      <c r="AY337" s="61"/>
      <c r="AZ337" s="61">
        <v>0</v>
      </c>
      <c r="BA337" s="61">
        <v>0</v>
      </c>
      <c r="BB337" s="61">
        <v>0</v>
      </c>
      <c r="BC337" s="61">
        <v>0</v>
      </c>
      <c r="BD337" s="61">
        <v>0</v>
      </c>
      <c r="BE337" s="61">
        <v>50000</v>
      </c>
      <c r="BF337" s="61">
        <v>0</v>
      </c>
      <c r="BG337" s="61">
        <v>0</v>
      </c>
      <c r="BH337" s="61">
        <v>0</v>
      </c>
      <c r="BI337" s="61">
        <v>0</v>
      </c>
      <c r="BJ337" s="61">
        <v>0</v>
      </c>
      <c r="BK337" s="61">
        <v>0</v>
      </c>
      <c r="BL337" s="61">
        <v>0</v>
      </c>
      <c r="BM337" s="61">
        <v>0</v>
      </c>
      <c r="BN337" s="61">
        <v>0</v>
      </c>
      <c r="BO337" s="61">
        <v>0</v>
      </c>
      <c r="BP337" s="61">
        <v>0</v>
      </c>
      <c r="BQ337" s="61">
        <v>0</v>
      </c>
      <c r="BR337" s="61">
        <v>0</v>
      </c>
      <c r="BS337" s="61">
        <v>0</v>
      </c>
      <c r="BT337" s="61">
        <v>0</v>
      </c>
      <c r="BU337" s="61">
        <v>0</v>
      </c>
      <c r="BV337" s="61">
        <v>0</v>
      </c>
      <c r="BW337" s="130">
        <v>0</v>
      </c>
      <c r="BX337" s="108">
        <v>0</v>
      </c>
      <c r="BY337" s="47">
        <v>0</v>
      </c>
      <c r="BZ337" s="47">
        <v>0</v>
      </c>
      <c r="CA337" s="47">
        <v>0</v>
      </c>
      <c r="CB337" s="47">
        <v>0</v>
      </c>
      <c r="CC337" s="47">
        <v>0</v>
      </c>
      <c r="CD337" s="47">
        <v>0</v>
      </c>
      <c r="CE337" s="47">
        <v>0</v>
      </c>
      <c r="CF337" s="47">
        <v>0</v>
      </c>
      <c r="CG337" s="47">
        <v>0</v>
      </c>
      <c r="CH337" s="47">
        <v>0</v>
      </c>
      <c r="CI337" s="47">
        <v>0</v>
      </c>
      <c r="CJ337" s="47">
        <v>0</v>
      </c>
      <c r="CK337" s="47">
        <v>0</v>
      </c>
      <c r="CL337" s="47">
        <v>0</v>
      </c>
      <c r="CM337" s="47">
        <v>0</v>
      </c>
      <c r="CN337" s="47">
        <v>0</v>
      </c>
      <c r="CO337" s="47">
        <v>0</v>
      </c>
      <c r="CP337" s="47">
        <v>0</v>
      </c>
      <c r="CQ337" s="47">
        <v>0</v>
      </c>
      <c r="CR337" s="47">
        <v>0</v>
      </c>
      <c r="CS337" s="47">
        <v>0</v>
      </c>
      <c r="CT337" s="47">
        <v>0</v>
      </c>
      <c r="CU337" s="47"/>
      <c r="CV337" s="47"/>
      <c r="CW337" s="47"/>
      <c r="CX337" s="47"/>
      <c r="CY337" s="47"/>
      <c r="CZ337" s="47"/>
      <c r="DA337" s="47"/>
      <c r="DB337" s="47"/>
      <c r="DC337" s="47"/>
      <c r="DD337" s="47"/>
      <c r="DE337" s="47"/>
      <c r="DF337" s="47"/>
    </row>
    <row r="338" spans="1:110" ht="17.25" customHeight="1">
      <c r="A338" s="130" t="s">
        <v>926</v>
      </c>
      <c r="B338" s="37" t="s">
        <v>1271</v>
      </c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>
        <v>30000</v>
      </c>
      <c r="AT338" s="61">
        <v>0</v>
      </c>
      <c r="AU338" s="61">
        <v>13030.25</v>
      </c>
      <c r="AV338" s="61">
        <v>0</v>
      </c>
      <c r="AW338" s="61">
        <v>0</v>
      </c>
      <c r="AX338" s="61">
        <v>0</v>
      </c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130"/>
      <c r="BX338" s="108"/>
      <c r="BY338" s="47"/>
      <c r="BZ338" s="47"/>
      <c r="CA338" s="47"/>
      <c r="CB338" s="47"/>
      <c r="CC338" s="47"/>
      <c r="CD338" s="47"/>
      <c r="CE338" s="47"/>
      <c r="CF338" s="47"/>
      <c r="CG338" s="47"/>
      <c r="CH338" s="47"/>
      <c r="CI338" s="47"/>
      <c r="CJ338" s="47"/>
      <c r="CK338" s="47"/>
      <c r="CL338" s="47"/>
      <c r="CM338" s="47"/>
      <c r="CN338" s="47"/>
      <c r="CO338" s="47"/>
      <c r="CP338" s="47"/>
      <c r="CQ338" s="47"/>
      <c r="CR338" s="47"/>
      <c r="CS338" s="47"/>
      <c r="CT338" s="47"/>
      <c r="CU338" s="47"/>
      <c r="CV338" s="47"/>
      <c r="CW338" s="47"/>
      <c r="CX338" s="47"/>
      <c r="CY338" s="47"/>
      <c r="CZ338" s="47"/>
      <c r="DA338" s="47"/>
      <c r="DB338" s="47"/>
      <c r="DC338" s="47"/>
      <c r="DD338" s="47"/>
      <c r="DE338" s="47"/>
      <c r="DF338" s="47"/>
    </row>
    <row r="339" spans="1:110" ht="17.25" customHeight="1">
      <c r="A339" s="130" t="s">
        <v>926</v>
      </c>
      <c r="B339" s="37" t="s">
        <v>1272</v>
      </c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>
        <v>0</v>
      </c>
      <c r="AT339" s="61">
        <v>0</v>
      </c>
      <c r="AU339" s="61">
        <v>350000</v>
      </c>
      <c r="AV339" s="61">
        <v>350000</v>
      </c>
      <c r="AW339" s="61">
        <v>250000</v>
      </c>
      <c r="AX339" s="61">
        <v>250000</v>
      </c>
      <c r="AY339" s="61">
        <v>200000</v>
      </c>
      <c r="AZ339" s="61">
        <v>200000</v>
      </c>
      <c r="BA339" s="61">
        <v>200000</v>
      </c>
      <c r="BB339" s="61">
        <v>200000</v>
      </c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130"/>
      <c r="BX339" s="108"/>
      <c r="BY339" s="47"/>
      <c r="BZ339" s="47"/>
      <c r="CA339" s="47"/>
      <c r="CB339" s="47"/>
      <c r="CC339" s="47"/>
      <c r="CD339" s="47"/>
      <c r="CE339" s="47"/>
      <c r="CF339" s="47"/>
      <c r="CG339" s="47"/>
      <c r="CH339" s="47"/>
      <c r="CI339" s="47"/>
      <c r="CJ339" s="47"/>
      <c r="CK339" s="47"/>
      <c r="CL339" s="47"/>
      <c r="CM339" s="47"/>
      <c r="CN339" s="47"/>
      <c r="CO339" s="47"/>
      <c r="CP339" s="47"/>
      <c r="CQ339" s="47"/>
      <c r="CR339" s="47"/>
      <c r="CS339" s="47"/>
      <c r="CT339" s="47"/>
      <c r="CU339" s="47"/>
      <c r="CV339" s="47"/>
      <c r="CW339" s="47"/>
      <c r="CX339" s="47"/>
      <c r="CY339" s="47"/>
      <c r="CZ339" s="47"/>
      <c r="DA339" s="47"/>
      <c r="DB339" s="47"/>
      <c r="DC339" s="47"/>
      <c r="DD339" s="47"/>
      <c r="DE339" s="47"/>
      <c r="DF339" s="47"/>
    </row>
    <row r="340" spans="1:110" ht="17.25" customHeight="1">
      <c r="A340" s="130" t="s">
        <v>926</v>
      </c>
      <c r="B340" s="37" t="s">
        <v>1273</v>
      </c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130"/>
      <c r="BX340" s="108"/>
      <c r="BY340" s="47"/>
      <c r="BZ340" s="47"/>
      <c r="CA340" s="47"/>
      <c r="CB340" s="47"/>
      <c r="CC340" s="47"/>
      <c r="CD340" s="47"/>
      <c r="CE340" s="47"/>
      <c r="CF340" s="47"/>
      <c r="CG340" s="47"/>
      <c r="CH340" s="47"/>
      <c r="CI340" s="47"/>
      <c r="CJ340" s="47"/>
      <c r="CK340" s="47"/>
      <c r="CL340" s="47"/>
      <c r="CM340" s="47"/>
      <c r="CN340" s="47"/>
      <c r="CO340" s="47"/>
      <c r="CP340" s="47"/>
      <c r="CQ340" s="47"/>
      <c r="CR340" s="47"/>
      <c r="CS340" s="47"/>
      <c r="CT340" s="47"/>
      <c r="CU340" s="47"/>
      <c r="CV340" s="47"/>
      <c r="CW340" s="47"/>
      <c r="CX340" s="47"/>
      <c r="CY340" s="47"/>
      <c r="CZ340" s="47"/>
      <c r="DA340" s="47"/>
      <c r="DB340" s="47"/>
      <c r="DC340" s="47"/>
      <c r="DD340" s="47"/>
      <c r="DE340" s="47"/>
      <c r="DF340" s="47"/>
    </row>
    <row r="341" spans="1:110" ht="17.25" customHeight="1">
      <c r="A341" s="130" t="s">
        <v>926</v>
      </c>
      <c r="B341" s="37" t="s">
        <v>1274</v>
      </c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130"/>
      <c r="BX341" s="108"/>
      <c r="BY341" s="47"/>
      <c r="BZ341" s="47"/>
      <c r="CA341" s="47"/>
      <c r="CB341" s="47"/>
      <c r="CC341" s="47"/>
      <c r="CD341" s="47"/>
      <c r="CE341" s="47"/>
      <c r="CF341" s="47"/>
      <c r="CG341" s="47"/>
      <c r="CH341" s="47"/>
      <c r="CI341" s="47"/>
      <c r="CJ341" s="47"/>
      <c r="CK341" s="47"/>
      <c r="CL341" s="47"/>
      <c r="CM341" s="47"/>
      <c r="CN341" s="47"/>
      <c r="CO341" s="47"/>
      <c r="CP341" s="47"/>
      <c r="CQ341" s="47"/>
      <c r="CR341" s="47"/>
      <c r="CS341" s="47"/>
      <c r="CT341" s="47"/>
      <c r="CU341" s="47"/>
      <c r="CV341" s="47"/>
      <c r="CW341" s="47"/>
      <c r="CX341" s="47"/>
      <c r="CY341" s="47"/>
      <c r="CZ341" s="47"/>
      <c r="DA341" s="47"/>
      <c r="DB341" s="47"/>
      <c r="DC341" s="47"/>
      <c r="DD341" s="47"/>
      <c r="DE341" s="47"/>
      <c r="DF341" s="47"/>
    </row>
    <row r="342" spans="1:110" ht="17.25" customHeight="1">
      <c r="A342" s="130" t="s">
        <v>926</v>
      </c>
      <c r="B342" s="37" t="s">
        <v>1275</v>
      </c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130"/>
      <c r="BX342" s="108"/>
      <c r="BY342" s="47"/>
      <c r="BZ342" s="47"/>
      <c r="CA342" s="47"/>
      <c r="CB342" s="47"/>
      <c r="CC342" s="47"/>
      <c r="CD342" s="47"/>
      <c r="CE342" s="47"/>
      <c r="CF342" s="47"/>
      <c r="CG342" s="47"/>
      <c r="CH342" s="47"/>
      <c r="CI342" s="47"/>
      <c r="CJ342" s="47"/>
      <c r="CK342" s="47"/>
      <c r="CL342" s="47"/>
      <c r="CM342" s="47"/>
      <c r="CN342" s="47"/>
      <c r="CO342" s="47"/>
      <c r="CP342" s="47"/>
      <c r="CQ342" s="47"/>
      <c r="CR342" s="47"/>
      <c r="CS342" s="47"/>
      <c r="CT342" s="47"/>
      <c r="CU342" s="47"/>
      <c r="CV342" s="47"/>
      <c r="CW342" s="47"/>
      <c r="CX342" s="47"/>
      <c r="CY342" s="47"/>
      <c r="CZ342" s="47"/>
      <c r="DA342" s="47"/>
      <c r="DB342" s="47"/>
      <c r="DC342" s="47"/>
      <c r="DD342" s="47"/>
      <c r="DE342" s="47"/>
      <c r="DF342" s="47"/>
    </row>
    <row r="343" spans="1:110" ht="17.25" customHeight="1">
      <c r="A343" s="130" t="s">
        <v>926</v>
      </c>
      <c r="B343" s="37" t="s">
        <v>1276</v>
      </c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130"/>
      <c r="BX343" s="108"/>
      <c r="BY343" s="47"/>
      <c r="BZ343" s="47"/>
      <c r="CA343" s="47"/>
      <c r="CB343" s="47"/>
      <c r="CC343" s="47"/>
      <c r="CD343" s="47"/>
      <c r="CE343" s="47"/>
      <c r="CF343" s="47"/>
      <c r="CG343" s="47"/>
      <c r="CH343" s="47"/>
      <c r="CI343" s="47"/>
      <c r="CJ343" s="47"/>
      <c r="CK343" s="47"/>
      <c r="CL343" s="47"/>
      <c r="CM343" s="47"/>
      <c r="CN343" s="47"/>
      <c r="CO343" s="47"/>
      <c r="CP343" s="47"/>
      <c r="CQ343" s="47"/>
      <c r="CR343" s="47"/>
      <c r="CS343" s="47"/>
      <c r="CT343" s="47"/>
      <c r="CU343" s="47"/>
      <c r="CV343" s="47"/>
      <c r="CW343" s="47"/>
      <c r="CX343" s="47"/>
      <c r="CY343" s="47"/>
      <c r="CZ343" s="47"/>
      <c r="DA343" s="47"/>
      <c r="DB343" s="47"/>
      <c r="DC343" s="47"/>
      <c r="DD343" s="47"/>
      <c r="DE343" s="47"/>
      <c r="DF343" s="47"/>
    </row>
    <row r="344" spans="1:110" ht="17.25" customHeight="1">
      <c r="A344" s="130" t="s">
        <v>926</v>
      </c>
      <c r="B344" s="37" t="s">
        <v>1277</v>
      </c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130"/>
      <c r="BX344" s="108"/>
      <c r="BY344" s="47"/>
      <c r="BZ344" s="47"/>
      <c r="CA344" s="47"/>
      <c r="CB344" s="47"/>
      <c r="CC344" s="47"/>
      <c r="CD344" s="47"/>
      <c r="CE344" s="47"/>
      <c r="CF344" s="47"/>
      <c r="CG344" s="47"/>
      <c r="CH344" s="47"/>
      <c r="CI344" s="47"/>
      <c r="CJ344" s="47"/>
      <c r="CK344" s="47"/>
      <c r="CL344" s="47"/>
      <c r="CM344" s="47"/>
      <c r="CN344" s="47"/>
      <c r="CO344" s="47"/>
      <c r="CP344" s="47"/>
      <c r="CQ344" s="47"/>
      <c r="CR344" s="47"/>
      <c r="CS344" s="47"/>
      <c r="CT344" s="47"/>
      <c r="CU344" s="47"/>
      <c r="CV344" s="47"/>
      <c r="CW344" s="47"/>
      <c r="CX344" s="47"/>
      <c r="CY344" s="47"/>
      <c r="CZ344" s="47"/>
      <c r="DA344" s="47"/>
      <c r="DB344" s="47"/>
      <c r="DC344" s="47"/>
      <c r="DD344" s="47"/>
      <c r="DE344" s="47"/>
      <c r="DF344" s="47"/>
    </row>
    <row r="345" spans="1:110" ht="17.25" customHeight="1">
      <c r="A345" s="130" t="s">
        <v>926</v>
      </c>
      <c r="B345" s="37" t="s">
        <v>1278</v>
      </c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>
        <v>880000</v>
      </c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130"/>
      <c r="BX345" s="108"/>
      <c r="BY345" s="47"/>
      <c r="BZ345" s="47"/>
      <c r="CA345" s="47"/>
      <c r="CB345" s="47"/>
      <c r="CC345" s="47"/>
      <c r="CD345" s="47"/>
      <c r="CE345" s="47"/>
      <c r="CF345" s="47"/>
      <c r="CG345" s="47"/>
      <c r="CH345" s="47"/>
      <c r="CI345" s="47"/>
      <c r="CJ345" s="47"/>
      <c r="CK345" s="47"/>
      <c r="CL345" s="47"/>
      <c r="CM345" s="47"/>
      <c r="CN345" s="47"/>
      <c r="CO345" s="47"/>
      <c r="CP345" s="47"/>
      <c r="CQ345" s="47"/>
      <c r="CR345" s="47"/>
      <c r="CS345" s="47"/>
      <c r="CT345" s="47"/>
      <c r="CU345" s="47"/>
      <c r="CV345" s="47"/>
      <c r="CW345" s="47"/>
      <c r="CX345" s="47"/>
      <c r="CY345" s="47"/>
      <c r="CZ345" s="47"/>
      <c r="DA345" s="47"/>
      <c r="DB345" s="47"/>
      <c r="DC345" s="47"/>
      <c r="DD345" s="47"/>
      <c r="DE345" s="47"/>
      <c r="DF345" s="47"/>
    </row>
    <row r="346" spans="1:110" ht="17.25" customHeight="1">
      <c r="A346" s="130" t="s">
        <v>926</v>
      </c>
      <c r="B346" s="37" t="s">
        <v>1279</v>
      </c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>
        <v>0</v>
      </c>
      <c r="AT346" s="61"/>
      <c r="AU346" s="61">
        <v>0</v>
      </c>
      <c r="AV346" s="61"/>
      <c r="AW346" s="61">
        <v>0</v>
      </c>
      <c r="AX346" s="61">
        <v>0</v>
      </c>
      <c r="AY346" s="61">
        <v>0</v>
      </c>
      <c r="AZ346" s="61">
        <v>0</v>
      </c>
      <c r="BA346" s="61">
        <v>0</v>
      </c>
      <c r="BB346" s="61">
        <v>0</v>
      </c>
      <c r="BC346" s="61">
        <v>0</v>
      </c>
      <c r="BD346" s="61">
        <v>0</v>
      </c>
      <c r="BE346" s="61">
        <v>3390093</v>
      </c>
      <c r="BF346" s="61">
        <v>0</v>
      </c>
      <c r="BG346" s="61">
        <v>0</v>
      </c>
      <c r="BH346" s="61">
        <v>0</v>
      </c>
      <c r="BI346" s="61">
        <v>1000000</v>
      </c>
      <c r="BJ346" s="61">
        <v>0</v>
      </c>
      <c r="BK346" s="61">
        <v>0</v>
      </c>
      <c r="BL346" s="61">
        <v>0</v>
      </c>
      <c r="BM346" s="61">
        <v>0</v>
      </c>
      <c r="BN346" s="61">
        <v>0</v>
      </c>
      <c r="BO346" s="61">
        <v>0</v>
      </c>
      <c r="BP346" s="61">
        <v>0</v>
      </c>
      <c r="BQ346" s="61">
        <v>0</v>
      </c>
      <c r="BR346" s="61">
        <v>0</v>
      </c>
      <c r="BS346" s="61">
        <v>0</v>
      </c>
      <c r="BT346" s="61">
        <v>0</v>
      </c>
      <c r="BU346" s="61">
        <v>0</v>
      </c>
      <c r="BV346" s="61">
        <v>0</v>
      </c>
      <c r="BW346" s="130">
        <v>0</v>
      </c>
      <c r="BX346" s="108">
        <v>0</v>
      </c>
      <c r="BY346" s="47">
        <v>0</v>
      </c>
      <c r="BZ346" s="47">
        <v>0</v>
      </c>
      <c r="CA346" s="47">
        <v>0</v>
      </c>
      <c r="CB346" s="47">
        <v>0</v>
      </c>
      <c r="CC346" s="47">
        <v>0</v>
      </c>
      <c r="CD346" s="47">
        <v>0</v>
      </c>
      <c r="CE346" s="47">
        <v>0</v>
      </c>
      <c r="CF346" s="47">
        <v>0</v>
      </c>
      <c r="CG346" s="47">
        <v>0</v>
      </c>
      <c r="CH346" s="47">
        <v>0</v>
      </c>
      <c r="CI346" s="47">
        <v>0</v>
      </c>
      <c r="CJ346" s="47">
        <v>0</v>
      </c>
      <c r="CK346" s="47">
        <v>0</v>
      </c>
      <c r="CL346" s="47">
        <v>0</v>
      </c>
      <c r="CM346" s="47">
        <v>0</v>
      </c>
      <c r="CN346" s="47">
        <v>0</v>
      </c>
      <c r="CO346" s="47">
        <v>0</v>
      </c>
      <c r="CP346" s="47">
        <v>0</v>
      </c>
      <c r="CQ346" s="47">
        <v>0</v>
      </c>
      <c r="CR346" s="47">
        <v>0</v>
      </c>
      <c r="CS346" s="47">
        <v>0</v>
      </c>
      <c r="CT346" s="47">
        <v>0</v>
      </c>
      <c r="CU346" s="47"/>
      <c r="CV346" s="47"/>
      <c r="CW346" s="47"/>
      <c r="CX346" s="47"/>
      <c r="CY346" s="47"/>
      <c r="CZ346" s="47"/>
      <c r="DA346" s="47"/>
      <c r="DB346" s="47"/>
      <c r="DC346" s="47"/>
      <c r="DD346" s="47"/>
      <c r="DE346" s="47"/>
      <c r="DF346" s="47"/>
    </row>
    <row r="347" spans="1:110" ht="17.25" customHeight="1">
      <c r="A347" s="130" t="s">
        <v>926</v>
      </c>
      <c r="B347" s="37" t="s">
        <v>1280</v>
      </c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>
        <v>0</v>
      </c>
      <c r="AT347" s="61">
        <v>0</v>
      </c>
      <c r="AU347" s="61">
        <v>0</v>
      </c>
      <c r="AV347" s="61">
        <v>0</v>
      </c>
      <c r="AW347" s="61">
        <v>2000000</v>
      </c>
      <c r="AX347" s="61">
        <v>7150000</v>
      </c>
      <c r="AY347" s="61">
        <v>0</v>
      </c>
      <c r="AZ347" s="61">
        <v>0</v>
      </c>
      <c r="BA347" s="61">
        <v>0</v>
      </c>
      <c r="BB347" s="61">
        <v>0</v>
      </c>
      <c r="BC347" s="61">
        <v>0</v>
      </c>
      <c r="BD347" s="61">
        <v>90000</v>
      </c>
      <c r="BE347" s="61">
        <v>60000</v>
      </c>
      <c r="BF347" s="61">
        <v>1500000</v>
      </c>
      <c r="BG347" s="61">
        <v>0</v>
      </c>
      <c r="BH347" s="61">
        <v>1200000</v>
      </c>
      <c r="BI347" s="61">
        <v>0</v>
      </c>
      <c r="BJ347" s="61">
        <v>0</v>
      </c>
      <c r="BK347" s="61">
        <v>0</v>
      </c>
      <c r="BL347" s="61">
        <v>0</v>
      </c>
      <c r="BM347" s="61">
        <v>0</v>
      </c>
      <c r="BN347" s="61">
        <v>0</v>
      </c>
      <c r="BO347" s="61">
        <v>0</v>
      </c>
      <c r="BP347" s="61">
        <v>0</v>
      </c>
      <c r="BQ347" s="61">
        <v>0</v>
      </c>
      <c r="BR347" s="61">
        <v>0</v>
      </c>
      <c r="BS347" s="61">
        <v>0</v>
      </c>
      <c r="BT347" s="61">
        <v>0</v>
      </c>
      <c r="BU347" s="61">
        <v>0</v>
      </c>
      <c r="BV347" s="61">
        <v>0</v>
      </c>
      <c r="BW347" s="130">
        <v>0</v>
      </c>
      <c r="BX347" s="108">
        <v>0</v>
      </c>
      <c r="BY347" s="47">
        <v>0</v>
      </c>
      <c r="BZ347" s="47">
        <v>0</v>
      </c>
      <c r="CA347" s="47">
        <v>0</v>
      </c>
      <c r="CB347" s="47">
        <v>0</v>
      </c>
      <c r="CC347" s="47">
        <v>0</v>
      </c>
      <c r="CD347" s="47">
        <v>0</v>
      </c>
      <c r="CE347" s="47">
        <v>0</v>
      </c>
      <c r="CF347" s="47">
        <v>0</v>
      </c>
      <c r="CG347" s="47">
        <v>0</v>
      </c>
      <c r="CH347" s="47">
        <v>0</v>
      </c>
      <c r="CI347" s="47">
        <v>0</v>
      </c>
      <c r="CJ347" s="47">
        <v>0</v>
      </c>
      <c r="CK347" s="47">
        <v>0</v>
      </c>
      <c r="CL347" s="47">
        <v>0</v>
      </c>
      <c r="CM347" s="47">
        <v>0</v>
      </c>
      <c r="CN347" s="47">
        <v>0</v>
      </c>
      <c r="CO347" s="47">
        <v>0</v>
      </c>
      <c r="CP347" s="47">
        <v>0</v>
      </c>
      <c r="CQ347" s="47">
        <v>0</v>
      </c>
      <c r="CR347" s="47">
        <v>0</v>
      </c>
      <c r="CS347" s="47">
        <v>0</v>
      </c>
      <c r="CT347" s="47">
        <v>0</v>
      </c>
      <c r="CU347" s="47"/>
      <c r="CV347" s="47"/>
      <c r="CW347" s="47"/>
      <c r="CX347" s="47"/>
      <c r="CY347" s="47"/>
      <c r="CZ347" s="47"/>
      <c r="DA347" s="47"/>
      <c r="DB347" s="47"/>
      <c r="DC347" s="47"/>
      <c r="DD347" s="47"/>
      <c r="DE347" s="47"/>
      <c r="DF347" s="47"/>
    </row>
    <row r="348" spans="1:110" ht="17.25" customHeight="1">
      <c r="A348" s="130" t="s">
        <v>1021</v>
      </c>
      <c r="B348" s="37" t="s">
        <v>1281</v>
      </c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>
        <v>0</v>
      </c>
      <c r="AT348" s="61">
        <v>0</v>
      </c>
      <c r="AU348" s="61">
        <v>0</v>
      </c>
      <c r="AV348" s="61">
        <v>0</v>
      </c>
      <c r="AW348" s="61">
        <v>0</v>
      </c>
      <c r="AX348" s="61">
        <v>0</v>
      </c>
      <c r="AY348" s="61">
        <v>0</v>
      </c>
      <c r="AZ348" s="61">
        <v>0</v>
      </c>
      <c r="BA348" s="61">
        <v>0</v>
      </c>
      <c r="BB348" s="61">
        <v>0</v>
      </c>
      <c r="BC348" s="61">
        <v>0</v>
      </c>
      <c r="BD348" s="61">
        <v>0</v>
      </c>
      <c r="BE348" s="61">
        <v>0</v>
      </c>
      <c r="BF348" s="61">
        <v>0</v>
      </c>
      <c r="BG348" s="61">
        <v>0</v>
      </c>
      <c r="BH348" s="61">
        <v>0</v>
      </c>
      <c r="BI348" s="61">
        <v>0</v>
      </c>
      <c r="BJ348" s="61">
        <v>0</v>
      </c>
      <c r="BK348" s="61">
        <v>0</v>
      </c>
      <c r="BL348" s="61">
        <v>0</v>
      </c>
      <c r="BM348" s="61">
        <v>0</v>
      </c>
      <c r="BN348" s="61">
        <v>0</v>
      </c>
      <c r="BO348" s="61">
        <v>0</v>
      </c>
      <c r="BP348" s="61">
        <v>0</v>
      </c>
      <c r="BQ348" s="61">
        <v>0</v>
      </c>
      <c r="BR348" s="61">
        <v>0</v>
      </c>
      <c r="BS348" s="61">
        <v>0</v>
      </c>
      <c r="BT348" s="61">
        <v>0</v>
      </c>
      <c r="BU348" s="61">
        <v>0</v>
      </c>
      <c r="BV348" s="61">
        <v>0</v>
      </c>
      <c r="BW348" s="130">
        <v>0</v>
      </c>
      <c r="BX348" s="108">
        <v>0</v>
      </c>
      <c r="BY348" s="47">
        <v>0</v>
      </c>
      <c r="BZ348" s="47">
        <v>0</v>
      </c>
      <c r="CA348" s="47">
        <v>0</v>
      </c>
      <c r="CB348" s="47">
        <v>0</v>
      </c>
      <c r="CC348" s="47">
        <v>0</v>
      </c>
      <c r="CD348" s="47">
        <v>0</v>
      </c>
      <c r="CE348" s="47">
        <v>0</v>
      </c>
      <c r="CF348" s="47">
        <v>0</v>
      </c>
      <c r="CG348" s="47">
        <v>0</v>
      </c>
      <c r="CH348" s="47">
        <v>0</v>
      </c>
      <c r="CI348" s="47">
        <v>0</v>
      </c>
      <c r="CJ348" s="47">
        <v>0</v>
      </c>
      <c r="CK348" s="47">
        <v>0</v>
      </c>
      <c r="CL348" s="47">
        <v>0</v>
      </c>
      <c r="CM348" s="47">
        <v>0</v>
      </c>
      <c r="CN348" s="47">
        <v>0</v>
      </c>
      <c r="CO348" s="47">
        <v>0</v>
      </c>
      <c r="CP348" s="47">
        <v>0</v>
      </c>
      <c r="CQ348" s="47">
        <v>0</v>
      </c>
      <c r="CR348" s="47">
        <v>0</v>
      </c>
      <c r="CS348" s="47">
        <v>0</v>
      </c>
      <c r="CT348" s="47">
        <v>0</v>
      </c>
      <c r="CU348" s="47"/>
      <c r="CV348" s="47"/>
      <c r="CW348" s="47"/>
      <c r="CX348" s="47"/>
      <c r="CY348" s="47"/>
      <c r="CZ348" s="47"/>
      <c r="DA348" s="47"/>
      <c r="DB348" s="47"/>
      <c r="DC348" s="47"/>
      <c r="DD348" s="47"/>
      <c r="DE348" s="47"/>
      <c r="DF348" s="47"/>
    </row>
    <row r="349" spans="1:110" ht="17.25" customHeight="1">
      <c r="A349" s="130" t="s">
        <v>926</v>
      </c>
      <c r="B349" s="37" t="s">
        <v>1282</v>
      </c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>
        <v>0</v>
      </c>
      <c r="AT349" s="61">
        <v>0</v>
      </c>
      <c r="AU349" s="61">
        <v>0</v>
      </c>
      <c r="AV349" s="61">
        <v>0</v>
      </c>
      <c r="AW349" s="61">
        <v>0</v>
      </c>
      <c r="AX349" s="61">
        <v>0</v>
      </c>
      <c r="AY349" s="61">
        <v>0</v>
      </c>
      <c r="AZ349" s="61">
        <v>0</v>
      </c>
      <c r="BA349" s="61">
        <v>0</v>
      </c>
      <c r="BB349" s="61">
        <v>0</v>
      </c>
      <c r="BC349" s="61">
        <v>0</v>
      </c>
      <c r="BD349" s="61">
        <v>100000</v>
      </c>
      <c r="BE349" s="61">
        <v>0</v>
      </c>
      <c r="BF349" s="61">
        <v>100000</v>
      </c>
      <c r="BG349" s="61">
        <v>0</v>
      </c>
      <c r="BH349" s="61">
        <v>0</v>
      </c>
      <c r="BI349" s="61">
        <v>0</v>
      </c>
      <c r="BJ349" s="61">
        <v>0</v>
      </c>
      <c r="BK349" s="61">
        <v>0</v>
      </c>
      <c r="BL349" s="61">
        <v>0</v>
      </c>
      <c r="BM349" s="61">
        <v>0</v>
      </c>
      <c r="BN349" s="61">
        <v>0</v>
      </c>
      <c r="BO349" s="61">
        <v>0</v>
      </c>
      <c r="BP349" s="61">
        <v>0</v>
      </c>
      <c r="BQ349" s="61">
        <v>0</v>
      </c>
      <c r="BR349" s="61">
        <v>0</v>
      </c>
      <c r="BS349" s="61">
        <v>0</v>
      </c>
      <c r="BT349" s="61">
        <v>0</v>
      </c>
      <c r="BU349" s="61">
        <v>0</v>
      </c>
      <c r="BV349" s="61">
        <v>0</v>
      </c>
      <c r="BW349" s="130">
        <v>0</v>
      </c>
      <c r="BX349" s="108">
        <v>0</v>
      </c>
      <c r="BY349" s="47">
        <v>0</v>
      </c>
      <c r="BZ349" s="47">
        <v>0</v>
      </c>
      <c r="CA349" s="47">
        <v>0</v>
      </c>
      <c r="CB349" s="47">
        <v>0</v>
      </c>
      <c r="CC349" s="47">
        <v>0</v>
      </c>
      <c r="CD349" s="47">
        <v>0</v>
      </c>
      <c r="CE349" s="47">
        <v>0</v>
      </c>
      <c r="CF349" s="47">
        <v>0</v>
      </c>
      <c r="CG349" s="47">
        <v>0</v>
      </c>
      <c r="CH349" s="47">
        <v>0</v>
      </c>
      <c r="CI349" s="47">
        <v>0</v>
      </c>
      <c r="CJ349" s="47">
        <v>0</v>
      </c>
      <c r="CK349" s="47">
        <v>0</v>
      </c>
      <c r="CL349" s="47">
        <v>0</v>
      </c>
      <c r="CM349" s="47">
        <v>0</v>
      </c>
      <c r="CN349" s="47">
        <v>0</v>
      </c>
      <c r="CO349" s="47">
        <v>0</v>
      </c>
      <c r="CP349" s="47">
        <v>0</v>
      </c>
      <c r="CQ349" s="47">
        <v>0</v>
      </c>
      <c r="CR349" s="47">
        <v>0</v>
      </c>
      <c r="CS349" s="47">
        <v>0</v>
      </c>
      <c r="CT349" s="47">
        <v>0</v>
      </c>
      <c r="CU349" s="47"/>
      <c r="CV349" s="47"/>
      <c r="CW349" s="47"/>
      <c r="CX349" s="47"/>
      <c r="CY349" s="47"/>
      <c r="CZ349" s="47"/>
      <c r="DA349" s="47"/>
      <c r="DB349" s="47"/>
      <c r="DC349" s="47"/>
      <c r="DD349" s="47"/>
      <c r="DE349" s="47"/>
      <c r="DF349" s="47"/>
    </row>
    <row r="350" spans="1:110" ht="17.25" customHeight="1">
      <c r="A350" s="130" t="s">
        <v>926</v>
      </c>
      <c r="B350" s="37" t="s">
        <v>1283</v>
      </c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>
        <v>200000</v>
      </c>
      <c r="AT350" s="61">
        <v>0</v>
      </c>
      <c r="AU350" s="61">
        <v>0</v>
      </c>
      <c r="AV350" s="61">
        <v>0</v>
      </c>
      <c r="AW350" s="61">
        <v>0</v>
      </c>
      <c r="AX350" s="61">
        <v>0</v>
      </c>
      <c r="AY350" s="61">
        <v>0</v>
      </c>
      <c r="AZ350" s="61">
        <v>0</v>
      </c>
      <c r="BA350" s="61">
        <v>0</v>
      </c>
      <c r="BB350" s="61">
        <v>0</v>
      </c>
      <c r="BC350" s="61">
        <v>0</v>
      </c>
      <c r="BD350" s="61">
        <v>0</v>
      </c>
      <c r="BE350" s="61">
        <v>0</v>
      </c>
      <c r="BF350" s="61">
        <v>0</v>
      </c>
      <c r="BG350" s="61">
        <v>0</v>
      </c>
      <c r="BH350" s="61">
        <v>0</v>
      </c>
      <c r="BI350" s="61">
        <v>0</v>
      </c>
      <c r="BJ350" s="61">
        <v>0</v>
      </c>
      <c r="BK350" s="61">
        <v>0</v>
      </c>
      <c r="BL350" s="61">
        <v>0</v>
      </c>
      <c r="BM350" s="61">
        <v>0</v>
      </c>
      <c r="BN350" s="61">
        <v>0</v>
      </c>
      <c r="BO350" s="61">
        <v>0</v>
      </c>
      <c r="BP350" s="61">
        <v>0</v>
      </c>
      <c r="BQ350" s="61">
        <v>0</v>
      </c>
      <c r="BR350" s="61">
        <v>0</v>
      </c>
      <c r="BS350" s="61">
        <v>0</v>
      </c>
      <c r="BT350" s="61">
        <v>0</v>
      </c>
      <c r="BU350" s="61">
        <v>0</v>
      </c>
      <c r="BV350" s="61">
        <v>0</v>
      </c>
      <c r="BW350" s="130">
        <v>0</v>
      </c>
      <c r="BX350" s="108">
        <v>0</v>
      </c>
      <c r="BY350" s="47">
        <v>0</v>
      </c>
      <c r="BZ350" s="47">
        <v>0</v>
      </c>
      <c r="CA350" s="47">
        <v>0</v>
      </c>
      <c r="CB350" s="47">
        <v>0</v>
      </c>
      <c r="CC350" s="47">
        <v>0</v>
      </c>
      <c r="CD350" s="47">
        <v>0</v>
      </c>
      <c r="CE350" s="47">
        <v>0</v>
      </c>
      <c r="CF350" s="47">
        <v>0</v>
      </c>
      <c r="CG350" s="47">
        <v>0</v>
      </c>
      <c r="CH350" s="47">
        <v>0</v>
      </c>
      <c r="CI350" s="47">
        <v>0</v>
      </c>
      <c r="CJ350" s="47">
        <v>0</v>
      </c>
      <c r="CK350" s="47">
        <v>0</v>
      </c>
      <c r="CL350" s="47">
        <v>0</v>
      </c>
      <c r="CM350" s="47">
        <v>0</v>
      </c>
      <c r="CN350" s="47">
        <v>0</v>
      </c>
      <c r="CO350" s="47">
        <v>0</v>
      </c>
      <c r="CP350" s="47">
        <v>0</v>
      </c>
      <c r="CQ350" s="47">
        <v>0</v>
      </c>
      <c r="CR350" s="47">
        <v>0</v>
      </c>
      <c r="CS350" s="47">
        <v>0</v>
      </c>
      <c r="CT350" s="47">
        <v>0</v>
      </c>
      <c r="CU350" s="47"/>
      <c r="CV350" s="47"/>
      <c r="CW350" s="47"/>
      <c r="CX350" s="47"/>
      <c r="CY350" s="47"/>
      <c r="CZ350" s="47"/>
      <c r="DA350" s="47"/>
      <c r="DB350" s="47"/>
      <c r="DC350" s="47"/>
      <c r="DD350" s="47"/>
      <c r="DE350" s="47"/>
      <c r="DF350" s="47"/>
    </row>
    <row r="351" spans="1:110" ht="17.25" customHeight="1">
      <c r="A351" s="130" t="s">
        <v>926</v>
      </c>
      <c r="B351" s="37" t="s">
        <v>1284</v>
      </c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>
        <v>0</v>
      </c>
      <c r="AT351" s="61">
        <v>0</v>
      </c>
      <c r="AU351" s="61">
        <v>0</v>
      </c>
      <c r="AV351" s="61">
        <v>0</v>
      </c>
      <c r="AW351" s="61">
        <v>0</v>
      </c>
      <c r="AX351" s="61">
        <v>0</v>
      </c>
      <c r="AY351" s="61">
        <v>0</v>
      </c>
      <c r="AZ351" s="61">
        <v>0</v>
      </c>
      <c r="BA351" s="61">
        <v>0</v>
      </c>
      <c r="BB351" s="61">
        <v>0</v>
      </c>
      <c r="BC351" s="61">
        <v>140000</v>
      </c>
      <c r="BD351" s="61">
        <v>0</v>
      </c>
      <c r="BE351" s="61">
        <v>0</v>
      </c>
      <c r="BF351" s="61">
        <v>0</v>
      </c>
      <c r="BG351" s="61">
        <v>0</v>
      </c>
      <c r="BH351" s="61">
        <v>0</v>
      </c>
      <c r="BI351" s="61">
        <v>0</v>
      </c>
      <c r="BJ351" s="61">
        <v>0</v>
      </c>
      <c r="BK351" s="61">
        <v>0</v>
      </c>
      <c r="BL351" s="61">
        <v>0</v>
      </c>
      <c r="BM351" s="61">
        <v>0</v>
      </c>
      <c r="BN351" s="61">
        <v>0</v>
      </c>
      <c r="BO351" s="61">
        <v>0</v>
      </c>
      <c r="BP351" s="61">
        <v>0</v>
      </c>
      <c r="BQ351" s="61">
        <v>0</v>
      </c>
      <c r="BR351" s="61">
        <v>0</v>
      </c>
      <c r="BS351" s="61">
        <v>0</v>
      </c>
      <c r="BT351" s="61">
        <v>0</v>
      </c>
      <c r="BU351" s="61">
        <v>0</v>
      </c>
      <c r="BV351" s="61">
        <v>0</v>
      </c>
      <c r="BW351" s="130">
        <v>0</v>
      </c>
      <c r="BX351" s="108">
        <v>0</v>
      </c>
      <c r="BY351" s="47">
        <v>0</v>
      </c>
      <c r="BZ351" s="47">
        <v>0</v>
      </c>
      <c r="CA351" s="47">
        <v>0</v>
      </c>
      <c r="CB351" s="47">
        <v>0</v>
      </c>
      <c r="CC351" s="47">
        <v>0</v>
      </c>
      <c r="CD351" s="47">
        <v>0</v>
      </c>
      <c r="CE351" s="47">
        <v>0</v>
      </c>
      <c r="CF351" s="47">
        <v>0</v>
      </c>
      <c r="CG351" s="47">
        <v>0</v>
      </c>
      <c r="CH351" s="47">
        <v>0</v>
      </c>
      <c r="CI351" s="47">
        <v>0</v>
      </c>
      <c r="CJ351" s="47">
        <v>0</v>
      </c>
      <c r="CK351" s="47">
        <v>0</v>
      </c>
      <c r="CL351" s="47">
        <v>0</v>
      </c>
      <c r="CM351" s="47">
        <v>0</v>
      </c>
      <c r="CN351" s="47">
        <v>0</v>
      </c>
      <c r="CO351" s="47">
        <v>0</v>
      </c>
      <c r="CP351" s="47">
        <v>0</v>
      </c>
      <c r="CQ351" s="47">
        <v>0</v>
      </c>
      <c r="CR351" s="47">
        <v>0</v>
      </c>
      <c r="CS351" s="47">
        <v>0</v>
      </c>
      <c r="CT351" s="47">
        <v>0</v>
      </c>
      <c r="CU351" s="47"/>
      <c r="CV351" s="47"/>
      <c r="CW351" s="47"/>
      <c r="CX351" s="47"/>
      <c r="CY351" s="47"/>
      <c r="CZ351" s="47"/>
      <c r="DA351" s="47"/>
      <c r="DB351" s="47"/>
      <c r="DC351" s="47"/>
      <c r="DD351" s="47"/>
      <c r="DE351" s="47"/>
      <c r="DF351" s="47"/>
    </row>
    <row r="352" spans="1:110" ht="17.25" customHeight="1">
      <c r="A352" s="130" t="s">
        <v>926</v>
      </c>
      <c r="B352" s="37" t="s">
        <v>1285</v>
      </c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>
        <v>225000</v>
      </c>
      <c r="AT352" s="61">
        <v>0</v>
      </c>
      <c r="AU352" s="61">
        <v>0</v>
      </c>
      <c r="AV352" s="61">
        <v>0</v>
      </c>
      <c r="AW352" s="61">
        <v>0</v>
      </c>
      <c r="AX352" s="61">
        <v>0</v>
      </c>
      <c r="AY352" s="61">
        <v>0</v>
      </c>
      <c r="AZ352" s="61">
        <v>0</v>
      </c>
      <c r="BA352" s="61">
        <v>0</v>
      </c>
      <c r="BB352" s="61">
        <v>0</v>
      </c>
      <c r="BC352" s="61">
        <v>0</v>
      </c>
      <c r="BD352" s="61">
        <v>0</v>
      </c>
      <c r="BE352" s="61">
        <v>225000</v>
      </c>
      <c r="BF352" s="61">
        <v>0</v>
      </c>
      <c r="BG352" s="61">
        <v>0</v>
      </c>
      <c r="BH352" s="61">
        <v>0</v>
      </c>
      <c r="BI352" s="61">
        <v>0</v>
      </c>
      <c r="BJ352" s="61">
        <v>0</v>
      </c>
      <c r="BK352" s="61">
        <v>0</v>
      </c>
      <c r="BL352" s="61">
        <v>0</v>
      </c>
      <c r="BM352" s="61">
        <v>0</v>
      </c>
      <c r="BN352" s="61">
        <v>0</v>
      </c>
      <c r="BO352" s="61">
        <v>0</v>
      </c>
      <c r="BP352" s="61">
        <v>0</v>
      </c>
      <c r="BQ352" s="61">
        <v>225000</v>
      </c>
      <c r="BR352" s="61">
        <v>0</v>
      </c>
      <c r="BS352" s="61">
        <v>0</v>
      </c>
      <c r="BT352" s="61">
        <v>0</v>
      </c>
      <c r="BU352" s="61">
        <v>0</v>
      </c>
      <c r="BV352" s="61">
        <v>0</v>
      </c>
      <c r="BW352" s="130">
        <v>0</v>
      </c>
      <c r="BX352" s="108">
        <v>0</v>
      </c>
      <c r="BY352" s="47">
        <v>0</v>
      </c>
      <c r="BZ352" s="47">
        <v>0</v>
      </c>
      <c r="CA352" s="47">
        <v>0</v>
      </c>
      <c r="CB352" s="47">
        <v>0</v>
      </c>
      <c r="CC352" s="47">
        <v>0</v>
      </c>
      <c r="CD352" s="47">
        <v>0</v>
      </c>
      <c r="CE352" s="47">
        <v>0</v>
      </c>
      <c r="CF352" s="47">
        <v>0</v>
      </c>
      <c r="CG352" s="47">
        <v>0</v>
      </c>
      <c r="CH352" s="47">
        <v>0</v>
      </c>
      <c r="CI352" s="47">
        <v>0</v>
      </c>
      <c r="CJ352" s="47">
        <v>0</v>
      </c>
      <c r="CK352" s="47">
        <v>0</v>
      </c>
      <c r="CL352" s="47">
        <v>0</v>
      </c>
      <c r="CM352" s="47">
        <v>0</v>
      </c>
      <c r="CN352" s="47">
        <v>0</v>
      </c>
      <c r="CO352" s="47">
        <v>0</v>
      </c>
      <c r="CP352" s="47">
        <v>0</v>
      </c>
      <c r="CQ352" s="47">
        <v>0</v>
      </c>
      <c r="CR352" s="47">
        <v>0</v>
      </c>
      <c r="CS352" s="47">
        <v>0</v>
      </c>
      <c r="CT352" s="47">
        <v>0</v>
      </c>
      <c r="CU352" s="47"/>
      <c r="CV352" s="47"/>
      <c r="CW352" s="47"/>
      <c r="CX352" s="47"/>
      <c r="CY352" s="47"/>
      <c r="CZ352" s="47"/>
      <c r="DA352" s="47"/>
      <c r="DB352" s="47"/>
      <c r="DC352" s="47"/>
      <c r="DD352" s="47"/>
      <c r="DE352" s="47"/>
      <c r="DF352" s="47"/>
    </row>
    <row r="353" spans="1:110" ht="17.25" customHeight="1">
      <c r="A353" s="130" t="s">
        <v>926</v>
      </c>
      <c r="B353" s="37" t="s">
        <v>1286</v>
      </c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>
        <v>0</v>
      </c>
      <c r="AT353" s="61">
        <v>0</v>
      </c>
      <c r="AU353" s="61">
        <v>0</v>
      </c>
      <c r="AV353" s="61">
        <v>0</v>
      </c>
      <c r="AW353" s="61">
        <v>0</v>
      </c>
      <c r="AX353" s="61">
        <v>0</v>
      </c>
      <c r="AY353" s="61">
        <v>0</v>
      </c>
      <c r="AZ353" s="61">
        <v>0</v>
      </c>
      <c r="BA353" s="61">
        <v>0</v>
      </c>
      <c r="BB353" s="61">
        <v>0</v>
      </c>
      <c r="BC353" s="61">
        <v>0</v>
      </c>
      <c r="BD353" s="61">
        <v>0</v>
      </c>
      <c r="BE353" s="61">
        <v>0</v>
      </c>
      <c r="BF353" s="61">
        <v>0</v>
      </c>
      <c r="BG353" s="61">
        <v>0</v>
      </c>
      <c r="BH353" s="61">
        <v>0</v>
      </c>
      <c r="BI353" s="61">
        <v>0</v>
      </c>
      <c r="BJ353" s="61">
        <v>0</v>
      </c>
      <c r="BK353" s="61">
        <v>0</v>
      </c>
      <c r="BL353" s="61">
        <v>0</v>
      </c>
      <c r="BM353" s="61">
        <v>0</v>
      </c>
      <c r="BN353" s="61">
        <v>0</v>
      </c>
      <c r="BO353" s="61">
        <v>0</v>
      </c>
      <c r="BP353" s="61">
        <v>0</v>
      </c>
      <c r="BQ353" s="61">
        <v>0</v>
      </c>
      <c r="BR353" s="61">
        <v>0</v>
      </c>
      <c r="BS353" s="61">
        <v>0</v>
      </c>
      <c r="BT353" s="61">
        <v>0</v>
      </c>
      <c r="BU353" s="61">
        <v>0</v>
      </c>
      <c r="BV353" s="61">
        <v>0</v>
      </c>
      <c r="BW353" s="130">
        <v>0</v>
      </c>
      <c r="BX353" s="108">
        <v>0</v>
      </c>
      <c r="BY353" s="47">
        <v>0</v>
      </c>
      <c r="BZ353" s="47">
        <v>0</v>
      </c>
      <c r="CA353" s="47">
        <v>0</v>
      </c>
      <c r="CB353" s="47">
        <v>0</v>
      </c>
      <c r="CC353" s="47">
        <v>0</v>
      </c>
      <c r="CD353" s="47">
        <v>0</v>
      </c>
      <c r="CE353" s="47">
        <v>0</v>
      </c>
      <c r="CF353" s="47">
        <v>0</v>
      </c>
      <c r="CG353" s="47">
        <v>0</v>
      </c>
      <c r="CH353" s="47">
        <v>0</v>
      </c>
      <c r="CI353" s="47">
        <v>0</v>
      </c>
      <c r="CJ353" s="47">
        <v>0</v>
      </c>
      <c r="CK353" s="47">
        <v>0</v>
      </c>
      <c r="CL353" s="47">
        <v>0</v>
      </c>
      <c r="CM353" s="47">
        <v>0</v>
      </c>
      <c r="CN353" s="47">
        <v>0</v>
      </c>
      <c r="CO353" s="47">
        <v>0</v>
      </c>
      <c r="CP353" s="47">
        <v>0</v>
      </c>
      <c r="CQ353" s="47">
        <v>0</v>
      </c>
      <c r="CR353" s="47">
        <v>0</v>
      </c>
      <c r="CS353" s="47">
        <v>0</v>
      </c>
      <c r="CT353" s="47">
        <v>0</v>
      </c>
      <c r="CU353" s="47"/>
      <c r="CV353" s="47"/>
      <c r="CW353" s="47"/>
      <c r="CX353" s="47"/>
      <c r="CY353" s="47"/>
      <c r="CZ353" s="47"/>
      <c r="DA353" s="47"/>
      <c r="DB353" s="47"/>
      <c r="DC353" s="47"/>
      <c r="DD353" s="47"/>
      <c r="DE353" s="47"/>
      <c r="DF353" s="47"/>
    </row>
    <row r="354" spans="1:110" ht="17.25" customHeight="1">
      <c r="A354" s="130" t="s">
        <v>1021</v>
      </c>
      <c r="B354" s="37" t="s">
        <v>1287</v>
      </c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>
        <v>0</v>
      </c>
      <c r="AT354" s="61">
        <v>0</v>
      </c>
      <c r="AU354" s="61">
        <v>0</v>
      </c>
      <c r="AV354" s="61">
        <v>0</v>
      </c>
      <c r="AW354" s="61">
        <v>0</v>
      </c>
      <c r="AX354" s="61">
        <v>0</v>
      </c>
      <c r="AY354" s="61">
        <v>0</v>
      </c>
      <c r="AZ354" s="61">
        <v>0</v>
      </c>
      <c r="BA354" s="61">
        <v>0</v>
      </c>
      <c r="BB354" s="61">
        <v>0</v>
      </c>
      <c r="BC354" s="61">
        <v>0</v>
      </c>
      <c r="BD354" s="61">
        <v>170000</v>
      </c>
      <c r="BE354" s="61">
        <v>0</v>
      </c>
      <c r="BF354" s="61">
        <v>0</v>
      </c>
      <c r="BG354" s="61">
        <v>0</v>
      </c>
      <c r="BH354" s="61">
        <v>0</v>
      </c>
      <c r="BI354" s="61">
        <v>0</v>
      </c>
      <c r="BJ354" s="61">
        <v>0</v>
      </c>
      <c r="BK354" s="61">
        <v>0</v>
      </c>
      <c r="BL354" s="61">
        <v>0</v>
      </c>
      <c r="BM354" s="61">
        <v>0</v>
      </c>
      <c r="BN354" s="61">
        <v>475000</v>
      </c>
      <c r="BO354" s="61">
        <v>0</v>
      </c>
      <c r="BP354" s="61">
        <v>0</v>
      </c>
      <c r="BQ354" s="61">
        <v>0</v>
      </c>
      <c r="BR354" s="61">
        <v>0</v>
      </c>
      <c r="BS354" s="61">
        <v>0</v>
      </c>
      <c r="BT354" s="61">
        <v>0</v>
      </c>
      <c r="BU354" s="61">
        <v>0</v>
      </c>
      <c r="BV354" s="61">
        <v>0</v>
      </c>
      <c r="BW354" s="130">
        <v>0</v>
      </c>
      <c r="BX354" s="108">
        <v>0</v>
      </c>
      <c r="BY354" s="47">
        <v>475000</v>
      </c>
      <c r="BZ354" s="47">
        <v>0</v>
      </c>
      <c r="CA354" s="47">
        <v>0</v>
      </c>
      <c r="CB354" s="47">
        <v>0</v>
      </c>
      <c r="CC354" s="47">
        <v>0</v>
      </c>
      <c r="CD354" s="47">
        <v>0</v>
      </c>
      <c r="CE354" s="47">
        <v>0</v>
      </c>
      <c r="CF354" s="47">
        <v>0</v>
      </c>
      <c r="CG354" s="47">
        <v>0</v>
      </c>
      <c r="CH354" s="47">
        <v>0</v>
      </c>
      <c r="CI354" s="47">
        <v>0</v>
      </c>
      <c r="CJ354" s="47">
        <v>0</v>
      </c>
      <c r="CK354" s="47">
        <v>0</v>
      </c>
      <c r="CL354" s="47">
        <v>0</v>
      </c>
      <c r="CM354" s="47">
        <v>0</v>
      </c>
      <c r="CN354" s="47">
        <v>0</v>
      </c>
      <c r="CO354" s="47">
        <v>0</v>
      </c>
      <c r="CP354" s="47">
        <v>0</v>
      </c>
      <c r="CQ354" s="47">
        <v>0</v>
      </c>
      <c r="CR354" s="47">
        <v>0</v>
      </c>
      <c r="CS354" s="47">
        <v>0</v>
      </c>
      <c r="CT354" s="47">
        <v>0</v>
      </c>
      <c r="CU354" s="47"/>
      <c r="CV354" s="47"/>
      <c r="CW354" s="47"/>
      <c r="CX354" s="47"/>
      <c r="CY354" s="47"/>
      <c r="CZ354" s="47"/>
      <c r="DA354" s="47"/>
      <c r="DB354" s="47"/>
      <c r="DC354" s="47"/>
      <c r="DD354" s="47"/>
      <c r="DE354" s="47"/>
      <c r="DF354" s="47"/>
    </row>
    <row r="355" spans="1:110" ht="17.25" customHeight="1">
      <c r="A355" s="130" t="s">
        <v>926</v>
      </c>
      <c r="B355" s="37" t="s">
        <v>1288</v>
      </c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>
        <v>0</v>
      </c>
      <c r="AT355" s="61">
        <v>0</v>
      </c>
      <c r="AU355" s="61">
        <v>0</v>
      </c>
      <c r="AV355" s="61">
        <v>0</v>
      </c>
      <c r="AW355" s="61">
        <v>0</v>
      </c>
      <c r="AX355" s="61">
        <v>0</v>
      </c>
      <c r="AY355" s="61">
        <v>0</v>
      </c>
      <c r="AZ355" s="61">
        <v>0</v>
      </c>
      <c r="BA355" s="61">
        <v>0</v>
      </c>
      <c r="BB355" s="61">
        <v>0</v>
      </c>
      <c r="BC355" s="61">
        <v>0</v>
      </c>
      <c r="BD355" s="61">
        <v>70000</v>
      </c>
      <c r="BE355" s="61">
        <v>0</v>
      </c>
      <c r="BF355" s="61">
        <v>0</v>
      </c>
      <c r="BG355" s="61">
        <v>0</v>
      </c>
      <c r="BH355" s="61">
        <v>0</v>
      </c>
      <c r="BI355" s="61">
        <v>0</v>
      </c>
      <c r="BJ355" s="61">
        <v>0</v>
      </c>
      <c r="BK355" s="61">
        <v>0</v>
      </c>
      <c r="BL355" s="61">
        <v>0</v>
      </c>
      <c r="BM355" s="61">
        <v>0</v>
      </c>
      <c r="BN355" s="61">
        <v>0</v>
      </c>
      <c r="BO355" s="61">
        <v>0</v>
      </c>
      <c r="BP355" s="61">
        <v>0</v>
      </c>
      <c r="BQ355" s="61">
        <v>0</v>
      </c>
      <c r="BR355" s="61">
        <v>0</v>
      </c>
      <c r="BS355" s="61">
        <v>0</v>
      </c>
      <c r="BT355" s="61">
        <v>0</v>
      </c>
      <c r="BU355" s="61">
        <v>0</v>
      </c>
      <c r="BV355" s="61">
        <v>0</v>
      </c>
      <c r="BW355" s="130">
        <v>0</v>
      </c>
      <c r="BX355" s="108">
        <v>0</v>
      </c>
      <c r="BY355" s="47">
        <v>0</v>
      </c>
      <c r="BZ355" s="47">
        <v>0</v>
      </c>
      <c r="CA355" s="47">
        <v>0</v>
      </c>
      <c r="CB355" s="47">
        <v>0</v>
      </c>
      <c r="CC355" s="47">
        <v>0</v>
      </c>
      <c r="CD355" s="47">
        <v>0</v>
      </c>
      <c r="CE355" s="47">
        <v>0</v>
      </c>
      <c r="CF355" s="47">
        <v>0</v>
      </c>
      <c r="CG355" s="47">
        <v>0</v>
      </c>
      <c r="CH355" s="47">
        <v>0</v>
      </c>
      <c r="CI355" s="47">
        <v>0</v>
      </c>
      <c r="CJ355" s="47">
        <v>0</v>
      </c>
      <c r="CK355" s="47">
        <v>0</v>
      </c>
      <c r="CL355" s="47">
        <v>0</v>
      </c>
      <c r="CM355" s="47">
        <v>0</v>
      </c>
      <c r="CN355" s="47">
        <v>0</v>
      </c>
      <c r="CO355" s="47">
        <v>0</v>
      </c>
      <c r="CP355" s="47">
        <v>0</v>
      </c>
      <c r="CQ355" s="47">
        <v>0</v>
      </c>
      <c r="CR355" s="47">
        <v>0</v>
      </c>
      <c r="CS355" s="47">
        <v>0</v>
      </c>
      <c r="CT355" s="47">
        <v>0</v>
      </c>
      <c r="CU355" s="47"/>
      <c r="CV355" s="47"/>
      <c r="CW355" s="47"/>
      <c r="CX355" s="47"/>
      <c r="CY355" s="47"/>
      <c r="CZ355" s="47"/>
      <c r="DA355" s="47"/>
      <c r="DB355" s="47"/>
      <c r="DC355" s="47"/>
      <c r="DD355" s="47"/>
      <c r="DE355" s="47"/>
      <c r="DF355" s="47"/>
    </row>
    <row r="356" spans="1:110" ht="17.25" customHeight="1">
      <c r="A356" s="130" t="s">
        <v>926</v>
      </c>
      <c r="B356" s="37" t="s">
        <v>1289</v>
      </c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>
        <v>0</v>
      </c>
      <c r="AT356" s="61">
        <v>0</v>
      </c>
      <c r="AU356" s="61">
        <v>260000</v>
      </c>
      <c r="AV356" s="61">
        <v>0</v>
      </c>
      <c r="AW356" s="61">
        <v>0</v>
      </c>
      <c r="AX356" s="61">
        <v>0</v>
      </c>
      <c r="AY356" s="61">
        <v>0</v>
      </c>
      <c r="AZ356" s="61">
        <v>0</v>
      </c>
      <c r="BA356" s="61">
        <v>260000</v>
      </c>
      <c r="BB356" s="61">
        <v>0</v>
      </c>
      <c r="BC356" s="61">
        <v>0</v>
      </c>
      <c r="BD356" s="61">
        <v>0</v>
      </c>
      <c r="BE356" s="61">
        <v>0</v>
      </c>
      <c r="BF356" s="61">
        <v>0</v>
      </c>
      <c r="BG356" s="61">
        <v>0</v>
      </c>
      <c r="BH356" s="61">
        <v>0</v>
      </c>
      <c r="BI356" s="61">
        <v>0</v>
      </c>
      <c r="BJ356" s="61">
        <v>0</v>
      </c>
      <c r="BK356" s="61">
        <v>0</v>
      </c>
      <c r="BL356" s="61">
        <v>0</v>
      </c>
      <c r="BM356" s="61">
        <v>0</v>
      </c>
      <c r="BN356" s="61">
        <v>0</v>
      </c>
      <c r="BO356" s="61">
        <v>0</v>
      </c>
      <c r="BP356" s="61">
        <v>0</v>
      </c>
      <c r="BQ356" s="61">
        <v>0</v>
      </c>
      <c r="BR356" s="61">
        <v>0</v>
      </c>
      <c r="BS356" s="61">
        <v>0</v>
      </c>
      <c r="BT356" s="61">
        <v>0</v>
      </c>
      <c r="BU356" s="61">
        <v>0</v>
      </c>
      <c r="BV356" s="61">
        <v>0</v>
      </c>
      <c r="BW356" s="130">
        <v>0</v>
      </c>
      <c r="BX356" s="108">
        <v>0</v>
      </c>
      <c r="BY356" s="47">
        <v>0</v>
      </c>
      <c r="BZ356" s="47">
        <v>0</v>
      </c>
      <c r="CA356" s="47">
        <v>0</v>
      </c>
      <c r="CB356" s="47">
        <v>0</v>
      </c>
      <c r="CC356" s="47">
        <v>0</v>
      </c>
      <c r="CD356" s="47">
        <v>0</v>
      </c>
      <c r="CE356" s="47">
        <v>0</v>
      </c>
      <c r="CF356" s="47">
        <v>0</v>
      </c>
      <c r="CG356" s="47">
        <v>0</v>
      </c>
      <c r="CH356" s="47">
        <v>0</v>
      </c>
      <c r="CI356" s="47">
        <v>0</v>
      </c>
      <c r="CJ356" s="47">
        <v>0</v>
      </c>
      <c r="CK356" s="47">
        <v>0</v>
      </c>
      <c r="CL356" s="47">
        <v>0</v>
      </c>
      <c r="CM356" s="47">
        <v>0</v>
      </c>
      <c r="CN356" s="47">
        <v>0</v>
      </c>
      <c r="CO356" s="47">
        <v>0</v>
      </c>
      <c r="CP356" s="47">
        <v>0</v>
      </c>
      <c r="CQ356" s="47">
        <v>0</v>
      </c>
      <c r="CR356" s="47">
        <v>0</v>
      </c>
      <c r="CS356" s="47">
        <v>0</v>
      </c>
      <c r="CT356" s="47">
        <v>0</v>
      </c>
      <c r="CU356" s="47"/>
      <c r="CV356" s="47"/>
      <c r="CW356" s="47"/>
      <c r="CX356" s="47"/>
      <c r="CY356" s="47"/>
      <c r="CZ356" s="47"/>
      <c r="DA356" s="47"/>
      <c r="DB356" s="47"/>
      <c r="DC356" s="47"/>
      <c r="DD356" s="47"/>
      <c r="DE356" s="47"/>
      <c r="DF356" s="47"/>
    </row>
    <row r="357" spans="1:110" ht="17.25" customHeight="1">
      <c r="A357" s="130" t="s">
        <v>926</v>
      </c>
      <c r="B357" s="37" t="s">
        <v>1290</v>
      </c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>
        <v>16000</v>
      </c>
      <c r="AT357" s="61">
        <v>200000</v>
      </c>
      <c r="AU357" s="61">
        <v>17000</v>
      </c>
      <c r="AV357" s="61">
        <v>0</v>
      </c>
      <c r="AW357" s="61">
        <v>17000</v>
      </c>
      <c r="AX357" s="61">
        <v>0</v>
      </c>
      <c r="AY357" s="61">
        <v>0</v>
      </c>
      <c r="AZ357" s="61">
        <v>0</v>
      </c>
      <c r="BA357" s="61">
        <v>0</v>
      </c>
      <c r="BB357" s="61">
        <v>0</v>
      </c>
      <c r="BC357" s="61">
        <v>200000</v>
      </c>
      <c r="BD357" s="61">
        <v>0</v>
      </c>
      <c r="BE357" s="61">
        <v>16000</v>
      </c>
      <c r="BF357" s="61">
        <v>0</v>
      </c>
      <c r="BG357" s="61">
        <v>17000</v>
      </c>
      <c r="BH357" s="61">
        <v>0</v>
      </c>
      <c r="BI357" s="61">
        <v>17000</v>
      </c>
      <c r="BJ357" s="61">
        <v>0</v>
      </c>
      <c r="BK357" s="61">
        <v>0</v>
      </c>
      <c r="BL357" s="61">
        <v>0</v>
      </c>
      <c r="BM357" s="61">
        <v>0</v>
      </c>
      <c r="BN357" s="61">
        <v>0</v>
      </c>
      <c r="BO357" s="61">
        <v>200000</v>
      </c>
      <c r="BP357" s="61">
        <v>0</v>
      </c>
      <c r="BQ357" s="61">
        <v>16000</v>
      </c>
      <c r="BR357" s="61">
        <v>0</v>
      </c>
      <c r="BS357" s="61">
        <v>17000</v>
      </c>
      <c r="BT357" s="61">
        <v>0</v>
      </c>
      <c r="BU357" s="61">
        <v>17000</v>
      </c>
      <c r="BV357" s="61">
        <v>0</v>
      </c>
      <c r="BW357" s="130">
        <v>0</v>
      </c>
      <c r="BX357" s="108">
        <v>0</v>
      </c>
      <c r="BY357" s="47">
        <v>0</v>
      </c>
      <c r="BZ357" s="47">
        <v>0</v>
      </c>
      <c r="CA357" s="47">
        <v>0</v>
      </c>
      <c r="CB357" s="47">
        <v>0</v>
      </c>
      <c r="CC357" s="47">
        <v>0</v>
      </c>
      <c r="CD357" s="47">
        <v>0</v>
      </c>
      <c r="CE357" s="47">
        <v>0</v>
      </c>
      <c r="CF357" s="47">
        <v>0</v>
      </c>
      <c r="CG357" s="47">
        <v>0</v>
      </c>
      <c r="CH357" s="47">
        <v>0</v>
      </c>
      <c r="CI357" s="47">
        <v>0</v>
      </c>
      <c r="CJ357" s="47">
        <v>0</v>
      </c>
      <c r="CK357" s="47">
        <v>0</v>
      </c>
      <c r="CL357" s="47">
        <v>0</v>
      </c>
      <c r="CM357" s="47">
        <v>0</v>
      </c>
      <c r="CN357" s="47">
        <v>0</v>
      </c>
      <c r="CO357" s="47">
        <v>0</v>
      </c>
      <c r="CP357" s="47">
        <v>0</v>
      </c>
      <c r="CQ357" s="47">
        <v>0</v>
      </c>
      <c r="CR357" s="47">
        <v>0</v>
      </c>
      <c r="CS357" s="47">
        <v>0</v>
      </c>
      <c r="CT357" s="47">
        <v>0</v>
      </c>
      <c r="CU357" s="47"/>
      <c r="CV357" s="47"/>
      <c r="CW357" s="47"/>
      <c r="CX357" s="47"/>
      <c r="CY357" s="47"/>
      <c r="CZ357" s="47"/>
      <c r="DA357" s="47"/>
      <c r="DB357" s="47"/>
      <c r="DC357" s="47"/>
      <c r="DD357" s="47"/>
      <c r="DE357" s="47"/>
      <c r="DF357" s="47"/>
    </row>
    <row r="358" spans="1:110" ht="17.25" customHeight="1">
      <c r="A358" s="130" t="s">
        <v>926</v>
      </c>
      <c r="B358" s="37" t="s">
        <v>1291</v>
      </c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>
        <v>250000</v>
      </c>
      <c r="AT358" s="61">
        <v>0</v>
      </c>
      <c r="AU358" s="61">
        <v>0</v>
      </c>
      <c r="AV358" s="61">
        <v>0</v>
      </c>
      <c r="AW358" s="61">
        <v>0</v>
      </c>
      <c r="AX358" s="61">
        <v>0</v>
      </c>
      <c r="AY358" s="61">
        <v>0</v>
      </c>
      <c r="AZ358" s="61">
        <v>0</v>
      </c>
      <c r="BA358" s="61">
        <v>0</v>
      </c>
      <c r="BB358" s="61">
        <v>0</v>
      </c>
      <c r="BC358" s="61">
        <v>250000</v>
      </c>
      <c r="BD358" s="61">
        <v>0</v>
      </c>
      <c r="BE358" s="61">
        <v>0</v>
      </c>
      <c r="BF358" s="61">
        <v>0</v>
      </c>
      <c r="BG358" s="61">
        <v>0</v>
      </c>
      <c r="BH358" s="61">
        <v>0</v>
      </c>
      <c r="BI358" s="61">
        <v>0</v>
      </c>
      <c r="BJ358" s="61">
        <v>0</v>
      </c>
      <c r="BK358" s="61">
        <v>0</v>
      </c>
      <c r="BL358" s="61">
        <v>0</v>
      </c>
      <c r="BM358" s="61">
        <v>0</v>
      </c>
      <c r="BN358" s="61">
        <v>0</v>
      </c>
      <c r="BO358" s="61">
        <v>250000</v>
      </c>
      <c r="BP358" s="61">
        <v>0</v>
      </c>
      <c r="BQ358" s="61">
        <v>0</v>
      </c>
      <c r="BR358" s="61">
        <v>0</v>
      </c>
      <c r="BS358" s="61">
        <v>0</v>
      </c>
      <c r="BT358" s="61">
        <v>0</v>
      </c>
      <c r="BU358" s="61">
        <v>0</v>
      </c>
      <c r="BV358" s="61">
        <v>0</v>
      </c>
      <c r="BW358" s="130">
        <v>0</v>
      </c>
      <c r="BX358" s="108">
        <v>0</v>
      </c>
      <c r="BY358" s="47">
        <v>0</v>
      </c>
      <c r="BZ358" s="47">
        <v>0</v>
      </c>
      <c r="CA358" s="47">
        <v>250000</v>
      </c>
      <c r="CB358" s="47">
        <v>0</v>
      </c>
      <c r="CC358" s="47">
        <v>0</v>
      </c>
      <c r="CD358" s="47">
        <v>0</v>
      </c>
      <c r="CE358" s="47">
        <v>0</v>
      </c>
      <c r="CF358" s="47">
        <v>0</v>
      </c>
      <c r="CG358" s="47">
        <v>0</v>
      </c>
      <c r="CH358" s="47">
        <v>0</v>
      </c>
      <c r="CI358" s="47">
        <v>0</v>
      </c>
      <c r="CJ358" s="47">
        <v>0</v>
      </c>
      <c r="CK358" s="47">
        <v>0</v>
      </c>
      <c r="CL358" s="47">
        <v>0</v>
      </c>
      <c r="CM358" s="47">
        <v>0</v>
      </c>
      <c r="CN358" s="47">
        <v>0</v>
      </c>
      <c r="CO358" s="47">
        <v>0</v>
      </c>
      <c r="CP358" s="47">
        <v>0</v>
      </c>
      <c r="CQ358" s="47">
        <v>0</v>
      </c>
      <c r="CR358" s="47">
        <v>0</v>
      </c>
      <c r="CS358" s="47">
        <v>0</v>
      </c>
      <c r="CT358" s="47">
        <v>0</v>
      </c>
      <c r="CU358" s="47"/>
      <c r="CV358" s="47"/>
      <c r="CW358" s="47"/>
      <c r="CX358" s="47"/>
      <c r="CY358" s="47"/>
      <c r="CZ358" s="47"/>
      <c r="DA358" s="47"/>
      <c r="DB358" s="47"/>
      <c r="DC358" s="47"/>
      <c r="DD358" s="47"/>
      <c r="DE358" s="47"/>
      <c r="DF358" s="47"/>
    </row>
    <row r="359" spans="1:110" ht="17.25" customHeight="1">
      <c r="A359" s="130" t="s">
        <v>926</v>
      </c>
      <c r="B359" s="37" t="s">
        <v>1292</v>
      </c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>
        <v>500000</v>
      </c>
      <c r="AT359" s="61">
        <v>0</v>
      </c>
      <c r="AU359" s="61">
        <v>0</v>
      </c>
      <c r="AV359" s="61">
        <v>0</v>
      </c>
      <c r="AW359" s="61">
        <v>0</v>
      </c>
      <c r="AX359" s="61">
        <v>0</v>
      </c>
      <c r="AY359" s="61">
        <v>0</v>
      </c>
      <c r="AZ359" s="61">
        <v>0</v>
      </c>
      <c r="BA359" s="61">
        <v>0</v>
      </c>
      <c r="BB359" s="61">
        <v>0</v>
      </c>
      <c r="BC359" s="61">
        <v>0</v>
      </c>
      <c r="BD359" s="61">
        <v>0</v>
      </c>
      <c r="BE359" s="61">
        <v>0</v>
      </c>
      <c r="BF359" s="61">
        <v>0</v>
      </c>
      <c r="BG359" s="61">
        <v>0</v>
      </c>
      <c r="BH359" s="61">
        <v>0</v>
      </c>
      <c r="BI359" s="61">
        <v>0</v>
      </c>
      <c r="BJ359" s="61">
        <v>0</v>
      </c>
      <c r="BK359" s="61">
        <v>0</v>
      </c>
      <c r="BL359" s="61">
        <v>0</v>
      </c>
      <c r="BM359" s="61">
        <v>0</v>
      </c>
      <c r="BN359" s="61">
        <v>0</v>
      </c>
      <c r="BO359" s="61">
        <v>0</v>
      </c>
      <c r="BP359" s="61">
        <v>0</v>
      </c>
      <c r="BQ359" s="61">
        <v>0</v>
      </c>
      <c r="BR359" s="61">
        <v>0</v>
      </c>
      <c r="BS359" s="61">
        <v>0</v>
      </c>
      <c r="BT359" s="61">
        <v>0</v>
      </c>
      <c r="BU359" s="61">
        <v>0</v>
      </c>
      <c r="BV359" s="61">
        <v>0</v>
      </c>
      <c r="BW359" s="130">
        <v>0</v>
      </c>
      <c r="BX359" s="108">
        <v>0</v>
      </c>
      <c r="BY359" s="47">
        <v>0</v>
      </c>
      <c r="BZ359" s="47">
        <v>0</v>
      </c>
      <c r="CA359" s="47">
        <v>0</v>
      </c>
      <c r="CB359" s="47">
        <v>0</v>
      </c>
      <c r="CC359" s="47">
        <v>0</v>
      </c>
      <c r="CD359" s="47">
        <v>0</v>
      </c>
      <c r="CE359" s="47">
        <v>0</v>
      </c>
      <c r="CF359" s="47">
        <v>0</v>
      </c>
      <c r="CG359" s="47">
        <v>0</v>
      </c>
      <c r="CH359" s="47">
        <v>0</v>
      </c>
      <c r="CI359" s="47">
        <v>0</v>
      </c>
      <c r="CJ359" s="47">
        <v>0</v>
      </c>
      <c r="CK359" s="47">
        <v>0</v>
      </c>
      <c r="CL359" s="47">
        <v>0</v>
      </c>
      <c r="CM359" s="47">
        <v>0</v>
      </c>
      <c r="CN359" s="47">
        <v>0</v>
      </c>
      <c r="CO359" s="47">
        <v>0</v>
      </c>
      <c r="CP359" s="47">
        <v>0</v>
      </c>
      <c r="CQ359" s="47">
        <v>0</v>
      </c>
      <c r="CR359" s="47">
        <v>0</v>
      </c>
      <c r="CS359" s="47">
        <v>0</v>
      </c>
      <c r="CT359" s="47">
        <v>0</v>
      </c>
      <c r="CU359" s="47"/>
      <c r="CV359" s="47"/>
      <c r="CW359" s="47"/>
      <c r="CX359" s="47"/>
      <c r="CY359" s="47"/>
      <c r="CZ359" s="47"/>
      <c r="DA359" s="47"/>
      <c r="DB359" s="47"/>
      <c r="DC359" s="47"/>
      <c r="DD359" s="47"/>
      <c r="DE359" s="47"/>
      <c r="DF359" s="47"/>
    </row>
    <row r="360" spans="1:110" ht="17.25" customHeight="1">
      <c r="A360" s="130" t="s">
        <v>926</v>
      </c>
      <c r="B360" s="37" t="s">
        <v>1293</v>
      </c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>
        <v>0</v>
      </c>
      <c r="AT360" s="61">
        <v>0</v>
      </c>
      <c r="AU360" s="61">
        <v>0</v>
      </c>
      <c r="AV360" s="61">
        <v>0</v>
      </c>
      <c r="AW360" s="61">
        <v>0</v>
      </c>
      <c r="AX360" s="61">
        <v>0</v>
      </c>
      <c r="AY360" s="61">
        <v>0</v>
      </c>
      <c r="AZ360" s="61">
        <v>0</v>
      </c>
      <c r="BA360" s="61">
        <v>0</v>
      </c>
      <c r="BB360" s="61">
        <v>0</v>
      </c>
      <c r="BC360" s="61">
        <v>0</v>
      </c>
      <c r="BD360" s="61">
        <v>600000</v>
      </c>
      <c r="BE360" s="61">
        <v>0</v>
      </c>
      <c r="BF360" s="61">
        <v>0</v>
      </c>
      <c r="BG360" s="61">
        <v>0</v>
      </c>
      <c r="BH360" s="61">
        <v>0</v>
      </c>
      <c r="BI360" s="61">
        <v>0</v>
      </c>
      <c r="BJ360" s="61">
        <v>0</v>
      </c>
      <c r="BK360" s="61">
        <v>0</v>
      </c>
      <c r="BL360" s="61">
        <v>0</v>
      </c>
      <c r="BM360" s="61">
        <v>0</v>
      </c>
      <c r="BN360" s="61">
        <v>0</v>
      </c>
      <c r="BO360" s="61">
        <v>0</v>
      </c>
      <c r="BP360" s="61">
        <v>0</v>
      </c>
      <c r="BQ360" s="61">
        <v>0</v>
      </c>
      <c r="BR360" s="61">
        <v>0</v>
      </c>
      <c r="BS360" s="61">
        <v>0</v>
      </c>
      <c r="BT360" s="61">
        <v>0</v>
      </c>
      <c r="BU360" s="61">
        <v>0</v>
      </c>
      <c r="BV360" s="61">
        <v>0</v>
      </c>
      <c r="BW360" s="130">
        <v>0</v>
      </c>
      <c r="BX360" s="108">
        <v>0</v>
      </c>
      <c r="BY360" s="47">
        <v>0</v>
      </c>
      <c r="BZ360" s="47">
        <v>0</v>
      </c>
      <c r="CA360" s="47">
        <v>0</v>
      </c>
      <c r="CB360" s="47">
        <v>0</v>
      </c>
      <c r="CC360" s="47">
        <v>0</v>
      </c>
      <c r="CD360" s="47">
        <v>0</v>
      </c>
      <c r="CE360" s="47">
        <v>0</v>
      </c>
      <c r="CF360" s="47">
        <v>0</v>
      </c>
      <c r="CG360" s="47">
        <v>0</v>
      </c>
      <c r="CH360" s="47">
        <v>0</v>
      </c>
      <c r="CI360" s="47">
        <v>0</v>
      </c>
      <c r="CJ360" s="47">
        <v>0</v>
      </c>
      <c r="CK360" s="47">
        <v>0</v>
      </c>
      <c r="CL360" s="47">
        <v>0</v>
      </c>
      <c r="CM360" s="47">
        <v>0</v>
      </c>
      <c r="CN360" s="47">
        <v>0</v>
      </c>
      <c r="CO360" s="47">
        <v>0</v>
      </c>
      <c r="CP360" s="47">
        <v>0</v>
      </c>
      <c r="CQ360" s="47">
        <v>0</v>
      </c>
      <c r="CR360" s="47">
        <v>0</v>
      </c>
      <c r="CS360" s="47">
        <v>0</v>
      </c>
      <c r="CT360" s="47">
        <v>0</v>
      </c>
      <c r="CU360" s="47"/>
      <c r="CV360" s="47"/>
      <c r="CW360" s="47"/>
      <c r="CX360" s="47"/>
      <c r="CY360" s="47"/>
      <c r="CZ360" s="47"/>
      <c r="DA360" s="47"/>
      <c r="DB360" s="47"/>
      <c r="DC360" s="47"/>
      <c r="DD360" s="47"/>
      <c r="DE360" s="47"/>
      <c r="DF360" s="47"/>
    </row>
    <row r="361" spans="1:110" ht="17.25" customHeight="1">
      <c r="A361" s="130" t="s">
        <v>926</v>
      </c>
      <c r="B361" s="37" t="s">
        <v>1294</v>
      </c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>
        <v>0</v>
      </c>
      <c r="AT361" s="61">
        <v>0</v>
      </c>
      <c r="AU361" s="61">
        <v>0</v>
      </c>
      <c r="AV361" s="61">
        <v>0</v>
      </c>
      <c r="AW361" s="61">
        <v>0</v>
      </c>
      <c r="AX361" s="61">
        <v>0</v>
      </c>
      <c r="AY361" s="61">
        <v>0</v>
      </c>
      <c r="AZ361" s="61">
        <v>0</v>
      </c>
      <c r="BA361" s="61">
        <v>0</v>
      </c>
      <c r="BB361" s="61">
        <v>120000</v>
      </c>
      <c r="BC361" s="61">
        <v>0</v>
      </c>
      <c r="BD361" s="61">
        <v>0</v>
      </c>
      <c r="BE361" s="61">
        <v>0</v>
      </c>
      <c r="BF361" s="61">
        <v>0</v>
      </c>
      <c r="BG361" s="61">
        <v>0</v>
      </c>
      <c r="BH361" s="61">
        <v>0</v>
      </c>
      <c r="BI361" s="61">
        <v>0</v>
      </c>
      <c r="BJ361" s="61">
        <v>0</v>
      </c>
      <c r="BK361" s="61">
        <v>0</v>
      </c>
      <c r="BL361" s="61">
        <v>0</v>
      </c>
      <c r="BM361" s="61">
        <v>0</v>
      </c>
      <c r="BN361" s="61">
        <v>0</v>
      </c>
      <c r="BO361" s="61">
        <v>0</v>
      </c>
      <c r="BP361" s="61">
        <v>0</v>
      </c>
      <c r="BQ361" s="61">
        <v>0</v>
      </c>
      <c r="BR361" s="61">
        <v>0</v>
      </c>
      <c r="BS361" s="61">
        <v>0</v>
      </c>
      <c r="BT361" s="61">
        <v>0</v>
      </c>
      <c r="BU361" s="61">
        <v>0</v>
      </c>
      <c r="BV361" s="61">
        <v>0</v>
      </c>
      <c r="BW361" s="130">
        <v>0</v>
      </c>
      <c r="BX361" s="108">
        <v>0</v>
      </c>
      <c r="BY361" s="47">
        <v>0</v>
      </c>
      <c r="BZ361" s="47">
        <v>0</v>
      </c>
      <c r="CA361" s="47">
        <v>0</v>
      </c>
      <c r="CB361" s="47">
        <v>0</v>
      </c>
      <c r="CC361" s="47">
        <v>0</v>
      </c>
      <c r="CD361" s="47">
        <v>0</v>
      </c>
      <c r="CE361" s="47">
        <v>0</v>
      </c>
      <c r="CF361" s="47">
        <v>0</v>
      </c>
      <c r="CG361" s="47">
        <v>0</v>
      </c>
      <c r="CH361" s="47">
        <v>0</v>
      </c>
      <c r="CI361" s="47">
        <v>0</v>
      </c>
      <c r="CJ361" s="47">
        <v>0</v>
      </c>
      <c r="CK361" s="47">
        <v>0</v>
      </c>
      <c r="CL361" s="47">
        <v>0</v>
      </c>
      <c r="CM361" s="47">
        <v>0</v>
      </c>
      <c r="CN361" s="47">
        <v>0</v>
      </c>
      <c r="CO361" s="47">
        <v>0</v>
      </c>
      <c r="CP361" s="47">
        <v>0</v>
      </c>
      <c r="CQ361" s="47">
        <v>0</v>
      </c>
      <c r="CR361" s="47">
        <v>0</v>
      </c>
      <c r="CS361" s="47">
        <v>0</v>
      </c>
      <c r="CT361" s="47">
        <v>0</v>
      </c>
      <c r="CU361" s="47"/>
      <c r="CV361" s="47"/>
      <c r="CW361" s="47"/>
      <c r="CX361" s="47"/>
      <c r="CY361" s="47"/>
      <c r="CZ361" s="47"/>
      <c r="DA361" s="47"/>
      <c r="DB361" s="47"/>
      <c r="DC361" s="47"/>
      <c r="DD361" s="47"/>
      <c r="DE361" s="47"/>
      <c r="DF361" s="47"/>
    </row>
    <row r="362" spans="1:110" ht="17.25" customHeight="1">
      <c r="A362" s="130" t="s">
        <v>926</v>
      </c>
      <c r="B362" s="37" t="s">
        <v>1295</v>
      </c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>
        <v>0</v>
      </c>
      <c r="AT362" s="61">
        <v>0</v>
      </c>
      <c r="AU362" s="61">
        <v>0</v>
      </c>
      <c r="AV362" s="61">
        <v>0</v>
      </c>
      <c r="AW362" s="61">
        <v>0</v>
      </c>
      <c r="AX362" s="61">
        <v>0</v>
      </c>
      <c r="AY362" s="61">
        <v>0</v>
      </c>
      <c r="AZ362" s="61">
        <v>0</v>
      </c>
      <c r="BA362" s="61">
        <v>0</v>
      </c>
      <c r="BB362" s="61">
        <v>0</v>
      </c>
      <c r="BC362" s="61">
        <v>500000</v>
      </c>
      <c r="BD362" s="61">
        <v>0</v>
      </c>
      <c r="BE362" s="61">
        <v>0</v>
      </c>
      <c r="BF362" s="61">
        <v>0</v>
      </c>
      <c r="BG362" s="61">
        <v>0</v>
      </c>
      <c r="BH362" s="61">
        <v>500000</v>
      </c>
      <c r="BI362" s="61">
        <v>0</v>
      </c>
      <c r="BJ362" s="61">
        <v>0</v>
      </c>
      <c r="BK362" s="61">
        <v>0</v>
      </c>
      <c r="BL362" s="61">
        <v>0</v>
      </c>
      <c r="BM362" s="61">
        <v>0</v>
      </c>
      <c r="BN362" s="61">
        <v>0</v>
      </c>
      <c r="BO362" s="61">
        <v>0</v>
      </c>
      <c r="BP362" s="61">
        <v>0</v>
      </c>
      <c r="BQ362" s="61">
        <v>0</v>
      </c>
      <c r="BR362" s="61">
        <v>0</v>
      </c>
      <c r="BS362" s="61">
        <v>0</v>
      </c>
      <c r="BT362" s="61">
        <v>0</v>
      </c>
      <c r="BU362" s="61">
        <v>0</v>
      </c>
      <c r="BV362" s="61">
        <v>0</v>
      </c>
      <c r="BW362" s="130">
        <v>0</v>
      </c>
      <c r="BX362" s="108">
        <v>0</v>
      </c>
      <c r="BY362" s="47">
        <v>0</v>
      </c>
      <c r="BZ362" s="47">
        <v>0</v>
      </c>
      <c r="CA362" s="47">
        <v>0</v>
      </c>
      <c r="CB362" s="47">
        <v>0</v>
      </c>
      <c r="CC362" s="47">
        <v>0</v>
      </c>
      <c r="CD362" s="47">
        <v>0</v>
      </c>
      <c r="CE362" s="47">
        <v>0</v>
      </c>
      <c r="CF362" s="47">
        <v>0</v>
      </c>
      <c r="CG362" s="47">
        <v>0</v>
      </c>
      <c r="CH362" s="47">
        <v>0</v>
      </c>
      <c r="CI362" s="47">
        <v>0</v>
      </c>
      <c r="CJ362" s="47">
        <v>0</v>
      </c>
      <c r="CK362" s="47">
        <v>0</v>
      </c>
      <c r="CL362" s="47">
        <v>0</v>
      </c>
      <c r="CM362" s="47">
        <v>0</v>
      </c>
      <c r="CN362" s="47">
        <v>0</v>
      </c>
      <c r="CO362" s="47">
        <v>0</v>
      </c>
      <c r="CP362" s="47">
        <v>0</v>
      </c>
      <c r="CQ362" s="47">
        <v>0</v>
      </c>
      <c r="CR362" s="47">
        <v>0</v>
      </c>
      <c r="CS362" s="47">
        <v>0</v>
      </c>
      <c r="CT362" s="47">
        <v>0</v>
      </c>
      <c r="CU362" s="47"/>
      <c r="CV362" s="47"/>
      <c r="CW362" s="47"/>
      <c r="CX362" s="47"/>
      <c r="CY362" s="47"/>
      <c r="CZ362" s="47"/>
      <c r="DA362" s="47"/>
      <c r="DB362" s="47"/>
      <c r="DC362" s="47"/>
      <c r="DD362" s="47"/>
      <c r="DE362" s="47"/>
      <c r="DF362" s="47"/>
    </row>
    <row r="363" spans="1:110" ht="17.25" customHeight="1">
      <c r="A363" s="130" t="s">
        <v>926</v>
      </c>
      <c r="B363" s="37" t="s">
        <v>1296</v>
      </c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>
        <v>55000</v>
      </c>
      <c r="AT363" s="61">
        <v>0</v>
      </c>
      <c r="AU363" s="61">
        <v>0</v>
      </c>
      <c r="AV363" s="61">
        <v>0</v>
      </c>
      <c r="AW363" s="61">
        <v>0</v>
      </c>
      <c r="AX363" s="61">
        <v>0</v>
      </c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130"/>
      <c r="BX363" s="108"/>
      <c r="BY363" s="47"/>
      <c r="BZ363" s="47"/>
      <c r="CA363" s="47"/>
      <c r="CB363" s="47"/>
      <c r="CC363" s="47"/>
      <c r="CD363" s="47"/>
      <c r="CE363" s="47"/>
      <c r="CF363" s="47"/>
      <c r="CG363" s="47"/>
      <c r="CH363" s="47"/>
      <c r="CI363" s="47"/>
      <c r="CJ363" s="47"/>
      <c r="CK363" s="47"/>
      <c r="CL363" s="47"/>
      <c r="CM363" s="47"/>
      <c r="CN363" s="47"/>
      <c r="CO363" s="47"/>
      <c r="CP363" s="47"/>
      <c r="CQ363" s="47"/>
      <c r="CR363" s="47"/>
      <c r="CS363" s="47"/>
      <c r="CT363" s="47"/>
      <c r="CU363" s="47"/>
      <c r="CV363" s="47"/>
      <c r="CW363" s="47"/>
      <c r="CX363" s="47"/>
      <c r="CY363" s="47"/>
      <c r="CZ363" s="47"/>
      <c r="DA363" s="47"/>
      <c r="DB363" s="47"/>
      <c r="DC363" s="47"/>
      <c r="DD363" s="47"/>
      <c r="DE363" s="47"/>
      <c r="DF363" s="47"/>
    </row>
    <row r="364" spans="1:110" ht="17.25" customHeight="1">
      <c r="A364" s="130" t="s">
        <v>926</v>
      </c>
      <c r="B364" s="37" t="s">
        <v>1297</v>
      </c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130"/>
      <c r="BX364" s="108"/>
      <c r="BY364" s="47"/>
      <c r="BZ364" s="47"/>
      <c r="CA364" s="47"/>
      <c r="CB364" s="47"/>
      <c r="CC364" s="47"/>
      <c r="CD364" s="47"/>
      <c r="CE364" s="47"/>
      <c r="CF364" s="47"/>
      <c r="CG364" s="47"/>
      <c r="CH364" s="47"/>
      <c r="CI364" s="47"/>
      <c r="CJ364" s="47"/>
      <c r="CK364" s="47"/>
      <c r="CL364" s="47"/>
      <c r="CM364" s="47"/>
      <c r="CN364" s="47"/>
      <c r="CO364" s="47"/>
      <c r="CP364" s="47"/>
      <c r="CQ364" s="47"/>
      <c r="CR364" s="47"/>
      <c r="CS364" s="47"/>
      <c r="CT364" s="47"/>
      <c r="CU364" s="47"/>
      <c r="CV364" s="47"/>
      <c r="CW364" s="47"/>
      <c r="CX364" s="47"/>
      <c r="CY364" s="47"/>
      <c r="CZ364" s="47"/>
      <c r="DA364" s="47"/>
      <c r="DB364" s="47"/>
      <c r="DC364" s="47"/>
      <c r="DD364" s="47"/>
      <c r="DE364" s="47"/>
      <c r="DF364" s="47"/>
    </row>
    <row r="365" spans="1:110" ht="17.25" customHeight="1">
      <c r="A365" s="130" t="s">
        <v>926</v>
      </c>
      <c r="B365" s="37" t="s">
        <v>1298</v>
      </c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>
        <v>122604.64</v>
      </c>
      <c r="AN365" s="61"/>
      <c r="AO365" s="61">
        <v>147778.48000000001</v>
      </c>
      <c r="AP365" s="61"/>
      <c r="AQ365" s="61">
        <v>195907.41999999998</v>
      </c>
      <c r="AR365" s="61">
        <v>301327.53000000003</v>
      </c>
      <c r="AS365" s="61">
        <v>212000</v>
      </c>
      <c r="AT365" s="61">
        <v>117000</v>
      </c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130"/>
      <c r="BX365" s="108"/>
      <c r="BY365" s="47"/>
      <c r="BZ365" s="47"/>
      <c r="CA365" s="47"/>
      <c r="CB365" s="47"/>
      <c r="CC365" s="47"/>
      <c r="CD365" s="47"/>
      <c r="CE365" s="47"/>
      <c r="CF365" s="47"/>
      <c r="CG365" s="47"/>
      <c r="CH365" s="47"/>
      <c r="CI365" s="47"/>
      <c r="CJ365" s="47"/>
      <c r="CK365" s="47"/>
      <c r="CL365" s="47"/>
      <c r="CM365" s="47"/>
      <c r="CN365" s="47"/>
      <c r="CO365" s="47"/>
      <c r="CP365" s="47"/>
      <c r="CQ365" s="47"/>
      <c r="CR365" s="47"/>
      <c r="CS365" s="47"/>
      <c r="CT365" s="47"/>
      <c r="CU365" s="47"/>
      <c r="CV365" s="47"/>
      <c r="CW365" s="47"/>
      <c r="CX365" s="47"/>
      <c r="CY365" s="47"/>
      <c r="CZ365" s="47"/>
      <c r="DA365" s="47"/>
      <c r="DB365" s="47"/>
      <c r="DC365" s="47"/>
      <c r="DD365" s="47"/>
      <c r="DE365" s="47"/>
      <c r="DF365" s="47"/>
    </row>
    <row r="366" spans="1:110" ht="17.25" customHeight="1">
      <c r="A366" s="130" t="s">
        <v>926</v>
      </c>
      <c r="B366" s="37" t="s">
        <v>1299</v>
      </c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>
        <v>292254.02</v>
      </c>
      <c r="AR366" s="61"/>
      <c r="AS366" s="61">
        <v>1207745.98</v>
      </c>
      <c r="AT366" s="61"/>
      <c r="AU366" s="61"/>
      <c r="AV366" s="61"/>
      <c r="AW366" s="61">
        <v>5000000</v>
      </c>
      <c r="AX366" s="61"/>
      <c r="AY366" s="61"/>
      <c r="AZ366" s="61">
        <v>6500000</v>
      </c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130"/>
      <c r="BX366" s="108"/>
      <c r="BY366" s="47"/>
      <c r="BZ366" s="47"/>
      <c r="CA366" s="47"/>
      <c r="CB366" s="47"/>
      <c r="CC366" s="47"/>
      <c r="CD366" s="47"/>
      <c r="CE366" s="47"/>
      <c r="CF366" s="47"/>
      <c r="CG366" s="47"/>
      <c r="CH366" s="47"/>
      <c r="CI366" s="47"/>
      <c r="CJ366" s="47"/>
      <c r="CK366" s="47"/>
      <c r="CL366" s="47"/>
      <c r="CM366" s="47"/>
      <c r="CN366" s="47"/>
      <c r="CO366" s="47"/>
      <c r="CP366" s="47"/>
      <c r="CQ366" s="47"/>
      <c r="CR366" s="47"/>
      <c r="CS366" s="47"/>
      <c r="CT366" s="47"/>
      <c r="CU366" s="47"/>
      <c r="CV366" s="47"/>
      <c r="CW366" s="47"/>
      <c r="CX366" s="47"/>
      <c r="CY366" s="47"/>
      <c r="CZ366" s="47"/>
      <c r="DA366" s="47"/>
      <c r="DB366" s="47"/>
      <c r="DC366" s="47"/>
      <c r="DD366" s="47"/>
      <c r="DE366" s="47"/>
      <c r="DF366" s="47"/>
    </row>
    <row r="367" spans="1:110" ht="17.25" customHeight="1">
      <c r="A367" s="130" t="s">
        <v>926</v>
      </c>
      <c r="B367" s="37" t="s">
        <v>1300</v>
      </c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>
        <v>0</v>
      </c>
      <c r="AT367" s="61">
        <v>0</v>
      </c>
      <c r="AU367" s="61">
        <v>0</v>
      </c>
      <c r="AV367" s="61">
        <v>0</v>
      </c>
      <c r="AW367" s="61">
        <v>0</v>
      </c>
      <c r="AX367" s="61">
        <v>0</v>
      </c>
      <c r="AY367" s="61">
        <v>0</v>
      </c>
      <c r="AZ367" s="61">
        <v>0</v>
      </c>
      <c r="BA367" s="61">
        <v>0</v>
      </c>
      <c r="BB367" s="61">
        <v>200000</v>
      </c>
      <c r="BC367" s="61">
        <v>0</v>
      </c>
      <c r="BD367" s="61">
        <v>0</v>
      </c>
      <c r="BE367" s="61">
        <v>200000</v>
      </c>
      <c r="BF367" s="61">
        <v>0</v>
      </c>
      <c r="BG367" s="61">
        <v>0</v>
      </c>
      <c r="BH367" s="61">
        <v>0</v>
      </c>
      <c r="BI367" s="61">
        <v>1200000</v>
      </c>
      <c r="BJ367" s="61">
        <v>0</v>
      </c>
      <c r="BK367" s="61">
        <v>0</v>
      </c>
      <c r="BL367" s="61">
        <v>0</v>
      </c>
      <c r="BM367" s="61">
        <v>0</v>
      </c>
      <c r="BN367" s="61">
        <v>0</v>
      </c>
      <c r="BO367" s="61">
        <v>0</v>
      </c>
      <c r="BP367" s="61">
        <v>0</v>
      </c>
      <c r="BQ367" s="61">
        <v>0</v>
      </c>
      <c r="BR367" s="61">
        <v>0</v>
      </c>
      <c r="BS367" s="61">
        <v>0</v>
      </c>
      <c r="BT367" s="61">
        <v>0</v>
      </c>
      <c r="BU367" s="61">
        <v>0</v>
      </c>
      <c r="BV367" s="61">
        <v>0</v>
      </c>
      <c r="BW367" s="130">
        <v>0</v>
      </c>
      <c r="BX367" s="108">
        <v>0</v>
      </c>
      <c r="BY367" s="47">
        <v>0</v>
      </c>
      <c r="BZ367" s="47">
        <v>0</v>
      </c>
      <c r="CA367" s="47">
        <v>0</v>
      </c>
      <c r="CB367" s="47">
        <v>0</v>
      </c>
      <c r="CC367" s="47">
        <v>0</v>
      </c>
      <c r="CD367" s="47">
        <v>0</v>
      </c>
      <c r="CE367" s="47">
        <v>0</v>
      </c>
      <c r="CF367" s="47">
        <v>0</v>
      </c>
      <c r="CG367" s="47">
        <v>0</v>
      </c>
      <c r="CH367" s="47">
        <v>0</v>
      </c>
      <c r="CI367" s="47">
        <v>0</v>
      </c>
      <c r="CJ367" s="47">
        <v>0</v>
      </c>
      <c r="CK367" s="47">
        <v>0</v>
      </c>
      <c r="CL367" s="47">
        <v>0</v>
      </c>
      <c r="CM367" s="47">
        <v>0</v>
      </c>
      <c r="CN367" s="47">
        <v>0</v>
      </c>
      <c r="CO367" s="47">
        <v>0</v>
      </c>
      <c r="CP367" s="47">
        <v>0</v>
      </c>
      <c r="CQ367" s="47">
        <v>0</v>
      </c>
      <c r="CR367" s="47">
        <v>0</v>
      </c>
      <c r="CS367" s="47">
        <v>0</v>
      </c>
      <c r="CT367" s="47">
        <v>0</v>
      </c>
      <c r="CU367" s="47"/>
      <c r="CV367" s="47"/>
      <c r="CW367" s="47"/>
      <c r="CX367" s="47"/>
      <c r="CY367" s="47"/>
      <c r="CZ367" s="47"/>
      <c r="DA367" s="47"/>
      <c r="DB367" s="47"/>
      <c r="DC367" s="47"/>
      <c r="DD367" s="47"/>
      <c r="DE367" s="47"/>
      <c r="DF367" s="47"/>
    </row>
    <row r="368" spans="1:110" ht="17.25" customHeight="1">
      <c r="A368" s="130" t="s">
        <v>926</v>
      </c>
      <c r="B368" s="37" t="s">
        <v>1301</v>
      </c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>
        <v>0</v>
      </c>
      <c r="AT368" s="61">
        <v>0</v>
      </c>
      <c r="AU368" s="61">
        <v>0</v>
      </c>
      <c r="AV368" s="61">
        <v>0</v>
      </c>
      <c r="AW368" s="61">
        <v>0</v>
      </c>
      <c r="AX368" s="61">
        <v>0</v>
      </c>
      <c r="AY368" s="61">
        <v>0</v>
      </c>
      <c r="AZ368" s="61">
        <v>0</v>
      </c>
      <c r="BA368" s="61">
        <v>0</v>
      </c>
      <c r="BB368" s="61">
        <v>0</v>
      </c>
      <c r="BC368" s="61">
        <v>100000</v>
      </c>
      <c r="BD368" s="61">
        <v>0</v>
      </c>
      <c r="BE368" s="61">
        <v>0</v>
      </c>
      <c r="BF368" s="61">
        <v>0</v>
      </c>
      <c r="BG368" s="61">
        <v>0</v>
      </c>
      <c r="BH368" s="61">
        <v>0</v>
      </c>
      <c r="BI368" s="61">
        <v>0</v>
      </c>
      <c r="BJ368" s="61">
        <v>0</v>
      </c>
      <c r="BK368" s="61">
        <v>0</v>
      </c>
      <c r="BL368" s="61">
        <v>0</v>
      </c>
      <c r="BM368" s="61">
        <v>0</v>
      </c>
      <c r="BN368" s="61">
        <v>0</v>
      </c>
      <c r="BO368" s="61">
        <v>0</v>
      </c>
      <c r="BP368" s="61">
        <v>0</v>
      </c>
      <c r="BQ368" s="61">
        <v>0</v>
      </c>
      <c r="BR368" s="61">
        <v>0</v>
      </c>
      <c r="BS368" s="61">
        <v>0</v>
      </c>
      <c r="BT368" s="61">
        <v>0</v>
      </c>
      <c r="BU368" s="61">
        <v>0</v>
      </c>
      <c r="BV368" s="61">
        <v>0</v>
      </c>
      <c r="BW368" s="130">
        <v>0</v>
      </c>
      <c r="BX368" s="108">
        <v>0</v>
      </c>
      <c r="BY368" s="47">
        <v>0</v>
      </c>
      <c r="BZ368" s="47">
        <v>0</v>
      </c>
      <c r="CA368" s="47">
        <v>0</v>
      </c>
      <c r="CB368" s="47">
        <v>0</v>
      </c>
      <c r="CC368" s="47">
        <v>0</v>
      </c>
      <c r="CD368" s="47">
        <v>0</v>
      </c>
      <c r="CE368" s="47">
        <v>0</v>
      </c>
      <c r="CF368" s="47">
        <v>0</v>
      </c>
      <c r="CG368" s="47">
        <v>0</v>
      </c>
      <c r="CH368" s="47">
        <v>0</v>
      </c>
      <c r="CI368" s="47">
        <v>0</v>
      </c>
      <c r="CJ368" s="47">
        <v>0</v>
      </c>
      <c r="CK368" s="47">
        <v>0</v>
      </c>
      <c r="CL368" s="47">
        <v>0</v>
      </c>
      <c r="CM368" s="47">
        <v>0</v>
      </c>
      <c r="CN368" s="47">
        <v>0</v>
      </c>
      <c r="CO368" s="47">
        <v>0</v>
      </c>
      <c r="CP368" s="47">
        <v>0</v>
      </c>
      <c r="CQ368" s="47">
        <v>0</v>
      </c>
      <c r="CR368" s="47">
        <v>0</v>
      </c>
      <c r="CS368" s="47">
        <v>0</v>
      </c>
      <c r="CT368" s="47">
        <v>0</v>
      </c>
      <c r="CU368" s="47"/>
      <c r="CV368" s="47"/>
      <c r="CW368" s="47"/>
      <c r="CX368" s="47"/>
      <c r="CY368" s="47"/>
      <c r="CZ368" s="47"/>
      <c r="DA368" s="47"/>
      <c r="DB368" s="47"/>
      <c r="DC368" s="47"/>
      <c r="DD368" s="47"/>
      <c r="DE368" s="47"/>
      <c r="DF368" s="47"/>
    </row>
    <row r="369" spans="1:110" ht="17.25" customHeight="1">
      <c r="A369" s="130" t="s">
        <v>926</v>
      </c>
      <c r="B369" s="37" t="s">
        <v>1302</v>
      </c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>
        <v>0</v>
      </c>
      <c r="AT369" s="61">
        <v>0</v>
      </c>
      <c r="AU369" s="61">
        <v>0</v>
      </c>
      <c r="AV369" s="61">
        <v>0</v>
      </c>
      <c r="AW369" s="61">
        <v>0</v>
      </c>
      <c r="AX369" s="61">
        <v>0</v>
      </c>
      <c r="AY369" s="61">
        <v>0</v>
      </c>
      <c r="AZ369" s="61">
        <v>0</v>
      </c>
      <c r="BA369" s="61">
        <v>0</v>
      </c>
      <c r="BB369" s="61">
        <v>0</v>
      </c>
      <c r="BC369" s="61">
        <v>0</v>
      </c>
      <c r="BD369" s="61">
        <v>400000</v>
      </c>
      <c r="BE369" s="61">
        <v>0</v>
      </c>
      <c r="BF369" s="61">
        <v>0</v>
      </c>
      <c r="BG369" s="61">
        <v>0</v>
      </c>
      <c r="BH369" s="61">
        <v>0</v>
      </c>
      <c r="BI369" s="61">
        <v>0</v>
      </c>
      <c r="BJ369" s="61">
        <v>0</v>
      </c>
      <c r="BK369" s="61">
        <v>0</v>
      </c>
      <c r="BL369" s="61">
        <v>0</v>
      </c>
      <c r="BM369" s="61">
        <v>0</v>
      </c>
      <c r="BN369" s="61">
        <v>0</v>
      </c>
      <c r="BO369" s="61">
        <v>0</v>
      </c>
      <c r="BP369" s="61">
        <v>0</v>
      </c>
      <c r="BQ369" s="61">
        <v>0</v>
      </c>
      <c r="BR369" s="61">
        <v>0</v>
      </c>
      <c r="BS369" s="61">
        <v>0</v>
      </c>
      <c r="BT369" s="61">
        <v>0</v>
      </c>
      <c r="BU369" s="61">
        <v>0</v>
      </c>
      <c r="BV369" s="61">
        <v>0</v>
      </c>
      <c r="BW369" s="130">
        <v>0</v>
      </c>
      <c r="BX369" s="108">
        <v>0</v>
      </c>
      <c r="BY369" s="47">
        <v>0</v>
      </c>
      <c r="BZ369" s="47">
        <v>0</v>
      </c>
      <c r="CA369" s="47">
        <v>0</v>
      </c>
      <c r="CB369" s="47">
        <v>0</v>
      </c>
      <c r="CC369" s="47">
        <v>0</v>
      </c>
      <c r="CD369" s="47">
        <v>0</v>
      </c>
      <c r="CE369" s="47">
        <v>0</v>
      </c>
      <c r="CF369" s="47">
        <v>0</v>
      </c>
      <c r="CG369" s="47">
        <v>0</v>
      </c>
      <c r="CH369" s="47">
        <v>0</v>
      </c>
      <c r="CI369" s="47">
        <v>0</v>
      </c>
      <c r="CJ369" s="47">
        <v>0</v>
      </c>
      <c r="CK369" s="47">
        <v>0</v>
      </c>
      <c r="CL369" s="47">
        <v>0</v>
      </c>
      <c r="CM369" s="47">
        <v>0</v>
      </c>
      <c r="CN369" s="47">
        <v>0</v>
      </c>
      <c r="CO369" s="47">
        <v>0</v>
      </c>
      <c r="CP369" s="47">
        <v>0</v>
      </c>
      <c r="CQ369" s="47">
        <v>0</v>
      </c>
      <c r="CR369" s="47">
        <v>0</v>
      </c>
      <c r="CS369" s="47">
        <v>0</v>
      </c>
      <c r="CT369" s="47">
        <v>0</v>
      </c>
      <c r="CU369" s="47"/>
      <c r="CV369" s="47"/>
      <c r="CW369" s="47"/>
      <c r="CX369" s="47"/>
      <c r="CY369" s="47"/>
      <c r="CZ369" s="47"/>
      <c r="DA369" s="47"/>
      <c r="DB369" s="47"/>
      <c r="DC369" s="47"/>
      <c r="DD369" s="47"/>
      <c r="DE369" s="47"/>
      <c r="DF369" s="47"/>
    </row>
    <row r="370" spans="1:110" ht="17.25" customHeight="1">
      <c r="A370" s="130" t="s">
        <v>926</v>
      </c>
      <c r="B370" s="37" t="s">
        <v>1303</v>
      </c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>
        <v>180000</v>
      </c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  <c r="BW370" s="130"/>
      <c r="BX370" s="108"/>
      <c r="BY370" s="47"/>
      <c r="BZ370" s="47"/>
      <c r="CA370" s="47"/>
      <c r="CB370" s="47"/>
      <c r="CC370" s="47"/>
      <c r="CD370" s="47"/>
      <c r="CE370" s="47"/>
      <c r="CF370" s="47"/>
      <c r="CG370" s="47"/>
      <c r="CH370" s="47"/>
      <c r="CI370" s="47"/>
      <c r="CJ370" s="47"/>
      <c r="CK370" s="47"/>
      <c r="CL370" s="47"/>
      <c r="CM370" s="47"/>
      <c r="CN370" s="47"/>
      <c r="CO370" s="47"/>
      <c r="CP370" s="47"/>
      <c r="CQ370" s="47"/>
      <c r="CR370" s="47"/>
      <c r="CS370" s="47"/>
      <c r="CT370" s="47"/>
      <c r="CU370" s="47"/>
      <c r="CV370" s="47"/>
      <c r="CW370" s="47"/>
      <c r="CX370" s="47"/>
      <c r="CY370" s="47"/>
      <c r="CZ370" s="47"/>
      <c r="DA370" s="47"/>
      <c r="DB370" s="47"/>
      <c r="DC370" s="47"/>
      <c r="DD370" s="47"/>
      <c r="DE370" s="47"/>
      <c r="DF370" s="47"/>
    </row>
    <row r="371" spans="1:110" ht="17.25" customHeight="1">
      <c r="A371" s="130" t="s">
        <v>926</v>
      </c>
      <c r="B371" s="37" t="s">
        <v>1304</v>
      </c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>
        <v>180000</v>
      </c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  <c r="BW371" s="130"/>
      <c r="BX371" s="108"/>
      <c r="BY371" s="47"/>
      <c r="BZ371" s="47"/>
      <c r="CA371" s="47"/>
      <c r="CB371" s="47"/>
      <c r="CC371" s="47"/>
      <c r="CD371" s="47"/>
      <c r="CE371" s="47"/>
      <c r="CF371" s="47"/>
      <c r="CG371" s="47"/>
      <c r="CH371" s="47"/>
      <c r="CI371" s="47"/>
      <c r="CJ371" s="47"/>
      <c r="CK371" s="47"/>
      <c r="CL371" s="47"/>
      <c r="CM371" s="47"/>
      <c r="CN371" s="47"/>
      <c r="CO371" s="47"/>
      <c r="CP371" s="47"/>
      <c r="CQ371" s="47"/>
      <c r="CR371" s="47"/>
      <c r="CS371" s="47"/>
      <c r="CT371" s="47"/>
      <c r="CU371" s="47"/>
      <c r="CV371" s="47"/>
      <c r="CW371" s="47"/>
      <c r="CX371" s="47"/>
      <c r="CY371" s="47"/>
      <c r="CZ371" s="47"/>
      <c r="DA371" s="47"/>
      <c r="DB371" s="47"/>
      <c r="DC371" s="47"/>
      <c r="DD371" s="47"/>
      <c r="DE371" s="47"/>
      <c r="DF371" s="47"/>
    </row>
    <row r="372" spans="1:110" ht="17.25" customHeight="1">
      <c r="A372" s="130" t="s">
        <v>926</v>
      </c>
      <c r="B372" s="37" t="s">
        <v>1305</v>
      </c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>
        <v>0</v>
      </c>
      <c r="AT372" s="61">
        <v>0</v>
      </c>
      <c r="AU372" s="61">
        <v>0</v>
      </c>
      <c r="AV372" s="61">
        <v>0</v>
      </c>
      <c r="AW372" s="61">
        <v>0</v>
      </c>
      <c r="AX372" s="61">
        <v>0</v>
      </c>
      <c r="AY372" s="61">
        <v>0</v>
      </c>
      <c r="AZ372" s="61">
        <v>0</v>
      </c>
      <c r="BA372" s="61">
        <v>0</v>
      </c>
      <c r="BB372" s="61">
        <v>0</v>
      </c>
      <c r="BC372" s="61">
        <v>0</v>
      </c>
      <c r="BD372" s="61">
        <v>0</v>
      </c>
      <c r="BE372" s="61">
        <v>0</v>
      </c>
      <c r="BF372" s="61">
        <v>0</v>
      </c>
      <c r="BG372" s="61">
        <v>980000</v>
      </c>
      <c r="BH372" s="61">
        <v>2240000</v>
      </c>
      <c r="BI372" s="61">
        <v>280000</v>
      </c>
      <c r="BJ372" s="61">
        <v>280000</v>
      </c>
      <c r="BK372" s="61">
        <v>0</v>
      </c>
      <c r="BL372" s="61">
        <v>0</v>
      </c>
      <c r="BM372" s="61">
        <v>0</v>
      </c>
      <c r="BN372" s="61">
        <v>0</v>
      </c>
      <c r="BO372" s="61">
        <v>0</v>
      </c>
      <c r="BP372" s="61">
        <v>0</v>
      </c>
      <c r="BQ372" s="61">
        <v>0</v>
      </c>
      <c r="BR372" s="61">
        <v>0</v>
      </c>
      <c r="BS372" s="61">
        <v>0</v>
      </c>
      <c r="BT372" s="61">
        <v>0</v>
      </c>
      <c r="BU372" s="61">
        <v>0</v>
      </c>
      <c r="BV372" s="61">
        <v>0</v>
      </c>
      <c r="BW372" s="130">
        <v>0</v>
      </c>
      <c r="BX372" s="108">
        <v>0</v>
      </c>
      <c r="BY372" s="47">
        <v>0</v>
      </c>
      <c r="BZ372" s="47">
        <v>0</v>
      </c>
      <c r="CA372" s="47">
        <v>0</v>
      </c>
      <c r="CB372" s="47">
        <v>0</v>
      </c>
      <c r="CC372" s="47">
        <v>0</v>
      </c>
      <c r="CD372" s="47">
        <v>0</v>
      </c>
      <c r="CE372" s="47">
        <v>0</v>
      </c>
      <c r="CF372" s="47">
        <v>0</v>
      </c>
      <c r="CG372" s="47">
        <v>0</v>
      </c>
      <c r="CH372" s="47">
        <v>0</v>
      </c>
      <c r="CI372" s="47">
        <v>0</v>
      </c>
      <c r="CJ372" s="47">
        <v>0</v>
      </c>
      <c r="CK372" s="47">
        <v>0</v>
      </c>
      <c r="CL372" s="47">
        <v>0</v>
      </c>
      <c r="CM372" s="47">
        <v>0</v>
      </c>
      <c r="CN372" s="47">
        <v>0</v>
      </c>
      <c r="CO372" s="47">
        <v>0</v>
      </c>
      <c r="CP372" s="47">
        <v>0</v>
      </c>
      <c r="CQ372" s="47">
        <v>0</v>
      </c>
      <c r="CR372" s="47">
        <v>0</v>
      </c>
      <c r="CS372" s="47">
        <v>0</v>
      </c>
      <c r="CT372" s="47">
        <v>0</v>
      </c>
      <c r="CU372" s="47"/>
      <c r="CV372" s="47"/>
      <c r="CW372" s="47"/>
      <c r="CX372" s="47"/>
      <c r="CY372" s="47"/>
      <c r="CZ372" s="47"/>
      <c r="DA372" s="47"/>
      <c r="DB372" s="47"/>
      <c r="DC372" s="47"/>
      <c r="DD372" s="47"/>
      <c r="DE372" s="47"/>
      <c r="DF372" s="47"/>
    </row>
    <row r="373" spans="1:110" ht="17.25" customHeight="1">
      <c r="A373" s="130" t="s">
        <v>926</v>
      </c>
      <c r="B373" s="37" t="s">
        <v>1309</v>
      </c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>
        <v>1345989</v>
      </c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  <c r="BW373" s="130"/>
      <c r="BX373" s="108"/>
      <c r="BY373" s="47"/>
      <c r="BZ373" s="47"/>
      <c r="CA373" s="47"/>
      <c r="CB373" s="47"/>
      <c r="CC373" s="47"/>
      <c r="CD373" s="47"/>
      <c r="CE373" s="47"/>
      <c r="CF373" s="47"/>
      <c r="CG373" s="47"/>
      <c r="CH373" s="47"/>
      <c r="CI373" s="47"/>
      <c r="CJ373" s="47"/>
      <c r="CK373" s="47"/>
      <c r="CL373" s="47"/>
      <c r="CM373" s="47"/>
      <c r="CN373" s="47"/>
      <c r="CO373" s="47"/>
      <c r="CP373" s="47"/>
      <c r="CQ373" s="47"/>
      <c r="CR373" s="47"/>
      <c r="CS373" s="47"/>
      <c r="CT373" s="47"/>
      <c r="CU373" s="47"/>
      <c r="CV373" s="47"/>
      <c r="CW373" s="47"/>
      <c r="CX373" s="47"/>
      <c r="CY373" s="47"/>
      <c r="CZ373" s="47"/>
      <c r="DA373" s="47"/>
      <c r="DB373" s="47"/>
      <c r="DC373" s="47"/>
      <c r="DD373" s="47"/>
      <c r="DE373" s="47"/>
      <c r="DF373" s="47"/>
    </row>
    <row r="374" spans="1:110" ht="17.25" customHeight="1">
      <c r="A374" s="130" t="s">
        <v>926</v>
      </c>
      <c r="B374" s="37" t="s">
        <v>1311</v>
      </c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>
        <v>56000</v>
      </c>
      <c r="AT374" s="61">
        <v>0</v>
      </c>
      <c r="AU374" s="61">
        <v>0</v>
      </c>
      <c r="AV374" s="61">
        <v>0</v>
      </c>
      <c r="AW374" s="61">
        <v>0</v>
      </c>
      <c r="AX374" s="61">
        <v>0</v>
      </c>
      <c r="AY374" s="61">
        <v>0</v>
      </c>
      <c r="AZ374" s="61">
        <v>0</v>
      </c>
      <c r="BA374" s="61">
        <v>0</v>
      </c>
      <c r="BB374" s="61">
        <v>0</v>
      </c>
      <c r="BC374" s="61">
        <v>0</v>
      </c>
      <c r="BD374" s="61">
        <v>0</v>
      </c>
      <c r="BE374" s="61">
        <v>0</v>
      </c>
      <c r="BF374" s="61">
        <v>0</v>
      </c>
      <c r="BG374" s="61">
        <v>0</v>
      </c>
      <c r="BH374" s="61">
        <v>0</v>
      </c>
      <c r="BI374" s="61">
        <v>0</v>
      </c>
      <c r="BJ374" s="61">
        <v>0</v>
      </c>
      <c r="BK374" s="61">
        <v>0</v>
      </c>
      <c r="BL374" s="61">
        <v>0</v>
      </c>
      <c r="BM374" s="61">
        <v>0</v>
      </c>
      <c r="BN374" s="61">
        <v>0</v>
      </c>
      <c r="BO374" s="61">
        <v>0</v>
      </c>
      <c r="BP374" s="61">
        <v>0</v>
      </c>
      <c r="BQ374" s="61">
        <v>0</v>
      </c>
      <c r="BR374" s="61">
        <v>0</v>
      </c>
      <c r="BS374" s="61">
        <v>0</v>
      </c>
      <c r="BT374" s="61">
        <v>0</v>
      </c>
      <c r="BU374" s="61">
        <v>0</v>
      </c>
      <c r="BV374" s="61">
        <v>0</v>
      </c>
      <c r="BW374" s="130">
        <v>0</v>
      </c>
      <c r="BX374" s="108">
        <v>0</v>
      </c>
      <c r="BY374" s="47">
        <v>0</v>
      </c>
      <c r="BZ374" s="47">
        <v>0</v>
      </c>
      <c r="CA374" s="47">
        <v>0</v>
      </c>
      <c r="CB374" s="47">
        <v>0</v>
      </c>
      <c r="CC374" s="47">
        <v>0</v>
      </c>
      <c r="CD374" s="47">
        <v>0</v>
      </c>
      <c r="CE374" s="47">
        <v>0</v>
      </c>
      <c r="CF374" s="47">
        <v>0</v>
      </c>
      <c r="CG374" s="47">
        <v>0</v>
      </c>
      <c r="CH374" s="47">
        <v>0</v>
      </c>
      <c r="CI374" s="47">
        <v>0</v>
      </c>
      <c r="CJ374" s="47">
        <v>0</v>
      </c>
      <c r="CK374" s="47">
        <v>0</v>
      </c>
      <c r="CL374" s="47">
        <v>0</v>
      </c>
      <c r="CM374" s="47">
        <v>0</v>
      </c>
      <c r="CN374" s="47">
        <v>0</v>
      </c>
      <c r="CO374" s="47">
        <v>0</v>
      </c>
      <c r="CP374" s="47">
        <v>0</v>
      </c>
      <c r="CQ374" s="47">
        <v>0</v>
      </c>
      <c r="CR374" s="47">
        <v>0</v>
      </c>
      <c r="CS374" s="47">
        <v>0</v>
      </c>
      <c r="CT374" s="47">
        <v>0</v>
      </c>
      <c r="CU374" s="47"/>
      <c r="CV374" s="47"/>
      <c r="CW374" s="47"/>
      <c r="CX374" s="47"/>
      <c r="CY374" s="47"/>
      <c r="CZ374" s="47"/>
      <c r="DA374" s="47"/>
      <c r="DB374" s="47"/>
      <c r="DC374" s="47"/>
      <c r="DD374" s="47"/>
      <c r="DE374" s="47"/>
      <c r="DF374" s="47"/>
    </row>
    <row r="375" spans="1:110" ht="17.25" customHeight="1">
      <c r="A375" s="130" t="s">
        <v>926</v>
      </c>
      <c r="B375" s="37" t="s">
        <v>1312</v>
      </c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>
        <v>103110.38999999998</v>
      </c>
      <c r="AS375" s="61">
        <v>210000</v>
      </c>
      <c r="AT375" s="61">
        <v>450221.18</v>
      </c>
      <c r="AU375" s="61">
        <v>0</v>
      </c>
      <c r="AV375" s="61">
        <v>0</v>
      </c>
      <c r="AW375" s="61">
        <v>840000</v>
      </c>
      <c r="AX375" s="61">
        <v>0</v>
      </c>
      <c r="AY375" s="61"/>
      <c r="AZ375" s="61">
        <v>500000</v>
      </c>
      <c r="BA375" s="61">
        <v>500000</v>
      </c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  <c r="BW375" s="130"/>
      <c r="BX375" s="108"/>
      <c r="BY375" s="47"/>
      <c r="BZ375" s="47"/>
      <c r="CA375" s="47"/>
      <c r="CB375" s="47"/>
      <c r="CC375" s="47"/>
      <c r="CD375" s="47"/>
      <c r="CE375" s="47"/>
      <c r="CF375" s="47"/>
      <c r="CG375" s="47"/>
      <c r="CH375" s="47"/>
      <c r="CI375" s="47"/>
      <c r="CJ375" s="47"/>
      <c r="CK375" s="47"/>
      <c r="CL375" s="47"/>
      <c r="CM375" s="47"/>
      <c r="CN375" s="47"/>
      <c r="CO375" s="47"/>
      <c r="CP375" s="47"/>
      <c r="CQ375" s="47"/>
      <c r="CR375" s="47"/>
      <c r="CS375" s="47"/>
      <c r="CT375" s="47"/>
      <c r="CU375" s="47"/>
      <c r="CV375" s="47"/>
      <c r="CW375" s="47"/>
      <c r="CX375" s="47"/>
      <c r="CY375" s="47"/>
      <c r="CZ375" s="47"/>
      <c r="DA375" s="47"/>
      <c r="DB375" s="47"/>
      <c r="DC375" s="47"/>
      <c r="DD375" s="47"/>
      <c r="DE375" s="47"/>
      <c r="DF375" s="47"/>
    </row>
    <row r="376" spans="1:110" ht="17.25" customHeight="1">
      <c r="A376" s="130" t="s">
        <v>926</v>
      </c>
      <c r="B376" s="37" t="s">
        <v>1310</v>
      </c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>
        <v>270734.592</v>
      </c>
      <c r="AT376" s="61">
        <v>280887.92533333332</v>
      </c>
      <c r="AU376" s="61">
        <v>270734.592</v>
      </c>
      <c r="AV376" s="61">
        <v>599424.72533333325</v>
      </c>
      <c r="AW376" s="61">
        <v>601911.39199999999</v>
      </c>
      <c r="AX376" s="61">
        <v>599424.72533333325</v>
      </c>
      <c r="AY376" s="61">
        <v>601911.39199999999</v>
      </c>
      <c r="AZ376" s="61">
        <v>605744.72533333325</v>
      </c>
      <c r="BA376" s="61">
        <v>280887.92533333332</v>
      </c>
      <c r="BB376" s="61">
        <v>274567.92533333332</v>
      </c>
      <c r="BC376" s="61">
        <v>270734.592</v>
      </c>
      <c r="BD376" s="61">
        <v>274567.92533333332</v>
      </c>
      <c r="BE376" s="61">
        <v>277054.592</v>
      </c>
      <c r="BF376" s="61">
        <v>274567.92533333332</v>
      </c>
      <c r="BG376" s="61">
        <v>277054.592</v>
      </c>
      <c r="BH376" s="61">
        <v>274567.92533333332</v>
      </c>
      <c r="BI376" s="61">
        <v>277054.592</v>
      </c>
      <c r="BJ376" s="61">
        <v>274567.92533333332</v>
      </c>
      <c r="BK376" s="61">
        <v>270734.592</v>
      </c>
      <c r="BL376" s="61">
        <v>280887.92533333332</v>
      </c>
      <c r="BM376" s="61">
        <v>277054.592</v>
      </c>
      <c r="BN376" s="61">
        <v>280887.92533333332</v>
      </c>
      <c r="BO376" s="61">
        <v>86564.999999999985</v>
      </c>
      <c r="BP376" s="61"/>
      <c r="BQ376" s="61"/>
      <c r="BR376" s="61"/>
      <c r="BS376" s="61"/>
      <c r="BT376" s="61"/>
      <c r="BU376" s="61"/>
      <c r="BV376" s="61"/>
      <c r="BW376" s="130"/>
      <c r="BX376" s="108"/>
      <c r="BY376" s="47"/>
      <c r="BZ376" s="47"/>
      <c r="CA376" s="47"/>
      <c r="CB376" s="47"/>
      <c r="CC376" s="47"/>
      <c r="CD376" s="47"/>
      <c r="CE376" s="47"/>
      <c r="CF376" s="47"/>
      <c r="CG376" s="47"/>
      <c r="CH376" s="47"/>
      <c r="CI376" s="47"/>
      <c r="CJ376" s="47"/>
      <c r="CK376" s="47"/>
      <c r="CL376" s="47"/>
      <c r="CM376" s="47"/>
      <c r="CN376" s="47"/>
      <c r="CO376" s="47"/>
      <c r="CP376" s="47"/>
      <c r="CQ376" s="47"/>
      <c r="CR376" s="47"/>
      <c r="CS376" s="47"/>
      <c r="CT376" s="47"/>
      <c r="CU376" s="47"/>
      <c r="CV376" s="47"/>
      <c r="CW376" s="47"/>
      <c r="CX376" s="47"/>
      <c r="CY376" s="47"/>
      <c r="CZ376" s="47"/>
      <c r="DA376" s="47"/>
      <c r="DB376" s="47"/>
      <c r="DC376" s="47"/>
      <c r="DD376" s="47"/>
      <c r="DE376" s="47"/>
      <c r="DF376" s="47"/>
    </row>
    <row r="377" spans="1:110" ht="16">
      <c r="A377" s="130"/>
      <c r="B377" s="35" t="s">
        <v>706</v>
      </c>
      <c r="C377" s="61">
        <v>20501964.02</v>
      </c>
      <c r="D377" s="61">
        <v>27025067.120000001</v>
      </c>
      <c r="E377" s="61">
        <v>18291027.699999999</v>
      </c>
      <c r="F377" s="61">
        <v>20751535.739999998</v>
      </c>
      <c r="G377" s="61">
        <v>19518495.260000002</v>
      </c>
      <c r="H377" s="61">
        <v>8998870.8300000001</v>
      </c>
      <c r="I377" s="61">
        <v>7411529.54</v>
      </c>
      <c r="J377" s="61">
        <v>11306669.550000001</v>
      </c>
      <c r="K377" s="61">
        <v>23546343.340000004</v>
      </c>
      <c r="L377" s="61">
        <v>4466865.9899999993</v>
      </c>
      <c r="M377" s="61">
        <v>9979019.2999999989</v>
      </c>
      <c r="N377" s="61">
        <v>13486829.859999964</v>
      </c>
      <c r="O377" s="61">
        <v>20428782.550000004</v>
      </c>
      <c r="P377" s="61">
        <v>5509197.709999999</v>
      </c>
      <c r="Q377" s="61">
        <v>10353342.380000001</v>
      </c>
      <c r="R377" s="61">
        <v>6539618.2500000009</v>
      </c>
      <c r="S377" s="61">
        <v>3416148.77</v>
      </c>
      <c r="T377" s="61">
        <v>6565312.8199999994</v>
      </c>
      <c r="U377" s="61">
        <v>3530762.8000000003</v>
      </c>
      <c r="V377" s="61">
        <v>22662394.080000002</v>
      </c>
      <c r="W377" s="61">
        <v>26112498.390000001</v>
      </c>
      <c r="X377" s="61">
        <v>86796470.920000002</v>
      </c>
      <c r="Y377" s="61">
        <v>53092869.529999986</v>
      </c>
      <c r="Z377" s="61">
        <v>44324324.809999809</v>
      </c>
      <c r="AA377" s="61">
        <v>31494957.009999998</v>
      </c>
      <c r="AB377" s="61">
        <v>22590952.25</v>
      </c>
      <c r="AC377" s="61">
        <v>35073285.640000001</v>
      </c>
      <c r="AD377" s="61">
        <v>29484320.500000004</v>
      </c>
      <c r="AE377" s="61">
        <v>20535281.999999996</v>
      </c>
      <c r="AF377" s="61">
        <v>23965648.600000001</v>
      </c>
      <c r="AG377" s="61">
        <v>15196882.58</v>
      </c>
      <c r="AH377" s="61">
        <v>16962201.82</v>
      </c>
      <c r="AI377" s="61">
        <v>43632911.129999995</v>
      </c>
      <c r="AJ377" s="61">
        <v>19818900.290000003</v>
      </c>
      <c r="AK377" s="61">
        <v>17185623.300000001</v>
      </c>
      <c r="AL377" s="61">
        <v>22111132.259999998</v>
      </c>
      <c r="AM377" s="61">
        <v>11962333.289999999</v>
      </c>
      <c r="AN377" s="61">
        <v>41967963.5</v>
      </c>
      <c r="AO377" s="61">
        <v>9935747.8999999985</v>
      </c>
      <c r="AP377" s="61">
        <v>17364976.319999997</v>
      </c>
      <c r="AQ377" s="61">
        <v>19548896.43</v>
      </c>
      <c r="AR377" s="61">
        <v>18002715.84</v>
      </c>
      <c r="AS377" s="61">
        <v>53089802.422462806</v>
      </c>
      <c r="AT377" s="61">
        <v>49212669.78223981</v>
      </c>
      <c r="AU377" s="61">
        <v>31076184.666208591</v>
      </c>
      <c r="AV377" s="61">
        <v>34802152.868806079</v>
      </c>
      <c r="AW377" s="61">
        <v>39205246.589651965</v>
      </c>
      <c r="AX377" s="61">
        <v>35938074.884054169</v>
      </c>
      <c r="AY377" s="61">
        <v>16567080.738187641</v>
      </c>
      <c r="AZ377" s="61">
        <v>25623153.49749352</v>
      </c>
      <c r="BA377" s="61">
        <v>20352321.111895289</v>
      </c>
      <c r="BB377" s="61">
        <v>22995776.457622774</v>
      </c>
      <c r="BC377" s="61">
        <v>24487356.032400042</v>
      </c>
      <c r="BD377" s="61">
        <v>67865122.873113349</v>
      </c>
      <c r="BE377" s="61">
        <v>36747978.799158096</v>
      </c>
      <c r="BF377" s="61">
        <v>27115851.459727995</v>
      </c>
      <c r="BG377" s="61">
        <v>31428481.518473729</v>
      </c>
      <c r="BH377" s="61">
        <v>31169873.200525846</v>
      </c>
      <c r="BI377" s="61">
        <v>28182034.892994057</v>
      </c>
      <c r="BJ377" s="61">
        <v>32361216.099826511</v>
      </c>
      <c r="BK377" s="61">
        <v>27664220.084253661</v>
      </c>
      <c r="BL377" s="61">
        <v>25592065.767687619</v>
      </c>
      <c r="BM377" s="61">
        <v>25915157.488816679</v>
      </c>
      <c r="BN377" s="61">
        <v>25873349.235568274</v>
      </c>
      <c r="BO377" s="61">
        <v>25947129.308659311</v>
      </c>
      <c r="BP377" s="61">
        <v>26428844.11683514</v>
      </c>
      <c r="BQ377" s="61">
        <v>25065543.242543265</v>
      </c>
      <c r="BR377" s="61">
        <v>24206345.008804426</v>
      </c>
      <c r="BS377" s="61">
        <v>23945861.983081378</v>
      </c>
      <c r="BT377" s="61">
        <v>24699752.607238378</v>
      </c>
      <c r="BU377" s="61">
        <v>25919658.274593115</v>
      </c>
      <c r="BV377" s="61">
        <v>23284328.538508963</v>
      </c>
      <c r="BW377" s="133">
        <v>18938850.221092835</v>
      </c>
      <c r="BX377" s="108">
        <v>18902970.581092834</v>
      </c>
      <c r="BY377" s="47">
        <v>20256379.331905834</v>
      </c>
      <c r="BZ377" s="47">
        <v>20861633.756748829</v>
      </c>
      <c r="CA377" s="47">
        <v>19595259.761892833</v>
      </c>
      <c r="CB377" s="47">
        <v>19216685.517854381</v>
      </c>
      <c r="CC377" s="47">
        <v>19219078.149033032</v>
      </c>
      <c r="CD377" s="47">
        <v>18915997.302746296</v>
      </c>
      <c r="CE377" s="47">
        <v>18938806.902746294</v>
      </c>
      <c r="CF377" s="47">
        <v>19267933.614186294</v>
      </c>
      <c r="CG377" s="47">
        <v>18931201.422746293</v>
      </c>
      <c r="CH377" s="47">
        <v>19564053.455433562</v>
      </c>
      <c r="CI377" s="47">
        <v>22700623.676087786</v>
      </c>
      <c r="CJ377" s="47">
        <v>18777054.642276585</v>
      </c>
      <c r="CK377" s="47">
        <v>18779574.511876583</v>
      </c>
      <c r="CL377" s="47">
        <v>19564633.405535921</v>
      </c>
      <c r="CM377" s="47">
        <v>19406061.864684317</v>
      </c>
      <c r="CN377" s="47">
        <v>19221080.05538496</v>
      </c>
      <c r="CO377" s="47">
        <v>20622290.755477738</v>
      </c>
      <c r="CP377" s="47">
        <v>18790492.11711992</v>
      </c>
      <c r="CQ377" s="47">
        <v>19257299.24420765</v>
      </c>
      <c r="CR377" s="47">
        <v>18790698.357119918</v>
      </c>
      <c r="CS377" s="47">
        <v>19119063.424943164</v>
      </c>
      <c r="CT377" s="47">
        <v>19097334.85817422</v>
      </c>
      <c r="CU377" s="47"/>
      <c r="CV377" s="47"/>
      <c r="CW377" s="47"/>
      <c r="CX377" s="47"/>
      <c r="CY377" s="47"/>
      <c r="CZ377" s="47"/>
      <c r="DA377" s="47"/>
      <c r="DB377" s="47"/>
      <c r="DC377" s="47"/>
      <c r="DD377" s="47"/>
      <c r="DE377" s="47"/>
      <c r="DF377" s="47"/>
    </row>
    <row r="378" spans="1:110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4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  <c r="AA378" s="130"/>
      <c r="AB378" s="130"/>
      <c r="AC378" s="130"/>
      <c r="AD378" s="130"/>
      <c r="AE378" s="130"/>
      <c r="AF378" s="130"/>
      <c r="AG378" s="130"/>
      <c r="AH378" s="130"/>
      <c r="AI378" s="130"/>
      <c r="AJ378" s="130"/>
      <c r="AK378" s="130"/>
      <c r="AL378" s="130"/>
      <c r="AM378" s="130"/>
      <c r="AN378" s="130"/>
      <c r="AO378" s="130"/>
      <c r="AP378" s="130"/>
      <c r="AQ378" s="130"/>
      <c r="AR378" s="130"/>
      <c r="AS378" s="130"/>
      <c r="AT378" s="130"/>
      <c r="AU378" s="130"/>
      <c r="AV378" s="130"/>
      <c r="AW378" s="130"/>
      <c r="AX378" s="130"/>
      <c r="AY378" s="130"/>
      <c r="AZ378" s="130"/>
      <c r="BA378" s="130"/>
      <c r="BB378" s="130"/>
      <c r="BC378" s="130"/>
      <c r="BD378" s="130"/>
      <c r="BE378" s="130"/>
      <c r="BF378" s="130"/>
      <c r="BG378" s="130"/>
      <c r="BH378" s="130"/>
      <c r="BI378" s="130"/>
      <c r="BJ378" s="130"/>
      <c r="BK378" s="130"/>
      <c r="BL378" s="130"/>
      <c r="BM378" s="130"/>
      <c r="BN378" s="130"/>
      <c r="BO378" s="130"/>
      <c r="BP378" s="130"/>
      <c r="BQ378" s="130"/>
      <c r="BR378" s="130"/>
      <c r="BS378" s="130"/>
      <c r="BT378" s="130"/>
      <c r="BU378" s="130"/>
      <c r="BV378" s="130"/>
      <c r="BW378" s="130"/>
      <c r="BX378" s="108"/>
      <c r="BY378" s="47"/>
      <c r="BZ378" s="47"/>
      <c r="CA378" s="47"/>
      <c r="CB378" s="47"/>
      <c r="CC378" s="47"/>
      <c r="CD378" s="47"/>
      <c r="CE378" s="47"/>
      <c r="CF378" s="47"/>
      <c r="CG378" s="47"/>
      <c r="CH378" s="47"/>
      <c r="CI378" s="47"/>
      <c r="CJ378" s="47"/>
      <c r="CK378" s="47"/>
      <c r="CL378" s="47"/>
      <c r="CM378" s="47"/>
      <c r="CN378" s="47"/>
      <c r="CO378" s="47"/>
      <c r="CP378" s="47"/>
      <c r="CQ378" s="47"/>
      <c r="CR378" s="47"/>
      <c r="CS378" s="47"/>
      <c r="CT378" s="47"/>
      <c r="CU378" s="47"/>
      <c r="CV378" s="47"/>
      <c r="CW378" s="47"/>
      <c r="CX378" s="47"/>
      <c r="CY378" s="47"/>
      <c r="CZ378" s="47"/>
      <c r="DA378" s="47"/>
      <c r="DB378" s="47"/>
      <c r="DC378" s="47"/>
      <c r="DD378" s="47"/>
      <c r="DE378" s="47"/>
      <c r="DF378" s="47"/>
    </row>
    <row r="379" spans="1:110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  <c r="AA379" s="130"/>
      <c r="AB379" s="130"/>
      <c r="AC379" s="130"/>
      <c r="AD379" s="130"/>
      <c r="AE379" s="130"/>
      <c r="AF379" s="130"/>
      <c r="AG379" s="130"/>
      <c r="AH379" s="130"/>
      <c r="AI379" s="130"/>
      <c r="AJ379" s="130"/>
      <c r="AK379" s="130"/>
      <c r="AL379" s="130"/>
      <c r="AM379" s="130"/>
      <c r="AN379" s="130"/>
      <c r="AO379" s="130"/>
      <c r="AP379" s="130"/>
      <c r="AQ379" s="130"/>
      <c r="AR379" s="130"/>
      <c r="AS379" s="130"/>
      <c r="AT379" s="130"/>
      <c r="AU379" s="130"/>
      <c r="AV379" s="130"/>
      <c r="AW379" s="130"/>
      <c r="AX379" s="130"/>
      <c r="AY379" s="130"/>
      <c r="AZ379" s="130"/>
      <c r="BA379" s="130"/>
      <c r="BB379" s="130"/>
      <c r="BC379" s="130"/>
      <c r="BD379" s="130"/>
      <c r="BE379" s="130"/>
      <c r="BF379" s="130"/>
      <c r="BG379" s="130"/>
      <c r="BH379" s="130"/>
      <c r="BI379" s="130"/>
      <c r="BJ379" s="130"/>
      <c r="BK379" s="130"/>
      <c r="BL379" s="130"/>
      <c r="BM379" s="130"/>
      <c r="BN379" s="130"/>
      <c r="BO379" s="130"/>
      <c r="BP379" s="130"/>
      <c r="BQ379" s="130"/>
      <c r="BR379" s="130"/>
      <c r="BS379" s="130"/>
      <c r="BT379" s="130"/>
      <c r="BU379" s="130"/>
      <c r="BV379" s="130"/>
      <c r="BW379" s="130"/>
      <c r="BX379" s="108"/>
      <c r="BY379" s="47"/>
      <c r="BZ379" s="47"/>
      <c r="CA379" s="47"/>
      <c r="CB379" s="47"/>
      <c r="CC379" s="47"/>
      <c r="CD379" s="47"/>
      <c r="CE379" s="47"/>
      <c r="CF379" s="47"/>
      <c r="CG379" s="47"/>
      <c r="CH379" s="47"/>
      <c r="CI379" s="47"/>
      <c r="CJ379" s="47"/>
      <c r="CK379" s="47"/>
      <c r="CL379" s="47"/>
      <c r="CM379" s="47"/>
      <c r="CN379" s="47"/>
      <c r="CO379" s="47"/>
      <c r="CP379" s="47"/>
      <c r="CQ379" s="47"/>
      <c r="CR379" s="47"/>
      <c r="CS379" s="47"/>
      <c r="CT379" s="47"/>
      <c r="CU379" s="47"/>
      <c r="CV379" s="47"/>
      <c r="CW379" s="47"/>
      <c r="CX379" s="47"/>
      <c r="CY379" s="47"/>
      <c r="CZ379" s="47"/>
      <c r="DA379" s="47"/>
      <c r="DB379" s="47"/>
      <c r="DC379" s="47"/>
      <c r="DD379" s="47"/>
      <c r="DE379" s="47"/>
      <c r="DF379" s="47"/>
    </row>
    <row r="380" spans="1:110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  <c r="AA380" s="130"/>
      <c r="AB380" s="130"/>
      <c r="AC380" s="130"/>
      <c r="AD380" s="130"/>
      <c r="AE380" s="130"/>
      <c r="AF380" s="130"/>
      <c r="AG380" s="130"/>
      <c r="AH380" s="130"/>
      <c r="AI380" s="130"/>
      <c r="AJ380" s="130"/>
      <c r="AK380" s="130"/>
      <c r="AL380" s="130"/>
      <c r="AM380" s="130"/>
      <c r="AN380" s="130"/>
      <c r="AO380" s="130"/>
      <c r="AP380" s="130"/>
      <c r="AQ380" s="130"/>
      <c r="AR380" s="130"/>
      <c r="AS380" s="130"/>
      <c r="AT380" s="130"/>
      <c r="AU380" s="130"/>
      <c r="AV380" s="130"/>
      <c r="AW380" s="130"/>
      <c r="AX380" s="130"/>
      <c r="AY380" s="130"/>
      <c r="AZ380" s="130"/>
      <c r="BA380" s="130"/>
      <c r="BB380" s="130"/>
      <c r="BC380" s="130"/>
      <c r="BD380" s="130"/>
      <c r="BE380" s="130"/>
      <c r="BF380" s="130"/>
      <c r="BG380" s="130"/>
      <c r="BH380" s="130"/>
      <c r="BI380" s="130"/>
      <c r="BJ380" s="130"/>
      <c r="BK380" s="130"/>
      <c r="BL380" s="130"/>
      <c r="BM380" s="130"/>
      <c r="BN380" s="130"/>
      <c r="BO380" s="130"/>
      <c r="BP380" s="130"/>
      <c r="BQ380" s="130"/>
      <c r="BR380" s="130"/>
      <c r="BS380" s="130"/>
      <c r="BT380" s="130"/>
      <c r="BU380" s="130"/>
      <c r="BV380" s="130"/>
      <c r="BW380" s="130"/>
      <c r="BX380" s="47"/>
      <c r="BY380" s="47"/>
      <c r="BZ380" s="47"/>
      <c r="CA380" s="47"/>
      <c r="CB380" s="47"/>
      <c r="CC380" s="47"/>
      <c r="CD380" s="47"/>
      <c r="CE380" s="47"/>
      <c r="CF380" s="47"/>
      <c r="CG380" s="47"/>
      <c r="CH380" s="47"/>
      <c r="CI380" s="47"/>
      <c r="CJ380" s="47"/>
      <c r="CK380" s="47"/>
      <c r="CL380" s="47"/>
      <c r="CM380" s="47"/>
      <c r="CN380" s="47"/>
      <c r="CO380" s="47"/>
      <c r="CP380" s="47"/>
      <c r="CQ380" s="47"/>
      <c r="CR380" s="47"/>
      <c r="CS380" s="47"/>
      <c r="CT380" s="47"/>
      <c r="CU380" s="47"/>
      <c r="CV380" s="47"/>
      <c r="CW380" s="47"/>
      <c r="CX380" s="47"/>
      <c r="CY380" s="47"/>
      <c r="CZ380" s="47"/>
      <c r="DA380" s="47"/>
      <c r="DB380" s="47"/>
      <c r="DC380" s="47"/>
      <c r="DD380" s="47"/>
      <c r="DE380" s="47"/>
      <c r="DF380" s="47"/>
    </row>
    <row r="381" spans="1:110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  <c r="AA381" s="130"/>
      <c r="AB381" s="130"/>
      <c r="AC381" s="130"/>
      <c r="AD381" s="130"/>
      <c r="AE381" s="130"/>
      <c r="AF381" s="187">
        <f>AF377-SUM(AF44:AF219)</f>
        <v>206775.82000000775</v>
      </c>
      <c r="AG381" s="130"/>
      <c r="AH381" s="130"/>
      <c r="AI381" s="130"/>
      <c r="AJ381" s="130"/>
      <c r="AK381" s="130"/>
      <c r="AL381" s="130"/>
      <c r="AM381" s="130"/>
      <c r="AN381" s="130"/>
      <c r="AO381" s="130"/>
      <c r="AP381" s="130"/>
      <c r="AQ381" s="130"/>
      <c r="AR381" s="130"/>
      <c r="AS381" s="130"/>
      <c r="AT381" s="130"/>
      <c r="AU381" s="130"/>
      <c r="AV381" s="130"/>
      <c r="AW381" s="130"/>
      <c r="AX381" s="130"/>
      <c r="AY381" s="130"/>
      <c r="AZ381" s="130"/>
      <c r="BA381" s="130"/>
      <c r="BB381" s="130"/>
      <c r="BC381" s="130"/>
      <c r="BD381" s="130"/>
      <c r="BE381" s="130"/>
      <c r="BF381" s="130"/>
      <c r="BG381" s="130"/>
      <c r="BH381" s="130"/>
      <c r="BI381" s="130"/>
      <c r="BJ381" s="130"/>
      <c r="BK381" s="130"/>
      <c r="BL381" s="130"/>
      <c r="BM381" s="130"/>
      <c r="BN381" s="130"/>
      <c r="BO381" s="130"/>
      <c r="BP381" s="130"/>
      <c r="BQ381" s="130"/>
      <c r="BR381" s="130"/>
      <c r="BS381" s="130"/>
      <c r="BT381" s="130"/>
      <c r="BU381" s="130"/>
      <c r="BV381" s="130"/>
      <c r="BW381" s="130"/>
      <c r="BX381" s="47"/>
      <c r="BY381" s="47"/>
      <c r="BZ381" s="47"/>
      <c r="CA381" s="47"/>
      <c r="CB381" s="47"/>
      <c r="CC381" s="47"/>
      <c r="CD381" s="47"/>
      <c r="CE381" s="47"/>
      <c r="CF381" s="47"/>
      <c r="CG381" s="47"/>
      <c r="CH381" s="47"/>
      <c r="CI381" s="47"/>
      <c r="CJ381" s="47"/>
      <c r="CK381" s="47"/>
      <c r="CL381" s="47"/>
      <c r="CM381" s="47"/>
      <c r="CN381" s="47"/>
      <c r="CO381" s="47"/>
      <c r="CP381" s="47"/>
      <c r="CQ381" s="47"/>
      <c r="CR381" s="47"/>
      <c r="CS381" s="47"/>
      <c r="CT381" s="47"/>
      <c r="CU381" s="47"/>
      <c r="CV381" s="47"/>
      <c r="CW381" s="47"/>
      <c r="CX381" s="47"/>
      <c r="CY381" s="47"/>
      <c r="CZ381" s="47"/>
      <c r="DA381" s="47"/>
      <c r="DB381" s="47"/>
      <c r="DC381" s="47"/>
      <c r="DD381" s="47"/>
      <c r="DE381" s="47"/>
      <c r="DF381" s="47"/>
    </row>
    <row r="382" spans="1:110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  <c r="AA382" s="130"/>
      <c r="AB382" s="130"/>
      <c r="AC382" s="130"/>
      <c r="AD382" s="130"/>
      <c r="AE382" s="130"/>
      <c r="AF382" s="130"/>
      <c r="AG382" s="130"/>
      <c r="AH382" s="130"/>
      <c r="AI382" s="130"/>
      <c r="AJ382" s="130"/>
      <c r="AK382" s="130"/>
      <c r="AL382" s="130"/>
      <c r="AM382" s="130"/>
      <c r="AN382" s="130"/>
      <c r="AO382" s="130"/>
      <c r="AP382" s="130"/>
      <c r="AQ382" s="130"/>
      <c r="AR382" s="130"/>
      <c r="AS382" s="130"/>
      <c r="AT382" s="130"/>
      <c r="AU382" s="130"/>
      <c r="AV382" s="130"/>
      <c r="AW382" s="130"/>
      <c r="AX382" s="130"/>
      <c r="AY382" s="130"/>
      <c r="AZ382" s="130"/>
      <c r="BA382" s="130"/>
      <c r="BB382" s="130"/>
      <c r="BC382" s="130"/>
      <c r="BD382" s="130"/>
      <c r="BE382" s="130"/>
      <c r="BF382" s="130"/>
      <c r="BG382" s="130"/>
      <c r="BH382" s="130"/>
      <c r="BI382" s="130"/>
      <c r="BJ382" s="130"/>
      <c r="BK382" s="130"/>
      <c r="BL382" s="130"/>
      <c r="BM382" s="130"/>
      <c r="BN382" s="130"/>
      <c r="BO382" s="130"/>
      <c r="BP382" s="130"/>
      <c r="BQ382" s="130"/>
      <c r="BR382" s="130"/>
      <c r="BS382" s="130"/>
      <c r="BT382" s="130"/>
      <c r="BU382" s="130"/>
      <c r="BV382" s="130"/>
      <c r="BW382" s="130"/>
      <c r="BX382" s="47"/>
      <c r="BY382" s="47"/>
      <c r="BZ382" s="47"/>
      <c r="CA382" s="47"/>
      <c r="CB382" s="47"/>
      <c r="CC382" s="47"/>
      <c r="CD382" s="47"/>
      <c r="CE382" s="47"/>
      <c r="CF382" s="47"/>
      <c r="CG382" s="47"/>
      <c r="CH382" s="47"/>
      <c r="CI382" s="47"/>
      <c r="CJ382" s="47"/>
      <c r="CK382" s="47"/>
      <c r="CL382" s="47"/>
      <c r="CM382" s="47"/>
      <c r="CN382" s="47"/>
      <c r="CO382" s="47"/>
      <c r="CP382" s="47"/>
      <c r="CQ382" s="47"/>
      <c r="CR382" s="47"/>
      <c r="CS382" s="47"/>
      <c r="CT382" s="47"/>
      <c r="CU382" s="47"/>
      <c r="CV382" s="47"/>
      <c r="CW382" s="47"/>
      <c r="CX382" s="47"/>
      <c r="CY382" s="47"/>
      <c r="CZ382" s="47"/>
      <c r="DA382" s="47"/>
      <c r="DB382" s="47"/>
      <c r="DC382" s="47"/>
      <c r="DD382" s="47"/>
      <c r="DE382" s="47"/>
      <c r="DF382" s="47"/>
    </row>
    <row r="383" spans="1:110" ht="15.5">
      <c r="A383" s="130"/>
      <c r="B383" s="18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  <c r="AA383" s="130"/>
      <c r="AB383" s="130"/>
      <c r="AC383" s="130"/>
      <c r="AD383" s="130"/>
      <c r="AE383" s="130"/>
      <c r="AF383" s="130"/>
      <c r="AG383" s="130"/>
      <c r="AH383" s="130"/>
      <c r="AI383" s="130"/>
      <c r="AJ383" s="130"/>
      <c r="AK383" s="130"/>
      <c r="AL383" s="130"/>
      <c r="AM383" s="130"/>
      <c r="AN383" s="130"/>
      <c r="AO383" s="130"/>
      <c r="AP383" s="130"/>
      <c r="AQ383" s="130"/>
      <c r="AR383" s="130"/>
      <c r="AS383" s="130"/>
      <c r="AT383" s="130"/>
      <c r="AU383" s="130"/>
      <c r="AV383" s="130"/>
      <c r="AW383" s="130"/>
      <c r="AX383" s="130"/>
      <c r="AY383" s="130"/>
      <c r="AZ383" s="130"/>
      <c r="BA383" s="130"/>
      <c r="BB383" s="130"/>
      <c r="BC383" s="130"/>
      <c r="BD383" s="130"/>
      <c r="BE383" s="130"/>
      <c r="BF383" s="130"/>
      <c r="BG383" s="130"/>
      <c r="BH383" s="130"/>
      <c r="BI383" s="130"/>
      <c r="BJ383" s="130"/>
      <c r="BK383" s="130"/>
      <c r="BL383" s="130"/>
      <c r="BM383" s="130"/>
      <c r="BN383" s="130"/>
      <c r="BO383" s="130"/>
      <c r="BP383" s="130"/>
      <c r="BQ383" s="130"/>
      <c r="BR383" s="130"/>
      <c r="BS383" s="130"/>
      <c r="BT383" s="130"/>
      <c r="BU383" s="130"/>
      <c r="BV383" s="130"/>
      <c r="BW383" s="130"/>
      <c r="BX383" s="47"/>
      <c r="BY383" s="47"/>
      <c r="BZ383" s="47"/>
      <c r="CA383" s="47"/>
      <c r="CB383" s="47"/>
      <c r="CC383" s="47"/>
      <c r="CD383" s="47"/>
      <c r="CE383" s="47"/>
      <c r="CF383" s="47"/>
      <c r="CG383" s="47"/>
      <c r="CH383" s="47"/>
      <c r="CI383" s="47"/>
      <c r="CJ383" s="47"/>
      <c r="CK383" s="47"/>
      <c r="CL383" s="47"/>
      <c r="CM383" s="47"/>
      <c r="CN383" s="47"/>
      <c r="CO383" s="47"/>
      <c r="CP383" s="47"/>
      <c r="CQ383" s="47"/>
      <c r="CR383" s="47"/>
      <c r="CS383" s="47"/>
      <c r="CT383" s="47"/>
      <c r="CU383" s="47"/>
      <c r="CV383" s="47"/>
      <c r="CW383" s="47"/>
      <c r="CX383" s="47"/>
      <c r="CY383" s="47"/>
      <c r="CZ383" s="47"/>
      <c r="DA383" s="47"/>
      <c r="DB383" s="47"/>
      <c r="DC383" s="47"/>
      <c r="DD383" s="47"/>
      <c r="DE383" s="47"/>
      <c r="DF383" s="47"/>
    </row>
    <row r="384" spans="1:110" ht="15.5">
      <c r="A384" s="130"/>
      <c r="B384" s="180"/>
      <c r="C384" s="134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>
        <f>(O377/1000)+'RP (apres)'!Q61</f>
        <v>5779.3209700000007</v>
      </c>
      <c r="P384" s="134">
        <f>(P377/1000)+'RP (apres)'!R61</f>
        <v>-1136.9475599999996</v>
      </c>
      <c r="Q384" s="134">
        <f>(Q377/1000)+'RP (apres)'!S61</f>
        <v>-5083.8740200000066</v>
      </c>
      <c r="R384" s="134">
        <f>(R377/1000)+'RP (apres)'!T61</f>
        <v>-5370.0646099999976</v>
      </c>
      <c r="S384" s="134">
        <f>(S377/1000)+'RP (apres)'!U61</f>
        <v>-7586.1255796999994</v>
      </c>
      <c r="T384" s="134">
        <f>(T377/1000)+'RP (apres)'!V61</f>
        <v>-28238.586349999998</v>
      </c>
      <c r="U384" s="134">
        <f>(U377/1000)+'RP (apres)'!W61</f>
        <v>-21418.657770300008</v>
      </c>
      <c r="V384" s="134">
        <f>(V377/1000)+'RP (apres)'!X61</f>
        <v>15520.258300000001</v>
      </c>
      <c r="W384" s="134">
        <f>(W377/1000)+'RP (apres)'!Y61</f>
        <v>846.35533000000214</v>
      </c>
      <c r="X384" s="134">
        <f>(X377/1000)+'RP (apres)'!Z61</f>
        <v>57286.190490000008</v>
      </c>
      <c r="Y384" s="134">
        <f>(Y377/1000)+'RP (apres)'!AA61</f>
        <v>26581.417050000004</v>
      </c>
      <c r="Z384" s="134">
        <f>(Z377/1000)+'RP (apres)'!AB61</f>
        <v>-2765.3068800001711</v>
      </c>
      <c r="AA384" s="134">
        <f>(AA377/1000)+'RP (apres)'!AE61</f>
        <v>5597.4843499999952</v>
      </c>
      <c r="AB384" s="134">
        <f>(AB377/1000)+'RP (apres)'!AF61</f>
        <v>5358.4080099999992</v>
      </c>
      <c r="AC384" s="134">
        <f>(AC377/1000)+'RP (apres)'!AG61</f>
        <v>9885.3843300000008</v>
      </c>
      <c r="AD384" s="134">
        <f>(AD377/1000)+'RP (apres)'!AH61</f>
        <v>22152.458290000006</v>
      </c>
      <c r="AE384" s="134">
        <f>(AE377/1000)+'RP (apres)'!AI61</f>
        <v>7441.4823799999976</v>
      </c>
      <c r="AF384" s="134">
        <f>(AF377/1000)+'RP (apres)'!AJ61</f>
        <v>12577.761210000002</v>
      </c>
      <c r="AG384" s="134">
        <f>(AG377/1000)+'RP (apres)'!AK61</f>
        <v>5881.48999</v>
      </c>
      <c r="AH384" s="134">
        <f>(AH377/1000)+'RP (apres)'!AL61</f>
        <v>2055.3592900000003</v>
      </c>
      <c r="AI384" s="134">
        <f>(AI377/1000)+'RP (apres)'!AM61</f>
        <v>-8211.6531800000012</v>
      </c>
      <c r="AJ384" s="134">
        <f>(AJ377/1000)+'RP (apres)'!AN61</f>
        <v>8252.0757799999992</v>
      </c>
      <c r="AK384" s="134">
        <f>(AK377/1000)+'RP (apres)'!AO61</f>
        <v>-8064.0633499999967</v>
      </c>
      <c r="AL384" s="134"/>
      <c r="AM384" s="134"/>
      <c r="AN384" s="134"/>
      <c r="AO384" s="134"/>
      <c r="AP384" s="134"/>
      <c r="AQ384" s="134"/>
      <c r="AR384" s="134"/>
      <c r="AS384" s="134"/>
      <c r="AT384" s="134"/>
      <c r="AU384" s="134"/>
      <c r="AV384" s="134"/>
      <c r="AW384" s="134"/>
      <c r="AX384" s="134"/>
      <c r="AY384" s="134"/>
      <c r="AZ384" s="134"/>
      <c r="BA384" s="134"/>
      <c r="BB384" s="134"/>
      <c r="BC384" s="134"/>
      <c r="BD384" s="134"/>
      <c r="BE384" s="134"/>
      <c r="BF384" s="134"/>
      <c r="BG384" s="134"/>
      <c r="BH384" s="134"/>
      <c r="BI384" s="134"/>
      <c r="BJ384" s="134"/>
      <c r="BK384" s="134"/>
      <c r="BL384" s="134"/>
      <c r="BM384" s="134"/>
      <c r="BN384" s="134"/>
      <c r="BO384" s="134"/>
      <c r="BP384" s="134"/>
      <c r="BQ384" s="134"/>
      <c r="BR384" s="134"/>
      <c r="BS384" s="134"/>
      <c r="BT384" s="134"/>
      <c r="BU384" s="134"/>
      <c r="BV384" s="134"/>
      <c r="BW384" s="130"/>
      <c r="BX384" s="47"/>
      <c r="BY384" s="47"/>
      <c r="BZ384" s="47"/>
      <c r="CA384" s="47"/>
      <c r="CB384" s="47"/>
      <c r="CC384" s="47"/>
      <c r="CD384" s="47"/>
      <c r="CE384" s="47"/>
      <c r="CF384" s="47"/>
      <c r="CG384" s="47"/>
      <c r="CH384" s="47"/>
      <c r="CI384" s="47"/>
      <c r="CJ384" s="47"/>
      <c r="CK384" s="47"/>
      <c r="CL384" s="47"/>
      <c r="CM384" s="47"/>
      <c r="CN384" s="47"/>
      <c r="CO384" s="47"/>
      <c r="CP384" s="47"/>
      <c r="CQ384" s="47"/>
      <c r="CR384" s="47"/>
      <c r="CS384" s="47"/>
      <c r="CT384" s="47"/>
      <c r="CU384" s="47"/>
      <c r="CV384" s="47"/>
      <c r="CW384" s="47"/>
      <c r="CX384" s="47"/>
      <c r="CY384" s="47"/>
      <c r="CZ384" s="47"/>
      <c r="DA384" s="47"/>
      <c r="DB384" s="47"/>
      <c r="DC384" s="47"/>
      <c r="DD384" s="47"/>
      <c r="DE384" s="47"/>
      <c r="DF384" s="47"/>
    </row>
    <row r="385" spans="1:110" ht="15.5">
      <c r="A385" s="104"/>
      <c r="B385" s="180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8"/>
      <c r="P385" s="108"/>
      <c r="Q385" s="108"/>
      <c r="R385" s="108"/>
      <c r="S385" s="108"/>
      <c r="T385" s="108"/>
      <c r="U385" s="108"/>
      <c r="V385" s="108"/>
      <c r="W385" s="108"/>
      <c r="X385" s="108"/>
      <c r="Y385" s="108"/>
      <c r="Z385" s="108"/>
      <c r="AA385" s="108">
        <f t="shared" ref="AA385:AK385" si="0">SUM(AA44,AA45,AA46,AA47,AA48,AA49,AA50,AA51,AA52,AA53,AA54,AA55,AA56,AA57,AA58,AA59,AA60,AA61,AA62,AA191,AA192,AA195,AA196,AA200,AA201,AA203,AA204,AA208,AA209,AA210,AA211,AA216,AA218,AA217,AA219)/1000</f>
        <v>24562.223550000002</v>
      </c>
      <c r="AB385" s="108">
        <f t="shared" si="0"/>
        <v>21060.386680000003</v>
      </c>
      <c r="AC385" s="108">
        <f t="shared" si="0"/>
        <v>32549.582060000001</v>
      </c>
      <c r="AD385" s="108">
        <f t="shared" si="0"/>
        <v>27338.75102</v>
      </c>
      <c r="AE385" s="108">
        <f t="shared" si="0"/>
        <v>19820.998760000002</v>
      </c>
      <c r="AF385" s="108">
        <f t="shared" si="0"/>
        <v>22470.76052</v>
      </c>
      <c r="AG385" s="108">
        <f t="shared" si="0"/>
        <v>11644.609420000001</v>
      </c>
      <c r="AH385" s="108">
        <f t="shared" si="0"/>
        <v>14544.089599999999</v>
      </c>
      <c r="AI385" s="108">
        <f t="shared" si="0"/>
        <v>40598.728639999994</v>
      </c>
      <c r="AJ385" s="108">
        <f t="shared" si="0"/>
        <v>16190.621360000001</v>
      </c>
      <c r="AK385" s="108">
        <f t="shared" si="0"/>
        <v>13368.27846</v>
      </c>
      <c r="AL385" s="108"/>
      <c r="AM385" s="108"/>
      <c r="AN385" s="108"/>
      <c r="AO385" s="108"/>
      <c r="AP385" s="108"/>
      <c r="AQ385" s="108"/>
      <c r="AR385" s="108"/>
      <c r="AS385" s="108"/>
      <c r="AT385" s="108"/>
      <c r="AU385" s="108"/>
      <c r="AV385" s="108"/>
      <c r="AW385" s="108"/>
      <c r="AX385" s="108"/>
      <c r="AY385" s="108"/>
      <c r="AZ385" s="108"/>
      <c r="BA385" s="108"/>
      <c r="BB385" s="108"/>
      <c r="BC385" s="108"/>
      <c r="BD385" s="108"/>
      <c r="BE385" s="108"/>
      <c r="BF385" s="108"/>
      <c r="BG385" s="108"/>
      <c r="BH385" s="108"/>
      <c r="BI385" s="108"/>
      <c r="BJ385" s="108"/>
      <c r="BK385" s="108"/>
      <c r="BL385" s="108"/>
      <c r="BM385" s="108"/>
      <c r="BN385" s="108"/>
      <c r="BO385" s="108"/>
      <c r="BP385" s="108"/>
      <c r="BQ385" s="108"/>
      <c r="BR385" s="108"/>
      <c r="BS385" s="108"/>
      <c r="BT385" s="108"/>
      <c r="BU385" s="108"/>
      <c r="BV385" s="108"/>
      <c r="BW385" s="47"/>
      <c r="BX385" s="47"/>
      <c r="BY385" s="47"/>
      <c r="BZ385" s="47"/>
      <c r="CA385" s="47"/>
      <c r="CB385" s="47"/>
      <c r="CC385" s="47"/>
      <c r="CD385" s="47"/>
      <c r="CE385" s="47"/>
      <c r="CF385" s="47"/>
      <c r="CG385" s="47"/>
      <c r="CH385" s="47"/>
      <c r="CI385" s="47"/>
      <c r="CJ385" s="47"/>
      <c r="CK385" s="47"/>
      <c r="CL385" s="47"/>
      <c r="CM385" s="47"/>
      <c r="CN385" s="47"/>
      <c r="CO385" s="47"/>
      <c r="CP385" s="47"/>
      <c r="CQ385" s="47"/>
      <c r="CR385" s="47"/>
      <c r="CS385" s="47"/>
      <c r="CT385" s="47"/>
      <c r="CU385" s="47"/>
      <c r="CV385" s="47"/>
      <c r="CW385" s="47"/>
      <c r="CX385" s="47"/>
      <c r="CY385" s="47"/>
      <c r="CZ385" s="47"/>
      <c r="DA385" s="47"/>
      <c r="DB385" s="47"/>
      <c r="DC385" s="47"/>
      <c r="DD385" s="47"/>
      <c r="DE385" s="47"/>
      <c r="DF385" s="47"/>
    </row>
    <row r="386" spans="1:110" ht="15.5">
      <c r="A386" s="104"/>
      <c r="B386" s="180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8"/>
      <c r="P386" s="108"/>
      <c r="Q386" s="108"/>
      <c r="R386" s="108"/>
      <c r="S386" s="108"/>
      <c r="T386" s="108"/>
      <c r="U386" s="108"/>
      <c r="V386" s="108"/>
      <c r="W386" s="108"/>
      <c r="X386" s="108"/>
      <c r="Y386" s="108"/>
      <c r="Z386" s="108"/>
      <c r="AA386" s="108">
        <f>AA385+'RP (apres)'!AE62</f>
        <v>3480.3887399999985</v>
      </c>
      <c r="AB386" s="108">
        <f>AB385+'RP (apres)'!AF62</f>
        <v>14528.591020000003</v>
      </c>
      <c r="AC386" s="108">
        <f>AC385+'RP (apres)'!AG62</f>
        <v>13205.753090000002</v>
      </c>
      <c r="AD386" s="108">
        <f>AD385+'RP (apres)'!AH62</f>
        <v>24582.366170000001</v>
      </c>
      <c r="AE386" s="108">
        <f>AE385+'RP (apres)'!AI62</f>
        <v>12671.385020000003</v>
      </c>
      <c r="AF386" s="108">
        <f>AF385+'RP (apres)'!AJ62</f>
        <v>18498.908429999999</v>
      </c>
      <c r="AG386" s="108">
        <f>AG385+'RP (apres)'!AK62</f>
        <v>7042.2920100000001</v>
      </c>
      <c r="AH386" s="108">
        <f>AH385+'RP (apres)'!AL62</f>
        <v>4128.1102999999985</v>
      </c>
      <c r="AI386" s="108">
        <f>AI385+'RP (apres)'!AM62</f>
        <v>-721.82527000000118</v>
      </c>
      <c r="AJ386" s="108">
        <f>AJ385+'RP (apres)'!AN62</f>
        <v>9058.4315800000004</v>
      </c>
      <c r="AK386" s="108">
        <f>AK385+'RP (apres)'!AO62</f>
        <v>-5245.1088899999977</v>
      </c>
      <c r="AL386" s="108"/>
      <c r="AM386" s="108"/>
      <c r="AN386" s="108"/>
      <c r="AO386" s="108"/>
      <c r="AP386" s="108"/>
      <c r="AQ386" s="108"/>
      <c r="AR386" s="108"/>
      <c r="AS386" s="108"/>
      <c r="AT386" s="108"/>
      <c r="AU386" s="108"/>
      <c r="AV386" s="108"/>
      <c r="AW386" s="108"/>
      <c r="AX386" s="108"/>
      <c r="AY386" s="108"/>
      <c r="AZ386" s="108"/>
      <c r="BA386" s="108"/>
      <c r="BB386" s="108"/>
      <c r="BC386" s="108"/>
      <c r="BD386" s="108"/>
      <c r="BE386" s="108"/>
      <c r="BF386" s="108"/>
      <c r="BG386" s="108"/>
      <c r="BH386" s="108"/>
      <c r="BI386" s="108"/>
      <c r="BJ386" s="108"/>
      <c r="BK386" s="108"/>
      <c r="BL386" s="108"/>
      <c r="BM386" s="108"/>
      <c r="BN386" s="108"/>
      <c r="BO386" s="108"/>
      <c r="BP386" s="108"/>
      <c r="BQ386" s="108"/>
      <c r="BR386" s="108"/>
      <c r="BS386" s="108"/>
      <c r="BT386" s="108"/>
      <c r="BU386" s="108"/>
      <c r="BV386" s="108"/>
      <c r="BW386" s="47"/>
      <c r="BX386" s="47"/>
      <c r="BY386" s="47"/>
      <c r="BZ386" s="47"/>
      <c r="CA386" s="47"/>
      <c r="CB386" s="47"/>
      <c r="CC386" s="47"/>
      <c r="CD386" s="47"/>
      <c r="CE386" s="47"/>
      <c r="CF386" s="47"/>
      <c r="CG386" s="47"/>
      <c r="CH386" s="47"/>
      <c r="CI386" s="47"/>
      <c r="CJ386" s="47"/>
      <c r="CK386" s="47"/>
      <c r="CL386" s="47"/>
      <c r="CM386" s="47"/>
      <c r="CN386" s="47"/>
      <c r="CO386" s="47"/>
      <c r="CP386" s="47"/>
      <c r="CQ386" s="47"/>
      <c r="CR386" s="47"/>
      <c r="CS386" s="47"/>
      <c r="CT386" s="47"/>
      <c r="CU386" s="47"/>
      <c r="CV386" s="47"/>
      <c r="CW386" s="47"/>
      <c r="CX386" s="47"/>
      <c r="CY386" s="47"/>
      <c r="CZ386" s="47"/>
      <c r="DA386" s="47"/>
      <c r="DB386" s="47"/>
      <c r="DC386" s="47"/>
      <c r="DD386" s="47"/>
      <c r="DE386" s="47"/>
      <c r="DF386" s="47"/>
    </row>
    <row r="387" spans="1:110">
      <c r="A387" s="104"/>
      <c r="B387" s="181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8"/>
      <c r="P387" s="108"/>
      <c r="Q387" s="108"/>
      <c r="R387" s="108"/>
      <c r="S387" s="108"/>
      <c r="T387" s="108"/>
      <c r="U387" s="108"/>
      <c r="V387" s="108"/>
      <c r="W387" s="108"/>
      <c r="X387" s="108"/>
      <c r="Y387" s="108"/>
      <c r="Z387" s="108"/>
      <c r="AA387" s="108"/>
      <c r="AB387" s="108"/>
      <c r="AC387" s="108"/>
      <c r="AD387" s="108"/>
      <c r="AE387" s="108"/>
      <c r="AF387" s="108"/>
      <c r="AG387" s="108"/>
      <c r="AH387" s="108"/>
      <c r="AI387" s="108"/>
      <c r="AJ387" s="108"/>
      <c r="AK387" s="108"/>
      <c r="AL387" s="108"/>
      <c r="AM387" s="108"/>
      <c r="AN387" s="108"/>
      <c r="AO387" s="108"/>
      <c r="AP387" s="108"/>
      <c r="AQ387" s="108"/>
      <c r="AR387" s="108"/>
      <c r="AS387" s="108"/>
      <c r="AT387" s="108"/>
      <c r="AU387" s="108"/>
      <c r="AV387" s="108"/>
      <c r="AW387" s="108"/>
      <c r="AX387" s="108"/>
      <c r="AY387" s="108"/>
      <c r="AZ387" s="108"/>
      <c r="BA387" s="108"/>
      <c r="BB387" s="108"/>
      <c r="BC387" s="108"/>
      <c r="BD387" s="108"/>
      <c r="BE387" s="108"/>
      <c r="BF387" s="108"/>
      <c r="BG387" s="108"/>
      <c r="BH387" s="108"/>
      <c r="BI387" s="108"/>
      <c r="BJ387" s="108"/>
      <c r="BK387" s="108"/>
      <c r="BL387" s="108"/>
      <c r="BM387" s="108"/>
      <c r="BN387" s="108"/>
      <c r="BO387" s="108"/>
      <c r="BP387" s="108"/>
      <c r="BQ387" s="108"/>
      <c r="BR387" s="108"/>
      <c r="BS387" s="108"/>
      <c r="BT387" s="108"/>
      <c r="BU387" s="108"/>
      <c r="BV387" s="108"/>
      <c r="BW387" s="47"/>
      <c r="BX387" s="47"/>
      <c r="BY387" s="47"/>
      <c r="BZ387" s="47"/>
      <c r="CA387" s="47"/>
      <c r="CB387" s="47"/>
      <c r="CC387" s="47"/>
      <c r="CD387" s="47"/>
      <c r="CE387" s="47"/>
      <c r="CF387" s="47"/>
      <c r="CG387" s="47"/>
      <c r="CH387" s="47"/>
      <c r="CI387" s="47"/>
      <c r="CJ387" s="47"/>
      <c r="CK387" s="47"/>
      <c r="CL387" s="47"/>
      <c r="CM387" s="47"/>
      <c r="CN387" s="47"/>
      <c r="CO387" s="47"/>
      <c r="CP387" s="47"/>
      <c r="CQ387" s="47"/>
      <c r="CR387" s="47"/>
      <c r="CS387" s="47"/>
      <c r="CT387" s="47"/>
      <c r="CU387" s="47"/>
      <c r="CV387" s="47"/>
      <c r="CW387" s="47"/>
      <c r="CX387" s="47"/>
      <c r="CY387" s="47"/>
      <c r="CZ387" s="47"/>
      <c r="DA387" s="47"/>
      <c r="DB387" s="47"/>
      <c r="DC387" s="47"/>
      <c r="DD387" s="47"/>
      <c r="DE387" s="47"/>
      <c r="DF387" s="47"/>
    </row>
    <row r="388" spans="1:110">
      <c r="A388" s="104"/>
      <c r="B388" s="104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8"/>
      <c r="P388" s="108"/>
      <c r="Q388" s="108"/>
      <c r="R388" s="108"/>
      <c r="S388" s="108"/>
      <c r="T388" s="108"/>
      <c r="U388" s="108"/>
      <c r="V388" s="108"/>
      <c r="W388" s="108"/>
      <c r="X388" s="108"/>
      <c r="Y388" s="108"/>
      <c r="Z388" s="108"/>
      <c r="AA388" s="108"/>
      <c r="AB388" s="108"/>
      <c r="AC388" s="108"/>
      <c r="AD388" s="108"/>
      <c r="AE388" s="108"/>
      <c r="AF388" s="108"/>
      <c r="AG388" s="108"/>
      <c r="AH388" s="108"/>
      <c r="AI388" s="108"/>
      <c r="AJ388" s="108"/>
      <c r="AK388" s="108"/>
      <c r="AL388" s="108"/>
      <c r="AM388" s="108"/>
      <c r="AN388" s="108"/>
      <c r="AO388" s="108"/>
      <c r="AP388" s="108"/>
      <c r="AQ388" s="108"/>
      <c r="AR388" s="108"/>
      <c r="AS388" s="108"/>
      <c r="AT388" s="108"/>
      <c r="AU388" s="108"/>
      <c r="AV388" s="108"/>
      <c r="AW388" s="108"/>
      <c r="AX388" s="108"/>
      <c r="AY388" s="108"/>
      <c r="AZ388" s="108"/>
      <c r="BA388" s="108"/>
      <c r="BB388" s="108"/>
      <c r="BC388" s="108"/>
      <c r="BD388" s="108"/>
      <c r="BE388" s="108"/>
      <c r="BF388" s="108"/>
      <c r="BG388" s="108"/>
      <c r="BH388" s="108"/>
      <c r="BI388" s="108"/>
      <c r="BJ388" s="108"/>
      <c r="BK388" s="108"/>
      <c r="BL388" s="108"/>
      <c r="BM388" s="108"/>
      <c r="BN388" s="108"/>
      <c r="BO388" s="108"/>
      <c r="BP388" s="108"/>
      <c r="BQ388" s="108"/>
      <c r="BR388" s="108"/>
      <c r="BS388" s="108"/>
      <c r="BT388" s="108"/>
      <c r="BU388" s="108"/>
      <c r="BV388" s="108"/>
      <c r="BW388" s="47"/>
      <c r="BX388" s="47"/>
      <c r="BY388" s="47"/>
      <c r="BZ388" s="47"/>
      <c r="CA388" s="47"/>
      <c r="CB388" s="47"/>
      <c r="CC388" s="47"/>
      <c r="CD388" s="47"/>
      <c r="CE388" s="47"/>
      <c r="CF388" s="47"/>
      <c r="CG388" s="47"/>
      <c r="CH388" s="47"/>
      <c r="CI388" s="47"/>
      <c r="CJ388" s="47"/>
      <c r="CK388" s="47"/>
      <c r="CL388" s="47"/>
      <c r="CM388" s="47"/>
      <c r="CN388" s="47"/>
      <c r="CO388" s="47"/>
      <c r="CP388" s="47"/>
      <c r="CQ388" s="47"/>
      <c r="CR388" s="47"/>
      <c r="CS388" s="47"/>
      <c r="CT388" s="47"/>
      <c r="CU388" s="47"/>
      <c r="CV388" s="47"/>
      <c r="CW388" s="47"/>
      <c r="CX388" s="47"/>
      <c r="CY388" s="47"/>
      <c r="CZ388" s="47"/>
      <c r="DA388" s="47"/>
      <c r="DB388" s="47"/>
      <c r="DC388" s="47"/>
      <c r="DD388" s="47"/>
      <c r="DE388" s="47"/>
      <c r="DF388" s="47"/>
    </row>
    <row r="389" spans="1:110">
      <c r="A389" s="104"/>
      <c r="B389" s="104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8"/>
      <c r="P389" s="108"/>
      <c r="Q389" s="108"/>
      <c r="R389" s="108"/>
      <c r="S389" s="108"/>
      <c r="T389" s="108"/>
      <c r="U389" s="108"/>
      <c r="V389" s="108"/>
      <c r="W389" s="108"/>
      <c r="X389" s="108"/>
      <c r="Y389" s="108"/>
      <c r="Z389" s="108"/>
      <c r="AA389" s="108"/>
      <c r="AB389" s="108"/>
      <c r="AC389" s="108"/>
      <c r="AD389" s="108"/>
      <c r="AE389" s="108"/>
      <c r="AF389" s="108"/>
      <c r="AG389" s="108"/>
      <c r="AH389" s="108"/>
      <c r="AI389" s="108"/>
      <c r="AJ389" s="108"/>
      <c r="AK389" s="108"/>
      <c r="AL389" s="108"/>
      <c r="AM389" s="108"/>
      <c r="AN389" s="108"/>
      <c r="AO389" s="108"/>
      <c r="AP389" s="108"/>
      <c r="AQ389" s="108"/>
      <c r="AR389" s="108"/>
      <c r="AS389" s="108"/>
      <c r="AT389" s="108"/>
      <c r="AU389" s="108"/>
      <c r="AV389" s="108"/>
      <c r="AW389" s="108"/>
      <c r="AX389" s="108"/>
      <c r="AY389" s="108"/>
      <c r="AZ389" s="108"/>
      <c r="BA389" s="108"/>
      <c r="BB389" s="108"/>
      <c r="BC389" s="108"/>
      <c r="BD389" s="108"/>
      <c r="BE389" s="108"/>
      <c r="BF389" s="108"/>
      <c r="BG389" s="108"/>
      <c r="BH389" s="108"/>
      <c r="BI389" s="108"/>
      <c r="BJ389" s="108"/>
      <c r="BK389" s="108"/>
      <c r="BL389" s="108"/>
      <c r="BM389" s="108"/>
      <c r="BN389" s="108"/>
      <c r="BO389" s="108"/>
      <c r="BP389" s="108"/>
      <c r="BQ389" s="108"/>
      <c r="BR389" s="108"/>
      <c r="BS389" s="108"/>
      <c r="BT389" s="108"/>
      <c r="BU389" s="108"/>
      <c r="BV389" s="108"/>
      <c r="BW389" s="47"/>
      <c r="BX389" s="47"/>
      <c r="BY389" s="47"/>
      <c r="BZ389" s="47"/>
      <c r="CA389" s="47"/>
      <c r="CB389" s="47"/>
      <c r="CC389" s="47"/>
      <c r="CD389" s="47"/>
      <c r="CE389" s="47"/>
      <c r="CF389" s="47"/>
      <c r="CG389" s="47"/>
      <c r="CH389" s="47"/>
      <c r="CI389" s="47"/>
      <c r="CJ389" s="47"/>
      <c r="CK389" s="47"/>
      <c r="CL389" s="47"/>
      <c r="CM389" s="47"/>
      <c r="CN389" s="47"/>
      <c r="CO389" s="47"/>
      <c r="CP389" s="47"/>
      <c r="CQ389" s="47"/>
      <c r="CR389" s="47"/>
      <c r="CS389" s="47"/>
      <c r="CT389" s="47"/>
      <c r="CU389" s="47"/>
      <c r="CV389" s="47"/>
      <c r="CW389" s="47"/>
      <c r="CX389" s="47"/>
      <c r="CY389" s="47"/>
      <c r="CZ389" s="47"/>
      <c r="DA389" s="47"/>
      <c r="DB389" s="47"/>
      <c r="DC389" s="47"/>
      <c r="DD389" s="47"/>
      <c r="DE389" s="47"/>
      <c r="DF389" s="47"/>
    </row>
    <row r="390" spans="1:110">
      <c r="A390" s="104"/>
      <c r="B390" s="104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8"/>
      <c r="P390" s="108"/>
      <c r="Q390" s="108"/>
      <c r="R390" s="108"/>
      <c r="S390" s="108"/>
      <c r="T390" s="108"/>
      <c r="U390" s="108"/>
      <c r="V390" s="108"/>
      <c r="W390" s="108"/>
      <c r="X390" s="108"/>
      <c r="Y390" s="108"/>
      <c r="Z390" s="108"/>
      <c r="AA390" s="108"/>
      <c r="AB390" s="108"/>
      <c r="AC390" s="108"/>
      <c r="AD390" s="108"/>
      <c r="AE390" s="108"/>
      <c r="AF390" s="108"/>
      <c r="AG390" s="108"/>
      <c r="AH390" s="108"/>
      <c r="AI390" s="108"/>
      <c r="AJ390" s="108"/>
      <c r="AK390" s="108"/>
      <c r="AL390" s="108"/>
      <c r="AM390" s="108"/>
      <c r="AN390" s="108"/>
      <c r="AO390" s="108"/>
      <c r="AP390" s="108"/>
      <c r="AQ390" s="108"/>
      <c r="AR390" s="108"/>
      <c r="AS390" s="108"/>
      <c r="AT390" s="108"/>
      <c r="AU390" s="108"/>
      <c r="AV390" s="108"/>
      <c r="AW390" s="108"/>
      <c r="AX390" s="108"/>
      <c r="AY390" s="108"/>
      <c r="AZ390" s="108"/>
      <c r="BA390" s="108"/>
      <c r="BB390" s="108"/>
      <c r="BC390" s="108"/>
      <c r="BD390" s="108"/>
      <c r="BE390" s="108"/>
      <c r="BF390" s="108"/>
      <c r="BG390" s="108"/>
      <c r="BH390" s="108"/>
      <c r="BI390" s="108"/>
      <c r="BJ390" s="108"/>
      <c r="BK390" s="108"/>
      <c r="BL390" s="108"/>
      <c r="BM390" s="108"/>
      <c r="BN390" s="108"/>
      <c r="BO390" s="108"/>
      <c r="BP390" s="108"/>
      <c r="BQ390" s="108"/>
      <c r="BR390" s="108"/>
      <c r="BS390" s="108"/>
      <c r="BT390" s="108"/>
      <c r="BU390" s="108"/>
      <c r="BV390" s="108"/>
      <c r="BW390" s="47"/>
      <c r="BX390" s="47"/>
      <c r="BY390" s="47"/>
      <c r="BZ390" s="47"/>
      <c r="CA390" s="47"/>
      <c r="CB390" s="47"/>
      <c r="CC390" s="47"/>
      <c r="CD390" s="47"/>
      <c r="CE390" s="47"/>
      <c r="CF390" s="47"/>
      <c r="CG390" s="47"/>
      <c r="CH390" s="47"/>
      <c r="CI390" s="47"/>
      <c r="CJ390" s="47"/>
      <c r="CK390" s="47"/>
      <c r="CL390" s="47"/>
      <c r="CM390" s="47"/>
      <c r="CN390" s="47"/>
      <c r="CO390" s="47"/>
      <c r="CP390" s="47"/>
      <c r="CQ390" s="47"/>
      <c r="CR390" s="47"/>
      <c r="CS390" s="47"/>
      <c r="CT390" s="47"/>
      <c r="CU390" s="47"/>
      <c r="CV390" s="47"/>
      <c r="CW390" s="47"/>
      <c r="CX390" s="47"/>
      <c r="CY390" s="47"/>
      <c r="CZ390" s="47"/>
      <c r="DA390" s="47"/>
      <c r="DB390" s="47"/>
      <c r="DC390" s="47"/>
      <c r="DD390" s="47"/>
      <c r="DE390" s="47"/>
      <c r="DF390" s="47"/>
    </row>
    <row r="391" spans="1:110">
      <c r="A391" s="104"/>
      <c r="B391" s="104"/>
      <c r="C391" s="105"/>
      <c r="D391" s="105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34"/>
      <c r="AS391" s="34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  <c r="BE391" s="34"/>
      <c r="BF391" s="34"/>
      <c r="BG391" s="34"/>
      <c r="BH391" s="34"/>
      <c r="BI391" s="34"/>
      <c r="BJ391" s="34"/>
      <c r="BK391" s="34"/>
      <c r="BL391" s="34"/>
      <c r="BM391" s="34"/>
      <c r="BN391" s="34"/>
      <c r="BO391" s="34"/>
      <c r="BP391" s="34"/>
      <c r="BQ391" s="34"/>
      <c r="BR391" s="34"/>
      <c r="BS391" s="34"/>
      <c r="BT391" s="34"/>
      <c r="BU391" s="34"/>
      <c r="BV391" s="34"/>
    </row>
    <row r="392" spans="1:110">
      <c r="A392" s="104"/>
      <c r="B392" s="104"/>
      <c r="C392" s="105"/>
      <c r="D392" s="105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34"/>
      <c r="AS392" s="34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  <c r="BE392" s="34"/>
      <c r="BF392" s="34"/>
      <c r="BG392" s="34"/>
      <c r="BH392" s="34"/>
      <c r="BI392" s="34"/>
      <c r="BJ392" s="34"/>
      <c r="BK392" s="34"/>
      <c r="BL392" s="34"/>
      <c r="BM392" s="34"/>
      <c r="BN392" s="34"/>
      <c r="BO392" s="34"/>
      <c r="BP392" s="34"/>
      <c r="BQ392" s="34"/>
      <c r="BR392" s="34"/>
      <c r="BS392" s="34"/>
      <c r="BT392" s="34"/>
      <c r="BU392" s="34"/>
      <c r="BV392" s="34"/>
    </row>
    <row r="393" spans="1:110">
      <c r="A393" s="104"/>
      <c r="B393" s="104"/>
      <c r="C393" s="105"/>
      <c r="D393" s="105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34"/>
      <c r="AS393" s="34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  <c r="BE393" s="34"/>
      <c r="BF393" s="34"/>
      <c r="BG393" s="34"/>
      <c r="BH393" s="34"/>
      <c r="BI393" s="34"/>
      <c r="BJ393" s="34"/>
      <c r="BK393" s="34"/>
      <c r="BL393" s="34"/>
      <c r="BM393" s="34"/>
      <c r="BN393" s="34"/>
      <c r="BO393" s="34"/>
      <c r="BP393" s="34"/>
      <c r="BQ393" s="34"/>
      <c r="BR393" s="34"/>
      <c r="BS393" s="34"/>
      <c r="BT393" s="34"/>
      <c r="BU393" s="34"/>
      <c r="BV393" s="34"/>
    </row>
    <row r="394" spans="1:110">
      <c r="A394" s="104"/>
      <c r="B394" s="104"/>
      <c r="C394" s="105"/>
      <c r="D394" s="105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34"/>
      <c r="AS394" s="34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  <c r="BE394" s="34"/>
      <c r="BF394" s="34"/>
      <c r="BG394" s="34"/>
      <c r="BH394" s="34"/>
      <c r="BI394" s="34"/>
      <c r="BJ394" s="34"/>
      <c r="BK394" s="34"/>
      <c r="BL394" s="34"/>
      <c r="BM394" s="34"/>
      <c r="BN394" s="34"/>
      <c r="BO394" s="34"/>
      <c r="BP394" s="34"/>
      <c r="BQ394" s="34"/>
      <c r="BR394" s="34"/>
      <c r="BS394" s="34"/>
      <c r="BT394" s="34"/>
      <c r="BU394" s="34"/>
      <c r="BV394" s="34"/>
    </row>
    <row r="395" spans="1:110">
      <c r="A395" s="104"/>
      <c r="B395" s="104"/>
      <c r="C395" s="105"/>
      <c r="D395" s="105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34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  <c r="BE395" s="34"/>
      <c r="BF395" s="34"/>
      <c r="BG395" s="34"/>
      <c r="BH395" s="34"/>
      <c r="BI395" s="34"/>
      <c r="BJ395" s="34"/>
      <c r="BK395" s="34"/>
      <c r="BL395" s="34"/>
      <c r="BM395" s="34"/>
      <c r="BN395" s="34"/>
      <c r="BO395" s="34"/>
      <c r="BP395" s="34"/>
      <c r="BQ395" s="34"/>
      <c r="BR395" s="34"/>
      <c r="BS395" s="34"/>
      <c r="BT395" s="34"/>
      <c r="BU395" s="34"/>
      <c r="BV395" s="34"/>
    </row>
    <row r="396" spans="1:110">
      <c r="A396" s="104"/>
      <c r="B396" s="104"/>
      <c r="C396" s="105"/>
      <c r="D396" s="105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  <c r="BE396" s="34"/>
      <c r="BF396" s="34"/>
      <c r="BG396" s="34"/>
      <c r="BH396" s="34"/>
      <c r="BI396" s="34"/>
      <c r="BJ396" s="34"/>
      <c r="BK396" s="34"/>
      <c r="BL396" s="34"/>
      <c r="BM396" s="34"/>
      <c r="BN396" s="34"/>
      <c r="BO396" s="34"/>
      <c r="BP396" s="34"/>
      <c r="BQ396" s="34"/>
      <c r="BR396" s="34"/>
      <c r="BS396" s="34"/>
      <c r="BT396" s="34"/>
      <c r="BU396" s="34"/>
      <c r="BV396" s="34"/>
    </row>
    <row r="397" spans="1:110">
      <c r="A397" s="104"/>
      <c r="B397" s="104"/>
      <c r="C397" s="105"/>
      <c r="D397" s="105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  <c r="BE397" s="34"/>
      <c r="BF397" s="34"/>
      <c r="BG397" s="34"/>
      <c r="BH397" s="34"/>
      <c r="BI397" s="34"/>
      <c r="BJ397" s="34"/>
      <c r="BK397" s="34"/>
      <c r="BL397" s="34"/>
      <c r="BM397" s="34"/>
      <c r="BN397" s="34"/>
      <c r="BO397" s="34"/>
      <c r="BP397" s="34"/>
      <c r="BQ397" s="34"/>
      <c r="BR397" s="34"/>
      <c r="BS397" s="34"/>
      <c r="BT397" s="34"/>
      <c r="BU397" s="34"/>
      <c r="BV397" s="34"/>
    </row>
    <row r="398" spans="1:110">
      <c r="A398" s="104"/>
      <c r="B398" s="104"/>
      <c r="C398" s="105"/>
      <c r="D398" s="105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34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  <c r="BN398" s="34"/>
      <c r="BO398" s="34"/>
      <c r="BP398" s="34"/>
      <c r="BQ398" s="34"/>
      <c r="BR398" s="34"/>
      <c r="BS398" s="34"/>
      <c r="BT398" s="34"/>
      <c r="BU398" s="34"/>
      <c r="BV398" s="34"/>
    </row>
    <row r="399" spans="1:110">
      <c r="A399" s="104"/>
      <c r="B399" s="104"/>
      <c r="C399" s="105"/>
      <c r="D399" s="105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34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  <c r="BN399" s="34"/>
      <c r="BO399" s="34"/>
      <c r="BP399" s="34"/>
      <c r="BQ399" s="34"/>
      <c r="BR399" s="34"/>
      <c r="BS399" s="34"/>
      <c r="BT399" s="34"/>
      <c r="BU399" s="34"/>
      <c r="BV399" s="34"/>
    </row>
    <row r="400" spans="1:110">
      <c r="A400" s="104"/>
      <c r="B400" s="104"/>
      <c r="C400" s="105"/>
      <c r="D400" s="105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4"/>
      <c r="BQ400" s="34"/>
      <c r="BR400" s="34"/>
      <c r="BS400" s="34"/>
      <c r="BT400" s="34"/>
      <c r="BU400" s="34"/>
      <c r="BV400" s="34"/>
    </row>
    <row r="401" spans="1:74">
      <c r="A401" s="104"/>
      <c r="B401" s="104"/>
      <c r="C401" s="105"/>
      <c r="D401" s="105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34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  <c r="BE401" s="34"/>
      <c r="BF401" s="34"/>
      <c r="BG401" s="34"/>
      <c r="BH401" s="34"/>
      <c r="BI401" s="34"/>
      <c r="BJ401" s="34"/>
      <c r="BK401" s="34"/>
      <c r="BL401" s="34"/>
      <c r="BM401" s="34"/>
      <c r="BN401" s="34"/>
      <c r="BO401" s="34"/>
      <c r="BP401" s="34"/>
      <c r="BQ401" s="34"/>
      <c r="BR401" s="34"/>
      <c r="BS401" s="34"/>
      <c r="BT401" s="34"/>
      <c r="BU401" s="34"/>
      <c r="BV401" s="34"/>
    </row>
    <row r="402" spans="1:74">
      <c r="A402" s="104"/>
      <c r="B402" s="104"/>
      <c r="C402" s="105"/>
      <c r="D402" s="105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34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  <c r="BE402" s="34"/>
      <c r="BF402" s="34"/>
      <c r="BG402" s="34"/>
      <c r="BH402" s="34"/>
      <c r="BI402" s="34"/>
      <c r="BJ402" s="34"/>
      <c r="BK402" s="34"/>
      <c r="BL402" s="34"/>
      <c r="BM402" s="34"/>
      <c r="BN402" s="34"/>
      <c r="BO402" s="34"/>
      <c r="BP402" s="34"/>
      <c r="BQ402" s="34"/>
      <c r="BR402" s="34"/>
      <c r="BS402" s="34"/>
      <c r="BT402" s="34"/>
      <c r="BU402" s="34"/>
      <c r="BV402" s="34"/>
    </row>
    <row r="403" spans="1:74">
      <c r="A403" s="104"/>
      <c r="B403" s="104"/>
      <c r="C403" s="105"/>
      <c r="D403" s="105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  <c r="BE403" s="34"/>
      <c r="BF403" s="34"/>
      <c r="BG403" s="34"/>
      <c r="BH403" s="34"/>
      <c r="BI403" s="34"/>
      <c r="BJ403" s="34"/>
      <c r="BK403" s="34"/>
      <c r="BL403" s="34"/>
      <c r="BM403" s="34"/>
      <c r="BN403" s="34"/>
      <c r="BO403" s="34"/>
      <c r="BP403" s="34"/>
      <c r="BQ403" s="34"/>
      <c r="BR403" s="34"/>
      <c r="BS403" s="34"/>
      <c r="BT403" s="34"/>
      <c r="BU403" s="34"/>
      <c r="BV403" s="34"/>
    </row>
    <row r="404" spans="1:74">
      <c r="A404" s="104"/>
      <c r="B404" s="104"/>
      <c r="C404" s="105"/>
      <c r="D404" s="105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34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  <c r="BE404" s="34"/>
      <c r="BF404" s="34"/>
      <c r="BG404" s="34"/>
      <c r="BH404" s="34"/>
      <c r="BI404" s="34"/>
      <c r="BJ404" s="34"/>
      <c r="BK404" s="34"/>
      <c r="BL404" s="34"/>
      <c r="BM404" s="34"/>
      <c r="BN404" s="34"/>
      <c r="BO404" s="34"/>
      <c r="BP404" s="34"/>
      <c r="BQ404" s="34"/>
      <c r="BR404" s="34"/>
      <c r="BS404" s="34"/>
      <c r="BT404" s="34"/>
      <c r="BU404" s="34"/>
      <c r="BV404" s="34"/>
    </row>
    <row r="405" spans="1:74">
      <c r="A405" s="104"/>
      <c r="B405" s="104"/>
      <c r="C405" s="105"/>
      <c r="D405" s="105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34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4"/>
      <c r="BP405" s="34"/>
      <c r="BQ405" s="34"/>
      <c r="BR405" s="34"/>
      <c r="BS405" s="34"/>
      <c r="BT405" s="34"/>
      <c r="BU405" s="34"/>
      <c r="BV405" s="34"/>
    </row>
    <row r="406" spans="1:74">
      <c r="A406" s="104"/>
      <c r="B406" s="104"/>
      <c r="C406" s="105"/>
      <c r="D406" s="105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34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  <c r="BE406" s="34"/>
      <c r="BF406" s="34"/>
      <c r="BG406" s="34"/>
      <c r="BH406" s="34"/>
      <c r="BI406" s="34"/>
      <c r="BJ406" s="34"/>
      <c r="BK406" s="34"/>
      <c r="BL406" s="34"/>
      <c r="BM406" s="34"/>
      <c r="BN406" s="34"/>
      <c r="BO406" s="34"/>
      <c r="BP406" s="34"/>
      <c r="BQ406" s="34"/>
      <c r="BR406" s="34"/>
      <c r="BS406" s="34"/>
      <c r="BT406" s="34"/>
      <c r="BU406" s="34"/>
      <c r="BV406" s="34"/>
    </row>
    <row r="407" spans="1:74">
      <c r="A407" s="104"/>
      <c r="B407" s="104"/>
      <c r="C407" s="105"/>
      <c r="D407" s="105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34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  <c r="BE407" s="34"/>
      <c r="BF407" s="34"/>
      <c r="BG407" s="34"/>
      <c r="BH407" s="34"/>
      <c r="BI407" s="34"/>
      <c r="BJ407" s="34"/>
      <c r="BK407" s="34"/>
      <c r="BL407" s="34"/>
      <c r="BM407" s="34"/>
      <c r="BN407" s="34"/>
      <c r="BO407" s="34"/>
      <c r="BP407" s="34"/>
      <c r="BQ407" s="34"/>
      <c r="BR407" s="34"/>
      <c r="BS407" s="34"/>
      <c r="BT407" s="34"/>
      <c r="BU407" s="34"/>
      <c r="BV407" s="34"/>
    </row>
    <row r="408" spans="1:74">
      <c r="A408" s="104"/>
      <c r="B408" s="104"/>
      <c r="C408" s="105"/>
      <c r="D408" s="105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  <c r="BE408" s="34"/>
      <c r="BF408" s="34"/>
      <c r="BG408" s="34"/>
      <c r="BH408" s="34"/>
      <c r="BI408" s="34"/>
      <c r="BJ408" s="34"/>
      <c r="BK408" s="34"/>
      <c r="BL408" s="34"/>
      <c r="BM408" s="34"/>
      <c r="BN408" s="34"/>
      <c r="BO408" s="34"/>
      <c r="BP408" s="34"/>
      <c r="BQ408" s="34"/>
      <c r="BR408" s="34"/>
      <c r="BS408" s="34"/>
      <c r="BT408" s="34"/>
      <c r="BU408" s="34"/>
      <c r="BV408" s="34"/>
    </row>
    <row r="409" spans="1:74">
      <c r="A409" s="104"/>
      <c r="B409" s="104"/>
      <c r="C409" s="105"/>
      <c r="D409" s="105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34"/>
      <c r="AS409" s="34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  <c r="BE409" s="34"/>
      <c r="BF409" s="34"/>
      <c r="BG409" s="34"/>
      <c r="BH409" s="34"/>
      <c r="BI409" s="34"/>
      <c r="BJ409" s="34"/>
      <c r="BK409" s="34"/>
      <c r="BL409" s="34"/>
      <c r="BM409" s="34"/>
      <c r="BN409" s="34"/>
      <c r="BO409" s="34"/>
      <c r="BP409" s="34"/>
      <c r="BQ409" s="34"/>
      <c r="BR409" s="34"/>
      <c r="BS409" s="34"/>
      <c r="BT409" s="34"/>
      <c r="BU409" s="34"/>
      <c r="BV409" s="34"/>
    </row>
    <row r="410" spans="1:74">
      <c r="A410" s="104"/>
      <c r="B410" s="104"/>
      <c r="C410" s="105"/>
      <c r="D410" s="105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34"/>
      <c r="AS410" s="34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  <c r="BE410" s="34"/>
      <c r="BF410" s="34"/>
      <c r="BG410" s="34"/>
      <c r="BH410" s="34"/>
      <c r="BI410" s="34"/>
      <c r="BJ410" s="34"/>
      <c r="BK410" s="34"/>
      <c r="BL410" s="34"/>
      <c r="BM410" s="34"/>
      <c r="BN410" s="34"/>
      <c r="BO410" s="34"/>
      <c r="BP410" s="34"/>
      <c r="BQ410" s="34"/>
      <c r="BR410" s="34"/>
      <c r="BS410" s="34"/>
      <c r="BT410" s="34"/>
      <c r="BU410" s="34"/>
      <c r="BV410" s="34"/>
    </row>
    <row r="411" spans="1:74">
      <c r="A411" s="104"/>
      <c r="B411" s="104"/>
      <c r="C411" s="105"/>
      <c r="D411" s="105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  <c r="BE411" s="34"/>
      <c r="BF411" s="34"/>
      <c r="BG411" s="34"/>
      <c r="BH411" s="34"/>
      <c r="BI411" s="34"/>
      <c r="BJ411" s="34"/>
      <c r="BK411" s="34"/>
      <c r="BL411" s="34"/>
      <c r="BM411" s="34"/>
      <c r="BN411" s="34"/>
      <c r="BO411" s="34"/>
      <c r="BP411" s="34"/>
      <c r="BQ411" s="34"/>
      <c r="BR411" s="34"/>
      <c r="BS411" s="34"/>
      <c r="BT411" s="34"/>
      <c r="BU411" s="34"/>
      <c r="BV411" s="34"/>
    </row>
    <row r="412" spans="1:74">
      <c r="A412" s="104"/>
      <c r="B412" s="104"/>
      <c r="C412" s="105"/>
      <c r="D412" s="105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34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  <c r="BE412" s="34"/>
      <c r="BF412" s="34"/>
      <c r="BG412" s="34"/>
      <c r="BH412" s="34"/>
      <c r="BI412" s="34"/>
      <c r="BJ412" s="34"/>
      <c r="BK412" s="34"/>
      <c r="BL412" s="34"/>
      <c r="BM412" s="34"/>
      <c r="BN412" s="34"/>
      <c r="BO412" s="34"/>
      <c r="BP412" s="34"/>
      <c r="BQ412" s="34"/>
      <c r="BR412" s="34"/>
      <c r="BS412" s="34"/>
      <c r="BT412" s="34"/>
      <c r="BU412" s="34"/>
      <c r="BV412" s="34"/>
    </row>
    <row r="413" spans="1:74">
      <c r="A413" s="104"/>
      <c r="B413" s="104"/>
      <c r="C413" s="105"/>
      <c r="D413" s="105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34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  <c r="BE413" s="34"/>
      <c r="BF413" s="34"/>
      <c r="BG413" s="34"/>
      <c r="BH413" s="34"/>
      <c r="BI413" s="34"/>
      <c r="BJ413" s="34"/>
      <c r="BK413" s="34"/>
      <c r="BL413" s="34"/>
      <c r="BM413" s="34"/>
      <c r="BN413" s="34"/>
      <c r="BO413" s="34"/>
      <c r="BP413" s="34"/>
      <c r="BQ413" s="34"/>
      <c r="BR413" s="34"/>
      <c r="BS413" s="34"/>
      <c r="BT413" s="34"/>
      <c r="BU413" s="34"/>
      <c r="BV413" s="34"/>
    </row>
    <row r="414" spans="1:74">
      <c r="A414" s="104"/>
      <c r="B414" s="104"/>
      <c r="C414" s="105"/>
      <c r="D414" s="105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  <c r="BE414" s="34"/>
      <c r="BF414" s="34"/>
      <c r="BG414" s="34"/>
      <c r="BH414" s="34"/>
      <c r="BI414" s="34"/>
      <c r="BJ414" s="34"/>
      <c r="BK414" s="34"/>
      <c r="BL414" s="34"/>
      <c r="BM414" s="34"/>
      <c r="BN414" s="34"/>
      <c r="BO414" s="34"/>
      <c r="BP414" s="34"/>
      <c r="BQ414" s="34"/>
      <c r="BR414" s="34"/>
      <c r="BS414" s="34"/>
      <c r="BT414" s="34"/>
      <c r="BU414" s="34"/>
      <c r="BV414" s="34"/>
    </row>
    <row r="415" spans="1:74">
      <c r="A415" s="104"/>
      <c r="B415" s="104"/>
      <c r="C415" s="105"/>
      <c r="D415" s="105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  <c r="BE415" s="34"/>
      <c r="BF415" s="34"/>
      <c r="BG415" s="34"/>
      <c r="BH415" s="34"/>
      <c r="BI415" s="34"/>
      <c r="BJ415" s="34"/>
      <c r="BK415" s="34"/>
      <c r="BL415" s="34"/>
      <c r="BM415" s="34"/>
      <c r="BN415" s="34"/>
      <c r="BO415" s="34"/>
      <c r="BP415" s="34"/>
      <c r="BQ415" s="34"/>
      <c r="BR415" s="34"/>
      <c r="BS415" s="34"/>
      <c r="BT415" s="34"/>
      <c r="BU415" s="34"/>
      <c r="BV415" s="34"/>
    </row>
    <row r="416" spans="1:74">
      <c r="A416" s="104"/>
      <c r="B416" s="104"/>
      <c r="C416" s="105"/>
      <c r="D416" s="105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  <c r="BE416" s="34"/>
      <c r="BF416" s="34"/>
      <c r="BG416" s="34"/>
      <c r="BH416" s="34"/>
      <c r="BI416" s="34"/>
      <c r="BJ416" s="34"/>
      <c r="BK416" s="34"/>
      <c r="BL416" s="34"/>
      <c r="BM416" s="34"/>
      <c r="BN416" s="34"/>
      <c r="BO416" s="34"/>
      <c r="BP416" s="34"/>
      <c r="BQ416" s="34"/>
      <c r="BR416" s="34"/>
      <c r="BS416" s="34"/>
      <c r="BT416" s="34"/>
      <c r="BU416" s="34"/>
      <c r="BV416" s="34"/>
    </row>
    <row r="417" spans="1:74">
      <c r="A417" s="104"/>
      <c r="B417" s="104"/>
      <c r="C417" s="105"/>
      <c r="D417" s="105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  <c r="BE417" s="34"/>
      <c r="BF417" s="34"/>
      <c r="BG417" s="34"/>
      <c r="BH417" s="34"/>
      <c r="BI417" s="34"/>
      <c r="BJ417" s="34"/>
      <c r="BK417" s="34"/>
      <c r="BL417" s="34"/>
      <c r="BM417" s="34"/>
      <c r="BN417" s="34"/>
      <c r="BO417" s="34"/>
      <c r="BP417" s="34"/>
      <c r="BQ417" s="34"/>
      <c r="BR417" s="34"/>
      <c r="BS417" s="34"/>
      <c r="BT417" s="34"/>
      <c r="BU417" s="34"/>
      <c r="BV417" s="34"/>
    </row>
    <row r="418" spans="1:74">
      <c r="A418" s="104"/>
      <c r="B418" s="104"/>
      <c r="C418" s="105"/>
      <c r="D418" s="105"/>
      <c r="E418" s="105"/>
      <c r="F418" s="106"/>
      <c r="G418" s="105"/>
      <c r="H418" s="105"/>
      <c r="I418" s="105"/>
      <c r="J418" s="105"/>
      <c r="K418" s="105"/>
      <c r="L418" s="105"/>
      <c r="M418" s="105"/>
      <c r="N418" s="105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34"/>
      <c r="BP418" s="34"/>
      <c r="BQ418" s="34"/>
      <c r="BR418" s="34"/>
      <c r="BS418" s="34"/>
      <c r="BT418" s="34"/>
      <c r="BU418" s="34"/>
      <c r="BV418" s="34"/>
    </row>
    <row r="419" spans="1:74">
      <c r="A419" s="104"/>
      <c r="B419" s="104"/>
      <c r="C419" s="106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  <c r="BN419" s="34"/>
      <c r="BO419" s="34"/>
      <c r="BP419" s="34"/>
      <c r="BQ419" s="34"/>
      <c r="BR419" s="34"/>
      <c r="BS419" s="34"/>
      <c r="BT419" s="34"/>
      <c r="BU419" s="34"/>
      <c r="BV419" s="34"/>
    </row>
    <row r="420" spans="1:74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  <c r="BE420" s="34"/>
      <c r="BF420" s="34"/>
      <c r="BG420" s="34"/>
      <c r="BH420" s="34"/>
      <c r="BI420" s="34"/>
      <c r="BJ420" s="34"/>
      <c r="BK420" s="34"/>
      <c r="BL420" s="34"/>
      <c r="BM420" s="34"/>
      <c r="BN420" s="34"/>
      <c r="BO420" s="34"/>
      <c r="BP420" s="34"/>
      <c r="BQ420" s="34"/>
      <c r="BR420" s="34"/>
      <c r="BS420" s="34"/>
      <c r="BT420" s="34"/>
      <c r="BU420" s="34"/>
      <c r="BV420" s="34"/>
    </row>
    <row r="421" spans="1:74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  <c r="BE421" s="34"/>
      <c r="BF421" s="34"/>
      <c r="BG421" s="34"/>
      <c r="BH421" s="34"/>
      <c r="BI421" s="34"/>
      <c r="BJ421" s="34"/>
      <c r="BK421" s="34"/>
      <c r="BL421" s="34"/>
      <c r="BM421" s="34"/>
      <c r="BN421" s="34"/>
      <c r="BO421" s="34"/>
      <c r="BP421" s="34"/>
      <c r="BQ421" s="34"/>
      <c r="BR421" s="34"/>
      <c r="BS421" s="34"/>
      <c r="BT421" s="34"/>
      <c r="BU421" s="34"/>
      <c r="BV421" s="34"/>
    </row>
    <row r="422" spans="1:74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  <c r="BE422" s="34"/>
      <c r="BF422" s="34"/>
      <c r="BG422" s="34"/>
      <c r="BH422" s="34"/>
      <c r="BI422" s="34"/>
      <c r="BJ422" s="34"/>
      <c r="BK422" s="34"/>
      <c r="BL422" s="34"/>
      <c r="BM422" s="34"/>
      <c r="BN422" s="34"/>
      <c r="BO422" s="34"/>
      <c r="BP422" s="34"/>
      <c r="BQ422" s="34"/>
      <c r="BR422" s="34"/>
      <c r="BS422" s="34"/>
      <c r="BT422" s="34"/>
      <c r="BU422" s="34"/>
      <c r="BV422" s="34"/>
    </row>
    <row r="423" spans="1:74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  <c r="BE423" s="34"/>
      <c r="BF423" s="34"/>
      <c r="BG423" s="34"/>
      <c r="BH423" s="34"/>
      <c r="BI423" s="34"/>
      <c r="BJ423" s="34"/>
      <c r="BK423" s="34"/>
      <c r="BL423" s="34"/>
      <c r="BM423" s="34"/>
      <c r="BN423" s="34"/>
      <c r="BO423" s="34"/>
      <c r="BP423" s="34"/>
      <c r="BQ423" s="34"/>
      <c r="BR423" s="34"/>
      <c r="BS423" s="34"/>
      <c r="BT423" s="34"/>
      <c r="BU423" s="34"/>
      <c r="BV423" s="34"/>
    </row>
    <row r="424" spans="1:74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  <c r="BE424" s="34"/>
      <c r="BF424" s="34"/>
      <c r="BG424" s="34"/>
      <c r="BH424" s="34"/>
      <c r="BI424" s="34"/>
      <c r="BJ424" s="34"/>
      <c r="BK424" s="34"/>
      <c r="BL424" s="34"/>
      <c r="BM424" s="34"/>
      <c r="BN424" s="34"/>
      <c r="BO424" s="34"/>
      <c r="BP424" s="34"/>
      <c r="BQ424" s="34"/>
      <c r="BR424" s="34"/>
      <c r="BS424" s="34"/>
      <c r="BT424" s="34"/>
      <c r="BU424" s="34"/>
      <c r="BV424" s="34"/>
    </row>
    <row r="425" spans="1:74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  <c r="BP425" s="34"/>
      <c r="BQ425" s="34"/>
      <c r="BR425" s="34"/>
      <c r="BS425" s="34"/>
      <c r="BT425" s="34"/>
      <c r="BU425" s="34"/>
      <c r="BV425" s="34"/>
    </row>
    <row r="426" spans="1:74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  <c r="BN426" s="34"/>
      <c r="BO426" s="34"/>
      <c r="BP426" s="34"/>
      <c r="BQ426" s="34"/>
      <c r="BR426" s="34"/>
      <c r="BS426" s="34"/>
      <c r="BT426" s="34"/>
      <c r="BU426" s="34"/>
      <c r="BV426" s="34"/>
    </row>
    <row r="427" spans="1:74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  <c r="BN427" s="34"/>
      <c r="BO427" s="34"/>
      <c r="BP427" s="34"/>
      <c r="BQ427" s="34"/>
      <c r="BR427" s="34"/>
      <c r="BS427" s="34"/>
      <c r="BT427" s="34"/>
      <c r="BU427" s="34"/>
      <c r="BV427" s="34"/>
    </row>
    <row r="428" spans="1:74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  <c r="BN428" s="34"/>
      <c r="BO428" s="34"/>
      <c r="BP428" s="34"/>
      <c r="BQ428" s="34"/>
      <c r="BR428" s="34"/>
      <c r="BS428" s="34"/>
      <c r="BT428" s="34"/>
      <c r="BU428" s="34"/>
      <c r="BV428" s="34"/>
    </row>
    <row r="429" spans="1:74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34"/>
      <c r="BP429" s="34"/>
      <c r="BQ429" s="34"/>
      <c r="BR429" s="34"/>
      <c r="BS429" s="34"/>
      <c r="BT429" s="34"/>
      <c r="BU429" s="34"/>
      <c r="BV429" s="34"/>
    </row>
    <row r="430" spans="1:74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  <c r="BE430" s="34"/>
      <c r="BF430" s="34"/>
      <c r="BG430" s="34"/>
      <c r="BH430" s="34"/>
      <c r="BI430" s="34"/>
      <c r="BJ430" s="34"/>
      <c r="BK430" s="34"/>
      <c r="BL430" s="34"/>
      <c r="BM430" s="34"/>
      <c r="BN430" s="34"/>
      <c r="BO430" s="34"/>
      <c r="BP430" s="34"/>
      <c r="BQ430" s="34"/>
      <c r="BR430" s="34"/>
      <c r="BS430" s="34"/>
      <c r="BT430" s="34"/>
      <c r="BU430" s="34"/>
      <c r="BV430" s="34"/>
    </row>
    <row r="431" spans="1:74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  <c r="BE431" s="34"/>
      <c r="BF431" s="34"/>
      <c r="BG431" s="34"/>
      <c r="BH431" s="34"/>
      <c r="BI431" s="34"/>
      <c r="BJ431" s="34"/>
      <c r="BK431" s="34"/>
      <c r="BL431" s="34"/>
      <c r="BM431" s="34"/>
      <c r="BN431" s="34"/>
      <c r="BO431" s="34"/>
      <c r="BP431" s="34"/>
      <c r="BQ431" s="34"/>
      <c r="BR431" s="34"/>
      <c r="BS431" s="34"/>
      <c r="BT431" s="34"/>
      <c r="BU431" s="34"/>
      <c r="BV431" s="34"/>
    </row>
    <row r="432" spans="1:74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  <c r="BE432" s="34"/>
      <c r="BF432" s="34"/>
      <c r="BG432" s="34"/>
      <c r="BH432" s="34"/>
      <c r="BI432" s="34"/>
      <c r="BJ432" s="34"/>
      <c r="BK432" s="34"/>
      <c r="BL432" s="34"/>
      <c r="BM432" s="34"/>
      <c r="BN432" s="34"/>
      <c r="BO432" s="34"/>
      <c r="BP432" s="34"/>
      <c r="BQ432" s="34"/>
      <c r="BR432" s="34"/>
      <c r="BS432" s="34"/>
      <c r="BT432" s="34"/>
      <c r="BU432" s="34"/>
      <c r="BV432" s="34"/>
    </row>
    <row r="433" spans="1:74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4"/>
      <c r="BQ433" s="34"/>
      <c r="BR433" s="34"/>
      <c r="BS433" s="34"/>
      <c r="BT433" s="34"/>
      <c r="BU433" s="34"/>
      <c r="BV433" s="34"/>
    </row>
    <row r="434" spans="1:74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34"/>
      <c r="BP434" s="34"/>
      <c r="BQ434" s="34"/>
      <c r="BR434" s="34"/>
      <c r="BS434" s="34"/>
      <c r="BT434" s="34"/>
      <c r="BU434" s="34"/>
      <c r="BV434" s="34"/>
    </row>
    <row r="435" spans="1:74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34"/>
      <c r="BP435" s="34"/>
      <c r="BQ435" s="34"/>
      <c r="BR435" s="34"/>
      <c r="BS435" s="34"/>
      <c r="BT435" s="34"/>
      <c r="BU435" s="34"/>
      <c r="BV435" s="34"/>
    </row>
    <row r="436" spans="1:74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34"/>
      <c r="BR436" s="34"/>
      <c r="BS436" s="34"/>
      <c r="BT436" s="34"/>
      <c r="BU436" s="34"/>
      <c r="BV436" s="34"/>
    </row>
    <row r="437" spans="1:74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34"/>
      <c r="BP437" s="34"/>
      <c r="BQ437" s="34"/>
      <c r="BR437" s="34"/>
      <c r="BS437" s="34"/>
      <c r="BT437" s="34"/>
      <c r="BU437" s="34"/>
      <c r="BV437" s="34"/>
    </row>
    <row r="438" spans="1:74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  <c r="BE438" s="34"/>
      <c r="BF438" s="34"/>
      <c r="BG438" s="34"/>
      <c r="BH438" s="34"/>
      <c r="BI438" s="34"/>
      <c r="BJ438" s="34"/>
      <c r="BK438" s="34"/>
      <c r="BL438" s="34"/>
      <c r="BM438" s="34"/>
      <c r="BN438" s="34"/>
      <c r="BO438" s="34"/>
      <c r="BP438" s="34"/>
      <c r="BQ438" s="34"/>
      <c r="BR438" s="34"/>
      <c r="BS438" s="34"/>
      <c r="BT438" s="34"/>
      <c r="BU438" s="34"/>
      <c r="BV438" s="34"/>
    </row>
    <row r="439" spans="1:74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  <c r="BE439" s="34"/>
      <c r="BF439" s="34"/>
      <c r="BG439" s="34"/>
      <c r="BH439" s="34"/>
      <c r="BI439" s="34"/>
      <c r="BJ439" s="34"/>
      <c r="BK439" s="34"/>
      <c r="BL439" s="34"/>
      <c r="BM439" s="34"/>
      <c r="BN439" s="34"/>
      <c r="BO439" s="34"/>
      <c r="BP439" s="34"/>
      <c r="BQ439" s="34"/>
      <c r="BR439" s="34"/>
      <c r="BS439" s="34"/>
      <c r="BT439" s="34"/>
      <c r="BU439" s="34"/>
      <c r="BV439" s="34"/>
    </row>
    <row r="440" spans="1:74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34"/>
      <c r="BP440" s="34"/>
      <c r="BQ440" s="34"/>
      <c r="BR440" s="34"/>
      <c r="BS440" s="34"/>
      <c r="BT440" s="34"/>
      <c r="BU440" s="34"/>
      <c r="BV440" s="34"/>
    </row>
    <row r="441" spans="1:74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  <c r="BN441" s="34"/>
      <c r="BO441" s="34"/>
      <c r="BP441" s="34"/>
      <c r="BQ441" s="34"/>
      <c r="BR441" s="34"/>
      <c r="BS441" s="34"/>
      <c r="BT441" s="34"/>
      <c r="BU441" s="34"/>
      <c r="BV441" s="34"/>
    </row>
    <row r="442" spans="1:74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34"/>
      <c r="BP442" s="34"/>
      <c r="BQ442" s="34"/>
      <c r="BR442" s="34"/>
      <c r="BS442" s="34"/>
      <c r="BT442" s="34"/>
      <c r="BU442" s="34"/>
      <c r="BV442" s="34"/>
    </row>
    <row r="443" spans="1:74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34"/>
      <c r="BP443" s="34"/>
      <c r="BQ443" s="34"/>
      <c r="BR443" s="34"/>
      <c r="BS443" s="34"/>
      <c r="BT443" s="34"/>
      <c r="BU443" s="34"/>
      <c r="BV443" s="34"/>
    </row>
    <row r="444" spans="1:74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4"/>
      <c r="BQ444" s="34"/>
      <c r="BR444" s="34"/>
      <c r="BS444" s="34"/>
      <c r="BT444" s="34"/>
      <c r="BU444" s="34"/>
      <c r="BV444" s="34"/>
    </row>
    <row r="445" spans="1:74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  <c r="BN445" s="34"/>
      <c r="BO445" s="34"/>
      <c r="BP445" s="34"/>
      <c r="BQ445" s="34"/>
      <c r="BR445" s="34"/>
      <c r="BS445" s="34"/>
      <c r="BT445" s="34"/>
      <c r="BU445" s="34"/>
      <c r="BV445" s="34"/>
    </row>
    <row r="446" spans="1:74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  <c r="BE446" s="34"/>
      <c r="BF446" s="34"/>
      <c r="BG446" s="34"/>
      <c r="BH446" s="34"/>
      <c r="BI446" s="34"/>
      <c r="BJ446" s="34"/>
      <c r="BK446" s="34"/>
      <c r="BL446" s="34"/>
      <c r="BM446" s="34"/>
      <c r="BN446" s="34"/>
      <c r="BO446" s="34"/>
      <c r="BP446" s="34"/>
      <c r="BQ446" s="34"/>
      <c r="BR446" s="34"/>
      <c r="BS446" s="34"/>
      <c r="BT446" s="34"/>
      <c r="BU446" s="34"/>
      <c r="BV446" s="34"/>
    </row>
    <row r="447" spans="1:74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4"/>
      <c r="BQ447" s="34"/>
      <c r="BR447" s="34"/>
      <c r="BS447" s="34"/>
      <c r="BT447" s="34"/>
      <c r="BU447" s="34"/>
      <c r="BV447" s="34"/>
    </row>
    <row r="448" spans="1:74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  <c r="BN448" s="34"/>
      <c r="BO448" s="34"/>
      <c r="BP448" s="34"/>
      <c r="BQ448" s="34"/>
      <c r="BR448" s="34"/>
      <c r="BS448" s="34"/>
      <c r="BT448" s="34"/>
      <c r="BU448" s="34"/>
      <c r="BV448" s="34"/>
    </row>
    <row r="449" spans="1:74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  <c r="BE449" s="34"/>
      <c r="BF449" s="34"/>
      <c r="BG449" s="34"/>
      <c r="BH449" s="34"/>
      <c r="BI449" s="34"/>
      <c r="BJ449" s="34"/>
      <c r="BK449" s="34"/>
      <c r="BL449" s="34"/>
      <c r="BM449" s="34"/>
      <c r="BN449" s="34"/>
      <c r="BO449" s="34"/>
      <c r="BP449" s="34"/>
      <c r="BQ449" s="34"/>
      <c r="BR449" s="34"/>
      <c r="BS449" s="34"/>
      <c r="BT449" s="34"/>
      <c r="BU449" s="34"/>
      <c r="BV449" s="34"/>
    </row>
    <row r="450" spans="1:74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  <c r="BE450" s="34"/>
      <c r="BF450" s="34"/>
      <c r="BG450" s="34"/>
      <c r="BH450" s="34"/>
      <c r="BI450" s="34"/>
      <c r="BJ450" s="34"/>
      <c r="BK450" s="34"/>
      <c r="BL450" s="34"/>
      <c r="BM450" s="34"/>
      <c r="BN450" s="34"/>
      <c r="BO450" s="34"/>
      <c r="BP450" s="34"/>
      <c r="BQ450" s="34"/>
      <c r="BR450" s="34"/>
      <c r="BS450" s="34"/>
      <c r="BT450" s="34"/>
      <c r="BU450" s="34"/>
      <c r="BV450" s="34"/>
    </row>
    <row r="451" spans="1:74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  <c r="BN451" s="34"/>
      <c r="BO451" s="34"/>
      <c r="BP451" s="34"/>
      <c r="BQ451" s="34"/>
      <c r="BR451" s="34"/>
      <c r="BS451" s="34"/>
      <c r="BT451" s="34"/>
      <c r="BU451" s="34"/>
      <c r="BV451" s="34"/>
    </row>
    <row r="452" spans="1:74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  <c r="BN452" s="34"/>
      <c r="BO452" s="34"/>
      <c r="BP452" s="34"/>
      <c r="BQ452" s="34"/>
      <c r="BR452" s="34"/>
      <c r="BS452" s="34"/>
      <c r="BT452" s="34"/>
      <c r="BU452" s="34"/>
      <c r="BV452" s="34"/>
    </row>
    <row r="453" spans="1:74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  <c r="BN453" s="34"/>
      <c r="BO453" s="34"/>
      <c r="BP453" s="34"/>
      <c r="BQ453" s="34"/>
      <c r="BR453" s="34"/>
      <c r="BS453" s="34"/>
      <c r="BT453" s="34"/>
      <c r="BU453" s="34"/>
      <c r="BV453" s="34"/>
    </row>
    <row r="454" spans="1:74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  <c r="BE454" s="34"/>
      <c r="BF454" s="34"/>
      <c r="BG454" s="34"/>
      <c r="BH454" s="34"/>
      <c r="BI454" s="34"/>
      <c r="BJ454" s="34"/>
      <c r="BK454" s="34"/>
      <c r="BL454" s="34"/>
      <c r="BM454" s="34"/>
      <c r="BN454" s="34"/>
      <c r="BO454" s="34"/>
      <c r="BP454" s="34"/>
      <c r="BQ454" s="34"/>
      <c r="BR454" s="34"/>
      <c r="BS454" s="34"/>
      <c r="BT454" s="34"/>
      <c r="BU454" s="34"/>
      <c r="BV454" s="34"/>
    </row>
    <row r="455" spans="1:74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  <c r="BE455" s="34"/>
      <c r="BF455" s="34"/>
      <c r="BG455" s="34"/>
      <c r="BH455" s="34"/>
      <c r="BI455" s="34"/>
      <c r="BJ455" s="34"/>
      <c r="BK455" s="34"/>
      <c r="BL455" s="34"/>
      <c r="BM455" s="34"/>
      <c r="BN455" s="34"/>
      <c r="BO455" s="34"/>
      <c r="BP455" s="34"/>
      <c r="BQ455" s="34"/>
      <c r="BR455" s="34"/>
      <c r="BS455" s="34"/>
      <c r="BT455" s="34"/>
      <c r="BU455" s="34"/>
      <c r="BV455" s="34"/>
    </row>
    <row r="456" spans="1:74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  <c r="BE456" s="34"/>
      <c r="BF456" s="34"/>
      <c r="BG456" s="34"/>
      <c r="BH456" s="34"/>
      <c r="BI456" s="34"/>
      <c r="BJ456" s="34"/>
      <c r="BK456" s="34"/>
      <c r="BL456" s="34"/>
      <c r="BM456" s="34"/>
      <c r="BN456" s="34"/>
      <c r="BO456" s="34"/>
      <c r="BP456" s="34"/>
      <c r="BQ456" s="34"/>
      <c r="BR456" s="34"/>
      <c r="BS456" s="34"/>
      <c r="BT456" s="34"/>
      <c r="BU456" s="34"/>
      <c r="BV456" s="34"/>
    </row>
    <row r="457" spans="1:74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  <c r="BE457" s="34"/>
      <c r="BF457" s="34"/>
      <c r="BG457" s="34"/>
      <c r="BH457" s="34"/>
      <c r="BI457" s="34"/>
      <c r="BJ457" s="34"/>
      <c r="BK457" s="34"/>
      <c r="BL457" s="34"/>
      <c r="BM457" s="34"/>
      <c r="BN457" s="34"/>
      <c r="BO457" s="34"/>
      <c r="BP457" s="34"/>
      <c r="BQ457" s="34"/>
      <c r="BR457" s="34"/>
      <c r="BS457" s="34"/>
      <c r="BT457" s="34"/>
      <c r="BU457" s="34"/>
      <c r="BV457" s="34"/>
    </row>
    <row r="458" spans="1:74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  <c r="BE458" s="34"/>
      <c r="BF458" s="34"/>
      <c r="BG458" s="34"/>
      <c r="BH458" s="34"/>
      <c r="BI458" s="34"/>
      <c r="BJ458" s="34"/>
      <c r="BK458" s="34"/>
      <c r="BL458" s="34"/>
      <c r="BM458" s="34"/>
      <c r="BN458" s="34"/>
      <c r="BO458" s="34"/>
      <c r="BP458" s="34"/>
      <c r="BQ458" s="34"/>
      <c r="BR458" s="34"/>
      <c r="BS458" s="34"/>
      <c r="BT458" s="34"/>
      <c r="BU458" s="34"/>
      <c r="BV458" s="34"/>
    </row>
    <row r="459" spans="1:74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  <c r="BE459" s="34"/>
      <c r="BF459" s="34"/>
      <c r="BG459" s="34"/>
      <c r="BH459" s="34"/>
      <c r="BI459" s="34"/>
      <c r="BJ459" s="34"/>
      <c r="BK459" s="34"/>
      <c r="BL459" s="34"/>
      <c r="BM459" s="34"/>
      <c r="BN459" s="34"/>
      <c r="BO459" s="34"/>
      <c r="BP459" s="34"/>
      <c r="BQ459" s="34"/>
      <c r="BR459" s="34"/>
      <c r="BS459" s="34"/>
      <c r="BT459" s="34"/>
      <c r="BU459" s="34"/>
      <c r="BV459" s="34"/>
    </row>
    <row r="460" spans="1:74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  <c r="BE460" s="34"/>
      <c r="BF460" s="34"/>
      <c r="BG460" s="34"/>
      <c r="BH460" s="34"/>
      <c r="BI460" s="34"/>
      <c r="BJ460" s="34"/>
      <c r="BK460" s="34"/>
      <c r="BL460" s="34"/>
      <c r="BM460" s="34"/>
      <c r="BN460" s="34"/>
      <c r="BO460" s="34"/>
      <c r="BP460" s="34"/>
      <c r="BQ460" s="34"/>
      <c r="BR460" s="34"/>
      <c r="BS460" s="34"/>
      <c r="BT460" s="34"/>
      <c r="BU460" s="34"/>
      <c r="BV460" s="34"/>
    </row>
    <row r="461" spans="1:74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4"/>
      <c r="BQ461" s="34"/>
      <c r="BR461" s="34"/>
      <c r="BS461" s="34"/>
      <c r="BT461" s="34"/>
      <c r="BU461" s="34"/>
      <c r="BV461" s="34"/>
    </row>
    <row r="462" spans="1:74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  <c r="BE462" s="34"/>
      <c r="BF462" s="34"/>
      <c r="BG462" s="34"/>
      <c r="BH462" s="34"/>
      <c r="BI462" s="34"/>
      <c r="BJ462" s="34"/>
      <c r="BK462" s="34"/>
      <c r="BL462" s="34"/>
      <c r="BM462" s="34"/>
      <c r="BN462" s="34"/>
      <c r="BO462" s="34"/>
      <c r="BP462" s="34"/>
      <c r="BQ462" s="34"/>
      <c r="BR462" s="34"/>
      <c r="BS462" s="34"/>
      <c r="BT462" s="34"/>
      <c r="BU462" s="34"/>
      <c r="BV462" s="34"/>
    </row>
    <row r="463" spans="1:74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  <c r="BN463" s="34"/>
      <c r="BO463" s="34"/>
      <c r="BP463" s="34"/>
      <c r="BQ463" s="34"/>
      <c r="BR463" s="34"/>
      <c r="BS463" s="34"/>
      <c r="BT463" s="34"/>
      <c r="BU463" s="34"/>
      <c r="BV463" s="34"/>
    </row>
    <row r="464" spans="1:74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  <c r="BP464" s="34"/>
      <c r="BQ464" s="34"/>
      <c r="BR464" s="34"/>
      <c r="BS464" s="34"/>
      <c r="BT464" s="34"/>
      <c r="BU464" s="34"/>
      <c r="BV464" s="34"/>
    </row>
    <row r="465" spans="1:74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  <c r="BN465" s="34"/>
      <c r="BO465" s="34"/>
      <c r="BP465" s="34"/>
      <c r="BQ465" s="34"/>
      <c r="BR465" s="34"/>
      <c r="BS465" s="34"/>
      <c r="BT465" s="34"/>
      <c r="BU465" s="34"/>
      <c r="BV465" s="34"/>
    </row>
    <row r="466" spans="1:74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  <c r="BN466" s="34"/>
      <c r="BO466" s="34"/>
      <c r="BP466" s="34"/>
      <c r="BQ466" s="34"/>
      <c r="BR466" s="34"/>
      <c r="BS466" s="34"/>
      <c r="BT466" s="34"/>
      <c r="BU466" s="34"/>
      <c r="BV466" s="34"/>
    </row>
    <row r="467" spans="1:74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  <c r="BN467" s="34"/>
      <c r="BO467" s="34"/>
      <c r="BP467" s="34"/>
      <c r="BQ467" s="34"/>
      <c r="BR467" s="34"/>
      <c r="BS467" s="34"/>
      <c r="BT467" s="34"/>
      <c r="BU467" s="34"/>
      <c r="BV467" s="34"/>
    </row>
    <row r="468" spans="1:74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  <c r="BN468" s="34"/>
      <c r="BO468" s="34"/>
      <c r="BP468" s="34"/>
      <c r="BQ468" s="34"/>
      <c r="BR468" s="34"/>
      <c r="BS468" s="34"/>
      <c r="BT468" s="34"/>
      <c r="BU468" s="34"/>
      <c r="BV468" s="34"/>
    </row>
    <row r="469" spans="1:74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  <c r="BN469" s="34"/>
      <c r="BO469" s="34"/>
      <c r="BP469" s="34"/>
      <c r="BQ469" s="34"/>
      <c r="BR469" s="34"/>
      <c r="BS469" s="34"/>
      <c r="BT469" s="34"/>
      <c r="BU469" s="34"/>
      <c r="BV469" s="34"/>
    </row>
    <row r="470" spans="1:74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34"/>
      <c r="BP470" s="34"/>
      <c r="BQ470" s="34"/>
      <c r="BR470" s="34"/>
      <c r="BS470" s="34"/>
      <c r="BT470" s="34"/>
      <c r="BU470" s="34"/>
      <c r="BV470" s="34"/>
    </row>
    <row r="471" spans="1:74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  <c r="BE471" s="34"/>
      <c r="BF471" s="34"/>
      <c r="BG471" s="34"/>
      <c r="BH471" s="34"/>
      <c r="BI471" s="34"/>
      <c r="BJ471" s="34"/>
      <c r="BK471" s="34"/>
      <c r="BL471" s="34"/>
      <c r="BM471" s="34"/>
      <c r="BN471" s="34"/>
      <c r="BO471" s="34"/>
      <c r="BP471" s="34"/>
      <c r="BQ471" s="34"/>
      <c r="BR471" s="34"/>
      <c r="BS471" s="34"/>
      <c r="BT471" s="34"/>
      <c r="BU471" s="34"/>
      <c r="BV471" s="34"/>
    </row>
    <row r="472" spans="1:74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4"/>
      <c r="BQ472" s="34"/>
      <c r="BR472" s="34"/>
      <c r="BS472" s="34"/>
      <c r="BT472" s="34"/>
      <c r="BU472" s="34"/>
      <c r="BV472" s="34"/>
    </row>
    <row r="473" spans="1:74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  <c r="BE473" s="34"/>
      <c r="BF473" s="34"/>
      <c r="BG473" s="34"/>
      <c r="BH473" s="34"/>
      <c r="BI473" s="34"/>
      <c r="BJ473" s="34"/>
      <c r="BK473" s="34"/>
      <c r="BL473" s="34"/>
      <c r="BM473" s="34"/>
      <c r="BN473" s="34"/>
      <c r="BO473" s="34"/>
      <c r="BP473" s="34"/>
      <c r="BQ473" s="34"/>
      <c r="BR473" s="34"/>
      <c r="BS473" s="34"/>
      <c r="BT473" s="34"/>
      <c r="BU473" s="34"/>
      <c r="BV473" s="34"/>
    </row>
    <row r="474" spans="1:74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4"/>
      <c r="BP474" s="34"/>
      <c r="BQ474" s="34"/>
      <c r="BR474" s="34"/>
      <c r="BS474" s="34"/>
      <c r="BT474" s="34"/>
      <c r="BU474" s="34"/>
      <c r="BV474" s="34"/>
    </row>
    <row r="475" spans="1:74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  <c r="BE475" s="34"/>
      <c r="BF475" s="34"/>
      <c r="BG475" s="34"/>
      <c r="BH475" s="34"/>
      <c r="BI475" s="34"/>
      <c r="BJ475" s="34"/>
      <c r="BK475" s="34"/>
      <c r="BL475" s="34"/>
      <c r="BM475" s="34"/>
      <c r="BN475" s="34"/>
      <c r="BO475" s="34"/>
      <c r="BP475" s="34"/>
      <c r="BQ475" s="34"/>
      <c r="BR475" s="34"/>
      <c r="BS475" s="34"/>
      <c r="BT475" s="34"/>
      <c r="BU475" s="34"/>
      <c r="BV475" s="34"/>
    </row>
    <row r="476" spans="1:74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  <c r="BE476" s="34"/>
      <c r="BF476" s="34"/>
      <c r="BG476" s="34"/>
      <c r="BH476" s="34"/>
      <c r="BI476" s="34"/>
      <c r="BJ476" s="34"/>
      <c r="BK476" s="34"/>
      <c r="BL476" s="34"/>
      <c r="BM476" s="34"/>
      <c r="BN476" s="34"/>
      <c r="BO476" s="34"/>
      <c r="BP476" s="34"/>
      <c r="BQ476" s="34"/>
      <c r="BR476" s="34"/>
      <c r="BS476" s="34"/>
      <c r="BT476" s="34"/>
      <c r="BU476" s="34"/>
      <c r="BV476" s="34"/>
    </row>
    <row r="477" spans="1:74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  <c r="BE477" s="34"/>
      <c r="BF477" s="34"/>
      <c r="BG477" s="34"/>
      <c r="BH477" s="34"/>
      <c r="BI477" s="34"/>
      <c r="BJ477" s="34"/>
      <c r="BK477" s="34"/>
      <c r="BL477" s="34"/>
      <c r="BM477" s="34"/>
      <c r="BN477" s="34"/>
      <c r="BO477" s="34"/>
      <c r="BP477" s="34"/>
      <c r="BQ477" s="34"/>
      <c r="BR477" s="34"/>
      <c r="BS477" s="34"/>
      <c r="BT477" s="34"/>
      <c r="BU477" s="34"/>
      <c r="BV477" s="34"/>
    </row>
    <row r="478" spans="1:74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  <c r="BE478" s="34"/>
      <c r="BF478" s="34"/>
      <c r="BG478" s="34"/>
      <c r="BH478" s="34"/>
      <c r="BI478" s="34"/>
      <c r="BJ478" s="34"/>
      <c r="BK478" s="34"/>
      <c r="BL478" s="34"/>
      <c r="BM478" s="34"/>
      <c r="BN478" s="34"/>
      <c r="BO478" s="34"/>
      <c r="BP478" s="34"/>
      <c r="BQ478" s="34"/>
      <c r="BR478" s="34"/>
      <c r="BS478" s="34"/>
      <c r="BT478" s="34"/>
      <c r="BU478" s="34"/>
      <c r="BV478" s="34"/>
    </row>
    <row r="479" spans="1:74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  <c r="BE479" s="34"/>
      <c r="BF479" s="34"/>
      <c r="BG479" s="34"/>
      <c r="BH479" s="34"/>
      <c r="BI479" s="34"/>
      <c r="BJ479" s="34"/>
      <c r="BK479" s="34"/>
      <c r="BL479" s="34"/>
      <c r="BM479" s="34"/>
      <c r="BN479" s="34"/>
      <c r="BO479" s="34"/>
      <c r="BP479" s="34"/>
      <c r="BQ479" s="34"/>
      <c r="BR479" s="34"/>
      <c r="BS479" s="34"/>
      <c r="BT479" s="34"/>
      <c r="BU479" s="34"/>
      <c r="BV479" s="34"/>
    </row>
    <row r="480" spans="1:74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  <c r="BE480" s="34"/>
      <c r="BF480" s="34"/>
      <c r="BG480" s="34"/>
      <c r="BH480" s="34"/>
      <c r="BI480" s="34"/>
      <c r="BJ480" s="34"/>
      <c r="BK480" s="34"/>
      <c r="BL480" s="34"/>
      <c r="BM480" s="34"/>
      <c r="BN480" s="34"/>
      <c r="BO480" s="34"/>
      <c r="BP480" s="34"/>
      <c r="BQ480" s="34"/>
      <c r="BR480" s="34"/>
      <c r="BS480" s="34"/>
      <c r="BT480" s="34"/>
      <c r="BU480" s="34"/>
      <c r="BV480" s="34"/>
    </row>
    <row r="481" spans="1:74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  <c r="BE481" s="34"/>
      <c r="BF481" s="34"/>
      <c r="BG481" s="34"/>
      <c r="BH481" s="34"/>
      <c r="BI481" s="34"/>
      <c r="BJ481" s="34"/>
      <c r="BK481" s="34"/>
      <c r="BL481" s="34"/>
      <c r="BM481" s="34"/>
      <c r="BN481" s="34"/>
      <c r="BO481" s="34"/>
      <c r="BP481" s="34"/>
      <c r="BQ481" s="34"/>
      <c r="BR481" s="34"/>
      <c r="BS481" s="34"/>
      <c r="BT481" s="34"/>
      <c r="BU481" s="34"/>
      <c r="BV481" s="34"/>
    </row>
    <row r="482" spans="1:74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  <c r="BE482" s="34"/>
      <c r="BF482" s="34"/>
      <c r="BG482" s="34"/>
      <c r="BH482" s="34"/>
      <c r="BI482" s="34"/>
      <c r="BJ482" s="34"/>
      <c r="BK482" s="34"/>
      <c r="BL482" s="34"/>
      <c r="BM482" s="34"/>
      <c r="BN482" s="34"/>
      <c r="BO482" s="34"/>
      <c r="BP482" s="34"/>
      <c r="BQ482" s="34"/>
      <c r="BR482" s="34"/>
      <c r="BS482" s="34"/>
      <c r="BT482" s="34"/>
      <c r="BU482" s="34"/>
      <c r="BV482" s="34"/>
    </row>
    <row r="483" spans="1:74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  <c r="BN483" s="34"/>
      <c r="BO483" s="34"/>
      <c r="BP483" s="34"/>
      <c r="BQ483" s="34"/>
      <c r="BR483" s="34"/>
      <c r="BS483" s="34"/>
      <c r="BT483" s="34"/>
      <c r="BU483" s="34"/>
      <c r="BV483" s="34"/>
    </row>
    <row r="484" spans="1:74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  <c r="BE484" s="34"/>
      <c r="BF484" s="34"/>
      <c r="BG484" s="34"/>
      <c r="BH484" s="34"/>
      <c r="BI484" s="34"/>
      <c r="BJ484" s="34"/>
      <c r="BK484" s="34"/>
      <c r="BL484" s="34"/>
      <c r="BM484" s="34"/>
      <c r="BN484" s="34"/>
      <c r="BO484" s="34"/>
      <c r="BP484" s="34"/>
      <c r="BQ484" s="34"/>
      <c r="BR484" s="34"/>
      <c r="BS484" s="34"/>
      <c r="BT484" s="34"/>
      <c r="BU484" s="34"/>
      <c r="BV484" s="34"/>
    </row>
    <row r="485" spans="1:74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  <c r="BE485" s="34"/>
      <c r="BF485" s="34"/>
      <c r="BG485" s="34"/>
      <c r="BH485" s="34"/>
      <c r="BI485" s="34"/>
      <c r="BJ485" s="34"/>
      <c r="BK485" s="34"/>
      <c r="BL485" s="34"/>
      <c r="BM485" s="34"/>
      <c r="BN485" s="34"/>
      <c r="BO485" s="34"/>
      <c r="BP485" s="34"/>
      <c r="BQ485" s="34"/>
      <c r="BR485" s="34"/>
      <c r="BS485" s="34"/>
      <c r="BT485" s="34"/>
      <c r="BU485" s="34"/>
      <c r="BV485" s="34"/>
    </row>
    <row r="486" spans="1:74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  <c r="BE486" s="34"/>
      <c r="BF486" s="34"/>
      <c r="BG486" s="34"/>
      <c r="BH486" s="34"/>
      <c r="BI486" s="34"/>
      <c r="BJ486" s="34"/>
      <c r="BK486" s="34"/>
      <c r="BL486" s="34"/>
      <c r="BM486" s="34"/>
      <c r="BN486" s="34"/>
      <c r="BO486" s="34"/>
      <c r="BP486" s="34"/>
      <c r="BQ486" s="34"/>
      <c r="BR486" s="34"/>
      <c r="BS486" s="34"/>
      <c r="BT486" s="34"/>
      <c r="BU486" s="34"/>
      <c r="BV486" s="34"/>
    </row>
    <row r="487" spans="1:74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  <c r="BE487" s="34"/>
      <c r="BF487" s="34"/>
      <c r="BG487" s="34"/>
      <c r="BH487" s="34"/>
      <c r="BI487" s="34"/>
      <c r="BJ487" s="34"/>
      <c r="BK487" s="34"/>
      <c r="BL487" s="34"/>
      <c r="BM487" s="34"/>
      <c r="BN487" s="34"/>
      <c r="BO487" s="34"/>
      <c r="BP487" s="34"/>
      <c r="BQ487" s="34"/>
      <c r="BR487" s="34"/>
      <c r="BS487" s="34"/>
      <c r="BT487" s="34"/>
      <c r="BU487" s="34"/>
      <c r="BV487" s="34"/>
    </row>
    <row r="488" spans="1:74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  <c r="BE488" s="34"/>
      <c r="BF488" s="34"/>
      <c r="BG488" s="34"/>
      <c r="BH488" s="34"/>
      <c r="BI488" s="34"/>
      <c r="BJ488" s="34"/>
      <c r="BK488" s="34"/>
      <c r="BL488" s="34"/>
      <c r="BM488" s="34"/>
      <c r="BN488" s="34"/>
      <c r="BO488" s="34"/>
      <c r="BP488" s="34"/>
      <c r="BQ488" s="34"/>
      <c r="BR488" s="34"/>
      <c r="BS488" s="34"/>
      <c r="BT488" s="34"/>
      <c r="BU488" s="34"/>
      <c r="BV488" s="34"/>
    </row>
    <row r="489" spans="1:74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  <c r="BN489" s="34"/>
      <c r="BO489" s="34"/>
      <c r="BP489" s="34"/>
      <c r="BQ489" s="34"/>
      <c r="BR489" s="34"/>
      <c r="BS489" s="34"/>
      <c r="BT489" s="34"/>
      <c r="BU489" s="34"/>
      <c r="BV489" s="34"/>
    </row>
    <row r="490" spans="1:74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  <c r="BE490" s="34"/>
      <c r="BF490" s="34"/>
      <c r="BG490" s="34"/>
      <c r="BH490" s="34"/>
      <c r="BI490" s="34"/>
      <c r="BJ490" s="34"/>
      <c r="BK490" s="34"/>
      <c r="BL490" s="34"/>
      <c r="BM490" s="34"/>
      <c r="BN490" s="34"/>
      <c r="BO490" s="34"/>
      <c r="BP490" s="34"/>
      <c r="BQ490" s="34"/>
      <c r="BR490" s="34"/>
      <c r="BS490" s="34"/>
      <c r="BT490" s="34"/>
      <c r="BU490" s="34"/>
      <c r="BV490" s="34"/>
    </row>
    <row r="491" spans="1:74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  <c r="BE491" s="34"/>
      <c r="BF491" s="34"/>
      <c r="BG491" s="34"/>
      <c r="BH491" s="34"/>
      <c r="BI491" s="34"/>
      <c r="BJ491" s="34"/>
      <c r="BK491" s="34"/>
      <c r="BL491" s="34"/>
      <c r="BM491" s="34"/>
      <c r="BN491" s="34"/>
      <c r="BO491" s="34"/>
      <c r="BP491" s="34"/>
      <c r="BQ491" s="34"/>
      <c r="BR491" s="34"/>
      <c r="BS491" s="34"/>
      <c r="BT491" s="34"/>
      <c r="BU491" s="34"/>
      <c r="BV491" s="34"/>
    </row>
    <row r="492" spans="1:74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  <c r="BE492" s="34"/>
      <c r="BF492" s="34"/>
      <c r="BG492" s="34"/>
      <c r="BH492" s="34"/>
      <c r="BI492" s="34"/>
      <c r="BJ492" s="34"/>
      <c r="BK492" s="34"/>
      <c r="BL492" s="34"/>
      <c r="BM492" s="34"/>
      <c r="BN492" s="34"/>
      <c r="BO492" s="34"/>
      <c r="BP492" s="34"/>
      <c r="BQ492" s="34"/>
      <c r="BR492" s="34"/>
      <c r="BS492" s="34"/>
      <c r="BT492" s="34"/>
      <c r="BU492" s="34"/>
      <c r="BV492" s="34"/>
    </row>
    <row r="493" spans="1:74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  <c r="BE493" s="34"/>
      <c r="BF493" s="34"/>
      <c r="BG493" s="34"/>
      <c r="BH493" s="34"/>
      <c r="BI493" s="34"/>
      <c r="BJ493" s="34"/>
      <c r="BK493" s="34"/>
      <c r="BL493" s="34"/>
      <c r="BM493" s="34"/>
      <c r="BN493" s="34"/>
      <c r="BO493" s="34"/>
      <c r="BP493" s="34"/>
      <c r="BQ493" s="34"/>
      <c r="BR493" s="34"/>
      <c r="BS493" s="34"/>
      <c r="BT493" s="34"/>
      <c r="BU493" s="34"/>
      <c r="BV493" s="34"/>
    </row>
    <row r="494" spans="1:74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  <c r="BE494" s="34"/>
      <c r="BF494" s="34"/>
      <c r="BG494" s="34"/>
      <c r="BH494" s="34"/>
      <c r="BI494" s="34"/>
      <c r="BJ494" s="34"/>
      <c r="BK494" s="34"/>
      <c r="BL494" s="34"/>
      <c r="BM494" s="34"/>
      <c r="BN494" s="34"/>
      <c r="BO494" s="34"/>
      <c r="BP494" s="34"/>
      <c r="BQ494" s="34"/>
      <c r="BR494" s="34"/>
      <c r="BS494" s="34"/>
      <c r="BT494" s="34"/>
      <c r="BU494" s="34"/>
      <c r="BV494" s="34"/>
    </row>
    <row r="495" spans="1:74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  <c r="BE495" s="34"/>
      <c r="BF495" s="34"/>
      <c r="BG495" s="34"/>
      <c r="BH495" s="34"/>
      <c r="BI495" s="34"/>
      <c r="BJ495" s="34"/>
      <c r="BK495" s="34"/>
      <c r="BL495" s="34"/>
      <c r="BM495" s="34"/>
      <c r="BN495" s="34"/>
      <c r="BO495" s="34"/>
      <c r="BP495" s="34"/>
      <c r="BQ495" s="34"/>
      <c r="BR495" s="34"/>
      <c r="BS495" s="34"/>
      <c r="BT495" s="34"/>
      <c r="BU495" s="34"/>
      <c r="BV495" s="34"/>
    </row>
    <row r="496" spans="1:74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  <c r="BE496" s="34"/>
      <c r="BF496" s="34"/>
      <c r="BG496" s="34"/>
      <c r="BH496" s="34"/>
      <c r="BI496" s="34"/>
      <c r="BJ496" s="34"/>
      <c r="BK496" s="34"/>
      <c r="BL496" s="34"/>
      <c r="BM496" s="34"/>
      <c r="BN496" s="34"/>
      <c r="BO496" s="34"/>
      <c r="BP496" s="34"/>
      <c r="BQ496" s="34"/>
      <c r="BR496" s="34"/>
      <c r="BS496" s="34"/>
      <c r="BT496" s="34"/>
      <c r="BU496" s="34"/>
      <c r="BV496" s="34"/>
    </row>
    <row r="497" spans="1:74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  <c r="BE497" s="34"/>
      <c r="BF497" s="34"/>
      <c r="BG497" s="34"/>
      <c r="BH497" s="34"/>
      <c r="BI497" s="34"/>
      <c r="BJ497" s="34"/>
      <c r="BK497" s="34"/>
      <c r="BL497" s="34"/>
      <c r="BM497" s="34"/>
      <c r="BN497" s="34"/>
      <c r="BO497" s="34"/>
      <c r="BP497" s="34"/>
      <c r="BQ497" s="34"/>
      <c r="BR497" s="34"/>
      <c r="BS497" s="34"/>
      <c r="BT497" s="34"/>
      <c r="BU497" s="34"/>
      <c r="BV497" s="34"/>
    </row>
    <row r="498" spans="1:74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  <c r="BE498" s="34"/>
      <c r="BF498" s="34"/>
      <c r="BG498" s="34"/>
      <c r="BH498" s="34"/>
      <c r="BI498" s="34"/>
      <c r="BJ498" s="34"/>
      <c r="BK498" s="34"/>
      <c r="BL498" s="34"/>
      <c r="BM498" s="34"/>
      <c r="BN498" s="34"/>
      <c r="BO498" s="34"/>
      <c r="BP498" s="34"/>
      <c r="BQ498" s="34"/>
      <c r="BR498" s="34"/>
      <c r="BS498" s="34"/>
      <c r="BT498" s="34"/>
      <c r="BU498" s="34"/>
      <c r="BV498" s="34"/>
    </row>
    <row r="499" spans="1:74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  <c r="BE499" s="34"/>
      <c r="BF499" s="34"/>
      <c r="BG499" s="34"/>
      <c r="BH499" s="34"/>
      <c r="BI499" s="34"/>
      <c r="BJ499" s="34"/>
      <c r="BK499" s="34"/>
      <c r="BL499" s="34"/>
      <c r="BM499" s="34"/>
      <c r="BN499" s="34"/>
      <c r="BO499" s="34"/>
      <c r="BP499" s="34"/>
      <c r="BQ499" s="34"/>
      <c r="BR499" s="34"/>
      <c r="BS499" s="34"/>
      <c r="BT499" s="34"/>
      <c r="BU499" s="34"/>
      <c r="BV499" s="34"/>
    </row>
    <row r="500" spans="1:74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34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  <c r="BE500" s="34"/>
      <c r="BF500" s="34"/>
      <c r="BG500" s="34"/>
      <c r="BH500" s="34"/>
      <c r="BI500" s="34"/>
      <c r="BJ500" s="34"/>
      <c r="BK500" s="34"/>
      <c r="BL500" s="34"/>
      <c r="BM500" s="34"/>
      <c r="BN500" s="34"/>
      <c r="BO500" s="34"/>
      <c r="BP500" s="34"/>
      <c r="BQ500" s="34"/>
      <c r="BR500" s="34"/>
      <c r="BS500" s="34"/>
      <c r="BT500" s="34"/>
      <c r="BU500" s="34"/>
      <c r="BV500" s="34"/>
    </row>
    <row r="501" spans="1:74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  <c r="BE501" s="34"/>
      <c r="BF501" s="34"/>
      <c r="BG501" s="34"/>
      <c r="BH501" s="34"/>
      <c r="BI501" s="34"/>
      <c r="BJ501" s="34"/>
      <c r="BK501" s="34"/>
      <c r="BL501" s="34"/>
      <c r="BM501" s="34"/>
      <c r="BN501" s="34"/>
      <c r="BO501" s="34"/>
      <c r="BP501" s="34"/>
      <c r="BQ501" s="34"/>
      <c r="BR501" s="34"/>
      <c r="BS501" s="34"/>
      <c r="BT501" s="34"/>
      <c r="BU501" s="34"/>
      <c r="BV501" s="34"/>
    </row>
    <row r="502" spans="1:74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  <c r="BE502" s="34"/>
      <c r="BF502" s="34"/>
      <c r="BG502" s="34"/>
      <c r="BH502" s="34"/>
      <c r="BI502" s="34"/>
      <c r="BJ502" s="34"/>
      <c r="BK502" s="34"/>
      <c r="BL502" s="34"/>
      <c r="BM502" s="34"/>
      <c r="BN502" s="34"/>
      <c r="BO502" s="34"/>
      <c r="BP502" s="34"/>
      <c r="BQ502" s="34"/>
      <c r="BR502" s="34"/>
      <c r="BS502" s="34"/>
      <c r="BT502" s="34"/>
      <c r="BU502" s="34"/>
      <c r="BV502" s="34"/>
    </row>
    <row r="503" spans="1:74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  <c r="BE503" s="34"/>
      <c r="BF503" s="34"/>
      <c r="BG503" s="34"/>
      <c r="BH503" s="34"/>
      <c r="BI503" s="34"/>
      <c r="BJ503" s="34"/>
      <c r="BK503" s="34"/>
      <c r="BL503" s="34"/>
      <c r="BM503" s="34"/>
      <c r="BN503" s="34"/>
      <c r="BO503" s="34"/>
      <c r="BP503" s="34"/>
      <c r="BQ503" s="34"/>
      <c r="BR503" s="34"/>
      <c r="BS503" s="34"/>
      <c r="BT503" s="34"/>
      <c r="BU503" s="34"/>
      <c r="BV503" s="34"/>
    </row>
    <row r="504" spans="1:74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  <c r="BE504" s="34"/>
      <c r="BF504" s="34"/>
      <c r="BG504" s="34"/>
      <c r="BH504" s="34"/>
      <c r="BI504" s="34"/>
      <c r="BJ504" s="34"/>
      <c r="BK504" s="34"/>
      <c r="BL504" s="34"/>
      <c r="BM504" s="34"/>
      <c r="BN504" s="34"/>
      <c r="BO504" s="34"/>
      <c r="BP504" s="34"/>
      <c r="BQ504" s="34"/>
      <c r="BR504" s="34"/>
      <c r="BS504" s="34"/>
      <c r="BT504" s="34"/>
      <c r="BU504" s="34"/>
      <c r="BV504" s="34"/>
    </row>
    <row r="505" spans="1:74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  <c r="BE505" s="34"/>
      <c r="BF505" s="34"/>
      <c r="BG505" s="34"/>
      <c r="BH505" s="34"/>
      <c r="BI505" s="34"/>
      <c r="BJ505" s="34"/>
      <c r="BK505" s="34"/>
      <c r="BL505" s="34"/>
      <c r="BM505" s="34"/>
      <c r="BN505" s="34"/>
      <c r="BO505" s="34"/>
      <c r="BP505" s="34"/>
      <c r="BQ505" s="34"/>
      <c r="BR505" s="34"/>
      <c r="BS505" s="34"/>
      <c r="BT505" s="34"/>
      <c r="BU505" s="34"/>
      <c r="BV505" s="34"/>
    </row>
    <row r="506" spans="1:74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  <c r="BE506" s="34"/>
      <c r="BF506" s="34"/>
      <c r="BG506" s="34"/>
      <c r="BH506" s="34"/>
      <c r="BI506" s="34"/>
      <c r="BJ506" s="34"/>
      <c r="BK506" s="34"/>
      <c r="BL506" s="34"/>
      <c r="BM506" s="34"/>
      <c r="BN506" s="34"/>
      <c r="BO506" s="34"/>
      <c r="BP506" s="34"/>
      <c r="BQ506" s="34"/>
      <c r="BR506" s="34"/>
      <c r="BS506" s="34"/>
      <c r="BT506" s="34"/>
      <c r="BU506" s="34"/>
      <c r="BV506" s="34"/>
    </row>
    <row r="507" spans="1:74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  <c r="BE507" s="34"/>
      <c r="BF507" s="34"/>
      <c r="BG507" s="34"/>
      <c r="BH507" s="34"/>
      <c r="BI507" s="34"/>
      <c r="BJ507" s="34"/>
      <c r="BK507" s="34"/>
      <c r="BL507" s="34"/>
      <c r="BM507" s="34"/>
      <c r="BN507" s="34"/>
      <c r="BO507" s="34"/>
      <c r="BP507" s="34"/>
      <c r="BQ507" s="34"/>
      <c r="BR507" s="34"/>
      <c r="BS507" s="34"/>
      <c r="BT507" s="34"/>
      <c r="BU507" s="34"/>
      <c r="BV507" s="34"/>
    </row>
    <row r="508" spans="1:74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  <c r="BE508" s="34"/>
      <c r="BF508" s="34"/>
      <c r="BG508" s="34"/>
      <c r="BH508" s="34"/>
      <c r="BI508" s="34"/>
      <c r="BJ508" s="34"/>
      <c r="BK508" s="34"/>
      <c r="BL508" s="34"/>
      <c r="BM508" s="34"/>
      <c r="BN508" s="34"/>
      <c r="BO508" s="34"/>
      <c r="BP508" s="34"/>
      <c r="BQ508" s="34"/>
      <c r="BR508" s="34"/>
      <c r="BS508" s="34"/>
      <c r="BT508" s="34"/>
      <c r="BU508" s="34"/>
      <c r="BV508" s="34"/>
    </row>
    <row r="509" spans="1:74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  <c r="BE509" s="34"/>
      <c r="BF509" s="34"/>
      <c r="BG509" s="34"/>
      <c r="BH509" s="34"/>
      <c r="BI509" s="34"/>
      <c r="BJ509" s="34"/>
      <c r="BK509" s="34"/>
      <c r="BL509" s="34"/>
      <c r="BM509" s="34"/>
      <c r="BN509" s="34"/>
      <c r="BO509" s="34"/>
      <c r="BP509" s="34"/>
      <c r="BQ509" s="34"/>
      <c r="BR509" s="34"/>
      <c r="BS509" s="34"/>
      <c r="BT509" s="34"/>
      <c r="BU509" s="34"/>
      <c r="BV509" s="34"/>
    </row>
    <row r="510" spans="1:74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  <c r="BE510" s="34"/>
      <c r="BF510" s="34"/>
      <c r="BG510" s="34"/>
      <c r="BH510" s="34"/>
      <c r="BI510" s="34"/>
      <c r="BJ510" s="34"/>
      <c r="BK510" s="34"/>
      <c r="BL510" s="34"/>
      <c r="BM510" s="34"/>
      <c r="BN510" s="34"/>
      <c r="BO510" s="34"/>
      <c r="BP510" s="34"/>
      <c r="BQ510" s="34"/>
      <c r="BR510" s="34"/>
      <c r="BS510" s="34"/>
      <c r="BT510" s="34"/>
      <c r="BU510" s="34"/>
      <c r="BV510" s="34"/>
    </row>
    <row r="511" spans="1:74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  <c r="BE511" s="34"/>
      <c r="BF511" s="34"/>
      <c r="BG511" s="34"/>
      <c r="BH511" s="34"/>
      <c r="BI511" s="34"/>
      <c r="BJ511" s="34"/>
      <c r="BK511" s="34"/>
      <c r="BL511" s="34"/>
      <c r="BM511" s="34"/>
      <c r="BN511" s="34"/>
      <c r="BO511" s="34"/>
      <c r="BP511" s="34"/>
      <c r="BQ511" s="34"/>
      <c r="BR511" s="34"/>
      <c r="BS511" s="34"/>
      <c r="BT511" s="34"/>
      <c r="BU511" s="34"/>
      <c r="BV511" s="34"/>
    </row>
    <row r="512" spans="1:74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  <c r="BE512" s="34"/>
      <c r="BF512" s="34"/>
      <c r="BG512" s="34"/>
      <c r="BH512" s="34"/>
      <c r="BI512" s="34"/>
      <c r="BJ512" s="34"/>
      <c r="BK512" s="34"/>
      <c r="BL512" s="34"/>
      <c r="BM512" s="34"/>
      <c r="BN512" s="34"/>
      <c r="BO512" s="34"/>
      <c r="BP512" s="34"/>
      <c r="BQ512" s="34"/>
      <c r="BR512" s="34"/>
      <c r="BS512" s="34"/>
      <c r="BT512" s="34"/>
      <c r="BU512" s="34"/>
      <c r="BV512" s="34"/>
    </row>
    <row r="513" spans="1:74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  <c r="BE513" s="34"/>
      <c r="BF513" s="34"/>
      <c r="BG513" s="34"/>
      <c r="BH513" s="34"/>
      <c r="BI513" s="34"/>
      <c r="BJ513" s="34"/>
      <c r="BK513" s="34"/>
      <c r="BL513" s="34"/>
      <c r="BM513" s="34"/>
      <c r="BN513" s="34"/>
      <c r="BO513" s="34"/>
      <c r="BP513" s="34"/>
      <c r="BQ513" s="34"/>
      <c r="BR513" s="34"/>
      <c r="BS513" s="34"/>
      <c r="BT513" s="34"/>
      <c r="BU513" s="34"/>
      <c r="BV513" s="34"/>
    </row>
    <row r="514" spans="1:74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  <c r="BE514" s="34"/>
      <c r="BF514" s="34"/>
      <c r="BG514" s="34"/>
      <c r="BH514" s="34"/>
      <c r="BI514" s="34"/>
      <c r="BJ514" s="34"/>
      <c r="BK514" s="34"/>
      <c r="BL514" s="34"/>
      <c r="BM514" s="34"/>
      <c r="BN514" s="34"/>
      <c r="BO514" s="34"/>
      <c r="BP514" s="34"/>
      <c r="BQ514" s="34"/>
      <c r="BR514" s="34"/>
      <c r="BS514" s="34"/>
      <c r="BT514" s="34"/>
      <c r="BU514" s="34"/>
      <c r="BV514" s="34"/>
    </row>
    <row r="515" spans="1:74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  <c r="BE515" s="34"/>
      <c r="BF515" s="34"/>
      <c r="BG515" s="34"/>
      <c r="BH515" s="34"/>
      <c r="BI515" s="34"/>
      <c r="BJ515" s="34"/>
      <c r="BK515" s="34"/>
      <c r="BL515" s="34"/>
      <c r="BM515" s="34"/>
      <c r="BN515" s="34"/>
      <c r="BO515" s="34"/>
      <c r="BP515" s="34"/>
      <c r="BQ515" s="34"/>
      <c r="BR515" s="34"/>
      <c r="BS515" s="34"/>
      <c r="BT515" s="34"/>
      <c r="BU515" s="34"/>
      <c r="BV515" s="34"/>
    </row>
    <row r="516" spans="1:74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  <c r="BE516" s="34"/>
      <c r="BF516" s="34"/>
      <c r="BG516" s="34"/>
      <c r="BH516" s="34"/>
      <c r="BI516" s="34"/>
      <c r="BJ516" s="34"/>
      <c r="BK516" s="34"/>
      <c r="BL516" s="34"/>
      <c r="BM516" s="34"/>
      <c r="BN516" s="34"/>
      <c r="BO516" s="34"/>
      <c r="BP516" s="34"/>
      <c r="BQ516" s="34"/>
      <c r="BR516" s="34"/>
      <c r="BS516" s="34"/>
      <c r="BT516" s="34"/>
      <c r="BU516" s="34"/>
      <c r="BV516" s="34"/>
    </row>
    <row r="517" spans="1:74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  <c r="BE517" s="34"/>
      <c r="BF517" s="34"/>
      <c r="BG517" s="34"/>
      <c r="BH517" s="34"/>
      <c r="BI517" s="34"/>
      <c r="BJ517" s="34"/>
      <c r="BK517" s="34"/>
      <c r="BL517" s="34"/>
      <c r="BM517" s="34"/>
      <c r="BN517" s="34"/>
      <c r="BO517" s="34"/>
      <c r="BP517" s="34"/>
      <c r="BQ517" s="34"/>
      <c r="BR517" s="34"/>
      <c r="BS517" s="34"/>
      <c r="BT517" s="34"/>
      <c r="BU517" s="34"/>
      <c r="BV517" s="34"/>
    </row>
    <row r="518" spans="1:74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  <c r="BE518" s="34"/>
      <c r="BF518" s="34"/>
      <c r="BG518" s="34"/>
      <c r="BH518" s="34"/>
      <c r="BI518" s="34"/>
      <c r="BJ518" s="34"/>
      <c r="BK518" s="34"/>
      <c r="BL518" s="34"/>
      <c r="BM518" s="34"/>
      <c r="BN518" s="34"/>
      <c r="BO518" s="34"/>
      <c r="BP518" s="34"/>
      <c r="BQ518" s="34"/>
      <c r="BR518" s="34"/>
      <c r="BS518" s="34"/>
      <c r="BT518" s="34"/>
      <c r="BU518" s="34"/>
      <c r="BV518" s="34"/>
    </row>
    <row r="519" spans="1:74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  <c r="BE519" s="34"/>
      <c r="BF519" s="34"/>
      <c r="BG519" s="34"/>
      <c r="BH519" s="34"/>
      <c r="BI519" s="34"/>
      <c r="BJ519" s="34"/>
      <c r="BK519" s="34"/>
      <c r="BL519" s="34"/>
      <c r="BM519" s="34"/>
      <c r="BN519" s="34"/>
      <c r="BO519" s="34"/>
      <c r="BP519" s="34"/>
      <c r="BQ519" s="34"/>
      <c r="BR519" s="34"/>
      <c r="BS519" s="34"/>
      <c r="BT519" s="34"/>
      <c r="BU519" s="34"/>
      <c r="BV519" s="34"/>
    </row>
    <row r="520" spans="1:74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  <c r="BE520" s="34"/>
      <c r="BF520" s="34"/>
      <c r="BG520" s="34"/>
      <c r="BH520" s="34"/>
      <c r="BI520" s="34"/>
      <c r="BJ520" s="34"/>
      <c r="BK520" s="34"/>
      <c r="BL520" s="34"/>
      <c r="BM520" s="34"/>
      <c r="BN520" s="34"/>
      <c r="BO520" s="34"/>
      <c r="BP520" s="34"/>
      <c r="BQ520" s="34"/>
      <c r="BR520" s="34"/>
      <c r="BS520" s="34"/>
      <c r="BT520" s="34"/>
      <c r="BU520" s="34"/>
      <c r="BV520" s="34"/>
    </row>
    <row r="521" spans="1:74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  <c r="BE521" s="34"/>
      <c r="BF521" s="34"/>
      <c r="BG521" s="34"/>
      <c r="BH521" s="34"/>
      <c r="BI521" s="34"/>
      <c r="BJ521" s="34"/>
      <c r="BK521" s="34"/>
      <c r="BL521" s="34"/>
      <c r="BM521" s="34"/>
      <c r="BN521" s="34"/>
      <c r="BO521" s="34"/>
      <c r="BP521" s="34"/>
      <c r="BQ521" s="34"/>
      <c r="BR521" s="34"/>
      <c r="BS521" s="34"/>
      <c r="BT521" s="34"/>
      <c r="BU521" s="34"/>
      <c r="BV521" s="34"/>
    </row>
    <row r="522" spans="1:74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  <c r="BE522" s="34"/>
      <c r="BF522" s="34"/>
      <c r="BG522" s="34"/>
      <c r="BH522" s="34"/>
      <c r="BI522" s="34"/>
      <c r="BJ522" s="34"/>
      <c r="BK522" s="34"/>
      <c r="BL522" s="34"/>
      <c r="BM522" s="34"/>
      <c r="BN522" s="34"/>
      <c r="BO522" s="34"/>
      <c r="BP522" s="34"/>
      <c r="BQ522" s="34"/>
      <c r="BR522" s="34"/>
      <c r="BS522" s="34"/>
      <c r="BT522" s="34"/>
      <c r="BU522" s="34"/>
      <c r="BV522" s="34"/>
    </row>
    <row r="523" spans="1:74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  <c r="BE523" s="34"/>
      <c r="BF523" s="34"/>
      <c r="BG523" s="34"/>
      <c r="BH523" s="34"/>
      <c r="BI523" s="34"/>
      <c r="BJ523" s="34"/>
      <c r="BK523" s="34"/>
      <c r="BL523" s="34"/>
      <c r="BM523" s="34"/>
      <c r="BN523" s="34"/>
      <c r="BO523" s="34"/>
      <c r="BP523" s="34"/>
      <c r="BQ523" s="34"/>
      <c r="BR523" s="34"/>
      <c r="BS523" s="34"/>
      <c r="BT523" s="34"/>
      <c r="BU523" s="34"/>
      <c r="BV523" s="34"/>
    </row>
    <row r="524" spans="1:74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34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  <c r="BE524" s="34"/>
      <c r="BF524" s="34"/>
      <c r="BG524" s="34"/>
      <c r="BH524" s="34"/>
      <c r="BI524" s="34"/>
      <c r="BJ524" s="34"/>
      <c r="BK524" s="34"/>
      <c r="BL524" s="34"/>
      <c r="BM524" s="34"/>
      <c r="BN524" s="34"/>
      <c r="BO524" s="34"/>
      <c r="BP524" s="34"/>
      <c r="BQ524" s="34"/>
      <c r="BR524" s="34"/>
      <c r="BS524" s="34"/>
      <c r="BT524" s="34"/>
      <c r="BU524" s="34"/>
      <c r="BV524" s="34"/>
    </row>
    <row r="525" spans="1:74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  <c r="BE525" s="34"/>
      <c r="BF525" s="34"/>
      <c r="BG525" s="34"/>
      <c r="BH525" s="34"/>
      <c r="BI525" s="34"/>
      <c r="BJ525" s="34"/>
      <c r="BK525" s="34"/>
      <c r="BL525" s="34"/>
      <c r="BM525" s="34"/>
      <c r="BN525" s="34"/>
      <c r="BO525" s="34"/>
      <c r="BP525" s="34"/>
      <c r="BQ525" s="34"/>
      <c r="BR525" s="34"/>
      <c r="BS525" s="34"/>
      <c r="BT525" s="34"/>
      <c r="BU525" s="34"/>
      <c r="BV525" s="34"/>
    </row>
    <row r="526" spans="1:74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  <c r="BE526" s="34"/>
      <c r="BF526" s="34"/>
      <c r="BG526" s="34"/>
      <c r="BH526" s="34"/>
      <c r="BI526" s="34"/>
      <c r="BJ526" s="34"/>
      <c r="BK526" s="34"/>
      <c r="BL526" s="34"/>
      <c r="BM526" s="34"/>
      <c r="BN526" s="34"/>
      <c r="BO526" s="34"/>
      <c r="BP526" s="34"/>
      <c r="BQ526" s="34"/>
      <c r="BR526" s="34"/>
      <c r="BS526" s="34"/>
      <c r="BT526" s="34"/>
      <c r="BU526" s="34"/>
      <c r="BV526" s="34"/>
    </row>
    <row r="527" spans="1:74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  <c r="BE527" s="34"/>
      <c r="BF527" s="34"/>
      <c r="BG527" s="34"/>
      <c r="BH527" s="34"/>
      <c r="BI527" s="34"/>
      <c r="BJ527" s="34"/>
      <c r="BK527" s="34"/>
      <c r="BL527" s="34"/>
      <c r="BM527" s="34"/>
      <c r="BN527" s="34"/>
      <c r="BO527" s="34"/>
      <c r="BP527" s="34"/>
      <c r="BQ527" s="34"/>
      <c r="BR527" s="34"/>
      <c r="BS527" s="34"/>
      <c r="BT527" s="34"/>
      <c r="BU527" s="34"/>
      <c r="BV527" s="34"/>
    </row>
    <row r="528" spans="1:74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  <c r="BE528" s="34"/>
      <c r="BF528" s="34"/>
      <c r="BG528" s="34"/>
      <c r="BH528" s="34"/>
      <c r="BI528" s="34"/>
      <c r="BJ528" s="34"/>
      <c r="BK528" s="34"/>
      <c r="BL528" s="34"/>
      <c r="BM528" s="34"/>
      <c r="BN528" s="34"/>
      <c r="BO528" s="34"/>
      <c r="BP528" s="34"/>
      <c r="BQ528" s="34"/>
      <c r="BR528" s="34"/>
      <c r="BS528" s="34"/>
      <c r="BT528" s="34"/>
      <c r="BU528" s="34"/>
      <c r="BV528" s="34"/>
    </row>
    <row r="529" spans="1:74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  <c r="BE529" s="34"/>
      <c r="BF529" s="34"/>
      <c r="BG529" s="34"/>
      <c r="BH529" s="34"/>
      <c r="BI529" s="34"/>
      <c r="BJ529" s="34"/>
      <c r="BK529" s="34"/>
      <c r="BL529" s="34"/>
      <c r="BM529" s="34"/>
      <c r="BN529" s="34"/>
      <c r="BO529" s="34"/>
      <c r="BP529" s="34"/>
      <c r="BQ529" s="34"/>
      <c r="BR529" s="34"/>
      <c r="BS529" s="34"/>
      <c r="BT529" s="34"/>
      <c r="BU529" s="34"/>
      <c r="BV529" s="34"/>
    </row>
    <row r="530" spans="1:74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  <c r="BE530" s="34"/>
      <c r="BF530" s="34"/>
      <c r="BG530" s="34"/>
      <c r="BH530" s="34"/>
      <c r="BI530" s="34"/>
      <c r="BJ530" s="34"/>
      <c r="BK530" s="34"/>
      <c r="BL530" s="34"/>
      <c r="BM530" s="34"/>
      <c r="BN530" s="34"/>
      <c r="BO530" s="34"/>
      <c r="BP530" s="34"/>
      <c r="BQ530" s="34"/>
      <c r="BR530" s="34"/>
      <c r="BS530" s="34"/>
      <c r="BT530" s="34"/>
      <c r="BU530" s="34"/>
      <c r="BV530" s="34"/>
    </row>
    <row r="531" spans="1:74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  <c r="BE531" s="34"/>
      <c r="BF531" s="34"/>
      <c r="BG531" s="34"/>
      <c r="BH531" s="34"/>
      <c r="BI531" s="34"/>
      <c r="BJ531" s="34"/>
      <c r="BK531" s="34"/>
      <c r="BL531" s="34"/>
      <c r="BM531" s="34"/>
      <c r="BN531" s="34"/>
      <c r="BO531" s="34"/>
      <c r="BP531" s="34"/>
      <c r="BQ531" s="34"/>
      <c r="BR531" s="34"/>
      <c r="BS531" s="34"/>
      <c r="BT531" s="34"/>
      <c r="BU531" s="34"/>
      <c r="BV531" s="34"/>
    </row>
    <row r="532" spans="1:74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  <c r="BN532" s="34"/>
      <c r="BO532" s="34"/>
      <c r="BP532" s="34"/>
      <c r="BQ532" s="34"/>
      <c r="BR532" s="34"/>
      <c r="BS532" s="34"/>
      <c r="BT532" s="34"/>
      <c r="BU532" s="34"/>
      <c r="BV532" s="34"/>
    </row>
    <row r="533" spans="1:74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4"/>
      <c r="BF533" s="34"/>
      <c r="BG533" s="34"/>
      <c r="BH533" s="34"/>
      <c r="BI533" s="34"/>
      <c r="BJ533" s="34"/>
      <c r="BK533" s="34"/>
      <c r="BL533" s="34"/>
      <c r="BM533" s="34"/>
      <c r="BN533" s="34"/>
      <c r="BO533" s="34"/>
      <c r="BP533" s="34"/>
      <c r="BQ533" s="34"/>
      <c r="BR533" s="34"/>
      <c r="BS533" s="34"/>
      <c r="BT533" s="34"/>
      <c r="BU533" s="34"/>
      <c r="BV533" s="34"/>
    </row>
    <row r="534" spans="1:74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34"/>
      <c r="BR534" s="34"/>
      <c r="BS534" s="34"/>
      <c r="BT534" s="34"/>
      <c r="BU534" s="34"/>
      <c r="BV534" s="34"/>
    </row>
    <row r="535" spans="1:74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  <c r="BN535" s="34"/>
      <c r="BO535" s="34"/>
      <c r="BP535" s="34"/>
      <c r="BQ535" s="34"/>
      <c r="BR535" s="34"/>
      <c r="BS535" s="34"/>
      <c r="BT535" s="34"/>
      <c r="BU535" s="34"/>
      <c r="BV535" s="34"/>
    </row>
    <row r="536" spans="1:74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  <c r="BN536" s="34"/>
      <c r="BO536" s="34"/>
      <c r="BP536" s="34"/>
      <c r="BQ536" s="34"/>
      <c r="BR536" s="34"/>
      <c r="BS536" s="34"/>
      <c r="BT536" s="34"/>
      <c r="BU536" s="34"/>
      <c r="BV536" s="34"/>
    </row>
    <row r="537" spans="1:74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  <c r="BE537" s="34"/>
      <c r="BF537" s="34"/>
      <c r="BG537" s="34"/>
      <c r="BH537" s="34"/>
      <c r="BI537" s="34"/>
      <c r="BJ537" s="34"/>
      <c r="BK537" s="34"/>
      <c r="BL537" s="34"/>
      <c r="BM537" s="34"/>
      <c r="BN537" s="34"/>
      <c r="BO537" s="34"/>
      <c r="BP537" s="34"/>
      <c r="BQ537" s="34"/>
      <c r="BR537" s="34"/>
      <c r="BS537" s="34"/>
      <c r="BT537" s="34"/>
      <c r="BU537" s="34"/>
      <c r="BV537" s="34"/>
    </row>
    <row r="538" spans="1:74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  <c r="BN538" s="34"/>
      <c r="BO538" s="34"/>
      <c r="BP538" s="34"/>
      <c r="BQ538" s="34"/>
      <c r="BR538" s="34"/>
      <c r="BS538" s="34"/>
      <c r="BT538" s="34"/>
      <c r="BU538" s="34"/>
      <c r="BV538" s="34"/>
    </row>
    <row r="539" spans="1:74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  <c r="BE539" s="34"/>
      <c r="BF539" s="34"/>
      <c r="BG539" s="34"/>
      <c r="BH539" s="34"/>
      <c r="BI539" s="34"/>
      <c r="BJ539" s="34"/>
      <c r="BK539" s="34"/>
      <c r="BL539" s="34"/>
      <c r="BM539" s="34"/>
      <c r="BN539" s="34"/>
      <c r="BO539" s="34"/>
      <c r="BP539" s="34"/>
      <c r="BQ539" s="34"/>
      <c r="BR539" s="34"/>
      <c r="BS539" s="34"/>
      <c r="BT539" s="34"/>
      <c r="BU539" s="34"/>
      <c r="BV539" s="34"/>
    </row>
    <row r="540" spans="1:74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  <c r="BE540" s="34"/>
      <c r="BF540" s="34"/>
      <c r="BG540" s="34"/>
      <c r="BH540" s="34"/>
      <c r="BI540" s="34"/>
      <c r="BJ540" s="34"/>
      <c r="BK540" s="34"/>
      <c r="BL540" s="34"/>
      <c r="BM540" s="34"/>
      <c r="BN540" s="34"/>
      <c r="BO540" s="34"/>
      <c r="BP540" s="34"/>
      <c r="BQ540" s="34"/>
      <c r="BR540" s="34"/>
      <c r="BS540" s="34"/>
      <c r="BT540" s="34"/>
      <c r="BU540" s="34"/>
      <c r="BV540" s="34"/>
    </row>
    <row r="541" spans="1:74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  <c r="BE541" s="34"/>
      <c r="BF541" s="34"/>
      <c r="BG541" s="34"/>
      <c r="BH541" s="34"/>
      <c r="BI541" s="34"/>
      <c r="BJ541" s="34"/>
      <c r="BK541" s="34"/>
      <c r="BL541" s="34"/>
      <c r="BM541" s="34"/>
      <c r="BN541" s="34"/>
      <c r="BO541" s="34"/>
      <c r="BP541" s="34"/>
      <c r="BQ541" s="34"/>
      <c r="BR541" s="34"/>
      <c r="BS541" s="34"/>
      <c r="BT541" s="34"/>
      <c r="BU541" s="34"/>
      <c r="BV541" s="34"/>
    </row>
    <row r="542" spans="1:74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  <c r="BE542" s="34"/>
      <c r="BF542" s="34"/>
      <c r="BG542" s="34"/>
      <c r="BH542" s="34"/>
      <c r="BI542" s="34"/>
      <c r="BJ542" s="34"/>
      <c r="BK542" s="34"/>
      <c r="BL542" s="34"/>
      <c r="BM542" s="34"/>
      <c r="BN542" s="34"/>
      <c r="BO542" s="34"/>
      <c r="BP542" s="34"/>
      <c r="BQ542" s="34"/>
      <c r="BR542" s="34"/>
      <c r="BS542" s="34"/>
      <c r="BT542" s="34"/>
      <c r="BU542" s="34"/>
      <c r="BV542" s="34"/>
    </row>
    <row r="543" spans="1:74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  <c r="BE543" s="34"/>
      <c r="BF543" s="34"/>
      <c r="BG543" s="34"/>
      <c r="BH543" s="34"/>
      <c r="BI543" s="34"/>
      <c r="BJ543" s="34"/>
      <c r="BK543" s="34"/>
      <c r="BL543" s="34"/>
      <c r="BM543" s="34"/>
      <c r="BN543" s="34"/>
      <c r="BO543" s="34"/>
      <c r="BP543" s="34"/>
      <c r="BQ543" s="34"/>
      <c r="BR543" s="34"/>
      <c r="BS543" s="34"/>
      <c r="BT543" s="34"/>
      <c r="BU543" s="34"/>
      <c r="BV543" s="34"/>
    </row>
    <row r="544" spans="1:74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  <c r="BE544" s="34"/>
      <c r="BF544" s="34"/>
      <c r="BG544" s="34"/>
      <c r="BH544" s="34"/>
      <c r="BI544" s="34"/>
      <c r="BJ544" s="34"/>
      <c r="BK544" s="34"/>
      <c r="BL544" s="34"/>
      <c r="BM544" s="34"/>
      <c r="BN544" s="34"/>
      <c r="BO544" s="34"/>
      <c r="BP544" s="34"/>
      <c r="BQ544" s="34"/>
      <c r="BR544" s="34"/>
      <c r="BS544" s="34"/>
      <c r="BT544" s="34"/>
      <c r="BU544" s="34"/>
      <c r="BV544" s="34"/>
    </row>
    <row r="545" spans="1:74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  <c r="BE545" s="34"/>
      <c r="BF545" s="34"/>
      <c r="BG545" s="34"/>
      <c r="BH545" s="34"/>
      <c r="BI545" s="34"/>
      <c r="BJ545" s="34"/>
      <c r="BK545" s="34"/>
      <c r="BL545" s="34"/>
      <c r="BM545" s="34"/>
      <c r="BN545" s="34"/>
      <c r="BO545" s="34"/>
      <c r="BP545" s="34"/>
      <c r="BQ545" s="34"/>
      <c r="BR545" s="34"/>
      <c r="BS545" s="34"/>
      <c r="BT545" s="34"/>
      <c r="BU545" s="34"/>
      <c r="BV545" s="34"/>
    </row>
    <row r="546" spans="1:74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  <c r="BE546" s="34"/>
      <c r="BF546" s="34"/>
      <c r="BG546" s="34"/>
      <c r="BH546" s="34"/>
      <c r="BI546" s="34"/>
      <c r="BJ546" s="34"/>
      <c r="BK546" s="34"/>
      <c r="BL546" s="34"/>
      <c r="BM546" s="34"/>
      <c r="BN546" s="34"/>
      <c r="BO546" s="34"/>
      <c r="BP546" s="34"/>
      <c r="BQ546" s="34"/>
      <c r="BR546" s="34"/>
      <c r="BS546" s="34"/>
      <c r="BT546" s="34"/>
      <c r="BU546" s="34"/>
      <c r="BV546" s="34"/>
    </row>
    <row r="547" spans="1:74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34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  <c r="BE547" s="34"/>
      <c r="BF547" s="34"/>
      <c r="BG547" s="34"/>
      <c r="BH547" s="34"/>
      <c r="BI547" s="34"/>
      <c r="BJ547" s="34"/>
      <c r="BK547" s="34"/>
      <c r="BL547" s="34"/>
      <c r="BM547" s="34"/>
      <c r="BN547" s="34"/>
      <c r="BO547" s="34"/>
      <c r="BP547" s="34"/>
      <c r="BQ547" s="34"/>
      <c r="BR547" s="34"/>
      <c r="BS547" s="34"/>
      <c r="BT547" s="34"/>
      <c r="BU547" s="34"/>
      <c r="BV547" s="34"/>
    </row>
    <row r="548" spans="1:74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  <c r="BE548" s="34"/>
      <c r="BF548" s="34"/>
      <c r="BG548" s="34"/>
      <c r="BH548" s="34"/>
      <c r="BI548" s="34"/>
      <c r="BJ548" s="34"/>
      <c r="BK548" s="34"/>
      <c r="BL548" s="34"/>
      <c r="BM548" s="34"/>
      <c r="BN548" s="34"/>
      <c r="BO548" s="34"/>
      <c r="BP548" s="34"/>
      <c r="BQ548" s="34"/>
      <c r="BR548" s="34"/>
      <c r="BS548" s="34"/>
      <c r="BT548" s="34"/>
      <c r="BU548" s="34"/>
      <c r="BV548" s="34"/>
    </row>
    <row r="549" spans="1:74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  <c r="BE549" s="34"/>
      <c r="BF549" s="34"/>
      <c r="BG549" s="34"/>
      <c r="BH549" s="34"/>
      <c r="BI549" s="34"/>
      <c r="BJ549" s="34"/>
      <c r="BK549" s="34"/>
      <c r="BL549" s="34"/>
      <c r="BM549" s="34"/>
      <c r="BN549" s="34"/>
      <c r="BO549" s="34"/>
      <c r="BP549" s="34"/>
      <c r="BQ549" s="34"/>
      <c r="BR549" s="34"/>
      <c r="BS549" s="34"/>
      <c r="BT549" s="34"/>
      <c r="BU549" s="34"/>
      <c r="BV549" s="34"/>
    </row>
    <row r="550" spans="1:74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  <c r="BE550" s="34"/>
      <c r="BF550" s="34"/>
      <c r="BG550" s="34"/>
      <c r="BH550" s="34"/>
      <c r="BI550" s="34"/>
      <c r="BJ550" s="34"/>
      <c r="BK550" s="34"/>
      <c r="BL550" s="34"/>
      <c r="BM550" s="34"/>
      <c r="BN550" s="34"/>
      <c r="BO550" s="34"/>
      <c r="BP550" s="34"/>
      <c r="BQ550" s="34"/>
      <c r="BR550" s="34"/>
      <c r="BS550" s="34"/>
      <c r="BT550" s="34"/>
      <c r="BU550" s="34"/>
      <c r="BV550" s="34"/>
    </row>
    <row r="551" spans="1:74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  <c r="BE551" s="34"/>
      <c r="BF551" s="34"/>
      <c r="BG551" s="34"/>
      <c r="BH551" s="34"/>
      <c r="BI551" s="34"/>
      <c r="BJ551" s="34"/>
      <c r="BK551" s="34"/>
      <c r="BL551" s="34"/>
      <c r="BM551" s="34"/>
      <c r="BN551" s="34"/>
      <c r="BO551" s="34"/>
      <c r="BP551" s="34"/>
      <c r="BQ551" s="34"/>
      <c r="BR551" s="34"/>
      <c r="BS551" s="34"/>
      <c r="BT551" s="34"/>
      <c r="BU551" s="34"/>
      <c r="BV551" s="34"/>
    </row>
    <row r="552" spans="1:74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  <c r="BE552" s="34"/>
      <c r="BF552" s="34"/>
      <c r="BG552" s="34"/>
      <c r="BH552" s="34"/>
      <c r="BI552" s="34"/>
      <c r="BJ552" s="34"/>
      <c r="BK552" s="34"/>
      <c r="BL552" s="34"/>
      <c r="BM552" s="34"/>
      <c r="BN552" s="34"/>
      <c r="BO552" s="34"/>
      <c r="BP552" s="34"/>
      <c r="BQ552" s="34"/>
      <c r="BR552" s="34"/>
      <c r="BS552" s="34"/>
      <c r="BT552" s="34"/>
      <c r="BU552" s="34"/>
      <c r="BV552" s="34"/>
    </row>
    <row r="553" spans="1:74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  <c r="BE553" s="34"/>
      <c r="BF553" s="34"/>
      <c r="BG553" s="34"/>
      <c r="BH553" s="34"/>
      <c r="BI553" s="34"/>
      <c r="BJ553" s="34"/>
      <c r="BK553" s="34"/>
      <c r="BL553" s="34"/>
      <c r="BM553" s="34"/>
      <c r="BN553" s="34"/>
      <c r="BO553" s="34"/>
      <c r="BP553" s="34"/>
      <c r="BQ553" s="34"/>
      <c r="BR553" s="34"/>
      <c r="BS553" s="34"/>
      <c r="BT553" s="34"/>
      <c r="BU553" s="34"/>
      <c r="BV553" s="34"/>
    </row>
    <row r="554" spans="1:74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  <c r="BE554" s="34"/>
      <c r="BF554" s="34"/>
      <c r="BG554" s="34"/>
      <c r="BH554" s="34"/>
      <c r="BI554" s="34"/>
      <c r="BJ554" s="34"/>
      <c r="BK554" s="34"/>
      <c r="BL554" s="34"/>
      <c r="BM554" s="34"/>
      <c r="BN554" s="34"/>
      <c r="BO554" s="34"/>
      <c r="BP554" s="34"/>
      <c r="BQ554" s="34"/>
      <c r="BR554" s="34"/>
      <c r="BS554" s="34"/>
      <c r="BT554" s="34"/>
      <c r="BU554" s="34"/>
      <c r="BV554" s="34"/>
    </row>
    <row r="555" spans="1:74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  <c r="BE555" s="34"/>
      <c r="BF555" s="34"/>
      <c r="BG555" s="34"/>
      <c r="BH555" s="34"/>
      <c r="BI555" s="34"/>
      <c r="BJ555" s="34"/>
      <c r="BK555" s="34"/>
      <c r="BL555" s="34"/>
      <c r="BM555" s="34"/>
      <c r="BN555" s="34"/>
      <c r="BO555" s="34"/>
      <c r="BP555" s="34"/>
      <c r="BQ555" s="34"/>
      <c r="BR555" s="34"/>
      <c r="BS555" s="34"/>
      <c r="BT555" s="34"/>
      <c r="BU555" s="34"/>
      <c r="BV555" s="34"/>
    </row>
    <row r="556" spans="1:74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  <c r="BE556" s="34"/>
      <c r="BF556" s="34"/>
      <c r="BG556" s="34"/>
      <c r="BH556" s="34"/>
      <c r="BI556" s="34"/>
      <c r="BJ556" s="34"/>
      <c r="BK556" s="34"/>
      <c r="BL556" s="34"/>
      <c r="BM556" s="34"/>
      <c r="BN556" s="34"/>
      <c r="BO556" s="34"/>
      <c r="BP556" s="34"/>
      <c r="BQ556" s="34"/>
      <c r="BR556" s="34"/>
      <c r="BS556" s="34"/>
      <c r="BT556" s="34"/>
      <c r="BU556" s="34"/>
      <c r="BV556" s="34"/>
    </row>
    <row r="557" spans="1:74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  <c r="BE557" s="34"/>
      <c r="BF557" s="34"/>
      <c r="BG557" s="34"/>
      <c r="BH557" s="34"/>
      <c r="BI557" s="34"/>
      <c r="BJ557" s="34"/>
      <c r="BK557" s="34"/>
      <c r="BL557" s="34"/>
      <c r="BM557" s="34"/>
      <c r="BN557" s="34"/>
      <c r="BO557" s="34"/>
      <c r="BP557" s="34"/>
      <c r="BQ557" s="34"/>
      <c r="BR557" s="34"/>
      <c r="BS557" s="34"/>
      <c r="BT557" s="34"/>
      <c r="BU557" s="34"/>
      <c r="BV557" s="34"/>
    </row>
    <row r="558" spans="1:74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  <c r="BE558" s="34"/>
      <c r="BF558" s="34"/>
      <c r="BG558" s="34"/>
      <c r="BH558" s="34"/>
      <c r="BI558" s="34"/>
      <c r="BJ558" s="34"/>
      <c r="BK558" s="34"/>
      <c r="BL558" s="34"/>
      <c r="BM558" s="34"/>
      <c r="BN558" s="34"/>
      <c r="BO558" s="34"/>
      <c r="BP558" s="34"/>
      <c r="BQ558" s="34"/>
      <c r="BR558" s="34"/>
      <c r="BS558" s="34"/>
      <c r="BT558" s="34"/>
      <c r="BU558" s="34"/>
      <c r="BV558" s="34"/>
    </row>
    <row r="559" spans="1:74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  <c r="BE559" s="34"/>
      <c r="BF559" s="34"/>
      <c r="BG559" s="34"/>
      <c r="BH559" s="34"/>
      <c r="BI559" s="34"/>
      <c r="BJ559" s="34"/>
      <c r="BK559" s="34"/>
      <c r="BL559" s="34"/>
      <c r="BM559" s="34"/>
      <c r="BN559" s="34"/>
      <c r="BO559" s="34"/>
      <c r="BP559" s="34"/>
      <c r="BQ559" s="34"/>
      <c r="BR559" s="34"/>
      <c r="BS559" s="34"/>
      <c r="BT559" s="34"/>
      <c r="BU559" s="34"/>
      <c r="BV559" s="34"/>
    </row>
    <row r="560" spans="1:74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  <c r="BE560" s="34"/>
      <c r="BF560" s="34"/>
      <c r="BG560" s="34"/>
      <c r="BH560" s="34"/>
      <c r="BI560" s="34"/>
      <c r="BJ560" s="34"/>
      <c r="BK560" s="34"/>
      <c r="BL560" s="34"/>
      <c r="BM560" s="34"/>
      <c r="BN560" s="34"/>
      <c r="BO560" s="34"/>
      <c r="BP560" s="34"/>
      <c r="BQ560" s="34"/>
      <c r="BR560" s="34"/>
      <c r="BS560" s="34"/>
      <c r="BT560" s="34"/>
      <c r="BU560" s="34"/>
      <c r="BV560" s="34"/>
    </row>
    <row r="561" spans="1:74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  <c r="BE561" s="34"/>
      <c r="BF561" s="34"/>
      <c r="BG561" s="34"/>
      <c r="BH561" s="34"/>
      <c r="BI561" s="34"/>
      <c r="BJ561" s="34"/>
      <c r="BK561" s="34"/>
      <c r="BL561" s="34"/>
      <c r="BM561" s="34"/>
      <c r="BN561" s="34"/>
      <c r="BO561" s="34"/>
      <c r="BP561" s="34"/>
      <c r="BQ561" s="34"/>
      <c r="BR561" s="34"/>
      <c r="BS561" s="34"/>
      <c r="BT561" s="34"/>
      <c r="BU561" s="34"/>
      <c r="BV561" s="34"/>
    </row>
    <row r="562" spans="1:74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  <c r="BE562" s="34"/>
      <c r="BF562" s="34"/>
      <c r="BG562" s="34"/>
      <c r="BH562" s="34"/>
      <c r="BI562" s="34"/>
      <c r="BJ562" s="34"/>
      <c r="BK562" s="34"/>
      <c r="BL562" s="34"/>
      <c r="BM562" s="34"/>
      <c r="BN562" s="34"/>
      <c r="BO562" s="34"/>
      <c r="BP562" s="34"/>
      <c r="BQ562" s="34"/>
      <c r="BR562" s="34"/>
      <c r="BS562" s="34"/>
      <c r="BT562" s="34"/>
      <c r="BU562" s="34"/>
      <c r="BV562" s="34"/>
    </row>
    <row r="563" spans="1:74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  <c r="BE563" s="34"/>
      <c r="BF563" s="34"/>
      <c r="BG563" s="34"/>
      <c r="BH563" s="34"/>
      <c r="BI563" s="34"/>
      <c r="BJ563" s="34"/>
      <c r="BK563" s="34"/>
      <c r="BL563" s="34"/>
      <c r="BM563" s="34"/>
      <c r="BN563" s="34"/>
      <c r="BO563" s="34"/>
      <c r="BP563" s="34"/>
      <c r="BQ563" s="34"/>
      <c r="BR563" s="34"/>
      <c r="BS563" s="34"/>
      <c r="BT563" s="34"/>
      <c r="BU563" s="34"/>
      <c r="BV563" s="34"/>
    </row>
    <row r="564" spans="1:74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  <c r="BE564" s="34"/>
      <c r="BF564" s="34"/>
      <c r="BG564" s="34"/>
      <c r="BH564" s="34"/>
      <c r="BI564" s="34"/>
      <c r="BJ564" s="34"/>
      <c r="BK564" s="34"/>
      <c r="BL564" s="34"/>
      <c r="BM564" s="34"/>
      <c r="BN564" s="34"/>
      <c r="BO564" s="34"/>
      <c r="BP564" s="34"/>
      <c r="BQ564" s="34"/>
      <c r="BR564" s="34"/>
      <c r="BS564" s="34"/>
      <c r="BT564" s="34"/>
      <c r="BU564" s="34"/>
      <c r="BV564" s="34"/>
    </row>
    <row r="565" spans="1:74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  <c r="BE565" s="34"/>
      <c r="BF565" s="34"/>
      <c r="BG565" s="34"/>
      <c r="BH565" s="34"/>
      <c r="BI565" s="34"/>
      <c r="BJ565" s="34"/>
      <c r="BK565" s="34"/>
      <c r="BL565" s="34"/>
      <c r="BM565" s="34"/>
      <c r="BN565" s="34"/>
      <c r="BO565" s="34"/>
      <c r="BP565" s="34"/>
      <c r="BQ565" s="34"/>
      <c r="BR565" s="34"/>
      <c r="BS565" s="34"/>
      <c r="BT565" s="34"/>
      <c r="BU565" s="34"/>
      <c r="BV565" s="34"/>
    </row>
    <row r="566" spans="1:74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  <c r="BE566" s="34"/>
      <c r="BF566" s="34"/>
      <c r="BG566" s="34"/>
      <c r="BH566" s="34"/>
      <c r="BI566" s="34"/>
      <c r="BJ566" s="34"/>
      <c r="BK566" s="34"/>
      <c r="BL566" s="34"/>
      <c r="BM566" s="34"/>
      <c r="BN566" s="34"/>
      <c r="BO566" s="34"/>
      <c r="BP566" s="34"/>
      <c r="BQ566" s="34"/>
      <c r="BR566" s="34"/>
      <c r="BS566" s="34"/>
      <c r="BT566" s="34"/>
      <c r="BU566" s="34"/>
      <c r="BV566" s="34"/>
    </row>
    <row r="567" spans="1:74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  <c r="BE567" s="34"/>
      <c r="BF567" s="34"/>
      <c r="BG567" s="34"/>
      <c r="BH567" s="34"/>
      <c r="BI567" s="34"/>
      <c r="BJ567" s="34"/>
      <c r="BK567" s="34"/>
      <c r="BL567" s="34"/>
      <c r="BM567" s="34"/>
      <c r="BN567" s="34"/>
      <c r="BO567" s="34"/>
      <c r="BP567" s="34"/>
      <c r="BQ567" s="34"/>
      <c r="BR567" s="34"/>
      <c r="BS567" s="34"/>
      <c r="BT567" s="34"/>
      <c r="BU567" s="34"/>
      <c r="BV567" s="34"/>
    </row>
    <row r="568" spans="1:74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  <c r="BE568" s="34"/>
      <c r="BF568" s="34"/>
      <c r="BG568" s="34"/>
      <c r="BH568" s="34"/>
      <c r="BI568" s="34"/>
      <c r="BJ568" s="34"/>
      <c r="BK568" s="34"/>
      <c r="BL568" s="34"/>
      <c r="BM568" s="34"/>
      <c r="BN568" s="34"/>
      <c r="BO568" s="34"/>
      <c r="BP568" s="34"/>
      <c r="BQ568" s="34"/>
      <c r="BR568" s="34"/>
      <c r="BS568" s="34"/>
      <c r="BT568" s="34"/>
      <c r="BU568" s="34"/>
      <c r="BV568" s="34"/>
    </row>
    <row r="569" spans="1:74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  <c r="BE569" s="34"/>
      <c r="BF569" s="34"/>
      <c r="BG569" s="34"/>
      <c r="BH569" s="34"/>
      <c r="BI569" s="34"/>
      <c r="BJ569" s="34"/>
      <c r="BK569" s="34"/>
      <c r="BL569" s="34"/>
      <c r="BM569" s="34"/>
      <c r="BN569" s="34"/>
      <c r="BO569" s="34"/>
      <c r="BP569" s="34"/>
      <c r="BQ569" s="34"/>
      <c r="BR569" s="34"/>
      <c r="BS569" s="34"/>
      <c r="BT569" s="34"/>
      <c r="BU569" s="34"/>
      <c r="BV569" s="34"/>
    </row>
    <row r="570" spans="1:74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  <c r="BE570" s="34"/>
      <c r="BF570" s="34"/>
      <c r="BG570" s="34"/>
      <c r="BH570" s="34"/>
      <c r="BI570" s="34"/>
      <c r="BJ570" s="34"/>
      <c r="BK570" s="34"/>
      <c r="BL570" s="34"/>
      <c r="BM570" s="34"/>
      <c r="BN570" s="34"/>
      <c r="BO570" s="34"/>
      <c r="BP570" s="34"/>
      <c r="BQ570" s="34"/>
      <c r="BR570" s="34"/>
      <c r="BS570" s="34"/>
      <c r="BT570" s="34"/>
      <c r="BU570" s="34"/>
      <c r="BV570" s="34"/>
    </row>
    <row r="571" spans="1:74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34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  <c r="BE571" s="34"/>
      <c r="BF571" s="34"/>
      <c r="BG571" s="34"/>
      <c r="BH571" s="34"/>
      <c r="BI571" s="34"/>
      <c r="BJ571" s="34"/>
      <c r="BK571" s="34"/>
      <c r="BL571" s="34"/>
      <c r="BM571" s="34"/>
      <c r="BN571" s="34"/>
      <c r="BO571" s="34"/>
      <c r="BP571" s="34"/>
      <c r="BQ571" s="34"/>
      <c r="BR571" s="34"/>
      <c r="BS571" s="34"/>
      <c r="BT571" s="34"/>
      <c r="BU571" s="34"/>
      <c r="BV571" s="34"/>
    </row>
    <row r="572" spans="1:74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  <c r="BE572" s="34"/>
      <c r="BF572" s="34"/>
      <c r="BG572" s="34"/>
      <c r="BH572" s="34"/>
      <c r="BI572" s="34"/>
      <c r="BJ572" s="34"/>
      <c r="BK572" s="34"/>
      <c r="BL572" s="34"/>
      <c r="BM572" s="34"/>
      <c r="BN572" s="34"/>
      <c r="BO572" s="34"/>
      <c r="BP572" s="34"/>
      <c r="BQ572" s="34"/>
      <c r="BR572" s="34"/>
      <c r="BS572" s="34"/>
      <c r="BT572" s="34"/>
      <c r="BU572" s="34"/>
      <c r="BV572" s="34"/>
    </row>
    <row r="573" spans="1:74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  <c r="BE573" s="34"/>
      <c r="BF573" s="34"/>
      <c r="BG573" s="34"/>
      <c r="BH573" s="34"/>
      <c r="BI573" s="34"/>
      <c r="BJ573" s="34"/>
      <c r="BK573" s="34"/>
      <c r="BL573" s="34"/>
      <c r="BM573" s="34"/>
      <c r="BN573" s="34"/>
      <c r="BO573" s="34"/>
      <c r="BP573" s="34"/>
      <c r="BQ573" s="34"/>
      <c r="BR573" s="34"/>
      <c r="BS573" s="34"/>
      <c r="BT573" s="34"/>
      <c r="BU573" s="34"/>
      <c r="BV573" s="34"/>
    </row>
    <row r="574" spans="1:74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  <c r="BE574" s="34"/>
      <c r="BF574" s="34"/>
      <c r="BG574" s="34"/>
      <c r="BH574" s="34"/>
      <c r="BI574" s="34"/>
      <c r="BJ574" s="34"/>
      <c r="BK574" s="34"/>
      <c r="BL574" s="34"/>
      <c r="BM574" s="34"/>
      <c r="BN574" s="34"/>
      <c r="BO574" s="34"/>
      <c r="BP574" s="34"/>
      <c r="BQ574" s="34"/>
      <c r="BR574" s="34"/>
      <c r="BS574" s="34"/>
      <c r="BT574" s="34"/>
      <c r="BU574" s="34"/>
      <c r="BV574" s="34"/>
    </row>
    <row r="575" spans="1:74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34"/>
      <c r="BR575" s="34"/>
      <c r="BS575" s="34"/>
      <c r="BT575" s="34"/>
      <c r="BU575" s="34"/>
      <c r="BV575" s="34"/>
    </row>
    <row r="576" spans="1:74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  <c r="BE576" s="34"/>
      <c r="BF576" s="34"/>
      <c r="BG576" s="34"/>
      <c r="BH576" s="34"/>
      <c r="BI576" s="34"/>
      <c r="BJ576" s="34"/>
      <c r="BK576" s="34"/>
      <c r="BL576" s="34"/>
      <c r="BM576" s="34"/>
      <c r="BN576" s="34"/>
      <c r="BO576" s="34"/>
      <c r="BP576" s="34"/>
      <c r="BQ576" s="34"/>
      <c r="BR576" s="34"/>
      <c r="BS576" s="34"/>
      <c r="BT576" s="34"/>
      <c r="BU576" s="34"/>
      <c r="BV576" s="34"/>
    </row>
    <row r="577" spans="1:74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  <c r="BE577" s="34"/>
      <c r="BF577" s="34"/>
      <c r="BG577" s="34"/>
      <c r="BH577" s="34"/>
      <c r="BI577" s="34"/>
      <c r="BJ577" s="34"/>
      <c r="BK577" s="34"/>
      <c r="BL577" s="34"/>
      <c r="BM577" s="34"/>
      <c r="BN577" s="34"/>
      <c r="BO577" s="34"/>
      <c r="BP577" s="34"/>
      <c r="BQ577" s="34"/>
      <c r="BR577" s="34"/>
      <c r="BS577" s="34"/>
      <c r="BT577" s="34"/>
      <c r="BU577" s="34"/>
      <c r="BV577" s="34"/>
    </row>
    <row r="578" spans="1:74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  <c r="BN578" s="34"/>
      <c r="BO578" s="34"/>
      <c r="BP578" s="34"/>
      <c r="BQ578" s="34"/>
      <c r="BR578" s="34"/>
      <c r="BS578" s="34"/>
      <c r="BT578" s="34"/>
      <c r="BU578" s="34"/>
      <c r="BV578" s="34"/>
    </row>
    <row r="579" spans="1:74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  <c r="BE579" s="34"/>
      <c r="BF579" s="34"/>
      <c r="BG579" s="34"/>
      <c r="BH579" s="34"/>
      <c r="BI579" s="34"/>
      <c r="BJ579" s="34"/>
      <c r="BK579" s="34"/>
      <c r="BL579" s="34"/>
      <c r="BM579" s="34"/>
      <c r="BN579" s="34"/>
      <c r="BO579" s="34"/>
      <c r="BP579" s="34"/>
      <c r="BQ579" s="34"/>
      <c r="BR579" s="34"/>
      <c r="BS579" s="34"/>
      <c r="BT579" s="34"/>
      <c r="BU579" s="34"/>
      <c r="BV579" s="34"/>
    </row>
    <row r="580" spans="1:74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  <c r="BN580" s="34"/>
      <c r="BO580" s="34"/>
      <c r="BP580" s="34"/>
      <c r="BQ580" s="34"/>
      <c r="BR580" s="34"/>
      <c r="BS580" s="34"/>
      <c r="BT580" s="34"/>
      <c r="BU580" s="34"/>
      <c r="BV580" s="34"/>
    </row>
    <row r="581" spans="1:74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  <c r="BE581" s="34"/>
      <c r="BF581" s="34"/>
      <c r="BG581" s="34"/>
      <c r="BH581" s="34"/>
      <c r="BI581" s="34"/>
      <c r="BJ581" s="34"/>
      <c r="BK581" s="34"/>
      <c r="BL581" s="34"/>
      <c r="BM581" s="34"/>
      <c r="BN581" s="34"/>
      <c r="BO581" s="34"/>
      <c r="BP581" s="34"/>
      <c r="BQ581" s="34"/>
      <c r="BR581" s="34"/>
      <c r="BS581" s="34"/>
      <c r="BT581" s="34"/>
      <c r="BU581" s="34"/>
      <c r="BV581" s="34"/>
    </row>
    <row r="582" spans="1:74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  <c r="BE582" s="34"/>
      <c r="BF582" s="34"/>
      <c r="BG582" s="34"/>
      <c r="BH582" s="34"/>
      <c r="BI582" s="34"/>
      <c r="BJ582" s="34"/>
      <c r="BK582" s="34"/>
      <c r="BL582" s="34"/>
      <c r="BM582" s="34"/>
      <c r="BN582" s="34"/>
      <c r="BO582" s="34"/>
      <c r="BP582" s="34"/>
      <c r="BQ582" s="34"/>
      <c r="BR582" s="34"/>
      <c r="BS582" s="34"/>
      <c r="BT582" s="34"/>
      <c r="BU582" s="34"/>
      <c r="BV582" s="34"/>
    </row>
    <row r="583" spans="1:74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  <c r="BE583" s="34"/>
      <c r="BF583" s="34"/>
      <c r="BG583" s="34"/>
      <c r="BH583" s="34"/>
      <c r="BI583" s="34"/>
      <c r="BJ583" s="34"/>
      <c r="BK583" s="34"/>
      <c r="BL583" s="34"/>
      <c r="BM583" s="34"/>
      <c r="BN583" s="34"/>
      <c r="BO583" s="34"/>
      <c r="BP583" s="34"/>
      <c r="BQ583" s="34"/>
      <c r="BR583" s="34"/>
      <c r="BS583" s="34"/>
      <c r="BT583" s="34"/>
      <c r="BU583" s="34"/>
      <c r="BV583" s="34"/>
    </row>
    <row r="584" spans="1:74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34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  <c r="BE584" s="34"/>
      <c r="BF584" s="34"/>
      <c r="BG584" s="34"/>
      <c r="BH584" s="34"/>
      <c r="BI584" s="34"/>
      <c r="BJ584" s="34"/>
      <c r="BK584" s="34"/>
      <c r="BL584" s="34"/>
      <c r="BM584" s="34"/>
      <c r="BN584" s="34"/>
      <c r="BO584" s="34"/>
      <c r="BP584" s="34"/>
      <c r="BQ584" s="34"/>
      <c r="BR584" s="34"/>
      <c r="BS584" s="34"/>
      <c r="BT584" s="34"/>
      <c r="BU584" s="34"/>
      <c r="BV584" s="34"/>
    </row>
    <row r="585" spans="1:74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  <c r="BE585" s="34"/>
      <c r="BF585" s="34"/>
      <c r="BG585" s="34"/>
      <c r="BH585" s="34"/>
      <c r="BI585" s="34"/>
      <c r="BJ585" s="34"/>
      <c r="BK585" s="34"/>
      <c r="BL585" s="34"/>
      <c r="BM585" s="34"/>
      <c r="BN585" s="34"/>
      <c r="BO585" s="34"/>
      <c r="BP585" s="34"/>
      <c r="BQ585" s="34"/>
      <c r="BR585" s="34"/>
      <c r="BS585" s="34"/>
      <c r="BT585" s="34"/>
      <c r="BU585" s="34"/>
      <c r="BV585" s="34"/>
    </row>
    <row r="586" spans="1:74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  <c r="BE586" s="34"/>
      <c r="BF586" s="34"/>
      <c r="BG586" s="34"/>
      <c r="BH586" s="34"/>
      <c r="BI586" s="34"/>
      <c r="BJ586" s="34"/>
      <c r="BK586" s="34"/>
      <c r="BL586" s="34"/>
      <c r="BM586" s="34"/>
      <c r="BN586" s="34"/>
      <c r="BO586" s="34"/>
      <c r="BP586" s="34"/>
      <c r="BQ586" s="34"/>
      <c r="BR586" s="34"/>
      <c r="BS586" s="34"/>
      <c r="BT586" s="34"/>
      <c r="BU586" s="34"/>
      <c r="BV586" s="34"/>
    </row>
    <row r="587" spans="1:74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  <c r="BE587" s="34"/>
      <c r="BF587" s="34"/>
      <c r="BG587" s="34"/>
      <c r="BH587" s="34"/>
      <c r="BI587" s="34"/>
      <c r="BJ587" s="34"/>
      <c r="BK587" s="34"/>
      <c r="BL587" s="34"/>
      <c r="BM587" s="34"/>
      <c r="BN587" s="34"/>
      <c r="BO587" s="34"/>
      <c r="BP587" s="34"/>
      <c r="BQ587" s="34"/>
      <c r="BR587" s="34"/>
      <c r="BS587" s="34"/>
      <c r="BT587" s="34"/>
      <c r="BU587" s="34"/>
      <c r="BV587" s="34"/>
    </row>
    <row r="588" spans="1:74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34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  <c r="BE588" s="34"/>
      <c r="BF588" s="34"/>
      <c r="BG588" s="34"/>
      <c r="BH588" s="34"/>
      <c r="BI588" s="34"/>
      <c r="BJ588" s="34"/>
      <c r="BK588" s="34"/>
      <c r="BL588" s="34"/>
      <c r="BM588" s="34"/>
      <c r="BN588" s="34"/>
      <c r="BO588" s="34"/>
      <c r="BP588" s="34"/>
      <c r="BQ588" s="34"/>
      <c r="BR588" s="34"/>
      <c r="BS588" s="34"/>
      <c r="BT588" s="34"/>
      <c r="BU588" s="34"/>
      <c r="BV588" s="34"/>
    </row>
    <row r="589" spans="1:74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  <c r="BE589" s="34"/>
      <c r="BF589" s="34"/>
      <c r="BG589" s="34"/>
      <c r="BH589" s="34"/>
      <c r="BI589" s="34"/>
      <c r="BJ589" s="34"/>
      <c r="BK589" s="34"/>
      <c r="BL589" s="34"/>
      <c r="BM589" s="34"/>
      <c r="BN589" s="34"/>
      <c r="BO589" s="34"/>
      <c r="BP589" s="34"/>
      <c r="BQ589" s="34"/>
      <c r="BR589" s="34"/>
      <c r="BS589" s="34"/>
      <c r="BT589" s="34"/>
      <c r="BU589" s="34"/>
      <c r="BV589" s="34"/>
    </row>
    <row r="590" spans="1:74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  <c r="BE590" s="34"/>
      <c r="BF590" s="34"/>
      <c r="BG590" s="34"/>
      <c r="BH590" s="34"/>
      <c r="BI590" s="34"/>
      <c r="BJ590" s="34"/>
      <c r="BK590" s="34"/>
      <c r="BL590" s="34"/>
      <c r="BM590" s="34"/>
      <c r="BN590" s="34"/>
      <c r="BO590" s="34"/>
      <c r="BP590" s="34"/>
      <c r="BQ590" s="34"/>
      <c r="BR590" s="34"/>
      <c r="BS590" s="34"/>
      <c r="BT590" s="34"/>
      <c r="BU590" s="34"/>
      <c r="BV590" s="34"/>
    </row>
    <row r="591" spans="1:74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  <c r="BE591" s="34"/>
      <c r="BF591" s="34"/>
      <c r="BG591" s="34"/>
      <c r="BH591" s="34"/>
      <c r="BI591" s="34"/>
      <c r="BJ591" s="34"/>
      <c r="BK591" s="34"/>
      <c r="BL591" s="34"/>
      <c r="BM591" s="34"/>
      <c r="BN591" s="34"/>
      <c r="BO591" s="34"/>
      <c r="BP591" s="34"/>
      <c r="BQ591" s="34"/>
      <c r="BR591" s="34"/>
      <c r="BS591" s="34"/>
      <c r="BT591" s="34"/>
      <c r="BU591" s="34"/>
      <c r="BV591" s="34"/>
    </row>
    <row r="592" spans="1:74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  <c r="BE592" s="34"/>
      <c r="BF592" s="34"/>
      <c r="BG592" s="34"/>
      <c r="BH592" s="34"/>
      <c r="BI592" s="34"/>
      <c r="BJ592" s="34"/>
      <c r="BK592" s="34"/>
      <c r="BL592" s="34"/>
      <c r="BM592" s="34"/>
      <c r="BN592" s="34"/>
      <c r="BO592" s="34"/>
      <c r="BP592" s="34"/>
      <c r="BQ592" s="34"/>
      <c r="BR592" s="34"/>
      <c r="BS592" s="34"/>
      <c r="BT592" s="34"/>
      <c r="BU592" s="34"/>
      <c r="BV592" s="34"/>
    </row>
    <row r="593" spans="1:74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34"/>
      <c r="AS593" s="34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  <c r="BE593" s="34"/>
      <c r="BF593" s="34"/>
      <c r="BG593" s="34"/>
      <c r="BH593" s="34"/>
      <c r="BI593" s="34"/>
      <c r="BJ593" s="34"/>
      <c r="BK593" s="34"/>
      <c r="BL593" s="34"/>
      <c r="BM593" s="34"/>
      <c r="BN593" s="34"/>
      <c r="BO593" s="34"/>
      <c r="BP593" s="34"/>
      <c r="BQ593" s="34"/>
      <c r="BR593" s="34"/>
      <c r="BS593" s="34"/>
      <c r="BT593" s="34"/>
      <c r="BU593" s="34"/>
      <c r="BV593" s="34"/>
    </row>
    <row r="594" spans="1:74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/>
      <c r="AS594" s="34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  <c r="BE594" s="34"/>
      <c r="BF594" s="34"/>
      <c r="BG594" s="34"/>
      <c r="BH594" s="34"/>
      <c r="BI594" s="34"/>
      <c r="BJ594" s="34"/>
      <c r="BK594" s="34"/>
      <c r="BL594" s="34"/>
      <c r="BM594" s="34"/>
      <c r="BN594" s="34"/>
      <c r="BO594" s="34"/>
      <c r="BP594" s="34"/>
      <c r="BQ594" s="34"/>
      <c r="BR594" s="34"/>
      <c r="BS594" s="34"/>
      <c r="BT594" s="34"/>
      <c r="BU594" s="34"/>
      <c r="BV594" s="34"/>
    </row>
    <row r="595" spans="1:74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34"/>
      <c r="AS595" s="34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  <c r="BE595" s="34"/>
      <c r="BF595" s="34"/>
      <c r="BG595" s="34"/>
      <c r="BH595" s="34"/>
      <c r="BI595" s="34"/>
      <c r="BJ595" s="34"/>
      <c r="BK595" s="34"/>
      <c r="BL595" s="34"/>
      <c r="BM595" s="34"/>
      <c r="BN595" s="34"/>
      <c r="BO595" s="34"/>
      <c r="BP595" s="34"/>
      <c r="BQ595" s="34"/>
      <c r="BR595" s="34"/>
      <c r="BS595" s="34"/>
      <c r="BT595" s="34"/>
      <c r="BU595" s="34"/>
      <c r="BV595" s="34"/>
    </row>
    <row r="596" spans="1:74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  <c r="BE596" s="34"/>
      <c r="BF596" s="34"/>
      <c r="BG596" s="34"/>
      <c r="BH596" s="34"/>
      <c r="BI596" s="34"/>
      <c r="BJ596" s="34"/>
      <c r="BK596" s="34"/>
      <c r="BL596" s="34"/>
      <c r="BM596" s="34"/>
      <c r="BN596" s="34"/>
      <c r="BO596" s="34"/>
      <c r="BP596" s="34"/>
      <c r="BQ596" s="34"/>
      <c r="BR596" s="34"/>
      <c r="BS596" s="34"/>
      <c r="BT596" s="34"/>
      <c r="BU596" s="34"/>
      <c r="BV596" s="34"/>
    </row>
    <row r="597" spans="1:74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  <c r="BE597" s="34"/>
      <c r="BF597" s="34"/>
      <c r="BG597" s="34"/>
      <c r="BH597" s="34"/>
      <c r="BI597" s="34"/>
      <c r="BJ597" s="34"/>
      <c r="BK597" s="34"/>
      <c r="BL597" s="34"/>
      <c r="BM597" s="34"/>
      <c r="BN597" s="34"/>
      <c r="BO597" s="34"/>
      <c r="BP597" s="34"/>
      <c r="BQ597" s="34"/>
      <c r="BR597" s="34"/>
      <c r="BS597" s="34"/>
      <c r="BT597" s="34"/>
      <c r="BU597" s="34"/>
      <c r="BV597" s="34"/>
    </row>
    <row r="598" spans="1:74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34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  <c r="BE598" s="34"/>
      <c r="BF598" s="34"/>
      <c r="BG598" s="34"/>
      <c r="BH598" s="34"/>
      <c r="BI598" s="34"/>
      <c r="BJ598" s="34"/>
      <c r="BK598" s="34"/>
      <c r="BL598" s="34"/>
      <c r="BM598" s="34"/>
      <c r="BN598" s="34"/>
      <c r="BO598" s="34"/>
      <c r="BP598" s="34"/>
      <c r="BQ598" s="34"/>
      <c r="BR598" s="34"/>
      <c r="BS598" s="34"/>
      <c r="BT598" s="34"/>
      <c r="BU598" s="34"/>
      <c r="BV598" s="34"/>
    </row>
    <row r="599" spans="1:74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34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  <c r="BE599" s="34"/>
      <c r="BF599" s="34"/>
      <c r="BG599" s="34"/>
      <c r="BH599" s="34"/>
      <c r="BI599" s="34"/>
      <c r="BJ599" s="34"/>
      <c r="BK599" s="34"/>
      <c r="BL599" s="34"/>
      <c r="BM599" s="34"/>
      <c r="BN599" s="34"/>
      <c r="BO599" s="34"/>
      <c r="BP599" s="34"/>
      <c r="BQ599" s="34"/>
      <c r="BR599" s="34"/>
      <c r="BS599" s="34"/>
      <c r="BT599" s="34"/>
      <c r="BU599" s="34"/>
      <c r="BV599" s="34"/>
    </row>
    <row r="600" spans="1:74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  <c r="BE600" s="34"/>
      <c r="BF600" s="34"/>
      <c r="BG600" s="34"/>
      <c r="BH600" s="34"/>
      <c r="BI600" s="34"/>
      <c r="BJ600" s="34"/>
      <c r="BK600" s="34"/>
      <c r="BL600" s="34"/>
      <c r="BM600" s="34"/>
      <c r="BN600" s="34"/>
      <c r="BO600" s="34"/>
      <c r="BP600" s="34"/>
      <c r="BQ600" s="34"/>
      <c r="BR600" s="34"/>
      <c r="BS600" s="34"/>
      <c r="BT600" s="34"/>
      <c r="BU600" s="34"/>
      <c r="BV600" s="34"/>
    </row>
    <row r="601" spans="1:74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34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  <c r="BE601" s="34"/>
      <c r="BF601" s="34"/>
      <c r="BG601" s="34"/>
      <c r="BH601" s="34"/>
      <c r="BI601" s="34"/>
      <c r="BJ601" s="34"/>
      <c r="BK601" s="34"/>
      <c r="BL601" s="34"/>
      <c r="BM601" s="34"/>
      <c r="BN601" s="34"/>
      <c r="BO601" s="34"/>
      <c r="BP601" s="34"/>
      <c r="BQ601" s="34"/>
      <c r="BR601" s="34"/>
      <c r="BS601" s="34"/>
      <c r="BT601" s="34"/>
      <c r="BU601" s="34"/>
      <c r="BV601" s="34"/>
    </row>
    <row r="602" spans="1:74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34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  <c r="BE602" s="34"/>
      <c r="BF602" s="34"/>
      <c r="BG602" s="34"/>
      <c r="BH602" s="34"/>
      <c r="BI602" s="34"/>
      <c r="BJ602" s="34"/>
      <c r="BK602" s="34"/>
      <c r="BL602" s="34"/>
      <c r="BM602" s="34"/>
      <c r="BN602" s="34"/>
      <c r="BO602" s="34"/>
      <c r="BP602" s="34"/>
      <c r="BQ602" s="34"/>
      <c r="BR602" s="34"/>
      <c r="BS602" s="34"/>
      <c r="BT602" s="34"/>
      <c r="BU602" s="34"/>
      <c r="BV602" s="34"/>
    </row>
    <row r="603" spans="1:74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34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  <c r="BE603" s="34"/>
      <c r="BF603" s="34"/>
      <c r="BG603" s="34"/>
      <c r="BH603" s="34"/>
      <c r="BI603" s="34"/>
      <c r="BJ603" s="34"/>
      <c r="BK603" s="34"/>
      <c r="BL603" s="34"/>
      <c r="BM603" s="34"/>
      <c r="BN603" s="34"/>
      <c r="BO603" s="34"/>
      <c r="BP603" s="34"/>
      <c r="BQ603" s="34"/>
      <c r="BR603" s="34"/>
      <c r="BS603" s="34"/>
      <c r="BT603" s="34"/>
      <c r="BU603" s="34"/>
      <c r="BV603" s="34"/>
    </row>
    <row r="604" spans="1:74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  <c r="BE604" s="34"/>
      <c r="BF604" s="34"/>
      <c r="BG604" s="34"/>
      <c r="BH604" s="34"/>
      <c r="BI604" s="34"/>
      <c r="BJ604" s="34"/>
      <c r="BK604" s="34"/>
      <c r="BL604" s="34"/>
      <c r="BM604" s="34"/>
      <c r="BN604" s="34"/>
      <c r="BO604" s="34"/>
      <c r="BP604" s="34"/>
      <c r="BQ604" s="34"/>
      <c r="BR604" s="34"/>
      <c r="BS604" s="34"/>
      <c r="BT604" s="34"/>
      <c r="BU604" s="34"/>
      <c r="BV604" s="34"/>
    </row>
    <row r="605" spans="1:74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  <c r="BE605" s="34"/>
      <c r="BF605" s="34"/>
      <c r="BG605" s="34"/>
      <c r="BH605" s="34"/>
      <c r="BI605" s="34"/>
      <c r="BJ605" s="34"/>
      <c r="BK605" s="34"/>
      <c r="BL605" s="34"/>
      <c r="BM605" s="34"/>
      <c r="BN605" s="34"/>
      <c r="BO605" s="34"/>
      <c r="BP605" s="34"/>
      <c r="BQ605" s="34"/>
      <c r="BR605" s="34"/>
      <c r="BS605" s="34"/>
      <c r="BT605" s="34"/>
      <c r="BU605" s="34"/>
      <c r="BV605" s="34"/>
    </row>
    <row r="606" spans="1:74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34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  <c r="BE606" s="34"/>
      <c r="BF606" s="34"/>
      <c r="BG606" s="34"/>
      <c r="BH606" s="34"/>
      <c r="BI606" s="34"/>
      <c r="BJ606" s="34"/>
      <c r="BK606" s="34"/>
      <c r="BL606" s="34"/>
      <c r="BM606" s="34"/>
      <c r="BN606" s="34"/>
      <c r="BO606" s="34"/>
      <c r="BP606" s="34"/>
      <c r="BQ606" s="34"/>
      <c r="BR606" s="34"/>
      <c r="BS606" s="34"/>
      <c r="BT606" s="34"/>
      <c r="BU606" s="34"/>
      <c r="BV606" s="34"/>
    </row>
    <row r="607" spans="1:74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34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  <c r="BE607" s="34"/>
      <c r="BF607" s="34"/>
      <c r="BG607" s="34"/>
      <c r="BH607" s="34"/>
      <c r="BI607" s="34"/>
      <c r="BJ607" s="34"/>
      <c r="BK607" s="34"/>
      <c r="BL607" s="34"/>
      <c r="BM607" s="34"/>
      <c r="BN607" s="34"/>
      <c r="BO607" s="34"/>
      <c r="BP607" s="34"/>
      <c r="BQ607" s="34"/>
      <c r="BR607" s="34"/>
      <c r="BS607" s="34"/>
      <c r="BT607" s="34"/>
      <c r="BU607" s="34"/>
      <c r="BV607" s="34"/>
    </row>
    <row r="608" spans="1:74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  <c r="BE608" s="34"/>
      <c r="BF608" s="34"/>
      <c r="BG608" s="34"/>
      <c r="BH608" s="34"/>
      <c r="BI608" s="34"/>
      <c r="BJ608" s="34"/>
      <c r="BK608" s="34"/>
      <c r="BL608" s="34"/>
      <c r="BM608" s="34"/>
      <c r="BN608" s="34"/>
      <c r="BO608" s="34"/>
      <c r="BP608" s="34"/>
      <c r="BQ608" s="34"/>
      <c r="BR608" s="34"/>
      <c r="BS608" s="34"/>
      <c r="BT608" s="34"/>
      <c r="BU608" s="34"/>
      <c r="BV608" s="34"/>
    </row>
    <row r="609" spans="1:74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34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  <c r="BE609" s="34"/>
      <c r="BF609" s="34"/>
      <c r="BG609" s="34"/>
      <c r="BH609" s="34"/>
      <c r="BI609" s="34"/>
      <c r="BJ609" s="34"/>
      <c r="BK609" s="34"/>
      <c r="BL609" s="34"/>
      <c r="BM609" s="34"/>
      <c r="BN609" s="34"/>
      <c r="BO609" s="34"/>
      <c r="BP609" s="34"/>
      <c r="BQ609" s="34"/>
      <c r="BR609" s="34"/>
      <c r="BS609" s="34"/>
      <c r="BT609" s="34"/>
      <c r="BU609" s="34"/>
      <c r="BV609" s="34"/>
    </row>
    <row r="610" spans="1:74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  <c r="BE610" s="34"/>
      <c r="BF610" s="34"/>
      <c r="BG610" s="34"/>
      <c r="BH610" s="34"/>
      <c r="BI610" s="34"/>
      <c r="BJ610" s="34"/>
      <c r="BK610" s="34"/>
      <c r="BL610" s="34"/>
      <c r="BM610" s="34"/>
      <c r="BN610" s="34"/>
      <c r="BO610" s="34"/>
      <c r="BP610" s="34"/>
      <c r="BQ610" s="34"/>
      <c r="BR610" s="34"/>
      <c r="BS610" s="34"/>
      <c r="BT610" s="34"/>
      <c r="BU610" s="34"/>
      <c r="BV610" s="34"/>
    </row>
    <row r="611" spans="1:74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34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  <c r="BE611" s="34"/>
      <c r="BF611" s="34"/>
      <c r="BG611" s="34"/>
      <c r="BH611" s="34"/>
      <c r="BI611" s="34"/>
      <c r="BJ611" s="34"/>
      <c r="BK611" s="34"/>
      <c r="BL611" s="34"/>
      <c r="BM611" s="34"/>
      <c r="BN611" s="34"/>
      <c r="BO611" s="34"/>
      <c r="BP611" s="34"/>
      <c r="BQ611" s="34"/>
      <c r="BR611" s="34"/>
      <c r="BS611" s="34"/>
      <c r="BT611" s="34"/>
      <c r="BU611" s="34"/>
      <c r="BV611" s="34"/>
    </row>
    <row r="612" spans="1:74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  <c r="BE612" s="34"/>
      <c r="BF612" s="34"/>
      <c r="BG612" s="34"/>
      <c r="BH612" s="34"/>
      <c r="BI612" s="34"/>
      <c r="BJ612" s="34"/>
      <c r="BK612" s="34"/>
      <c r="BL612" s="34"/>
      <c r="BM612" s="34"/>
      <c r="BN612" s="34"/>
      <c r="BO612" s="34"/>
      <c r="BP612" s="34"/>
      <c r="BQ612" s="34"/>
      <c r="BR612" s="34"/>
      <c r="BS612" s="34"/>
      <c r="BT612" s="34"/>
      <c r="BU612" s="34"/>
      <c r="BV612" s="34"/>
    </row>
    <row r="613" spans="1:74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  <c r="BE613" s="34"/>
      <c r="BF613" s="34"/>
      <c r="BG613" s="34"/>
      <c r="BH613" s="34"/>
      <c r="BI613" s="34"/>
      <c r="BJ613" s="34"/>
      <c r="BK613" s="34"/>
      <c r="BL613" s="34"/>
      <c r="BM613" s="34"/>
      <c r="BN613" s="34"/>
      <c r="BO613" s="34"/>
      <c r="BP613" s="34"/>
      <c r="BQ613" s="34"/>
      <c r="BR613" s="34"/>
      <c r="BS613" s="34"/>
      <c r="BT613" s="34"/>
      <c r="BU613" s="34"/>
      <c r="BV613" s="34"/>
    </row>
    <row r="614" spans="1:74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34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  <c r="BE614" s="34"/>
      <c r="BF614" s="34"/>
      <c r="BG614" s="34"/>
      <c r="BH614" s="34"/>
      <c r="BI614" s="34"/>
      <c r="BJ614" s="34"/>
      <c r="BK614" s="34"/>
      <c r="BL614" s="34"/>
      <c r="BM614" s="34"/>
      <c r="BN614" s="34"/>
      <c r="BO614" s="34"/>
      <c r="BP614" s="34"/>
      <c r="BQ614" s="34"/>
      <c r="BR614" s="34"/>
      <c r="BS614" s="34"/>
      <c r="BT614" s="34"/>
      <c r="BU614" s="34"/>
      <c r="BV614" s="34"/>
    </row>
    <row r="615" spans="1:74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  <c r="BE615" s="34"/>
      <c r="BF615" s="34"/>
      <c r="BG615" s="34"/>
      <c r="BH615" s="34"/>
      <c r="BI615" s="34"/>
      <c r="BJ615" s="34"/>
      <c r="BK615" s="34"/>
      <c r="BL615" s="34"/>
      <c r="BM615" s="34"/>
      <c r="BN615" s="34"/>
      <c r="BO615" s="34"/>
      <c r="BP615" s="34"/>
      <c r="BQ615" s="34"/>
      <c r="BR615" s="34"/>
      <c r="BS615" s="34"/>
      <c r="BT615" s="34"/>
      <c r="BU615" s="34"/>
      <c r="BV615" s="34"/>
    </row>
    <row r="616" spans="1:74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  <c r="BE616" s="34"/>
      <c r="BF616" s="34"/>
      <c r="BG616" s="34"/>
      <c r="BH616" s="34"/>
      <c r="BI616" s="34"/>
      <c r="BJ616" s="34"/>
      <c r="BK616" s="34"/>
      <c r="BL616" s="34"/>
      <c r="BM616" s="34"/>
      <c r="BN616" s="34"/>
      <c r="BO616" s="34"/>
      <c r="BP616" s="34"/>
      <c r="BQ616" s="34"/>
      <c r="BR616" s="34"/>
      <c r="BS616" s="34"/>
      <c r="BT616" s="34"/>
      <c r="BU616" s="34"/>
      <c r="BV616" s="34"/>
    </row>
    <row r="617" spans="1:74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34"/>
      <c r="AS617" s="34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  <c r="BE617" s="34"/>
      <c r="BF617" s="34"/>
      <c r="BG617" s="34"/>
      <c r="BH617" s="34"/>
      <c r="BI617" s="34"/>
      <c r="BJ617" s="34"/>
      <c r="BK617" s="34"/>
      <c r="BL617" s="34"/>
      <c r="BM617" s="34"/>
      <c r="BN617" s="34"/>
      <c r="BO617" s="34"/>
      <c r="BP617" s="34"/>
      <c r="BQ617" s="34"/>
      <c r="BR617" s="34"/>
      <c r="BS617" s="34"/>
      <c r="BT617" s="34"/>
      <c r="BU617" s="34"/>
      <c r="BV617" s="34"/>
    </row>
    <row r="618" spans="1:74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34"/>
      <c r="AS618" s="34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  <c r="BE618" s="34"/>
      <c r="BF618" s="34"/>
      <c r="BG618" s="34"/>
      <c r="BH618" s="34"/>
      <c r="BI618" s="34"/>
      <c r="BJ618" s="34"/>
      <c r="BK618" s="34"/>
      <c r="BL618" s="34"/>
      <c r="BM618" s="34"/>
      <c r="BN618" s="34"/>
      <c r="BO618" s="34"/>
      <c r="BP618" s="34"/>
      <c r="BQ618" s="34"/>
      <c r="BR618" s="34"/>
      <c r="BS618" s="34"/>
      <c r="BT618" s="34"/>
      <c r="BU618" s="34"/>
      <c r="BV618" s="34"/>
    </row>
    <row r="619" spans="1:74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4"/>
      <c r="BP619" s="34"/>
      <c r="BQ619" s="34"/>
      <c r="BR619" s="34"/>
      <c r="BS619" s="34"/>
      <c r="BT619" s="34"/>
      <c r="BU619" s="34"/>
      <c r="BV619" s="34"/>
    </row>
    <row r="620" spans="1:74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34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  <c r="BE620" s="34"/>
      <c r="BF620" s="34"/>
      <c r="BG620" s="34"/>
      <c r="BH620" s="34"/>
      <c r="BI620" s="34"/>
      <c r="BJ620" s="34"/>
      <c r="BK620" s="34"/>
      <c r="BL620" s="34"/>
      <c r="BM620" s="34"/>
      <c r="BN620" s="34"/>
      <c r="BO620" s="34"/>
      <c r="BP620" s="34"/>
      <c r="BQ620" s="34"/>
      <c r="BR620" s="34"/>
      <c r="BS620" s="34"/>
      <c r="BT620" s="34"/>
      <c r="BU620" s="34"/>
      <c r="BV620" s="34"/>
    </row>
    <row r="621" spans="1:74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34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  <c r="BE621" s="34"/>
      <c r="BF621" s="34"/>
      <c r="BG621" s="34"/>
      <c r="BH621" s="34"/>
      <c r="BI621" s="34"/>
      <c r="BJ621" s="34"/>
      <c r="BK621" s="34"/>
      <c r="BL621" s="34"/>
      <c r="BM621" s="34"/>
      <c r="BN621" s="34"/>
      <c r="BO621" s="34"/>
      <c r="BP621" s="34"/>
      <c r="BQ621" s="34"/>
      <c r="BR621" s="34"/>
      <c r="BS621" s="34"/>
      <c r="BT621" s="34"/>
      <c r="BU621" s="34"/>
      <c r="BV621" s="34"/>
    </row>
    <row r="622" spans="1:74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  <c r="BE622" s="34"/>
      <c r="BF622" s="34"/>
      <c r="BG622" s="34"/>
      <c r="BH622" s="34"/>
      <c r="BI622" s="34"/>
      <c r="BJ622" s="34"/>
      <c r="BK622" s="34"/>
      <c r="BL622" s="34"/>
      <c r="BM622" s="34"/>
      <c r="BN622" s="34"/>
      <c r="BO622" s="34"/>
      <c r="BP622" s="34"/>
      <c r="BQ622" s="34"/>
      <c r="BR622" s="34"/>
      <c r="BS622" s="34"/>
      <c r="BT622" s="34"/>
      <c r="BU622" s="34"/>
      <c r="BV622" s="34"/>
    </row>
    <row r="623" spans="1:74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  <c r="BE623" s="34"/>
      <c r="BF623" s="34"/>
      <c r="BG623" s="34"/>
      <c r="BH623" s="34"/>
      <c r="BI623" s="34"/>
      <c r="BJ623" s="34"/>
      <c r="BK623" s="34"/>
      <c r="BL623" s="34"/>
      <c r="BM623" s="34"/>
      <c r="BN623" s="34"/>
      <c r="BO623" s="34"/>
      <c r="BP623" s="34"/>
      <c r="BQ623" s="34"/>
      <c r="BR623" s="34"/>
      <c r="BS623" s="34"/>
      <c r="BT623" s="34"/>
      <c r="BU623" s="34"/>
      <c r="BV623" s="34"/>
    </row>
    <row r="624" spans="1:74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34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  <c r="BE624" s="34"/>
      <c r="BF624" s="34"/>
      <c r="BG624" s="34"/>
      <c r="BH624" s="34"/>
      <c r="BI624" s="34"/>
      <c r="BJ624" s="34"/>
      <c r="BK624" s="34"/>
      <c r="BL624" s="34"/>
      <c r="BM624" s="34"/>
      <c r="BN624" s="34"/>
      <c r="BO624" s="34"/>
      <c r="BP624" s="34"/>
      <c r="BQ624" s="34"/>
      <c r="BR624" s="34"/>
      <c r="BS624" s="34"/>
      <c r="BT624" s="34"/>
      <c r="BU624" s="34"/>
      <c r="BV624" s="34"/>
    </row>
    <row r="625" spans="1:74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34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  <c r="BE625" s="34"/>
      <c r="BF625" s="34"/>
      <c r="BG625" s="34"/>
      <c r="BH625" s="34"/>
      <c r="BI625" s="34"/>
      <c r="BJ625" s="34"/>
      <c r="BK625" s="34"/>
      <c r="BL625" s="34"/>
      <c r="BM625" s="34"/>
      <c r="BN625" s="34"/>
      <c r="BO625" s="34"/>
      <c r="BP625" s="34"/>
      <c r="BQ625" s="34"/>
      <c r="BR625" s="34"/>
      <c r="BS625" s="34"/>
      <c r="BT625" s="34"/>
      <c r="BU625" s="34"/>
      <c r="BV625" s="34"/>
    </row>
    <row r="626" spans="1:74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  <c r="BE626" s="34"/>
      <c r="BF626" s="34"/>
      <c r="BG626" s="34"/>
      <c r="BH626" s="34"/>
      <c r="BI626" s="34"/>
      <c r="BJ626" s="34"/>
      <c r="BK626" s="34"/>
      <c r="BL626" s="34"/>
      <c r="BM626" s="34"/>
      <c r="BN626" s="34"/>
      <c r="BO626" s="34"/>
      <c r="BP626" s="34"/>
      <c r="BQ626" s="34"/>
      <c r="BR626" s="34"/>
      <c r="BS626" s="34"/>
      <c r="BT626" s="34"/>
      <c r="BU626" s="34"/>
      <c r="BV626" s="34"/>
    </row>
    <row r="627" spans="1:74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34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  <c r="BE627" s="34"/>
      <c r="BF627" s="34"/>
      <c r="BG627" s="34"/>
      <c r="BH627" s="34"/>
      <c r="BI627" s="34"/>
      <c r="BJ627" s="34"/>
      <c r="BK627" s="34"/>
      <c r="BL627" s="34"/>
      <c r="BM627" s="34"/>
      <c r="BN627" s="34"/>
      <c r="BO627" s="34"/>
      <c r="BP627" s="34"/>
      <c r="BQ627" s="34"/>
      <c r="BR627" s="34"/>
      <c r="BS627" s="34"/>
      <c r="BT627" s="34"/>
      <c r="BU627" s="34"/>
      <c r="BV627" s="34"/>
    </row>
    <row r="628" spans="1:74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  <c r="BE628" s="34"/>
      <c r="BF628" s="34"/>
      <c r="BG628" s="34"/>
      <c r="BH628" s="34"/>
      <c r="BI628" s="34"/>
      <c r="BJ628" s="34"/>
      <c r="BK628" s="34"/>
      <c r="BL628" s="34"/>
      <c r="BM628" s="34"/>
      <c r="BN628" s="34"/>
      <c r="BO628" s="34"/>
      <c r="BP628" s="34"/>
      <c r="BQ628" s="34"/>
      <c r="BR628" s="34"/>
      <c r="BS628" s="34"/>
      <c r="BT628" s="34"/>
      <c r="BU628" s="34"/>
      <c r="BV628" s="34"/>
    </row>
    <row r="629" spans="1:74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  <c r="BE629" s="34"/>
      <c r="BF629" s="34"/>
      <c r="BG629" s="34"/>
      <c r="BH629" s="34"/>
      <c r="BI629" s="34"/>
      <c r="BJ629" s="34"/>
      <c r="BK629" s="34"/>
      <c r="BL629" s="34"/>
      <c r="BM629" s="34"/>
      <c r="BN629" s="34"/>
      <c r="BO629" s="34"/>
      <c r="BP629" s="34"/>
      <c r="BQ629" s="34"/>
      <c r="BR629" s="34"/>
      <c r="BS629" s="34"/>
      <c r="BT629" s="34"/>
      <c r="BU629" s="34"/>
      <c r="BV629" s="34"/>
    </row>
    <row r="630" spans="1:74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  <c r="BE630" s="34"/>
      <c r="BF630" s="34"/>
      <c r="BG630" s="34"/>
      <c r="BH630" s="34"/>
      <c r="BI630" s="34"/>
      <c r="BJ630" s="34"/>
      <c r="BK630" s="34"/>
      <c r="BL630" s="34"/>
      <c r="BM630" s="34"/>
      <c r="BN630" s="34"/>
      <c r="BO630" s="34"/>
      <c r="BP630" s="34"/>
      <c r="BQ630" s="34"/>
      <c r="BR630" s="34"/>
      <c r="BS630" s="34"/>
      <c r="BT630" s="34"/>
      <c r="BU630" s="34"/>
      <c r="BV630" s="34"/>
    </row>
    <row r="631" spans="1:74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  <c r="BE631" s="34"/>
      <c r="BF631" s="34"/>
      <c r="BG631" s="34"/>
      <c r="BH631" s="34"/>
      <c r="BI631" s="34"/>
      <c r="BJ631" s="34"/>
      <c r="BK631" s="34"/>
      <c r="BL631" s="34"/>
      <c r="BM631" s="34"/>
      <c r="BN631" s="34"/>
      <c r="BO631" s="34"/>
      <c r="BP631" s="34"/>
      <c r="BQ631" s="34"/>
      <c r="BR631" s="34"/>
      <c r="BS631" s="34"/>
      <c r="BT631" s="34"/>
      <c r="BU631" s="34"/>
      <c r="BV631" s="34"/>
    </row>
    <row r="632" spans="1:74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34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  <c r="BE632" s="34"/>
      <c r="BF632" s="34"/>
      <c r="BG632" s="34"/>
      <c r="BH632" s="34"/>
      <c r="BI632" s="34"/>
      <c r="BJ632" s="34"/>
      <c r="BK632" s="34"/>
      <c r="BL632" s="34"/>
      <c r="BM632" s="34"/>
      <c r="BN632" s="34"/>
      <c r="BO632" s="34"/>
      <c r="BP632" s="34"/>
      <c r="BQ632" s="34"/>
      <c r="BR632" s="34"/>
      <c r="BS632" s="34"/>
      <c r="BT632" s="34"/>
      <c r="BU632" s="34"/>
      <c r="BV632" s="34"/>
    </row>
    <row r="633" spans="1:74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  <c r="BE633" s="34"/>
      <c r="BF633" s="34"/>
      <c r="BG633" s="34"/>
      <c r="BH633" s="34"/>
      <c r="BI633" s="34"/>
      <c r="BJ633" s="34"/>
      <c r="BK633" s="34"/>
      <c r="BL633" s="34"/>
      <c r="BM633" s="34"/>
      <c r="BN633" s="34"/>
      <c r="BO633" s="34"/>
      <c r="BP633" s="34"/>
      <c r="BQ633" s="34"/>
      <c r="BR633" s="34"/>
      <c r="BS633" s="34"/>
      <c r="BT633" s="34"/>
      <c r="BU633" s="34"/>
      <c r="BV633" s="34"/>
    </row>
    <row r="634" spans="1:74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34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  <c r="BE634" s="34"/>
      <c r="BF634" s="34"/>
      <c r="BG634" s="34"/>
      <c r="BH634" s="34"/>
      <c r="BI634" s="34"/>
      <c r="BJ634" s="34"/>
      <c r="BK634" s="34"/>
      <c r="BL634" s="34"/>
      <c r="BM634" s="34"/>
      <c r="BN634" s="34"/>
      <c r="BO634" s="34"/>
      <c r="BP634" s="34"/>
      <c r="BQ634" s="34"/>
      <c r="BR634" s="34"/>
      <c r="BS634" s="34"/>
      <c r="BT634" s="34"/>
      <c r="BU634" s="34"/>
      <c r="BV634" s="34"/>
    </row>
    <row r="635" spans="1:74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  <c r="BE635" s="34"/>
      <c r="BF635" s="34"/>
      <c r="BG635" s="34"/>
      <c r="BH635" s="34"/>
      <c r="BI635" s="34"/>
      <c r="BJ635" s="34"/>
      <c r="BK635" s="34"/>
      <c r="BL635" s="34"/>
      <c r="BM635" s="34"/>
      <c r="BN635" s="34"/>
      <c r="BO635" s="34"/>
      <c r="BP635" s="34"/>
      <c r="BQ635" s="34"/>
      <c r="BR635" s="34"/>
      <c r="BS635" s="34"/>
      <c r="BT635" s="34"/>
      <c r="BU635" s="34"/>
      <c r="BV635" s="34"/>
    </row>
    <row r="636" spans="1:74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  <c r="BE636" s="34"/>
      <c r="BF636" s="34"/>
      <c r="BG636" s="34"/>
      <c r="BH636" s="34"/>
      <c r="BI636" s="34"/>
      <c r="BJ636" s="34"/>
      <c r="BK636" s="34"/>
      <c r="BL636" s="34"/>
      <c r="BM636" s="34"/>
      <c r="BN636" s="34"/>
      <c r="BO636" s="34"/>
      <c r="BP636" s="34"/>
      <c r="BQ636" s="34"/>
      <c r="BR636" s="34"/>
      <c r="BS636" s="34"/>
      <c r="BT636" s="34"/>
      <c r="BU636" s="34"/>
      <c r="BV636" s="34"/>
    </row>
    <row r="637" spans="1:74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  <c r="BE637" s="34"/>
      <c r="BF637" s="34"/>
      <c r="BG637" s="34"/>
      <c r="BH637" s="34"/>
      <c r="BI637" s="34"/>
      <c r="BJ637" s="34"/>
      <c r="BK637" s="34"/>
      <c r="BL637" s="34"/>
      <c r="BM637" s="34"/>
      <c r="BN637" s="34"/>
      <c r="BO637" s="34"/>
      <c r="BP637" s="34"/>
      <c r="BQ637" s="34"/>
      <c r="BR637" s="34"/>
      <c r="BS637" s="34"/>
      <c r="BT637" s="34"/>
      <c r="BU637" s="34"/>
      <c r="BV637" s="34"/>
    </row>
    <row r="638" spans="1:74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  <c r="BE638" s="34"/>
      <c r="BF638" s="34"/>
      <c r="BG638" s="34"/>
      <c r="BH638" s="34"/>
      <c r="BI638" s="34"/>
      <c r="BJ638" s="34"/>
      <c r="BK638" s="34"/>
      <c r="BL638" s="34"/>
      <c r="BM638" s="34"/>
      <c r="BN638" s="34"/>
      <c r="BO638" s="34"/>
      <c r="BP638" s="34"/>
      <c r="BQ638" s="34"/>
      <c r="BR638" s="34"/>
      <c r="BS638" s="34"/>
      <c r="BT638" s="34"/>
      <c r="BU638" s="34"/>
      <c r="BV638" s="34"/>
    </row>
    <row r="639" spans="1:74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34"/>
      <c r="AS639" s="34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  <c r="BE639" s="34"/>
      <c r="BF639" s="34"/>
      <c r="BG639" s="34"/>
      <c r="BH639" s="34"/>
      <c r="BI639" s="34"/>
      <c r="BJ639" s="34"/>
      <c r="BK639" s="34"/>
      <c r="BL639" s="34"/>
      <c r="BM639" s="34"/>
      <c r="BN639" s="34"/>
      <c r="BO639" s="34"/>
      <c r="BP639" s="34"/>
      <c r="BQ639" s="34"/>
      <c r="BR639" s="34"/>
      <c r="BS639" s="34"/>
      <c r="BT639" s="34"/>
      <c r="BU639" s="34"/>
      <c r="BV639" s="34"/>
    </row>
    <row r="640" spans="1:74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34"/>
      <c r="AS640" s="34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  <c r="BE640" s="34"/>
      <c r="BF640" s="34"/>
      <c r="BG640" s="34"/>
      <c r="BH640" s="34"/>
      <c r="BI640" s="34"/>
      <c r="BJ640" s="34"/>
      <c r="BK640" s="34"/>
      <c r="BL640" s="34"/>
      <c r="BM640" s="34"/>
      <c r="BN640" s="34"/>
      <c r="BO640" s="34"/>
      <c r="BP640" s="34"/>
      <c r="BQ640" s="34"/>
      <c r="BR640" s="34"/>
      <c r="BS640" s="34"/>
      <c r="BT640" s="34"/>
      <c r="BU640" s="34"/>
      <c r="BV640" s="34"/>
    </row>
    <row r="641" spans="1:74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  <c r="BE641" s="34"/>
      <c r="BF641" s="34"/>
      <c r="BG641" s="34"/>
      <c r="BH641" s="34"/>
      <c r="BI641" s="34"/>
      <c r="BJ641" s="34"/>
      <c r="BK641" s="34"/>
      <c r="BL641" s="34"/>
      <c r="BM641" s="34"/>
      <c r="BN641" s="34"/>
      <c r="BO641" s="34"/>
      <c r="BP641" s="34"/>
      <c r="BQ641" s="34"/>
      <c r="BR641" s="34"/>
      <c r="BS641" s="34"/>
      <c r="BT641" s="34"/>
      <c r="BU641" s="34"/>
      <c r="BV641" s="34"/>
    </row>
    <row r="642" spans="1:74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  <c r="BE642" s="34"/>
      <c r="BF642" s="34"/>
      <c r="BG642" s="34"/>
      <c r="BH642" s="34"/>
      <c r="BI642" s="34"/>
      <c r="BJ642" s="34"/>
      <c r="BK642" s="34"/>
      <c r="BL642" s="34"/>
      <c r="BM642" s="34"/>
      <c r="BN642" s="34"/>
      <c r="BO642" s="34"/>
      <c r="BP642" s="34"/>
      <c r="BQ642" s="34"/>
      <c r="BR642" s="34"/>
      <c r="BS642" s="34"/>
      <c r="BT642" s="34"/>
      <c r="BU642" s="34"/>
      <c r="BV642" s="34"/>
    </row>
    <row r="643" spans="1:74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  <c r="BE643" s="34"/>
      <c r="BF643" s="34"/>
      <c r="BG643" s="34"/>
      <c r="BH643" s="34"/>
      <c r="BI643" s="34"/>
      <c r="BJ643" s="34"/>
      <c r="BK643" s="34"/>
      <c r="BL643" s="34"/>
      <c r="BM643" s="34"/>
      <c r="BN643" s="34"/>
      <c r="BO643" s="34"/>
      <c r="BP643" s="34"/>
      <c r="BQ643" s="34"/>
      <c r="BR643" s="34"/>
      <c r="BS643" s="34"/>
      <c r="BT643" s="34"/>
      <c r="BU643" s="34"/>
      <c r="BV643" s="34"/>
    </row>
    <row r="644" spans="1:74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  <c r="BE644" s="34"/>
      <c r="BF644" s="34"/>
      <c r="BG644" s="34"/>
      <c r="BH644" s="34"/>
      <c r="BI644" s="34"/>
      <c r="BJ644" s="34"/>
      <c r="BK644" s="34"/>
      <c r="BL644" s="34"/>
      <c r="BM644" s="34"/>
      <c r="BN644" s="34"/>
      <c r="BO644" s="34"/>
      <c r="BP644" s="34"/>
      <c r="BQ644" s="34"/>
      <c r="BR644" s="34"/>
      <c r="BS644" s="34"/>
      <c r="BT644" s="34"/>
      <c r="BU644" s="34"/>
      <c r="BV644" s="34"/>
    </row>
    <row r="645" spans="1:74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34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  <c r="BE645" s="34"/>
      <c r="BF645" s="34"/>
      <c r="BG645" s="34"/>
      <c r="BH645" s="34"/>
      <c r="BI645" s="34"/>
      <c r="BJ645" s="34"/>
      <c r="BK645" s="34"/>
      <c r="BL645" s="34"/>
      <c r="BM645" s="34"/>
      <c r="BN645" s="34"/>
      <c r="BO645" s="34"/>
      <c r="BP645" s="34"/>
      <c r="BQ645" s="34"/>
      <c r="BR645" s="34"/>
      <c r="BS645" s="34"/>
      <c r="BT645" s="34"/>
      <c r="BU645" s="34"/>
      <c r="BV645" s="34"/>
    </row>
    <row r="646" spans="1:74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  <c r="BE646" s="34"/>
      <c r="BF646" s="34"/>
      <c r="BG646" s="34"/>
      <c r="BH646" s="34"/>
      <c r="BI646" s="34"/>
      <c r="BJ646" s="34"/>
      <c r="BK646" s="34"/>
      <c r="BL646" s="34"/>
      <c r="BM646" s="34"/>
      <c r="BN646" s="34"/>
      <c r="BO646" s="34"/>
      <c r="BP646" s="34"/>
      <c r="BQ646" s="34"/>
      <c r="BR646" s="34"/>
      <c r="BS646" s="34"/>
      <c r="BT646" s="34"/>
      <c r="BU646" s="34"/>
      <c r="BV646" s="34"/>
    </row>
    <row r="647" spans="1:74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34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  <c r="BE647" s="34"/>
      <c r="BF647" s="34"/>
      <c r="BG647" s="34"/>
      <c r="BH647" s="34"/>
      <c r="BI647" s="34"/>
      <c r="BJ647" s="34"/>
      <c r="BK647" s="34"/>
      <c r="BL647" s="34"/>
      <c r="BM647" s="34"/>
      <c r="BN647" s="34"/>
      <c r="BO647" s="34"/>
      <c r="BP647" s="34"/>
      <c r="BQ647" s="34"/>
      <c r="BR647" s="34"/>
      <c r="BS647" s="34"/>
      <c r="BT647" s="34"/>
      <c r="BU647" s="34"/>
      <c r="BV647" s="34"/>
    </row>
    <row r="648" spans="1:74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34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  <c r="BE648" s="34"/>
      <c r="BF648" s="34"/>
      <c r="BG648" s="34"/>
      <c r="BH648" s="34"/>
      <c r="BI648" s="34"/>
      <c r="BJ648" s="34"/>
      <c r="BK648" s="34"/>
      <c r="BL648" s="34"/>
      <c r="BM648" s="34"/>
      <c r="BN648" s="34"/>
      <c r="BO648" s="34"/>
      <c r="BP648" s="34"/>
      <c r="BQ648" s="34"/>
      <c r="BR648" s="34"/>
      <c r="BS648" s="34"/>
      <c r="BT648" s="34"/>
      <c r="BU648" s="34"/>
      <c r="BV648" s="34"/>
    </row>
    <row r="649" spans="1:74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34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  <c r="BE649" s="34"/>
      <c r="BF649" s="34"/>
      <c r="BG649" s="34"/>
      <c r="BH649" s="34"/>
      <c r="BI649" s="34"/>
      <c r="BJ649" s="34"/>
      <c r="BK649" s="34"/>
      <c r="BL649" s="34"/>
      <c r="BM649" s="34"/>
      <c r="BN649" s="34"/>
      <c r="BO649" s="34"/>
      <c r="BP649" s="34"/>
      <c r="BQ649" s="34"/>
      <c r="BR649" s="34"/>
      <c r="BS649" s="34"/>
      <c r="BT649" s="34"/>
      <c r="BU649" s="34"/>
      <c r="BV649" s="34"/>
    </row>
    <row r="650" spans="1:74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  <c r="BE650" s="34"/>
      <c r="BF650" s="34"/>
      <c r="BG650" s="34"/>
      <c r="BH650" s="34"/>
      <c r="BI650" s="34"/>
      <c r="BJ650" s="34"/>
      <c r="BK650" s="34"/>
      <c r="BL650" s="34"/>
      <c r="BM650" s="34"/>
      <c r="BN650" s="34"/>
      <c r="BO650" s="34"/>
      <c r="BP650" s="34"/>
      <c r="BQ650" s="34"/>
      <c r="BR650" s="34"/>
      <c r="BS650" s="34"/>
      <c r="BT650" s="34"/>
      <c r="BU650" s="34"/>
      <c r="BV650" s="34"/>
    </row>
    <row r="651" spans="1:74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  <c r="BE651" s="34"/>
      <c r="BF651" s="34"/>
      <c r="BG651" s="34"/>
      <c r="BH651" s="34"/>
      <c r="BI651" s="34"/>
      <c r="BJ651" s="34"/>
      <c r="BK651" s="34"/>
      <c r="BL651" s="34"/>
      <c r="BM651" s="34"/>
      <c r="BN651" s="34"/>
      <c r="BO651" s="34"/>
      <c r="BP651" s="34"/>
      <c r="BQ651" s="34"/>
      <c r="BR651" s="34"/>
      <c r="BS651" s="34"/>
      <c r="BT651" s="34"/>
      <c r="BU651" s="34"/>
      <c r="BV651" s="34"/>
    </row>
    <row r="652" spans="1:74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  <c r="BE652" s="34"/>
      <c r="BF652" s="34"/>
      <c r="BG652" s="34"/>
      <c r="BH652" s="34"/>
      <c r="BI652" s="34"/>
      <c r="BJ652" s="34"/>
      <c r="BK652" s="34"/>
      <c r="BL652" s="34"/>
      <c r="BM652" s="34"/>
      <c r="BN652" s="34"/>
      <c r="BO652" s="34"/>
      <c r="BP652" s="34"/>
      <c r="BQ652" s="34"/>
      <c r="BR652" s="34"/>
      <c r="BS652" s="34"/>
      <c r="BT652" s="34"/>
      <c r="BU652" s="34"/>
      <c r="BV652" s="34"/>
    </row>
    <row r="653" spans="1:74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  <c r="BE653" s="34"/>
      <c r="BF653" s="34"/>
      <c r="BG653" s="34"/>
      <c r="BH653" s="34"/>
      <c r="BI653" s="34"/>
      <c r="BJ653" s="34"/>
      <c r="BK653" s="34"/>
      <c r="BL653" s="34"/>
      <c r="BM653" s="34"/>
      <c r="BN653" s="34"/>
      <c r="BO653" s="34"/>
      <c r="BP653" s="34"/>
      <c r="BQ653" s="34"/>
      <c r="BR653" s="34"/>
      <c r="BS653" s="34"/>
      <c r="BT653" s="34"/>
      <c r="BU653" s="34"/>
      <c r="BV653" s="34"/>
    </row>
    <row r="654" spans="1:74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  <c r="BE654" s="34"/>
      <c r="BF654" s="34"/>
      <c r="BG654" s="34"/>
      <c r="BH654" s="34"/>
      <c r="BI654" s="34"/>
      <c r="BJ654" s="34"/>
      <c r="BK654" s="34"/>
      <c r="BL654" s="34"/>
      <c r="BM654" s="34"/>
      <c r="BN654" s="34"/>
      <c r="BO654" s="34"/>
      <c r="BP654" s="34"/>
      <c r="BQ654" s="34"/>
      <c r="BR654" s="34"/>
      <c r="BS654" s="34"/>
      <c r="BT654" s="34"/>
      <c r="BU654" s="34"/>
      <c r="BV654" s="34"/>
    </row>
    <row r="655" spans="1:74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  <c r="BE655" s="34"/>
      <c r="BF655" s="34"/>
      <c r="BG655" s="34"/>
      <c r="BH655" s="34"/>
      <c r="BI655" s="34"/>
      <c r="BJ655" s="34"/>
      <c r="BK655" s="34"/>
      <c r="BL655" s="34"/>
      <c r="BM655" s="34"/>
      <c r="BN655" s="34"/>
      <c r="BO655" s="34"/>
      <c r="BP655" s="34"/>
      <c r="BQ655" s="34"/>
      <c r="BR655" s="34"/>
      <c r="BS655" s="34"/>
      <c r="BT655" s="34"/>
      <c r="BU655" s="34"/>
      <c r="BV655" s="34"/>
    </row>
    <row r="656" spans="1:74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  <c r="BE656" s="34"/>
      <c r="BF656" s="34"/>
      <c r="BG656" s="34"/>
      <c r="BH656" s="34"/>
      <c r="BI656" s="34"/>
      <c r="BJ656" s="34"/>
      <c r="BK656" s="34"/>
      <c r="BL656" s="34"/>
      <c r="BM656" s="34"/>
      <c r="BN656" s="34"/>
      <c r="BO656" s="34"/>
      <c r="BP656" s="34"/>
      <c r="BQ656" s="34"/>
      <c r="BR656" s="34"/>
      <c r="BS656" s="34"/>
      <c r="BT656" s="34"/>
      <c r="BU656" s="34"/>
      <c r="BV656" s="34"/>
    </row>
    <row r="657" spans="1:74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34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  <c r="BE657" s="34"/>
      <c r="BF657" s="34"/>
      <c r="BG657" s="34"/>
      <c r="BH657" s="34"/>
      <c r="BI657" s="34"/>
      <c r="BJ657" s="34"/>
      <c r="BK657" s="34"/>
      <c r="BL657" s="34"/>
      <c r="BM657" s="34"/>
      <c r="BN657" s="34"/>
      <c r="BO657" s="34"/>
      <c r="BP657" s="34"/>
      <c r="BQ657" s="34"/>
      <c r="BR657" s="34"/>
      <c r="BS657" s="34"/>
      <c r="BT657" s="34"/>
      <c r="BU657" s="34"/>
      <c r="BV657" s="34"/>
    </row>
    <row r="658" spans="1:74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  <c r="BE658" s="34"/>
      <c r="BF658" s="34"/>
      <c r="BG658" s="34"/>
      <c r="BH658" s="34"/>
      <c r="BI658" s="34"/>
      <c r="BJ658" s="34"/>
      <c r="BK658" s="34"/>
      <c r="BL658" s="34"/>
      <c r="BM658" s="34"/>
      <c r="BN658" s="34"/>
      <c r="BO658" s="34"/>
      <c r="BP658" s="34"/>
      <c r="BQ658" s="34"/>
      <c r="BR658" s="34"/>
      <c r="BS658" s="34"/>
      <c r="BT658" s="34"/>
      <c r="BU658" s="34"/>
      <c r="BV658" s="34"/>
    </row>
    <row r="659" spans="1:74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34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  <c r="BE659" s="34"/>
      <c r="BF659" s="34"/>
      <c r="BG659" s="34"/>
      <c r="BH659" s="34"/>
      <c r="BI659" s="34"/>
      <c r="BJ659" s="34"/>
      <c r="BK659" s="34"/>
      <c r="BL659" s="34"/>
      <c r="BM659" s="34"/>
      <c r="BN659" s="34"/>
      <c r="BO659" s="34"/>
      <c r="BP659" s="34"/>
      <c r="BQ659" s="34"/>
      <c r="BR659" s="34"/>
      <c r="BS659" s="34"/>
      <c r="BT659" s="34"/>
      <c r="BU659" s="34"/>
      <c r="BV659" s="34"/>
    </row>
    <row r="660" spans="1:74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34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  <c r="BE660" s="34"/>
      <c r="BF660" s="34"/>
      <c r="BG660" s="34"/>
      <c r="BH660" s="34"/>
      <c r="BI660" s="34"/>
      <c r="BJ660" s="34"/>
      <c r="BK660" s="34"/>
      <c r="BL660" s="34"/>
      <c r="BM660" s="34"/>
      <c r="BN660" s="34"/>
      <c r="BO660" s="34"/>
      <c r="BP660" s="34"/>
      <c r="BQ660" s="34"/>
      <c r="BR660" s="34"/>
      <c r="BS660" s="34"/>
      <c r="BT660" s="34"/>
      <c r="BU660" s="34"/>
      <c r="BV660" s="34"/>
    </row>
    <row r="661" spans="1:74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  <c r="BE661" s="34"/>
      <c r="BF661" s="34"/>
      <c r="BG661" s="34"/>
      <c r="BH661" s="34"/>
      <c r="BI661" s="34"/>
      <c r="BJ661" s="34"/>
      <c r="BK661" s="34"/>
      <c r="BL661" s="34"/>
      <c r="BM661" s="34"/>
      <c r="BN661" s="34"/>
      <c r="BO661" s="34"/>
      <c r="BP661" s="34"/>
      <c r="BQ661" s="34"/>
      <c r="BR661" s="34"/>
      <c r="BS661" s="34"/>
      <c r="BT661" s="34"/>
      <c r="BU661" s="34"/>
      <c r="BV661" s="34"/>
    </row>
    <row r="662" spans="1:74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  <c r="BE662" s="34"/>
      <c r="BF662" s="34"/>
      <c r="BG662" s="34"/>
      <c r="BH662" s="34"/>
      <c r="BI662" s="34"/>
      <c r="BJ662" s="34"/>
      <c r="BK662" s="34"/>
      <c r="BL662" s="34"/>
      <c r="BM662" s="34"/>
      <c r="BN662" s="34"/>
      <c r="BO662" s="34"/>
      <c r="BP662" s="34"/>
      <c r="BQ662" s="34"/>
      <c r="BR662" s="34"/>
      <c r="BS662" s="34"/>
      <c r="BT662" s="34"/>
      <c r="BU662" s="34"/>
      <c r="BV662" s="34"/>
    </row>
    <row r="663" spans="1:74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34"/>
      <c r="AS663" s="34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  <c r="BE663" s="34"/>
      <c r="BF663" s="34"/>
      <c r="BG663" s="34"/>
      <c r="BH663" s="34"/>
      <c r="BI663" s="34"/>
      <c r="BJ663" s="34"/>
      <c r="BK663" s="34"/>
      <c r="BL663" s="34"/>
      <c r="BM663" s="34"/>
      <c r="BN663" s="34"/>
      <c r="BO663" s="34"/>
      <c r="BP663" s="34"/>
      <c r="BQ663" s="34"/>
      <c r="BR663" s="34"/>
      <c r="BS663" s="34"/>
      <c r="BT663" s="34"/>
      <c r="BU663" s="34"/>
      <c r="BV663" s="34"/>
    </row>
    <row r="664" spans="1:74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  <c r="AS664" s="34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  <c r="BE664" s="34"/>
      <c r="BF664" s="34"/>
      <c r="BG664" s="34"/>
      <c r="BH664" s="34"/>
      <c r="BI664" s="34"/>
      <c r="BJ664" s="34"/>
      <c r="BK664" s="34"/>
      <c r="BL664" s="34"/>
      <c r="BM664" s="34"/>
      <c r="BN664" s="34"/>
      <c r="BO664" s="34"/>
      <c r="BP664" s="34"/>
      <c r="BQ664" s="34"/>
      <c r="BR664" s="34"/>
      <c r="BS664" s="34"/>
      <c r="BT664" s="34"/>
      <c r="BU664" s="34"/>
      <c r="BV664" s="34"/>
    </row>
    <row r="665" spans="1:74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  <c r="BE665" s="34"/>
      <c r="BF665" s="34"/>
      <c r="BG665" s="34"/>
      <c r="BH665" s="34"/>
      <c r="BI665" s="34"/>
      <c r="BJ665" s="34"/>
      <c r="BK665" s="34"/>
      <c r="BL665" s="34"/>
      <c r="BM665" s="34"/>
      <c r="BN665" s="34"/>
      <c r="BO665" s="34"/>
      <c r="BP665" s="34"/>
      <c r="BQ665" s="34"/>
      <c r="BR665" s="34"/>
      <c r="BS665" s="34"/>
      <c r="BT665" s="34"/>
      <c r="BU665" s="34"/>
      <c r="BV665" s="34"/>
    </row>
    <row r="666" spans="1:74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34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  <c r="BE666" s="34"/>
      <c r="BF666" s="34"/>
      <c r="BG666" s="34"/>
      <c r="BH666" s="34"/>
      <c r="BI666" s="34"/>
      <c r="BJ666" s="34"/>
      <c r="BK666" s="34"/>
      <c r="BL666" s="34"/>
      <c r="BM666" s="34"/>
      <c r="BN666" s="34"/>
      <c r="BO666" s="34"/>
      <c r="BP666" s="34"/>
      <c r="BQ666" s="34"/>
      <c r="BR666" s="34"/>
      <c r="BS666" s="34"/>
      <c r="BT666" s="34"/>
      <c r="BU666" s="34"/>
      <c r="BV666" s="34"/>
    </row>
    <row r="667" spans="1:74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  <c r="BE667" s="34"/>
      <c r="BF667" s="34"/>
      <c r="BG667" s="34"/>
      <c r="BH667" s="34"/>
      <c r="BI667" s="34"/>
      <c r="BJ667" s="34"/>
      <c r="BK667" s="34"/>
      <c r="BL667" s="34"/>
      <c r="BM667" s="34"/>
      <c r="BN667" s="34"/>
      <c r="BO667" s="34"/>
      <c r="BP667" s="34"/>
      <c r="BQ667" s="34"/>
      <c r="BR667" s="34"/>
      <c r="BS667" s="34"/>
      <c r="BT667" s="34"/>
      <c r="BU667" s="34"/>
      <c r="BV667" s="34"/>
    </row>
    <row r="668" spans="1:74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  <c r="BE668" s="34"/>
      <c r="BF668" s="34"/>
      <c r="BG668" s="34"/>
      <c r="BH668" s="34"/>
      <c r="BI668" s="34"/>
      <c r="BJ668" s="34"/>
      <c r="BK668" s="34"/>
      <c r="BL668" s="34"/>
      <c r="BM668" s="34"/>
      <c r="BN668" s="34"/>
      <c r="BO668" s="34"/>
      <c r="BP668" s="34"/>
      <c r="BQ668" s="34"/>
      <c r="BR668" s="34"/>
      <c r="BS668" s="34"/>
      <c r="BT668" s="34"/>
      <c r="BU668" s="34"/>
      <c r="BV668" s="34"/>
    </row>
    <row r="669" spans="1:74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34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  <c r="BE669" s="34"/>
      <c r="BF669" s="34"/>
      <c r="BG669" s="34"/>
      <c r="BH669" s="34"/>
      <c r="BI669" s="34"/>
      <c r="BJ669" s="34"/>
      <c r="BK669" s="34"/>
      <c r="BL669" s="34"/>
      <c r="BM669" s="34"/>
      <c r="BN669" s="34"/>
      <c r="BO669" s="34"/>
      <c r="BP669" s="34"/>
      <c r="BQ669" s="34"/>
      <c r="BR669" s="34"/>
      <c r="BS669" s="34"/>
      <c r="BT669" s="34"/>
      <c r="BU669" s="34"/>
      <c r="BV669" s="34"/>
    </row>
    <row r="670" spans="1:74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  <c r="BE670" s="34"/>
      <c r="BF670" s="34"/>
      <c r="BG670" s="34"/>
      <c r="BH670" s="34"/>
      <c r="BI670" s="34"/>
      <c r="BJ670" s="34"/>
      <c r="BK670" s="34"/>
      <c r="BL670" s="34"/>
      <c r="BM670" s="34"/>
      <c r="BN670" s="34"/>
      <c r="BO670" s="34"/>
      <c r="BP670" s="34"/>
      <c r="BQ670" s="34"/>
      <c r="BR670" s="34"/>
      <c r="BS670" s="34"/>
      <c r="BT670" s="34"/>
      <c r="BU670" s="34"/>
      <c r="BV670" s="34"/>
    </row>
    <row r="671" spans="1:74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34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  <c r="BE671" s="34"/>
      <c r="BF671" s="34"/>
      <c r="BG671" s="34"/>
      <c r="BH671" s="34"/>
      <c r="BI671" s="34"/>
      <c r="BJ671" s="34"/>
      <c r="BK671" s="34"/>
      <c r="BL671" s="34"/>
      <c r="BM671" s="34"/>
      <c r="BN671" s="34"/>
      <c r="BO671" s="34"/>
      <c r="BP671" s="34"/>
      <c r="BQ671" s="34"/>
      <c r="BR671" s="34"/>
      <c r="BS671" s="34"/>
      <c r="BT671" s="34"/>
      <c r="BU671" s="34"/>
      <c r="BV671" s="34"/>
    </row>
    <row r="672" spans="1:74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  <c r="BE672" s="34"/>
      <c r="BF672" s="34"/>
      <c r="BG672" s="34"/>
      <c r="BH672" s="34"/>
      <c r="BI672" s="34"/>
      <c r="BJ672" s="34"/>
      <c r="BK672" s="34"/>
      <c r="BL672" s="34"/>
      <c r="BM672" s="34"/>
      <c r="BN672" s="34"/>
      <c r="BO672" s="34"/>
      <c r="BP672" s="34"/>
      <c r="BQ672" s="34"/>
      <c r="BR672" s="34"/>
      <c r="BS672" s="34"/>
      <c r="BT672" s="34"/>
      <c r="BU672" s="34"/>
      <c r="BV672" s="34"/>
    </row>
    <row r="673" spans="1:74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  <c r="BE673" s="34"/>
      <c r="BF673" s="34"/>
      <c r="BG673" s="34"/>
      <c r="BH673" s="34"/>
      <c r="BI673" s="34"/>
      <c r="BJ673" s="34"/>
      <c r="BK673" s="34"/>
      <c r="BL673" s="34"/>
      <c r="BM673" s="34"/>
      <c r="BN673" s="34"/>
      <c r="BO673" s="34"/>
      <c r="BP673" s="34"/>
      <c r="BQ673" s="34"/>
      <c r="BR673" s="34"/>
      <c r="BS673" s="34"/>
      <c r="BT673" s="34"/>
      <c r="BU673" s="34"/>
      <c r="BV673" s="34"/>
    </row>
    <row r="674" spans="1:74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34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  <c r="BE674" s="34"/>
      <c r="BF674" s="34"/>
      <c r="BG674" s="34"/>
      <c r="BH674" s="34"/>
      <c r="BI674" s="34"/>
      <c r="BJ674" s="34"/>
      <c r="BK674" s="34"/>
      <c r="BL674" s="34"/>
      <c r="BM674" s="34"/>
      <c r="BN674" s="34"/>
      <c r="BO674" s="34"/>
      <c r="BP674" s="34"/>
      <c r="BQ674" s="34"/>
      <c r="BR674" s="34"/>
      <c r="BS674" s="34"/>
      <c r="BT674" s="34"/>
      <c r="BU674" s="34"/>
      <c r="BV674" s="34"/>
    </row>
    <row r="675" spans="1:74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34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  <c r="BE675" s="34"/>
      <c r="BF675" s="34"/>
      <c r="BG675" s="34"/>
      <c r="BH675" s="34"/>
      <c r="BI675" s="34"/>
      <c r="BJ675" s="34"/>
      <c r="BK675" s="34"/>
      <c r="BL675" s="34"/>
      <c r="BM675" s="34"/>
      <c r="BN675" s="34"/>
      <c r="BO675" s="34"/>
      <c r="BP675" s="34"/>
      <c r="BQ675" s="34"/>
      <c r="BR675" s="34"/>
      <c r="BS675" s="34"/>
      <c r="BT675" s="34"/>
      <c r="BU675" s="34"/>
      <c r="BV675" s="34"/>
    </row>
    <row r="676" spans="1:74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  <c r="BE676" s="34"/>
      <c r="BF676" s="34"/>
      <c r="BG676" s="34"/>
      <c r="BH676" s="34"/>
      <c r="BI676" s="34"/>
      <c r="BJ676" s="34"/>
      <c r="BK676" s="34"/>
      <c r="BL676" s="34"/>
      <c r="BM676" s="34"/>
      <c r="BN676" s="34"/>
      <c r="BO676" s="34"/>
      <c r="BP676" s="34"/>
      <c r="BQ676" s="34"/>
      <c r="BR676" s="34"/>
      <c r="BS676" s="34"/>
      <c r="BT676" s="34"/>
      <c r="BU676" s="34"/>
      <c r="BV676" s="34"/>
    </row>
    <row r="677" spans="1:74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  <c r="BE677" s="34"/>
      <c r="BF677" s="34"/>
      <c r="BG677" s="34"/>
      <c r="BH677" s="34"/>
      <c r="BI677" s="34"/>
      <c r="BJ677" s="34"/>
      <c r="BK677" s="34"/>
      <c r="BL677" s="34"/>
      <c r="BM677" s="34"/>
      <c r="BN677" s="34"/>
      <c r="BO677" s="34"/>
      <c r="BP677" s="34"/>
      <c r="BQ677" s="34"/>
      <c r="BR677" s="34"/>
      <c r="BS677" s="34"/>
      <c r="BT677" s="34"/>
      <c r="BU677" s="34"/>
      <c r="BV677" s="34"/>
    </row>
    <row r="678" spans="1:74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34"/>
      <c r="BR678" s="34"/>
      <c r="BS678" s="34"/>
      <c r="BT678" s="34"/>
      <c r="BU678" s="34"/>
      <c r="BV678" s="34"/>
    </row>
    <row r="679" spans="1:74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  <c r="BN679" s="34"/>
      <c r="BO679" s="34"/>
      <c r="BP679" s="34"/>
      <c r="BQ679" s="34"/>
      <c r="BR679" s="34"/>
      <c r="BS679" s="34"/>
      <c r="BT679" s="34"/>
      <c r="BU679" s="34"/>
      <c r="BV679" s="34"/>
    </row>
    <row r="680" spans="1:74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34"/>
      <c r="BR680" s="34"/>
      <c r="BS680" s="34"/>
      <c r="BT680" s="34"/>
      <c r="BU680" s="34"/>
      <c r="BV680" s="34"/>
    </row>
    <row r="681" spans="1:74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34"/>
      <c r="BR681" s="34"/>
      <c r="BS681" s="34"/>
      <c r="BT681" s="34"/>
      <c r="BU681" s="34"/>
      <c r="BV681" s="34"/>
    </row>
    <row r="682" spans="1:74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34"/>
      <c r="BR682" s="34"/>
      <c r="BS682" s="34"/>
      <c r="BT682" s="34"/>
      <c r="BU682" s="34"/>
      <c r="BV682" s="34"/>
    </row>
    <row r="683" spans="1:74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34"/>
      <c r="BR683" s="34"/>
      <c r="BS683" s="34"/>
      <c r="BT683" s="34"/>
      <c r="BU683" s="34"/>
      <c r="BV683" s="34"/>
    </row>
    <row r="684" spans="1:74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4"/>
      <c r="BS684" s="34"/>
      <c r="BT684" s="34"/>
      <c r="BU684" s="34"/>
      <c r="BV684" s="34"/>
    </row>
    <row r="685" spans="1:74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34"/>
      <c r="BP685" s="34"/>
      <c r="BQ685" s="34"/>
      <c r="BR685" s="34"/>
      <c r="BS685" s="34"/>
      <c r="BT685" s="34"/>
      <c r="BU685" s="34"/>
      <c r="BV685" s="34"/>
    </row>
    <row r="686" spans="1:74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34"/>
      <c r="BP686" s="34"/>
      <c r="BQ686" s="34"/>
      <c r="BR686" s="34"/>
      <c r="BS686" s="34"/>
      <c r="BT686" s="34"/>
      <c r="BU686" s="34"/>
      <c r="BV686" s="34"/>
    </row>
    <row r="687" spans="1:74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4"/>
      <c r="BS687" s="34"/>
      <c r="BT687" s="34"/>
      <c r="BU687" s="34"/>
      <c r="BV687" s="34"/>
    </row>
    <row r="688" spans="1:74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34"/>
      <c r="BR688" s="34"/>
      <c r="BS688" s="34"/>
      <c r="BT688" s="34"/>
      <c r="BU688" s="34"/>
      <c r="BV688" s="34"/>
    </row>
    <row r="689" spans="1:74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  <c r="BE689" s="34"/>
      <c r="BF689" s="34"/>
      <c r="BG689" s="34"/>
      <c r="BH689" s="34"/>
      <c r="BI689" s="34"/>
      <c r="BJ689" s="34"/>
      <c r="BK689" s="34"/>
      <c r="BL689" s="34"/>
      <c r="BM689" s="34"/>
      <c r="BN689" s="34"/>
      <c r="BO689" s="34"/>
      <c r="BP689" s="34"/>
      <c r="BQ689" s="34"/>
      <c r="BR689" s="34"/>
      <c r="BS689" s="34"/>
      <c r="BT689" s="34"/>
      <c r="BU689" s="34"/>
      <c r="BV689" s="34"/>
    </row>
    <row r="690" spans="1:74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  <c r="BE690" s="34"/>
      <c r="BF690" s="34"/>
      <c r="BG690" s="34"/>
      <c r="BH690" s="34"/>
      <c r="BI690" s="34"/>
      <c r="BJ690" s="34"/>
      <c r="BK690" s="34"/>
      <c r="BL690" s="34"/>
      <c r="BM690" s="34"/>
      <c r="BN690" s="34"/>
      <c r="BO690" s="34"/>
      <c r="BP690" s="34"/>
      <c r="BQ690" s="34"/>
      <c r="BR690" s="34"/>
      <c r="BS690" s="34"/>
      <c r="BT690" s="34"/>
      <c r="BU690" s="34"/>
      <c r="BV690" s="34"/>
    </row>
    <row r="691" spans="1:74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  <c r="BE691" s="34"/>
      <c r="BF691" s="34"/>
      <c r="BG691" s="34"/>
      <c r="BH691" s="34"/>
      <c r="BI691" s="34"/>
      <c r="BJ691" s="34"/>
      <c r="BK691" s="34"/>
      <c r="BL691" s="34"/>
      <c r="BM691" s="34"/>
      <c r="BN691" s="34"/>
      <c r="BO691" s="34"/>
      <c r="BP691" s="34"/>
      <c r="BQ691" s="34"/>
      <c r="BR691" s="34"/>
      <c r="BS691" s="34"/>
      <c r="BT691" s="34"/>
      <c r="BU691" s="34"/>
      <c r="BV691" s="34"/>
    </row>
    <row r="692" spans="1:74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  <c r="BE692" s="34"/>
      <c r="BF692" s="34"/>
      <c r="BG692" s="34"/>
      <c r="BH692" s="34"/>
      <c r="BI692" s="34"/>
      <c r="BJ692" s="34"/>
      <c r="BK692" s="34"/>
      <c r="BL692" s="34"/>
      <c r="BM692" s="34"/>
      <c r="BN692" s="34"/>
      <c r="BO692" s="34"/>
      <c r="BP692" s="34"/>
      <c r="BQ692" s="34"/>
      <c r="BR692" s="34"/>
      <c r="BS692" s="34"/>
      <c r="BT692" s="34"/>
      <c r="BU692" s="34"/>
      <c r="BV692" s="34"/>
    </row>
    <row r="693" spans="1:74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  <c r="BE693" s="34"/>
      <c r="BF693" s="34"/>
      <c r="BG693" s="34"/>
      <c r="BH693" s="34"/>
      <c r="BI693" s="34"/>
      <c r="BJ693" s="34"/>
      <c r="BK693" s="34"/>
      <c r="BL693" s="34"/>
      <c r="BM693" s="34"/>
      <c r="BN693" s="34"/>
      <c r="BO693" s="34"/>
      <c r="BP693" s="34"/>
      <c r="BQ693" s="34"/>
      <c r="BR693" s="34"/>
      <c r="BS693" s="34"/>
      <c r="BT693" s="34"/>
      <c r="BU693" s="34"/>
      <c r="BV693" s="34"/>
    </row>
    <row r="694" spans="1:74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  <c r="BE694" s="34"/>
      <c r="BF694" s="34"/>
      <c r="BG694" s="34"/>
      <c r="BH694" s="34"/>
      <c r="BI694" s="34"/>
      <c r="BJ694" s="34"/>
      <c r="BK694" s="34"/>
      <c r="BL694" s="34"/>
      <c r="BM694" s="34"/>
      <c r="BN694" s="34"/>
      <c r="BO694" s="34"/>
      <c r="BP694" s="34"/>
      <c r="BQ694" s="34"/>
      <c r="BR694" s="34"/>
      <c r="BS694" s="34"/>
      <c r="BT694" s="34"/>
      <c r="BU694" s="34"/>
      <c r="BV694" s="34"/>
    </row>
    <row r="695" spans="1:74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  <c r="BE695" s="34"/>
      <c r="BF695" s="34"/>
      <c r="BG695" s="34"/>
      <c r="BH695" s="34"/>
      <c r="BI695" s="34"/>
      <c r="BJ695" s="34"/>
      <c r="BK695" s="34"/>
      <c r="BL695" s="34"/>
      <c r="BM695" s="34"/>
      <c r="BN695" s="34"/>
      <c r="BO695" s="34"/>
      <c r="BP695" s="34"/>
      <c r="BQ695" s="34"/>
      <c r="BR695" s="34"/>
      <c r="BS695" s="34"/>
      <c r="BT695" s="34"/>
      <c r="BU695" s="34"/>
      <c r="BV695" s="34"/>
    </row>
    <row r="696" spans="1:74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  <c r="BE696" s="34"/>
      <c r="BF696" s="34"/>
      <c r="BG696" s="34"/>
      <c r="BH696" s="34"/>
      <c r="BI696" s="34"/>
      <c r="BJ696" s="34"/>
      <c r="BK696" s="34"/>
      <c r="BL696" s="34"/>
      <c r="BM696" s="34"/>
      <c r="BN696" s="34"/>
      <c r="BO696" s="34"/>
      <c r="BP696" s="34"/>
      <c r="BQ696" s="34"/>
      <c r="BR696" s="34"/>
      <c r="BS696" s="34"/>
      <c r="BT696" s="34"/>
      <c r="BU696" s="34"/>
      <c r="BV696" s="34"/>
    </row>
    <row r="697" spans="1:74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  <c r="BE697" s="34"/>
      <c r="BF697" s="34"/>
      <c r="BG697" s="34"/>
      <c r="BH697" s="34"/>
      <c r="BI697" s="34"/>
      <c r="BJ697" s="34"/>
      <c r="BK697" s="34"/>
      <c r="BL697" s="34"/>
      <c r="BM697" s="34"/>
      <c r="BN697" s="34"/>
      <c r="BO697" s="34"/>
      <c r="BP697" s="34"/>
      <c r="BQ697" s="34"/>
      <c r="BR697" s="34"/>
      <c r="BS697" s="34"/>
      <c r="BT697" s="34"/>
      <c r="BU697" s="34"/>
      <c r="BV697" s="34"/>
    </row>
    <row r="698" spans="1:74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  <c r="BE698" s="34"/>
      <c r="BF698" s="34"/>
      <c r="BG698" s="34"/>
      <c r="BH698" s="34"/>
      <c r="BI698" s="34"/>
      <c r="BJ698" s="34"/>
      <c r="BK698" s="34"/>
      <c r="BL698" s="34"/>
      <c r="BM698" s="34"/>
      <c r="BN698" s="34"/>
      <c r="BO698" s="34"/>
      <c r="BP698" s="34"/>
      <c r="BQ698" s="34"/>
      <c r="BR698" s="34"/>
      <c r="BS698" s="34"/>
      <c r="BT698" s="34"/>
      <c r="BU698" s="34"/>
      <c r="BV698" s="34"/>
    </row>
    <row r="699" spans="1:74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  <c r="BE699" s="34"/>
      <c r="BF699" s="34"/>
      <c r="BG699" s="34"/>
      <c r="BH699" s="34"/>
      <c r="BI699" s="34"/>
      <c r="BJ699" s="34"/>
      <c r="BK699" s="34"/>
      <c r="BL699" s="34"/>
      <c r="BM699" s="34"/>
      <c r="BN699" s="34"/>
      <c r="BO699" s="34"/>
      <c r="BP699" s="34"/>
      <c r="BQ699" s="34"/>
      <c r="BR699" s="34"/>
      <c r="BS699" s="34"/>
      <c r="BT699" s="34"/>
      <c r="BU699" s="34"/>
      <c r="BV699" s="34"/>
    </row>
    <row r="700" spans="1:74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  <c r="BE700" s="34"/>
      <c r="BF700" s="34"/>
      <c r="BG700" s="34"/>
      <c r="BH700" s="34"/>
      <c r="BI700" s="34"/>
      <c r="BJ700" s="34"/>
      <c r="BK700" s="34"/>
      <c r="BL700" s="34"/>
      <c r="BM700" s="34"/>
      <c r="BN700" s="34"/>
      <c r="BO700" s="34"/>
      <c r="BP700" s="34"/>
      <c r="BQ700" s="34"/>
      <c r="BR700" s="34"/>
      <c r="BS700" s="34"/>
      <c r="BT700" s="34"/>
      <c r="BU700" s="34"/>
      <c r="BV700" s="34"/>
    </row>
    <row r="701" spans="1:74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  <c r="BE701" s="34"/>
      <c r="BF701" s="34"/>
      <c r="BG701" s="34"/>
      <c r="BH701" s="34"/>
      <c r="BI701" s="34"/>
      <c r="BJ701" s="34"/>
      <c r="BK701" s="34"/>
      <c r="BL701" s="34"/>
      <c r="BM701" s="34"/>
      <c r="BN701" s="34"/>
      <c r="BO701" s="34"/>
      <c r="BP701" s="34"/>
      <c r="BQ701" s="34"/>
      <c r="BR701" s="34"/>
      <c r="BS701" s="34"/>
      <c r="BT701" s="34"/>
      <c r="BU701" s="34"/>
      <c r="BV701" s="34"/>
    </row>
    <row r="702" spans="1:74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  <c r="BE702" s="34"/>
      <c r="BF702" s="34"/>
      <c r="BG702" s="34"/>
      <c r="BH702" s="34"/>
      <c r="BI702" s="34"/>
      <c r="BJ702" s="34"/>
      <c r="BK702" s="34"/>
      <c r="BL702" s="34"/>
      <c r="BM702" s="34"/>
      <c r="BN702" s="34"/>
      <c r="BO702" s="34"/>
      <c r="BP702" s="34"/>
      <c r="BQ702" s="34"/>
      <c r="BR702" s="34"/>
      <c r="BS702" s="34"/>
      <c r="BT702" s="34"/>
      <c r="BU702" s="34"/>
      <c r="BV702" s="34"/>
    </row>
    <row r="703" spans="1:74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  <c r="BE703" s="34"/>
      <c r="BF703" s="34"/>
      <c r="BG703" s="34"/>
      <c r="BH703" s="34"/>
      <c r="BI703" s="34"/>
      <c r="BJ703" s="34"/>
      <c r="BK703" s="34"/>
      <c r="BL703" s="34"/>
      <c r="BM703" s="34"/>
      <c r="BN703" s="34"/>
      <c r="BO703" s="34"/>
      <c r="BP703" s="34"/>
      <c r="BQ703" s="34"/>
      <c r="BR703" s="34"/>
      <c r="BS703" s="34"/>
      <c r="BT703" s="34"/>
      <c r="BU703" s="34"/>
      <c r="BV703" s="34"/>
    </row>
    <row r="704" spans="1:74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  <c r="BE704" s="34"/>
      <c r="BF704" s="34"/>
      <c r="BG704" s="34"/>
      <c r="BH704" s="34"/>
      <c r="BI704" s="34"/>
      <c r="BJ704" s="34"/>
      <c r="BK704" s="34"/>
      <c r="BL704" s="34"/>
      <c r="BM704" s="34"/>
      <c r="BN704" s="34"/>
      <c r="BO704" s="34"/>
      <c r="BP704" s="34"/>
      <c r="BQ704" s="34"/>
      <c r="BR704" s="34"/>
      <c r="BS704" s="34"/>
      <c r="BT704" s="34"/>
      <c r="BU704" s="34"/>
      <c r="BV704" s="34"/>
    </row>
    <row r="705" spans="1:74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  <c r="BE705" s="34"/>
      <c r="BF705" s="34"/>
      <c r="BG705" s="34"/>
      <c r="BH705" s="34"/>
      <c r="BI705" s="34"/>
      <c r="BJ705" s="34"/>
      <c r="BK705" s="34"/>
      <c r="BL705" s="34"/>
      <c r="BM705" s="34"/>
      <c r="BN705" s="34"/>
      <c r="BO705" s="34"/>
      <c r="BP705" s="34"/>
      <c r="BQ705" s="34"/>
      <c r="BR705" s="34"/>
      <c r="BS705" s="34"/>
      <c r="BT705" s="34"/>
      <c r="BU705" s="34"/>
      <c r="BV705" s="34"/>
    </row>
    <row r="706" spans="1:74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  <c r="BE706" s="34"/>
      <c r="BF706" s="34"/>
      <c r="BG706" s="34"/>
      <c r="BH706" s="34"/>
      <c r="BI706" s="34"/>
      <c r="BJ706" s="34"/>
      <c r="BK706" s="34"/>
      <c r="BL706" s="34"/>
      <c r="BM706" s="34"/>
      <c r="BN706" s="34"/>
      <c r="BO706" s="34"/>
      <c r="BP706" s="34"/>
      <c r="BQ706" s="34"/>
      <c r="BR706" s="34"/>
      <c r="BS706" s="34"/>
      <c r="BT706" s="34"/>
      <c r="BU706" s="34"/>
      <c r="BV706" s="34"/>
    </row>
    <row r="707" spans="1:74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  <c r="BE707" s="34"/>
      <c r="BF707" s="34"/>
      <c r="BG707" s="34"/>
      <c r="BH707" s="34"/>
      <c r="BI707" s="34"/>
      <c r="BJ707" s="34"/>
      <c r="BK707" s="34"/>
      <c r="BL707" s="34"/>
      <c r="BM707" s="34"/>
      <c r="BN707" s="34"/>
      <c r="BO707" s="34"/>
      <c r="BP707" s="34"/>
      <c r="BQ707" s="34"/>
      <c r="BR707" s="34"/>
      <c r="BS707" s="34"/>
      <c r="BT707" s="34"/>
      <c r="BU707" s="34"/>
      <c r="BV707" s="34"/>
    </row>
    <row r="708" spans="1:74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  <c r="BE708" s="34"/>
      <c r="BF708" s="34"/>
      <c r="BG708" s="34"/>
      <c r="BH708" s="34"/>
      <c r="BI708" s="34"/>
      <c r="BJ708" s="34"/>
      <c r="BK708" s="34"/>
      <c r="BL708" s="34"/>
      <c r="BM708" s="34"/>
      <c r="BN708" s="34"/>
      <c r="BO708" s="34"/>
      <c r="BP708" s="34"/>
      <c r="BQ708" s="34"/>
      <c r="BR708" s="34"/>
      <c r="BS708" s="34"/>
      <c r="BT708" s="34"/>
      <c r="BU708" s="34"/>
      <c r="BV708" s="34"/>
    </row>
    <row r="709" spans="1:74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  <c r="BE709" s="34"/>
      <c r="BF709" s="34"/>
      <c r="BG709" s="34"/>
      <c r="BH709" s="34"/>
      <c r="BI709" s="34"/>
      <c r="BJ709" s="34"/>
      <c r="BK709" s="34"/>
      <c r="BL709" s="34"/>
      <c r="BM709" s="34"/>
      <c r="BN709" s="34"/>
      <c r="BO709" s="34"/>
      <c r="BP709" s="34"/>
      <c r="BQ709" s="34"/>
      <c r="BR709" s="34"/>
      <c r="BS709" s="34"/>
      <c r="BT709" s="34"/>
      <c r="BU709" s="34"/>
      <c r="BV709" s="34"/>
    </row>
    <row r="710" spans="1:74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34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  <c r="BE710" s="34"/>
      <c r="BF710" s="34"/>
      <c r="BG710" s="34"/>
      <c r="BH710" s="34"/>
      <c r="BI710" s="34"/>
      <c r="BJ710" s="34"/>
      <c r="BK710" s="34"/>
      <c r="BL710" s="34"/>
      <c r="BM710" s="34"/>
      <c r="BN710" s="34"/>
      <c r="BO710" s="34"/>
      <c r="BP710" s="34"/>
      <c r="BQ710" s="34"/>
      <c r="BR710" s="34"/>
      <c r="BS710" s="34"/>
      <c r="BT710" s="34"/>
      <c r="BU710" s="34"/>
      <c r="BV710" s="34"/>
    </row>
    <row r="711" spans="1:74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  <c r="BE711" s="34"/>
      <c r="BF711" s="34"/>
      <c r="BG711" s="34"/>
      <c r="BH711" s="34"/>
      <c r="BI711" s="34"/>
      <c r="BJ711" s="34"/>
      <c r="BK711" s="34"/>
      <c r="BL711" s="34"/>
      <c r="BM711" s="34"/>
      <c r="BN711" s="34"/>
      <c r="BO711" s="34"/>
      <c r="BP711" s="34"/>
      <c r="BQ711" s="34"/>
      <c r="BR711" s="34"/>
      <c r="BS711" s="34"/>
      <c r="BT711" s="34"/>
      <c r="BU711" s="34"/>
      <c r="BV711" s="34"/>
    </row>
    <row r="712" spans="1:74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  <c r="BE712" s="34"/>
      <c r="BF712" s="34"/>
      <c r="BG712" s="34"/>
      <c r="BH712" s="34"/>
      <c r="BI712" s="34"/>
      <c r="BJ712" s="34"/>
      <c r="BK712" s="34"/>
      <c r="BL712" s="34"/>
      <c r="BM712" s="34"/>
      <c r="BN712" s="34"/>
      <c r="BO712" s="34"/>
      <c r="BP712" s="34"/>
      <c r="BQ712" s="34"/>
      <c r="BR712" s="34"/>
      <c r="BS712" s="34"/>
      <c r="BT712" s="34"/>
      <c r="BU712" s="34"/>
      <c r="BV712" s="34"/>
    </row>
    <row r="713" spans="1:74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  <c r="BE713" s="34"/>
      <c r="BF713" s="34"/>
      <c r="BG713" s="34"/>
      <c r="BH713" s="34"/>
      <c r="BI713" s="34"/>
      <c r="BJ713" s="34"/>
      <c r="BK713" s="34"/>
      <c r="BL713" s="34"/>
      <c r="BM713" s="34"/>
      <c r="BN713" s="34"/>
      <c r="BO713" s="34"/>
      <c r="BP713" s="34"/>
      <c r="BQ713" s="34"/>
      <c r="BR713" s="34"/>
      <c r="BS713" s="34"/>
      <c r="BT713" s="34"/>
      <c r="BU713" s="34"/>
      <c r="BV713" s="34"/>
    </row>
    <row r="714" spans="1:74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34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  <c r="BE714" s="34"/>
      <c r="BF714" s="34"/>
      <c r="BG714" s="34"/>
      <c r="BH714" s="34"/>
      <c r="BI714" s="34"/>
      <c r="BJ714" s="34"/>
      <c r="BK714" s="34"/>
      <c r="BL714" s="34"/>
      <c r="BM714" s="34"/>
      <c r="BN714" s="34"/>
      <c r="BO714" s="34"/>
      <c r="BP714" s="34"/>
      <c r="BQ714" s="34"/>
      <c r="BR714" s="34"/>
      <c r="BS714" s="34"/>
      <c r="BT714" s="34"/>
      <c r="BU714" s="34"/>
      <c r="BV714" s="34"/>
    </row>
    <row r="715" spans="1:74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  <c r="BE715" s="34"/>
      <c r="BF715" s="34"/>
      <c r="BG715" s="34"/>
      <c r="BH715" s="34"/>
      <c r="BI715" s="34"/>
      <c r="BJ715" s="34"/>
      <c r="BK715" s="34"/>
      <c r="BL715" s="34"/>
      <c r="BM715" s="34"/>
      <c r="BN715" s="34"/>
      <c r="BO715" s="34"/>
      <c r="BP715" s="34"/>
      <c r="BQ715" s="34"/>
      <c r="BR715" s="34"/>
      <c r="BS715" s="34"/>
      <c r="BT715" s="34"/>
      <c r="BU715" s="34"/>
      <c r="BV715" s="34"/>
    </row>
    <row r="716" spans="1:74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34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  <c r="BE716" s="34"/>
      <c r="BF716" s="34"/>
      <c r="BG716" s="34"/>
      <c r="BH716" s="34"/>
      <c r="BI716" s="34"/>
      <c r="BJ716" s="34"/>
      <c r="BK716" s="34"/>
      <c r="BL716" s="34"/>
      <c r="BM716" s="34"/>
      <c r="BN716" s="34"/>
      <c r="BO716" s="34"/>
      <c r="BP716" s="34"/>
      <c r="BQ716" s="34"/>
      <c r="BR716" s="34"/>
      <c r="BS716" s="34"/>
      <c r="BT716" s="34"/>
      <c r="BU716" s="34"/>
      <c r="BV716" s="34"/>
    </row>
    <row r="717" spans="1:74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34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  <c r="BE717" s="34"/>
      <c r="BF717" s="34"/>
      <c r="BG717" s="34"/>
      <c r="BH717" s="34"/>
      <c r="BI717" s="34"/>
      <c r="BJ717" s="34"/>
      <c r="BK717" s="34"/>
      <c r="BL717" s="34"/>
      <c r="BM717" s="34"/>
      <c r="BN717" s="34"/>
      <c r="BO717" s="34"/>
      <c r="BP717" s="34"/>
      <c r="BQ717" s="34"/>
      <c r="BR717" s="34"/>
      <c r="BS717" s="34"/>
      <c r="BT717" s="34"/>
      <c r="BU717" s="34"/>
      <c r="BV717" s="34"/>
    </row>
    <row r="718" spans="1:74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  <c r="BE718" s="34"/>
      <c r="BF718" s="34"/>
      <c r="BG718" s="34"/>
      <c r="BH718" s="34"/>
      <c r="BI718" s="34"/>
      <c r="BJ718" s="34"/>
      <c r="BK718" s="34"/>
      <c r="BL718" s="34"/>
      <c r="BM718" s="34"/>
      <c r="BN718" s="34"/>
      <c r="BO718" s="34"/>
      <c r="BP718" s="34"/>
      <c r="BQ718" s="34"/>
      <c r="BR718" s="34"/>
      <c r="BS718" s="34"/>
      <c r="BT718" s="34"/>
      <c r="BU718" s="34"/>
      <c r="BV718" s="34"/>
    </row>
    <row r="719" spans="1:74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34"/>
      <c r="AS719" s="34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  <c r="BE719" s="34"/>
      <c r="BF719" s="34"/>
      <c r="BG719" s="34"/>
      <c r="BH719" s="34"/>
      <c r="BI719" s="34"/>
      <c r="BJ719" s="34"/>
      <c r="BK719" s="34"/>
      <c r="BL719" s="34"/>
      <c r="BM719" s="34"/>
      <c r="BN719" s="34"/>
      <c r="BO719" s="34"/>
      <c r="BP719" s="34"/>
      <c r="BQ719" s="34"/>
      <c r="BR719" s="34"/>
      <c r="BS719" s="34"/>
      <c r="BT719" s="34"/>
      <c r="BU719" s="34"/>
      <c r="BV719" s="34"/>
    </row>
    <row r="720" spans="1:74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34"/>
      <c r="AS720" s="34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  <c r="BE720" s="34"/>
      <c r="BF720" s="34"/>
      <c r="BG720" s="34"/>
      <c r="BH720" s="34"/>
      <c r="BI720" s="34"/>
      <c r="BJ720" s="34"/>
      <c r="BK720" s="34"/>
      <c r="BL720" s="34"/>
      <c r="BM720" s="34"/>
      <c r="BN720" s="34"/>
      <c r="BO720" s="34"/>
      <c r="BP720" s="34"/>
      <c r="BQ720" s="34"/>
      <c r="BR720" s="34"/>
      <c r="BS720" s="34"/>
      <c r="BT720" s="34"/>
      <c r="BU720" s="34"/>
      <c r="BV720" s="34"/>
    </row>
    <row r="721" spans="1:74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  <c r="BE721" s="34"/>
      <c r="BF721" s="34"/>
      <c r="BG721" s="34"/>
      <c r="BH721" s="34"/>
      <c r="BI721" s="34"/>
      <c r="BJ721" s="34"/>
      <c r="BK721" s="34"/>
      <c r="BL721" s="34"/>
      <c r="BM721" s="34"/>
      <c r="BN721" s="34"/>
      <c r="BO721" s="34"/>
      <c r="BP721" s="34"/>
      <c r="BQ721" s="34"/>
      <c r="BR721" s="34"/>
      <c r="BS721" s="34"/>
      <c r="BT721" s="34"/>
      <c r="BU721" s="34"/>
      <c r="BV721" s="34"/>
    </row>
    <row r="722" spans="1:74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34"/>
      <c r="AS722" s="34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  <c r="BE722" s="34"/>
      <c r="BF722" s="34"/>
      <c r="BG722" s="34"/>
      <c r="BH722" s="34"/>
      <c r="BI722" s="34"/>
      <c r="BJ722" s="34"/>
      <c r="BK722" s="34"/>
      <c r="BL722" s="34"/>
      <c r="BM722" s="34"/>
      <c r="BN722" s="34"/>
      <c r="BO722" s="34"/>
      <c r="BP722" s="34"/>
      <c r="BQ722" s="34"/>
      <c r="BR722" s="34"/>
      <c r="BS722" s="34"/>
      <c r="BT722" s="34"/>
      <c r="BU722" s="34"/>
      <c r="BV722" s="34"/>
    </row>
    <row r="723" spans="1:74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34"/>
      <c r="AS723" s="34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  <c r="BE723" s="34"/>
      <c r="BF723" s="34"/>
      <c r="BG723" s="34"/>
      <c r="BH723" s="34"/>
      <c r="BI723" s="34"/>
      <c r="BJ723" s="34"/>
      <c r="BK723" s="34"/>
      <c r="BL723" s="34"/>
      <c r="BM723" s="34"/>
      <c r="BN723" s="34"/>
      <c r="BO723" s="34"/>
      <c r="BP723" s="34"/>
      <c r="BQ723" s="34"/>
      <c r="BR723" s="34"/>
      <c r="BS723" s="34"/>
      <c r="BT723" s="34"/>
      <c r="BU723" s="34"/>
      <c r="BV723" s="34"/>
    </row>
    <row r="724" spans="1:74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  <c r="BE724" s="34"/>
      <c r="BF724" s="34"/>
      <c r="BG724" s="34"/>
      <c r="BH724" s="34"/>
      <c r="BI724" s="34"/>
      <c r="BJ724" s="34"/>
      <c r="BK724" s="34"/>
      <c r="BL724" s="34"/>
      <c r="BM724" s="34"/>
      <c r="BN724" s="34"/>
      <c r="BO724" s="34"/>
      <c r="BP724" s="34"/>
      <c r="BQ724" s="34"/>
      <c r="BR724" s="34"/>
      <c r="BS724" s="34"/>
      <c r="BT724" s="34"/>
      <c r="BU724" s="34"/>
      <c r="BV724" s="34"/>
    </row>
    <row r="725" spans="1:74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34"/>
      <c r="AS725" s="34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  <c r="BE725" s="34"/>
      <c r="BF725" s="34"/>
      <c r="BG725" s="34"/>
      <c r="BH725" s="34"/>
      <c r="BI725" s="34"/>
      <c r="BJ725" s="34"/>
      <c r="BK725" s="34"/>
      <c r="BL725" s="34"/>
      <c r="BM725" s="34"/>
      <c r="BN725" s="34"/>
      <c r="BO725" s="34"/>
      <c r="BP725" s="34"/>
      <c r="BQ725" s="34"/>
      <c r="BR725" s="34"/>
      <c r="BS725" s="34"/>
      <c r="BT725" s="34"/>
      <c r="BU725" s="34"/>
      <c r="BV725" s="34"/>
    </row>
    <row r="726" spans="1:74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34"/>
      <c r="AS726" s="34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  <c r="BE726" s="34"/>
      <c r="BF726" s="34"/>
      <c r="BG726" s="34"/>
      <c r="BH726" s="34"/>
      <c r="BI726" s="34"/>
      <c r="BJ726" s="34"/>
      <c r="BK726" s="34"/>
      <c r="BL726" s="34"/>
      <c r="BM726" s="34"/>
      <c r="BN726" s="34"/>
      <c r="BO726" s="34"/>
      <c r="BP726" s="34"/>
      <c r="BQ726" s="34"/>
      <c r="BR726" s="34"/>
      <c r="BS726" s="34"/>
      <c r="BT726" s="34"/>
      <c r="BU726" s="34"/>
      <c r="BV726" s="34"/>
    </row>
    <row r="727" spans="1:74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  <c r="BE727" s="34"/>
      <c r="BF727" s="34"/>
      <c r="BG727" s="34"/>
      <c r="BH727" s="34"/>
      <c r="BI727" s="34"/>
      <c r="BJ727" s="34"/>
      <c r="BK727" s="34"/>
      <c r="BL727" s="34"/>
      <c r="BM727" s="34"/>
      <c r="BN727" s="34"/>
      <c r="BO727" s="34"/>
      <c r="BP727" s="34"/>
      <c r="BQ727" s="34"/>
      <c r="BR727" s="34"/>
      <c r="BS727" s="34"/>
      <c r="BT727" s="34"/>
      <c r="BU727" s="34"/>
      <c r="BV727" s="34"/>
    </row>
    <row r="728" spans="1:74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34"/>
      <c r="AS728" s="34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  <c r="BE728" s="34"/>
      <c r="BF728" s="34"/>
      <c r="BG728" s="34"/>
      <c r="BH728" s="34"/>
      <c r="BI728" s="34"/>
      <c r="BJ728" s="34"/>
      <c r="BK728" s="34"/>
      <c r="BL728" s="34"/>
      <c r="BM728" s="34"/>
      <c r="BN728" s="34"/>
      <c r="BO728" s="34"/>
      <c r="BP728" s="34"/>
      <c r="BQ728" s="34"/>
      <c r="BR728" s="34"/>
      <c r="BS728" s="34"/>
      <c r="BT728" s="34"/>
      <c r="BU728" s="34"/>
      <c r="BV728" s="34"/>
    </row>
    <row r="729" spans="1:74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34"/>
      <c r="AS729" s="34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  <c r="BE729" s="34"/>
      <c r="BF729" s="34"/>
      <c r="BG729" s="34"/>
      <c r="BH729" s="34"/>
      <c r="BI729" s="34"/>
      <c r="BJ729" s="34"/>
      <c r="BK729" s="34"/>
      <c r="BL729" s="34"/>
      <c r="BM729" s="34"/>
      <c r="BN729" s="34"/>
      <c r="BO729" s="34"/>
      <c r="BP729" s="34"/>
      <c r="BQ729" s="34"/>
      <c r="BR729" s="34"/>
      <c r="BS729" s="34"/>
      <c r="BT729" s="34"/>
      <c r="BU729" s="34"/>
      <c r="BV729" s="34"/>
    </row>
    <row r="730" spans="1:74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  <c r="BE730" s="34"/>
      <c r="BF730" s="34"/>
      <c r="BG730" s="34"/>
      <c r="BH730" s="34"/>
      <c r="BI730" s="34"/>
      <c r="BJ730" s="34"/>
      <c r="BK730" s="34"/>
      <c r="BL730" s="34"/>
      <c r="BM730" s="34"/>
      <c r="BN730" s="34"/>
      <c r="BO730" s="34"/>
      <c r="BP730" s="34"/>
      <c r="BQ730" s="34"/>
      <c r="BR730" s="34"/>
      <c r="BS730" s="34"/>
      <c r="BT730" s="34"/>
      <c r="BU730" s="34"/>
      <c r="BV730" s="34"/>
    </row>
    <row r="731" spans="1:74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34"/>
      <c r="AS731" s="34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  <c r="BE731" s="34"/>
      <c r="BF731" s="34"/>
      <c r="BG731" s="34"/>
      <c r="BH731" s="34"/>
      <c r="BI731" s="34"/>
      <c r="BJ731" s="34"/>
      <c r="BK731" s="34"/>
      <c r="BL731" s="34"/>
      <c r="BM731" s="34"/>
      <c r="BN731" s="34"/>
      <c r="BO731" s="34"/>
      <c r="BP731" s="34"/>
      <c r="BQ731" s="34"/>
      <c r="BR731" s="34"/>
      <c r="BS731" s="34"/>
      <c r="BT731" s="34"/>
      <c r="BU731" s="34"/>
      <c r="BV731" s="34"/>
    </row>
    <row r="732" spans="1:74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34"/>
      <c r="AS732" s="34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  <c r="BE732" s="34"/>
      <c r="BF732" s="34"/>
      <c r="BG732" s="34"/>
      <c r="BH732" s="34"/>
      <c r="BI732" s="34"/>
      <c r="BJ732" s="34"/>
      <c r="BK732" s="34"/>
      <c r="BL732" s="34"/>
      <c r="BM732" s="34"/>
      <c r="BN732" s="34"/>
      <c r="BO732" s="34"/>
      <c r="BP732" s="34"/>
      <c r="BQ732" s="34"/>
      <c r="BR732" s="34"/>
      <c r="BS732" s="34"/>
      <c r="BT732" s="34"/>
      <c r="BU732" s="34"/>
      <c r="BV732" s="34"/>
    </row>
    <row r="733" spans="1:74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34"/>
      <c r="AS733" s="34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  <c r="BE733" s="34"/>
      <c r="BF733" s="34"/>
      <c r="BG733" s="34"/>
      <c r="BH733" s="34"/>
      <c r="BI733" s="34"/>
      <c r="BJ733" s="34"/>
      <c r="BK733" s="34"/>
      <c r="BL733" s="34"/>
      <c r="BM733" s="34"/>
      <c r="BN733" s="34"/>
      <c r="BO733" s="34"/>
      <c r="BP733" s="34"/>
      <c r="BQ733" s="34"/>
      <c r="BR733" s="34"/>
      <c r="BS733" s="34"/>
      <c r="BT733" s="34"/>
      <c r="BU733" s="34"/>
      <c r="BV733" s="34"/>
    </row>
    <row r="734" spans="1:74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  <c r="BE734" s="34"/>
      <c r="BF734" s="34"/>
      <c r="BG734" s="34"/>
      <c r="BH734" s="34"/>
      <c r="BI734" s="34"/>
      <c r="BJ734" s="34"/>
      <c r="BK734" s="34"/>
      <c r="BL734" s="34"/>
      <c r="BM734" s="34"/>
      <c r="BN734" s="34"/>
      <c r="BO734" s="34"/>
      <c r="BP734" s="34"/>
      <c r="BQ734" s="34"/>
      <c r="BR734" s="34"/>
      <c r="BS734" s="34"/>
      <c r="BT734" s="34"/>
      <c r="BU734" s="34"/>
      <c r="BV734" s="34"/>
    </row>
    <row r="735" spans="1:74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34"/>
      <c r="AS735" s="34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  <c r="BE735" s="34"/>
      <c r="BF735" s="34"/>
      <c r="BG735" s="34"/>
      <c r="BH735" s="34"/>
      <c r="BI735" s="34"/>
      <c r="BJ735" s="34"/>
      <c r="BK735" s="34"/>
      <c r="BL735" s="34"/>
      <c r="BM735" s="34"/>
      <c r="BN735" s="34"/>
      <c r="BO735" s="34"/>
      <c r="BP735" s="34"/>
      <c r="BQ735" s="34"/>
      <c r="BR735" s="34"/>
      <c r="BS735" s="34"/>
      <c r="BT735" s="34"/>
      <c r="BU735" s="34"/>
      <c r="BV735" s="34"/>
    </row>
    <row r="736" spans="1:74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  <c r="BE736" s="34"/>
      <c r="BF736" s="34"/>
      <c r="BG736" s="34"/>
      <c r="BH736" s="34"/>
      <c r="BI736" s="34"/>
      <c r="BJ736" s="34"/>
      <c r="BK736" s="34"/>
      <c r="BL736" s="34"/>
      <c r="BM736" s="34"/>
      <c r="BN736" s="34"/>
      <c r="BO736" s="34"/>
      <c r="BP736" s="34"/>
      <c r="BQ736" s="34"/>
      <c r="BR736" s="34"/>
      <c r="BS736" s="34"/>
      <c r="BT736" s="34"/>
      <c r="BU736" s="34"/>
      <c r="BV736" s="34"/>
    </row>
    <row r="737" spans="1:74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34"/>
      <c r="AS737" s="34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  <c r="BE737" s="34"/>
      <c r="BF737" s="34"/>
      <c r="BG737" s="34"/>
      <c r="BH737" s="34"/>
      <c r="BI737" s="34"/>
      <c r="BJ737" s="34"/>
      <c r="BK737" s="34"/>
      <c r="BL737" s="34"/>
      <c r="BM737" s="34"/>
      <c r="BN737" s="34"/>
      <c r="BO737" s="34"/>
      <c r="BP737" s="34"/>
      <c r="BQ737" s="34"/>
      <c r="BR737" s="34"/>
      <c r="BS737" s="34"/>
      <c r="BT737" s="34"/>
      <c r="BU737" s="34"/>
      <c r="BV737" s="34"/>
    </row>
    <row r="738" spans="1:74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  <c r="AS738" s="34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  <c r="BE738" s="34"/>
      <c r="BF738" s="34"/>
      <c r="BG738" s="34"/>
      <c r="BH738" s="34"/>
      <c r="BI738" s="34"/>
      <c r="BJ738" s="34"/>
      <c r="BK738" s="34"/>
      <c r="BL738" s="34"/>
      <c r="BM738" s="34"/>
      <c r="BN738" s="34"/>
      <c r="BO738" s="34"/>
      <c r="BP738" s="34"/>
      <c r="BQ738" s="34"/>
      <c r="BR738" s="34"/>
      <c r="BS738" s="34"/>
      <c r="BT738" s="34"/>
      <c r="BU738" s="34"/>
      <c r="BV738" s="34"/>
    </row>
    <row r="739" spans="1:74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  <c r="AS739" s="34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  <c r="BE739" s="34"/>
      <c r="BF739" s="34"/>
      <c r="BG739" s="34"/>
      <c r="BH739" s="34"/>
      <c r="BI739" s="34"/>
      <c r="BJ739" s="34"/>
      <c r="BK739" s="34"/>
      <c r="BL739" s="34"/>
      <c r="BM739" s="34"/>
      <c r="BN739" s="34"/>
      <c r="BO739" s="34"/>
      <c r="BP739" s="34"/>
      <c r="BQ739" s="34"/>
      <c r="BR739" s="34"/>
      <c r="BS739" s="34"/>
      <c r="BT739" s="34"/>
      <c r="BU739" s="34"/>
      <c r="BV739" s="34"/>
    </row>
    <row r="740" spans="1:74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34"/>
      <c r="AS740" s="34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  <c r="BE740" s="34"/>
      <c r="BF740" s="34"/>
      <c r="BG740" s="34"/>
      <c r="BH740" s="34"/>
      <c r="BI740" s="34"/>
      <c r="BJ740" s="34"/>
      <c r="BK740" s="34"/>
      <c r="BL740" s="34"/>
      <c r="BM740" s="34"/>
      <c r="BN740" s="34"/>
      <c r="BO740" s="34"/>
      <c r="BP740" s="34"/>
      <c r="BQ740" s="34"/>
      <c r="BR740" s="34"/>
      <c r="BS740" s="34"/>
      <c r="BT740" s="34"/>
      <c r="BU740" s="34"/>
      <c r="BV740" s="34"/>
    </row>
    <row r="741" spans="1:74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/>
      <c r="AS741" s="34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  <c r="BE741" s="34"/>
      <c r="BF741" s="34"/>
      <c r="BG741" s="34"/>
      <c r="BH741" s="34"/>
      <c r="BI741" s="34"/>
      <c r="BJ741" s="34"/>
      <c r="BK741" s="34"/>
      <c r="BL741" s="34"/>
      <c r="BM741" s="34"/>
      <c r="BN741" s="34"/>
      <c r="BO741" s="34"/>
      <c r="BP741" s="34"/>
      <c r="BQ741" s="34"/>
      <c r="BR741" s="34"/>
      <c r="BS741" s="34"/>
      <c r="BT741" s="34"/>
      <c r="BU741" s="34"/>
      <c r="BV741" s="34"/>
    </row>
    <row r="742" spans="1:74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  <c r="AS742" s="34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  <c r="BE742" s="34"/>
      <c r="BF742" s="34"/>
      <c r="BG742" s="34"/>
      <c r="BH742" s="34"/>
      <c r="BI742" s="34"/>
      <c r="BJ742" s="34"/>
      <c r="BK742" s="34"/>
      <c r="BL742" s="34"/>
      <c r="BM742" s="34"/>
      <c r="BN742" s="34"/>
      <c r="BO742" s="34"/>
      <c r="BP742" s="34"/>
      <c r="BQ742" s="34"/>
      <c r="BR742" s="34"/>
      <c r="BS742" s="34"/>
      <c r="BT742" s="34"/>
      <c r="BU742" s="34"/>
      <c r="BV742" s="34"/>
    </row>
    <row r="743" spans="1:74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34"/>
      <c r="AS743" s="34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  <c r="BE743" s="34"/>
      <c r="BF743" s="34"/>
      <c r="BG743" s="34"/>
      <c r="BH743" s="34"/>
      <c r="BI743" s="34"/>
      <c r="BJ743" s="34"/>
      <c r="BK743" s="34"/>
      <c r="BL743" s="34"/>
      <c r="BM743" s="34"/>
      <c r="BN743" s="34"/>
      <c r="BO743" s="34"/>
      <c r="BP743" s="34"/>
      <c r="BQ743" s="34"/>
      <c r="BR743" s="34"/>
      <c r="BS743" s="34"/>
      <c r="BT743" s="34"/>
      <c r="BU743" s="34"/>
      <c r="BV743" s="34"/>
    </row>
    <row r="744" spans="1:74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34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  <c r="BE744" s="34"/>
      <c r="BF744" s="34"/>
      <c r="BG744" s="34"/>
      <c r="BH744" s="34"/>
      <c r="BI744" s="34"/>
      <c r="BJ744" s="34"/>
      <c r="BK744" s="34"/>
      <c r="BL744" s="34"/>
      <c r="BM744" s="34"/>
      <c r="BN744" s="34"/>
      <c r="BO744" s="34"/>
      <c r="BP744" s="34"/>
      <c r="BQ744" s="34"/>
      <c r="BR744" s="34"/>
      <c r="BS744" s="34"/>
      <c r="BT744" s="34"/>
      <c r="BU744" s="34"/>
      <c r="BV744" s="34"/>
    </row>
    <row r="745" spans="1:74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34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  <c r="BE745" s="34"/>
      <c r="BF745" s="34"/>
      <c r="BG745" s="34"/>
      <c r="BH745" s="34"/>
      <c r="BI745" s="34"/>
      <c r="BJ745" s="34"/>
      <c r="BK745" s="34"/>
      <c r="BL745" s="34"/>
      <c r="BM745" s="34"/>
      <c r="BN745" s="34"/>
      <c r="BO745" s="34"/>
      <c r="BP745" s="34"/>
      <c r="BQ745" s="34"/>
      <c r="BR745" s="34"/>
      <c r="BS745" s="34"/>
      <c r="BT745" s="34"/>
      <c r="BU745" s="34"/>
      <c r="BV745" s="34"/>
    </row>
    <row r="746" spans="1:74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34"/>
      <c r="AS746" s="34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  <c r="BE746" s="34"/>
      <c r="BF746" s="34"/>
      <c r="BG746" s="34"/>
      <c r="BH746" s="34"/>
      <c r="BI746" s="34"/>
      <c r="BJ746" s="34"/>
      <c r="BK746" s="34"/>
      <c r="BL746" s="34"/>
      <c r="BM746" s="34"/>
      <c r="BN746" s="34"/>
      <c r="BO746" s="34"/>
      <c r="BP746" s="34"/>
      <c r="BQ746" s="34"/>
      <c r="BR746" s="34"/>
      <c r="BS746" s="34"/>
      <c r="BT746" s="34"/>
      <c r="BU746" s="34"/>
      <c r="BV746" s="34"/>
    </row>
    <row r="747" spans="1:74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34"/>
      <c r="AS747" s="34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  <c r="BE747" s="34"/>
      <c r="BF747" s="34"/>
      <c r="BG747" s="34"/>
      <c r="BH747" s="34"/>
      <c r="BI747" s="34"/>
      <c r="BJ747" s="34"/>
      <c r="BK747" s="34"/>
      <c r="BL747" s="34"/>
      <c r="BM747" s="34"/>
      <c r="BN747" s="34"/>
      <c r="BO747" s="34"/>
      <c r="BP747" s="34"/>
      <c r="BQ747" s="34"/>
      <c r="BR747" s="34"/>
      <c r="BS747" s="34"/>
      <c r="BT747" s="34"/>
      <c r="BU747" s="34"/>
      <c r="BV747" s="34"/>
    </row>
    <row r="748" spans="1:74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34"/>
      <c r="AS748" s="34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  <c r="BE748" s="34"/>
      <c r="BF748" s="34"/>
      <c r="BG748" s="34"/>
      <c r="BH748" s="34"/>
      <c r="BI748" s="34"/>
      <c r="BJ748" s="34"/>
      <c r="BK748" s="34"/>
      <c r="BL748" s="34"/>
      <c r="BM748" s="34"/>
      <c r="BN748" s="34"/>
      <c r="BO748" s="34"/>
      <c r="BP748" s="34"/>
      <c r="BQ748" s="34"/>
      <c r="BR748" s="34"/>
      <c r="BS748" s="34"/>
      <c r="BT748" s="34"/>
      <c r="BU748" s="34"/>
      <c r="BV748" s="34"/>
    </row>
    <row r="749" spans="1:74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34"/>
      <c r="AS749" s="34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  <c r="BE749" s="34"/>
      <c r="BF749" s="34"/>
      <c r="BG749" s="34"/>
      <c r="BH749" s="34"/>
      <c r="BI749" s="34"/>
      <c r="BJ749" s="34"/>
      <c r="BK749" s="34"/>
      <c r="BL749" s="34"/>
      <c r="BM749" s="34"/>
      <c r="BN749" s="34"/>
      <c r="BO749" s="34"/>
      <c r="BP749" s="34"/>
      <c r="BQ749" s="34"/>
      <c r="BR749" s="34"/>
      <c r="BS749" s="34"/>
      <c r="BT749" s="34"/>
      <c r="BU749" s="34"/>
      <c r="BV749" s="34"/>
    </row>
    <row r="750" spans="1:74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34"/>
      <c r="AS750" s="34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  <c r="BE750" s="34"/>
      <c r="BF750" s="34"/>
      <c r="BG750" s="34"/>
      <c r="BH750" s="34"/>
      <c r="BI750" s="34"/>
      <c r="BJ750" s="34"/>
      <c r="BK750" s="34"/>
      <c r="BL750" s="34"/>
      <c r="BM750" s="34"/>
      <c r="BN750" s="34"/>
      <c r="BO750" s="34"/>
      <c r="BP750" s="34"/>
      <c r="BQ750" s="34"/>
      <c r="BR750" s="34"/>
      <c r="BS750" s="34"/>
      <c r="BT750" s="34"/>
      <c r="BU750" s="34"/>
      <c r="BV750" s="34"/>
    </row>
    <row r="751" spans="1:74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34"/>
      <c r="AS751" s="34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  <c r="BE751" s="34"/>
      <c r="BF751" s="34"/>
      <c r="BG751" s="34"/>
      <c r="BH751" s="34"/>
      <c r="BI751" s="34"/>
      <c r="BJ751" s="34"/>
      <c r="BK751" s="34"/>
      <c r="BL751" s="34"/>
      <c r="BM751" s="34"/>
      <c r="BN751" s="34"/>
      <c r="BO751" s="34"/>
      <c r="BP751" s="34"/>
      <c r="BQ751" s="34"/>
      <c r="BR751" s="34"/>
      <c r="BS751" s="34"/>
      <c r="BT751" s="34"/>
      <c r="BU751" s="34"/>
      <c r="BV751" s="34"/>
    </row>
    <row r="752" spans="1:74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34"/>
      <c r="AS752" s="34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  <c r="BE752" s="34"/>
      <c r="BF752" s="34"/>
      <c r="BG752" s="34"/>
      <c r="BH752" s="34"/>
      <c r="BI752" s="34"/>
      <c r="BJ752" s="34"/>
      <c r="BK752" s="34"/>
      <c r="BL752" s="34"/>
      <c r="BM752" s="34"/>
      <c r="BN752" s="34"/>
      <c r="BO752" s="34"/>
      <c r="BP752" s="34"/>
      <c r="BQ752" s="34"/>
      <c r="BR752" s="34"/>
      <c r="BS752" s="34"/>
      <c r="BT752" s="34"/>
      <c r="BU752" s="34"/>
      <c r="BV752" s="34"/>
    </row>
    <row r="753" spans="1:74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34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  <c r="BE753" s="34"/>
      <c r="BF753" s="34"/>
      <c r="BG753" s="34"/>
      <c r="BH753" s="34"/>
      <c r="BI753" s="34"/>
      <c r="BJ753" s="34"/>
      <c r="BK753" s="34"/>
      <c r="BL753" s="34"/>
      <c r="BM753" s="34"/>
      <c r="BN753" s="34"/>
      <c r="BO753" s="34"/>
      <c r="BP753" s="34"/>
      <c r="BQ753" s="34"/>
      <c r="BR753" s="34"/>
      <c r="BS753" s="34"/>
      <c r="BT753" s="34"/>
      <c r="BU753" s="34"/>
      <c r="BV753" s="34"/>
    </row>
    <row r="754" spans="1:74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  <c r="AS754" s="34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  <c r="BE754" s="34"/>
      <c r="BF754" s="34"/>
      <c r="BG754" s="34"/>
      <c r="BH754" s="34"/>
      <c r="BI754" s="34"/>
      <c r="BJ754" s="34"/>
      <c r="BK754" s="34"/>
      <c r="BL754" s="34"/>
      <c r="BM754" s="34"/>
      <c r="BN754" s="34"/>
      <c r="BO754" s="34"/>
      <c r="BP754" s="34"/>
      <c r="BQ754" s="34"/>
      <c r="BR754" s="34"/>
      <c r="BS754" s="34"/>
      <c r="BT754" s="34"/>
      <c r="BU754" s="34"/>
      <c r="BV754" s="34"/>
    </row>
    <row r="755" spans="1:74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34"/>
      <c r="AS755" s="34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  <c r="BE755" s="34"/>
      <c r="BF755" s="34"/>
      <c r="BG755" s="34"/>
      <c r="BH755" s="34"/>
      <c r="BI755" s="34"/>
      <c r="BJ755" s="34"/>
      <c r="BK755" s="34"/>
      <c r="BL755" s="34"/>
      <c r="BM755" s="34"/>
      <c r="BN755" s="34"/>
      <c r="BO755" s="34"/>
      <c r="BP755" s="34"/>
      <c r="BQ755" s="34"/>
      <c r="BR755" s="34"/>
      <c r="BS755" s="34"/>
      <c r="BT755" s="34"/>
      <c r="BU755" s="34"/>
      <c r="BV755" s="34"/>
    </row>
    <row r="756" spans="1:74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34"/>
      <c r="AS756" s="34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  <c r="BE756" s="34"/>
      <c r="BF756" s="34"/>
      <c r="BG756" s="34"/>
      <c r="BH756" s="34"/>
      <c r="BI756" s="34"/>
      <c r="BJ756" s="34"/>
      <c r="BK756" s="34"/>
      <c r="BL756" s="34"/>
      <c r="BM756" s="34"/>
      <c r="BN756" s="34"/>
      <c r="BO756" s="34"/>
      <c r="BP756" s="34"/>
      <c r="BQ756" s="34"/>
      <c r="BR756" s="34"/>
      <c r="BS756" s="34"/>
      <c r="BT756" s="34"/>
      <c r="BU756" s="34"/>
      <c r="BV756" s="34"/>
    </row>
    <row r="757" spans="1:74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34"/>
      <c r="AS757" s="34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  <c r="BE757" s="34"/>
      <c r="BF757" s="34"/>
      <c r="BG757" s="34"/>
      <c r="BH757" s="34"/>
      <c r="BI757" s="34"/>
      <c r="BJ757" s="34"/>
      <c r="BK757" s="34"/>
      <c r="BL757" s="34"/>
      <c r="BM757" s="34"/>
      <c r="BN757" s="34"/>
      <c r="BO757" s="34"/>
      <c r="BP757" s="34"/>
      <c r="BQ757" s="34"/>
      <c r="BR757" s="34"/>
      <c r="BS757" s="34"/>
      <c r="BT757" s="34"/>
      <c r="BU757" s="34"/>
      <c r="BV757" s="34"/>
    </row>
    <row r="758" spans="1:74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34"/>
      <c r="AS758" s="34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  <c r="BE758" s="34"/>
      <c r="BF758" s="34"/>
      <c r="BG758" s="34"/>
      <c r="BH758" s="34"/>
      <c r="BI758" s="34"/>
      <c r="BJ758" s="34"/>
      <c r="BK758" s="34"/>
      <c r="BL758" s="34"/>
      <c r="BM758" s="34"/>
      <c r="BN758" s="34"/>
      <c r="BO758" s="34"/>
      <c r="BP758" s="34"/>
      <c r="BQ758" s="34"/>
      <c r="BR758" s="34"/>
      <c r="BS758" s="34"/>
      <c r="BT758" s="34"/>
      <c r="BU758" s="34"/>
      <c r="BV758" s="34"/>
    </row>
    <row r="759" spans="1:74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34"/>
      <c r="AS759" s="34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  <c r="BE759" s="34"/>
      <c r="BF759" s="34"/>
      <c r="BG759" s="34"/>
      <c r="BH759" s="34"/>
      <c r="BI759" s="34"/>
      <c r="BJ759" s="34"/>
      <c r="BK759" s="34"/>
      <c r="BL759" s="34"/>
      <c r="BM759" s="34"/>
      <c r="BN759" s="34"/>
      <c r="BO759" s="34"/>
      <c r="BP759" s="34"/>
      <c r="BQ759" s="34"/>
      <c r="BR759" s="34"/>
      <c r="BS759" s="34"/>
      <c r="BT759" s="34"/>
      <c r="BU759" s="34"/>
      <c r="BV759" s="34"/>
    </row>
    <row r="760" spans="1:74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34"/>
      <c r="AS760" s="34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  <c r="BE760" s="34"/>
      <c r="BF760" s="34"/>
      <c r="BG760" s="34"/>
      <c r="BH760" s="34"/>
      <c r="BI760" s="34"/>
      <c r="BJ760" s="34"/>
      <c r="BK760" s="34"/>
      <c r="BL760" s="34"/>
      <c r="BM760" s="34"/>
      <c r="BN760" s="34"/>
      <c r="BO760" s="34"/>
      <c r="BP760" s="34"/>
      <c r="BQ760" s="34"/>
      <c r="BR760" s="34"/>
      <c r="BS760" s="34"/>
      <c r="BT760" s="34"/>
      <c r="BU760" s="34"/>
      <c r="BV760" s="34"/>
    </row>
    <row r="761" spans="1:74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34"/>
      <c r="AS761" s="34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  <c r="BE761" s="34"/>
      <c r="BF761" s="34"/>
      <c r="BG761" s="34"/>
      <c r="BH761" s="34"/>
      <c r="BI761" s="34"/>
      <c r="BJ761" s="34"/>
      <c r="BK761" s="34"/>
      <c r="BL761" s="34"/>
      <c r="BM761" s="34"/>
      <c r="BN761" s="34"/>
      <c r="BO761" s="34"/>
      <c r="BP761" s="34"/>
      <c r="BQ761" s="34"/>
      <c r="BR761" s="34"/>
      <c r="BS761" s="34"/>
      <c r="BT761" s="34"/>
      <c r="BU761" s="34"/>
      <c r="BV761" s="34"/>
    </row>
    <row r="762" spans="1:74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  <c r="AS762" s="34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  <c r="BE762" s="34"/>
      <c r="BF762" s="34"/>
      <c r="BG762" s="34"/>
      <c r="BH762" s="34"/>
      <c r="BI762" s="34"/>
      <c r="BJ762" s="34"/>
      <c r="BK762" s="34"/>
      <c r="BL762" s="34"/>
      <c r="BM762" s="34"/>
      <c r="BN762" s="34"/>
      <c r="BO762" s="34"/>
      <c r="BP762" s="34"/>
      <c r="BQ762" s="34"/>
      <c r="BR762" s="34"/>
      <c r="BS762" s="34"/>
      <c r="BT762" s="34"/>
      <c r="BU762" s="34"/>
      <c r="BV762" s="34"/>
    </row>
    <row r="763" spans="1:74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  <c r="BE763" s="34"/>
      <c r="BF763" s="34"/>
      <c r="BG763" s="34"/>
      <c r="BH763" s="34"/>
      <c r="BI763" s="34"/>
      <c r="BJ763" s="34"/>
      <c r="BK763" s="34"/>
      <c r="BL763" s="34"/>
      <c r="BM763" s="34"/>
      <c r="BN763" s="34"/>
      <c r="BO763" s="34"/>
      <c r="BP763" s="34"/>
      <c r="BQ763" s="34"/>
      <c r="BR763" s="34"/>
      <c r="BS763" s="34"/>
      <c r="BT763" s="34"/>
      <c r="BU763" s="34"/>
      <c r="BV763" s="34"/>
    </row>
    <row r="764" spans="1:74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34"/>
      <c r="AS764" s="34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  <c r="BE764" s="34"/>
      <c r="BF764" s="34"/>
      <c r="BG764" s="34"/>
      <c r="BH764" s="34"/>
      <c r="BI764" s="34"/>
      <c r="BJ764" s="34"/>
      <c r="BK764" s="34"/>
      <c r="BL764" s="34"/>
      <c r="BM764" s="34"/>
      <c r="BN764" s="34"/>
      <c r="BO764" s="34"/>
      <c r="BP764" s="34"/>
      <c r="BQ764" s="34"/>
      <c r="BR764" s="34"/>
      <c r="BS764" s="34"/>
      <c r="BT764" s="34"/>
      <c r="BU764" s="34"/>
      <c r="BV764" s="34"/>
    </row>
    <row r="765" spans="1:74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  <c r="AS765" s="34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  <c r="BE765" s="34"/>
      <c r="BF765" s="34"/>
      <c r="BG765" s="34"/>
      <c r="BH765" s="34"/>
      <c r="BI765" s="34"/>
      <c r="BJ765" s="34"/>
      <c r="BK765" s="34"/>
      <c r="BL765" s="34"/>
      <c r="BM765" s="34"/>
      <c r="BN765" s="34"/>
      <c r="BO765" s="34"/>
      <c r="BP765" s="34"/>
      <c r="BQ765" s="34"/>
      <c r="BR765" s="34"/>
      <c r="BS765" s="34"/>
      <c r="BT765" s="34"/>
      <c r="BU765" s="34"/>
      <c r="BV765" s="34"/>
    </row>
    <row r="766" spans="1:74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34"/>
      <c r="AS766" s="34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  <c r="BE766" s="34"/>
      <c r="BF766" s="34"/>
      <c r="BG766" s="34"/>
      <c r="BH766" s="34"/>
      <c r="BI766" s="34"/>
      <c r="BJ766" s="34"/>
      <c r="BK766" s="34"/>
      <c r="BL766" s="34"/>
      <c r="BM766" s="34"/>
      <c r="BN766" s="34"/>
      <c r="BO766" s="34"/>
      <c r="BP766" s="34"/>
      <c r="BQ766" s="34"/>
      <c r="BR766" s="34"/>
      <c r="BS766" s="34"/>
      <c r="BT766" s="34"/>
      <c r="BU766" s="34"/>
      <c r="BV766" s="34"/>
    </row>
    <row r="767" spans="1:74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34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  <c r="BE767" s="34"/>
      <c r="BF767" s="34"/>
      <c r="BG767" s="34"/>
      <c r="BH767" s="34"/>
      <c r="BI767" s="34"/>
      <c r="BJ767" s="34"/>
      <c r="BK767" s="34"/>
      <c r="BL767" s="34"/>
      <c r="BM767" s="34"/>
      <c r="BN767" s="34"/>
      <c r="BO767" s="34"/>
      <c r="BP767" s="34"/>
      <c r="BQ767" s="34"/>
      <c r="BR767" s="34"/>
      <c r="BS767" s="34"/>
      <c r="BT767" s="34"/>
      <c r="BU767" s="34"/>
      <c r="BV767" s="34"/>
    </row>
    <row r="768" spans="1:74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  <c r="BE768" s="34"/>
      <c r="BF768" s="34"/>
      <c r="BG768" s="34"/>
      <c r="BH768" s="34"/>
      <c r="BI768" s="34"/>
      <c r="BJ768" s="34"/>
      <c r="BK768" s="34"/>
      <c r="BL768" s="34"/>
      <c r="BM768" s="34"/>
      <c r="BN768" s="34"/>
      <c r="BO768" s="34"/>
      <c r="BP768" s="34"/>
      <c r="BQ768" s="34"/>
      <c r="BR768" s="34"/>
      <c r="BS768" s="34"/>
      <c r="BT768" s="34"/>
      <c r="BU768" s="34"/>
      <c r="BV768" s="34"/>
    </row>
    <row r="769" spans="1:74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34"/>
      <c r="AS769" s="34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  <c r="BE769" s="34"/>
      <c r="BF769" s="34"/>
      <c r="BG769" s="34"/>
      <c r="BH769" s="34"/>
      <c r="BI769" s="34"/>
      <c r="BJ769" s="34"/>
      <c r="BK769" s="34"/>
      <c r="BL769" s="34"/>
      <c r="BM769" s="34"/>
      <c r="BN769" s="34"/>
      <c r="BO769" s="34"/>
      <c r="BP769" s="34"/>
      <c r="BQ769" s="34"/>
      <c r="BR769" s="34"/>
      <c r="BS769" s="34"/>
      <c r="BT769" s="34"/>
      <c r="BU769" s="34"/>
      <c r="BV769" s="34"/>
    </row>
    <row r="770" spans="1:74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34"/>
      <c r="AS770" s="34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  <c r="BE770" s="34"/>
      <c r="BF770" s="34"/>
      <c r="BG770" s="34"/>
      <c r="BH770" s="34"/>
      <c r="BI770" s="34"/>
      <c r="BJ770" s="34"/>
      <c r="BK770" s="34"/>
      <c r="BL770" s="34"/>
      <c r="BM770" s="34"/>
      <c r="BN770" s="34"/>
      <c r="BO770" s="34"/>
      <c r="BP770" s="34"/>
      <c r="BQ770" s="34"/>
      <c r="BR770" s="34"/>
      <c r="BS770" s="34"/>
      <c r="BT770" s="34"/>
      <c r="BU770" s="34"/>
      <c r="BV770" s="34"/>
    </row>
    <row r="771" spans="1:74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34"/>
      <c r="AS771" s="34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  <c r="BE771" s="34"/>
      <c r="BF771" s="34"/>
      <c r="BG771" s="34"/>
      <c r="BH771" s="34"/>
      <c r="BI771" s="34"/>
      <c r="BJ771" s="34"/>
      <c r="BK771" s="34"/>
      <c r="BL771" s="34"/>
      <c r="BM771" s="34"/>
      <c r="BN771" s="34"/>
      <c r="BO771" s="34"/>
      <c r="BP771" s="34"/>
      <c r="BQ771" s="34"/>
      <c r="BR771" s="34"/>
      <c r="BS771" s="34"/>
      <c r="BT771" s="34"/>
      <c r="BU771" s="34"/>
      <c r="BV771" s="34"/>
    </row>
    <row r="772" spans="1:74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34"/>
      <c r="AS772" s="34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  <c r="BE772" s="34"/>
      <c r="BF772" s="34"/>
      <c r="BG772" s="34"/>
      <c r="BH772" s="34"/>
      <c r="BI772" s="34"/>
      <c r="BJ772" s="34"/>
      <c r="BK772" s="34"/>
      <c r="BL772" s="34"/>
      <c r="BM772" s="34"/>
      <c r="BN772" s="34"/>
      <c r="BO772" s="34"/>
      <c r="BP772" s="34"/>
      <c r="BQ772" s="34"/>
      <c r="BR772" s="34"/>
      <c r="BS772" s="34"/>
      <c r="BT772" s="34"/>
      <c r="BU772" s="34"/>
      <c r="BV772" s="34"/>
    </row>
    <row r="773" spans="1:74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34"/>
      <c r="AS773" s="34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  <c r="BE773" s="34"/>
      <c r="BF773" s="34"/>
      <c r="BG773" s="34"/>
      <c r="BH773" s="34"/>
      <c r="BI773" s="34"/>
      <c r="BJ773" s="34"/>
      <c r="BK773" s="34"/>
      <c r="BL773" s="34"/>
      <c r="BM773" s="34"/>
      <c r="BN773" s="34"/>
      <c r="BO773" s="34"/>
      <c r="BP773" s="34"/>
      <c r="BQ773" s="34"/>
      <c r="BR773" s="34"/>
      <c r="BS773" s="34"/>
      <c r="BT773" s="34"/>
      <c r="BU773" s="34"/>
      <c r="BV773" s="34"/>
    </row>
    <row r="774" spans="1:74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34"/>
      <c r="AS774" s="34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  <c r="BE774" s="34"/>
      <c r="BF774" s="34"/>
      <c r="BG774" s="34"/>
      <c r="BH774" s="34"/>
      <c r="BI774" s="34"/>
      <c r="BJ774" s="34"/>
      <c r="BK774" s="34"/>
      <c r="BL774" s="34"/>
      <c r="BM774" s="34"/>
      <c r="BN774" s="34"/>
      <c r="BO774" s="34"/>
      <c r="BP774" s="34"/>
      <c r="BQ774" s="34"/>
      <c r="BR774" s="34"/>
      <c r="BS774" s="34"/>
      <c r="BT774" s="34"/>
      <c r="BU774" s="34"/>
      <c r="BV774" s="34"/>
    </row>
    <row r="775" spans="1:74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34"/>
      <c r="AS775" s="34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  <c r="BE775" s="34"/>
      <c r="BF775" s="34"/>
      <c r="BG775" s="34"/>
      <c r="BH775" s="34"/>
      <c r="BI775" s="34"/>
      <c r="BJ775" s="34"/>
      <c r="BK775" s="34"/>
      <c r="BL775" s="34"/>
      <c r="BM775" s="34"/>
      <c r="BN775" s="34"/>
      <c r="BO775" s="34"/>
      <c r="BP775" s="34"/>
      <c r="BQ775" s="34"/>
      <c r="BR775" s="34"/>
      <c r="BS775" s="34"/>
      <c r="BT775" s="34"/>
      <c r="BU775" s="34"/>
      <c r="BV775" s="34"/>
    </row>
    <row r="776" spans="1:74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  <c r="AS776" s="34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  <c r="BE776" s="34"/>
      <c r="BF776" s="34"/>
      <c r="BG776" s="34"/>
      <c r="BH776" s="34"/>
      <c r="BI776" s="34"/>
      <c r="BJ776" s="34"/>
      <c r="BK776" s="34"/>
      <c r="BL776" s="34"/>
      <c r="BM776" s="34"/>
      <c r="BN776" s="34"/>
      <c r="BO776" s="34"/>
      <c r="BP776" s="34"/>
      <c r="BQ776" s="34"/>
      <c r="BR776" s="34"/>
      <c r="BS776" s="34"/>
      <c r="BT776" s="34"/>
      <c r="BU776" s="34"/>
      <c r="BV776" s="34"/>
    </row>
    <row r="777" spans="1:74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34"/>
      <c r="AS777" s="34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  <c r="BE777" s="34"/>
      <c r="BF777" s="34"/>
      <c r="BG777" s="34"/>
      <c r="BH777" s="34"/>
      <c r="BI777" s="34"/>
      <c r="BJ777" s="34"/>
      <c r="BK777" s="34"/>
      <c r="BL777" s="34"/>
      <c r="BM777" s="34"/>
      <c r="BN777" s="34"/>
      <c r="BO777" s="34"/>
      <c r="BP777" s="34"/>
      <c r="BQ777" s="34"/>
      <c r="BR777" s="34"/>
      <c r="BS777" s="34"/>
      <c r="BT777" s="34"/>
      <c r="BU777" s="34"/>
      <c r="BV777" s="34"/>
    </row>
    <row r="778" spans="1:74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34"/>
      <c r="AS778" s="34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  <c r="BE778" s="34"/>
      <c r="BF778" s="34"/>
      <c r="BG778" s="34"/>
      <c r="BH778" s="34"/>
      <c r="BI778" s="34"/>
      <c r="BJ778" s="34"/>
      <c r="BK778" s="34"/>
      <c r="BL778" s="34"/>
      <c r="BM778" s="34"/>
      <c r="BN778" s="34"/>
      <c r="BO778" s="34"/>
      <c r="BP778" s="34"/>
      <c r="BQ778" s="34"/>
      <c r="BR778" s="34"/>
      <c r="BS778" s="34"/>
      <c r="BT778" s="34"/>
      <c r="BU778" s="34"/>
      <c r="BV778" s="34"/>
    </row>
    <row r="779" spans="1:74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34"/>
      <c r="AS779" s="34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  <c r="BE779" s="34"/>
      <c r="BF779" s="34"/>
      <c r="BG779" s="34"/>
      <c r="BH779" s="34"/>
      <c r="BI779" s="34"/>
      <c r="BJ779" s="34"/>
      <c r="BK779" s="34"/>
      <c r="BL779" s="34"/>
      <c r="BM779" s="34"/>
      <c r="BN779" s="34"/>
      <c r="BO779" s="34"/>
      <c r="BP779" s="34"/>
      <c r="BQ779" s="34"/>
      <c r="BR779" s="34"/>
      <c r="BS779" s="34"/>
      <c r="BT779" s="34"/>
      <c r="BU779" s="34"/>
      <c r="BV779" s="34"/>
    </row>
    <row r="780" spans="1:74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34"/>
      <c r="AS780" s="34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  <c r="BE780" s="34"/>
      <c r="BF780" s="34"/>
      <c r="BG780" s="34"/>
      <c r="BH780" s="34"/>
      <c r="BI780" s="34"/>
      <c r="BJ780" s="34"/>
      <c r="BK780" s="34"/>
      <c r="BL780" s="34"/>
      <c r="BM780" s="34"/>
      <c r="BN780" s="34"/>
      <c r="BO780" s="34"/>
      <c r="BP780" s="34"/>
      <c r="BQ780" s="34"/>
      <c r="BR780" s="34"/>
      <c r="BS780" s="34"/>
      <c r="BT780" s="34"/>
      <c r="BU780" s="34"/>
      <c r="BV780" s="34"/>
    </row>
    <row r="781" spans="1:74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34"/>
      <c r="AS781" s="34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  <c r="BE781" s="34"/>
      <c r="BF781" s="34"/>
      <c r="BG781" s="34"/>
      <c r="BH781" s="34"/>
      <c r="BI781" s="34"/>
      <c r="BJ781" s="34"/>
      <c r="BK781" s="34"/>
      <c r="BL781" s="34"/>
      <c r="BM781" s="34"/>
      <c r="BN781" s="34"/>
      <c r="BO781" s="34"/>
      <c r="BP781" s="34"/>
      <c r="BQ781" s="34"/>
      <c r="BR781" s="34"/>
      <c r="BS781" s="34"/>
      <c r="BT781" s="34"/>
      <c r="BU781" s="34"/>
      <c r="BV781" s="34"/>
    </row>
    <row r="782" spans="1:74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  <c r="BE782" s="34"/>
      <c r="BF782" s="34"/>
      <c r="BG782" s="34"/>
      <c r="BH782" s="34"/>
      <c r="BI782" s="34"/>
      <c r="BJ782" s="34"/>
      <c r="BK782" s="34"/>
      <c r="BL782" s="34"/>
      <c r="BM782" s="34"/>
      <c r="BN782" s="34"/>
      <c r="BO782" s="34"/>
      <c r="BP782" s="34"/>
      <c r="BQ782" s="34"/>
      <c r="BR782" s="34"/>
      <c r="BS782" s="34"/>
      <c r="BT782" s="34"/>
      <c r="BU782" s="34"/>
      <c r="BV782" s="34"/>
    </row>
    <row r="783" spans="1:74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34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  <c r="BE783" s="34"/>
      <c r="BF783" s="34"/>
      <c r="BG783" s="34"/>
      <c r="BH783" s="34"/>
      <c r="BI783" s="34"/>
      <c r="BJ783" s="34"/>
      <c r="BK783" s="34"/>
      <c r="BL783" s="34"/>
      <c r="BM783" s="34"/>
      <c r="BN783" s="34"/>
      <c r="BO783" s="34"/>
      <c r="BP783" s="34"/>
      <c r="BQ783" s="34"/>
      <c r="BR783" s="34"/>
      <c r="BS783" s="34"/>
      <c r="BT783" s="34"/>
      <c r="BU783" s="34"/>
      <c r="BV783" s="34"/>
    </row>
    <row r="784" spans="1:74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  <c r="BE784" s="34"/>
      <c r="BF784" s="34"/>
      <c r="BG784" s="34"/>
      <c r="BH784" s="34"/>
      <c r="BI784" s="34"/>
      <c r="BJ784" s="34"/>
      <c r="BK784" s="34"/>
      <c r="BL784" s="34"/>
      <c r="BM784" s="34"/>
      <c r="BN784" s="34"/>
      <c r="BO784" s="34"/>
      <c r="BP784" s="34"/>
      <c r="BQ784" s="34"/>
      <c r="BR784" s="34"/>
      <c r="BS784" s="34"/>
      <c r="BT784" s="34"/>
      <c r="BU784" s="34"/>
      <c r="BV784" s="34"/>
    </row>
    <row r="785" spans="1:74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34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  <c r="BE785" s="34"/>
      <c r="BF785" s="34"/>
      <c r="BG785" s="34"/>
      <c r="BH785" s="34"/>
      <c r="BI785" s="34"/>
      <c r="BJ785" s="34"/>
      <c r="BK785" s="34"/>
      <c r="BL785" s="34"/>
      <c r="BM785" s="34"/>
      <c r="BN785" s="34"/>
      <c r="BO785" s="34"/>
      <c r="BP785" s="34"/>
      <c r="BQ785" s="34"/>
      <c r="BR785" s="34"/>
      <c r="BS785" s="34"/>
      <c r="BT785" s="34"/>
      <c r="BU785" s="34"/>
      <c r="BV785" s="34"/>
    </row>
    <row r="786" spans="1:74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34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  <c r="BE786" s="34"/>
      <c r="BF786" s="34"/>
      <c r="BG786" s="34"/>
      <c r="BH786" s="34"/>
      <c r="BI786" s="34"/>
      <c r="BJ786" s="34"/>
      <c r="BK786" s="34"/>
      <c r="BL786" s="34"/>
      <c r="BM786" s="34"/>
      <c r="BN786" s="34"/>
      <c r="BO786" s="34"/>
      <c r="BP786" s="34"/>
      <c r="BQ786" s="34"/>
      <c r="BR786" s="34"/>
      <c r="BS786" s="34"/>
      <c r="BT786" s="34"/>
      <c r="BU786" s="34"/>
      <c r="BV786" s="34"/>
    </row>
    <row r="787" spans="1:74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34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  <c r="BE787" s="34"/>
      <c r="BF787" s="34"/>
      <c r="BG787" s="34"/>
      <c r="BH787" s="34"/>
      <c r="BI787" s="34"/>
      <c r="BJ787" s="34"/>
      <c r="BK787" s="34"/>
      <c r="BL787" s="34"/>
      <c r="BM787" s="34"/>
      <c r="BN787" s="34"/>
      <c r="BO787" s="34"/>
      <c r="BP787" s="34"/>
      <c r="BQ787" s="34"/>
      <c r="BR787" s="34"/>
      <c r="BS787" s="34"/>
      <c r="BT787" s="34"/>
      <c r="BU787" s="34"/>
      <c r="BV787" s="34"/>
    </row>
    <row r="788" spans="1:74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  <c r="BE788" s="34"/>
      <c r="BF788" s="34"/>
      <c r="BG788" s="34"/>
      <c r="BH788" s="34"/>
      <c r="BI788" s="34"/>
      <c r="BJ788" s="34"/>
      <c r="BK788" s="34"/>
      <c r="BL788" s="34"/>
      <c r="BM788" s="34"/>
      <c r="BN788" s="34"/>
      <c r="BO788" s="34"/>
      <c r="BP788" s="34"/>
      <c r="BQ788" s="34"/>
      <c r="BR788" s="34"/>
      <c r="BS788" s="34"/>
      <c r="BT788" s="34"/>
      <c r="BU788" s="34"/>
      <c r="BV788" s="34"/>
    </row>
    <row r="789" spans="1:74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34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  <c r="BE789" s="34"/>
      <c r="BF789" s="34"/>
      <c r="BG789" s="34"/>
      <c r="BH789" s="34"/>
      <c r="BI789" s="34"/>
      <c r="BJ789" s="34"/>
      <c r="BK789" s="34"/>
      <c r="BL789" s="34"/>
      <c r="BM789" s="34"/>
      <c r="BN789" s="34"/>
      <c r="BO789" s="34"/>
      <c r="BP789" s="34"/>
      <c r="BQ789" s="34"/>
      <c r="BR789" s="34"/>
      <c r="BS789" s="34"/>
      <c r="BT789" s="34"/>
      <c r="BU789" s="34"/>
      <c r="BV789" s="34"/>
    </row>
    <row r="790" spans="1:74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  <c r="BE790" s="34"/>
      <c r="BF790" s="34"/>
      <c r="BG790" s="34"/>
      <c r="BH790" s="34"/>
      <c r="BI790" s="34"/>
      <c r="BJ790" s="34"/>
      <c r="BK790" s="34"/>
      <c r="BL790" s="34"/>
      <c r="BM790" s="34"/>
      <c r="BN790" s="34"/>
      <c r="BO790" s="34"/>
      <c r="BP790" s="34"/>
      <c r="BQ790" s="34"/>
      <c r="BR790" s="34"/>
      <c r="BS790" s="34"/>
      <c r="BT790" s="34"/>
      <c r="BU790" s="34"/>
      <c r="BV790" s="34"/>
    </row>
    <row r="791" spans="1:74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34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  <c r="BE791" s="34"/>
      <c r="BF791" s="34"/>
      <c r="BG791" s="34"/>
      <c r="BH791" s="34"/>
      <c r="BI791" s="34"/>
      <c r="BJ791" s="34"/>
      <c r="BK791" s="34"/>
      <c r="BL791" s="34"/>
      <c r="BM791" s="34"/>
      <c r="BN791" s="34"/>
      <c r="BO791" s="34"/>
      <c r="BP791" s="34"/>
      <c r="BQ791" s="34"/>
      <c r="BR791" s="34"/>
      <c r="BS791" s="34"/>
      <c r="BT791" s="34"/>
      <c r="BU791" s="34"/>
      <c r="BV791" s="34"/>
    </row>
    <row r="792" spans="1:74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34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  <c r="BE792" s="34"/>
      <c r="BF792" s="34"/>
      <c r="BG792" s="34"/>
      <c r="BH792" s="34"/>
      <c r="BI792" s="34"/>
      <c r="BJ792" s="34"/>
      <c r="BK792" s="34"/>
      <c r="BL792" s="34"/>
      <c r="BM792" s="34"/>
      <c r="BN792" s="34"/>
      <c r="BO792" s="34"/>
      <c r="BP792" s="34"/>
      <c r="BQ792" s="34"/>
      <c r="BR792" s="34"/>
      <c r="BS792" s="34"/>
      <c r="BT792" s="34"/>
      <c r="BU792" s="34"/>
      <c r="BV792" s="34"/>
    </row>
    <row r="793" spans="1:74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34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  <c r="BE793" s="34"/>
      <c r="BF793" s="34"/>
      <c r="BG793" s="34"/>
      <c r="BH793" s="34"/>
      <c r="BI793" s="34"/>
      <c r="BJ793" s="34"/>
      <c r="BK793" s="34"/>
      <c r="BL793" s="34"/>
      <c r="BM793" s="34"/>
      <c r="BN793" s="34"/>
      <c r="BO793" s="34"/>
      <c r="BP793" s="34"/>
      <c r="BQ793" s="34"/>
      <c r="BR793" s="34"/>
      <c r="BS793" s="34"/>
      <c r="BT793" s="34"/>
      <c r="BU793" s="34"/>
      <c r="BV793" s="34"/>
    </row>
    <row r="794" spans="1:74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  <c r="BE794" s="34"/>
      <c r="BF794" s="34"/>
      <c r="BG794" s="34"/>
      <c r="BH794" s="34"/>
      <c r="BI794" s="34"/>
      <c r="BJ794" s="34"/>
      <c r="BK794" s="34"/>
      <c r="BL794" s="34"/>
      <c r="BM794" s="34"/>
      <c r="BN794" s="34"/>
      <c r="BO794" s="34"/>
      <c r="BP794" s="34"/>
      <c r="BQ794" s="34"/>
      <c r="BR794" s="34"/>
      <c r="BS794" s="34"/>
      <c r="BT794" s="34"/>
      <c r="BU794" s="34"/>
      <c r="BV794" s="34"/>
    </row>
    <row r="795" spans="1:74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  <c r="BE795" s="34"/>
      <c r="BF795" s="34"/>
      <c r="BG795" s="34"/>
      <c r="BH795" s="34"/>
      <c r="BI795" s="34"/>
      <c r="BJ795" s="34"/>
      <c r="BK795" s="34"/>
      <c r="BL795" s="34"/>
      <c r="BM795" s="34"/>
      <c r="BN795" s="34"/>
      <c r="BO795" s="34"/>
      <c r="BP795" s="34"/>
      <c r="BQ795" s="34"/>
      <c r="BR795" s="34"/>
      <c r="BS795" s="34"/>
      <c r="BT795" s="34"/>
      <c r="BU795" s="34"/>
      <c r="BV795" s="34"/>
    </row>
    <row r="796" spans="1:74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34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  <c r="BE796" s="34"/>
      <c r="BF796" s="34"/>
      <c r="BG796" s="34"/>
      <c r="BH796" s="34"/>
      <c r="BI796" s="34"/>
      <c r="BJ796" s="34"/>
      <c r="BK796" s="34"/>
      <c r="BL796" s="34"/>
      <c r="BM796" s="34"/>
      <c r="BN796" s="34"/>
      <c r="BO796" s="34"/>
      <c r="BP796" s="34"/>
      <c r="BQ796" s="34"/>
      <c r="BR796" s="34"/>
      <c r="BS796" s="34"/>
      <c r="BT796" s="34"/>
      <c r="BU796" s="34"/>
      <c r="BV796" s="34"/>
    </row>
    <row r="797" spans="1:74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  <c r="BE797" s="34"/>
      <c r="BF797" s="34"/>
      <c r="BG797" s="34"/>
      <c r="BH797" s="34"/>
      <c r="BI797" s="34"/>
      <c r="BJ797" s="34"/>
      <c r="BK797" s="34"/>
      <c r="BL797" s="34"/>
      <c r="BM797" s="34"/>
      <c r="BN797" s="34"/>
      <c r="BO797" s="34"/>
      <c r="BP797" s="34"/>
      <c r="BQ797" s="34"/>
      <c r="BR797" s="34"/>
      <c r="BS797" s="34"/>
      <c r="BT797" s="34"/>
      <c r="BU797" s="34"/>
      <c r="BV797" s="34"/>
    </row>
    <row r="798" spans="1:74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  <c r="BE798" s="34"/>
      <c r="BF798" s="34"/>
      <c r="BG798" s="34"/>
      <c r="BH798" s="34"/>
      <c r="BI798" s="34"/>
      <c r="BJ798" s="34"/>
      <c r="BK798" s="34"/>
      <c r="BL798" s="34"/>
      <c r="BM798" s="34"/>
      <c r="BN798" s="34"/>
      <c r="BO798" s="34"/>
      <c r="BP798" s="34"/>
      <c r="BQ798" s="34"/>
      <c r="BR798" s="34"/>
      <c r="BS798" s="34"/>
      <c r="BT798" s="34"/>
      <c r="BU798" s="34"/>
      <c r="BV798" s="34"/>
    </row>
    <row r="799" spans="1:74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  <c r="BE799" s="34"/>
      <c r="BF799" s="34"/>
      <c r="BG799" s="34"/>
      <c r="BH799" s="34"/>
      <c r="BI799" s="34"/>
      <c r="BJ799" s="34"/>
      <c r="BK799" s="34"/>
      <c r="BL799" s="34"/>
      <c r="BM799" s="34"/>
      <c r="BN799" s="34"/>
      <c r="BO799" s="34"/>
      <c r="BP799" s="34"/>
      <c r="BQ799" s="34"/>
      <c r="BR799" s="34"/>
      <c r="BS799" s="34"/>
      <c r="BT799" s="34"/>
      <c r="BU799" s="34"/>
      <c r="BV799" s="34"/>
    </row>
    <row r="800" spans="1:74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34"/>
      <c r="AS800" s="34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  <c r="BE800" s="34"/>
      <c r="BF800" s="34"/>
      <c r="BG800" s="34"/>
      <c r="BH800" s="34"/>
      <c r="BI800" s="34"/>
      <c r="BJ800" s="34"/>
      <c r="BK800" s="34"/>
      <c r="BL800" s="34"/>
      <c r="BM800" s="34"/>
      <c r="BN800" s="34"/>
      <c r="BO800" s="34"/>
      <c r="BP800" s="34"/>
      <c r="BQ800" s="34"/>
      <c r="BR800" s="34"/>
      <c r="BS800" s="34"/>
      <c r="BT800" s="34"/>
      <c r="BU800" s="34"/>
      <c r="BV800" s="34"/>
    </row>
    <row r="801" spans="1:74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34"/>
      <c r="AS801" s="34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  <c r="BE801" s="34"/>
      <c r="BF801" s="34"/>
      <c r="BG801" s="34"/>
      <c r="BH801" s="34"/>
      <c r="BI801" s="34"/>
      <c r="BJ801" s="34"/>
      <c r="BK801" s="34"/>
      <c r="BL801" s="34"/>
      <c r="BM801" s="34"/>
      <c r="BN801" s="34"/>
      <c r="BO801" s="34"/>
      <c r="BP801" s="34"/>
      <c r="BQ801" s="34"/>
      <c r="BR801" s="34"/>
      <c r="BS801" s="34"/>
      <c r="BT801" s="34"/>
      <c r="BU801" s="34"/>
      <c r="BV801" s="34"/>
    </row>
    <row r="802" spans="1:74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  <c r="AS802" s="34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  <c r="BE802" s="34"/>
      <c r="BF802" s="34"/>
      <c r="BG802" s="34"/>
      <c r="BH802" s="34"/>
      <c r="BI802" s="34"/>
      <c r="BJ802" s="34"/>
      <c r="BK802" s="34"/>
      <c r="BL802" s="34"/>
      <c r="BM802" s="34"/>
      <c r="BN802" s="34"/>
      <c r="BO802" s="34"/>
      <c r="BP802" s="34"/>
      <c r="BQ802" s="34"/>
      <c r="BR802" s="34"/>
      <c r="BS802" s="34"/>
      <c r="BT802" s="34"/>
      <c r="BU802" s="34"/>
      <c r="BV802" s="34"/>
    </row>
    <row r="803" spans="1:74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34"/>
      <c r="AS803" s="34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  <c r="BE803" s="34"/>
      <c r="BF803" s="34"/>
      <c r="BG803" s="34"/>
      <c r="BH803" s="34"/>
      <c r="BI803" s="34"/>
      <c r="BJ803" s="34"/>
      <c r="BK803" s="34"/>
      <c r="BL803" s="34"/>
      <c r="BM803" s="34"/>
      <c r="BN803" s="34"/>
      <c r="BO803" s="34"/>
      <c r="BP803" s="34"/>
      <c r="BQ803" s="34"/>
      <c r="BR803" s="34"/>
      <c r="BS803" s="34"/>
      <c r="BT803" s="34"/>
      <c r="BU803" s="34"/>
      <c r="BV803" s="34"/>
    </row>
    <row r="804" spans="1:74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  <c r="BE804" s="34"/>
      <c r="BF804" s="34"/>
      <c r="BG804" s="34"/>
      <c r="BH804" s="34"/>
      <c r="BI804" s="34"/>
      <c r="BJ804" s="34"/>
      <c r="BK804" s="34"/>
      <c r="BL804" s="34"/>
      <c r="BM804" s="34"/>
      <c r="BN804" s="34"/>
      <c r="BO804" s="34"/>
      <c r="BP804" s="34"/>
      <c r="BQ804" s="34"/>
      <c r="BR804" s="34"/>
      <c r="BS804" s="34"/>
      <c r="BT804" s="34"/>
      <c r="BU804" s="34"/>
      <c r="BV804" s="34"/>
    </row>
    <row r="805" spans="1:74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34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  <c r="BE805" s="34"/>
      <c r="BF805" s="34"/>
      <c r="BG805" s="34"/>
      <c r="BH805" s="34"/>
      <c r="BI805" s="34"/>
      <c r="BJ805" s="34"/>
      <c r="BK805" s="34"/>
      <c r="BL805" s="34"/>
      <c r="BM805" s="34"/>
      <c r="BN805" s="34"/>
      <c r="BO805" s="34"/>
      <c r="BP805" s="34"/>
      <c r="BQ805" s="34"/>
      <c r="BR805" s="34"/>
      <c r="BS805" s="34"/>
      <c r="BT805" s="34"/>
      <c r="BU805" s="34"/>
      <c r="BV805" s="34"/>
    </row>
    <row r="806" spans="1:74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34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  <c r="BE806" s="34"/>
      <c r="BF806" s="34"/>
      <c r="BG806" s="34"/>
      <c r="BH806" s="34"/>
      <c r="BI806" s="34"/>
      <c r="BJ806" s="34"/>
      <c r="BK806" s="34"/>
      <c r="BL806" s="34"/>
      <c r="BM806" s="34"/>
      <c r="BN806" s="34"/>
      <c r="BO806" s="34"/>
      <c r="BP806" s="34"/>
      <c r="BQ806" s="34"/>
      <c r="BR806" s="34"/>
      <c r="BS806" s="34"/>
      <c r="BT806" s="34"/>
      <c r="BU806" s="34"/>
      <c r="BV806" s="34"/>
    </row>
    <row r="807" spans="1:74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34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  <c r="BE807" s="34"/>
      <c r="BF807" s="34"/>
      <c r="BG807" s="34"/>
      <c r="BH807" s="34"/>
      <c r="BI807" s="34"/>
      <c r="BJ807" s="34"/>
      <c r="BK807" s="34"/>
      <c r="BL807" s="34"/>
      <c r="BM807" s="34"/>
      <c r="BN807" s="34"/>
      <c r="BO807" s="34"/>
      <c r="BP807" s="34"/>
      <c r="BQ807" s="34"/>
      <c r="BR807" s="34"/>
      <c r="BS807" s="34"/>
      <c r="BT807" s="34"/>
      <c r="BU807" s="34"/>
      <c r="BV807" s="34"/>
    </row>
    <row r="808" spans="1:74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34"/>
      <c r="AS808" s="34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  <c r="BE808" s="34"/>
      <c r="BF808" s="34"/>
      <c r="BG808" s="34"/>
      <c r="BH808" s="34"/>
      <c r="BI808" s="34"/>
      <c r="BJ808" s="34"/>
      <c r="BK808" s="34"/>
      <c r="BL808" s="34"/>
      <c r="BM808" s="34"/>
      <c r="BN808" s="34"/>
      <c r="BO808" s="34"/>
      <c r="BP808" s="34"/>
      <c r="BQ808" s="34"/>
      <c r="BR808" s="34"/>
      <c r="BS808" s="34"/>
      <c r="BT808" s="34"/>
      <c r="BU808" s="34"/>
      <c r="BV808" s="34"/>
    </row>
    <row r="809" spans="1:74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34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  <c r="BE809" s="34"/>
      <c r="BF809" s="34"/>
      <c r="BG809" s="34"/>
      <c r="BH809" s="34"/>
      <c r="BI809" s="34"/>
      <c r="BJ809" s="34"/>
      <c r="BK809" s="34"/>
      <c r="BL809" s="34"/>
      <c r="BM809" s="34"/>
      <c r="BN809" s="34"/>
      <c r="BO809" s="34"/>
      <c r="BP809" s="34"/>
      <c r="BQ809" s="34"/>
      <c r="BR809" s="34"/>
      <c r="BS809" s="34"/>
      <c r="BT809" s="34"/>
      <c r="BU809" s="34"/>
      <c r="BV809" s="34"/>
    </row>
    <row r="810" spans="1:74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  <c r="AS810" s="34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  <c r="BE810" s="34"/>
      <c r="BF810" s="34"/>
      <c r="BG810" s="34"/>
      <c r="BH810" s="34"/>
      <c r="BI810" s="34"/>
      <c r="BJ810" s="34"/>
      <c r="BK810" s="34"/>
      <c r="BL810" s="34"/>
      <c r="BM810" s="34"/>
      <c r="BN810" s="34"/>
      <c r="BO810" s="34"/>
      <c r="BP810" s="34"/>
      <c r="BQ810" s="34"/>
      <c r="BR810" s="34"/>
      <c r="BS810" s="34"/>
      <c r="BT810" s="34"/>
      <c r="BU810" s="34"/>
      <c r="BV810" s="34"/>
    </row>
    <row r="811" spans="1:74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34"/>
      <c r="AS811" s="34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  <c r="BE811" s="34"/>
      <c r="BF811" s="34"/>
      <c r="BG811" s="34"/>
      <c r="BH811" s="34"/>
      <c r="BI811" s="34"/>
      <c r="BJ811" s="34"/>
      <c r="BK811" s="34"/>
      <c r="BL811" s="34"/>
      <c r="BM811" s="34"/>
      <c r="BN811" s="34"/>
      <c r="BO811" s="34"/>
      <c r="BP811" s="34"/>
      <c r="BQ811" s="34"/>
      <c r="BR811" s="34"/>
      <c r="BS811" s="34"/>
      <c r="BT811" s="34"/>
      <c r="BU811" s="34"/>
      <c r="BV811" s="34"/>
    </row>
    <row r="812" spans="1:74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34"/>
      <c r="AS812" s="34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  <c r="BE812" s="34"/>
      <c r="BF812" s="34"/>
      <c r="BG812" s="34"/>
      <c r="BH812" s="34"/>
      <c r="BI812" s="34"/>
      <c r="BJ812" s="34"/>
      <c r="BK812" s="34"/>
      <c r="BL812" s="34"/>
      <c r="BM812" s="34"/>
      <c r="BN812" s="34"/>
      <c r="BO812" s="34"/>
      <c r="BP812" s="34"/>
      <c r="BQ812" s="34"/>
      <c r="BR812" s="34"/>
      <c r="BS812" s="34"/>
      <c r="BT812" s="34"/>
      <c r="BU812" s="34"/>
      <c r="BV812" s="34"/>
    </row>
    <row r="813" spans="1:74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  <c r="AS813" s="34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  <c r="BE813" s="34"/>
      <c r="BF813" s="34"/>
      <c r="BG813" s="34"/>
      <c r="BH813" s="34"/>
      <c r="BI813" s="34"/>
      <c r="BJ813" s="34"/>
      <c r="BK813" s="34"/>
      <c r="BL813" s="34"/>
      <c r="BM813" s="34"/>
      <c r="BN813" s="34"/>
      <c r="BO813" s="34"/>
      <c r="BP813" s="34"/>
      <c r="BQ813" s="34"/>
      <c r="BR813" s="34"/>
      <c r="BS813" s="34"/>
      <c r="BT813" s="34"/>
      <c r="BU813" s="34"/>
      <c r="BV813" s="34"/>
    </row>
    <row r="814" spans="1:74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34"/>
      <c r="AS814" s="34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  <c r="BE814" s="34"/>
      <c r="BF814" s="34"/>
      <c r="BG814" s="34"/>
      <c r="BH814" s="34"/>
      <c r="BI814" s="34"/>
      <c r="BJ814" s="34"/>
      <c r="BK814" s="34"/>
      <c r="BL814" s="34"/>
      <c r="BM814" s="34"/>
      <c r="BN814" s="34"/>
      <c r="BO814" s="34"/>
      <c r="BP814" s="34"/>
      <c r="BQ814" s="34"/>
      <c r="BR814" s="34"/>
      <c r="BS814" s="34"/>
      <c r="BT814" s="34"/>
      <c r="BU814" s="34"/>
      <c r="BV814" s="34"/>
    </row>
    <row r="815" spans="1:74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34"/>
      <c r="AS815" s="34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  <c r="BE815" s="34"/>
      <c r="BF815" s="34"/>
      <c r="BG815" s="34"/>
      <c r="BH815" s="34"/>
      <c r="BI815" s="34"/>
      <c r="BJ815" s="34"/>
      <c r="BK815" s="34"/>
      <c r="BL815" s="34"/>
      <c r="BM815" s="34"/>
      <c r="BN815" s="34"/>
      <c r="BO815" s="34"/>
      <c r="BP815" s="34"/>
      <c r="BQ815" s="34"/>
      <c r="BR815" s="34"/>
      <c r="BS815" s="34"/>
      <c r="BT815" s="34"/>
      <c r="BU815" s="34"/>
      <c r="BV815" s="34"/>
    </row>
    <row r="816" spans="1:74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  <c r="BE816" s="34"/>
      <c r="BF816" s="34"/>
      <c r="BG816" s="34"/>
      <c r="BH816" s="34"/>
      <c r="BI816" s="34"/>
      <c r="BJ816" s="34"/>
      <c r="BK816" s="34"/>
      <c r="BL816" s="34"/>
      <c r="BM816" s="34"/>
      <c r="BN816" s="34"/>
      <c r="BO816" s="34"/>
      <c r="BP816" s="34"/>
      <c r="BQ816" s="34"/>
      <c r="BR816" s="34"/>
      <c r="BS816" s="34"/>
      <c r="BT816" s="34"/>
      <c r="BU816" s="34"/>
      <c r="BV816" s="34"/>
    </row>
    <row r="817" spans="1:74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34"/>
      <c r="AS817" s="34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  <c r="BE817" s="34"/>
      <c r="BF817" s="34"/>
      <c r="BG817" s="34"/>
      <c r="BH817" s="34"/>
      <c r="BI817" s="34"/>
      <c r="BJ817" s="34"/>
      <c r="BK817" s="34"/>
      <c r="BL817" s="34"/>
      <c r="BM817" s="34"/>
      <c r="BN817" s="34"/>
      <c r="BO817" s="34"/>
      <c r="BP817" s="34"/>
      <c r="BQ817" s="34"/>
      <c r="BR817" s="34"/>
      <c r="BS817" s="34"/>
      <c r="BT817" s="34"/>
      <c r="BU817" s="34"/>
      <c r="BV817" s="34"/>
    </row>
    <row r="818" spans="1:74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34"/>
      <c r="AS818" s="34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  <c r="BE818" s="34"/>
      <c r="BF818" s="34"/>
      <c r="BG818" s="34"/>
      <c r="BH818" s="34"/>
      <c r="BI818" s="34"/>
      <c r="BJ818" s="34"/>
      <c r="BK818" s="34"/>
      <c r="BL818" s="34"/>
      <c r="BM818" s="34"/>
      <c r="BN818" s="34"/>
      <c r="BO818" s="34"/>
      <c r="BP818" s="34"/>
      <c r="BQ818" s="34"/>
      <c r="BR818" s="34"/>
      <c r="BS818" s="34"/>
      <c r="BT818" s="34"/>
      <c r="BU818" s="34"/>
      <c r="BV818" s="34"/>
    </row>
    <row r="819" spans="1:74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  <c r="AS819" s="34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  <c r="BE819" s="34"/>
      <c r="BF819" s="34"/>
      <c r="BG819" s="34"/>
      <c r="BH819" s="34"/>
      <c r="BI819" s="34"/>
      <c r="BJ819" s="34"/>
      <c r="BK819" s="34"/>
      <c r="BL819" s="34"/>
      <c r="BM819" s="34"/>
      <c r="BN819" s="34"/>
      <c r="BO819" s="34"/>
      <c r="BP819" s="34"/>
      <c r="BQ819" s="34"/>
      <c r="BR819" s="34"/>
      <c r="BS819" s="34"/>
      <c r="BT819" s="34"/>
      <c r="BU819" s="34"/>
      <c r="BV819" s="34"/>
    </row>
    <row r="820" spans="1:74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34"/>
      <c r="AS820" s="34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  <c r="BE820" s="34"/>
      <c r="BF820" s="34"/>
      <c r="BG820" s="34"/>
      <c r="BH820" s="34"/>
      <c r="BI820" s="34"/>
      <c r="BJ820" s="34"/>
      <c r="BK820" s="34"/>
      <c r="BL820" s="34"/>
      <c r="BM820" s="34"/>
      <c r="BN820" s="34"/>
      <c r="BO820" s="34"/>
      <c r="BP820" s="34"/>
      <c r="BQ820" s="34"/>
      <c r="BR820" s="34"/>
      <c r="BS820" s="34"/>
      <c r="BT820" s="34"/>
      <c r="BU820" s="34"/>
      <c r="BV820" s="34"/>
    </row>
    <row r="821" spans="1:74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34"/>
      <c r="AS821" s="34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  <c r="BE821" s="34"/>
      <c r="BF821" s="34"/>
      <c r="BG821" s="34"/>
      <c r="BH821" s="34"/>
      <c r="BI821" s="34"/>
      <c r="BJ821" s="34"/>
      <c r="BK821" s="34"/>
      <c r="BL821" s="34"/>
      <c r="BM821" s="34"/>
      <c r="BN821" s="34"/>
      <c r="BO821" s="34"/>
      <c r="BP821" s="34"/>
      <c r="BQ821" s="34"/>
      <c r="BR821" s="34"/>
      <c r="BS821" s="34"/>
      <c r="BT821" s="34"/>
      <c r="BU821" s="34"/>
      <c r="BV821" s="34"/>
    </row>
    <row r="822" spans="1:74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  <c r="BE822" s="34"/>
      <c r="BF822" s="34"/>
      <c r="BG822" s="34"/>
      <c r="BH822" s="34"/>
      <c r="BI822" s="34"/>
      <c r="BJ822" s="34"/>
      <c r="BK822" s="34"/>
      <c r="BL822" s="34"/>
      <c r="BM822" s="34"/>
      <c r="BN822" s="34"/>
      <c r="BO822" s="34"/>
      <c r="BP822" s="34"/>
      <c r="BQ822" s="34"/>
      <c r="BR822" s="34"/>
      <c r="BS822" s="34"/>
      <c r="BT822" s="34"/>
      <c r="BU822" s="34"/>
      <c r="BV822" s="34"/>
    </row>
    <row r="823" spans="1:74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34"/>
      <c r="AS823" s="34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  <c r="BE823" s="34"/>
      <c r="BF823" s="34"/>
      <c r="BG823" s="34"/>
      <c r="BH823" s="34"/>
      <c r="BI823" s="34"/>
      <c r="BJ823" s="34"/>
      <c r="BK823" s="34"/>
      <c r="BL823" s="34"/>
      <c r="BM823" s="34"/>
      <c r="BN823" s="34"/>
      <c r="BO823" s="34"/>
      <c r="BP823" s="34"/>
      <c r="BQ823" s="34"/>
      <c r="BR823" s="34"/>
      <c r="BS823" s="34"/>
      <c r="BT823" s="34"/>
      <c r="BU823" s="34"/>
      <c r="BV823" s="34"/>
    </row>
    <row r="824" spans="1:74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34"/>
      <c r="AS824" s="34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  <c r="BE824" s="34"/>
      <c r="BF824" s="34"/>
      <c r="BG824" s="34"/>
      <c r="BH824" s="34"/>
      <c r="BI824" s="34"/>
      <c r="BJ824" s="34"/>
      <c r="BK824" s="34"/>
      <c r="BL824" s="34"/>
      <c r="BM824" s="34"/>
      <c r="BN824" s="34"/>
      <c r="BO824" s="34"/>
      <c r="BP824" s="34"/>
      <c r="BQ824" s="34"/>
      <c r="BR824" s="34"/>
      <c r="BS824" s="34"/>
      <c r="BT824" s="34"/>
      <c r="BU824" s="34"/>
      <c r="BV824" s="34"/>
    </row>
    <row r="825" spans="1:74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34"/>
      <c r="AS825" s="34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  <c r="BE825" s="34"/>
      <c r="BF825" s="34"/>
      <c r="BG825" s="34"/>
      <c r="BH825" s="34"/>
      <c r="BI825" s="34"/>
      <c r="BJ825" s="34"/>
      <c r="BK825" s="34"/>
      <c r="BL825" s="34"/>
      <c r="BM825" s="34"/>
      <c r="BN825" s="34"/>
      <c r="BO825" s="34"/>
      <c r="BP825" s="34"/>
      <c r="BQ825" s="34"/>
      <c r="BR825" s="34"/>
      <c r="BS825" s="34"/>
      <c r="BT825" s="34"/>
      <c r="BU825" s="34"/>
      <c r="BV825" s="34"/>
    </row>
    <row r="826" spans="1:74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34"/>
      <c r="AS826" s="34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  <c r="BE826" s="34"/>
      <c r="BF826" s="34"/>
      <c r="BG826" s="34"/>
      <c r="BH826" s="34"/>
      <c r="BI826" s="34"/>
      <c r="BJ826" s="34"/>
      <c r="BK826" s="34"/>
      <c r="BL826" s="34"/>
      <c r="BM826" s="34"/>
      <c r="BN826" s="34"/>
      <c r="BO826" s="34"/>
      <c r="BP826" s="34"/>
      <c r="BQ826" s="34"/>
      <c r="BR826" s="34"/>
      <c r="BS826" s="34"/>
      <c r="BT826" s="34"/>
      <c r="BU826" s="34"/>
      <c r="BV826" s="34"/>
    </row>
    <row r="827" spans="1:74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  <c r="BE827" s="34"/>
      <c r="BF827" s="34"/>
      <c r="BG827" s="34"/>
      <c r="BH827" s="34"/>
      <c r="BI827" s="34"/>
      <c r="BJ827" s="34"/>
      <c r="BK827" s="34"/>
      <c r="BL827" s="34"/>
      <c r="BM827" s="34"/>
      <c r="BN827" s="34"/>
      <c r="BO827" s="34"/>
      <c r="BP827" s="34"/>
      <c r="BQ827" s="34"/>
      <c r="BR827" s="34"/>
      <c r="BS827" s="34"/>
      <c r="BT827" s="34"/>
      <c r="BU827" s="34"/>
      <c r="BV827" s="34"/>
    </row>
    <row r="828" spans="1:74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  <c r="BE828" s="34"/>
      <c r="BF828" s="34"/>
      <c r="BG828" s="34"/>
      <c r="BH828" s="34"/>
      <c r="BI828" s="34"/>
      <c r="BJ828" s="34"/>
      <c r="BK828" s="34"/>
      <c r="BL828" s="34"/>
      <c r="BM828" s="34"/>
      <c r="BN828" s="34"/>
      <c r="BO828" s="34"/>
      <c r="BP828" s="34"/>
      <c r="BQ828" s="34"/>
      <c r="BR828" s="34"/>
      <c r="BS828" s="34"/>
      <c r="BT828" s="34"/>
      <c r="BU828" s="34"/>
      <c r="BV828" s="34"/>
    </row>
    <row r="829" spans="1:74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34"/>
      <c r="AS829" s="34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  <c r="BE829" s="34"/>
      <c r="BF829" s="34"/>
      <c r="BG829" s="34"/>
      <c r="BH829" s="34"/>
      <c r="BI829" s="34"/>
      <c r="BJ829" s="34"/>
      <c r="BK829" s="34"/>
      <c r="BL829" s="34"/>
      <c r="BM829" s="34"/>
      <c r="BN829" s="34"/>
      <c r="BO829" s="34"/>
      <c r="BP829" s="34"/>
      <c r="BQ829" s="34"/>
      <c r="BR829" s="34"/>
      <c r="BS829" s="34"/>
      <c r="BT829" s="34"/>
      <c r="BU829" s="34"/>
      <c r="BV829" s="34"/>
    </row>
    <row r="830" spans="1:74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  <c r="AS830" s="34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  <c r="BE830" s="34"/>
      <c r="BF830" s="34"/>
      <c r="BG830" s="34"/>
      <c r="BH830" s="34"/>
      <c r="BI830" s="34"/>
      <c r="BJ830" s="34"/>
      <c r="BK830" s="34"/>
      <c r="BL830" s="34"/>
      <c r="BM830" s="34"/>
      <c r="BN830" s="34"/>
      <c r="BO830" s="34"/>
      <c r="BP830" s="34"/>
      <c r="BQ830" s="34"/>
      <c r="BR830" s="34"/>
      <c r="BS830" s="34"/>
      <c r="BT830" s="34"/>
      <c r="BU830" s="34"/>
      <c r="BV830" s="34"/>
    </row>
    <row r="831" spans="1:74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34"/>
      <c r="AS831" s="34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  <c r="BE831" s="34"/>
      <c r="BF831" s="34"/>
      <c r="BG831" s="34"/>
      <c r="BH831" s="34"/>
      <c r="BI831" s="34"/>
      <c r="BJ831" s="34"/>
      <c r="BK831" s="34"/>
      <c r="BL831" s="34"/>
      <c r="BM831" s="34"/>
      <c r="BN831" s="34"/>
      <c r="BO831" s="34"/>
      <c r="BP831" s="34"/>
      <c r="BQ831" s="34"/>
      <c r="BR831" s="34"/>
      <c r="BS831" s="34"/>
      <c r="BT831" s="34"/>
      <c r="BU831" s="34"/>
      <c r="BV831" s="34"/>
    </row>
    <row r="832" spans="1:74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34"/>
      <c r="AS832" s="34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  <c r="BE832" s="34"/>
      <c r="BF832" s="34"/>
      <c r="BG832" s="34"/>
      <c r="BH832" s="34"/>
      <c r="BI832" s="34"/>
      <c r="BJ832" s="34"/>
      <c r="BK832" s="34"/>
      <c r="BL832" s="34"/>
      <c r="BM832" s="34"/>
      <c r="BN832" s="34"/>
      <c r="BO832" s="34"/>
      <c r="BP832" s="34"/>
      <c r="BQ832" s="34"/>
      <c r="BR832" s="34"/>
      <c r="BS832" s="34"/>
      <c r="BT832" s="34"/>
      <c r="BU832" s="34"/>
      <c r="BV832" s="34"/>
    </row>
    <row r="833" spans="1:74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  <c r="BE833" s="34"/>
      <c r="BF833" s="34"/>
      <c r="BG833" s="34"/>
      <c r="BH833" s="34"/>
      <c r="BI833" s="34"/>
      <c r="BJ833" s="34"/>
      <c r="BK833" s="34"/>
      <c r="BL833" s="34"/>
      <c r="BM833" s="34"/>
      <c r="BN833" s="34"/>
      <c r="BO833" s="34"/>
      <c r="BP833" s="34"/>
      <c r="BQ833" s="34"/>
      <c r="BR833" s="34"/>
      <c r="BS833" s="34"/>
      <c r="BT833" s="34"/>
      <c r="BU833" s="34"/>
      <c r="BV833" s="34"/>
    </row>
    <row r="834" spans="1:74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34"/>
      <c r="AS834" s="34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  <c r="BE834" s="34"/>
      <c r="BF834" s="34"/>
      <c r="BG834" s="34"/>
      <c r="BH834" s="34"/>
      <c r="BI834" s="34"/>
      <c r="BJ834" s="34"/>
      <c r="BK834" s="34"/>
      <c r="BL834" s="34"/>
      <c r="BM834" s="34"/>
      <c r="BN834" s="34"/>
      <c r="BO834" s="34"/>
      <c r="BP834" s="34"/>
      <c r="BQ834" s="34"/>
      <c r="BR834" s="34"/>
      <c r="BS834" s="34"/>
      <c r="BT834" s="34"/>
      <c r="BU834" s="34"/>
      <c r="BV834" s="34"/>
    </row>
    <row r="835" spans="1:74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34"/>
      <c r="AS835" s="34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  <c r="BE835" s="34"/>
      <c r="BF835" s="34"/>
      <c r="BG835" s="34"/>
      <c r="BH835" s="34"/>
      <c r="BI835" s="34"/>
      <c r="BJ835" s="34"/>
      <c r="BK835" s="34"/>
      <c r="BL835" s="34"/>
      <c r="BM835" s="34"/>
      <c r="BN835" s="34"/>
      <c r="BO835" s="34"/>
      <c r="BP835" s="34"/>
      <c r="BQ835" s="34"/>
      <c r="BR835" s="34"/>
      <c r="BS835" s="34"/>
      <c r="BT835" s="34"/>
      <c r="BU835" s="34"/>
      <c r="BV835" s="34"/>
    </row>
    <row r="836" spans="1:74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  <c r="AS836" s="34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  <c r="BE836" s="34"/>
      <c r="BF836" s="34"/>
      <c r="BG836" s="34"/>
      <c r="BH836" s="34"/>
      <c r="BI836" s="34"/>
      <c r="BJ836" s="34"/>
      <c r="BK836" s="34"/>
      <c r="BL836" s="34"/>
      <c r="BM836" s="34"/>
      <c r="BN836" s="34"/>
      <c r="BO836" s="34"/>
      <c r="BP836" s="34"/>
      <c r="BQ836" s="34"/>
      <c r="BR836" s="34"/>
      <c r="BS836" s="34"/>
      <c r="BT836" s="34"/>
      <c r="BU836" s="34"/>
      <c r="BV836" s="34"/>
    </row>
    <row r="837" spans="1:74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34"/>
      <c r="AS837" s="34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  <c r="BE837" s="34"/>
      <c r="BF837" s="34"/>
      <c r="BG837" s="34"/>
      <c r="BH837" s="34"/>
      <c r="BI837" s="34"/>
      <c r="BJ837" s="34"/>
      <c r="BK837" s="34"/>
      <c r="BL837" s="34"/>
      <c r="BM837" s="34"/>
      <c r="BN837" s="34"/>
      <c r="BO837" s="34"/>
      <c r="BP837" s="34"/>
      <c r="BQ837" s="34"/>
      <c r="BR837" s="34"/>
      <c r="BS837" s="34"/>
      <c r="BT837" s="34"/>
      <c r="BU837" s="34"/>
      <c r="BV837" s="34"/>
    </row>
    <row r="838" spans="1:74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34"/>
      <c r="AS838" s="34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  <c r="BE838" s="34"/>
      <c r="BF838" s="34"/>
      <c r="BG838" s="34"/>
      <c r="BH838" s="34"/>
      <c r="BI838" s="34"/>
      <c r="BJ838" s="34"/>
      <c r="BK838" s="34"/>
      <c r="BL838" s="34"/>
      <c r="BM838" s="34"/>
      <c r="BN838" s="34"/>
      <c r="BO838" s="34"/>
      <c r="BP838" s="34"/>
      <c r="BQ838" s="34"/>
      <c r="BR838" s="34"/>
      <c r="BS838" s="34"/>
      <c r="BT838" s="34"/>
      <c r="BU838" s="34"/>
      <c r="BV838" s="34"/>
    </row>
    <row r="839" spans="1:74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34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  <c r="BE839" s="34"/>
      <c r="BF839" s="34"/>
      <c r="BG839" s="34"/>
      <c r="BH839" s="34"/>
      <c r="BI839" s="34"/>
      <c r="BJ839" s="34"/>
      <c r="BK839" s="34"/>
      <c r="BL839" s="34"/>
      <c r="BM839" s="34"/>
      <c r="BN839" s="34"/>
      <c r="BO839" s="34"/>
      <c r="BP839" s="34"/>
      <c r="BQ839" s="34"/>
      <c r="BR839" s="34"/>
      <c r="BS839" s="34"/>
      <c r="BT839" s="34"/>
      <c r="BU839" s="34"/>
      <c r="BV839" s="34"/>
    </row>
    <row r="840" spans="1:74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34"/>
      <c r="AS840" s="34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  <c r="BE840" s="34"/>
      <c r="BF840" s="34"/>
      <c r="BG840" s="34"/>
      <c r="BH840" s="34"/>
      <c r="BI840" s="34"/>
      <c r="BJ840" s="34"/>
      <c r="BK840" s="34"/>
      <c r="BL840" s="34"/>
      <c r="BM840" s="34"/>
      <c r="BN840" s="34"/>
      <c r="BO840" s="34"/>
      <c r="BP840" s="34"/>
      <c r="BQ840" s="34"/>
      <c r="BR840" s="34"/>
      <c r="BS840" s="34"/>
      <c r="BT840" s="34"/>
      <c r="BU840" s="34"/>
      <c r="BV840" s="34"/>
    </row>
    <row r="841" spans="1:74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  <c r="AS841" s="34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  <c r="BE841" s="34"/>
      <c r="BF841" s="34"/>
      <c r="BG841" s="34"/>
      <c r="BH841" s="34"/>
      <c r="BI841" s="34"/>
      <c r="BJ841" s="34"/>
      <c r="BK841" s="34"/>
      <c r="BL841" s="34"/>
      <c r="BM841" s="34"/>
      <c r="BN841" s="34"/>
      <c r="BO841" s="34"/>
      <c r="BP841" s="34"/>
      <c r="BQ841" s="34"/>
      <c r="BR841" s="34"/>
      <c r="BS841" s="34"/>
      <c r="BT841" s="34"/>
      <c r="BU841" s="34"/>
      <c r="BV841" s="34"/>
    </row>
    <row r="842" spans="1:74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34"/>
      <c r="AS842" s="34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  <c r="BE842" s="34"/>
      <c r="BF842" s="34"/>
      <c r="BG842" s="34"/>
      <c r="BH842" s="34"/>
      <c r="BI842" s="34"/>
      <c r="BJ842" s="34"/>
      <c r="BK842" s="34"/>
      <c r="BL842" s="34"/>
      <c r="BM842" s="34"/>
      <c r="BN842" s="34"/>
      <c r="BO842" s="34"/>
      <c r="BP842" s="34"/>
      <c r="BQ842" s="34"/>
      <c r="BR842" s="34"/>
      <c r="BS842" s="34"/>
      <c r="BT842" s="34"/>
      <c r="BU842" s="34"/>
      <c r="BV842" s="34"/>
    </row>
    <row r="843" spans="1:74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34"/>
      <c r="AS843" s="34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  <c r="BE843" s="34"/>
      <c r="BF843" s="34"/>
      <c r="BG843" s="34"/>
      <c r="BH843" s="34"/>
      <c r="BI843" s="34"/>
      <c r="BJ843" s="34"/>
      <c r="BK843" s="34"/>
      <c r="BL843" s="34"/>
      <c r="BM843" s="34"/>
      <c r="BN843" s="34"/>
      <c r="BO843" s="34"/>
      <c r="BP843" s="34"/>
      <c r="BQ843" s="34"/>
      <c r="BR843" s="34"/>
      <c r="BS843" s="34"/>
      <c r="BT843" s="34"/>
      <c r="BU843" s="34"/>
      <c r="BV843" s="34"/>
    </row>
    <row r="844" spans="1:74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  <c r="AS844" s="34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  <c r="BE844" s="34"/>
      <c r="BF844" s="34"/>
      <c r="BG844" s="34"/>
      <c r="BH844" s="34"/>
      <c r="BI844" s="34"/>
      <c r="BJ844" s="34"/>
      <c r="BK844" s="34"/>
      <c r="BL844" s="34"/>
      <c r="BM844" s="34"/>
      <c r="BN844" s="34"/>
      <c r="BO844" s="34"/>
      <c r="BP844" s="34"/>
      <c r="BQ844" s="34"/>
      <c r="BR844" s="34"/>
      <c r="BS844" s="34"/>
      <c r="BT844" s="34"/>
      <c r="BU844" s="34"/>
      <c r="BV844" s="34"/>
    </row>
    <row r="845" spans="1:74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34"/>
      <c r="AS845" s="34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  <c r="BE845" s="34"/>
      <c r="BF845" s="34"/>
      <c r="BG845" s="34"/>
      <c r="BH845" s="34"/>
      <c r="BI845" s="34"/>
      <c r="BJ845" s="34"/>
      <c r="BK845" s="34"/>
      <c r="BL845" s="34"/>
      <c r="BM845" s="34"/>
      <c r="BN845" s="34"/>
      <c r="BO845" s="34"/>
      <c r="BP845" s="34"/>
      <c r="BQ845" s="34"/>
      <c r="BR845" s="34"/>
      <c r="BS845" s="34"/>
      <c r="BT845" s="34"/>
      <c r="BU845" s="34"/>
      <c r="BV845" s="34"/>
    </row>
    <row r="846" spans="1:74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34"/>
      <c r="AS846" s="34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  <c r="BE846" s="34"/>
      <c r="BF846" s="34"/>
      <c r="BG846" s="34"/>
      <c r="BH846" s="34"/>
      <c r="BI846" s="34"/>
      <c r="BJ846" s="34"/>
      <c r="BK846" s="34"/>
      <c r="BL846" s="34"/>
      <c r="BM846" s="34"/>
      <c r="BN846" s="34"/>
      <c r="BO846" s="34"/>
      <c r="BP846" s="34"/>
      <c r="BQ846" s="34"/>
      <c r="BR846" s="34"/>
      <c r="BS846" s="34"/>
      <c r="BT846" s="34"/>
      <c r="BU846" s="34"/>
      <c r="BV846" s="34"/>
    </row>
    <row r="847" spans="1:74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34"/>
      <c r="AS847" s="34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  <c r="BE847" s="34"/>
      <c r="BF847" s="34"/>
      <c r="BG847" s="34"/>
      <c r="BH847" s="34"/>
      <c r="BI847" s="34"/>
      <c r="BJ847" s="34"/>
      <c r="BK847" s="34"/>
      <c r="BL847" s="34"/>
      <c r="BM847" s="34"/>
      <c r="BN847" s="34"/>
      <c r="BO847" s="34"/>
      <c r="BP847" s="34"/>
      <c r="BQ847" s="34"/>
      <c r="BR847" s="34"/>
      <c r="BS847" s="34"/>
      <c r="BT847" s="34"/>
      <c r="BU847" s="34"/>
      <c r="BV847" s="34"/>
    </row>
    <row r="848" spans="1:74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34"/>
      <c r="AS848" s="34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  <c r="BE848" s="34"/>
      <c r="BF848" s="34"/>
      <c r="BG848" s="34"/>
      <c r="BH848" s="34"/>
      <c r="BI848" s="34"/>
      <c r="BJ848" s="34"/>
      <c r="BK848" s="34"/>
      <c r="BL848" s="34"/>
      <c r="BM848" s="34"/>
      <c r="BN848" s="34"/>
      <c r="BO848" s="34"/>
      <c r="BP848" s="34"/>
      <c r="BQ848" s="34"/>
      <c r="BR848" s="34"/>
      <c r="BS848" s="34"/>
      <c r="BT848" s="34"/>
      <c r="BU848" s="34"/>
      <c r="BV848" s="34"/>
    </row>
    <row r="849" spans="1:74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34"/>
      <c r="AS849" s="34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  <c r="BE849" s="34"/>
      <c r="BF849" s="34"/>
      <c r="BG849" s="34"/>
      <c r="BH849" s="34"/>
      <c r="BI849" s="34"/>
      <c r="BJ849" s="34"/>
      <c r="BK849" s="34"/>
      <c r="BL849" s="34"/>
      <c r="BM849" s="34"/>
      <c r="BN849" s="34"/>
      <c r="BO849" s="34"/>
      <c r="BP849" s="34"/>
      <c r="BQ849" s="34"/>
      <c r="BR849" s="34"/>
      <c r="BS849" s="34"/>
      <c r="BT849" s="34"/>
      <c r="BU849" s="34"/>
      <c r="BV849" s="34"/>
    </row>
    <row r="850" spans="1:74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  <c r="BE850" s="34"/>
      <c r="BF850" s="34"/>
      <c r="BG850" s="34"/>
      <c r="BH850" s="34"/>
      <c r="BI850" s="34"/>
      <c r="BJ850" s="34"/>
      <c r="BK850" s="34"/>
      <c r="BL850" s="34"/>
      <c r="BM850" s="34"/>
      <c r="BN850" s="34"/>
      <c r="BO850" s="34"/>
      <c r="BP850" s="34"/>
      <c r="BQ850" s="34"/>
      <c r="BR850" s="34"/>
      <c r="BS850" s="34"/>
      <c r="BT850" s="34"/>
      <c r="BU850" s="34"/>
      <c r="BV850" s="34"/>
    </row>
    <row r="851" spans="1:74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34"/>
      <c r="AS851" s="34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  <c r="BE851" s="34"/>
      <c r="BF851" s="34"/>
      <c r="BG851" s="34"/>
      <c r="BH851" s="34"/>
      <c r="BI851" s="34"/>
      <c r="BJ851" s="34"/>
      <c r="BK851" s="34"/>
      <c r="BL851" s="34"/>
      <c r="BM851" s="34"/>
      <c r="BN851" s="34"/>
      <c r="BO851" s="34"/>
      <c r="BP851" s="34"/>
      <c r="BQ851" s="34"/>
      <c r="BR851" s="34"/>
      <c r="BS851" s="34"/>
      <c r="BT851" s="34"/>
      <c r="BU851" s="34"/>
      <c r="BV851" s="34"/>
    </row>
    <row r="852" spans="1:74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  <c r="BE852" s="34"/>
      <c r="BF852" s="34"/>
      <c r="BG852" s="34"/>
      <c r="BH852" s="34"/>
      <c r="BI852" s="34"/>
      <c r="BJ852" s="34"/>
      <c r="BK852" s="34"/>
      <c r="BL852" s="34"/>
      <c r="BM852" s="34"/>
      <c r="BN852" s="34"/>
      <c r="BO852" s="34"/>
      <c r="BP852" s="34"/>
      <c r="BQ852" s="34"/>
      <c r="BR852" s="34"/>
      <c r="BS852" s="34"/>
      <c r="BT852" s="34"/>
      <c r="BU852" s="34"/>
      <c r="BV852" s="34"/>
    </row>
    <row r="853" spans="1:74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34"/>
      <c r="AS853" s="34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  <c r="BE853" s="34"/>
      <c r="BF853" s="34"/>
      <c r="BG853" s="34"/>
      <c r="BH853" s="34"/>
      <c r="BI853" s="34"/>
      <c r="BJ853" s="34"/>
      <c r="BK853" s="34"/>
      <c r="BL853" s="34"/>
      <c r="BM853" s="34"/>
      <c r="BN853" s="34"/>
      <c r="BO853" s="34"/>
      <c r="BP853" s="34"/>
      <c r="BQ853" s="34"/>
      <c r="BR853" s="34"/>
      <c r="BS853" s="34"/>
      <c r="BT853" s="34"/>
      <c r="BU853" s="34"/>
      <c r="BV853" s="34"/>
    </row>
    <row r="854" spans="1:74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34"/>
      <c r="AS854" s="34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  <c r="BE854" s="34"/>
      <c r="BF854" s="34"/>
      <c r="BG854" s="34"/>
      <c r="BH854" s="34"/>
      <c r="BI854" s="34"/>
      <c r="BJ854" s="34"/>
      <c r="BK854" s="34"/>
      <c r="BL854" s="34"/>
      <c r="BM854" s="34"/>
      <c r="BN854" s="34"/>
      <c r="BO854" s="34"/>
      <c r="BP854" s="34"/>
      <c r="BQ854" s="34"/>
      <c r="BR854" s="34"/>
      <c r="BS854" s="34"/>
      <c r="BT854" s="34"/>
      <c r="BU854" s="34"/>
      <c r="BV854" s="34"/>
    </row>
    <row r="855" spans="1:74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  <c r="AS855" s="34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  <c r="BE855" s="34"/>
      <c r="BF855" s="34"/>
      <c r="BG855" s="34"/>
      <c r="BH855" s="34"/>
      <c r="BI855" s="34"/>
      <c r="BJ855" s="34"/>
      <c r="BK855" s="34"/>
      <c r="BL855" s="34"/>
      <c r="BM855" s="34"/>
      <c r="BN855" s="34"/>
      <c r="BO855" s="34"/>
      <c r="BP855" s="34"/>
      <c r="BQ855" s="34"/>
      <c r="BR855" s="34"/>
      <c r="BS855" s="34"/>
      <c r="BT855" s="34"/>
      <c r="BU855" s="34"/>
      <c r="BV855" s="34"/>
    </row>
    <row r="856" spans="1:74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34"/>
      <c r="AS856" s="34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  <c r="BE856" s="34"/>
      <c r="BF856" s="34"/>
      <c r="BG856" s="34"/>
      <c r="BH856" s="34"/>
      <c r="BI856" s="34"/>
      <c r="BJ856" s="34"/>
      <c r="BK856" s="34"/>
      <c r="BL856" s="34"/>
      <c r="BM856" s="34"/>
      <c r="BN856" s="34"/>
      <c r="BO856" s="34"/>
      <c r="BP856" s="34"/>
      <c r="BQ856" s="34"/>
      <c r="BR856" s="34"/>
      <c r="BS856" s="34"/>
      <c r="BT856" s="34"/>
      <c r="BU856" s="34"/>
      <c r="BV856" s="34"/>
    </row>
    <row r="857" spans="1:74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34"/>
      <c r="AS857" s="34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  <c r="BE857" s="34"/>
      <c r="BF857" s="34"/>
      <c r="BG857" s="34"/>
      <c r="BH857" s="34"/>
      <c r="BI857" s="34"/>
      <c r="BJ857" s="34"/>
      <c r="BK857" s="34"/>
      <c r="BL857" s="34"/>
      <c r="BM857" s="34"/>
      <c r="BN857" s="34"/>
      <c r="BO857" s="34"/>
      <c r="BP857" s="34"/>
      <c r="BQ857" s="34"/>
      <c r="BR857" s="34"/>
      <c r="BS857" s="34"/>
      <c r="BT857" s="34"/>
      <c r="BU857" s="34"/>
      <c r="BV857" s="34"/>
    </row>
    <row r="858" spans="1:74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34"/>
      <c r="AS858" s="34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  <c r="BE858" s="34"/>
      <c r="BF858" s="34"/>
      <c r="BG858" s="34"/>
      <c r="BH858" s="34"/>
      <c r="BI858" s="34"/>
      <c r="BJ858" s="34"/>
      <c r="BK858" s="34"/>
      <c r="BL858" s="34"/>
      <c r="BM858" s="34"/>
      <c r="BN858" s="34"/>
      <c r="BO858" s="34"/>
      <c r="BP858" s="34"/>
      <c r="BQ858" s="34"/>
      <c r="BR858" s="34"/>
      <c r="BS858" s="34"/>
      <c r="BT858" s="34"/>
      <c r="BU858" s="34"/>
      <c r="BV858" s="34"/>
    </row>
    <row r="859" spans="1:74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34"/>
      <c r="AS859" s="34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  <c r="BE859" s="34"/>
      <c r="BF859" s="34"/>
      <c r="BG859" s="34"/>
      <c r="BH859" s="34"/>
      <c r="BI859" s="34"/>
      <c r="BJ859" s="34"/>
      <c r="BK859" s="34"/>
      <c r="BL859" s="34"/>
      <c r="BM859" s="34"/>
      <c r="BN859" s="34"/>
      <c r="BO859" s="34"/>
      <c r="BP859" s="34"/>
      <c r="BQ859" s="34"/>
      <c r="BR859" s="34"/>
      <c r="BS859" s="34"/>
      <c r="BT859" s="34"/>
      <c r="BU859" s="34"/>
      <c r="BV859" s="34"/>
    </row>
    <row r="860" spans="1:74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34"/>
      <c r="AS860" s="34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  <c r="BE860" s="34"/>
      <c r="BF860" s="34"/>
      <c r="BG860" s="34"/>
      <c r="BH860" s="34"/>
      <c r="BI860" s="34"/>
      <c r="BJ860" s="34"/>
      <c r="BK860" s="34"/>
      <c r="BL860" s="34"/>
      <c r="BM860" s="34"/>
      <c r="BN860" s="34"/>
      <c r="BO860" s="34"/>
      <c r="BP860" s="34"/>
      <c r="BQ860" s="34"/>
      <c r="BR860" s="34"/>
      <c r="BS860" s="34"/>
      <c r="BT860" s="34"/>
      <c r="BU860" s="34"/>
      <c r="BV860" s="34"/>
    </row>
    <row r="861" spans="1:74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34"/>
      <c r="AS861" s="34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  <c r="BE861" s="34"/>
      <c r="BF861" s="34"/>
      <c r="BG861" s="34"/>
      <c r="BH861" s="34"/>
      <c r="BI861" s="34"/>
      <c r="BJ861" s="34"/>
      <c r="BK861" s="34"/>
      <c r="BL861" s="34"/>
      <c r="BM861" s="34"/>
      <c r="BN861" s="34"/>
      <c r="BO861" s="34"/>
      <c r="BP861" s="34"/>
      <c r="BQ861" s="34"/>
      <c r="BR861" s="34"/>
      <c r="BS861" s="34"/>
      <c r="BT861" s="34"/>
      <c r="BU861" s="34"/>
      <c r="BV861" s="34"/>
    </row>
    <row r="862" spans="1:74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34"/>
      <c r="AS862" s="34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  <c r="BE862" s="34"/>
      <c r="BF862" s="34"/>
      <c r="BG862" s="34"/>
      <c r="BH862" s="34"/>
      <c r="BI862" s="34"/>
      <c r="BJ862" s="34"/>
      <c r="BK862" s="34"/>
      <c r="BL862" s="34"/>
      <c r="BM862" s="34"/>
      <c r="BN862" s="34"/>
      <c r="BO862" s="34"/>
      <c r="BP862" s="34"/>
      <c r="BQ862" s="34"/>
      <c r="BR862" s="34"/>
      <c r="BS862" s="34"/>
      <c r="BT862" s="34"/>
      <c r="BU862" s="34"/>
      <c r="BV862" s="34"/>
    </row>
    <row r="863" spans="1:74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  <c r="AS863" s="34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  <c r="BE863" s="34"/>
      <c r="BF863" s="34"/>
      <c r="BG863" s="34"/>
      <c r="BH863" s="34"/>
      <c r="BI863" s="34"/>
      <c r="BJ863" s="34"/>
      <c r="BK863" s="34"/>
      <c r="BL863" s="34"/>
      <c r="BM863" s="34"/>
      <c r="BN863" s="34"/>
      <c r="BO863" s="34"/>
      <c r="BP863" s="34"/>
      <c r="BQ863" s="34"/>
      <c r="BR863" s="34"/>
      <c r="BS863" s="34"/>
      <c r="BT863" s="34"/>
      <c r="BU863" s="34"/>
      <c r="BV863" s="34"/>
    </row>
    <row r="864" spans="1:74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34"/>
      <c r="AS864" s="34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  <c r="BE864" s="34"/>
      <c r="BF864" s="34"/>
      <c r="BG864" s="34"/>
      <c r="BH864" s="34"/>
      <c r="BI864" s="34"/>
      <c r="BJ864" s="34"/>
      <c r="BK864" s="34"/>
      <c r="BL864" s="34"/>
      <c r="BM864" s="34"/>
      <c r="BN864" s="34"/>
      <c r="BO864" s="34"/>
      <c r="BP864" s="34"/>
      <c r="BQ864" s="34"/>
      <c r="BR864" s="34"/>
      <c r="BS864" s="34"/>
      <c r="BT864" s="34"/>
      <c r="BU864" s="34"/>
      <c r="BV864" s="34"/>
    </row>
    <row r="865" spans="1:74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34"/>
      <c r="AS865" s="34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  <c r="BE865" s="34"/>
      <c r="BF865" s="34"/>
      <c r="BG865" s="34"/>
      <c r="BH865" s="34"/>
      <c r="BI865" s="34"/>
      <c r="BJ865" s="34"/>
      <c r="BK865" s="34"/>
      <c r="BL865" s="34"/>
      <c r="BM865" s="34"/>
      <c r="BN865" s="34"/>
      <c r="BO865" s="34"/>
      <c r="BP865" s="34"/>
      <c r="BQ865" s="34"/>
      <c r="BR865" s="34"/>
      <c r="BS865" s="34"/>
      <c r="BT865" s="34"/>
      <c r="BU865" s="34"/>
      <c r="BV865" s="34"/>
    </row>
    <row r="866" spans="1:74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  <c r="AS866" s="34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  <c r="BE866" s="34"/>
      <c r="BF866" s="34"/>
      <c r="BG866" s="34"/>
      <c r="BH866" s="34"/>
      <c r="BI866" s="34"/>
      <c r="BJ866" s="34"/>
      <c r="BK866" s="34"/>
      <c r="BL866" s="34"/>
      <c r="BM866" s="34"/>
      <c r="BN866" s="34"/>
      <c r="BO866" s="34"/>
      <c r="BP866" s="34"/>
      <c r="BQ866" s="34"/>
      <c r="BR866" s="34"/>
      <c r="BS866" s="34"/>
      <c r="BT866" s="34"/>
      <c r="BU866" s="34"/>
      <c r="BV866" s="34"/>
    </row>
    <row r="867" spans="1:74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34"/>
      <c r="AS867" s="34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  <c r="BE867" s="34"/>
      <c r="BF867" s="34"/>
      <c r="BG867" s="34"/>
      <c r="BH867" s="34"/>
      <c r="BI867" s="34"/>
      <c r="BJ867" s="34"/>
      <c r="BK867" s="34"/>
      <c r="BL867" s="34"/>
      <c r="BM867" s="34"/>
      <c r="BN867" s="34"/>
      <c r="BO867" s="34"/>
      <c r="BP867" s="34"/>
      <c r="BQ867" s="34"/>
      <c r="BR867" s="34"/>
      <c r="BS867" s="34"/>
      <c r="BT867" s="34"/>
      <c r="BU867" s="34"/>
      <c r="BV867" s="34"/>
    </row>
    <row r="868" spans="1:74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34"/>
      <c r="AS868" s="34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  <c r="BE868" s="34"/>
      <c r="BF868" s="34"/>
      <c r="BG868" s="34"/>
      <c r="BH868" s="34"/>
      <c r="BI868" s="34"/>
      <c r="BJ868" s="34"/>
      <c r="BK868" s="34"/>
      <c r="BL868" s="34"/>
      <c r="BM868" s="34"/>
      <c r="BN868" s="34"/>
      <c r="BO868" s="34"/>
      <c r="BP868" s="34"/>
      <c r="BQ868" s="34"/>
      <c r="BR868" s="34"/>
      <c r="BS868" s="34"/>
      <c r="BT868" s="34"/>
      <c r="BU868" s="34"/>
      <c r="BV868" s="34"/>
    </row>
    <row r="869" spans="1:74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  <c r="BE869" s="34"/>
      <c r="BF869" s="34"/>
      <c r="BG869" s="34"/>
      <c r="BH869" s="34"/>
      <c r="BI869" s="34"/>
      <c r="BJ869" s="34"/>
      <c r="BK869" s="34"/>
      <c r="BL869" s="34"/>
      <c r="BM869" s="34"/>
      <c r="BN869" s="34"/>
      <c r="BO869" s="34"/>
      <c r="BP869" s="34"/>
      <c r="BQ869" s="34"/>
      <c r="BR869" s="34"/>
      <c r="BS869" s="34"/>
      <c r="BT869" s="34"/>
      <c r="BU869" s="34"/>
      <c r="BV869" s="34"/>
    </row>
    <row r="870" spans="1:74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34"/>
      <c r="AS870" s="34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  <c r="BE870" s="34"/>
      <c r="BF870" s="34"/>
      <c r="BG870" s="34"/>
      <c r="BH870" s="34"/>
      <c r="BI870" s="34"/>
      <c r="BJ870" s="34"/>
      <c r="BK870" s="34"/>
      <c r="BL870" s="34"/>
      <c r="BM870" s="34"/>
      <c r="BN870" s="34"/>
      <c r="BO870" s="34"/>
      <c r="BP870" s="34"/>
      <c r="BQ870" s="34"/>
      <c r="BR870" s="34"/>
      <c r="BS870" s="34"/>
      <c r="BT870" s="34"/>
      <c r="BU870" s="34"/>
      <c r="BV870" s="34"/>
    </row>
    <row r="871" spans="1:74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34"/>
      <c r="AS871" s="34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  <c r="BE871" s="34"/>
      <c r="BF871" s="34"/>
      <c r="BG871" s="34"/>
      <c r="BH871" s="34"/>
      <c r="BI871" s="34"/>
      <c r="BJ871" s="34"/>
      <c r="BK871" s="34"/>
      <c r="BL871" s="34"/>
      <c r="BM871" s="34"/>
      <c r="BN871" s="34"/>
      <c r="BO871" s="34"/>
      <c r="BP871" s="34"/>
      <c r="BQ871" s="34"/>
      <c r="BR871" s="34"/>
      <c r="BS871" s="34"/>
      <c r="BT871" s="34"/>
      <c r="BU871" s="34"/>
      <c r="BV871" s="34"/>
    </row>
    <row r="872" spans="1:74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  <c r="AS872" s="34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  <c r="BE872" s="34"/>
      <c r="BF872" s="34"/>
      <c r="BG872" s="34"/>
      <c r="BH872" s="34"/>
      <c r="BI872" s="34"/>
      <c r="BJ872" s="34"/>
      <c r="BK872" s="34"/>
      <c r="BL872" s="34"/>
      <c r="BM872" s="34"/>
      <c r="BN872" s="34"/>
      <c r="BO872" s="34"/>
      <c r="BP872" s="34"/>
      <c r="BQ872" s="34"/>
      <c r="BR872" s="34"/>
      <c r="BS872" s="34"/>
      <c r="BT872" s="34"/>
      <c r="BU872" s="34"/>
      <c r="BV872" s="34"/>
    </row>
    <row r="873" spans="1:74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34"/>
      <c r="AS873" s="34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  <c r="BE873" s="34"/>
      <c r="BF873" s="34"/>
      <c r="BG873" s="34"/>
      <c r="BH873" s="34"/>
      <c r="BI873" s="34"/>
      <c r="BJ873" s="34"/>
      <c r="BK873" s="34"/>
      <c r="BL873" s="34"/>
      <c r="BM873" s="34"/>
      <c r="BN873" s="34"/>
      <c r="BO873" s="34"/>
      <c r="BP873" s="34"/>
      <c r="BQ873" s="34"/>
      <c r="BR873" s="34"/>
      <c r="BS873" s="34"/>
      <c r="BT873" s="34"/>
      <c r="BU873" s="34"/>
      <c r="BV873" s="34"/>
    </row>
    <row r="874" spans="1:74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34"/>
      <c r="AS874" s="34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  <c r="BE874" s="34"/>
      <c r="BF874" s="34"/>
      <c r="BG874" s="34"/>
      <c r="BH874" s="34"/>
      <c r="BI874" s="34"/>
      <c r="BJ874" s="34"/>
      <c r="BK874" s="34"/>
      <c r="BL874" s="34"/>
      <c r="BM874" s="34"/>
      <c r="BN874" s="34"/>
      <c r="BO874" s="34"/>
      <c r="BP874" s="34"/>
      <c r="BQ874" s="34"/>
      <c r="BR874" s="34"/>
      <c r="BS874" s="34"/>
      <c r="BT874" s="34"/>
      <c r="BU874" s="34"/>
      <c r="BV874" s="34"/>
    </row>
    <row r="875" spans="1:74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  <c r="BE875" s="34"/>
      <c r="BF875" s="34"/>
      <c r="BG875" s="34"/>
      <c r="BH875" s="34"/>
      <c r="BI875" s="34"/>
      <c r="BJ875" s="34"/>
      <c r="BK875" s="34"/>
      <c r="BL875" s="34"/>
      <c r="BM875" s="34"/>
      <c r="BN875" s="34"/>
      <c r="BO875" s="34"/>
      <c r="BP875" s="34"/>
      <c r="BQ875" s="34"/>
      <c r="BR875" s="34"/>
      <c r="BS875" s="34"/>
      <c r="BT875" s="34"/>
      <c r="BU875" s="34"/>
      <c r="BV875" s="34"/>
    </row>
    <row r="876" spans="1:74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34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  <c r="BE876" s="34"/>
      <c r="BF876" s="34"/>
      <c r="BG876" s="34"/>
      <c r="BH876" s="34"/>
      <c r="BI876" s="34"/>
      <c r="BJ876" s="34"/>
      <c r="BK876" s="34"/>
      <c r="BL876" s="34"/>
      <c r="BM876" s="34"/>
      <c r="BN876" s="34"/>
      <c r="BO876" s="34"/>
      <c r="BP876" s="34"/>
      <c r="BQ876" s="34"/>
      <c r="BR876" s="34"/>
      <c r="BS876" s="34"/>
      <c r="BT876" s="34"/>
      <c r="BU876" s="34"/>
      <c r="BV876" s="34"/>
    </row>
    <row r="877" spans="1:74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34"/>
      <c r="AS877" s="34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  <c r="BE877" s="34"/>
      <c r="BF877" s="34"/>
      <c r="BG877" s="34"/>
      <c r="BH877" s="34"/>
      <c r="BI877" s="34"/>
      <c r="BJ877" s="34"/>
      <c r="BK877" s="34"/>
      <c r="BL877" s="34"/>
      <c r="BM877" s="34"/>
      <c r="BN877" s="34"/>
      <c r="BO877" s="34"/>
      <c r="BP877" s="34"/>
      <c r="BQ877" s="34"/>
      <c r="BR877" s="34"/>
      <c r="BS877" s="34"/>
      <c r="BT877" s="34"/>
      <c r="BU877" s="34"/>
      <c r="BV877" s="34"/>
    </row>
    <row r="878" spans="1:74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  <c r="BE878" s="34"/>
      <c r="BF878" s="34"/>
      <c r="BG878" s="34"/>
      <c r="BH878" s="34"/>
      <c r="BI878" s="34"/>
      <c r="BJ878" s="34"/>
      <c r="BK878" s="34"/>
      <c r="BL878" s="34"/>
      <c r="BM878" s="34"/>
      <c r="BN878" s="34"/>
      <c r="BO878" s="34"/>
      <c r="BP878" s="34"/>
      <c r="BQ878" s="34"/>
      <c r="BR878" s="34"/>
      <c r="BS878" s="34"/>
      <c r="BT878" s="34"/>
      <c r="BU878" s="34"/>
      <c r="BV878" s="34"/>
    </row>
    <row r="879" spans="1:74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34"/>
      <c r="AS879" s="34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  <c r="BE879" s="34"/>
      <c r="BF879" s="34"/>
      <c r="BG879" s="34"/>
      <c r="BH879" s="34"/>
      <c r="BI879" s="34"/>
      <c r="BJ879" s="34"/>
      <c r="BK879" s="34"/>
      <c r="BL879" s="34"/>
      <c r="BM879" s="34"/>
      <c r="BN879" s="34"/>
      <c r="BO879" s="34"/>
      <c r="BP879" s="34"/>
      <c r="BQ879" s="34"/>
      <c r="BR879" s="34"/>
      <c r="BS879" s="34"/>
      <c r="BT879" s="34"/>
      <c r="BU879" s="34"/>
      <c r="BV879" s="34"/>
    </row>
    <row r="880" spans="1:74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34"/>
      <c r="AS880" s="34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  <c r="BE880" s="34"/>
      <c r="BF880" s="34"/>
      <c r="BG880" s="34"/>
      <c r="BH880" s="34"/>
      <c r="BI880" s="34"/>
      <c r="BJ880" s="34"/>
      <c r="BK880" s="34"/>
      <c r="BL880" s="34"/>
      <c r="BM880" s="34"/>
      <c r="BN880" s="34"/>
      <c r="BO880" s="34"/>
      <c r="BP880" s="34"/>
      <c r="BQ880" s="34"/>
      <c r="BR880" s="34"/>
      <c r="BS880" s="34"/>
      <c r="BT880" s="34"/>
      <c r="BU880" s="34"/>
      <c r="BV880" s="34"/>
    </row>
    <row r="881" spans="1:74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34"/>
      <c r="AS881" s="34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  <c r="BE881" s="34"/>
      <c r="BF881" s="34"/>
      <c r="BG881" s="34"/>
      <c r="BH881" s="34"/>
      <c r="BI881" s="34"/>
      <c r="BJ881" s="34"/>
      <c r="BK881" s="34"/>
      <c r="BL881" s="34"/>
      <c r="BM881" s="34"/>
      <c r="BN881" s="34"/>
      <c r="BO881" s="34"/>
      <c r="BP881" s="34"/>
      <c r="BQ881" s="34"/>
      <c r="BR881" s="34"/>
      <c r="BS881" s="34"/>
      <c r="BT881" s="34"/>
      <c r="BU881" s="34"/>
      <c r="BV881" s="34"/>
    </row>
    <row r="882" spans="1:74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34"/>
      <c r="AS882" s="34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  <c r="BE882" s="34"/>
      <c r="BF882" s="34"/>
      <c r="BG882" s="34"/>
      <c r="BH882" s="34"/>
      <c r="BI882" s="34"/>
      <c r="BJ882" s="34"/>
      <c r="BK882" s="34"/>
      <c r="BL882" s="34"/>
      <c r="BM882" s="34"/>
      <c r="BN882" s="34"/>
      <c r="BO882" s="34"/>
      <c r="BP882" s="34"/>
      <c r="BQ882" s="34"/>
      <c r="BR882" s="34"/>
      <c r="BS882" s="34"/>
      <c r="BT882" s="34"/>
      <c r="BU882" s="34"/>
      <c r="BV882" s="34"/>
    </row>
    <row r="883" spans="1:74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34"/>
      <c r="AS883" s="34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  <c r="BE883" s="34"/>
      <c r="BF883" s="34"/>
      <c r="BG883" s="34"/>
      <c r="BH883" s="34"/>
      <c r="BI883" s="34"/>
      <c r="BJ883" s="34"/>
      <c r="BK883" s="34"/>
      <c r="BL883" s="34"/>
      <c r="BM883" s="34"/>
      <c r="BN883" s="34"/>
      <c r="BO883" s="34"/>
      <c r="BP883" s="34"/>
      <c r="BQ883" s="34"/>
      <c r="BR883" s="34"/>
      <c r="BS883" s="34"/>
      <c r="BT883" s="34"/>
      <c r="BU883" s="34"/>
      <c r="BV883" s="34"/>
    </row>
    <row r="884" spans="1:74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34"/>
      <c r="AS884" s="34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  <c r="BE884" s="34"/>
      <c r="BF884" s="34"/>
      <c r="BG884" s="34"/>
      <c r="BH884" s="34"/>
      <c r="BI884" s="34"/>
      <c r="BJ884" s="34"/>
      <c r="BK884" s="34"/>
      <c r="BL884" s="34"/>
      <c r="BM884" s="34"/>
      <c r="BN884" s="34"/>
      <c r="BO884" s="34"/>
      <c r="BP884" s="34"/>
      <c r="BQ884" s="34"/>
      <c r="BR884" s="34"/>
      <c r="BS884" s="34"/>
      <c r="BT884" s="34"/>
      <c r="BU884" s="34"/>
      <c r="BV884" s="34"/>
    </row>
    <row r="885" spans="1:74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34"/>
      <c r="AS885" s="34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  <c r="BE885" s="34"/>
      <c r="BF885" s="34"/>
      <c r="BG885" s="34"/>
      <c r="BH885" s="34"/>
      <c r="BI885" s="34"/>
      <c r="BJ885" s="34"/>
      <c r="BK885" s="34"/>
      <c r="BL885" s="34"/>
      <c r="BM885" s="34"/>
      <c r="BN885" s="34"/>
      <c r="BO885" s="34"/>
      <c r="BP885" s="34"/>
      <c r="BQ885" s="34"/>
      <c r="BR885" s="34"/>
      <c r="BS885" s="34"/>
      <c r="BT885" s="34"/>
      <c r="BU885" s="34"/>
      <c r="BV885" s="34"/>
    </row>
    <row r="886" spans="1:74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34"/>
      <c r="AS886" s="34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  <c r="BE886" s="34"/>
      <c r="BF886" s="34"/>
      <c r="BG886" s="34"/>
      <c r="BH886" s="34"/>
      <c r="BI886" s="34"/>
      <c r="BJ886" s="34"/>
      <c r="BK886" s="34"/>
      <c r="BL886" s="34"/>
      <c r="BM886" s="34"/>
      <c r="BN886" s="34"/>
      <c r="BO886" s="34"/>
      <c r="BP886" s="34"/>
      <c r="BQ886" s="34"/>
      <c r="BR886" s="34"/>
      <c r="BS886" s="34"/>
      <c r="BT886" s="34"/>
      <c r="BU886" s="34"/>
      <c r="BV886" s="34"/>
    </row>
    <row r="887" spans="1:74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34"/>
      <c r="AS887" s="34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  <c r="BE887" s="34"/>
      <c r="BF887" s="34"/>
      <c r="BG887" s="34"/>
      <c r="BH887" s="34"/>
      <c r="BI887" s="34"/>
      <c r="BJ887" s="34"/>
      <c r="BK887" s="34"/>
      <c r="BL887" s="34"/>
      <c r="BM887" s="34"/>
      <c r="BN887" s="34"/>
      <c r="BO887" s="34"/>
      <c r="BP887" s="34"/>
      <c r="BQ887" s="34"/>
      <c r="BR887" s="34"/>
      <c r="BS887" s="34"/>
      <c r="BT887" s="34"/>
      <c r="BU887" s="34"/>
      <c r="BV887" s="34"/>
    </row>
    <row r="888" spans="1:74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34"/>
      <c r="AS888" s="34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  <c r="BE888" s="34"/>
      <c r="BF888" s="34"/>
      <c r="BG888" s="34"/>
      <c r="BH888" s="34"/>
      <c r="BI888" s="34"/>
      <c r="BJ888" s="34"/>
      <c r="BK888" s="34"/>
      <c r="BL888" s="34"/>
      <c r="BM888" s="34"/>
      <c r="BN888" s="34"/>
      <c r="BO888" s="34"/>
      <c r="BP888" s="34"/>
      <c r="BQ888" s="34"/>
      <c r="BR888" s="34"/>
      <c r="BS888" s="34"/>
      <c r="BT888" s="34"/>
      <c r="BU888" s="34"/>
      <c r="BV888" s="34"/>
    </row>
    <row r="889" spans="1:74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  <c r="BE889" s="34"/>
      <c r="BF889" s="34"/>
      <c r="BG889" s="34"/>
      <c r="BH889" s="34"/>
      <c r="BI889" s="34"/>
      <c r="BJ889" s="34"/>
      <c r="BK889" s="34"/>
      <c r="BL889" s="34"/>
      <c r="BM889" s="34"/>
      <c r="BN889" s="34"/>
      <c r="BO889" s="34"/>
      <c r="BP889" s="34"/>
      <c r="BQ889" s="34"/>
      <c r="BR889" s="34"/>
      <c r="BS889" s="34"/>
      <c r="BT889" s="34"/>
      <c r="BU889" s="34"/>
      <c r="BV889" s="34"/>
    </row>
    <row r="890" spans="1:74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  <c r="BE890" s="34"/>
      <c r="BF890" s="34"/>
      <c r="BG890" s="34"/>
      <c r="BH890" s="34"/>
      <c r="BI890" s="34"/>
      <c r="BJ890" s="34"/>
      <c r="BK890" s="34"/>
      <c r="BL890" s="34"/>
      <c r="BM890" s="34"/>
      <c r="BN890" s="34"/>
      <c r="BO890" s="34"/>
      <c r="BP890" s="34"/>
      <c r="BQ890" s="34"/>
      <c r="BR890" s="34"/>
      <c r="BS890" s="34"/>
      <c r="BT890" s="34"/>
      <c r="BU890" s="34"/>
      <c r="BV890" s="34"/>
    </row>
    <row r="891" spans="1:74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34"/>
      <c r="AS891" s="34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  <c r="BE891" s="34"/>
      <c r="BF891" s="34"/>
      <c r="BG891" s="34"/>
      <c r="BH891" s="34"/>
      <c r="BI891" s="34"/>
      <c r="BJ891" s="34"/>
      <c r="BK891" s="34"/>
      <c r="BL891" s="34"/>
      <c r="BM891" s="34"/>
      <c r="BN891" s="34"/>
      <c r="BO891" s="34"/>
      <c r="BP891" s="34"/>
      <c r="BQ891" s="34"/>
      <c r="BR891" s="34"/>
      <c r="BS891" s="34"/>
      <c r="BT891" s="34"/>
      <c r="BU891" s="34"/>
      <c r="BV891" s="34"/>
    </row>
    <row r="892" spans="1:74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  <c r="BE892" s="34"/>
      <c r="BF892" s="34"/>
      <c r="BG892" s="34"/>
      <c r="BH892" s="34"/>
      <c r="BI892" s="34"/>
      <c r="BJ892" s="34"/>
      <c r="BK892" s="34"/>
      <c r="BL892" s="34"/>
      <c r="BM892" s="34"/>
      <c r="BN892" s="34"/>
      <c r="BO892" s="34"/>
      <c r="BP892" s="34"/>
      <c r="BQ892" s="34"/>
      <c r="BR892" s="34"/>
      <c r="BS892" s="34"/>
      <c r="BT892" s="34"/>
      <c r="BU892" s="34"/>
      <c r="BV892" s="34"/>
    </row>
    <row r="893" spans="1:74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34"/>
      <c r="AS893" s="34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  <c r="BE893" s="34"/>
      <c r="BF893" s="34"/>
      <c r="BG893" s="34"/>
      <c r="BH893" s="34"/>
      <c r="BI893" s="34"/>
      <c r="BJ893" s="34"/>
      <c r="BK893" s="34"/>
      <c r="BL893" s="34"/>
      <c r="BM893" s="34"/>
      <c r="BN893" s="34"/>
      <c r="BO893" s="34"/>
      <c r="BP893" s="34"/>
      <c r="BQ893" s="34"/>
      <c r="BR893" s="34"/>
      <c r="BS893" s="34"/>
      <c r="BT893" s="34"/>
      <c r="BU893" s="34"/>
      <c r="BV893" s="34"/>
    </row>
    <row r="894" spans="1:74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34"/>
      <c r="AS894" s="34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  <c r="BE894" s="34"/>
      <c r="BF894" s="34"/>
      <c r="BG894" s="34"/>
      <c r="BH894" s="34"/>
      <c r="BI894" s="34"/>
      <c r="BJ894" s="34"/>
      <c r="BK894" s="34"/>
      <c r="BL894" s="34"/>
      <c r="BM894" s="34"/>
      <c r="BN894" s="34"/>
      <c r="BO894" s="34"/>
      <c r="BP894" s="34"/>
      <c r="BQ894" s="34"/>
      <c r="BR894" s="34"/>
      <c r="BS894" s="34"/>
      <c r="BT894" s="34"/>
      <c r="BU894" s="34"/>
      <c r="BV894" s="34"/>
    </row>
    <row r="895" spans="1:74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34"/>
      <c r="AS895" s="34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  <c r="BE895" s="34"/>
      <c r="BF895" s="34"/>
      <c r="BG895" s="34"/>
      <c r="BH895" s="34"/>
      <c r="BI895" s="34"/>
      <c r="BJ895" s="34"/>
      <c r="BK895" s="34"/>
      <c r="BL895" s="34"/>
      <c r="BM895" s="34"/>
      <c r="BN895" s="34"/>
      <c r="BO895" s="34"/>
      <c r="BP895" s="34"/>
      <c r="BQ895" s="34"/>
      <c r="BR895" s="34"/>
      <c r="BS895" s="34"/>
      <c r="BT895" s="34"/>
      <c r="BU895" s="34"/>
      <c r="BV895" s="34"/>
    </row>
    <row r="896" spans="1:74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34"/>
      <c r="AS896" s="34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  <c r="BE896" s="34"/>
      <c r="BF896" s="34"/>
      <c r="BG896" s="34"/>
      <c r="BH896" s="34"/>
      <c r="BI896" s="34"/>
      <c r="BJ896" s="34"/>
      <c r="BK896" s="34"/>
      <c r="BL896" s="34"/>
      <c r="BM896" s="34"/>
      <c r="BN896" s="34"/>
      <c r="BO896" s="34"/>
      <c r="BP896" s="34"/>
      <c r="BQ896" s="34"/>
      <c r="BR896" s="34"/>
      <c r="BS896" s="34"/>
      <c r="BT896" s="34"/>
      <c r="BU896" s="34"/>
      <c r="BV896" s="34"/>
    </row>
    <row r="897" spans="1:74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34"/>
      <c r="AS897" s="34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  <c r="BE897" s="34"/>
      <c r="BF897" s="34"/>
      <c r="BG897" s="34"/>
      <c r="BH897" s="34"/>
      <c r="BI897" s="34"/>
      <c r="BJ897" s="34"/>
      <c r="BK897" s="34"/>
      <c r="BL897" s="34"/>
      <c r="BM897" s="34"/>
      <c r="BN897" s="34"/>
      <c r="BO897" s="34"/>
      <c r="BP897" s="34"/>
      <c r="BQ897" s="34"/>
      <c r="BR897" s="34"/>
      <c r="BS897" s="34"/>
      <c r="BT897" s="34"/>
      <c r="BU897" s="34"/>
      <c r="BV897" s="34"/>
    </row>
    <row r="898" spans="1:74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  <c r="AS898" s="34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  <c r="BE898" s="34"/>
      <c r="BF898" s="34"/>
      <c r="BG898" s="34"/>
      <c r="BH898" s="34"/>
      <c r="BI898" s="34"/>
      <c r="BJ898" s="34"/>
      <c r="BK898" s="34"/>
      <c r="BL898" s="34"/>
      <c r="BM898" s="34"/>
      <c r="BN898" s="34"/>
      <c r="BO898" s="34"/>
      <c r="BP898" s="34"/>
      <c r="BQ898" s="34"/>
      <c r="BR898" s="34"/>
      <c r="BS898" s="34"/>
      <c r="BT898" s="34"/>
      <c r="BU898" s="34"/>
      <c r="BV898" s="34"/>
    </row>
    <row r="899" spans="1:74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34"/>
      <c r="AS899" s="34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  <c r="BE899" s="34"/>
      <c r="BF899" s="34"/>
      <c r="BG899" s="34"/>
      <c r="BH899" s="34"/>
      <c r="BI899" s="34"/>
      <c r="BJ899" s="34"/>
      <c r="BK899" s="34"/>
      <c r="BL899" s="34"/>
      <c r="BM899" s="34"/>
      <c r="BN899" s="34"/>
      <c r="BO899" s="34"/>
      <c r="BP899" s="34"/>
      <c r="BQ899" s="34"/>
      <c r="BR899" s="34"/>
      <c r="BS899" s="34"/>
      <c r="BT899" s="34"/>
      <c r="BU899" s="34"/>
      <c r="BV899" s="34"/>
    </row>
    <row r="900" spans="1:74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34"/>
      <c r="AS900" s="34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  <c r="BE900" s="34"/>
      <c r="BF900" s="34"/>
      <c r="BG900" s="34"/>
      <c r="BH900" s="34"/>
      <c r="BI900" s="34"/>
      <c r="BJ900" s="34"/>
      <c r="BK900" s="34"/>
      <c r="BL900" s="34"/>
      <c r="BM900" s="34"/>
      <c r="BN900" s="34"/>
      <c r="BO900" s="34"/>
      <c r="BP900" s="34"/>
      <c r="BQ900" s="34"/>
      <c r="BR900" s="34"/>
      <c r="BS900" s="34"/>
      <c r="BT900" s="34"/>
      <c r="BU900" s="34"/>
      <c r="BV900" s="34"/>
    </row>
    <row r="901" spans="1:74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  <c r="AS901" s="34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  <c r="BE901" s="34"/>
      <c r="BF901" s="34"/>
      <c r="BG901" s="34"/>
      <c r="BH901" s="34"/>
      <c r="BI901" s="34"/>
      <c r="BJ901" s="34"/>
      <c r="BK901" s="34"/>
      <c r="BL901" s="34"/>
      <c r="BM901" s="34"/>
      <c r="BN901" s="34"/>
      <c r="BO901" s="34"/>
      <c r="BP901" s="34"/>
      <c r="BQ901" s="34"/>
      <c r="BR901" s="34"/>
      <c r="BS901" s="34"/>
      <c r="BT901" s="34"/>
      <c r="BU901" s="34"/>
      <c r="BV901" s="34"/>
    </row>
    <row r="902" spans="1:74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34"/>
      <c r="AS902" s="34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  <c r="BE902" s="34"/>
      <c r="BF902" s="34"/>
      <c r="BG902" s="34"/>
      <c r="BH902" s="34"/>
      <c r="BI902" s="34"/>
      <c r="BJ902" s="34"/>
      <c r="BK902" s="34"/>
      <c r="BL902" s="34"/>
      <c r="BM902" s="34"/>
      <c r="BN902" s="34"/>
      <c r="BO902" s="34"/>
      <c r="BP902" s="34"/>
      <c r="BQ902" s="34"/>
      <c r="BR902" s="34"/>
      <c r="BS902" s="34"/>
      <c r="BT902" s="34"/>
      <c r="BU902" s="34"/>
      <c r="BV902" s="34"/>
    </row>
    <row r="903" spans="1:74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34"/>
      <c r="AS903" s="34"/>
      <c r="AT903" s="34"/>
      <c r="AU903" s="34"/>
      <c r="AV903" s="34"/>
      <c r="AW903" s="34"/>
      <c r="AX903" s="34"/>
      <c r="AY903" s="34"/>
      <c r="AZ903" s="34"/>
      <c r="BA903" s="34"/>
      <c r="BB903" s="34"/>
      <c r="BC903" s="34"/>
      <c r="BD903" s="34"/>
      <c r="BE903" s="34"/>
      <c r="BF903" s="34"/>
      <c r="BG903" s="34"/>
      <c r="BH903" s="34"/>
      <c r="BI903" s="34"/>
      <c r="BJ903" s="34"/>
      <c r="BK903" s="34"/>
      <c r="BL903" s="34"/>
      <c r="BM903" s="34"/>
      <c r="BN903" s="34"/>
      <c r="BO903" s="34"/>
      <c r="BP903" s="34"/>
      <c r="BQ903" s="34"/>
      <c r="BR903" s="34"/>
      <c r="BS903" s="34"/>
      <c r="BT903" s="34"/>
      <c r="BU903" s="34"/>
      <c r="BV903" s="34"/>
    </row>
    <row r="904" spans="1:74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34"/>
      <c r="AS904" s="34"/>
      <c r="AT904" s="34"/>
      <c r="AU904" s="34"/>
      <c r="AV904" s="34"/>
      <c r="AW904" s="34"/>
      <c r="AX904" s="34"/>
      <c r="AY904" s="34"/>
      <c r="AZ904" s="34"/>
      <c r="BA904" s="34"/>
      <c r="BB904" s="34"/>
      <c r="BC904" s="34"/>
      <c r="BD904" s="34"/>
      <c r="BE904" s="34"/>
      <c r="BF904" s="34"/>
      <c r="BG904" s="34"/>
      <c r="BH904" s="34"/>
      <c r="BI904" s="34"/>
      <c r="BJ904" s="34"/>
      <c r="BK904" s="34"/>
      <c r="BL904" s="34"/>
      <c r="BM904" s="34"/>
      <c r="BN904" s="34"/>
      <c r="BO904" s="34"/>
      <c r="BP904" s="34"/>
      <c r="BQ904" s="34"/>
      <c r="BR904" s="34"/>
      <c r="BS904" s="34"/>
      <c r="BT904" s="34"/>
      <c r="BU904" s="34"/>
      <c r="BV904" s="34"/>
    </row>
    <row r="905" spans="1:74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34"/>
      <c r="AS905" s="34"/>
      <c r="AT905" s="34"/>
      <c r="AU905" s="34"/>
      <c r="AV905" s="34"/>
      <c r="AW905" s="34"/>
      <c r="AX905" s="34"/>
      <c r="AY905" s="34"/>
      <c r="AZ905" s="34"/>
      <c r="BA905" s="34"/>
      <c r="BB905" s="34"/>
      <c r="BC905" s="34"/>
      <c r="BD905" s="34"/>
      <c r="BE905" s="34"/>
      <c r="BF905" s="34"/>
      <c r="BG905" s="34"/>
      <c r="BH905" s="34"/>
      <c r="BI905" s="34"/>
      <c r="BJ905" s="34"/>
      <c r="BK905" s="34"/>
      <c r="BL905" s="34"/>
      <c r="BM905" s="34"/>
      <c r="BN905" s="34"/>
      <c r="BO905" s="34"/>
      <c r="BP905" s="34"/>
      <c r="BQ905" s="34"/>
      <c r="BR905" s="34"/>
      <c r="BS905" s="34"/>
      <c r="BT905" s="34"/>
      <c r="BU905" s="34"/>
      <c r="BV905" s="34"/>
    </row>
    <row r="906" spans="1:74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34"/>
      <c r="AS906" s="34"/>
      <c r="AT906" s="34"/>
      <c r="AU906" s="34"/>
      <c r="AV906" s="34"/>
      <c r="AW906" s="34"/>
      <c r="AX906" s="34"/>
      <c r="AY906" s="34"/>
      <c r="AZ906" s="34"/>
      <c r="BA906" s="34"/>
      <c r="BB906" s="34"/>
      <c r="BC906" s="34"/>
      <c r="BD906" s="34"/>
      <c r="BE906" s="34"/>
      <c r="BF906" s="34"/>
      <c r="BG906" s="34"/>
      <c r="BH906" s="34"/>
      <c r="BI906" s="34"/>
      <c r="BJ906" s="34"/>
      <c r="BK906" s="34"/>
      <c r="BL906" s="34"/>
      <c r="BM906" s="34"/>
      <c r="BN906" s="34"/>
      <c r="BO906" s="34"/>
      <c r="BP906" s="34"/>
      <c r="BQ906" s="34"/>
      <c r="BR906" s="34"/>
      <c r="BS906" s="34"/>
      <c r="BT906" s="34"/>
      <c r="BU906" s="34"/>
      <c r="BV906" s="34"/>
    </row>
    <row r="907" spans="1:74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34"/>
      <c r="AS907" s="34"/>
      <c r="AT907" s="34"/>
      <c r="AU907" s="34"/>
      <c r="AV907" s="34"/>
      <c r="AW907" s="34"/>
      <c r="AX907" s="34"/>
      <c r="AY907" s="34"/>
      <c r="AZ907" s="34"/>
      <c r="BA907" s="34"/>
      <c r="BB907" s="34"/>
      <c r="BC907" s="34"/>
      <c r="BD907" s="34"/>
      <c r="BE907" s="34"/>
      <c r="BF907" s="34"/>
      <c r="BG907" s="34"/>
      <c r="BH907" s="34"/>
      <c r="BI907" s="34"/>
      <c r="BJ907" s="34"/>
      <c r="BK907" s="34"/>
      <c r="BL907" s="34"/>
      <c r="BM907" s="34"/>
      <c r="BN907" s="34"/>
      <c r="BO907" s="34"/>
      <c r="BP907" s="34"/>
      <c r="BQ907" s="34"/>
      <c r="BR907" s="34"/>
      <c r="BS907" s="34"/>
      <c r="BT907" s="34"/>
      <c r="BU907" s="34"/>
      <c r="BV907" s="34"/>
    </row>
    <row r="908" spans="1:74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34"/>
      <c r="AS908" s="34"/>
      <c r="AT908" s="34"/>
      <c r="AU908" s="34"/>
      <c r="AV908" s="34"/>
      <c r="AW908" s="34"/>
      <c r="AX908" s="34"/>
      <c r="AY908" s="34"/>
      <c r="AZ908" s="34"/>
      <c r="BA908" s="34"/>
      <c r="BB908" s="34"/>
      <c r="BC908" s="34"/>
      <c r="BD908" s="34"/>
      <c r="BE908" s="34"/>
      <c r="BF908" s="34"/>
      <c r="BG908" s="34"/>
      <c r="BH908" s="34"/>
      <c r="BI908" s="34"/>
      <c r="BJ908" s="34"/>
      <c r="BK908" s="34"/>
      <c r="BL908" s="34"/>
      <c r="BM908" s="34"/>
      <c r="BN908" s="34"/>
      <c r="BO908" s="34"/>
      <c r="BP908" s="34"/>
      <c r="BQ908" s="34"/>
      <c r="BR908" s="34"/>
      <c r="BS908" s="34"/>
      <c r="BT908" s="34"/>
      <c r="BU908" s="34"/>
      <c r="BV908" s="34"/>
    </row>
    <row r="909" spans="1:74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34"/>
      <c r="AS909" s="34"/>
      <c r="AT909" s="34"/>
      <c r="AU909" s="34"/>
      <c r="AV909" s="34"/>
      <c r="AW909" s="34"/>
      <c r="AX909" s="34"/>
      <c r="AY909" s="34"/>
      <c r="AZ909" s="34"/>
      <c r="BA909" s="34"/>
      <c r="BB909" s="34"/>
      <c r="BC909" s="34"/>
      <c r="BD909" s="34"/>
      <c r="BE909" s="34"/>
      <c r="BF909" s="34"/>
      <c r="BG909" s="34"/>
      <c r="BH909" s="34"/>
      <c r="BI909" s="34"/>
      <c r="BJ909" s="34"/>
      <c r="BK909" s="34"/>
      <c r="BL909" s="34"/>
      <c r="BM909" s="34"/>
      <c r="BN909" s="34"/>
      <c r="BO909" s="34"/>
      <c r="BP909" s="34"/>
      <c r="BQ909" s="34"/>
      <c r="BR909" s="34"/>
      <c r="BS909" s="34"/>
      <c r="BT909" s="34"/>
      <c r="BU909" s="34"/>
      <c r="BV909" s="34"/>
    </row>
    <row r="910" spans="1:74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34"/>
      <c r="AS910" s="34"/>
      <c r="AT910" s="34"/>
      <c r="AU910" s="34"/>
      <c r="AV910" s="34"/>
      <c r="AW910" s="34"/>
      <c r="AX910" s="34"/>
      <c r="AY910" s="34"/>
      <c r="AZ910" s="34"/>
      <c r="BA910" s="34"/>
      <c r="BB910" s="34"/>
      <c r="BC910" s="34"/>
      <c r="BD910" s="34"/>
      <c r="BE910" s="34"/>
      <c r="BF910" s="34"/>
      <c r="BG910" s="34"/>
      <c r="BH910" s="34"/>
      <c r="BI910" s="34"/>
      <c r="BJ910" s="34"/>
      <c r="BK910" s="34"/>
      <c r="BL910" s="34"/>
      <c r="BM910" s="34"/>
      <c r="BN910" s="34"/>
      <c r="BO910" s="34"/>
      <c r="BP910" s="34"/>
      <c r="BQ910" s="34"/>
      <c r="BR910" s="34"/>
      <c r="BS910" s="34"/>
      <c r="BT910" s="34"/>
      <c r="BU910" s="34"/>
      <c r="BV910" s="34"/>
    </row>
    <row r="911" spans="1:74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34"/>
      <c r="AS911" s="34"/>
      <c r="AT911" s="34"/>
      <c r="AU911" s="34"/>
      <c r="AV911" s="34"/>
      <c r="AW911" s="34"/>
      <c r="AX911" s="34"/>
      <c r="AY911" s="34"/>
      <c r="AZ911" s="34"/>
      <c r="BA911" s="34"/>
      <c r="BB911" s="34"/>
      <c r="BC911" s="34"/>
      <c r="BD911" s="34"/>
      <c r="BE911" s="34"/>
      <c r="BF911" s="34"/>
      <c r="BG911" s="34"/>
      <c r="BH911" s="34"/>
      <c r="BI911" s="34"/>
      <c r="BJ911" s="34"/>
      <c r="BK911" s="34"/>
      <c r="BL911" s="34"/>
      <c r="BM911" s="34"/>
      <c r="BN911" s="34"/>
      <c r="BO911" s="34"/>
      <c r="BP911" s="34"/>
      <c r="BQ911" s="34"/>
      <c r="BR911" s="34"/>
      <c r="BS911" s="34"/>
      <c r="BT911" s="34"/>
      <c r="BU911" s="34"/>
      <c r="BV911" s="34"/>
    </row>
    <row r="912" spans="1:74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34"/>
      <c r="AS912" s="34"/>
      <c r="AT912" s="34"/>
      <c r="AU912" s="34"/>
      <c r="AV912" s="34"/>
      <c r="AW912" s="34"/>
      <c r="AX912" s="34"/>
      <c r="AY912" s="34"/>
      <c r="AZ912" s="34"/>
      <c r="BA912" s="34"/>
      <c r="BB912" s="34"/>
      <c r="BC912" s="34"/>
      <c r="BD912" s="34"/>
      <c r="BE912" s="34"/>
      <c r="BF912" s="34"/>
      <c r="BG912" s="34"/>
      <c r="BH912" s="34"/>
      <c r="BI912" s="34"/>
      <c r="BJ912" s="34"/>
      <c r="BK912" s="34"/>
      <c r="BL912" s="34"/>
      <c r="BM912" s="34"/>
      <c r="BN912" s="34"/>
      <c r="BO912" s="34"/>
      <c r="BP912" s="34"/>
      <c r="BQ912" s="34"/>
      <c r="BR912" s="34"/>
      <c r="BS912" s="34"/>
      <c r="BT912" s="34"/>
      <c r="BU912" s="34"/>
      <c r="BV912" s="34"/>
    </row>
    <row r="913" spans="1:74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34"/>
      <c r="AS913" s="34"/>
      <c r="AT913" s="34"/>
      <c r="AU913" s="34"/>
      <c r="AV913" s="34"/>
      <c r="AW913" s="34"/>
      <c r="AX913" s="34"/>
      <c r="AY913" s="34"/>
      <c r="AZ913" s="34"/>
      <c r="BA913" s="34"/>
      <c r="BB913" s="34"/>
      <c r="BC913" s="34"/>
      <c r="BD913" s="34"/>
      <c r="BE913" s="34"/>
      <c r="BF913" s="34"/>
      <c r="BG913" s="34"/>
      <c r="BH913" s="34"/>
      <c r="BI913" s="34"/>
      <c r="BJ913" s="34"/>
      <c r="BK913" s="34"/>
      <c r="BL913" s="34"/>
      <c r="BM913" s="34"/>
      <c r="BN913" s="34"/>
      <c r="BO913" s="34"/>
      <c r="BP913" s="34"/>
      <c r="BQ913" s="34"/>
      <c r="BR913" s="34"/>
      <c r="BS913" s="34"/>
      <c r="BT913" s="34"/>
      <c r="BU913" s="34"/>
      <c r="BV913" s="34"/>
    </row>
    <row r="914" spans="1:74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34"/>
      <c r="AS914" s="34"/>
      <c r="AT914" s="34"/>
      <c r="AU914" s="34"/>
      <c r="AV914" s="34"/>
      <c r="AW914" s="34"/>
      <c r="AX914" s="34"/>
      <c r="AY914" s="34"/>
      <c r="AZ914" s="34"/>
      <c r="BA914" s="34"/>
      <c r="BB914" s="34"/>
      <c r="BC914" s="34"/>
      <c r="BD914" s="34"/>
      <c r="BE914" s="34"/>
      <c r="BF914" s="34"/>
      <c r="BG914" s="34"/>
      <c r="BH914" s="34"/>
      <c r="BI914" s="34"/>
      <c r="BJ914" s="34"/>
      <c r="BK914" s="34"/>
      <c r="BL914" s="34"/>
      <c r="BM914" s="34"/>
      <c r="BN914" s="34"/>
      <c r="BO914" s="34"/>
      <c r="BP914" s="34"/>
      <c r="BQ914" s="34"/>
      <c r="BR914" s="34"/>
      <c r="BS914" s="34"/>
      <c r="BT914" s="34"/>
      <c r="BU914" s="34"/>
      <c r="BV914" s="34"/>
    </row>
    <row r="915" spans="1:74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34"/>
      <c r="AS915" s="34"/>
      <c r="AT915" s="34"/>
      <c r="AU915" s="34"/>
      <c r="AV915" s="34"/>
      <c r="AW915" s="34"/>
      <c r="AX915" s="34"/>
      <c r="AY915" s="34"/>
      <c r="AZ915" s="34"/>
      <c r="BA915" s="34"/>
      <c r="BB915" s="34"/>
      <c r="BC915" s="34"/>
      <c r="BD915" s="34"/>
      <c r="BE915" s="34"/>
      <c r="BF915" s="34"/>
      <c r="BG915" s="34"/>
      <c r="BH915" s="34"/>
      <c r="BI915" s="34"/>
      <c r="BJ915" s="34"/>
      <c r="BK915" s="34"/>
      <c r="BL915" s="34"/>
      <c r="BM915" s="34"/>
      <c r="BN915" s="34"/>
      <c r="BO915" s="34"/>
      <c r="BP915" s="34"/>
      <c r="BQ915" s="34"/>
      <c r="BR915" s="34"/>
      <c r="BS915" s="34"/>
      <c r="BT915" s="34"/>
      <c r="BU915" s="34"/>
      <c r="BV915" s="34"/>
    </row>
    <row r="916" spans="1:74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34"/>
      <c r="AS916" s="34"/>
      <c r="AT916" s="34"/>
      <c r="AU916" s="34"/>
      <c r="AV916" s="34"/>
      <c r="AW916" s="34"/>
      <c r="AX916" s="34"/>
      <c r="AY916" s="34"/>
      <c r="AZ916" s="34"/>
      <c r="BA916" s="34"/>
      <c r="BB916" s="34"/>
      <c r="BC916" s="34"/>
      <c r="BD916" s="34"/>
      <c r="BE916" s="34"/>
      <c r="BF916" s="34"/>
      <c r="BG916" s="34"/>
      <c r="BH916" s="34"/>
      <c r="BI916" s="34"/>
      <c r="BJ916" s="34"/>
      <c r="BK916" s="34"/>
      <c r="BL916" s="34"/>
      <c r="BM916" s="34"/>
      <c r="BN916" s="34"/>
      <c r="BO916" s="34"/>
      <c r="BP916" s="34"/>
      <c r="BQ916" s="34"/>
      <c r="BR916" s="34"/>
      <c r="BS916" s="34"/>
      <c r="BT916" s="34"/>
      <c r="BU916" s="34"/>
      <c r="BV916" s="34"/>
    </row>
    <row r="917" spans="1:74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34"/>
      <c r="AS917" s="34"/>
      <c r="AT917" s="34"/>
      <c r="AU917" s="34"/>
      <c r="AV917" s="34"/>
      <c r="AW917" s="34"/>
      <c r="AX917" s="34"/>
      <c r="AY917" s="34"/>
      <c r="AZ917" s="34"/>
      <c r="BA917" s="34"/>
      <c r="BB917" s="34"/>
      <c r="BC917" s="34"/>
      <c r="BD917" s="34"/>
      <c r="BE917" s="34"/>
      <c r="BF917" s="34"/>
      <c r="BG917" s="34"/>
      <c r="BH917" s="34"/>
      <c r="BI917" s="34"/>
      <c r="BJ917" s="34"/>
      <c r="BK917" s="34"/>
      <c r="BL917" s="34"/>
      <c r="BM917" s="34"/>
      <c r="BN917" s="34"/>
      <c r="BO917" s="34"/>
      <c r="BP917" s="34"/>
      <c r="BQ917" s="34"/>
      <c r="BR917" s="34"/>
      <c r="BS917" s="34"/>
      <c r="BT917" s="34"/>
      <c r="BU917" s="34"/>
      <c r="BV917" s="34"/>
    </row>
    <row r="918" spans="1:74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34"/>
      <c r="AS918" s="34"/>
      <c r="AT918" s="34"/>
      <c r="AU918" s="34"/>
      <c r="AV918" s="34"/>
      <c r="AW918" s="34"/>
      <c r="AX918" s="34"/>
      <c r="AY918" s="34"/>
      <c r="AZ918" s="34"/>
      <c r="BA918" s="34"/>
      <c r="BB918" s="34"/>
      <c r="BC918" s="34"/>
      <c r="BD918" s="34"/>
      <c r="BE918" s="34"/>
      <c r="BF918" s="34"/>
      <c r="BG918" s="34"/>
      <c r="BH918" s="34"/>
      <c r="BI918" s="34"/>
      <c r="BJ918" s="34"/>
      <c r="BK918" s="34"/>
      <c r="BL918" s="34"/>
      <c r="BM918" s="34"/>
      <c r="BN918" s="34"/>
      <c r="BO918" s="34"/>
      <c r="BP918" s="34"/>
      <c r="BQ918" s="34"/>
      <c r="BR918" s="34"/>
      <c r="BS918" s="34"/>
      <c r="BT918" s="34"/>
      <c r="BU918" s="34"/>
      <c r="BV918" s="34"/>
    </row>
    <row r="919" spans="1:74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34"/>
      <c r="AS919" s="34"/>
      <c r="AT919" s="34"/>
      <c r="AU919" s="34"/>
      <c r="AV919" s="34"/>
      <c r="AW919" s="34"/>
      <c r="AX919" s="34"/>
      <c r="AY919" s="34"/>
      <c r="AZ919" s="34"/>
      <c r="BA919" s="34"/>
      <c r="BB919" s="34"/>
      <c r="BC919" s="34"/>
      <c r="BD919" s="34"/>
      <c r="BE919" s="34"/>
      <c r="BF919" s="34"/>
      <c r="BG919" s="34"/>
      <c r="BH919" s="34"/>
      <c r="BI919" s="34"/>
      <c r="BJ919" s="34"/>
      <c r="BK919" s="34"/>
      <c r="BL919" s="34"/>
      <c r="BM919" s="34"/>
      <c r="BN919" s="34"/>
      <c r="BO919" s="34"/>
      <c r="BP919" s="34"/>
      <c r="BQ919" s="34"/>
      <c r="BR919" s="34"/>
      <c r="BS919" s="34"/>
      <c r="BT919" s="34"/>
      <c r="BU919" s="34"/>
      <c r="BV919" s="34"/>
    </row>
    <row r="920" spans="1:74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34"/>
      <c r="AS920" s="34"/>
      <c r="AT920" s="34"/>
      <c r="AU920" s="34"/>
      <c r="AV920" s="34"/>
      <c r="AW920" s="34"/>
      <c r="AX920" s="34"/>
      <c r="AY920" s="34"/>
      <c r="AZ920" s="34"/>
      <c r="BA920" s="34"/>
      <c r="BB920" s="34"/>
      <c r="BC920" s="34"/>
      <c r="BD920" s="34"/>
      <c r="BE920" s="34"/>
      <c r="BF920" s="34"/>
      <c r="BG920" s="34"/>
      <c r="BH920" s="34"/>
      <c r="BI920" s="34"/>
      <c r="BJ920" s="34"/>
      <c r="BK920" s="34"/>
      <c r="BL920" s="34"/>
      <c r="BM920" s="34"/>
      <c r="BN920" s="34"/>
      <c r="BO920" s="34"/>
      <c r="BP920" s="34"/>
      <c r="BQ920" s="34"/>
      <c r="BR920" s="34"/>
      <c r="BS920" s="34"/>
      <c r="BT920" s="34"/>
      <c r="BU920" s="34"/>
      <c r="BV920" s="34"/>
    </row>
    <row r="921" spans="1:74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34"/>
      <c r="AS921" s="34"/>
      <c r="AT921" s="34"/>
      <c r="AU921" s="34"/>
      <c r="AV921" s="34"/>
      <c r="AW921" s="34"/>
      <c r="AX921" s="34"/>
      <c r="AY921" s="34"/>
      <c r="AZ921" s="34"/>
      <c r="BA921" s="34"/>
      <c r="BB921" s="34"/>
      <c r="BC921" s="34"/>
      <c r="BD921" s="34"/>
      <c r="BE921" s="34"/>
      <c r="BF921" s="34"/>
      <c r="BG921" s="34"/>
      <c r="BH921" s="34"/>
      <c r="BI921" s="34"/>
      <c r="BJ921" s="34"/>
      <c r="BK921" s="34"/>
      <c r="BL921" s="34"/>
      <c r="BM921" s="34"/>
      <c r="BN921" s="34"/>
      <c r="BO921" s="34"/>
      <c r="BP921" s="34"/>
      <c r="BQ921" s="34"/>
      <c r="BR921" s="34"/>
      <c r="BS921" s="34"/>
      <c r="BT921" s="34"/>
      <c r="BU921" s="34"/>
      <c r="BV921" s="34"/>
    </row>
    <row r="922" spans="1:74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34"/>
      <c r="AS922" s="34"/>
      <c r="AT922" s="34"/>
      <c r="AU922" s="34"/>
      <c r="AV922" s="34"/>
      <c r="AW922" s="34"/>
      <c r="AX922" s="34"/>
      <c r="AY922" s="34"/>
      <c r="AZ922" s="34"/>
      <c r="BA922" s="34"/>
      <c r="BB922" s="34"/>
      <c r="BC922" s="34"/>
      <c r="BD922" s="34"/>
      <c r="BE922" s="34"/>
      <c r="BF922" s="34"/>
      <c r="BG922" s="34"/>
      <c r="BH922" s="34"/>
      <c r="BI922" s="34"/>
      <c r="BJ922" s="34"/>
      <c r="BK922" s="34"/>
      <c r="BL922" s="34"/>
      <c r="BM922" s="34"/>
      <c r="BN922" s="34"/>
      <c r="BO922" s="34"/>
      <c r="BP922" s="34"/>
      <c r="BQ922" s="34"/>
      <c r="BR922" s="34"/>
      <c r="BS922" s="34"/>
      <c r="BT922" s="34"/>
      <c r="BU922" s="34"/>
      <c r="BV922" s="34"/>
    </row>
    <row r="923" spans="1:74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34"/>
      <c r="AS923" s="34"/>
      <c r="AT923" s="34"/>
      <c r="AU923" s="34"/>
      <c r="AV923" s="34"/>
      <c r="AW923" s="34"/>
      <c r="AX923" s="34"/>
      <c r="AY923" s="34"/>
      <c r="AZ923" s="34"/>
      <c r="BA923" s="34"/>
      <c r="BB923" s="34"/>
      <c r="BC923" s="34"/>
      <c r="BD923" s="34"/>
      <c r="BE923" s="34"/>
      <c r="BF923" s="34"/>
      <c r="BG923" s="34"/>
      <c r="BH923" s="34"/>
      <c r="BI923" s="34"/>
      <c r="BJ923" s="34"/>
      <c r="BK923" s="34"/>
      <c r="BL923" s="34"/>
      <c r="BM923" s="34"/>
      <c r="BN923" s="34"/>
      <c r="BO923" s="34"/>
      <c r="BP923" s="34"/>
      <c r="BQ923" s="34"/>
      <c r="BR923" s="34"/>
      <c r="BS923" s="34"/>
      <c r="BT923" s="34"/>
      <c r="BU923" s="34"/>
      <c r="BV923" s="34"/>
    </row>
    <row r="924" spans="1:74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34"/>
      <c r="AS924" s="34"/>
      <c r="AT924" s="34"/>
      <c r="AU924" s="34"/>
      <c r="AV924" s="34"/>
      <c r="AW924" s="34"/>
      <c r="AX924" s="34"/>
      <c r="AY924" s="34"/>
      <c r="AZ924" s="34"/>
      <c r="BA924" s="34"/>
      <c r="BB924" s="34"/>
      <c r="BC924" s="34"/>
      <c r="BD924" s="34"/>
      <c r="BE924" s="34"/>
      <c r="BF924" s="34"/>
      <c r="BG924" s="34"/>
      <c r="BH924" s="34"/>
      <c r="BI924" s="34"/>
      <c r="BJ924" s="34"/>
      <c r="BK924" s="34"/>
      <c r="BL924" s="34"/>
      <c r="BM924" s="34"/>
      <c r="BN924" s="34"/>
      <c r="BO924" s="34"/>
      <c r="BP924" s="34"/>
      <c r="BQ924" s="34"/>
      <c r="BR924" s="34"/>
      <c r="BS924" s="34"/>
      <c r="BT924" s="34"/>
      <c r="BU924" s="34"/>
      <c r="BV924" s="34"/>
    </row>
    <row r="925" spans="1:74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34"/>
      <c r="AS925" s="34"/>
      <c r="AT925" s="34"/>
      <c r="AU925" s="34"/>
      <c r="AV925" s="34"/>
      <c r="AW925" s="34"/>
      <c r="AX925" s="34"/>
      <c r="AY925" s="34"/>
      <c r="AZ925" s="34"/>
      <c r="BA925" s="34"/>
      <c r="BB925" s="34"/>
      <c r="BC925" s="34"/>
      <c r="BD925" s="34"/>
      <c r="BE925" s="34"/>
      <c r="BF925" s="34"/>
      <c r="BG925" s="34"/>
      <c r="BH925" s="34"/>
      <c r="BI925" s="34"/>
      <c r="BJ925" s="34"/>
      <c r="BK925" s="34"/>
      <c r="BL925" s="34"/>
      <c r="BM925" s="34"/>
      <c r="BN925" s="34"/>
      <c r="BO925" s="34"/>
      <c r="BP925" s="34"/>
      <c r="BQ925" s="34"/>
      <c r="BR925" s="34"/>
      <c r="BS925" s="34"/>
      <c r="BT925" s="34"/>
      <c r="BU925" s="34"/>
      <c r="BV925" s="34"/>
    </row>
    <row r="926" spans="1:74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34"/>
      <c r="AS926" s="34"/>
      <c r="AT926" s="34"/>
      <c r="AU926" s="34"/>
      <c r="AV926" s="34"/>
      <c r="AW926" s="34"/>
      <c r="AX926" s="34"/>
      <c r="AY926" s="34"/>
      <c r="AZ926" s="34"/>
      <c r="BA926" s="34"/>
      <c r="BB926" s="34"/>
      <c r="BC926" s="34"/>
      <c r="BD926" s="34"/>
      <c r="BE926" s="34"/>
      <c r="BF926" s="34"/>
      <c r="BG926" s="34"/>
      <c r="BH926" s="34"/>
      <c r="BI926" s="34"/>
      <c r="BJ926" s="34"/>
      <c r="BK926" s="34"/>
      <c r="BL926" s="34"/>
      <c r="BM926" s="34"/>
      <c r="BN926" s="34"/>
      <c r="BO926" s="34"/>
      <c r="BP926" s="34"/>
      <c r="BQ926" s="34"/>
      <c r="BR926" s="34"/>
      <c r="BS926" s="34"/>
      <c r="BT926" s="34"/>
      <c r="BU926" s="34"/>
      <c r="BV926" s="34"/>
    </row>
    <row r="927" spans="1:74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34"/>
      <c r="AS927" s="34"/>
      <c r="AT927" s="34"/>
      <c r="AU927" s="34"/>
      <c r="AV927" s="34"/>
      <c r="AW927" s="34"/>
      <c r="AX927" s="34"/>
      <c r="AY927" s="34"/>
      <c r="AZ927" s="34"/>
      <c r="BA927" s="34"/>
      <c r="BB927" s="34"/>
      <c r="BC927" s="34"/>
      <c r="BD927" s="34"/>
      <c r="BE927" s="34"/>
      <c r="BF927" s="34"/>
      <c r="BG927" s="34"/>
      <c r="BH927" s="34"/>
      <c r="BI927" s="34"/>
      <c r="BJ927" s="34"/>
      <c r="BK927" s="34"/>
      <c r="BL927" s="34"/>
      <c r="BM927" s="34"/>
      <c r="BN927" s="34"/>
      <c r="BO927" s="34"/>
      <c r="BP927" s="34"/>
      <c r="BQ927" s="34"/>
      <c r="BR927" s="34"/>
      <c r="BS927" s="34"/>
      <c r="BT927" s="34"/>
      <c r="BU927" s="34"/>
      <c r="BV927" s="34"/>
    </row>
    <row r="928" spans="1:74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34"/>
      <c r="AS928" s="34"/>
      <c r="AT928" s="34"/>
      <c r="AU928" s="34"/>
      <c r="AV928" s="34"/>
      <c r="AW928" s="34"/>
      <c r="AX928" s="34"/>
      <c r="AY928" s="34"/>
      <c r="AZ928" s="34"/>
      <c r="BA928" s="34"/>
      <c r="BB928" s="34"/>
      <c r="BC928" s="34"/>
      <c r="BD928" s="34"/>
      <c r="BE928" s="34"/>
      <c r="BF928" s="34"/>
      <c r="BG928" s="34"/>
      <c r="BH928" s="34"/>
      <c r="BI928" s="34"/>
      <c r="BJ928" s="34"/>
      <c r="BK928" s="34"/>
      <c r="BL928" s="34"/>
      <c r="BM928" s="34"/>
      <c r="BN928" s="34"/>
      <c r="BO928" s="34"/>
      <c r="BP928" s="34"/>
      <c r="BQ928" s="34"/>
      <c r="BR928" s="34"/>
      <c r="BS928" s="34"/>
      <c r="BT928" s="34"/>
      <c r="BU928" s="34"/>
      <c r="BV928" s="34"/>
    </row>
    <row r="929" spans="1:74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34"/>
      <c r="AS929" s="34"/>
      <c r="AT929" s="34"/>
      <c r="AU929" s="34"/>
      <c r="AV929" s="34"/>
      <c r="AW929" s="34"/>
      <c r="AX929" s="34"/>
      <c r="AY929" s="34"/>
      <c r="AZ929" s="34"/>
      <c r="BA929" s="34"/>
      <c r="BB929" s="34"/>
      <c r="BC929" s="34"/>
      <c r="BD929" s="34"/>
      <c r="BE929" s="34"/>
      <c r="BF929" s="34"/>
      <c r="BG929" s="34"/>
      <c r="BH929" s="34"/>
      <c r="BI929" s="34"/>
      <c r="BJ929" s="34"/>
      <c r="BK929" s="34"/>
      <c r="BL929" s="34"/>
      <c r="BM929" s="34"/>
      <c r="BN929" s="34"/>
      <c r="BO929" s="34"/>
      <c r="BP929" s="34"/>
      <c r="BQ929" s="34"/>
      <c r="BR929" s="34"/>
      <c r="BS929" s="34"/>
      <c r="BT929" s="34"/>
      <c r="BU929" s="34"/>
      <c r="BV929" s="34"/>
    </row>
    <row r="930" spans="1:74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34"/>
      <c r="AS930" s="34"/>
      <c r="AT930" s="34"/>
      <c r="AU930" s="34"/>
      <c r="AV930" s="34"/>
      <c r="AW930" s="34"/>
      <c r="AX930" s="34"/>
      <c r="AY930" s="34"/>
      <c r="AZ930" s="34"/>
      <c r="BA930" s="34"/>
      <c r="BB930" s="34"/>
      <c r="BC930" s="34"/>
      <c r="BD930" s="34"/>
      <c r="BE930" s="34"/>
      <c r="BF930" s="34"/>
      <c r="BG930" s="34"/>
      <c r="BH930" s="34"/>
      <c r="BI930" s="34"/>
      <c r="BJ930" s="34"/>
      <c r="BK930" s="34"/>
      <c r="BL930" s="34"/>
      <c r="BM930" s="34"/>
      <c r="BN930" s="34"/>
      <c r="BO930" s="34"/>
      <c r="BP930" s="34"/>
      <c r="BQ930" s="34"/>
      <c r="BR930" s="34"/>
      <c r="BS930" s="34"/>
      <c r="BT930" s="34"/>
      <c r="BU930" s="34"/>
      <c r="BV930" s="34"/>
    </row>
    <row r="931" spans="1:74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34"/>
      <c r="AS931" s="34"/>
      <c r="AT931" s="34"/>
      <c r="AU931" s="34"/>
      <c r="AV931" s="34"/>
      <c r="AW931" s="34"/>
      <c r="AX931" s="34"/>
      <c r="AY931" s="34"/>
      <c r="AZ931" s="34"/>
      <c r="BA931" s="34"/>
      <c r="BB931" s="34"/>
      <c r="BC931" s="34"/>
      <c r="BD931" s="34"/>
      <c r="BE931" s="34"/>
      <c r="BF931" s="34"/>
      <c r="BG931" s="34"/>
      <c r="BH931" s="34"/>
      <c r="BI931" s="34"/>
      <c r="BJ931" s="34"/>
      <c r="BK931" s="34"/>
      <c r="BL931" s="34"/>
      <c r="BM931" s="34"/>
      <c r="BN931" s="34"/>
      <c r="BO931" s="34"/>
      <c r="BP931" s="34"/>
      <c r="BQ931" s="34"/>
      <c r="BR931" s="34"/>
      <c r="BS931" s="34"/>
      <c r="BT931" s="34"/>
      <c r="BU931" s="34"/>
      <c r="BV931" s="34"/>
    </row>
    <row r="932" spans="1:74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34"/>
      <c r="AS932" s="34"/>
      <c r="AT932" s="34"/>
      <c r="AU932" s="34"/>
      <c r="AV932" s="34"/>
      <c r="AW932" s="34"/>
      <c r="AX932" s="34"/>
      <c r="AY932" s="34"/>
      <c r="AZ932" s="34"/>
      <c r="BA932" s="34"/>
      <c r="BB932" s="34"/>
      <c r="BC932" s="34"/>
      <c r="BD932" s="34"/>
      <c r="BE932" s="34"/>
      <c r="BF932" s="34"/>
      <c r="BG932" s="34"/>
      <c r="BH932" s="34"/>
      <c r="BI932" s="34"/>
      <c r="BJ932" s="34"/>
      <c r="BK932" s="34"/>
      <c r="BL932" s="34"/>
      <c r="BM932" s="34"/>
      <c r="BN932" s="34"/>
      <c r="BO932" s="34"/>
      <c r="BP932" s="34"/>
      <c r="BQ932" s="34"/>
      <c r="BR932" s="34"/>
      <c r="BS932" s="34"/>
      <c r="BT932" s="34"/>
      <c r="BU932" s="34"/>
      <c r="BV932" s="34"/>
    </row>
    <row r="933" spans="1:74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34"/>
      <c r="AS933" s="34"/>
      <c r="AT933" s="34"/>
      <c r="AU933" s="34"/>
      <c r="AV933" s="34"/>
      <c r="AW933" s="34"/>
      <c r="AX933" s="34"/>
      <c r="AY933" s="34"/>
      <c r="AZ933" s="34"/>
      <c r="BA933" s="34"/>
      <c r="BB933" s="34"/>
      <c r="BC933" s="34"/>
      <c r="BD933" s="34"/>
      <c r="BE933" s="34"/>
      <c r="BF933" s="34"/>
      <c r="BG933" s="34"/>
      <c r="BH933" s="34"/>
      <c r="BI933" s="34"/>
      <c r="BJ933" s="34"/>
      <c r="BK933" s="34"/>
      <c r="BL933" s="34"/>
      <c r="BM933" s="34"/>
      <c r="BN933" s="34"/>
      <c r="BO933" s="34"/>
      <c r="BP933" s="34"/>
      <c r="BQ933" s="34"/>
      <c r="BR933" s="34"/>
      <c r="BS933" s="34"/>
      <c r="BT933" s="34"/>
      <c r="BU933" s="34"/>
      <c r="BV933" s="34"/>
    </row>
    <row r="934" spans="1:74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34"/>
      <c r="AS934" s="34"/>
      <c r="AT934" s="34"/>
      <c r="AU934" s="34"/>
      <c r="AV934" s="34"/>
      <c r="AW934" s="34"/>
      <c r="AX934" s="34"/>
      <c r="AY934" s="34"/>
      <c r="AZ934" s="34"/>
      <c r="BA934" s="34"/>
      <c r="BB934" s="34"/>
      <c r="BC934" s="34"/>
      <c r="BD934" s="34"/>
      <c r="BE934" s="34"/>
      <c r="BF934" s="34"/>
      <c r="BG934" s="34"/>
      <c r="BH934" s="34"/>
      <c r="BI934" s="34"/>
      <c r="BJ934" s="34"/>
      <c r="BK934" s="34"/>
      <c r="BL934" s="34"/>
      <c r="BM934" s="34"/>
      <c r="BN934" s="34"/>
      <c r="BO934" s="34"/>
      <c r="BP934" s="34"/>
      <c r="BQ934" s="34"/>
      <c r="BR934" s="34"/>
      <c r="BS934" s="34"/>
      <c r="BT934" s="34"/>
      <c r="BU934" s="34"/>
      <c r="BV934" s="34"/>
    </row>
    <row r="935" spans="1:74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34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34"/>
      <c r="BE935" s="34"/>
      <c r="BF935" s="34"/>
      <c r="BG935" s="34"/>
      <c r="BH935" s="34"/>
      <c r="BI935" s="34"/>
      <c r="BJ935" s="34"/>
      <c r="BK935" s="34"/>
      <c r="BL935" s="34"/>
      <c r="BM935" s="34"/>
      <c r="BN935" s="34"/>
      <c r="BO935" s="34"/>
      <c r="BP935" s="34"/>
      <c r="BQ935" s="34"/>
      <c r="BR935" s="34"/>
      <c r="BS935" s="34"/>
      <c r="BT935" s="34"/>
      <c r="BU935" s="34"/>
      <c r="BV935" s="34"/>
    </row>
    <row r="936" spans="1:74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34"/>
      <c r="AS936" s="34"/>
      <c r="AT936" s="34"/>
      <c r="AU936" s="34"/>
      <c r="AV936" s="34"/>
      <c r="AW936" s="34"/>
      <c r="AX936" s="34"/>
      <c r="AY936" s="34"/>
      <c r="AZ936" s="34"/>
      <c r="BA936" s="34"/>
      <c r="BB936" s="34"/>
      <c r="BC936" s="34"/>
      <c r="BD936" s="34"/>
      <c r="BE936" s="34"/>
      <c r="BF936" s="34"/>
      <c r="BG936" s="34"/>
      <c r="BH936" s="34"/>
      <c r="BI936" s="34"/>
      <c r="BJ936" s="34"/>
      <c r="BK936" s="34"/>
      <c r="BL936" s="34"/>
      <c r="BM936" s="34"/>
      <c r="BN936" s="34"/>
      <c r="BO936" s="34"/>
      <c r="BP936" s="34"/>
      <c r="BQ936" s="34"/>
      <c r="BR936" s="34"/>
      <c r="BS936" s="34"/>
      <c r="BT936" s="34"/>
      <c r="BU936" s="34"/>
      <c r="BV936" s="34"/>
    </row>
    <row r="937" spans="1:74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34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  <c r="BE937" s="34"/>
      <c r="BF937" s="34"/>
      <c r="BG937" s="34"/>
      <c r="BH937" s="34"/>
      <c r="BI937" s="34"/>
      <c r="BJ937" s="34"/>
      <c r="BK937" s="34"/>
      <c r="BL937" s="34"/>
      <c r="BM937" s="34"/>
      <c r="BN937" s="34"/>
      <c r="BO937" s="34"/>
      <c r="BP937" s="34"/>
      <c r="BQ937" s="34"/>
      <c r="BR937" s="34"/>
      <c r="BS937" s="34"/>
      <c r="BT937" s="34"/>
      <c r="BU937" s="34"/>
      <c r="BV937" s="34"/>
    </row>
    <row r="938" spans="1:74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34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  <c r="BE938" s="34"/>
      <c r="BF938" s="34"/>
      <c r="BG938" s="34"/>
      <c r="BH938" s="34"/>
      <c r="BI938" s="34"/>
      <c r="BJ938" s="34"/>
      <c r="BK938" s="34"/>
      <c r="BL938" s="34"/>
      <c r="BM938" s="34"/>
      <c r="BN938" s="34"/>
      <c r="BO938" s="34"/>
      <c r="BP938" s="34"/>
      <c r="BQ938" s="34"/>
      <c r="BR938" s="34"/>
      <c r="BS938" s="34"/>
      <c r="BT938" s="34"/>
      <c r="BU938" s="34"/>
      <c r="BV938" s="34"/>
    </row>
    <row r="939" spans="1:74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  <c r="BN939" s="34"/>
      <c r="BO939" s="34"/>
      <c r="BP939" s="34"/>
      <c r="BQ939" s="34"/>
      <c r="BR939" s="34"/>
      <c r="BS939" s="34"/>
      <c r="BT939" s="34"/>
      <c r="BU939" s="34"/>
      <c r="BV939" s="34"/>
    </row>
    <row r="940" spans="1:74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  <c r="BN940" s="34"/>
      <c r="BO940" s="34"/>
      <c r="BP940" s="34"/>
      <c r="BQ940" s="34"/>
      <c r="BR940" s="34"/>
      <c r="BS940" s="34"/>
      <c r="BT940" s="34"/>
      <c r="BU940" s="34"/>
      <c r="BV940" s="34"/>
    </row>
    <row r="941" spans="1:74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  <c r="BN941" s="34"/>
      <c r="BO941" s="34"/>
      <c r="BP941" s="34"/>
      <c r="BQ941" s="34"/>
      <c r="BR941" s="34"/>
      <c r="BS941" s="34"/>
      <c r="BT941" s="34"/>
      <c r="BU941" s="34"/>
      <c r="BV941" s="34"/>
    </row>
    <row r="942" spans="1:74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4"/>
      <c r="BO942" s="34"/>
      <c r="BP942" s="34"/>
      <c r="BQ942" s="34"/>
      <c r="BR942" s="34"/>
      <c r="BS942" s="34"/>
      <c r="BT942" s="34"/>
      <c r="BU942" s="34"/>
      <c r="BV942" s="34"/>
    </row>
    <row r="943" spans="1:74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4"/>
      <c r="BO943" s="34"/>
      <c r="BP943" s="34"/>
      <c r="BQ943" s="34"/>
      <c r="BR943" s="34"/>
      <c r="BS943" s="34"/>
      <c r="BT943" s="34"/>
      <c r="BU943" s="34"/>
      <c r="BV943" s="34"/>
    </row>
    <row r="944" spans="1:74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4"/>
      <c r="BO944" s="34"/>
      <c r="BP944" s="34"/>
      <c r="BQ944" s="34"/>
      <c r="BR944" s="34"/>
      <c r="BS944" s="34"/>
      <c r="BT944" s="34"/>
      <c r="BU944" s="34"/>
      <c r="BV944" s="34"/>
    </row>
    <row r="945" spans="1:74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4"/>
      <c r="BO945" s="34"/>
      <c r="BP945" s="34"/>
      <c r="BQ945" s="34"/>
      <c r="BR945" s="34"/>
      <c r="BS945" s="34"/>
      <c r="BT945" s="34"/>
      <c r="BU945" s="34"/>
      <c r="BV945" s="34"/>
    </row>
    <row r="946" spans="1:74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4"/>
      <c r="BO946" s="34"/>
      <c r="BP946" s="34"/>
      <c r="BQ946" s="34"/>
      <c r="BR946" s="34"/>
      <c r="BS946" s="34"/>
      <c r="BT946" s="34"/>
      <c r="BU946" s="34"/>
      <c r="BV946" s="34"/>
    </row>
    <row r="947" spans="1:74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4"/>
      <c r="BO947" s="34"/>
      <c r="BP947" s="34"/>
      <c r="BQ947" s="34"/>
      <c r="BR947" s="34"/>
      <c r="BS947" s="34"/>
      <c r="BT947" s="34"/>
      <c r="BU947" s="34"/>
      <c r="BV947" s="34"/>
    </row>
    <row r="948" spans="1:74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4"/>
      <c r="BO948" s="34"/>
      <c r="BP948" s="34"/>
      <c r="BQ948" s="34"/>
      <c r="BR948" s="34"/>
      <c r="BS948" s="34"/>
      <c r="BT948" s="34"/>
      <c r="BU948" s="34"/>
      <c r="BV948" s="34"/>
    </row>
    <row r="949" spans="1:74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4"/>
      <c r="BO949" s="34"/>
      <c r="BP949" s="34"/>
      <c r="BQ949" s="34"/>
      <c r="BR949" s="34"/>
      <c r="BS949" s="34"/>
      <c r="BT949" s="34"/>
      <c r="BU949" s="34"/>
      <c r="BV949" s="34"/>
    </row>
    <row r="950" spans="1:74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4"/>
      <c r="BO950" s="34"/>
      <c r="BP950" s="34"/>
      <c r="BQ950" s="34"/>
      <c r="BR950" s="34"/>
      <c r="BS950" s="34"/>
      <c r="BT950" s="34"/>
      <c r="BU950" s="34"/>
      <c r="BV950" s="34"/>
    </row>
    <row r="951" spans="1:74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4"/>
      <c r="BO951" s="34"/>
      <c r="BP951" s="34"/>
      <c r="BQ951" s="34"/>
      <c r="BR951" s="34"/>
      <c r="BS951" s="34"/>
      <c r="BT951" s="34"/>
      <c r="BU951" s="34"/>
      <c r="BV951" s="34"/>
    </row>
    <row r="952" spans="1:74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4"/>
      <c r="BO952" s="34"/>
      <c r="BP952" s="34"/>
      <c r="BQ952" s="34"/>
      <c r="BR952" s="34"/>
      <c r="BS952" s="34"/>
      <c r="BT952" s="34"/>
      <c r="BU952" s="34"/>
      <c r="BV952" s="34"/>
    </row>
    <row r="953" spans="1:74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4"/>
      <c r="BO953" s="34"/>
      <c r="BP953" s="34"/>
      <c r="BQ953" s="34"/>
      <c r="BR953" s="34"/>
      <c r="BS953" s="34"/>
      <c r="BT953" s="34"/>
      <c r="BU953" s="34"/>
      <c r="BV953" s="34"/>
    </row>
    <row r="954" spans="1:74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  <c r="BE954" s="34"/>
      <c r="BF954" s="34"/>
      <c r="BG954" s="34"/>
      <c r="BH954" s="34"/>
      <c r="BI954" s="34"/>
      <c r="BJ954" s="34"/>
      <c r="BK954" s="34"/>
      <c r="BL954" s="34"/>
      <c r="BM954" s="34"/>
      <c r="BN954" s="34"/>
      <c r="BO954" s="34"/>
      <c r="BP954" s="34"/>
      <c r="BQ954" s="34"/>
      <c r="BR954" s="34"/>
      <c r="BS954" s="34"/>
      <c r="BT954" s="34"/>
      <c r="BU954" s="34"/>
      <c r="BV954" s="34"/>
    </row>
    <row r="955" spans="1:74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34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  <c r="BE955" s="34"/>
      <c r="BF955" s="34"/>
      <c r="BG955" s="34"/>
      <c r="BH955" s="34"/>
      <c r="BI955" s="34"/>
      <c r="BJ955" s="34"/>
      <c r="BK955" s="34"/>
      <c r="BL955" s="34"/>
      <c r="BM955" s="34"/>
      <c r="BN955" s="34"/>
      <c r="BO955" s="34"/>
      <c r="BP955" s="34"/>
      <c r="BQ955" s="34"/>
      <c r="BR955" s="34"/>
      <c r="BS955" s="34"/>
      <c r="BT955" s="34"/>
      <c r="BU955" s="34"/>
      <c r="BV955" s="34"/>
    </row>
    <row r="956" spans="1:74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34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  <c r="BE956" s="34"/>
      <c r="BF956" s="34"/>
      <c r="BG956" s="34"/>
      <c r="BH956" s="34"/>
      <c r="BI956" s="34"/>
      <c r="BJ956" s="34"/>
      <c r="BK956" s="34"/>
      <c r="BL956" s="34"/>
      <c r="BM956" s="34"/>
      <c r="BN956" s="34"/>
      <c r="BO956" s="34"/>
      <c r="BP956" s="34"/>
      <c r="BQ956" s="34"/>
      <c r="BR956" s="34"/>
      <c r="BS956" s="34"/>
      <c r="BT956" s="34"/>
      <c r="BU956" s="34"/>
      <c r="BV956" s="34"/>
    </row>
    <row r="957" spans="1:74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34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  <c r="BE957" s="34"/>
      <c r="BF957" s="34"/>
      <c r="BG957" s="34"/>
      <c r="BH957" s="34"/>
      <c r="BI957" s="34"/>
      <c r="BJ957" s="34"/>
      <c r="BK957" s="34"/>
      <c r="BL957" s="34"/>
      <c r="BM957" s="34"/>
      <c r="BN957" s="34"/>
      <c r="BO957" s="34"/>
      <c r="BP957" s="34"/>
      <c r="BQ957" s="34"/>
      <c r="BR957" s="34"/>
      <c r="BS957" s="34"/>
      <c r="BT957" s="34"/>
      <c r="BU957" s="34"/>
      <c r="BV957" s="34"/>
    </row>
    <row r="958" spans="1:74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34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  <c r="BE958" s="34"/>
      <c r="BF958" s="34"/>
      <c r="BG958" s="34"/>
      <c r="BH958" s="34"/>
      <c r="BI958" s="34"/>
      <c r="BJ958" s="34"/>
      <c r="BK958" s="34"/>
      <c r="BL958" s="34"/>
      <c r="BM958" s="34"/>
      <c r="BN958" s="34"/>
      <c r="BO958" s="34"/>
      <c r="BP958" s="34"/>
      <c r="BQ958" s="34"/>
      <c r="BR958" s="34"/>
      <c r="BS958" s="34"/>
      <c r="BT958" s="34"/>
      <c r="BU958" s="34"/>
      <c r="BV958" s="34"/>
    </row>
    <row r="959" spans="1:74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34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  <c r="BE959" s="34"/>
      <c r="BF959" s="34"/>
      <c r="BG959" s="34"/>
      <c r="BH959" s="34"/>
      <c r="BI959" s="34"/>
      <c r="BJ959" s="34"/>
      <c r="BK959" s="34"/>
      <c r="BL959" s="34"/>
      <c r="BM959" s="34"/>
      <c r="BN959" s="34"/>
      <c r="BO959" s="34"/>
      <c r="BP959" s="34"/>
      <c r="BQ959" s="34"/>
      <c r="BR959" s="34"/>
      <c r="BS959" s="34"/>
      <c r="BT959" s="34"/>
      <c r="BU959" s="34"/>
      <c r="BV959" s="34"/>
    </row>
    <row r="960" spans="1:74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34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  <c r="BE960" s="34"/>
      <c r="BF960" s="34"/>
      <c r="BG960" s="34"/>
      <c r="BH960" s="34"/>
      <c r="BI960" s="34"/>
      <c r="BJ960" s="34"/>
      <c r="BK960" s="34"/>
      <c r="BL960" s="34"/>
      <c r="BM960" s="34"/>
      <c r="BN960" s="34"/>
      <c r="BO960" s="34"/>
      <c r="BP960" s="34"/>
      <c r="BQ960" s="34"/>
      <c r="BR960" s="34"/>
      <c r="BS960" s="34"/>
      <c r="BT960" s="34"/>
      <c r="BU960" s="34"/>
      <c r="BV960" s="34"/>
    </row>
    <row r="961" spans="1:74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34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  <c r="BE961" s="34"/>
      <c r="BF961" s="34"/>
      <c r="BG961" s="34"/>
      <c r="BH961" s="34"/>
      <c r="BI961" s="34"/>
      <c r="BJ961" s="34"/>
      <c r="BK961" s="34"/>
      <c r="BL961" s="34"/>
      <c r="BM961" s="34"/>
      <c r="BN961" s="34"/>
      <c r="BO961" s="34"/>
      <c r="BP961" s="34"/>
      <c r="BQ961" s="34"/>
      <c r="BR961" s="34"/>
      <c r="BS961" s="34"/>
      <c r="BT961" s="34"/>
      <c r="BU961" s="34"/>
      <c r="BV961" s="34"/>
    </row>
    <row r="962" spans="1:74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34"/>
      <c r="AS962" s="34"/>
      <c r="AT962" s="34"/>
      <c r="AU962" s="34"/>
      <c r="AV962" s="34"/>
      <c r="AW962" s="34"/>
      <c r="AX962" s="34"/>
      <c r="AY962" s="34"/>
      <c r="AZ962" s="34"/>
      <c r="BA962" s="34"/>
      <c r="BB962" s="34"/>
      <c r="BC962" s="34"/>
      <c r="BD962" s="34"/>
      <c r="BE962" s="34"/>
      <c r="BF962" s="34"/>
      <c r="BG962" s="34"/>
      <c r="BH962" s="34"/>
      <c r="BI962" s="34"/>
      <c r="BJ962" s="34"/>
      <c r="BK962" s="34"/>
      <c r="BL962" s="34"/>
      <c r="BM962" s="34"/>
      <c r="BN962" s="34"/>
      <c r="BO962" s="34"/>
      <c r="BP962" s="34"/>
      <c r="BQ962" s="34"/>
      <c r="BR962" s="34"/>
      <c r="BS962" s="34"/>
      <c r="BT962" s="34"/>
      <c r="BU962" s="34"/>
      <c r="BV962" s="34"/>
    </row>
    <row r="963" spans="1:74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34"/>
      <c r="AS963" s="34"/>
      <c r="AT963" s="34"/>
      <c r="AU963" s="34"/>
      <c r="AV963" s="34"/>
      <c r="AW963" s="34"/>
      <c r="AX963" s="34"/>
      <c r="AY963" s="34"/>
      <c r="AZ963" s="34"/>
      <c r="BA963" s="34"/>
      <c r="BB963" s="34"/>
      <c r="BC963" s="34"/>
      <c r="BD963" s="34"/>
      <c r="BE963" s="34"/>
      <c r="BF963" s="34"/>
      <c r="BG963" s="34"/>
      <c r="BH963" s="34"/>
      <c r="BI963" s="34"/>
      <c r="BJ963" s="34"/>
      <c r="BK963" s="34"/>
      <c r="BL963" s="34"/>
      <c r="BM963" s="34"/>
      <c r="BN963" s="34"/>
      <c r="BO963" s="34"/>
      <c r="BP963" s="34"/>
      <c r="BQ963" s="34"/>
      <c r="BR963" s="34"/>
      <c r="BS963" s="34"/>
      <c r="BT963" s="34"/>
      <c r="BU963" s="34"/>
      <c r="BV963" s="34"/>
    </row>
    <row r="964" spans="1:74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34"/>
      <c r="AS964" s="34"/>
      <c r="AT964" s="34"/>
      <c r="AU964" s="34"/>
      <c r="AV964" s="34"/>
      <c r="AW964" s="34"/>
      <c r="AX964" s="34"/>
      <c r="AY964" s="34"/>
      <c r="AZ964" s="34"/>
      <c r="BA964" s="34"/>
      <c r="BB964" s="34"/>
      <c r="BC964" s="34"/>
      <c r="BD964" s="34"/>
      <c r="BE964" s="34"/>
      <c r="BF964" s="34"/>
      <c r="BG964" s="34"/>
      <c r="BH964" s="34"/>
      <c r="BI964" s="34"/>
      <c r="BJ964" s="34"/>
      <c r="BK964" s="34"/>
      <c r="BL964" s="34"/>
      <c r="BM964" s="34"/>
      <c r="BN964" s="34"/>
      <c r="BO964" s="34"/>
      <c r="BP964" s="34"/>
      <c r="BQ964" s="34"/>
      <c r="BR964" s="34"/>
      <c r="BS964" s="34"/>
      <c r="BT964" s="34"/>
      <c r="BU964" s="34"/>
      <c r="BV964" s="34"/>
    </row>
    <row r="965" spans="1:74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  <c r="BE965" s="34"/>
      <c r="BF965" s="34"/>
      <c r="BG965" s="34"/>
      <c r="BH965" s="34"/>
      <c r="BI965" s="34"/>
      <c r="BJ965" s="34"/>
      <c r="BK965" s="34"/>
      <c r="BL965" s="34"/>
      <c r="BM965" s="34"/>
      <c r="BN965" s="34"/>
      <c r="BO965" s="34"/>
      <c r="BP965" s="34"/>
      <c r="BQ965" s="34"/>
      <c r="BR965" s="34"/>
      <c r="BS965" s="34"/>
      <c r="BT965" s="34"/>
      <c r="BU965" s="34"/>
      <c r="BV965" s="34"/>
    </row>
    <row r="966" spans="1:74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34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  <c r="BE966" s="34"/>
      <c r="BF966" s="34"/>
      <c r="BG966" s="34"/>
      <c r="BH966" s="34"/>
      <c r="BI966" s="34"/>
      <c r="BJ966" s="34"/>
      <c r="BK966" s="34"/>
      <c r="BL966" s="34"/>
      <c r="BM966" s="34"/>
      <c r="BN966" s="34"/>
      <c r="BO966" s="34"/>
      <c r="BP966" s="34"/>
      <c r="BQ966" s="34"/>
      <c r="BR966" s="34"/>
      <c r="BS966" s="34"/>
      <c r="BT966" s="34"/>
      <c r="BU966" s="34"/>
      <c r="BV966" s="34"/>
    </row>
    <row r="967" spans="1:74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34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  <c r="BE967" s="34"/>
      <c r="BF967" s="34"/>
      <c r="BG967" s="34"/>
      <c r="BH967" s="34"/>
      <c r="BI967" s="34"/>
      <c r="BJ967" s="34"/>
      <c r="BK967" s="34"/>
      <c r="BL967" s="34"/>
      <c r="BM967" s="34"/>
      <c r="BN967" s="34"/>
      <c r="BO967" s="34"/>
      <c r="BP967" s="34"/>
      <c r="BQ967" s="34"/>
      <c r="BR967" s="34"/>
      <c r="BS967" s="34"/>
      <c r="BT967" s="34"/>
      <c r="BU967" s="34"/>
      <c r="BV967" s="34"/>
    </row>
    <row r="968" spans="1:74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  <c r="BE968" s="34"/>
      <c r="BF968" s="34"/>
      <c r="BG968" s="34"/>
      <c r="BH968" s="34"/>
      <c r="BI968" s="34"/>
      <c r="BJ968" s="34"/>
      <c r="BK968" s="34"/>
      <c r="BL968" s="34"/>
      <c r="BM968" s="34"/>
      <c r="BN968" s="34"/>
      <c r="BO968" s="34"/>
      <c r="BP968" s="34"/>
      <c r="BQ968" s="34"/>
      <c r="BR968" s="34"/>
      <c r="BS968" s="34"/>
      <c r="BT968" s="34"/>
      <c r="BU968" s="34"/>
      <c r="BV968" s="34"/>
    </row>
    <row r="969" spans="1:74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34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  <c r="BE969" s="34"/>
      <c r="BF969" s="34"/>
      <c r="BG969" s="34"/>
      <c r="BH969" s="34"/>
      <c r="BI969" s="34"/>
      <c r="BJ969" s="34"/>
      <c r="BK969" s="34"/>
      <c r="BL969" s="34"/>
      <c r="BM969" s="34"/>
      <c r="BN969" s="34"/>
      <c r="BO969" s="34"/>
      <c r="BP969" s="34"/>
      <c r="BQ969" s="34"/>
      <c r="BR969" s="34"/>
      <c r="BS969" s="34"/>
      <c r="BT969" s="34"/>
      <c r="BU969" s="34"/>
      <c r="BV969" s="34"/>
    </row>
    <row r="970" spans="1:74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34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  <c r="BE970" s="34"/>
      <c r="BF970" s="34"/>
      <c r="BG970" s="34"/>
      <c r="BH970" s="34"/>
      <c r="BI970" s="34"/>
      <c r="BJ970" s="34"/>
      <c r="BK970" s="34"/>
      <c r="BL970" s="34"/>
      <c r="BM970" s="34"/>
      <c r="BN970" s="34"/>
      <c r="BO970" s="34"/>
      <c r="BP970" s="34"/>
      <c r="BQ970" s="34"/>
      <c r="BR970" s="34"/>
      <c r="BS970" s="34"/>
      <c r="BT970" s="34"/>
      <c r="BU970" s="34"/>
      <c r="BV970" s="34"/>
    </row>
    <row r="971" spans="1:74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  <c r="BE971" s="34"/>
      <c r="BF971" s="34"/>
      <c r="BG971" s="34"/>
      <c r="BH971" s="34"/>
      <c r="BI971" s="34"/>
      <c r="BJ971" s="34"/>
      <c r="BK971" s="34"/>
      <c r="BL971" s="34"/>
      <c r="BM971" s="34"/>
      <c r="BN971" s="34"/>
      <c r="BO971" s="34"/>
      <c r="BP971" s="34"/>
      <c r="BQ971" s="34"/>
      <c r="BR971" s="34"/>
      <c r="BS971" s="34"/>
      <c r="BT971" s="34"/>
      <c r="BU971" s="34"/>
      <c r="BV971" s="34"/>
    </row>
    <row r="972" spans="1:74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34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  <c r="BE972" s="34"/>
      <c r="BF972" s="34"/>
      <c r="BG972" s="34"/>
      <c r="BH972" s="34"/>
      <c r="BI972" s="34"/>
      <c r="BJ972" s="34"/>
      <c r="BK972" s="34"/>
      <c r="BL972" s="34"/>
      <c r="BM972" s="34"/>
      <c r="BN972" s="34"/>
      <c r="BO972" s="34"/>
      <c r="BP972" s="34"/>
      <c r="BQ972" s="34"/>
      <c r="BR972" s="34"/>
      <c r="BS972" s="34"/>
      <c r="BT972" s="34"/>
      <c r="BU972" s="34"/>
      <c r="BV972" s="34"/>
    </row>
    <row r="973" spans="1:74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34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  <c r="BE973" s="34"/>
      <c r="BF973" s="34"/>
      <c r="BG973" s="34"/>
      <c r="BH973" s="34"/>
      <c r="BI973" s="34"/>
      <c r="BJ973" s="34"/>
      <c r="BK973" s="34"/>
      <c r="BL973" s="34"/>
      <c r="BM973" s="34"/>
      <c r="BN973" s="34"/>
      <c r="BO973" s="34"/>
      <c r="BP973" s="34"/>
      <c r="BQ973" s="34"/>
      <c r="BR973" s="34"/>
      <c r="BS973" s="34"/>
      <c r="BT973" s="34"/>
      <c r="BU973" s="34"/>
      <c r="BV973" s="34"/>
    </row>
    <row r="974" spans="1:74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34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  <c r="BE974" s="34"/>
      <c r="BF974" s="34"/>
      <c r="BG974" s="34"/>
      <c r="BH974" s="34"/>
      <c r="BI974" s="34"/>
      <c r="BJ974" s="34"/>
      <c r="BK974" s="34"/>
      <c r="BL974" s="34"/>
      <c r="BM974" s="34"/>
      <c r="BN974" s="34"/>
      <c r="BO974" s="34"/>
      <c r="BP974" s="34"/>
      <c r="BQ974" s="34"/>
      <c r="BR974" s="34"/>
      <c r="BS974" s="34"/>
      <c r="BT974" s="34"/>
      <c r="BU974" s="34"/>
      <c r="BV974" s="34"/>
    </row>
    <row r="975" spans="1:74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34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  <c r="BE975" s="34"/>
      <c r="BF975" s="34"/>
      <c r="BG975" s="34"/>
      <c r="BH975" s="34"/>
      <c r="BI975" s="34"/>
      <c r="BJ975" s="34"/>
      <c r="BK975" s="34"/>
      <c r="BL975" s="34"/>
      <c r="BM975" s="34"/>
      <c r="BN975" s="34"/>
      <c r="BO975" s="34"/>
      <c r="BP975" s="34"/>
      <c r="BQ975" s="34"/>
      <c r="BR975" s="34"/>
      <c r="BS975" s="34"/>
      <c r="BT975" s="34"/>
      <c r="BU975" s="34"/>
      <c r="BV975" s="34"/>
    </row>
    <row r="976" spans="1:74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34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  <c r="BE976" s="34"/>
      <c r="BF976" s="34"/>
      <c r="BG976" s="34"/>
      <c r="BH976" s="34"/>
      <c r="BI976" s="34"/>
      <c r="BJ976" s="34"/>
      <c r="BK976" s="34"/>
      <c r="BL976" s="34"/>
      <c r="BM976" s="34"/>
      <c r="BN976" s="34"/>
      <c r="BO976" s="34"/>
      <c r="BP976" s="34"/>
      <c r="BQ976" s="34"/>
      <c r="BR976" s="34"/>
      <c r="BS976" s="34"/>
      <c r="BT976" s="34"/>
      <c r="BU976" s="34"/>
      <c r="BV976" s="34"/>
    </row>
    <row r="977" spans="1:74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34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  <c r="BE977" s="34"/>
      <c r="BF977" s="34"/>
      <c r="BG977" s="34"/>
      <c r="BH977" s="34"/>
      <c r="BI977" s="34"/>
      <c r="BJ977" s="34"/>
      <c r="BK977" s="34"/>
      <c r="BL977" s="34"/>
      <c r="BM977" s="34"/>
      <c r="BN977" s="34"/>
      <c r="BO977" s="34"/>
      <c r="BP977" s="34"/>
      <c r="BQ977" s="34"/>
      <c r="BR977" s="34"/>
      <c r="BS977" s="34"/>
      <c r="BT977" s="34"/>
      <c r="BU977" s="34"/>
      <c r="BV977" s="34"/>
    </row>
    <row r="978" spans="1:74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34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  <c r="BE978" s="34"/>
      <c r="BF978" s="34"/>
      <c r="BG978" s="34"/>
      <c r="BH978" s="34"/>
      <c r="BI978" s="34"/>
      <c r="BJ978" s="34"/>
      <c r="BK978" s="34"/>
      <c r="BL978" s="34"/>
      <c r="BM978" s="34"/>
      <c r="BN978" s="34"/>
      <c r="BO978" s="34"/>
      <c r="BP978" s="34"/>
      <c r="BQ978" s="34"/>
      <c r="BR978" s="34"/>
      <c r="BS978" s="34"/>
      <c r="BT978" s="34"/>
      <c r="BU978" s="34"/>
      <c r="BV978" s="34"/>
    </row>
    <row r="979" spans="1:74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  <c r="BE979" s="34"/>
      <c r="BF979" s="34"/>
      <c r="BG979" s="34"/>
      <c r="BH979" s="34"/>
      <c r="BI979" s="34"/>
      <c r="BJ979" s="34"/>
      <c r="BK979" s="34"/>
      <c r="BL979" s="34"/>
      <c r="BM979" s="34"/>
      <c r="BN979" s="34"/>
      <c r="BO979" s="34"/>
      <c r="BP979" s="34"/>
      <c r="BQ979" s="34"/>
      <c r="BR979" s="34"/>
      <c r="BS979" s="34"/>
      <c r="BT979" s="34"/>
      <c r="BU979" s="34"/>
      <c r="BV979" s="34"/>
    </row>
    <row r="980" spans="1:74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34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  <c r="BE980" s="34"/>
      <c r="BF980" s="34"/>
      <c r="BG980" s="34"/>
      <c r="BH980" s="34"/>
      <c r="BI980" s="34"/>
      <c r="BJ980" s="34"/>
      <c r="BK980" s="34"/>
      <c r="BL980" s="34"/>
      <c r="BM980" s="34"/>
      <c r="BN980" s="34"/>
      <c r="BO980" s="34"/>
      <c r="BP980" s="34"/>
      <c r="BQ980" s="34"/>
      <c r="BR980" s="34"/>
      <c r="BS980" s="34"/>
      <c r="BT980" s="34"/>
      <c r="BU980" s="34"/>
      <c r="BV980" s="34"/>
    </row>
    <row r="981" spans="1:74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34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  <c r="BE981" s="34"/>
      <c r="BF981" s="34"/>
      <c r="BG981" s="34"/>
      <c r="BH981" s="34"/>
      <c r="BI981" s="34"/>
      <c r="BJ981" s="34"/>
      <c r="BK981" s="34"/>
      <c r="BL981" s="34"/>
      <c r="BM981" s="34"/>
      <c r="BN981" s="34"/>
      <c r="BO981" s="34"/>
      <c r="BP981" s="34"/>
      <c r="BQ981" s="34"/>
      <c r="BR981" s="34"/>
      <c r="BS981" s="34"/>
      <c r="BT981" s="34"/>
      <c r="BU981" s="34"/>
      <c r="BV981" s="34"/>
    </row>
    <row r="982" spans="1:74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34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  <c r="BE982" s="34"/>
      <c r="BF982" s="34"/>
      <c r="BG982" s="34"/>
      <c r="BH982" s="34"/>
      <c r="BI982" s="34"/>
      <c r="BJ982" s="34"/>
      <c r="BK982" s="34"/>
      <c r="BL982" s="34"/>
      <c r="BM982" s="34"/>
      <c r="BN982" s="34"/>
      <c r="BO982" s="34"/>
      <c r="BP982" s="34"/>
      <c r="BQ982" s="34"/>
      <c r="BR982" s="34"/>
      <c r="BS982" s="34"/>
      <c r="BT982" s="34"/>
      <c r="BU982" s="34"/>
      <c r="BV982" s="34"/>
    </row>
    <row r="983" spans="1:74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34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  <c r="BE983" s="34"/>
      <c r="BF983" s="34"/>
      <c r="BG983" s="34"/>
      <c r="BH983" s="34"/>
      <c r="BI983" s="34"/>
      <c r="BJ983" s="34"/>
      <c r="BK983" s="34"/>
      <c r="BL983" s="34"/>
      <c r="BM983" s="34"/>
      <c r="BN983" s="34"/>
      <c r="BO983" s="34"/>
      <c r="BP983" s="34"/>
      <c r="BQ983" s="34"/>
      <c r="BR983" s="34"/>
      <c r="BS983" s="34"/>
      <c r="BT983" s="34"/>
      <c r="BU983" s="34"/>
      <c r="BV983" s="34"/>
    </row>
    <row r="984" spans="1:74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34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  <c r="BE984" s="34"/>
      <c r="BF984" s="34"/>
      <c r="BG984" s="34"/>
      <c r="BH984" s="34"/>
      <c r="BI984" s="34"/>
      <c r="BJ984" s="34"/>
      <c r="BK984" s="34"/>
      <c r="BL984" s="34"/>
      <c r="BM984" s="34"/>
      <c r="BN984" s="34"/>
      <c r="BO984" s="34"/>
      <c r="BP984" s="34"/>
      <c r="BQ984" s="34"/>
      <c r="BR984" s="34"/>
      <c r="BS984" s="34"/>
      <c r="BT984" s="34"/>
      <c r="BU984" s="34"/>
      <c r="BV984" s="34"/>
    </row>
    <row r="985" spans="1:74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34"/>
      <c r="AS985" s="34"/>
      <c r="AT985" s="34"/>
      <c r="AU985" s="34"/>
      <c r="AV985" s="34"/>
      <c r="AW985" s="34"/>
      <c r="AX985" s="34"/>
      <c r="AY985" s="34"/>
      <c r="AZ985" s="34"/>
      <c r="BA985" s="34"/>
      <c r="BB985" s="34"/>
      <c r="BC985" s="34"/>
      <c r="BD985" s="34"/>
      <c r="BE985" s="34"/>
      <c r="BF985" s="34"/>
      <c r="BG985" s="34"/>
      <c r="BH985" s="34"/>
      <c r="BI985" s="34"/>
      <c r="BJ985" s="34"/>
      <c r="BK985" s="34"/>
      <c r="BL985" s="34"/>
      <c r="BM985" s="34"/>
      <c r="BN985" s="34"/>
      <c r="BO985" s="34"/>
      <c r="BP985" s="34"/>
      <c r="BQ985" s="34"/>
      <c r="BR985" s="34"/>
      <c r="BS985" s="34"/>
      <c r="BT985" s="34"/>
      <c r="BU985" s="34"/>
      <c r="BV985" s="34"/>
    </row>
    <row r="986" spans="1:74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34"/>
      <c r="AS986" s="34"/>
      <c r="AT986" s="34"/>
      <c r="AU986" s="34"/>
      <c r="AV986" s="34"/>
      <c r="AW986" s="34"/>
      <c r="AX986" s="34"/>
      <c r="AY986" s="34"/>
      <c r="AZ986" s="34"/>
      <c r="BA986" s="34"/>
      <c r="BB986" s="34"/>
      <c r="BC986" s="34"/>
      <c r="BD986" s="34"/>
      <c r="BE986" s="34"/>
      <c r="BF986" s="34"/>
      <c r="BG986" s="34"/>
      <c r="BH986" s="34"/>
      <c r="BI986" s="34"/>
      <c r="BJ986" s="34"/>
      <c r="BK986" s="34"/>
      <c r="BL986" s="34"/>
      <c r="BM986" s="34"/>
      <c r="BN986" s="34"/>
      <c r="BO986" s="34"/>
      <c r="BP986" s="34"/>
      <c r="BQ986" s="34"/>
      <c r="BR986" s="34"/>
      <c r="BS986" s="34"/>
      <c r="BT986" s="34"/>
      <c r="BU986" s="34"/>
      <c r="BV986" s="34"/>
    </row>
    <row r="987" spans="1:74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34"/>
      <c r="AS987" s="34"/>
      <c r="AT987" s="34"/>
      <c r="AU987" s="34"/>
      <c r="AV987" s="34"/>
      <c r="AW987" s="34"/>
      <c r="AX987" s="34"/>
      <c r="AY987" s="34"/>
      <c r="AZ987" s="34"/>
      <c r="BA987" s="34"/>
      <c r="BB987" s="34"/>
      <c r="BC987" s="34"/>
      <c r="BD987" s="34"/>
      <c r="BE987" s="34"/>
      <c r="BF987" s="34"/>
      <c r="BG987" s="34"/>
      <c r="BH987" s="34"/>
      <c r="BI987" s="34"/>
      <c r="BJ987" s="34"/>
      <c r="BK987" s="34"/>
      <c r="BL987" s="34"/>
      <c r="BM987" s="34"/>
      <c r="BN987" s="34"/>
      <c r="BO987" s="34"/>
      <c r="BP987" s="34"/>
      <c r="BQ987" s="34"/>
      <c r="BR987" s="34"/>
      <c r="BS987" s="34"/>
      <c r="BT987" s="34"/>
      <c r="BU987" s="34"/>
      <c r="BV987" s="34"/>
    </row>
    <row r="988" spans="1:74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34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  <c r="BE988" s="34"/>
      <c r="BF988" s="34"/>
      <c r="BG988" s="34"/>
      <c r="BH988" s="34"/>
      <c r="BI988" s="34"/>
      <c r="BJ988" s="34"/>
      <c r="BK988" s="34"/>
      <c r="BL988" s="34"/>
      <c r="BM988" s="34"/>
      <c r="BN988" s="34"/>
      <c r="BO988" s="34"/>
      <c r="BP988" s="34"/>
      <c r="BQ988" s="34"/>
      <c r="BR988" s="34"/>
      <c r="BS988" s="34"/>
      <c r="BT988" s="34"/>
      <c r="BU988" s="34"/>
      <c r="BV988" s="34"/>
    </row>
    <row r="989" spans="1:74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34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  <c r="BE989" s="34"/>
      <c r="BF989" s="34"/>
      <c r="BG989" s="34"/>
      <c r="BH989" s="34"/>
      <c r="BI989" s="34"/>
      <c r="BJ989" s="34"/>
      <c r="BK989" s="34"/>
      <c r="BL989" s="34"/>
      <c r="BM989" s="34"/>
      <c r="BN989" s="34"/>
      <c r="BO989" s="34"/>
      <c r="BP989" s="34"/>
      <c r="BQ989" s="34"/>
      <c r="BR989" s="34"/>
      <c r="BS989" s="34"/>
      <c r="BT989" s="34"/>
      <c r="BU989" s="34"/>
      <c r="BV989" s="34"/>
    </row>
    <row r="990" spans="1:74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  <c r="BE990" s="34"/>
      <c r="BF990" s="34"/>
      <c r="BG990" s="34"/>
      <c r="BH990" s="34"/>
      <c r="BI990" s="34"/>
      <c r="BJ990" s="34"/>
      <c r="BK990" s="34"/>
      <c r="BL990" s="34"/>
      <c r="BM990" s="34"/>
      <c r="BN990" s="34"/>
      <c r="BO990" s="34"/>
      <c r="BP990" s="34"/>
      <c r="BQ990" s="34"/>
      <c r="BR990" s="34"/>
      <c r="BS990" s="34"/>
      <c r="BT990" s="34"/>
      <c r="BU990" s="34"/>
      <c r="BV990" s="34"/>
    </row>
    <row r="991" spans="1:74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34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  <c r="BE991" s="34"/>
      <c r="BF991" s="34"/>
      <c r="BG991" s="34"/>
      <c r="BH991" s="34"/>
      <c r="BI991" s="34"/>
      <c r="BJ991" s="34"/>
      <c r="BK991" s="34"/>
      <c r="BL991" s="34"/>
      <c r="BM991" s="34"/>
      <c r="BN991" s="34"/>
      <c r="BO991" s="34"/>
      <c r="BP991" s="34"/>
      <c r="BQ991" s="34"/>
      <c r="BR991" s="34"/>
      <c r="BS991" s="34"/>
      <c r="BT991" s="34"/>
      <c r="BU991" s="34"/>
      <c r="BV991" s="34"/>
    </row>
    <row r="992" spans="1:74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34"/>
      <c r="AS992" s="34"/>
      <c r="AT992" s="34"/>
      <c r="AU992" s="34"/>
      <c r="AV992" s="34"/>
      <c r="AW992" s="34"/>
      <c r="AX992" s="34"/>
      <c r="AY992" s="34"/>
      <c r="AZ992" s="34"/>
      <c r="BA992" s="34"/>
      <c r="BB992" s="34"/>
      <c r="BC992" s="34"/>
      <c r="BD992" s="34"/>
      <c r="BE992" s="34"/>
      <c r="BF992" s="34"/>
      <c r="BG992" s="34"/>
      <c r="BH992" s="34"/>
      <c r="BI992" s="34"/>
      <c r="BJ992" s="34"/>
      <c r="BK992" s="34"/>
      <c r="BL992" s="34"/>
      <c r="BM992" s="34"/>
      <c r="BN992" s="34"/>
      <c r="BO992" s="34"/>
      <c r="BP992" s="34"/>
      <c r="BQ992" s="34"/>
      <c r="BR992" s="34"/>
      <c r="BS992" s="34"/>
      <c r="BT992" s="34"/>
      <c r="BU992" s="34"/>
      <c r="BV992" s="34"/>
    </row>
    <row r="993" spans="1:74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34"/>
      <c r="AS993" s="34"/>
      <c r="AT993" s="34"/>
      <c r="AU993" s="34"/>
      <c r="AV993" s="34"/>
      <c r="AW993" s="34"/>
      <c r="AX993" s="34"/>
      <c r="AY993" s="34"/>
      <c r="AZ993" s="34"/>
      <c r="BA993" s="34"/>
      <c r="BB993" s="34"/>
      <c r="BC993" s="34"/>
      <c r="BD993" s="34"/>
      <c r="BE993" s="34"/>
      <c r="BF993" s="34"/>
      <c r="BG993" s="34"/>
      <c r="BH993" s="34"/>
      <c r="BI993" s="34"/>
      <c r="BJ993" s="34"/>
      <c r="BK993" s="34"/>
      <c r="BL993" s="34"/>
      <c r="BM993" s="34"/>
      <c r="BN993" s="34"/>
      <c r="BO993" s="34"/>
      <c r="BP993" s="34"/>
      <c r="BQ993" s="34"/>
      <c r="BR993" s="34"/>
      <c r="BS993" s="34"/>
      <c r="BT993" s="34"/>
      <c r="BU993" s="34"/>
      <c r="BV993" s="34"/>
    </row>
    <row r="994" spans="1:74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34"/>
      <c r="AS994" s="34"/>
      <c r="AT994" s="34"/>
      <c r="AU994" s="34"/>
      <c r="AV994" s="34"/>
      <c r="AW994" s="34"/>
      <c r="AX994" s="34"/>
      <c r="AY994" s="34"/>
      <c r="AZ994" s="34"/>
      <c r="BA994" s="34"/>
      <c r="BB994" s="34"/>
      <c r="BC994" s="34"/>
      <c r="BD994" s="34"/>
      <c r="BE994" s="34"/>
      <c r="BF994" s="34"/>
      <c r="BG994" s="34"/>
      <c r="BH994" s="34"/>
      <c r="BI994" s="34"/>
      <c r="BJ994" s="34"/>
      <c r="BK994" s="34"/>
      <c r="BL994" s="34"/>
      <c r="BM994" s="34"/>
      <c r="BN994" s="34"/>
      <c r="BO994" s="34"/>
      <c r="BP994" s="34"/>
      <c r="BQ994" s="34"/>
      <c r="BR994" s="34"/>
      <c r="BS994" s="34"/>
      <c r="BT994" s="34"/>
      <c r="BU994" s="34"/>
      <c r="BV994" s="34"/>
    </row>
    <row r="995" spans="1:74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34"/>
      <c r="AS995" s="34"/>
      <c r="AT995" s="34"/>
      <c r="AU995" s="34"/>
      <c r="AV995" s="34"/>
      <c r="AW995" s="34"/>
      <c r="AX995" s="34"/>
      <c r="AY995" s="34"/>
      <c r="AZ995" s="34"/>
      <c r="BA995" s="34"/>
      <c r="BB995" s="34"/>
      <c r="BC995" s="34"/>
      <c r="BD995" s="34"/>
      <c r="BE995" s="34"/>
      <c r="BF995" s="34"/>
      <c r="BG995" s="34"/>
      <c r="BH995" s="34"/>
      <c r="BI995" s="34"/>
      <c r="BJ995" s="34"/>
      <c r="BK995" s="34"/>
      <c r="BL995" s="34"/>
      <c r="BM995" s="34"/>
      <c r="BN995" s="34"/>
      <c r="BO995" s="34"/>
      <c r="BP995" s="34"/>
      <c r="BQ995" s="34"/>
      <c r="BR995" s="34"/>
      <c r="BS995" s="34"/>
      <c r="BT995" s="34"/>
      <c r="BU995" s="34"/>
      <c r="BV995" s="34"/>
    </row>
    <row r="996" spans="1:74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34"/>
      <c r="AS996" s="34"/>
      <c r="AT996" s="34"/>
      <c r="AU996" s="34"/>
      <c r="AV996" s="34"/>
      <c r="AW996" s="34"/>
      <c r="AX996" s="34"/>
      <c r="AY996" s="34"/>
      <c r="AZ996" s="34"/>
      <c r="BA996" s="34"/>
      <c r="BB996" s="34"/>
      <c r="BC996" s="34"/>
      <c r="BD996" s="34"/>
      <c r="BE996" s="34"/>
      <c r="BF996" s="34"/>
      <c r="BG996" s="34"/>
      <c r="BH996" s="34"/>
      <c r="BI996" s="34"/>
      <c r="BJ996" s="34"/>
      <c r="BK996" s="34"/>
      <c r="BL996" s="34"/>
      <c r="BM996" s="34"/>
      <c r="BN996" s="34"/>
      <c r="BO996" s="34"/>
      <c r="BP996" s="34"/>
      <c r="BQ996" s="34"/>
      <c r="BR996" s="34"/>
      <c r="BS996" s="34"/>
      <c r="BT996" s="34"/>
      <c r="BU996" s="34"/>
      <c r="BV996" s="34"/>
    </row>
    <row r="997" spans="1:74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34"/>
      <c r="AS997" s="34"/>
      <c r="AT997" s="34"/>
      <c r="AU997" s="34"/>
      <c r="AV997" s="34"/>
      <c r="AW997" s="34"/>
      <c r="AX997" s="34"/>
      <c r="AY997" s="34"/>
      <c r="AZ997" s="34"/>
      <c r="BA997" s="34"/>
      <c r="BB997" s="34"/>
      <c r="BC997" s="34"/>
      <c r="BD997" s="34"/>
      <c r="BE997" s="34"/>
      <c r="BF997" s="34"/>
      <c r="BG997" s="34"/>
      <c r="BH997" s="34"/>
      <c r="BI997" s="34"/>
      <c r="BJ997" s="34"/>
      <c r="BK997" s="34"/>
      <c r="BL997" s="34"/>
      <c r="BM997" s="34"/>
      <c r="BN997" s="34"/>
      <c r="BO997" s="34"/>
      <c r="BP997" s="34"/>
      <c r="BQ997" s="34"/>
      <c r="BR997" s="34"/>
      <c r="BS997" s="34"/>
      <c r="BT997" s="34"/>
      <c r="BU997" s="34"/>
      <c r="BV997" s="34"/>
    </row>
    <row r="998" spans="1:74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34"/>
      <c r="AS998" s="34"/>
      <c r="AT998" s="34"/>
      <c r="AU998" s="34"/>
      <c r="AV998" s="34"/>
      <c r="AW998" s="34"/>
      <c r="AX998" s="34"/>
      <c r="AY998" s="34"/>
      <c r="AZ998" s="34"/>
      <c r="BA998" s="34"/>
      <c r="BB998" s="34"/>
      <c r="BC998" s="34"/>
      <c r="BD998" s="34"/>
      <c r="BE998" s="34"/>
      <c r="BF998" s="34"/>
      <c r="BG998" s="34"/>
      <c r="BH998" s="34"/>
      <c r="BI998" s="34"/>
      <c r="BJ998" s="34"/>
      <c r="BK998" s="34"/>
      <c r="BL998" s="34"/>
      <c r="BM998" s="34"/>
      <c r="BN998" s="34"/>
      <c r="BO998" s="34"/>
      <c r="BP998" s="34"/>
      <c r="BQ998" s="34"/>
      <c r="BR998" s="34"/>
      <c r="BS998" s="34"/>
      <c r="BT998" s="34"/>
      <c r="BU998" s="34"/>
      <c r="BV998" s="34"/>
    </row>
    <row r="999" spans="1:74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34"/>
      <c r="AS999" s="34"/>
      <c r="AT999" s="34"/>
      <c r="AU999" s="34"/>
      <c r="AV999" s="34"/>
      <c r="AW999" s="34"/>
      <c r="AX999" s="34"/>
      <c r="AY999" s="34"/>
      <c r="AZ999" s="34"/>
      <c r="BA999" s="34"/>
      <c r="BB999" s="34"/>
      <c r="BC999" s="34"/>
      <c r="BD999" s="34"/>
      <c r="BE999" s="34"/>
      <c r="BF999" s="34"/>
      <c r="BG999" s="34"/>
      <c r="BH999" s="34"/>
      <c r="BI999" s="34"/>
      <c r="BJ999" s="34"/>
      <c r="BK999" s="34"/>
      <c r="BL999" s="34"/>
      <c r="BM999" s="34"/>
      <c r="BN999" s="34"/>
      <c r="BO999" s="34"/>
      <c r="BP999" s="34"/>
      <c r="BQ999" s="34"/>
      <c r="BR999" s="34"/>
      <c r="BS999" s="34"/>
      <c r="BT999" s="34"/>
      <c r="BU999" s="34"/>
      <c r="BV999" s="34"/>
    </row>
    <row r="1000" spans="1:74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34"/>
      <c r="AS1000" s="34"/>
      <c r="AT1000" s="34"/>
      <c r="AU1000" s="34"/>
      <c r="AV1000" s="34"/>
      <c r="AW1000" s="34"/>
      <c r="AX1000" s="34"/>
      <c r="AY1000" s="34"/>
      <c r="AZ1000" s="34"/>
      <c r="BA1000" s="34"/>
      <c r="BB1000" s="34"/>
      <c r="BC1000" s="34"/>
      <c r="BD1000" s="34"/>
      <c r="BE1000" s="34"/>
      <c r="BF1000" s="34"/>
      <c r="BG1000" s="34"/>
      <c r="BH1000" s="34"/>
      <c r="BI1000" s="34"/>
      <c r="BJ1000" s="34"/>
      <c r="BK1000" s="34"/>
      <c r="BL1000" s="34"/>
      <c r="BM1000" s="34"/>
      <c r="BN1000" s="34"/>
      <c r="BO1000" s="34"/>
      <c r="BP1000" s="34"/>
      <c r="BQ1000" s="34"/>
      <c r="BR1000" s="34"/>
      <c r="BS1000" s="34"/>
      <c r="BT1000" s="34"/>
      <c r="BU1000" s="34"/>
      <c r="BV1000" s="34"/>
    </row>
    <row r="1001" spans="1:74">
      <c r="A1001" s="34"/>
      <c r="B1001" s="34"/>
      <c r="C1001" s="34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4"/>
      <c r="V1001" s="34"/>
      <c r="W1001" s="34"/>
      <c r="X1001" s="34"/>
      <c r="Y1001" s="34"/>
      <c r="Z1001" s="34"/>
      <c r="AA1001" s="34"/>
      <c r="AB1001" s="34"/>
      <c r="AC1001" s="34"/>
      <c r="AD1001" s="34"/>
      <c r="AE1001" s="34"/>
      <c r="AF1001" s="34"/>
      <c r="AG1001" s="34"/>
      <c r="AH1001" s="34"/>
      <c r="AI1001" s="34"/>
      <c r="AJ1001" s="34"/>
      <c r="AK1001" s="34"/>
      <c r="AL1001" s="34"/>
      <c r="AM1001" s="34"/>
      <c r="AN1001" s="34"/>
      <c r="AO1001" s="34"/>
      <c r="AP1001" s="34"/>
      <c r="AQ1001" s="34"/>
      <c r="AR1001" s="34"/>
      <c r="AS1001" s="34"/>
      <c r="AT1001" s="34"/>
      <c r="AU1001" s="34"/>
      <c r="AV1001" s="34"/>
      <c r="AW1001" s="34"/>
      <c r="AX1001" s="34"/>
      <c r="AY1001" s="34"/>
      <c r="AZ1001" s="34"/>
      <c r="BA1001" s="34"/>
      <c r="BB1001" s="34"/>
      <c r="BC1001" s="34"/>
      <c r="BD1001" s="34"/>
      <c r="BE1001" s="34"/>
      <c r="BF1001" s="34"/>
      <c r="BG1001" s="34"/>
      <c r="BH1001" s="34"/>
      <c r="BI1001" s="34"/>
      <c r="BJ1001" s="34"/>
      <c r="BK1001" s="34"/>
      <c r="BL1001" s="34"/>
      <c r="BM1001" s="34"/>
      <c r="BN1001" s="34"/>
      <c r="BO1001" s="34"/>
      <c r="BP1001" s="34"/>
      <c r="BQ1001" s="34"/>
      <c r="BR1001" s="34"/>
      <c r="BS1001" s="34"/>
      <c r="BT1001" s="34"/>
      <c r="BU1001" s="34"/>
      <c r="BV1001" s="34"/>
    </row>
    <row r="1002" spans="1:74">
      <c r="A1002" s="34"/>
      <c r="B1002" s="34"/>
      <c r="C1002" s="34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4"/>
      <c r="V1002" s="34"/>
      <c r="W1002" s="34"/>
      <c r="X1002" s="34"/>
      <c r="Y1002" s="34"/>
      <c r="Z1002" s="34"/>
      <c r="AA1002" s="34"/>
      <c r="AB1002" s="34"/>
      <c r="AC1002" s="34"/>
      <c r="AD1002" s="34"/>
      <c r="AE1002" s="34"/>
      <c r="AF1002" s="34"/>
      <c r="AG1002" s="34"/>
      <c r="AH1002" s="34"/>
      <c r="AI1002" s="34"/>
      <c r="AJ1002" s="34"/>
      <c r="AK1002" s="34"/>
      <c r="AL1002" s="34"/>
      <c r="AM1002" s="34"/>
      <c r="AN1002" s="34"/>
      <c r="AO1002" s="34"/>
      <c r="AP1002" s="34"/>
      <c r="AQ1002" s="34"/>
      <c r="AR1002" s="34"/>
      <c r="AS1002" s="34"/>
      <c r="AT1002" s="34"/>
      <c r="AU1002" s="34"/>
      <c r="AV1002" s="34"/>
      <c r="AW1002" s="34"/>
      <c r="AX1002" s="34"/>
      <c r="AY1002" s="34"/>
      <c r="AZ1002" s="34"/>
      <c r="BA1002" s="34"/>
      <c r="BB1002" s="34"/>
      <c r="BC1002" s="34"/>
      <c r="BD1002" s="34"/>
      <c r="BE1002" s="34"/>
      <c r="BF1002" s="34"/>
      <c r="BG1002" s="34"/>
      <c r="BH1002" s="34"/>
      <c r="BI1002" s="34"/>
      <c r="BJ1002" s="34"/>
      <c r="BK1002" s="34"/>
      <c r="BL1002" s="34"/>
      <c r="BM1002" s="34"/>
      <c r="BN1002" s="34"/>
      <c r="BO1002" s="34"/>
      <c r="BP1002" s="34"/>
      <c r="BQ1002" s="34"/>
      <c r="BR1002" s="34"/>
      <c r="BS1002" s="34"/>
      <c r="BT1002" s="34"/>
      <c r="BU1002" s="34"/>
      <c r="BV1002" s="34"/>
    </row>
    <row r="1003" spans="1:74">
      <c r="A1003" s="34"/>
      <c r="B1003" s="34"/>
      <c r="C1003" s="34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  <c r="U1003" s="34"/>
      <c r="V1003" s="34"/>
      <c r="W1003" s="34"/>
      <c r="X1003" s="34"/>
      <c r="Y1003" s="34"/>
      <c r="Z1003" s="34"/>
      <c r="AA1003" s="34"/>
      <c r="AB1003" s="34"/>
      <c r="AC1003" s="34"/>
      <c r="AD1003" s="34"/>
      <c r="AE1003" s="34"/>
      <c r="AF1003" s="34"/>
      <c r="AG1003" s="34"/>
      <c r="AH1003" s="34"/>
      <c r="AI1003" s="34"/>
      <c r="AJ1003" s="34"/>
      <c r="AK1003" s="34"/>
      <c r="AL1003" s="34"/>
      <c r="AM1003" s="34"/>
      <c r="AN1003" s="34"/>
      <c r="AO1003" s="34"/>
      <c r="AP1003" s="34"/>
      <c r="AQ1003" s="34"/>
      <c r="AR1003" s="34"/>
      <c r="AS1003" s="34"/>
      <c r="AT1003" s="34"/>
      <c r="AU1003" s="34"/>
      <c r="AV1003" s="34"/>
      <c r="AW1003" s="34"/>
      <c r="AX1003" s="34"/>
      <c r="AY1003" s="34"/>
      <c r="AZ1003" s="34"/>
      <c r="BA1003" s="34"/>
      <c r="BB1003" s="34"/>
      <c r="BC1003" s="34"/>
      <c r="BD1003" s="34"/>
      <c r="BE1003" s="34"/>
      <c r="BF1003" s="34"/>
      <c r="BG1003" s="34"/>
      <c r="BH1003" s="34"/>
      <c r="BI1003" s="34"/>
      <c r="BJ1003" s="34"/>
      <c r="BK1003" s="34"/>
      <c r="BL1003" s="34"/>
      <c r="BM1003" s="34"/>
      <c r="BN1003" s="34"/>
      <c r="BO1003" s="34"/>
      <c r="BP1003" s="34"/>
      <c r="BQ1003" s="34"/>
      <c r="BR1003" s="34"/>
      <c r="BS1003" s="34"/>
      <c r="BT1003" s="34"/>
      <c r="BU1003" s="34"/>
      <c r="BV1003" s="34"/>
    </row>
    <row r="1004" spans="1:74">
      <c r="A1004" s="34"/>
      <c r="B1004" s="34"/>
      <c r="C1004" s="34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34"/>
      <c r="U1004" s="34"/>
      <c r="V1004" s="34"/>
      <c r="W1004" s="34"/>
      <c r="X1004" s="34"/>
      <c r="Y1004" s="34"/>
      <c r="Z1004" s="34"/>
      <c r="AA1004" s="34"/>
      <c r="AB1004" s="34"/>
      <c r="AC1004" s="34"/>
      <c r="AD1004" s="34"/>
      <c r="AE1004" s="34"/>
      <c r="AF1004" s="34"/>
      <c r="AG1004" s="34"/>
      <c r="AH1004" s="34"/>
      <c r="AI1004" s="34"/>
      <c r="AJ1004" s="34"/>
      <c r="AK1004" s="34"/>
      <c r="AL1004" s="34"/>
      <c r="AM1004" s="34"/>
      <c r="AN1004" s="34"/>
      <c r="AO1004" s="34"/>
      <c r="AP1004" s="34"/>
      <c r="AQ1004" s="34"/>
      <c r="AR1004" s="34"/>
      <c r="AS1004" s="34"/>
      <c r="AT1004" s="34"/>
      <c r="AU1004" s="34"/>
      <c r="AV1004" s="34"/>
      <c r="AW1004" s="34"/>
      <c r="AX1004" s="34"/>
      <c r="AY1004" s="34"/>
      <c r="AZ1004" s="34"/>
      <c r="BA1004" s="34"/>
      <c r="BB1004" s="34"/>
      <c r="BC1004" s="34"/>
      <c r="BD1004" s="34"/>
      <c r="BE1004" s="34"/>
      <c r="BF1004" s="34"/>
      <c r="BG1004" s="34"/>
      <c r="BH1004" s="34"/>
      <c r="BI1004" s="34"/>
      <c r="BJ1004" s="34"/>
      <c r="BK1004" s="34"/>
      <c r="BL1004" s="34"/>
      <c r="BM1004" s="34"/>
      <c r="BN1004" s="34"/>
      <c r="BO1004" s="34"/>
      <c r="BP1004" s="34"/>
      <c r="BQ1004" s="34"/>
      <c r="BR1004" s="34"/>
      <c r="BS1004" s="34"/>
      <c r="BT1004" s="34"/>
      <c r="BU1004" s="34"/>
      <c r="BV1004" s="34"/>
    </row>
    <row r="1005" spans="1:74">
      <c r="A1005" s="34"/>
      <c r="B1005" s="34"/>
      <c r="C1005" s="34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34"/>
      <c r="U1005" s="34"/>
      <c r="V1005" s="34"/>
      <c r="W1005" s="34"/>
      <c r="X1005" s="34"/>
      <c r="Y1005" s="34"/>
      <c r="Z1005" s="34"/>
      <c r="AA1005" s="34"/>
      <c r="AB1005" s="34"/>
      <c r="AC1005" s="34"/>
      <c r="AD1005" s="34"/>
      <c r="AE1005" s="34"/>
      <c r="AF1005" s="34"/>
      <c r="AG1005" s="34"/>
      <c r="AH1005" s="34"/>
      <c r="AI1005" s="34"/>
      <c r="AJ1005" s="34"/>
      <c r="AK1005" s="34"/>
      <c r="AL1005" s="34"/>
      <c r="AM1005" s="34"/>
      <c r="AN1005" s="34"/>
      <c r="AO1005" s="34"/>
      <c r="AP1005" s="34"/>
      <c r="AQ1005" s="34"/>
      <c r="AR1005" s="34"/>
      <c r="AS1005" s="34"/>
      <c r="AT1005" s="34"/>
      <c r="AU1005" s="34"/>
      <c r="AV1005" s="34"/>
      <c r="AW1005" s="34"/>
      <c r="AX1005" s="34"/>
      <c r="AY1005" s="34"/>
      <c r="AZ1005" s="34"/>
      <c r="BA1005" s="34"/>
      <c r="BB1005" s="34"/>
      <c r="BC1005" s="34"/>
      <c r="BD1005" s="34"/>
      <c r="BE1005" s="34"/>
      <c r="BF1005" s="34"/>
      <c r="BG1005" s="34"/>
      <c r="BH1005" s="34"/>
      <c r="BI1005" s="34"/>
      <c r="BJ1005" s="34"/>
      <c r="BK1005" s="34"/>
      <c r="BL1005" s="34"/>
      <c r="BM1005" s="34"/>
      <c r="BN1005" s="34"/>
      <c r="BO1005" s="34"/>
      <c r="BP1005" s="34"/>
      <c r="BQ1005" s="34"/>
      <c r="BR1005" s="34"/>
      <c r="BS1005" s="34"/>
      <c r="BT1005" s="34"/>
      <c r="BU1005" s="34"/>
      <c r="BV1005" s="34"/>
    </row>
    <row r="1006" spans="1:74">
      <c r="A1006" s="34"/>
      <c r="B1006" s="34"/>
      <c r="C1006" s="34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34"/>
      <c r="U1006" s="34"/>
      <c r="V1006" s="34"/>
      <c r="W1006" s="34"/>
      <c r="X1006" s="34"/>
      <c r="Y1006" s="34"/>
      <c r="Z1006" s="34"/>
      <c r="AA1006" s="34"/>
      <c r="AB1006" s="34"/>
      <c r="AC1006" s="34"/>
      <c r="AD1006" s="34"/>
      <c r="AE1006" s="34"/>
      <c r="AF1006" s="34"/>
      <c r="AG1006" s="34"/>
      <c r="AH1006" s="34"/>
      <c r="AI1006" s="34"/>
      <c r="AJ1006" s="34"/>
      <c r="AK1006" s="34"/>
      <c r="AL1006" s="34"/>
      <c r="AM1006" s="34"/>
      <c r="AN1006" s="34"/>
      <c r="AO1006" s="34"/>
      <c r="AP1006" s="34"/>
      <c r="AQ1006" s="34"/>
      <c r="AR1006" s="34"/>
      <c r="AS1006" s="34"/>
      <c r="AT1006" s="34"/>
      <c r="AU1006" s="34"/>
      <c r="AV1006" s="34"/>
      <c r="AW1006" s="34"/>
      <c r="AX1006" s="34"/>
      <c r="AY1006" s="34"/>
      <c r="AZ1006" s="34"/>
      <c r="BA1006" s="34"/>
      <c r="BB1006" s="34"/>
      <c r="BC1006" s="34"/>
      <c r="BD1006" s="34"/>
      <c r="BE1006" s="34"/>
      <c r="BF1006" s="34"/>
      <c r="BG1006" s="34"/>
      <c r="BH1006" s="34"/>
      <c r="BI1006" s="34"/>
      <c r="BJ1006" s="34"/>
      <c r="BK1006" s="34"/>
      <c r="BL1006" s="34"/>
      <c r="BM1006" s="34"/>
      <c r="BN1006" s="34"/>
      <c r="BO1006" s="34"/>
      <c r="BP1006" s="34"/>
      <c r="BQ1006" s="34"/>
      <c r="BR1006" s="34"/>
      <c r="BS1006" s="34"/>
      <c r="BT1006" s="34"/>
      <c r="BU1006" s="34"/>
      <c r="BV1006" s="34"/>
    </row>
    <row r="1007" spans="1:74">
      <c r="A1007" s="34"/>
      <c r="B1007" s="34"/>
      <c r="C1007" s="34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34"/>
      <c r="U1007" s="34"/>
      <c r="V1007" s="34"/>
      <c r="W1007" s="34"/>
      <c r="X1007" s="34"/>
      <c r="Y1007" s="34"/>
      <c r="Z1007" s="34"/>
      <c r="AA1007" s="34"/>
      <c r="AB1007" s="34"/>
      <c r="AC1007" s="34"/>
      <c r="AD1007" s="34"/>
      <c r="AE1007" s="34"/>
      <c r="AF1007" s="34"/>
      <c r="AG1007" s="34"/>
      <c r="AH1007" s="34"/>
      <c r="AI1007" s="34"/>
      <c r="AJ1007" s="34"/>
      <c r="AK1007" s="34"/>
      <c r="AL1007" s="34"/>
      <c r="AM1007" s="34"/>
      <c r="AN1007" s="34"/>
      <c r="AO1007" s="34"/>
      <c r="AP1007" s="34"/>
      <c r="AQ1007" s="34"/>
      <c r="AR1007" s="34"/>
      <c r="AS1007" s="34"/>
      <c r="AT1007" s="34"/>
      <c r="AU1007" s="34"/>
      <c r="AV1007" s="34"/>
      <c r="AW1007" s="34"/>
      <c r="AX1007" s="34"/>
      <c r="AY1007" s="34"/>
      <c r="AZ1007" s="34"/>
      <c r="BA1007" s="34"/>
      <c r="BB1007" s="34"/>
      <c r="BC1007" s="34"/>
      <c r="BD1007" s="34"/>
      <c r="BE1007" s="34"/>
      <c r="BF1007" s="34"/>
      <c r="BG1007" s="34"/>
      <c r="BH1007" s="34"/>
      <c r="BI1007" s="34"/>
      <c r="BJ1007" s="34"/>
      <c r="BK1007" s="34"/>
      <c r="BL1007" s="34"/>
      <c r="BM1007" s="34"/>
      <c r="BN1007" s="34"/>
      <c r="BO1007" s="34"/>
      <c r="BP1007" s="34"/>
      <c r="BQ1007" s="34"/>
      <c r="BR1007" s="34"/>
      <c r="BS1007" s="34"/>
      <c r="BT1007" s="34"/>
      <c r="BU1007" s="34"/>
      <c r="BV1007" s="34"/>
    </row>
    <row r="1008" spans="1:74">
      <c r="A1008" s="34"/>
      <c r="B1008" s="34"/>
      <c r="C1008" s="34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34"/>
      <c r="U1008" s="34"/>
      <c r="V1008" s="34"/>
      <c r="W1008" s="34"/>
      <c r="X1008" s="34"/>
      <c r="Y1008" s="34"/>
      <c r="Z1008" s="34"/>
      <c r="AA1008" s="34"/>
      <c r="AB1008" s="34"/>
      <c r="AC1008" s="34"/>
      <c r="AD1008" s="34"/>
      <c r="AE1008" s="34"/>
      <c r="AF1008" s="34"/>
      <c r="AG1008" s="34"/>
      <c r="AH1008" s="34"/>
      <c r="AI1008" s="34"/>
      <c r="AJ1008" s="34"/>
      <c r="AK1008" s="34"/>
      <c r="AL1008" s="34"/>
      <c r="AM1008" s="34"/>
      <c r="AN1008" s="34"/>
      <c r="AO1008" s="34"/>
      <c r="AP1008" s="34"/>
      <c r="AQ1008" s="34"/>
      <c r="AR1008" s="34"/>
      <c r="AS1008" s="34"/>
      <c r="AT1008" s="34"/>
      <c r="AU1008" s="34"/>
      <c r="AV1008" s="34"/>
      <c r="AW1008" s="34"/>
      <c r="AX1008" s="34"/>
      <c r="AY1008" s="34"/>
      <c r="AZ1008" s="34"/>
      <c r="BA1008" s="34"/>
      <c r="BB1008" s="34"/>
      <c r="BC1008" s="34"/>
      <c r="BD1008" s="34"/>
      <c r="BE1008" s="34"/>
      <c r="BF1008" s="34"/>
      <c r="BG1008" s="34"/>
      <c r="BH1008" s="34"/>
      <c r="BI1008" s="34"/>
      <c r="BJ1008" s="34"/>
      <c r="BK1008" s="34"/>
      <c r="BL1008" s="34"/>
      <c r="BM1008" s="34"/>
      <c r="BN1008" s="34"/>
      <c r="BO1008" s="34"/>
      <c r="BP1008" s="34"/>
      <c r="BQ1008" s="34"/>
      <c r="BR1008" s="34"/>
      <c r="BS1008" s="34"/>
      <c r="BT1008" s="34"/>
      <c r="BU1008" s="34"/>
      <c r="BV1008" s="34"/>
    </row>
    <row r="1009" spans="1:74">
      <c r="A1009" s="34"/>
      <c r="B1009" s="34"/>
      <c r="C1009" s="34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4"/>
      <c r="V1009" s="34"/>
      <c r="W1009" s="34"/>
      <c r="X1009" s="34"/>
      <c r="Y1009" s="34"/>
      <c r="Z1009" s="34"/>
      <c r="AA1009" s="34"/>
      <c r="AB1009" s="34"/>
      <c r="AC1009" s="34"/>
      <c r="AD1009" s="34"/>
      <c r="AE1009" s="34"/>
      <c r="AF1009" s="34"/>
      <c r="AG1009" s="34"/>
      <c r="AH1009" s="34"/>
      <c r="AI1009" s="34"/>
      <c r="AJ1009" s="34"/>
      <c r="AK1009" s="34"/>
      <c r="AL1009" s="34"/>
      <c r="AM1009" s="34"/>
      <c r="AN1009" s="34"/>
      <c r="AO1009" s="34"/>
      <c r="AP1009" s="34"/>
      <c r="AQ1009" s="34"/>
      <c r="AR1009" s="34"/>
      <c r="AS1009" s="34"/>
      <c r="AT1009" s="34"/>
      <c r="AU1009" s="34"/>
      <c r="AV1009" s="34"/>
      <c r="AW1009" s="34"/>
      <c r="AX1009" s="34"/>
      <c r="AY1009" s="34"/>
      <c r="AZ1009" s="34"/>
      <c r="BA1009" s="34"/>
      <c r="BB1009" s="34"/>
      <c r="BC1009" s="34"/>
      <c r="BD1009" s="34"/>
      <c r="BE1009" s="34"/>
      <c r="BF1009" s="34"/>
      <c r="BG1009" s="34"/>
      <c r="BH1009" s="34"/>
      <c r="BI1009" s="34"/>
      <c r="BJ1009" s="34"/>
      <c r="BK1009" s="34"/>
      <c r="BL1009" s="34"/>
      <c r="BM1009" s="34"/>
      <c r="BN1009" s="34"/>
      <c r="BO1009" s="34"/>
      <c r="BP1009" s="34"/>
      <c r="BQ1009" s="34"/>
      <c r="BR1009" s="34"/>
      <c r="BS1009" s="34"/>
      <c r="BT1009" s="34"/>
      <c r="BU1009" s="34"/>
      <c r="BV1009" s="34"/>
    </row>
    <row r="1010" spans="1:74">
      <c r="A1010" s="34"/>
      <c r="B1010" s="34"/>
      <c r="C1010" s="34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34"/>
      <c r="U1010" s="34"/>
      <c r="V1010" s="34"/>
      <c r="W1010" s="34"/>
      <c r="X1010" s="34"/>
      <c r="Y1010" s="34"/>
      <c r="Z1010" s="34"/>
      <c r="AA1010" s="34"/>
      <c r="AB1010" s="34"/>
      <c r="AC1010" s="34"/>
      <c r="AD1010" s="34"/>
      <c r="AE1010" s="34"/>
      <c r="AF1010" s="34"/>
      <c r="AG1010" s="34"/>
      <c r="AH1010" s="34"/>
      <c r="AI1010" s="34"/>
      <c r="AJ1010" s="34"/>
      <c r="AK1010" s="34"/>
      <c r="AL1010" s="34"/>
      <c r="AM1010" s="34"/>
      <c r="AN1010" s="34"/>
      <c r="AO1010" s="34"/>
      <c r="AP1010" s="34"/>
      <c r="AQ1010" s="34"/>
      <c r="AR1010" s="34"/>
      <c r="AS1010" s="34"/>
      <c r="AT1010" s="34"/>
      <c r="AU1010" s="34"/>
      <c r="AV1010" s="34"/>
      <c r="AW1010" s="34"/>
      <c r="AX1010" s="34"/>
      <c r="AY1010" s="34"/>
      <c r="AZ1010" s="34"/>
      <c r="BA1010" s="34"/>
      <c r="BB1010" s="34"/>
      <c r="BC1010" s="34"/>
      <c r="BD1010" s="34"/>
      <c r="BE1010" s="34"/>
      <c r="BF1010" s="34"/>
      <c r="BG1010" s="34"/>
      <c r="BH1010" s="34"/>
      <c r="BI1010" s="34"/>
      <c r="BJ1010" s="34"/>
      <c r="BK1010" s="34"/>
      <c r="BL1010" s="34"/>
      <c r="BM1010" s="34"/>
      <c r="BN1010" s="34"/>
      <c r="BO1010" s="34"/>
      <c r="BP1010" s="34"/>
      <c r="BQ1010" s="34"/>
      <c r="BR1010" s="34"/>
      <c r="BS1010" s="34"/>
      <c r="BT1010" s="34"/>
      <c r="BU1010" s="34"/>
      <c r="BV1010" s="34"/>
    </row>
    <row r="1011" spans="1:74">
      <c r="A1011" s="34"/>
      <c r="B1011" s="34"/>
      <c r="C1011" s="34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34"/>
      <c r="U1011" s="34"/>
      <c r="V1011" s="34"/>
      <c r="W1011" s="34"/>
      <c r="X1011" s="34"/>
      <c r="Y1011" s="34"/>
      <c r="Z1011" s="34"/>
      <c r="AA1011" s="34"/>
      <c r="AB1011" s="34"/>
      <c r="AC1011" s="34"/>
      <c r="AD1011" s="34"/>
      <c r="AE1011" s="34"/>
      <c r="AF1011" s="34"/>
      <c r="AG1011" s="34"/>
      <c r="AH1011" s="34"/>
      <c r="AI1011" s="34"/>
      <c r="AJ1011" s="34"/>
      <c r="AK1011" s="34"/>
      <c r="AL1011" s="34"/>
      <c r="AM1011" s="34"/>
      <c r="AN1011" s="34"/>
      <c r="AO1011" s="34"/>
      <c r="AP1011" s="34"/>
      <c r="AQ1011" s="34"/>
      <c r="AR1011" s="34"/>
      <c r="AS1011" s="34"/>
      <c r="AT1011" s="34"/>
      <c r="AU1011" s="34"/>
      <c r="AV1011" s="34"/>
      <c r="AW1011" s="34"/>
      <c r="AX1011" s="34"/>
      <c r="AY1011" s="34"/>
      <c r="AZ1011" s="34"/>
      <c r="BA1011" s="34"/>
      <c r="BB1011" s="34"/>
      <c r="BC1011" s="34"/>
      <c r="BD1011" s="34"/>
      <c r="BE1011" s="34"/>
      <c r="BF1011" s="34"/>
      <c r="BG1011" s="34"/>
      <c r="BH1011" s="34"/>
      <c r="BI1011" s="34"/>
      <c r="BJ1011" s="34"/>
      <c r="BK1011" s="34"/>
      <c r="BL1011" s="34"/>
      <c r="BM1011" s="34"/>
      <c r="BN1011" s="34"/>
      <c r="BO1011" s="34"/>
      <c r="BP1011" s="34"/>
      <c r="BQ1011" s="34"/>
      <c r="BR1011" s="34"/>
      <c r="BS1011" s="34"/>
      <c r="BT1011" s="34"/>
      <c r="BU1011" s="34"/>
      <c r="BV1011" s="34"/>
    </row>
    <row r="1012" spans="1:74">
      <c r="A1012" s="34"/>
      <c r="B1012" s="34"/>
      <c r="C1012" s="34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34"/>
      <c r="U1012" s="34"/>
      <c r="V1012" s="34"/>
      <c r="W1012" s="34"/>
      <c r="X1012" s="34"/>
      <c r="Y1012" s="34"/>
      <c r="Z1012" s="34"/>
      <c r="AA1012" s="34"/>
      <c r="AB1012" s="34"/>
      <c r="AC1012" s="34"/>
      <c r="AD1012" s="34"/>
      <c r="AE1012" s="34"/>
      <c r="AF1012" s="34"/>
      <c r="AG1012" s="34"/>
      <c r="AH1012" s="34"/>
      <c r="AI1012" s="34"/>
      <c r="AJ1012" s="34"/>
      <c r="AK1012" s="34"/>
      <c r="AL1012" s="34"/>
      <c r="AM1012" s="34"/>
      <c r="AN1012" s="34"/>
      <c r="AO1012" s="34"/>
      <c r="AP1012" s="34"/>
      <c r="AQ1012" s="34"/>
      <c r="AR1012" s="34"/>
      <c r="AS1012" s="34"/>
      <c r="AT1012" s="34"/>
      <c r="AU1012" s="34"/>
      <c r="AV1012" s="34"/>
      <c r="AW1012" s="34"/>
      <c r="AX1012" s="34"/>
      <c r="AY1012" s="34"/>
      <c r="AZ1012" s="34"/>
      <c r="BA1012" s="34"/>
      <c r="BB1012" s="34"/>
      <c r="BC1012" s="34"/>
      <c r="BD1012" s="34"/>
      <c r="BE1012" s="34"/>
      <c r="BF1012" s="34"/>
      <c r="BG1012" s="34"/>
      <c r="BH1012" s="34"/>
      <c r="BI1012" s="34"/>
      <c r="BJ1012" s="34"/>
      <c r="BK1012" s="34"/>
      <c r="BL1012" s="34"/>
      <c r="BM1012" s="34"/>
      <c r="BN1012" s="34"/>
      <c r="BO1012" s="34"/>
      <c r="BP1012" s="34"/>
      <c r="BQ1012" s="34"/>
      <c r="BR1012" s="34"/>
      <c r="BS1012" s="34"/>
      <c r="BT1012" s="34"/>
      <c r="BU1012" s="34"/>
      <c r="BV1012" s="34"/>
    </row>
    <row r="1013" spans="1:74">
      <c r="A1013" s="34"/>
      <c r="B1013" s="34"/>
      <c r="C1013" s="34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34"/>
      <c r="U1013" s="34"/>
      <c r="V1013" s="34"/>
      <c r="W1013" s="34"/>
      <c r="X1013" s="34"/>
      <c r="Y1013" s="34"/>
      <c r="Z1013" s="34"/>
      <c r="AA1013" s="34"/>
      <c r="AB1013" s="34"/>
      <c r="AC1013" s="34"/>
      <c r="AD1013" s="34"/>
      <c r="AE1013" s="34"/>
      <c r="AF1013" s="34"/>
      <c r="AG1013" s="34"/>
      <c r="AH1013" s="34"/>
      <c r="AI1013" s="34"/>
      <c r="AJ1013" s="34"/>
      <c r="AK1013" s="34"/>
      <c r="AL1013" s="34"/>
      <c r="AM1013" s="34"/>
      <c r="AN1013" s="34"/>
      <c r="AO1013" s="34"/>
      <c r="AP1013" s="34"/>
      <c r="AQ1013" s="34"/>
      <c r="AR1013" s="34"/>
      <c r="AS1013" s="34"/>
      <c r="AT1013" s="34"/>
      <c r="AU1013" s="34"/>
      <c r="AV1013" s="34"/>
      <c r="AW1013" s="34"/>
      <c r="AX1013" s="34"/>
      <c r="AY1013" s="34"/>
      <c r="AZ1013" s="34"/>
      <c r="BA1013" s="34"/>
      <c r="BB1013" s="34"/>
      <c r="BC1013" s="34"/>
      <c r="BD1013" s="34"/>
      <c r="BE1013" s="34"/>
      <c r="BF1013" s="34"/>
      <c r="BG1013" s="34"/>
      <c r="BH1013" s="34"/>
      <c r="BI1013" s="34"/>
      <c r="BJ1013" s="34"/>
      <c r="BK1013" s="34"/>
      <c r="BL1013" s="34"/>
      <c r="BM1013" s="34"/>
      <c r="BN1013" s="34"/>
      <c r="BO1013" s="34"/>
      <c r="BP1013" s="34"/>
      <c r="BQ1013" s="34"/>
      <c r="BR1013" s="34"/>
      <c r="BS1013" s="34"/>
      <c r="BT1013" s="34"/>
      <c r="BU1013" s="34"/>
      <c r="BV1013" s="34"/>
    </row>
    <row r="1014" spans="1:74">
      <c r="A1014" s="34"/>
      <c r="B1014" s="34"/>
      <c r="C1014" s="34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34"/>
      <c r="U1014" s="34"/>
      <c r="V1014" s="34"/>
      <c r="W1014" s="34"/>
      <c r="X1014" s="34"/>
      <c r="Y1014" s="34"/>
      <c r="Z1014" s="34"/>
      <c r="AA1014" s="34"/>
      <c r="AB1014" s="34"/>
      <c r="AC1014" s="34"/>
      <c r="AD1014" s="34"/>
      <c r="AE1014" s="34"/>
      <c r="AF1014" s="34"/>
      <c r="AG1014" s="34"/>
      <c r="AH1014" s="34"/>
      <c r="AI1014" s="34"/>
      <c r="AJ1014" s="34"/>
      <c r="AK1014" s="34"/>
      <c r="AL1014" s="34"/>
      <c r="AM1014" s="34"/>
      <c r="AN1014" s="34"/>
      <c r="AO1014" s="34"/>
      <c r="AP1014" s="34"/>
      <c r="AQ1014" s="34"/>
      <c r="AR1014" s="34"/>
      <c r="AS1014" s="34"/>
      <c r="AT1014" s="34"/>
      <c r="AU1014" s="34"/>
      <c r="AV1014" s="34"/>
      <c r="AW1014" s="34"/>
      <c r="AX1014" s="34"/>
      <c r="AY1014" s="34"/>
      <c r="AZ1014" s="34"/>
      <c r="BA1014" s="34"/>
      <c r="BB1014" s="34"/>
      <c r="BC1014" s="34"/>
      <c r="BD1014" s="34"/>
      <c r="BE1014" s="34"/>
      <c r="BF1014" s="34"/>
      <c r="BG1014" s="34"/>
      <c r="BH1014" s="34"/>
      <c r="BI1014" s="34"/>
      <c r="BJ1014" s="34"/>
      <c r="BK1014" s="34"/>
      <c r="BL1014" s="34"/>
      <c r="BM1014" s="34"/>
      <c r="BN1014" s="34"/>
      <c r="BO1014" s="34"/>
      <c r="BP1014" s="34"/>
      <c r="BQ1014" s="34"/>
      <c r="BR1014" s="34"/>
      <c r="BS1014" s="34"/>
      <c r="BT1014" s="34"/>
      <c r="BU1014" s="34"/>
      <c r="BV1014" s="34"/>
    </row>
    <row r="1015" spans="1:74">
      <c r="A1015" s="34"/>
      <c r="B1015" s="34"/>
      <c r="C1015" s="34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4"/>
      <c r="V1015" s="34"/>
      <c r="W1015" s="34"/>
      <c r="X1015" s="34"/>
      <c r="Y1015" s="34"/>
      <c r="Z1015" s="34"/>
      <c r="AA1015" s="34"/>
      <c r="AB1015" s="34"/>
      <c r="AC1015" s="34"/>
      <c r="AD1015" s="34"/>
      <c r="AE1015" s="34"/>
      <c r="AF1015" s="34"/>
      <c r="AG1015" s="34"/>
      <c r="AH1015" s="34"/>
      <c r="AI1015" s="34"/>
      <c r="AJ1015" s="34"/>
      <c r="AK1015" s="34"/>
      <c r="AL1015" s="34"/>
      <c r="AM1015" s="34"/>
      <c r="AN1015" s="34"/>
      <c r="AO1015" s="34"/>
      <c r="AP1015" s="34"/>
      <c r="AQ1015" s="34"/>
      <c r="AR1015" s="34"/>
      <c r="AS1015" s="34"/>
      <c r="AT1015" s="34"/>
      <c r="AU1015" s="34"/>
      <c r="AV1015" s="34"/>
      <c r="AW1015" s="34"/>
      <c r="AX1015" s="34"/>
      <c r="AY1015" s="34"/>
      <c r="AZ1015" s="34"/>
      <c r="BA1015" s="34"/>
      <c r="BB1015" s="34"/>
      <c r="BC1015" s="34"/>
      <c r="BD1015" s="34"/>
      <c r="BE1015" s="34"/>
      <c r="BF1015" s="34"/>
      <c r="BG1015" s="34"/>
      <c r="BH1015" s="34"/>
      <c r="BI1015" s="34"/>
      <c r="BJ1015" s="34"/>
      <c r="BK1015" s="34"/>
      <c r="BL1015" s="34"/>
      <c r="BM1015" s="34"/>
      <c r="BN1015" s="34"/>
      <c r="BO1015" s="34"/>
      <c r="BP1015" s="34"/>
      <c r="BQ1015" s="34"/>
      <c r="BR1015" s="34"/>
      <c r="BS1015" s="34"/>
      <c r="BT1015" s="34"/>
      <c r="BU1015" s="34"/>
      <c r="BV1015" s="34"/>
    </row>
    <row r="1016" spans="1:74">
      <c r="A1016" s="34"/>
      <c r="B1016" s="34"/>
      <c r="C1016" s="34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34"/>
      <c r="U1016" s="34"/>
      <c r="V1016" s="34"/>
      <c r="W1016" s="34"/>
      <c r="X1016" s="34"/>
      <c r="Y1016" s="34"/>
      <c r="Z1016" s="34"/>
      <c r="AA1016" s="34"/>
      <c r="AB1016" s="34"/>
      <c r="AC1016" s="34"/>
      <c r="AD1016" s="34"/>
      <c r="AE1016" s="34"/>
      <c r="AF1016" s="34"/>
      <c r="AG1016" s="34"/>
      <c r="AH1016" s="34"/>
      <c r="AI1016" s="34"/>
      <c r="AJ1016" s="34"/>
      <c r="AK1016" s="34"/>
      <c r="AL1016" s="34"/>
      <c r="AM1016" s="34"/>
      <c r="AN1016" s="34"/>
      <c r="AO1016" s="34"/>
      <c r="AP1016" s="34"/>
      <c r="AQ1016" s="34"/>
      <c r="AR1016" s="34"/>
      <c r="AS1016" s="34"/>
      <c r="AT1016" s="34"/>
      <c r="AU1016" s="34"/>
      <c r="AV1016" s="34"/>
      <c r="AW1016" s="34"/>
      <c r="AX1016" s="34"/>
      <c r="AY1016" s="34"/>
      <c r="AZ1016" s="34"/>
      <c r="BA1016" s="34"/>
      <c r="BB1016" s="34"/>
      <c r="BC1016" s="34"/>
      <c r="BD1016" s="34"/>
      <c r="BE1016" s="34"/>
      <c r="BF1016" s="34"/>
      <c r="BG1016" s="34"/>
      <c r="BH1016" s="34"/>
      <c r="BI1016" s="34"/>
      <c r="BJ1016" s="34"/>
      <c r="BK1016" s="34"/>
      <c r="BL1016" s="34"/>
      <c r="BM1016" s="34"/>
      <c r="BN1016" s="34"/>
      <c r="BO1016" s="34"/>
      <c r="BP1016" s="34"/>
      <c r="BQ1016" s="34"/>
      <c r="BR1016" s="34"/>
      <c r="BS1016" s="34"/>
      <c r="BT1016" s="34"/>
      <c r="BU1016" s="34"/>
      <c r="BV1016" s="34"/>
    </row>
    <row r="1017" spans="1:74">
      <c r="A1017" s="34"/>
      <c r="B1017" s="34"/>
      <c r="C1017" s="34"/>
      <c r="D1017" s="34"/>
      <c r="E1017" s="34"/>
      <c r="F1017" s="34"/>
      <c r="G1017" s="34"/>
      <c r="H1017" s="34"/>
      <c r="I1017" s="34"/>
      <c r="J1017" s="34"/>
      <c r="K1017" s="34"/>
      <c r="L1017" s="34"/>
      <c r="M1017" s="34"/>
      <c r="N1017" s="34"/>
      <c r="O1017" s="34"/>
      <c r="P1017" s="34"/>
      <c r="Q1017" s="34"/>
      <c r="R1017" s="34"/>
      <c r="S1017" s="34"/>
      <c r="T1017" s="34"/>
      <c r="U1017" s="34"/>
      <c r="V1017" s="34"/>
      <c r="W1017" s="34"/>
      <c r="X1017" s="34"/>
      <c r="Y1017" s="34"/>
      <c r="Z1017" s="34"/>
      <c r="AA1017" s="34"/>
      <c r="AB1017" s="34"/>
      <c r="AC1017" s="34"/>
      <c r="AD1017" s="34"/>
      <c r="AE1017" s="34"/>
      <c r="AF1017" s="34"/>
      <c r="AG1017" s="34"/>
      <c r="AH1017" s="34"/>
      <c r="AI1017" s="34"/>
      <c r="AJ1017" s="34"/>
      <c r="AK1017" s="34"/>
      <c r="AL1017" s="34"/>
      <c r="AM1017" s="34"/>
      <c r="AN1017" s="34"/>
      <c r="AO1017" s="34"/>
      <c r="AP1017" s="34"/>
      <c r="AQ1017" s="34"/>
      <c r="AR1017" s="34"/>
      <c r="AS1017" s="34"/>
      <c r="AT1017" s="34"/>
      <c r="AU1017" s="34"/>
      <c r="AV1017" s="34"/>
      <c r="AW1017" s="34"/>
      <c r="AX1017" s="34"/>
      <c r="AY1017" s="34"/>
      <c r="AZ1017" s="34"/>
      <c r="BA1017" s="34"/>
      <c r="BB1017" s="34"/>
      <c r="BC1017" s="34"/>
      <c r="BD1017" s="34"/>
      <c r="BE1017" s="34"/>
      <c r="BF1017" s="34"/>
      <c r="BG1017" s="34"/>
      <c r="BH1017" s="34"/>
      <c r="BI1017" s="34"/>
      <c r="BJ1017" s="34"/>
      <c r="BK1017" s="34"/>
      <c r="BL1017" s="34"/>
      <c r="BM1017" s="34"/>
      <c r="BN1017" s="34"/>
      <c r="BO1017" s="34"/>
      <c r="BP1017" s="34"/>
      <c r="BQ1017" s="34"/>
      <c r="BR1017" s="34"/>
      <c r="BS1017" s="34"/>
      <c r="BT1017" s="34"/>
      <c r="BU1017" s="34"/>
      <c r="BV1017" s="34"/>
    </row>
    <row r="1018" spans="1:74">
      <c r="A1018" s="34"/>
      <c r="B1018" s="34"/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  <c r="T1018" s="34"/>
      <c r="U1018" s="34"/>
      <c r="V1018" s="34"/>
      <c r="W1018" s="34"/>
      <c r="X1018" s="34"/>
      <c r="Y1018" s="34"/>
      <c r="Z1018" s="34"/>
      <c r="AA1018" s="34"/>
      <c r="AB1018" s="34"/>
      <c r="AC1018" s="34"/>
      <c r="AD1018" s="34"/>
      <c r="AE1018" s="34"/>
      <c r="AF1018" s="34"/>
      <c r="AG1018" s="34"/>
      <c r="AH1018" s="34"/>
      <c r="AI1018" s="34"/>
      <c r="AJ1018" s="34"/>
      <c r="AK1018" s="34"/>
      <c r="AL1018" s="34"/>
      <c r="AM1018" s="34"/>
      <c r="AN1018" s="34"/>
      <c r="AO1018" s="34"/>
      <c r="AP1018" s="34"/>
      <c r="AQ1018" s="34"/>
      <c r="AR1018" s="34"/>
      <c r="AS1018" s="34"/>
      <c r="AT1018" s="34"/>
      <c r="AU1018" s="34"/>
      <c r="AV1018" s="34"/>
      <c r="AW1018" s="34"/>
      <c r="AX1018" s="34"/>
      <c r="AY1018" s="34"/>
      <c r="AZ1018" s="34"/>
      <c r="BA1018" s="34"/>
      <c r="BB1018" s="34"/>
      <c r="BC1018" s="34"/>
      <c r="BD1018" s="34"/>
      <c r="BE1018" s="34"/>
      <c r="BF1018" s="34"/>
      <c r="BG1018" s="34"/>
      <c r="BH1018" s="34"/>
      <c r="BI1018" s="34"/>
      <c r="BJ1018" s="34"/>
      <c r="BK1018" s="34"/>
      <c r="BL1018" s="34"/>
      <c r="BM1018" s="34"/>
      <c r="BN1018" s="34"/>
      <c r="BO1018" s="34"/>
      <c r="BP1018" s="34"/>
      <c r="BQ1018" s="34"/>
      <c r="BR1018" s="34"/>
      <c r="BS1018" s="34"/>
      <c r="BT1018" s="34"/>
      <c r="BU1018" s="34"/>
      <c r="BV1018" s="34"/>
    </row>
    <row r="1019" spans="1:74">
      <c r="A1019" s="34"/>
      <c r="B1019" s="34"/>
      <c r="C1019" s="34"/>
      <c r="D1019" s="34"/>
      <c r="E1019" s="34"/>
      <c r="F1019" s="34"/>
      <c r="G1019" s="34"/>
      <c r="H1019" s="34"/>
      <c r="I1019" s="34"/>
      <c r="J1019" s="34"/>
      <c r="K1019" s="34"/>
      <c r="L1019" s="34"/>
      <c r="M1019" s="34"/>
      <c r="N1019" s="34"/>
      <c r="O1019" s="34"/>
      <c r="P1019" s="34"/>
      <c r="Q1019" s="34"/>
      <c r="R1019" s="34"/>
      <c r="S1019" s="34"/>
      <c r="T1019" s="34"/>
      <c r="U1019" s="34"/>
      <c r="V1019" s="34"/>
      <c r="W1019" s="34"/>
      <c r="X1019" s="34"/>
      <c r="Y1019" s="34"/>
      <c r="Z1019" s="34"/>
      <c r="AA1019" s="34"/>
      <c r="AB1019" s="34"/>
      <c r="AC1019" s="34"/>
      <c r="AD1019" s="34"/>
      <c r="AE1019" s="34"/>
      <c r="AF1019" s="34"/>
      <c r="AG1019" s="34"/>
      <c r="AH1019" s="34"/>
      <c r="AI1019" s="34"/>
      <c r="AJ1019" s="34"/>
      <c r="AK1019" s="34"/>
      <c r="AL1019" s="34"/>
      <c r="AM1019" s="34"/>
      <c r="AN1019" s="34"/>
      <c r="AO1019" s="34"/>
      <c r="AP1019" s="34"/>
      <c r="AQ1019" s="34"/>
      <c r="AR1019" s="34"/>
      <c r="AS1019" s="34"/>
      <c r="AT1019" s="34"/>
      <c r="AU1019" s="34"/>
      <c r="AV1019" s="34"/>
      <c r="AW1019" s="34"/>
      <c r="AX1019" s="34"/>
      <c r="AY1019" s="34"/>
      <c r="AZ1019" s="34"/>
      <c r="BA1019" s="34"/>
      <c r="BB1019" s="34"/>
      <c r="BC1019" s="34"/>
      <c r="BD1019" s="34"/>
      <c r="BE1019" s="34"/>
      <c r="BF1019" s="34"/>
      <c r="BG1019" s="34"/>
      <c r="BH1019" s="34"/>
      <c r="BI1019" s="34"/>
      <c r="BJ1019" s="34"/>
      <c r="BK1019" s="34"/>
      <c r="BL1019" s="34"/>
      <c r="BM1019" s="34"/>
      <c r="BN1019" s="34"/>
      <c r="BO1019" s="34"/>
      <c r="BP1019" s="34"/>
      <c r="BQ1019" s="34"/>
      <c r="BR1019" s="34"/>
      <c r="BS1019" s="34"/>
      <c r="BT1019" s="34"/>
      <c r="BU1019" s="34"/>
      <c r="BV1019" s="34"/>
    </row>
    <row r="1020" spans="1:74">
      <c r="A1020" s="34"/>
      <c r="B1020" s="34"/>
      <c r="C1020" s="34"/>
      <c r="D1020" s="34"/>
      <c r="E1020" s="34"/>
      <c r="F1020" s="34"/>
      <c r="G1020" s="34"/>
      <c r="H1020" s="34"/>
      <c r="I1020" s="34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  <c r="T1020" s="34"/>
      <c r="U1020" s="34"/>
      <c r="V1020" s="34"/>
      <c r="W1020" s="34"/>
      <c r="X1020" s="34"/>
      <c r="Y1020" s="34"/>
      <c r="Z1020" s="34"/>
      <c r="AA1020" s="34"/>
      <c r="AB1020" s="34"/>
      <c r="AC1020" s="34"/>
      <c r="AD1020" s="34"/>
      <c r="AE1020" s="34"/>
      <c r="AF1020" s="34"/>
      <c r="AG1020" s="34"/>
      <c r="AH1020" s="34"/>
      <c r="AI1020" s="34"/>
      <c r="AJ1020" s="34"/>
      <c r="AK1020" s="34"/>
      <c r="AL1020" s="34"/>
      <c r="AM1020" s="34"/>
      <c r="AN1020" s="34"/>
      <c r="AO1020" s="34"/>
      <c r="AP1020" s="34"/>
      <c r="AQ1020" s="34"/>
      <c r="AR1020" s="34"/>
      <c r="AS1020" s="34"/>
      <c r="AT1020" s="34"/>
      <c r="AU1020" s="34"/>
      <c r="AV1020" s="34"/>
      <c r="AW1020" s="34"/>
      <c r="AX1020" s="34"/>
      <c r="AY1020" s="34"/>
      <c r="AZ1020" s="34"/>
      <c r="BA1020" s="34"/>
      <c r="BB1020" s="34"/>
      <c r="BC1020" s="34"/>
      <c r="BD1020" s="34"/>
      <c r="BE1020" s="34"/>
      <c r="BF1020" s="34"/>
      <c r="BG1020" s="34"/>
      <c r="BH1020" s="34"/>
      <c r="BI1020" s="34"/>
      <c r="BJ1020" s="34"/>
      <c r="BK1020" s="34"/>
      <c r="BL1020" s="34"/>
      <c r="BM1020" s="34"/>
      <c r="BN1020" s="34"/>
      <c r="BO1020" s="34"/>
      <c r="BP1020" s="34"/>
      <c r="BQ1020" s="34"/>
      <c r="BR1020" s="34"/>
      <c r="BS1020" s="34"/>
      <c r="BT1020" s="34"/>
      <c r="BU1020" s="34"/>
      <c r="BV1020" s="34"/>
    </row>
    <row r="1021" spans="1:74">
      <c r="A1021" s="34"/>
      <c r="B1021" s="34"/>
      <c r="C1021" s="34"/>
      <c r="D1021" s="34"/>
      <c r="E1021" s="34"/>
      <c r="F1021" s="34"/>
      <c r="G1021" s="34"/>
      <c r="H1021" s="34"/>
      <c r="I1021" s="34"/>
      <c r="J1021" s="34"/>
      <c r="K1021" s="34"/>
      <c r="L1021" s="34"/>
      <c r="M1021" s="34"/>
      <c r="N1021" s="34"/>
      <c r="O1021" s="34"/>
      <c r="P1021" s="34"/>
      <c r="Q1021" s="34"/>
      <c r="R1021" s="34"/>
      <c r="S1021" s="34"/>
      <c r="T1021" s="34"/>
      <c r="U1021" s="34"/>
      <c r="V1021" s="34"/>
      <c r="W1021" s="34"/>
      <c r="X1021" s="34"/>
      <c r="Y1021" s="34"/>
      <c r="Z1021" s="34"/>
      <c r="AA1021" s="34"/>
      <c r="AB1021" s="34"/>
      <c r="AC1021" s="34"/>
      <c r="AD1021" s="34"/>
      <c r="AE1021" s="34"/>
      <c r="AF1021" s="34"/>
      <c r="AG1021" s="34"/>
      <c r="AH1021" s="34"/>
      <c r="AI1021" s="34"/>
      <c r="AJ1021" s="34"/>
      <c r="AK1021" s="34"/>
      <c r="AL1021" s="34"/>
      <c r="AM1021" s="34"/>
      <c r="AN1021" s="34"/>
      <c r="AO1021" s="34"/>
      <c r="AP1021" s="34"/>
      <c r="AQ1021" s="34"/>
      <c r="AR1021" s="34"/>
      <c r="AS1021" s="34"/>
      <c r="AT1021" s="34"/>
      <c r="AU1021" s="34"/>
      <c r="AV1021" s="34"/>
      <c r="AW1021" s="34"/>
      <c r="AX1021" s="34"/>
      <c r="AY1021" s="34"/>
      <c r="AZ1021" s="34"/>
      <c r="BA1021" s="34"/>
      <c r="BB1021" s="34"/>
      <c r="BC1021" s="34"/>
      <c r="BD1021" s="34"/>
      <c r="BE1021" s="34"/>
      <c r="BF1021" s="34"/>
      <c r="BG1021" s="34"/>
      <c r="BH1021" s="34"/>
      <c r="BI1021" s="34"/>
      <c r="BJ1021" s="34"/>
      <c r="BK1021" s="34"/>
      <c r="BL1021" s="34"/>
      <c r="BM1021" s="34"/>
      <c r="BN1021" s="34"/>
      <c r="BO1021" s="34"/>
      <c r="BP1021" s="34"/>
      <c r="BQ1021" s="34"/>
      <c r="BR1021" s="34"/>
      <c r="BS1021" s="34"/>
      <c r="BT1021" s="34"/>
      <c r="BU1021" s="34"/>
      <c r="BV1021" s="34"/>
    </row>
    <row r="1022" spans="1:74">
      <c r="A1022" s="34"/>
      <c r="B1022" s="34"/>
      <c r="C1022" s="34"/>
      <c r="D1022" s="34"/>
      <c r="E1022" s="34"/>
      <c r="F1022" s="34"/>
      <c r="G1022" s="34"/>
      <c r="H1022" s="34"/>
      <c r="I1022" s="34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  <c r="T1022" s="34"/>
      <c r="U1022" s="34"/>
      <c r="V1022" s="34"/>
      <c r="W1022" s="34"/>
      <c r="X1022" s="34"/>
      <c r="Y1022" s="34"/>
      <c r="Z1022" s="34"/>
      <c r="AA1022" s="34"/>
      <c r="AB1022" s="34"/>
      <c r="AC1022" s="34"/>
      <c r="AD1022" s="34"/>
      <c r="AE1022" s="34"/>
      <c r="AF1022" s="34"/>
      <c r="AG1022" s="34"/>
      <c r="AH1022" s="34"/>
      <c r="AI1022" s="34"/>
      <c r="AJ1022" s="34"/>
      <c r="AK1022" s="34"/>
      <c r="AL1022" s="34"/>
      <c r="AM1022" s="34"/>
      <c r="AN1022" s="34"/>
      <c r="AO1022" s="34"/>
      <c r="AP1022" s="34"/>
      <c r="AQ1022" s="34"/>
      <c r="AR1022" s="34"/>
      <c r="AS1022" s="34"/>
      <c r="AT1022" s="34"/>
      <c r="AU1022" s="34"/>
      <c r="AV1022" s="34"/>
      <c r="AW1022" s="34"/>
      <c r="AX1022" s="34"/>
      <c r="AY1022" s="34"/>
      <c r="AZ1022" s="34"/>
      <c r="BA1022" s="34"/>
      <c r="BB1022" s="34"/>
      <c r="BC1022" s="34"/>
      <c r="BD1022" s="34"/>
      <c r="BE1022" s="34"/>
      <c r="BF1022" s="34"/>
      <c r="BG1022" s="34"/>
      <c r="BH1022" s="34"/>
      <c r="BI1022" s="34"/>
      <c r="BJ1022" s="34"/>
      <c r="BK1022" s="34"/>
      <c r="BL1022" s="34"/>
      <c r="BM1022" s="34"/>
      <c r="BN1022" s="34"/>
      <c r="BO1022" s="34"/>
      <c r="BP1022" s="34"/>
      <c r="BQ1022" s="34"/>
      <c r="BR1022" s="34"/>
      <c r="BS1022" s="34"/>
      <c r="BT1022" s="34"/>
      <c r="BU1022" s="34"/>
      <c r="BV1022" s="34"/>
    </row>
    <row r="1023" spans="1:74">
      <c r="A1023" s="34"/>
      <c r="B1023" s="34"/>
      <c r="C1023" s="34"/>
      <c r="D1023" s="34"/>
      <c r="E1023" s="34"/>
      <c r="F1023" s="34"/>
      <c r="G1023" s="34"/>
      <c r="H1023" s="34"/>
      <c r="I1023" s="34"/>
      <c r="J1023" s="34"/>
      <c r="K1023" s="34"/>
      <c r="L1023" s="34"/>
      <c r="M1023" s="34"/>
      <c r="N1023" s="34"/>
      <c r="O1023" s="34"/>
      <c r="P1023" s="34"/>
      <c r="Q1023" s="34"/>
      <c r="R1023" s="34"/>
      <c r="S1023" s="34"/>
      <c r="T1023" s="34"/>
      <c r="U1023" s="34"/>
      <c r="V1023" s="34"/>
      <c r="W1023" s="34"/>
      <c r="X1023" s="34"/>
      <c r="Y1023" s="34"/>
      <c r="Z1023" s="34"/>
      <c r="AA1023" s="34"/>
      <c r="AB1023" s="34"/>
      <c r="AC1023" s="34"/>
      <c r="AD1023" s="34"/>
      <c r="AE1023" s="34"/>
      <c r="AF1023" s="34"/>
      <c r="AG1023" s="34"/>
      <c r="AH1023" s="34"/>
      <c r="AI1023" s="34"/>
      <c r="AJ1023" s="34"/>
      <c r="AK1023" s="34"/>
      <c r="AL1023" s="34"/>
      <c r="AM1023" s="34"/>
      <c r="AN1023" s="34"/>
      <c r="AO1023" s="34"/>
      <c r="AP1023" s="34"/>
      <c r="AQ1023" s="34"/>
      <c r="AR1023" s="34"/>
      <c r="AS1023" s="34"/>
      <c r="AT1023" s="34"/>
      <c r="AU1023" s="34"/>
      <c r="AV1023" s="34"/>
      <c r="AW1023" s="34"/>
      <c r="AX1023" s="34"/>
      <c r="AY1023" s="34"/>
      <c r="AZ1023" s="34"/>
      <c r="BA1023" s="34"/>
      <c r="BB1023" s="34"/>
      <c r="BC1023" s="34"/>
      <c r="BD1023" s="34"/>
      <c r="BE1023" s="34"/>
      <c r="BF1023" s="34"/>
      <c r="BG1023" s="34"/>
      <c r="BH1023" s="34"/>
      <c r="BI1023" s="34"/>
      <c r="BJ1023" s="34"/>
      <c r="BK1023" s="34"/>
      <c r="BL1023" s="34"/>
      <c r="BM1023" s="34"/>
      <c r="BN1023" s="34"/>
      <c r="BO1023" s="34"/>
      <c r="BP1023" s="34"/>
      <c r="BQ1023" s="34"/>
      <c r="BR1023" s="34"/>
      <c r="BS1023" s="34"/>
      <c r="BT1023" s="34"/>
      <c r="BU1023" s="34"/>
      <c r="BV1023" s="34"/>
    </row>
    <row r="1024" spans="1:74">
      <c r="A1024" s="34"/>
      <c r="B1024" s="34"/>
      <c r="C1024" s="34"/>
      <c r="D1024" s="34"/>
      <c r="E1024" s="34"/>
      <c r="F1024" s="34"/>
      <c r="G1024" s="34"/>
      <c r="H1024" s="34"/>
      <c r="I1024" s="34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  <c r="T1024" s="34"/>
      <c r="U1024" s="34"/>
      <c r="V1024" s="34"/>
      <c r="W1024" s="34"/>
      <c r="X1024" s="34"/>
      <c r="Y1024" s="34"/>
      <c r="Z1024" s="34"/>
      <c r="AA1024" s="34"/>
      <c r="AB1024" s="34"/>
      <c r="AC1024" s="34"/>
      <c r="AD1024" s="34"/>
      <c r="AE1024" s="34"/>
      <c r="AF1024" s="34"/>
      <c r="AG1024" s="34"/>
      <c r="AH1024" s="34"/>
      <c r="AI1024" s="34"/>
      <c r="AJ1024" s="34"/>
      <c r="AK1024" s="34"/>
      <c r="AL1024" s="34"/>
      <c r="AM1024" s="34"/>
      <c r="AN1024" s="34"/>
      <c r="AO1024" s="34"/>
      <c r="AP1024" s="34"/>
      <c r="AQ1024" s="34"/>
      <c r="AR1024" s="34"/>
      <c r="AS1024" s="34"/>
      <c r="AT1024" s="34"/>
      <c r="AU1024" s="34"/>
      <c r="AV1024" s="34"/>
      <c r="AW1024" s="34"/>
      <c r="AX1024" s="34"/>
      <c r="AY1024" s="34"/>
      <c r="AZ1024" s="34"/>
      <c r="BA1024" s="34"/>
      <c r="BB1024" s="34"/>
      <c r="BC1024" s="34"/>
      <c r="BD1024" s="34"/>
      <c r="BE1024" s="34"/>
      <c r="BF1024" s="34"/>
      <c r="BG1024" s="34"/>
      <c r="BH1024" s="34"/>
      <c r="BI1024" s="34"/>
      <c r="BJ1024" s="34"/>
      <c r="BK1024" s="34"/>
      <c r="BL1024" s="34"/>
      <c r="BM1024" s="34"/>
      <c r="BN1024" s="34"/>
      <c r="BO1024" s="34"/>
      <c r="BP1024" s="34"/>
      <c r="BQ1024" s="34"/>
      <c r="BR1024" s="34"/>
      <c r="BS1024" s="34"/>
      <c r="BT1024" s="34"/>
      <c r="BU1024" s="34"/>
      <c r="BV1024" s="34"/>
    </row>
    <row r="1025" spans="1:74">
      <c r="A1025" s="34"/>
      <c r="B1025" s="34"/>
      <c r="C1025" s="34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34"/>
      <c r="U1025" s="34"/>
      <c r="V1025" s="34"/>
      <c r="W1025" s="34"/>
      <c r="X1025" s="34"/>
      <c r="Y1025" s="34"/>
      <c r="Z1025" s="34"/>
      <c r="AA1025" s="34"/>
      <c r="AB1025" s="34"/>
      <c r="AC1025" s="34"/>
      <c r="AD1025" s="34"/>
      <c r="AE1025" s="34"/>
      <c r="AF1025" s="34"/>
      <c r="AG1025" s="34"/>
      <c r="AH1025" s="34"/>
      <c r="AI1025" s="34"/>
      <c r="AJ1025" s="34"/>
      <c r="AK1025" s="34"/>
      <c r="AL1025" s="34"/>
      <c r="AM1025" s="34"/>
      <c r="AN1025" s="34"/>
      <c r="AO1025" s="34"/>
      <c r="AP1025" s="34"/>
      <c r="AQ1025" s="34"/>
      <c r="AR1025" s="34"/>
      <c r="AS1025" s="34"/>
      <c r="AT1025" s="34"/>
      <c r="AU1025" s="34"/>
      <c r="AV1025" s="34"/>
      <c r="AW1025" s="34"/>
      <c r="AX1025" s="34"/>
      <c r="AY1025" s="34"/>
      <c r="AZ1025" s="34"/>
      <c r="BA1025" s="34"/>
      <c r="BB1025" s="34"/>
      <c r="BC1025" s="34"/>
      <c r="BD1025" s="34"/>
      <c r="BE1025" s="34"/>
      <c r="BF1025" s="34"/>
      <c r="BG1025" s="34"/>
      <c r="BH1025" s="34"/>
      <c r="BI1025" s="34"/>
      <c r="BJ1025" s="34"/>
      <c r="BK1025" s="34"/>
      <c r="BL1025" s="34"/>
      <c r="BM1025" s="34"/>
      <c r="BN1025" s="34"/>
      <c r="BO1025" s="34"/>
      <c r="BP1025" s="34"/>
      <c r="BQ1025" s="34"/>
      <c r="BR1025" s="34"/>
      <c r="BS1025" s="34"/>
      <c r="BT1025" s="34"/>
      <c r="BU1025" s="34"/>
      <c r="BV1025" s="34"/>
    </row>
    <row r="1026" spans="1:74">
      <c r="A1026" s="34"/>
      <c r="B1026" s="34"/>
      <c r="C1026" s="34"/>
      <c r="D1026" s="34"/>
      <c r="E1026" s="34"/>
      <c r="F1026" s="34"/>
      <c r="G1026" s="34"/>
      <c r="H1026" s="34"/>
      <c r="I1026" s="34"/>
      <c r="J1026" s="34"/>
      <c r="K1026" s="34"/>
      <c r="L1026" s="34"/>
      <c r="M1026" s="34"/>
      <c r="N1026" s="34"/>
      <c r="O1026" s="34"/>
      <c r="P1026" s="34"/>
      <c r="Q1026" s="34"/>
      <c r="R1026" s="34"/>
      <c r="S1026" s="34"/>
      <c r="T1026" s="34"/>
      <c r="U1026" s="34"/>
      <c r="V1026" s="34"/>
      <c r="W1026" s="34"/>
      <c r="X1026" s="34"/>
      <c r="Y1026" s="34"/>
      <c r="Z1026" s="34"/>
      <c r="AA1026" s="34"/>
      <c r="AB1026" s="34"/>
      <c r="AC1026" s="34"/>
      <c r="AD1026" s="34"/>
      <c r="AE1026" s="34"/>
      <c r="AF1026" s="34"/>
      <c r="AG1026" s="34"/>
      <c r="AH1026" s="34"/>
      <c r="AI1026" s="34"/>
      <c r="AJ1026" s="34"/>
      <c r="AK1026" s="34"/>
      <c r="AL1026" s="34"/>
      <c r="AM1026" s="34"/>
      <c r="AN1026" s="34"/>
      <c r="AO1026" s="34"/>
      <c r="AP1026" s="34"/>
      <c r="AQ1026" s="34"/>
      <c r="AR1026" s="34"/>
      <c r="AS1026" s="34"/>
      <c r="AT1026" s="34"/>
      <c r="AU1026" s="34"/>
      <c r="AV1026" s="34"/>
      <c r="AW1026" s="34"/>
      <c r="AX1026" s="34"/>
      <c r="AY1026" s="34"/>
      <c r="AZ1026" s="34"/>
      <c r="BA1026" s="34"/>
      <c r="BB1026" s="34"/>
      <c r="BC1026" s="34"/>
      <c r="BD1026" s="34"/>
      <c r="BE1026" s="34"/>
      <c r="BF1026" s="34"/>
      <c r="BG1026" s="34"/>
      <c r="BH1026" s="34"/>
      <c r="BI1026" s="34"/>
      <c r="BJ1026" s="34"/>
      <c r="BK1026" s="34"/>
      <c r="BL1026" s="34"/>
      <c r="BM1026" s="34"/>
      <c r="BN1026" s="34"/>
      <c r="BO1026" s="34"/>
      <c r="BP1026" s="34"/>
      <c r="BQ1026" s="34"/>
      <c r="BR1026" s="34"/>
      <c r="BS1026" s="34"/>
      <c r="BT1026" s="34"/>
      <c r="BU1026" s="34"/>
      <c r="BV1026" s="34"/>
    </row>
    <row r="1027" spans="1:74">
      <c r="A1027" s="34"/>
      <c r="B1027" s="34"/>
      <c r="C1027" s="34"/>
      <c r="D1027" s="34"/>
      <c r="E1027" s="34"/>
      <c r="F1027" s="34"/>
      <c r="G1027" s="34"/>
      <c r="H1027" s="34"/>
      <c r="I1027" s="34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  <c r="T1027" s="34"/>
      <c r="U1027" s="34"/>
      <c r="V1027" s="34"/>
      <c r="W1027" s="34"/>
      <c r="X1027" s="34"/>
      <c r="Y1027" s="34"/>
      <c r="Z1027" s="34"/>
      <c r="AA1027" s="34"/>
      <c r="AB1027" s="34"/>
      <c r="AC1027" s="34"/>
      <c r="AD1027" s="34"/>
      <c r="AE1027" s="34"/>
      <c r="AF1027" s="34"/>
      <c r="AG1027" s="34"/>
      <c r="AH1027" s="34"/>
      <c r="AI1027" s="34"/>
      <c r="AJ1027" s="34"/>
      <c r="AK1027" s="34"/>
      <c r="AL1027" s="34"/>
      <c r="AM1027" s="34"/>
      <c r="AN1027" s="34"/>
      <c r="AO1027" s="34"/>
      <c r="AP1027" s="34"/>
      <c r="AQ1027" s="34"/>
      <c r="AR1027" s="34"/>
      <c r="AS1027" s="34"/>
      <c r="AT1027" s="34"/>
      <c r="AU1027" s="34"/>
      <c r="AV1027" s="34"/>
      <c r="AW1027" s="34"/>
      <c r="AX1027" s="34"/>
      <c r="AY1027" s="34"/>
      <c r="AZ1027" s="34"/>
      <c r="BA1027" s="34"/>
      <c r="BB1027" s="34"/>
      <c r="BC1027" s="34"/>
      <c r="BD1027" s="34"/>
      <c r="BE1027" s="34"/>
      <c r="BF1027" s="34"/>
      <c r="BG1027" s="34"/>
      <c r="BH1027" s="34"/>
      <c r="BI1027" s="34"/>
      <c r="BJ1027" s="34"/>
      <c r="BK1027" s="34"/>
      <c r="BL1027" s="34"/>
      <c r="BM1027" s="34"/>
      <c r="BN1027" s="34"/>
      <c r="BO1027" s="34"/>
      <c r="BP1027" s="34"/>
      <c r="BQ1027" s="34"/>
      <c r="BR1027" s="34"/>
      <c r="BS1027" s="34"/>
      <c r="BT1027" s="34"/>
      <c r="BU1027" s="34"/>
      <c r="BV1027" s="34"/>
    </row>
    <row r="1028" spans="1:74">
      <c r="A1028" s="34"/>
      <c r="B1028" s="34"/>
      <c r="C1028" s="34"/>
      <c r="D1028" s="34"/>
      <c r="E1028" s="34"/>
      <c r="F1028" s="34"/>
      <c r="G1028" s="34"/>
      <c r="H1028" s="34"/>
      <c r="I1028" s="34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  <c r="T1028" s="34"/>
      <c r="U1028" s="34"/>
      <c r="V1028" s="34"/>
      <c r="W1028" s="34"/>
      <c r="X1028" s="34"/>
      <c r="Y1028" s="34"/>
      <c r="Z1028" s="34"/>
      <c r="AA1028" s="34"/>
      <c r="AB1028" s="34"/>
      <c r="AC1028" s="34"/>
      <c r="AD1028" s="34"/>
      <c r="AE1028" s="34"/>
      <c r="AF1028" s="34"/>
      <c r="AG1028" s="34"/>
      <c r="AH1028" s="34"/>
      <c r="AI1028" s="34"/>
      <c r="AJ1028" s="34"/>
      <c r="AK1028" s="34"/>
      <c r="AL1028" s="34"/>
      <c r="AM1028" s="34"/>
      <c r="AN1028" s="34"/>
      <c r="AO1028" s="34"/>
      <c r="AP1028" s="34"/>
      <c r="AQ1028" s="34"/>
      <c r="AR1028" s="34"/>
      <c r="AS1028" s="34"/>
      <c r="AT1028" s="34"/>
      <c r="AU1028" s="34"/>
      <c r="AV1028" s="34"/>
      <c r="AW1028" s="34"/>
      <c r="AX1028" s="34"/>
      <c r="AY1028" s="34"/>
      <c r="AZ1028" s="34"/>
      <c r="BA1028" s="34"/>
      <c r="BB1028" s="34"/>
      <c r="BC1028" s="34"/>
      <c r="BD1028" s="34"/>
      <c r="BE1028" s="34"/>
      <c r="BF1028" s="34"/>
      <c r="BG1028" s="34"/>
      <c r="BH1028" s="34"/>
      <c r="BI1028" s="34"/>
      <c r="BJ1028" s="34"/>
      <c r="BK1028" s="34"/>
      <c r="BL1028" s="34"/>
      <c r="BM1028" s="34"/>
      <c r="BN1028" s="34"/>
      <c r="BO1028" s="34"/>
      <c r="BP1028" s="34"/>
      <c r="BQ1028" s="34"/>
      <c r="BR1028" s="34"/>
      <c r="BS1028" s="34"/>
      <c r="BT1028" s="34"/>
      <c r="BU1028" s="34"/>
      <c r="BV1028" s="34"/>
    </row>
    <row r="1029" spans="1:74">
      <c r="A1029" s="34"/>
      <c r="B1029" s="34"/>
      <c r="C1029" s="34"/>
      <c r="D1029" s="34"/>
      <c r="E1029" s="34"/>
      <c r="F1029" s="34"/>
      <c r="G1029" s="34"/>
      <c r="H1029" s="34"/>
      <c r="I1029" s="34"/>
      <c r="J1029" s="34"/>
      <c r="K1029" s="34"/>
      <c r="L1029" s="34"/>
      <c r="M1029" s="34"/>
      <c r="N1029" s="34"/>
      <c r="O1029" s="34"/>
      <c r="P1029" s="34"/>
      <c r="Q1029" s="34"/>
      <c r="R1029" s="34"/>
      <c r="S1029" s="34"/>
      <c r="T1029" s="34"/>
      <c r="U1029" s="34"/>
      <c r="V1029" s="34"/>
      <c r="W1029" s="34"/>
      <c r="X1029" s="34"/>
      <c r="Y1029" s="34"/>
      <c r="Z1029" s="34"/>
      <c r="AA1029" s="34"/>
      <c r="AB1029" s="34"/>
      <c r="AC1029" s="34"/>
      <c r="AD1029" s="34"/>
      <c r="AE1029" s="34"/>
      <c r="AF1029" s="34"/>
      <c r="AG1029" s="34"/>
      <c r="AH1029" s="34"/>
      <c r="AI1029" s="34"/>
      <c r="AJ1029" s="34"/>
      <c r="AK1029" s="34"/>
      <c r="AL1029" s="34"/>
      <c r="AM1029" s="34"/>
      <c r="AN1029" s="34"/>
      <c r="AO1029" s="34"/>
      <c r="AP1029" s="34"/>
      <c r="AQ1029" s="34"/>
      <c r="AR1029" s="34"/>
      <c r="AS1029" s="34"/>
      <c r="AT1029" s="34"/>
      <c r="AU1029" s="34"/>
      <c r="AV1029" s="34"/>
      <c r="AW1029" s="34"/>
      <c r="AX1029" s="34"/>
      <c r="AY1029" s="34"/>
      <c r="AZ1029" s="34"/>
      <c r="BA1029" s="34"/>
      <c r="BB1029" s="34"/>
      <c r="BC1029" s="34"/>
      <c r="BD1029" s="34"/>
      <c r="BE1029" s="34"/>
      <c r="BF1029" s="34"/>
      <c r="BG1029" s="34"/>
      <c r="BH1029" s="34"/>
      <c r="BI1029" s="34"/>
      <c r="BJ1029" s="34"/>
      <c r="BK1029" s="34"/>
      <c r="BL1029" s="34"/>
      <c r="BM1029" s="34"/>
      <c r="BN1029" s="34"/>
      <c r="BO1029" s="34"/>
      <c r="BP1029" s="34"/>
      <c r="BQ1029" s="34"/>
      <c r="BR1029" s="34"/>
      <c r="BS1029" s="34"/>
      <c r="BT1029" s="34"/>
      <c r="BU1029" s="34"/>
      <c r="BV1029" s="34"/>
    </row>
    <row r="1030" spans="1:74">
      <c r="A1030" s="34"/>
      <c r="B1030" s="34"/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34"/>
      <c r="P1030" s="34"/>
      <c r="Q1030" s="34"/>
      <c r="R1030" s="34"/>
      <c r="S1030" s="34"/>
      <c r="T1030" s="34"/>
      <c r="U1030" s="34"/>
      <c r="V1030" s="34"/>
      <c r="W1030" s="34"/>
      <c r="X1030" s="34"/>
      <c r="Y1030" s="34"/>
      <c r="Z1030" s="34"/>
      <c r="AA1030" s="34"/>
      <c r="AB1030" s="34"/>
      <c r="AC1030" s="34"/>
      <c r="AD1030" s="34"/>
      <c r="AE1030" s="34"/>
      <c r="AF1030" s="34"/>
      <c r="AG1030" s="34"/>
      <c r="AH1030" s="34"/>
      <c r="AI1030" s="34"/>
      <c r="AJ1030" s="34"/>
      <c r="AK1030" s="34"/>
      <c r="AL1030" s="34"/>
      <c r="AM1030" s="34"/>
      <c r="AN1030" s="34"/>
      <c r="AO1030" s="34"/>
      <c r="AP1030" s="34"/>
      <c r="AQ1030" s="34"/>
      <c r="AR1030" s="34"/>
      <c r="AS1030" s="34"/>
      <c r="AT1030" s="34"/>
      <c r="AU1030" s="34"/>
      <c r="AV1030" s="34"/>
      <c r="AW1030" s="34"/>
      <c r="AX1030" s="34"/>
      <c r="AY1030" s="34"/>
      <c r="AZ1030" s="34"/>
      <c r="BA1030" s="34"/>
      <c r="BB1030" s="34"/>
      <c r="BC1030" s="34"/>
      <c r="BD1030" s="34"/>
      <c r="BE1030" s="34"/>
      <c r="BF1030" s="34"/>
      <c r="BG1030" s="34"/>
      <c r="BH1030" s="34"/>
      <c r="BI1030" s="34"/>
      <c r="BJ1030" s="34"/>
      <c r="BK1030" s="34"/>
      <c r="BL1030" s="34"/>
      <c r="BM1030" s="34"/>
      <c r="BN1030" s="34"/>
      <c r="BO1030" s="34"/>
      <c r="BP1030" s="34"/>
      <c r="BQ1030" s="34"/>
      <c r="BR1030" s="34"/>
      <c r="BS1030" s="34"/>
      <c r="BT1030" s="34"/>
      <c r="BU1030" s="34"/>
      <c r="BV1030" s="34"/>
    </row>
    <row r="1031" spans="1:74">
      <c r="A1031" s="34"/>
      <c r="B1031" s="34"/>
      <c r="C1031" s="34"/>
      <c r="D1031" s="34"/>
      <c r="E1031" s="34"/>
      <c r="F1031" s="34"/>
      <c r="G1031" s="34"/>
      <c r="H1031" s="34"/>
      <c r="I1031" s="34"/>
      <c r="J1031" s="34"/>
      <c r="K1031" s="34"/>
      <c r="L1031" s="34"/>
      <c r="M1031" s="34"/>
      <c r="N1031" s="34"/>
      <c r="O1031" s="34"/>
      <c r="P1031" s="34"/>
      <c r="Q1031" s="34"/>
      <c r="R1031" s="34"/>
      <c r="S1031" s="34"/>
      <c r="T1031" s="34"/>
      <c r="U1031" s="34"/>
      <c r="V1031" s="34"/>
      <c r="W1031" s="34"/>
      <c r="X1031" s="34"/>
      <c r="Y1031" s="34"/>
      <c r="Z1031" s="34"/>
      <c r="AA1031" s="34"/>
      <c r="AB1031" s="34"/>
      <c r="AC1031" s="34"/>
      <c r="AD1031" s="34"/>
      <c r="AE1031" s="34"/>
      <c r="AF1031" s="34"/>
      <c r="AG1031" s="34"/>
      <c r="AH1031" s="34"/>
      <c r="AI1031" s="34"/>
      <c r="AJ1031" s="34"/>
      <c r="AK1031" s="34"/>
      <c r="AL1031" s="34"/>
      <c r="AM1031" s="34"/>
      <c r="AN1031" s="34"/>
      <c r="AO1031" s="34"/>
      <c r="AP1031" s="34"/>
      <c r="AQ1031" s="34"/>
      <c r="AR1031" s="34"/>
      <c r="AS1031" s="34"/>
      <c r="AT1031" s="34"/>
      <c r="AU1031" s="34"/>
      <c r="AV1031" s="34"/>
      <c r="AW1031" s="34"/>
      <c r="AX1031" s="34"/>
      <c r="AY1031" s="34"/>
      <c r="AZ1031" s="34"/>
      <c r="BA1031" s="34"/>
      <c r="BB1031" s="34"/>
      <c r="BC1031" s="34"/>
      <c r="BD1031" s="34"/>
      <c r="BE1031" s="34"/>
      <c r="BF1031" s="34"/>
      <c r="BG1031" s="34"/>
      <c r="BH1031" s="34"/>
      <c r="BI1031" s="34"/>
      <c r="BJ1031" s="34"/>
      <c r="BK1031" s="34"/>
      <c r="BL1031" s="34"/>
      <c r="BM1031" s="34"/>
      <c r="BN1031" s="34"/>
      <c r="BO1031" s="34"/>
      <c r="BP1031" s="34"/>
      <c r="BQ1031" s="34"/>
      <c r="BR1031" s="34"/>
      <c r="BS1031" s="34"/>
      <c r="BT1031" s="34"/>
      <c r="BU1031" s="34"/>
      <c r="BV1031" s="34"/>
    </row>
    <row r="1032" spans="1:74">
      <c r="A1032" s="34"/>
      <c r="B1032" s="34"/>
      <c r="C1032" s="34"/>
      <c r="D1032" s="34"/>
      <c r="E1032" s="34"/>
      <c r="F1032" s="34"/>
      <c r="G1032" s="34"/>
      <c r="H1032" s="34"/>
      <c r="I1032" s="34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  <c r="T1032" s="34"/>
      <c r="U1032" s="34"/>
      <c r="V1032" s="34"/>
      <c r="W1032" s="34"/>
      <c r="X1032" s="34"/>
      <c r="Y1032" s="34"/>
      <c r="Z1032" s="34"/>
      <c r="AA1032" s="34"/>
      <c r="AB1032" s="34"/>
      <c r="AC1032" s="34"/>
      <c r="AD1032" s="34"/>
      <c r="AE1032" s="34"/>
      <c r="AF1032" s="34"/>
      <c r="AG1032" s="34"/>
      <c r="AH1032" s="34"/>
      <c r="AI1032" s="34"/>
      <c r="AJ1032" s="34"/>
      <c r="AK1032" s="34"/>
      <c r="AL1032" s="34"/>
      <c r="AM1032" s="34"/>
      <c r="AN1032" s="34"/>
      <c r="AO1032" s="34"/>
      <c r="AP1032" s="34"/>
      <c r="AQ1032" s="34"/>
      <c r="AR1032" s="34"/>
      <c r="AS1032" s="34"/>
      <c r="AT1032" s="34"/>
      <c r="AU1032" s="34"/>
      <c r="AV1032" s="34"/>
      <c r="AW1032" s="34"/>
      <c r="AX1032" s="34"/>
      <c r="AY1032" s="34"/>
      <c r="AZ1032" s="34"/>
      <c r="BA1032" s="34"/>
      <c r="BB1032" s="34"/>
      <c r="BC1032" s="34"/>
      <c r="BD1032" s="34"/>
      <c r="BE1032" s="34"/>
      <c r="BF1032" s="34"/>
      <c r="BG1032" s="34"/>
      <c r="BH1032" s="34"/>
      <c r="BI1032" s="34"/>
      <c r="BJ1032" s="34"/>
      <c r="BK1032" s="34"/>
      <c r="BL1032" s="34"/>
      <c r="BM1032" s="34"/>
      <c r="BN1032" s="34"/>
      <c r="BO1032" s="34"/>
      <c r="BP1032" s="34"/>
      <c r="BQ1032" s="34"/>
      <c r="BR1032" s="34"/>
      <c r="BS1032" s="34"/>
      <c r="BT1032" s="34"/>
      <c r="BU1032" s="34"/>
      <c r="BV1032" s="34"/>
    </row>
    <row r="1033" spans="1:74">
      <c r="A1033" s="34"/>
      <c r="B1033" s="34"/>
      <c r="C1033" s="34"/>
      <c r="D1033" s="34"/>
      <c r="E1033" s="34"/>
      <c r="F1033" s="34"/>
      <c r="G1033" s="34"/>
      <c r="H1033" s="34"/>
      <c r="I1033" s="34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  <c r="T1033" s="34"/>
      <c r="U1033" s="34"/>
      <c r="V1033" s="34"/>
      <c r="W1033" s="34"/>
      <c r="X1033" s="34"/>
      <c r="Y1033" s="34"/>
      <c r="Z1033" s="34"/>
      <c r="AA1033" s="34"/>
      <c r="AB1033" s="34"/>
      <c r="AC1033" s="34"/>
      <c r="AD1033" s="34"/>
      <c r="AE1033" s="34"/>
      <c r="AF1033" s="34"/>
      <c r="AG1033" s="34"/>
      <c r="AH1033" s="34"/>
      <c r="AI1033" s="34"/>
      <c r="AJ1033" s="34"/>
      <c r="AK1033" s="34"/>
      <c r="AL1033" s="34"/>
      <c r="AM1033" s="34"/>
      <c r="AN1033" s="34"/>
      <c r="AO1033" s="34"/>
      <c r="AP1033" s="34"/>
      <c r="AQ1033" s="34"/>
      <c r="AR1033" s="34"/>
      <c r="AS1033" s="34"/>
      <c r="AT1033" s="34"/>
      <c r="AU1033" s="34"/>
      <c r="AV1033" s="34"/>
      <c r="AW1033" s="34"/>
      <c r="AX1033" s="34"/>
      <c r="AY1033" s="34"/>
      <c r="AZ1033" s="34"/>
      <c r="BA1033" s="34"/>
      <c r="BB1033" s="34"/>
      <c r="BC1033" s="34"/>
      <c r="BD1033" s="34"/>
      <c r="BE1033" s="34"/>
      <c r="BF1033" s="34"/>
      <c r="BG1033" s="34"/>
      <c r="BH1033" s="34"/>
      <c r="BI1033" s="34"/>
      <c r="BJ1033" s="34"/>
      <c r="BK1033" s="34"/>
      <c r="BL1033" s="34"/>
      <c r="BM1033" s="34"/>
      <c r="BN1033" s="34"/>
      <c r="BO1033" s="34"/>
      <c r="BP1033" s="34"/>
      <c r="BQ1033" s="34"/>
      <c r="BR1033" s="34"/>
      <c r="BS1033" s="34"/>
      <c r="BT1033" s="34"/>
      <c r="BU1033" s="34"/>
      <c r="BV1033" s="34"/>
    </row>
    <row r="1034" spans="1:74">
      <c r="A1034" s="34"/>
      <c r="B1034" s="34"/>
      <c r="C1034" s="34"/>
      <c r="D1034" s="34"/>
      <c r="E1034" s="34"/>
      <c r="F1034" s="34"/>
      <c r="G1034" s="34"/>
      <c r="H1034" s="34"/>
      <c r="I1034" s="34"/>
      <c r="J1034" s="34"/>
      <c r="K1034" s="34"/>
      <c r="L1034" s="34"/>
      <c r="M1034" s="34"/>
      <c r="N1034" s="34"/>
      <c r="O1034" s="34"/>
      <c r="P1034" s="34"/>
      <c r="Q1034" s="34"/>
      <c r="R1034" s="34"/>
      <c r="S1034" s="34"/>
      <c r="T1034" s="34"/>
      <c r="U1034" s="34"/>
      <c r="V1034" s="34"/>
      <c r="W1034" s="34"/>
      <c r="X1034" s="34"/>
      <c r="Y1034" s="34"/>
      <c r="Z1034" s="34"/>
      <c r="AA1034" s="34"/>
      <c r="AB1034" s="34"/>
      <c r="AC1034" s="34"/>
      <c r="AD1034" s="34"/>
      <c r="AE1034" s="34"/>
      <c r="AF1034" s="34"/>
      <c r="AG1034" s="34"/>
      <c r="AH1034" s="34"/>
      <c r="AI1034" s="34"/>
      <c r="AJ1034" s="34"/>
      <c r="AK1034" s="34"/>
      <c r="AL1034" s="34"/>
      <c r="AM1034" s="34"/>
      <c r="AN1034" s="34"/>
      <c r="AO1034" s="34"/>
      <c r="AP1034" s="34"/>
      <c r="AQ1034" s="34"/>
      <c r="AR1034" s="34"/>
      <c r="AS1034" s="34"/>
      <c r="AT1034" s="34"/>
      <c r="AU1034" s="34"/>
      <c r="AV1034" s="34"/>
      <c r="AW1034" s="34"/>
      <c r="AX1034" s="34"/>
      <c r="AY1034" s="34"/>
      <c r="AZ1034" s="34"/>
      <c r="BA1034" s="34"/>
      <c r="BB1034" s="34"/>
      <c r="BC1034" s="34"/>
      <c r="BD1034" s="34"/>
      <c r="BE1034" s="34"/>
      <c r="BF1034" s="34"/>
      <c r="BG1034" s="34"/>
      <c r="BH1034" s="34"/>
      <c r="BI1034" s="34"/>
      <c r="BJ1034" s="34"/>
      <c r="BK1034" s="34"/>
      <c r="BL1034" s="34"/>
      <c r="BM1034" s="34"/>
      <c r="BN1034" s="34"/>
      <c r="BO1034" s="34"/>
      <c r="BP1034" s="34"/>
      <c r="BQ1034" s="34"/>
      <c r="BR1034" s="34"/>
      <c r="BS1034" s="34"/>
      <c r="BT1034" s="34"/>
      <c r="BU1034" s="34"/>
      <c r="BV1034" s="34"/>
    </row>
    <row r="1035" spans="1:74">
      <c r="A1035" s="34"/>
      <c r="B1035" s="34"/>
      <c r="C1035" s="34"/>
      <c r="D1035" s="34"/>
      <c r="E1035" s="34"/>
      <c r="F1035" s="34"/>
      <c r="G1035" s="34"/>
      <c r="H1035" s="34"/>
      <c r="I1035" s="34"/>
      <c r="J1035" s="34"/>
      <c r="K1035" s="34"/>
      <c r="L1035" s="34"/>
      <c r="M1035" s="34"/>
      <c r="N1035" s="34"/>
      <c r="O1035" s="34"/>
      <c r="P1035" s="34"/>
      <c r="Q1035" s="34"/>
      <c r="R1035" s="34"/>
      <c r="S1035" s="34"/>
      <c r="T1035" s="34"/>
      <c r="U1035" s="34"/>
      <c r="V1035" s="34"/>
      <c r="W1035" s="34"/>
      <c r="X1035" s="34"/>
      <c r="Y1035" s="34"/>
      <c r="Z1035" s="34"/>
      <c r="AA1035" s="34"/>
      <c r="AB1035" s="34"/>
      <c r="AC1035" s="34"/>
      <c r="AD1035" s="34"/>
      <c r="AE1035" s="34"/>
      <c r="AF1035" s="34"/>
      <c r="AG1035" s="34"/>
      <c r="AH1035" s="34"/>
      <c r="AI1035" s="34"/>
      <c r="AJ1035" s="34"/>
      <c r="AK1035" s="34"/>
      <c r="AL1035" s="34"/>
      <c r="AM1035" s="34"/>
      <c r="AN1035" s="34"/>
      <c r="AO1035" s="34"/>
      <c r="AP1035" s="34"/>
      <c r="AQ1035" s="34"/>
      <c r="AR1035" s="34"/>
      <c r="AS1035" s="34"/>
      <c r="AT1035" s="34"/>
      <c r="AU1035" s="34"/>
      <c r="AV1035" s="34"/>
      <c r="AW1035" s="34"/>
      <c r="AX1035" s="34"/>
      <c r="AY1035" s="34"/>
      <c r="AZ1035" s="34"/>
      <c r="BA1035" s="34"/>
      <c r="BB1035" s="34"/>
      <c r="BC1035" s="34"/>
      <c r="BD1035" s="34"/>
      <c r="BE1035" s="34"/>
      <c r="BF1035" s="34"/>
      <c r="BG1035" s="34"/>
      <c r="BH1035" s="34"/>
      <c r="BI1035" s="34"/>
      <c r="BJ1035" s="34"/>
      <c r="BK1035" s="34"/>
      <c r="BL1035" s="34"/>
      <c r="BM1035" s="34"/>
      <c r="BN1035" s="34"/>
      <c r="BO1035" s="34"/>
      <c r="BP1035" s="34"/>
      <c r="BQ1035" s="34"/>
      <c r="BR1035" s="34"/>
      <c r="BS1035" s="34"/>
      <c r="BT1035" s="34"/>
      <c r="BU1035" s="34"/>
      <c r="BV1035" s="34"/>
    </row>
    <row r="1036" spans="1:74">
      <c r="A1036" s="34"/>
      <c r="B1036" s="34"/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  <c r="T1036" s="34"/>
      <c r="U1036" s="34"/>
      <c r="V1036" s="34"/>
      <c r="W1036" s="34"/>
      <c r="X1036" s="34"/>
      <c r="Y1036" s="34"/>
      <c r="Z1036" s="34"/>
      <c r="AA1036" s="34"/>
      <c r="AB1036" s="34"/>
      <c r="AC1036" s="34"/>
      <c r="AD1036" s="34"/>
      <c r="AE1036" s="34"/>
      <c r="AF1036" s="34"/>
      <c r="AG1036" s="34"/>
      <c r="AH1036" s="34"/>
      <c r="AI1036" s="34"/>
      <c r="AJ1036" s="34"/>
      <c r="AK1036" s="34"/>
      <c r="AL1036" s="34"/>
      <c r="AM1036" s="34"/>
      <c r="AN1036" s="34"/>
      <c r="AO1036" s="34"/>
      <c r="AP1036" s="34"/>
      <c r="AQ1036" s="34"/>
      <c r="AR1036" s="34"/>
      <c r="AS1036" s="34"/>
      <c r="AT1036" s="34"/>
      <c r="AU1036" s="34"/>
      <c r="AV1036" s="34"/>
      <c r="AW1036" s="34"/>
      <c r="AX1036" s="34"/>
      <c r="AY1036" s="34"/>
      <c r="AZ1036" s="34"/>
      <c r="BA1036" s="34"/>
      <c r="BB1036" s="34"/>
      <c r="BC1036" s="34"/>
      <c r="BD1036" s="34"/>
      <c r="BE1036" s="34"/>
      <c r="BF1036" s="34"/>
      <c r="BG1036" s="34"/>
      <c r="BH1036" s="34"/>
      <c r="BI1036" s="34"/>
      <c r="BJ1036" s="34"/>
      <c r="BK1036" s="34"/>
      <c r="BL1036" s="34"/>
      <c r="BM1036" s="34"/>
      <c r="BN1036" s="34"/>
      <c r="BO1036" s="34"/>
      <c r="BP1036" s="34"/>
      <c r="BQ1036" s="34"/>
      <c r="BR1036" s="34"/>
      <c r="BS1036" s="34"/>
      <c r="BT1036" s="34"/>
      <c r="BU1036" s="34"/>
      <c r="BV1036" s="34"/>
    </row>
    <row r="1037" spans="1:74">
      <c r="A1037" s="34"/>
      <c r="B1037" s="34"/>
      <c r="C1037" s="34"/>
      <c r="D1037" s="34"/>
      <c r="E1037" s="34"/>
      <c r="F1037" s="34"/>
      <c r="G1037" s="34"/>
      <c r="H1037" s="34"/>
      <c r="I1037" s="34"/>
      <c r="J1037" s="34"/>
      <c r="K1037" s="34"/>
      <c r="L1037" s="34"/>
      <c r="M1037" s="34"/>
      <c r="N1037" s="34"/>
      <c r="O1037" s="34"/>
      <c r="P1037" s="34"/>
      <c r="Q1037" s="34"/>
      <c r="R1037" s="34"/>
      <c r="S1037" s="34"/>
      <c r="T1037" s="34"/>
      <c r="U1037" s="34"/>
      <c r="V1037" s="34"/>
      <c r="W1037" s="34"/>
      <c r="X1037" s="34"/>
      <c r="Y1037" s="34"/>
      <c r="Z1037" s="34"/>
      <c r="AA1037" s="34"/>
      <c r="AB1037" s="34"/>
      <c r="AC1037" s="34"/>
      <c r="AD1037" s="34"/>
      <c r="AE1037" s="34"/>
      <c r="AF1037" s="34"/>
      <c r="AG1037" s="34"/>
      <c r="AH1037" s="34"/>
      <c r="AI1037" s="34"/>
      <c r="AJ1037" s="34"/>
      <c r="AK1037" s="34"/>
      <c r="AL1037" s="34"/>
      <c r="AM1037" s="34"/>
      <c r="AN1037" s="34"/>
      <c r="AO1037" s="34"/>
      <c r="AP1037" s="34"/>
      <c r="AQ1037" s="34"/>
      <c r="AR1037" s="34"/>
      <c r="AS1037" s="34"/>
      <c r="AT1037" s="34"/>
      <c r="AU1037" s="34"/>
      <c r="AV1037" s="34"/>
      <c r="AW1037" s="34"/>
      <c r="AX1037" s="34"/>
      <c r="AY1037" s="34"/>
      <c r="AZ1037" s="34"/>
      <c r="BA1037" s="34"/>
      <c r="BB1037" s="34"/>
      <c r="BC1037" s="34"/>
      <c r="BD1037" s="34"/>
      <c r="BE1037" s="34"/>
      <c r="BF1037" s="34"/>
      <c r="BG1037" s="34"/>
      <c r="BH1037" s="34"/>
      <c r="BI1037" s="34"/>
      <c r="BJ1037" s="34"/>
      <c r="BK1037" s="34"/>
      <c r="BL1037" s="34"/>
      <c r="BM1037" s="34"/>
      <c r="BN1037" s="34"/>
      <c r="BO1037" s="34"/>
      <c r="BP1037" s="34"/>
      <c r="BQ1037" s="34"/>
      <c r="BR1037" s="34"/>
      <c r="BS1037" s="34"/>
      <c r="BT1037" s="34"/>
      <c r="BU1037" s="34"/>
      <c r="BV1037" s="34"/>
    </row>
    <row r="1038" spans="1:74">
      <c r="A1038" s="34"/>
      <c r="B1038" s="34"/>
      <c r="C1038" s="34"/>
      <c r="D1038" s="34"/>
      <c r="E1038" s="34"/>
      <c r="F1038" s="34"/>
      <c r="G1038" s="34"/>
      <c r="H1038" s="34"/>
      <c r="I1038" s="34"/>
      <c r="J1038" s="34"/>
      <c r="K1038" s="34"/>
      <c r="L1038" s="34"/>
      <c r="M1038" s="34"/>
      <c r="N1038" s="34"/>
      <c r="O1038" s="34"/>
      <c r="P1038" s="34"/>
      <c r="Q1038" s="34"/>
      <c r="R1038" s="34"/>
      <c r="S1038" s="34"/>
      <c r="T1038" s="34"/>
      <c r="U1038" s="34"/>
      <c r="V1038" s="34"/>
      <c r="W1038" s="34"/>
      <c r="X1038" s="34"/>
      <c r="Y1038" s="34"/>
      <c r="Z1038" s="34"/>
      <c r="AA1038" s="34"/>
      <c r="AB1038" s="34"/>
      <c r="AC1038" s="34"/>
      <c r="AD1038" s="34"/>
      <c r="AE1038" s="34"/>
      <c r="AF1038" s="34"/>
      <c r="AG1038" s="34"/>
      <c r="AH1038" s="34"/>
      <c r="AI1038" s="34"/>
      <c r="AJ1038" s="34"/>
      <c r="AK1038" s="34"/>
      <c r="AL1038" s="34"/>
      <c r="AM1038" s="34"/>
      <c r="AN1038" s="34"/>
      <c r="AO1038" s="34"/>
      <c r="AP1038" s="34"/>
      <c r="AQ1038" s="34"/>
      <c r="AR1038" s="34"/>
      <c r="AS1038" s="34"/>
      <c r="AT1038" s="34"/>
      <c r="AU1038" s="34"/>
      <c r="AV1038" s="34"/>
      <c r="AW1038" s="34"/>
      <c r="AX1038" s="34"/>
      <c r="AY1038" s="34"/>
      <c r="AZ1038" s="34"/>
      <c r="BA1038" s="34"/>
      <c r="BB1038" s="34"/>
      <c r="BC1038" s="34"/>
      <c r="BD1038" s="34"/>
      <c r="BE1038" s="34"/>
      <c r="BF1038" s="34"/>
      <c r="BG1038" s="34"/>
      <c r="BH1038" s="34"/>
      <c r="BI1038" s="34"/>
      <c r="BJ1038" s="34"/>
      <c r="BK1038" s="34"/>
      <c r="BL1038" s="34"/>
      <c r="BM1038" s="34"/>
      <c r="BN1038" s="34"/>
      <c r="BO1038" s="34"/>
      <c r="BP1038" s="34"/>
      <c r="BQ1038" s="34"/>
      <c r="BR1038" s="34"/>
      <c r="BS1038" s="34"/>
      <c r="BT1038" s="34"/>
      <c r="BU1038" s="34"/>
      <c r="BV1038" s="34"/>
    </row>
    <row r="1039" spans="1:74">
      <c r="A1039" s="34"/>
      <c r="B1039" s="34"/>
      <c r="C1039" s="34"/>
      <c r="D1039" s="34"/>
      <c r="E1039" s="34"/>
      <c r="F1039" s="34"/>
      <c r="G1039" s="34"/>
      <c r="H1039" s="34"/>
      <c r="I1039" s="34"/>
      <c r="J1039" s="34"/>
      <c r="K1039" s="34"/>
      <c r="L1039" s="34"/>
      <c r="M1039" s="34"/>
      <c r="N1039" s="34"/>
      <c r="O1039" s="34"/>
      <c r="P1039" s="34"/>
      <c r="Q1039" s="34"/>
      <c r="R1039" s="34"/>
      <c r="S1039" s="34"/>
      <c r="T1039" s="34"/>
      <c r="U1039" s="34"/>
      <c r="V1039" s="34"/>
      <c r="W1039" s="34"/>
      <c r="X1039" s="34"/>
      <c r="Y1039" s="34"/>
      <c r="Z1039" s="34"/>
      <c r="AA1039" s="34"/>
      <c r="AB1039" s="34"/>
      <c r="AC1039" s="34"/>
      <c r="AD1039" s="34"/>
      <c r="AE1039" s="34"/>
      <c r="AF1039" s="34"/>
      <c r="AG1039" s="34"/>
      <c r="AH1039" s="34"/>
      <c r="AI1039" s="34"/>
      <c r="AJ1039" s="34"/>
      <c r="AK1039" s="34"/>
      <c r="AL1039" s="34"/>
      <c r="AM1039" s="34"/>
      <c r="AN1039" s="34"/>
      <c r="AO1039" s="34"/>
      <c r="AP1039" s="34"/>
      <c r="AQ1039" s="34"/>
      <c r="AR1039" s="34"/>
      <c r="AS1039" s="34"/>
      <c r="AT1039" s="34"/>
      <c r="AU1039" s="34"/>
      <c r="AV1039" s="34"/>
      <c r="AW1039" s="34"/>
      <c r="AX1039" s="34"/>
      <c r="AY1039" s="34"/>
      <c r="AZ1039" s="34"/>
      <c r="BA1039" s="34"/>
      <c r="BB1039" s="34"/>
      <c r="BC1039" s="34"/>
      <c r="BD1039" s="34"/>
      <c r="BE1039" s="34"/>
      <c r="BF1039" s="34"/>
      <c r="BG1039" s="34"/>
      <c r="BH1039" s="34"/>
      <c r="BI1039" s="34"/>
      <c r="BJ1039" s="34"/>
      <c r="BK1039" s="34"/>
      <c r="BL1039" s="34"/>
      <c r="BM1039" s="34"/>
      <c r="BN1039" s="34"/>
      <c r="BO1039" s="34"/>
      <c r="BP1039" s="34"/>
      <c r="BQ1039" s="34"/>
      <c r="BR1039" s="34"/>
      <c r="BS1039" s="34"/>
      <c r="BT1039" s="34"/>
      <c r="BU1039" s="34"/>
      <c r="BV1039" s="34"/>
    </row>
    <row r="1040" spans="1:74">
      <c r="A1040" s="34"/>
      <c r="B1040" s="34"/>
      <c r="C1040" s="34"/>
      <c r="D1040" s="34"/>
      <c r="E1040" s="34"/>
      <c r="F1040" s="34"/>
      <c r="G1040" s="34"/>
      <c r="H1040" s="34"/>
      <c r="I1040" s="34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34"/>
      <c r="U1040" s="34"/>
      <c r="V1040" s="34"/>
      <c r="W1040" s="34"/>
      <c r="X1040" s="34"/>
      <c r="Y1040" s="34"/>
      <c r="Z1040" s="34"/>
      <c r="AA1040" s="34"/>
      <c r="AB1040" s="34"/>
      <c r="AC1040" s="34"/>
      <c r="AD1040" s="34"/>
      <c r="AE1040" s="34"/>
      <c r="AF1040" s="34"/>
      <c r="AG1040" s="34"/>
      <c r="AH1040" s="34"/>
      <c r="AI1040" s="34"/>
      <c r="AJ1040" s="34"/>
      <c r="AK1040" s="34"/>
      <c r="AL1040" s="34"/>
      <c r="AM1040" s="34"/>
      <c r="AN1040" s="34"/>
      <c r="AO1040" s="34"/>
      <c r="AP1040" s="34"/>
      <c r="AQ1040" s="34"/>
      <c r="AR1040" s="34"/>
      <c r="AS1040" s="34"/>
      <c r="AT1040" s="34"/>
      <c r="AU1040" s="34"/>
      <c r="AV1040" s="34"/>
      <c r="AW1040" s="34"/>
      <c r="AX1040" s="34"/>
      <c r="AY1040" s="34"/>
      <c r="AZ1040" s="34"/>
      <c r="BA1040" s="34"/>
      <c r="BB1040" s="34"/>
      <c r="BC1040" s="34"/>
      <c r="BD1040" s="34"/>
      <c r="BE1040" s="34"/>
      <c r="BF1040" s="34"/>
      <c r="BG1040" s="34"/>
      <c r="BH1040" s="34"/>
      <c r="BI1040" s="34"/>
      <c r="BJ1040" s="34"/>
      <c r="BK1040" s="34"/>
      <c r="BL1040" s="34"/>
      <c r="BM1040" s="34"/>
      <c r="BN1040" s="34"/>
      <c r="BO1040" s="34"/>
      <c r="BP1040" s="34"/>
      <c r="BQ1040" s="34"/>
      <c r="BR1040" s="34"/>
      <c r="BS1040" s="34"/>
      <c r="BT1040" s="34"/>
      <c r="BU1040" s="34"/>
      <c r="BV1040" s="34"/>
    </row>
    <row r="1041" spans="1:74">
      <c r="A1041" s="34"/>
      <c r="B1041" s="34"/>
      <c r="C1041" s="34"/>
      <c r="D1041" s="34"/>
      <c r="E1041" s="34"/>
      <c r="F1041" s="34"/>
      <c r="G1041" s="34"/>
      <c r="H1041" s="34"/>
      <c r="I1041" s="34"/>
      <c r="J1041" s="34"/>
      <c r="K1041" s="34"/>
      <c r="L1041" s="34"/>
      <c r="M1041" s="34"/>
      <c r="N1041" s="34"/>
      <c r="O1041" s="34"/>
      <c r="P1041" s="34"/>
      <c r="Q1041" s="34"/>
      <c r="R1041" s="34"/>
      <c r="S1041" s="34"/>
      <c r="T1041" s="34"/>
      <c r="U1041" s="34"/>
      <c r="V1041" s="34"/>
      <c r="W1041" s="34"/>
      <c r="X1041" s="34"/>
      <c r="Y1041" s="34"/>
      <c r="Z1041" s="34"/>
      <c r="AA1041" s="34"/>
      <c r="AB1041" s="34"/>
      <c r="AC1041" s="34"/>
      <c r="AD1041" s="34"/>
      <c r="AE1041" s="34"/>
      <c r="AF1041" s="34"/>
      <c r="AG1041" s="34"/>
      <c r="AH1041" s="34"/>
      <c r="AI1041" s="34"/>
      <c r="AJ1041" s="34"/>
      <c r="AK1041" s="34"/>
      <c r="AL1041" s="34"/>
      <c r="AM1041" s="34"/>
      <c r="AN1041" s="34"/>
      <c r="AO1041" s="34"/>
      <c r="AP1041" s="34"/>
      <c r="AQ1041" s="34"/>
      <c r="AR1041" s="34"/>
      <c r="AS1041" s="34"/>
      <c r="AT1041" s="34"/>
      <c r="AU1041" s="34"/>
      <c r="AV1041" s="34"/>
      <c r="AW1041" s="34"/>
      <c r="AX1041" s="34"/>
      <c r="AY1041" s="34"/>
      <c r="AZ1041" s="34"/>
      <c r="BA1041" s="34"/>
      <c r="BB1041" s="34"/>
      <c r="BC1041" s="34"/>
      <c r="BD1041" s="34"/>
      <c r="BE1041" s="34"/>
      <c r="BF1041" s="34"/>
      <c r="BG1041" s="34"/>
      <c r="BH1041" s="34"/>
      <c r="BI1041" s="34"/>
      <c r="BJ1041" s="34"/>
      <c r="BK1041" s="34"/>
      <c r="BL1041" s="34"/>
      <c r="BM1041" s="34"/>
      <c r="BN1041" s="34"/>
      <c r="BO1041" s="34"/>
      <c r="BP1041" s="34"/>
      <c r="BQ1041" s="34"/>
      <c r="BR1041" s="34"/>
      <c r="BS1041" s="34"/>
      <c r="BT1041" s="34"/>
      <c r="BU1041" s="34"/>
      <c r="BV1041" s="34"/>
    </row>
    <row r="1042" spans="1:74">
      <c r="A1042" s="34"/>
      <c r="B1042" s="34"/>
      <c r="C1042" s="34"/>
      <c r="D1042" s="34"/>
      <c r="E1042" s="34"/>
      <c r="F1042" s="34"/>
      <c r="G1042" s="34"/>
      <c r="H1042" s="34"/>
      <c r="I1042" s="34"/>
      <c r="J1042" s="34"/>
      <c r="K1042" s="34"/>
      <c r="L1042" s="34"/>
      <c r="M1042" s="34"/>
      <c r="N1042" s="34"/>
      <c r="O1042" s="34"/>
      <c r="P1042" s="34"/>
      <c r="Q1042" s="34"/>
      <c r="R1042" s="34"/>
      <c r="S1042" s="34"/>
      <c r="T1042" s="34"/>
      <c r="U1042" s="34"/>
      <c r="V1042" s="34"/>
      <c r="W1042" s="34"/>
      <c r="X1042" s="34"/>
      <c r="Y1042" s="34"/>
      <c r="Z1042" s="34"/>
      <c r="AA1042" s="34"/>
      <c r="AB1042" s="34"/>
      <c r="AC1042" s="34"/>
      <c r="AD1042" s="34"/>
      <c r="AE1042" s="34"/>
      <c r="AF1042" s="34"/>
      <c r="AG1042" s="34"/>
      <c r="AH1042" s="34"/>
      <c r="AI1042" s="34"/>
      <c r="AJ1042" s="34"/>
      <c r="AK1042" s="34"/>
      <c r="AL1042" s="34"/>
      <c r="AM1042" s="34"/>
      <c r="AN1042" s="34"/>
      <c r="AO1042" s="34"/>
      <c r="AP1042" s="34"/>
      <c r="AQ1042" s="34"/>
      <c r="AR1042" s="34"/>
      <c r="AS1042" s="34"/>
      <c r="AT1042" s="34"/>
      <c r="AU1042" s="34"/>
      <c r="AV1042" s="34"/>
      <c r="AW1042" s="34"/>
      <c r="AX1042" s="34"/>
      <c r="AY1042" s="34"/>
      <c r="AZ1042" s="34"/>
      <c r="BA1042" s="34"/>
      <c r="BB1042" s="34"/>
      <c r="BC1042" s="34"/>
      <c r="BD1042" s="34"/>
      <c r="BE1042" s="34"/>
      <c r="BF1042" s="34"/>
      <c r="BG1042" s="34"/>
      <c r="BH1042" s="34"/>
      <c r="BI1042" s="34"/>
      <c r="BJ1042" s="34"/>
      <c r="BK1042" s="34"/>
      <c r="BL1042" s="34"/>
      <c r="BM1042" s="34"/>
      <c r="BN1042" s="34"/>
      <c r="BO1042" s="34"/>
      <c r="BP1042" s="34"/>
      <c r="BQ1042" s="34"/>
      <c r="BR1042" s="34"/>
      <c r="BS1042" s="34"/>
      <c r="BT1042" s="34"/>
      <c r="BU1042" s="34"/>
      <c r="BV1042" s="34"/>
    </row>
    <row r="1043" spans="1:74">
      <c r="A1043" s="34"/>
      <c r="B1043" s="34"/>
      <c r="C1043" s="34"/>
      <c r="D1043" s="34"/>
      <c r="E1043" s="34"/>
      <c r="F1043" s="34"/>
      <c r="G1043" s="34"/>
      <c r="H1043" s="34"/>
      <c r="I1043" s="34"/>
      <c r="J1043" s="34"/>
      <c r="K1043" s="34"/>
      <c r="L1043" s="34"/>
      <c r="M1043" s="34"/>
      <c r="N1043" s="34"/>
      <c r="O1043" s="34"/>
      <c r="P1043" s="34"/>
      <c r="Q1043" s="34"/>
      <c r="R1043" s="34"/>
      <c r="S1043" s="34"/>
      <c r="T1043" s="34"/>
      <c r="U1043" s="34"/>
      <c r="V1043" s="34"/>
      <c r="W1043" s="34"/>
      <c r="X1043" s="34"/>
      <c r="Y1043" s="34"/>
      <c r="Z1043" s="34"/>
      <c r="AA1043" s="34"/>
      <c r="AB1043" s="34"/>
      <c r="AC1043" s="34"/>
      <c r="AD1043" s="34"/>
      <c r="AE1043" s="34"/>
      <c r="AF1043" s="34"/>
      <c r="AG1043" s="34"/>
      <c r="AH1043" s="34"/>
      <c r="AI1043" s="34"/>
      <c r="AJ1043" s="34"/>
      <c r="AK1043" s="34"/>
      <c r="AL1043" s="34"/>
      <c r="AM1043" s="34"/>
      <c r="AN1043" s="34"/>
      <c r="AO1043" s="34"/>
      <c r="AP1043" s="34"/>
      <c r="AQ1043" s="34"/>
      <c r="AR1043" s="34"/>
      <c r="AS1043" s="34"/>
      <c r="AT1043" s="34"/>
      <c r="AU1043" s="34"/>
      <c r="AV1043" s="34"/>
      <c r="AW1043" s="34"/>
      <c r="AX1043" s="34"/>
      <c r="AY1043" s="34"/>
      <c r="AZ1043" s="34"/>
      <c r="BA1043" s="34"/>
      <c r="BB1043" s="34"/>
      <c r="BC1043" s="34"/>
      <c r="BD1043" s="34"/>
      <c r="BE1043" s="34"/>
      <c r="BF1043" s="34"/>
      <c r="BG1043" s="34"/>
      <c r="BH1043" s="34"/>
      <c r="BI1043" s="34"/>
      <c r="BJ1043" s="34"/>
      <c r="BK1043" s="34"/>
      <c r="BL1043" s="34"/>
      <c r="BM1043" s="34"/>
      <c r="BN1043" s="34"/>
      <c r="BO1043" s="34"/>
      <c r="BP1043" s="34"/>
      <c r="BQ1043" s="34"/>
      <c r="BR1043" s="34"/>
      <c r="BS1043" s="34"/>
      <c r="BT1043" s="34"/>
      <c r="BU1043" s="34"/>
      <c r="BV1043" s="34"/>
    </row>
    <row r="1044" spans="1:74">
      <c r="A1044" s="34"/>
      <c r="B1044" s="34"/>
      <c r="C1044" s="34"/>
      <c r="D1044" s="34"/>
      <c r="E1044" s="34"/>
      <c r="F1044" s="34"/>
      <c r="G1044" s="34"/>
      <c r="H1044" s="34"/>
      <c r="I1044" s="34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  <c r="T1044" s="34"/>
      <c r="U1044" s="34"/>
      <c r="V1044" s="34"/>
      <c r="W1044" s="34"/>
      <c r="X1044" s="34"/>
      <c r="Y1044" s="34"/>
      <c r="Z1044" s="34"/>
      <c r="AA1044" s="34"/>
      <c r="AB1044" s="34"/>
      <c r="AC1044" s="34"/>
      <c r="AD1044" s="34"/>
      <c r="AE1044" s="34"/>
      <c r="AF1044" s="34"/>
      <c r="AG1044" s="34"/>
      <c r="AH1044" s="34"/>
      <c r="AI1044" s="34"/>
      <c r="AJ1044" s="34"/>
      <c r="AK1044" s="34"/>
      <c r="AL1044" s="34"/>
      <c r="AM1044" s="34"/>
      <c r="AN1044" s="34"/>
      <c r="AO1044" s="34"/>
      <c r="AP1044" s="34"/>
      <c r="AQ1044" s="34"/>
      <c r="AR1044" s="34"/>
      <c r="AS1044" s="34"/>
      <c r="AT1044" s="34"/>
      <c r="AU1044" s="34"/>
      <c r="AV1044" s="34"/>
      <c r="AW1044" s="34"/>
      <c r="AX1044" s="34"/>
      <c r="AY1044" s="34"/>
      <c r="AZ1044" s="34"/>
      <c r="BA1044" s="34"/>
      <c r="BB1044" s="34"/>
      <c r="BC1044" s="34"/>
      <c r="BD1044" s="34"/>
      <c r="BE1044" s="34"/>
      <c r="BF1044" s="34"/>
      <c r="BG1044" s="34"/>
      <c r="BH1044" s="34"/>
      <c r="BI1044" s="34"/>
      <c r="BJ1044" s="34"/>
      <c r="BK1044" s="34"/>
      <c r="BL1044" s="34"/>
      <c r="BM1044" s="34"/>
      <c r="BN1044" s="34"/>
      <c r="BO1044" s="34"/>
      <c r="BP1044" s="34"/>
      <c r="BQ1044" s="34"/>
      <c r="BR1044" s="34"/>
      <c r="BS1044" s="34"/>
      <c r="BT1044" s="34"/>
      <c r="BU1044" s="34"/>
      <c r="BV1044" s="34"/>
    </row>
    <row r="1045" spans="1:74">
      <c r="A1045" s="34"/>
      <c r="B1045" s="34"/>
      <c r="C1045" s="34"/>
      <c r="D1045" s="34"/>
      <c r="E1045" s="34"/>
      <c r="F1045" s="34"/>
      <c r="G1045" s="34"/>
      <c r="H1045" s="34"/>
      <c r="I1045" s="34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  <c r="T1045" s="34"/>
      <c r="U1045" s="34"/>
      <c r="V1045" s="34"/>
      <c r="W1045" s="34"/>
      <c r="X1045" s="34"/>
      <c r="Y1045" s="34"/>
      <c r="Z1045" s="34"/>
      <c r="AA1045" s="34"/>
      <c r="AB1045" s="34"/>
      <c r="AC1045" s="34"/>
      <c r="AD1045" s="34"/>
      <c r="AE1045" s="34"/>
      <c r="AF1045" s="34"/>
      <c r="AG1045" s="34"/>
      <c r="AH1045" s="34"/>
      <c r="AI1045" s="34"/>
      <c r="AJ1045" s="34"/>
      <c r="AK1045" s="34"/>
      <c r="AL1045" s="34"/>
      <c r="AM1045" s="34"/>
      <c r="AN1045" s="34"/>
      <c r="AO1045" s="34"/>
      <c r="AP1045" s="34"/>
      <c r="AQ1045" s="34"/>
      <c r="AR1045" s="34"/>
      <c r="AS1045" s="34"/>
      <c r="AT1045" s="34"/>
      <c r="AU1045" s="34"/>
      <c r="AV1045" s="34"/>
      <c r="AW1045" s="34"/>
      <c r="AX1045" s="34"/>
      <c r="AY1045" s="34"/>
      <c r="AZ1045" s="34"/>
      <c r="BA1045" s="34"/>
      <c r="BB1045" s="34"/>
      <c r="BC1045" s="34"/>
      <c r="BD1045" s="34"/>
      <c r="BE1045" s="34"/>
      <c r="BF1045" s="34"/>
      <c r="BG1045" s="34"/>
      <c r="BH1045" s="34"/>
      <c r="BI1045" s="34"/>
      <c r="BJ1045" s="34"/>
      <c r="BK1045" s="34"/>
      <c r="BL1045" s="34"/>
      <c r="BM1045" s="34"/>
      <c r="BN1045" s="34"/>
      <c r="BO1045" s="34"/>
      <c r="BP1045" s="34"/>
      <c r="BQ1045" s="34"/>
      <c r="BR1045" s="34"/>
      <c r="BS1045" s="34"/>
      <c r="BT1045" s="34"/>
      <c r="BU1045" s="34"/>
      <c r="BV1045" s="34"/>
    </row>
    <row r="1046" spans="1:74">
      <c r="A1046" s="34"/>
      <c r="B1046" s="34"/>
      <c r="C1046" s="34"/>
      <c r="D1046" s="34"/>
      <c r="E1046" s="34"/>
      <c r="F1046" s="34"/>
      <c r="G1046" s="34"/>
      <c r="H1046" s="34"/>
      <c r="I1046" s="34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  <c r="T1046" s="34"/>
      <c r="U1046" s="34"/>
      <c r="V1046" s="34"/>
      <c r="W1046" s="34"/>
      <c r="X1046" s="34"/>
      <c r="Y1046" s="34"/>
      <c r="Z1046" s="34"/>
      <c r="AA1046" s="34"/>
      <c r="AB1046" s="34"/>
      <c r="AC1046" s="34"/>
      <c r="AD1046" s="34"/>
      <c r="AE1046" s="34"/>
      <c r="AF1046" s="34"/>
      <c r="AG1046" s="34"/>
      <c r="AH1046" s="34"/>
      <c r="AI1046" s="34"/>
      <c r="AJ1046" s="34"/>
      <c r="AK1046" s="34"/>
      <c r="AL1046" s="34"/>
      <c r="AM1046" s="34"/>
      <c r="AN1046" s="34"/>
      <c r="AO1046" s="34"/>
      <c r="AP1046" s="34"/>
      <c r="AQ1046" s="34"/>
      <c r="AR1046" s="34"/>
      <c r="AS1046" s="34"/>
      <c r="AT1046" s="34"/>
      <c r="AU1046" s="34"/>
      <c r="AV1046" s="34"/>
      <c r="AW1046" s="34"/>
      <c r="AX1046" s="34"/>
      <c r="AY1046" s="34"/>
      <c r="AZ1046" s="34"/>
      <c r="BA1046" s="34"/>
      <c r="BB1046" s="34"/>
      <c r="BC1046" s="34"/>
      <c r="BD1046" s="34"/>
      <c r="BE1046" s="34"/>
      <c r="BF1046" s="34"/>
      <c r="BG1046" s="34"/>
      <c r="BH1046" s="34"/>
      <c r="BI1046" s="34"/>
      <c r="BJ1046" s="34"/>
      <c r="BK1046" s="34"/>
      <c r="BL1046" s="34"/>
      <c r="BM1046" s="34"/>
      <c r="BN1046" s="34"/>
      <c r="BO1046" s="34"/>
      <c r="BP1046" s="34"/>
      <c r="BQ1046" s="34"/>
      <c r="BR1046" s="34"/>
      <c r="BS1046" s="34"/>
      <c r="BT1046" s="34"/>
      <c r="BU1046" s="34"/>
      <c r="BV1046" s="34"/>
    </row>
    <row r="1047" spans="1:74">
      <c r="A1047" s="34"/>
      <c r="B1047" s="34"/>
      <c r="C1047" s="34"/>
      <c r="D1047" s="34"/>
      <c r="E1047" s="34"/>
      <c r="F1047" s="34"/>
      <c r="G1047" s="34"/>
      <c r="H1047" s="34"/>
      <c r="I1047" s="34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34"/>
      <c r="U1047" s="34"/>
      <c r="V1047" s="34"/>
      <c r="W1047" s="34"/>
      <c r="X1047" s="34"/>
      <c r="Y1047" s="34"/>
      <c r="Z1047" s="34"/>
      <c r="AA1047" s="34"/>
      <c r="AB1047" s="34"/>
      <c r="AC1047" s="34"/>
      <c r="AD1047" s="34"/>
      <c r="AE1047" s="34"/>
      <c r="AF1047" s="34"/>
      <c r="AG1047" s="34"/>
      <c r="AH1047" s="34"/>
      <c r="AI1047" s="34"/>
      <c r="AJ1047" s="34"/>
      <c r="AK1047" s="34"/>
      <c r="AL1047" s="34"/>
      <c r="AM1047" s="34"/>
      <c r="AN1047" s="34"/>
      <c r="AO1047" s="34"/>
      <c r="AP1047" s="34"/>
      <c r="AQ1047" s="34"/>
      <c r="AR1047" s="34"/>
      <c r="AS1047" s="34"/>
      <c r="AT1047" s="34"/>
      <c r="AU1047" s="34"/>
      <c r="AV1047" s="34"/>
      <c r="AW1047" s="34"/>
      <c r="AX1047" s="34"/>
      <c r="AY1047" s="34"/>
      <c r="AZ1047" s="34"/>
      <c r="BA1047" s="34"/>
      <c r="BB1047" s="34"/>
      <c r="BC1047" s="34"/>
      <c r="BD1047" s="34"/>
      <c r="BE1047" s="34"/>
      <c r="BF1047" s="34"/>
      <c r="BG1047" s="34"/>
      <c r="BH1047" s="34"/>
      <c r="BI1047" s="34"/>
      <c r="BJ1047" s="34"/>
      <c r="BK1047" s="34"/>
      <c r="BL1047" s="34"/>
      <c r="BM1047" s="34"/>
      <c r="BN1047" s="34"/>
      <c r="BO1047" s="34"/>
      <c r="BP1047" s="34"/>
      <c r="BQ1047" s="34"/>
      <c r="BR1047" s="34"/>
      <c r="BS1047" s="34"/>
      <c r="BT1047" s="34"/>
      <c r="BU1047" s="34"/>
      <c r="BV1047" s="34"/>
    </row>
    <row r="1048" spans="1:74">
      <c r="A1048" s="34"/>
      <c r="B1048" s="34"/>
      <c r="C1048" s="34"/>
      <c r="D1048" s="34"/>
      <c r="E1048" s="34"/>
      <c r="F1048" s="34"/>
      <c r="G1048" s="34"/>
      <c r="H1048" s="34"/>
      <c r="I1048" s="34"/>
      <c r="J1048" s="34"/>
      <c r="K1048" s="34"/>
      <c r="L1048" s="34"/>
      <c r="M1048" s="34"/>
      <c r="N1048" s="34"/>
      <c r="O1048" s="34"/>
      <c r="P1048" s="34"/>
      <c r="Q1048" s="34"/>
      <c r="R1048" s="34"/>
      <c r="S1048" s="34"/>
      <c r="T1048" s="34"/>
      <c r="U1048" s="34"/>
      <c r="V1048" s="34"/>
      <c r="W1048" s="34"/>
      <c r="X1048" s="34"/>
      <c r="Y1048" s="34"/>
      <c r="Z1048" s="34"/>
      <c r="AA1048" s="34"/>
      <c r="AB1048" s="34"/>
      <c r="AC1048" s="34"/>
      <c r="AD1048" s="34"/>
      <c r="AE1048" s="34"/>
      <c r="AF1048" s="34"/>
      <c r="AG1048" s="34"/>
      <c r="AH1048" s="34"/>
      <c r="AI1048" s="34"/>
      <c r="AJ1048" s="34"/>
      <c r="AK1048" s="34"/>
      <c r="AL1048" s="34"/>
      <c r="AM1048" s="34"/>
      <c r="AN1048" s="34"/>
      <c r="AO1048" s="34"/>
      <c r="AP1048" s="34"/>
      <c r="AQ1048" s="34"/>
      <c r="AR1048" s="34"/>
      <c r="AS1048" s="34"/>
      <c r="AT1048" s="34"/>
      <c r="AU1048" s="34"/>
      <c r="AV1048" s="34"/>
      <c r="AW1048" s="34"/>
      <c r="AX1048" s="34"/>
      <c r="AY1048" s="34"/>
      <c r="AZ1048" s="34"/>
      <c r="BA1048" s="34"/>
      <c r="BB1048" s="34"/>
      <c r="BC1048" s="34"/>
      <c r="BD1048" s="34"/>
      <c r="BE1048" s="34"/>
      <c r="BF1048" s="34"/>
      <c r="BG1048" s="34"/>
      <c r="BH1048" s="34"/>
      <c r="BI1048" s="34"/>
      <c r="BJ1048" s="34"/>
      <c r="BK1048" s="34"/>
      <c r="BL1048" s="34"/>
      <c r="BM1048" s="34"/>
      <c r="BN1048" s="34"/>
      <c r="BO1048" s="34"/>
      <c r="BP1048" s="34"/>
      <c r="BQ1048" s="34"/>
      <c r="BR1048" s="34"/>
      <c r="BS1048" s="34"/>
      <c r="BT1048" s="34"/>
      <c r="BU1048" s="34"/>
      <c r="BV1048" s="34"/>
    </row>
    <row r="1049" spans="1:74">
      <c r="A1049" s="34"/>
      <c r="B1049" s="34"/>
      <c r="C1049" s="34"/>
      <c r="D1049" s="34"/>
      <c r="E1049" s="34"/>
      <c r="F1049" s="34"/>
      <c r="G1049" s="34"/>
      <c r="H1049" s="34"/>
      <c r="I1049" s="34"/>
      <c r="J1049" s="34"/>
      <c r="K1049" s="34"/>
      <c r="L1049" s="34"/>
      <c r="M1049" s="34"/>
      <c r="N1049" s="34"/>
      <c r="O1049" s="34"/>
      <c r="P1049" s="34"/>
      <c r="Q1049" s="34"/>
      <c r="R1049" s="34"/>
      <c r="S1049" s="34"/>
      <c r="T1049" s="34"/>
      <c r="U1049" s="34"/>
      <c r="V1049" s="34"/>
      <c r="W1049" s="34"/>
      <c r="X1049" s="34"/>
      <c r="Y1049" s="34"/>
      <c r="Z1049" s="34"/>
      <c r="AA1049" s="34"/>
      <c r="AB1049" s="34"/>
      <c r="AC1049" s="34"/>
      <c r="AD1049" s="34"/>
      <c r="AE1049" s="34"/>
      <c r="AF1049" s="34"/>
      <c r="AG1049" s="34"/>
      <c r="AH1049" s="34"/>
      <c r="AI1049" s="34"/>
      <c r="AJ1049" s="34"/>
      <c r="AK1049" s="34"/>
      <c r="AL1049" s="34"/>
      <c r="AM1049" s="34"/>
      <c r="AN1049" s="34"/>
      <c r="AO1049" s="34"/>
      <c r="AP1049" s="34"/>
      <c r="AQ1049" s="34"/>
      <c r="AR1049" s="34"/>
      <c r="AS1049" s="34"/>
      <c r="AT1049" s="34"/>
      <c r="AU1049" s="34"/>
      <c r="AV1049" s="34"/>
      <c r="AW1049" s="34"/>
      <c r="AX1049" s="34"/>
      <c r="AY1049" s="34"/>
      <c r="AZ1049" s="34"/>
      <c r="BA1049" s="34"/>
      <c r="BB1049" s="34"/>
      <c r="BC1049" s="34"/>
      <c r="BD1049" s="34"/>
      <c r="BE1049" s="34"/>
      <c r="BF1049" s="34"/>
      <c r="BG1049" s="34"/>
      <c r="BH1049" s="34"/>
      <c r="BI1049" s="34"/>
      <c r="BJ1049" s="34"/>
      <c r="BK1049" s="34"/>
      <c r="BL1049" s="34"/>
      <c r="BM1049" s="34"/>
      <c r="BN1049" s="34"/>
      <c r="BO1049" s="34"/>
      <c r="BP1049" s="34"/>
      <c r="BQ1049" s="34"/>
      <c r="BR1049" s="34"/>
      <c r="BS1049" s="34"/>
      <c r="BT1049" s="34"/>
      <c r="BU1049" s="34"/>
      <c r="BV1049" s="34"/>
    </row>
    <row r="1050" spans="1:74">
      <c r="A1050" s="34"/>
      <c r="B1050" s="34"/>
      <c r="C1050" s="34"/>
      <c r="D1050" s="34"/>
      <c r="E1050" s="34"/>
      <c r="F1050" s="34"/>
      <c r="G1050" s="34"/>
      <c r="H1050" s="34"/>
      <c r="I1050" s="34"/>
      <c r="J1050" s="34"/>
      <c r="K1050" s="34"/>
      <c r="L1050" s="34"/>
      <c r="M1050" s="34"/>
      <c r="N1050" s="34"/>
      <c r="O1050" s="34"/>
      <c r="P1050" s="34"/>
      <c r="Q1050" s="34"/>
      <c r="R1050" s="34"/>
      <c r="S1050" s="34"/>
      <c r="T1050" s="34"/>
      <c r="U1050" s="34"/>
      <c r="V1050" s="34"/>
      <c r="W1050" s="34"/>
      <c r="X1050" s="34"/>
      <c r="Y1050" s="34"/>
      <c r="Z1050" s="34"/>
      <c r="AA1050" s="34"/>
      <c r="AB1050" s="34"/>
      <c r="AC1050" s="34"/>
      <c r="AD1050" s="34"/>
      <c r="AE1050" s="34"/>
      <c r="AF1050" s="34"/>
      <c r="AG1050" s="34"/>
      <c r="AH1050" s="34"/>
      <c r="AI1050" s="34"/>
      <c r="AJ1050" s="34"/>
      <c r="AK1050" s="34"/>
      <c r="AL1050" s="34"/>
      <c r="AM1050" s="34"/>
      <c r="AN1050" s="34"/>
      <c r="AO1050" s="34"/>
      <c r="AP1050" s="34"/>
      <c r="AQ1050" s="34"/>
      <c r="AR1050" s="34"/>
      <c r="AS1050" s="34"/>
      <c r="AT1050" s="34"/>
      <c r="AU1050" s="34"/>
      <c r="AV1050" s="34"/>
      <c r="AW1050" s="34"/>
      <c r="AX1050" s="34"/>
      <c r="AY1050" s="34"/>
      <c r="AZ1050" s="34"/>
      <c r="BA1050" s="34"/>
      <c r="BB1050" s="34"/>
      <c r="BC1050" s="34"/>
      <c r="BD1050" s="34"/>
      <c r="BE1050" s="34"/>
      <c r="BF1050" s="34"/>
      <c r="BG1050" s="34"/>
      <c r="BH1050" s="34"/>
      <c r="BI1050" s="34"/>
      <c r="BJ1050" s="34"/>
      <c r="BK1050" s="34"/>
      <c r="BL1050" s="34"/>
      <c r="BM1050" s="34"/>
      <c r="BN1050" s="34"/>
      <c r="BO1050" s="34"/>
      <c r="BP1050" s="34"/>
      <c r="BQ1050" s="34"/>
      <c r="BR1050" s="34"/>
      <c r="BS1050" s="34"/>
      <c r="BT1050" s="34"/>
      <c r="BU1050" s="34"/>
      <c r="BV1050" s="34"/>
    </row>
    <row r="1051" spans="1:74">
      <c r="A1051" s="34"/>
      <c r="B1051" s="34"/>
      <c r="C1051" s="34"/>
      <c r="D1051" s="34"/>
      <c r="E1051" s="34"/>
      <c r="F1051" s="34"/>
      <c r="G1051" s="34"/>
      <c r="H1051" s="34"/>
      <c r="I1051" s="34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  <c r="T1051" s="34"/>
      <c r="U1051" s="34"/>
      <c r="V1051" s="34"/>
      <c r="W1051" s="34"/>
      <c r="X1051" s="34"/>
      <c r="Y1051" s="34"/>
      <c r="Z1051" s="34"/>
      <c r="AA1051" s="34"/>
      <c r="AB1051" s="34"/>
      <c r="AC1051" s="34"/>
      <c r="AD1051" s="34"/>
      <c r="AE1051" s="34"/>
      <c r="AF1051" s="34"/>
      <c r="AG1051" s="34"/>
      <c r="AH1051" s="34"/>
      <c r="AI1051" s="34"/>
      <c r="AJ1051" s="34"/>
      <c r="AK1051" s="34"/>
      <c r="AL1051" s="34"/>
      <c r="AM1051" s="34"/>
      <c r="AN1051" s="34"/>
      <c r="AO1051" s="34"/>
      <c r="AP1051" s="34"/>
      <c r="AQ1051" s="34"/>
      <c r="AR1051" s="34"/>
      <c r="AS1051" s="34"/>
      <c r="AT1051" s="34"/>
      <c r="AU1051" s="34"/>
      <c r="AV1051" s="34"/>
      <c r="AW1051" s="34"/>
      <c r="AX1051" s="34"/>
      <c r="AY1051" s="34"/>
      <c r="AZ1051" s="34"/>
      <c r="BA1051" s="34"/>
      <c r="BB1051" s="34"/>
      <c r="BC1051" s="34"/>
      <c r="BD1051" s="34"/>
      <c r="BE1051" s="34"/>
      <c r="BF1051" s="34"/>
      <c r="BG1051" s="34"/>
      <c r="BH1051" s="34"/>
      <c r="BI1051" s="34"/>
      <c r="BJ1051" s="34"/>
      <c r="BK1051" s="34"/>
      <c r="BL1051" s="34"/>
      <c r="BM1051" s="34"/>
      <c r="BN1051" s="34"/>
      <c r="BO1051" s="34"/>
      <c r="BP1051" s="34"/>
      <c r="BQ1051" s="34"/>
      <c r="BR1051" s="34"/>
      <c r="BS1051" s="34"/>
      <c r="BT1051" s="34"/>
      <c r="BU1051" s="34"/>
      <c r="BV1051" s="34"/>
    </row>
    <row r="1052" spans="1:74">
      <c r="A1052" s="34"/>
      <c r="B1052" s="34"/>
      <c r="C1052" s="34"/>
      <c r="D1052" s="34"/>
      <c r="E1052" s="34"/>
      <c r="F1052" s="34"/>
      <c r="G1052" s="34"/>
      <c r="H1052" s="34"/>
      <c r="I1052" s="34"/>
      <c r="J1052" s="34"/>
      <c r="K1052" s="34"/>
      <c r="L1052" s="34"/>
      <c r="M1052" s="34"/>
      <c r="N1052" s="34"/>
      <c r="O1052" s="34"/>
      <c r="P1052" s="34"/>
      <c r="Q1052" s="34"/>
      <c r="R1052" s="34"/>
      <c r="S1052" s="34"/>
      <c r="T1052" s="34"/>
      <c r="U1052" s="34"/>
      <c r="V1052" s="34"/>
      <c r="W1052" s="34"/>
      <c r="X1052" s="34"/>
      <c r="Y1052" s="34"/>
      <c r="Z1052" s="34"/>
      <c r="AA1052" s="34"/>
      <c r="AB1052" s="34"/>
      <c r="AC1052" s="34"/>
      <c r="AD1052" s="34"/>
      <c r="AE1052" s="34"/>
      <c r="AF1052" s="34"/>
      <c r="AG1052" s="34"/>
      <c r="AH1052" s="34"/>
      <c r="AI1052" s="34"/>
      <c r="AJ1052" s="34"/>
      <c r="AK1052" s="34"/>
      <c r="AL1052" s="34"/>
      <c r="AM1052" s="34"/>
      <c r="AN1052" s="34"/>
      <c r="AO1052" s="34"/>
      <c r="AP1052" s="34"/>
      <c r="AQ1052" s="34"/>
      <c r="AR1052" s="34"/>
      <c r="AS1052" s="34"/>
      <c r="AT1052" s="34"/>
      <c r="AU1052" s="34"/>
      <c r="AV1052" s="34"/>
      <c r="AW1052" s="34"/>
      <c r="AX1052" s="34"/>
      <c r="AY1052" s="34"/>
      <c r="AZ1052" s="34"/>
      <c r="BA1052" s="34"/>
      <c r="BB1052" s="34"/>
      <c r="BC1052" s="34"/>
      <c r="BD1052" s="34"/>
      <c r="BE1052" s="34"/>
      <c r="BF1052" s="34"/>
      <c r="BG1052" s="34"/>
      <c r="BH1052" s="34"/>
      <c r="BI1052" s="34"/>
      <c r="BJ1052" s="34"/>
      <c r="BK1052" s="34"/>
      <c r="BL1052" s="34"/>
      <c r="BM1052" s="34"/>
      <c r="BN1052" s="34"/>
      <c r="BO1052" s="34"/>
      <c r="BP1052" s="34"/>
      <c r="BQ1052" s="34"/>
      <c r="BR1052" s="34"/>
      <c r="BS1052" s="34"/>
      <c r="BT1052" s="34"/>
      <c r="BU1052" s="34"/>
      <c r="BV1052" s="34"/>
    </row>
    <row r="1053" spans="1:74">
      <c r="A1053" s="34"/>
      <c r="B1053" s="34"/>
      <c r="C1053" s="34"/>
      <c r="D1053" s="34"/>
      <c r="E1053" s="34"/>
      <c r="F1053" s="34"/>
      <c r="G1053" s="34"/>
      <c r="H1053" s="34"/>
      <c r="I1053" s="34"/>
      <c r="J1053" s="34"/>
      <c r="K1053" s="34"/>
      <c r="L1053" s="34"/>
      <c r="M1053" s="34"/>
      <c r="N1053" s="34"/>
      <c r="O1053" s="34"/>
      <c r="P1053" s="34"/>
      <c r="Q1053" s="34"/>
      <c r="R1053" s="34"/>
      <c r="S1053" s="34"/>
      <c r="T1053" s="34"/>
      <c r="U1053" s="34"/>
      <c r="V1053" s="34"/>
      <c r="W1053" s="34"/>
      <c r="X1053" s="34"/>
      <c r="Y1053" s="34"/>
      <c r="Z1053" s="34"/>
      <c r="AA1053" s="34"/>
      <c r="AB1053" s="34"/>
      <c r="AC1053" s="34"/>
      <c r="AD1053" s="34"/>
      <c r="AE1053" s="34"/>
      <c r="AF1053" s="34"/>
      <c r="AG1053" s="34"/>
      <c r="AH1053" s="34"/>
      <c r="AI1053" s="34"/>
      <c r="AJ1053" s="34"/>
      <c r="AK1053" s="34"/>
      <c r="AL1053" s="34"/>
      <c r="AM1053" s="34"/>
      <c r="AN1053" s="34"/>
      <c r="AO1053" s="34"/>
      <c r="AP1053" s="34"/>
      <c r="AQ1053" s="34"/>
      <c r="AR1053" s="34"/>
      <c r="AS1053" s="34"/>
      <c r="AT1053" s="34"/>
      <c r="AU1053" s="34"/>
      <c r="AV1053" s="34"/>
      <c r="AW1053" s="34"/>
      <c r="AX1053" s="34"/>
      <c r="AY1053" s="34"/>
      <c r="AZ1053" s="34"/>
      <c r="BA1053" s="34"/>
      <c r="BB1053" s="34"/>
      <c r="BC1053" s="34"/>
      <c r="BD1053" s="34"/>
      <c r="BE1053" s="34"/>
      <c r="BF1053" s="34"/>
      <c r="BG1053" s="34"/>
      <c r="BH1053" s="34"/>
      <c r="BI1053" s="34"/>
      <c r="BJ1053" s="34"/>
      <c r="BK1053" s="34"/>
      <c r="BL1053" s="34"/>
      <c r="BM1053" s="34"/>
      <c r="BN1053" s="34"/>
      <c r="BO1053" s="34"/>
      <c r="BP1053" s="34"/>
      <c r="BQ1053" s="34"/>
      <c r="BR1053" s="34"/>
      <c r="BS1053" s="34"/>
      <c r="BT1053" s="34"/>
      <c r="BU1053" s="34"/>
      <c r="BV1053" s="34"/>
    </row>
    <row r="1054" spans="1:74">
      <c r="A1054" s="34"/>
      <c r="B1054" s="34"/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  <c r="T1054" s="34"/>
      <c r="U1054" s="34"/>
      <c r="V1054" s="34"/>
      <c r="W1054" s="34"/>
      <c r="X1054" s="34"/>
      <c r="Y1054" s="34"/>
      <c r="Z1054" s="34"/>
      <c r="AA1054" s="34"/>
      <c r="AB1054" s="34"/>
      <c r="AC1054" s="34"/>
      <c r="AD1054" s="34"/>
      <c r="AE1054" s="34"/>
      <c r="AF1054" s="34"/>
      <c r="AG1054" s="34"/>
      <c r="AH1054" s="34"/>
      <c r="AI1054" s="34"/>
      <c r="AJ1054" s="34"/>
      <c r="AK1054" s="34"/>
      <c r="AL1054" s="34"/>
      <c r="AM1054" s="34"/>
      <c r="AN1054" s="34"/>
      <c r="AO1054" s="34"/>
      <c r="AP1054" s="34"/>
      <c r="AQ1054" s="34"/>
      <c r="AR1054" s="34"/>
      <c r="AS1054" s="34"/>
      <c r="AT1054" s="34"/>
      <c r="AU1054" s="34"/>
      <c r="AV1054" s="34"/>
      <c r="AW1054" s="34"/>
      <c r="AX1054" s="34"/>
      <c r="AY1054" s="34"/>
      <c r="AZ1054" s="34"/>
      <c r="BA1054" s="34"/>
      <c r="BB1054" s="34"/>
      <c r="BC1054" s="34"/>
      <c r="BD1054" s="34"/>
      <c r="BE1054" s="34"/>
      <c r="BF1054" s="34"/>
      <c r="BG1054" s="34"/>
      <c r="BH1054" s="34"/>
      <c r="BI1054" s="34"/>
      <c r="BJ1054" s="34"/>
      <c r="BK1054" s="34"/>
      <c r="BL1054" s="34"/>
      <c r="BM1054" s="34"/>
      <c r="BN1054" s="34"/>
      <c r="BO1054" s="34"/>
      <c r="BP1054" s="34"/>
      <c r="BQ1054" s="34"/>
      <c r="BR1054" s="34"/>
      <c r="BS1054" s="34"/>
      <c r="BT1054" s="34"/>
      <c r="BU1054" s="34"/>
      <c r="BV1054" s="34"/>
    </row>
    <row r="1055" spans="1:74">
      <c r="A1055" s="34"/>
      <c r="B1055" s="34"/>
      <c r="C1055" s="34"/>
      <c r="D1055" s="34"/>
      <c r="E1055" s="34"/>
      <c r="F1055" s="34"/>
      <c r="G1055" s="34"/>
      <c r="H1055" s="34"/>
      <c r="I1055" s="34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34"/>
      <c r="U1055" s="34"/>
      <c r="V1055" s="34"/>
      <c r="W1055" s="34"/>
      <c r="X1055" s="34"/>
      <c r="Y1055" s="34"/>
      <c r="Z1055" s="34"/>
      <c r="AA1055" s="34"/>
      <c r="AB1055" s="34"/>
      <c r="AC1055" s="34"/>
      <c r="AD1055" s="34"/>
      <c r="AE1055" s="34"/>
      <c r="AF1055" s="34"/>
      <c r="AG1055" s="34"/>
      <c r="AH1055" s="34"/>
      <c r="AI1055" s="34"/>
      <c r="AJ1055" s="34"/>
      <c r="AK1055" s="34"/>
      <c r="AL1055" s="34"/>
      <c r="AM1055" s="34"/>
      <c r="AN1055" s="34"/>
      <c r="AO1055" s="34"/>
      <c r="AP1055" s="34"/>
      <c r="AQ1055" s="34"/>
      <c r="AR1055" s="34"/>
      <c r="AS1055" s="34"/>
      <c r="AT1055" s="34"/>
      <c r="AU1055" s="34"/>
      <c r="AV1055" s="34"/>
      <c r="AW1055" s="34"/>
      <c r="AX1055" s="34"/>
      <c r="AY1055" s="34"/>
      <c r="AZ1055" s="34"/>
      <c r="BA1055" s="34"/>
      <c r="BB1055" s="34"/>
      <c r="BC1055" s="34"/>
      <c r="BD1055" s="34"/>
      <c r="BE1055" s="34"/>
      <c r="BF1055" s="34"/>
      <c r="BG1055" s="34"/>
      <c r="BH1055" s="34"/>
      <c r="BI1055" s="34"/>
      <c r="BJ1055" s="34"/>
      <c r="BK1055" s="34"/>
      <c r="BL1055" s="34"/>
      <c r="BM1055" s="34"/>
      <c r="BN1055" s="34"/>
      <c r="BO1055" s="34"/>
      <c r="BP1055" s="34"/>
      <c r="BQ1055" s="34"/>
      <c r="BR1055" s="34"/>
      <c r="BS1055" s="34"/>
      <c r="BT1055" s="34"/>
      <c r="BU1055" s="34"/>
      <c r="BV1055" s="34"/>
    </row>
    <row r="1056" spans="1:74">
      <c r="A1056" s="34"/>
      <c r="B1056" s="34"/>
      <c r="C1056" s="34"/>
      <c r="D1056" s="34"/>
      <c r="E1056" s="34"/>
      <c r="F1056" s="34"/>
      <c r="G1056" s="34"/>
      <c r="H1056" s="34"/>
      <c r="I1056" s="34"/>
      <c r="J1056" s="34"/>
      <c r="K1056" s="34"/>
      <c r="L1056" s="34"/>
      <c r="M1056" s="34"/>
      <c r="N1056" s="34"/>
      <c r="O1056" s="34"/>
      <c r="P1056" s="34"/>
      <c r="Q1056" s="34"/>
      <c r="R1056" s="34"/>
      <c r="S1056" s="34"/>
      <c r="T1056" s="34"/>
      <c r="U1056" s="34"/>
      <c r="V1056" s="34"/>
      <c r="W1056" s="34"/>
      <c r="X1056" s="34"/>
      <c r="Y1056" s="34"/>
      <c r="Z1056" s="34"/>
      <c r="AA1056" s="34"/>
      <c r="AB1056" s="34"/>
      <c r="AC1056" s="34"/>
      <c r="AD1056" s="34"/>
      <c r="AE1056" s="34"/>
      <c r="AF1056" s="34"/>
      <c r="AG1056" s="34"/>
      <c r="AH1056" s="34"/>
      <c r="AI1056" s="34"/>
      <c r="AJ1056" s="34"/>
      <c r="AK1056" s="34"/>
      <c r="AL1056" s="34"/>
      <c r="AM1056" s="34"/>
      <c r="AN1056" s="34"/>
      <c r="AO1056" s="34"/>
      <c r="AP1056" s="34"/>
      <c r="AQ1056" s="34"/>
      <c r="AR1056" s="34"/>
      <c r="AS1056" s="34"/>
      <c r="AT1056" s="34"/>
      <c r="AU1056" s="34"/>
      <c r="AV1056" s="34"/>
      <c r="AW1056" s="34"/>
      <c r="AX1056" s="34"/>
      <c r="AY1056" s="34"/>
      <c r="AZ1056" s="34"/>
      <c r="BA1056" s="34"/>
      <c r="BB1056" s="34"/>
      <c r="BC1056" s="34"/>
      <c r="BD1056" s="34"/>
      <c r="BE1056" s="34"/>
      <c r="BF1056" s="34"/>
      <c r="BG1056" s="34"/>
      <c r="BH1056" s="34"/>
      <c r="BI1056" s="34"/>
      <c r="BJ1056" s="34"/>
      <c r="BK1056" s="34"/>
      <c r="BL1056" s="34"/>
      <c r="BM1056" s="34"/>
      <c r="BN1056" s="34"/>
      <c r="BO1056" s="34"/>
      <c r="BP1056" s="34"/>
      <c r="BQ1056" s="34"/>
      <c r="BR1056" s="34"/>
      <c r="BS1056" s="34"/>
      <c r="BT1056" s="34"/>
      <c r="BU1056" s="34"/>
      <c r="BV1056" s="34"/>
    </row>
    <row r="1057" spans="1:74">
      <c r="A1057" s="34"/>
      <c r="B1057" s="34"/>
      <c r="C1057" s="34"/>
      <c r="D1057" s="34"/>
      <c r="E1057" s="34"/>
      <c r="F1057" s="34"/>
      <c r="G1057" s="34"/>
      <c r="H1057" s="34"/>
      <c r="I1057" s="34"/>
      <c r="J1057" s="34"/>
      <c r="K1057" s="34"/>
      <c r="L1057" s="34"/>
      <c r="M1057" s="34"/>
      <c r="N1057" s="34"/>
      <c r="O1057" s="34"/>
      <c r="P1057" s="34"/>
      <c r="Q1057" s="34"/>
      <c r="R1057" s="34"/>
      <c r="S1057" s="34"/>
      <c r="T1057" s="34"/>
      <c r="U1057" s="34"/>
      <c r="V1057" s="34"/>
      <c r="W1057" s="34"/>
      <c r="X1057" s="34"/>
      <c r="Y1057" s="34"/>
      <c r="Z1057" s="34"/>
      <c r="AA1057" s="34"/>
      <c r="AB1057" s="34"/>
      <c r="AC1057" s="34"/>
      <c r="AD1057" s="34"/>
      <c r="AE1057" s="34"/>
      <c r="AF1057" s="34"/>
      <c r="AG1057" s="34"/>
      <c r="AH1057" s="34"/>
      <c r="AI1057" s="34"/>
      <c r="AJ1057" s="34"/>
      <c r="AK1057" s="34"/>
      <c r="AL1057" s="34"/>
      <c r="AM1057" s="34"/>
      <c r="AN1057" s="34"/>
      <c r="AO1057" s="34"/>
      <c r="AP1057" s="34"/>
      <c r="AQ1057" s="34"/>
      <c r="AR1057" s="34"/>
      <c r="AS1057" s="34"/>
      <c r="AT1057" s="34"/>
      <c r="AU1057" s="34"/>
      <c r="AV1057" s="34"/>
      <c r="AW1057" s="34"/>
      <c r="AX1057" s="34"/>
      <c r="AY1057" s="34"/>
      <c r="AZ1057" s="34"/>
      <c r="BA1057" s="34"/>
      <c r="BB1057" s="34"/>
      <c r="BC1057" s="34"/>
      <c r="BD1057" s="34"/>
      <c r="BE1057" s="34"/>
      <c r="BF1057" s="34"/>
      <c r="BG1057" s="34"/>
      <c r="BH1057" s="34"/>
      <c r="BI1057" s="34"/>
      <c r="BJ1057" s="34"/>
      <c r="BK1057" s="34"/>
      <c r="BL1057" s="34"/>
      <c r="BM1057" s="34"/>
      <c r="BN1057" s="34"/>
      <c r="BO1057" s="34"/>
      <c r="BP1057" s="34"/>
      <c r="BQ1057" s="34"/>
      <c r="BR1057" s="34"/>
      <c r="BS1057" s="34"/>
      <c r="BT1057" s="34"/>
      <c r="BU1057" s="34"/>
      <c r="BV1057" s="34"/>
    </row>
    <row r="1058" spans="1:74">
      <c r="A1058" s="34"/>
      <c r="B1058" s="34"/>
      <c r="C1058" s="34"/>
      <c r="D1058" s="34"/>
      <c r="E1058" s="34"/>
      <c r="F1058" s="34"/>
      <c r="G1058" s="34"/>
      <c r="H1058" s="34"/>
      <c r="I1058" s="34"/>
      <c r="J1058" s="34"/>
      <c r="K1058" s="34"/>
      <c r="L1058" s="34"/>
      <c r="M1058" s="34"/>
      <c r="N1058" s="34"/>
      <c r="O1058" s="34"/>
      <c r="P1058" s="34"/>
      <c r="Q1058" s="34"/>
      <c r="R1058" s="34"/>
      <c r="S1058" s="34"/>
      <c r="T1058" s="34"/>
      <c r="U1058" s="34"/>
      <c r="V1058" s="34"/>
      <c r="W1058" s="34"/>
      <c r="X1058" s="34"/>
      <c r="Y1058" s="34"/>
      <c r="Z1058" s="34"/>
      <c r="AA1058" s="34"/>
      <c r="AB1058" s="34"/>
      <c r="AC1058" s="34"/>
      <c r="AD1058" s="34"/>
      <c r="AE1058" s="34"/>
      <c r="AF1058" s="34"/>
      <c r="AG1058" s="34"/>
      <c r="AH1058" s="34"/>
      <c r="AI1058" s="34"/>
      <c r="AJ1058" s="34"/>
      <c r="AK1058" s="34"/>
      <c r="AL1058" s="34"/>
      <c r="AM1058" s="34"/>
      <c r="AN1058" s="34"/>
      <c r="AO1058" s="34"/>
      <c r="AP1058" s="34"/>
      <c r="AQ1058" s="34"/>
      <c r="AR1058" s="34"/>
      <c r="AS1058" s="34"/>
      <c r="AT1058" s="34"/>
      <c r="AU1058" s="34"/>
      <c r="AV1058" s="34"/>
      <c r="AW1058" s="34"/>
      <c r="AX1058" s="34"/>
      <c r="AY1058" s="34"/>
      <c r="AZ1058" s="34"/>
      <c r="BA1058" s="34"/>
      <c r="BB1058" s="34"/>
      <c r="BC1058" s="34"/>
      <c r="BD1058" s="34"/>
      <c r="BE1058" s="34"/>
      <c r="BF1058" s="34"/>
      <c r="BG1058" s="34"/>
      <c r="BH1058" s="34"/>
      <c r="BI1058" s="34"/>
      <c r="BJ1058" s="34"/>
      <c r="BK1058" s="34"/>
      <c r="BL1058" s="34"/>
      <c r="BM1058" s="34"/>
      <c r="BN1058" s="34"/>
      <c r="BO1058" s="34"/>
      <c r="BP1058" s="34"/>
      <c r="BQ1058" s="34"/>
      <c r="BR1058" s="34"/>
      <c r="BS1058" s="34"/>
      <c r="BT1058" s="34"/>
      <c r="BU1058" s="34"/>
      <c r="BV1058" s="34"/>
    </row>
    <row r="1059" spans="1:74">
      <c r="A1059" s="34"/>
      <c r="B1059" s="34"/>
      <c r="C1059" s="34"/>
      <c r="D1059" s="34"/>
      <c r="E1059" s="34"/>
      <c r="F1059" s="34"/>
      <c r="G1059" s="34"/>
      <c r="H1059" s="34"/>
      <c r="I1059" s="34"/>
      <c r="J1059" s="34"/>
      <c r="K1059" s="34"/>
      <c r="L1059" s="34"/>
      <c r="M1059" s="34"/>
      <c r="N1059" s="34"/>
      <c r="O1059" s="34"/>
      <c r="P1059" s="34"/>
      <c r="Q1059" s="34"/>
      <c r="R1059" s="34"/>
      <c r="S1059" s="34"/>
      <c r="T1059" s="34"/>
      <c r="U1059" s="34"/>
      <c r="V1059" s="34"/>
      <c r="W1059" s="34"/>
      <c r="X1059" s="34"/>
      <c r="Y1059" s="34"/>
      <c r="Z1059" s="34"/>
      <c r="AA1059" s="34"/>
      <c r="AB1059" s="34"/>
      <c r="AC1059" s="34"/>
      <c r="AD1059" s="34"/>
      <c r="AE1059" s="34"/>
      <c r="AF1059" s="34"/>
      <c r="AG1059" s="34"/>
      <c r="AH1059" s="34"/>
      <c r="AI1059" s="34"/>
      <c r="AJ1059" s="34"/>
      <c r="AK1059" s="34"/>
      <c r="AL1059" s="34"/>
      <c r="AM1059" s="34"/>
      <c r="AN1059" s="34"/>
      <c r="AO1059" s="34"/>
      <c r="AP1059" s="34"/>
      <c r="AQ1059" s="34"/>
      <c r="AR1059" s="34"/>
      <c r="AS1059" s="34"/>
      <c r="AT1059" s="34"/>
      <c r="AU1059" s="34"/>
      <c r="AV1059" s="34"/>
      <c r="AW1059" s="34"/>
      <c r="AX1059" s="34"/>
      <c r="AY1059" s="34"/>
      <c r="AZ1059" s="34"/>
      <c r="BA1059" s="34"/>
      <c r="BB1059" s="34"/>
      <c r="BC1059" s="34"/>
      <c r="BD1059" s="34"/>
      <c r="BE1059" s="34"/>
      <c r="BF1059" s="34"/>
      <c r="BG1059" s="34"/>
      <c r="BH1059" s="34"/>
      <c r="BI1059" s="34"/>
      <c r="BJ1059" s="34"/>
      <c r="BK1059" s="34"/>
      <c r="BL1059" s="34"/>
      <c r="BM1059" s="34"/>
      <c r="BN1059" s="34"/>
      <c r="BO1059" s="34"/>
      <c r="BP1059" s="34"/>
      <c r="BQ1059" s="34"/>
      <c r="BR1059" s="34"/>
      <c r="BS1059" s="34"/>
      <c r="BT1059" s="34"/>
      <c r="BU1059" s="34"/>
      <c r="BV1059" s="34"/>
    </row>
    <row r="1060" spans="1:74">
      <c r="A1060" s="34"/>
      <c r="B1060" s="34"/>
      <c r="C1060" s="34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34"/>
      <c r="U1060" s="34"/>
      <c r="V1060" s="34"/>
      <c r="W1060" s="34"/>
      <c r="X1060" s="34"/>
      <c r="Y1060" s="34"/>
      <c r="Z1060" s="34"/>
      <c r="AA1060" s="34"/>
      <c r="AB1060" s="34"/>
      <c r="AC1060" s="34"/>
      <c r="AD1060" s="34"/>
      <c r="AE1060" s="34"/>
      <c r="AF1060" s="34"/>
      <c r="AG1060" s="34"/>
      <c r="AH1060" s="34"/>
      <c r="AI1060" s="34"/>
      <c r="AJ1060" s="34"/>
      <c r="AK1060" s="34"/>
      <c r="AL1060" s="34"/>
      <c r="AM1060" s="34"/>
      <c r="AN1060" s="34"/>
      <c r="AO1060" s="34"/>
      <c r="AP1060" s="34"/>
      <c r="AQ1060" s="34"/>
      <c r="AR1060" s="34"/>
      <c r="AS1060" s="34"/>
      <c r="AT1060" s="34"/>
      <c r="AU1060" s="34"/>
      <c r="AV1060" s="34"/>
      <c r="AW1060" s="34"/>
      <c r="AX1060" s="34"/>
      <c r="AY1060" s="34"/>
      <c r="AZ1060" s="34"/>
      <c r="BA1060" s="34"/>
      <c r="BB1060" s="34"/>
      <c r="BC1060" s="34"/>
      <c r="BD1060" s="34"/>
      <c r="BE1060" s="34"/>
      <c r="BF1060" s="34"/>
      <c r="BG1060" s="34"/>
      <c r="BH1060" s="34"/>
      <c r="BI1060" s="34"/>
      <c r="BJ1060" s="34"/>
      <c r="BK1060" s="34"/>
      <c r="BL1060" s="34"/>
      <c r="BM1060" s="34"/>
      <c r="BN1060" s="34"/>
      <c r="BO1060" s="34"/>
      <c r="BP1060" s="34"/>
      <c r="BQ1060" s="34"/>
      <c r="BR1060" s="34"/>
      <c r="BS1060" s="34"/>
      <c r="BT1060" s="34"/>
      <c r="BU1060" s="34"/>
      <c r="BV1060" s="34"/>
    </row>
    <row r="1061" spans="1:74">
      <c r="A1061" s="34"/>
      <c r="B1061" s="34"/>
      <c r="C1061" s="34"/>
      <c r="D1061" s="34"/>
      <c r="E1061" s="34"/>
      <c r="F1061" s="34"/>
      <c r="G1061" s="34"/>
      <c r="H1061" s="34"/>
      <c r="I1061" s="34"/>
      <c r="J1061" s="34"/>
      <c r="K1061" s="34"/>
      <c r="L1061" s="34"/>
      <c r="M1061" s="34"/>
      <c r="N1061" s="34"/>
      <c r="O1061" s="34"/>
      <c r="P1061" s="34"/>
      <c r="Q1061" s="34"/>
      <c r="R1061" s="34"/>
      <c r="S1061" s="34"/>
      <c r="T1061" s="34"/>
      <c r="U1061" s="34"/>
      <c r="V1061" s="34"/>
      <c r="W1061" s="34"/>
      <c r="X1061" s="34"/>
      <c r="Y1061" s="34"/>
      <c r="Z1061" s="34"/>
      <c r="AA1061" s="34"/>
      <c r="AB1061" s="34"/>
      <c r="AC1061" s="34"/>
      <c r="AD1061" s="34"/>
      <c r="AE1061" s="34"/>
      <c r="AF1061" s="34"/>
      <c r="AG1061" s="34"/>
      <c r="AH1061" s="34"/>
      <c r="AI1061" s="34"/>
      <c r="AJ1061" s="34"/>
      <c r="AK1061" s="34"/>
      <c r="AL1061" s="34"/>
      <c r="AM1061" s="34"/>
      <c r="AN1061" s="34"/>
      <c r="AO1061" s="34"/>
      <c r="AP1061" s="34"/>
      <c r="AQ1061" s="34"/>
      <c r="AR1061" s="34"/>
      <c r="AS1061" s="34"/>
      <c r="AT1061" s="34"/>
      <c r="AU1061" s="34"/>
      <c r="AV1061" s="34"/>
      <c r="AW1061" s="34"/>
      <c r="AX1061" s="34"/>
      <c r="AY1061" s="34"/>
      <c r="AZ1061" s="34"/>
      <c r="BA1061" s="34"/>
      <c r="BB1061" s="34"/>
      <c r="BC1061" s="34"/>
      <c r="BD1061" s="34"/>
      <c r="BE1061" s="34"/>
      <c r="BF1061" s="34"/>
      <c r="BG1061" s="34"/>
      <c r="BH1061" s="34"/>
      <c r="BI1061" s="34"/>
      <c r="BJ1061" s="34"/>
      <c r="BK1061" s="34"/>
      <c r="BL1061" s="34"/>
      <c r="BM1061" s="34"/>
      <c r="BN1061" s="34"/>
      <c r="BO1061" s="34"/>
      <c r="BP1061" s="34"/>
      <c r="BQ1061" s="34"/>
      <c r="BR1061" s="34"/>
      <c r="BS1061" s="34"/>
      <c r="BT1061" s="34"/>
      <c r="BU1061" s="34"/>
      <c r="BV1061" s="34"/>
    </row>
    <row r="1062" spans="1:74">
      <c r="A1062" s="34"/>
      <c r="B1062" s="34"/>
      <c r="C1062" s="34"/>
      <c r="D1062" s="34"/>
      <c r="E1062" s="34"/>
      <c r="F1062" s="34"/>
      <c r="G1062" s="34"/>
      <c r="H1062" s="34"/>
      <c r="I1062" s="34"/>
      <c r="J1062" s="34"/>
      <c r="K1062" s="34"/>
      <c r="L1062" s="34"/>
      <c r="M1062" s="34"/>
      <c r="N1062" s="34"/>
      <c r="O1062" s="34"/>
      <c r="P1062" s="34"/>
      <c r="Q1062" s="34"/>
      <c r="R1062" s="34"/>
      <c r="S1062" s="34"/>
      <c r="T1062" s="34"/>
      <c r="U1062" s="34"/>
      <c r="V1062" s="34"/>
      <c r="W1062" s="34"/>
      <c r="X1062" s="34"/>
      <c r="Y1062" s="34"/>
      <c r="Z1062" s="34"/>
      <c r="AA1062" s="34"/>
      <c r="AB1062" s="34"/>
      <c r="AC1062" s="34"/>
      <c r="AD1062" s="34"/>
      <c r="AE1062" s="34"/>
      <c r="AF1062" s="34"/>
      <c r="AG1062" s="34"/>
      <c r="AH1062" s="34"/>
      <c r="AI1062" s="34"/>
      <c r="AJ1062" s="34"/>
      <c r="AK1062" s="34"/>
      <c r="AL1062" s="34"/>
      <c r="AM1062" s="34"/>
      <c r="AN1062" s="34"/>
      <c r="AO1062" s="34"/>
      <c r="AP1062" s="34"/>
      <c r="AQ1062" s="34"/>
      <c r="AR1062" s="34"/>
      <c r="AS1062" s="34"/>
      <c r="AT1062" s="34"/>
      <c r="AU1062" s="34"/>
      <c r="AV1062" s="34"/>
      <c r="AW1062" s="34"/>
      <c r="AX1062" s="34"/>
      <c r="AY1062" s="34"/>
      <c r="AZ1062" s="34"/>
      <c r="BA1062" s="34"/>
      <c r="BB1062" s="34"/>
      <c r="BC1062" s="34"/>
      <c r="BD1062" s="34"/>
      <c r="BE1062" s="34"/>
      <c r="BF1062" s="34"/>
      <c r="BG1062" s="34"/>
      <c r="BH1062" s="34"/>
      <c r="BI1062" s="34"/>
      <c r="BJ1062" s="34"/>
      <c r="BK1062" s="34"/>
      <c r="BL1062" s="34"/>
      <c r="BM1062" s="34"/>
      <c r="BN1062" s="34"/>
      <c r="BO1062" s="34"/>
      <c r="BP1062" s="34"/>
      <c r="BQ1062" s="34"/>
      <c r="BR1062" s="34"/>
      <c r="BS1062" s="34"/>
      <c r="BT1062" s="34"/>
      <c r="BU1062" s="34"/>
      <c r="BV1062" s="34"/>
    </row>
    <row r="1063" spans="1:74">
      <c r="A1063" s="34"/>
      <c r="B1063" s="34"/>
      <c r="C1063" s="34"/>
      <c r="D1063" s="34"/>
      <c r="E1063" s="34"/>
      <c r="F1063" s="34"/>
      <c r="G1063" s="34"/>
      <c r="H1063" s="34"/>
      <c r="I1063" s="34"/>
      <c r="J1063" s="34"/>
      <c r="K1063" s="34"/>
      <c r="L1063" s="34"/>
      <c r="M1063" s="34"/>
      <c r="N1063" s="34"/>
      <c r="O1063" s="34"/>
      <c r="P1063" s="34"/>
      <c r="Q1063" s="34"/>
      <c r="R1063" s="34"/>
      <c r="S1063" s="34"/>
      <c r="T1063" s="34"/>
      <c r="U1063" s="34"/>
      <c r="V1063" s="34"/>
      <c r="W1063" s="34"/>
      <c r="X1063" s="34"/>
      <c r="Y1063" s="34"/>
      <c r="Z1063" s="34"/>
      <c r="AA1063" s="34"/>
      <c r="AB1063" s="34"/>
      <c r="AC1063" s="34"/>
      <c r="AD1063" s="34"/>
      <c r="AE1063" s="34"/>
      <c r="AF1063" s="34"/>
      <c r="AG1063" s="34"/>
      <c r="AH1063" s="34"/>
      <c r="AI1063" s="34"/>
      <c r="AJ1063" s="34"/>
      <c r="AK1063" s="34"/>
      <c r="AL1063" s="34"/>
      <c r="AM1063" s="34"/>
      <c r="AN1063" s="34"/>
      <c r="AO1063" s="34"/>
      <c r="AP1063" s="34"/>
      <c r="AQ1063" s="34"/>
      <c r="AR1063" s="34"/>
      <c r="AS1063" s="34"/>
      <c r="AT1063" s="34"/>
      <c r="AU1063" s="34"/>
      <c r="AV1063" s="34"/>
      <c r="AW1063" s="34"/>
      <c r="AX1063" s="34"/>
      <c r="AY1063" s="34"/>
      <c r="AZ1063" s="34"/>
      <c r="BA1063" s="34"/>
      <c r="BB1063" s="34"/>
      <c r="BC1063" s="34"/>
      <c r="BD1063" s="34"/>
      <c r="BE1063" s="34"/>
      <c r="BF1063" s="34"/>
      <c r="BG1063" s="34"/>
      <c r="BH1063" s="34"/>
      <c r="BI1063" s="34"/>
      <c r="BJ1063" s="34"/>
      <c r="BK1063" s="34"/>
      <c r="BL1063" s="34"/>
      <c r="BM1063" s="34"/>
      <c r="BN1063" s="34"/>
      <c r="BO1063" s="34"/>
      <c r="BP1063" s="34"/>
      <c r="BQ1063" s="34"/>
      <c r="BR1063" s="34"/>
      <c r="BS1063" s="34"/>
      <c r="BT1063" s="34"/>
      <c r="BU1063" s="34"/>
      <c r="BV1063" s="34"/>
    </row>
    <row r="1064" spans="1:74">
      <c r="A1064" s="34"/>
      <c r="B1064" s="34"/>
      <c r="C1064" s="34"/>
      <c r="D1064" s="34"/>
      <c r="E1064" s="34"/>
      <c r="F1064" s="34"/>
      <c r="G1064" s="34"/>
      <c r="H1064" s="34"/>
      <c r="I1064" s="34"/>
      <c r="J1064" s="34"/>
      <c r="K1064" s="34"/>
      <c r="L1064" s="34"/>
      <c r="M1064" s="34"/>
      <c r="N1064" s="34"/>
      <c r="O1064" s="34"/>
      <c r="P1064" s="34"/>
      <c r="Q1064" s="34"/>
      <c r="R1064" s="34"/>
      <c r="S1064" s="34"/>
      <c r="T1064" s="34"/>
      <c r="U1064" s="34"/>
      <c r="V1064" s="34"/>
      <c r="W1064" s="34"/>
      <c r="X1064" s="34"/>
      <c r="Y1064" s="34"/>
      <c r="Z1064" s="34"/>
      <c r="AA1064" s="34"/>
      <c r="AB1064" s="34"/>
      <c r="AC1064" s="34"/>
      <c r="AD1064" s="34"/>
      <c r="AE1064" s="34"/>
      <c r="AF1064" s="34"/>
      <c r="AG1064" s="34"/>
      <c r="AH1064" s="34"/>
      <c r="AI1064" s="34"/>
      <c r="AJ1064" s="34"/>
      <c r="AK1064" s="34"/>
      <c r="AL1064" s="34"/>
      <c r="AM1064" s="34"/>
      <c r="AN1064" s="34"/>
      <c r="AO1064" s="34"/>
      <c r="AP1064" s="34"/>
      <c r="AQ1064" s="34"/>
      <c r="AR1064" s="34"/>
      <c r="AS1064" s="34"/>
      <c r="AT1064" s="34"/>
      <c r="AU1064" s="34"/>
      <c r="AV1064" s="34"/>
      <c r="AW1064" s="34"/>
      <c r="AX1064" s="34"/>
      <c r="AY1064" s="34"/>
      <c r="AZ1064" s="34"/>
      <c r="BA1064" s="34"/>
      <c r="BB1064" s="34"/>
      <c r="BC1064" s="34"/>
      <c r="BD1064" s="34"/>
      <c r="BE1064" s="34"/>
      <c r="BF1064" s="34"/>
      <c r="BG1064" s="34"/>
      <c r="BH1064" s="34"/>
      <c r="BI1064" s="34"/>
      <c r="BJ1064" s="34"/>
      <c r="BK1064" s="34"/>
      <c r="BL1064" s="34"/>
      <c r="BM1064" s="34"/>
      <c r="BN1064" s="34"/>
      <c r="BO1064" s="34"/>
      <c r="BP1064" s="34"/>
      <c r="BQ1064" s="34"/>
      <c r="BR1064" s="34"/>
      <c r="BS1064" s="34"/>
      <c r="BT1064" s="34"/>
      <c r="BU1064" s="34"/>
      <c r="BV1064" s="34"/>
    </row>
    <row r="1065" spans="1:74">
      <c r="A1065" s="34"/>
      <c r="B1065" s="34"/>
      <c r="C1065" s="34"/>
      <c r="D1065" s="34"/>
      <c r="E1065" s="34"/>
      <c r="F1065" s="34"/>
      <c r="G1065" s="34"/>
      <c r="H1065" s="34"/>
      <c r="I1065" s="34"/>
      <c r="J1065" s="34"/>
      <c r="K1065" s="34"/>
      <c r="L1065" s="34"/>
      <c r="M1065" s="34"/>
      <c r="N1065" s="34"/>
      <c r="O1065" s="34"/>
      <c r="P1065" s="34"/>
      <c r="Q1065" s="34"/>
      <c r="R1065" s="34"/>
      <c r="S1065" s="34"/>
      <c r="T1065" s="34"/>
      <c r="U1065" s="34"/>
      <c r="V1065" s="34"/>
      <c r="W1065" s="34"/>
      <c r="X1065" s="34"/>
      <c r="Y1065" s="34"/>
      <c r="Z1065" s="34"/>
      <c r="AA1065" s="34"/>
      <c r="AB1065" s="34"/>
      <c r="AC1065" s="34"/>
      <c r="AD1065" s="34"/>
      <c r="AE1065" s="34"/>
      <c r="AF1065" s="34"/>
      <c r="AG1065" s="34"/>
      <c r="AH1065" s="34"/>
      <c r="AI1065" s="34"/>
      <c r="AJ1065" s="34"/>
      <c r="AK1065" s="34"/>
      <c r="AL1065" s="34"/>
      <c r="AM1065" s="34"/>
      <c r="AN1065" s="34"/>
      <c r="AO1065" s="34"/>
      <c r="AP1065" s="34"/>
      <c r="AQ1065" s="34"/>
      <c r="AR1065" s="34"/>
      <c r="AS1065" s="34"/>
      <c r="AT1065" s="34"/>
      <c r="AU1065" s="34"/>
      <c r="AV1065" s="34"/>
      <c r="AW1065" s="34"/>
      <c r="AX1065" s="34"/>
      <c r="AY1065" s="34"/>
      <c r="AZ1065" s="34"/>
      <c r="BA1065" s="34"/>
      <c r="BB1065" s="34"/>
      <c r="BC1065" s="34"/>
      <c r="BD1065" s="34"/>
      <c r="BE1065" s="34"/>
      <c r="BF1065" s="34"/>
      <c r="BG1065" s="34"/>
      <c r="BH1065" s="34"/>
      <c r="BI1065" s="34"/>
      <c r="BJ1065" s="34"/>
      <c r="BK1065" s="34"/>
      <c r="BL1065" s="34"/>
      <c r="BM1065" s="34"/>
      <c r="BN1065" s="34"/>
      <c r="BO1065" s="34"/>
      <c r="BP1065" s="34"/>
      <c r="BQ1065" s="34"/>
      <c r="BR1065" s="34"/>
      <c r="BS1065" s="34"/>
      <c r="BT1065" s="34"/>
      <c r="BU1065" s="34"/>
      <c r="BV1065" s="34"/>
    </row>
    <row r="1066" spans="1:74">
      <c r="A1066" s="34"/>
      <c r="B1066" s="34"/>
      <c r="C1066" s="34"/>
      <c r="D1066" s="34"/>
      <c r="E1066" s="34"/>
      <c r="F1066" s="34"/>
      <c r="G1066" s="34"/>
      <c r="H1066" s="34"/>
      <c r="I1066" s="34"/>
      <c r="J1066" s="34"/>
      <c r="K1066" s="34"/>
      <c r="L1066" s="34"/>
      <c r="M1066" s="34"/>
      <c r="N1066" s="34"/>
      <c r="O1066" s="34"/>
      <c r="P1066" s="34"/>
      <c r="Q1066" s="34"/>
      <c r="R1066" s="34"/>
      <c r="S1066" s="34"/>
      <c r="T1066" s="34"/>
      <c r="U1066" s="34"/>
      <c r="V1066" s="34"/>
      <c r="W1066" s="34"/>
      <c r="X1066" s="34"/>
      <c r="Y1066" s="34"/>
      <c r="Z1066" s="34"/>
      <c r="AA1066" s="34"/>
      <c r="AB1066" s="34"/>
      <c r="AC1066" s="34"/>
      <c r="AD1066" s="34"/>
      <c r="AE1066" s="34"/>
      <c r="AF1066" s="34"/>
      <c r="AG1066" s="34"/>
      <c r="AH1066" s="34"/>
      <c r="AI1066" s="34"/>
      <c r="AJ1066" s="34"/>
      <c r="AK1066" s="34"/>
      <c r="AL1066" s="34"/>
      <c r="AM1066" s="34"/>
      <c r="AN1066" s="34"/>
      <c r="AO1066" s="34"/>
      <c r="AP1066" s="34"/>
      <c r="AQ1066" s="34"/>
      <c r="AR1066" s="34"/>
      <c r="AS1066" s="34"/>
      <c r="AT1066" s="34"/>
      <c r="AU1066" s="34"/>
      <c r="AV1066" s="34"/>
      <c r="AW1066" s="34"/>
      <c r="AX1066" s="34"/>
      <c r="AY1066" s="34"/>
      <c r="AZ1066" s="34"/>
      <c r="BA1066" s="34"/>
      <c r="BB1066" s="34"/>
      <c r="BC1066" s="34"/>
      <c r="BD1066" s="34"/>
      <c r="BE1066" s="34"/>
      <c r="BF1066" s="34"/>
      <c r="BG1066" s="34"/>
      <c r="BH1066" s="34"/>
      <c r="BI1066" s="34"/>
      <c r="BJ1066" s="34"/>
      <c r="BK1066" s="34"/>
      <c r="BL1066" s="34"/>
      <c r="BM1066" s="34"/>
      <c r="BN1066" s="34"/>
      <c r="BO1066" s="34"/>
      <c r="BP1066" s="34"/>
      <c r="BQ1066" s="34"/>
      <c r="BR1066" s="34"/>
      <c r="BS1066" s="34"/>
      <c r="BT1066" s="34"/>
      <c r="BU1066" s="34"/>
      <c r="BV1066" s="34"/>
    </row>
    <row r="1067" spans="1:74">
      <c r="A1067" s="34"/>
      <c r="B1067" s="34"/>
      <c r="C1067" s="34"/>
      <c r="D1067" s="34"/>
      <c r="E1067" s="34"/>
      <c r="F1067" s="34"/>
      <c r="G1067" s="34"/>
      <c r="H1067" s="34"/>
      <c r="I1067" s="34"/>
      <c r="J1067" s="34"/>
      <c r="K1067" s="34"/>
      <c r="L1067" s="34"/>
      <c r="M1067" s="34"/>
      <c r="N1067" s="34"/>
      <c r="O1067" s="34"/>
      <c r="P1067" s="34"/>
      <c r="Q1067" s="34"/>
      <c r="R1067" s="34"/>
      <c r="S1067" s="34"/>
      <c r="T1067" s="34"/>
      <c r="U1067" s="34"/>
      <c r="V1067" s="34"/>
      <c r="W1067" s="34"/>
      <c r="X1067" s="34"/>
      <c r="Y1067" s="34"/>
      <c r="Z1067" s="34"/>
      <c r="AA1067" s="34"/>
      <c r="AB1067" s="34"/>
      <c r="AC1067" s="34"/>
      <c r="AD1067" s="34"/>
      <c r="AE1067" s="34"/>
      <c r="AF1067" s="34"/>
      <c r="AG1067" s="34"/>
      <c r="AH1067" s="34"/>
      <c r="AI1067" s="34"/>
      <c r="AJ1067" s="34"/>
      <c r="AK1067" s="34"/>
      <c r="AL1067" s="34"/>
      <c r="AM1067" s="34"/>
      <c r="AN1067" s="34"/>
      <c r="AO1067" s="34"/>
      <c r="AP1067" s="34"/>
      <c r="AQ1067" s="34"/>
      <c r="AR1067" s="34"/>
      <c r="AS1067" s="34"/>
      <c r="AT1067" s="34"/>
      <c r="AU1067" s="34"/>
      <c r="AV1067" s="34"/>
      <c r="AW1067" s="34"/>
      <c r="AX1067" s="34"/>
      <c r="AY1067" s="34"/>
      <c r="AZ1067" s="34"/>
      <c r="BA1067" s="34"/>
      <c r="BB1067" s="34"/>
      <c r="BC1067" s="34"/>
      <c r="BD1067" s="34"/>
      <c r="BE1067" s="34"/>
      <c r="BF1067" s="34"/>
      <c r="BG1067" s="34"/>
      <c r="BH1067" s="34"/>
      <c r="BI1067" s="34"/>
      <c r="BJ1067" s="34"/>
      <c r="BK1067" s="34"/>
      <c r="BL1067" s="34"/>
      <c r="BM1067" s="34"/>
      <c r="BN1067" s="34"/>
      <c r="BO1067" s="34"/>
      <c r="BP1067" s="34"/>
      <c r="BQ1067" s="34"/>
      <c r="BR1067" s="34"/>
      <c r="BS1067" s="34"/>
      <c r="BT1067" s="34"/>
      <c r="BU1067" s="34"/>
      <c r="BV1067" s="34"/>
    </row>
    <row r="1068" spans="1:74">
      <c r="A1068" s="34"/>
      <c r="B1068" s="34"/>
      <c r="C1068" s="34"/>
      <c r="D1068" s="34"/>
      <c r="E1068" s="34"/>
      <c r="F1068" s="34"/>
      <c r="G1068" s="34"/>
      <c r="H1068" s="34"/>
      <c r="I1068" s="34"/>
      <c r="J1068" s="34"/>
      <c r="K1068" s="34"/>
      <c r="L1068" s="34"/>
      <c r="M1068" s="34"/>
      <c r="N1068" s="34"/>
      <c r="O1068" s="34"/>
      <c r="P1068" s="34"/>
      <c r="Q1068" s="34"/>
      <c r="R1068" s="34"/>
      <c r="S1068" s="34"/>
      <c r="T1068" s="34"/>
      <c r="U1068" s="34"/>
      <c r="V1068" s="34"/>
      <c r="W1068" s="34"/>
      <c r="X1068" s="34"/>
      <c r="Y1068" s="34"/>
      <c r="Z1068" s="34"/>
      <c r="AA1068" s="34"/>
      <c r="AB1068" s="34"/>
      <c r="AC1068" s="34"/>
      <c r="AD1068" s="34"/>
      <c r="AE1068" s="34"/>
      <c r="AF1068" s="34"/>
      <c r="AG1068" s="34"/>
      <c r="AH1068" s="34"/>
      <c r="AI1068" s="34"/>
      <c r="AJ1068" s="34"/>
      <c r="AK1068" s="34"/>
      <c r="AL1068" s="34"/>
      <c r="AM1068" s="34"/>
      <c r="AN1068" s="34"/>
      <c r="AO1068" s="34"/>
      <c r="AP1068" s="34"/>
      <c r="AQ1068" s="34"/>
      <c r="AR1068" s="34"/>
      <c r="AS1068" s="34"/>
      <c r="AT1068" s="34"/>
      <c r="AU1068" s="34"/>
      <c r="AV1068" s="34"/>
      <c r="AW1068" s="34"/>
      <c r="AX1068" s="34"/>
      <c r="AY1068" s="34"/>
      <c r="AZ1068" s="34"/>
      <c r="BA1068" s="34"/>
      <c r="BB1068" s="34"/>
      <c r="BC1068" s="34"/>
      <c r="BD1068" s="34"/>
      <c r="BE1068" s="34"/>
      <c r="BF1068" s="34"/>
      <c r="BG1068" s="34"/>
      <c r="BH1068" s="34"/>
      <c r="BI1068" s="34"/>
      <c r="BJ1068" s="34"/>
      <c r="BK1068" s="34"/>
      <c r="BL1068" s="34"/>
      <c r="BM1068" s="34"/>
      <c r="BN1068" s="34"/>
      <c r="BO1068" s="34"/>
      <c r="BP1068" s="34"/>
      <c r="BQ1068" s="34"/>
      <c r="BR1068" s="34"/>
      <c r="BS1068" s="34"/>
      <c r="BT1068" s="34"/>
      <c r="BU1068" s="34"/>
      <c r="BV1068" s="34"/>
    </row>
    <row r="1069" spans="1:74">
      <c r="A1069" s="34"/>
      <c r="B1069" s="34"/>
      <c r="C1069" s="34"/>
      <c r="D1069" s="34"/>
      <c r="E1069" s="34"/>
      <c r="F1069" s="34"/>
      <c r="G1069" s="34"/>
      <c r="H1069" s="34"/>
      <c r="I1069" s="34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  <c r="T1069" s="34"/>
      <c r="U1069" s="34"/>
      <c r="V1069" s="34"/>
      <c r="W1069" s="34"/>
      <c r="X1069" s="34"/>
      <c r="Y1069" s="34"/>
      <c r="Z1069" s="34"/>
      <c r="AA1069" s="34"/>
      <c r="AB1069" s="34"/>
      <c r="AC1069" s="34"/>
      <c r="AD1069" s="34"/>
      <c r="AE1069" s="34"/>
      <c r="AF1069" s="34"/>
      <c r="AG1069" s="34"/>
      <c r="AH1069" s="34"/>
      <c r="AI1069" s="34"/>
      <c r="AJ1069" s="34"/>
      <c r="AK1069" s="34"/>
      <c r="AL1069" s="34"/>
      <c r="AM1069" s="34"/>
      <c r="AN1069" s="34"/>
      <c r="AO1069" s="34"/>
      <c r="AP1069" s="34"/>
      <c r="AQ1069" s="34"/>
      <c r="AR1069" s="34"/>
      <c r="AS1069" s="34"/>
      <c r="AT1069" s="34"/>
      <c r="AU1069" s="34"/>
      <c r="AV1069" s="34"/>
      <c r="AW1069" s="34"/>
      <c r="AX1069" s="34"/>
      <c r="AY1069" s="34"/>
      <c r="AZ1069" s="34"/>
      <c r="BA1069" s="34"/>
      <c r="BB1069" s="34"/>
      <c r="BC1069" s="34"/>
      <c r="BD1069" s="34"/>
      <c r="BE1069" s="34"/>
      <c r="BF1069" s="34"/>
      <c r="BG1069" s="34"/>
      <c r="BH1069" s="34"/>
      <c r="BI1069" s="34"/>
      <c r="BJ1069" s="34"/>
      <c r="BK1069" s="34"/>
      <c r="BL1069" s="34"/>
      <c r="BM1069" s="34"/>
      <c r="BN1069" s="34"/>
      <c r="BO1069" s="34"/>
      <c r="BP1069" s="34"/>
      <c r="BQ1069" s="34"/>
      <c r="BR1069" s="34"/>
      <c r="BS1069" s="34"/>
      <c r="BT1069" s="34"/>
      <c r="BU1069" s="34"/>
      <c r="BV1069" s="34"/>
    </row>
    <row r="1070" spans="1:74">
      <c r="A1070" s="34"/>
      <c r="B1070" s="34"/>
      <c r="C1070" s="34"/>
      <c r="D1070" s="34"/>
      <c r="E1070" s="34"/>
      <c r="F1070" s="34"/>
      <c r="G1070" s="34"/>
      <c r="H1070" s="34"/>
      <c r="I1070" s="34"/>
      <c r="J1070" s="34"/>
      <c r="K1070" s="34"/>
      <c r="L1070" s="34"/>
      <c r="M1070" s="34"/>
      <c r="N1070" s="34"/>
      <c r="O1070" s="34"/>
      <c r="P1070" s="34"/>
      <c r="Q1070" s="34"/>
      <c r="R1070" s="34"/>
      <c r="S1070" s="34"/>
      <c r="T1070" s="34"/>
      <c r="U1070" s="34"/>
      <c r="V1070" s="34"/>
      <c r="W1070" s="34"/>
      <c r="X1070" s="34"/>
      <c r="Y1070" s="34"/>
      <c r="Z1070" s="34"/>
      <c r="AA1070" s="34"/>
      <c r="AB1070" s="34"/>
      <c r="AC1070" s="34"/>
      <c r="AD1070" s="34"/>
      <c r="AE1070" s="34"/>
      <c r="AF1070" s="34"/>
      <c r="AG1070" s="34"/>
      <c r="AH1070" s="34"/>
      <c r="AI1070" s="34"/>
      <c r="AJ1070" s="34"/>
      <c r="AK1070" s="34"/>
      <c r="AL1070" s="34"/>
      <c r="AM1070" s="34"/>
      <c r="AN1070" s="34"/>
      <c r="AO1070" s="34"/>
      <c r="AP1070" s="34"/>
      <c r="AQ1070" s="34"/>
      <c r="AR1070" s="34"/>
      <c r="AS1070" s="34"/>
      <c r="AT1070" s="34"/>
      <c r="AU1070" s="34"/>
      <c r="AV1070" s="34"/>
      <c r="AW1070" s="34"/>
      <c r="AX1070" s="34"/>
      <c r="AY1070" s="34"/>
      <c r="AZ1070" s="34"/>
      <c r="BA1070" s="34"/>
      <c r="BB1070" s="34"/>
      <c r="BC1070" s="34"/>
      <c r="BD1070" s="34"/>
      <c r="BE1070" s="34"/>
      <c r="BF1070" s="34"/>
      <c r="BG1070" s="34"/>
      <c r="BH1070" s="34"/>
      <c r="BI1070" s="34"/>
      <c r="BJ1070" s="34"/>
      <c r="BK1070" s="34"/>
      <c r="BL1070" s="34"/>
      <c r="BM1070" s="34"/>
      <c r="BN1070" s="34"/>
      <c r="BO1070" s="34"/>
      <c r="BP1070" s="34"/>
      <c r="BQ1070" s="34"/>
      <c r="BR1070" s="34"/>
      <c r="BS1070" s="34"/>
      <c r="BT1070" s="34"/>
      <c r="BU1070" s="34"/>
      <c r="BV1070" s="34"/>
    </row>
    <row r="1071" spans="1:74">
      <c r="A1071" s="34"/>
      <c r="B1071" s="34"/>
      <c r="C1071" s="34"/>
      <c r="D1071" s="34"/>
      <c r="E1071" s="34"/>
      <c r="F1071" s="34"/>
      <c r="G1071" s="34"/>
      <c r="H1071" s="34"/>
      <c r="I1071" s="34"/>
      <c r="J1071" s="34"/>
      <c r="K1071" s="34"/>
      <c r="L1071" s="34"/>
      <c r="M1071" s="34"/>
      <c r="N1071" s="34"/>
      <c r="O1071" s="34"/>
      <c r="P1071" s="34"/>
      <c r="Q1071" s="34"/>
      <c r="R1071" s="34"/>
      <c r="S1071" s="34"/>
      <c r="T1071" s="34"/>
      <c r="U1071" s="34"/>
      <c r="V1071" s="34"/>
      <c r="W1071" s="34"/>
      <c r="X1071" s="34"/>
      <c r="Y1071" s="34"/>
      <c r="Z1071" s="34"/>
      <c r="AA1071" s="34"/>
      <c r="AB1071" s="34"/>
      <c r="AC1071" s="34"/>
      <c r="AD1071" s="34"/>
      <c r="AE1071" s="34"/>
      <c r="AF1071" s="34"/>
      <c r="AG1071" s="34"/>
      <c r="AH1071" s="34"/>
      <c r="AI1071" s="34"/>
      <c r="AJ1071" s="34"/>
      <c r="AK1071" s="34"/>
      <c r="AL1071" s="34"/>
      <c r="AM1071" s="34"/>
      <c r="AN1071" s="34"/>
      <c r="AO1071" s="34"/>
      <c r="AP1071" s="34"/>
      <c r="AQ1071" s="34"/>
      <c r="AR1071" s="34"/>
      <c r="AS1071" s="34"/>
      <c r="AT1071" s="34"/>
      <c r="AU1071" s="34"/>
      <c r="AV1071" s="34"/>
      <c r="AW1071" s="34"/>
      <c r="AX1071" s="34"/>
      <c r="AY1071" s="34"/>
      <c r="AZ1071" s="34"/>
      <c r="BA1071" s="34"/>
      <c r="BB1071" s="34"/>
      <c r="BC1071" s="34"/>
      <c r="BD1071" s="34"/>
      <c r="BE1071" s="34"/>
      <c r="BF1071" s="34"/>
      <c r="BG1071" s="34"/>
      <c r="BH1071" s="34"/>
      <c r="BI1071" s="34"/>
      <c r="BJ1071" s="34"/>
      <c r="BK1071" s="34"/>
      <c r="BL1071" s="34"/>
      <c r="BM1071" s="34"/>
      <c r="BN1071" s="34"/>
      <c r="BO1071" s="34"/>
      <c r="BP1071" s="34"/>
      <c r="BQ1071" s="34"/>
      <c r="BR1071" s="34"/>
      <c r="BS1071" s="34"/>
      <c r="BT1071" s="34"/>
      <c r="BU1071" s="34"/>
      <c r="BV1071" s="34"/>
    </row>
    <row r="1072" spans="1:74">
      <c r="A1072" s="34"/>
      <c r="B1072" s="34"/>
      <c r="C1072" s="34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  <c r="T1072" s="34"/>
      <c r="U1072" s="34"/>
      <c r="V1072" s="34"/>
      <c r="W1072" s="34"/>
      <c r="X1072" s="34"/>
      <c r="Y1072" s="34"/>
      <c r="Z1072" s="34"/>
      <c r="AA1072" s="34"/>
      <c r="AB1072" s="34"/>
      <c r="AC1072" s="34"/>
      <c r="AD1072" s="34"/>
      <c r="AE1072" s="34"/>
      <c r="AF1072" s="34"/>
      <c r="AG1072" s="34"/>
      <c r="AH1072" s="34"/>
      <c r="AI1072" s="34"/>
      <c r="AJ1072" s="34"/>
      <c r="AK1072" s="34"/>
      <c r="AL1072" s="34"/>
      <c r="AM1072" s="34"/>
      <c r="AN1072" s="34"/>
      <c r="AO1072" s="34"/>
      <c r="AP1072" s="34"/>
      <c r="AQ1072" s="34"/>
      <c r="AR1072" s="34"/>
      <c r="AS1072" s="34"/>
      <c r="AT1072" s="34"/>
      <c r="AU1072" s="34"/>
      <c r="AV1072" s="34"/>
      <c r="AW1072" s="34"/>
      <c r="AX1072" s="34"/>
      <c r="AY1072" s="34"/>
      <c r="AZ1072" s="34"/>
      <c r="BA1072" s="34"/>
      <c r="BB1072" s="34"/>
      <c r="BC1072" s="34"/>
      <c r="BD1072" s="34"/>
      <c r="BE1072" s="34"/>
      <c r="BF1072" s="34"/>
      <c r="BG1072" s="34"/>
      <c r="BH1072" s="34"/>
      <c r="BI1072" s="34"/>
      <c r="BJ1072" s="34"/>
      <c r="BK1072" s="34"/>
      <c r="BL1072" s="34"/>
      <c r="BM1072" s="34"/>
      <c r="BN1072" s="34"/>
      <c r="BO1072" s="34"/>
      <c r="BP1072" s="34"/>
      <c r="BQ1072" s="34"/>
      <c r="BR1072" s="34"/>
      <c r="BS1072" s="34"/>
      <c r="BT1072" s="34"/>
      <c r="BU1072" s="34"/>
      <c r="BV1072" s="34"/>
    </row>
    <row r="1073" spans="1:74">
      <c r="A1073" s="34"/>
      <c r="B1073" s="34"/>
      <c r="C1073" s="34"/>
      <c r="D1073" s="34"/>
      <c r="E1073" s="34"/>
      <c r="F1073" s="34"/>
      <c r="G1073" s="34"/>
      <c r="H1073" s="34"/>
      <c r="I1073" s="34"/>
      <c r="J1073" s="34"/>
      <c r="K1073" s="34"/>
      <c r="L1073" s="34"/>
      <c r="M1073" s="34"/>
      <c r="N1073" s="34"/>
      <c r="O1073" s="34"/>
      <c r="P1073" s="34"/>
      <c r="Q1073" s="34"/>
      <c r="R1073" s="34"/>
      <c r="S1073" s="34"/>
      <c r="T1073" s="34"/>
      <c r="U1073" s="34"/>
      <c r="V1073" s="34"/>
      <c r="W1073" s="34"/>
      <c r="X1073" s="34"/>
      <c r="Y1073" s="34"/>
      <c r="Z1073" s="34"/>
      <c r="AA1073" s="34"/>
      <c r="AB1073" s="34"/>
      <c r="AC1073" s="34"/>
      <c r="AD1073" s="34"/>
      <c r="AE1073" s="34"/>
      <c r="AF1073" s="34"/>
      <c r="AG1073" s="34"/>
      <c r="AH1073" s="34"/>
      <c r="AI1073" s="34"/>
      <c r="AJ1073" s="34"/>
      <c r="AK1073" s="34"/>
      <c r="AL1073" s="34"/>
      <c r="AM1073" s="34"/>
      <c r="AN1073" s="34"/>
      <c r="AO1073" s="34"/>
      <c r="AP1073" s="34"/>
      <c r="AQ1073" s="34"/>
      <c r="AR1073" s="34"/>
      <c r="AS1073" s="34"/>
      <c r="AT1073" s="34"/>
      <c r="AU1073" s="34"/>
      <c r="AV1073" s="34"/>
      <c r="AW1073" s="34"/>
      <c r="AX1073" s="34"/>
      <c r="AY1073" s="34"/>
      <c r="AZ1073" s="34"/>
      <c r="BA1073" s="34"/>
      <c r="BB1073" s="34"/>
      <c r="BC1073" s="34"/>
      <c r="BD1073" s="34"/>
      <c r="BE1073" s="34"/>
      <c r="BF1073" s="34"/>
      <c r="BG1073" s="34"/>
      <c r="BH1073" s="34"/>
      <c r="BI1073" s="34"/>
      <c r="BJ1073" s="34"/>
      <c r="BK1073" s="34"/>
      <c r="BL1073" s="34"/>
      <c r="BM1073" s="34"/>
      <c r="BN1073" s="34"/>
      <c r="BO1073" s="34"/>
      <c r="BP1073" s="34"/>
      <c r="BQ1073" s="34"/>
      <c r="BR1073" s="34"/>
      <c r="BS1073" s="34"/>
      <c r="BT1073" s="34"/>
      <c r="BU1073" s="34"/>
      <c r="BV1073" s="34"/>
    </row>
    <row r="1074" spans="1:74">
      <c r="A1074" s="34"/>
      <c r="B1074" s="34"/>
      <c r="C1074" s="34"/>
      <c r="D1074" s="34"/>
      <c r="E1074" s="34"/>
      <c r="F1074" s="34"/>
      <c r="G1074" s="34"/>
      <c r="H1074" s="34"/>
      <c r="I1074" s="34"/>
      <c r="J1074" s="34"/>
      <c r="K1074" s="34"/>
      <c r="L1074" s="34"/>
      <c r="M1074" s="34"/>
      <c r="N1074" s="34"/>
      <c r="O1074" s="34"/>
      <c r="P1074" s="34"/>
      <c r="Q1074" s="34"/>
      <c r="R1074" s="34"/>
      <c r="S1074" s="34"/>
      <c r="T1074" s="34"/>
      <c r="U1074" s="34"/>
      <c r="V1074" s="34"/>
      <c r="W1074" s="34"/>
      <c r="X1074" s="34"/>
      <c r="Y1074" s="34"/>
      <c r="Z1074" s="34"/>
      <c r="AA1074" s="34"/>
      <c r="AB1074" s="34"/>
      <c r="AC1074" s="34"/>
      <c r="AD1074" s="34"/>
      <c r="AE1074" s="34"/>
      <c r="AF1074" s="34"/>
      <c r="AG1074" s="34"/>
      <c r="AH1074" s="34"/>
      <c r="AI1074" s="34"/>
      <c r="AJ1074" s="34"/>
      <c r="AK1074" s="34"/>
      <c r="AL1074" s="34"/>
      <c r="AM1074" s="34"/>
      <c r="AN1074" s="34"/>
      <c r="AO1074" s="34"/>
      <c r="AP1074" s="34"/>
      <c r="AQ1074" s="34"/>
      <c r="AR1074" s="34"/>
      <c r="AS1074" s="34"/>
      <c r="AT1074" s="34"/>
      <c r="AU1074" s="34"/>
      <c r="AV1074" s="34"/>
      <c r="AW1074" s="34"/>
      <c r="AX1074" s="34"/>
      <c r="AY1074" s="34"/>
      <c r="AZ1074" s="34"/>
      <c r="BA1074" s="34"/>
      <c r="BB1074" s="34"/>
      <c r="BC1074" s="34"/>
      <c r="BD1074" s="34"/>
      <c r="BE1074" s="34"/>
      <c r="BF1074" s="34"/>
      <c r="BG1074" s="34"/>
      <c r="BH1074" s="34"/>
      <c r="BI1074" s="34"/>
      <c r="BJ1074" s="34"/>
      <c r="BK1074" s="34"/>
      <c r="BL1074" s="34"/>
      <c r="BM1074" s="34"/>
      <c r="BN1074" s="34"/>
      <c r="BO1074" s="34"/>
      <c r="BP1074" s="34"/>
      <c r="BQ1074" s="34"/>
      <c r="BR1074" s="34"/>
      <c r="BS1074" s="34"/>
      <c r="BT1074" s="34"/>
      <c r="BU1074" s="34"/>
      <c r="BV1074" s="34"/>
    </row>
    <row r="1075" spans="1:74">
      <c r="A1075" s="34"/>
      <c r="B1075" s="34"/>
      <c r="C1075" s="34"/>
      <c r="D1075" s="34"/>
      <c r="E1075" s="34"/>
      <c r="F1075" s="34"/>
      <c r="G1075" s="34"/>
      <c r="H1075" s="34"/>
      <c r="I1075" s="34"/>
      <c r="J1075" s="34"/>
      <c r="K1075" s="34"/>
      <c r="L1075" s="34"/>
      <c r="M1075" s="34"/>
      <c r="N1075" s="34"/>
      <c r="O1075" s="34"/>
      <c r="P1075" s="34"/>
      <c r="Q1075" s="34"/>
      <c r="R1075" s="34"/>
      <c r="S1075" s="34"/>
      <c r="T1075" s="34"/>
      <c r="U1075" s="34"/>
      <c r="V1075" s="34"/>
      <c r="W1075" s="34"/>
      <c r="X1075" s="34"/>
      <c r="Y1075" s="34"/>
      <c r="Z1075" s="34"/>
      <c r="AA1075" s="34"/>
      <c r="AB1075" s="34"/>
      <c r="AC1075" s="34"/>
      <c r="AD1075" s="34"/>
      <c r="AE1075" s="34"/>
      <c r="AF1075" s="34"/>
      <c r="AG1075" s="34"/>
      <c r="AH1075" s="34"/>
      <c r="AI1075" s="34"/>
      <c r="AJ1075" s="34"/>
      <c r="AK1075" s="34"/>
      <c r="AL1075" s="34"/>
      <c r="AM1075" s="34"/>
      <c r="AN1075" s="34"/>
      <c r="AO1075" s="34"/>
      <c r="AP1075" s="34"/>
      <c r="AQ1075" s="34"/>
      <c r="AR1075" s="34"/>
      <c r="AS1075" s="34"/>
      <c r="AT1075" s="34"/>
      <c r="AU1075" s="34"/>
      <c r="AV1075" s="34"/>
      <c r="AW1075" s="34"/>
      <c r="AX1075" s="34"/>
      <c r="AY1075" s="34"/>
      <c r="AZ1075" s="34"/>
      <c r="BA1075" s="34"/>
      <c r="BB1075" s="34"/>
      <c r="BC1075" s="34"/>
      <c r="BD1075" s="34"/>
      <c r="BE1075" s="34"/>
      <c r="BF1075" s="34"/>
      <c r="BG1075" s="34"/>
      <c r="BH1075" s="34"/>
      <c r="BI1075" s="34"/>
      <c r="BJ1075" s="34"/>
      <c r="BK1075" s="34"/>
      <c r="BL1075" s="34"/>
      <c r="BM1075" s="34"/>
      <c r="BN1075" s="34"/>
      <c r="BO1075" s="34"/>
      <c r="BP1075" s="34"/>
      <c r="BQ1075" s="34"/>
      <c r="BR1075" s="34"/>
      <c r="BS1075" s="34"/>
      <c r="BT1075" s="34"/>
      <c r="BU1075" s="34"/>
      <c r="BV1075" s="34"/>
    </row>
    <row r="1076" spans="1:74">
      <c r="A1076" s="34"/>
      <c r="B1076" s="34"/>
      <c r="C1076" s="34"/>
      <c r="D1076" s="34"/>
      <c r="E1076" s="34"/>
      <c r="F1076" s="34"/>
      <c r="G1076" s="34"/>
      <c r="H1076" s="34"/>
      <c r="I1076" s="34"/>
      <c r="J1076" s="34"/>
      <c r="K1076" s="34"/>
      <c r="L1076" s="34"/>
      <c r="M1076" s="34"/>
      <c r="N1076" s="34"/>
      <c r="O1076" s="34"/>
      <c r="P1076" s="34"/>
      <c r="Q1076" s="34"/>
      <c r="R1076" s="34"/>
      <c r="S1076" s="34"/>
      <c r="T1076" s="34"/>
      <c r="U1076" s="34"/>
      <c r="V1076" s="34"/>
      <c r="W1076" s="34"/>
      <c r="X1076" s="34"/>
      <c r="Y1076" s="34"/>
      <c r="Z1076" s="34"/>
      <c r="AA1076" s="34"/>
      <c r="AB1076" s="34"/>
      <c r="AC1076" s="34"/>
      <c r="AD1076" s="34"/>
      <c r="AE1076" s="34"/>
      <c r="AF1076" s="34"/>
      <c r="AG1076" s="34"/>
      <c r="AH1076" s="34"/>
      <c r="AI1076" s="34"/>
      <c r="AJ1076" s="34"/>
      <c r="AK1076" s="34"/>
      <c r="AL1076" s="34"/>
      <c r="AM1076" s="34"/>
      <c r="AN1076" s="34"/>
      <c r="AO1076" s="34"/>
      <c r="AP1076" s="34"/>
      <c r="AQ1076" s="34"/>
      <c r="AR1076" s="34"/>
      <c r="AS1076" s="34"/>
      <c r="AT1076" s="34"/>
      <c r="AU1076" s="34"/>
      <c r="AV1076" s="34"/>
      <c r="AW1076" s="34"/>
      <c r="AX1076" s="34"/>
      <c r="AY1076" s="34"/>
      <c r="AZ1076" s="34"/>
      <c r="BA1076" s="34"/>
      <c r="BB1076" s="34"/>
      <c r="BC1076" s="34"/>
      <c r="BD1076" s="34"/>
      <c r="BE1076" s="34"/>
      <c r="BF1076" s="34"/>
      <c r="BG1076" s="34"/>
      <c r="BH1076" s="34"/>
      <c r="BI1076" s="34"/>
      <c r="BJ1076" s="34"/>
      <c r="BK1076" s="34"/>
      <c r="BL1076" s="34"/>
      <c r="BM1076" s="34"/>
      <c r="BN1076" s="34"/>
      <c r="BO1076" s="34"/>
      <c r="BP1076" s="34"/>
      <c r="BQ1076" s="34"/>
      <c r="BR1076" s="34"/>
      <c r="BS1076" s="34"/>
      <c r="BT1076" s="34"/>
      <c r="BU1076" s="34"/>
      <c r="BV1076" s="34"/>
    </row>
    <row r="1077" spans="1:74">
      <c r="A1077" s="34"/>
      <c r="B1077" s="34"/>
      <c r="C1077" s="34"/>
      <c r="D1077" s="34"/>
      <c r="E1077" s="34"/>
      <c r="F1077" s="34"/>
      <c r="G1077" s="34"/>
      <c r="H1077" s="34"/>
      <c r="I1077" s="34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  <c r="T1077" s="34"/>
      <c r="U1077" s="34"/>
      <c r="V1077" s="34"/>
      <c r="W1077" s="34"/>
      <c r="X1077" s="34"/>
      <c r="Y1077" s="34"/>
      <c r="Z1077" s="34"/>
      <c r="AA1077" s="34"/>
      <c r="AB1077" s="34"/>
      <c r="AC1077" s="34"/>
      <c r="AD1077" s="34"/>
      <c r="AE1077" s="34"/>
      <c r="AF1077" s="34"/>
      <c r="AG1077" s="34"/>
      <c r="AH1077" s="34"/>
      <c r="AI1077" s="34"/>
      <c r="AJ1077" s="34"/>
      <c r="AK1077" s="34"/>
      <c r="AL1077" s="34"/>
      <c r="AM1077" s="34"/>
      <c r="AN1077" s="34"/>
      <c r="AO1077" s="34"/>
      <c r="AP1077" s="34"/>
      <c r="AQ1077" s="34"/>
      <c r="AR1077" s="34"/>
      <c r="AS1077" s="34"/>
      <c r="AT1077" s="34"/>
      <c r="AU1077" s="34"/>
      <c r="AV1077" s="34"/>
      <c r="AW1077" s="34"/>
      <c r="AX1077" s="34"/>
      <c r="AY1077" s="34"/>
      <c r="AZ1077" s="34"/>
      <c r="BA1077" s="34"/>
      <c r="BB1077" s="34"/>
      <c r="BC1077" s="34"/>
      <c r="BD1077" s="34"/>
      <c r="BE1077" s="34"/>
      <c r="BF1077" s="34"/>
      <c r="BG1077" s="34"/>
      <c r="BH1077" s="34"/>
      <c r="BI1077" s="34"/>
      <c r="BJ1077" s="34"/>
      <c r="BK1077" s="34"/>
      <c r="BL1077" s="34"/>
      <c r="BM1077" s="34"/>
      <c r="BN1077" s="34"/>
      <c r="BO1077" s="34"/>
      <c r="BP1077" s="34"/>
      <c r="BQ1077" s="34"/>
      <c r="BR1077" s="34"/>
      <c r="BS1077" s="34"/>
      <c r="BT1077" s="34"/>
      <c r="BU1077" s="34"/>
      <c r="BV1077" s="34"/>
    </row>
    <row r="1078" spans="1:74">
      <c r="A1078" s="34"/>
      <c r="B1078" s="34"/>
      <c r="C1078" s="34"/>
      <c r="D1078" s="34"/>
      <c r="E1078" s="34"/>
      <c r="F1078" s="34"/>
      <c r="G1078" s="34"/>
      <c r="H1078" s="34"/>
      <c r="I1078" s="34"/>
      <c r="J1078" s="34"/>
      <c r="K1078" s="34"/>
      <c r="L1078" s="34"/>
      <c r="M1078" s="34"/>
      <c r="N1078" s="34"/>
      <c r="O1078" s="34"/>
      <c r="P1078" s="34"/>
      <c r="Q1078" s="34"/>
      <c r="R1078" s="34"/>
      <c r="S1078" s="34"/>
      <c r="T1078" s="34"/>
      <c r="U1078" s="34"/>
      <c r="V1078" s="34"/>
      <c r="W1078" s="34"/>
      <c r="X1078" s="34"/>
      <c r="Y1078" s="34"/>
      <c r="Z1078" s="34"/>
      <c r="AA1078" s="34"/>
      <c r="AB1078" s="34"/>
      <c r="AC1078" s="34"/>
      <c r="AD1078" s="34"/>
      <c r="AE1078" s="34"/>
      <c r="AF1078" s="34"/>
      <c r="AG1078" s="34"/>
      <c r="AH1078" s="34"/>
      <c r="AI1078" s="34"/>
      <c r="AJ1078" s="34"/>
      <c r="AK1078" s="34"/>
      <c r="AL1078" s="34"/>
      <c r="AM1078" s="34"/>
      <c r="AN1078" s="34"/>
      <c r="AO1078" s="34"/>
      <c r="AP1078" s="34"/>
      <c r="AQ1078" s="34"/>
      <c r="AR1078" s="34"/>
      <c r="AS1078" s="34"/>
      <c r="AT1078" s="34"/>
      <c r="AU1078" s="34"/>
      <c r="AV1078" s="34"/>
      <c r="AW1078" s="34"/>
      <c r="AX1078" s="34"/>
      <c r="AY1078" s="34"/>
      <c r="AZ1078" s="34"/>
      <c r="BA1078" s="34"/>
      <c r="BB1078" s="34"/>
      <c r="BC1078" s="34"/>
      <c r="BD1078" s="34"/>
      <c r="BE1078" s="34"/>
      <c r="BF1078" s="34"/>
      <c r="BG1078" s="34"/>
      <c r="BH1078" s="34"/>
      <c r="BI1078" s="34"/>
      <c r="BJ1078" s="34"/>
      <c r="BK1078" s="34"/>
      <c r="BL1078" s="34"/>
      <c r="BM1078" s="34"/>
      <c r="BN1078" s="34"/>
      <c r="BO1078" s="34"/>
      <c r="BP1078" s="34"/>
      <c r="BQ1078" s="34"/>
      <c r="BR1078" s="34"/>
      <c r="BS1078" s="34"/>
      <c r="BT1078" s="34"/>
      <c r="BU1078" s="34"/>
      <c r="BV1078" s="34"/>
    </row>
    <row r="1079" spans="1:74">
      <c r="A1079" s="34"/>
      <c r="B1079" s="34"/>
      <c r="C1079" s="34"/>
      <c r="D1079" s="34"/>
      <c r="E1079" s="34"/>
      <c r="F1079" s="34"/>
      <c r="G1079" s="34"/>
      <c r="H1079" s="34"/>
      <c r="I1079" s="34"/>
      <c r="J1079" s="34"/>
      <c r="K1079" s="34"/>
      <c r="L1079" s="34"/>
      <c r="M1079" s="34"/>
      <c r="N1079" s="34"/>
      <c r="O1079" s="34"/>
      <c r="P1079" s="34"/>
      <c r="Q1079" s="34"/>
      <c r="R1079" s="34"/>
      <c r="S1079" s="34"/>
      <c r="T1079" s="34"/>
      <c r="U1079" s="34"/>
      <c r="V1079" s="34"/>
      <c r="W1079" s="34"/>
      <c r="X1079" s="34"/>
      <c r="Y1079" s="34"/>
      <c r="Z1079" s="34"/>
      <c r="AA1079" s="34"/>
      <c r="AB1079" s="34"/>
      <c r="AC1079" s="34"/>
      <c r="AD1079" s="34"/>
      <c r="AE1079" s="34"/>
      <c r="AF1079" s="34"/>
      <c r="AG1079" s="34"/>
      <c r="AH1079" s="34"/>
      <c r="AI1079" s="34"/>
      <c r="AJ1079" s="34"/>
      <c r="AK1079" s="34"/>
      <c r="AL1079" s="34"/>
      <c r="AM1079" s="34"/>
      <c r="AN1079" s="34"/>
      <c r="AO1079" s="34"/>
      <c r="AP1079" s="34"/>
      <c r="AQ1079" s="34"/>
      <c r="AR1079" s="34"/>
      <c r="AS1079" s="34"/>
      <c r="AT1079" s="34"/>
      <c r="AU1079" s="34"/>
      <c r="AV1079" s="34"/>
      <c r="AW1079" s="34"/>
      <c r="AX1079" s="34"/>
      <c r="AY1079" s="34"/>
      <c r="AZ1079" s="34"/>
      <c r="BA1079" s="34"/>
      <c r="BB1079" s="34"/>
      <c r="BC1079" s="34"/>
      <c r="BD1079" s="34"/>
      <c r="BE1079" s="34"/>
      <c r="BF1079" s="34"/>
      <c r="BG1079" s="34"/>
      <c r="BH1079" s="34"/>
      <c r="BI1079" s="34"/>
      <c r="BJ1079" s="34"/>
      <c r="BK1079" s="34"/>
      <c r="BL1079" s="34"/>
      <c r="BM1079" s="34"/>
      <c r="BN1079" s="34"/>
      <c r="BO1079" s="34"/>
      <c r="BP1079" s="34"/>
      <c r="BQ1079" s="34"/>
      <c r="BR1079" s="34"/>
      <c r="BS1079" s="34"/>
      <c r="BT1079" s="34"/>
      <c r="BU1079" s="34"/>
      <c r="BV1079" s="34"/>
    </row>
    <row r="1080" spans="1:74">
      <c r="A1080" s="34"/>
      <c r="B1080" s="34"/>
      <c r="C1080" s="34"/>
      <c r="D1080" s="34"/>
      <c r="E1080" s="34"/>
      <c r="F1080" s="34"/>
      <c r="G1080" s="34"/>
      <c r="H1080" s="34"/>
      <c r="I1080" s="34"/>
      <c r="J1080" s="34"/>
      <c r="K1080" s="34"/>
      <c r="L1080" s="34"/>
      <c r="M1080" s="34"/>
      <c r="N1080" s="34"/>
      <c r="O1080" s="34"/>
      <c r="P1080" s="34"/>
      <c r="Q1080" s="34"/>
      <c r="R1080" s="34"/>
      <c r="S1080" s="34"/>
      <c r="T1080" s="34"/>
      <c r="U1080" s="34"/>
      <c r="V1080" s="34"/>
      <c r="W1080" s="34"/>
      <c r="X1080" s="34"/>
      <c r="Y1080" s="34"/>
      <c r="Z1080" s="34"/>
      <c r="AA1080" s="34"/>
      <c r="AB1080" s="34"/>
      <c r="AC1080" s="34"/>
      <c r="AD1080" s="34"/>
      <c r="AE1080" s="34"/>
      <c r="AF1080" s="34"/>
      <c r="AG1080" s="34"/>
      <c r="AH1080" s="34"/>
      <c r="AI1080" s="34"/>
      <c r="AJ1080" s="34"/>
      <c r="AK1080" s="34"/>
      <c r="AL1080" s="34"/>
      <c r="AM1080" s="34"/>
      <c r="AN1080" s="34"/>
      <c r="AO1080" s="34"/>
      <c r="AP1080" s="34"/>
      <c r="AQ1080" s="34"/>
      <c r="AR1080" s="34"/>
      <c r="AS1080" s="34"/>
      <c r="AT1080" s="34"/>
      <c r="AU1080" s="34"/>
      <c r="AV1080" s="34"/>
      <c r="AW1080" s="34"/>
      <c r="AX1080" s="34"/>
      <c r="AY1080" s="34"/>
      <c r="AZ1080" s="34"/>
      <c r="BA1080" s="34"/>
      <c r="BB1080" s="34"/>
      <c r="BC1080" s="34"/>
      <c r="BD1080" s="34"/>
      <c r="BE1080" s="34"/>
      <c r="BF1080" s="34"/>
      <c r="BG1080" s="34"/>
      <c r="BH1080" s="34"/>
      <c r="BI1080" s="34"/>
      <c r="BJ1080" s="34"/>
      <c r="BK1080" s="34"/>
      <c r="BL1080" s="34"/>
      <c r="BM1080" s="34"/>
      <c r="BN1080" s="34"/>
      <c r="BO1080" s="34"/>
      <c r="BP1080" s="34"/>
      <c r="BQ1080" s="34"/>
      <c r="BR1080" s="34"/>
      <c r="BS1080" s="34"/>
      <c r="BT1080" s="34"/>
      <c r="BU1080" s="34"/>
      <c r="BV1080" s="34"/>
    </row>
    <row r="1081" spans="1:74">
      <c r="A1081" s="34"/>
      <c r="B1081" s="34"/>
      <c r="C1081" s="34"/>
      <c r="D1081" s="34"/>
      <c r="E1081" s="34"/>
      <c r="F1081" s="34"/>
      <c r="G1081" s="34"/>
      <c r="H1081" s="34"/>
      <c r="I1081" s="34"/>
      <c r="J1081" s="34"/>
      <c r="K1081" s="34"/>
      <c r="L1081" s="34"/>
      <c r="M1081" s="34"/>
      <c r="N1081" s="34"/>
      <c r="O1081" s="34"/>
      <c r="P1081" s="34"/>
      <c r="Q1081" s="34"/>
      <c r="R1081" s="34"/>
      <c r="S1081" s="34"/>
      <c r="T1081" s="34"/>
      <c r="U1081" s="34"/>
      <c r="V1081" s="34"/>
      <c r="W1081" s="34"/>
      <c r="X1081" s="34"/>
      <c r="Y1081" s="34"/>
      <c r="Z1081" s="34"/>
      <c r="AA1081" s="34"/>
      <c r="AB1081" s="34"/>
      <c r="AC1081" s="34"/>
      <c r="AD1081" s="34"/>
      <c r="AE1081" s="34"/>
      <c r="AF1081" s="34"/>
      <c r="AG1081" s="34"/>
      <c r="AH1081" s="34"/>
      <c r="AI1081" s="34"/>
      <c r="AJ1081" s="34"/>
      <c r="AK1081" s="34"/>
      <c r="AL1081" s="34"/>
      <c r="AM1081" s="34"/>
      <c r="AN1081" s="34"/>
      <c r="AO1081" s="34"/>
      <c r="AP1081" s="34"/>
      <c r="AQ1081" s="34"/>
      <c r="AR1081" s="34"/>
      <c r="AS1081" s="34"/>
      <c r="AT1081" s="34"/>
      <c r="AU1081" s="34"/>
      <c r="AV1081" s="34"/>
      <c r="AW1081" s="34"/>
      <c r="AX1081" s="34"/>
      <c r="AY1081" s="34"/>
      <c r="AZ1081" s="34"/>
      <c r="BA1081" s="34"/>
      <c r="BB1081" s="34"/>
      <c r="BC1081" s="34"/>
      <c r="BD1081" s="34"/>
      <c r="BE1081" s="34"/>
      <c r="BF1081" s="34"/>
      <c r="BG1081" s="34"/>
      <c r="BH1081" s="34"/>
      <c r="BI1081" s="34"/>
      <c r="BJ1081" s="34"/>
      <c r="BK1081" s="34"/>
      <c r="BL1081" s="34"/>
      <c r="BM1081" s="34"/>
      <c r="BN1081" s="34"/>
      <c r="BO1081" s="34"/>
      <c r="BP1081" s="34"/>
      <c r="BQ1081" s="34"/>
      <c r="BR1081" s="34"/>
      <c r="BS1081" s="34"/>
      <c r="BT1081" s="34"/>
      <c r="BU1081" s="34"/>
      <c r="BV1081" s="34"/>
    </row>
    <row r="1082" spans="1:74">
      <c r="A1082" s="34"/>
      <c r="B1082" s="34"/>
      <c r="C1082" s="34"/>
      <c r="D1082" s="34"/>
      <c r="E1082" s="34"/>
      <c r="F1082" s="34"/>
      <c r="G1082" s="34"/>
      <c r="H1082" s="34"/>
      <c r="I1082" s="34"/>
      <c r="J1082" s="34"/>
      <c r="K1082" s="34"/>
      <c r="L1082" s="34"/>
      <c r="M1082" s="34"/>
      <c r="N1082" s="34"/>
      <c r="O1082" s="34"/>
      <c r="P1082" s="34"/>
      <c r="Q1082" s="34"/>
      <c r="R1082" s="34"/>
      <c r="S1082" s="34"/>
      <c r="T1082" s="34"/>
      <c r="U1082" s="34"/>
      <c r="V1082" s="34"/>
      <c r="W1082" s="34"/>
      <c r="X1082" s="34"/>
      <c r="Y1082" s="34"/>
      <c r="Z1082" s="34"/>
      <c r="AA1082" s="34"/>
      <c r="AB1082" s="34"/>
      <c r="AC1082" s="34"/>
      <c r="AD1082" s="34"/>
      <c r="AE1082" s="34"/>
      <c r="AF1082" s="34"/>
      <c r="AG1082" s="34"/>
      <c r="AH1082" s="34"/>
      <c r="AI1082" s="34"/>
      <c r="AJ1082" s="34"/>
      <c r="AK1082" s="34"/>
      <c r="AL1082" s="34"/>
      <c r="AM1082" s="34"/>
      <c r="AN1082" s="34"/>
      <c r="AO1082" s="34"/>
      <c r="AP1082" s="34"/>
      <c r="AQ1082" s="34"/>
      <c r="AR1082" s="34"/>
      <c r="AS1082" s="34"/>
      <c r="AT1082" s="34"/>
      <c r="AU1082" s="34"/>
      <c r="AV1082" s="34"/>
      <c r="AW1082" s="34"/>
      <c r="AX1082" s="34"/>
      <c r="AY1082" s="34"/>
      <c r="AZ1082" s="34"/>
      <c r="BA1082" s="34"/>
      <c r="BB1082" s="34"/>
      <c r="BC1082" s="34"/>
      <c r="BD1082" s="34"/>
      <c r="BE1082" s="34"/>
      <c r="BF1082" s="34"/>
      <c r="BG1082" s="34"/>
      <c r="BH1082" s="34"/>
      <c r="BI1082" s="34"/>
      <c r="BJ1082" s="34"/>
      <c r="BK1082" s="34"/>
      <c r="BL1082" s="34"/>
      <c r="BM1082" s="34"/>
      <c r="BN1082" s="34"/>
      <c r="BO1082" s="34"/>
      <c r="BP1082" s="34"/>
      <c r="BQ1082" s="34"/>
      <c r="BR1082" s="34"/>
      <c r="BS1082" s="34"/>
      <c r="BT1082" s="34"/>
      <c r="BU1082" s="34"/>
      <c r="BV1082" s="34"/>
    </row>
    <row r="1083" spans="1:74">
      <c r="A1083" s="34"/>
      <c r="B1083" s="34"/>
      <c r="C1083" s="34"/>
      <c r="D1083" s="34"/>
      <c r="E1083" s="34"/>
      <c r="F1083" s="34"/>
      <c r="G1083" s="34"/>
      <c r="H1083" s="34"/>
      <c r="I1083" s="34"/>
      <c r="J1083" s="34"/>
      <c r="K1083" s="34"/>
      <c r="L1083" s="34"/>
      <c r="M1083" s="34"/>
      <c r="N1083" s="34"/>
      <c r="O1083" s="34"/>
      <c r="P1083" s="34"/>
      <c r="Q1083" s="34"/>
      <c r="R1083" s="34"/>
      <c r="S1083" s="34"/>
      <c r="T1083" s="34"/>
      <c r="U1083" s="34"/>
      <c r="V1083" s="34"/>
      <c r="W1083" s="34"/>
      <c r="X1083" s="34"/>
      <c r="Y1083" s="34"/>
      <c r="Z1083" s="34"/>
      <c r="AA1083" s="34"/>
      <c r="AB1083" s="34"/>
      <c r="AC1083" s="34"/>
      <c r="AD1083" s="34"/>
      <c r="AE1083" s="34"/>
      <c r="AF1083" s="34"/>
      <c r="AG1083" s="34"/>
      <c r="AH1083" s="34"/>
      <c r="AI1083" s="34"/>
      <c r="AJ1083" s="34"/>
      <c r="AK1083" s="34"/>
      <c r="AL1083" s="34"/>
      <c r="AM1083" s="34"/>
      <c r="AN1083" s="34"/>
      <c r="AO1083" s="34"/>
      <c r="AP1083" s="34"/>
      <c r="AQ1083" s="34"/>
      <c r="AR1083" s="34"/>
      <c r="AS1083" s="34"/>
      <c r="AT1083" s="34"/>
      <c r="AU1083" s="34"/>
      <c r="AV1083" s="34"/>
      <c r="AW1083" s="34"/>
      <c r="AX1083" s="34"/>
      <c r="AY1083" s="34"/>
      <c r="AZ1083" s="34"/>
      <c r="BA1083" s="34"/>
      <c r="BB1083" s="34"/>
      <c r="BC1083" s="34"/>
      <c r="BD1083" s="34"/>
      <c r="BE1083" s="34"/>
      <c r="BF1083" s="34"/>
      <c r="BG1083" s="34"/>
      <c r="BH1083" s="34"/>
      <c r="BI1083" s="34"/>
      <c r="BJ1083" s="34"/>
      <c r="BK1083" s="34"/>
      <c r="BL1083" s="34"/>
      <c r="BM1083" s="34"/>
      <c r="BN1083" s="34"/>
      <c r="BO1083" s="34"/>
      <c r="BP1083" s="34"/>
      <c r="BQ1083" s="34"/>
      <c r="BR1083" s="34"/>
      <c r="BS1083" s="34"/>
      <c r="BT1083" s="34"/>
      <c r="BU1083" s="34"/>
      <c r="BV1083" s="34"/>
    </row>
    <row r="1084" spans="1:74">
      <c r="A1084" s="34"/>
      <c r="B1084" s="34"/>
      <c r="C1084" s="34"/>
      <c r="D1084" s="34"/>
      <c r="E1084" s="34"/>
      <c r="F1084" s="34"/>
      <c r="G1084" s="34"/>
      <c r="H1084" s="34"/>
      <c r="I1084" s="34"/>
      <c r="J1084" s="34"/>
      <c r="K1084" s="34"/>
      <c r="L1084" s="34"/>
      <c r="M1084" s="34"/>
      <c r="N1084" s="34"/>
      <c r="O1084" s="34"/>
      <c r="P1084" s="34"/>
      <c r="Q1084" s="34"/>
      <c r="R1084" s="34"/>
      <c r="S1084" s="34"/>
      <c r="T1084" s="34"/>
      <c r="U1084" s="34"/>
      <c r="V1084" s="34"/>
      <c r="W1084" s="34"/>
      <c r="X1084" s="34"/>
      <c r="Y1084" s="34"/>
      <c r="Z1084" s="34"/>
      <c r="AA1084" s="34"/>
      <c r="AB1084" s="34"/>
      <c r="AC1084" s="34"/>
      <c r="AD1084" s="34"/>
      <c r="AE1084" s="34"/>
      <c r="AF1084" s="34"/>
      <c r="AG1084" s="34"/>
      <c r="AH1084" s="34"/>
      <c r="AI1084" s="34"/>
      <c r="AJ1084" s="34"/>
      <c r="AK1084" s="34"/>
      <c r="AL1084" s="34"/>
      <c r="AM1084" s="34"/>
      <c r="AN1084" s="34"/>
      <c r="AO1084" s="34"/>
      <c r="AP1084" s="34"/>
      <c r="AQ1084" s="34"/>
      <c r="AR1084" s="34"/>
      <c r="AS1084" s="34"/>
      <c r="AT1084" s="34"/>
      <c r="AU1084" s="34"/>
      <c r="AV1084" s="34"/>
      <c r="AW1084" s="34"/>
      <c r="AX1084" s="34"/>
      <c r="AY1084" s="34"/>
      <c r="AZ1084" s="34"/>
      <c r="BA1084" s="34"/>
      <c r="BB1084" s="34"/>
      <c r="BC1084" s="34"/>
      <c r="BD1084" s="34"/>
      <c r="BE1084" s="34"/>
      <c r="BF1084" s="34"/>
      <c r="BG1084" s="34"/>
      <c r="BH1084" s="34"/>
      <c r="BI1084" s="34"/>
      <c r="BJ1084" s="34"/>
      <c r="BK1084" s="34"/>
      <c r="BL1084" s="34"/>
      <c r="BM1084" s="34"/>
      <c r="BN1084" s="34"/>
      <c r="BO1084" s="34"/>
      <c r="BP1084" s="34"/>
      <c r="BQ1084" s="34"/>
      <c r="BR1084" s="34"/>
      <c r="BS1084" s="34"/>
      <c r="BT1084" s="34"/>
      <c r="BU1084" s="34"/>
      <c r="BV1084" s="34"/>
    </row>
    <row r="1085" spans="1:74">
      <c r="A1085" s="34"/>
      <c r="B1085" s="34"/>
      <c r="C1085" s="34"/>
      <c r="D1085" s="34"/>
      <c r="E1085" s="34"/>
      <c r="F1085" s="34"/>
      <c r="G1085" s="34"/>
      <c r="H1085" s="34"/>
      <c r="I1085" s="34"/>
      <c r="J1085" s="34"/>
      <c r="K1085" s="34"/>
      <c r="L1085" s="34"/>
      <c r="M1085" s="34"/>
      <c r="N1085" s="34"/>
      <c r="O1085" s="34"/>
      <c r="P1085" s="34"/>
      <c r="Q1085" s="34"/>
      <c r="R1085" s="34"/>
      <c r="S1085" s="34"/>
      <c r="T1085" s="34"/>
      <c r="U1085" s="34"/>
      <c r="V1085" s="34"/>
      <c r="W1085" s="34"/>
      <c r="X1085" s="34"/>
      <c r="Y1085" s="34"/>
      <c r="Z1085" s="34"/>
      <c r="AA1085" s="34"/>
      <c r="AB1085" s="34"/>
      <c r="AC1085" s="34"/>
      <c r="AD1085" s="34"/>
      <c r="AE1085" s="34"/>
      <c r="AF1085" s="34"/>
      <c r="AG1085" s="34"/>
      <c r="AH1085" s="34"/>
      <c r="AI1085" s="34"/>
      <c r="AJ1085" s="34"/>
      <c r="AK1085" s="34"/>
      <c r="AL1085" s="34"/>
      <c r="AM1085" s="34"/>
      <c r="AN1085" s="34"/>
      <c r="AO1085" s="34"/>
      <c r="AP1085" s="34"/>
      <c r="AQ1085" s="34"/>
      <c r="AR1085" s="34"/>
      <c r="AS1085" s="34"/>
      <c r="AT1085" s="34"/>
      <c r="AU1085" s="34"/>
      <c r="AV1085" s="34"/>
      <c r="AW1085" s="34"/>
      <c r="AX1085" s="34"/>
      <c r="AY1085" s="34"/>
      <c r="AZ1085" s="34"/>
      <c r="BA1085" s="34"/>
      <c r="BB1085" s="34"/>
      <c r="BC1085" s="34"/>
      <c r="BD1085" s="34"/>
      <c r="BE1085" s="34"/>
      <c r="BF1085" s="34"/>
      <c r="BG1085" s="34"/>
      <c r="BH1085" s="34"/>
      <c r="BI1085" s="34"/>
      <c r="BJ1085" s="34"/>
      <c r="BK1085" s="34"/>
      <c r="BL1085" s="34"/>
      <c r="BM1085" s="34"/>
      <c r="BN1085" s="34"/>
      <c r="BO1085" s="34"/>
      <c r="BP1085" s="34"/>
      <c r="BQ1085" s="34"/>
      <c r="BR1085" s="34"/>
      <c r="BS1085" s="34"/>
      <c r="BT1085" s="34"/>
      <c r="BU1085" s="34"/>
      <c r="BV1085" s="34"/>
    </row>
    <row r="1086" spans="1:74">
      <c r="A1086" s="34"/>
      <c r="B1086" s="34"/>
      <c r="C1086" s="34"/>
      <c r="D1086" s="34"/>
      <c r="E1086" s="34"/>
      <c r="F1086" s="34"/>
      <c r="G1086" s="34"/>
      <c r="H1086" s="34"/>
      <c r="I1086" s="34"/>
      <c r="J1086" s="34"/>
      <c r="K1086" s="34"/>
      <c r="L1086" s="34"/>
      <c r="M1086" s="34"/>
      <c r="N1086" s="34"/>
      <c r="O1086" s="34"/>
      <c r="P1086" s="34"/>
      <c r="Q1086" s="34"/>
      <c r="R1086" s="34"/>
      <c r="S1086" s="34"/>
      <c r="T1086" s="34"/>
      <c r="U1086" s="34"/>
      <c r="V1086" s="34"/>
      <c r="W1086" s="34"/>
      <c r="X1086" s="34"/>
      <c r="Y1086" s="34"/>
      <c r="Z1086" s="34"/>
      <c r="AA1086" s="34"/>
      <c r="AB1086" s="34"/>
      <c r="AC1086" s="34"/>
      <c r="AD1086" s="34"/>
      <c r="AE1086" s="34"/>
      <c r="AF1086" s="34"/>
      <c r="AG1086" s="34"/>
      <c r="AH1086" s="34"/>
      <c r="AI1086" s="34"/>
      <c r="AJ1086" s="34"/>
      <c r="AK1086" s="34"/>
      <c r="AL1086" s="34"/>
      <c r="AM1086" s="34"/>
      <c r="AN1086" s="34"/>
      <c r="AO1086" s="34"/>
      <c r="AP1086" s="34"/>
      <c r="AQ1086" s="34"/>
      <c r="AR1086" s="34"/>
      <c r="AS1086" s="34"/>
      <c r="AT1086" s="34"/>
      <c r="AU1086" s="34"/>
      <c r="AV1086" s="34"/>
      <c r="AW1086" s="34"/>
      <c r="AX1086" s="34"/>
      <c r="AY1086" s="34"/>
      <c r="AZ1086" s="34"/>
      <c r="BA1086" s="34"/>
      <c r="BB1086" s="34"/>
      <c r="BC1086" s="34"/>
      <c r="BD1086" s="34"/>
      <c r="BE1086" s="34"/>
      <c r="BF1086" s="34"/>
      <c r="BG1086" s="34"/>
      <c r="BH1086" s="34"/>
      <c r="BI1086" s="34"/>
      <c r="BJ1086" s="34"/>
      <c r="BK1086" s="34"/>
      <c r="BL1086" s="34"/>
      <c r="BM1086" s="34"/>
      <c r="BN1086" s="34"/>
      <c r="BO1086" s="34"/>
      <c r="BP1086" s="34"/>
      <c r="BQ1086" s="34"/>
      <c r="BR1086" s="34"/>
      <c r="BS1086" s="34"/>
      <c r="BT1086" s="34"/>
      <c r="BU1086" s="34"/>
      <c r="BV1086" s="34"/>
    </row>
    <row r="1087" spans="1:74">
      <c r="A1087" s="34"/>
      <c r="B1087" s="34"/>
      <c r="C1087" s="34"/>
      <c r="D1087" s="34"/>
      <c r="E1087" s="34"/>
      <c r="F1087" s="34"/>
      <c r="G1087" s="34"/>
      <c r="H1087" s="34"/>
      <c r="I1087" s="34"/>
      <c r="J1087" s="34"/>
      <c r="K1087" s="34"/>
      <c r="L1087" s="34"/>
      <c r="M1087" s="34"/>
      <c r="N1087" s="34"/>
      <c r="O1087" s="34"/>
      <c r="P1087" s="34"/>
      <c r="Q1087" s="34"/>
      <c r="R1087" s="34"/>
      <c r="S1087" s="34"/>
      <c r="T1087" s="34"/>
      <c r="U1087" s="34"/>
      <c r="V1087" s="34"/>
      <c r="W1087" s="34"/>
      <c r="X1087" s="34"/>
      <c r="Y1087" s="34"/>
      <c r="Z1087" s="34"/>
      <c r="AA1087" s="34"/>
      <c r="AB1087" s="34"/>
      <c r="AC1087" s="34"/>
      <c r="AD1087" s="34"/>
      <c r="AE1087" s="34"/>
      <c r="AF1087" s="34"/>
      <c r="AG1087" s="34"/>
      <c r="AH1087" s="34"/>
      <c r="AI1087" s="34"/>
      <c r="AJ1087" s="34"/>
      <c r="AK1087" s="34"/>
      <c r="AL1087" s="34"/>
      <c r="AM1087" s="34"/>
      <c r="AN1087" s="34"/>
      <c r="AO1087" s="34"/>
      <c r="AP1087" s="34"/>
      <c r="AQ1087" s="34"/>
      <c r="AR1087" s="34"/>
      <c r="AS1087" s="34"/>
      <c r="AT1087" s="34"/>
      <c r="AU1087" s="34"/>
      <c r="AV1087" s="34"/>
      <c r="AW1087" s="34"/>
      <c r="AX1087" s="34"/>
      <c r="AY1087" s="34"/>
      <c r="AZ1087" s="34"/>
      <c r="BA1087" s="34"/>
      <c r="BB1087" s="34"/>
      <c r="BC1087" s="34"/>
      <c r="BD1087" s="34"/>
      <c r="BE1087" s="34"/>
      <c r="BF1087" s="34"/>
      <c r="BG1087" s="34"/>
      <c r="BH1087" s="34"/>
      <c r="BI1087" s="34"/>
      <c r="BJ1087" s="34"/>
      <c r="BK1087" s="34"/>
      <c r="BL1087" s="34"/>
      <c r="BM1087" s="34"/>
      <c r="BN1087" s="34"/>
      <c r="BO1087" s="34"/>
      <c r="BP1087" s="34"/>
      <c r="BQ1087" s="34"/>
      <c r="BR1087" s="34"/>
      <c r="BS1087" s="34"/>
      <c r="BT1087" s="34"/>
      <c r="BU1087" s="34"/>
      <c r="BV1087" s="34"/>
    </row>
    <row r="1088" spans="1:74">
      <c r="A1088" s="34"/>
      <c r="B1088" s="34"/>
      <c r="C1088" s="34"/>
      <c r="D1088" s="34"/>
      <c r="E1088" s="34"/>
      <c r="F1088" s="34"/>
      <c r="G1088" s="34"/>
      <c r="H1088" s="34"/>
      <c r="I1088" s="34"/>
      <c r="J1088" s="34"/>
      <c r="K1088" s="34"/>
      <c r="L1088" s="34"/>
      <c r="M1088" s="34"/>
      <c r="N1088" s="34"/>
      <c r="O1088" s="34"/>
      <c r="P1088" s="34"/>
      <c r="Q1088" s="34"/>
      <c r="R1088" s="34"/>
      <c r="S1088" s="34"/>
      <c r="T1088" s="34"/>
      <c r="U1088" s="34"/>
      <c r="V1088" s="34"/>
      <c r="W1088" s="34"/>
      <c r="X1088" s="34"/>
      <c r="Y1088" s="34"/>
      <c r="Z1088" s="34"/>
      <c r="AA1088" s="34"/>
      <c r="AB1088" s="34"/>
      <c r="AC1088" s="34"/>
      <c r="AD1088" s="34"/>
      <c r="AE1088" s="34"/>
      <c r="AF1088" s="34"/>
      <c r="AG1088" s="34"/>
      <c r="AH1088" s="34"/>
      <c r="AI1088" s="34"/>
      <c r="AJ1088" s="34"/>
      <c r="AK1088" s="34"/>
      <c r="AL1088" s="34"/>
      <c r="AM1088" s="34"/>
      <c r="AN1088" s="34"/>
      <c r="AO1088" s="34"/>
      <c r="AP1088" s="34"/>
      <c r="AQ1088" s="34"/>
      <c r="AR1088" s="34"/>
      <c r="AS1088" s="34"/>
      <c r="AT1088" s="34"/>
      <c r="AU1088" s="34"/>
      <c r="AV1088" s="34"/>
      <c r="AW1088" s="34"/>
      <c r="AX1088" s="34"/>
      <c r="AY1088" s="34"/>
      <c r="AZ1088" s="34"/>
      <c r="BA1088" s="34"/>
      <c r="BB1088" s="34"/>
      <c r="BC1088" s="34"/>
      <c r="BD1088" s="34"/>
      <c r="BE1088" s="34"/>
      <c r="BF1088" s="34"/>
      <c r="BG1088" s="34"/>
      <c r="BH1088" s="34"/>
      <c r="BI1088" s="34"/>
      <c r="BJ1088" s="34"/>
      <c r="BK1088" s="34"/>
      <c r="BL1088" s="34"/>
      <c r="BM1088" s="34"/>
      <c r="BN1088" s="34"/>
      <c r="BO1088" s="34"/>
      <c r="BP1088" s="34"/>
      <c r="BQ1088" s="34"/>
      <c r="BR1088" s="34"/>
      <c r="BS1088" s="34"/>
      <c r="BT1088" s="34"/>
      <c r="BU1088" s="34"/>
      <c r="BV1088" s="34"/>
    </row>
    <row r="1089" spans="1:74">
      <c r="A1089" s="34"/>
      <c r="B1089" s="34"/>
      <c r="C1089" s="34"/>
      <c r="D1089" s="34"/>
      <c r="E1089" s="34"/>
      <c r="F1089" s="34"/>
      <c r="G1089" s="34"/>
      <c r="H1089" s="34"/>
      <c r="I1089" s="34"/>
      <c r="J1089" s="34"/>
      <c r="K1089" s="34"/>
      <c r="L1089" s="34"/>
      <c r="M1089" s="34"/>
      <c r="N1089" s="34"/>
      <c r="O1089" s="34"/>
      <c r="P1089" s="34"/>
      <c r="Q1089" s="34"/>
      <c r="R1089" s="34"/>
      <c r="S1089" s="34"/>
      <c r="T1089" s="34"/>
      <c r="U1089" s="34"/>
      <c r="V1089" s="34"/>
      <c r="W1089" s="34"/>
      <c r="X1089" s="34"/>
      <c r="Y1089" s="34"/>
      <c r="Z1089" s="34"/>
      <c r="AA1089" s="34"/>
      <c r="AB1089" s="34"/>
      <c r="AC1089" s="34"/>
      <c r="AD1089" s="34"/>
      <c r="AE1089" s="34"/>
      <c r="AF1089" s="34"/>
      <c r="AG1089" s="34"/>
      <c r="AH1089" s="34"/>
      <c r="AI1089" s="34"/>
      <c r="AJ1089" s="34"/>
      <c r="AK1089" s="34"/>
      <c r="AL1089" s="34"/>
      <c r="AM1089" s="34"/>
      <c r="AN1089" s="34"/>
      <c r="AO1089" s="34"/>
      <c r="AP1089" s="34"/>
      <c r="AQ1089" s="34"/>
      <c r="AR1089" s="34"/>
      <c r="AS1089" s="34"/>
      <c r="AT1089" s="34"/>
      <c r="AU1089" s="34"/>
      <c r="AV1089" s="34"/>
      <c r="AW1089" s="34"/>
      <c r="AX1089" s="34"/>
      <c r="AY1089" s="34"/>
      <c r="AZ1089" s="34"/>
      <c r="BA1089" s="34"/>
      <c r="BB1089" s="34"/>
      <c r="BC1089" s="34"/>
      <c r="BD1089" s="34"/>
      <c r="BE1089" s="34"/>
      <c r="BF1089" s="34"/>
      <c r="BG1089" s="34"/>
      <c r="BH1089" s="34"/>
      <c r="BI1089" s="34"/>
      <c r="BJ1089" s="34"/>
      <c r="BK1089" s="34"/>
      <c r="BL1089" s="34"/>
      <c r="BM1089" s="34"/>
      <c r="BN1089" s="34"/>
      <c r="BO1089" s="34"/>
      <c r="BP1089" s="34"/>
      <c r="BQ1089" s="34"/>
      <c r="BR1089" s="34"/>
      <c r="BS1089" s="34"/>
      <c r="BT1089" s="34"/>
      <c r="BU1089" s="34"/>
      <c r="BV1089" s="34"/>
    </row>
    <row r="1090" spans="1:74">
      <c r="A1090" s="34"/>
      <c r="B1090" s="34"/>
      <c r="C1090" s="34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  <c r="T1090" s="34"/>
      <c r="U1090" s="34"/>
      <c r="V1090" s="34"/>
      <c r="W1090" s="34"/>
      <c r="X1090" s="34"/>
      <c r="Y1090" s="34"/>
      <c r="Z1090" s="34"/>
      <c r="AA1090" s="34"/>
      <c r="AB1090" s="34"/>
      <c r="AC1090" s="34"/>
      <c r="AD1090" s="34"/>
      <c r="AE1090" s="34"/>
      <c r="AF1090" s="34"/>
      <c r="AG1090" s="34"/>
      <c r="AH1090" s="34"/>
      <c r="AI1090" s="34"/>
      <c r="AJ1090" s="34"/>
      <c r="AK1090" s="34"/>
      <c r="AL1090" s="34"/>
      <c r="AM1090" s="34"/>
      <c r="AN1090" s="34"/>
      <c r="AO1090" s="34"/>
      <c r="AP1090" s="34"/>
      <c r="AQ1090" s="34"/>
      <c r="AR1090" s="34"/>
      <c r="AS1090" s="34"/>
      <c r="AT1090" s="34"/>
      <c r="AU1090" s="34"/>
      <c r="AV1090" s="34"/>
      <c r="AW1090" s="34"/>
      <c r="AX1090" s="34"/>
      <c r="AY1090" s="34"/>
      <c r="AZ1090" s="34"/>
      <c r="BA1090" s="34"/>
      <c r="BB1090" s="34"/>
      <c r="BC1090" s="34"/>
      <c r="BD1090" s="34"/>
      <c r="BE1090" s="34"/>
      <c r="BF1090" s="34"/>
      <c r="BG1090" s="34"/>
      <c r="BH1090" s="34"/>
      <c r="BI1090" s="34"/>
      <c r="BJ1090" s="34"/>
      <c r="BK1090" s="34"/>
      <c r="BL1090" s="34"/>
      <c r="BM1090" s="34"/>
      <c r="BN1090" s="34"/>
      <c r="BO1090" s="34"/>
      <c r="BP1090" s="34"/>
      <c r="BQ1090" s="34"/>
      <c r="BR1090" s="34"/>
      <c r="BS1090" s="34"/>
      <c r="BT1090" s="34"/>
      <c r="BU1090" s="34"/>
      <c r="BV1090" s="34"/>
    </row>
    <row r="1091" spans="1:74">
      <c r="A1091" s="34"/>
      <c r="B1091" s="34"/>
      <c r="C1091" s="34"/>
      <c r="D1091" s="34"/>
      <c r="E1091" s="34"/>
      <c r="F1091" s="34"/>
      <c r="G1091" s="34"/>
      <c r="H1091" s="34"/>
      <c r="I1091" s="34"/>
      <c r="J1091" s="34"/>
      <c r="K1091" s="34"/>
      <c r="L1091" s="34"/>
      <c r="M1091" s="34"/>
      <c r="N1091" s="34"/>
      <c r="O1091" s="34"/>
      <c r="P1091" s="34"/>
      <c r="Q1091" s="34"/>
      <c r="R1091" s="34"/>
      <c r="S1091" s="34"/>
      <c r="T1091" s="34"/>
      <c r="U1091" s="34"/>
      <c r="V1091" s="34"/>
      <c r="W1091" s="34"/>
      <c r="X1091" s="34"/>
      <c r="Y1091" s="34"/>
      <c r="Z1091" s="34"/>
      <c r="AA1091" s="34"/>
      <c r="AB1091" s="34"/>
      <c r="AC1091" s="34"/>
      <c r="AD1091" s="34"/>
      <c r="AE1091" s="34"/>
      <c r="AF1091" s="34"/>
      <c r="AG1091" s="34"/>
      <c r="AH1091" s="34"/>
      <c r="AI1091" s="34"/>
      <c r="AJ1091" s="34"/>
      <c r="AK1091" s="34"/>
      <c r="AL1091" s="34"/>
      <c r="AM1091" s="34"/>
      <c r="AN1091" s="34"/>
      <c r="AO1091" s="34"/>
      <c r="AP1091" s="34"/>
      <c r="AQ1091" s="34"/>
      <c r="AR1091" s="34"/>
      <c r="AS1091" s="34"/>
      <c r="AT1091" s="34"/>
      <c r="AU1091" s="34"/>
      <c r="AV1091" s="34"/>
      <c r="AW1091" s="34"/>
      <c r="AX1091" s="34"/>
      <c r="AY1091" s="34"/>
      <c r="AZ1091" s="34"/>
      <c r="BA1091" s="34"/>
      <c r="BB1091" s="34"/>
      <c r="BC1091" s="34"/>
      <c r="BD1091" s="34"/>
      <c r="BE1091" s="34"/>
      <c r="BF1091" s="34"/>
      <c r="BG1091" s="34"/>
      <c r="BH1091" s="34"/>
      <c r="BI1091" s="34"/>
      <c r="BJ1091" s="34"/>
      <c r="BK1091" s="34"/>
      <c r="BL1091" s="34"/>
      <c r="BM1091" s="34"/>
      <c r="BN1091" s="34"/>
      <c r="BO1091" s="34"/>
      <c r="BP1091" s="34"/>
      <c r="BQ1091" s="34"/>
      <c r="BR1091" s="34"/>
      <c r="BS1091" s="34"/>
      <c r="BT1091" s="34"/>
      <c r="BU1091" s="34"/>
      <c r="BV1091" s="34"/>
    </row>
    <row r="1092" spans="1:74">
      <c r="A1092" s="34"/>
      <c r="B1092" s="34"/>
      <c r="C1092" s="34"/>
      <c r="D1092" s="34"/>
      <c r="E1092" s="34"/>
      <c r="F1092" s="34"/>
      <c r="G1092" s="34"/>
      <c r="H1092" s="34"/>
      <c r="I1092" s="34"/>
      <c r="J1092" s="34"/>
      <c r="K1092" s="34"/>
      <c r="L1092" s="34"/>
      <c r="M1092" s="34"/>
      <c r="N1092" s="34"/>
      <c r="O1092" s="34"/>
      <c r="P1092" s="34"/>
      <c r="Q1092" s="34"/>
      <c r="R1092" s="34"/>
      <c r="S1092" s="34"/>
      <c r="T1092" s="34"/>
      <c r="U1092" s="34"/>
      <c r="V1092" s="34"/>
      <c r="W1092" s="34"/>
      <c r="X1092" s="34"/>
      <c r="Y1092" s="34"/>
      <c r="Z1092" s="34"/>
      <c r="AA1092" s="34"/>
      <c r="AB1092" s="34"/>
      <c r="AC1092" s="34"/>
      <c r="AD1092" s="34"/>
      <c r="AE1092" s="34"/>
      <c r="AF1092" s="34"/>
      <c r="AG1092" s="34"/>
      <c r="AH1092" s="34"/>
      <c r="AI1092" s="34"/>
      <c r="AJ1092" s="34"/>
      <c r="AK1092" s="34"/>
      <c r="AL1092" s="34"/>
      <c r="AM1092" s="34"/>
      <c r="AN1092" s="34"/>
      <c r="AO1092" s="34"/>
      <c r="AP1092" s="34"/>
      <c r="AQ1092" s="34"/>
      <c r="AR1092" s="34"/>
      <c r="AS1092" s="34"/>
      <c r="AT1092" s="34"/>
      <c r="AU1092" s="34"/>
      <c r="AV1092" s="34"/>
      <c r="AW1092" s="34"/>
      <c r="AX1092" s="34"/>
      <c r="AY1092" s="34"/>
      <c r="AZ1092" s="34"/>
      <c r="BA1092" s="34"/>
      <c r="BB1092" s="34"/>
      <c r="BC1092" s="34"/>
      <c r="BD1092" s="34"/>
      <c r="BE1092" s="34"/>
      <c r="BF1092" s="34"/>
      <c r="BG1092" s="34"/>
      <c r="BH1092" s="34"/>
      <c r="BI1092" s="34"/>
      <c r="BJ1092" s="34"/>
      <c r="BK1092" s="34"/>
      <c r="BL1092" s="34"/>
      <c r="BM1092" s="34"/>
      <c r="BN1092" s="34"/>
      <c r="BO1092" s="34"/>
      <c r="BP1092" s="34"/>
      <c r="BQ1092" s="34"/>
      <c r="BR1092" s="34"/>
      <c r="BS1092" s="34"/>
      <c r="BT1092" s="34"/>
      <c r="BU1092" s="34"/>
      <c r="BV1092" s="34"/>
    </row>
    <row r="1093" spans="1:74">
      <c r="A1093" s="34"/>
      <c r="B1093" s="34"/>
      <c r="C1093" s="34"/>
      <c r="D1093" s="34"/>
      <c r="E1093" s="34"/>
      <c r="F1093" s="34"/>
      <c r="G1093" s="34"/>
      <c r="H1093" s="34"/>
      <c r="I1093" s="34"/>
      <c r="J1093" s="34"/>
      <c r="K1093" s="34"/>
      <c r="L1093" s="34"/>
      <c r="M1093" s="34"/>
      <c r="N1093" s="34"/>
      <c r="O1093" s="34"/>
      <c r="P1093" s="34"/>
      <c r="Q1093" s="34"/>
      <c r="R1093" s="34"/>
      <c r="S1093" s="34"/>
      <c r="T1093" s="34"/>
      <c r="U1093" s="34"/>
      <c r="V1093" s="34"/>
      <c r="W1093" s="34"/>
      <c r="X1093" s="34"/>
      <c r="Y1093" s="34"/>
      <c r="Z1093" s="34"/>
      <c r="AA1093" s="34"/>
      <c r="AB1093" s="34"/>
      <c r="AC1093" s="34"/>
      <c r="AD1093" s="34"/>
      <c r="AE1093" s="34"/>
      <c r="AF1093" s="34"/>
      <c r="AG1093" s="34"/>
      <c r="AH1093" s="34"/>
      <c r="AI1093" s="34"/>
      <c r="AJ1093" s="34"/>
      <c r="AK1093" s="34"/>
      <c r="AL1093" s="34"/>
      <c r="AM1093" s="34"/>
      <c r="AN1093" s="34"/>
      <c r="AO1093" s="34"/>
      <c r="AP1093" s="34"/>
      <c r="AQ1093" s="34"/>
      <c r="AR1093" s="34"/>
      <c r="AS1093" s="34"/>
      <c r="AT1093" s="34"/>
      <c r="AU1093" s="34"/>
      <c r="AV1093" s="34"/>
      <c r="AW1093" s="34"/>
      <c r="AX1093" s="34"/>
      <c r="AY1093" s="34"/>
      <c r="AZ1093" s="34"/>
      <c r="BA1093" s="34"/>
      <c r="BB1093" s="34"/>
      <c r="BC1093" s="34"/>
      <c r="BD1093" s="34"/>
      <c r="BE1093" s="34"/>
      <c r="BF1093" s="34"/>
      <c r="BG1093" s="34"/>
      <c r="BH1093" s="34"/>
      <c r="BI1093" s="34"/>
      <c r="BJ1093" s="34"/>
      <c r="BK1093" s="34"/>
      <c r="BL1093" s="34"/>
      <c r="BM1093" s="34"/>
      <c r="BN1093" s="34"/>
      <c r="BO1093" s="34"/>
      <c r="BP1093" s="34"/>
      <c r="BQ1093" s="34"/>
      <c r="BR1093" s="34"/>
      <c r="BS1093" s="34"/>
      <c r="BT1093" s="34"/>
      <c r="BU1093" s="34"/>
      <c r="BV1093" s="34"/>
    </row>
    <row r="1094" spans="1:74">
      <c r="A1094" s="34"/>
      <c r="B1094" s="34"/>
      <c r="C1094" s="34"/>
      <c r="D1094" s="34"/>
      <c r="E1094" s="34"/>
      <c r="F1094" s="34"/>
      <c r="G1094" s="34"/>
      <c r="H1094" s="34"/>
      <c r="I1094" s="34"/>
      <c r="J1094" s="34"/>
      <c r="K1094" s="34"/>
      <c r="L1094" s="34"/>
      <c r="M1094" s="34"/>
      <c r="N1094" s="34"/>
      <c r="O1094" s="34"/>
      <c r="P1094" s="34"/>
      <c r="Q1094" s="34"/>
      <c r="R1094" s="34"/>
      <c r="S1094" s="34"/>
      <c r="T1094" s="34"/>
      <c r="U1094" s="34"/>
      <c r="V1094" s="34"/>
      <c r="W1094" s="34"/>
      <c r="X1094" s="34"/>
      <c r="Y1094" s="34"/>
      <c r="Z1094" s="34"/>
      <c r="AA1094" s="34"/>
      <c r="AB1094" s="34"/>
      <c r="AC1094" s="34"/>
      <c r="AD1094" s="34"/>
      <c r="AE1094" s="34"/>
      <c r="AF1094" s="34"/>
      <c r="AG1094" s="34"/>
      <c r="AH1094" s="34"/>
      <c r="AI1094" s="34"/>
      <c r="AJ1094" s="34"/>
      <c r="AK1094" s="34"/>
      <c r="AL1094" s="34"/>
      <c r="AM1094" s="34"/>
      <c r="AN1094" s="34"/>
      <c r="AO1094" s="34"/>
      <c r="AP1094" s="34"/>
      <c r="AQ1094" s="34"/>
      <c r="AR1094" s="34"/>
      <c r="AS1094" s="34"/>
      <c r="AT1094" s="34"/>
      <c r="AU1094" s="34"/>
      <c r="AV1094" s="34"/>
      <c r="AW1094" s="34"/>
      <c r="AX1094" s="34"/>
      <c r="AY1094" s="34"/>
      <c r="AZ1094" s="34"/>
      <c r="BA1094" s="34"/>
      <c r="BB1094" s="34"/>
      <c r="BC1094" s="34"/>
      <c r="BD1094" s="34"/>
      <c r="BE1094" s="34"/>
      <c r="BF1094" s="34"/>
      <c r="BG1094" s="34"/>
      <c r="BH1094" s="34"/>
      <c r="BI1094" s="34"/>
      <c r="BJ1094" s="34"/>
      <c r="BK1094" s="34"/>
      <c r="BL1094" s="34"/>
      <c r="BM1094" s="34"/>
      <c r="BN1094" s="34"/>
      <c r="BO1094" s="34"/>
      <c r="BP1094" s="34"/>
      <c r="BQ1094" s="34"/>
      <c r="BR1094" s="34"/>
      <c r="BS1094" s="34"/>
      <c r="BT1094" s="34"/>
      <c r="BU1094" s="34"/>
      <c r="BV1094" s="34"/>
    </row>
    <row r="1095" spans="1:74">
      <c r="A1095" s="34"/>
      <c r="B1095" s="34"/>
      <c r="C1095" s="34"/>
      <c r="D1095" s="34"/>
      <c r="E1095" s="34"/>
      <c r="F1095" s="34"/>
      <c r="G1095" s="34"/>
      <c r="H1095" s="34"/>
      <c r="I1095" s="34"/>
      <c r="J1095" s="34"/>
      <c r="K1095" s="34"/>
      <c r="L1095" s="34"/>
      <c r="M1095" s="34"/>
      <c r="N1095" s="34"/>
      <c r="O1095" s="34"/>
      <c r="P1095" s="34"/>
      <c r="Q1095" s="34"/>
      <c r="R1095" s="34"/>
      <c r="S1095" s="34"/>
      <c r="T1095" s="34"/>
      <c r="U1095" s="34"/>
      <c r="V1095" s="34"/>
      <c r="W1095" s="34"/>
      <c r="X1095" s="34"/>
      <c r="Y1095" s="34"/>
      <c r="Z1095" s="34"/>
      <c r="AA1095" s="34"/>
      <c r="AB1095" s="34"/>
      <c r="AC1095" s="34"/>
      <c r="AD1095" s="34"/>
      <c r="AE1095" s="34"/>
      <c r="AF1095" s="34"/>
      <c r="AG1095" s="34"/>
      <c r="AH1095" s="34"/>
      <c r="AI1095" s="34"/>
      <c r="AJ1095" s="34"/>
      <c r="AK1095" s="34"/>
      <c r="AL1095" s="34"/>
      <c r="AM1095" s="34"/>
      <c r="AN1095" s="34"/>
      <c r="AO1095" s="34"/>
      <c r="AP1095" s="34"/>
      <c r="AQ1095" s="34"/>
      <c r="AR1095" s="34"/>
      <c r="AS1095" s="34"/>
      <c r="AT1095" s="34"/>
      <c r="AU1095" s="34"/>
      <c r="AV1095" s="34"/>
      <c r="AW1095" s="34"/>
      <c r="AX1095" s="34"/>
      <c r="AY1095" s="34"/>
      <c r="AZ1095" s="34"/>
      <c r="BA1095" s="34"/>
      <c r="BB1095" s="34"/>
      <c r="BC1095" s="34"/>
      <c r="BD1095" s="34"/>
      <c r="BE1095" s="34"/>
      <c r="BF1095" s="34"/>
      <c r="BG1095" s="34"/>
      <c r="BH1095" s="34"/>
      <c r="BI1095" s="34"/>
      <c r="BJ1095" s="34"/>
      <c r="BK1095" s="34"/>
      <c r="BL1095" s="34"/>
      <c r="BM1095" s="34"/>
      <c r="BN1095" s="34"/>
      <c r="BO1095" s="34"/>
      <c r="BP1095" s="34"/>
      <c r="BQ1095" s="34"/>
      <c r="BR1095" s="34"/>
      <c r="BS1095" s="34"/>
      <c r="BT1095" s="34"/>
      <c r="BU1095" s="34"/>
      <c r="BV1095" s="34"/>
    </row>
    <row r="1096" spans="1:74">
      <c r="A1096" s="34"/>
      <c r="B1096" s="34"/>
      <c r="C1096" s="34"/>
      <c r="D1096" s="34"/>
      <c r="E1096" s="34"/>
      <c r="F1096" s="34"/>
      <c r="G1096" s="34"/>
      <c r="H1096" s="34"/>
      <c r="I1096" s="34"/>
      <c r="J1096" s="34"/>
      <c r="K1096" s="34"/>
      <c r="L1096" s="34"/>
      <c r="M1096" s="34"/>
      <c r="N1096" s="34"/>
      <c r="O1096" s="34"/>
      <c r="P1096" s="34"/>
      <c r="Q1096" s="34"/>
      <c r="R1096" s="34"/>
      <c r="S1096" s="34"/>
      <c r="T1096" s="34"/>
      <c r="U1096" s="34"/>
      <c r="V1096" s="34"/>
      <c r="W1096" s="34"/>
      <c r="X1096" s="34"/>
      <c r="Y1096" s="34"/>
      <c r="Z1096" s="34"/>
      <c r="AA1096" s="34"/>
      <c r="AB1096" s="34"/>
      <c r="AC1096" s="34"/>
      <c r="AD1096" s="34"/>
      <c r="AE1096" s="34"/>
      <c r="AF1096" s="34"/>
      <c r="AG1096" s="34"/>
      <c r="AH1096" s="34"/>
      <c r="AI1096" s="34"/>
      <c r="AJ1096" s="34"/>
      <c r="AK1096" s="34"/>
      <c r="AL1096" s="34"/>
      <c r="AM1096" s="34"/>
      <c r="AN1096" s="34"/>
      <c r="AO1096" s="34"/>
      <c r="AP1096" s="34"/>
      <c r="AQ1096" s="34"/>
      <c r="AR1096" s="34"/>
      <c r="AS1096" s="34"/>
      <c r="AT1096" s="34"/>
      <c r="AU1096" s="34"/>
      <c r="AV1096" s="34"/>
      <c r="AW1096" s="34"/>
      <c r="AX1096" s="34"/>
      <c r="AY1096" s="34"/>
      <c r="AZ1096" s="34"/>
      <c r="BA1096" s="34"/>
      <c r="BB1096" s="34"/>
      <c r="BC1096" s="34"/>
      <c r="BD1096" s="34"/>
      <c r="BE1096" s="34"/>
      <c r="BF1096" s="34"/>
      <c r="BG1096" s="34"/>
      <c r="BH1096" s="34"/>
      <c r="BI1096" s="34"/>
      <c r="BJ1096" s="34"/>
      <c r="BK1096" s="34"/>
      <c r="BL1096" s="34"/>
      <c r="BM1096" s="34"/>
      <c r="BN1096" s="34"/>
      <c r="BO1096" s="34"/>
      <c r="BP1096" s="34"/>
      <c r="BQ1096" s="34"/>
      <c r="BR1096" s="34"/>
      <c r="BS1096" s="34"/>
      <c r="BT1096" s="34"/>
      <c r="BU1096" s="34"/>
      <c r="BV1096" s="34"/>
    </row>
    <row r="1097" spans="1:74">
      <c r="A1097" s="34"/>
      <c r="B1097" s="34"/>
      <c r="C1097" s="34"/>
      <c r="D1097" s="34"/>
      <c r="E1097" s="34"/>
      <c r="F1097" s="34"/>
      <c r="G1097" s="34"/>
      <c r="H1097" s="34"/>
      <c r="I1097" s="34"/>
      <c r="J1097" s="34"/>
      <c r="K1097" s="34"/>
      <c r="L1097" s="34"/>
      <c r="M1097" s="34"/>
      <c r="N1097" s="34"/>
      <c r="O1097" s="34"/>
      <c r="P1097" s="34"/>
      <c r="Q1097" s="34"/>
      <c r="R1097" s="34"/>
      <c r="S1097" s="34"/>
      <c r="T1097" s="34"/>
      <c r="U1097" s="34"/>
      <c r="V1097" s="34"/>
      <c r="W1097" s="34"/>
      <c r="X1097" s="34"/>
      <c r="Y1097" s="34"/>
      <c r="Z1097" s="34"/>
      <c r="AA1097" s="34"/>
      <c r="AB1097" s="34"/>
      <c r="AC1097" s="34"/>
      <c r="AD1097" s="34"/>
      <c r="AE1097" s="34"/>
      <c r="AF1097" s="34"/>
      <c r="AG1097" s="34"/>
      <c r="AH1097" s="34"/>
      <c r="AI1097" s="34"/>
      <c r="AJ1097" s="34"/>
      <c r="AK1097" s="34"/>
      <c r="AL1097" s="34"/>
      <c r="AM1097" s="34"/>
      <c r="AN1097" s="34"/>
      <c r="AO1097" s="34"/>
      <c r="AP1097" s="34"/>
      <c r="AQ1097" s="34"/>
      <c r="AR1097" s="34"/>
      <c r="AS1097" s="34"/>
      <c r="AT1097" s="34"/>
      <c r="AU1097" s="34"/>
      <c r="AV1097" s="34"/>
      <c r="AW1097" s="34"/>
      <c r="AX1097" s="34"/>
      <c r="AY1097" s="34"/>
      <c r="AZ1097" s="34"/>
      <c r="BA1097" s="34"/>
      <c r="BB1097" s="34"/>
      <c r="BC1097" s="34"/>
      <c r="BD1097" s="34"/>
      <c r="BE1097" s="34"/>
      <c r="BF1097" s="34"/>
      <c r="BG1097" s="34"/>
      <c r="BH1097" s="34"/>
      <c r="BI1097" s="34"/>
      <c r="BJ1097" s="34"/>
      <c r="BK1097" s="34"/>
      <c r="BL1097" s="34"/>
      <c r="BM1097" s="34"/>
      <c r="BN1097" s="34"/>
      <c r="BO1097" s="34"/>
      <c r="BP1097" s="34"/>
      <c r="BQ1097" s="34"/>
      <c r="BR1097" s="34"/>
      <c r="BS1097" s="34"/>
      <c r="BT1097" s="34"/>
      <c r="BU1097" s="34"/>
      <c r="BV1097" s="34"/>
    </row>
    <row r="1098" spans="1:74">
      <c r="A1098" s="34"/>
      <c r="B1098" s="34"/>
      <c r="C1098" s="34"/>
      <c r="D1098" s="34"/>
      <c r="E1098" s="34"/>
      <c r="F1098" s="34"/>
      <c r="G1098" s="34"/>
      <c r="H1098" s="34"/>
      <c r="I1098" s="34"/>
      <c r="J1098" s="34"/>
      <c r="K1098" s="34"/>
      <c r="L1098" s="34"/>
      <c r="M1098" s="34"/>
      <c r="N1098" s="34"/>
      <c r="O1098" s="34"/>
      <c r="P1098" s="34"/>
      <c r="Q1098" s="34"/>
      <c r="R1098" s="34"/>
      <c r="S1098" s="34"/>
      <c r="T1098" s="34"/>
      <c r="U1098" s="34"/>
      <c r="V1098" s="34"/>
      <c r="W1098" s="34"/>
      <c r="X1098" s="34"/>
      <c r="Y1098" s="34"/>
      <c r="Z1098" s="34"/>
      <c r="AA1098" s="34"/>
      <c r="AB1098" s="34"/>
      <c r="AC1098" s="34"/>
      <c r="AD1098" s="34"/>
      <c r="AE1098" s="34"/>
      <c r="AF1098" s="34"/>
      <c r="AG1098" s="34"/>
      <c r="AH1098" s="34"/>
      <c r="AI1098" s="34"/>
      <c r="AJ1098" s="34"/>
      <c r="AK1098" s="34"/>
      <c r="AL1098" s="34"/>
      <c r="AM1098" s="34"/>
      <c r="AN1098" s="34"/>
      <c r="AO1098" s="34"/>
      <c r="AP1098" s="34"/>
      <c r="AQ1098" s="34"/>
      <c r="AR1098" s="34"/>
      <c r="AS1098" s="34"/>
      <c r="AT1098" s="34"/>
      <c r="AU1098" s="34"/>
      <c r="AV1098" s="34"/>
      <c r="AW1098" s="34"/>
      <c r="AX1098" s="34"/>
      <c r="AY1098" s="34"/>
      <c r="AZ1098" s="34"/>
      <c r="BA1098" s="34"/>
      <c r="BB1098" s="34"/>
      <c r="BC1098" s="34"/>
      <c r="BD1098" s="34"/>
      <c r="BE1098" s="34"/>
      <c r="BF1098" s="34"/>
      <c r="BG1098" s="34"/>
      <c r="BH1098" s="34"/>
      <c r="BI1098" s="34"/>
      <c r="BJ1098" s="34"/>
      <c r="BK1098" s="34"/>
      <c r="BL1098" s="34"/>
      <c r="BM1098" s="34"/>
      <c r="BN1098" s="34"/>
      <c r="BO1098" s="34"/>
      <c r="BP1098" s="34"/>
      <c r="BQ1098" s="34"/>
      <c r="BR1098" s="34"/>
      <c r="BS1098" s="34"/>
      <c r="BT1098" s="34"/>
      <c r="BU1098" s="34"/>
      <c r="BV1098" s="34"/>
    </row>
    <row r="1099" spans="1:74">
      <c r="A1099" s="34"/>
      <c r="B1099" s="34"/>
      <c r="C1099" s="34"/>
      <c r="D1099" s="34"/>
      <c r="E1099" s="34"/>
      <c r="F1099" s="34"/>
      <c r="G1099" s="34"/>
      <c r="H1099" s="34"/>
      <c r="I1099" s="34"/>
      <c r="J1099" s="34"/>
      <c r="K1099" s="34"/>
      <c r="L1099" s="34"/>
      <c r="M1099" s="34"/>
      <c r="N1099" s="34"/>
      <c r="O1099" s="34"/>
      <c r="P1099" s="34"/>
      <c r="Q1099" s="34"/>
      <c r="R1099" s="34"/>
      <c r="S1099" s="34"/>
      <c r="T1099" s="34"/>
      <c r="U1099" s="34"/>
      <c r="V1099" s="34"/>
      <c r="W1099" s="34"/>
      <c r="X1099" s="34"/>
      <c r="Y1099" s="34"/>
      <c r="Z1099" s="34"/>
      <c r="AA1099" s="34"/>
      <c r="AB1099" s="34"/>
      <c r="AC1099" s="34"/>
      <c r="AD1099" s="34"/>
      <c r="AE1099" s="34"/>
      <c r="AF1099" s="34"/>
      <c r="AG1099" s="34"/>
      <c r="AH1099" s="34"/>
      <c r="AI1099" s="34"/>
      <c r="AJ1099" s="34"/>
      <c r="AK1099" s="34"/>
      <c r="AL1099" s="34"/>
      <c r="AM1099" s="34"/>
      <c r="AN1099" s="34"/>
      <c r="AO1099" s="34"/>
      <c r="AP1099" s="34"/>
      <c r="AQ1099" s="34"/>
      <c r="AR1099" s="34"/>
      <c r="AS1099" s="34"/>
      <c r="AT1099" s="34"/>
      <c r="AU1099" s="34"/>
      <c r="AV1099" s="34"/>
      <c r="AW1099" s="34"/>
      <c r="AX1099" s="34"/>
      <c r="AY1099" s="34"/>
      <c r="AZ1099" s="34"/>
      <c r="BA1099" s="34"/>
      <c r="BB1099" s="34"/>
      <c r="BC1099" s="34"/>
      <c r="BD1099" s="34"/>
      <c r="BE1099" s="34"/>
      <c r="BF1099" s="34"/>
      <c r="BG1099" s="34"/>
      <c r="BH1099" s="34"/>
      <c r="BI1099" s="34"/>
      <c r="BJ1099" s="34"/>
      <c r="BK1099" s="34"/>
      <c r="BL1099" s="34"/>
      <c r="BM1099" s="34"/>
      <c r="BN1099" s="34"/>
      <c r="BO1099" s="34"/>
      <c r="BP1099" s="34"/>
      <c r="BQ1099" s="34"/>
      <c r="BR1099" s="34"/>
      <c r="BS1099" s="34"/>
      <c r="BT1099" s="34"/>
      <c r="BU1099" s="34"/>
      <c r="BV1099" s="34"/>
    </row>
    <row r="1100" spans="1:74">
      <c r="A1100" s="34"/>
      <c r="B1100" s="34"/>
      <c r="C1100" s="34"/>
      <c r="D1100" s="34"/>
      <c r="E1100" s="34"/>
      <c r="F1100" s="34"/>
      <c r="G1100" s="34"/>
      <c r="H1100" s="34"/>
      <c r="I1100" s="34"/>
      <c r="J1100" s="34"/>
      <c r="K1100" s="34"/>
      <c r="L1100" s="34"/>
      <c r="M1100" s="34"/>
      <c r="N1100" s="34"/>
      <c r="O1100" s="34"/>
      <c r="P1100" s="34"/>
      <c r="Q1100" s="34"/>
      <c r="R1100" s="34"/>
      <c r="S1100" s="34"/>
      <c r="T1100" s="34"/>
      <c r="U1100" s="34"/>
      <c r="V1100" s="34"/>
      <c r="W1100" s="34"/>
      <c r="X1100" s="34"/>
      <c r="Y1100" s="34"/>
      <c r="Z1100" s="34"/>
      <c r="AA1100" s="34"/>
      <c r="AB1100" s="34"/>
      <c r="AC1100" s="34"/>
      <c r="AD1100" s="34"/>
      <c r="AE1100" s="34"/>
      <c r="AF1100" s="34"/>
      <c r="AG1100" s="34"/>
      <c r="AH1100" s="34"/>
      <c r="AI1100" s="34"/>
      <c r="AJ1100" s="34"/>
      <c r="AK1100" s="34"/>
      <c r="AL1100" s="34"/>
      <c r="AM1100" s="34"/>
      <c r="AN1100" s="34"/>
      <c r="AO1100" s="34"/>
      <c r="AP1100" s="34"/>
      <c r="AQ1100" s="34"/>
      <c r="AR1100" s="34"/>
      <c r="AS1100" s="34"/>
      <c r="AT1100" s="34"/>
      <c r="AU1100" s="34"/>
      <c r="AV1100" s="34"/>
      <c r="AW1100" s="34"/>
      <c r="AX1100" s="34"/>
      <c r="AY1100" s="34"/>
      <c r="AZ1100" s="34"/>
      <c r="BA1100" s="34"/>
      <c r="BB1100" s="34"/>
      <c r="BC1100" s="34"/>
      <c r="BD1100" s="34"/>
      <c r="BE1100" s="34"/>
      <c r="BF1100" s="34"/>
      <c r="BG1100" s="34"/>
      <c r="BH1100" s="34"/>
      <c r="BI1100" s="34"/>
      <c r="BJ1100" s="34"/>
      <c r="BK1100" s="34"/>
      <c r="BL1100" s="34"/>
      <c r="BM1100" s="34"/>
      <c r="BN1100" s="34"/>
      <c r="BO1100" s="34"/>
      <c r="BP1100" s="34"/>
      <c r="BQ1100" s="34"/>
      <c r="BR1100" s="34"/>
      <c r="BS1100" s="34"/>
      <c r="BT1100" s="34"/>
      <c r="BU1100" s="34"/>
      <c r="BV1100" s="34"/>
    </row>
    <row r="1101" spans="1:74">
      <c r="A1101" s="34"/>
      <c r="B1101" s="34"/>
      <c r="C1101" s="34"/>
      <c r="D1101" s="34"/>
      <c r="E1101" s="34"/>
      <c r="F1101" s="34"/>
      <c r="G1101" s="34"/>
      <c r="H1101" s="34"/>
      <c r="I1101" s="34"/>
      <c r="J1101" s="34"/>
      <c r="K1101" s="34"/>
      <c r="L1101" s="34"/>
      <c r="M1101" s="34"/>
      <c r="N1101" s="34"/>
      <c r="O1101" s="34"/>
      <c r="P1101" s="34"/>
      <c r="Q1101" s="34"/>
      <c r="R1101" s="34"/>
      <c r="S1101" s="34"/>
      <c r="T1101" s="34"/>
      <c r="U1101" s="34"/>
      <c r="V1101" s="34"/>
      <c r="W1101" s="34"/>
      <c r="X1101" s="34"/>
      <c r="Y1101" s="34"/>
      <c r="Z1101" s="34"/>
      <c r="AA1101" s="34"/>
      <c r="AB1101" s="34"/>
      <c r="AC1101" s="34"/>
      <c r="AD1101" s="34"/>
      <c r="AE1101" s="34"/>
      <c r="AF1101" s="34"/>
      <c r="AG1101" s="34"/>
      <c r="AH1101" s="34"/>
      <c r="AI1101" s="34"/>
      <c r="AJ1101" s="34"/>
      <c r="AK1101" s="34"/>
      <c r="AL1101" s="34"/>
      <c r="AM1101" s="34"/>
      <c r="AN1101" s="34"/>
      <c r="AO1101" s="34"/>
      <c r="AP1101" s="34"/>
      <c r="AQ1101" s="34"/>
      <c r="AR1101" s="34"/>
      <c r="AS1101" s="34"/>
      <c r="AT1101" s="34"/>
      <c r="AU1101" s="34"/>
      <c r="AV1101" s="34"/>
      <c r="AW1101" s="34"/>
      <c r="AX1101" s="34"/>
      <c r="AY1101" s="34"/>
      <c r="AZ1101" s="34"/>
      <c r="BA1101" s="34"/>
      <c r="BB1101" s="34"/>
      <c r="BC1101" s="34"/>
      <c r="BD1101" s="34"/>
      <c r="BE1101" s="34"/>
      <c r="BF1101" s="34"/>
      <c r="BG1101" s="34"/>
      <c r="BH1101" s="34"/>
      <c r="BI1101" s="34"/>
      <c r="BJ1101" s="34"/>
      <c r="BK1101" s="34"/>
      <c r="BL1101" s="34"/>
      <c r="BM1101" s="34"/>
      <c r="BN1101" s="34"/>
      <c r="BO1101" s="34"/>
      <c r="BP1101" s="34"/>
      <c r="BQ1101" s="34"/>
      <c r="BR1101" s="34"/>
      <c r="BS1101" s="34"/>
      <c r="BT1101" s="34"/>
      <c r="BU1101" s="34"/>
      <c r="BV1101" s="34"/>
    </row>
    <row r="1102" spans="1:74">
      <c r="A1102" s="34"/>
      <c r="B1102" s="34"/>
      <c r="C1102" s="34"/>
      <c r="D1102" s="34"/>
      <c r="E1102" s="34"/>
      <c r="F1102" s="34"/>
      <c r="G1102" s="34"/>
      <c r="H1102" s="34"/>
      <c r="I1102" s="34"/>
      <c r="J1102" s="34"/>
      <c r="K1102" s="34"/>
      <c r="L1102" s="34"/>
      <c r="M1102" s="34"/>
      <c r="N1102" s="34"/>
      <c r="O1102" s="34"/>
      <c r="P1102" s="34"/>
      <c r="Q1102" s="34"/>
      <c r="R1102" s="34"/>
      <c r="S1102" s="34"/>
      <c r="T1102" s="34"/>
      <c r="U1102" s="34"/>
      <c r="V1102" s="34"/>
      <c r="W1102" s="34"/>
      <c r="X1102" s="34"/>
      <c r="Y1102" s="34"/>
      <c r="Z1102" s="34"/>
      <c r="AA1102" s="34"/>
      <c r="AB1102" s="34"/>
      <c r="AC1102" s="34"/>
      <c r="AD1102" s="34"/>
      <c r="AE1102" s="34"/>
      <c r="AF1102" s="34"/>
      <c r="AG1102" s="34"/>
      <c r="AH1102" s="34"/>
      <c r="AI1102" s="34"/>
      <c r="AJ1102" s="34"/>
      <c r="AK1102" s="34"/>
      <c r="AL1102" s="34"/>
      <c r="AM1102" s="34"/>
      <c r="AN1102" s="34"/>
      <c r="AO1102" s="34"/>
      <c r="AP1102" s="34"/>
      <c r="AQ1102" s="34"/>
      <c r="AR1102" s="34"/>
      <c r="AS1102" s="34"/>
      <c r="AT1102" s="34"/>
      <c r="AU1102" s="34"/>
      <c r="AV1102" s="34"/>
      <c r="AW1102" s="34"/>
      <c r="AX1102" s="34"/>
      <c r="AY1102" s="34"/>
      <c r="AZ1102" s="34"/>
      <c r="BA1102" s="34"/>
      <c r="BB1102" s="34"/>
      <c r="BC1102" s="34"/>
      <c r="BD1102" s="34"/>
      <c r="BE1102" s="34"/>
      <c r="BF1102" s="34"/>
      <c r="BG1102" s="34"/>
      <c r="BH1102" s="34"/>
      <c r="BI1102" s="34"/>
      <c r="BJ1102" s="34"/>
      <c r="BK1102" s="34"/>
      <c r="BL1102" s="34"/>
      <c r="BM1102" s="34"/>
      <c r="BN1102" s="34"/>
      <c r="BO1102" s="34"/>
      <c r="BP1102" s="34"/>
      <c r="BQ1102" s="34"/>
      <c r="BR1102" s="34"/>
      <c r="BS1102" s="34"/>
      <c r="BT1102" s="34"/>
      <c r="BU1102" s="34"/>
      <c r="BV1102" s="34"/>
    </row>
    <row r="1103" spans="1:74">
      <c r="A1103" s="34"/>
      <c r="B1103" s="34"/>
      <c r="C1103" s="34"/>
      <c r="D1103" s="34"/>
      <c r="E1103" s="34"/>
      <c r="F1103" s="34"/>
      <c r="G1103" s="34"/>
      <c r="H1103" s="34"/>
      <c r="I1103" s="34"/>
      <c r="J1103" s="34"/>
      <c r="K1103" s="34"/>
      <c r="L1103" s="34"/>
      <c r="M1103" s="34"/>
      <c r="N1103" s="34"/>
      <c r="O1103" s="34"/>
      <c r="P1103" s="34"/>
      <c r="Q1103" s="34"/>
      <c r="R1103" s="34"/>
      <c r="S1103" s="34"/>
      <c r="T1103" s="34"/>
      <c r="U1103" s="34"/>
      <c r="V1103" s="34"/>
      <c r="W1103" s="34"/>
      <c r="X1103" s="34"/>
      <c r="Y1103" s="34"/>
      <c r="Z1103" s="34"/>
      <c r="AA1103" s="34"/>
      <c r="AB1103" s="34"/>
      <c r="AC1103" s="34"/>
      <c r="AD1103" s="34"/>
      <c r="AE1103" s="34"/>
      <c r="AF1103" s="34"/>
      <c r="AG1103" s="34"/>
      <c r="AH1103" s="34"/>
      <c r="AI1103" s="34"/>
      <c r="AJ1103" s="34"/>
      <c r="AK1103" s="34"/>
      <c r="AL1103" s="34"/>
      <c r="AM1103" s="34"/>
      <c r="AN1103" s="34"/>
      <c r="AO1103" s="34"/>
      <c r="AP1103" s="34"/>
      <c r="AQ1103" s="34"/>
      <c r="AR1103" s="34"/>
      <c r="AS1103" s="34"/>
      <c r="AT1103" s="34"/>
      <c r="AU1103" s="34"/>
      <c r="AV1103" s="34"/>
      <c r="AW1103" s="34"/>
      <c r="AX1103" s="34"/>
      <c r="AY1103" s="34"/>
      <c r="AZ1103" s="34"/>
      <c r="BA1103" s="34"/>
      <c r="BB1103" s="34"/>
      <c r="BC1103" s="34"/>
      <c r="BD1103" s="34"/>
      <c r="BE1103" s="34"/>
      <c r="BF1103" s="34"/>
      <c r="BG1103" s="34"/>
      <c r="BH1103" s="34"/>
      <c r="BI1103" s="34"/>
      <c r="BJ1103" s="34"/>
      <c r="BK1103" s="34"/>
      <c r="BL1103" s="34"/>
      <c r="BM1103" s="34"/>
      <c r="BN1103" s="34"/>
      <c r="BO1103" s="34"/>
      <c r="BP1103" s="34"/>
      <c r="BQ1103" s="34"/>
      <c r="BR1103" s="34"/>
      <c r="BS1103" s="34"/>
      <c r="BT1103" s="34"/>
      <c r="BU1103" s="34"/>
      <c r="BV1103" s="34"/>
    </row>
    <row r="1104" spans="1:74">
      <c r="A1104" s="34"/>
      <c r="B1104" s="34"/>
      <c r="C1104" s="34"/>
      <c r="D1104" s="34"/>
      <c r="E1104" s="34"/>
      <c r="F1104" s="34"/>
      <c r="G1104" s="34"/>
      <c r="H1104" s="34"/>
      <c r="I1104" s="34"/>
      <c r="J1104" s="34"/>
      <c r="K1104" s="34"/>
      <c r="L1104" s="34"/>
      <c r="M1104" s="34"/>
      <c r="N1104" s="34"/>
      <c r="O1104" s="34"/>
      <c r="P1104" s="34"/>
      <c r="Q1104" s="34"/>
      <c r="R1104" s="34"/>
      <c r="S1104" s="34"/>
      <c r="T1104" s="34"/>
      <c r="U1104" s="34"/>
      <c r="V1104" s="34"/>
      <c r="W1104" s="34"/>
      <c r="X1104" s="34"/>
      <c r="Y1104" s="34"/>
      <c r="Z1104" s="34"/>
      <c r="AA1104" s="34"/>
      <c r="AB1104" s="34"/>
      <c r="AC1104" s="34"/>
      <c r="AD1104" s="34"/>
      <c r="AE1104" s="34"/>
      <c r="AF1104" s="34"/>
      <c r="AG1104" s="34"/>
      <c r="AH1104" s="34"/>
      <c r="AI1104" s="34"/>
      <c r="AJ1104" s="34"/>
      <c r="AK1104" s="34"/>
      <c r="AL1104" s="34"/>
      <c r="AM1104" s="34"/>
      <c r="AN1104" s="34"/>
      <c r="AO1104" s="34"/>
      <c r="AP1104" s="34"/>
      <c r="AQ1104" s="34"/>
      <c r="AR1104" s="34"/>
      <c r="AS1104" s="34"/>
      <c r="AT1104" s="34"/>
      <c r="AU1104" s="34"/>
      <c r="AV1104" s="34"/>
      <c r="AW1104" s="34"/>
      <c r="AX1104" s="34"/>
      <c r="AY1104" s="34"/>
      <c r="AZ1104" s="34"/>
      <c r="BA1104" s="34"/>
      <c r="BB1104" s="34"/>
      <c r="BC1104" s="34"/>
      <c r="BD1104" s="34"/>
      <c r="BE1104" s="34"/>
      <c r="BF1104" s="34"/>
      <c r="BG1104" s="34"/>
      <c r="BH1104" s="34"/>
      <c r="BI1104" s="34"/>
      <c r="BJ1104" s="34"/>
      <c r="BK1104" s="34"/>
      <c r="BL1104" s="34"/>
      <c r="BM1104" s="34"/>
      <c r="BN1104" s="34"/>
      <c r="BO1104" s="34"/>
      <c r="BP1104" s="34"/>
      <c r="BQ1104" s="34"/>
      <c r="BR1104" s="34"/>
      <c r="BS1104" s="34"/>
      <c r="BT1104" s="34"/>
      <c r="BU1104" s="34"/>
      <c r="BV1104" s="34"/>
    </row>
    <row r="1105" spans="1:74">
      <c r="A1105" s="34"/>
      <c r="B1105" s="34"/>
      <c r="C1105" s="34"/>
      <c r="D1105" s="34"/>
      <c r="E1105" s="34"/>
      <c r="F1105" s="34"/>
      <c r="G1105" s="34"/>
      <c r="H1105" s="34"/>
      <c r="I1105" s="34"/>
      <c r="J1105" s="34"/>
      <c r="K1105" s="34"/>
      <c r="L1105" s="34"/>
      <c r="M1105" s="34"/>
      <c r="N1105" s="34"/>
      <c r="O1105" s="34"/>
      <c r="P1105" s="34"/>
      <c r="Q1105" s="34"/>
      <c r="R1105" s="34"/>
      <c r="S1105" s="34"/>
      <c r="T1105" s="34"/>
      <c r="U1105" s="34"/>
      <c r="V1105" s="34"/>
      <c r="W1105" s="34"/>
      <c r="X1105" s="34"/>
      <c r="Y1105" s="34"/>
      <c r="Z1105" s="34"/>
      <c r="AA1105" s="34"/>
      <c r="AB1105" s="34"/>
      <c r="AC1105" s="34"/>
      <c r="AD1105" s="34"/>
      <c r="AE1105" s="34"/>
      <c r="AF1105" s="34"/>
      <c r="AG1105" s="34"/>
      <c r="AH1105" s="34"/>
      <c r="AI1105" s="34"/>
      <c r="AJ1105" s="34"/>
      <c r="AK1105" s="34"/>
      <c r="AL1105" s="34"/>
      <c r="AM1105" s="34"/>
      <c r="AN1105" s="34"/>
      <c r="AO1105" s="34"/>
      <c r="AP1105" s="34"/>
      <c r="AQ1105" s="34"/>
      <c r="AR1105" s="34"/>
      <c r="AS1105" s="34"/>
      <c r="AT1105" s="34"/>
      <c r="AU1105" s="34"/>
      <c r="AV1105" s="34"/>
      <c r="AW1105" s="34"/>
      <c r="AX1105" s="34"/>
      <c r="AY1105" s="34"/>
      <c r="AZ1105" s="34"/>
      <c r="BA1105" s="34"/>
      <c r="BB1105" s="34"/>
      <c r="BC1105" s="34"/>
      <c r="BD1105" s="34"/>
      <c r="BE1105" s="34"/>
      <c r="BF1105" s="34"/>
      <c r="BG1105" s="34"/>
      <c r="BH1105" s="34"/>
      <c r="BI1105" s="34"/>
      <c r="BJ1105" s="34"/>
      <c r="BK1105" s="34"/>
      <c r="BL1105" s="34"/>
      <c r="BM1105" s="34"/>
      <c r="BN1105" s="34"/>
      <c r="BO1105" s="34"/>
      <c r="BP1105" s="34"/>
      <c r="BQ1105" s="34"/>
      <c r="BR1105" s="34"/>
      <c r="BS1105" s="34"/>
      <c r="BT1105" s="34"/>
      <c r="BU1105" s="34"/>
      <c r="BV1105" s="34"/>
    </row>
    <row r="1106" spans="1:74">
      <c r="A1106" s="34"/>
      <c r="B1106" s="34"/>
      <c r="C1106" s="34"/>
      <c r="D1106" s="34"/>
      <c r="E1106" s="34"/>
      <c r="F1106" s="34"/>
      <c r="G1106" s="34"/>
      <c r="H1106" s="34"/>
      <c r="I1106" s="34"/>
      <c r="J1106" s="34"/>
      <c r="K1106" s="34"/>
      <c r="L1106" s="34"/>
      <c r="M1106" s="34"/>
      <c r="N1106" s="34"/>
      <c r="O1106" s="34"/>
      <c r="P1106" s="34"/>
      <c r="Q1106" s="34"/>
      <c r="R1106" s="34"/>
      <c r="S1106" s="34"/>
      <c r="T1106" s="34"/>
      <c r="U1106" s="34"/>
      <c r="V1106" s="34"/>
      <c r="W1106" s="34"/>
      <c r="X1106" s="34"/>
      <c r="Y1106" s="34"/>
      <c r="Z1106" s="34"/>
      <c r="AA1106" s="34"/>
      <c r="AB1106" s="34"/>
      <c r="AC1106" s="34"/>
      <c r="AD1106" s="34"/>
      <c r="AE1106" s="34"/>
      <c r="AF1106" s="34"/>
      <c r="AG1106" s="34"/>
      <c r="AH1106" s="34"/>
      <c r="AI1106" s="34"/>
      <c r="AJ1106" s="34"/>
      <c r="AK1106" s="34"/>
      <c r="AL1106" s="34"/>
      <c r="AM1106" s="34"/>
      <c r="AN1106" s="34"/>
      <c r="AO1106" s="34"/>
      <c r="AP1106" s="34"/>
      <c r="AQ1106" s="34"/>
      <c r="AR1106" s="34"/>
      <c r="AS1106" s="34"/>
      <c r="AT1106" s="34"/>
      <c r="AU1106" s="34"/>
      <c r="AV1106" s="34"/>
      <c r="AW1106" s="34"/>
      <c r="AX1106" s="34"/>
      <c r="AY1106" s="34"/>
      <c r="AZ1106" s="34"/>
      <c r="BA1106" s="34"/>
      <c r="BB1106" s="34"/>
      <c r="BC1106" s="34"/>
      <c r="BD1106" s="34"/>
      <c r="BE1106" s="34"/>
      <c r="BF1106" s="34"/>
      <c r="BG1106" s="34"/>
      <c r="BH1106" s="34"/>
      <c r="BI1106" s="34"/>
      <c r="BJ1106" s="34"/>
      <c r="BK1106" s="34"/>
      <c r="BL1106" s="34"/>
      <c r="BM1106" s="34"/>
      <c r="BN1106" s="34"/>
      <c r="BO1106" s="34"/>
      <c r="BP1106" s="34"/>
      <c r="BQ1106" s="34"/>
      <c r="BR1106" s="34"/>
      <c r="BS1106" s="34"/>
      <c r="BT1106" s="34"/>
      <c r="BU1106" s="34"/>
      <c r="BV1106" s="34"/>
    </row>
    <row r="1107" spans="1:74">
      <c r="A1107" s="34"/>
      <c r="B1107" s="34"/>
      <c r="C1107" s="34"/>
      <c r="D1107" s="34"/>
      <c r="E1107" s="34"/>
      <c r="F1107" s="34"/>
      <c r="G1107" s="34"/>
      <c r="H1107" s="34"/>
      <c r="I1107" s="34"/>
      <c r="J1107" s="34"/>
      <c r="K1107" s="34"/>
      <c r="L1107" s="34"/>
      <c r="M1107" s="34"/>
      <c r="N1107" s="34"/>
      <c r="O1107" s="34"/>
      <c r="P1107" s="34"/>
      <c r="Q1107" s="34"/>
      <c r="R1107" s="34"/>
      <c r="S1107" s="34"/>
      <c r="T1107" s="34"/>
      <c r="U1107" s="34"/>
      <c r="V1107" s="34"/>
      <c r="W1107" s="34"/>
      <c r="X1107" s="34"/>
      <c r="Y1107" s="34"/>
      <c r="Z1107" s="34"/>
      <c r="AA1107" s="34"/>
      <c r="AB1107" s="34"/>
      <c r="AC1107" s="34"/>
      <c r="AD1107" s="34"/>
      <c r="AE1107" s="34"/>
      <c r="AF1107" s="34"/>
      <c r="AG1107" s="34"/>
      <c r="AH1107" s="34"/>
      <c r="AI1107" s="34"/>
      <c r="AJ1107" s="34"/>
      <c r="AK1107" s="34"/>
      <c r="AL1107" s="34"/>
      <c r="AM1107" s="34"/>
      <c r="AN1107" s="34"/>
      <c r="AO1107" s="34"/>
      <c r="AP1107" s="34"/>
      <c r="AQ1107" s="34"/>
      <c r="AR1107" s="34"/>
      <c r="AS1107" s="34"/>
      <c r="AT1107" s="34"/>
      <c r="AU1107" s="34"/>
      <c r="AV1107" s="34"/>
      <c r="AW1107" s="34"/>
      <c r="AX1107" s="34"/>
      <c r="AY1107" s="34"/>
      <c r="AZ1107" s="34"/>
      <c r="BA1107" s="34"/>
      <c r="BB1107" s="34"/>
      <c r="BC1107" s="34"/>
      <c r="BD1107" s="34"/>
      <c r="BE1107" s="34"/>
      <c r="BF1107" s="34"/>
      <c r="BG1107" s="34"/>
      <c r="BH1107" s="34"/>
      <c r="BI1107" s="34"/>
      <c r="BJ1107" s="34"/>
      <c r="BK1107" s="34"/>
      <c r="BL1107" s="34"/>
      <c r="BM1107" s="34"/>
      <c r="BN1107" s="34"/>
      <c r="BO1107" s="34"/>
      <c r="BP1107" s="34"/>
      <c r="BQ1107" s="34"/>
      <c r="BR1107" s="34"/>
      <c r="BS1107" s="34"/>
      <c r="BT1107" s="34"/>
      <c r="BU1107" s="34"/>
      <c r="BV1107" s="34"/>
    </row>
    <row r="1108" spans="1:74">
      <c r="A1108" s="34"/>
      <c r="B1108" s="34"/>
      <c r="C1108" s="34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  <c r="T1108" s="34"/>
      <c r="U1108" s="34"/>
      <c r="V1108" s="34"/>
      <c r="W1108" s="34"/>
      <c r="X1108" s="34"/>
      <c r="Y1108" s="34"/>
      <c r="Z1108" s="34"/>
      <c r="AA1108" s="34"/>
      <c r="AB1108" s="34"/>
      <c r="AC1108" s="34"/>
      <c r="AD1108" s="34"/>
      <c r="AE1108" s="34"/>
      <c r="AF1108" s="34"/>
      <c r="AG1108" s="34"/>
      <c r="AH1108" s="34"/>
      <c r="AI1108" s="34"/>
      <c r="AJ1108" s="34"/>
      <c r="AK1108" s="34"/>
      <c r="AL1108" s="34"/>
      <c r="AM1108" s="34"/>
      <c r="AN1108" s="34"/>
      <c r="AO1108" s="34"/>
      <c r="AP1108" s="34"/>
      <c r="AQ1108" s="34"/>
      <c r="AR1108" s="34"/>
      <c r="AS1108" s="34"/>
      <c r="AT1108" s="34"/>
      <c r="AU1108" s="34"/>
      <c r="AV1108" s="34"/>
      <c r="AW1108" s="34"/>
      <c r="AX1108" s="34"/>
      <c r="AY1108" s="34"/>
      <c r="AZ1108" s="34"/>
      <c r="BA1108" s="34"/>
      <c r="BB1108" s="34"/>
      <c r="BC1108" s="34"/>
      <c r="BD1108" s="34"/>
      <c r="BE1108" s="34"/>
      <c r="BF1108" s="34"/>
      <c r="BG1108" s="34"/>
      <c r="BH1108" s="34"/>
      <c r="BI1108" s="34"/>
      <c r="BJ1108" s="34"/>
      <c r="BK1108" s="34"/>
      <c r="BL1108" s="34"/>
      <c r="BM1108" s="34"/>
      <c r="BN1108" s="34"/>
      <c r="BO1108" s="34"/>
      <c r="BP1108" s="34"/>
      <c r="BQ1108" s="34"/>
      <c r="BR1108" s="34"/>
      <c r="BS1108" s="34"/>
      <c r="BT1108" s="34"/>
      <c r="BU1108" s="34"/>
      <c r="BV1108" s="34"/>
    </row>
    <row r="1109" spans="1:74">
      <c r="A1109" s="34"/>
      <c r="B1109" s="34"/>
      <c r="C1109" s="34"/>
      <c r="D1109" s="34"/>
      <c r="E1109" s="34"/>
      <c r="F1109" s="34"/>
      <c r="G1109" s="34"/>
      <c r="H1109" s="34"/>
      <c r="I1109" s="34"/>
      <c r="J1109" s="34"/>
      <c r="K1109" s="34"/>
      <c r="L1109" s="34"/>
      <c r="M1109" s="34"/>
      <c r="N1109" s="34"/>
      <c r="O1109" s="34"/>
      <c r="P1109" s="34"/>
      <c r="Q1109" s="34"/>
      <c r="R1109" s="34"/>
      <c r="S1109" s="34"/>
      <c r="T1109" s="34"/>
      <c r="U1109" s="34"/>
      <c r="V1109" s="34"/>
      <c r="W1109" s="34"/>
      <c r="X1109" s="34"/>
      <c r="Y1109" s="34"/>
      <c r="Z1109" s="34"/>
      <c r="AA1109" s="34"/>
      <c r="AB1109" s="34"/>
      <c r="AC1109" s="34"/>
      <c r="AD1109" s="34"/>
      <c r="AE1109" s="34"/>
      <c r="AF1109" s="34"/>
      <c r="AG1109" s="34"/>
      <c r="AH1109" s="34"/>
      <c r="AI1109" s="34"/>
      <c r="AJ1109" s="34"/>
      <c r="AK1109" s="34"/>
      <c r="AL1109" s="34"/>
      <c r="AM1109" s="34"/>
      <c r="AN1109" s="34"/>
      <c r="AO1109" s="34"/>
      <c r="AP1109" s="34"/>
      <c r="AQ1109" s="34"/>
      <c r="AR1109" s="34"/>
      <c r="AS1109" s="34"/>
      <c r="AT1109" s="34"/>
      <c r="AU1109" s="34"/>
      <c r="AV1109" s="34"/>
      <c r="AW1109" s="34"/>
      <c r="AX1109" s="34"/>
      <c r="AY1109" s="34"/>
      <c r="AZ1109" s="34"/>
      <c r="BA1109" s="34"/>
      <c r="BB1109" s="34"/>
      <c r="BC1109" s="34"/>
      <c r="BD1109" s="34"/>
      <c r="BE1109" s="34"/>
      <c r="BF1109" s="34"/>
      <c r="BG1109" s="34"/>
      <c r="BH1109" s="34"/>
      <c r="BI1109" s="34"/>
      <c r="BJ1109" s="34"/>
      <c r="BK1109" s="34"/>
      <c r="BL1109" s="34"/>
      <c r="BM1109" s="34"/>
      <c r="BN1109" s="34"/>
      <c r="BO1109" s="34"/>
      <c r="BP1109" s="34"/>
      <c r="BQ1109" s="34"/>
      <c r="BR1109" s="34"/>
      <c r="BS1109" s="34"/>
      <c r="BT1109" s="34"/>
      <c r="BU1109" s="34"/>
      <c r="BV1109" s="34"/>
    </row>
    <row r="1110" spans="1:74">
      <c r="A1110" s="34"/>
      <c r="B1110" s="34"/>
      <c r="C1110" s="34"/>
      <c r="D1110" s="34"/>
      <c r="E1110" s="34"/>
      <c r="F1110" s="34"/>
      <c r="G1110" s="34"/>
      <c r="H1110" s="34"/>
      <c r="I1110" s="34"/>
      <c r="J1110" s="34"/>
      <c r="K1110" s="34"/>
      <c r="L1110" s="34"/>
      <c r="M1110" s="34"/>
      <c r="N1110" s="34"/>
      <c r="O1110" s="34"/>
      <c r="P1110" s="34"/>
      <c r="Q1110" s="34"/>
      <c r="R1110" s="34"/>
      <c r="S1110" s="34"/>
      <c r="T1110" s="34"/>
      <c r="U1110" s="34"/>
      <c r="V1110" s="34"/>
      <c r="W1110" s="34"/>
      <c r="X1110" s="34"/>
      <c r="Y1110" s="34"/>
      <c r="Z1110" s="34"/>
      <c r="AA1110" s="34"/>
      <c r="AB1110" s="34"/>
      <c r="AC1110" s="34"/>
      <c r="AD1110" s="34"/>
      <c r="AE1110" s="34"/>
      <c r="AF1110" s="34"/>
      <c r="AG1110" s="34"/>
      <c r="AH1110" s="34"/>
      <c r="AI1110" s="34"/>
      <c r="AJ1110" s="34"/>
      <c r="AK1110" s="34"/>
      <c r="AL1110" s="34"/>
      <c r="AM1110" s="34"/>
      <c r="AN1110" s="34"/>
      <c r="AO1110" s="34"/>
      <c r="AP1110" s="34"/>
      <c r="AQ1110" s="34"/>
      <c r="AR1110" s="34"/>
      <c r="AS1110" s="34"/>
      <c r="AT1110" s="34"/>
      <c r="AU1110" s="34"/>
      <c r="AV1110" s="34"/>
      <c r="AW1110" s="34"/>
      <c r="AX1110" s="34"/>
      <c r="AY1110" s="34"/>
      <c r="AZ1110" s="34"/>
      <c r="BA1110" s="34"/>
      <c r="BB1110" s="34"/>
      <c r="BC1110" s="34"/>
      <c r="BD1110" s="34"/>
      <c r="BE1110" s="34"/>
      <c r="BF1110" s="34"/>
      <c r="BG1110" s="34"/>
      <c r="BH1110" s="34"/>
      <c r="BI1110" s="34"/>
      <c r="BJ1110" s="34"/>
      <c r="BK1110" s="34"/>
      <c r="BL1110" s="34"/>
      <c r="BM1110" s="34"/>
      <c r="BN1110" s="34"/>
      <c r="BO1110" s="34"/>
      <c r="BP1110" s="34"/>
      <c r="BQ1110" s="34"/>
      <c r="BR1110" s="34"/>
      <c r="BS1110" s="34"/>
      <c r="BT1110" s="34"/>
      <c r="BU1110" s="34"/>
      <c r="BV1110" s="34"/>
    </row>
    <row r="1111" spans="1:74">
      <c r="A1111" s="34"/>
      <c r="B1111" s="34"/>
      <c r="C1111" s="34"/>
      <c r="D1111" s="34"/>
      <c r="E1111" s="34"/>
      <c r="F1111" s="34"/>
      <c r="G1111" s="34"/>
      <c r="H1111" s="34"/>
      <c r="I1111" s="34"/>
      <c r="J1111" s="34"/>
      <c r="K1111" s="34"/>
      <c r="L1111" s="34"/>
      <c r="M1111" s="34"/>
      <c r="N1111" s="34"/>
      <c r="O1111" s="34"/>
      <c r="P1111" s="34"/>
      <c r="Q1111" s="34"/>
      <c r="R1111" s="34"/>
      <c r="S1111" s="34"/>
      <c r="T1111" s="34"/>
      <c r="U1111" s="34"/>
      <c r="V1111" s="34"/>
      <c r="W1111" s="34"/>
      <c r="X1111" s="34"/>
      <c r="Y1111" s="34"/>
      <c r="Z1111" s="34"/>
      <c r="AA1111" s="34"/>
      <c r="AB1111" s="34"/>
      <c r="AC1111" s="34"/>
      <c r="AD1111" s="34"/>
      <c r="AE1111" s="34"/>
      <c r="AF1111" s="34"/>
      <c r="AG1111" s="34"/>
      <c r="AH1111" s="34"/>
      <c r="AI1111" s="34"/>
      <c r="AJ1111" s="34"/>
      <c r="AK1111" s="34"/>
      <c r="AL1111" s="34"/>
      <c r="AM1111" s="34"/>
      <c r="AN1111" s="34"/>
      <c r="AO1111" s="34"/>
      <c r="AP1111" s="34"/>
      <c r="AQ1111" s="34"/>
      <c r="AR1111" s="34"/>
      <c r="AS1111" s="34"/>
      <c r="AT1111" s="34"/>
      <c r="AU1111" s="34"/>
      <c r="AV1111" s="34"/>
      <c r="AW1111" s="34"/>
      <c r="AX1111" s="34"/>
      <c r="AY1111" s="34"/>
      <c r="AZ1111" s="34"/>
      <c r="BA1111" s="34"/>
      <c r="BB1111" s="34"/>
      <c r="BC1111" s="34"/>
      <c r="BD1111" s="34"/>
      <c r="BE1111" s="34"/>
      <c r="BF1111" s="34"/>
      <c r="BG1111" s="34"/>
      <c r="BH1111" s="34"/>
      <c r="BI1111" s="34"/>
      <c r="BJ1111" s="34"/>
      <c r="BK1111" s="34"/>
      <c r="BL1111" s="34"/>
      <c r="BM1111" s="34"/>
      <c r="BN1111" s="34"/>
      <c r="BO1111" s="34"/>
      <c r="BP1111" s="34"/>
      <c r="BQ1111" s="34"/>
      <c r="BR1111" s="34"/>
      <c r="BS1111" s="34"/>
      <c r="BT1111" s="34"/>
      <c r="BU1111" s="34"/>
      <c r="BV1111" s="34"/>
    </row>
    <row r="1112" spans="1:74">
      <c r="A1112" s="34"/>
      <c r="B1112" s="34"/>
      <c r="C1112" s="34"/>
      <c r="D1112" s="34"/>
      <c r="E1112" s="34"/>
      <c r="F1112" s="34"/>
      <c r="G1112" s="34"/>
      <c r="H1112" s="34"/>
      <c r="I1112" s="34"/>
      <c r="J1112" s="34"/>
      <c r="K1112" s="34"/>
      <c r="L1112" s="34"/>
      <c r="M1112" s="34"/>
      <c r="N1112" s="34"/>
      <c r="O1112" s="34"/>
      <c r="P1112" s="34"/>
      <c r="Q1112" s="34"/>
      <c r="R1112" s="34"/>
      <c r="S1112" s="34"/>
      <c r="T1112" s="34"/>
      <c r="U1112" s="34"/>
      <c r="V1112" s="34"/>
      <c r="W1112" s="34"/>
      <c r="X1112" s="34"/>
      <c r="Y1112" s="34"/>
      <c r="Z1112" s="34"/>
      <c r="AA1112" s="34"/>
      <c r="AB1112" s="34"/>
      <c r="AC1112" s="34"/>
      <c r="AD1112" s="34"/>
      <c r="AE1112" s="34"/>
      <c r="AF1112" s="34"/>
      <c r="AG1112" s="34"/>
      <c r="AH1112" s="34"/>
      <c r="AI1112" s="34"/>
      <c r="AJ1112" s="34"/>
      <c r="AK1112" s="34"/>
      <c r="AL1112" s="34"/>
      <c r="AM1112" s="34"/>
      <c r="AN1112" s="34"/>
      <c r="AO1112" s="34"/>
      <c r="AP1112" s="34"/>
      <c r="AQ1112" s="34"/>
      <c r="AR1112" s="34"/>
      <c r="AS1112" s="34"/>
      <c r="AT1112" s="34"/>
      <c r="AU1112" s="34"/>
      <c r="AV1112" s="34"/>
      <c r="AW1112" s="34"/>
      <c r="AX1112" s="34"/>
      <c r="AY1112" s="34"/>
      <c r="AZ1112" s="34"/>
      <c r="BA1112" s="34"/>
      <c r="BB1112" s="34"/>
      <c r="BC1112" s="34"/>
      <c r="BD1112" s="34"/>
      <c r="BE1112" s="34"/>
      <c r="BF1112" s="34"/>
      <c r="BG1112" s="34"/>
      <c r="BH1112" s="34"/>
      <c r="BI1112" s="34"/>
      <c r="BJ1112" s="34"/>
      <c r="BK1112" s="34"/>
      <c r="BL1112" s="34"/>
      <c r="BM1112" s="34"/>
      <c r="BN1112" s="34"/>
      <c r="BO1112" s="34"/>
      <c r="BP1112" s="34"/>
      <c r="BQ1112" s="34"/>
      <c r="BR1112" s="34"/>
      <c r="BS1112" s="34"/>
      <c r="BT1112" s="34"/>
      <c r="BU1112" s="34"/>
      <c r="BV1112" s="34"/>
    </row>
    <row r="1113" spans="1:74">
      <c r="A1113" s="34"/>
      <c r="B1113" s="34"/>
      <c r="C1113" s="34"/>
      <c r="D1113" s="34"/>
      <c r="E1113" s="34"/>
      <c r="F1113" s="34"/>
      <c r="G1113" s="34"/>
      <c r="H1113" s="34"/>
      <c r="I1113" s="34"/>
      <c r="J1113" s="34"/>
      <c r="K1113" s="34"/>
      <c r="L1113" s="34"/>
      <c r="M1113" s="34"/>
      <c r="N1113" s="34"/>
      <c r="O1113" s="34"/>
      <c r="P1113" s="34"/>
      <c r="Q1113" s="34"/>
      <c r="R1113" s="34"/>
      <c r="S1113" s="34"/>
      <c r="T1113" s="34"/>
      <c r="U1113" s="34"/>
      <c r="V1113" s="34"/>
      <c r="W1113" s="34"/>
      <c r="X1113" s="34"/>
      <c r="Y1113" s="34"/>
      <c r="Z1113" s="34"/>
      <c r="AA1113" s="34"/>
      <c r="AB1113" s="34"/>
      <c r="AC1113" s="34"/>
      <c r="AD1113" s="34"/>
      <c r="AE1113" s="34"/>
      <c r="AF1113" s="34"/>
      <c r="AG1113" s="34"/>
      <c r="AH1113" s="34"/>
      <c r="AI1113" s="34"/>
      <c r="AJ1113" s="34"/>
      <c r="AK1113" s="34"/>
      <c r="AL1113" s="34"/>
      <c r="AM1113" s="34"/>
      <c r="AN1113" s="34"/>
      <c r="AO1113" s="34"/>
      <c r="AP1113" s="34"/>
      <c r="AQ1113" s="34"/>
      <c r="AR1113" s="34"/>
      <c r="AS1113" s="34"/>
      <c r="AT1113" s="34"/>
      <c r="AU1113" s="34"/>
      <c r="AV1113" s="34"/>
      <c r="AW1113" s="34"/>
      <c r="AX1113" s="34"/>
      <c r="AY1113" s="34"/>
      <c r="AZ1113" s="34"/>
      <c r="BA1113" s="34"/>
      <c r="BB1113" s="34"/>
      <c r="BC1113" s="34"/>
      <c r="BD1113" s="34"/>
      <c r="BE1113" s="34"/>
      <c r="BF1113" s="34"/>
      <c r="BG1113" s="34"/>
      <c r="BH1113" s="34"/>
      <c r="BI1113" s="34"/>
      <c r="BJ1113" s="34"/>
      <c r="BK1113" s="34"/>
      <c r="BL1113" s="34"/>
      <c r="BM1113" s="34"/>
      <c r="BN1113" s="34"/>
      <c r="BO1113" s="34"/>
      <c r="BP1113" s="34"/>
      <c r="BQ1113" s="34"/>
      <c r="BR1113" s="34"/>
      <c r="BS1113" s="34"/>
      <c r="BT1113" s="34"/>
      <c r="BU1113" s="34"/>
      <c r="BV1113" s="34"/>
    </row>
    <row r="1114" spans="1:74">
      <c r="A1114" s="34"/>
      <c r="B1114" s="34"/>
      <c r="C1114" s="34"/>
      <c r="D1114" s="34"/>
      <c r="E1114" s="34"/>
      <c r="F1114" s="34"/>
      <c r="G1114" s="34"/>
      <c r="H1114" s="34"/>
      <c r="I1114" s="34"/>
      <c r="J1114" s="34"/>
      <c r="K1114" s="34"/>
      <c r="L1114" s="34"/>
      <c r="M1114" s="34"/>
      <c r="N1114" s="34"/>
      <c r="O1114" s="34"/>
      <c r="P1114" s="34"/>
      <c r="Q1114" s="34"/>
      <c r="R1114" s="34"/>
      <c r="S1114" s="34"/>
      <c r="T1114" s="34"/>
      <c r="U1114" s="34"/>
      <c r="V1114" s="34"/>
      <c r="W1114" s="34"/>
      <c r="X1114" s="34"/>
      <c r="Y1114" s="34"/>
      <c r="Z1114" s="34"/>
      <c r="AA1114" s="34"/>
      <c r="AB1114" s="34"/>
      <c r="AC1114" s="34"/>
      <c r="AD1114" s="34"/>
      <c r="AE1114" s="34"/>
      <c r="AF1114" s="34"/>
      <c r="AG1114" s="34"/>
      <c r="AH1114" s="34"/>
      <c r="AI1114" s="34"/>
      <c r="AJ1114" s="34"/>
      <c r="AK1114" s="34"/>
      <c r="AL1114" s="34"/>
      <c r="AM1114" s="34"/>
      <c r="AN1114" s="34"/>
      <c r="AO1114" s="34"/>
      <c r="AP1114" s="34"/>
      <c r="AQ1114" s="34"/>
      <c r="AR1114" s="34"/>
      <c r="AS1114" s="34"/>
      <c r="AT1114" s="34"/>
      <c r="AU1114" s="34"/>
      <c r="AV1114" s="34"/>
      <c r="AW1114" s="34"/>
      <c r="AX1114" s="34"/>
      <c r="AY1114" s="34"/>
      <c r="AZ1114" s="34"/>
      <c r="BA1114" s="34"/>
      <c r="BB1114" s="34"/>
      <c r="BC1114" s="34"/>
      <c r="BD1114" s="34"/>
      <c r="BE1114" s="34"/>
      <c r="BF1114" s="34"/>
      <c r="BG1114" s="34"/>
      <c r="BH1114" s="34"/>
      <c r="BI1114" s="34"/>
      <c r="BJ1114" s="34"/>
      <c r="BK1114" s="34"/>
      <c r="BL1114" s="34"/>
      <c r="BM1114" s="34"/>
      <c r="BN1114" s="34"/>
      <c r="BO1114" s="34"/>
      <c r="BP1114" s="34"/>
      <c r="BQ1114" s="34"/>
      <c r="BR1114" s="34"/>
      <c r="BS1114" s="34"/>
      <c r="BT1114" s="34"/>
      <c r="BU1114" s="34"/>
      <c r="BV1114" s="34"/>
    </row>
    <row r="1115" spans="1:74">
      <c r="A1115" s="34"/>
      <c r="B1115" s="34"/>
      <c r="C1115" s="34"/>
      <c r="D1115" s="34"/>
      <c r="E1115" s="34"/>
      <c r="F1115" s="34"/>
      <c r="G1115" s="34"/>
      <c r="H1115" s="34"/>
      <c r="I1115" s="34"/>
      <c r="J1115" s="34"/>
      <c r="K1115" s="34"/>
      <c r="L1115" s="34"/>
      <c r="M1115" s="34"/>
      <c r="N1115" s="34"/>
      <c r="O1115" s="34"/>
      <c r="P1115" s="34"/>
      <c r="Q1115" s="34"/>
      <c r="R1115" s="34"/>
      <c r="S1115" s="34"/>
      <c r="T1115" s="34"/>
      <c r="U1115" s="34"/>
      <c r="V1115" s="34"/>
      <c r="W1115" s="34"/>
      <c r="X1115" s="34"/>
      <c r="Y1115" s="34"/>
      <c r="Z1115" s="34"/>
      <c r="AA1115" s="34"/>
      <c r="AB1115" s="34"/>
      <c r="AC1115" s="34"/>
      <c r="AD1115" s="34"/>
      <c r="AE1115" s="34"/>
      <c r="AF1115" s="34"/>
      <c r="AG1115" s="34"/>
      <c r="AH1115" s="34"/>
      <c r="AI1115" s="34"/>
      <c r="AJ1115" s="34"/>
      <c r="AK1115" s="34"/>
      <c r="AL1115" s="34"/>
      <c r="AM1115" s="34"/>
      <c r="AN1115" s="34"/>
      <c r="AO1115" s="34"/>
      <c r="AP1115" s="34"/>
      <c r="AQ1115" s="34"/>
      <c r="AR1115" s="34"/>
      <c r="AS1115" s="34"/>
      <c r="AT1115" s="34"/>
      <c r="AU1115" s="34"/>
      <c r="AV1115" s="34"/>
      <c r="AW1115" s="34"/>
      <c r="AX1115" s="34"/>
      <c r="AY1115" s="34"/>
      <c r="AZ1115" s="34"/>
      <c r="BA1115" s="34"/>
      <c r="BB1115" s="34"/>
      <c r="BC1115" s="34"/>
      <c r="BD1115" s="34"/>
      <c r="BE1115" s="34"/>
      <c r="BF1115" s="34"/>
      <c r="BG1115" s="34"/>
      <c r="BH1115" s="34"/>
      <c r="BI1115" s="34"/>
      <c r="BJ1115" s="34"/>
      <c r="BK1115" s="34"/>
      <c r="BL1115" s="34"/>
      <c r="BM1115" s="34"/>
      <c r="BN1115" s="34"/>
      <c r="BO1115" s="34"/>
      <c r="BP1115" s="34"/>
      <c r="BQ1115" s="34"/>
      <c r="BR1115" s="34"/>
      <c r="BS1115" s="34"/>
      <c r="BT1115" s="34"/>
      <c r="BU1115" s="34"/>
      <c r="BV1115" s="34"/>
    </row>
    <row r="1116" spans="1:74">
      <c r="A1116" s="34"/>
      <c r="B1116" s="34"/>
      <c r="C1116" s="34"/>
      <c r="D1116" s="34"/>
      <c r="E1116" s="34"/>
      <c r="F1116" s="34"/>
      <c r="G1116" s="34"/>
      <c r="H1116" s="34"/>
      <c r="I1116" s="34"/>
      <c r="J1116" s="34"/>
      <c r="K1116" s="34"/>
      <c r="L1116" s="34"/>
      <c r="M1116" s="34"/>
      <c r="N1116" s="34"/>
      <c r="O1116" s="34"/>
      <c r="P1116" s="34"/>
      <c r="Q1116" s="34"/>
      <c r="R1116" s="34"/>
      <c r="S1116" s="34"/>
      <c r="T1116" s="34"/>
      <c r="U1116" s="34"/>
      <c r="V1116" s="34"/>
      <c r="W1116" s="34"/>
      <c r="X1116" s="34"/>
      <c r="Y1116" s="34"/>
      <c r="Z1116" s="34"/>
      <c r="AA1116" s="34"/>
      <c r="AB1116" s="34"/>
      <c r="AC1116" s="34"/>
      <c r="AD1116" s="34"/>
      <c r="AE1116" s="34"/>
      <c r="AF1116" s="34"/>
      <c r="AG1116" s="34"/>
      <c r="AH1116" s="34"/>
      <c r="AI1116" s="34"/>
      <c r="AJ1116" s="34"/>
      <c r="AK1116" s="34"/>
      <c r="AL1116" s="34"/>
      <c r="AM1116" s="34"/>
      <c r="AN1116" s="34"/>
      <c r="AO1116" s="34"/>
      <c r="AP1116" s="34"/>
      <c r="AQ1116" s="34"/>
      <c r="AR1116" s="34"/>
      <c r="AS1116" s="34"/>
      <c r="AT1116" s="34"/>
      <c r="AU1116" s="34"/>
      <c r="AV1116" s="34"/>
      <c r="AW1116" s="34"/>
      <c r="AX1116" s="34"/>
      <c r="AY1116" s="34"/>
      <c r="AZ1116" s="34"/>
      <c r="BA1116" s="34"/>
      <c r="BB1116" s="34"/>
      <c r="BC1116" s="34"/>
      <c r="BD1116" s="34"/>
      <c r="BE1116" s="34"/>
      <c r="BF1116" s="34"/>
      <c r="BG1116" s="34"/>
      <c r="BH1116" s="34"/>
      <c r="BI1116" s="34"/>
      <c r="BJ1116" s="34"/>
      <c r="BK1116" s="34"/>
      <c r="BL1116" s="34"/>
      <c r="BM1116" s="34"/>
      <c r="BN1116" s="34"/>
      <c r="BO1116" s="34"/>
      <c r="BP1116" s="34"/>
      <c r="BQ1116" s="34"/>
      <c r="BR1116" s="34"/>
      <c r="BS1116" s="34"/>
      <c r="BT1116" s="34"/>
      <c r="BU1116" s="34"/>
      <c r="BV1116" s="34"/>
    </row>
    <row r="1117" spans="1:74">
      <c r="A1117" s="34"/>
      <c r="B1117" s="34"/>
      <c r="C1117" s="34"/>
      <c r="D1117" s="34"/>
      <c r="E1117" s="34"/>
      <c r="F1117" s="34"/>
      <c r="G1117" s="34"/>
      <c r="H1117" s="34"/>
      <c r="I1117" s="34"/>
      <c r="J1117" s="34"/>
      <c r="K1117" s="34"/>
      <c r="L1117" s="34"/>
      <c r="M1117" s="34"/>
      <c r="N1117" s="34"/>
      <c r="O1117" s="34"/>
      <c r="P1117" s="34"/>
      <c r="Q1117" s="34"/>
      <c r="R1117" s="34"/>
      <c r="S1117" s="34"/>
      <c r="T1117" s="34"/>
      <c r="U1117" s="34"/>
      <c r="V1117" s="34"/>
      <c r="W1117" s="34"/>
      <c r="X1117" s="34"/>
      <c r="Y1117" s="34"/>
      <c r="Z1117" s="34"/>
      <c r="AA1117" s="34"/>
      <c r="AB1117" s="34"/>
      <c r="AC1117" s="34"/>
      <c r="AD1117" s="34"/>
      <c r="AE1117" s="34"/>
      <c r="AF1117" s="34"/>
      <c r="AG1117" s="34"/>
      <c r="AH1117" s="34"/>
      <c r="AI1117" s="34"/>
      <c r="AJ1117" s="34"/>
      <c r="AK1117" s="34"/>
      <c r="AL1117" s="34"/>
      <c r="AM1117" s="34"/>
      <c r="AN1117" s="34"/>
      <c r="AO1117" s="34"/>
      <c r="AP1117" s="34"/>
      <c r="AQ1117" s="34"/>
      <c r="AR1117" s="34"/>
      <c r="AS1117" s="34"/>
      <c r="AT1117" s="34"/>
      <c r="AU1117" s="34"/>
      <c r="AV1117" s="34"/>
      <c r="AW1117" s="34"/>
      <c r="AX1117" s="34"/>
      <c r="AY1117" s="34"/>
      <c r="AZ1117" s="34"/>
      <c r="BA1117" s="34"/>
      <c r="BB1117" s="34"/>
      <c r="BC1117" s="34"/>
      <c r="BD1117" s="34"/>
      <c r="BE1117" s="34"/>
      <c r="BF1117" s="34"/>
      <c r="BG1117" s="34"/>
      <c r="BH1117" s="34"/>
      <c r="BI1117" s="34"/>
      <c r="BJ1117" s="34"/>
      <c r="BK1117" s="34"/>
      <c r="BL1117" s="34"/>
      <c r="BM1117" s="34"/>
      <c r="BN1117" s="34"/>
      <c r="BO1117" s="34"/>
      <c r="BP1117" s="34"/>
      <c r="BQ1117" s="34"/>
      <c r="BR1117" s="34"/>
      <c r="BS1117" s="34"/>
      <c r="BT1117" s="34"/>
      <c r="BU1117" s="34"/>
      <c r="BV1117" s="34"/>
    </row>
    <row r="1118" spans="1:74">
      <c r="A1118" s="34"/>
      <c r="B1118" s="34"/>
      <c r="C1118" s="34"/>
      <c r="D1118" s="34"/>
      <c r="E1118" s="34"/>
      <c r="F1118" s="34"/>
      <c r="G1118" s="34"/>
      <c r="H1118" s="34"/>
      <c r="I1118" s="34"/>
      <c r="J1118" s="34"/>
      <c r="K1118" s="34"/>
      <c r="L1118" s="34"/>
      <c r="M1118" s="34"/>
      <c r="N1118" s="34"/>
      <c r="O1118" s="34"/>
      <c r="P1118" s="34"/>
      <c r="Q1118" s="34"/>
      <c r="R1118" s="34"/>
      <c r="S1118" s="34"/>
      <c r="T1118" s="34"/>
      <c r="U1118" s="34"/>
      <c r="V1118" s="34"/>
      <c r="W1118" s="34"/>
      <c r="X1118" s="34"/>
      <c r="Y1118" s="34"/>
      <c r="Z1118" s="34"/>
      <c r="AA1118" s="34"/>
      <c r="AB1118" s="34"/>
      <c r="AC1118" s="34"/>
      <c r="AD1118" s="34"/>
      <c r="AE1118" s="34"/>
      <c r="AF1118" s="34"/>
      <c r="AG1118" s="34"/>
      <c r="AH1118" s="34"/>
      <c r="AI1118" s="34"/>
      <c r="AJ1118" s="34"/>
      <c r="AK1118" s="34"/>
      <c r="AL1118" s="34"/>
      <c r="AM1118" s="34"/>
      <c r="AN1118" s="34"/>
      <c r="AO1118" s="34"/>
      <c r="AP1118" s="34"/>
      <c r="AQ1118" s="34"/>
      <c r="AR1118" s="34"/>
      <c r="AS1118" s="34"/>
      <c r="AT1118" s="34"/>
      <c r="AU1118" s="34"/>
      <c r="AV1118" s="34"/>
      <c r="AW1118" s="34"/>
      <c r="AX1118" s="34"/>
      <c r="AY1118" s="34"/>
      <c r="AZ1118" s="34"/>
      <c r="BA1118" s="34"/>
      <c r="BB1118" s="34"/>
      <c r="BC1118" s="34"/>
      <c r="BD1118" s="34"/>
      <c r="BE1118" s="34"/>
      <c r="BF1118" s="34"/>
      <c r="BG1118" s="34"/>
      <c r="BH1118" s="34"/>
      <c r="BI1118" s="34"/>
      <c r="BJ1118" s="34"/>
      <c r="BK1118" s="34"/>
      <c r="BL1118" s="34"/>
      <c r="BM1118" s="34"/>
      <c r="BN1118" s="34"/>
      <c r="BO1118" s="34"/>
      <c r="BP1118" s="34"/>
      <c r="BQ1118" s="34"/>
      <c r="BR1118" s="34"/>
      <c r="BS1118" s="34"/>
      <c r="BT1118" s="34"/>
      <c r="BU1118" s="34"/>
      <c r="BV1118" s="34"/>
    </row>
    <row r="1119" spans="1:74">
      <c r="A1119" s="34"/>
      <c r="B1119" s="34"/>
      <c r="C1119" s="34"/>
      <c r="D1119" s="34"/>
      <c r="E1119" s="34"/>
      <c r="F1119" s="34"/>
      <c r="G1119" s="34"/>
      <c r="H1119" s="34"/>
      <c r="I1119" s="34"/>
      <c r="J1119" s="34"/>
      <c r="K1119" s="34"/>
      <c r="L1119" s="34"/>
      <c r="M1119" s="34"/>
      <c r="N1119" s="34"/>
      <c r="O1119" s="34"/>
      <c r="P1119" s="34"/>
      <c r="Q1119" s="34"/>
      <c r="R1119" s="34"/>
      <c r="S1119" s="34"/>
      <c r="T1119" s="34"/>
      <c r="U1119" s="34"/>
      <c r="V1119" s="34"/>
      <c r="W1119" s="34"/>
      <c r="X1119" s="34"/>
      <c r="Y1119" s="34"/>
      <c r="Z1119" s="34"/>
      <c r="AA1119" s="34"/>
      <c r="AB1119" s="34"/>
      <c r="AC1119" s="34"/>
      <c r="AD1119" s="34"/>
      <c r="AE1119" s="34"/>
      <c r="AF1119" s="34"/>
      <c r="AG1119" s="34"/>
      <c r="AH1119" s="34"/>
      <c r="AI1119" s="34"/>
      <c r="AJ1119" s="34"/>
      <c r="AK1119" s="34"/>
      <c r="AL1119" s="34"/>
      <c r="AM1119" s="34"/>
      <c r="AN1119" s="34"/>
      <c r="AO1119" s="34"/>
      <c r="AP1119" s="34"/>
      <c r="AQ1119" s="34"/>
      <c r="AR1119" s="34"/>
      <c r="AS1119" s="34"/>
      <c r="AT1119" s="34"/>
      <c r="AU1119" s="34"/>
      <c r="AV1119" s="34"/>
      <c r="AW1119" s="34"/>
      <c r="AX1119" s="34"/>
      <c r="AY1119" s="34"/>
      <c r="AZ1119" s="34"/>
      <c r="BA1119" s="34"/>
      <c r="BB1119" s="34"/>
      <c r="BC1119" s="34"/>
      <c r="BD1119" s="34"/>
      <c r="BE1119" s="34"/>
      <c r="BF1119" s="34"/>
      <c r="BG1119" s="34"/>
      <c r="BH1119" s="34"/>
      <c r="BI1119" s="34"/>
      <c r="BJ1119" s="34"/>
      <c r="BK1119" s="34"/>
      <c r="BL1119" s="34"/>
      <c r="BM1119" s="34"/>
      <c r="BN1119" s="34"/>
      <c r="BO1119" s="34"/>
      <c r="BP1119" s="34"/>
      <c r="BQ1119" s="34"/>
      <c r="BR1119" s="34"/>
      <c r="BS1119" s="34"/>
      <c r="BT1119" s="34"/>
      <c r="BU1119" s="34"/>
      <c r="BV1119" s="34"/>
    </row>
    <row r="1120" spans="1:74">
      <c r="A1120" s="34"/>
      <c r="B1120" s="34"/>
      <c r="C1120" s="34"/>
      <c r="D1120" s="34"/>
      <c r="E1120" s="34"/>
      <c r="F1120" s="34"/>
      <c r="G1120" s="34"/>
      <c r="H1120" s="34"/>
      <c r="I1120" s="34"/>
      <c r="J1120" s="34"/>
      <c r="K1120" s="34"/>
      <c r="L1120" s="34"/>
      <c r="M1120" s="34"/>
      <c r="N1120" s="34"/>
      <c r="O1120" s="34"/>
      <c r="P1120" s="34"/>
      <c r="Q1120" s="34"/>
      <c r="R1120" s="34"/>
      <c r="S1120" s="34"/>
      <c r="T1120" s="34"/>
      <c r="U1120" s="34"/>
      <c r="V1120" s="34"/>
      <c r="W1120" s="34"/>
      <c r="X1120" s="34"/>
      <c r="Y1120" s="34"/>
      <c r="Z1120" s="34"/>
      <c r="AA1120" s="34"/>
      <c r="AB1120" s="34"/>
      <c r="AC1120" s="34"/>
      <c r="AD1120" s="34"/>
      <c r="AE1120" s="34"/>
      <c r="AF1120" s="34"/>
      <c r="AG1120" s="34"/>
      <c r="AH1120" s="34"/>
      <c r="AI1120" s="34"/>
      <c r="AJ1120" s="34"/>
      <c r="AK1120" s="34"/>
      <c r="AL1120" s="34"/>
      <c r="AM1120" s="34"/>
      <c r="AN1120" s="34"/>
      <c r="AO1120" s="34"/>
      <c r="AP1120" s="34"/>
      <c r="AQ1120" s="34"/>
      <c r="AR1120" s="34"/>
      <c r="AS1120" s="34"/>
      <c r="AT1120" s="34"/>
      <c r="AU1120" s="34"/>
      <c r="AV1120" s="34"/>
      <c r="AW1120" s="34"/>
      <c r="AX1120" s="34"/>
      <c r="AY1120" s="34"/>
      <c r="AZ1120" s="34"/>
      <c r="BA1120" s="34"/>
      <c r="BB1120" s="34"/>
      <c r="BC1120" s="34"/>
      <c r="BD1120" s="34"/>
      <c r="BE1120" s="34"/>
      <c r="BF1120" s="34"/>
      <c r="BG1120" s="34"/>
      <c r="BH1120" s="34"/>
      <c r="BI1120" s="34"/>
      <c r="BJ1120" s="34"/>
      <c r="BK1120" s="34"/>
      <c r="BL1120" s="34"/>
      <c r="BM1120" s="34"/>
      <c r="BN1120" s="34"/>
      <c r="BO1120" s="34"/>
      <c r="BP1120" s="34"/>
      <c r="BQ1120" s="34"/>
      <c r="BR1120" s="34"/>
      <c r="BS1120" s="34"/>
      <c r="BT1120" s="34"/>
      <c r="BU1120" s="34"/>
      <c r="BV1120" s="34"/>
    </row>
    <row r="1121" spans="1:74">
      <c r="A1121" s="34"/>
      <c r="B1121" s="34"/>
      <c r="C1121" s="34"/>
      <c r="D1121" s="34"/>
      <c r="E1121" s="34"/>
      <c r="F1121" s="34"/>
      <c r="G1121" s="34"/>
      <c r="H1121" s="34"/>
      <c r="I1121" s="34"/>
      <c r="J1121" s="34"/>
      <c r="K1121" s="34"/>
      <c r="L1121" s="34"/>
      <c r="M1121" s="34"/>
      <c r="N1121" s="34"/>
      <c r="O1121" s="34"/>
      <c r="P1121" s="34"/>
      <c r="Q1121" s="34"/>
      <c r="R1121" s="34"/>
      <c r="S1121" s="34"/>
      <c r="T1121" s="34"/>
      <c r="U1121" s="34"/>
      <c r="V1121" s="34"/>
      <c r="W1121" s="34"/>
      <c r="X1121" s="34"/>
      <c r="Y1121" s="34"/>
      <c r="Z1121" s="34"/>
      <c r="AA1121" s="34"/>
      <c r="AB1121" s="34"/>
      <c r="AC1121" s="34"/>
      <c r="AD1121" s="34"/>
      <c r="AE1121" s="34"/>
      <c r="AF1121" s="34"/>
      <c r="AG1121" s="34"/>
      <c r="AH1121" s="34"/>
      <c r="AI1121" s="34"/>
      <c r="AJ1121" s="34"/>
      <c r="AK1121" s="34"/>
      <c r="AL1121" s="34"/>
      <c r="AM1121" s="34"/>
      <c r="AN1121" s="34"/>
      <c r="AO1121" s="34"/>
      <c r="AP1121" s="34"/>
      <c r="AQ1121" s="34"/>
      <c r="AR1121" s="34"/>
      <c r="AS1121" s="34"/>
      <c r="AT1121" s="34"/>
      <c r="AU1121" s="34"/>
      <c r="AV1121" s="34"/>
      <c r="AW1121" s="34"/>
      <c r="AX1121" s="34"/>
      <c r="AY1121" s="34"/>
      <c r="AZ1121" s="34"/>
      <c r="BA1121" s="34"/>
      <c r="BB1121" s="34"/>
      <c r="BC1121" s="34"/>
      <c r="BD1121" s="34"/>
      <c r="BE1121" s="34"/>
      <c r="BF1121" s="34"/>
      <c r="BG1121" s="34"/>
      <c r="BH1121" s="34"/>
      <c r="BI1121" s="34"/>
      <c r="BJ1121" s="34"/>
      <c r="BK1121" s="34"/>
      <c r="BL1121" s="34"/>
      <c r="BM1121" s="34"/>
      <c r="BN1121" s="34"/>
      <c r="BO1121" s="34"/>
      <c r="BP1121" s="34"/>
      <c r="BQ1121" s="34"/>
      <c r="BR1121" s="34"/>
      <c r="BS1121" s="34"/>
      <c r="BT1121" s="34"/>
      <c r="BU1121" s="34"/>
      <c r="BV1121" s="34"/>
    </row>
    <row r="1122" spans="1:74">
      <c r="A1122" s="34"/>
      <c r="B1122" s="34"/>
      <c r="C1122" s="34"/>
      <c r="D1122" s="34"/>
      <c r="E1122" s="34"/>
      <c r="F1122" s="34"/>
      <c r="G1122" s="34"/>
      <c r="H1122" s="34"/>
      <c r="I1122" s="34"/>
      <c r="J1122" s="34"/>
      <c r="K1122" s="34"/>
      <c r="L1122" s="34"/>
      <c r="M1122" s="34"/>
      <c r="N1122" s="34"/>
      <c r="O1122" s="34"/>
      <c r="P1122" s="34"/>
      <c r="Q1122" s="34"/>
      <c r="R1122" s="34"/>
      <c r="S1122" s="34"/>
      <c r="T1122" s="34"/>
      <c r="U1122" s="34"/>
      <c r="V1122" s="34"/>
      <c r="W1122" s="34"/>
      <c r="X1122" s="34"/>
      <c r="Y1122" s="34"/>
      <c r="Z1122" s="34"/>
      <c r="AA1122" s="34"/>
      <c r="AB1122" s="34"/>
      <c r="AC1122" s="34"/>
      <c r="AD1122" s="34"/>
      <c r="AE1122" s="34"/>
      <c r="AF1122" s="34"/>
      <c r="AG1122" s="34"/>
      <c r="AH1122" s="34"/>
      <c r="AI1122" s="34"/>
      <c r="AJ1122" s="34"/>
      <c r="AK1122" s="34"/>
      <c r="AL1122" s="34"/>
      <c r="AM1122" s="34"/>
      <c r="AN1122" s="34"/>
      <c r="AO1122" s="34"/>
      <c r="AP1122" s="34"/>
      <c r="AQ1122" s="34"/>
      <c r="AR1122" s="34"/>
      <c r="AS1122" s="34"/>
      <c r="AT1122" s="34"/>
      <c r="AU1122" s="34"/>
      <c r="AV1122" s="34"/>
      <c r="AW1122" s="34"/>
      <c r="AX1122" s="34"/>
      <c r="AY1122" s="34"/>
      <c r="AZ1122" s="34"/>
      <c r="BA1122" s="34"/>
      <c r="BB1122" s="34"/>
      <c r="BC1122" s="34"/>
      <c r="BD1122" s="34"/>
      <c r="BE1122" s="34"/>
      <c r="BF1122" s="34"/>
      <c r="BG1122" s="34"/>
      <c r="BH1122" s="34"/>
      <c r="BI1122" s="34"/>
      <c r="BJ1122" s="34"/>
      <c r="BK1122" s="34"/>
      <c r="BL1122" s="34"/>
      <c r="BM1122" s="34"/>
      <c r="BN1122" s="34"/>
      <c r="BO1122" s="34"/>
      <c r="BP1122" s="34"/>
      <c r="BQ1122" s="34"/>
      <c r="BR1122" s="34"/>
      <c r="BS1122" s="34"/>
      <c r="BT1122" s="34"/>
      <c r="BU1122" s="34"/>
      <c r="BV1122" s="34"/>
    </row>
    <row r="1123" spans="1:74">
      <c r="A1123" s="34"/>
      <c r="B1123" s="34"/>
      <c r="C1123" s="34"/>
      <c r="D1123" s="34"/>
      <c r="E1123" s="34"/>
      <c r="F1123" s="34"/>
      <c r="G1123" s="34"/>
      <c r="H1123" s="34"/>
      <c r="I1123" s="34"/>
      <c r="J1123" s="34"/>
      <c r="K1123" s="34"/>
      <c r="L1123" s="34"/>
      <c r="M1123" s="34"/>
      <c r="N1123" s="34"/>
      <c r="O1123" s="34"/>
      <c r="P1123" s="34"/>
      <c r="Q1123" s="34"/>
      <c r="R1123" s="34"/>
      <c r="S1123" s="34"/>
      <c r="T1123" s="34"/>
      <c r="U1123" s="34"/>
      <c r="V1123" s="34"/>
      <c r="W1123" s="34"/>
      <c r="X1123" s="34"/>
      <c r="Y1123" s="34"/>
      <c r="Z1123" s="34"/>
      <c r="AA1123" s="34"/>
      <c r="AB1123" s="34"/>
      <c r="AC1123" s="34"/>
      <c r="AD1123" s="34"/>
      <c r="AE1123" s="34"/>
      <c r="AF1123" s="34"/>
      <c r="AG1123" s="34"/>
      <c r="AH1123" s="34"/>
      <c r="AI1123" s="34"/>
      <c r="AJ1123" s="34"/>
      <c r="AK1123" s="34"/>
      <c r="AL1123" s="34"/>
      <c r="AM1123" s="34"/>
      <c r="AN1123" s="34"/>
      <c r="AO1123" s="34"/>
      <c r="AP1123" s="34"/>
      <c r="AQ1123" s="34"/>
      <c r="AR1123" s="34"/>
      <c r="AS1123" s="34"/>
      <c r="AT1123" s="34"/>
      <c r="AU1123" s="34"/>
      <c r="AV1123" s="34"/>
      <c r="AW1123" s="34"/>
      <c r="AX1123" s="34"/>
      <c r="AY1123" s="34"/>
      <c r="AZ1123" s="34"/>
      <c r="BA1123" s="34"/>
      <c r="BB1123" s="34"/>
      <c r="BC1123" s="34"/>
      <c r="BD1123" s="34"/>
      <c r="BE1123" s="34"/>
      <c r="BF1123" s="34"/>
      <c r="BG1123" s="34"/>
      <c r="BH1123" s="34"/>
      <c r="BI1123" s="34"/>
      <c r="BJ1123" s="34"/>
      <c r="BK1123" s="34"/>
      <c r="BL1123" s="34"/>
      <c r="BM1123" s="34"/>
      <c r="BN1123" s="34"/>
      <c r="BO1123" s="34"/>
      <c r="BP1123" s="34"/>
      <c r="BQ1123" s="34"/>
      <c r="BR1123" s="34"/>
      <c r="BS1123" s="34"/>
      <c r="BT1123" s="34"/>
      <c r="BU1123" s="34"/>
      <c r="BV1123" s="34"/>
    </row>
    <row r="1124" spans="1:74">
      <c r="A1124" s="34"/>
      <c r="B1124" s="34"/>
      <c r="C1124" s="34"/>
      <c r="D1124" s="34"/>
      <c r="E1124" s="34"/>
      <c r="F1124" s="34"/>
      <c r="G1124" s="34"/>
      <c r="H1124" s="34"/>
      <c r="I1124" s="34"/>
      <c r="J1124" s="34"/>
      <c r="K1124" s="34"/>
      <c r="L1124" s="34"/>
      <c r="M1124" s="34"/>
      <c r="N1124" s="34"/>
      <c r="O1124" s="34"/>
      <c r="P1124" s="34"/>
      <c r="Q1124" s="34"/>
      <c r="R1124" s="34"/>
      <c r="S1124" s="34"/>
      <c r="T1124" s="34"/>
      <c r="U1124" s="34"/>
      <c r="V1124" s="34"/>
      <c r="W1124" s="34"/>
      <c r="X1124" s="34"/>
      <c r="Y1124" s="34"/>
      <c r="Z1124" s="34"/>
      <c r="AA1124" s="34"/>
      <c r="AB1124" s="34"/>
      <c r="AC1124" s="34"/>
      <c r="AD1124" s="34"/>
      <c r="AE1124" s="34"/>
      <c r="AF1124" s="34"/>
      <c r="AG1124" s="34"/>
      <c r="AH1124" s="34"/>
      <c r="AI1124" s="34"/>
      <c r="AJ1124" s="34"/>
      <c r="AK1124" s="34"/>
      <c r="AL1124" s="34"/>
      <c r="AM1124" s="34"/>
      <c r="AN1124" s="34"/>
      <c r="AO1124" s="34"/>
      <c r="AP1124" s="34"/>
      <c r="AQ1124" s="34"/>
      <c r="AR1124" s="34"/>
      <c r="AS1124" s="34"/>
      <c r="AT1124" s="34"/>
      <c r="AU1124" s="34"/>
      <c r="AV1124" s="34"/>
      <c r="AW1124" s="34"/>
      <c r="AX1124" s="34"/>
      <c r="AY1124" s="34"/>
      <c r="AZ1124" s="34"/>
      <c r="BA1124" s="34"/>
      <c r="BB1124" s="34"/>
      <c r="BC1124" s="34"/>
      <c r="BD1124" s="34"/>
      <c r="BE1124" s="34"/>
      <c r="BF1124" s="34"/>
      <c r="BG1124" s="34"/>
      <c r="BH1124" s="34"/>
      <c r="BI1124" s="34"/>
      <c r="BJ1124" s="34"/>
      <c r="BK1124" s="34"/>
      <c r="BL1124" s="34"/>
      <c r="BM1124" s="34"/>
      <c r="BN1124" s="34"/>
      <c r="BO1124" s="34"/>
      <c r="BP1124" s="34"/>
      <c r="BQ1124" s="34"/>
      <c r="BR1124" s="34"/>
      <c r="BS1124" s="34"/>
      <c r="BT1124" s="34"/>
      <c r="BU1124" s="34"/>
      <c r="BV1124" s="34"/>
    </row>
    <row r="1125" spans="1:74">
      <c r="A1125" s="34"/>
      <c r="B1125" s="34"/>
      <c r="C1125" s="34"/>
      <c r="D1125" s="34"/>
      <c r="E1125" s="34"/>
      <c r="F1125" s="34"/>
      <c r="G1125" s="34"/>
      <c r="H1125" s="34"/>
      <c r="I1125" s="34"/>
      <c r="J1125" s="34"/>
      <c r="K1125" s="34"/>
      <c r="L1125" s="34"/>
      <c r="M1125" s="34"/>
      <c r="N1125" s="34"/>
      <c r="O1125" s="34"/>
      <c r="P1125" s="34"/>
      <c r="Q1125" s="34"/>
      <c r="R1125" s="34"/>
      <c r="S1125" s="34"/>
      <c r="T1125" s="34"/>
      <c r="U1125" s="34"/>
      <c r="V1125" s="34"/>
      <c r="W1125" s="34"/>
      <c r="X1125" s="34"/>
      <c r="Y1125" s="34"/>
      <c r="Z1125" s="34"/>
      <c r="AA1125" s="34"/>
      <c r="AB1125" s="34"/>
      <c r="AC1125" s="34"/>
      <c r="AD1125" s="34"/>
      <c r="AE1125" s="34"/>
      <c r="AF1125" s="34"/>
      <c r="AG1125" s="34"/>
      <c r="AH1125" s="34"/>
      <c r="AI1125" s="34"/>
      <c r="AJ1125" s="34"/>
      <c r="AK1125" s="34"/>
      <c r="AL1125" s="34"/>
      <c r="AM1125" s="34"/>
      <c r="AN1125" s="34"/>
      <c r="AO1125" s="34"/>
      <c r="AP1125" s="34"/>
      <c r="AQ1125" s="34"/>
      <c r="AR1125" s="34"/>
      <c r="AS1125" s="34"/>
      <c r="AT1125" s="34"/>
      <c r="AU1125" s="34"/>
      <c r="AV1125" s="34"/>
      <c r="AW1125" s="34"/>
      <c r="AX1125" s="34"/>
      <c r="AY1125" s="34"/>
      <c r="AZ1125" s="34"/>
      <c r="BA1125" s="34"/>
      <c r="BB1125" s="34"/>
      <c r="BC1125" s="34"/>
      <c r="BD1125" s="34"/>
      <c r="BE1125" s="34"/>
      <c r="BF1125" s="34"/>
      <c r="BG1125" s="34"/>
      <c r="BH1125" s="34"/>
      <c r="BI1125" s="34"/>
      <c r="BJ1125" s="34"/>
      <c r="BK1125" s="34"/>
      <c r="BL1125" s="34"/>
      <c r="BM1125" s="34"/>
      <c r="BN1125" s="34"/>
      <c r="BO1125" s="34"/>
      <c r="BP1125" s="34"/>
      <c r="BQ1125" s="34"/>
      <c r="BR1125" s="34"/>
      <c r="BS1125" s="34"/>
      <c r="BT1125" s="34"/>
      <c r="BU1125" s="34"/>
      <c r="BV1125" s="34"/>
    </row>
    <row r="1126" spans="1:74">
      <c r="A1126" s="34"/>
      <c r="B1126" s="34"/>
      <c r="C1126" s="34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  <c r="T1126" s="34"/>
      <c r="U1126" s="34"/>
      <c r="V1126" s="34"/>
      <c r="W1126" s="34"/>
      <c r="X1126" s="34"/>
      <c r="Y1126" s="34"/>
      <c r="Z1126" s="34"/>
      <c r="AA1126" s="34"/>
      <c r="AB1126" s="34"/>
      <c r="AC1126" s="34"/>
      <c r="AD1126" s="34"/>
      <c r="AE1126" s="34"/>
      <c r="AF1126" s="34"/>
      <c r="AG1126" s="34"/>
      <c r="AH1126" s="34"/>
      <c r="AI1126" s="34"/>
      <c r="AJ1126" s="34"/>
      <c r="AK1126" s="34"/>
      <c r="AL1126" s="34"/>
      <c r="AM1126" s="34"/>
      <c r="AN1126" s="34"/>
      <c r="AO1126" s="34"/>
      <c r="AP1126" s="34"/>
      <c r="AQ1126" s="34"/>
      <c r="AR1126" s="34"/>
      <c r="AS1126" s="34"/>
      <c r="AT1126" s="34"/>
      <c r="AU1126" s="34"/>
      <c r="AV1126" s="34"/>
      <c r="AW1126" s="34"/>
      <c r="AX1126" s="34"/>
      <c r="AY1126" s="34"/>
      <c r="AZ1126" s="34"/>
      <c r="BA1126" s="34"/>
      <c r="BB1126" s="34"/>
      <c r="BC1126" s="34"/>
      <c r="BD1126" s="34"/>
      <c r="BE1126" s="34"/>
      <c r="BF1126" s="34"/>
      <c r="BG1126" s="34"/>
      <c r="BH1126" s="34"/>
      <c r="BI1126" s="34"/>
      <c r="BJ1126" s="34"/>
      <c r="BK1126" s="34"/>
      <c r="BL1126" s="34"/>
      <c r="BM1126" s="34"/>
      <c r="BN1126" s="34"/>
      <c r="BO1126" s="34"/>
      <c r="BP1126" s="34"/>
      <c r="BQ1126" s="34"/>
      <c r="BR1126" s="34"/>
      <c r="BS1126" s="34"/>
      <c r="BT1126" s="34"/>
      <c r="BU1126" s="34"/>
      <c r="BV1126" s="34"/>
    </row>
    <row r="1127" spans="1:74">
      <c r="A1127" s="34"/>
      <c r="B1127" s="34"/>
      <c r="C1127" s="34"/>
      <c r="D1127" s="34"/>
      <c r="E1127" s="34"/>
      <c r="F1127" s="34"/>
      <c r="G1127" s="34"/>
      <c r="H1127" s="34"/>
      <c r="I1127" s="34"/>
      <c r="J1127" s="34"/>
      <c r="K1127" s="34"/>
      <c r="L1127" s="34"/>
      <c r="M1127" s="34"/>
      <c r="N1127" s="34"/>
      <c r="O1127" s="34"/>
      <c r="P1127" s="34"/>
      <c r="Q1127" s="34"/>
      <c r="R1127" s="34"/>
      <c r="S1127" s="34"/>
      <c r="T1127" s="34"/>
      <c r="U1127" s="34"/>
      <c r="V1127" s="34"/>
      <c r="W1127" s="34"/>
      <c r="X1127" s="34"/>
      <c r="Y1127" s="34"/>
      <c r="Z1127" s="34"/>
      <c r="AA1127" s="34"/>
      <c r="AB1127" s="34"/>
      <c r="AC1127" s="34"/>
      <c r="AD1127" s="34"/>
      <c r="AE1127" s="34"/>
      <c r="AF1127" s="34"/>
      <c r="AG1127" s="34"/>
      <c r="AH1127" s="34"/>
      <c r="AI1127" s="34"/>
      <c r="AJ1127" s="34"/>
      <c r="AK1127" s="34"/>
      <c r="AL1127" s="34"/>
      <c r="AM1127" s="34"/>
      <c r="AN1127" s="34"/>
      <c r="AO1127" s="34"/>
      <c r="AP1127" s="34"/>
      <c r="AQ1127" s="34"/>
      <c r="AR1127" s="34"/>
      <c r="AS1127" s="34"/>
      <c r="AT1127" s="34"/>
      <c r="AU1127" s="34"/>
      <c r="AV1127" s="34"/>
      <c r="AW1127" s="34"/>
      <c r="AX1127" s="34"/>
      <c r="AY1127" s="34"/>
      <c r="AZ1127" s="34"/>
      <c r="BA1127" s="34"/>
      <c r="BB1127" s="34"/>
      <c r="BC1127" s="34"/>
      <c r="BD1127" s="34"/>
      <c r="BE1127" s="34"/>
      <c r="BF1127" s="34"/>
      <c r="BG1127" s="34"/>
      <c r="BH1127" s="34"/>
      <c r="BI1127" s="34"/>
      <c r="BJ1127" s="34"/>
      <c r="BK1127" s="34"/>
      <c r="BL1127" s="34"/>
      <c r="BM1127" s="34"/>
      <c r="BN1127" s="34"/>
      <c r="BO1127" s="34"/>
      <c r="BP1127" s="34"/>
      <c r="BQ1127" s="34"/>
      <c r="BR1127" s="34"/>
      <c r="BS1127" s="34"/>
      <c r="BT1127" s="34"/>
      <c r="BU1127" s="34"/>
      <c r="BV1127" s="34"/>
    </row>
    <row r="1128" spans="1:74">
      <c r="A1128" s="34"/>
      <c r="B1128" s="34"/>
      <c r="C1128" s="34"/>
      <c r="D1128" s="34"/>
      <c r="E1128" s="34"/>
      <c r="F1128" s="34"/>
      <c r="G1128" s="34"/>
      <c r="H1128" s="34"/>
      <c r="I1128" s="34"/>
      <c r="J1128" s="34"/>
      <c r="K1128" s="34"/>
      <c r="L1128" s="34"/>
      <c r="M1128" s="34"/>
      <c r="N1128" s="34"/>
      <c r="O1128" s="34"/>
      <c r="P1128" s="34"/>
      <c r="Q1128" s="34"/>
      <c r="R1128" s="34"/>
      <c r="S1128" s="34"/>
      <c r="T1128" s="34"/>
      <c r="U1128" s="34"/>
      <c r="V1128" s="34"/>
      <c r="W1128" s="34"/>
      <c r="X1128" s="34"/>
      <c r="Y1128" s="34"/>
      <c r="Z1128" s="34"/>
      <c r="AA1128" s="34"/>
      <c r="AB1128" s="34"/>
      <c r="AC1128" s="34"/>
      <c r="AD1128" s="34"/>
      <c r="AE1128" s="34"/>
      <c r="AF1128" s="34"/>
      <c r="AG1128" s="34"/>
      <c r="AH1128" s="34"/>
      <c r="AI1128" s="34"/>
      <c r="AJ1128" s="34"/>
      <c r="AK1128" s="34"/>
      <c r="AL1128" s="34"/>
      <c r="AM1128" s="34"/>
      <c r="AN1128" s="34"/>
      <c r="AO1128" s="34"/>
      <c r="AP1128" s="34"/>
      <c r="AQ1128" s="34"/>
      <c r="AR1128" s="34"/>
      <c r="AS1128" s="34"/>
      <c r="AT1128" s="34"/>
      <c r="AU1128" s="34"/>
      <c r="AV1128" s="34"/>
      <c r="AW1128" s="34"/>
      <c r="AX1128" s="34"/>
      <c r="AY1128" s="34"/>
      <c r="AZ1128" s="34"/>
      <c r="BA1128" s="34"/>
      <c r="BB1128" s="34"/>
      <c r="BC1128" s="34"/>
      <c r="BD1128" s="34"/>
      <c r="BE1128" s="34"/>
      <c r="BF1128" s="34"/>
      <c r="BG1128" s="34"/>
      <c r="BH1128" s="34"/>
      <c r="BI1128" s="34"/>
      <c r="BJ1128" s="34"/>
      <c r="BK1128" s="34"/>
      <c r="BL1128" s="34"/>
      <c r="BM1128" s="34"/>
      <c r="BN1128" s="34"/>
      <c r="BO1128" s="34"/>
      <c r="BP1128" s="34"/>
      <c r="BQ1128" s="34"/>
      <c r="BR1128" s="34"/>
      <c r="BS1128" s="34"/>
      <c r="BT1128" s="34"/>
      <c r="BU1128" s="34"/>
      <c r="BV1128" s="34"/>
    </row>
    <row r="1129" spans="1:74">
      <c r="A1129" s="34"/>
      <c r="B1129" s="34"/>
      <c r="C1129" s="34"/>
      <c r="D1129" s="34"/>
      <c r="E1129" s="34"/>
      <c r="F1129" s="34"/>
      <c r="G1129" s="34"/>
      <c r="H1129" s="34"/>
      <c r="I1129" s="34"/>
      <c r="J1129" s="34"/>
      <c r="K1129" s="34"/>
      <c r="L1129" s="34"/>
      <c r="M1129" s="34"/>
      <c r="N1129" s="34"/>
      <c r="O1129" s="34"/>
      <c r="P1129" s="34"/>
      <c r="Q1129" s="34"/>
      <c r="R1129" s="34"/>
      <c r="S1129" s="34"/>
      <c r="T1129" s="34"/>
      <c r="U1129" s="34"/>
      <c r="V1129" s="34"/>
      <c r="W1129" s="34"/>
      <c r="X1129" s="34"/>
      <c r="Y1129" s="34"/>
      <c r="Z1129" s="34"/>
      <c r="AA1129" s="34"/>
      <c r="AB1129" s="34"/>
      <c r="AC1129" s="34"/>
      <c r="AD1129" s="34"/>
      <c r="AE1129" s="34"/>
      <c r="AF1129" s="34"/>
      <c r="AG1129" s="34"/>
      <c r="AH1129" s="34"/>
      <c r="AI1129" s="34"/>
      <c r="AJ1129" s="34"/>
      <c r="AK1129" s="34"/>
      <c r="AL1129" s="34"/>
      <c r="AM1129" s="34"/>
      <c r="AN1129" s="34"/>
      <c r="AO1129" s="34"/>
      <c r="AP1129" s="34"/>
      <c r="AQ1129" s="34"/>
      <c r="AR1129" s="34"/>
      <c r="AS1129" s="34"/>
      <c r="AT1129" s="34"/>
      <c r="AU1129" s="34"/>
      <c r="AV1129" s="34"/>
      <c r="AW1129" s="34"/>
      <c r="AX1129" s="34"/>
      <c r="AY1129" s="34"/>
      <c r="AZ1129" s="34"/>
      <c r="BA1129" s="34"/>
      <c r="BB1129" s="34"/>
      <c r="BC1129" s="34"/>
      <c r="BD1129" s="34"/>
      <c r="BE1129" s="34"/>
      <c r="BF1129" s="34"/>
      <c r="BG1129" s="34"/>
      <c r="BH1129" s="34"/>
      <c r="BI1129" s="34"/>
      <c r="BJ1129" s="34"/>
      <c r="BK1129" s="34"/>
      <c r="BL1129" s="34"/>
      <c r="BM1129" s="34"/>
      <c r="BN1129" s="34"/>
      <c r="BO1129" s="34"/>
      <c r="BP1129" s="34"/>
      <c r="BQ1129" s="34"/>
      <c r="BR1129" s="34"/>
      <c r="BS1129" s="34"/>
      <c r="BT1129" s="34"/>
      <c r="BU1129" s="34"/>
      <c r="BV1129" s="34"/>
    </row>
    <row r="1130" spans="1:74">
      <c r="A1130" s="34"/>
      <c r="B1130" s="34"/>
      <c r="C1130" s="34"/>
      <c r="D1130" s="34"/>
      <c r="E1130" s="34"/>
      <c r="F1130" s="34"/>
      <c r="G1130" s="34"/>
      <c r="H1130" s="34"/>
      <c r="I1130" s="34"/>
      <c r="J1130" s="34"/>
      <c r="K1130" s="34"/>
      <c r="L1130" s="34"/>
      <c r="M1130" s="34"/>
      <c r="N1130" s="34"/>
      <c r="O1130" s="34"/>
      <c r="P1130" s="34"/>
      <c r="Q1130" s="34"/>
      <c r="R1130" s="34"/>
      <c r="S1130" s="34"/>
      <c r="T1130" s="34"/>
      <c r="U1130" s="34"/>
      <c r="V1130" s="34"/>
      <c r="W1130" s="34"/>
      <c r="X1130" s="34"/>
      <c r="Y1130" s="34"/>
      <c r="Z1130" s="34"/>
      <c r="AA1130" s="34"/>
      <c r="AB1130" s="34"/>
      <c r="AC1130" s="34"/>
      <c r="AD1130" s="34"/>
      <c r="AE1130" s="34"/>
      <c r="AF1130" s="34"/>
      <c r="AG1130" s="34"/>
      <c r="AH1130" s="34"/>
      <c r="AI1130" s="34"/>
      <c r="AJ1130" s="34"/>
      <c r="AK1130" s="34"/>
      <c r="AL1130" s="34"/>
      <c r="AM1130" s="34"/>
      <c r="AN1130" s="34"/>
      <c r="AO1130" s="34"/>
      <c r="AP1130" s="34"/>
      <c r="AQ1130" s="34"/>
      <c r="AR1130" s="34"/>
      <c r="AS1130" s="34"/>
      <c r="AT1130" s="34"/>
      <c r="AU1130" s="34"/>
      <c r="AV1130" s="34"/>
      <c r="AW1130" s="34"/>
      <c r="AX1130" s="34"/>
      <c r="AY1130" s="34"/>
      <c r="AZ1130" s="34"/>
      <c r="BA1130" s="34"/>
      <c r="BB1130" s="34"/>
      <c r="BC1130" s="34"/>
      <c r="BD1130" s="34"/>
      <c r="BE1130" s="34"/>
      <c r="BF1130" s="34"/>
      <c r="BG1130" s="34"/>
      <c r="BH1130" s="34"/>
      <c r="BI1130" s="34"/>
      <c r="BJ1130" s="34"/>
      <c r="BK1130" s="34"/>
      <c r="BL1130" s="34"/>
      <c r="BM1130" s="34"/>
      <c r="BN1130" s="34"/>
      <c r="BO1130" s="34"/>
      <c r="BP1130" s="34"/>
      <c r="BQ1130" s="34"/>
      <c r="BR1130" s="34"/>
      <c r="BS1130" s="34"/>
      <c r="BT1130" s="34"/>
      <c r="BU1130" s="34"/>
      <c r="BV1130" s="34"/>
    </row>
    <row r="1131" spans="1:74">
      <c r="A1131" s="34"/>
      <c r="B1131" s="34"/>
      <c r="C1131" s="34"/>
      <c r="D1131" s="34"/>
      <c r="E1131" s="34"/>
      <c r="F1131" s="34"/>
      <c r="G1131" s="34"/>
      <c r="H1131" s="34"/>
      <c r="I1131" s="34"/>
      <c r="J1131" s="34"/>
      <c r="K1131" s="34"/>
      <c r="L1131" s="34"/>
      <c r="M1131" s="34"/>
      <c r="N1131" s="34"/>
      <c r="O1131" s="34"/>
      <c r="P1131" s="34"/>
      <c r="Q1131" s="34"/>
      <c r="R1131" s="34"/>
      <c r="S1131" s="34"/>
      <c r="T1131" s="34"/>
      <c r="U1131" s="34"/>
      <c r="V1131" s="34"/>
      <c r="W1131" s="34"/>
      <c r="X1131" s="34"/>
      <c r="Y1131" s="34"/>
      <c r="Z1131" s="34"/>
      <c r="AA1131" s="34"/>
      <c r="AB1131" s="34"/>
      <c r="AC1131" s="34"/>
      <c r="AD1131" s="34"/>
      <c r="AE1131" s="34"/>
      <c r="AF1131" s="34"/>
      <c r="AG1131" s="34"/>
      <c r="AH1131" s="34"/>
      <c r="AI1131" s="34"/>
      <c r="AJ1131" s="34"/>
      <c r="AK1131" s="34"/>
      <c r="AL1131" s="34"/>
      <c r="AM1131" s="34"/>
      <c r="AN1131" s="34"/>
      <c r="AO1131" s="34"/>
      <c r="AP1131" s="34"/>
      <c r="AQ1131" s="34"/>
      <c r="AR1131" s="34"/>
      <c r="AS1131" s="34"/>
      <c r="AT1131" s="34"/>
      <c r="AU1131" s="34"/>
      <c r="AV1131" s="34"/>
      <c r="AW1131" s="34"/>
      <c r="AX1131" s="34"/>
      <c r="AY1131" s="34"/>
      <c r="AZ1131" s="34"/>
      <c r="BA1131" s="34"/>
      <c r="BB1131" s="34"/>
      <c r="BC1131" s="34"/>
      <c r="BD1131" s="34"/>
      <c r="BE1131" s="34"/>
      <c r="BF1131" s="34"/>
      <c r="BG1131" s="34"/>
      <c r="BH1131" s="34"/>
      <c r="BI1131" s="34"/>
      <c r="BJ1131" s="34"/>
      <c r="BK1131" s="34"/>
      <c r="BL1131" s="34"/>
      <c r="BM1131" s="34"/>
      <c r="BN1131" s="34"/>
      <c r="BO1131" s="34"/>
      <c r="BP1131" s="34"/>
      <c r="BQ1131" s="34"/>
      <c r="BR1131" s="34"/>
      <c r="BS1131" s="34"/>
      <c r="BT1131" s="34"/>
      <c r="BU1131" s="34"/>
      <c r="BV1131" s="34"/>
    </row>
    <row r="1132" spans="1:74">
      <c r="A1132" s="34"/>
      <c r="B1132" s="34"/>
      <c r="C1132" s="34"/>
      <c r="D1132" s="34"/>
      <c r="E1132" s="34"/>
      <c r="F1132" s="34"/>
      <c r="G1132" s="34"/>
      <c r="H1132" s="34"/>
      <c r="I1132" s="34"/>
      <c r="J1132" s="34"/>
      <c r="K1132" s="34"/>
      <c r="L1132" s="34"/>
      <c r="M1132" s="34"/>
      <c r="N1132" s="34"/>
      <c r="O1132" s="34"/>
      <c r="P1132" s="34"/>
      <c r="Q1132" s="34"/>
      <c r="R1132" s="34"/>
      <c r="S1132" s="34"/>
      <c r="T1132" s="34"/>
      <c r="U1132" s="34"/>
      <c r="V1132" s="34"/>
      <c r="W1132" s="34"/>
      <c r="X1132" s="34"/>
      <c r="Y1132" s="34"/>
      <c r="Z1132" s="34"/>
      <c r="AA1132" s="34"/>
      <c r="AB1132" s="34"/>
      <c r="AC1132" s="34"/>
      <c r="AD1132" s="34"/>
      <c r="AE1132" s="34"/>
      <c r="AF1132" s="34"/>
      <c r="AG1132" s="34"/>
      <c r="AH1132" s="34"/>
      <c r="AI1132" s="34"/>
      <c r="AJ1132" s="34"/>
      <c r="AK1132" s="34"/>
      <c r="AL1132" s="34"/>
      <c r="AM1132" s="34"/>
      <c r="AN1132" s="34"/>
      <c r="AO1132" s="34"/>
      <c r="AP1132" s="34"/>
      <c r="AQ1132" s="34"/>
      <c r="AR1132" s="34"/>
      <c r="AS1132" s="34"/>
      <c r="AT1132" s="34"/>
      <c r="AU1132" s="34"/>
      <c r="AV1132" s="34"/>
      <c r="AW1132" s="34"/>
      <c r="AX1132" s="34"/>
      <c r="AY1132" s="34"/>
      <c r="AZ1132" s="34"/>
      <c r="BA1132" s="34"/>
      <c r="BB1132" s="34"/>
      <c r="BC1132" s="34"/>
      <c r="BD1132" s="34"/>
      <c r="BE1132" s="34"/>
      <c r="BF1132" s="34"/>
      <c r="BG1132" s="34"/>
      <c r="BH1132" s="34"/>
      <c r="BI1132" s="34"/>
      <c r="BJ1132" s="34"/>
      <c r="BK1132" s="34"/>
      <c r="BL1132" s="34"/>
      <c r="BM1132" s="34"/>
      <c r="BN1132" s="34"/>
      <c r="BO1132" s="34"/>
      <c r="BP1132" s="34"/>
      <c r="BQ1132" s="34"/>
      <c r="BR1132" s="34"/>
      <c r="BS1132" s="34"/>
      <c r="BT1132" s="34"/>
      <c r="BU1132" s="34"/>
      <c r="BV1132" s="34"/>
    </row>
    <row r="1133" spans="1:74">
      <c r="A1133" s="34"/>
      <c r="B1133" s="34"/>
      <c r="C1133" s="34"/>
      <c r="D1133" s="34"/>
      <c r="E1133" s="34"/>
      <c r="F1133" s="34"/>
      <c r="G1133" s="34"/>
      <c r="H1133" s="34"/>
      <c r="I1133" s="34"/>
      <c r="J1133" s="34"/>
      <c r="K1133" s="34"/>
      <c r="L1133" s="34"/>
      <c r="M1133" s="34"/>
      <c r="N1133" s="34"/>
      <c r="O1133" s="34"/>
      <c r="P1133" s="34"/>
      <c r="Q1133" s="34"/>
      <c r="R1133" s="34"/>
      <c r="S1133" s="34"/>
      <c r="T1133" s="34"/>
      <c r="U1133" s="34"/>
      <c r="V1133" s="34"/>
      <c r="W1133" s="34"/>
      <c r="X1133" s="34"/>
      <c r="Y1133" s="34"/>
      <c r="Z1133" s="34"/>
      <c r="AA1133" s="34"/>
      <c r="AB1133" s="34"/>
      <c r="AC1133" s="34"/>
      <c r="AD1133" s="34"/>
      <c r="AE1133" s="34"/>
      <c r="AF1133" s="34"/>
      <c r="AG1133" s="34"/>
      <c r="AH1133" s="34"/>
      <c r="AI1133" s="34"/>
      <c r="AJ1133" s="34"/>
      <c r="AK1133" s="34"/>
      <c r="AL1133" s="34"/>
      <c r="AM1133" s="34"/>
      <c r="AN1133" s="34"/>
      <c r="AO1133" s="34"/>
      <c r="AP1133" s="34"/>
      <c r="AQ1133" s="34"/>
      <c r="AR1133" s="34"/>
      <c r="AS1133" s="34"/>
      <c r="AT1133" s="34"/>
      <c r="AU1133" s="34"/>
      <c r="AV1133" s="34"/>
      <c r="AW1133" s="34"/>
      <c r="AX1133" s="34"/>
      <c r="AY1133" s="34"/>
      <c r="AZ1133" s="34"/>
      <c r="BA1133" s="34"/>
      <c r="BB1133" s="34"/>
      <c r="BC1133" s="34"/>
      <c r="BD1133" s="34"/>
      <c r="BE1133" s="34"/>
      <c r="BF1133" s="34"/>
      <c r="BG1133" s="34"/>
      <c r="BH1133" s="34"/>
      <c r="BI1133" s="34"/>
      <c r="BJ1133" s="34"/>
      <c r="BK1133" s="34"/>
      <c r="BL1133" s="34"/>
      <c r="BM1133" s="34"/>
      <c r="BN1133" s="34"/>
      <c r="BO1133" s="34"/>
      <c r="BP1133" s="34"/>
      <c r="BQ1133" s="34"/>
      <c r="BR1133" s="34"/>
      <c r="BS1133" s="34"/>
      <c r="BT1133" s="34"/>
      <c r="BU1133" s="34"/>
      <c r="BV1133" s="34"/>
    </row>
    <row r="1134" spans="1:74">
      <c r="A1134" s="34"/>
      <c r="B1134" s="34"/>
      <c r="C1134" s="34"/>
      <c r="D1134" s="34"/>
      <c r="E1134" s="34"/>
      <c r="F1134" s="34"/>
      <c r="G1134" s="34"/>
      <c r="H1134" s="34"/>
      <c r="I1134" s="34"/>
      <c r="J1134" s="34"/>
      <c r="K1134" s="34"/>
      <c r="L1134" s="34"/>
      <c r="M1134" s="34"/>
      <c r="N1134" s="34"/>
      <c r="O1134" s="34"/>
      <c r="P1134" s="34"/>
      <c r="Q1134" s="34"/>
      <c r="R1134" s="34"/>
      <c r="S1134" s="34"/>
      <c r="T1134" s="34"/>
      <c r="U1134" s="34"/>
      <c r="V1134" s="34"/>
      <c r="W1134" s="34"/>
      <c r="X1134" s="34"/>
      <c r="Y1134" s="34"/>
      <c r="Z1134" s="34"/>
      <c r="AA1134" s="34"/>
      <c r="AB1134" s="34"/>
      <c r="AC1134" s="34"/>
      <c r="AD1134" s="34"/>
      <c r="AE1134" s="34"/>
      <c r="AF1134" s="34"/>
      <c r="AG1134" s="34"/>
      <c r="AH1134" s="34"/>
      <c r="AI1134" s="34"/>
      <c r="AJ1134" s="34"/>
      <c r="AK1134" s="34"/>
      <c r="AL1134" s="34"/>
      <c r="AM1134" s="34"/>
      <c r="AN1134" s="34"/>
      <c r="AO1134" s="34"/>
      <c r="AP1134" s="34"/>
      <c r="AQ1134" s="34"/>
      <c r="AR1134" s="34"/>
      <c r="AS1134" s="34"/>
      <c r="AT1134" s="34"/>
      <c r="AU1134" s="34"/>
      <c r="AV1134" s="34"/>
      <c r="AW1134" s="34"/>
      <c r="AX1134" s="34"/>
      <c r="AY1134" s="34"/>
      <c r="AZ1134" s="34"/>
      <c r="BA1134" s="34"/>
      <c r="BB1134" s="34"/>
      <c r="BC1134" s="34"/>
      <c r="BD1134" s="34"/>
      <c r="BE1134" s="34"/>
      <c r="BF1134" s="34"/>
      <c r="BG1134" s="34"/>
      <c r="BH1134" s="34"/>
      <c r="BI1134" s="34"/>
      <c r="BJ1134" s="34"/>
      <c r="BK1134" s="34"/>
      <c r="BL1134" s="34"/>
      <c r="BM1134" s="34"/>
      <c r="BN1134" s="34"/>
      <c r="BO1134" s="34"/>
      <c r="BP1134" s="34"/>
      <c r="BQ1134" s="34"/>
      <c r="BR1134" s="34"/>
      <c r="BS1134" s="34"/>
      <c r="BT1134" s="34"/>
      <c r="BU1134" s="34"/>
      <c r="BV1134" s="34"/>
    </row>
    <row r="1135" spans="1:74">
      <c r="A1135" s="34"/>
      <c r="B1135" s="34"/>
      <c r="C1135" s="34"/>
      <c r="D1135" s="34"/>
      <c r="E1135" s="34"/>
      <c r="F1135" s="34"/>
      <c r="G1135" s="34"/>
      <c r="H1135" s="34"/>
      <c r="I1135" s="34"/>
      <c r="J1135" s="34"/>
      <c r="K1135" s="34"/>
      <c r="L1135" s="34"/>
      <c r="M1135" s="34"/>
      <c r="N1135" s="34"/>
      <c r="O1135" s="34"/>
      <c r="P1135" s="34"/>
      <c r="Q1135" s="34"/>
      <c r="R1135" s="34"/>
      <c r="S1135" s="34"/>
      <c r="T1135" s="34"/>
      <c r="U1135" s="34"/>
      <c r="V1135" s="34"/>
      <c r="W1135" s="34"/>
      <c r="X1135" s="34"/>
      <c r="Y1135" s="34"/>
      <c r="Z1135" s="34"/>
      <c r="AA1135" s="34"/>
      <c r="AB1135" s="34"/>
      <c r="AC1135" s="34"/>
      <c r="AD1135" s="34"/>
      <c r="AE1135" s="34"/>
      <c r="AF1135" s="34"/>
      <c r="AG1135" s="34"/>
      <c r="AH1135" s="34"/>
      <c r="AI1135" s="34"/>
      <c r="AJ1135" s="34"/>
      <c r="AK1135" s="34"/>
      <c r="AL1135" s="34"/>
      <c r="AM1135" s="34"/>
      <c r="AN1135" s="34"/>
      <c r="AO1135" s="34"/>
      <c r="AP1135" s="34"/>
      <c r="AQ1135" s="34"/>
      <c r="AR1135" s="34"/>
      <c r="AS1135" s="34"/>
      <c r="AT1135" s="34"/>
      <c r="AU1135" s="34"/>
      <c r="AV1135" s="34"/>
      <c r="AW1135" s="34"/>
      <c r="AX1135" s="34"/>
      <c r="AY1135" s="34"/>
      <c r="AZ1135" s="34"/>
      <c r="BA1135" s="34"/>
      <c r="BB1135" s="34"/>
      <c r="BC1135" s="34"/>
      <c r="BD1135" s="34"/>
      <c r="BE1135" s="34"/>
      <c r="BF1135" s="34"/>
      <c r="BG1135" s="34"/>
      <c r="BH1135" s="34"/>
      <c r="BI1135" s="34"/>
      <c r="BJ1135" s="34"/>
      <c r="BK1135" s="34"/>
      <c r="BL1135" s="34"/>
      <c r="BM1135" s="34"/>
      <c r="BN1135" s="34"/>
      <c r="BO1135" s="34"/>
      <c r="BP1135" s="34"/>
      <c r="BQ1135" s="34"/>
      <c r="BR1135" s="34"/>
      <c r="BS1135" s="34"/>
      <c r="BT1135" s="34"/>
      <c r="BU1135" s="34"/>
      <c r="BV1135" s="34"/>
    </row>
    <row r="1136" spans="1:74">
      <c r="A1136" s="34"/>
      <c r="B1136" s="34"/>
      <c r="C1136" s="34"/>
      <c r="D1136" s="34"/>
      <c r="E1136" s="34"/>
      <c r="F1136" s="34"/>
      <c r="G1136" s="34"/>
      <c r="H1136" s="34"/>
      <c r="I1136" s="34"/>
      <c r="J1136" s="34"/>
      <c r="K1136" s="34"/>
      <c r="L1136" s="34"/>
      <c r="M1136" s="34"/>
      <c r="N1136" s="34"/>
      <c r="O1136" s="34"/>
      <c r="P1136" s="34"/>
      <c r="Q1136" s="34"/>
      <c r="R1136" s="34"/>
      <c r="S1136" s="34"/>
      <c r="T1136" s="34"/>
      <c r="U1136" s="34"/>
      <c r="V1136" s="34"/>
      <c r="W1136" s="34"/>
      <c r="X1136" s="34"/>
      <c r="Y1136" s="34"/>
      <c r="Z1136" s="34"/>
      <c r="AA1136" s="34"/>
      <c r="AB1136" s="34"/>
      <c r="AC1136" s="34"/>
      <c r="AD1136" s="34"/>
      <c r="AE1136" s="34"/>
      <c r="AF1136" s="34"/>
      <c r="AG1136" s="34"/>
      <c r="AH1136" s="34"/>
      <c r="AI1136" s="34"/>
      <c r="AJ1136" s="34"/>
      <c r="AK1136" s="34"/>
      <c r="AL1136" s="34"/>
      <c r="AM1136" s="34"/>
      <c r="AN1136" s="34"/>
      <c r="AO1136" s="34"/>
      <c r="AP1136" s="34"/>
      <c r="AQ1136" s="34"/>
      <c r="AR1136" s="34"/>
      <c r="AS1136" s="34"/>
      <c r="AT1136" s="34"/>
      <c r="AU1136" s="34"/>
      <c r="AV1136" s="34"/>
      <c r="AW1136" s="34"/>
      <c r="AX1136" s="34"/>
      <c r="AY1136" s="34"/>
      <c r="AZ1136" s="34"/>
      <c r="BA1136" s="34"/>
      <c r="BB1136" s="34"/>
      <c r="BC1136" s="34"/>
      <c r="BD1136" s="34"/>
      <c r="BE1136" s="34"/>
      <c r="BF1136" s="34"/>
      <c r="BG1136" s="34"/>
      <c r="BH1136" s="34"/>
      <c r="BI1136" s="34"/>
      <c r="BJ1136" s="34"/>
      <c r="BK1136" s="34"/>
      <c r="BL1136" s="34"/>
      <c r="BM1136" s="34"/>
      <c r="BN1136" s="34"/>
      <c r="BO1136" s="34"/>
      <c r="BP1136" s="34"/>
      <c r="BQ1136" s="34"/>
      <c r="BR1136" s="34"/>
      <c r="BS1136" s="34"/>
      <c r="BT1136" s="34"/>
      <c r="BU1136" s="34"/>
      <c r="BV1136" s="34"/>
    </row>
    <row r="1137" spans="1:74">
      <c r="A1137" s="34"/>
      <c r="B1137" s="34"/>
      <c r="C1137" s="34"/>
      <c r="D1137" s="34"/>
      <c r="E1137" s="34"/>
      <c r="F1137" s="34"/>
      <c r="G1137" s="34"/>
      <c r="H1137" s="34"/>
      <c r="I1137" s="34"/>
      <c r="J1137" s="34"/>
      <c r="K1137" s="34"/>
      <c r="L1137" s="34"/>
      <c r="M1137" s="34"/>
      <c r="N1137" s="34"/>
      <c r="O1137" s="34"/>
      <c r="P1137" s="34"/>
      <c r="Q1137" s="34"/>
      <c r="R1137" s="34"/>
      <c r="S1137" s="34"/>
      <c r="T1137" s="34"/>
      <c r="U1137" s="34"/>
      <c r="V1137" s="34"/>
      <c r="W1137" s="34"/>
      <c r="X1137" s="34"/>
      <c r="Y1137" s="34"/>
      <c r="Z1137" s="34"/>
      <c r="AA1137" s="34"/>
      <c r="AB1137" s="34"/>
      <c r="AC1137" s="34"/>
      <c r="AD1137" s="34"/>
      <c r="AE1137" s="34"/>
      <c r="AF1137" s="34"/>
      <c r="AG1137" s="34"/>
      <c r="AH1137" s="34"/>
      <c r="AI1137" s="34"/>
      <c r="AJ1137" s="34"/>
      <c r="AK1137" s="34"/>
      <c r="AL1137" s="34"/>
      <c r="AM1137" s="34"/>
      <c r="AN1137" s="34"/>
      <c r="AO1137" s="34"/>
      <c r="AP1137" s="34"/>
      <c r="AQ1137" s="34"/>
      <c r="AR1137" s="34"/>
      <c r="AS1137" s="34"/>
      <c r="AT1137" s="34"/>
      <c r="AU1137" s="34"/>
      <c r="AV1137" s="34"/>
      <c r="AW1137" s="34"/>
      <c r="AX1137" s="34"/>
      <c r="AY1137" s="34"/>
      <c r="AZ1137" s="34"/>
      <c r="BA1137" s="34"/>
      <c r="BB1137" s="34"/>
      <c r="BC1137" s="34"/>
      <c r="BD1137" s="34"/>
      <c r="BE1137" s="34"/>
      <c r="BF1137" s="34"/>
      <c r="BG1137" s="34"/>
      <c r="BH1137" s="34"/>
      <c r="BI1137" s="34"/>
      <c r="BJ1137" s="34"/>
      <c r="BK1137" s="34"/>
      <c r="BL1137" s="34"/>
      <c r="BM1137" s="34"/>
      <c r="BN1137" s="34"/>
      <c r="BO1137" s="34"/>
      <c r="BP1137" s="34"/>
      <c r="BQ1137" s="34"/>
      <c r="BR1137" s="34"/>
      <c r="BS1137" s="34"/>
      <c r="BT1137" s="34"/>
      <c r="BU1137" s="34"/>
      <c r="BV1137" s="34"/>
    </row>
    <row r="1138" spans="1:74">
      <c r="A1138" s="34"/>
      <c r="B1138" s="34"/>
      <c r="C1138" s="34"/>
      <c r="D1138" s="34"/>
      <c r="E1138" s="34"/>
      <c r="F1138" s="34"/>
      <c r="G1138" s="34"/>
      <c r="H1138" s="34"/>
      <c r="I1138" s="34"/>
      <c r="J1138" s="34"/>
      <c r="K1138" s="34"/>
      <c r="L1138" s="34"/>
      <c r="M1138" s="34"/>
      <c r="N1138" s="34"/>
      <c r="O1138" s="34"/>
      <c r="P1138" s="34"/>
      <c r="Q1138" s="34"/>
      <c r="R1138" s="34"/>
      <c r="S1138" s="34"/>
      <c r="T1138" s="34"/>
      <c r="U1138" s="34"/>
      <c r="V1138" s="34"/>
      <c r="W1138" s="34"/>
      <c r="X1138" s="34"/>
      <c r="Y1138" s="34"/>
      <c r="Z1138" s="34"/>
      <c r="AA1138" s="34"/>
      <c r="AB1138" s="34"/>
      <c r="AC1138" s="34"/>
      <c r="AD1138" s="34"/>
      <c r="AE1138" s="34"/>
      <c r="AF1138" s="34"/>
      <c r="AG1138" s="34"/>
      <c r="AH1138" s="34"/>
      <c r="AI1138" s="34"/>
      <c r="AJ1138" s="34"/>
      <c r="AK1138" s="34"/>
      <c r="AL1138" s="34"/>
      <c r="AM1138" s="34"/>
      <c r="AN1138" s="34"/>
      <c r="AO1138" s="34"/>
      <c r="AP1138" s="34"/>
      <c r="AQ1138" s="34"/>
      <c r="AR1138" s="34"/>
      <c r="AS1138" s="34"/>
      <c r="AT1138" s="34"/>
      <c r="AU1138" s="34"/>
      <c r="AV1138" s="34"/>
      <c r="AW1138" s="34"/>
      <c r="AX1138" s="34"/>
      <c r="AY1138" s="34"/>
      <c r="AZ1138" s="34"/>
      <c r="BA1138" s="34"/>
      <c r="BB1138" s="34"/>
      <c r="BC1138" s="34"/>
      <c r="BD1138" s="34"/>
      <c r="BE1138" s="34"/>
      <c r="BF1138" s="34"/>
      <c r="BG1138" s="34"/>
      <c r="BH1138" s="34"/>
      <c r="BI1138" s="34"/>
      <c r="BJ1138" s="34"/>
      <c r="BK1138" s="34"/>
      <c r="BL1138" s="34"/>
      <c r="BM1138" s="34"/>
      <c r="BN1138" s="34"/>
      <c r="BO1138" s="34"/>
      <c r="BP1138" s="34"/>
      <c r="BQ1138" s="34"/>
      <c r="BR1138" s="34"/>
      <c r="BS1138" s="34"/>
      <c r="BT1138" s="34"/>
      <c r="BU1138" s="34"/>
      <c r="BV1138" s="34"/>
    </row>
    <row r="1139" spans="1:74">
      <c r="A1139" s="34"/>
      <c r="B1139" s="34"/>
      <c r="C1139" s="34"/>
      <c r="D1139" s="34"/>
      <c r="E1139" s="34"/>
      <c r="F1139" s="34"/>
      <c r="G1139" s="34"/>
      <c r="H1139" s="34"/>
      <c r="I1139" s="34"/>
      <c r="J1139" s="34"/>
      <c r="K1139" s="34"/>
      <c r="L1139" s="34"/>
      <c r="M1139" s="34"/>
      <c r="N1139" s="34"/>
      <c r="O1139" s="34"/>
      <c r="P1139" s="34"/>
      <c r="Q1139" s="34"/>
      <c r="R1139" s="34"/>
      <c r="S1139" s="34"/>
      <c r="T1139" s="34"/>
      <c r="U1139" s="34"/>
      <c r="V1139" s="34"/>
      <c r="W1139" s="34"/>
      <c r="X1139" s="34"/>
      <c r="Y1139" s="34"/>
      <c r="Z1139" s="34"/>
      <c r="AA1139" s="34"/>
      <c r="AB1139" s="34"/>
      <c r="AC1139" s="34"/>
      <c r="AD1139" s="34"/>
      <c r="AE1139" s="34"/>
      <c r="AF1139" s="34"/>
      <c r="AG1139" s="34"/>
      <c r="AH1139" s="34"/>
      <c r="AI1139" s="34"/>
      <c r="AJ1139" s="34"/>
      <c r="AK1139" s="34"/>
      <c r="AL1139" s="34"/>
      <c r="AM1139" s="34"/>
      <c r="AN1139" s="34"/>
      <c r="AO1139" s="34"/>
      <c r="AP1139" s="34"/>
      <c r="AQ1139" s="34"/>
      <c r="AR1139" s="34"/>
      <c r="AS1139" s="34"/>
      <c r="AT1139" s="34"/>
      <c r="AU1139" s="34"/>
      <c r="AV1139" s="34"/>
      <c r="AW1139" s="34"/>
      <c r="AX1139" s="34"/>
      <c r="AY1139" s="34"/>
      <c r="AZ1139" s="34"/>
      <c r="BA1139" s="34"/>
      <c r="BB1139" s="34"/>
      <c r="BC1139" s="34"/>
      <c r="BD1139" s="34"/>
      <c r="BE1139" s="34"/>
      <c r="BF1139" s="34"/>
      <c r="BG1139" s="34"/>
      <c r="BH1139" s="34"/>
      <c r="BI1139" s="34"/>
      <c r="BJ1139" s="34"/>
      <c r="BK1139" s="34"/>
      <c r="BL1139" s="34"/>
      <c r="BM1139" s="34"/>
      <c r="BN1139" s="34"/>
      <c r="BO1139" s="34"/>
      <c r="BP1139" s="34"/>
      <c r="BQ1139" s="34"/>
      <c r="BR1139" s="34"/>
      <c r="BS1139" s="34"/>
      <c r="BT1139" s="34"/>
      <c r="BU1139" s="34"/>
      <c r="BV1139" s="34"/>
    </row>
    <row r="1140" spans="1:74">
      <c r="A1140" s="34"/>
      <c r="B1140" s="34"/>
      <c r="C1140" s="34"/>
      <c r="D1140" s="34"/>
      <c r="E1140" s="34"/>
      <c r="F1140" s="34"/>
      <c r="G1140" s="34"/>
      <c r="H1140" s="34"/>
      <c r="I1140" s="34"/>
      <c r="J1140" s="34"/>
      <c r="K1140" s="34"/>
      <c r="L1140" s="34"/>
      <c r="M1140" s="34"/>
      <c r="N1140" s="34"/>
      <c r="O1140" s="34"/>
      <c r="P1140" s="34"/>
      <c r="Q1140" s="34"/>
      <c r="R1140" s="34"/>
      <c r="S1140" s="34"/>
      <c r="T1140" s="34"/>
      <c r="U1140" s="34"/>
      <c r="V1140" s="34"/>
      <c r="W1140" s="34"/>
      <c r="X1140" s="34"/>
      <c r="Y1140" s="34"/>
      <c r="Z1140" s="34"/>
      <c r="AA1140" s="34"/>
      <c r="AB1140" s="34"/>
      <c r="AC1140" s="34"/>
      <c r="AD1140" s="34"/>
      <c r="AE1140" s="34"/>
      <c r="AF1140" s="34"/>
      <c r="AG1140" s="34"/>
      <c r="AH1140" s="34"/>
      <c r="AI1140" s="34"/>
      <c r="AJ1140" s="34"/>
      <c r="AK1140" s="34"/>
      <c r="AL1140" s="34"/>
      <c r="AM1140" s="34"/>
      <c r="AN1140" s="34"/>
      <c r="AO1140" s="34"/>
      <c r="AP1140" s="34"/>
      <c r="AQ1140" s="34"/>
      <c r="AR1140" s="34"/>
      <c r="AS1140" s="34"/>
      <c r="AT1140" s="34"/>
      <c r="AU1140" s="34"/>
      <c r="AV1140" s="34"/>
      <c r="AW1140" s="34"/>
      <c r="AX1140" s="34"/>
      <c r="AY1140" s="34"/>
      <c r="AZ1140" s="34"/>
      <c r="BA1140" s="34"/>
      <c r="BB1140" s="34"/>
      <c r="BC1140" s="34"/>
      <c r="BD1140" s="34"/>
      <c r="BE1140" s="34"/>
      <c r="BF1140" s="34"/>
      <c r="BG1140" s="34"/>
      <c r="BH1140" s="34"/>
      <c r="BI1140" s="34"/>
      <c r="BJ1140" s="34"/>
      <c r="BK1140" s="34"/>
      <c r="BL1140" s="34"/>
      <c r="BM1140" s="34"/>
      <c r="BN1140" s="34"/>
      <c r="BO1140" s="34"/>
      <c r="BP1140" s="34"/>
      <c r="BQ1140" s="34"/>
      <c r="BR1140" s="34"/>
      <c r="BS1140" s="34"/>
      <c r="BT1140" s="34"/>
      <c r="BU1140" s="34"/>
      <c r="BV1140" s="34"/>
    </row>
    <row r="1141" spans="1:74">
      <c r="A1141" s="34"/>
      <c r="B1141" s="34"/>
      <c r="C1141" s="34"/>
      <c r="D1141" s="34"/>
      <c r="E1141" s="34"/>
      <c r="F1141" s="34"/>
      <c r="G1141" s="34"/>
      <c r="H1141" s="34"/>
      <c r="I1141" s="34"/>
      <c r="J1141" s="34"/>
      <c r="K1141" s="34"/>
      <c r="L1141" s="34"/>
      <c r="M1141" s="34"/>
      <c r="N1141" s="34"/>
      <c r="O1141" s="34"/>
      <c r="P1141" s="34"/>
      <c r="Q1141" s="34"/>
      <c r="R1141" s="34"/>
      <c r="S1141" s="34"/>
      <c r="T1141" s="34"/>
      <c r="U1141" s="34"/>
      <c r="V1141" s="34"/>
      <c r="W1141" s="34"/>
      <c r="X1141" s="34"/>
      <c r="Y1141" s="34"/>
      <c r="Z1141" s="34"/>
      <c r="AA1141" s="34"/>
      <c r="AB1141" s="34"/>
      <c r="AC1141" s="34"/>
      <c r="AD1141" s="34"/>
      <c r="AE1141" s="34"/>
      <c r="AF1141" s="34"/>
      <c r="AG1141" s="34"/>
      <c r="AH1141" s="34"/>
      <c r="AI1141" s="34"/>
      <c r="AJ1141" s="34"/>
      <c r="AK1141" s="34"/>
      <c r="AL1141" s="34"/>
      <c r="AM1141" s="34"/>
      <c r="AN1141" s="34"/>
      <c r="AO1141" s="34"/>
      <c r="AP1141" s="34"/>
      <c r="AQ1141" s="34"/>
      <c r="AR1141" s="34"/>
      <c r="AS1141" s="34"/>
      <c r="AT1141" s="34"/>
      <c r="AU1141" s="34"/>
      <c r="AV1141" s="34"/>
      <c r="AW1141" s="34"/>
      <c r="AX1141" s="34"/>
      <c r="AY1141" s="34"/>
      <c r="AZ1141" s="34"/>
      <c r="BA1141" s="34"/>
      <c r="BB1141" s="34"/>
      <c r="BC1141" s="34"/>
      <c r="BD1141" s="34"/>
      <c r="BE1141" s="34"/>
      <c r="BF1141" s="34"/>
      <c r="BG1141" s="34"/>
      <c r="BH1141" s="34"/>
      <c r="BI1141" s="34"/>
      <c r="BJ1141" s="34"/>
      <c r="BK1141" s="34"/>
      <c r="BL1141" s="34"/>
      <c r="BM1141" s="34"/>
      <c r="BN1141" s="34"/>
      <c r="BO1141" s="34"/>
      <c r="BP1141" s="34"/>
      <c r="BQ1141" s="34"/>
      <c r="BR1141" s="34"/>
      <c r="BS1141" s="34"/>
      <c r="BT1141" s="34"/>
      <c r="BU1141" s="34"/>
      <c r="BV1141" s="34"/>
    </row>
    <row r="1142" spans="1:74">
      <c r="A1142" s="34"/>
      <c r="B1142" s="34"/>
      <c r="C1142" s="34"/>
      <c r="D1142" s="34"/>
      <c r="E1142" s="34"/>
      <c r="F1142" s="34"/>
      <c r="G1142" s="34"/>
      <c r="H1142" s="34"/>
      <c r="I1142" s="34"/>
      <c r="J1142" s="34"/>
      <c r="K1142" s="34"/>
      <c r="L1142" s="34"/>
      <c r="M1142" s="34"/>
      <c r="N1142" s="34"/>
      <c r="O1142" s="34"/>
      <c r="P1142" s="34"/>
      <c r="Q1142" s="34"/>
      <c r="R1142" s="34"/>
      <c r="S1142" s="34"/>
      <c r="T1142" s="34"/>
      <c r="U1142" s="34"/>
      <c r="V1142" s="34"/>
      <c r="W1142" s="34"/>
      <c r="X1142" s="34"/>
      <c r="Y1142" s="34"/>
      <c r="Z1142" s="34"/>
      <c r="AA1142" s="34"/>
      <c r="AB1142" s="34"/>
      <c r="AC1142" s="34"/>
      <c r="AD1142" s="34"/>
      <c r="AE1142" s="34"/>
      <c r="AF1142" s="34"/>
      <c r="AG1142" s="34"/>
      <c r="AH1142" s="34"/>
      <c r="AI1142" s="34"/>
      <c r="AJ1142" s="34"/>
      <c r="AK1142" s="34"/>
      <c r="AL1142" s="34"/>
      <c r="AM1142" s="34"/>
      <c r="AN1142" s="34"/>
      <c r="AO1142" s="34"/>
      <c r="AP1142" s="34"/>
      <c r="AQ1142" s="34"/>
      <c r="AR1142" s="34"/>
      <c r="AS1142" s="34"/>
      <c r="AT1142" s="34"/>
      <c r="AU1142" s="34"/>
      <c r="AV1142" s="34"/>
      <c r="AW1142" s="34"/>
      <c r="AX1142" s="34"/>
      <c r="AY1142" s="34"/>
      <c r="AZ1142" s="34"/>
      <c r="BA1142" s="34"/>
      <c r="BB1142" s="34"/>
      <c r="BC1142" s="34"/>
      <c r="BD1142" s="34"/>
      <c r="BE1142" s="34"/>
      <c r="BF1142" s="34"/>
      <c r="BG1142" s="34"/>
      <c r="BH1142" s="34"/>
      <c r="BI1142" s="34"/>
      <c r="BJ1142" s="34"/>
      <c r="BK1142" s="34"/>
      <c r="BL1142" s="34"/>
      <c r="BM1142" s="34"/>
      <c r="BN1142" s="34"/>
      <c r="BO1142" s="34"/>
      <c r="BP1142" s="34"/>
      <c r="BQ1142" s="34"/>
      <c r="BR1142" s="34"/>
      <c r="BS1142" s="34"/>
      <c r="BT1142" s="34"/>
      <c r="BU1142" s="34"/>
      <c r="BV1142" s="34"/>
    </row>
    <row r="1143" spans="1:74">
      <c r="A1143" s="34"/>
      <c r="B1143" s="34"/>
      <c r="C1143" s="34"/>
      <c r="D1143" s="34"/>
      <c r="E1143" s="34"/>
      <c r="F1143" s="34"/>
      <c r="G1143" s="34"/>
      <c r="H1143" s="34"/>
      <c r="I1143" s="34"/>
      <c r="J1143" s="34"/>
      <c r="K1143" s="34"/>
      <c r="L1143" s="34"/>
      <c r="M1143" s="34"/>
      <c r="N1143" s="34"/>
      <c r="O1143" s="34"/>
      <c r="P1143" s="34"/>
      <c r="Q1143" s="34"/>
      <c r="R1143" s="34"/>
      <c r="S1143" s="34"/>
      <c r="T1143" s="34"/>
      <c r="U1143" s="34"/>
      <c r="V1143" s="34"/>
      <c r="W1143" s="34"/>
      <c r="X1143" s="34"/>
      <c r="Y1143" s="34"/>
      <c r="Z1143" s="34"/>
      <c r="AA1143" s="34"/>
      <c r="AB1143" s="34"/>
      <c r="AC1143" s="34"/>
      <c r="AD1143" s="34"/>
      <c r="AE1143" s="34"/>
      <c r="AF1143" s="34"/>
      <c r="AG1143" s="34"/>
      <c r="AH1143" s="34"/>
      <c r="AI1143" s="34"/>
      <c r="AJ1143" s="34"/>
      <c r="AK1143" s="34"/>
      <c r="AL1143" s="34"/>
      <c r="AM1143" s="34"/>
      <c r="AN1143" s="34"/>
      <c r="AO1143" s="34"/>
      <c r="AP1143" s="34"/>
      <c r="AQ1143" s="34"/>
      <c r="AR1143" s="34"/>
      <c r="AS1143" s="34"/>
      <c r="AT1143" s="34"/>
      <c r="AU1143" s="34"/>
      <c r="AV1143" s="34"/>
      <c r="AW1143" s="34"/>
      <c r="AX1143" s="34"/>
      <c r="AY1143" s="34"/>
      <c r="AZ1143" s="34"/>
      <c r="BA1143" s="34"/>
      <c r="BB1143" s="34"/>
      <c r="BC1143" s="34"/>
      <c r="BD1143" s="34"/>
      <c r="BE1143" s="34"/>
      <c r="BF1143" s="34"/>
      <c r="BG1143" s="34"/>
      <c r="BH1143" s="34"/>
      <c r="BI1143" s="34"/>
      <c r="BJ1143" s="34"/>
      <c r="BK1143" s="34"/>
      <c r="BL1143" s="34"/>
      <c r="BM1143" s="34"/>
      <c r="BN1143" s="34"/>
      <c r="BO1143" s="34"/>
      <c r="BP1143" s="34"/>
      <c r="BQ1143" s="34"/>
      <c r="BR1143" s="34"/>
      <c r="BS1143" s="34"/>
      <c r="BT1143" s="34"/>
      <c r="BU1143" s="34"/>
      <c r="BV1143" s="34"/>
    </row>
    <row r="1144" spans="1:74">
      <c r="A1144" s="34"/>
      <c r="B1144" s="34"/>
      <c r="C1144" s="34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  <c r="T1144" s="34"/>
      <c r="U1144" s="34"/>
      <c r="V1144" s="34"/>
      <c r="W1144" s="34"/>
      <c r="X1144" s="34"/>
      <c r="Y1144" s="34"/>
      <c r="Z1144" s="34"/>
      <c r="AA1144" s="34"/>
      <c r="AB1144" s="34"/>
      <c r="AC1144" s="34"/>
      <c r="AD1144" s="34"/>
      <c r="AE1144" s="34"/>
      <c r="AF1144" s="34"/>
      <c r="AG1144" s="34"/>
      <c r="AH1144" s="34"/>
      <c r="AI1144" s="34"/>
      <c r="AJ1144" s="34"/>
      <c r="AK1144" s="34"/>
      <c r="AL1144" s="34"/>
      <c r="AM1144" s="34"/>
      <c r="AN1144" s="34"/>
      <c r="AO1144" s="34"/>
      <c r="AP1144" s="34"/>
      <c r="AQ1144" s="34"/>
      <c r="AR1144" s="34"/>
      <c r="AS1144" s="34"/>
      <c r="AT1144" s="34"/>
      <c r="AU1144" s="34"/>
      <c r="AV1144" s="34"/>
      <c r="AW1144" s="34"/>
      <c r="AX1144" s="34"/>
      <c r="AY1144" s="34"/>
      <c r="AZ1144" s="34"/>
      <c r="BA1144" s="34"/>
      <c r="BB1144" s="34"/>
      <c r="BC1144" s="34"/>
      <c r="BD1144" s="34"/>
      <c r="BE1144" s="34"/>
      <c r="BF1144" s="34"/>
      <c r="BG1144" s="34"/>
      <c r="BH1144" s="34"/>
      <c r="BI1144" s="34"/>
      <c r="BJ1144" s="34"/>
      <c r="BK1144" s="34"/>
      <c r="BL1144" s="34"/>
      <c r="BM1144" s="34"/>
      <c r="BN1144" s="34"/>
      <c r="BO1144" s="34"/>
      <c r="BP1144" s="34"/>
      <c r="BQ1144" s="34"/>
      <c r="BR1144" s="34"/>
      <c r="BS1144" s="34"/>
      <c r="BT1144" s="34"/>
      <c r="BU1144" s="34"/>
      <c r="BV1144" s="34"/>
    </row>
    <row r="1145" spans="1:74">
      <c r="A1145" s="34"/>
      <c r="B1145" s="34"/>
      <c r="C1145" s="34"/>
      <c r="D1145" s="34"/>
      <c r="E1145" s="34"/>
      <c r="F1145" s="34"/>
      <c r="G1145" s="34"/>
      <c r="H1145" s="34"/>
      <c r="I1145" s="34"/>
      <c r="J1145" s="34"/>
      <c r="K1145" s="34"/>
      <c r="L1145" s="34"/>
      <c r="M1145" s="34"/>
      <c r="N1145" s="34"/>
      <c r="O1145" s="34"/>
      <c r="P1145" s="34"/>
      <c r="Q1145" s="34"/>
      <c r="R1145" s="34"/>
      <c r="S1145" s="34"/>
      <c r="T1145" s="34"/>
      <c r="U1145" s="34"/>
      <c r="V1145" s="34"/>
      <c r="W1145" s="34"/>
      <c r="X1145" s="34"/>
      <c r="Y1145" s="34"/>
      <c r="Z1145" s="34"/>
      <c r="AA1145" s="34"/>
      <c r="AB1145" s="34"/>
      <c r="AC1145" s="34"/>
      <c r="AD1145" s="34"/>
      <c r="AE1145" s="34"/>
      <c r="AF1145" s="34"/>
      <c r="AG1145" s="34"/>
      <c r="AH1145" s="34"/>
      <c r="AI1145" s="34"/>
      <c r="AJ1145" s="34"/>
      <c r="AK1145" s="34"/>
      <c r="AL1145" s="34"/>
      <c r="AM1145" s="34"/>
      <c r="AN1145" s="34"/>
      <c r="AO1145" s="34"/>
      <c r="AP1145" s="34"/>
      <c r="AQ1145" s="34"/>
      <c r="AR1145" s="34"/>
      <c r="AS1145" s="34"/>
      <c r="AT1145" s="34"/>
      <c r="AU1145" s="34"/>
      <c r="AV1145" s="34"/>
      <c r="AW1145" s="34"/>
      <c r="AX1145" s="34"/>
      <c r="AY1145" s="34"/>
      <c r="AZ1145" s="34"/>
      <c r="BA1145" s="34"/>
      <c r="BB1145" s="34"/>
      <c r="BC1145" s="34"/>
      <c r="BD1145" s="34"/>
      <c r="BE1145" s="34"/>
      <c r="BF1145" s="34"/>
      <c r="BG1145" s="34"/>
      <c r="BH1145" s="34"/>
      <c r="BI1145" s="34"/>
      <c r="BJ1145" s="34"/>
      <c r="BK1145" s="34"/>
      <c r="BL1145" s="34"/>
      <c r="BM1145" s="34"/>
      <c r="BN1145" s="34"/>
      <c r="BO1145" s="34"/>
      <c r="BP1145" s="34"/>
      <c r="BQ1145" s="34"/>
      <c r="BR1145" s="34"/>
      <c r="BS1145" s="34"/>
      <c r="BT1145" s="34"/>
      <c r="BU1145" s="34"/>
      <c r="BV1145" s="34"/>
    </row>
    <row r="1146" spans="1:74">
      <c r="A1146" s="34"/>
      <c r="B1146" s="34"/>
      <c r="C1146" s="34"/>
      <c r="D1146" s="34"/>
      <c r="E1146" s="34"/>
      <c r="F1146" s="34"/>
      <c r="G1146" s="34"/>
      <c r="H1146" s="34"/>
      <c r="I1146" s="34"/>
      <c r="J1146" s="34"/>
      <c r="K1146" s="34"/>
      <c r="L1146" s="34"/>
      <c r="M1146" s="34"/>
      <c r="N1146" s="34"/>
      <c r="O1146" s="34"/>
      <c r="P1146" s="34"/>
      <c r="Q1146" s="34"/>
      <c r="R1146" s="34"/>
      <c r="S1146" s="34"/>
      <c r="T1146" s="34"/>
      <c r="U1146" s="34"/>
      <c r="V1146" s="34"/>
      <c r="W1146" s="34"/>
      <c r="X1146" s="34"/>
      <c r="Y1146" s="34"/>
      <c r="Z1146" s="34"/>
      <c r="AA1146" s="34"/>
      <c r="AB1146" s="34"/>
      <c r="AC1146" s="34"/>
      <c r="AD1146" s="34"/>
      <c r="AE1146" s="34"/>
      <c r="AF1146" s="34"/>
      <c r="AG1146" s="34"/>
      <c r="AH1146" s="34"/>
      <c r="AI1146" s="34"/>
      <c r="AJ1146" s="34"/>
      <c r="AK1146" s="34"/>
      <c r="AL1146" s="34"/>
      <c r="AM1146" s="34"/>
      <c r="AN1146" s="34"/>
      <c r="AO1146" s="34"/>
      <c r="AP1146" s="34"/>
      <c r="AQ1146" s="34"/>
      <c r="AR1146" s="34"/>
      <c r="AS1146" s="34"/>
      <c r="AT1146" s="34"/>
      <c r="AU1146" s="34"/>
      <c r="AV1146" s="34"/>
      <c r="AW1146" s="34"/>
      <c r="AX1146" s="34"/>
      <c r="AY1146" s="34"/>
      <c r="AZ1146" s="34"/>
      <c r="BA1146" s="34"/>
      <c r="BB1146" s="34"/>
      <c r="BC1146" s="34"/>
      <c r="BD1146" s="34"/>
      <c r="BE1146" s="34"/>
      <c r="BF1146" s="34"/>
      <c r="BG1146" s="34"/>
      <c r="BH1146" s="34"/>
      <c r="BI1146" s="34"/>
      <c r="BJ1146" s="34"/>
      <c r="BK1146" s="34"/>
      <c r="BL1146" s="34"/>
      <c r="BM1146" s="34"/>
      <c r="BN1146" s="34"/>
      <c r="BO1146" s="34"/>
      <c r="BP1146" s="34"/>
      <c r="BQ1146" s="34"/>
      <c r="BR1146" s="34"/>
      <c r="BS1146" s="34"/>
      <c r="BT1146" s="34"/>
      <c r="BU1146" s="34"/>
      <c r="BV1146" s="34"/>
    </row>
    <row r="1147" spans="1:74">
      <c r="A1147" s="34"/>
      <c r="B1147" s="34"/>
      <c r="C1147" s="34"/>
      <c r="D1147" s="34"/>
      <c r="E1147" s="34"/>
      <c r="F1147" s="34"/>
      <c r="G1147" s="34"/>
      <c r="H1147" s="34"/>
      <c r="I1147" s="34"/>
      <c r="J1147" s="34"/>
      <c r="K1147" s="34"/>
      <c r="L1147" s="34"/>
      <c r="M1147" s="34"/>
      <c r="N1147" s="34"/>
      <c r="O1147" s="34"/>
      <c r="P1147" s="34"/>
      <c r="Q1147" s="34"/>
      <c r="R1147" s="34"/>
      <c r="S1147" s="34"/>
      <c r="T1147" s="34"/>
      <c r="U1147" s="34"/>
      <c r="V1147" s="34"/>
      <c r="W1147" s="34"/>
      <c r="X1147" s="34"/>
      <c r="Y1147" s="34"/>
      <c r="Z1147" s="34"/>
      <c r="AA1147" s="34"/>
      <c r="AB1147" s="34"/>
      <c r="AC1147" s="34"/>
      <c r="AD1147" s="34"/>
      <c r="AE1147" s="34"/>
      <c r="AF1147" s="34"/>
      <c r="AG1147" s="34"/>
      <c r="AH1147" s="34"/>
      <c r="AI1147" s="34"/>
      <c r="AJ1147" s="34"/>
      <c r="AK1147" s="34"/>
      <c r="AL1147" s="34"/>
      <c r="AM1147" s="34"/>
      <c r="AN1147" s="34"/>
      <c r="AO1147" s="34"/>
      <c r="AP1147" s="34"/>
      <c r="AQ1147" s="34"/>
      <c r="AR1147" s="34"/>
      <c r="AS1147" s="34"/>
      <c r="AT1147" s="34"/>
      <c r="AU1147" s="34"/>
      <c r="AV1147" s="34"/>
      <c r="AW1147" s="34"/>
      <c r="AX1147" s="34"/>
      <c r="AY1147" s="34"/>
      <c r="AZ1147" s="34"/>
      <c r="BA1147" s="34"/>
      <c r="BB1147" s="34"/>
      <c r="BC1147" s="34"/>
      <c r="BD1147" s="34"/>
      <c r="BE1147" s="34"/>
      <c r="BF1147" s="34"/>
      <c r="BG1147" s="34"/>
      <c r="BH1147" s="34"/>
      <c r="BI1147" s="34"/>
      <c r="BJ1147" s="34"/>
      <c r="BK1147" s="34"/>
      <c r="BL1147" s="34"/>
      <c r="BM1147" s="34"/>
      <c r="BN1147" s="34"/>
      <c r="BO1147" s="34"/>
      <c r="BP1147" s="34"/>
      <c r="BQ1147" s="34"/>
      <c r="BR1147" s="34"/>
      <c r="BS1147" s="34"/>
      <c r="BT1147" s="34"/>
      <c r="BU1147" s="34"/>
      <c r="BV1147" s="34"/>
    </row>
    <row r="1148" spans="1:74">
      <c r="A1148" s="34"/>
      <c r="B1148" s="34"/>
      <c r="C1148" s="34"/>
      <c r="D1148" s="34"/>
      <c r="E1148" s="34"/>
      <c r="F1148" s="34"/>
      <c r="G1148" s="34"/>
      <c r="H1148" s="34"/>
      <c r="I1148" s="34"/>
      <c r="J1148" s="34"/>
      <c r="K1148" s="34"/>
      <c r="L1148" s="34"/>
      <c r="M1148" s="34"/>
      <c r="N1148" s="34"/>
      <c r="O1148" s="34"/>
      <c r="P1148" s="34"/>
      <c r="Q1148" s="34"/>
      <c r="R1148" s="34"/>
      <c r="S1148" s="34"/>
      <c r="T1148" s="34"/>
      <c r="U1148" s="34"/>
      <c r="V1148" s="34"/>
      <c r="W1148" s="34"/>
      <c r="X1148" s="34"/>
      <c r="Y1148" s="34"/>
      <c r="Z1148" s="34"/>
      <c r="AA1148" s="34"/>
      <c r="AB1148" s="34"/>
      <c r="AC1148" s="34"/>
      <c r="AD1148" s="34"/>
      <c r="AE1148" s="34"/>
      <c r="AF1148" s="34"/>
      <c r="AG1148" s="34"/>
      <c r="AH1148" s="34"/>
      <c r="AI1148" s="34"/>
      <c r="AJ1148" s="34"/>
      <c r="AK1148" s="34"/>
      <c r="AL1148" s="34"/>
      <c r="AM1148" s="34"/>
      <c r="AN1148" s="34"/>
      <c r="AO1148" s="34"/>
      <c r="AP1148" s="34"/>
      <c r="AQ1148" s="34"/>
      <c r="AR1148" s="34"/>
      <c r="AS1148" s="34"/>
      <c r="AT1148" s="34"/>
      <c r="AU1148" s="34"/>
      <c r="AV1148" s="34"/>
      <c r="AW1148" s="34"/>
      <c r="AX1148" s="34"/>
      <c r="AY1148" s="34"/>
      <c r="AZ1148" s="34"/>
      <c r="BA1148" s="34"/>
      <c r="BB1148" s="34"/>
      <c r="BC1148" s="34"/>
      <c r="BD1148" s="34"/>
      <c r="BE1148" s="34"/>
      <c r="BF1148" s="34"/>
      <c r="BG1148" s="34"/>
      <c r="BH1148" s="34"/>
      <c r="BI1148" s="34"/>
      <c r="BJ1148" s="34"/>
      <c r="BK1148" s="34"/>
      <c r="BL1148" s="34"/>
      <c r="BM1148" s="34"/>
      <c r="BN1148" s="34"/>
      <c r="BO1148" s="34"/>
      <c r="BP1148" s="34"/>
      <c r="BQ1148" s="34"/>
      <c r="BR1148" s="34"/>
      <c r="BS1148" s="34"/>
      <c r="BT1148" s="34"/>
      <c r="BU1148" s="34"/>
      <c r="BV1148" s="34"/>
    </row>
    <row r="1149" spans="1:74">
      <c r="A1149" s="34"/>
      <c r="B1149" s="34"/>
      <c r="C1149" s="34"/>
      <c r="D1149" s="34"/>
      <c r="E1149" s="34"/>
      <c r="F1149" s="34"/>
      <c r="G1149" s="34"/>
      <c r="H1149" s="34"/>
      <c r="I1149" s="34"/>
      <c r="J1149" s="34"/>
      <c r="K1149" s="34"/>
      <c r="L1149" s="34"/>
      <c r="M1149" s="34"/>
      <c r="N1149" s="34"/>
      <c r="O1149" s="34"/>
      <c r="P1149" s="34"/>
      <c r="Q1149" s="34"/>
      <c r="R1149" s="34"/>
      <c r="S1149" s="34"/>
      <c r="T1149" s="34"/>
      <c r="U1149" s="34"/>
      <c r="V1149" s="34"/>
      <c r="W1149" s="34"/>
      <c r="X1149" s="34"/>
      <c r="Y1149" s="34"/>
      <c r="Z1149" s="34"/>
      <c r="AA1149" s="34"/>
      <c r="AB1149" s="34"/>
      <c r="AC1149" s="34"/>
      <c r="AD1149" s="34"/>
      <c r="AE1149" s="34"/>
      <c r="AF1149" s="34"/>
      <c r="AG1149" s="34"/>
      <c r="AH1149" s="34"/>
      <c r="AI1149" s="34"/>
      <c r="AJ1149" s="34"/>
      <c r="AK1149" s="34"/>
      <c r="AL1149" s="34"/>
      <c r="AM1149" s="34"/>
      <c r="AN1149" s="34"/>
      <c r="AO1149" s="34"/>
      <c r="AP1149" s="34"/>
      <c r="AQ1149" s="34"/>
      <c r="AR1149" s="34"/>
      <c r="AS1149" s="34"/>
      <c r="AT1149" s="34"/>
      <c r="AU1149" s="34"/>
      <c r="AV1149" s="34"/>
      <c r="AW1149" s="34"/>
      <c r="AX1149" s="34"/>
      <c r="AY1149" s="34"/>
      <c r="AZ1149" s="34"/>
      <c r="BA1149" s="34"/>
      <c r="BB1149" s="34"/>
      <c r="BC1149" s="34"/>
      <c r="BD1149" s="34"/>
      <c r="BE1149" s="34"/>
      <c r="BF1149" s="34"/>
      <c r="BG1149" s="34"/>
      <c r="BH1149" s="34"/>
      <c r="BI1149" s="34"/>
      <c r="BJ1149" s="34"/>
      <c r="BK1149" s="34"/>
      <c r="BL1149" s="34"/>
      <c r="BM1149" s="34"/>
      <c r="BN1149" s="34"/>
      <c r="BO1149" s="34"/>
      <c r="BP1149" s="34"/>
      <c r="BQ1149" s="34"/>
      <c r="BR1149" s="34"/>
      <c r="BS1149" s="34"/>
      <c r="BT1149" s="34"/>
      <c r="BU1149" s="34"/>
      <c r="BV1149" s="34"/>
    </row>
    <row r="1150" spans="1:74">
      <c r="A1150" s="34"/>
      <c r="B1150" s="34"/>
      <c r="C1150" s="34"/>
      <c r="D1150" s="34"/>
      <c r="E1150" s="34"/>
      <c r="F1150" s="34"/>
      <c r="G1150" s="34"/>
      <c r="H1150" s="34"/>
      <c r="I1150" s="34"/>
      <c r="J1150" s="34"/>
      <c r="K1150" s="34"/>
      <c r="L1150" s="34"/>
      <c r="M1150" s="34"/>
      <c r="N1150" s="34"/>
      <c r="O1150" s="34"/>
      <c r="P1150" s="34"/>
      <c r="Q1150" s="34"/>
      <c r="R1150" s="34"/>
      <c r="S1150" s="34"/>
      <c r="T1150" s="34"/>
      <c r="U1150" s="34"/>
      <c r="V1150" s="34"/>
      <c r="W1150" s="34"/>
      <c r="X1150" s="34"/>
      <c r="Y1150" s="34"/>
      <c r="Z1150" s="34"/>
      <c r="AA1150" s="34"/>
      <c r="AB1150" s="34"/>
      <c r="AC1150" s="34"/>
      <c r="AD1150" s="34"/>
      <c r="AE1150" s="34"/>
      <c r="AF1150" s="34"/>
      <c r="AG1150" s="34"/>
      <c r="AH1150" s="34"/>
      <c r="AI1150" s="34"/>
      <c r="AJ1150" s="34"/>
      <c r="AK1150" s="34"/>
      <c r="AL1150" s="34"/>
      <c r="AM1150" s="34"/>
      <c r="AN1150" s="34"/>
      <c r="AO1150" s="34"/>
      <c r="AP1150" s="34"/>
      <c r="AQ1150" s="34"/>
      <c r="AR1150" s="34"/>
      <c r="AS1150" s="34"/>
      <c r="AT1150" s="34"/>
      <c r="AU1150" s="34"/>
      <c r="AV1150" s="34"/>
      <c r="AW1150" s="34"/>
      <c r="AX1150" s="34"/>
      <c r="AY1150" s="34"/>
      <c r="AZ1150" s="34"/>
      <c r="BA1150" s="34"/>
      <c r="BB1150" s="34"/>
      <c r="BC1150" s="34"/>
      <c r="BD1150" s="34"/>
      <c r="BE1150" s="34"/>
      <c r="BF1150" s="34"/>
      <c r="BG1150" s="34"/>
      <c r="BH1150" s="34"/>
      <c r="BI1150" s="34"/>
      <c r="BJ1150" s="34"/>
      <c r="BK1150" s="34"/>
      <c r="BL1150" s="34"/>
      <c r="BM1150" s="34"/>
      <c r="BN1150" s="34"/>
      <c r="BO1150" s="34"/>
      <c r="BP1150" s="34"/>
      <c r="BQ1150" s="34"/>
      <c r="BR1150" s="34"/>
      <c r="BS1150" s="34"/>
      <c r="BT1150" s="34"/>
      <c r="BU1150" s="34"/>
      <c r="BV1150" s="34"/>
    </row>
    <row r="1151" spans="1:74">
      <c r="A1151" s="34"/>
      <c r="B1151" s="34"/>
      <c r="C1151" s="34"/>
      <c r="D1151" s="34"/>
      <c r="E1151" s="34"/>
      <c r="F1151" s="34"/>
      <c r="G1151" s="34"/>
      <c r="H1151" s="34"/>
      <c r="I1151" s="34"/>
      <c r="J1151" s="34"/>
      <c r="K1151" s="34"/>
      <c r="L1151" s="34"/>
      <c r="M1151" s="34"/>
      <c r="N1151" s="34"/>
      <c r="O1151" s="34"/>
      <c r="P1151" s="34"/>
      <c r="Q1151" s="34"/>
      <c r="R1151" s="34"/>
      <c r="S1151" s="34"/>
      <c r="T1151" s="34"/>
      <c r="U1151" s="34"/>
      <c r="V1151" s="34"/>
      <c r="W1151" s="34"/>
      <c r="X1151" s="34"/>
      <c r="Y1151" s="34"/>
      <c r="Z1151" s="34"/>
      <c r="AA1151" s="34"/>
      <c r="AB1151" s="34"/>
      <c r="AC1151" s="34"/>
      <c r="AD1151" s="34"/>
      <c r="AE1151" s="34"/>
      <c r="AF1151" s="34"/>
      <c r="AG1151" s="34"/>
      <c r="AH1151" s="34"/>
      <c r="AI1151" s="34"/>
      <c r="AJ1151" s="34"/>
      <c r="AK1151" s="34"/>
      <c r="AL1151" s="34"/>
      <c r="AM1151" s="34"/>
      <c r="AN1151" s="34"/>
      <c r="AO1151" s="34"/>
      <c r="AP1151" s="34"/>
      <c r="AQ1151" s="34"/>
      <c r="AR1151" s="34"/>
      <c r="AS1151" s="34"/>
      <c r="AT1151" s="34"/>
      <c r="AU1151" s="34"/>
      <c r="AV1151" s="34"/>
      <c r="AW1151" s="34"/>
      <c r="AX1151" s="34"/>
      <c r="AY1151" s="34"/>
      <c r="AZ1151" s="34"/>
      <c r="BA1151" s="34"/>
      <c r="BB1151" s="34"/>
      <c r="BC1151" s="34"/>
      <c r="BD1151" s="34"/>
      <c r="BE1151" s="34"/>
      <c r="BF1151" s="34"/>
      <c r="BG1151" s="34"/>
      <c r="BH1151" s="34"/>
      <c r="BI1151" s="34"/>
      <c r="BJ1151" s="34"/>
      <c r="BK1151" s="34"/>
      <c r="BL1151" s="34"/>
      <c r="BM1151" s="34"/>
      <c r="BN1151" s="34"/>
      <c r="BO1151" s="34"/>
      <c r="BP1151" s="34"/>
      <c r="BQ1151" s="34"/>
      <c r="BR1151" s="34"/>
      <c r="BS1151" s="34"/>
      <c r="BT1151" s="34"/>
      <c r="BU1151" s="34"/>
      <c r="BV1151" s="34"/>
    </row>
    <row r="1152" spans="1:74">
      <c r="A1152" s="34"/>
      <c r="B1152" s="34"/>
      <c r="C1152" s="34"/>
      <c r="D1152" s="34"/>
      <c r="E1152" s="34"/>
      <c r="F1152" s="34"/>
      <c r="G1152" s="34"/>
      <c r="H1152" s="34"/>
      <c r="I1152" s="34"/>
      <c r="J1152" s="34"/>
      <c r="K1152" s="34"/>
      <c r="L1152" s="34"/>
      <c r="M1152" s="34"/>
      <c r="N1152" s="34"/>
      <c r="O1152" s="34"/>
      <c r="P1152" s="34"/>
      <c r="Q1152" s="34"/>
      <c r="R1152" s="34"/>
      <c r="S1152" s="34"/>
      <c r="T1152" s="34"/>
      <c r="U1152" s="34"/>
      <c r="V1152" s="34"/>
      <c r="W1152" s="34"/>
      <c r="X1152" s="34"/>
      <c r="Y1152" s="34"/>
      <c r="Z1152" s="34"/>
      <c r="AA1152" s="34"/>
      <c r="AB1152" s="34"/>
      <c r="AC1152" s="34"/>
      <c r="AD1152" s="34"/>
      <c r="AE1152" s="34"/>
      <c r="AF1152" s="34"/>
      <c r="AG1152" s="34"/>
      <c r="AH1152" s="34"/>
      <c r="AI1152" s="34"/>
      <c r="AJ1152" s="34"/>
      <c r="AK1152" s="34"/>
      <c r="AL1152" s="34"/>
      <c r="AM1152" s="34"/>
      <c r="AN1152" s="34"/>
      <c r="AO1152" s="34"/>
      <c r="AP1152" s="34"/>
      <c r="AQ1152" s="34"/>
      <c r="AR1152" s="34"/>
      <c r="AS1152" s="34"/>
      <c r="AT1152" s="34"/>
      <c r="AU1152" s="34"/>
      <c r="AV1152" s="34"/>
      <c r="AW1152" s="34"/>
      <c r="AX1152" s="34"/>
      <c r="AY1152" s="34"/>
      <c r="AZ1152" s="34"/>
      <c r="BA1152" s="34"/>
      <c r="BB1152" s="34"/>
      <c r="BC1152" s="34"/>
      <c r="BD1152" s="34"/>
      <c r="BE1152" s="34"/>
      <c r="BF1152" s="34"/>
      <c r="BG1152" s="34"/>
      <c r="BH1152" s="34"/>
      <c r="BI1152" s="34"/>
      <c r="BJ1152" s="34"/>
      <c r="BK1152" s="34"/>
      <c r="BL1152" s="34"/>
      <c r="BM1152" s="34"/>
      <c r="BN1152" s="34"/>
      <c r="BO1152" s="34"/>
      <c r="BP1152" s="34"/>
      <c r="BQ1152" s="34"/>
      <c r="BR1152" s="34"/>
      <c r="BS1152" s="34"/>
      <c r="BT1152" s="34"/>
      <c r="BU1152" s="34"/>
      <c r="BV1152" s="34"/>
    </row>
    <row r="1153" spans="1:74">
      <c r="A1153" s="34"/>
      <c r="B1153" s="34"/>
      <c r="C1153" s="34"/>
      <c r="D1153" s="34"/>
      <c r="E1153" s="34"/>
      <c r="F1153" s="34"/>
      <c r="G1153" s="34"/>
      <c r="H1153" s="34"/>
      <c r="I1153" s="34"/>
      <c r="J1153" s="34"/>
      <c r="K1153" s="34"/>
      <c r="L1153" s="34"/>
      <c r="M1153" s="34"/>
      <c r="N1153" s="34"/>
      <c r="O1153" s="34"/>
      <c r="P1153" s="34"/>
      <c r="Q1153" s="34"/>
      <c r="R1153" s="34"/>
      <c r="S1153" s="34"/>
      <c r="T1153" s="34"/>
      <c r="U1153" s="34"/>
      <c r="V1153" s="34"/>
      <c r="W1153" s="34"/>
      <c r="X1153" s="34"/>
      <c r="Y1153" s="34"/>
      <c r="Z1153" s="34"/>
      <c r="AA1153" s="34"/>
      <c r="AB1153" s="34"/>
      <c r="AC1153" s="34"/>
      <c r="AD1153" s="34"/>
      <c r="AE1153" s="34"/>
      <c r="AF1153" s="34"/>
      <c r="AG1153" s="34"/>
      <c r="AH1153" s="34"/>
      <c r="AI1153" s="34"/>
      <c r="AJ1153" s="34"/>
      <c r="AK1153" s="34"/>
      <c r="AL1153" s="34"/>
      <c r="AM1153" s="34"/>
      <c r="AN1153" s="34"/>
      <c r="AO1153" s="34"/>
      <c r="AP1153" s="34"/>
      <c r="AQ1153" s="34"/>
      <c r="AR1153" s="34"/>
      <c r="AS1153" s="34"/>
      <c r="AT1153" s="34"/>
      <c r="AU1153" s="34"/>
      <c r="AV1153" s="34"/>
      <c r="AW1153" s="34"/>
      <c r="AX1153" s="34"/>
      <c r="AY1153" s="34"/>
      <c r="AZ1153" s="34"/>
      <c r="BA1153" s="34"/>
      <c r="BB1153" s="34"/>
      <c r="BC1153" s="34"/>
      <c r="BD1153" s="34"/>
      <c r="BE1153" s="34"/>
      <c r="BF1153" s="34"/>
      <c r="BG1153" s="34"/>
      <c r="BH1153" s="34"/>
      <c r="BI1153" s="34"/>
      <c r="BJ1153" s="34"/>
      <c r="BK1153" s="34"/>
      <c r="BL1153" s="34"/>
      <c r="BM1153" s="34"/>
      <c r="BN1153" s="34"/>
      <c r="BO1153" s="34"/>
      <c r="BP1153" s="34"/>
      <c r="BQ1153" s="34"/>
      <c r="BR1153" s="34"/>
      <c r="BS1153" s="34"/>
      <c r="BT1153" s="34"/>
      <c r="BU1153" s="34"/>
      <c r="BV1153" s="34"/>
    </row>
    <row r="1154" spans="1:74">
      <c r="A1154" s="34"/>
      <c r="B1154" s="34"/>
      <c r="C1154" s="34"/>
      <c r="D1154" s="34"/>
      <c r="E1154" s="34"/>
      <c r="F1154" s="34"/>
      <c r="G1154" s="34"/>
      <c r="H1154" s="34"/>
      <c r="I1154" s="34"/>
      <c r="J1154" s="34"/>
      <c r="K1154" s="34"/>
      <c r="L1154" s="34"/>
      <c r="M1154" s="34"/>
      <c r="N1154" s="34"/>
      <c r="O1154" s="34"/>
      <c r="P1154" s="34"/>
      <c r="Q1154" s="34"/>
      <c r="R1154" s="34"/>
      <c r="S1154" s="34"/>
      <c r="T1154" s="34"/>
      <c r="U1154" s="34"/>
      <c r="V1154" s="34"/>
      <c r="W1154" s="34"/>
      <c r="X1154" s="34"/>
      <c r="Y1154" s="34"/>
      <c r="Z1154" s="34"/>
      <c r="AA1154" s="34"/>
      <c r="AB1154" s="34"/>
      <c r="AC1154" s="34"/>
      <c r="AD1154" s="34"/>
      <c r="AE1154" s="34"/>
      <c r="AF1154" s="34"/>
      <c r="AG1154" s="34"/>
      <c r="AH1154" s="34"/>
      <c r="AI1154" s="34"/>
      <c r="AJ1154" s="34"/>
      <c r="AK1154" s="34"/>
      <c r="AL1154" s="34"/>
      <c r="AM1154" s="34"/>
      <c r="AN1154" s="34"/>
      <c r="AO1154" s="34"/>
      <c r="AP1154" s="34"/>
      <c r="AQ1154" s="34"/>
      <c r="AR1154" s="34"/>
      <c r="AS1154" s="34"/>
      <c r="AT1154" s="34"/>
      <c r="AU1154" s="34"/>
      <c r="AV1154" s="34"/>
      <c r="AW1154" s="34"/>
      <c r="AX1154" s="34"/>
      <c r="AY1154" s="34"/>
      <c r="AZ1154" s="34"/>
      <c r="BA1154" s="34"/>
      <c r="BB1154" s="34"/>
      <c r="BC1154" s="34"/>
      <c r="BD1154" s="34"/>
      <c r="BE1154" s="34"/>
      <c r="BF1154" s="34"/>
      <c r="BG1154" s="34"/>
      <c r="BH1154" s="34"/>
      <c r="BI1154" s="34"/>
      <c r="BJ1154" s="34"/>
      <c r="BK1154" s="34"/>
      <c r="BL1154" s="34"/>
      <c r="BM1154" s="34"/>
      <c r="BN1154" s="34"/>
      <c r="BO1154" s="34"/>
      <c r="BP1154" s="34"/>
      <c r="BQ1154" s="34"/>
      <c r="BR1154" s="34"/>
      <c r="BS1154" s="34"/>
      <c r="BT1154" s="34"/>
      <c r="BU1154" s="34"/>
      <c r="BV1154" s="34"/>
    </row>
    <row r="1155" spans="1:74">
      <c r="A1155" s="34"/>
      <c r="B1155" s="34"/>
      <c r="C1155" s="34"/>
      <c r="D1155" s="34"/>
      <c r="E1155" s="34"/>
      <c r="F1155" s="34"/>
      <c r="G1155" s="34"/>
      <c r="H1155" s="34"/>
      <c r="I1155" s="34"/>
      <c r="J1155" s="34"/>
      <c r="K1155" s="34"/>
      <c r="L1155" s="34"/>
      <c r="M1155" s="34"/>
      <c r="N1155" s="34"/>
      <c r="O1155" s="34"/>
      <c r="P1155" s="34"/>
      <c r="Q1155" s="34"/>
      <c r="R1155" s="34"/>
      <c r="S1155" s="34"/>
      <c r="T1155" s="34"/>
      <c r="U1155" s="34"/>
      <c r="V1155" s="34"/>
      <c r="W1155" s="34"/>
      <c r="X1155" s="34"/>
      <c r="Y1155" s="34"/>
      <c r="Z1155" s="34"/>
      <c r="AA1155" s="34"/>
      <c r="AB1155" s="34"/>
      <c r="AC1155" s="34"/>
      <c r="AD1155" s="34"/>
      <c r="AE1155" s="34"/>
      <c r="AF1155" s="34"/>
      <c r="AG1155" s="34"/>
      <c r="AH1155" s="34"/>
      <c r="AI1155" s="34"/>
      <c r="AJ1155" s="34"/>
      <c r="AK1155" s="34"/>
      <c r="AL1155" s="34"/>
      <c r="AM1155" s="34"/>
      <c r="AN1155" s="34"/>
      <c r="AO1155" s="34"/>
      <c r="AP1155" s="34"/>
      <c r="AQ1155" s="34"/>
      <c r="AR1155" s="34"/>
      <c r="AS1155" s="34"/>
      <c r="AT1155" s="34"/>
      <c r="AU1155" s="34"/>
      <c r="AV1155" s="34"/>
      <c r="AW1155" s="34"/>
      <c r="AX1155" s="34"/>
      <c r="AY1155" s="34"/>
      <c r="AZ1155" s="34"/>
      <c r="BA1155" s="34"/>
      <c r="BB1155" s="34"/>
      <c r="BC1155" s="34"/>
      <c r="BD1155" s="34"/>
      <c r="BE1155" s="34"/>
      <c r="BF1155" s="34"/>
      <c r="BG1155" s="34"/>
      <c r="BH1155" s="34"/>
      <c r="BI1155" s="34"/>
      <c r="BJ1155" s="34"/>
      <c r="BK1155" s="34"/>
      <c r="BL1155" s="34"/>
      <c r="BM1155" s="34"/>
      <c r="BN1155" s="34"/>
      <c r="BO1155" s="34"/>
      <c r="BP1155" s="34"/>
      <c r="BQ1155" s="34"/>
      <c r="BR1155" s="34"/>
      <c r="BS1155" s="34"/>
      <c r="BT1155" s="34"/>
      <c r="BU1155" s="34"/>
      <c r="BV1155" s="34"/>
    </row>
    <row r="1156" spans="1:74">
      <c r="A1156" s="34"/>
      <c r="B1156" s="34"/>
      <c r="C1156" s="34"/>
      <c r="D1156" s="34"/>
      <c r="E1156" s="34"/>
      <c r="F1156" s="34"/>
      <c r="G1156" s="34"/>
      <c r="H1156" s="34"/>
      <c r="I1156" s="34"/>
      <c r="J1156" s="34"/>
      <c r="K1156" s="34"/>
      <c r="L1156" s="34"/>
      <c r="M1156" s="34"/>
      <c r="N1156" s="34"/>
      <c r="O1156" s="34"/>
      <c r="P1156" s="34"/>
      <c r="Q1156" s="34"/>
      <c r="R1156" s="34"/>
      <c r="S1156" s="34"/>
      <c r="T1156" s="34"/>
      <c r="U1156" s="34"/>
      <c r="V1156" s="34"/>
      <c r="W1156" s="34"/>
      <c r="X1156" s="34"/>
      <c r="Y1156" s="34"/>
      <c r="Z1156" s="34"/>
      <c r="AA1156" s="34"/>
      <c r="AB1156" s="34"/>
      <c r="AC1156" s="34"/>
      <c r="AD1156" s="34"/>
      <c r="AE1156" s="34"/>
      <c r="AF1156" s="34"/>
      <c r="AG1156" s="34"/>
      <c r="AH1156" s="34"/>
      <c r="AI1156" s="34"/>
      <c r="AJ1156" s="34"/>
      <c r="AK1156" s="34"/>
      <c r="AL1156" s="34"/>
      <c r="AM1156" s="34"/>
      <c r="AN1156" s="34"/>
      <c r="AO1156" s="34"/>
      <c r="AP1156" s="34"/>
      <c r="AQ1156" s="34"/>
      <c r="AR1156" s="34"/>
      <c r="AS1156" s="34"/>
      <c r="AT1156" s="34"/>
      <c r="AU1156" s="34"/>
      <c r="AV1156" s="34"/>
      <c r="AW1156" s="34"/>
      <c r="AX1156" s="34"/>
      <c r="AY1156" s="34"/>
      <c r="AZ1156" s="34"/>
      <c r="BA1156" s="34"/>
      <c r="BB1156" s="34"/>
      <c r="BC1156" s="34"/>
      <c r="BD1156" s="34"/>
      <c r="BE1156" s="34"/>
      <c r="BF1156" s="34"/>
      <c r="BG1156" s="34"/>
      <c r="BH1156" s="34"/>
      <c r="BI1156" s="34"/>
      <c r="BJ1156" s="34"/>
      <c r="BK1156" s="34"/>
      <c r="BL1156" s="34"/>
      <c r="BM1156" s="34"/>
      <c r="BN1156" s="34"/>
      <c r="BO1156" s="34"/>
      <c r="BP1156" s="34"/>
      <c r="BQ1156" s="34"/>
      <c r="BR1156" s="34"/>
      <c r="BS1156" s="34"/>
      <c r="BT1156" s="34"/>
      <c r="BU1156" s="34"/>
      <c r="BV1156" s="34"/>
    </row>
    <row r="1157" spans="1:74">
      <c r="A1157" s="34"/>
      <c r="B1157" s="34"/>
      <c r="C1157" s="34"/>
      <c r="D1157" s="34"/>
      <c r="E1157" s="34"/>
      <c r="F1157" s="34"/>
      <c r="G1157" s="34"/>
      <c r="H1157" s="34"/>
      <c r="I1157" s="34"/>
      <c r="J1157" s="34"/>
      <c r="K1157" s="34"/>
      <c r="L1157" s="34"/>
      <c r="M1157" s="34"/>
      <c r="N1157" s="34"/>
      <c r="O1157" s="34"/>
      <c r="P1157" s="34"/>
      <c r="Q1157" s="34"/>
      <c r="R1157" s="34"/>
      <c r="S1157" s="34"/>
      <c r="T1157" s="34"/>
      <c r="U1157" s="34"/>
      <c r="V1157" s="34"/>
      <c r="W1157" s="34"/>
      <c r="X1157" s="34"/>
      <c r="Y1157" s="34"/>
      <c r="Z1157" s="34"/>
      <c r="AA1157" s="34"/>
      <c r="AB1157" s="34"/>
      <c r="AC1157" s="34"/>
      <c r="AD1157" s="34"/>
      <c r="AE1157" s="34"/>
      <c r="AF1157" s="34"/>
      <c r="AG1157" s="34"/>
      <c r="AH1157" s="34"/>
      <c r="AI1157" s="34"/>
      <c r="AJ1157" s="34"/>
      <c r="AK1157" s="34"/>
      <c r="AL1157" s="34"/>
      <c r="AM1157" s="34"/>
      <c r="AN1157" s="34"/>
      <c r="AO1157" s="34"/>
      <c r="AP1157" s="34"/>
      <c r="AQ1157" s="34"/>
      <c r="AR1157" s="34"/>
      <c r="AS1157" s="34"/>
      <c r="AT1157" s="34"/>
      <c r="AU1157" s="34"/>
      <c r="AV1157" s="34"/>
      <c r="AW1157" s="34"/>
      <c r="AX1157" s="34"/>
      <c r="AY1157" s="34"/>
      <c r="AZ1157" s="34"/>
      <c r="BA1157" s="34"/>
      <c r="BB1157" s="34"/>
      <c r="BC1157" s="34"/>
      <c r="BD1157" s="34"/>
      <c r="BE1157" s="34"/>
      <c r="BF1157" s="34"/>
      <c r="BG1157" s="34"/>
      <c r="BH1157" s="34"/>
      <c r="BI1157" s="34"/>
      <c r="BJ1157" s="34"/>
      <c r="BK1157" s="34"/>
      <c r="BL1157" s="34"/>
      <c r="BM1157" s="34"/>
      <c r="BN1157" s="34"/>
      <c r="BO1157" s="34"/>
      <c r="BP1157" s="34"/>
      <c r="BQ1157" s="34"/>
      <c r="BR1157" s="34"/>
      <c r="BS1157" s="34"/>
      <c r="BT1157" s="34"/>
      <c r="BU1157" s="34"/>
      <c r="BV1157" s="34"/>
    </row>
    <row r="1158" spans="1:74">
      <c r="A1158" s="34"/>
      <c r="B1158" s="34"/>
      <c r="C1158" s="34"/>
      <c r="D1158" s="34"/>
      <c r="E1158" s="34"/>
      <c r="F1158" s="34"/>
      <c r="G1158" s="34"/>
      <c r="H1158" s="34"/>
      <c r="I1158" s="34"/>
      <c r="J1158" s="34"/>
      <c r="K1158" s="34"/>
      <c r="L1158" s="34"/>
      <c r="M1158" s="34"/>
      <c r="N1158" s="34"/>
      <c r="O1158" s="34"/>
      <c r="P1158" s="34"/>
      <c r="Q1158" s="34"/>
      <c r="R1158" s="34"/>
      <c r="S1158" s="34"/>
      <c r="T1158" s="34"/>
      <c r="U1158" s="34"/>
      <c r="V1158" s="34"/>
      <c r="W1158" s="34"/>
      <c r="X1158" s="34"/>
      <c r="Y1158" s="34"/>
      <c r="Z1158" s="34"/>
      <c r="AA1158" s="34"/>
      <c r="AB1158" s="34"/>
      <c r="AC1158" s="34"/>
      <c r="AD1158" s="34"/>
      <c r="AE1158" s="34"/>
      <c r="AF1158" s="34"/>
      <c r="AG1158" s="34"/>
      <c r="AH1158" s="34"/>
      <c r="AI1158" s="34"/>
      <c r="AJ1158" s="34"/>
      <c r="AK1158" s="34"/>
      <c r="AL1158" s="34"/>
      <c r="AM1158" s="34"/>
      <c r="AN1158" s="34"/>
      <c r="AO1158" s="34"/>
      <c r="AP1158" s="34"/>
      <c r="AQ1158" s="34"/>
      <c r="AR1158" s="34"/>
      <c r="AS1158" s="34"/>
      <c r="AT1158" s="34"/>
      <c r="AU1158" s="34"/>
      <c r="AV1158" s="34"/>
      <c r="AW1158" s="34"/>
      <c r="AX1158" s="34"/>
      <c r="AY1158" s="34"/>
      <c r="AZ1158" s="34"/>
      <c r="BA1158" s="34"/>
      <c r="BB1158" s="34"/>
      <c r="BC1158" s="34"/>
      <c r="BD1158" s="34"/>
      <c r="BE1158" s="34"/>
      <c r="BF1158" s="34"/>
      <c r="BG1158" s="34"/>
      <c r="BH1158" s="34"/>
      <c r="BI1158" s="34"/>
      <c r="BJ1158" s="34"/>
      <c r="BK1158" s="34"/>
      <c r="BL1158" s="34"/>
      <c r="BM1158" s="34"/>
      <c r="BN1158" s="34"/>
      <c r="BO1158" s="34"/>
      <c r="BP1158" s="34"/>
      <c r="BQ1158" s="34"/>
      <c r="BR1158" s="34"/>
      <c r="BS1158" s="34"/>
      <c r="BT1158" s="34"/>
      <c r="BU1158" s="34"/>
      <c r="BV1158" s="34"/>
    </row>
    <row r="1159" spans="1:74">
      <c r="A1159" s="34"/>
      <c r="B1159" s="34"/>
      <c r="C1159" s="34"/>
      <c r="D1159" s="34"/>
      <c r="E1159" s="34"/>
      <c r="F1159" s="34"/>
      <c r="G1159" s="34"/>
      <c r="H1159" s="34"/>
      <c r="I1159" s="34"/>
      <c r="J1159" s="34"/>
      <c r="K1159" s="34"/>
      <c r="L1159" s="34"/>
      <c r="M1159" s="34"/>
      <c r="N1159" s="34"/>
      <c r="O1159" s="34"/>
      <c r="P1159" s="34"/>
      <c r="Q1159" s="34"/>
      <c r="R1159" s="34"/>
      <c r="S1159" s="34"/>
      <c r="T1159" s="34"/>
      <c r="U1159" s="34"/>
      <c r="V1159" s="34"/>
      <c r="W1159" s="34"/>
      <c r="X1159" s="34"/>
      <c r="Y1159" s="34"/>
      <c r="Z1159" s="34"/>
      <c r="AA1159" s="34"/>
      <c r="AB1159" s="34"/>
      <c r="AC1159" s="34"/>
      <c r="AD1159" s="34"/>
      <c r="AE1159" s="34"/>
      <c r="AF1159" s="34"/>
      <c r="AG1159" s="34"/>
      <c r="AH1159" s="34"/>
      <c r="AI1159" s="34"/>
      <c r="AJ1159" s="34"/>
      <c r="AK1159" s="34"/>
      <c r="AL1159" s="34"/>
      <c r="AM1159" s="34"/>
      <c r="AN1159" s="34"/>
      <c r="AO1159" s="34"/>
      <c r="AP1159" s="34"/>
      <c r="AQ1159" s="34"/>
      <c r="AR1159" s="34"/>
      <c r="AS1159" s="34"/>
      <c r="AT1159" s="34"/>
      <c r="AU1159" s="34"/>
      <c r="AV1159" s="34"/>
      <c r="AW1159" s="34"/>
      <c r="AX1159" s="34"/>
      <c r="AY1159" s="34"/>
      <c r="AZ1159" s="34"/>
      <c r="BA1159" s="34"/>
      <c r="BB1159" s="34"/>
      <c r="BC1159" s="34"/>
      <c r="BD1159" s="34"/>
      <c r="BE1159" s="34"/>
      <c r="BF1159" s="34"/>
      <c r="BG1159" s="34"/>
      <c r="BH1159" s="34"/>
      <c r="BI1159" s="34"/>
      <c r="BJ1159" s="34"/>
      <c r="BK1159" s="34"/>
      <c r="BL1159" s="34"/>
      <c r="BM1159" s="34"/>
      <c r="BN1159" s="34"/>
      <c r="BO1159" s="34"/>
      <c r="BP1159" s="34"/>
      <c r="BQ1159" s="34"/>
      <c r="BR1159" s="34"/>
      <c r="BS1159" s="34"/>
      <c r="BT1159" s="34"/>
      <c r="BU1159" s="34"/>
      <c r="BV1159" s="34"/>
    </row>
    <row r="1160" spans="1:74">
      <c r="A1160" s="34"/>
      <c r="B1160" s="34"/>
      <c r="C1160" s="34"/>
      <c r="D1160" s="34"/>
      <c r="E1160" s="34"/>
      <c r="F1160" s="34"/>
      <c r="G1160" s="34"/>
      <c r="H1160" s="34"/>
      <c r="I1160" s="34"/>
      <c r="J1160" s="34"/>
      <c r="K1160" s="34"/>
      <c r="L1160" s="34"/>
      <c r="M1160" s="34"/>
      <c r="N1160" s="34"/>
      <c r="O1160" s="34"/>
      <c r="P1160" s="34"/>
      <c r="Q1160" s="34"/>
      <c r="R1160" s="34"/>
      <c r="S1160" s="34"/>
      <c r="T1160" s="34"/>
      <c r="U1160" s="34"/>
      <c r="V1160" s="34"/>
      <c r="W1160" s="34"/>
      <c r="X1160" s="34"/>
      <c r="Y1160" s="34"/>
      <c r="Z1160" s="34"/>
      <c r="AA1160" s="34"/>
      <c r="AB1160" s="34"/>
      <c r="AC1160" s="34"/>
      <c r="AD1160" s="34"/>
      <c r="AE1160" s="34"/>
      <c r="AF1160" s="34"/>
      <c r="AG1160" s="34"/>
      <c r="AH1160" s="34"/>
      <c r="AI1160" s="34"/>
      <c r="AJ1160" s="34"/>
      <c r="AK1160" s="34"/>
      <c r="AL1160" s="34"/>
      <c r="AM1160" s="34"/>
      <c r="AN1160" s="34"/>
      <c r="AO1160" s="34"/>
      <c r="AP1160" s="34"/>
      <c r="AQ1160" s="34"/>
      <c r="AR1160" s="34"/>
      <c r="AS1160" s="34"/>
      <c r="AT1160" s="34"/>
      <c r="AU1160" s="34"/>
      <c r="AV1160" s="34"/>
      <c r="AW1160" s="34"/>
      <c r="AX1160" s="34"/>
      <c r="AY1160" s="34"/>
      <c r="AZ1160" s="34"/>
      <c r="BA1160" s="34"/>
      <c r="BB1160" s="34"/>
      <c r="BC1160" s="34"/>
      <c r="BD1160" s="34"/>
      <c r="BE1160" s="34"/>
      <c r="BF1160" s="34"/>
      <c r="BG1160" s="34"/>
      <c r="BH1160" s="34"/>
      <c r="BI1160" s="34"/>
      <c r="BJ1160" s="34"/>
      <c r="BK1160" s="34"/>
      <c r="BL1160" s="34"/>
      <c r="BM1160" s="34"/>
      <c r="BN1160" s="34"/>
      <c r="BO1160" s="34"/>
      <c r="BP1160" s="34"/>
      <c r="BQ1160" s="34"/>
      <c r="BR1160" s="34"/>
      <c r="BS1160" s="34"/>
      <c r="BT1160" s="34"/>
      <c r="BU1160" s="34"/>
      <c r="BV1160" s="34"/>
    </row>
    <row r="1161" spans="1:74">
      <c r="A1161" s="34"/>
      <c r="B1161" s="34"/>
      <c r="C1161" s="34"/>
      <c r="D1161" s="34"/>
      <c r="E1161" s="34"/>
      <c r="F1161" s="34"/>
      <c r="G1161" s="34"/>
      <c r="H1161" s="34"/>
      <c r="I1161" s="34"/>
      <c r="J1161" s="34"/>
      <c r="K1161" s="34"/>
      <c r="L1161" s="34"/>
      <c r="M1161" s="34"/>
      <c r="N1161" s="34"/>
      <c r="O1161" s="34"/>
      <c r="P1161" s="34"/>
      <c r="Q1161" s="34"/>
      <c r="R1161" s="34"/>
      <c r="S1161" s="34"/>
      <c r="T1161" s="34"/>
      <c r="U1161" s="34"/>
      <c r="V1161" s="34"/>
      <c r="W1161" s="34"/>
      <c r="X1161" s="34"/>
      <c r="Y1161" s="34"/>
      <c r="Z1161" s="34"/>
      <c r="AA1161" s="34"/>
      <c r="AB1161" s="34"/>
      <c r="AC1161" s="34"/>
      <c r="AD1161" s="34"/>
      <c r="AE1161" s="34"/>
      <c r="AF1161" s="34"/>
      <c r="AG1161" s="34"/>
      <c r="AH1161" s="34"/>
      <c r="AI1161" s="34"/>
      <c r="AJ1161" s="34"/>
      <c r="AK1161" s="34"/>
      <c r="AL1161" s="34"/>
      <c r="AM1161" s="34"/>
      <c r="AN1161" s="34"/>
      <c r="AO1161" s="34"/>
      <c r="AP1161" s="34"/>
      <c r="AQ1161" s="34"/>
      <c r="AR1161" s="34"/>
      <c r="AS1161" s="34"/>
      <c r="AT1161" s="34"/>
      <c r="AU1161" s="34"/>
      <c r="AV1161" s="34"/>
      <c r="AW1161" s="34"/>
      <c r="AX1161" s="34"/>
      <c r="AY1161" s="34"/>
      <c r="AZ1161" s="34"/>
      <c r="BA1161" s="34"/>
      <c r="BB1161" s="34"/>
      <c r="BC1161" s="34"/>
      <c r="BD1161" s="34"/>
      <c r="BE1161" s="34"/>
      <c r="BF1161" s="34"/>
      <c r="BG1161" s="34"/>
      <c r="BH1161" s="34"/>
      <c r="BI1161" s="34"/>
      <c r="BJ1161" s="34"/>
      <c r="BK1161" s="34"/>
      <c r="BL1161" s="34"/>
      <c r="BM1161" s="34"/>
      <c r="BN1161" s="34"/>
      <c r="BO1161" s="34"/>
      <c r="BP1161" s="34"/>
      <c r="BQ1161" s="34"/>
      <c r="BR1161" s="34"/>
      <c r="BS1161" s="34"/>
      <c r="BT1161" s="34"/>
      <c r="BU1161" s="34"/>
      <c r="BV1161" s="34"/>
    </row>
    <row r="1162" spans="1:74">
      <c r="A1162" s="34"/>
      <c r="B1162" s="34"/>
      <c r="C1162" s="34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  <c r="T1162" s="34"/>
      <c r="U1162" s="34"/>
      <c r="V1162" s="34"/>
      <c r="W1162" s="34"/>
      <c r="X1162" s="34"/>
      <c r="Y1162" s="34"/>
      <c r="Z1162" s="34"/>
      <c r="AA1162" s="34"/>
      <c r="AB1162" s="34"/>
      <c r="AC1162" s="34"/>
      <c r="AD1162" s="34"/>
      <c r="AE1162" s="34"/>
      <c r="AF1162" s="34"/>
      <c r="AG1162" s="34"/>
      <c r="AH1162" s="34"/>
      <c r="AI1162" s="34"/>
      <c r="AJ1162" s="34"/>
      <c r="AK1162" s="34"/>
      <c r="AL1162" s="34"/>
      <c r="AM1162" s="34"/>
      <c r="AN1162" s="34"/>
      <c r="AO1162" s="34"/>
      <c r="AP1162" s="34"/>
      <c r="AQ1162" s="34"/>
      <c r="AR1162" s="34"/>
      <c r="AS1162" s="34"/>
      <c r="AT1162" s="34"/>
      <c r="AU1162" s="34"/>
      <c r="AV1162" s="34"/>
      <c r="AW1162" s="34"/>
      <c r="AX1162" s="34"/>
      <c r="AY1162" s="34"/>
      <c r="AZ1162" s="34"/>
      <c r="BA1162" s="34"/>
      <c r="BB1162" s="34"/>
      <c r="BC1162" s="34"/>
      <c r="BD1162" s="34"/>
      <c r="BE1162" s="34"/>
      <c r="BF1162" s="34"/>
      <c r="BG1162" s="34"/>
      <c r="BH1162" s="34"/>
      <c r="BI1162" s="34"/>
      <c r="BJ1162" s="34"/>
      <c r="BK1162" s="34"/>
      <c r="BL1162" s="34"/>
      <c r="BM1162" s="34"/>
      <c r="BN1162" s="34"/>
      <c r="BO1162" s="34"/>
      <c r="BP1162" s="34"/>
      <c r="BQ1162" s="34"/>
      <c r="BR1162" s="34"/>
      <c r="BS1162" s="34"/>
      <c r="BT1162" s="34"/>
      <c r="BU1162" s="34"/>
      <c r="BV1162" s="34"/>
    </row>
    <row r="1163" spans="1:74">
      <c r="A1163" s="34"/>
      <c r="B1163" s="34"/>
      <c r="C1163" s="34"/>
      <c r="D1163" s="34"/>
      <c r="E1163" s="34"/>
      <c r="F1163" s="34"/>
      <c r="G1163" s="34"/>
      <c r="H1163" s="34"/>
      <c r="I1163" s="34"/>
      <c r="J1163" s="34"/>
      <c r="K1163" s="34"/>
      <c r="L1163" s="34"/>
      <c r="M1163" s="34"/>
      <c r="N1163" s="34"/>
      <c r="O1163" s="34"/>
      <c r="P1163" s="34"/>
      <c r="Q1163" s="34"/>
      <c r="R1163" s="34"/>
      <c r="S1163" s="34"/>
      <c r="T1163" s="34"/>
      <c r="U1163" s="34"/>
      <c r="V1163" s="34"/>
      <c r="W1163" s="34"/>
      <c r="X1163" s="34"/>
      <c r="Y1163" s="34"/>
      <c r="Z1163" s="34"/>
      <c r="AA1163" s="34"/>
      <c r="AB1163" s="34"/>
      <c r="AC1163" s="34"/>
      <c r="AD1163" s="34"/>
      <c r="AE1163" s="34"/>
      <c r="AF1163" s="34"/>
      <c r="AG1163" s="34"/>
      <c r="AH1163" s="34"/>
      <c r="AI1163" s="34"/>
      <c r="AJ1163" s="34"/>
      <c r="AK1163" s="34"/>
      <c r="AL1163" s="34"/>
      <c r="AM1163" s="34"/>
      <c r="AN1163" s="34"/>
      <c r="AO1163" s="34"/>
      <c r="AP1163" s="34"/>
      <c r="AQ1163" s="34"/>
      <c r="AR1163" s="34"/>
      <c r="AS1163" s="34"/>
      <c r="AT1163" s="34"/>
      <c r="AU1163" s="34"/>
      <c r="AV1163" s="34"/>
      <c r="AW1163" s="34"/>
      <c r="AX1163" s="34"/>
      <c r="AY1163" s="34"/>
      <c r="AZ1163" s="34"/>
      <c r="BA1163" s="34"/>
      <c r="BB1163" s="34"/>
      <c r="BC1163" s="34"/>
      <c r="BD1163" s="34"/>
      <c r="BE1163" s="34"/>
      <c r="BF1163" s="34"/>
      <c r="BG1163" s="34"/>
      <c r="BH1163" s="34"/>
      <c r="BI1163" s="34"/>
      <c r="BJ1163" s="34"/>
      <c r="BK1163" s="34"/>
      <c r="BL1163" s="34"/>
      <c r="BM1163" s="34"/>
      <c r="BN1163" s="34"/>
      <c r="BO1163" s="34"/>
      <c r="BP1163" s="34"/>
      <c r="BQ1163" s="34"/>
      <c r="BR1163" s="34"/>
      <c r="BS1163" s="34"/>
      <c r="BT1163" s="34"/>
      <c r="BU1163" s="34"/>
      <c r="BV1163" s="34"/>
    </row>
    <row r="1164" spans="1:74">
      <c r="A1164" s="34"/>
      <c r="B1164" s="34"/>
      <c r="C1164" s="34"/>
      <c r="D1164" s="34"/>
      <c r="E1164" s="34"/>
      <c r="F1164" s="34"/>
      <c r="G1164" s="34"/>
      <c r="H1164" s="34"/>
      <c r="I1164" s="34"/>
      <c r="J1164" s="34"/>
      <c r="K1164" s="34"/>
      <c r="L1164" s="34"/>
      <c r="M1164" s="34"/>
      <c r="N1164" s="34"/>
      <c r="O1164" s="34"/>
      <c r="P1164" s="34"/>
      <c r="Q1164" s="34"/>
      <c r="R1164" s="34"/>
      <c r="S1164" s="34"/>
      <c r="T1164" s="34"/>
      <c r="U1164" s="34"/>
      <c r="V1164" s="34"/>
      <c r="W1164" s="34"/>
      <c r="X1164" s="34"/>
      <c r="Y1164" s="34"/>
      <c r="Z1164" s="34"/>
      <c r="AA1164" s="34"/>
      <c r="AB1164" s="34"/>
      <c r="AC1164" s="34"/>
      <c r="AD1164" s="34"/>
      <c r="AE1164" s="34"/>
      <c r="AF1164" s="34"/>
      <c r="AG1164" s="34"/>
      <c r="AH1164" s="34"/>
      <c r="AI1164" s="34"/>
      <c r="AJ1164" s="34"/>
      <c r="AK1164" s="34"/>
      <c r="AL1164" s="34"/>
      <c r="AM1164" s="34"/>
      <c r="AN1164" s="34"/>
      <c r="AO1164" s="34"/>
      <c r="AP1164" s="34"/>
      <c r="AQ1164" s="34"/>
      <c r="AR1164" s="34"/>
      <c r="AS1164" s="34"/>
      <c r="AT1164" s="34"/>
      <c r="AU1164" s="34"/>
      <c r="AV1164" s="34"/>
      <c r="AW1164" s="34"/>
      <c r="AX1164" s="34"/>
      <c r="AY1164" s="34"/>
      <c r="AZ1164" s="34"/>
      <c r="BA1164" s="34"/>
      <c r="BB1164" s="34"/>
      <c r="BC1164" s="34"/>
      <c r="BD1164" s="34"/>
      <c r="BE1164" s="34"/>
      <c r="BF1164" s="34"/>
      <c r="BG1164" s="34"/>
      <c r="BH1164" s="34"/>
      <c r="BI1164" s="34"/>
      <c r="BJ1164" s="34"/>
      <c r="BK1164" s="34"/>
      <c r="BL1164" s="34"/>
      <c r="BM1164" s="34"/>
      <c r="BN1164" s="34"/>
      <c r="BO1164" s="34"/>
      <c r="BP1164" s="34"/>
      <c r="BQ1164" s="34"/>
      <c r="BR1164" s="34"/>
      <c r="BS1164" s="34"/>
      <c r="BT1164" s="34"/>
      <c r="BU1164" s="34"/>
      <c r="BV1164" s="34"/>
    </row>
    <row r="1165" spans="1:74">
      <c r="A1165" s="34"/>
      <c r="B1165" s="34"/>
      <c r="C1165" s="34"/>
      <c r="D1165" s="34"/>
      <c r="E1165" s="34"/>
      <c r="F1165" s="34"/>
      <c r="G1165" s="34"/>
      <c r="H1165" s="34"/>
      <c r="I1165" s="34"/>
      <c r="J1165" s="34"/>
      <c r="K1165" s="34"/>
      <c r="L1165" s="34"/>
      <c r="M1165" s="34"/>
      <c r="N1165" s="34"/>
      <c r="O1165" s="34"/>
      <c r="P1165" s="34"/>
      <c r="Q1165" s="34"/>
      <c r="R1165" s="34"/>
      <c r="S1165" s="34"/>
      <c r="T1165" s="34"/>
      <c r="U1165" s="34"/>
      <c r="V1165" s="34"/>
      <c r="W1165" s="34"/>
      <c r="X1165" s="34"/>
      <c r="Y1165" s="34"/>
      <c r="Z1165" s="34"/>
      <c r="AA1165" s="34"/>
      <c r="AB1165" s="34"/>
      <c r="AC1165" s="34"/>
      <c r="AD1165" s="34"/>
      <c r="AE1165" s="34"/>
      <c r="AF1165" s="34"/>
      <c r="AG1165" s="34"/>
      <c r="AH1165" s="34"/>
      <c r="AI1165" s="34"/>
      <c r="AJ1165" s="34"/>
      <c r="AK1165" s="34"/>
      <c r="AL1165" s="34"/>
      <c r="AM1165" s="34"/>
      <c r="AN1165" s="34"/>
      <c r="AO1165" s="34"/>
      <c r="AP1165" s="34"/>
      <c r="AQ1165" s="34"/>
      <c r="AR1165" s="34"/>
      <c r="AS1165" s="34"/>
      <c r="AT1165" s="34"/>
      <c r="AU1165" s="34"/>
      <c r="AV1165" s="34"/>
      <c r="AW1165" s="34"/>
      <c r="AX1165" s="34"/>
      <c r="AY1165" s="34"/>
      <c r="AZ1165" s="34"/>
      <c r="BA1165" s="34"/>
      <c r="BB1165" s="34"/>
      <c r="BC1165" s="34"/>
      <c r="BD1165" s="34"/>
      <c r="BE1165" s="34"/>
      <c r="BF1165" s="34"/>
      <c r="BG1165" s="34"/>
      <c r="BH1165" s="34"/>
      <c r="BI1165" s="34"/>
      <c r="BJ1165" s="34"/>
      <c r="BK1165" s="34"/>
      <c r="BL1165" s="34"/>
      <c r="BM1165" s="34"/>
      <c r="BN1165" s="34"/>
      <c r="BO1165" s="34"/>
      <c r="BP1165" s="34"/>
      <c r="BQ1165" s="34"/>
      <c r="BR1165" s="34"/>
      <c r="BS1165" s="34"/>
      <c r="BT1165" s="34"/>
      <c r="BU1165" s="34"/>
      <c r="BV1165" s="34"/>
    </row>
    <row r="1166" spans="1:74">
      <c r="A1166" s="34"/>
      <c r="B1166" s="34"/>
      <c r="C1166" s="34"/>
      <c r="D1166" s="34"/>
      <c r="E1166" s="34"/>
      <c r="F1166" s="34"/>
      <c r="G1166" s="34"/>
      <c r="H1166" s="34"/>
      <c r="I1166" s="34"/>
      <c r="J1166" s="34"/>
      <c r="K1166" s="34"/>
      <c r="L1166" s="34"/>
      <c r="M1166" s="34"/>
      <c r="N1166" s="34"/>
      <c r="O1166" s="34"/>
      <c r="P1166" s="34"/>
      <c r="Q1166" s="34"/>
      <c r="R1166" s="34"/>
      <c r="S1166" s="34"/>
      <c r="T1166" s="34"/>
      <c r="U1166" s="34"/>
      <c r="V1166" s="34"/>
      <c r="W1166" s="34"/>
      <c r="X1166" s="34"/>
      <c r="Y1166" s="34"/>
      <c r="Z1166" s="34"/>
      <c r="AA1166" s="34"/>
      <c r="AB1166" s="34"/>
      <c r="AC1166" s="34"/>
      <c r="AD1166" s="34"/>
      <c r="AE1166" s="34"/>
      <c r="AF1166" s="34"/>
      <c r="AG1166" s="34"/>
      <c r="AH1166" s="34"/>
      <c r="AI1166" s="34"/>
      <c r="AJ1166" s="34"/>
      <c r="AK1166" s="34"/>
      <c r="AL1166" s="34"/>
      <c r="AM1166" s="34"/>
      <c r="AN1166" s="34"/>
      <c r="AO1166" s="34"/>
      <c r="AP1166" s="34"/>
      <c r="AQ1166" s="34"/>
      <c r="AR1166" s="34"/>
      <c r="AS1166" s="34"/>
      <c r="AT1166" s="34"/>
      <c r="AU1166" s="34"/>
      <c r="AV1166" s="34"/>
      <c r="AW1166" s="34"/>
      <c r="AX1166" s="34"/>
      <c r="AY1166" s="34"/>
      <c r="AZ1166" s="34"/>
      <c r="BA1166" s="34"/>
      <c r="BB1166" s="34"/>
      <c r="BC1166" s="34"/>
      <c r="BD1166" s="34"/>
      <c r="BE1166" s="34"/>
      <c r="BF1166" s="34"/>
      <c r="BG1166" s="34"/>
      <c r="BH1166" s="34"/>
      <c r="BI1166" s="34"/>
      <c r="BJ1166" s="34"/>
      <c r="BK1166" s="34"/>
      <c r="BL1166" s="34"/>
      <c r="BM1166" s="34"/>
      <c r="BN1166" s="34"/>
      <c r="BO1166" s="34"/>
      <c r="BP1166" s="34"/>
      <c r="BQ1166" s="34"/>
      <c r="BR1166" s="34"/>
      <c r="BS1166" s="34"/>
      <c r="BT1166" s="34"/>
      <c r="BU1166" s="34"/>
      <c r="BV1166" s="34"/>
    </row>
    <row r="1167" spans="1:74">
      <c r="A1167" s="34"/>
      <c r="B1167" s="34"/>
      <c r="C1167" s="34"/>
      <c r="D1167" s="34"/>
      <c r="E1167" s="34"/>
      <c r="F1167" s="34"/>
      <c r="G1167" s="34"/>
      <c r="H1167" s="34"/>
      <c r="I1167" s="34"/>
      <c r="J1167" s="34"/>
      <c r="K1167" s="34"/>
      <c r="L1167" s="34"/>
      <c r="M1167" s="34"/>
      <c r="N1167" s="34"/>
      <c r="O1167" s="34"/>
      <c r="P1167" s="34"/>
      <c r="Q1167" s="34"/>
      <c r="R1167" s="34"/>
      <c r="S1167" s="34"/>
      <c r="T1167" s="34"/>
      <c r="U1167" s="34"/>
      <c r="V1167" s="34"/>
      <c r="W1167" s="34"/>
      <c r="X1167" s="34"/>
      <c r="Y1167" s="34"/>
      <c r="Z1167" s="34"/>
      <c r="AA1167" s="34"/>
      <c r="AB1167" s="34"/>
      <c r="AC1167" s="34"/>
      <c r="AD1167" s="34"/>
      <c r="AE1167" s="34"/>
      <c r="AF1167" s="34"/>
      <c r="AG1167" s="34"/>
      <c r="AH1167" s="34"/>
      <c r="AI1167" s="34"/>
      <c r="AJ1167" s="34"/>
      <c r="AK1167" s="34"/>
      <c r="AL1167" s="34"/>
      <c r="AM1167" s="34"/>
      <c r="AN1167" s="34"/>
      <c r="AO1167" s="34"/>
      <c r="AP1167" s="34"/>
      <c r="AQ1167" s="34"/>
      <c r="AR1167" s="34"/>
      <c r="AS1167" s="34"/>
      <c r="AT1167" s="34"/>
      <c r="AU1167" s="34"/>
      <c r="AV1167" s="34"/>
      <c r="AW1167" s="34"/>
      <c r="AX1167" s="34"/>
      <c r="AY1167" s="34"/>
      <c r="AZ1167" s="34"/>
      <c r="BA1167" s="34"/>
      <c r="BB1167" s="34"/>
      <c r="BC1167" s="34"/>
      <c r="BD1167" s="34"/>
      <c r="BE1167" s="34"/>
      <c r="BF1167" s="34"/>
      <c r="BG1167" s="34"/>
      <c r="BH1167" s="34"/>
      <c r="BI1167" s="34"/>
      <c r="BJ1167" s="34"/>
      <c r="BK1167" s="34"/>
      <c r="BL1167" s="34"/>
      <c r="BM1167" s="34"/>
      <c r="BN1167" s="34"/>
      <c r="BO1167" s="34"/>
      <c r="BP1167" s="34"/>
      <c r="BQ1167" s="34"/>
      <c r="BR1167" s="34"/>
      <c r="BS1167" s="34"/>
      <c r="BT1167" s="34"/>
      <c r="BU1167" s="34"/>
      <c r="BV1167" s="34"/>
    </row>
    <row r="1168" spans="1:74">
      <c r="A1168" s="34"/>
      <c r="B1168" s="34"/>
      <c r="C1168" s="34"/>
      <c r="D1168" s="34"/>
      <c r="E1168" s="34"/>
      <c r="F1168" s="34"/>
      <c r="G1168" s="34"/>
      <c r="H1168" s="34"/>
      <c r="I1168" s="34"/>
      <c r="J1168" s="34"/>
      <c r="K1168" s="34"/>
      <c r="L1168" s="34"/>
      <c r="M1168" s="34"/>
      <c r="N1168" s="34"/>
      <c r="O1168" s="34"/>
      <c r="P1168" s="34"/>
      <c r="Q1168" s="34"/>
      <c r="R1168" s="34"/>
      <c r="S1168" s="34"/>
      <c r="T1168" s="34"/>
      <c r="U1168" s="34"/>
      <c r="V1168" s="34"/>
      <c r="W1168" s="34"/>
      <c r="X1168" s="34"/>
      <c r="Y1168" s="34"/>
      <c r="Z1168" s="34"/>
      <c r="AA1168" s="34"/>
      <c r="AB1168" s="34"/>
      <c r="AC1168" s="34"/>
      <c r="AD1168" s="34"/>
      <c r="AE1168" s="34"/>
      <c r="AF1168" s="34"/>
      <c r="AG1168" s="34"/>
      <c r="AH1168" s="34"/>
      <c r="AI1168" s="34"/>
      <c r="AJ1168" s="34"/>
      <c r="AK1168" s="34"/>
      <c r="AL1168" s="34"/>
      <c r="AM1168" s="34"/>
      <c r="AN1168" s="34"/>
      <c r="AO1168" s="34"/>
      <c r="AP1168" s="34"/>
      <c r="AQ1168" s="34"/>
      <c r="AR1168" s="34"/>
      <c r="AS1168" s="34"/>
      <c r="AT1168" s="34"/>
      <c r="AU1168" s="34"/>
      <c r="AV1168" s="34"/>
      <c r="AW1168" s="34"/>
      <c r="AX1168" s="34"/>
      <c r="AY1168" s="34"/>
      <c r="AZ1168" s="34"/>
      <c r="BA1168" s="34"/>
      <c r="BB1168" s="34"/>
      <c r="BC1168" s="34"/>
      <c r="BD1168" s="34"/>
      <c r="BE1168" s="34"/>
      <c r="BF1168" s="34"/>
      <c r="BG1168" s="34"/>
      <c r="BH1168" s="34"/>
      <c r="BI1168" s="34"/>
      <c r="BJ1168" s="34"/>
      <c r="BK1168" s="34"/>
      <c r="BL1168" s="34"/>
      <c r="BM1168" s="34"/>
      <c r="BN1168" s="34"/>
      <c r="BO1168" s="34"/>
      <c r="BP1168" s="34"/>
      <c r="BQ1168" s="34"/>
      <c r="BR1168" s="34"/>
      <c r="BS1168" s="34"/>
      <c r="BT1168" s="34"/>
      <c r="BU1168" s="34"/>
      <c r="BV1168" s="34"/>
    </row>
    <row r="1169" spans="1:74">
      <c r="A1169" s="34"/>
      <c r="B1169" s="34"/>
      <c r="C1169" s="34"/>
      <c r="D1169" s="34"/>
      <c r="E1169" s="34"/>
      <c r="F1169" s="34"/>
      <c r="G1169" s="34"/>
      <c r="H1169" s="34"/>
      <c r="I1169" s="34"/>
      <c r="J1169" s="34"/>
      <c r="K1169" s="34"/>
      <c r="L1169" s="34"/>
      <c r="M1169" s="34"/>
      <c r="N1169" s="34"/>
      <c r="O1169" s="34"/>
      <c r="P1169" s="34"/>
      <c r="Q1169" s="34"/>
      <c r="R1169" s="34"/>
      <c r="S1169" s="34"/>
      <c r="T1169" s="34"/>
      <c r="U1169" s="34"/>
      <c r="V1169" s="34"/>
      <c r="W1169" s="34"/>
      <c r="X1169" s="34"/>
      <c r="Y1169" s="34"/>
      <c r="Z1169" s="34"/>
      <c r="AA1169" s="34"/>
      <c r="AB1169" s="34"/>
      <c r="AC1169" s="34"/>
      <c r="AD1169" s="34"/>
      <c r="AE1169" s="34"/>
      <c r="AF1169" s="34"/>
      <c r="AG1169" s="34"/>
      <c r="AH1169" s="34"/>
      <c r="AI1169" s="34"/>
      <c r="AJ1169" s="34"/>
      <c r="AK1169" s="34"/>
      <c r="AL1169" s="34"/>
      <c r="AM1169" s="34"/>
      <c r="AN1169" s="34"/>
      <c r="AO1169" s="34"/>
      <c r="AP1169" s="34"/>
      <c r="AQ1169" s="34"/>
      <c r="AR1169" s="34"/>
      <c r="AS1169" s="34"/>
      <c r="AT1169" s="34"/>
      <c r="AU1169" s="34"/>
      <c r="AV1169" s="34"/>
      <c r="AW1169" s="34"/>
      <c r="AX1169" s="34"/>
      <c r="AY1169" s="34"/>
      <c r="AZ1169" s="34"/>
      <c r="BA1169" s="34"/>
      <c r="BB1169" s="34"/>
      <c r="BC1169" s="34"/>
      <c r="BD1169" s="34"/>
      <c r="BE1169" s="34"/>
      <c r="BF1169" s="34"/>
      <c r="BG1169" s="34"/>
      <c r="BH1169" s="34"/>
      <c r="BI1169" s="34"/>
      <c r="BJ1169" s="34"/>
      <c r="BK1169" s="34"/>
      <c r="BL1169" s="34"/>
      <c r="BM1169" s="34"/>
      <c r="BN1169" s="34"/>
      <c r="BO1169" s="34"/>
      <c r="BP1169" s="34"/>
      <c r="BQ1169" s="34"/>
      <c r="BR1169" s="34"/>
      <c r="BS1169" s="34"/>
      <c r="BT1169" s="34"/>
      <c r="BU1169" s="34"/>
      <c r="BV1169" s="34"/>
    </row>
    <row r="1170" spans="1:74">
      <c r="A1170" s="34"/>
      <c r="B1170" s="34"/>
      <c r="C1170" s="34"/>
      <c r="D1170" s="34"/>
      <c r="E1170" s="34"/>
      <c r="F1170" s="34"/>
      <c r="G1170" s="34"/>
      <c r="H1170" s="34"/>
      <c r="I1170" s="34"/>
      <c r="J1170" s="34"/>
      <c r="K1170" s="34"/>
      <c r="L1170" s="34"/>
      <c r="M1170" s="34"/>
      <c r="N1170" s="34"/>
      <c r="O1170" s="34"/>
      <c r="P1170" s="34"/>
      <c r="Q1170" s="34"/>
      <c r="R1170" s="34"/>
      <c r="S1170" s="34"/>
      <c r="T1170" s="34"/>
      <c r="U1170" s="34"/>
      <c r="V1170" s="34"/>
      <c r="W1170" s="34"/>
      <c r="X1170" s="34"/>
      <c r="Y1170" s="34"/>
      <c r="Z1170" s="34"/>
      <c r="AA1170" s="34"/>
      <c r="AB1170" s="34"/>
      <c r="AC1170" s="34"/>
      <c r="AD1170" s="34"/>
      <c r="AE1170" s="34"/>
      <c r="AF1170" s="34"/>
      <c r="AG1170" s="34"/>
      <c r="AH1170" s="34"/>
      <c r="AI1170" s="34"/>
      <c r="AJ1170" s="34"/>
      <c r="AK1170" s="34"/>
      <c r="AL1170" s="34"/>
      <c r="AM1170" s="34"/>
      <c r="AN1170" s="34"/>
      <c r="AO1170" s="34"/>
      <c r="AP1170" s="34"/>
      <c r="AQ1170" s="34"/>
      <c r="AR1170" s="34"/>
      <c r="AS1170" s="34"/>
      <c r="AT1170" s="34"/>
      <c r="AU1170" s="34"/>
      <c r="AV1170" s="34"/>
      <c r="AW1170" s="34"/>
      <c r="AX1170" s="34"/>
      <c r="AY1170" s="34"/>
      <c r="AZ1170" s="34"/>
      <c r="BA1170" s="34"/>
      <c r="BB1170" s="34"/>
      <c r="BC1170" s="34"/>
      <c r="BD1170" s="34"/>
      <c r="BE1170" s="34"/>
      <c r="BF1170" s="34"/>
      <c r="BG1170" s="34"/>
      <c r="BH1170" s="34"/>
      <c r="BI1170" s="34"/>
      <c r="BJ1170" s="34"/>
      <c r="BK1170" s="34"/>
      <c r="BL1170" s="34"/>
      <c r="BM1170" s="34"/>
      <c r="BN1170" s="34"/>
      <c r="BO1170" s="34"/>
      <c r="BP1170" s="34"/>
      <c r="BQ1170" s="34"/>
      <c r="BR1170" s="34"/>
      <c r="BS1170" s="34"/>
      <c r="BT1170" s="34"/>
      <c r="BU1170" s="34"/>
      <c r="BV1170" s="34"/>
    </row>
    <row r="1171" spans="1:74">
      <c r="A1171" s="34"/>
      <c r="B1171" s="34"/>
      <c r="C1171" s="34"/>
      <c r="D1171" s="34"/>
      <c r="E1171" s="34"/>
      <c r="F1171" s="34"/>
      <c r="G1171" s="34"/>
      <c r="H1171" s="34"/>
      <c r="I1171" s="34"/>
      <c r="J1171" s="34"/>
      <c r="K1171" s="34"/>
      <c r="L1171" s="34"/>
      <c r="M1171" s="34"/>
      <c r="N1171" s="34"/>
      <c r="O1171" s="34"/>
      <c r="P1171" s="34"/>
      <c r="Q1171" s="34"/>
      <c r="R1171" s="34"/>
      <c r="S1171" s="34"/>
      <c r="T1171" s="34"/>
      <c r="U1171" s="34"/>
      <c r="V1171" s="34"/>
      <c r="W1171" s="34"/>
      <c r="X1171" s="34"/>
      <c r="Y1171" s="34"/>
      <c r="Z1171" s="34"/>
      <c r="AA1171" s="34"/>
      <c r="AB1171" s="34"/>
      <c r="AC1171" s="34"/>
      <c r="AD1171" s="34"/>
      <c r="AE1171" s="34"/>
      <c r="AF1171" s="34"/>
      <c r="AG1171" s="34"/>
      <c r="AH1171" s="34"/>
      <c r="AI1171" s="34"/>
      <c r="AJ1171" s="34"/>
      <c r="AK1171" s="34"/>
      <c r="AL1171" s="34"/>
      <c r="AM1171" s="34"/>
      <c r="AN1171" s="34"/>
      <c r="AO1171" s="34"/>
      <c r="AP1171" s="34"/>
      <c r="AQ1171" s="34"/>
      <c r="AR1171" s="34"/>
      <c r="AS1171" s="34"/>
      <c r="AT1171" s="34"/>
      <c r="AU1171" s="34"/>
      <c r="AV1171" s="34"/>
      <c r="AW1171" s="34"/>
      <c r="AX1171" s="34"/>
      <c r="AY1171" s="34"/>
      <c r="AZ1171" s="34"/>
      <c r="BA1171" s="34"/>
      <c r="BB1171" s="34"/>
      <c r="BC1171" s="34"/>
      <c r="BD1171" s="34"/>
      <c r="BE1171" s="34"/>
      <c r="BF1171" s="34"/>
      <c r="BG1171" s="34"/>
      <c r="BH1171" s="34"/>
      <c r="BI1171" s="34"/>
      <c r="BJ1171" s="34"/>
      <c r="BK1171" s="34"/>
      <c r="BL1171" s="34"/>
      <c r="BM1171" s="34"/>
      <c r="BN1171" s="34"/>
      <c r="BO1171" s="34"/>
      <c r="BP1171" s="34"/>
      <c r="BQ1171" s="34"/>
      <c r="BR1171" s="34"/>
      <c r="BS1171" s="34"/>
      <c r="BT1171" s="34"/>
      <c r="BU1171" s="34"/>
      <c r="BV1171" s="34"/>
    </row>
    <row r="1172" spans="1:74">
      <c r="A1172" s="34"/>
      <c r="B1172" s="34"/>
      <c r="C1172" s="34"/>
      <c r="D1172" s="34"/>
      <c r="E1172" s="34"/>
      <c r="F1172" s="34"/>
      <c r="G1172" s="34"/>
      <c r="H1172" s="34"/>
      <c r="I1172" s="34"/>
      <c r="J1172" s="34"/>
      <c r="K1172" s="34"/>
      <c r="L1172" s="34"/>
      <c r="M1172" s="34"/>
      <c r="N1172" s="34"/>
      <c r="O1172" s="34"/>
      <c r="P1172" s="34"/>
      <c r="Q1172" s="34"/>
      <c r="R1172" s="34"/>
      <c r="S1172" s="34"/>
      <c r="T1172" s="34"/>
      <c r="U1172" s="34"/>
      <c r="V1172" s="34"/>
      <c r="W1172" s="34"/>
      <c r="X1172" s="34"/>
      <c r="Y1172" s="34"/>
      <c r="Z1172" s="34"/>
      <c r="AA1172" s="34"/>
      <c r="AB1172" s="34"/>
      <c r="AC1172" s="34"/>
      <c r="AD1172" s="34"/>
      <c r="AE1172" s="34"/>
      <c r="AF1172" s="34"/>
      <c r="AG1172" s="34"/>
      <c r="AH1172" s="34"/>
      <c r="AI1172" s="34"/>
      <c r="AJ1172" s="34"/>
      <c r="AK1172" s="34"/>
      <c r="AL1172" s="34"/>
      <c r="AM1172" s="34"/>
      <c r="AN1172" s="34"/>
      <c r="AO1172" s="34"/>
      <c r="AP1172" s="34"/>
      <c r="AQ1172" s="34"/>
      <c r="AR1172" s="34"/>
      <c r="AS1172" s="34"/>
      <c r="AT1172" s="34"/>
      <c r="AU1172" s="34"/>
      <c r="AV1172" s="34"/>
      <c r="AW1172" s="34"/>
      <c r="AX1172" s="34"/>
      <c r="AY1172" s="34"/>
      <c r="AZ1172" s="34"/>
      <c r="BA1172" s="34"/>
      <c r="BB1172" s="34"/>
      <c r="BC1172" s="34"/>
      <c r="BD1172" s="34"/>
      <c r="BE1172" s="34"/>
      <c r="BF1172" s="34"/>
      <c r="BG1172" s="34"/>
      <c r="BH1172" s="34"/>
      <c r="BI1172" s="34"/>
      <c r="BJ1172" s="34"/>
      <c r="BK1172" s="34"/>
      <c r="BL1172" s="34"/>
      <c r="BM1172" s="34"/>
      <c r="BN1172" s="34"/>
      <c r="BO1172" s="34"/>
      <c r="BP1172" s="34"/>
      <c r="BQ1172" s="34"/>
      <c r="BR1172" s="34"/>
      <c r="BS1172" s="34"/>
      <c r="BT1172" s="34"/>
      <c r="BU1172" s="34"/>
      <c r="BV1172" s="34"/>
    </row>
    <row r="1173" spans="1:74">
      <c r="A1173" s="34"/>
      <c r="B1173" s="34"/>
      <c r="C1173" s="34"/>
      <c r="D1173" s="34"/>
      <c r="E1173" s="34"/>
      <c r="F1173" s="34"/>
      <c r="G1173" s="34"/>
      <c r="H1173" s="34"/>
      <c r="I1173" s="34"/>
      <c r="J1173" s="34"/>
      <c r="K1173" s="34"/>
      <c r="L1173" s="34"/>
      <c r="M1173" s="34"/>
      <c r="N1173" s="34"/>
      <c r="O1173" s="34"/>
      <c r="P1173" s="34"/>
      <c r="Q1173" s="34"/>
      <c r="R1173" s="34"/>
      <c r="S1173" s="34"/>
      <c r="T1173" s="34"/>
      <c r="U1173" s="34"/>
      <c r="V1173" s="34"/>
      <c r="W1173" s="34"/>
      <c r="X1173" s="34"/>
      <c r="Y1173" s="34"/>
      <c r="Z1173" s="34"/>
      <c r="AA1173" s="34"/>
      <c r="AB1173" s="34"/>
      <c r="AC1173" s="34"/>
      <c r="AD1173" s="34"/>
      <c r="AE1173" s="34"/>
      <c r="AF1173" s="34"/>
      <c r="AG1173" s="34"/>
      <c r="AH1173" s="34"/>
      <c r="AI1173" s="34"/>
      <c r="AJ1173" s="34"/>
      <c r="AK1173" s="34"/>
      <c r="AL1173" s="34"/>
      <c r="AM1173" s="34"/>
      <c r="AN1173" s="34"/>
      <c r="AO1173" s="34"/>
      <c r="AP1173" s="34"/>
      <c r="AQ1173" s="34"/>
      <c r="AR1173" s="34"/>
      <c r="AS1173" s="34"/>
      <c r="AT1173" s="34"/>
      <c r="AU1173" s="34"/>
      <c r="AV1173" s="34"/>
      <c r="AW1173" s="34"/>
      <c r="AX1173" s="34"/>
      <c r="AY1173" s="34"/>
      <c r="AZ1173" s="34"/>
      <c r="BA1173" s="34"/>
      <c r="BB1173" s="34"/>
      <c r="BC1173" s="34"/>
      <c r="BD1173" s="34"/>
      <c r="BE1173" s="34"/>
      <c r="BF1173" s="34"/>
      <c r="BG1173" s="34"/>
      <c r="BH1173" s="34"/>
      <c r="BI1173" s="34"/>
      <c r="BJ1173" s="34"/>
      <c r="BK1173" s="34"/>
      <c r="BL1173" s="34"/>
      <c r="BM1173" s="34"/>
      <c r="BN1173" s="34"/>
      <c r="BO1173" s="34"/>
      <c r="BP1173" s="34"/>
      <c r="BQ1173" s="34"/>
      <c r="BR1173" s="34"/>
      <c r="BS1173" s="34"/>
      <c r="BT1173" s="34"/>
      <c r="BU1173" s="34"/>
      <c r="BV1173" s="34"/>
    </row>
    <row r="1174" spans="1:74">
      <c r="A1174" s="34"/>
      <c r="B1174" s="34"/>
      <c r="C1174" s="34"/>
      <c r="D1174" s="34"/>
      <c r="E1174" s="34"/>
      <c r="F1174" s="34"/>
      <c r="G1174" s="34"/>
      <c r="H1174" s="34"/>
      <c r="I1174" s="34"/>
      <c r="J1174" s="34"/>
      <c r="K1174" s="34"/>
      <c r="L1174" s="34"/>
      <c r="M1174" s="34"/>
      <c r="N1174" s="34"/>
      <c r="O1174" s="34"/>
      <c r="P1174" s="34"/>
      <c r="Q1174" s="34"/>
      <c r="R1174" s="34"/>
      <c r="S1174" s="34"/>
      <c r="T1174" s="34"/>
      <c r="U1174" s="34"/>
      <c r="V1174" s="34"/>
      <c r="W1174" s="34"/>
      <c r="X1174" s="34"/>
      <c r="Y1174" s="34"/>
      <c r="Z1174" s="34"/>
      <c r="AA1174" s="34"/>
      <c r="AB1174" s="34"/>
      <c r="AC1174" s="34"/>
      <c r="AD1174" s="34"/>
      <c r="AE1174" s="34"/>
      <c r="AF1174" s="34"/>
      <c r="AG1174" s="34"/>
      <c r="AH1174" s="34"/>
      <c r="AI1174" s="34"/>
      <c r="AJ1174" s="34"/>
      <c r="AK1174" s="34"/>
      <c r="AL1174" s="34"/>
      <c r="AM1174" s="34"/>
      <c r="AN1174" s="34"/>
      <c r="AO1174" s="34"/>
      <c r="AP1174" s="34"/>
      <c r="AQ1174" s="34"/>
      <c r="AR1174" s="34"/>
      <c r="AS1174" s="34"/>
      <c r="AT1174" s="34"/>
      <c r="AU1174" s="34"/>
      <c r="AV1174" s="34"/>
      <c r="AW1174" s="34"/>
      <c r="AX1174" s="34"/>
      <c r="AY1174" s="34"/>
      <c r="AZ1174" s="34"/>
      <c r="BA1174" s="34"/>
      <c r="BB1174" s="34"/>
      <c r="BC1174" s="34"/>
      <c r="BD1174" s="34"/>
      <c r="BE1174" s="34"/>
      <c r="BF1174" s="34"/>
      <c r="BG1174" s="34"/>
      <c r="BH1174" s="34"/>
      <c r="BI1174" s="34"/>
      <c r="BJ1174" s="34"/>
      <c r="BK1174" s="34"/>
      <c r="BL1174" s="34"/>
      <c r="BM1174" s="34"/>
      <c r="BN1174" s="34"/>
      <c r="BO1174" s="34"/>
      <c r="BP1174" s="34"/>
      <c r="BQ1174" s="34"/>
      <c r="BR1174" s="34"/>
      <c r="BS1174" s="34"/>
      <c r="BT1174" s="34"/>
      <c r="BU1174" s="34"/>
      <c r="BV1174" s="34"/>
    </row>
    <row r="1175" spans="1:74">
      <c r="A1175" s="34"/>
      <c r="B1175" s="34"/>
      <c r="C1175" s="34"/>
      <c r="D1175" s="34"/>
      <c r="E1175" s="34"/>
      <c r="F1175" s="34"/>
      <c r="G1175" s="34"/>
      <c r="H1175" s="34"/>
      <c r="I1175" s="34"/>
      <c r="J1175" s="34"/>
      <c r="K1175" s="34"/>
      <c r="L1175" s="34"/>
      <c r="M1175" s="34"/>
      <c r="N1175" s="34"/>
      <c r="O1175" s="34"/>
      <c r="P1175" s="34"/>
      <c r="Q1175" s="34"/>
      <c r="R1175" s="34"/>
      <c r="S1175" s="34"/>
      <c r="T1175" s="34"/>
      <c r="U1175" s="34"/>
      <c r="V1175" s="34"/>
      <c r="W1175" s="34"/>
      <c r="X1175" s="34"/>
      <c r="Y1175" s="34"/>
      <c r="Z1175" s="34"/>
      <c r="AA1175" s="34"/>
      <c r="AB1175" s="34"/>
      <c r="AC1175" s="34"/>
      <c r="AD1175" s="34"/>
      <c r="AE1175" s="34"/>
      <c r="AF1175" s="34"/>
      <c r="AG1175" s="34"/>
      <c r="AH1175" s="34"/>
      <c r="AI1175" s="34"/>
      <c r="AJ1175" s="34"/>
      <c r="AK1175" s="34"/>
      <c r="AL1175" s="34"/>
      <c r="AM1175" s="34"/>
      <c r="AN1175" s="34"/>
      <c r="AO1175" s="34"/>
      <c r="AP1175" s="34"/>
      <c r="AQ1175" s="34"/>
      <c r="AR1175" s="34"/>
      <c r="AS1175" s="34"/>
      <c r="AT1175" s="34"/>
      <c r="AU1175" s="34"/>
      <c r="AV1175" s="34"/>
      <c r="AW1175" s="34"/>
      <c r="AX1175" s="34"/>
      <c r="AY1175" s="34"/>
      <c r="AZ1175" s="34"/>
      <c r="BA1175" s="34"/>
      <c r="BB1175" s="34"/>
      <c r="BC1175" s="34"/>
      <c r="BD1175" s="34"/>
      <c r="BE1175" s="34"/>
      <c r="BF1175" s="34"/>
      <c r="BG1175" s="34"/>
      <c r="BH1175" s="34"/>
      <c r="BI1175" s="34"/>
      <c r="BJ1175" s="34"/>
      <c r="BK1175" s="34"/>
      <c r="BL1175" s="34"/>
      <c r="BM1175" s="34"/>
      <c r="BN1175" s="34"/>
      <c r="BO1175" s="34"/>
      <c r="BP1175" s="34"/>
      <c r="BQ1175" s="34"/>
      <c r="BR1175" s="34"/>
      <c r="BS1175" s="34"/>
      <c r="BT1175" s="34"/>
      <c r="BU1175" s="34"/>
      <c r="BV1175" s="34"/>
    </row>
  </sheetData>
  <dataValidations count="1">
    <dataValidation type="list" allowBlank="1" showInputMessage="1" sqref="H1:I1 C1:F1" xr:uid="{AF944032-C2B9-4216-B904-F65E0CE4CDE5}">
      <formula1>"..."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customProperties>
    <customPr name="CellIDs" r:id="rId2"/>
    <customPr name="ConnName" r:id="rId3"/>
    <customPr name="ConnPOV" r:id="rId4"/>
    <customPr name="EpmWorksheetKeyString_GUID" r:id="rId5"/>
    <customPr name="HyperionPOVXML" r:id="rId6"/>
    <customPr name="HyperionXML" r:id="rId7"/>
    <customPr name="NameConnectionMap" r:id="rId8"/>
    <customPr name="POVPosition" r:id="rId9"/>
    <customPr name="SheetHasParityContent" r:id="rId10"/>
    <customPr name="SheetOptions" r:id="rId11"/>
    <customPr name="ShowPOV" r:id="rId12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B9400-6306-4EA7-B9DD-91EFB738B592}">
  <dimension ref="A1:K62"/>
  <sheetViews>
    <sheetView topLeftCell="A19" workbookViewId="0">
      <selection activeCell="B9" sqref="B9"/>
    </sheetView>
  </sheetViews>
  <sheetFormatPr defaultColWidth="9" defaultRowHeight="15" customHeight="1"/>
  <cols>
    <col min="1" max="1" width="83.26953125" bestFit="1" customWidth="1"/>
    <col min="2" max="2" width="12.7265625" bestFit="1" customWidth="1"/>
    <col min="3" max="3" width="15.1796875" bestFit="1" customWidth="1"/>
    <col min="4" max="4" width="15.81640625" bestFit="1" customWidth="1"/>
    <col min="5" max="5" width="12.7265625" bestFit="1" customWidth="1"/>
    <col min="6" max="6" width="20.81640625" bestFit="1" customWidth="1"/>
    <col min="8" max="8" width="10.81640625" bestFit="1" customWidth="1"/>
  </cols>
  <sheetData>
    <row r="1" spans="1:11" ht="15" customHeight="1">
      <c r="A1" s="188"/>
      <c r="B1" s="189" t="s">
        <v>59</v>
      </c>
      <c r="C1" s="189" t="s">
        <v>60</v>
      </c>
      <c r="D1" s="189" t="s">
        <v>1216</v>
      </c>
      <c r="E1" s="190" t="s">
        <v>694</v>
      </c>
      <c r="F1" s="190" t="s">
        <v>1317</v>
      </c>
      <c r="G1" s="188" t="s">
        <v>62</v>
      </c>
      <c r="H1" s="189"/>
      <c r="I1" s="188" t="s">
        <v>1215</v>
      </c>
      <c r="J1" s="188"/>
      <c r="K1" s="188" t="s">
        <v>741</v>
      </c>
    </row>
    <row r="2" spans="1:11" ht="15" customHeight="1">
      <c r="A2" s="188"/>
      <c r="B2" s="189" t="s">
        <v>65</v>
      </c>
      <c r="C2" s="189" t="s">
        <v>66</v>
      </c>
      <c r="D2" s="189" t="s">
        <v>67</v>
      </c>
      <c r="E2" s="189" t="s">
        <v>68</v>
      </c>
      <c r="F2" s="189"/>
      <c r="G2" s="188"/>
      <c r="H2" s="189"/>
      <c r="I2" s="188"/>
      <c r="J2" s="188"/>
      <c r="K2" s="188"/>
    </row>
    <row r="3" spans="1:11" ht="15" customHeight="1">
      <c r="A3" s="192" t="s">
        <v>1318</v>
      </c>
      <c r="B3" s="189"/>
      <c r="C3" s="189"/>
      <c r="D3" s="189">
        <v>150000</v>
      </c>
      <c r="E3" s="189">
        <v>150000</v>
      </c>
      <c r="F3" s="189" t="e">
        <f>VLOOKUP(A3,'Capex 18_RP'!$B$4:$B$375,1,0)</f>
        <v>#N/A</v>
      </c>
      <c r="G3" s="188"/>
      <c r="H3" s="189"/>
      <c r="I3" s="188"/>
      <c r="J3" s="188"/>
      <c r="K3" s="188"/>
    </row>
    <row r="4" spans="1:11" ht="15" customHeight="1">
      <c r="A4" s="192" t="s">
        <v>1319</v>
      </c>
      <c r="B4" s="189">
        <v>15511.80592316</v>
      </c>
      <c r="C4" s="189">
        <v>15587.932123160001</v>
      </c>
      <c r="D4" s="189">
        <v>15587.932123160001</v>
      </c>
      <c r="E4" s="189">
        <v>15587.932123160001</v>
      </c>
      <c r="F4" s="189" t="e">
        <f>VLOOKUP(A4,'Capex 18_RP'!$B$4:$B$375,1,0)</f>
        <v>#N/A</v>
      </c>
      <c r="G4" s="188"/>
      <c r="H4" s="189"/>
      <c r="I4" s="188"/>
      <c r="J4" s="188"/>
      <c r="K4" s="188"/>
    </row>
    <row r="5" spans="1:11" ht="15" customHeight="1">
      <c r="A5" s="192" t="s">
        <v>1320</v>
      </c>
      <c r="B5" s="189">
        <v>54480.849525440004</v>
      </c>
      <c r="C5" s="189">
        <v>54622.712625439999</v>
      </c>
      <c r="D5" s="189">
        <v>54622.712625439999</v>
      </c>
      <c r="E5" s="189">
        <v>54622.712625439999</v>
      </c>
      <c r="F5" s="189" t="e">
        <f>VLOOKUP(A5,'Capex 18_RP'!$B$4:$B$375,1,0)</f>
        <v>#N/A</v>
      </c>
      <c r="G5" s="188"/>
      <c r="H5" s="189"/>
      <c r="I5" s="188"/>
      <c r="J5" s="188"/>
      <c r="K5" s="188"/>
    </row>
    <row r="6" spans="1:11" ht="15" customHeight="1">
      <c r="A6" s="192" t="s">
        <v>1321</v>
      </c>
      <c r="B6" s="189">
        <v>30115.094688879999</v>
      </c>
      <c r="C6" s="189">
        <v>30218.871288879996</v>
      </c>
      <c r="D6" s="189">
        <v>30218.871288879996</v>
      </c>
      <c r="E6" s="189">
        <v>30218.871288879996</v>
      </c>
      <c r="F6" s="189" t="e">
        <f>VLOOKUP(A6,'Capex 18_RP'!$B$4:$B$375,1,0)</f>
        <v>#N/A</v>
      </c>
      <c r="G6" s="188"/>
      <c r="H6" s="189"/>
      <c r="I6" s="188"/>
      <c r="J6" s="188"/>
      <c r="K6" s="188"/>
    </row>
    <row r="7" spans="1:11" ht="15" customHeight="1">
      <c r="A7" s="192" t="s">
        <v>1322</v>
      </c>
      <c r="B7" s="189">
        <v>600000</v>
      </c>
      <c r="C7" s="189">
        <v>600000</v>
      </c>
      <c r="D7" s="189">
        <v>600000</v>
      </c>
      <c r="E7" s="189">
        <v>600000</v>
      </c>
      <c r="F7" s="189" t="e">
        <f>VLOOKUP(A7,'Capex 18_RP'!$B$4:$B$375,1,0)</f>
        <v>#N/A</v>
      </c>
      <c r="G7" s="188"/>
      <c r="H7" s="189"/>
      <c r="I7" s="188"/>
      <c r="J7" s="188"/>
      <c r="K7" s="188"/>
    </row>
    <row r="8" spans="1:11" ht="15" customHeight="1">
      <c r="A8" s="192" t="s">
        <v>1323</v>
      </c>
      <c r="B8" s="189">
        <v>0</v>
      </c>
      <c r="C8" s="189">
        <v>0</v>
      </c>
      <c r="D8" s="189">
        <v>100000</v>
      </c>
      <c r="E8" s="189">
        <v>0</v>
      </c>
      <c r="F8" s="189" t="e">
        <f>VLOOKUP(A8,'Capex 18_RP'!$B$4:$B$375,1,0)</f>
        <v>#N/A</v>
      </c>
      <c r="G8" s="188"/>
      <c r="H8" s="189"/>
      <c r="I8" s="188"/>
      <c r="J8" s="188"/>
      <c r="K8" s="188"/>
    </row>
    <row r="9" spans="1:11" ht="15" customHeight="1">
      <c r="A9" s="192" t="s">
        <v>1324</v>
      </c>
      <c r="B9" s="189">
        <v>0</v>
      </c>
      <c r="C9" s="189">
        <v>0</v>
      </c>
      <c r="D9" s="189">
        <v>2145000</v>
      </c>
      <c r="E9" s="189">
        <v>0</v>
      </c>
      <c r="F9" s="189" t="e">
        <f>VLOOKUP(A9,'Capex 18_RP'!$B$4:$B$375,1,0)</f>
        <v>#N/A</v>
      </c>
      <c r="G9" s="188"/>
      <c r="H9" s="189"/>
      <c r="I9" s="188"/>
      <c r="J9" s="188"/>
      <c r="K9" s="188"/>
    </row>
    <row r="10" spans="1:11" ht="15" customHeight="1">
      <c r="A10" s="192" t="s">
        <v>1325</v>
      </c>
      <c r="B10" s="189">
        <v>150000</v>
      </c>
      <c r="C10" s="189">
        <v>575000</v>
      </c>
      <c r="D10" s="189">
        <v>0</v>
      </c>
      <c r="E10" s="189">
        <v>0</v>
      </c>
      <c r="F10" s="189" t="e">
        <f>VLOOKUP(A10,'Capex 18_RP'!$B$4:$B$375,1,0)</f>
        <v>#N/A</v>
      </c>
      <c r="G10" s="188"/>
      <c r="H10" s="189"/>
      <c r="I10" s="188"/>
      <c r="J10" s="188"/>
      <c r="K10" s="188"/>
    </row>
    <row r="11" spans="1:11" ht="15" customHeight="1">
      <c r="A11" s="192" t="s">
        <v>1326</v>
      </c>
      <c r="B11" s="189">
        <v>0</v>
      </c>
      <c r="C11" s="189">
        <v>60000</v>
      </c>
      <c r="D11" s="189">
        <v>0</v>
      </c>
      <c r="E11" s="189">
        <v>0</v>
      </c>
      <c r="F11" s="189" t="e">
        <f>VLOOKUP(A11,'Capex 18_RP'!$B$4:$B$375,1,0)</f>
        <v>#N/A</v>
      </c>
      <c r="G11" s="188"/>
      <c r="H11" s="189"/>
      <c r="I11" s="188"/>
      <c r="J11" s="188"/>
      <c r="K11" s="188"/>
    </row>
    <row r="12" spans="1:11" ht="15" customHeight="1">
      <c r="A12" s="192" t="s">
        <v>1327</v>
      </c>
      <c r="B12" s="189">
        <v>0</v>
      </c>
      <c r="C12" s="189">
        <v>0</v>
      </c>
      <c r="D12" s="189">
        <v>0</v>
      </c>
      <c r="E12" s="189">
        <v>450000</v>
      </c>
      <c r="F12" s="189" t="e">
        <f>VLOOKUP(A12,'Capex 18_RP'!$B$4:$B$375,1,0)</f>
        <v>#N/A</v>
      </c>
      <c r="G12" s="188"/>
      <c r="H12" s="189"/>
      <c r="I12" s="188"/>
      <c r="J12" s="188"/>
      <c r="K12" s="188"/>
    </row>
    <row r="13" spans="1:11" ht="15" customHeight="1">
      <c r="A13" s="192" t="s">
        <v>1328</v>
      </c>
      <c r="B13" s="189">
        <v>0</v>
      </c>
      <c r="C13" s="189">
        <v>0</v>
      </c>
      <c r="D13" s="189">
        <v>400000</v>
      </c>
      <c r="E13" s="189">
        <v>0</v>
      </c>
      <c r="F13" s="189" t="e">
        <f>VLOOKUP(A13,'Capex 18_RP'!$B$4:$B$375,1,0)</f>
        <v>#N/A</v>
      </c>
      <c r="G13" s="188"/>
      <c r="H13" s="189"/>
      <c r="I13" s="188"/>
      <c r="J13" s="188"/>
      <c r="K13" s="188"/>
    </row>
    <row r="14" spans="1:11" ht="15" customHeight="1">
      <c r="A14" s="192" t="s">
        <v>1329</v>
      </c>
      <c r="B14" s="189">
        <v>0</v>
      </c>
      <c r="C14" s="189">
        <v>60000</v>
      </c>
      <c r="D14" s="189">
        <v>0</v>
      </c>
      <c r="E14" s="189">
        <v>0</v>
      </c>
      <c r="F14" s="189" t="e">
        <f>VLOOKUP(A14,'Capex 18_RP'!$B$4:$B$375,1,0)</f>
        <v>#N/A</v>
      </c>
      <c r="G14" s="188"/>
      <c r="H14" s="189"/>
      <c r="I14" s="188"/>
      <c r="J14" s="188"/>
      <c r="K14" s="188"/>
    </row>
    <row r="15" spans="1:11" ht="15" customHeight="1">
      <c r="A15" s="192" t="s">
        <v>1330</v>
      </c>
      <c r="B15" s="189">
        <v>0</v>
      </c>
      <c r="C15" s="189">
        <v>450000</v>
      </c>
      <c r="D15" s="189">
        <v>0</v>
      </c>
      <c r="E15" s="189">
        <v>0</v>
      </c>
      <c r="F15" s="189" t="e">
        <f>VLOOKUP(A15,'Capex 18_RP'!$B$4:$B$375,1,0)</f>
        <v>#N/A</v>
      </c>
      <c r="G15" s="188"/>
      <c r="H15" s="189"/>
      <c r="I15" s="188"/>
      <c r="J15" s="188"/>
      <c r="K15" s="188"/>
    </row>
    <row r="16" spans="1:11" ht="15" customHeight="1">
      <c r="A16" s="192" t="s">
        <v>1331</v>
      </c>
      <c r="B16" s="189">
        <v>4890073.4903365504</v>
      </c>
      <c r="C16" s="189">
        <v>3641270.8243379197</v>
      </c>
      <c r="D16" s="189">
        <v>2713444.14091034</v>
      </c>
      <c r="E16" s="189">
        <v>5014355.3750932897</v>
      </c>
      <c r="F16" s="189" t="e">
        <f>VLOOKUP(A16,'Capex 18_RP'!$B$4:$B$375,1,0)</f>
        <v>#N/A</v>
      </c>
      <c r="G16" s="188"/>
      <c r="H16" s="189"/>
      <c r="I16" s="188"/>
      <c r="J16" s="188"/>
      <c r="K16" s="188"/>
    </row>
    <row r="17" spans="1:11" ht="15" customHeight="1">
      <c r="A17" s="192" t="s">
        <v>1332</v>
      </c>
      <c r="B17" s="189">
        <v>345743.22773591999</v>
      </c>
      <c r="C17" s="189">
        <v>1537488.5136099202</v>
      </c>
      <c r="D17" s="189">
        <v>2120860.3318699203</v>
      </c>
      <c r="E17" s="189">
        <v>2133361.1565469201</v>
      </c>
      <c r="F17" s="189" t="e">
        <f>VLOOKUP(A17,'Capex 18_RP'!$B$4:$B$375,1,0)</f>
        <v>#N/A</v>
      </c>
      <c r="G17" s="188"/>
      <c r="H17" s="189"/>
      <c r="I17" s="188"/>
      <c r="J17" s="188"/>
      <c r="K17" s="188"/>
    </row>
    <row r="18" spans="1:11" ht="15" customHeight="1">
      <c r="A18" s="192" t="s">
        <v>1333</v>
      </c>
      <c r="B18" s="189">
        <v>591055.81644953089</v>
      </c>
      <c r="C18" s="189">
        <v>591055.81644953089</v>
      </c>
      <c r="D18" s="189">
        <v>591055.81644953089</v>
      </c>
      <c r="E18" s="189">
        <v>591055.81644953089</v>
      </c>
      <c r="F18" s="189" t="e">
        <f>VLOOKUP(A18,'Capex 18_RP'!$B$4:$B$375,1,0)</f>
        <v>#N/A</v>
      </c>
      <c r="G18" s="188"/>
      <c r="H18" s="189"/>
      <c r="I18" s="188"/>
      <c r="J18" s="188"/>
      <c r="K18" s="188"/>
    </row>
    <row r="19" spans="1:11" ht="15" customHeight="1">
      <c r="A19" s="192" t="s">
        <v>1334</v>
      </c>
      <c r="B19" s="189">
        <v>56317.216598079998</v>
      </c>
      <c r="C19" s="189">
        <v>56358.333798079999</v>
      </c>
      <c r="D19" s="189">
        <v>56358.333798079999</v>
      </c>
      <c r="E19" s="189">
        <v>56566.153798079999</v>
      </c>
      <c r="F19" s="189" t="e">
        <f>VLOOKUP(A19,'Capex 18_RP'!$B$4:$B$375,1,0)</f>
        <v>#N/A</v>
      </c>
      <c r="G19" s="188"/>
      <c r="H19" s="189"/>
      <c r="I19" s="188"/>
      <c r="J19" s="188"/>
      <c r="K19" s="188"/>
    </row>
    <row r="20" spans="1:11" ht="15" customHeight="1">
      <c r="A20" s="192" t="s">
        <v>1335</v>
      </c>
      <c r="B20" s="189">
        <v>9000</v>
      </c>
      <c r="C20" s="189">
        <v>2500</v>
      </c>
      <c r="D20" s="189">
        <v>9000</v>
      </c>
      <c r="E20" s="189">
        <v>2500</v>
      </c>
      <c r="F20" s="189" t="e">
        <f>VLOOKUP(A20,'Capex 18_RP'!$B$4:$B$375,1,0)</f>
        <v>#N/A</v>
      </c>
      <c r="G20" s="188"/>
      <c r="H20" s="189"/>
      <c r="I20" s="188"/>
      <c r="J20" s="188"/>
      <c r="K20" s="188"/>
    </row>
    <row r="21" spans="1:11" ht="15" customHeight="1">
      <c r="A21" s="192" t="s">
        <v>1336</v>
      </c>
      <c r="B21" s="189">
        <v>389600.67948329105</v>
      </c>
      <c r="C21" s="189"/>
      <c r="D21" s="189">
        <v>265809.45869869756</v>
      </c>
      <c r="E21" s="189"/>
      <c r="F21" s="189" t="e">
        <f>VLOOKUP(A21,'Capex 18_RP'!$B$4:$B$375,1,0)</f>
        <v>#N/A</v>
      </c>
      <c r="G21" s="188"/>
      <c r="H21" s="189"/>
      <c r="I21" s="188"/>
      <c r="J21" s="188"/>
      <c r="K21" s="188"/>
    </row>
    <row r="22" spans="1:11" ht="15" customHeight="1">
      <c r="A22" s="192" t="s">
        <v>1337</v>
      </c>
      <c r="B22" s="189">
        <v>219440</v>
      </c>
      <c r="C22" s="189">
        <v>219440</v>
      </c>
      <c r="D22" s="189"/>
      <c r="E22" s="189"/>
      <c r="F22" s="189" t="e">
        <f>VLOOKUP(A22,'Capex 18_RP'!$B$4:$B$375,1,0)</f>
        <v>#N/A</v>
      </c>
      <c r="G22" s="188"/>
      <c r="H22" s="189"/>
      <c r="I22" s="188"/>
      <c r="J22" s="188"/>
      <c r="K22" s="188"/>
    </row>
    <row r="23" spans="1:11" ht="15" customHeight="1">
      <c r="A23" s="192" t="s">
        <v>1338</v>
      </c>
      <c r="B23" s="189">
        <v>69729.02</v>
      </c>
      <c r="C23" s="189">
        <v>74729.02</v>
      </c>
      <c r="D23" s="189">
        <v>69729.02</v>
      </c>
      <c r="E23" s="189">
        <v>409809.01999999996</v>
      </c>
      <c r="F23" s="189" t="e">
        <f>VLOOKUP(A23,'Capex 18_RP'!$B$4:$B$375,1,0)</f>
        <v>#N/A</v>
      </c>
      <c r="G23" s="188"/>
      <c r="H23" s="189"/>
      <c r="I23" s="188"/>
      <c r="J23" s="188"/>
      <c r="K23" s="188"/>
    </row>
    <row r="24" spans="1:11" ht="15" customHeight="1">
      <c r="A24" s="192" t="s">
        <v>1339</v>
      </c>
      <c r="B24" s="189"/>
      <c r="C24" s="189">
        <v>650000</v>
      </c>
      <c r="D24" s="189">
        <v>650000</v>
      </c>
      <c r="E24" s="189">
        <v>650000</v>
      </c>
      <c r="F24" s="189" t="e">
        <f>VLOOKUP(A24,'Capex 18_RP'!$B$4:$B$375,1,0)</f>
        <v>#N/A</v>
      </c>
      <c r="G24" s="188"/>
      <c r="H24" s="189"/>
      <c r="I24" s="188"/>
      <c r="J24" s="188"/>
      <c r="K24" s="188"/>
    </row>
    <row r="25" spans="1:11" ht="15" customHeight="1">
      <c r="A25" s="192" t="s">
        <v>1340</v>
      </c>
      <c r="B25" s="189">
        <v>13084.451066399999</v>
      </c>
      <c r="C25" s="189">
        <v>13274.7665664</v>
      </c>
      <c r="D25" s="189">
        <v>13274.7665664</v>
      </c>
      <c r="E25" s="189">
        <v>13274.7665664</v>
      </c>
      <c r="F25" s="189" t="e">
        <f>VLOOKUP(A25,'Capex 18_RP'!$B$4:$B$375,1,0)</f>
        <v>#N/A</v>
      </c>
      <c r="G25" s="188"/>
      <c r="H25" s="189"/>
      <c r="I25" s="188"/>
      <c r="J25" s="188"/>
      <c r="K25" s="188"/>
    </row>
    <row r="26" spans="1:11" ht="15" customHeight="1">
      <c r="A26" s="192" t="s">
        <v>1341</v>
      </c>
      <c r="B26" s="189">
        <v>255179.35210709996</v>
      </c>
      <c r="C26" s="189">
        <v>258718.0748071</v>
      </c>
      <c r="D26" s="189">
        <v>255754.30480709998</v>
      </c>
      <c r="E26" s="189">
        <v>255754.30480709998</v>
      </c>
      <c r="F26" s="189" t="e">
        <f>VLOOKUP(A26,'Capex 18_RP'!$B$4:$B$375,1,0)</f>
        <v>#N/A</v>
      </c>
      <c r="G26" s="188"/>
      <c r="H26" s="189"/>
      <c r="I26" s="188"/>
      <c r="J26" s="188"/>
      <c r="K26" s="188"/>
    </row>
    <row r="27" spans="1:11" ht="15" customHeight="1">
      <c r="A27" s="192" t="s">
        <v>1342</v>
      </c>
      <c r="B27" s="189">
        <v>200000</v>
      </c>
      <c r="C27" s="189">
        <v>200000</v>
      </c>
      <c r="D27" s="189">
        <v>200000</v>
      </c>
      <c r="E27" s="189"/>
      <c r="F27" s="189" t="e">
        <f>VLOOKUP(A27,'Capex 18_RP'!$B$4:$B$375,1,0)</f>
        <v>#N/A</v>
      </c>
      <c r="G27" s="188"/>
      <c r="H27" s="189"/>
      <c r="I27" s="188"/>
      <c r="J27" s="188"/>
      <c r="K27" s="188"/>
    </row>
    <row r="28" spans="1:11" ht="15" customHeight="1">
      <c r="A28" s="192" t="s">
        <v>1343</v>
      </c>
      <c r="B28" s="189">
        <v>6500000</v>
      </c>
      <c r="C28" s="189"/>
      <c r="D28" s="189"/>
      <c r="E28" s="189"/>
      <c r="F28" s="189" t="e">
        <f>VLOOKUP(A28,'Capex 18_RP'!$B$4:$B$375,1,0)</f>
        <v>#N/A</v>
      </c>
      <c r="G28" s="188"/>
      <c r="H28" s="189"/>
      <c r="I28" s="188"/>
      <c r="J28" s="188"/>
      <c r="K28" s="188"/>
    </row>
    <row r="29" spans="1:11" ht="15" customHeight="1">
      <c r="A29" s="192" t="s">
        <v>1344</v>
      </c>
      <c r="B29" s="189">
        <v>500000</v>
      </c>
      <c r="C29" s="189">
        <v>500000</v>
      </c>
      <c r="D29" s="189">
        <v>500000</v>
      </c>
      <c r="E29" s="189">
        <v>500000</v>
      </c>
      <c r="F29" s="189" t="e">
        <f>VLOOKUP(A29,'Capex 18_RP'!$B$4:$B$375,1,0)</f>
        <v>#N/A</v>
      </c>
      <c r="G29" s="188"/>
      <c r="H29" s="189"/>
      <c r="I29" s="188"/>
      <c r="J29" s="188"/>
      <c r="K29" s="188"/>
    </row>
    <row r="30" spans="1:11" ht="15" customHeight="1">
      <c r="A30" s="192" t="s">
        <v>1345</v>
      </c>
      <c r="B30" s="189">
        <v>0</v>
      </c>
      <c r="C30" s="189">
        <v>0</v>
      </c>
      <c r="D30" s="189">
        <v>200000</v>
      </c>
      <c r="E30" s="189">
        <v>0</v>
      </c>
      <c r="F30" s="189" t="e">
        <f>VLOOKUP(A30,'Capex 18_RP'!$B$4:$B$375,1,0)</f>
        <v>#N/A</v>
      </c>
      <c r="G30" s="188"/>
      <c r="H30" s="189"/>
      <c r="I30" s="188"/>
      <c r="J30" s="188"/>
      <c r="K30" s="188"/>
    </row>
    <row r="31" spans="1:11" ht="15" customHeight="1">
      <c r="A31" s="192" t="s">
        <v>1346</v>
      </c>
      <c r="B31" s="189">
        <v>500000</v>
      </c>
      <c r="C31" s="189">
        <v>500000</v>
      </c>
      <c r="D31" s="189"/>
      <c r="E31" s="189"/>
      <c r="F31" s="189" t="e">
        <f>VLOOKUP(A31,'Capex 18_RP'!$B$4:$B$375,1,0)</f>
        <v>#N/A</v>
      </c>
      <c r="G31" s="188"/>
      <c r="H31" s="189"/>
      <c r="I31" s="188"/>
      <c r="J31" s="188"/>
      <c r="K31" s="188"/>
    </row>
    <row r="32" spans="1:11" ht="15" customHeight="1">
      <c r="A32" s="192" t="s">
        <v>1347</v>
      </c>
      <c r="B32" s="189">
        <v>0</v>
      </c>
      <c r="C32" s="189">
        <v>0</v>
      </c>
      <c r="D32" s="189">
        <v>50000</v>
      </c>
      <c r="E32" s="189">
        <v>0</v>
      </c>
      <c r="F32" s="189" t="e">
        <f>VLOOKUP(A32,'Capex 18_RP'!$B$4:$B$375,1,0)</f>
        <v>#N/A</v>
      </c>
      <c r="G32" s="188"/>
      <c r="H32" s="189"/>
      <c r="I32" s="188"/>
      <c r="J32" s="188"/>
      <c r="K32" s="188"/>
    </row>
    <row r="33" spans="1:11" ht="15" customHeight="1">
      <c r="A33" s="192" t="s">
        <v>1348</v>
      </c>
      <c r="B33" s="189">
        <v>0</v>
      </c>
      <c r="C33" s="189">
        <v>0</v>
      </c>
      <c r="D33" s="189">
        <v>0</v>
      </c>
      <c r="E33" s="189">
        <v>250000</v>
      </c>
      <c r="F33" s="189" t="e">
        <f>VLOOKUP(A33,'Capex 18_RP'!$B$4:$B$375,1,0)</f>
        <v>#N/A</v>
      </c>
      <c r="G33" s="188"/>
      <c r="H33" s="189"/>
      <c r="I33" s="188"/>
      <c r="J33" s="188"/>
      <c r="K33" s="188"/>
    </row>
    <row r="34" spans="1:11" ht="15" customHeight="1">
      <c r="A34" s="192" t="s">
        <v>1349</v>
      </c>
      <c r="B34" s="189">
        <v>1750000</v>
      </c>
      <c r="C34" s="189">
        <v>0</v>
      </c>
      <c r="D34" s="189">
        <v>420000</v>
      </c>
      <c r="E34" s="189">
        <v>0</v>
      </c>
      <c r="F34" s="189" t="e">
        <f>VLOOKUP(A34,'Capex 18_RP'!$B$4:$B$375,1,0)</f>
        <v>#N/A</v>
      </c>
      <c r="G34" s="188"/>
      <c r="H34" s="189"/>
      <c r="I34" s="188"/>
      <c r="J34" s="188"/>
      <c r="K34" s="188"/>
    </row>
    <row r="35" spans="1:11" ht="15" customHeight="1">
      <c r="A35" s="192" t="s">
        <v>1350</v>
      </c>
      <c r="B35" s="189">
        <v>0</v>
      </c>
      <c r="C35" s="189">
        <v>0</v>
      </c>
      <c r="D35" s="189">
        <v>800000</v>
      </c>
      <c r="E35" s="189">
        <v>500000</v>
      </c>
      <c r="F35" s="189" t="e">
        <f>VLOOKUP(A35,'Capex 18_RP'!$B$4:$B$375,1,0)</f>
        <v>#N/A</v>
      </c>
      <c r="G35" s="188"/>
      <c r="H35" s="189"/>
      <c r="I35" s="188"/>
      <c r="J35" s="188"/>
      <c r="K35" s="188"/>
    </row>
    <row r="36" spans="1:11" ht="15" customHeight="1">
      <c r="A36" s="192" t="s">
        <v>1351</v>
      </c>
      <c r="B36" s="189">
        <v>0</v>
      </c>
      <c r="C36" s="189">
        <v>100000</v>
      </c>
      <c r="D36" s="189">
        <v>100000</v>
      </c>
      <c r="E36" s="189">
        <v>100000</v>
      </c>
      <c r="F36" s="189" t="e">
        <f>VLOOKUP(A36,'Capex 18_RP'!$B$4:$B$375,1,0)</f>
        <v>#N/A</v>
      </c>
      <c r="G36" s="188"/>
      <c r="H36" s="189"/>
      <c r="I36" s="188"/>
      <c r="J36" s="188"/>
      <c r="K36" s="188"/>
    </row>
    <row r="37" spans="1:11" ht="15" customHeight="1">
      <c r="A37" s="192" t="s">
        <v>1352</v>
      </c>
      <c r="B37" s="189">
        <v>0</v>
      </c>
      <c r="C37" s="189">
        <v>0</v>
      </c>
      <c r="D37" s="189">
        <v>0</v>
      </c>
      <c r="E37" s="189">
        <v>100000</v>
      </c>
      <c r="F37" s="189" t="e">
        <f>VLOOKUP(A37,'Capex 18_RP'!$B$4:$B$375,1,0)</f>
        <v>#N/A</v>
      </c>
      <c r="G37" s="188"/>
      <c r="H37" s="189"/>
      <c r="I37" s="188"/>
      <c r="J37" s="188"/>
      <c r="K37" s="188"/>
    </row>
    <row r="38" spans="1:11" ht="15" customHeight="1">
      <c r="A38" s="192" t="s">
        <v>1353</v>
      </c>
      <c r="B38" s="189">
        <v>0</v>
      </c>
      <c r="C38" s="189">
        <v>0</v>
      </c>
      <c r="D38" s="189">
        <v>0</v>
      </c>
      <c r="E38" s="189">
        <v>140000</v>
      </c>
      <c r="F38" s="189" t="e">
        <f>VLOOKUP(A38,'Capex 18_RP'!$B$4:$B$375,1,0)</f>
        <v>#N/A</v>
      </c>
      <c r="G38" s="188"/>
      <c r="H38" s="189"/>
      <c r="I38" s="188"/>
      <c r="J38" s="188"/>
      <c r="K38" s="188"/>
    </row>
    <row r="39" spans="1:11" ht="15" customHeight="1">
      <c r="A39" s="192" t="s">
        <v>1354</v>
      </c>
      <c r="B39" s="189">
        <v>0</v>
      </c>
      <c r="C39" s="189">
        <v>260000</v>
      </c>
      <c r="D39" s="189">
        <v>0</v>
      </c>
      <c r="E39" s="189">
        <v>0</v>
      </c>
      <c r="F39" s="189" t="e">
        <f>VLOOKUP(A39,'Capex 18_RP'!$B$4:$B$375,1,0)</f>
        <v>#N/A</v>
      </c>
      <c r="G39" s="188"/>
      <c r="H39" s="189"/>
      <c r="I39" s="188"/>
      <c r="J39" s="188"/>
      <c r="K39" s="188"/>
    </row>
    <row r="40" spans="1:11" ht="15" customHeight="1">
      <c r="A40" s="192" t="s">
        <v>1355</v>
      </c>
      <c r="B40" s="189">
        <v>0</v>
      </c>
      <c r="C40" s="189">
        <v>0</v>
      </c>
      <c r="D40" s="189">
        <v>0</v>
      </c>
      <c r="E40" s="189">
        <v>200000</v>
      </c>
      <c r="F40" s="189" t="e">
        <f>VLOOKUP(A40,'Capex 18_RP'!$B$4:$B$375,1,0)</f>
        <v>#N/A</v>
      </c>
      <c r="G40" s="188"/>
      <c r="H40" s="189"/>
      <c r="I40" s="188"/>
      <c r="J40" s="188"/>
      <c r="K40" s="188"/>
    </row>
    <row r="41" spans="1:11" ht="15" customHeight="1">
      <c r="A41" s="192" t="s">
        <v>1356</v>
      </c>
      <c r="B41" s="189">
        <v>0</v>
      </c>
      <c r="C41" s="189">
        <v>0</v>
      </c>
      <c r="D41" s="189">
        <v>0</v>
      </c>
      <c r="E41" s="189">
        <v>50000</v>
      </c>
      <c r="F41" s="189" t="e">
        <f>VLOOKUP(A41,'Capex 18_RP'!$B$4:$B$375,1,0)</f>
        <v>#N/A</v>
      </c>
      <c r="G41" s="188"/>
      <c r="H41" s="189"/>
      <c r="I41" s="188"/>
      <c r="J41" s="188"/>
      <c r="K41" s="188"/>
    </row>
    <row r="42" spans="1:11" ht="15" customHeight="1">
      <c r="A42" s="192" t="s">
        <v>1357</v>
      </c>
      <c r="B42" s="189">
        <v>0</v>
      </c>
      <c r="C42" s="189">
        <v>0</v>
      </c>
      <c r="D42" s="189">
        <v>0</v>
      </c>
      <c r="E42" s="189">
        <v>250000</v>
      </c>
      <c r="F42" s="189" t="e">
        <f>VLOOKUP(A42,'Capex 18_RP'!$B$4:$B$375,1,0)</f>
        <v>#N/A</v>
      </c>
      <c r="G42" s="188"/>
      <c r="H42" s="189"/>
      <c r="I42" s="188"/>
      <c r="J42" s="188"/>
      <c r="K42" s="188"/>
    </row>
    <row r="43" spans="1:11" ht="15" customHeight="1">
      <c r="A43" s="192" t="s">
        <v>1358</v>
      </c>
      <c r="B43" s="189">
        <v>0</v>
      </c>
      <c r="C43" s="189">
        <v>355000</v>
      </c>
      <c r="D43" s="189">
        <v>0</v>
      </c>
      <c r="E43" s="189">
        <v>0</v>
      </c>
      <c r="F43" s="189" t="e">
        <f>VLOOKUP(A43,'Capex 18_RP'!$B$4:$B$375,1,0)</f>
        <v>#N/A</v>
      </c>
      <c r="G43" s="188"/>
      <c r="H43" s="189"/>
      <c r="I43" s="188"/>
      <c r="J43" s="188"/>
      <c r="K43" s="188"/>
    </row>
    <row r="44" spans="1:11" ht="15" customHeight="1">
      <c r="A44" s="192" t="s">
        <v>1359</v>
      </c>
      <c r="B44" s="189">
        <v>0</v>
      </c>
      <c r="C44" s="189">
        <v>0</v>
      </c>
      <c r="D44" s="189">
        <v>475000</v>
      </c>
      <c r="E44" s="189">
        <v>0</v>
      </c>
      <c r="F44" s="189" t="e">
        <f>VLOOKUP(A44,'Capex 18_RP'!$B$4:$B$375,1,0)</f>
        <v>#N/A</v>
      </c>
      <c r="G44" s="188"/>
      <c r="H44" s="189"/>
      <c r="I44" s="188"/>
      <c r="J44" s="188"/>
      <c r="K44" s="188"/>
    </row>
    <row r="45" spans="1:11" ht="15" customHeight="1">
      <c r="A45" s="192" t="s">
        <v>1360</v>
      </c>
      <c r="B45" s="189">
        <v>0</v>
      </c>
      <c r="C45" s="189">
        <v>0</v>
      </c>
      <c r="D45" s="189">
        <v>120000</v>
      </c>
      <c r="E45" s="189">
        <v>0</v>
      </c>
      <c r="F45" s="189" t="e">
        <f>VLOOKUP(A45,'Capex 18_RP'!$B$4:$B$375,1,0)</f>
        <v>#N/A</v>
      </c>
      <c r="G45" s="188"/>
      <c r="H45" s="189"/>
      <c r="I45" s="188"/>
      <c r="J45" s="188"/>
      <c r="K45" s="188"/>
    </row>
    <row r="46" spans="1:11" ht="15" customHeight="1">
      <c r="A46" s="192" t="s">
        <v>1361</v>
      </c>
      <c r="B46" s="189">
        <v>0</v>
      </c>
      <c r="C46" s="189">
        <v>0</v>
      </c>
      <c r="D46" s="189">
        <v>0</v>
      </c>
      <c r="E46" s="189">
        <v>500000</v>
      </c>
      <c r="F46" s="189" t="e">
        <f>VLOOKUP(A46,'Capex 18_RP'!$B$4:$B$375,1,0)</f>
        <v>#N/A</v>
      </c>
      <c r="G46" s="188"/>
      <c r="H46" s="189"/>
      <c r="I46" s="188"/>
      <c r="J46" s="188"/>
      <c r="K46" s="188"/>
    </row>
    <row r="47" spans="1:11" ht="15" customHeight="1">
      <c r="A47" s="192" t="s">
        <v>1362</v>
      </c>
      <c r="B47" s="189">
        <v>0</v>
      </c>
      <c r="C47" s="189">
        <v>147500</v>
      </c>
      <c r="D47" s="189">
        <v>0</v>
      </c>
      <c r="E47" s="189">
        <v>0</v>
      </c>
      <c r="F47" s="189" t="e">
        <f>VLOOKUP(A47,'Capex 18_RP'!$B$4:$B$375,1,0)</f>
        <v>#N/A</v>
      </c>
      <c r="G47" s="188"/>
      <c r="H47" s="189"/>
      <c r="I47" s="188"/>
      <c r="J47" s="188"/>
      <c r="K47" s="188"/>
    </row>
    <row r="48" spans="1:11" ht="15" customHeight="1">
      <c r="A48" s="192" t="s">
        <v>1363</v>
      </c>
      <c r="B48" s="189">
        <v>1060577.702230894</v>
      </c>
      <c r="C48" s="189">
        <v>249826.06603173399</v>
      </c>
      <c r="D48" s="189">
        <v>1241494.5466542738</v>
      </c>
      <c r="E48" s="189">
        <v>3212439.1667881543</v>
      </c>
      <c r="F48" s="189" t="e">
        <f>VLOOKUP(A48,'Capex 18_RP'!$B$4:$B$375,1,0)</f>
        <v>#N/A</v>
      </c>
      <c r="G48" s="188"/>
      <c r="H48" s="189"/>
      <c r="I48" s="188"/>
      <c r="J48" s="188"/>
      <c r="K48" s="188"/>
    </row>
    <row r="49" spans="1:11" ht="15" customHeight="1">
      <c r="A49" s="192" t="s">
        <v>1364</v>
      </c>
      <c r="B49" s="189">
        <v>551095.41077870398</v>
      </c>
      <c r="C49" s="189">
        <v>956974.65277370403</v>
      </c>
      <c r="D49" s="189">
        <v>269918.26350859093</v>
      </c>
      <c r="E49" s="189">
        <v>269918.26350859093</v>
      </c>
      <c r="F49" s="189" t="e">
        <f>VLOOKUP(A49,'Capex 18_RP'!$B$4:$B$375,1,0)</f>
        <v>#N/A</v>
      </c>
      <c r="G49" s="188"/>
      <c r="H49" s="189"/>
      <c r="I49" s="188"/>
      <c r="J49" s="188"/>
      <c r="K49" s="188"/>
    </row>
    <row r="50" spans="1:11" ht="15" customHeight="1">
      <c r="A50" s="192" t="s">
        <v>1365</v>
      </c>
      <c r="B50" s="189">
        <v>3775248.14794375</v>
      </c>
      <c r="C50" s="189">
        <v>4364296.2735537495</v>
      </c>
      <c r="D50" s="189">
        <v>4364296.2735537495</v>
      </c>
      <c r="E50" s="189">
        <v>4069772.2107487498</v>
      </c>
      <c r="F50" s="189" t="e">
        <f>VLOOKUP(A50,'Capex 18_RP'!$B$4:$B$375,1,0)</f>
        <v>#N/A</v>
      </c>
      <c r="G50" s="188"/>
      <c r="H50" s="189"/>
      <c r="I50" s="188"/>
      <c r="J50" s="188"/>
      <c r="K50" s="188"/>
    </row>
    <row r="51" spans="1:11" ht="15" customHeight="1">
      <c r="A51" s="192" t="s">
        <v>1366</v>
      </c>
      <c r="B51" s="189">
        <v>1343399.3965528426</v>
      </c>
      <c r="C51" s="189">
        <v>1343399.3965528426</v>
      </c>
      <c r="D51" s="189">
        <v>1343399.3965528426</v>
      </c>
      <c r="E51" s="189">
        <v>1343399.3965528426</v>
      </c>
      <c r="F51" s="189" t="e">
        <f>VLOOKUP(A51,'Capex 18_RP'!$B$4:$B$375,1,0)</f>
        <v>#N/A</v>
      </c>
      <c r="G51" s="188"/>
      <c r="H51" s="189"/>
      <c r="I51" s="188"/>
      <c r="J51" s="188"/>
      <c r="K51" s="188"/>
    </row>
    <row r="52" spans="1:11" ht="15" customHeight="1">
      <c r="A52" s="192" t="s">
        <v>1367</v>
      </c>
      <c r="B52" s="189">
        <v>58089.201368419985</v>
      </c>
      <c r="C52" s="189">
        <v>55675.552468419985</v>
      </c>
      <c r="D52" s="189">
        <v>55675.552468419985</v>
      </c>
      <c r="E52" s="189">
        <v>55883.372468419984</v>
      </c>
      <c r="F52" s="189" t="e">
        <f>VLOOKUP(A52,'Capex 18_RP'!$B$4:$B$375,1,0)</f>
        <v>#N/A</v>
      </c>
      <c r="G52" s="188"/>
      <c r="H52" s="189"/>
      <c r="I52" s="188"/>
      <c r="J52" s="188"/>
      <c r="K52" s="188"/>
    </row>
    <row r="53" spans="1:11" ht="15" customHeight="1">
      <c r="A53" s="192" t="s">
        <v>1368</v>
      </c>
      <c r="B53" s="189">
        <v>9500</v>
      </c>
      <c r="C53" s="189">
        <v>2650</v>
      </c>
      <c r="D53" s="189">
        <v>9500</v>
      </c>
      <c r="E53" s="189">
        <v>2650</v>
      </c>
      <c r="F53" s="189" t="e">
        <f>VLOOKUP(A53,'Capex 18_RP'!$B$4:$B$375,1,0)</f>
        <v>#N/A</v>
      </c>
      <c r="G53" s="188"/>
      <c r="H53" s="189"/>
      <c r="I53" s="188"/>
      <c r="J53" s="188"/>
      <c r="K53" s="188"/>
    </row>
    <row r="54" spans="1:11" ht="15" customHeight="1">
      <c r="A54" s="192" t="s">
        <v>1369</v>
      </c>
      <c r="B54" s="189">
        <v>133239.89833674161</v>
      </c>
      <c r="C54" s="189">
        <v>195968.36854059171</v>
      </c>
      <c r="D54" s="189">
        <v>437115.88937952818</v>
      </c>
      <c r="E54" s="189">
        <v>352000</v>
      </c>
      <c r="F54" s="189" t="e">
        <f>VLOOKUP(A54,'Capex 18_RP'!$B$4:$B$375,1,0)</f>
        <v>#N/A</v>
      </c>
      <c r="G54" s="188"/>
      <c r="H54" s="189"/>
      <c r="I54" s="188"/>
      <c r="J54" s="188"/>
      <c r="K54" s="188"/>
    </row>
    <row r="55" spans="1:11" ht="15" customHeight="1">
      <c r="A55" s="192" t="s">
        <v>1370</v>
      </c>
      <c r="B55" s="189">
        <v>123434.03827586205</v>
      </c>
      <c r="C55" s="189">
        <v>121434.03827586205</v>
      </c>
      <c r="D55" s="189">
        <v>121434.03827586205</v>
      </c>
      <c r="E55" s="189">
        <v>123434.03827586205</v>
      </c>
      <c r="F55" s="189" t="e">
        <f>VLOOKUP(A55,'Capex 18_RP'!$B$4:$B$375,1,0)</f>
        <v>#N/A</v>
      </c>
      <c r="G55" s="188"/>
      <c r="H55" s="189"/>
      <c r="I55" s="188"/>
      <c r="J55" s="188"/>
      <c r="K55" s="188"/>
    </row>
    <row r="56" spans="1:11" ht="15" customHeight="1">
      <c r="A56" s="192" t="s">
        <v>1371</v>
      </c>
      <c r="B56" s="189">
        <v>50835.09</v>
      </c>
      <c r="C56" s="189">
        <v>50835.09</v>
      </c>
      <c r="D56" s="189"/>
      <c r="E56" s="189"/>
      <c r="F56" s="189" t="e">
        <f>VLOOKUP(A56,'Capex 18_RP'!$B$4:$B$375,1,0)</f>
        <v>#N/A</v>
      </c>
      <c r="G56" s="188"/>
      <c r="H56" s="189"/>
      <c r="I56" s="188"/>
      <c r="J56" s="188"/>
      <c r="K56" s="188"/>
    </row>
    <row r="57" spans="1:11" ht="15" customHeight="1">
      <c r="A57" s="192" t="s">
        <v>1372</v>
      </c>
      <c r="B57" s="189">
        <v>148588.88275862069</v>
      </c>
      <c r="C57" s="189">
        <v>153538.88275862069</v>
      </c>
      <c r="D57" s="189">
        <v>148588.88275862069</v>
      </c>
      <c r="E57" s="189">
        <v>145948.88275862069</v>
      </c>
      <c r="F57" s="189" t="e">
        <f>VLOOKUP(A57,'Capex 18_RP'!$B$4:$B$375,1,0)</f>
        <v>#N/A</v>
      </c>
      <c r="G57" s="188"/>
      <c r="H57" s="189"/>
      <c r="I57" s="188"/>
      <c r="J57" s="188"/>
      <c r="K57" s="188"/>
    </row>
    <row r="58" spans="1:11" ht="15" customHeight="1">
      <c r="A58" s="192" t="s">
        <v>1373</v>
      </c>
      <c r="B58" s="189">
        <v>209760</v>
      </c>
      <c r="C58" s="189">
        <v>209760</v>
      </c>
      <c r="D58" s="189">
        <v>209760</v>
      </c>
      <c r="E58" s="189">
        <v>209760</v>
      </c>
      <c r="F58" s="189" t="e">
        <f>VLOOKUP(A58,'Capex 18_RP'!$B$4:$B$375,1,0)</f>
        <v>#N/A</v>
      </c>
      <c r="G58" s="188"/>
      <c r="H58" s="189"/>
      <c r="I58" s="188"/>
      <c r="J58" s="188"/>
      <c r="K58" s="188"/>
    </row>
    <row r="59" spans="1:11" ht="15" customHeight="1">
      <c r="A59" s="192" t="s">
        <v>1374</v>
      </c>
      <c r="B59" s="189">
        <v>414310</v>
      </c>
      <c r="C59" s="189">
        <v>414310</v>
      </c>
      <c r="D59" s="189">
        <v>414310</v>
      </c>
      <c r="E59" s="189">
        <v>414310</v>
      </c>
      <c r="F59" s="189" t="e">
        <f>VLOOKUP(A59,'Capex 18_RP'!$B$4:$B$375,1,0)</f>
        <v>#N/A</v>
      </c>
      <c r="G59" s="188"/>
      <c r="H59" s="189"/>
      <c r="I59" s="188"/>
      <c r="J59" s="188"/>
      <c r="K59" s="188"/>
    </row>
    <row r="60" spans="1:11" ht="15" customHeight="1">
      <c r="A60" s="192" t="s">
        <v>1375</v>
      </c>
      <c r="B60" s="189">
        <v>605744.72533333325</v>
      </c>
      <c r="C60" s="189">
        <v>280887.92533333332</v>
      </c>
      <c r="D60" s="189">
        <v>274567.92533333332</v>
      </c>
      <c r="E60" s="189">
        <v>270734.592</v>
      </c>
      <c r="F60" s="189" t="e">
        <f>VLOOKUP(A60,'Capex 18_RP'!$B$4:$B$375,1,0)</f>
        <v>#N/A</v>
      </c>
      <c r="G60" s="188"/>
      <c r="H60" s="189"/>
      <c r="I60" s="188"/>
      <c r="J60" s="188"/>
      <c r="K60" s="188"/>
    </row>
    <row r="61" spans="1:11" ht="15" customHeight="1">
      <c r="A61" s="192" t="s">
        <v>1376</v>
      </c>
      <c r="B61" s="189"/>
      <c r="C61" s="189">
        <v>1000000</v>
      </c>
      <c r="D61" s="189">
        <v>1000000</v>
      </c>
      <c r="E61" s="189">
        <v>1000000</v>
      </c>
      <c r="F61" s="189" t="e">
        <f>VLOOKUP(A61,'Capex 18_RP'!$B$4:$B$375,1,0)</f>
        <v>#N/A</v>
      </c>
      <c r="G61" s="188"/>
      <c r="H61" s="189"/>
      <c r="I61" s="188"/>
      <c r="J61" s="188"/>
      <c r="K61" s="188"/>
    </row>
    <row r="62" spans="1:11" ht="15" customHeight="1">
      <c r="A62" s="188" t="s">
        <v>706</v>
      </c>
      <c r="B62" s="189">
        <v>25623153.49749352</v>
      </c>
      <c r="C62" s="189">
        <v>20352321.111895289</v>
      </c>
      <c r="D62" s="189">
        <v>22995776.457622774</v>
      </c>
      <c r="E62" s="189">
        <v>24487356.032400042</v>
      </c>
      <c r="F62" s="189" t="e">
        <f>VLOOKUP(A62,'Capex 18_RP'!$B$4:$B$375,1,0)</f>
        <v>#N/A</v>
      </c>
      <c r="G62" s="188"/>
      <c r="H62" s="189"/>
      <c r="I62" s="188"/>
      <c r="J62" s="188"/>
      <c r="K62" s="188"/>
    </row>
  </sheetData>
  <dataValidations count="1">
    <dataValidation type="list" allowBlank="1" showInputMessage="1" sqref="K1 I1 E1:G1 B1:C1" xr:uid="{235A7583-5337-4902-B7C6-FEE69C29FE39}">
      <formula1>"..."</formula1>
    </dataValidation>
  </dataValidations>
  <pageMargins left="0.7" right="0.7" top="0.75" bottom="0.75" header="0.3" footer="0.3"/>
  <pageSetup paperSize="9" orientation="portrait" r:id="rId1"/>
  <customProperties>
    <customPr name="CellIDs" r:id="rId2"/>
    <customPr name="ConnName" r:id="rId3"/>
    <customPr name="ConnPOV" r:id="rId4"/>
    <customPr name="EpmWorksheetKeyString_GUID" r:id="rId5"/>
    <customPr name="HyperionPOVXML" r:id="rId6"/>
    <customPr name="HyperionXML" r:id="rId7"/>
    <customPr name="NameConnectionMap" r:id="rId8"/>
    <customPr name="POVPosition" r:id="rId9"/>
    <customPr name="SheetHasParityContent" r:id="rId10"/>
    <customPr name="SheetOptions" r:id="rId11"/>
    <customPr name="ShowPOV" r:id="rId12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E6114-F026-4141-89E1-C5657869E17C}">
  <dimension ref="A1:E46"/>
  <sheetViews>
    <sheetView topLeftCell="C28" zoomScale="80" zoomScaleNormal="80" workbookViewId="0">
      <selection activeCell="V48" sqref="V48"/>
    </sheetView>
  </sheetViews>
  <sheetFormatPr defaultRowHeight="14.5"/>
  <cols>
    <col min="1" max="1" width="20" bestFit="1" customWidth="1"/>
    <col min="2" max="2" width="26.453125" bestFit="1" customWidth="1"/>
    <col min="3" max="3" width="28.81640625" bestFit="1" customWidth="1"/>
    <col min="4" max="4" width="33" bestFit="1" customWidth="1"/>
  </cols>
  <sheetData>
    <row r="1" spans="1:5">
      <c r="A1" t="s">
        <v>1022</v>
      </c>
      <c r="B1" t="s">
        <v>1024</v>
      </c>
      <c r="C1" t="s">
        <v>1025</v>
      </c>
      <c r="D1" t="s">
        <v>1026</v>
      </c>
    </row>
    <row r="2" spans="1:5" ht="29">
      <c r="A2" s="139" t="s">
        <v>1032</v>
      </c>
      <c r="B2" s="137">
        <f>Summarize!K6/1000</f>
        <v>339.3839006891285</v>
      </c>
      <c r="C2" s="137">
        <f>Summarize!L6/1000</f>
        <v>167.44624125000081</v>
      </c>
      <c r="D2" s="137">
        <f>Summarize!M6/1000</f>
        <v>167.44624125000081</v>
      </c>
    </row>
    <row r="3" spans="1:5" ht="29">
      <c r="A3" s="139" t="s">
        <v>1033</v>
      </c>
      <c r="B3" s="137">
        <f>Summarize!K8/1000</f>
        <v>3616.9447497640112</v>
      </c>
      <c r="C3" s="137">
        <f>Summarize!L8/1000</f>
        <v>4047.6745855748527</v>
      </c>
      <c r="D3" s="137">
        <f>Summarize!M8/1000</f>
        <v>4034.0299897055484</v>
      </c>
    </row>
    <row r="4" spans="1:5" ht="29">
      <c r="A4" s="139" t="s">
        <v>1034</v>
      </c>
      <c r="B4" s="137">
        <f>Summarize!K15/1000</f>
        <v>-1640.453943546386</v>
      </c>
      <c r="C4" s="137">
        <f>Summarize!L15/1000</f>
        <v>-1815.643443448316</v>
      </c>
      <c r="D4" s="137">
        <f>Summarize!M15/1000</f>
        <v>-1812.6552928639396</v>
      </c>
    </row>
    <row r="5" spans="1:5" ht="29">
      <c r="A5" s="139" t="s">
        <v>1035</v>
      </c>
      <c r="B5" s="137">
        <f>Summarize!K45/1000</f>
        <v>854.88404458491937</v>
      </c>
      <c r="C5" s="137">
        <f>Summarize!L45/1000</f>
        <v>857.76436060132437</v>
      </c>
      <c r="D5" s="137">
        <f>Summarize!M45/1000</f>
        <v>857.76436060132437</v>
      </c>
    </row>
    <row r="6" spans="1:5" ht="29">
      <c r="A6" s="139" t="s">
        <v>1036</v>
      </c>
      <c r="B6" s="137">
        <f>Summarize!K49/1000</f>
        <v>-1485.4397616571484</v>
      </c>
      <c r="C6" s="137">
        <f>Summarize!L49/1000</f>
        <v>-1587.1578200694353</v>
      </c>
      <c r="D6" s="137">
        <f>Summarize!M49/1000</f>
        <v>-1586.125629576235</v>
      </c>
    </row>
    <row r="7" spans="1:5" ht="29">
      <c r="A7" s="139" t="s">
        <v>1037</v>
      </c>
      <c r="B7" s="137">
        <f>Summarize!K59/1000</f>
        <v>-360.57851223535175</v>
      </c>
      <c r="C7" s="137">
        <f>Summarize!L59/1000</f>
        <v>-293.55536062681949</v>
      </c>
      <c r="D7" s="137">
        <f>Summarize!M59/1000</f>
        <v>-237.32308671669807</v>
      </c>
    </row>
    <row r="8" spans="1:5">
      <c r="A8" t="s">
        <v>1023</v>
      </c>
      <c r="B8" s="137">
        <f>Summarize!K63/1000</f>
        <v>-974.15350119117909</v>
      </c>
      <c r="C8" s="137">
        <f>Summarize!L63/1000</f>
        <v>-973.98469999999998</v>
      </c>
      <c r="D8" s="137">
        <f>Summarize!M63/1000</f>
        <v>-973.98469999999998</v>
      </c>
    </row>
    <row r="9" spans="1:5" ht="29">
      <c r="A9" s="139" t="s">
        <v>1038</v>
      </c>
      <c r="B9" s="137">
        <f>(Summarize!K71*-1)/1000</f>
        <v>-350.58697640799386</v>
      </c>
      <c r="C9" s="137">
        <f>(Summarize!L71*-1)/1000</f>
        <v>-402.5438632816074</v>
      </c>
      <c r="D9" s="137">
        <f>(Summarize!M71*-1)/1000</f>
        <v>-449.15188240000043</v>
      </c>
      <c r="E9" t="s">
        <v>1028</v>
      </c>
    </row>
    <row r="13" spans="1:5">
      <c r="A13" t="s">
        <v>1022</v>
      </c>
      <c r="B13" t="s">
        <v>1008</v>
      </c>
      <c r="C13" t="s">
        <v>1009</v>
      </c>
      <c r="D13" t="s">
        <v>1027</v>
      </c>
    </row>
    <row r="14" spans="1:5" ht="29">
      <c r="A14" s="139" t="s">
        <v>1032</v>
      </c>
      <c r="B14" s="137">
        <f>Summarize!O6/1000</f>
        <v>-171.93765943912769</v>
      </c>
      <c r="C14" s="137">
        <f>Summarize!P6/1000</f>
        <v>-171.93765943912769</v>
      </c>
      <c r="D14" s="137">
        <f>Summarize!Q6/1000</f>
        <v>0</v>
      </c>
    </row>
    <row r="15" spans="1:5" ht="29">
      <c r="A15" s="139" t="s">
        <v>1033</v>
      </c>
      <c r="B15" s="137">
        <f>Summarize!O8/1000</f>
        <v>430.72983581084151</v>
      </c>
      <c r="C15" s="137">
        <f>Summarize!P8/1000</f>
        <v>417.08523994153694</v>
      </c>
      <c r="D15" s="137">
        <f>Summarize!Q8/1000</f>
        <v>-13.644595869304613</v>
      </c>
    </row>
    <row r="16" spans="1:5" ht="29">
      <c r="A16" s="139" t="s">
        <v>1034</v>
      </c>
      <c r="B16" s="137">
        <f>Summarize!O15/1000</f>
        <v>-175.18949990193011</v>
      </c>
      <c r="C16" s="137">
        <f>Summarize!P15/1000</f>
        <v>-172.20134931755368</v>
      </c>
      <c r="D16" s="137">
        <f>Summarize!Q15/1000</f>
        <v>2.9881505843764171</v>
      </c>
    </row>
    <row r="17" spans="1:5" ht="29">
      <c r="A17" s="139" t="s">
        <v>1035</v>
      </c>
      <c r="B17" s="137">
        <f>Summarize!O45/1000</f>
        <v>2.8803160164050059</v>
      </c>
      <c r="C17" s="137">
        <f>Summarize!P45/1000</f>
        <v>2.8803160164050059</v>
      </c>
      <c r="D17" s="137">
        <f>Summarize!Q45/1000</f>
        <v>0</v>
      </c>
    </row>
    <row r="18" spans="1:5" ht="29">
      <c r="A18" s="139" t="s">
        <v>1036</v>
      </c>
      <c r="B18" s="137">
        <f>Summarize!O49/1000</f>
        <v>-101.71805841228692</v>
      </c>
      <c r="C18" s="137">
        <f>Summarize!P49/1000</f>
        <v>-100.68586791908672</v>
      </c>
      <c r="D18" s="137">
        <f>Summarize!Q49/1000</f>
        <v>1.0321904932002071</v>
      </c>
    </row>
    <row r="19" spans="1:5" ht="29">
      <c r="A19" s="139" t="s">
        <v>1037</v>
      </c>
      <c r="B19" s="137">
        <f>Summarize!O59/1000</f>
        <v>67.023151608532288</v>
      </c>
      <c r="C19" s="137">
        <f>Summarize!P59/1000</f>
        <v>123.25542551865371</v>
      </c>
      <c r="D19" s="137">
        <f>Summarize!Q59/1000</f>
        <v>56.232273910121407</v>
      </c>
    </row>
    <row r="20" spans="1:5">
      <c r="A20" t="s">
        <v>1023</v>
      </c>
      <c r="B20" s="137">
        <f>Summarize!O63/1000</f>
        <v>0.16880119117908179</v>
      </c>
      <c r="C20" s="137">
        <f>Summarize!P63/1000</f>
        <v>0.16880119117908179</v>
      </c>
      <c r="D20" s="137">
        <f>Summarize!Q63/1000</f>
        <v>0</v>
      </c>
    </row>
    <row r="21" spans="1:5" ht="29">
      <c r="A21" s="139" t="s">
        <v>1038</v>
      </c>
      <c r="B21" s="137">
        <f>(Summarize!O71*-1)/1000</f>
        <v>-51.95688687361352</v>
      </c>
      <c r="C21" s="137">
        <f>(Summarize!P71*-1)/1000</f>
        <v>-98.56490599200653</v>
      </c>
      <c r="D21" s="137">
        <f>(Summarize!Q71*-1)/1000</f>
        <v>-46.608019118393017</v>
      </c>
      <c r="E21" t="s">
        <v>1028</v>
      </c>
    </row>
    <row r="26" spans="1:5">
      <c r="A26" t="s">
        <v>1022</v>
      </c>
      <c r="B26" t="s">
        <v>1005</v>
      </c>
      <c r="C26" t="s">
        <v>1006</v>
      </c>
      <c r="D26" t="s">
        <v>1007</v>
      </c>
    </row>
    <row r="27" spans="1:5" ht="29">
      <c r="A27" s="139" t="s">
        <v>1032</v>
      </c>
      <c r="B27" s="137">
        <f>Summarize!G6/1000</f>
        <v>98.564905992007112</v>
      </c>
      <c r="C27" s="137">
        <f>Summarize!H6/1000</f>
        <v>98.564905992007112</v>
      </c>
      <c r="D27" s="137">
        <f>Summarize!I6/1000</f>
        <v>0</v>
      </c>
    </row>
    <row r="28" spans="1:5" ht="29">
      <c r="A28" s="139" t="s">
        <v>1033</v>
      </c>
      <c r="B28" s="137">
        <f>Summarize!G8/1000</f>
        <v>311.37960583729529</v>
      </c>
      <c r="C28" s="137">
        <f>Summarize!H8/1000</f>
        <v>311.37960583729529</v>
      </c>
      <c r="D28" s="137">
        <f>Summarize!I8/1000</f>
        <v>0</v>
      </c>
    </row>
    <row r="29" spans="1:5" ht="29">
      <c r="A29" s="139" t="s">
        <v>1034</v>
      </c>
      <c r="B29" s="137">
        <f>Summarize!G15/1000</f>
        <v>-373.85738005955346</v>
      </c>
      <c r="C29" s="137">
        <f>Summarize!H15/1000</f>
        <v>-373.85738005955346</v>
      </c>
      <c r="D29" s="137">
        <f>Summarize!I15/1000</f>
        <v>0</v>
      </c>
    </row>
    <row r="30" spans="1:5" ht="29">
      <c r="A30" s="139" t="s">
        <v>1035</v>
      </c>
      <c r="B30" s="137">
        <f>Summarize!G45/1000</f>
        <v>2.7007750829871449</v>
      </c>
      <c r="C30" s="137">
        <f>Summarize!H45/1000</f>
        <v>2.7007750829871449</v>
      </c>
      <c r="D30" s="137">
        <f>Summarize!I45/1000</f>
        <v>0</v>
      </c>
    </row>
    <row r="31" spans="1:5" ht="29">
      <c r="A31" s="139" t="s">
        <v>1036</v>
      </c>
      <c r="B31" s="137">
        <f>Summarize!G49/1000</f>
        <v>4.0507645229271114</v>
      </c>
      <c r="C31" s="137">
        <f>Summarize!H49/1000</f>
        <v>4.0507645229271114</v>
      </c>
      <c r="D31" s="137">
        <f>Summarize!I49/1000</f>
        <v>0</v>
      </c>
    </row>
    <row r="32" spans="1:5" ht="29">
      <c r="A32" s="139" t="s">
        <v>1037</v>
      </c>
      <c r="B32" s="137">
        <f>Summarize!G59/1000</f>
        <v>-12.243949037781901</v>
      </c>
      <c r="C32" s="137">
        <f>Summarize!H59/1000</f>
        <v>-12.243949037781901</v>
      </c>
      <c r="D32" s="137">
        <f>Summarize!I59/1000</f>
        <v>0</v>
      </c>
    </row>
    <row r="33" spans="1:5">
      <c r="A33" t="s">
        <v>1023</v>
      </c>
      <c r="B33" s="137">
        <f>Summarize!G63/1000</f>
        <v>0</v>
      </c>
      <c r="C33" s="137">
        <f>Summarize!H63/1000</f>
        <v>0</v>
      </c>
      <c r="D33" s="137">
        <f>Summarize!I63/1000</f>
        <v>0</v>
      </c>
    </row>
    <row r="34" spans="1:5" ht="29">
      <c r="A34" s="139" t="s">
        <v>1038</v>
      </c>
      <c r="B34" s="137">
        <f>(Summarize!G71*-1)/1000</f>
        <v>-30.594722337881279</v>
      </c>
      <c r="C34" s="137">
        <f>(Summarize!H71*-1)/1000</f>
        <v>-30.594722337881279</v>
      </c>
      <c r="D34" s="137">
        <f>(Summarize!I71*-1)/1000</f>
        <v>0</v>
      </c>
      <c r="E34" t="s">
        <v>1028</v>
      </c>
    </row>
    <row r="38" spans="1:5">
      <c r="A38" t="s">
        <v>1022</v>
      </c>
      <c r="B38" t="s">
        <v>1029</v>
      </c>
      <c r="C38" t="s">
        <v>1030</v>
      </c>
      <c r="D38" t="s">
        <v>1031</v>
      </c>
    </row>
    <row r="39" spans="1:5" ht="29">
      <c r="A39" s="139" t="s">
        <v>1032</v>
      </c>
      <c r="B39" s="137">
        <f>Summarize!C6/1000</f>
        <v>350.58697640799329</v>
      </c>
      <c r="C39" s="137">
        <f>Summarize!D6/1000</f>
        <v>449.15188240000043</v>
      </c>
      <c r="D39" s="137">
        <f>Summarize!E6/1000</f>
        <v>449.15188240000043</v>
      </c>
    </row>
    <row r="40" spans="1:5" ht="29">
      <c r="A40" s="139" t="s">
        <v>1033</v>
      </c>
      <c r="B40" s="137">
        <f>Summarize!C8/1000</f>
        <v>10.528211916706702</v>
      </c>
      <c r="C40" s="137">
        <f>Summarize!D8/1000</f>
        <v>321.907817754002</v>
      </c>
      <c r="D40" s="137">
        <f>Summarize!E8/1000</f>
        <v>321.907817754002</v>
      </c>
    </row>
    <row r="41" spans="1:5" ht="29">
      <c r="A41" s="139" t="s">
        <v>1034</v>
      </c>
      <c r="B41" s="137">
        <f>Summarize!C15/1000</f>
        <v>-5.3041511180418333</v>
      </c>
      <c r="C41" s="137">
        <f>Summarize!D15/1000</f>
        <v>-379.16153117759529</v>
      </c>
      <c r="D41" s="137">
        <f>Summarize!E15/1000</f>
        <v>-379.16153117759529</v>
      </c>
    </row>
    <row r="42" spans="1:5" ht="29">
      <c r="A42" s="139" t="s">
        <v>1035</v>
      </c>
      <c r="B42" s="137">
        <f>Summarize!C45/1000</f>
        <v>0.52247394564956051</v>
      </c>
      <c r="C42" s="137">
        <f>Summarize!D45/1000</f>
        <v>3.223249028636705</v>
      </c>
      <c r="D42" s="137">
        <f>Summarize!E45/1000</f>
        <v>3.223249028636705</v>
      </c>
    </row>
    <row r="43" spans="1:5" ht="29">
      <c r="A43" s="139" t="s">
        <v>1036</v>
      </c>
      <c r="B43" s="137">
        <f>Summarize!C49/1000</f>
        <v>-4.1546728901889756</v>
      </c>
      <c r="C43" s="137">
        <f>Summarize!D49/1000</f>
        <v>-0.10390836726186456</v>
      </c>
      <c r="D43" s="137">
        <f>Summarize!E49/1000</f>
        <v>-0.10390836726186456</v>
      </c>
    </row>
    <row r="44" spans="1:5" ht="29">
      <c r="A44" s="139" t="s">
        <v>1037</v>
      </c>
      <c r="B44" s="137">
        <f>Summarize!C59/1000</f>
        <v>-0.05</v>
      </c>
      <c r="C44" s="137">
        <f>Summarize!D59/1000</f>
        <v>-12.2939490377819</v>
      </c>
      <c r="D44" s="137">
        <f>Summarize!E59/1000</f>
        <v>-12.2939490377819</v>
      </c>
    </row>
    <row r="45" spans="1:5">
      <c r="A45" t="s">
        <v>1023</v>
      </c>
      <c r="B45" s="137">
        <f>Summarize!C63/1000</f>
        <v>0</v>
      </c>
      <c r="C45" s="137">
        <f>Summarize!D63/1000</f>
        <v>0</v>
      </c>
      <c r="D45" s="137">
        <f>Summarize!E63/1000</f>
        <v>0</v>
      </c>
    </row>
    <row r="46" spans="1:5" ht="29">
      <c r="A46" s="139" t="s">
        <v>1038</v>
      </c>
      <c r="B46" s="137">
        <f>(Summarize!C71*-1)/1000</f>
        <v>-352.12883826211873</v>
      </c>
      <c r="C46" s="137">
        <f>(Summarize!D71*-1)/1000</f>
        <v>-382.72356060000004</v>
      </c>
      <c r="D46" s="137">
        <f>(Summarize!E71*-1)/1000</f>
        <v>-382.72356060000004</v>
      </c>
      <c r="E46" t="s">
        <v>1028</v>
      </c>
    </row>
  </sheetData>
  <pageMargins left="0.7" right="0.7" top="0.75" bottom="0.75" header="0.3" footer="0.3"/>
  <customProperties>
    <customPr name="EpmWorksheetKeyString_GUID" r:id="rId1"/>
  </customPropertie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DM34"/>
  <sheetViews>
    <sheetView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DM2" sqref="M2:DM2"/>
    </sheetView>
  </sheetViews>
  <sheetFormatPr defaultColWidth="9.26953125" defaultRowHeight="14.5"/>
  <cols>
    <col min="1" max="1" width="20" bestFit="1" customWidth="1"/>
    <col min="2" max="2" width="9.54296875" bestFit="1" customWidth="1"/>
    <col min="3" max="3" width="8.81640625" bestFit="1" customWidth="1"/>
    <col min="4" max="5" width="9.54296875" bestFit="1" customWidth="1"/>
    <col min="6" max="6" width="9.81640625" bestFit="1" customWidth="1"/>
    <col min="7" max="12" width="9.54296875" bestFit="1" customWidth="1"/>
    <col min="13" max="13" width="13.26953125" bestFit="1" customWidth="1"/>
    <col min="15" max="26" width="13.26953125" bestFit="1" customWidth="1"/>
    <col min="28" max="39" width="13.26953125" bestFit="1" customWidth="1"/>
    <col min="41" max="52" width="13.26953125" bestFit="1" customWidth="1"/>
    <col min="54" max="62" width="13.26953125" bestFit="1" customWidth="1"/>
    <col min="63" max="65" width="14.26953125" bestFit="1" customWidth="1"/>
    <col min="67" max="67" width="14.26953125" bestFit="1" customWidth="1"/>
    <col min="68" max="69" width="13.26953125" bestFit="1" customWidth="1"/>
    <col min="70" max="72" width="14.26953125" bestFit="1" customWidth="1"/>
    <col min="73" max="74" width="13.26953125" bestFit="1" customWidth="1"/>
    <col min="75" max="78" width="14.26953125" bestFit="1" customWidth="1"/>
    <col min="80" max="84" width="13.26953125" bestFit="1" customWidth="1"/>
    <col min="85" max="86" width="11.54296875" bestFit="1" customWidth="1"/>
    <col min="87" max="91" width="13.26953125" bestFit="1" customWidth="1"/>
    <col min="93" max="104" width="13.26953125" bestFit="1" customWidth="1"/>
  </cols>
  <sheetData>
    <row r="1" spans="1:117">
      <c r="B1" s="62">
        <v>43131</v>
      </c>
      <c r="C1" s="62">
        <v>43159</v>
      </c>
      <c r="D1" s="62">
        <v>43190</v>
      </c>
      <c r="E1" s="62">
        <v>43220</v>
      </c>
      <c r="F1" s="62">
        <v>43251</v>
      </c>
      <c r="G1" s="62">
        <v>43281</v>
      </c>
      <c r="H1" s="62">
        <v>43312</v>
      </c>
      <c r="I1" s="62">
        <v>43343</v>
      </c>
      <c r="J1" s="62">
        <v>43373</v>
      </c>
      <c r="K1" s="62">
        <v>43404</v>
      </c>
      <c r="L1" s="62">
        <v>43434</v>
      </c>
      <c r="M1" s="62">
        <v>43465</v>
      </c>
      <c r="N1" s="63"/>
      <c r="O1" s="62">
        <v>43496</v>
      </c>
      <c r="P1" s="62">
        <v>43524</v>
      </c>
      <c r="Q1" s="62">
        <v>43555</v>
      </c>
      <c r="R1" s="62">
        <v>43585</v>
      </c>
      <c r="S1" s="62">
        <v>43616</v>
      </c>
      <c r="T1" s="62">
        <v>43646</v>
      </c>
      <c r="U1" s="62">
        <v>43677</v>
      </c>
      <c r="V1" s="62">
        <v>43708</v>
      </c>
      <c r="W1" s="62">
        <v>43738</v>
      </c>
      <c r="X1" s="62">
        <v>43769</v>
      </c>
      <c r="Y1" s="62">
        <v>43799</v>
      </c>
      <c r="Z1" s="62">
        <v>43830</v>
      </c>
      <c r="AB1" s="62">
        <v>43861</v>
      </c>
      <c r="AC1" s="62">
        <v>43889</v>
      </c>
      <c r="AD1" s="62">
        <v>43921</v>
      </c>
      <c r="AE1" s="62">
        <v>43951</v>
      </c>
      <c r="AF1" s="62">
        <v>43982</v>
      </c>
      <c r="AG1" s="62">
        <v>44012</v>
      </c>
      <c r="AH1" s="62">
        <v>44043</v>
      </c>
      <c r="AI1" s="62">
        <v>44074</v>
      </c>
      <c r="AJ1" s="62">
        <v>44104</v>
      </c>
      <c r="AK1" s="62">
        <v>44135</v>
      </c>
      <c r="AL1" s="62">
        <v>44165</v>
      </c>
      <c r="AM1" s="62">
        <v>44196</v>
      </c>
      <c r="AO1" s="62">
        <v>44227</v>
      </c>
      <c r="AP1" s="62">
        <v>44255</v>
      </c>
      <c r="AQ1" s="62">
        <v>44286</v>
      </c>
      <c r="AR1" s="62">
        <v>44316</v>
      </c>
      <c r="AS1" s="62">
        <v>44347</v>
      </c>
      <c r="AT1" s="62">
        <v>44377</v>
      </c>
      <c r="AU1" s="62">
        <v>44408</v>
      </c>
      <c r="AV1" s="62">
        <v>44439</v>
      </c>
      <c r="AW1" s="62">
        <v>44469</v>
      </c>
      <c r="AX1" s="62">
        <v>44500</v>
      </c>
      <c r="AY1" s="62">
        <v>44530</v>
      </c>
      <c r="AZ1" s="62">
        <v>44561</v>
      </c>
      <c r="BB1" s="62">
        <v>44592</v>
      </c>
      <c r="BC1" s="62">
        <v>44620</v>
      </c>
      <c r="BD1" s="62">
        <v>44651</v>
      </c>
      <c r="BE1" s="62">
        <v>44681</v>
      </c>
      <c r="BF1" s="62">
        <v>44712</v>
      </c>
      <c r="BG1" s="62">
        <v>44742</v>
      </c>
      <c r="BH1" s="62">
        <v>44773</v>
      </c>
      <c r="BI1" s="62">
        <v>44804</v>
      </c>
      <c r="BJ1" s="62">
        <v>44834</v>
      </c>
      <c r="BK1" s="62">
        <v>44865</v>
      </c>
      <c r="BL1" s="62">
        <v>44895</v>
      </c>
      <c r="BM1" s="62">
        <v>44926</v>
      </c>
      <c r="BO1" s="62">
        <v>44957</v>
      </c>
      <c r="BP1" s="62">
        <v>44985</v>
      </c>
      <c r="BQ1" s="62">
        <v>45016</v>
      </c>
      <c r="BR1" s="62">
        <v>45046</v>
      </c>
      <c r="BS1" s="62">
        <v>45077</v>
      </c>
      <c r="BT1" s="62">
        <v>45107</v>
      </c>
      <c r="BU1" s="62">
        <v>45138</v>
      </c>
      <c r="BV1" s="62">
        <v>45169</v>
      </c>
      <c r="BW1" s="62">
        <v>45199</v>
      </c>
      <c r="BX1" s="62">
        <v>45230</v>
      </c>
      <c r="BY1" s="62">
        <v>45260</v>
      </c>
      <c r="BZ1" s="62">
        <v>45291</v>
      </c>
      <c r="CB1" s="62">
        <v>45322</v>
      </c>
      <c r="CC1" s="62">
        <v>45350</v>
      </c>
      <c r="CD1" s="62">
        <v>45378</v>
      </c>
      <c r="CE1" s="62">
        <v>45406</v>
      </c>
      <c r="CF1" s="62">
        <v>45434</v>
      </c>
      <c r="CG1" s="62">
        <v>45462</v>
      </c>
      <c r="CH1" s="62">
        <v>45490</v>
      </c>
      <c r="CI1" s="62">
        <v>45518</v>
      </c>
      <c r="CJ1" s="62">
        <v>45546</v>
      </c>
      <c r="CK1" s="62">
        <v>45574</v>
      </c>
      <c r="CL1" s="62">
        <v>45602</v>
      </c>
      <c r="CM1" s="62">
        <v>45630</v>
      </c>
      <c r="CO1" s="62">
        <v>45688</v>
      </c>
      <c r="CP1" s="62">
        <v>45716</v>
      </c>
      <c r="CQ1" s="62">
        <v>45743</v>
      </c>
      <c r="CR1" s="62">
        <v>45771</v>
      </c>
      <c r="CS1" s="62">
        <v>45799</v>
      </c>
      <c r="CT1" s="62">
        <v>45827</v>
      </c>
      <c r="CU1" s="62">
        <v>45855</v>
      </c>
      <c r="CV1" s="62">
        <v>45883</v>
      </c>
      <c r="CW1" s="62">
        <v>45911</v>
      </c>
      <c r="CX1" s="62">
        <v>45939</v>
      </c>
      <c r="CY1" s="62">
        <v>45967</v>
      </c>
      <c r="CZ1" s="62">
        <v>45995</v>
      </c>
      <c r="DB1" s="62">
        <v>46053</v>
      </c>
      <c r="DC1" s="62">
        <v>46081</v>
      </c>
      <c r="DD1" s="62">
        <v>46108</v>
      </c>
      <c r="DE1" s="62">
        <v>46136</v>
      </c>
      <c r="DF1" s="62">
        <v>46164</v>
      </c>
      <c r="DG1" s="62">
        <v>46192</v>
      </c>
      <c r="DH1" s="62">
        <v>46220</v>
      </c>
      <c r="DI1" s="62">
        <v>46248</v>
      </c>
      <c r="DJ1" s="62">
        <v>46276</v>
      </c>
      <c r="DK1" s="62">
        <v>46304</v>
      </c>
      <c r="DL1" s="62">
        <v>46332</v>
      </c>
      <c r="DM1" s="62">
        <v>46360</v>
      </c>
    </row>
    <row r="2" spans="1:117">
      <c r="A2" s="64" t="s">
        <v>682</v>
      </c>
      <c r="B2" s="65">
        <f>[124]Assumption!P8</f>
        <v>5.5679505949390862E-3</v>
      </c>
      <c r="C2" s="65">
        <f>[124]Assumption!Q8</f>
        <v>5.3717505475605609E-3</v>
      </c>
      <c r="D2" s="65">
        <f>[124]Assumption!R8</f>
        <v>5.3159999999999995E-3</v>
      </c>
      <c r="E2" s="65">
        <f>[124]Assumption!S8</f>
        <v>5.1749999999999999E-3</v>
      </c>
      <c r="F2" s="65">
        <f>[124]Assumption!T8</f>
        <v>5.1749999999999999E-3</v>
      </c>
      <c r="G2" s="65">
        <f>[124]Assumption!U8</f>
        <v>5.1749999999999999E-3</v>
      </c>
      <c r="H2" s="65">
        <f>[124]Assumption!V8</f>
        <v>5.175128417311603E-3</v>
      </c>
      <c r="I2" s="65">
        <f>[124]Assumption!W8</f>
        <v>5.175128417311603E-3</v>
      </c>
      <c r="J2" s="65">
        <f>[124]Assumption!X8</f>
        <v>5.175128417311603E-3</v>
      </c>
      <c r="K2" s="65">
        <f>[124]Assumption!Y8</f>
        <v>5.175128417311603E-3</v>
      </c>
      <c r="L2" s="65">
        <f>[124]Assumption!Z8</f>
        <v>5.175128417311603E-3</v>
      </c>
      <c r="M2" s="65">
        <v>5.175128417311603E-3</v>
      </c>
      <c r="N2" s="66"/>
      <c r="O2" s="65">
        <v>5.175128417311603E-3</v>
      </c>
      <c r="P2" s="65">
        <v>5.175128417311603E-3</v>
      </c>
      <c r="Q2" s="65">
        <v>5.175128417311603E-3</v>
      </c>
      <c r="R2" s="65">
        <v>5.5679505949390862E-3</v>
      </c>
      <c r="S2" s="65">
        <v>5.4300000000000008E-3</v>
      </c>
      <c r="T2" s="65">
        <v>4.6880000000000003E-3</v>
      </c>
      <c r="U2" s="65">
        <v>5.1830014303420047E-3</v>
      </c>
      <c r="V2" s="65">
        <v>4.7885173650881185E-3</v>
      </c>
      <c r="W2" s="65">
        <v>4.3923222705009035E-3</v>
      </c>
      <c r="X2" s="65">
        <v>3.9944005553169681E-3</v>
      </c>
      <c r="Y2" s="65">
        <v>3.9944005553169681E-3</v>
      </c>
      <c r="Z2" s="65">
        <v>3.5947364110451296E-3</v>
      </c>
      <c r="AB2" s="65">
        <v>3.5947364110451296E-3</v>
      </c>
      <c r="AC2" s="65">
        <v>3.3942459274463044E-3</v>
      </c>
      <c r="AD2" s="65">
        <v>2.9919380133611728E-3</v>
      </c>
      <c r="AE2" s="65">
        <v>2.9919380133611728E-3</v>
      </c>
      <c r="AF2" s="65">
        <v>2.3851279739270925E-3</v>
      </c>
      <c r="AG2" s="65">
        <v>1.7742500619855051E-3</v>
      </c>
      <c r="AH2" s="65">
        <v>1.7742500619855051E-3</v>
      </c>
      <c r="AI2" s="65">
        <v>1.5697102274137009E-3</v>
      </c>
      <c r="AJ2" s="65">
        <v>1.5697102274137009E-3</v>
      </c>
      <c r="AK2" s="65">
        <v>1.5697102274137009E-3</v>
      </c>
      <c r="AL2" s="65">
        <v>1.5697102274137009E-3</v>
      </c>
      <c r="AM2" s="65">
        <v>1.5697102274137009E-3</v>
      </c>
      <c r="AO2" s="65">
        <v>1.5697102274137009E-3</v>
      </c>
      <c r="AP2" s="65">
        <v>1.5697102274137009E-3</v>
      </c>
      <c r="AQ2" s="65">
        <v>2.18195680041533E-3</v>
      </c>
      <c r="AR2" s="65">
        <v>2.18195680041533E-3</v>
      </c>
      <c r="AS2" s="65">
        <v>2.7901164905321796E-3</v>
      </c>
      <c r="AT2" s="65">
        <v>3.3942459274463044E-3</v>
      </c>
      <c r="AU2" s="65">
        <v>3.3942459274463044E-3</v>
      </c>
      <c r="AV2" s="65">
        <v>4.1935782233755159E-3</v>
      </c>
      <c r="AW2" s="65">
        <v>4.9859723103033993E-3</v>
      </c>
      <c r="AX2" s="65">
        <v>6.1618262441982541E-3</v>
      </c>
      <c r="AY2" s="65">
        <v>6.1618262441982541E-3</v>
      </c>
      <c r="AZ2" s="65">
        <v>7.3227559539175147E-3</v>
      </c>
      <c r="BB2" s="65">
        <v>7.3227559539175147E-3</v>
      </c>
      <c r="BC2" s="65">
        <v>8.4691521009379045E-3</v>
      </c>
      <c r="BD2" s="65">
        <v>9.2255279427448933E-3</v>
      </c>
      <c r="BE2" s="65">
        <v>9.2255279427448933E-3</v>
      </c>
      <c r="BF2" s="65">
        <v>9.9757191050890981E-3</v>
      </c>
      <c r="BG2" s="65">
        <v>1.0348528288471437E-2</v>
      </c>
      <c r="BH2" s="65">
        <v>1.0348528288471437E-2</v>
      </c>
      <c r="BI2" s="65">
        <v>1.0719830392053042E-2</v>
      </c>
      <c r="BJ2" s="65">
        <v>1.0719830392053042E-2</v>
      </c>
      <c r="BK2" s="65">
        <v>1.0719830392053042E-2</v>
      </c>
      <c r="BL2" s="65">
        <v>1.0719830392053042E-2</v>
      </c>
      <c r="BM2" s="65">
        <v>1.0719830392053042E-2</v>
      </c>
      <c r="BO2" s="65">
        <v>1.0719830392053042E-2</v>
      </c>
      <c r="BP2" s="65">
        <v>1.0719830392053042E-2</v>
      </c>
      <c r="BQ2" s="65">
        <v>1.0719830392053042E-2</v>
      </c>
      <c r="BR2" s="65">
        <v>1.0719830392053042E-2</v>
      </c>
      <c r="BS2" s="65">
        <v>1.0719830392053042E-2</v>
      </c>
      <c r="BT2" s="65">
        <v>1.0719830392053042E-2</v>
      </c>
      <c r="BU2" s="65">
        <v>1.0719830392053042E-2</v>
      </c>
      <c r="BV2" s="65">
        <v>1.0534366928747652E-2</v>
      </c>
      <c r="BW2" s="65">
        <v>1.0162312880815705E-2</v>
      </c>
      <c r="BX2" s="65">
        <v>1.0162312880815705E-2</v>
      </c>
      <c r="BY2" s="65">
        <v>9.7887453502294441E-3</v>
      </c>
      <c r="BZ2" s="65">
        <v>9.4136514064584453E-3</v>
      </c>
      <c r="CB2" s="65">
        <v>6.4340301100034303E-3</v>
      </c>
      <c r="CC2" s="65">
        <v>6.4340301100034303E-3</v>
      </c>
      <c r="CD2" s="65">
        <v>6.4340301100034303E-3</v>
      </c>
      <c r="CE2" s="65">
        <v>6.4340301100034303E-3</v>
      </c>
      <c r="CF2" s="65">
        <v>6.4340301100034303E-3</v>
      </c>
      <c r="CG2" s="65">
        <v>6.4340301100034303E-3</v>
      </c>
      <c r="CH2" s="65">
        <v>6.4340301100034303E-3</v>
      </c>
      <c r="CI2" s="65">
        <v>6.4340301100034303E-3</v>
      </c>
      <c r="CJ2" s="65">
        <v>6.4340301100034303E-3</v>
      </c>
      <c r="CK2" s="65">
        <v>6.4340301100034303E-3</v>
      </c>
      <c r="CL2" s="65">
        <v>6.4340301100034303E-3</v>
      </c>
      <c r="CM2" s="65">
        <v>6.2396814612857288E-3</v>
      </c>
      <c r="CO2" s="65">
        <v>6.2396814612857288E-3</v>
      </c>
      <c r="CP2" s="65">
        <v>6.2396814612857288E-3</v>
      </c>
      <c r="CQ2" s="65">
        <v>6.2396814612857288E-3</v>
      </c>
      <c r="CR2" s="65">
        <v>6.2396814612857288E-3</v>
      </c>
      <c r="CS2" s="65">
        <v>6.2396814612857288E-3</v>
      </c>
      <c r="CT2" s="65">
        <v>6.2396814612857288E-3</v>
      </c>
      <c r="CU2" s="65">
        <v>6.2396814612857288E-3</v>
      </c>
      <c r="CV2" s="65">
        <v>6.2396814612857288E-3</v>
      </c>
      <c r="CW2" s="65">
        <v>6.2396814612857288E-3</v>
      </c>
      <c r="CX2" s="65">
        <v>6.2396814612857288E-3</v>
      </c>
      <c r="CY2" s="65">
        <v>6.2396814612857288E-3</v>
      </c>
      <c r="CZ2" s="65">
        <v>6.1396814612857285E-3</v>
      </c>
      <c r="DB2" s="65">
        <v>6.1396814612857285E-3</v>
      </c>
      <c r="DC2" s="65">
        <v>6.1396814612857285E-3</v>
      </c>
      <c r="DD2" s="65">
        <v>6.1396814612857285E-3</v>
      </c>
      <c r="DE2" s="65">
        <v>6.1396814612857285E-3</v>
      </c>
      <c r="DF2" s="65">
        <v>6.1396814612857285E-3</v>
      </c>
      <c r="DG2" s="65">
        <v>6.1396814612857285E-3</v>
      </c>
      <c r="DH2" s="65">
        <v>6.1396814612857285E-3</v>
      </c>
      <c r="DI2" s="65">
        <v>6.1396814612857285E-3</v>
      </c>
      <c r="DJ2" s="65">
        <v>6.1396814612857285E-3</v>
      </c>
      <c r="DK2" s="65">
        <v>6.1396814612857285E-3</v>
      </c>
      <c r="DL2" s="65">
        <v>6.1396814612857285E-3</v>
      </c>
      <c r="DM2" s="65">
        <v>6.1396814612857285E-3</v>
      </c>
    </row>
    <row r="3" spans="1:117">
      <c r="A3" s="67">
        <v>0.98</v>
      </c>
      <c r="B3" s="65">
        <f>B2*$A$3</f>
        <v>5.4565915830403046E-3</v>
      </c>
      <c r="C3" s="65">
        <f t="shared" ref="C3:L3" si="0">C2*$A$3</f>
        <v>5.2643155366093493E-3</v>
      </c>
      <c r="D3" s="65">
        <f t="shared" si="0"/>
        <v>5.2096799999999995E-3</v>
      </c>
      <c r="E3" s="65">
        <f t="shared" si="0"/>
        <v>5.0714999999999996E-3</v>
      </c>
      <c r="F3" s="65">
        <f t="shared" si="0"/>
        <v>5.0714999999999996E-3</v>
      </c>
      <c r="G3" s="65">
        <f t="shared" si="0"/>
        <v>5.0714999999999996E-3</v>
      </c>
      <c r="H3" s="65">
        <f t="shared" si="0"/>
        <v>5.0716258489653708E-3</v>
      </c>
      <c r="I3" s="65">
        <f t="shared" si="0"/>
        <v>5.0716258489653708E-3</v>
      </c>
      <c r="J3" s="65">
        <f t="shared" si="0"/>
        <v>5.0716258489653708E-3</v>
      </c>
      <c r="K3" s="65">
        <f t="shared" si="0"/>
        <v>5.0716258489653708E-3</v>
      </c>
      <c r="L3" s="65">
        <f t="shared" si="0"/>
        <v>5.0716258489653708E-3</v>
      </c>
      <c r="M3" s="65">
        <f>M2*$A$3</f>
        <v>5.0716258489653708E-3</v>
      </c>
      <c r="N3" s="66"/>
      <c r="O3" s="65">
        <f>O2*$A$3</f>
        <v>5.0716258489653708E-3</v>
      </c>
      <c r="P3" s="65">
        <f t="shared" ref="P3:Y3" si="1">P2*$A$3</f>
        <v>5.0716258489653708E-3</v>
      </c>
      <c r="Q3" s="65">
        <f t="shared" si="1"/>
        <v>5.0716258489653708E-3</v>
      </c>
      <c r="R3" s="65">
        <f t="shared" si="1"/>
        <v>5.4565915830403046E-3</v>
      </c>
      <c r="S3" s="65">
        <f t="shared" si="1"/>
        <v>5.3214000000000004E-3</v>
      </c>
      <c r="T3" s="65">
        <f t="shared" si="1"/>
        <v>4.5942400000000003E-3</v>
      </c>
      <c r="U3" s="65">
        <f t="shared" si="1"/>
        <v>5.0793414017351645E-3</v>
      </c>
      <c r="V3" s="65">
        <f t="shared" si="1"/>
        <v>4.6927470177863563E-3</v>
      </c>
      <c r="W3" s="65">
        <f t="shared" si="1"/>
        <v>4.3044758250908857E-3</v>
      </c>
      <c r="X3" s="65">
        <f t="shared" si="1"/>
        <v>3.914512544210629E-3</v>
      </c>
      <c r="Y3" s="65">
        <f t="shared" si="1"/>
        <v>3.914512544210629E-3</v>
      </c>
      <c r="Z3" s="65">
        <f>Z2*$A$3</f>
        <v>3.5228416828242269E-3</v>
      </c>
      <c r="AB3" s="65">
        <f>AB2*$A$3</f>
        <v>3.5228416828242269E-3</v>
      </c>
      <c r="AC3" s="65">
        <f t="shared" ref="AC3" si="2">AC2*$A$3</f>
        <v>3.3263610088973784E-3</v>
      </c>
      <c r="AD3" s="65">
        <f t="shared" ref="AD3" si="3">AD2*$A$3</f>
        <v>2.9320992530939495E-3</v>
      </c>
      <c r="AE3" s="65">
        <f t="shared" ref="AE3" si="4">AE2*$A$3</f>
        <v>2.9320992530939495E-3</v>
      </c>
      <c r="AF3" s="65">
        <f t="shared" ref="AF3" si="5">AF2*$A$3</f>
        <v>2.3374254144485507E-3</v>
      </c>
      <c r="AG3" s="65">
        <f t="shared" ref="AG3" si="6">AG2*$A$3</f>
        <v>1.7387650607457949E-3</v>
      </c>
      <c r="AH3" s="65">
        <f t="shared" ref="AH3" si="7">AH2*$A$3</f>
        <v>1.7387650607457949E-3</v>
      </c>
      <c r="AI3" s="65">
        <f t="shared" ref="AI3" si="8">AI2*$A$3</f>
        <v>1.5383160228654269E-3</v>
      </c>
      <c r="AJ3" s="65">
        <f t="shared" ref="AJ3" si="9">AJ2*$A$3</f>
        <v>1.5383160228654269E-3</v>
      </c>
      <c r="AK3" s="65">
        <f t="shared" ref="AK3" si="10">AK2*$A$3</f>
        <v>1.5383160228654269E-3</v>
      </c>
      <c r="AL3" s="65">
        <f t="shared" ref="AL3" si="11">AL2*$A$3</f>
        <v>1.5383160228654269E-3</v>
      </c>
      <c r="AM3" s="65">
        <f>AM2*$A$3</f>
        <v>1.5383160228654269E-3</v>
      </c>
      <c r="AO3" s="65">
        <f>AO2*$A$3</f>
        <v>1.5383160228654269E-3</v>
      </c>
      <c r="AP3" s="65">
        <f t="shared" ref="AP3" si="12">AP2*$A$3</f>
        <v>1.5383160228654269E-3</v>
      </c>
      <c r="AQ3" s="65">
        <f t="shared" ref="AQ3" si="13">AQ2*$A$3</f>
        <v>2.1383176644070236E-3</v>
      </c>
      <c r="AR3" s="65">
        <f t="shared" ref="AR3" si="14">AR2*$A$3</f>
        <v>2.1383176644070236E-3</v>
      </c>
      <c r="AS3" s="65">
        <f t="shared" ref="AS3" si="15">AS2*$A$3</f>
        <v>2.7343141607215357E-3</v>
      </c>
      <c r="AT3" s="65">
        <f t="shared" ref="AT3" si="16">AT2*$A$3</f>
        <v>3.3263610088973784E-3</v>
      </c>
      <c r="AU3" s="65">
        <f t="shared" ref="AU3" si="17">AU2*$A$3</f>
        <v>3.3263610088973784E-3</v>
      </c>
      <c r="AV3" s="65">
        <f t="shared" ref="AV3" si="18">AV2*$A$3</f>
        <v>4.1097066589080057E-3</v>
      </c>
      <c r="AW3" s="65">
        <f t="shared" ref="AW3" si="19">AW2*$A$3</f>
        <v>4.8862528640973308E-3</v>
      </c>
      <c r="AX3" s="65">
        <f t="shared" ref="AX3" si="20">AX2*$A$3</f>
        <v>6.0385897193142891E-3</v>
      </c>
      <c r="AY3" s="65">
        <f t="shared" ref="AY3" si="21">AY2*$A$3</f>
        <v>6.0385897193142891E-3</v>
      </c>
      <c r="AZ3" s="65">
        <f>AZ2*$A$3</f>
        <v>7.176300834839164E-3</v>
      </c>
      <c r="BB3" s="65">
        <f>BB2*$A$3</f>
        <v>7.176300834839164E-3</v>
      </c>
      <c r="BC3" s="65">
        <f t="shared" ref="BC3" si="22">BC2*$A$3</f>
        <v>8.2997690589191458E-3</v>
      </c>
      <c r="BD3" s="65">
        <f t="shared" ref="BD3" si="23">BD2*$A$3</f>
        <v>9.0410173838899946E-3</v>
      </c>
      <c r="BE3" s="65">
        <f t="shared" ref="BE3" si="24">BE2*$A$3</f>
        <v>9.0410173838899946E-3</v>
      </c>
      <c r="BF3" s="65">
        <f t="shared" ref="BF3" si="25">BF2*$A$3</f>
        <v>9.776204722987316E-3</v>
      </c>
      <c r="BG3" s="65">
        <f t="shared" ref="BG3" si="26">BG2*$A$3</f>
        <v>1.0141557722702008E-2</v>
      </c>
      <c r="BH3" s="65">
        <f t="shared" ref="BH3" si="27">BH2*$A$3</f>
        <v>1.0141557722702008E-2</v>
      </c>
      <c r="BI3" s="65">
        <f t="shared" ref="BI3" si="28">BI2*$A$3</f>
        <v>1.0505433784211982E-2</v>
      </c>
      <c r="BJ3" s="65">
        <f t="shared" ref="BJ3" si="29">BJ2*$A$3</f>
        <v>1.0505433784211982E-2</v>
      </c>
      <c r="BK3" s="65">
        <f t="shared" ref="BK3" si="30">BK2*$A$3</f>
        <v>1.0505433784211982E-2</v>
      </c>
      <c r="BL3" s="65">
        <f t="shared" ref="BL3" si="31">BL2*$A$3</f>
        <v>1.0505433784211982E-2</v>
      </c>
      <c r="BM3" s="65">
        <f>BM2*$A$3</f>
        <v>1.0505433784211982E-2</v>
      </c>
      <c r="BO3" s="65">
        <f>BO2*$A$3</f>
        <v>1.0505433784211982E-2</v>
      </c>
      <c r="BP3" s="65">
        <f t="shared" ref="BP3" si="32">BP2*$A$3</f>
        <v>1.0505433784211982E-2</v>
      </c>
      <c r="BQ3" s="65">
        <f t="shared" ref="BQ3" si="33">BQ2*$A$3</f>
        <v>1.0505433784211982E-2</v>
      </c>
      <c r="BR3" s="65">
        <f t="shared" ref="BR3" si="34">BR2*$A$3</f>
        <v>1.0505433784211982E-2</v>
      </c>
      <c r="BS3" s="65">
        <f t="shared" ref="BS3" si="35">BS2*$A$3</f>
        <v>1.0505433784211982E-2</v>
      </c>
      <c r="BT3" s="65">
        <f t="shared" ref="BT3" si="36">BT2*$A$3</f>
        <v>1.0505433784211982E-2</v>
      </c>
      <c r="BU3" s="65">
        <f t="shared" ref="BU3" si="37">BU2*$A$3</f>
        <v>1.0505433784211982E-2</v>
      </c>
      <c r="BV3" s="65">
        <f t="shared" ref="BV3" si="38">BV2*$A$3</f>
        <v>1.0323679590172698E-2</v>
      </c>
      <c r="BW3" s="65">
        <f t="shared" ref="BW3" si="39">BW2*$A$3</f>
        <v>9.9590666231993905E-3</v>
      </c>
      <c r="BX3" s="65">
        <f t="shared" ref="BX3" si="40">BX2*$A$3</f>
        <v>9.9590666231993905E-3</v>
      </c>
      <c r="BY3" s="65">
        <f t="shared" ref="BY3" si="41">BY2*$A$3</f>
        <v>9.5929704432248554E-3</v>
      </c>
      <c r="BZ3" s="65">
        <f>BZ2*$A$3</f>
        <v>9.225378378329277E-3</v>
      </c>
      <c r="CB3" s="65">
        <f>CB2*$A$3</f>
        <v>6.3053495078033619E-3</v>
      </c>
      <c r="CC3" s="65">
        <f t="shared" ref="CC3:CL3" si="42">CC2*$A$3</f>
        <v>6.3053495078033619E-3</v>
      </c>
      <c r="CD3" s="65">
        <f t="shared" si="42"/>
        <v>6.3053495078033619E-3</v>
      </c>
      <c r="CE3" s="65">
        <f t="shared" si="42"/>
        <v>6.3053495078033619E-3</v>
      </c>
      <c r="CF3" s="65">
        <f t="shared" si="42"/>
        <v>6.3053495078033619E-3</v>
      </c>
      <c r="CG3" s="65">
        <f t="shared" si="42"/>
        <v>6.3053495078033619E-3</v>
      </c>
      <c r="CH3" s="65">
        <f t="shared" si="42"/>
        <v>6.3053495078033619E-3</v>
      </c>
      <c r="CI3" s="65">
        <f t="shared" si="42"/>
        <v>6.3053495078033619E-3</v>
      </c>
      <c r="CJ3" s="65">
        <f t="shared" si="42"/>
        <v>6.3053495078033619E-3</v>
      </c>
      <c r="CK3" s="65">
        <f t="shared" si="42"/>
        <v>6.3053495078033619E-3</v>
      </c>
      <c r="CL3" s="65">
        <f t="shared" si="42"/>
        <v>6.3053495078033619E-3</v>
      </c>
      <c r="CM3" s="65">
        <f>CM2*$A$3</f>
        <v>6.114887832060014E-3</v>
      </c>
      <c r="CO3" s="65">
        <f>CO2*$A$3</f>
        <v>6.114887832060014E-3</v>
      </c>
      <c r="CP3" s="65">
        <f t="shared" ref="CP3:CY3" si="43">CP2*$A$3</f>
        <v>6.114887832060014E-3</v>
      </c>
      <c r="CQ3" s="65">
        <f t="shared" si="43"/>
        <v>6.114887832060014E-3</v>
      </c>
      <c r="CR3" s="65">
        <f t="shared" si="43"/>
        <v>6.114887832060014E-3</v>
      </c>
      <c r="CS3" s="65">
        <f t="shared" si="43"/>
        <v>6.114887832060014E-3</v>
      </c>
      <c r="CT3" s="65">
        <f t="shared" si="43"/>
        <v>6.114887832060014E-3</v>
      </c>
      <c r="CU3" s="65">
        <f t="shared" si="43"/>
        <v>6.114887832060014E-3</v>
      </c>
      <c r="CV3" s="65">
        <f t="shared" si="43"/>
        <v>6.114887832060014E-3</v>
      </c>
      <c r="CW3" s="65">
        <f t="shared" si="43"/>
        <v>6.114887832060014E-3</v>
      </c>
      <c r="CX3" s="65">
        <f t="shared" si="43"/>
        <v>6.114887832060014E-3</v>
      </c>
      <c r="CY3" s="65">
        <f t="shared" si="43"/>
        <v>6.114887832060014E-3</v>
      </c>
      <c r="CZ3" s="65">
        <f>CZ2*$A$3</f>
        <v>6.016887832060014E-3</v>
      </c>
      <c r="DB3" s="65">
        <f>DB2*$A$3</f>
        <v>6.016887832060014E-3</v>
      </c>
      <c r="DC3" s="65">
        <f t="shared" ref="DC3:DL3" si="44">DC2*$A$3</f>
        <v>6.016887832060014E-3</v>
      </c>
      <c r="DD3" s="65">
        <f t="shared" si="44"/>
        <v>6.016887832060014E-3</v>
      </c>
      <c r="DE3" s="65">
        <f t="shared" si="44"/>
        <v>6.016887832060014E-3</v>
      </c>
      <c r="DF3" s="65">
        <f t="shared" si="44"/>
        <v>6.016887832060014E-3</v>
      </c>
      <c r="DG3" s="65">
        <f t="shared" si="44"/>
        <v>6.016887832060014E-3</v>
      </c>
      <c r="DH3" s="65">
        <f t="shared" si="44"/>
        <v>6.016887832060014E-3</v>
      </c>
      <c r="DI3" s="65">
        <f t="shared" si="44"/>
        <v>6.016887832060014E-3</v>
      </c>
      <c r="DJ3" s="65">
        <f t="shared" si="44"/>
        <v>6.016887832060014E-3</v>
      </c>
      <c r="DK3" s="65">
        <f t="shared" si="44"/>
        <v>6.016887832060014E-3</v>
      </c>
      <c r="DL3" s="65">
        <f t="shared" si="44"/>
        <v>6.016887832060014E-3</v>
      </c>
      <c r="DM3" s="65">
        <f>DM2*$A$3</f>
        <v>6.016887832060014E-3</v>
      </c>
    </row>
    <row r="4" spans="1:117">
      <c r="A4" s="67" t="s">
        <v>683</v>
      </c>
      <c r="B4" s="68">
        <f>'RP (apres)'!C8*'Calculo Receita Financeira'!B3</f>
        <v>3438.4737103812463</v>
      </c>
      <c r="C4" s="68">
        <f>'RP (apres)'!C73*'Calculo Receita Financeira'!C3</f>
        <v>875.81271325240459</v>
      </c>
      <c r="D4" s="68">
        <f>'RP (apres)'!D73*'Calculo Receita Financeira'!D3</f>
        <v>1593.3276810323205</v>
      </c>
      <c r="E4" s="68">
        <f>'RP (apres)'!E73*'Calculo Receita Financeira'!E3</f>
        <v>1775.6985607237798</v>
      </c>
      <c r="F4" s="68">
        <f>'RP (apres)'!F73*'Calculo Receita Financeira'!F3</f>
        <v>2566.8279276368394</v>
      </c>
      <c r="G4" s="68">
        <f>'RP (apres)'!G73*'Calculo Receita Financeira'!G3</f>
        <v>2476.3615550140935</v>
      </c>
      <c r="H4" s="68">
        <f>'RP (apres)'!H73*'Calculo Receita Financeira'!H3</f>
        <v>5349.4924449945338</v>
      </c>
      <c r="I4" s="68">
        <f>'RP (apres)'!I73*'Calculo Receita Financeira'!I3</f>
        <v>6119.1251566290157</v>
      </c>
      <c r="J4" s="68">
        <f>'RP (apres)'!J73*'Calculo Receita Financeira'!J3</f>
        <v>6793.4466815591404</v>
      </c>
      <c r="K4" s="68">
        <f>'RP (apres)'!K73*'Calculo Receita Financeira'!K3</f>
        <v>6854.9461007402297</v>
      </c>
      <c r="L4" s="68">
        <f>'RP (apres)'!L73*'Calculo Receita Financeira'!L3</f>
        <v>7596.1757446984357</v>
      </c>
      <c r="M4" s="68">
        <f>'RP (apres)'!M73*'Calculo Receita Financeira'!M3</f>
        <v>7574.155322423393</v>
      </c>
      <c r="N4" s="69"/>
      <c r="O4" s="68">
        <f>'RP (apres)'!N73*'Calculo Receita Financeira'!O3</f>
        <v>5702.1754124735025</v>
      </c>
      <c r="P4" s="68">
        <f>'RP (apres)'!Q73*'Calculo Receita Financeira'!P3</f>
        <v>5049.3156812162979</v>
      </c>
      <c r="Q4" s="68">
        <f>'RP (apres)'!R73*'Calculo Receita Financeira'!Q3</f>
        <v>6027.3337017287304</v>
      </c>
      <c r="R4" s="68">
        <f>'RP (apres)'!S73*'Calculo Receita Financeira'!R3</f>
        <v>7019.8305510956243</v>
      </c>
      <c r="S4" s="68">
        <f>'RP (apres)'!T73*'Calculo Receita Financeira'!S3</f>
        <v>7780.1718540625716</v>
      </c>
      <c r="T4" s="68">
        <f>'RP (apres)'!U73*'Calculo Receita Financeira'!T3</f>
        <v>7475.2924203873872</v>
      </c>
      <c r="U4" s="68">
        <f>'RP (apres)'!V73*'Calculo Receita Financeira'!U3</f>
        <v>4885.6579491183338</v>
      </c>
      <c r="V4" s="68">
        <f>'RP (apres)'!W73*'Calculo Receita Financeira'!V3</f>
        <v>5148.9275478615982</v>
      </c>
      <c r="W4" s="68">
        <f>'RP (apres)'!X73*'Calculo Receita Financeira'!W3</f>
        <v>5379.235554709192</v>
      </c>
      <c r="X4" s="68">
        <f>'RP (apres)'!Y73*'Calculo Receita Financeira'!X3</f>
        <v>5199.8376143869336</v>
      </c>
      <c r="Y4" s="68">
        <f>'RP (apres)'!Z73*'Calculo Receita Financeira'!Y3</f>
        <v>5661.8739615359691</v>
      </c>
      <c r="Z4" s="68">
        <f>'RP (apres)'!AA73*'Calculo Receita Financeira'!Z3</f>
        <v>5552.7317691049075</v>
      </c>
      <c r="AA4" s="68"/>
      <c r="AB4" s="68">
        <f>'RP (apres)'!AB73*'Calculo Receita Financeira'!AB3</f>
        <v>3993.5893414762922</v>
      </c>
      <c r="AC4" s="68">
        <f>'RP (apres)'!AE73*'Calculo Receita Financeira'!AC3</f>
        <v>3532.8968388449798</v>
      </c>
      <c r="AD4" s="68">
        <f>'RP (apres)'!AF73*'Calculo Receita Financeira'!AD3</f>
        <v>3629.5972460948487</v>
      </c>
      <c r="AE4" s="68">
        <f>'RP (apres)'!AG73*'Calculo Receita Financeira'!AE3</f>
        <v>4000.9263585907879</v>
      </c>
      <c r="AF4" s="68">
        <f>'RP (apres)'!AH73*'Calculo Receita Financeira'!AF3</f>
        <v>3619.9098796594913</v>
      </c>
      <c r="AG4" s="68">
        <f>'RP (apres)'!AI73*'Calculo Receita Financeira'!AG3</f>
        <v>2973.5025765869491</v>
      </c>
      <c r="AH4" s="68">
        <f>'RP (apres)'!AJ73*'Calculo Receita Financeira'!AH3</f>
        <v>1986.3952601677659</v>
      </c>
      <c r="AI4" s="68">
        <f>'RP (apres)'!AK73*'Calculo Receita Financeira'!AI3</f>
        <v>1378.1629925639668</v>
      </c>
      <c r="AJ4" s="68">
        <f>'RP (apres)'!AL73*'Calculo Receita Financeira'!AJ3</f>
        <v>1647.8879013215726</v>
      </c>
      <c r="AK4" s="68">
        <f>'RP (apres)'!AM73*'Calculo Receita Financeira'!AK3</f>
        <v>511.28353703257949</v>
      </c>
      <c r="AL4" s="68">
        <f>'RP (apres)'!AN73*'Calculo Receita Financeira'!AL3</f>
        <v>815.61040157292712</v>
      </c>
      <c r="AM4" s="68">
        <f>'RP (apres)'!AO73*'Calculo Receita Financeira'!AM3</f>
        <v>463.85864820806677</v>
      </c>
      <c r="AN4" s="68"/>
      <c r="AO4" s="68">
        <f>'RP (apres)'!AP73*'Calculo Receita Financeira'!AO3</f>
        <v>257.585235883466</v>
      </c>
      <c r="AP4" s="68">
        <f>'RP (apres)'!AS73*'Calculo Receita Financeira'!AP3</f>
        <v>253.77736382409955</v>
      </c>
      <c r="AQ4" s="68">
        <f>'RP (apres)'!AT73*'Calculo Receita Financeira'!AQ3</f>
        <v>813.22771494985693</v>
      </c>
      <c r="AR4" s="68">
        <f>'RP (apres)'!AU73*'Calculo Receita Financeira'!AR3</f>
        <v>906.67144627378798</v>
      </c>
      <c r="AS4" s="68">
        <f>'RP (apres)'!AV73*'Calculo Receita Financeira'!AS3</f>
        <v>1767.3481318265183</v>
      </c>
      <c r="AT4" s="68">
        <f>'RP (apres)'!AW73*'Calculo Receita Financeira'!AT3</f>
        <v>1495.1827196642316</v>
      </c>
      <c r="AU4" s="68">
        <f>'RP (apres)'!AX73*'Calculo Receita Financeira'!AU3</f>
        <v>1248.8155623872365</v>
      </c>
      <c r="AV4" s="68">
        <f>'RP (apres)'!AY73*'Calculo Receita Financeira'!AV3</f>
        <v>2340.4049059797644</v>
      </c>
      <c r="AW4" s="68">
        <f>'RP (apres)'!AZ73*'Calculo Receita Financeira'!AW3</f>
        <v>3989.1187966234093</v>
      </c>
      <c r="AX4" s="68">
        <f>'RP (apres)'!BA73*'Calculo Receita Financeira'!AX3</f>
        <v>5980.0658742799151</v>
      </c>
      <c r="AY4" s="68">
        <f>'RP (apres)'!BB73*'Calculo Receita Financeira'!AY3</f>
        <v>6502.0360542111357</v>
      </c>
      <c r="AZ4" s="68">
        <f>'RP (apres)'!BC73*'Calculo Receita Financeira'!AZ3</f>
        <v>6395.6716757490576</v>
      </c>
      <c r="BA4" s="68"/>
      <c r="BB4" s="68">
        <f>'RP (apres)'!BD73*'Calculo Receita Financeira'!BB3</f>
        <v>3223.2490286367051</v>
      </c>
      <c r="BC4" s="68">
        <f>'RP (apres)'!BG73*'Calculo Receita Financeira'!BC3</f>
        <v>3176.517166387247</v>
      </c>
      <c r="BD4" s="68">
        <f>'RP (apres)'!BH73*'Calculo Receita Financeira'!BD3</f>
        <v>5444.0807776027086</v>
      </c>
      <c r="BE4" s="68">
        <f>'RP (apres)'!BI73*'Calculo Receita Financeira'!BE3</f>
        <v>6855.8169324292394</v>
      </c>
      <c r="BF4" s="68">
        <f>'RP (apres)'!BJ73*'Calculo Receita Financeira'!BF3</f>
        <v>9542.9103277303839</v>
      </c>
      <c r="BG4" s="68">
        <f>'RP (apres)'!BK73*'Calculo Receita Financeira'!BG3</f>
        <v>8098.2187412409676</v>
      </c>
      <c r="BH4" s="68">
        <f>'RP (apres)'!BL73*'Calculo Receita Financeira'!BH3</f>
        <v>5758.4058077832633</v>
      </c>
      <c r="BI4" s="68">
        <f>'RP (apres)'!BM73*'Calculo Receita Financeira'!BI3</f>
        <v>8050.2636590236498</v>
      </c>
      <c r="BJ4" s="68">
        <f>'RP (apres)'!BN73*'Calculo Receita Financeira'!BJ3</f>
        <v>10243.40072248744</v>
      </c>
      <c r="BK4" s="68">
        <f>'RP (apres)'!BO73*'Calculo Receita Financeira'!BK3</f>
        <v>12144.85981069503</v>
      </c>
      <c r="BL4" s="68">
        <f>'RP (apres)'!BP73*'Calculo Receita Financeira'!BL3</f>
        <v>14265.575616220542</v>
      </c>
      <c r="BM4" s="68">
        <f>'RP (apres)'!BQ73*'Calculo Receita Financeira'!BM3</f>
        <v>12386.888084966296</v>
      </c>
      <c r="BN4" s="68"/>
      <c r="BO4" s="68">
        <f>'RP (apres)'!BR73*'Calculo Receita Financeira'!BO3</f>
        <v>6082.4612176155324</v>
      </c>
      <c r="BP4" s="68">
        <f>'RP (apres)'!BU73*'Calculo Receita Financeira'!BP3</f>
        <v>5645.7014937949425</v>
      </c>
      <c r="BQ4" s="68">
        <f>'RP (apres)'!BV73*'Calculo Receita Financeira'!BQ3</f>
        <v>8023.9714924056798</v>
      </c>
      <c r="BR4" s="68">
        <f>'RP (apres)'!BW73*'Calculo Receita Financeira'!BR3</f>
        <v>10120.332356951021</v>
      </c>
      <c r="BS4" s="68">
        <f>'RP (apres)'!BX73*'Calculo Receita Financeira'!BS3</f>
        <v>12370.919512809452</v>
      </c>
      <c r="BT4" s="68">
        <f>'RP (apres)'!BY73*'Calculo Receita Financeira'!BT3</f>
        <v>9931.9386265602825</v>
      </c>
      <c r="BU4" s="68">
        <f>'RP (apres)'!BZ73*'Calculo Receita Financeira'!BU3</f>
        <v>3419.5630865920316</v>
      </c>
      <c r="BV4" s="68">
        <f>'RP (apres)'!CA73*'Calculo Receita Financeira'!BV3</f>
        <v>5234.3496920615407</v>
      </c>
      <c r="BW4" s="68">
        <f>'RP (apres)'!CB73*'Calculo Receita Financeira'!BW3</f>
        <v>7035.5111608063753</v>
      </c>
      <c r="BX4" s="68">
        <f>'RP (apres)'!CC73*'Calculo Receita Financeira'!BX3</f>
        <v>9057.0885887969052</v>
      </c>
      <c r="BY4" s="68">
        <f>'RP (apres)'!CD73*'Calculo Receita Financeira'!BY3</f>
        <v>10554.971272453329</v>
      </c>
      <c r="BZ4" s="68">
        <f>'RP (apres)'!CE73*'Calculo Receita Financeira'!BZ3</f>
        <v>8050.9025256929644</v>
      </c>
      <c r="CB4" s="68">
        <f>'RP (apres)'!CG73*'Calculo Receita Financeira'!CB3</f>
        <v>1502.8417008073141</v>
      </c>
      <c r="CC4" s="68">
        <f>'RP (apres)'!CI73*'Calculo Receita Financeira'!CC3</f>
        <v>1625.0298784913255</v>
      </c>
      <c r="CD4" s="68">
        <f>'RP (apres)'!CJ73*'Calculo Receita Financeira'!CD3</f>
        <v>3090.9593182461617</v>
      </c>
      <c r="CE4" s="68">
        <f>'RP (apres)'!CK73*'Calculo Receita Financeira'!CE3</f>
        <v>4723.1021869931938</v>
      </c>
      <c r="CF4" s="68">
        <f>'RP (apres)'!CL73*'Calculo Receita Financeira'!CF3</f>
        <v>6317.0739428619545</v>
      </c>
      <c r="CG4" s="68">
        <f>'RP (apres)'!CM73*'Calculo Receita Financeira'!CG3</f>
        <v>5230.3937307124625</v>
      </c>
      <c r="CH4" s="68">
        <f>'RP (apres)'!CN73*'Calculo Receita Financeira'!CH3</f>
        <v>198.07942895362265</v>
      </c>
      <c r="CI4" s="68">
        <f>'RP (apres)'!CO73*'Calculo Receita Financeira'!CI3</f>
        <v>1473.2510644579809</v>
      </c>
      <c r="CJ4" s="68">
        <f>'RP (apres)'!CP73*'Calculo Receita Financeira'!CJ3</f>
        <v>2810.8837896952855</v>
      </c>
      <c r="CK4" s="68">
        <f>'RP (apres)'!CQ73*'Calculo Receita Financeira'!CK3</f>
        <v>4130.3398172535481</v>
      </c>
      <c r="CL4" s="68">
        <f>'RP (apres)'!CR73*'Calculo Receita Financeira'!CL3</f>
        <v>5367.2855803389584</v>
      </c>
      <c r="CM4" s="68">
        <f>'RP (apres)'!CS73*'Calculo Receita Financeira'!CM3</f>
        <v>4054.4688660597831</v>
      </c>
      <c r="CO4" s="68">
        <f>'RP (apres)'!CT73*'Calculo Receita Financeira'!CO3</f>
        <v>550.51140133898321</v>
      </c>
      <c r="CP4" s="68">
        <f>'RP (apres)'!CW73*'Calculo Receita Financeira'!CP3</f>
        <v>664.93621987178233</v>
      </c>
      <c r="CQ4" s="68">
        <f>'RP (apres)'!CX73*'Calculo Receita Financeira'!CQ3</f>
        <v>2202.2342591696665</v>
      </c>
      <c r="CR4" s="68">
        <f>'RP (apres)'!CY73*'Calculo Receita Financeira'!CR3</f>
        <v>3816.7326255483176</v>
      </c>
      <c r="CS4" s="68">
        <f>'RP (apres)'!CZ73*'Calculo Receita Financeira'!CS3</f>
        <v>5355.4104588479913</v>
      </c>
      <c r="CT4" s="68">
        <f>'RP (apres)'!DA73*'Calculo Receita Financeira'!CT3</f>
        <v>4535.9970096886864</v>
      </c>
      <c r="CU4" s="68">
        <f>'RP (apres)'!DB73*'Calculo Receita Financeira'!CU3</f>
        <v>39.264357421329805</v>
      </c>
      <c r="CV4" s="68">
        <f>'RP (apres)'!DC73*'Calculo Receita Financeira'!CV3</f>
        <v>1377.0153788414007</v>
      </c>
      <c r="CW4" s="68">
        <f>'RP (apres)'!DD73*'Calculo Receita Financeira'!CW3</f>
        <v>2746.3386406847003</v>
      </c>
      <c r="CX4" s="68">
        <f>'RP (apres)'!DE73*'Calculo Receita Financeira'!CX3</f>
        <v>4082.4114797057814</v>
      </c>
      <c r="CY4" s="68">
        <f>'RP (apres)'!DF73*'Calculo Receita Financeira'!CY3</f>
        <v>5368.6485162460185</v>
      </c>
      <c r="CZ4" s="68">
        <f>'RP (apres)'!DG73*'Calculo Receita Financeira'!CZ3</f>
        <v>4326.9158293868577</v>
      </c>
      <c r="DB4" s="68">
        <f>'RP (apres)'!DH73*'Calculo Receita Financeira'!DB3</f>
        <v>198.3802534737994</v>
      </c>
      <c r="DC4" s="68">
        <f>'RP (apres)'!DK73*'Calculo Receita Financeira'!DC3</f>
        <v>166.62395669270708</v>
      </c>
      <c r="DD4" s="68">
        <f>'RP (apres)'!DL73*'Calculo Receita Financeira'!DD3</f>
        <v>1657.3950299210671</v>
      </c>
      <c r="DE4" s="68">
        <f>'RP (apres)'!DM73*'Calculo Receita Financeira'!DE3</f>
        <v>3223.3373502272984</v>
      </c>
      <c r="DF4" s="68">
        <f>'RP (apres)'!DN73*'Calculo Receita Financeira'!DF3</f>
        <v>4804.6654184495792</v>
      </c>
      <c r="DG4" s="68">
        <f>'RP (apres)'!DO73*'Calculo Receita Financeira'!DG3</f>
        <v>6407.7015099726796</v>
      </c>
      <c r="DH4" s="68">
        <f>'RP (apres)'!DP73*'Calculo Receita Financeira'!DH3</f>
        <v>439.24247878815208</v>
      </c>
      <c r="DI4" s="68">
        <f>'RP (apres)'!DQ73*'Calculo Receita Financeira'!DI3</f>
        <v>1915.3457606246204</v>
      </c>
      <c r="DJ4" s="68">
        <f>'RP (apres)'!DR73*'Calculo Receita Financeira'!DJ3</f>
        <v>3446.1080832963817</v>
      </c>
      <c r="DK4" s="68">
        <f>'RP (apres)'!DS73*'Calculo Receita Financeira'!DK3</f>
        <v>4958.7758854132426</v>
      </c>
      <c r="DL4" s="68">
        <f>'RP (apres)'!DT73*'Calculo Receita Financeira'!DL3</f>
        <v>6441.4154462507877</v>
      </c>
      <c r="DM4" s="68">
        <f>'RP (apres)'!DU73*'Calculo Receita Financeira'!DM3</f>
        <v>7940.0940271258214</v>
      </c>
    </row>
    <row r="5" spans="1:117">
      <c r="A5" s="64" t="s">
        <v>684</v>
      </c>
      <c r="B5" s="68">
        <f>B4*0.0465</f>
        <v>159.88902753272797</v>
      </c>
      <c r="C5" s="68">
        <f t="shared" ref="C5:M5" si="45">C4*0.0465</f>
        <v>40.725291166236815</v>
      </c>
      <c r="D5" s="68">
        <f t="shared" si="45"/>
        <v>74.089737168002898</v>
      </c>
      <c r="E5" s="68">
        <f t="shared" si="45"/>
        <v>82.569983073655763</v>
      </c>
      <c r="F5" s="68">
        <f t="shared" si="45"/>
        <v>119.35749863511303</v>
      </c>
      <c r="G5" s="68">
        <f t="shared" si="45"/>
        <v>115.15081230815535</v>
      </c>
      <c r="H5" s="68">
        <f t="shared" si="45"/>
        <v>248.75139869224583</v>
      </c>
      <c r="I5" s="68">
        <f t="shared" si="45"/>
        <v>284.53931978324925</v>
      </c>
      <c r="J5" s="68">
        <f t="shared" si="45"/>
        <v>315.89527069250005</v>
      </c>
      <c r="K5" s="68">
        <f t="shared" si="45"/>
        <v>318.7549936844207</v>
      </c>
      <c r="L5" s="68">
        <f t="shared" si="45"/>
        <v>353.22217212847727</v>
      </c>
      <c r="M5" s="68">
        <f t="shared" si="45"/>
        <v>352.19822249268776</v>
      </c>
      <c r="N5" s="69"/>
      <c r="O5" s="68">
        <f>O4*0.0465</f>
        <v>265.15115668001789</v>
      </c>
      <c r="P5" s="68">
        <f t="shared" ref="P5:Z5" si="46">P4*0.0465</f>
        <v>234.79317917655786</v>
      </c>
      <c r="Q5" s="68">
        <f t="shared" si="46"/>
        <v>280.27101713038599</v>
      </c>
      <c r="R5" s="68">
        <f t="shared" si="46"/>
        <v>326.42212062594655</v>
      </c>
      <c r="S5" s="68">
        <f t="shared" si="46"/>
        <v>361.77799121390956</v>
      </c>
      <c r="T5" s="68">
        <f t="shared" si="46"/>
        <v>347.60109754801351</v>
      </c>
      <c r="U5" s="68">
        <f t="shared" si="46"/>
        <v>227.18309463400252</v>
      </c>
      <c r="V5" s="68">
        <f t="shared" si="46"/>
        <v>239.42513097556431</v>
      </c>
      <c r="W5" s="68">
        <f t="shared" si="46"/>
        <v>250.13445329397743</v>
      </c>
      <c r="X5" s="68">
        <f t="shared" si="46"/>
        <v>241.79244906899243</v>
      </c>
      <c r="Y5" s="68">
        <f t="shared" si="46"/>
        <v>263.27713921142254</v>
      </c>
      <c r="Z5" s="68">
        <f t="shared" si="46"/>
        <v>258.20202726337817</v>
      </c>
      <c r="AA5" s="68"/>
      <c r="AB5" s="68">
        <f>AB4*0.0465</f>
        <v>185.70190437864758</v>
      </c>
      <c r="AC5" s="68">
        <f t="shared" ref="AC5" si="47">AC4*0.0465</f>
        <v>164.27970300629156</v>
      </c>
      <c r="AD5" s="68">
        <f t="shared" ref="AD5" si="48">AD4*0.0465</f>
        <v>168.77627194341048</v>
      </c>
      <c r="AE5" s="68">
        <f t="shared" ref="AE5" si="49">AE4*0.0465</f>
        <v>186.04307567447162</v>
      </c>
      <c r="AF5" s="68">
        <f t="shared" ref="AF5" si="50">AF4*0.0465</f>
        <v>168.32580940416634</v>
      </c>
      <c r="AG5" s="68">
        <f t="shared" ref="AG5" si="51">AG4*0.0465</f>
        <v>138.26786981129314</v>
      </c>
      <c r="AH5" s="68">
        <f t="shared" ref="AH5" si="52">AH4*0.0465</f>
        <v>92.367379597801119</v>
      </c>
      <c r="AI5" s="68">
        <f t="shared" ref="AI5" si="53">AI4*0.0465</f>
        <v>64.084579154224457</v>
      </c>
      <c r="AJ5" s="68">
        <f t="shared" ref="AJ5" si="54">AJ4*0.0465</f>
        <v>76.626787411453122</v>
      </c>
      <c r="AK5" s="68">
        <f t="shared" ref="AK5" si="55">AK4*0.0465</f>
        <v>23.774684472014947</v>
      </c>
      <c r="AL5" s="68">
        <f t="shared" ref="AL5" si="56">AL4*0.0465</f>
        <v>37.925883673141108</v>
      </c>
      <c r="AM5" s="68">
        <f t="shared" ref="AM5" si="57">AM4*0.0465</f>
        <v>21.569427141675103</v>
      </c>
      <c r="AN5" s="68"/>
      <c r="AO5" s="68">
        <f>AO4*0.0465</f>
        <v>11.977713468581168</v>
      </c>
      <c r="AP5" s="68">
        <f t="shared" ref="AP5" si="58">AP4*0.0465</f>
        <v>11.800647417820629</v>
      </c>
      <c r="AQ5" s="68">
        <f t="shared" ref="AQ5" si="59">AQ4*0.0465</f>
        <v>37.815088745168346</v>
      </c>
      <c r="AR5" s="68">
        <f t="shared" ref="AR5" si="60">AR4*0.0465</f>
        <v>42.160222251731142</v>
      </c>
      <c r="AS5" s="68">
        <f t="shared" ref="AS5" si="61">AS4*0.0465</f>
        <v>82.181688129933093</v>
      </c>
      <c r="AT5" s="68">
        <f t="shared" ref="AT5" si="62">AT4*0.0465</f>
        <v>69.525996464386765</v>
      </c>
      <c r="AU5" s="68">
        <f t="shared" ref="AU5" si="63">AU4*0.0465</f>
        <v>58.069923651006498</v>
      </c>
      <c r="AV5" s="68">
        <f t="shared" ref="AV5" si="64">AV4*0.0465</f>
        <v>108.82882812805904</v>
      </c>
      <c r="AW5" s="68">
        <f t="shared" ref="AW5" si="65">AW4*0.0465</f>
        <v>185.49402404298854</v>
      </c>
      <c r="AX5" s="68">
        <f t="shared" ref="AX5" si="66">AX4*0.0465</f>
        <v>278.07306315401604</v>
      </c>
      <c r="AY5" s="68">
        <f t="shared" ref="AY5" si="67">AY4*0.0465</f>
        <v>302.34467652081781</v>
      </c>
      <c r="AZ5" s="68">
        <f t="shared" ref="AZ5" si="68">AZ4*0.0465</f>
        <v>297.39873292233119</v>
      </c>
      <c r="BA5" s="68"/>
      <c r="BB5" s="68">
        <f>BB4*0.0465</f>
        <v>149.8810798316068</v>
      </c>
      <c r="BC5" s="68">
        <f t="shared" ref="BC5" si="69">BC4*0.0465</f>
        <v>147.70804823700698</v>
      </c>
      <c r="BD5" s="68">
        <f t="shared" ref="BD5" si="70">BD4*0.0465</f>
        <v>253.14975615852595</v>
      </c>
      <c r="BE5" s="68">
        <f t="shared" ref="BE5" si="71">BE4*0.0465</f>
        <v>318.79548735795964</v>
      </c>
      <c r="BF5" s="68">
        <f t="shared" ref="BF5" si="72">BF4*0.0465</f>
        <v>443.74533023946287</v>
      </c>
      <c r="BG5" s="68">
        <f t="shared" ref="BG5" si="73">BG4*0.0465</f>
        <v>376.56717146770501</v>
      </c>
      <c r="BH5" s="68">
        <f t="shared" ref="BH5" si="74">BH4*0.0465</f>
        <v>267.76587006192176</v>
      </c>
      <c r="BI5" s="68">
        <f t="shared" ref="BI5" si="75">BI4*0.0465</f>
        <v>374.33726014459972</v>
      </c>
      <c r="BJ5" s="68">
        <f t="shared" ref="BJ5" si="76">BJ4*0.0465</f>
        <v>476.31813359566598</v>
      </c>
      <c r="BK5" s="68">
        <f t="shared" ref="BK5" si="77">BK4*0.0465</f>
        <v>564.73598119731889</v>
      </c>
      <c r="BL5" s="68">
        <f t="shared" ref="BL5" si="78">BL4*0.0465</f>
        <v>663.34926615425513</v>
      </c>
      <c r="BM5" s="68">
        <f t="shared" ref="BM5" si="79">BM4*0.0465</f>
        <v>575.99029595093282</v>
      </c>
      <c r="BN5" s="68"/>
      <c r="BO5" s="68">
        <f>BO4*0.0465</f>
        <v>282.83444661912228</v>
      </c>
      <c r="BP5" s="68">
        <f t="shared" ref="BP5" si="80">BP4*0.0465</f>
        <v>262.52511946146484</v>
      </c>
      <c r="BQ5" s="68">
        <f t="shared" ref="BQ5" si="81">BQ4*0.0465</f>
        <v>373.11467439686413</v>
      </c>
      <c r="BR5" s="68">
        <f t="shared" ref="BR5" si="82">BR4*0.0465</f>
        <v>470.59545459822249</v>
      </c>
      <c r="BS5" s="68">
        <f t="shared" ref="BS5" si="83">BS4*0.0465</f>
        <v>575.24775734563957</v>
      </c>
      <c r="BT5" s="68">
        <f t="shared" ref="BT5" si="84">BT4*0.0465</f>
        <v>461.83514613505315</v>
      </c>
      <c r="BU5" s="68">
        <f t="shared" ref="BU5" si="85">BU4*0.0465</f>
        <v>159.00968352652947</v>
      </c>
      <c r="BV5" s="68">
        <f t="shared" ref="BV5" si="86">BV4*0.0465</f>
        <v>243.39726068086165</v>
      </c>
      <c r="BW5" s="68">
        <f t="shared" ref="BW5" si="87">BW4*0.0465</f>
        <v>327.15126897749644</v>
      </c>
      <c r="BX5" s="68">
        <f t="shared" ref="BX5" si="88">BX4*0.0465</f>
        <v>421.1546193790561</v>
      </c>
      <c r="BY5" s="68">
        <f t="shared" ref="BY5" si="89">BY4*0.0465</f>
        <v>490.80616416907981</v>
      </c>
      <c r="BZ5" s="68">
        <f t="shared" ref="BZ5" si="90">BZ4*0.0465</f>
        <v>374.36696744472283</v>
      </c>
      <c r="CB5" s="68">
        <f>CB4*0.0465</f>
        <v>69.882139087540097</v>
      </c>
      <c r="CC5" s="68">
        <f t="shared" ref="CC5:CM5" si="91">CC4*0.0465</f>
        <v>75.563889349846633</v>
      </c>
      <c r="CD5" s="68">
        <f t="shared" si="91"/>
        <v>143.72960829844652</v>
      </c>
      <c r="CE5" s="68">
        <f t="shared" si="91"/>
        <v>219.62425169518352</v>
      </c>
      <c r="CF5" s="68">
        <f t="shared" si="91"/>
        <v>293.74393834308086</v>
      </c>
      <c r="CG5" s="68">
        <f t="shared" si="91"/>
        <v>243.21330847812951</v>
      </c>
      <c r="CH5" s="68">
        <f t="shared" si="91"/>
        <v>9.2106934463434538</v>
      </c>
      <c r="CI5" s="68">
        <f t="shared" si="91"/>
        <v>68.506174497296115</v>
      </c>
      <c r="CJ5" s="68">
        <f t="shared" si="91"/>
        <v>130.70609622083077</v>
      </c>
      <c r="CK5" s="68">
        <f t="shared" si="91"/>
        <v>192.06080150228999</v>
      </c>
      <c r="CL5" s="68">
        <f t="shared" si="91"/>
        <v>249.57877948576157</v>
      </c>
      <c r="CM5" s="68">
        <f t="shared" si="91"/>
        <v>188.5328022717799</v>
      </c>
      <c r="CO5" s="68">
        <f>CO4*0.0465</f>
        <v>25.59878016226272</v>
      </c>
      <c r="CP5" s="68">
        <f t="shared" ref="CP5:CZ5" si="92">CP4*0.0465</f>
        <v>30.919534224037879</v>
      </c>
      <c r="CQ5" s="68">
        <f t="shared" si="92"/>
        <v>102.40389305138949</v>
      </c>
      <c r="CR5" s="68">
        <f t="shared" si="92"/>
        <v>177.47806708799678</v>
      </c>
      <c r="CS5" s="68">
        <f t="shared" si="92"/>
        <v>249.02658633643159</v>
      </c>
      <c r="CT5" s="68">
        <f t="shared" si="92"/>
        <v>210.9238609505239</v>
      </c>
      <c r="CU5" s="68">
        <f t="shared" si="92"/>
        <v>1.825792620091836</v>
      </c>
      <c r="CV5" s="68">
        <f t="shared" si="92"/>
        <v>64.031215116125125</v>
      </c>
      <c r="CW5" s="68">
        <f t="shared" si="92"/>
        <v>127.70474679183856</v>
      </c>
      <c r="CX5" s="68">
        <f t="shared" si="92"/>
        <v>189.83213380631884</v>
      </c>
      <c r="CY5" s="68">
        <f t="shared" si="92"/>
        <v>249.64215600543986</v>
      </c>
      <c r="CZ5" s="68">
        <f t="shared" si="92"/>
        <v>201.20158606648889</v>
      </c>
      <c r="DB5" s="68">
        <f>DB4*0.0465</f>
        <v>9.2246817865316721</v>
      </c>
      <c r="DC5" s="68">
        <f t="shared" ref="DC5:DM5" si="93">DC4*0.0465</f>
        <v>7.7480139862108794</v>
      </c>
      <c r="DD5" s="68">
        <f t="shared" si="93"/>
        <v>77.068868891329615</v>
      </c>
      <c r="DE5" s="68">
        <f t="shared" si="93"/>
        <v>149.88518678556937</v>
      </c>
      <c r="DF5" s="68">
        <f t="shared" si="93"/>
        <v>223.41694195790544</v>
      </c>
      <c r="DG5" s="68">
        <f t="shared" si="93"/>
        <v>297.95812021372961</v>
      </c>
      <c r="DH5" s="68">
        <f t="shared" si="93"/>
        <v>20.424775263649071</v>
      </c>
      <c r="DI5" s="68">
        <f t="shared" si="93"/>
        <v>89.063577869044849</v>
      </c>
      <c r="DJ5" s="68">
        <f t="shared" si="93"/>
        <v>160.24402587328174</v>
      </c>
      <c r="DK5" s="68">
        <f t="shared" si="93"/>
        <v>230.58307867171578</v>
      </c>
      <c r="DL5" s="68">
        <f t="shared" si="93"/>
        <v>299.52581825066164</v>
      </c>
      <c r="DM5" s="68">
        <f t="shared" si="93"/>
        <v>369.21437226135072</v>
      </c>
    </row>
    <row r="6" spans="1:117">
      <c r="A6" s="64" t="s">
        <v>685</v>
      </c>
      <c r="B6" s="68">
        <f>B4*22.5%</f>
        <v>773.65658483578045</v>
      </c>
      <c r="C6" s="68">
        <f t="shared" ref="C6:M6" si="94">C4*22.5%</f>
        <v>197.05786048179104</v>
      </c>
      <c r="D6" s="68">
        <f t="shared" si="94"/>
        <v>358.49872823227213</v>
      </c>
      <c r="E6" s="68">
        <f t="shared" si="94"/>
        <v>399.53217616285048</v>
      </c>
      <c r="F6" s="68">
        <f t="shared" si="94"/>
        <v>577.53628371828893</v>
      </c>
      <c r="G6" s="68">
        <f t="shared" si="94"/>
        <v>557.18134987817109</v>
      </c>
      <c r="H6" s="68">
        <f t="shared" si="94"/>
        <v>1203.6358001237702</v>
      </c>
      <c r="I6" s="68">
        <f t="shared" si="94"/>
        <v>1376.8031602415285</v>
      </c>
      <c r="J6" s="68">
        <f t="shared" si="94"/>
        <v>1528.5255033508067</v>
      </c>
      <c r="K6" s="68">
        <f t="shared" si="94"/>
        <v>1542.3628726665518</v>
      </c>
      <c r="L6" s="68">
        <f t="shared" si="94"/>
        <v>1709.1395425571482</v>
      </c>
      <c r="M6" s="68">
        <f t="shared" si="94"/>
        <v>1704.1849475452634</v>
      </c>
      <c r="N6" s="69"/>
      <c r="O6" s="68">
        <f>O4*22.5%</f>
        <v>1282.9894678065382</v>
      </c>
      <c r="P6" s="68">
        <f t="shared" ref="P6:Z6" si="95">P4*22.5%</f>
        <v>1136.0960282736671</v>
      </c>
      <c r="Q6" s="68">
        <f t="shared" si="95"/>
        <v>1356.1500828889643</v>
      </c>
      <c r="R6" s="68">
        <f t="shared" si="95"/>
        <v>1579.4618739965156</v>
      </c>
      <c r="S6" s="68">
        <f t="shared" si="95"/>
        <v>1750.5386671640786</v>
      </c>
      <c r="T6" s="68">
        <f t="shared" si="95"/>
        <v>1681.9407945871621</v>
      </c>
      <c r="U6" s="68">
        <f t="shared" si="95"/>
        <v>1099.2730385516252</v>
      </c>
      <c r="V6" s="68">
        <f t="shared" si="95"/>
        <v>1158.5086982688597</v>
      </c>
      <c r="W6" s="68">
        <f t="shared" si="95"/>
        <v>1210.3279998095682</v>
      </c>
      <c r="X6" s="68">
        <f t="shared" si="95"/>
        <v>1169.9634632370601</v>
      </c>
      <c r="Y6" s="68">
        <f t="shared" si="95"/>
        <v>1273.9216413455931</v>
      </c>
      <c r="Z6" s="68">
        <f t="shared" si="95"/>
        <v>1249.3646480486043</v>
      </c>
      <c r="AA6" s="68"/>
      <c r="AB6" s="68">
        <f>AB4*22.5%</f>
        <v>898.5576018321658</v>
      </c>
      <c r="AC6" s="68">
        <f t="shared" ref="AC6:AM6" si="96">AC4*22.5%</f>
        <v>794.90178874012042</v>
      </c>
      <c r="AD6" s="68">
        <f t="shared" si="96"/>
        <v>816.65938037134094</v>
      </c>
      <c r="AE6" s="68">
        <f t="shared" si="96"/>
        <v>900.20843068292731</v>
      </c>
      <c r="AF6" s="68">
        <f t="shared" si="96"/>
        <v>814.47972292338557</v>
      </c>
      <c r="AG6" s="68">
        <f t="shared" si="96"/>
        <v>669.03807973206358</v>
      </c>
      <c r="AH6" s="68">
        <f t="shared" si="96"/>
        <v>446.93893353774735</v>
      </c>
      <c r="AI6" s="68">
        <f t="shared" si="96"/>
        <v>310.08667332689254</v>
      </c>
      <c r="AJ6" s="68">
        <f t="shared" si="96"/>
        <v>370.77477779735386</v>
      </c>
      <c r="AK6" s="68">
        <f t="shared" si="96"/>
        <v>115.03879583233039</v>
      </c>
      <c r="AL6" s="68">
        <f t="shared" si="96"/>
        <v>183.5123403539086</v>
      </c>
      <c r="AM6" s="68">
        <f t="shared" si="96"/>
        <v>104.36819584681503</v>
      </c>
      <c r="AN6" s="68"/>
      <c r="AO6" s="68">
        <f>AO4*22.5%</f>
        <v>57.956678073779848</v>
      </c>
      <c r="AP6" s="68">
        <f t="shared" ref="AP6:AZ6" si="97">AP4*22.5%</f>
        <v>57.099906860422401</v>
      </c>
      <c r="AQ6" s="68">
        <f t="shared" si="97"/>
        <v>182.97623586371782</v>
      </c>
      <c r="AR6" s="68">
        <f t="shared" si="97"/>
        <v>204.0010754116023</v>
      </c>
      <c r="AS6" s="68">
        <f t="shared" si="97"/>
        <v>397.65332966096662</v>
      </c>
      <c r="AT6" s="68">
        <f t="shared" si="97"/>
        <v>336.41611192445214</v>
      </c>
      <c r="AU6" s="68">
        <f t="shared" si="97"/>
        <v>280.98350153712823</v>
      </c>
      <c r="AV6" s="68">
        <f t="shared" si="97"/>
        <v>526.59110384544704</v>
      </c>
      <c r="AW6" s="68">
        <f t="shared" si="97"/>
        <v>897.55172924026715</v>
      </c>
      <c r="AX6" s="68">
        <f t="shared" si="97"/>
        <v>1345.5148217129808</v>
      </c>
      <c r="AY6" s="68">
        <f t="shared" si="97"/>
        <v>1462.9581121975057</v>
      </c>
      <c r="AZ6" s="68">
        <f t="shared" si="97"/>
        <v>1439.0261270435381</v>
      </c>
      <c r="BA6" s="68"/>
      <c r="BB6" s="68">
        <f>BB4*22.5%</f>
        <v>725.23103144325864</v>
      </c>
      <c r="BC6" s="68">
        <f t="shared" ref="BC6:BM6" si="98">BC4*22.5%</f>
        <v>714.71636243713056</v>
      </c>
      <c r="BD6" s="68">
        <f t="shared" si="98"/>
        <v>1224.9181749606096</v>
      </c>
      <c r="BE6" s="68">
        <f t="shared" si="98"/>
        <v>1542.558809796579</v>
      </c>
      <c r="BF6" s="68">
        <f t="shared" si="98"/>
        <v>2147.1548237393363</v>
      </c>
      <c r="BG6" s="68">
        <f t="shared" si="98"/>
        <v>1822.0992167792178</v>
      </c>
      <c r="BH6" s="68">
        <f t="shared" si="98"/>
        <v>1295.6413067512342</v>
      </c>
      <c r="BI6" s="68">
        <f t="shared" si="98"/>
        <v>1811.3093232803212</v>
      </c>
      <c r="BJ6" s="68">
        <f t="shared" si="98"/>
        <v>2304.7651625596741</v>
      </c>
      <c r="BK6" s="68">
        <f t="shared" si="98"/>
        <v>2732.5934574063817</v>
      </c>
      <c r="BL6" s="68">
        <f t="shared" si="98"/>
        <v>3209.7545136496219</v>
      </c>
      <c r="BM6" s="68">
        <f t="shared" si="98"/>
        <v>2787.049819117417</v>
      </c>
      <c r="BN6" s="68"/>
      <c r="BO6" s="68">
        <f>BO4*22.5%</f>
        <v>1368.5537739634949</v>
      </c>
      <c r="BP6" s="68">
        <f t="shared" ref="BP6:BZ6" si="99">BP4*22.5%</f>
        <v>1270.2828361038621</v>
      </c>
      <c r="BQ6" s="68">
        <f t="shared" si="99"/>
        <v>1805.3935857912779</v>
      </c>
      <c r="BR6" s="68">
        <f t="shared" si="99"/>
        <v>2277.0747803139798</v>
      </c>
      <c r="BS6" s="68">
        <f t="shared" si="99"/>
        <v>2783.4568903821269</v>
      </c>
      <c r="BT6" s="68">
        <f t="shared" si="99"/>
        <v>2234.6861909760637</v>
      </c>
      <c r="BU6" s="68">
        <f t="shared" si="99"/>
        <v>769.40169448320717</v>
      </c>
      <c r="BV6" s="68">
        <f t="shared" si="99"/>
        <v>1177.7286807138466</v>
      </c>
      <c r="BW6" s="68">
        <f t="shared" si="99"/>
        <v>1582.9900111814345</v>
      </c>
      <c r="BX6" s="68">
        <f t="shared" si="99"/>
        <v>2037.8449324793037</v>
      </c>
      <c r="BY6" s="68">
        <f t="shared" si="99"/>
        <v>2374.868536301999</v>
      </c>
      <c r="BZ6" s="68">
        <f t="shared" si="99"/>
        <v>1811.453068280917</v>
      </c>
      <c r="CB6" s="68">
        <f>CB4*22.5%</f>
        <v>338.13938268164566</v>
      </c>
      <c r="CC6" s="68">
        <f t="shared" ref="CC6:CM6" si="100">CC4*22.5%</f>
        <v>365.63172266054823</v>
      </c>
      <c r="CD6" s="68">
        <f t="shared" si="100"/>
        <v>695.46584660538645</v>
      </c>
      <c r="CE6" s="68">
        <f t="shared" si="100"/>
        <v>1062.6979920734686</v>
      </c>
      <c r="CF6" s="68">
        <f t="shared" si="100"/>
        <v>1421.3416371439398</v>
      </c>
      <c r="CG6" s="68">
        <f t="shared" si="100"/>
        <v>1176.8385894103042</v>
      </c>
      <c r="CH6" s="68">
        <f t="shared" si="100"/>
        <v>44.567871514565098</v>
      </c>
      <c r="CI6" s="68">
        <f t="shared" si="100"/>
        <v>331.48148950304568</v>
      </c>
      <c r="CJ6" s="68">
        <f t="shared" si="100"/>
        <v>632.44885268143923</v>
      </c>
      <c r="CK6" s="68">
        <f t="shared" si="100"/>
        <v>929.32645888204831</v>
      </c>
      <c r="CL6" s="68">
        <f t="shared" si="100"/>
        <v>1207.6392555762657</v>
      </c>
      <c r="CM6" s="68">
        <f t="shared" si="100"/>
        <v>912.25549486345119</v>
      </c>
      <c r="CO6" s="68">
        <f>CO4*22.5%</f>
        <v>123.86506530127123</v>
      </c>
      <c r="CP6" s="68">
        <f t="shared" ref="CP6:CZ6" si="101">CP4*22.5%</f>
        <v>149.61064947115102</v>
      </c>
      <c r="CQ6" s="68">
        <f t="shared" si="101"/>
        <v>495.50270831317499</v>
      </c>
      <c r="CR6" s="68">
        <f t="shared" si="101"/>
        <v>858.76484074837151</v>
      </c>
      <c r="CS6" s="68">
        <f t="shared" si="101"/>
        <v>1204.967353240798</v>
      </c>
      <c r="CT6" s="68">
        <f t="shared" si="101"/>
        <v>1020.5993271799545</v>
      </c>
      <c r="CU6" s="68">
        <f t="shared" si="101"/>
        <v>8.8344804197992062</v>
      </c>
      <c r="CV6" s="68">
        <f t="shared" si="101"/>
        <v>309.82846023931518</v>
      </c>
      <c r="CW6" s="68">
        <f t="shared" si="101"/>
        <v>617.92619415405761</v>
      </c>
      <c r="CX6" s="68">
        <f t="shared" si="101"/>
        <v>918.54258293380087</v>
      </c>
      <c r="CY6" s="68">
        <f t="shared" si="101"/>
        <v>1207.9459161553541</v>
      </c>
      <c r="CZ6" s="68">
        <f t="shared" si="101"/>
        <v>973.55606161204298</v>
      </c>
      <c r="DB6" s="68">
        <f>DB4*22.5%</f>
        <v>44.635557031604868</v>
      </c>
      <c r="DC6" s="68">
        <f t="shared" ref="DC6:DM6" si="102">DC4*22.5%</f>
        <v>37.490390255859097</v>
      </c>
      <c r="DD6" s="68">
        <f t="shared" si="102"/>
        <v>372.9138817322401</v>
      </c>
      <c r="DE6" s="68">
        <f t="shared" si="102"/>
        <v>725.25090380114216</v>
      </c>
      <c r="DF6" s="68">
        <f t="shared" si="102"/>
        <v>1081.0497191511554</v>
      </c>
      <c r="DG6" s="68">
        <f t="shared" si="102"/>
        <v>1441.732839743853</v>
      </c>
      <c r="DH6" s="68">
        <f t="shared" si="102"/>
        <v>98.829557727334219</v>
      </c>
      <c r="DI6" s="68">
        <f t="shared" si="102"/>
        <v>430.95279614053959</v>
      </c>
      <c r="DJ6" s="68">
        <f t="shared" si="102"/>
        <v>775.3743187416859</v>
      </c>
      <c r="DK6" s="68">
        <f t="shared" si="102"/>
        <v>1115.7245742179796</v>
      </c>
      <c r="DL6" s="68">
        <f t="shared" si="102"/>
        <v>1449.3184754064273</v>
      </c>
      <c r="DM6" s="68">
        <f t="shared" si="102"/>
        <v>1786.5211561033097</v>
      </c>
    </row>
    <row r="7" spans="1:117">
      <c r="A7" s="64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9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8"/>
      <c r="BF7" s="68"/>
      <c r="BG7" s="68"/>
      <c r="BH7" s="68"/>
      <c r="BI7" s="68"/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O7" s="68"/>
      <c r="CP7" s="68"/>
      <c r="CQ7" s="68"/>
      <c r="CR7" s="68"/>
      <c r="CS7" s="68"/>
      <c r="CT7" s="68"/>
      <c r="CU7" s="68"/>
      <c r="CV7" s="68"/>
      <c r="CW7" s="68"/>
      <c r="CX7" s="68"/>
      <c r="CY7" s="68"/>
      <c r="CZ7" s="68"/>
      <c r="DB7" s="68"/>
      <c r="DC7" s="68"/>
      <c r="DD7" s="68"/>
      <c r="DE7" s="68"/>
      <c r="DF7" s="68"/>
      <c r="DG7" s="68"/>
      <c r="DH7" s="68"/>
      <c r="DI7" s="68"/>
      <c r="DJ7" s="68"/>
      <c r="DK7" s="68"/>
      <c r="DL7" s="68"/>
      <c r="DM7" s="68"/>
    </row>
    <row r="8" spans="1:117">
      <c r="A8" s="64" t="s">
        <v>1043</v>
      </c>
      <c r="M8" s="141">
        <f>M4*1000</f>
        <v>7574155.3224233929</v>
      </c>
      <c r="O8" s="141">
        <f>O4*1000</f>
        <v>5702175.4124735026</v>
      </c>
      <c r="P8" s="141">
        <f t="shared" ref="P8:Z8" si="103">P4*1000</f>
        <v>5049315.6812162977</v>
      </c>
      <c r="Q8" s="141">
        <f t="shared" si="103"/>
        <v>6027333.7017287305</v>
      </c>
      <c r="R8" s="141">
        <f t="shared" si="103"/>
        <v>7019830.5510956245</v>
      </c>
      <c r="S8" s="141">
        <f t="shared" si="103"/>
        <v>7780171.8540625712</v>
      </c>
      <c r="T8" s="141">
        <f t="shared" si="103"/>
        <v>7475292.4203873873</v>
      </c>
      <c r="U8" s="141">
        <f t="shared" si="103"/>
        <v>4885657.9491183339</v>
      </c>
      <c r="V8" s="141">
        <f t="shared" si="103"/>
        <v>5148927.5478615984</v>
      </c>
      <c r="W8" s="141">
        <f t="shared" si="103"/>
        <v>5379235.5547091924</v>
      </c>
      <c r="X8" s="141">
        <f t="shared" si="103"/>
        <v>5199837.6143869339</v>
      </c>
      <c r="Y8" s="141">
        <f t="shared" si="103"/>
        <v>5661873.9615359688</v>
      </c>
      <c r="Z8" s="141">
        <f t="shared" si="103"/>
        <v>5552731.7691049073</v>
      </c>
      <c r="AB8" s="141">
        <f>AB4*1000</f>
        <v>3993589.3414762923</v>
      </c>
      <c r="AC8" s="141">
        <f t="shared" ref="AC8:AM8" si="104">AC4*1000</f>
        <v>3532896.8388449796</v>
      </c>
      <c r="AD8" s="141">
        <f t="shared" si="104"/>
        <v>3629597.246094849</v>
      </c>
      <c r="AE8" s="141">
        <f t="shared" si="104"/>
        <v>4000926.3585907877</v>
      </c>
      <c r="AF8" s="141">
        <f t="shared" si="104"/>
        <v>3619909.8796594911</v>
      </c>
      <c r="AG8" s="141">
        <f t="shared" si="104"/>
        <v>2973502.5765869492</v>
      </c>
      <c r="AH8" s="141">
        <f t="shared" si="104"/>
        <v>1986395.2601677659</v>
      </c>
      <c r="AI8" s="141">
        <f t="shared" si="104"/>
        <v>1378162.9925639669</v>
      </c>
      <c r="AJ8" s="141">
        <f t="shared" si="104"/>
        <v>1647887.9013215725</v>
      </c>
      <c r="AK8" s="141">
        <f t="shared" si="104"/>
        <v>511283.53703257948</v>
      </c>
      <c r="AL8" s="141">
        <f t="shared" si="104"/>
        <v>815610.40157292713</v>
      </c>
      <c r="AM8" s="141">
        <f t="shared" si="104"/>
        <v>463858.64820806676</v>
      </c>
      <c r="AO8" s="141">
        <f>AO4*1000</f>
        <v>257585.235883466</v>
      </c>
      <c r="AP8" s="141">
        <f t="shared" ref="AP8:AZ8" si="105">AP4*1000</f>
        <v>253777.36382409956</v>
      </c>
      <c r="AQ8" s="141">
        <f t="shared" si="105"/>
        <v>813227.71494985698</v>
      </c>
      <c r="AR8" s="141">
        <f t="shared" si="105"/>
        <v>906671.44627378799</v>
      </c>
      <c r="AS8" s="141">
        <f t="shared" si="105"/>
        <v>1767348.1318265183</v>
      </c>
      <c r="AT8" s="141">
        <f t="shared" si="105"/>
        <v>1495182.7196642316</v>
      </c>
      <c r="AU8" s="141">
        <f t="shared" si="105"/>
        <v>1248815.5623872364</v>
      </c>
      <c r="AV8" s="141">
        <f t="shared" si="105"/>
        <v>2340404.9059797642</v>
      </c>
      <c r="AW8" s="141">
        <f t="shared" si="105"/>
        <v>3989118.7966234093</v>
      </c>
      <c r="AX8" s="141">
        <f t="shared" si="105"/>
        <v>5980065.8742799154</v>
      </c>
      <c r="AY8" s="141">
        <f t="shared" si="105"/>
        <v>6502036.054211136</v>
      </c>
      <c r="AZ8" s="141">
        <f t="shared" si="105"/>
        <v>6395671.6757490579</v>
      </c>
      <c r="BB8" s="141">
        <f>BB4*1000</f>
        <v>3223249.0286367051</v>
      </c>
      <c r="BC8" s="141">
        <f t="shared" ref="BC8:BM8" si="106">BC4*1000</f>
        <v>3176517.1663872469</v>
      </c>
      <c r="BD8" s="141">
        <f t="shared" si="106"/>
        <v>5444080.7776027089</v>
      </c>
      <c r="BE8" s="141">
        <f t="shared" si="106"/>
        <v>6855816.9324292392</v>
      </c>
      <c r="BF8" s="141">
        <f t="shared" si="106"/>
        <v>9542910.3277303837</v>
      </c>
      <c r="BG8" s="141">
        <f t="shared" si="106"/>
        <v>8098218.741240968</v>
      </c>
      <c r="BH8" s="141">
        <f t="shared" si="106"/>
        <v>5758405.8077832637</v>
      </c>
      <c r="BI8" s="141">
        <f t="shared" si="106"/>
        <v>8050263.65902365</v>
      </c>
      <c r="BJ8" s="141">
        <f t="shared" si="106"/>
        <v>10243400.72248744</v>
      </c>
      <c r="BK8" s="141">
        <f t="shared" si="106"/>
        <v>12144859.81069503</v>
      </c>
      <c r="BL8" s="141">
        <f t="shared" si="106"/>
        <v>14265575.616220541</v>
      </c>
      <c r="BM8" s="141">
        <f t="shared" si="106"/>
        <v>12386888.084966296</v>
      </c>
      <c r="BO8" s="141">
        <f>BO4*1000</f>
        <v>6082461.2176155327</v>
      </c>
      <c r="BP8" s="141">
        <f t="shared" ref="BP8:BZ8" si="107">BP4*1000</f>
        <v>5645701.4937949423</v>
      </c>
      <c r="BQ8" s="141">
        <f t="shared" si="107"/>
        <v>8023971.49240568</v>
      </c>
      <c r="BR8" s="141">
        <f t="shared" si="107"/>
        <v>10120332.356951021</v>
      </c>
      <c r="BS8" s="141">
        <f t="shared" si="107"/>
        <v>12370919.512809452</v>
      </c>
      <c r="BT8" s="141">
        <f t="shared" si="107"/>
        <v>9931938.626560282</v>
      </c>
      <c r="BU8" s="141">
        <f t="shared" si="107"/>
        <v>3419563.0865920316</v>
      </c>
      <c r="BV8" s="141">
        <f t="shared" si="107"/>
        <v>5234349.6920615407</v>
      </c>
      <c r="BW8" s="141">
        <f t="shared" si="107"/>
        <v>7035511.1608063756</v>
      </c>
      <c r="BX8" s="141">
        <f t="shared" si="107"/>
        <v>9057088.5887969062</v>
      </c>
      <c r="BY8" s="141">
        <f t="shared" si="107"/>
        <v>10554971.272453329</v>
      </c>
      <c r="BZ8" s="141">
        <f t="shared" si="107"/>
        <v>8050902.5256929649</v>
      </c>
      <c r="CB8" s="141">
        <f>CB4*1000</f>
        <v>1502841.7008073141</v>
      </c>
      <c r="CC8" s="141">
        <f t="shared" ref="CC8:CM8" si="108">CC4*1000</f>
        <v>1625029.8784913255</v>
      </c>
      <c r="CD8" s="141">
        <f t="shared" si="108"/>
        <v>3090959.3182461616</v>
      </c>
      <c r="CE8" s="141">
        <f t="shared" si="108"/>
        <v>4723102.1869931938</v>
      </c>
      <c r="CF8" s="141">
        <f t="shared" si="108"/>
        <v>6317073.9428619547</v>
      </c>
      <c r="CG8" s="141">
        <f t="shared" si="108"/>
        <v>5230393.7307124622</v>
      </c>
      <c r="CH8" s="141">
        <f t="shared" si="108"/>
        <v>198079.42895362264</v>
      </c>
      <c r="CI8" s="141">
        <f t="shared" si="108"/>
        <v>1473251.0644579809</v>
      </c>
      <c r="CJ8" s="141">
        <f t="shared" si="108"/>
        <v>2810883.7896952853</v>
      </c>
      <c r="CK8" s="141">
        <f t="shared" si="108"/>
        <v>4130339.8172535482</v>
      </c>
      <c r="CL8" s="141">
        <f t="shared" si="108"/>
        <v>5367285.5803389587</v>
      </c>
      <c r="CM8" s="141">
        <f t="shared" si="108"/>
        <v>4054468.8660597829</v>
      </c>
      <c r="CO8" s="141">
        <f>CO4*1000</f>
        <v>550511.40133898321</v>
      </c>
      <c r="CP8" s="141">
        <f t="shared" ref="CP8:CZ8" si="109">CP4*1000</f>
        <v>664936.21987178235</v>
      </c>
      <c r="CQ8" s="141">
        <f t="shared" si="109"/>
        <v>2202234.2591696666</v>
      </c>
      <c r="CR8" s="141">
        <f t="shared" si="109"/>
        <v>3816732.6255483176</v>
      </c>
      <c r="CS8" s="141">
        <f t="shared" si="109"/>
        <v>5355410.4588479912</v>
      </c>
      <c r="CT8" s="141">
        <f t="shared" si="109"/>
        <v>4535997.0096886866</v>
      </c>
      <c r="CU8" s="141">
        <f t="shared" si="109"/>
        <v>39264.357421329805</v>
      </c>
      <c r="CV8" s="141">
        <f t="shared" si="109"/>
        <v>1377015.3788414006</v>
      </c>
      <c r="CW8" s="141">
        <f t="shared" si="109"/>
        <v>2746338.6406847001</v>
      </c>
      <c r="CX8" s="141">
        <f t="shared" si="109"/>
        <v>4082411.4797057812</v>
      </c>
      <c r="CY8" s="141">
        <f t="shared" si="109"/>
        <v>5368648.5162460189</v>
      </c>
      <c r="CZ8" s="141">
        <f t="shared" si="109"/>
        <v>4326915.8293868573</v>
      </c>
      <c r="DB8" s="141">
        <f>DB4*1000</f>
        <v>198380.25347379941</v>
      </c>
      <c r="DC8" s="141">
        <f t="shared" ref="DC8:DM8" si="110">DC4*1000</f>
        <v>166623.95669270708</v>
      </c>
      <c r="DD8" s="141">
        <f t="shared" si="110"/>
        <v>1657395.0299210672</v>
      </c>
      <c r="DE8" s="141">
        <f t="shared" si="110"/>
        <v>3223337.3502272982</v>
      </c>
      <c r="DF8" s="141">
        <f t="shared" si="110"/>
        <v>4804665.4184495788</v>
      </c>
      <c r="DG8" s="141">
        <f t="shared" si="110"/>
        <v>6407701.5099726794</v>
      </c>
      <c r="DH8" s="141">
        <f t="shared" si="110"/>
        <v>439242.4787881521</v>
      </c>
      <c r="DI8" s="141">
        <f t="shared" si="110"/>
        <v>1915345.7606246204</v>
      </c>
      <c r="DJ8" s="141">
        <f t="shared" si="110"/>
        <v>3446108.0832963819</v>
      </c>
      <c r="DK8" s="141">
        <f t="shared" si="110"/>
        <v>4958775.8854132425</v>
      </c>
      <c r="DL8" s="141">
        <f t="shared" si="110"/>
        <v>6441415.4462507879</v>
      </c>
      <c r="DM8" s="141">
        <f t="shared" si="110"/>
        <v>7940094.0271258214</v>
      </c>
    </row>
    <row r="9" spans="1:117">
      <c r="A9" s="64" t="s">
        <v>1041</v>
      </c>
      <c r="M9" s="141">
        <f>M8*0.0165</f>
        <v>124973.56281998599</v>
      </c>
      <c r="O9" s="141">
        <f>O8*0.0165</f>
        <v>94085.894305812792</v>
      </c>
      <c r="P9" s="141">
        <f t="shared" ref="P9:Z9" si="111">P8*0.0165</f>
        <v>83313.70874006892</v>
      </c>
      <c r="Q9" s="141">
        <f t="shared" si="111"/>
        <v>99451.006078524064</v>
      </c>
      <c r="R9" s="141">
        <f t="shared" si="111"/>
        <v>115827.2040930778</v>
      </c>
      <c r="S9" s="141">
        <f t="shared" si="111"/>
        <v>128372.83559203242</v>
      </c>
      <c r="T9" s="141">
        <f t="shared" si="111"/>
        <v>123342.3249363919</v>
      </c>
      <c r="U9" s="141">
        <f t="shared" si="111"/>
        <v>80613.356160452517</v>
      </c>
      <c r="V9" s="141">
        <f t="shared" si="111"/>
        <v>84957.304539716381</v>
      </c>
      <c r="W9" s="141">
        <f t="shared" si="111"/>
        <v>88757.38665270168</v>
      </c>
      <c r="X9" s="141">
        <f t="shared" si="111"/>
        <v>85797.320637384415</v>
      </c>
      <c r="Y9" s="141">
        <f t="shared" si="111"/>
        <v>93420.920365343496</v>
      </c>
      <c r="Z9" s="141">
        <f t="shared" si="111"/>
        <v>91620.074190230967</v>
      </c>
      <c r="AB9" s="141">
        <f>AB8*0.0165</f>
        <v>65894.224134358825</v>
      </c>
      <c r="AC9" s="141">
        <f t="shared" ref="AC9" si="112">AC8*0.0165</f>
        <v>58292.79784094217</v>
      </c>
      <c r="AD9" s="141">
        <f t="shared" ref="AD9" si="113">AD8*0.0165</f>
        <v>59888.354560565014</v>
      </c>
      <c r="AE9" s="141">
        <f t="shared" ref="AE9" si="114">AE8*0.0165</f>
        <v>66015.284916748002</v>
      </c>
      <c r="AF9" s="141">
        <f t="shared" ref="AF9" si="115">AF8*0.0165</f>
        <v>59728.513014381606</v>
      </c>
      <c r="AG9" s="141">
        <f t="shared" ref="AG9" si="116">AG8*0.0165</f>
        <v>49062.792513684661</v>
      </c>
      <c r="AH9" s="141">
        <f t="shared" ref="AH9" si="117">AH8*0.0165</f>
        <v>32775.521792768137</v>
      </c>
      <c r="AI9" s="141">
        <f t="shared" ref="AI9" si="118">AI8*0.0165</f>
        <v>22739.689377305454</v>
      </c>
      <c r="AJ9" s="141">
        <f t="shared" ref="AJ9" si="119">AJ8*0.0165</f>
        <v>27190.150371805947</v>
      </c>
      <c r="AK9" s="141">
        <f t="shared" ref="AK9" si="120">AK8*0.0165</f>
        <v>8436.1783610375624</v>
      </c>
      <c r="AL9" s="141">
        <f t="shared" ref="AL9" si="121">AL8*0.0165</f>
        <v>13457.571625953298</v>
      </c>
      <c r="AM9" s="141">
        <f t="shared" ref="AM9" si="122">AM8*0.0165</f>
        <v>7653.6676954331024</v>
      </c>
      <c r="AO9" s="141">
        <f>AO8*0.0165</f>
        <v>4250.1563920771896</v>
      </c>
      <c r="AP9" s="141">
        <f t="shared" ref="AP9" si="123">AP8*0.0165</f>
        <v>4187.3265030976427</v>
      </c>
      <c r="AQ9" s="141">
        <f t="shared" ref="AQ9" si="124">AQ8*0.0165</f>
        <v>13418.25729667264</v>
      </c>
      <c r="AR9" s="141">
        <f t="shared" ref="AR9" si="125">AR8*0.0165</f>
        <v>14960.078863517503</v>
      </c>
      <c r="AS9" s="141">
        <f t="shared" ref="AS9" si="126">AS8*0.0165</f>
        <v>29161.244175137555</v>
      </c>
      <c r="AT9" s="141">
        <f t="shared" ref="AT9" si="127">AT8*0.0165</f>
        <v>24670.514874459823</v>
      </c>
      <c r="AU9" s="141">
        <f t="shared" ref="AU9" si="128">AU8*0.0165</f>
        <v>20605.456779389402</v>
      </c>
      <c r="AV9" s="141">
        <f t="shared" ref="AV9" si="129">AV8*0.0165</f>
        <v>38616.680948666108</v>
      </c>
      <c r="AW9" s="141">
        <f t="shared" ref="AW9" si="130">AW8*0.0165</f>
        <v>65820.460144286262</v>
      </c>
      <c r="AX9" s="141">
        <f t="shared" ref="AX9" si="131">AX8*0.0165</f>
        <v>98671.086925618612</v>
      </c>
      <c r="AY9" s="141">
        <f t="shared" ref="AY9" si="132">AY8*0.0165</f>
        <v>107283.59489448374</v>
      </c>
      <c r="AZ9" s="141">
        <f t="shared" ref="AZ9" si="133">AZ8*0.0165</f>
        <v>105528.58264985945</v>
      </c>
      <c r="BB9" s="141">
        <f>BB8*0.0165</f>
        <v>53183.608972505637</v>
      </c>
      <c r="BC9" s="141">
        <f t="shared" ref="BC9" si="134">BC8*0.0165</f>
        <v>52412.533245389575</v>
      </c>
      <c r="BD9" s="141">
        <f t="shared" ref="BD9" si="135">BD8*0.0165</f>
        <v>89827.332830444706</v>
      </c>
      <c r="BE9" s="141">
        <f t="shared" ref="BE9" si="136">BE8*0.0165</f>
        <v>113120.97938508245</v>
      </c>
      <c r="BF9" s="141">
        <f t="shared" ref="BF9" si="137">BF8*0.0165</f>
        <v>157458.02040755135</v>
      </c>
      <c r="BG9" s="141">
        <f t="shared" ref="BG9" si="138">BG8*0.0165</f>
        <v>133620.60923047597</v>
      </c>
      <c r="BH9" s="141">
        <f t="shared" ref="BH9" si="139">BH8*0.0165</f>
        <v>95013.69582842385</v>
      </c>
      <c r="BI9" s="141">
        <f t="shared" ref="BI9" si="140">BI8*0.0165</f>
        <v>132829.35037389022</v>
      </c>
      <c r="BJ9" s="141">
        <f t="shared" ref="BJ9" si="141">BJ8*0.0165</f>
        <v>169016.11192104279</v>
      </c>
      <c r="BK9" s="141">
        <f t="shared" ref="BK9" si="142">BK8*0.0165</f>
        <v>200390.18687646801</v>
      </c>
      <c r="BL9" s="141">
        <f t="shared" ref="BL9" si="143">BL8*0.0165</f>
        <v>235381.99766763893</v>
      </c>
      <c r="BM9" s="141">
        <f t="shared" ref="BM9" si="144">BM8*0.0165</f>
        <v>204383.65340194391</v>
      </c>
      <c r="BO9" s="141">
        <f>BO8*0.0165</f>
        <v>100360.61009065629</v>
      </c>
      <c r="BP9" s="141">
        <f t="shared" ref="BP9" si="145">BP8*0.0165</f>
        <v>93154.074647616551</v>
      </c>
      <c r="BQ9" s="141">
        <f t="shared" ref="BQ9" si="146">BQ8*0.0165</f>
        <v>132395.52962469374</v>
      </c>
      <c r="BR9" s="141">
        <f t="shared" ref="BR9" si="147">BR8*0.0165</f>
        <v>166985.48388969185</v>
      </c>
      <c r="BS9" s="141">
        <f t="shared" ref="BS9" si="148">BS8*0.0165</f>
        <v>204120.17196135595</v>
      </c>
      <c r="BT9" s="141">
        <f t="shared" ref="BT9" si="149">BT8*0.0165</f>
        <v>163876.98733824465</v>
      </c>
      <c r="BU9" s="141">
        <f t="shared" ref="BU9" si="150">BU8*0.0165</f>
        <v>56422.790928768525</v>
      </c>
      <c r="BV9" s="141">
        <f t="shared" ref="BV9" si="151">BV8*0.0165</f>
        <v>86366.769919015424</v>
      </c>
      <c r="BW9" s="141">
        <f t="shared" ref="BW9" si="152">BW8*0.0165</f>
        <v>116085.93415330521</v>
      </c>
      <c r="BX9" s="141">
        <f t="shared" ref="BX9" si="153">BX8*0.0165</f>
        <v>149441.96171514897</v>
      </c>
      <c r="BY9" s="141">
        <f t="shared" ref="BY9" si="154">BY8*0.0165</f>
        <v>174157.02599547993</v>
      </c>
      <c r="BZ9" s="141">
        <f t="shared" ref="BZ9" si="155">BZ8*0.0165</f>
        <v>132839.89167393392</v>
      </c>
      <c r="CB9" s="141">
        <f>CB8*0.0165</f>
        <v>24796.888063320683</v>
      </c>
      <c r="CC9" s="141">
        <f t="shared" ref="CC9:CM9" si="156">CC8*0.0165</f>
        <v>26812.992995106873</v>
      </c>
      <c r="CD9" s="141">
        <f t="shared" si="156"/>
        <v>51000.828751061665</v>
      </c>
      <c r="CE9" s="141">
        <f t="shared" si="156"/>
        <v>77931.186085387701</v>
      </c>
      <c r="CF9" s="141">
        <f t="shared" si="156"/>
        <v>104231.72005722225</v>
      </c>
      <c r="CG9" s="141">
        <f t="shared" si="156"/>
        <v>86301.496556755636</v>
      </c>
      <c r="CH9" s="141">
        <f t="shared" si="156"/>
        <v>3268.3105777347737</v>
      </c>
      <c r="CI9" s="141">
        <f t="shared" si="156"/>
        <v>24308.642563556685</v>
      </c>
      <c r="CJ9" s="141">
        <f t="shared" si="156"/>
        <v>46379.582529972206</v>
      </c>
      <c r="CK9" s="141">
        <f t="shared" si="156"/>
        <v>68150.606984683545</v>
      </c>
      <c r="CL9" s="141">
        <f t="shared" si="156"/>
        <v>88560.212075592819</v>
      </c>
      <c r="CM9" s="141">
        <f t="shared" si="156"/>
        <v>66898.736289986424</v>
      </c>
      <c r="CO9" s="141">
        <f>CO8*0.0165</f>
        <v>9083.4381220932228</v>
      </c>
      <c r="CP9" s="141">
        <f t="shared" ref="CP9:CZ9" si="157">CP8*0.0165</f>
        <v>10971.447627884409</v>
      </c>
      <c r="CQ9" s="141">
        <f t="shared" si="157"/>
        <v>36336.865276299497</v>
      </c>
      <c r="CR9" s="141">
        <f t="shared" si="157"/>
        <v>62976.088321547242</v>
      </c>
      <c r="CS9" s="141">
        <f t="shared" si="157"/>
        <v>88364.27257099186</v>
      </c>
      <c r="CT9" s="141">
        <f t="shared" si="157"/>
        <v>74843.950659863331</v>
      </c>
      <c r="CU9" s="141">
        <f t="shared" si="157"/>
        <v>647.86189745194179</v>
      </c>
      <c r="CV9" s="141">
        <f t="shared" si="157"/>
        <v>22720.753750883112</v>
      </c>
      <c r="CW9" s="141">
        <f t="shared" si="157"/>
        <v>45314.587571297554</v>
      </c>
      <c r="CX9" s="141">
        <f t="shared" si="157"/>
        <v>67359.789415145395</v>
      </c>
      <c r="CY9" s="141">
        <f t="shared" si="157"/>
        <v>88582.700518059311</v>
      </c>
      <c r="CZ9" s="141">
        <f t="shared" si="157"/>
        <v>71394.11118488315</v>
      </c>
      <c r="DB9" s="141">
        <f>DB8*0.0165</f>
        <v>3273.2741823176907</v>
      </c>
      <c r="DC9" s="141">
        <f t="shared" ref="DC9:DM9" si="158">DC8*0.0165</f>
        <v>2749.2952854296668</v>
      </c>
      <c r="DD9" s="141">
        <f t="shared" si="158"/>
        <v>27347.017993697609</v>
      </c>
      <c r="DE9" s="141">
        <f t="shared" si="158"/>
        <v>53185.066278750426</v>
      </c>
      <c r="DF9" s="141">
        <f t="shared" si="158"/>
        <v>79276.97940441806</v>
      </c>
      <c r="DG9" s="141">
        <f t="shared" si="158"/>
        <v>105727.07491454922</v>
      </c>
      <c r="DH9" s="141">
        <f t="shared" si="158"/>
        <v>7247.5009000045102</v>
      </c>
      <c r="DI9" s="141">
        <f t="shared" si="158"/>
        <v>31603.205050306238</v>
      </c>
      <c r="DJ9" s="141">
        <f t="shared" si="158"/>
        <v>56860.783374390303</v>
      </c>
      <c r="DK9" s="141">
        <f t="shared" si="158"/>
        <v>81819.802109318509</v>
      </c>
      <c r="DL9" s="141">
        <f t="shared" si="158"/>
        <v>106283.35486313801</v>
      </c>
      <c r="DM9" s="141">
        <f t="shared" si="158"/>
        <v>131011.55144757606</v>
      </c>
    </row>
    <row r="10" spans="1:117">
      <c r="A10" s="64" t="s">
        <v>1042</v>
      </c>
      <c r="M10" s="141">
        <f>M8*0.03</f>
        <v>227224.65967270179</v>
      </c>
      <c r="O10" s="141">
        <f>O8*0.03</f>
        <v>171065.26237420508</v>
      </c>
      <c r="P10" s="141">
        <f t="shared" ref="P10:Z10" si="159">P8*0.03</f>
        <v>151479.47043648892</v>
      </c>
      <c r="Q10" s="141">
        <f t="shared" si="159"/>
        <v>180820.01105186192</v>
      </c>
      <c r="R10" s="141">
        <f t="shared" si="159"/>
        <v>210594.91653286872</v>
      </c>
      <c r="S10" s="141">
        <f t="shared" si="159"/>
        <v>233405.15562187711</v>
      </c>
      <c r="T10" s="141">
        <f t="shared" si="159"/>
        <v>224258.77261162162</v>
      </c>
      <c r="U10" s="141">
        <f t="shared" si="159"/>
        <v>146569.73847355001</v>
      </c>
      <c r="V10" s="141">
        <f t="shared" si="159"/>
        <v>154467.82643584794</v>
      </c>
      <c r="W10" s="141">
        <f t="shared" si="159"/>
        <v>161377.06664127577</v>
      </c>
      <c r="X10" s="141">
        <f t="shared" si="159"/>
        <v>155995.128431608</v>
      </c>
      <c r="Y10" s="141">
        <f t="shared" si="159"/>
        <v>169856.21884607905</v>
      </c>
      <c r="Z10" s="141">
        <f t="shared" si="159"/>
        <v>166581.95307314722</v>
      </c>
      <c r="AB10" s="141">
        <f>AB8*0.03</f>
        <v>119807.68024428877</v>
      </c>
      <c r="AC10" s="141">
        <f t="shared" ref="AC10:AM10" si="160">AC8*0.03</f>
        <v>105986.90516534938</v>
      </c>
      <c r="AD10" s="141">
        <f t="shared" si="160"/>
        <v>108887.91738284547</v>
      </c>
      <c r="AE10" s="141">
        <f t="shared" si="160"/>
        <v>120027.79075772363</v>
      </c>
      <c r="AF10" s="141">
        <f t="shared" si="160"/>
        <v>108597.29638978474</v>
      </c>
      <c r="AG10" s="141">
        <f t="shared" si="160"/>
        <v>89205.07729760847</v>
      </c>
      <c r="AH10" s="141">
        <f t="shared" si="160"/>
        <v>59591.857805032974</v>
      </c>
      <c r="AI10" s="141">
        <f t="shared" si="160"/>
        <v>41344.889776919008</v>
      </c>
      <c r="AJ10" s="141">
        <f t="shared" si="160"/>
        <v>49436.637039647176</v>
      </c>
      <c r="AK10" s="141">
        <f t="shared" si="160"/>
        <v>15338.506110977383</v>
      </c>
      <c r="AL10" s="141">
        <f t="shared" si="160"/>
        <v>24468.312047187814</v>
      </c>
      <c r="AM10" s="141">
        <f t="shared" si="160"/>
        <v>13915.759446242002</v>
      </c>
      <c r="AO10" s="141">
        <f>AO8*0.03</f>
        <v>7727.5570765039793</v>
      </c>
      <c r="AP10" s="141">
        <f t="shared" ref="AP10:AZ10" si="161">AP8*0.03</f>
        <v>7613.3209147229863</v>
      </c>
      <c r="AQ10" s="141">
        <f t="shared" si="161"/>
        <v>24396.831448495708</v>
      </c>
      <c r="AR10" s="141">
        <f t="shared" si="161"/>
        <v>27200.143388213637</v>
      </c>
      <c r="AS10" s="141">
        <f t="shared" si="161"/>
        <v>53020.443954795548</v>
      </c>
      <c r="AT10" s="141">
        <f t="shared" si="161"/>
        <v>44855.481589926945</v>
      </c>
      <c r="AU10" s="141">
        <f t="shared" si="161"/>
        <v>37464.466871617093</v>
      </c>
      <c r="AV10" s="141">
        <f t="shared" si="161"/>
        <v>70212.147179392923</v>
      </c>
      <c r="AW10" s="141">
        <f t="shared" si="161"/>
        <v>119673.56389870227</v>
      </c>
      <c r="AX10" s="141">
        <f t="shared" si="161"/>
        <v>179401.97622839746</v>
      </c>
      <c r="AY10" s="141">
        <f t="shared" si="161"/>
        <v>195061.08162633408</v>
      </c>
      <c r="AZ10" s="141">
        <f t="shared" si="161"/>
        <v>191870.15027247174</v>
      </c>
      <c r="BB10" s="141">
        <f>BB8*0.03</f>
        <v>96697.470859101144</v>
      </c>
      <c r="BC10" s="141">
        <f t="shared" ref="BC10:BM10" si="162">BC8*0.03</f>
        <v>95295.514991617398</v>
      </c>
      <c r="BD10" s="141">
        <f t="shared" si="162"/>
        <v>163322.42332808126</v>
      </c>
      <c r="BE10" s="141">
        <f t="shared" si="162"/>
        <v>205674.50797287715</v>
      </c>
      <c r="BF10" s="141">
        <f t="shared" si="162"/>
        <v>286287.30983191152</v>
      </c>
      <c r="BG10" s="141">
        <f t="shared" si="162"/>
        <v>242946.56223722902</v>
      </c>
      <c r="BH10" s="141">
        <f t="shared" si="162"/>
        <v>172752.17423349791</v>
      </c>
      <c r="BI10" s="141">
        <f t="shared" si="162"/>
        <v>241507.90977070949</v>
      </c>
      <c r="BJ10" s="141">
        <f t="shared" si="162"/>
        <v>307302.02167462319</v>
      </c>
      <c r="BK10" s="141">
        <f t="shared" si="162"/>
        <v>364345.79432085087</v>
      </c>
      <c r="BL10" s="141">
        <f t="shared" si="162"/>
        <v>427967.2684866162</v>
      </c>
      <c r="BM10" s="141">
        <f t="shared" si="162"/>
        <v>371606.64254898886</v>
      </c>
      <c r="BO10" s="141">
        <f>BO8*0.03</f>
        <v>182473.83652846597</v>
      </c>
      <c r="BP10" s="141">
        <f t="shared" ref="BP10:BZ10" si="163">BP8*0.03</f>
        <v>169371.04481384828</v>
      </c>
      <c r="BQ10" s="141">
        <f t="shared" si="163"/>
        <v>240719.1447721704</v>
      </c>
      <c r="BR10" s="141">
        <f t="shared" si="163"/>
        <v>303609.97070853063</v>
      </c>
      <c r="BS10" s="141">
        <f t="shared" si="163"/>
        <v>371127.58538428356</v>
      </c>
      <c r="BT10" s="141">
        <f t="shared" si="163"/>
        <v>297958.15879680845</v>
      </c>
      <c r="BU10" s="141">
        <f t="shared" si="163"/>
        <v>102586.89259776095</v>
      </c>
      <c r="BV10" s="141">
        <f t="shared" si="163"/>
        <v>157030.49076184622</v>
      </c>
      <c r="BW10" s="141">
        <f t="shared" si="163"/>
        <v>211065.33482419126</v>
      </c>
      <c r="BX10" s="141">
        <f t="shared" si="163"/>
        <v>271712.65766390716</v>
      </c>
      <c r="BY10" s="141">
        <f t="shared" si="163"/>
        <v>316649.13817359984</v>
      </c>
      <c r="BZ10" s="141">
        <f t="shared" si="163"/>
        <v>241527.07577078894</v>
      </c>
      <c r="CB10" s="141">
        <f>CB8*0.03</f>
        <v>45085.251024219426</v>
      </c>
      <c r="CC10" s="141">
        <f t="shared" ref="CC10:CM10" si="164">CC8*0.03</f>
        <v>48750.896354739765</v>
      </c>
      <c r="CD10" s="141">
        <f t="shared" si="164"/>
        <v>92728.779547384838</v>
      </c>
      <c r="CE10" s="141">
        <f t="shared" si="164"/>
        <v>141693.0656097958</v>
      </c>
      <c r="CF10" s="141">
        <f t="shared" si="164"/>
        <v>189512.21828585863</v>
      </c>
      <c r="CG10" s="141">
        <f t="shared" si="164"/>
        <v>156911.81192137385</v>
      </c>
      <c r="CH10" s="141">
        <f t="shared" si="164"/>
        <v>5942.382868608679</v>
      </c>
      <c r="CI10" s="141">
        <f t="shared" si="164"/>
        <v>44197.531933739425</v>
      </c>
      <c r="CJ10" s="141">
        <f t="shared" si="164"/>
        <v>84326.513690858555</v>
      </c>
      <c r="CK10" s="141">
        <f t="shared" si="164"/>
        <v>123910.19451760645</v>
      </c>
      <c r="CL10" s="141">
        <f t="shared" si="164"/>
        <v>161018.56741016876</v>
      </c>
      <c r="CM10" s="141">
        <f t="shared" si="164"/>
        <v>121634.06598179348</v>
      </c>
      <c r="CO10" s="141">
        <f>CO8*0.03</f>
        <v>16515.342040169497</v>
      </c>
      <c r="CP10" s="141">
        <f t="shared" ref="CP10:CZ10" si="165">CP8*0.03</f>
        <v>19948.086596153469</v>
      </c>
      <c r="CQ10" s="141">
        <f t="shared" si="165"/>
        <v>66067.027775089999</v>
      </c>
      <c r="CR10" s="141">
        <f t="shared" si="165"/>
        <v>114501.97876644952</v>
      </c>
      <c r="CS10" s="141">
        <f t="shared" si="165"/>
        <v>160662.31376543973</v>
      </c>
      <c r="CT10" s="141">
        <f t="shared" si="165"/>
        <v>136079.9102906606</v>
      </c>
      <c r="CU10" s="141">
        <f t="shared" si="165"/>
        <v>1177.9307226398942</v>
      </c>
      <c r="CV10" s="141">
        <f t="shared" si="165"/>
        <v>41310.461365242016</v>
      </c>
      <c r="CW10" s="141">
        <f t="shared" si="165"/>
        <v>82390.159220540998</v>
      </c>
      <c r="CX10" s="141">
        <f t="shared" si="165"/>
        <v>122472.34439117344</v>
      </c>
      <c r="CY10" s="141">
        <f t="shared" si="165"/>
        <v>161059.45548738056</v>
      </c>
      <c r="CZ10" s="141">
        <f t="shared" si="165"/>
        <v>129807.47488160571</v>
      </c>
      <c r="DB10" s="141">
        <f>DB8*0.03</f>
        <v>5951.4076042139823</v>
      </c>
      <c r="DC10" s="141">
        <f t="shared" ref="DC10:DM10" si="166">DC8*0.03</f>
        <v>4998.7187007812126</v>
      </c>
      <c r="DD10" s="141">
        <f t="shared" si="166"/>
        <v>49721.850897632015</v>
      </c>
      <c r="DE10" s="141">
        <f t="shared" si="166"/>
        <v>96700.120506818945</v>
      </c>
      <c r="DF10" s="141">
        <f t="shared" si="166"/>
        <v>144139.96255348736</v>
      </c>
      <c r="DG10" s="141">
        <f t="shared" si="166"/>
        <v>192231.04529918038</v>
      </c>
      <c r="DH10" s="141">
        <f t="shared" si="166"/>
        <v>13177.274363644563</v>
      </c>
      <c r="DI10" s="141">
        <f t="shared" si="166"/>
        <v>57460.372818738608</v>
      </c>
      <c r="DJ10" s="141">
        <f t="shared" si="166"/>
        <v>103383.24249889146</v>
      </c>
      <c r="DK10" s="141">
        <f t="shared" si="166"/>
        <v>148763.27656239728</v>
      </c>
      <c r="DL10" s="141">
        <f t="shared" si="166"/>
        <v>193242.46338752363</v>
      </c>
      <c r="DM10" s="141">
        <f t="shared" si="166"/>
        <v>238202.82081377463</v>
      </c>
    </row>
    <row r="11" spans="1:117">
      <c r="A11" s="64"/>
    </row>
    <row r="12" spans="1:117">
      <c r="M12" t="s">
        <v>1043</v>
      </c>
      <c r="N12">
        <v>2019</v>
      </c>
      <c r="O12" s="141">
        <f>O8</f>
        <v>5702175.4124735026</v>
      </c>
      <c r="P12" s="141">
        <f t="shared" ref="P12:Z12" si="167">P8</f>
        <v>5049315.6812162977</v>
      </c>
      <c r="Q12" s="141">
        <f t="shared" si="167"/>
        <v>6027333.7017287305</v>
      </c>
      <c r="R12" s="141">
        <f t="shared" si="167"/>
        <v>7019830.5510956245</v>
      </c>
      <c r="S12" s="141">
        <f t="shared" si="167"/>
        <v>7780171.8540625712</v>
      </c>
      <c r="T12" s="141">
        <f t="shared" si="167"/>
        <v>7475292.4203873873</v>
      </c>
      <c r="U12" s="141">
        <f t="shared" si="167"/>
        <v>4885657.9491183339</v>
      </c>
      <c r="V12" s="141">
        <f t="shared" si="167"/>
        <v>5148927.5478615984</v>
      </c>
      <c r="W12" s="141">
        <f t="shared" si="167"/>
        <v>5379235.5547091924</v>
      </c>
      <c r="X12" s="141">
        <f t="shared" si="167"/>
        <v>5199837.6143869339</v>
      </c>
      <c r="Y12" s="141">
        <f t="shared" si="167"/>
        <v>5661873.9615359688</v>
      </c>
      <c r="Z12" s="141">
        <f t="shared" si="167"/>
        <v>5552731.7691049073</v>
      </c>
    </row>
    <row r="13" spans="1:117">
      <c r="N13">
        <v>2020</v>
      </c>
      <c r="O13" s="141">
        <f>AB8</f>
        <v>3993589.3414762923</v>
      </c>
      <c r="P13" s="141">
        <f t="shared" ref="P13:Y13" si="168">AC8</f>
        <v>3532896.8388449796</v>
      </c>
      <c r="Q13" s="141">
        <f t="shared" si="168"/>
        <v>3629597.246094849</v>
      </c>
      <c r="R13" s="141">
        <f t="shared" si="168"/>
        <v>4000926.3585907877</v>
      </c>
      <c r="S13" s="141">
        <f t="shared" si="168"/>
        <v>3619909.8796594911</v>
      </c>
      <c r="T13" s="141">
        <f t="shared" si="168"/>
        <v>2973502.5765869492</v>
      </c>
      <c r="U13" s="141">
        <f t="shared" si="168"/>
        <v>1986395.2601677659</v>
      </c>
      <c r="V13" s="141">
        <f t="shared" si="168"/>
        <v>1378162.9925639669</v>
      </c>
      <c r="W13" s="141">
        <f t="shared" si="168"/>
        <v>1647887.9013215725</v>
      </c>
      <c r="X13" s="141">
        <f t="shared" si="168"/>
        <v>511283.53703257948</v>
      </c>
      <c r="Y13" s="141">
        <f t="shared" si="168"/>
        <v>815610.40157292713</v>
      </c>
      <c r="Z13" s="141">
        <f>AM8</f>
        <v>463858.64820806676</v>
      </c>
    </row>
    <row r="14" spans="1:117">
      <c r="N14">
        <v>2021</v>
      </c>
      <c r="O14" s="141">
        <f>AO8</f>
        <v>257585.235883466</v>
      </c>
      <c r="P14" s="141">
        <f t="shared" ref="P14:Z14" si="169">AP8</f>
        <v>253777.36382409956</v>
      </c>
      <c r="Q14" s="141">
        <f t="shared" si="169"/>
        <v>813227.71494985698</v>
      </c>
      <c r="R14" s="141">
        <f t="shared" si="169"/>
        <v>906671.44627378799</v>
      </c>
      <c r="S14" s="141">
        <f t="shared" si="169"/>
        <v>1767348.1318265183</v>
      </c>
      <c r="T14" s="141">
        <f t="shared" si="169"/>
        <v>1495182.7196642316</v>
      </c>
      <c r="U14" s="141">
        <f t="shared" si="169"/>
        <v>1248815.5623872364</v>
      </c>
      <c r="V14" s="141">
        <f t="shared" si="169"/>
        <v>2340404.9059797642</v>
      </c>
      <c r="W14" s="141">
        <f t="shared" si="169"/>
        <v>3989118.7966234093</v>
      </c>
      <c r="X14" s="141">
        <f t="shared" si="169"/>
        <v>5980065.8742799154</v>
      </c>
      <c r="Y14" s="141">
        <f t="shared" si="169"/>
        <v>6502036.054211136</v>
      </c>
      <c r="Z14" s="141">
        <f t="shared" si="169"/>
        <v>6395671.6757490579</v>
      </c>
    </row>
    <row r="15" spans="1:117">
      <c r="N15">
        <v>2022</v>
      </c>
      <c r="O15" s="141">
        <f>BB8</f>
        <v>3223249.0286367051</v>
      </c>
      <c r="P15" s="141">
        <f t="shared" ref="P15:Z15" si="170">BC8</f>
        <v>3176517.1663872469</v>
      </c>
      <c r="Q15" s="141">
        <f t="shared" si="170"/>
        <v>5444080.7776027089</v>
      </c>
      <c r="R15" s="141">
        <f t="shared" si="170"/>
        <v>6855816.9324292392</v>
      </c>
      <c r="S15" s="141">
        <f t="shared" si="170"/>
        <v>9542910.3277303837</v>
      </c>
      <c r="T15" s="141">
        <f t="shared" si="170"/>
        <v>8098218.741240968</v>
      </c>
      <c r="U15" s="141">
        <f t="shared" si="170"/>
        <v>5758405.8077832637</v>
      </c>
      <c r="V15" s="141">
        <f t="shared" si="170"/>
        <v>8050263.65902365</v>
      </c>
      <c r="W15" s="141">
        <f t="shared" si="170"/>
        <v>10243400.72248744</v>
      </c>
      <c r="X15" s="141">
        <f t="shared" si="170"/>
        <v>12144859.81069503</v>
      </c>
      <c r="Y15" s="141">
        <f t="shared" si="170"/>
        <v>14265575.616220541</v>
      </c>
      <c r="Z15" s="141">
        <f t="shared" si="170"/>
        <v>12386888.084966296</v>
      </c>
    </row>
    <row r="16" spans="1:117">
      <c r="N16">
        <v>2023</v>
      </c>
      <c r="O16" s="141">
        <f>BO8</f>
        <v>6082461.2176155327</v>
      </c>
      <c r="P16" s="141">
        <f t="shared" ref="P16:Z16" si="171">BP8</f>
        <v>5645701.4937949423</v>
      </c>
      <c r="Q16" s="141">
        <f t="shared" si="171"/>
        <v>8023971.49240568</v>
      </c>
      <c r="R16" s="141">
        <f t="shared" si="171"/>
        <v>10120332.356951021</v>
      </c>
      <c r="S16" s="141">
        <f t="shared" si="171"/>
        <v>12370919.512809452</v>
      </c>
      <c r="T16" s="141">
        <f t="shared" si="171"/>
        <v>9931938.626560282</v>
      </c>
      <c r="U16" s="141">
        <f t="shared" si="171"/>
        <v>3419563.0865920316</v>
      </c>
      <c r="V16" s="141">
        <f t="shared" si="171"/>
        <v>5234349.6920615407</v>
      </c>
      <c r="W16" s="141">
        <f t="shared" si="171"/>
        <v>7035511.1608063756</v>
      </c>
      <c r="X16" s="141">
        <f t="shared" si="171"/>
        <v>9057088.5887969062</v>
      </c>
      <c r="Y16" s="141">
        <f t="shared" si="171"/>
        <v>10554971.272453329</v>
      </c>
      <c r="Z16" s="141">
        <f t="shared" si="171"/>
        <v>8050902.5256929649</v>
      </c>
    </row>
    <row r="17" spans="13:26">
      <c r="N17">
        <v>2024</v>
      </c>
      <c r="O17" s="141">
        <f>CB8</f>
        <v>1502841.7008073141</v>
      </c>
      <c r="P17" s="141">
        <f t="shared" ref="P17:Z17" si="172">CC8</f>
        <v>1625029.8784913255</v>
      </c>
      <c r="Q17" s="141">
        <f t="shared" si="172"/>
        <v>3090959.3182461616</v>
      </c>
      <c r="R17" s="141">
        <f t="shared" si="172"/>
        <v>4723102.1869931938</v>
      </c>
      <c r="S17" s="141">
        <f t="shared" si="172"/>
        <v>6317073.9428619547</v>
      </c>
      <c r="T17" s="141">
        <f t="shared" si="172"/>
        <v>5230393.7307124622</v>
      </c>
      <c r="U17" s="141">
        <f t="shared" si="172"/>
        <v>198079.42895362264</v>
      </c>
      <c r="V17" s="141">
        <f t="shared" si="172"/>
        <v>1473251.0644579809</v>
      </c>
      <c r="W17" s="141">
        <f t="shared" si="172"/>
        <v>2810883.7896952853</v>
      </c>
      <c r="X17" s="141">
        <f t="shared" si="172"/>
        <v>4130339.8172535482</v>
      </c>
      <c r="Y17" s="141">
        <f t="shared" si="172"/>
        <v>5367285.5803389587</v>
      </c>
      <c r="Z17" s="141">
        <f t="shared" si="172"/>
        <v>4054468.8660597829</v>
      </c>
    </row>
    <row r="18" spans="13:26">
      <c r="N18">
        <v>2025</v>
      </c>
      <c r="O18" s="141">
        <f>CO8</f>
        <v>550511.40133898321</v>
      </c>
      <c r="P18" s="141">
        <f t="shared" ref="P18:Z18" si="173">CP8</f>
        <v>664936.21987178235</v>
      </c>
      <c r="Q18" s="141">
        <f t="shared" si="173"/>
        <v>2202234.2591696666</v>
      </c>
      <c r="R18" s="141">
        <f t="shared" si="173"/>
        <v>3816732.6255483176</v>
      </c>
      <c r="S18" s="141">
        <f t="shared" si="173"/>
        <v>5355410.4588479912</v>
      </c>
      <c r="T18" s="141">
        <f t="shared" si="173"/>
        <v>4535997.0096886866</v>
      </c>
      <c r="U18" s="141">
        <f t="shared" si="173"/>
        <v>39264.357421329805</v>
      </c>
      <c r="V18" s="141">
        <f t="shared" si="173"/>
        <v>1377015.3788414006</v>
      </c>
      <c r="W18" s="141">
        <f t="shared" si="173"/>
        <v>2746338.6406847001</v>
      </c>
      <c r="X18" s="141">
        <f t="shared" si="173"/>
        <v>4082411.4797057812</v>
      </c>
      <c r="Y18" s="141">
        <f t="shared" si="173"/>
        <v>5368648.5162460189</v>
      </c>
      <c r="Z18" s="141">
        <f t="shared" si="173"/>
        <v>4326915.8293868573</v>
      </c>
    </row>
    <row r="20" spans="13:26">
      <c r="M20" t="s">
        <v>1041</v>
      </c>
      <c r="N20">
        <v>2019</v>
      </c>
      <c r="O20" s="141">
        <f>O12*0.0165</f>
        <v>94085.894305812792</v>
      </c>
      <c r="P20" s="141">
        <f t="shared" ref="P20:Z20" si="174">P12*0.0165</f>
        <v>83313.70874006892</v>
      </c>
      <c r="Q20" s="141">
        <f t="shared" si="174"/>
        <v>99451.006078524064</v>
      </c>
      <c r="R20" s="141">
        <f t="shared" si="174"/>
        <v>115827.2040930778</v>
      </c>
      <c r="S20" s="141">
        <f t="shared" si="174"/>
        <v>128372.83559203242</v>
      </c>
      <c r="T20" s="141">
        <f t="shared" si="174"/>
        <v>123342.3249363919</v>
      </c>
      <c r="U20" s="141">
        <f t="shared" si="174"/>
        <v>80613.356160452517</v>
      </c>
      <c r="V20" s="141">
        <f t="shared" si="174"/>
        <v>84957.304539716381</v>
      </c>
      <c r="W20" s="141">
        <f t="shared" si="174"/>
        <v>88757.38665270168</v>
      </c>
      <c r="X20" s="141">
        <f t="shared" si="174"/>
        <v>85797.320637384415</v>
      </c>
      <c r="Y20" s="141">
        <f t="shared" si="174"/>
        <v>93420.920365343496</v>
      </c>
      <c r="Z20" s="141">
        <f t="shared" si="174"/>
        <v>91620.074190230967</v>
      </c>
    </row>
    <row r="21" spans="13:26">
      <c r="N21">
        <v>2020</v>
      </c>
      <c r="O21" s="141">
        <f t="shared" ref="O21:Z24" si="175">O13*0.0165</f>
        <v>65894.224134358825</v>
      </c>
      <c r="P21" s="141">
        <f t="shared" si="175"/>
        <v>58292.79784094217</v>
      </c>
      <c r="Q21" s="141">
        <f t="shared" si="175"/>
        <v>59888.354560565014</v>
      </c>
      <c r="R21" s="141">
        <f t="shared" si="175"/>
        <v>66015.284916748002</v>
      </c>
      <c r="S21" s="141">
        <f t="shared" si="175"/>
        <v>59728.513014381606</v>
      </c>
      <c r="T21" s="141">
        <f t="shared" si="175"/>
        <v>49062.792513684661</v>
      </c>
      <c r="U21" s="141">
        <f t="shared" si="175"/>
        <v>32775.521792768137</v>
      </c>
      <c r="V21" s="141">
        <f t="shared" si="175"/>
        <v>22739.689377305454</v>
      </c>
      <c r="W21" s="141">
        <f t="shared" si="175"/>
        <v>27190.150371805947</v>
      </c>
      <c r="X21" s="141">
        <f t="shared" si="175"/>
        <v>8436.1783610375624</v>
      </c>
      <c r="Y21" s="141">
        <f t="shared" si="175"/>
        <v>13457.571625953298</v>
      </c>
      <c r="Z21" s="141">
        <f t="shared" si="175"/>
        <v>7653.6676954331024</v>
      </c>
    </row>
    <row r="22" spans="13:26">
      <c r="N22">
        <v>2021</v>
      </c>
      <c r="O22" s="141">
        <f t="shared" si="175"/>
        <v>4250.1563920771896</v>
      </c>
      <c r="P22" s="141">
        <f t="shared" si="175"/>
        <v>4187.3265030976427</v>
      </c>
      <c r="Q22" s="141">
        <f t="shared" si="175"/>
        <v>13418.25729667264</v>
      </c>
      <c r="R22" s="141">
        <f t="shared" si="175"/>
        <v>14960.078863517503</v>
      </c>
      <c r="S22" s="141">
        <f t="shared" si="175"/>
        <v>29161.244175137555</v>
      </c>
      <c r="T22" s="141">
        <f t="shared" si="175"/>
        <v>24670.514874459823</v>
      </c>
      <c r="U22" s="141">
        <f t="shared" si="175"/>
        <v>20605.456779389402</v>
      </c>
      <c r="V22" s="141">
        <f t="shared" si="175"/>
        <v>38616.680948666108</v>
      </c>
      <c r="W22" s="141">
        <f t="shared" si="175"/>
        <v>65820.460144286262</v>
      </c>
      <c r="X22" s="141">
        <f t="shared" si="175"/>
        <v>98671.086925618612</v>
      </c>
      <c r="Y22" s="141">
        <f t="shared" si="175"/>
        <v>107283.59489448374</v>
      </c>
      <c r="Z22" s="141">
        <f t="shared" si="175"/>
        <v>105528.58264985945</v>
      </c>
    </row>
    <row r="23" spans="13:26">
      <c r="N23">
        <v>2022</v>
      </c>
      <c r="O23" s="141">
        <f t="shared" si="175"/>
        <v>53183.608972505637</v>
      </c>
      <c r="P23" s="141">
        <f t="shared" si="175"/>
        <v>52412.533245389575</v>
      </c>
      <c r="Q23" s="141">
        <f t="shared" si="175"/>
        <v>89827.332830444706</v>
      </c>
      <c r="R23" s="141">
        <f t="shared" si="175"/>
        <v>113120.97938508245</v>
      </c>
      <c r="S23" s="141">
        <f t="shared" si="175"/>
        <v>157458.02040755135</v>
      </c>
      <c r="T23" s="141">
        <f t="shared" si="175"/>
        <v>133620.60923047597</v>
      </c>
      <c r="U23" s="141">
        <f t="shared" si="175"/>
        <v>95013.69582842385</v>
      </c>
      <c r="V23" s="141">
        <f t="shared" si="175"/>
        <v>132829.35037389022</v>
      </c>
      <c r="W23" s="141">
        <f t="shared" si="175"/>
        <v>169016.11192104279</v>
      </c>
      <c r="X23" s="141">
        <f t="shared" si="175"/>
        <v>200390.18687646801</v>
      </c>
      <c r="Y23" s="141">
        <f t="shared" si="175"/>
        <v>235381.99766763893</v>
      </c>
      <c r="Z23" s="141">
        <f t="shared" si="175"/>
        <v>204383.65340194391</v>
      </c>
    </row>
    <row r="24" spans="13:26">
      <c r="N24">
        <v>2023</v>
      </c>
      <c r="O24" s="141">
        <f t="shared" si="175"/>
        <v>100360.61009065629</v>
      </c>
      <c r="P24" s="141">
        <f t="shared" si="175"/>
        <v>93154.074647616551</v>
      </c>
      <c r="Q24" s="141">
        <f t="shared" si="175"/>
        <v>132395.52962469374</v>
      </c>
      <c r="R24" s="141">
        <f t="shared" si="175"/>
        <v>166985.48388969185</v>
      </c>
      <c r="S24" s="141">
        <f t="shared" si="175"/>
        <v>204120.17196135595</v>
      </c>
      <c r="T24" s="141">
        <f t="shared" si="175"/>
        <v>163876.98733824465</v>
      </c>
      <c r="U24" s="141">
        <f t="shared" si="175"/>
        <v>56422.790928768525</v>
      </c>
      <c r="V24" s="141">
        <f t="shared" si="175"/>
        <v>86366.769919015424</v>
      </c>
      <c r="W24" s="141">
        <f t="shared" si="175"/>
        <v>116085.93415330521</v>
      </c>
      <c r="X24" s="141">
        <f t="shared" si="175"/>
        <v>149441.96171514897</v>
      </c>
      <c r="Y24" s="141">
        <f t="shared" si="175"/>
        <v>174157.02599547993</v>
      </c>
      <c r="Z24" s="141">
        <f t="shared" si="175"/>
        <v>132839.89167393392</v>
      </c>
    </row>
    <row r="25" spans="13:26">
      <c r="N25">
        <v>2024</v>
      </c>
      <c r="O25" s="141">
        <f>CB9</f>
        <v>24796.888063320683</v>
      </c>
      <c r="P25" s="141">
        <f t="shared" ref="P25:Z25" si="176">CC9</f>
        <v>26812.992995106873</v>
      </c>
      <c r="Q25" s="141">
        <f t="shared" si="176"/>
        <v>51000.828751061665</v>
      </c>
      <c r="R25" s="141">
        <f t="shared" si="176"/>
        <v>77931.186085387701</v>
      </c>
      <c r="S25" s="141">
        <f t="shared" si="176"/>
        <v>104231.72005722225</v>
      </c>
      <c r="T25" s="141">
        <f t="shared" si="176"/>
        <v>86301.496556755636</v>
      </c>
      <c r="U25" s="141">
        <f t="shared" si="176"/>
        <v>3268.3105777347737</v>
      </c>
      <c r="V25" s="141">
        <f t="shared" si="176"/>
        <v>24308.642563556685</v>
      </c>
      <c r="W25" s="141">
        <f t="shared" si="176"/>
        <v>46379.582529972206</v>
      </c>
      <c r="X25" s="141">
        <f t="shared" si="176"/>
        <v>68150.606984683545</v>
      </c>
      <c r="Y25" s="141">
        <f t="shared" si="176"/>
        <v>88560.212075592819</v>
      </c>
      <c r="Z25" s="141">
        <f t="shared" si="176"/>
        <v>66898.736289986424</v>
      </c>
    </row>
    <row r="26" spans="13:26">
      <c r="N26">
        <v>2025</v>
      </c>
      <c r="O26" s="141">
        <f>CO9</f>
        <v>9083.4381220932228</v>
      </c>
      <c r="P26" s="141">
        <f t="shared" ref="P26:Z26" si="177">CP9</f>
        <v>10971.447627884409</v>
      </c>
      <c r="Q26" s="141">
        <f t="shared" si="177"/>
        <v>36336.865276299497</v>
      </c>
      <c r="R26" s="141">
        <f t="shared" si="177"/>
        <v>62976.088321547242</v>
      </c>
      <c r="S26" s="141">
        <f t="shared" si="177"/>
        <v>88364.27257099186</v>
      </c>
      <c r="T26" s="141">
        <f t="shared" si="177"/>
        <v>74843.950659863331</v>
      </c>
      <c r="U26" s="141">
        <f t="shared" si="177"/>
        <v>647.86189745194179</v>
      </c>
      <c r="V26" s="141">
        <f t="shared" si="177"/>
        <v>22720.753750883112</v>
      </c>
      <c r="W26" s="141">
        <f t="shared" si="177"/>
        <v>45314.587571297554</v>
      </c>
      <c r="X26" s="141">
        <f t="shared" si="177"/>
        <v>67359.789415145395</v>
      </c>
      <c r="Y26" s="141">
        <f t="shared" si="177"/>
        <v>88582.700518059311</v>
      </c>
      <c r="Z26" s="141">
        <f t="shared" si="177"/>
        <v>71394.11118488315</v>
      </c>
    </row>
    <row r="28" spans="13:26">
      <c r="M28" t="s">
        <v>1042</v>
      </c>
      <c r="N28">
        <v>2019</v>
      </c>
      <c r="O28" s="141">
        <f>O12*0.03</f>
        <v>171065.26237420508</v>
      </c>
      <c r="P28" s="141">
        <f t="shared" ref="P28:Z28" si="178">P12*0.03</f>
        <v>151479.47043648892</v>
      </c>
      <c r="Q28" s="141">
        <f t="shared" si="178"/>
        <v>180820.01105186192</v>
      </c>
      <c r="R28" s="141">
        <f t="shared" si="178"/>
        <v>210594.91653286872</v>
      </c>
      <c r="S28" s="141">
        <f t="shared" si="178"/>
        <v>233405.15562187711</v>
      </c>
      <c r="T28" s="141">
        <f t="shared" si="178"/>
        <v>224258.77261162162</v>
      </c>
      <c r="U28" s="141">
        <f t="shared" si="178"/>
        <v>146569.73847355001</v>
      </c>
      <c r="V28" s="141">
        <f t="shared" si="178"/>
        <v>154467.82643584794</v>
      </c>
      <c r="W28" s="141">
        <f t="shared" si="178"/>
        <v>161377.06664127577</v>
      </c>
      <c r="X28" s="141">
        <f t="shared" si="178"/>
        <v>155995.128431608</v>
      </c>
      <c r="Y28" s="141">
        <f t="shared" si="178"/>
        <v>169856.21884607905</v>
      </c>
      <c r="Z28" s="141">
        <f t="shared" si="178"/>
        <v>166581.95307314722</v>
      </c>
    </row>
    <row r="29" spans="13:26">
      <c r="N29">
        <v>2020</v>
      </c>
      <c r="O29" s="141">
        <f t="shared" ref="O29:Z32" si="179">O13*0.03</f>
        <v>119807.68024428877</v>
      </c>
      <c r="P29" s="141">
        <f t="shared" si="179"/>
        <v>105986.90516534938</v>
      </c>
      <c r="Q29" s="141">
        <f t="shared" si="179"/>
        <v>108887.91738284547</v>
      </c>
      <c r="R29" s="141">
        <f t="shared" si="179"/>
        <v>120027.79075772363</v>
      </c>
      <c r="S29" s="141">
        <f t="shared" si="179"/>
        <v>108597.29638978474</v>
      </c>
      <c r="T29" s="141">
        <f t="shared" si="179"/>
        <v>89205.07729760847</v>
      </c>
      <c r="U29" s="141">
        <f t="shared" si="179"/>
        <v>59591.857805032974</v>
      </c>
      <c r="V29" s="141">
        <f t="shared" si="179"/>
        <v>41344.889776919008</v>
      </c>
      <c r="W29" s="141">
        <f t="shared" si="179"/>
        <v>49436.637039647176</v>
      </c>
      <c r="X29" s="141">
        <f t="shared" si="179"/>
        <v>15338.506110977383</v>
      </c>
      <c r="Y29" s="141">
        <f t="shared" si="179"/>
        <v>24468.312047187814</v>
      </c>
      <c r="Z29" s="141">
        <f t="shared" si="179"/>
        <v>13915.759446242002</v>
      </c>
    </row>
    <row r="30" spans="13:26">
      <c r="N30">
        <v>2021</v>
      </c>
      <c r="O30" s="141">
        <f t="shared" si="179"/>
        <v>7727.5570765039793</v>
      </c>
      <c r="P30" s="141">
        <f t="shared" si="179"/>
        <v>7613.3209147229863</v>
      </c>
      <c r="Q30" s="141">
        <f t="shared" si="179"/>
        <v>24396.831448495708</v>
      </c>
      <c r="R30" s="141">
        <f t="shared" si="179"/>
        <v>27200.143388213637</v>
      </c>
      <c r="S30" s="141">
        <f t="shared" si="179"/>
        <v>53020.443954795548</v>
      </c>
      <c r="T30" s="141">
        <f t="shared" si="179"/>
        <v>44855.481589926945</v>
      </c>
      <c r="U30" s="141">
        <f t="shared" si="179"/>
        <v>37464.466871617093</v>
      </c>
      <c r="V30" s="141">
        <f t="shared" si="179"/>
        <v>70212.147179392923</v>
      </c>
      <c r="W30" s="141">
        <f t="shared" si="179"/>
        <v>119673.56389870227</v>
      </c>
      <c r="X30" s="141">
        <f t="shared" si="179"/>
        <v>179401.97622839746</v>
      </c>
      <c r="Y30" s="141">
        <f t="shared" si="179"/>
        <v>195061.08162633408</v>
      </c>
      <c r="Z30" s="141">
        <f t="shared" si="179"/>
        <v>191870.15027247174</v>
      </c>
    </row>
    <row r="31" spans="13:26">
      <c r="N31">
        <v>2022</v>
      </c>
      <c r="O31" s="141">
        <f t="shared" si="179"/>
        <v>96697.470859101144</v>
      </c>
      <c r="P31" s="141">
        <f t="shared" si="179"/>
        <v>95295.514991617398</v>
      </c>
      <c r="Q31" s="141">
        <f t="shared" si="179"/>
        <v>163322.42332808126</v>
      </c>
      <c r="R31" s="141">
        <f t="shared" si="179"/>
        <v>205674.50797287715</v>
      </c>
      <c r="S31" s="141">
        <f t="shared" si="179"/>
        <v>286287.30983191152</v>
      </c>
      <c r="T31" s="141">
        <f t="shared" si="179"/>
        <v>242946.56223722902</v>
      </c>
      <c r="U31" s="141">
        <f t="shared" si="179"/>
        <v>172752.17423349791</v>
      </c>
      <c r="V31" s="141">
        <f t="shared" si="179"/>
        <v>241507.90977070949</v>
      </c>
      <c r="W31" s="141">
        <f t="shared" si="179"/>
        <v>307302.02167462319</v>
      </c>
      <c r="X31" s="141">
        <f t="shared" si="179"/>
        <v>364345.79432085087</v>
      </c>
      <c r="Y31" s="141">
        <f t="shared" si="179"/>
        <v>427967.2684866162</v>
      </c>
      <c r="Z31" s="141">
        <f t="shared" si="179"/>
        <v>371606.64254898886</v>
      </c>
    </row>
    <row r="32" spans="13:26">
      <c r="N32">
        <v>2023</v>
      </c>
      <c r="O32" s="141">
        <f t="shared" si="179"/>
        <v>182473.83652846597</v>
      </c>
      <c r="P32" s="141">
        <f t="shared" si="179"/>
        <v>169371.04481384828</v>
      </c>
      <c r="Q32" s="141">
        <f t="shared" si="179"/>
        <v>240719.1447721704</v>
      </c>
      <c r="R32" s="141">
        <f t="shared" si="179"/>
        <v>303609.97070853063</v>
      </c>
      <c r="S32" s="141">
        <f t="shared" si="179"/>
        <v>371127.58538428356</v>
      </c>
      <c r="T32" s="141">
        <f t="shared" si="179"/>
        <v>297958.15879680845</v>
      </c>
      <c r="U32" s="141">
        <f t="shared" si="179"/>
        <v>102586.89259776095</v>
      </c>
      <c r="V32" s="141">
        <f t="shared" si="179"/>
        <v>157030.49076184622</v>
      </c>
      <c r="W32" s="141">
        <f t="shared" si="179"/>
        <v>211065.33482419126</v>
      </c>
      <c r="X32" s="141">
        <f t="shared" si="179"/>
        <v>271712.65766390716</v>
      </c>
      <c r="Y32" s="141">
        <f t="shared" si="179"/>
        <v>316649.13817359984</v>
      </c>
      <c r="Z32" s="141">
        <f t="shared" si="179"/>
        <v>241527.07577078894</v>
      </c>
    </row>
    <row r="33" spans="14:26">
      <c r="N33">
        <v>2024</v>
      </c>
      <c r="O33" s="141">
        <f>CB10</f>
        <v>45085.251024219426</v>
      </c>
      <c r="P33" s="141">
        <f t="shared" ref="P33:Z33" si="180">CC10</f>
        <v>48750.896354739765</v>
      </c>
      <c r="Q33" s="141">
        <f t="shared" si="180"/>
        <v>92728.779547384838</v>
      </c>
      <c r="R33" s="141">
        <f t="shared" si="180"/>
        <v>141693.0656097958</v>
      </c>
      <c r="S33" s="141">
        <f t="shared" si="180"/>
        <v>189512.21828585863</v>
      </c>
      <c r="T33" s="141">
        <f t="shared" si="180"/>
        <v>156911.81192137385</v>
      </c>
      <c r="U33" s="141">
        <f t="shared" si="180"/>
        <v>5942.382868608679</v>
      </c>
      <c r="V33" s="141">
        <f t="shared" si="180"/>
        <v>44197.531933739425</v>
      </c>
      <c r="W33" s="141">
        <f t="shared" si="180"/>
        <v>84326.513690858555</v>
      </c>
      <c r="X33" s="141">
        <f t="shared" si="180"/>
        <v>123910.19451760645</v>
      </c>
      <c r="Y33" s="141">
        <f t="shared" si="180"/>
        <v>161018.56741016876</v>
      </c>
      <c r="Z33" s="141">
        <f t="shared" si="180"/>
        <v>121634.06598179348</v>
      </c>
    </row>
    <row r="34" spans="14:26">
      <c r="N34">
        <v>2025</v>
      </c>
      <c r="O34" s="141">
        <f>CO10</f>
        <v>16515.342040169497</v>
      </c>
      <c r="P34" s="141">
        <f t="shared" ref="P34:Z34" si="181">CP10</f>
        <v>19948.086596153469</v>
      </c>
      <c r="Q34" s="141">
        <f t="shared" si="181"/>
        <v>66067.027775089999</v>
      </c>
      <c r="R34" s="141">
        <f t="shared" si="181"/>
        <v>114501.97876644952</v>
      </c>
      <c r="S34" s="141">
        <f t="shared" si="181"/>
        <v>160662.31376543973</v>
      </c>
      <c r="T34" s="141">
        <f t="shared" si="181"/>
        <v>136079.9102906606</v>
      </c>
      <c r="U34" s="141">
        <f t="shared" si="181"/>
        <v>1177.9307226398942</v>
      </c>
      <c r="V34" s="141">
        <f t="shared" si="181"/>
        <v>41310.461365242016</v>
      </c>
      <c r="W34" s="141">
        <f t="shared" si="181"/>
        <v>82390.159220540998</v>
      </c>
      <c r="X34" s="141">
        <f t="shared" si="181"/>
        <v>122472.34439117344</v>
      </c>
      <c r="Y34" s="141">
        <f t="shared" si="181"/>
        <v>161059.45548738056</v>
      </c>
      <c r="Z34" s="141">
        <f t="shared" si="181"/>
        <v>129807.47488160571</v>
      </c>
    </row>
  </sheetData>
  <pageMargins left="0.7" right="0.7" top="0.75" bottom="0.75" header="0.3" footer="0.3"/>
  <customProperties>
    <customPr name="EpmWorksheetKeyString_GUID" r:id="rId1"/>
    <customPr name="FPMExcelClientCellBasedFunctionStatus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DD49D-FD23-4169-A249-AF9BEE1BD7B9}">
  <dimension ref="A1:CF91"/>
  <sheetViews>
    <sheetView topLeftCell="E1" workbookViewId="0">
      <pane ySplit="2" topLeftCell="A3" activePane="bottomLeft" state="frozen"/>
      <selection activeCell="L1" sqref="L1"/>
      <selection pane="bottomLeft" activeCell="I82" sqref="I82"/>
    </sheetView>
  </sheetViews>
  <sheetFormatPr defaultColWidth="9.1796875" defaultRowHeight="15" customHeight="1"/>
  <cols>
    <col min="1" max="1" width="16.453125" style="176" bestFit="1" customWidth="1"/>
    <col min="2" max="2" width="32.54296875" style="176" bestFit="1" customWidth="1"/>
    <col min="3" max="3" width="3.81640625" style="176" bestFit="1" customWidth="1"/>
    <col min="4" max="4" width="13.26953125" style="176" bestFit="1" customWidth="1"/>
    <col min="5" max="5" width="14.26953125" style="176" bestFit="1" customWidth="1"/>
    <col min="6" max="6" width="13.26953125" style="176" bestFit="1" customWidth="1"/>
    <col min="7" max="8" width="15.26953125" style="176" bestFit="1" customWidth="1"/>
    <col min="9" max="10" width="13.26953125" style="176" bestFit="1" customWidth="1"/>
    <col min="11" max="11" width="14.26953125" style="176" bestFit="1" customWidth="1"/>
    <col min="12" max="12" width="13.26953125" style="176" bestFit="1" customWidth="1"/>
    <col min="13" max="13" width="15.26953125" style="176" bestFit="1" customWidth="1"/>
    <col min="14" max="14" width="14.26953125" style="176" bestFit="1" customWidth="1"/>
    <col min="15" max="16" width="13.26953125" style="176" bestFit="1" customWidth="1"/>
    <col min="17" max="17" width="14.26953125" style="176" bestFit="1" customWidth="1"/>
    <col min="18" max="18" width="13.26953125" style="176" bestFit="1" customWidth="1"/>
    <col min="19" max="20" width="15.26953125" style="176" bestFit="1" customWidth="1"/>
    <col min="21" max="22" width="13.26953125" style="176" bestFit="1" customWidth="1"/>
    <col min="23" max="23" width="14.26953125" style="176" bestFit="1" customWidth="1"/>
    <col min="24" max="24" width="13.26953125" style="176" bestFit="1" customWidth="1"/>
    <col min="25" max="25" width="15.26953125" style="176" bestFit="1" customWidth="1"/>
    <col min="26" max="26" width="14.26953125" style="176" bestFit="1" customWidth="1"/>
    <col min="27" max="28" width="13.26953125" style="176" bestFit="1" customWidth="1"/>
    <col min="29" max="29" width="14.26953125" style="176" bestFit="1" customWidth="1"/>
    <col min="30" max="30" width="13.26953125" style="176" bestFit="1" customWidth="1"/>
    <col min="31" max="32" width="15.26953125" style="176" bestFit="1" customWidth="1"/>
    <col min="33" max="34" width="13.26953125" style="176" bestFit="1" customWidth="1"/>
    <col min="35" max="35" width="14.26953125" style="176" bestFit="1" customWidth="1"/>
    <col min="36" max="36" width="13.26953125" style="176" bestFit="1" customWidth="1"/>
    <col min="37" max="38" width="15.26953125" style="176" bestFit="1" customWidth="1"/>
    <col min="39" max="40" width="13.26953125" style="176" bestFit="1" customWidth="1"/>
    <col min="41" max="41" width="14.26953125" style="176" bestFit="1" customWidth="1"/>
    <col min="42" max="42" width="13.26953125" style="176" bestFit="1" customWidth="1"/>
    <col min="43" max="44" width="15.26953125" style="176" bestFit="1" customWidth="1"/>
    <col min="45" max="48" width="13.26953125" style="176" bestFit="1" customWidth="1"/>
    <col min="49" max="50" width="15.26953125" style="176" bestFit="1" customWidth="1"/>
    <col min="51" max="54" width="13.26953125" style="176" bestFit="1" customWidth="1"/>
    <col min="55" max="56" width="15.26953125" style="176" bestFit="1" customWidth="1"/>
    <col min="57" max="60" width="13.26953125" style="176" bestFit="1" customWidth="1"/>
    <col min="61" max="61" width="15.26953125" style="176" bestFit="1" customWidth="1"/>
    <col min="62" max="73" width="15.26953125" style="176" customWidth="1"/>
    <col min="74" max="74" width="4.26953125" style="176" bestFit="1" customWidth="1"/>
    <col min="75" max="16384" width="9.1796875" style="176"/>
  </cols>
  <sheetData>
    <row r="1" spans="1:74" ht="15" customHeight="1">
      <c r="A1" s="177"/>
      <c r="B1" s="177"/>
      <c r="C1" s="237" t="s">
        <v>1067</v>
      </c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9"/>
      <c r="O1" s="237" t="s">
        <v>1068</v>
      </c>
      <c r="P1" s="238"/>
      <c r="Q1" s="238"/>
      <c r="R1" s="238"/>
      <c r="S1" s="238"/>
      <c r="T1" s="238"/>
      <c r="U1" s="238"/>
      <c r="V1" s="238"/>
      <c r="W1" s="238"/>
      <c r="X1" s="238"/>
      <c r="Y1" s="238"/>
      <c r="Z1" s="239"/>
      <c r="AA1" s="237" t="s">
        <v>1069</v>
      </c>
      <c r="AB1" s="238"/>
      <c r="AC1" s="238"/>
      <c r="AD1" s="238"/>
      <c r="AE1" s="238"/>
      <c r="AF1" s="238"/>
      <c r="AG1" s="238"/>
      <c r="AH1" s="238"/>
      <c r="AI1" s="238"/>
      <c r="AJ1" s="238"/>
      <c r="AK1" s="238"/>
      <c r="AL1" s="239"/>
      <c r="AM1" s="237" t="s">
        <v>1070</v>
      </c>
      <c r="AN1" s="238"/>
      <c r="AO1" s="238"/>
      <c r="AP1" s="238"/>
      <c r="AQ1" s="238"/>
      <c r="AR1" s="238"/>
      <c r="AS1" s="238"/>
      <c r="AT1" s="238"/>
      <c r="AU1" s="238"/>
      <c r="AV1" s="238"/>
      <c r="AW1" s="238"/>
      <c r="AX1" s="239"/>
      <c r="AY1" s="237" t="s">
        <v>1202</v>
      </c>
      <c r="AZ1" s="238"/>
      <c r="BA1" s="238"/>
      <c r="BB1" s="238"/>
      <c r="BC1" s="238"/>
      <c r="BD1" s="238"/>
      <c r="BE1" s="238"/>
      <c r="BF1" s="238"/>
      <c r="BG1" s="238"/>
      <c r="BH1" s="238"/>
      <c r="BI1" s="238"/>
      <c r="BJ1" s="239"/>
      <c r="BK1" s="237" t="s">
        <v>1308</v>
      </c>
      <c r="BL1" s="238"/>
      <c r="BM1" s="238"/>
      <c r="BN1" s="238"/>
      <c r="BO1" s="238"/>
      <c r="BP1" s="238"/>
      <c r="BQ1" s="238"/>
      <c r="BR1" s="238"/>
      <c r="BS1" s="238"/>
      <c r="BT1" s="238"/>
      <c r="BU1" s="238"/>
      <c r="BV1" s="239"/>
    </row>
    <row r="2" spans="1:74" ht="15" customHeight="1">
      <c r="A2" s="177"/>
      <c r="B2" s="177"/>
      <c r="C2" s="179" t="s">
        <v>64</v>
      </c>
      <c r="D2" s="179" t="s">
        <v>65</v>
      </c>
      <c r="E2" s="179" t="s">
        <v>66</v>
      </c>
      <c r="F2" s="179" t="s">
        <v>67</v>
      </c>
      <c r="G2" s="179" t="s">
        <v>68</v>
      </c>
      <c r="H2" s="179" t="s">
        <v>69</v>
      </c>
      <c r="I2" s="179" t="s">
        <v>70</v>
      </c>
      <c r="J2" s="179" t="s">
        <v>71</v>
      </c>
      <c r="K2" s="179" t="s">
        <v>72</v>
      </c>
      <c r="L2" s="179" t="s">
        <v>73</v>
      </c>
      <c r="M2" s="179" t="s">
        <v>74</v>
      </c>
      <c r="N2" s="179" t="s">
        <v>75</v>
      </c>
      <c r="O2" s="179" t="s">
        <v>64</v>
      </c>
      <c r="P2" s="179" t="s">
        <v>65</v>
      </c>
      <c r="Q2" s="179" t="s">
        <v>66</v>
      </c>
      <c r="R2" s="179" t="s">
        <v>67</v>
      </c>
      <c r="S2" s="179" t="s">
        <v>68</v>
      </c>
      <c r="T2" s="179" t="s">
        <v>69</v>
      </c>
      <c r="U2" s="179" t="s">
        <v>70</v>
      </c>
      <c r="V2" s="179" t="s">
        <v>71</v>
      </c>
      <c r="W2" s="179" t="s">
        <v>72</v>
      </c>
      <c r="X2" s="179" t="s">
        <v>73</v>
      </c>
      <c r="Y2" s="179" t="s">
        <v>74</v>
      </c>
      <c r="Z2" s="179" t="s">
        <v>75</v>
      </c>
      <c r="AA2" s="179" t="s">
        <v>64</v>
      </c>
      <c r="AB2" s="179" t="s">
        <v>65</v>
      </c>
      <c r="AC2" s="179" t="s">
        <v>66</v>
      </c>
      <c r="AD2" s="179" t="s">
        <v>67</v>
      </c>
      <c r="AE2" s="179" t="s">
        <v>68</v>
      </c>
      <c r="AF2" s="179" t="s">
        <v>69</v>
      </c>
      <c r="AG2" s="179" t="s">
        <v>70</v>
      </c>
      <c r="AH2" s="179" t="s">
        <v>71</v>
      </c>
      <c r="AI2" s="179" t="s">
        <v>72</v>
      </c>
      <c r="AJ2" s="179" t="s">
        <v>73</v>
      </c>
      <c r="AK2" s="179" t="s">
        <v>74</v>
      </c>
      <c r="AL2" s="179" t="s">
        <v>75</v>
      </c>
      <c r="AM2" s="179" t="s">
        <v>64</v>
      </c>
      <c r="AN2" s="179" t="s">
        <v>65</v>
      </c>
      <c r="AO2" s="179" t="s">
        <v>66</v>
      </c>
      <c r="AP2" s="179" t="s">
        <v>67</v>
      </c>
      <c r="AQ2" s="179" t="s">
        <v>68</v>
      </c>
      <c r="AR2" s="179" t="s">
        <v>69</v>
      </c>
      <c r="AS2" s="179" t="s">
        <v>70</v>
      </c>
      <c r="AT2" s="179" t="s">
        <v>71</v>
      </c>
      <c r="AU2" s="179" t="s">
        <v>72</v>
      </c>
      <c r="AV2" s="179" t="s">
        <v>73</v>
      </c>
      <c r="AW2" s="179" t="s">
        <v>74</v>
      </c>
      <c r="AX2" s="179" t="s">
        <v>75</v>
      </c>
      <c r="AY2" s="179" t="s">
        <v>64</v>
      </c>
      <c r="AZ2" s="179" t="s">
        <v>65</v>
      </c>
      <c r="BA2" s="179" t="s">
        <v>66</v>
      </c>
      <c r="BB2" s="179" t="s">
        <v>67</v>
      </c>
      <c r="BC2" s="179" t="s">
        <v>68</v>
      </c>
      <c r="BD2" s="179" t="s">
        <v>69</v>
      </c>
      <c r="BE2" s="179" t="s">
        <v>70</v>
      </c>
      <c r="BF2" s="179" t="s">
        <v>71</v>
      </c>
      <c r="BG2" s="179" t="s">
        <v>72</v>
      </c>
      <c r="BH2" s="179" t="s">
        <v>73</v>
      </c>
      <c r="BI2" s="179" t="s">
        <v>74</v>
      </c>
      <c r="BJ2" s="179" t="s">
        <v>75</v>
      </c>
      <c r="BK2" s="179" t="s">
        <v>64</v>
      </c>
      <c r="BL2" s="179" t="s">
        <v>65</v>
      </c>
      <c r="BM2" s="179" t="s">
        <v>66</v>
      </c>
      <c r="BN2" s="179" t="s">
        <v>67</v>
      </c>
      <c r="BO2" s="179" t="s">
        <v>68</v>
      </c>
      <c r="BP2" s="179" t="s">
        <v>69</v>
      </c>
      <c r="BQ2" s="179" t="s">
        <v>70</v>
      </c>
      <c r="BR2" s="179" t="s">
        <v>71</v>
      </c>
      <c r="BS2" s="179" t="s">
        <v>72</v>
      </c>
      <c r="BT2" s="179" t="s">
        <v>73</v>
      </c>
      <c r="BU2" s="179" t="s">
        <v>74</v>
      </c>
      <c r="BV2" s="179" t="s">
        <v>75</v>
      </c>
    </row>
    <row r="3" spans="1:74" ht="15" customHeight="1">
      <c r="A3" s="234" t="s">
        <v>1071</v>
      </c>
      <c r="B3" s="184" t="s">
        <v>1111</v>
      </c>
      <c r="C3" s="178"/>
      <c r="D3" s="178"/>
      <c r="E3" s="178"/>
      <c r="F3" s="178"/>
      <c r="G3" s="178"/>
      <c r="H3" s="178"/>
      <c r="I3" s="191">
        <v>2328071.808580156</v>
      </c>
      <c r="J3" s="191">
        <v>2328071.808580156</v>
      </c>
      <c r="K3" s="191">
        <v>2328071.808580156</v>
      </c>
      <c r="L3" s="191">
        <v>2328071.808580156</v>
      </c>
      <c r="M3" s="191">
        <v>2328071.808580156</v>
      </c>
      <c r="N3" s="191">
        <v>2328071.808580156</v>
      </c>
      <c r="O3" s="191">
        <v>2328071.808580156</v>
      </c>
      <c r="P3" s="191">
        <v>2328071.808580156</v>
      </c>
      <c r="Q3" s="191">
        <v>2328071.808580156</v>
      </c>
      <c r="R3" s="191">
        <v>2328071.808580156</v>
      </c>
      <c r="S3" s="191">
        <v>2328071.808580156</v>
      </c>
      <c r="T3" s="191">
        <v>2328071.808580156</v>
      </c>
      <c r="U3" s="191">
        <v>2328071.808580156</v>
      </c>
      <c r="V3" s="191">
        <v>2328071.808580156</v>
      </c>
      <c r="W3" s="191">
        <v>2328071.808580156</v>
      </c>
      <c r="X3" s="191">
        <v>2328071.808580156</v>
      </c>
      <c r="Y3" s="191">
        <v>2328071.808580156</v>
      </c>
      <c r="Z3" s="191">
        <v>2328071.808580156</v>
      </c>
      <c r="AA3" s="191">
        <v>2328071.808580156</v>
      </c>
      <c r="AB3" s="191">
        <v>2328071.808580156</v>
      </c>
      <c r="AC3" s="191">
        <v>2328071.808580156</v>
      </c>
      <c r="AD3" s="191">
        <v>2328071.808580156</v>
      </c>
      <c r="AE3" s="191">
        <v>2328071.808580156</v>
      </c>
      <c r="AF3" s="191">
        <v>2328071.808580156</v>
      </c>
      <c r="AG3" s="191">
        <v>2328071.808580156</v>
      </c>
      <c r="AH3" s="191">
        <v>2328071.808580156</v>
      </c>
      <c r="AI3" s="191">
        <v>2328071.808580156</v>
      </c>
      <c r="AJ3" s="191">
        <v>2328071.808580156</v>
      </c>
      <c r="AK3" s="191">
        <v>2328071.808580156</v>
      </c>
      <c r="AL3" s="191">
        <v>2328071.808580156</v>
      </c>
      <c r="AM3" s="191">
        <v>2328071.808580156</v>
      </c>
      <c r="AN3" s="191">
        <v>2328071.808580156</v>
      </c>
      <c r="AO3" s="191">
        <v>2328071.808580156</v>
      </c>
      <c r="AP3" s="191">
        <v>2328071.808580156</v>
      </c>
      <c r="AQ3" s="191">
        <v>2328071.808580156</v>
      </c>
      <c r="AR3" s="191">
        <v>2328071.808580156</v>
      </c>
      <c r="AS3" s="191">
        <v>2328071.808580156</v>
      </c>
      <c r="AT3" s="191">
        <v>2328071.808580156</v>
      </c>
      <c r="AU3" s="191">
        <v>2328071.808580156</v>
      </c>
      <c r="AV3" s="191">
        <v>2328071.808580156</v>
      </c>
      <c r="AW3" s="191">
        <v>2328071.808580156</v>
      </c>
      <c r="AX3" s="191">
        <v>2328071.808580156</v>
      </c>
      <c r="AY3" s="191">
        <v>2328071.808580156</v>
      </c>
      <c r="AZ3" s="191">
        <v>2328071.808580156</v>
      </c>
      <c r="BA3" s="191">
        <v>2328071.808580156</v>
      </c>
      <c r="BB3" s="191">
        <v>2328071.808580156</v>
      </c>
      <c r="BC3" s="191">
        <v>2328071.808580156</v>
      </c>
      <c r="BD3" s="191">
        <v>2328071.808580156</v>
      </c>
      <c r="BE3" s="191">
        <v>2328071.808580156</v>
      </c>
      <c r="BF3" s="191">
        <v>2328071.808580156</v>
      </c>
      <c r="BG3" s="191">
        <v>2328071.808580156</v>
      </c>
      <c r="BH3" s="191">
        <v>2328071.808580156</v>
      </c>
      <c r="BI3" s="191">
        <v>2328071.808580156</v>
      </c>
      <c r="BJ3" s="191">
        <v>2328071.808580156</v>
      </c>
      <c r="BK3" s="178"/>
      <c r="BL3" s="178"/>
      <c r="BM3" s="178"/>
      <c r="BN3" s="178"/>
      <c r="BO3" s="178"/>
      <c r="BP3" s="178"/>
      <c r="BQ3" s="178"/>
      <c r="BR3" s="178"/>
      <c r="BS3" s="178"/>
      <c r="BT3" s="178"/>
      <c r="BU3" s="178"/>
      <c r="BV3" s="178"/>
    </row>
    <row r="4" spans="1:74" ht="15" customHeight="1">
      <c r="A4" s="235"/>
      <c r="B4" s="184" t="s">
        <v>1072</v>
      </c>
      <c r="C4" s="178"/>
      <c r="D4" s="178"/>
      <c r="E4" s="178"/>
      <c r="F4" s="178"/>
      <c r="G4" s="178"/>
      <c r="H4" s="178"/>
      <c r="I4" s="191"/>
      <c r="J4" s="191"/>
      <c r="K4" s="191"/>
      <c r="L4" s="191"/>
      <c r="M4" s="191"/>
      <c r="N4" s="191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191"/>
      <c r="Z4" s="191"/>
      <c r="AA4" s="191"/>
      <c r="AB4" s="191"/>
      <c r="AC4" s="191"/>
      <c r="AD4" s="191"/>
      <c r="AE4" s="191"/>
      <c r="AF4" s="191"/>
      <c r="AG4" s="191"/>
      <c r="AH4" s="191"/>
      <c r="AI4" s="191"/>
      <c r="AJ4" s="191"/>
      <c r="AK4" s="191"/>
      <c r="AL4" s="191"/>
      <c r="AM4" s="191"/>
      <c r="AN4" s="191"/>
      <c r="AO4" s="191"/>
      <c r="AP4" s="191"/>
      <c r="AQ4" s="191"/>
      <c r="AR4" s="191"/>
      <c r="AS4" s="191"/>
      <c r="AT4" s="191"/>
      <c r="AU4" s="191"/>
      <c r="AV4" s="191"/>
      <c r="AW4" s="191"/>
      <c r="AX4" s="191"/>
      <c r="AY4" s="191"/>
      <c r="AZ4" s="191"/>
      <c r="BA4" s="191"/>
      <c r="BB4" s="191"/>
      <c r="BC4" s="191"/>
      <c r="BD4" s="191"/>
      <c r="BE4" s="191"/>
      <c r="BF4" s="191"/>
      <c r="BG4" s="191"/>
      <c r="BH4" s="191"/>
      <c r="BI4" s="191"/>
      <c r="BJ4" s="191"/>
      <c r="BK4" s="178"/>
      <c r="BL4" s="178"/>
      <c r="BM4" s="178"/>
      <c r="BN4" s="178"/>
      <c r="BO4" s="178"/>
      <c r="BP4" s="178"/>
      <c r="BQ4" s="178"/>
      <c r="BR4" s="178"/>
      <c r="BS4" s="178"/>
      <c r="BT4" s="178"/>
      <c r="BU4" s="178"/>
      <c r="BV4" s="178"/>
    </row>
    <row r="5" spans="1:74" ht="15" customHeight="1">
      <c r="A5" s="235"/>
      <c r="B5" s="184" t="s">
        <v>1073</v>
      </c>
      <c r="C5" s="178"/>
      <c r="D5" s="178"/>
      <c r="E5" s="178"/>
      <c r="F5" s="178"/>
      <c r="G5" s="178"/>
      <c r="H5" s="178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  <c r="AB5" s="191"/>
      <c r="AC5" s="191"/>
      <c r="AD5" s="191"/>
      <c r="AE5" s="191"/>
      <c r="AF5" s="191"/>
      <c r="AG5" s="191"/>
      <c r="AH5" s="191"/>
      <c r="AI5" s="191"/>
      <c r="AJ5" s="191"/>
      <c r="AK5" s="191"/>
      <c r="AL5" s="191"/>
      <c r="AM5" s="191"/>
      <c r="AN5" s="191"/>
      <c r="AO5" s="191"/>
      <c r="AP5" s="191"/>
      <c r="AQ5" s="191"/>
      <c r="AR5" s="191"/>
      <c r="AS5" s="191"/>
      <c r="AT5" s="191"/>
      <c r="AU5" s="191"/>
      <c r="AV5" s="191"/>
      <c r="AW5" s="191"/>
      <c r="AX5" s="191"/>
      <c r="AY5" s="191"/>
      <c r="AZ5" s="191"/>
      <c r="BA5" s="191"/>
      <c r="BB5" s="191"/>
      <c r="BC5" s="191"/>
      <c r="BD5" s="191"/>
      <c r="BE5" s="191"/>
      <c r="BF5" s="191"/>
      <c r="BG5" s="191"/>
      <c r="BH5" s="191"/>
      <c r="BI5" s="191"/>
      <c r="BJ5" s="191"/>
      <c r="BK5" s="178"/>
      <c r="BL5" s="178"/>
      <c r="BM5" s="178"/>
      <c r="BN5" s="178"/>
      <c r="BO5" s="178"/>
      <c r="BP5" s="178"/>
      <c r="BQ5" s="178"/>
      <c r="BR5" s="178"/>
      <c r="BS5" s="178"/>
      <c r="BT5" s="178"/>
      <c r="BU5" s="178"/>
      <c r="BV5" s="178"/>
    </row>
    <row r="6" spans="1:74" ht="15" customHeight="1">
      <c r="A6" s="235"/>
      <c r="B6" s="184" t="s">
        <v>1076</v>
      </c>
      <c r="C6" s="178"/>
      <c r="D6" s="178"/>
      <c r="E6" s="178"/>
      <c r="F6" s="178"/>
      <c r="G6" s="178"/>
      <c r="H6" s="178"/>
      <c r="I6" s="191"/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91"/>
      <c r="AS6" s="191"/>
      <c r="AT6" s="191"/>
      <c r="AU6" s="191"/>
      <c r="AV6" s="191"/>
      <c r="AW6" s="191"/>
      <c r="AX6" s="191"/>
      <c r="AY6" s="191"/>
      <c r="AZ6" s="191"/>
      <c r="BA6" s="191"/>
      <c r="BB6" s="191"/>
      <c r="BC6" s="191"/>
      <c r="BD6" s="191"/>
      <c r="BE6" s="191"/>
      <c r="BF6" s="191"/>
      <c r="BG6" s="191"/>
      <c r="BH6" s="191"/>
      <c r="BI6" s="191"/>
      <c r="BJ6" s="191"/>
      <c r="BK6" s="178"/>
      <c r="BL6" s="178"/>
      <c r="BM6" s="178"/>
      <c r="BN6" s="178"/>
      <c r="BO6" s="178"/>
      <c r="BP6" s="178"/>
      <c r="BQ6" s="178"/>
      <c r="BR6" s="178"/>
      <c r="BS6" s="178"/>
      <c r="BT6" s="178"/>
      <c r="BU6" s="178"/>
      <c r="BV6" s="178"/>
    </row>
    <row r="7" spans="1:74" ht="15" customHeight="1">
      <c r="A7" s="235"/>
      <c r="B7" s="184" t="s">
        <v>1077</v>
      </c>
      <c r="C7" s="178"/>
      <c r="D7" s="178"/>
      <c r="E7" s="178"/>
      <c r="F7" s="178"/>
      <c r="G7" s="178"/>
      <c r="H7" s="178"/>
      <c r="I7" s="191"/>
      <c r="J7" s="191"/>
      <c r="K7" s="191"/>
      <c r="L7" s="191"/>
      <c r="M7" s="191"/>
      <c r="N7" s="191"/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91"/>
      <c r="Z7" s="191"/>
      <c r="AA7" s="191"/>
      <c r="AB7" s="191"/>
      <c r="AC7" s="191"/>
      <c r="AD7" s="191"/>
      <c r="AE7" s="191"/>
      <c r="AF7" s="191"/>
      <c r="AG7" s="191"/>
      <c r="AH7" s="191"/>
      <c r="AI7" s="191"/>
      <c r="AJ7" s="191"/>
      <c r="AK7" s="191"/>
      <c r="AL7" s="191"/>
      <c r="AM7" s="191"/>
      <c r="AN7" s="191"/>
      <c r="AO7" s="191"/>
      <c r="AP7" s="191"/>
      <c r="AQ7" s="191"/>
      <c r="AR7" s="191"/>
      <c r="AS7" s="191"/>
      <c r="AT7" s="191"/>
      <c r="AU7" s="191"/>
      <c r="AV7" s="191"/>
      <c r="AW7" s="191"/>
      <c r="AX7" s="191"/>
      <c r="AY7" s="191"/>
      <c r="AZ7" s="191"/>
      <c r="BA7" s="191"/>
      <c r="BB7" s="191"/>
      <c r="BC7" s="191"/>
      <c r="BD7" s="191"/>
      <c r="BE7" s="191"/>
      <c r="BF7" s="191"/>
      <c r="BG7" s="191"/>
      <c r="BH7" s="191"/>
      <c r="BI7" s="191"/>
      <c r="BJ7" s="191"/>
      <c r="BK7" s="178"/>
      <c r="BL7" s="178"/>
      <c r="BM7" s="178"/>
      <c r="BN7" s="178"/>
      <c r="BO7" s="178"/>
      <c r="BP7" s="178"/>
      <c r="BQ7" s="178"/>
      <c r="BR7" s="178"/>
      <c r="BS7" s="178"/>
      <c r="BT7" s="178"/>
      <c r="BU7" s="178"/>
      <c r="BV7" s="178"/>
    </row>
    <row r="8" spans="1:74" ht="15" customHeight="1">
      <c r="A8" s="235"/>
      <c r="B8" s="184" t="s">
        <v>1078</v>
      </c>
      <c r="C8" s="178"/>
      <c r="D8" s="178"/>
      <c r="E8" s="178"/>
      <c r="F8" s="178"/>
      <c r="G8" s="178"/>
      <c r="H8" s="178"/>
      <c r="I8" s="191"/>
      <c r="J8" s="191"/>
      <c r="K8" s="191"/>
      <c r="L8" s="191"/>
      <c r="M8" s="191"/>
      <c r="N8" s="191"/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91"/>
      <c r="Z8" s="191"/>
      <c r="AA8" s="191"/>
      <c r="AB8" s="191"/>
      <c r="AC8" s="191"/>
      <c r="AD8" s="191"/>
      <c r="AE8" s="191"/>
      <c r="AF8" s="191"/>
      <c r="AG8" s="191"/>
      <c r="AH8" s="191"/>
      <c r="AI8" s="191"/>
      <c r="AJ8" s="191"/>
      <c r="AK8" s="191"/>
      <c r="AL8" s="191"/>
      <c r="AM8" s="191"/>
      <c r="AN8" s="191"/>
      <c r="AO8" s="191"/>
      <c r="AP8" s="191"/>
      <c r="AQ8" s="191"/>
      <c r="AR8" s="191"/>
      <c r="AS8" s="191"/>
      <c r="AT8" s="191"/>
      <c r="AU8" s="191"/>
      <c r="AV8" s="191"/>
      <c r="AW8" s="191"/>
      <c r="AX8" s="191"/>
      <c r="AY8" s="191"/>
      <c r="AZ8" s="191"/>
      <c r="BA8" s="191"/>
      <c r="BB8" s="191"/>
      <c r="BC8" s="191"/>
      <c r="BD8" s="191"/>
      <c r="BE8" s="191"/>
      <c r="BF8" s="191"/>
      <c r="BG8" s="191"/>
      <c r="BH8" s="191"/>
      <c r="BI8" s="191"/>
      <c r="BJ8" s="191"/>
      <c r="BK8" s="178"/>
      <c r="BL8" s="178"/>
      <c r="BM8" s="178"/>
      <c r="BN8" s="178"/>
      <c r="BO8" s="178"/>
      <c r="BP8" s="178"/>
      <c r="BQ8" s="178"/>
      <c r="BR8" s="178"/>
      <c r="BS8" s="178"/>
      <c r="BT8" s="178"/>
      <c r="BU8" s="178"/>
      <c r="BV8" s="178"/>
    </row>
    <row r="9" spans="1:74" ht="15" customHeight="1">
      <c r="A9" s="235"/>
      <c r="B9" s="184" t="s">
        <v>1079</v>
      </c>
      <c r="C9" s="178"/>
      <c r="D9" s="178"/>
      <c r="E9" s="178"/>
      <c r="F9" s="178"/>
      <c r="G9" s="178"/>
      <c r="H9" s="178"/>
      <c r="I9" s="191"/>
      <c r="J9" s="191"/>
      <c r="K9" s="191"/>
      <c r="L9" s="191"/>
      <c r="M9" s="191"/>
      <c r="N9" s="191"/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91"/>
      <c r="Z9" s="191"/>
      <c r="AA9" s="191"/>
      <c r="AB9" s="191"/>
      <c r="AC9" s="191"/>
      <c r="AD9" s="191"/>
      <c r="AE9" s="191"/>
      <c r="AF9" s="191"/>
      <c r="AG9" s="191"/>
      <c r="AH9" s="191"/>
      <c r="AI9" s="191"/>
      <c r="AJ9" s="191"/>
      <c r="AK9" s="191"/>
      <c r="AL9" s="191"/>
      <c r="AM9" s="191"/>
      <c r="AN9" s="191"/>
      <c r="AO9" s="191"/>
      <c r="AP9" s="191"/>
      <c r="AQ9" s="191"/>
      <c r="AR9" s="191"/>
      <c r="AS9" s="191"/>
      <c r="AT9" s="191"/>
      <c r="AU9" s="191"/>
      <c r="AV9" s="191"/>
      <c r="AW9" s="191"/>
      <c r="AX9" s="191"/>
      <c r="AY9" s="191"/>
      <c r="AZ9" s="191"/>
      <c r="BA9" s="191"/>
      <c r="BB9" s="191"/>
      <c r="BC9" s="191"/>
      <c r="BD9" s="191"/>
      <c r="BE9" s="191"/>
      <c r="BF9" s="191"/>
      <c r="BG9" s="191"/>
      <c r="BH9" s="191"/>
      <c r="BI9" s="191"/>
      <c r="BJ9" s="191"/>
      <c r="BK9" s="178"/>
      <c r="BL9" s="178"/>
      <c r="BM9" s="178"/>
      <c r="BN9" s="178"/>
      <c r="BO9" s="178"/>
      <c r="BP9" s="178"/>
      <c r="BQ9" s="178"/>
      <c r="BR9" s="178"/>
      <c r="BS9" s="178"/>
      <c r="BT9" s="178"/>
      <c r="BU9" s="178"/>
      <c r="BV9" s="178"/>
    </row>
    <row r="10" spans="1:74" ht="15" customHeight="1">
      <c r="A10" s="235"/>
      <c r="B10" s="184" t="s">
        <v>1080</v>
      </c>
      <c r="C10" s="178"/>
      <c r="D10" s="178"/>
      <c r="E10" s="178"/>
      <c r="F10" s="178"/>
      <c r="G10" s="178"/>
      <c r="H10" s="178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  <c r="AD10" s="191"/>
      <c r="AE10" s="191"/>
      <c r="AF10" s="191"/>
      <c r="AG10" s="191"/>
      <c r="AH10" s="191"/>
      <c r="AI10" s="191"/>
      <c r="AJ10" s="191"/>
      <c r="AK10" s="191"/>
      <c r="AL10" s="191"/>
      <c r="AM10" s="191"/>
      <c r="AN10" s="191"/>
      <c r="AO10" s="191"/>
      <c r="AP10" s="191"/>
      <c r="AQ10" s="191"/>
      <c r="AR10" s="191"/>
      <c r="AS10" s="191"/>
      <c r="AT10" s="191"/>
      <c r="AU10" s="191"/>
      <c r="AV10" s="191"/>
      <c r="AW10" s="191"/>
      <c r="AX10" s="191"/>
      <c r="AY10" s="191"/>
      <c r="AZ10" s="191"/>
      <c r="BA10" s="191"/>
      <c r="BB10" s="191"/>
      <c r="BC10" s="191"/>
      <c r="BD10" s="191"/>
      <c r="BE10" s="191"/>
      <c r="BF10" s="191"/>
      <c r="BG10" s="191"/>
      <c r="BH10" s="191"/>
      <c r="BI10" s="191"/>
      <c r="BJ10" s="191"/>
      <c r="BK10" s="178"/>
      <c r="BL10" s="178"/>
      <c r="BM10" s="178"/>
      <c r="BN10" s="178"/>
      <c r="BO10" s="178"/>
      <c r="BP10" s="178"/>
      <c r="BQ10" s="178"/>
      <c r="BR10" s="178"/>
      <c r="BS10" s="178"/>
      <c r="BT10" s="178"/>
      <c r="BU10" s="178"/>
      <c r="BV10" s="178"/>
    </row>
    <row r="11" spans="1:74" ht="15" customHeight="1">
      <c r="A11" s="235"/>
      <c r="B11" s="186" t="s">
        <v>1081</v>
      </c>
      <c r="C11" s="178"/>
      <c r="D11" s="178"/>
      <c r="E11" s="178"/>
      <c r="F11" s="178"/>
      <c r="G11" s="178"/>
      <c r="H11" s="178"/>
      <c r="I11" s="178">
        <v>2328071.808580156</v>
      </c>
      <c r="J11" s="178">
        <v>2328071.808580156</v>
      </c>
      <c r="K11" s="178">
        <v>2328071.808580156</v>
      </c>
      <c r="L11" s="178">
        <v>2328071.808580156</v>
      </c>
      <c r="M11" s="178">
        <v>2328071.808580156</v>
      </c>
      <c r="N11" s="178">
        <v>2328071.808580156</v>
      </c>
      <c r="O11" s="178">
        <v>2328071.808580156</v>
      </c>
      <c r="P11" s="178">
        <v>2328071.808580156</v>
      </c>
      <c r="Q11" s="178">
        <v>2328071.808580156</v>
      </c>
      <c r="R11" s="178">
        <v>2328071.808580156</v>
      </c>
      <c r="S11" s="178">
        <v>2328071.808580156</v>
      </c>
      <c r="T11" s="178">
        <v>2328071.808580156</v>
      </c>
      <c r="U11" s="178">
        <v>2328071.808580156</v>
      </c>
      <c r="V11" s="178">
        <v>2328071.808580156</v>
      </c>
      <c r="W11" s="178">
        <v>2328071.808580156</v>
      </c>
      <c r="X11" s="178">
        <v>2328071.808580156</v>
      </c>
      <c r="Y11" s="178">
        <v>2328071.808580156</v>
      </c>
      <c r="Z11" s="178">
        <v>2328071.808580156</v>
      </c>
      <c r="AA11" s="178">
        <v>2328071.808580156</v>
      </c>
      <c r="AB11" s="178">
        <v>2328071.808580156</v>
      </c>
      <c r="AC11" s="178">
        <v>2328071.808580156</v>
      </c>
      <c r="AD11" s="178">
        <v>2328071.808580156</v>
      </c>
      <c r="AE11" s="178">
        <v>2328071.808580156</v>
      </c>
      <c r="AF11" s="178">
        <v>2328071.808580156</v>
      </c>
      <c r="AG11" s="178">
        <v>2328071.808580156</v>
      </c>
      <c r="AH11" s="178">
        <v>2328071.808580156</v>
      </c>
      <c r="AI11" s="178">
        <v>2328071.808580156</v>
      </c>
      <c r="AJ11" s="178">
        <v>2328071.808580156</v>
      </c>
      <c r="AK11" s="178">
        <v>2328071.808580156</v>
      </c>
      <c r="AL11" s="178">
        <v>2328071.808580156</v>
      </c>
      <c r="AM11" s="178">
        <v>2328071.808580156</v>
      </c>
      <c r="AN11" s="178">
        <v>2328071.808580156</v>
      </c>
      <c r="AO11" s="178">
        <v>2328071.808580156</v>
      </c>
      <c r="AP11" s="178">
        <v>2328071.808580156</v>
      </c>
      <c r="AQ11" s="178">
        <v>2328071.808580156</v>
      </c>
      <c r="AR11" s="178">
        <v>2328071.808580156</v>
      </c>
      <c r="AS11" s="178">
        <v>2328071.808580156</v>
      </c>
      <c r="AT11" s="178">
        <v>2328071.808580156</v>
      </c>
      <c r="AU11" s="178">
        <v>2328071.808580156</v>
      </c>
      <c r="AV11" s="178">
        <v>2328071.808580156</v>
      </c>
      <c r="AW11" s="178">
        <v>2328071.808580156</v>
      </c>
      <c r="AX11" s="178">
        <v>2328071.808580156</v>
      </c>
      <c r="AY11" s="178">
        <v>2328071.808580156</v>
      </c>
      <c r="AZ11" s="178">
        <v>2328071.808580156</v>
      </c>
      <c r="BA11" s="178">
        <v>2328071.808580156</v>
      </c>
      <c r="BB11" s="178">
        <v>2328071.808580156</v>
      </c>
      <c r="BC11" s="178">
        <v>2328071.808580156</v>
      </c>
      <c r="BD11" s="178">
        <v>2328071.808580156</v>
      </c>
      <c r="BE11" s="178">
        <v>2328071.808580156</v>
      </c>
      <c r="BF11" s="178">
        <v>2328071.808580156</v>
      </c>
      <c r="BG11" s="178">
        <v>2328071.808580156</v>
      </c>
      <c r="BH11" s="178">
        <v>2328071.808580156</v>
      </c>
      <c r="BI11" s="178">
        <v>2328071.808580156</v>
      </c>
      <c r="BJ11" s="178">
        <v>2328071.808580156</v>
      </c>
      <c r="BK11" s="178"/>
      <c r="BL11" s="178"/>
      <c r="BM11" s="178"/>
      <c r="BN11" s="178"/>
      <c r="BO11" s="178"/>
      <c r="BP11" s="178"/>
      <c r="BQ11" s="178"/>
      <c r="BR11" s="178"/>
      <c r="BS11" s="178"/>
      <c r="BT11" s="178"/>
      <c r="BU11" s="178"/>
      <c r="BV11" s="178"/>
    </row>
    <row r="12" spans="1:74" ht="15" customHeight="1">
      <c r="A12" s="235"/>
      <c r="B12" s="184" t="s">
        <v>1203</v>
      </c>
      <c r="C12" s="178"/>
      <c r="D12" s="178"/>
      <c r="E12" s="178"/>
      <c r="F12" s="178"/>
      <c r="G12" s="178"/>
      <c r="H12" s="178"/>
      <c r="I12" s="191">
        <v>1645764.360145658</v>
      </c>
      <c r="J12" s="191">
        <v>1741313.4431471664</v>
      </c>
      <c r="K12" s="191">
        <v>1618334.9541432301</v>
      </c>
      <c r="L12" s="191">
        <v>1568116.763453336</v>
      </c>
      <c r="M12" s="191">
        <v>1658792.7858809978</v>
      </c>
      <c r="N12" s="191">
        <v>1489987.0239703495</v>
      </c>
      <c r="O12" s="191">
        <v>1795203.3522382008</v>
      </c>
      <c r="P12" s="191">
        <v>1563262.6382876975</v>
      </c>
      <c r="Q12" s="191">
        <v>1495793.8790496401</v>
      </c>
      <c r="R12" s="191">
        <v>1799048.2694822946</v>
      </c>
      <c r="S12" s="191">
        <v>1467290.6587740043</v>
      </c>
      <c r="T12" s="191">
        <v>1558095.0005596343</v>
      </c>
      <c r="U12" s="191">
        <v>1541789.0969706031</v>
      </c>
      <c r="V12" s="191">
        <v>1578504.3441724807</v>
      </c>
      <c r="W12" s="191">
        <v>1563751.9671241399</v>
      </c>
      <c r="X12" s="191">
        <v>1599282.0056367456</v>
      </c>
      <c r="Y12" s="191">
        <v>1484685.7970828027</v>
      </c>
      <c r="Z12" s="191">
        <v>1421323.9409463003</v>
      </c>
      <c r="AA12" s="191">
        <v>1553588.2340471244</v>
      </c>
      <c r="AB12" s="191">
        <v>1441858.3221669528</v>
      </c>
      <c r="AC12" s="191">
        <v>1332038.1414385953</v>
      </c>
      <c r="AD12" s="191">
        <v>1555074.2399845973</v>
      </c>
      <c r="AE12" s="191">
        <v>1305397.3786098226</v>
      </c>
      <c r="AF12" s="191">
        <v>1430980.5736890717</v>
      </c>
      <c r="AG12" s="191">
        <v>1462200.6908678813</v>
      </c>
      <c r="AH12" s="191">
        <v>1310929.8484456164</v>
      </c>
      <c r="AI12" s="191">
        <v>1386723.4425440484</v>
      </c>
      <c r="AJ12" s="191">
        <v>1371971.0654957076</v>
      </c>
      <c r="AK12" s="191">
        <v>1357218.6884473665</v>
      </c>
      <c r="AL12" s="191">
        <v>1255732.802195275</v>
      </c>
      <c r="AM12" s="191">
        <v>1324150.9645159263</v>
      </c>
      <c r="AN12" s="191">
        <v>1309438.1760213047</v>
      </c>
      <c r="AO12" s="191">
        <v>1210852.2220818826</v>
      </c>
      <c r="AP12" s="191">
        <v>1280012.5990320623</v>
      </c>
      <c r="AQ12" s="191">
        <v>1224316.3319678218</v>
      </c>
      <c r="AR12" s="191">
        <v>1331403.952228307</v>
      </c>
      <c r="AS12" s="191">
        <v>1115783.1102976876</v>
      </c>
      <c r="AT12" s="191">
        <v>1221161.445053576</v>
      </c>
      <c r="AU12" s="191">
        <v>1245335.9542385477</v>
      </c>
      <c r="AV12" s="191">
        <v>1114534.4316890056</v>
      </c>
      <c r="AW12" s="191">
        <v>1291210.2387967387</v>
      </c>
      <c r="AX12" s="191">
        <v>1049367.4489704445</v>
      </c>
      <c r="AY12" s="191">
        <v>1110426.4406219781</v>
      </c>
      <c r="AZ12" s="191">
        <v>1206095.3449597606</v>
      </c>
      <c r="BA12" s="191">
        <v>1009518.0521740984</v>
      </c>
      <c r="BB12" s="191">
        <v>1031976.3256379679</v>
      </c>
      <c r="BC12" s="191">
        <v>1053481.4949490563</v>
      </c>
      <c r="BD12" s="191">
        <v>1108652.7397489508</v>
      </c>
      <c r="BE12" s="191">
        <v>990697.27261244936</v>
      </c>
      <c r="BF12" s="191">
        <v>1044607.9831181194</v>
      </c>
      <c r="BG12" s="191">
        <v>1029895.1946234982</v>
      </c>
      <c r="BH12" s="191">
        <v>982300.31285790366</v>
      </c>
      <c r="BI12" s="191">
        <v>1065123.1617826461</v>
      </c>
      <c r="BJ12" s="191">
        <v>889969.86178506061</v>
      </c>
      <c r="BK12" s="178"/>
      <c r="BL12" s="178"/>
      <c r="BM12" s="178"/>
      <c r="BN12" s="178"/>
      <c r="BO12" s="178"/>
      <c r="BP12" s="178"/>
      <c r="BQ12" s="178"/>
      <c r="BR12" s="178"/>
      <c r="BS12" s="178"/>
      <c r="BT12" s="178"/>
      <c r="BU12" s="178"/>
      <c r="BV12" s="178"/>
    </row>
    <row r="13" spans="1:74" ht="15" customHeight="1">
      <c r="A13" s="235"/>
      <c r="B13" s="184" t="s">
        <v>1082</v>
      </c>
      <c r="C13" s="178"/>
      <c r="D13" s="178"/>
      <c r="E13" s="178"/>
      <c r="F13" s="178"/>
      <c r="G13" s="178"/>
      <c r="H13" s="178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91"/>
      <c r="AL13" s="191"/>
      <c r="AM13" s="191"/>
      <c r="AN13" s="191"/>
      <c r="AO13" s="191"/>
      <c r="AP13" s="191"/>
      <c r="AQ13" s="191"/>
      <c r="AR13" s="191"/>
      <c r="AS13" s="191"/>
      <c r="AT13" s="191"/>
      <c r="AU13" s="191"/>
      <c r="AV13" s="191"/>
      <c r="AW13" s="191"/>
      <c r="AX13" s="191"/>
      <c r="AY13" s="191"/>
      <c r="AZ13" s="191"/>
      <c r="BA13" s="191"/>
      <c r="BB13" s="191"/>
      <c r="BC13" s="191"/>
      <c r="BD13" s="191"/>
      <c r="BE13" s="191"/>
      <c r="BF13" s="191"/>
      <c r="BG13" s="191"/>
      <c r="BH13" s="191"/>
      <c r="BI13" s="191"/>
      <c r="BJ13" s="191"/>
      <c r="BK13" s="178"/>
      <c r="BL13" s="178"/>
      <c r="BM13" s="178"/>
      <c r="BN13" s="178"/>
      <c r="BO13" s="178"/>
      <c r="BP13" s="178"/>
      <c r="BQ13" s="178"/>
      <c r="BR13" s="178"/>
      <c r="BS13" s="178"/>
      <c r="BT13" s="178"/>
      <c r="BU13" s="178"/>
      <c r="BV13" s="178"/>
    </row>
    <row r="14" spans="1:74" ht="15" customHeight="1">
      <c r="A14" s="235"/>
      <c r="B14" s="184" t="s">
        <v>1083</v>
      </c>
      <c r="C14" s="178"/>
      <c r="D14" s="178"/>
      <c r="E14" s="178"/>
      <c r="F14" s="178"/>
      <c r="G14" s="178"/>
      <c r="H14" s="178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  <c r="AD14" s="191"/>
      <c r="AE14" s="191"/>
      <c r="AF14" s="191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1"/>
      <c r="BB14" s="191"/>
      <c r="BC14" s="191"/>
      <c r="BD14" s="191"/>
      <c r="BE14" s="191"/>
      <c r="BF14" s="191"/>
      <c r="BG14" s="191"/>
      <c r="BH14" s="191"/>
      <c r="BI14" s="191"/>
      <c r="BJ14" s="191"/>
      <c r="BK14" s="178"/>
      <c r="BL14" s="178"/>
      <c r="BM14" s="178"/>
      <c r="BN14" s="178"/>
      <c r="BO14" s="178"/>
      <c r="BP14" s="178"/>
      <c r="BQ14" s="178"/>
      <c r="BR14" s="178"/>
      <c r="BS14" s="178"/>
      <c r="BT14" s="178"/>
      <c r="BU14" s="178"/>
      <c r="BV14" s="178"/>
    </row>
    <row r="15" spans="1:74" ht="15" customHeight="1">
      <c r="A15" s="235"/>
      <c r="B15" s="184" t="s">
        <v>1086</v>
      </c>
      <c r="C15" s="178"/>
      <c r="D15" s="178"/>
      <c r="E15" s="178"/>
      <c r="F15" s="178"/>
      <c r="G15" s="178"/>
      <c r="H15" s="178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  <c r="AD15" s="191"/>
      <c r="AE15" s="191"/>
      <c r="AF15" s="191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91"/>
      <c r="AS15" s="191"/>
      <c r="AT15" s="191"/>
      <c r="AU15" s="191"/>
      <c r="AV15" s="191"/>
      <c r="AW15" s="191"/>
      <c r="AX15" s="191"/>
      <c r="AY15" s="191"/>
      <c r="AZ15" s="191"/>
      <c r="BA15" s="191"/>
      <c r="BB15" s="191"/>
      <c r="BC15" s="191"/>
      <c r="BD15" s="191"/>
      <c r="BE15" s="191"/>
      <c r="BF15" s="191"/>
      <c r="BG15" s="191"/>
      <c r="BH15" s="191"/>
      <c r="BI15" s="191"/>
      <c r="BJ15" s="191"/>
      <c r="BK15" s="178"/>
      <c r="BL15" s="178"/>
      <c r="BM15" s="178"/>
      <c r="BN15" s="178"/>
      <c r="BO15" s="178"/>
      <c r="BP15" s="178"/>
      <c r="BQ15" s="178"/>
      <c r="BR15" s="178"/>
      <c r="BS15" s="178"/>
      <c r="BT15" s="178"/>
      <c r="BU15" s="178"/>
      <c r="BV15" s="178"/>
    </row>
    <row r="16" spans="1:74" ht="15" customHeight="1">
      <c r="A16" s="235"/>
      <c r="B16" s="184" t="s">
        <v>1087</v>
      </c>
      <c r="C16" s="178"/>
      <c r="D16" s="178"/>
      <c r="E16" s="178"/>
      <c r="F16" s="178"/>
      <c r="G16" s="178"/>
      <c r="H16" s="178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1"/>
      <c r="AD16" s="191"/>
      <c r="AE16" s="191"/>
      <c r="AF16" s="191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78"/>
      <c r="BL16" s="178"/>
      <c r="BM16" s="178"/>
      <c r="BN16" s="178"/>
      <c r="BO16" s="178"/>
      <c r="BP16" s="178"/>
      <c r="BQ16" s="178"/>
      <c r="BR16" s="178"/>
      <c r="BS16" s="178"/>
      <c r="BT16" s="178"/>
      <c r="BU16" s="178"/>
      <c r="BV16" s="178"/>
    </row>
    <row r="17" spans="1:74" ht="15" customHeight="1">
      <c r="A17" s="235"/>
      <c r="B17" s="184" t="s">
        <v>1088</v>
      </c>
      <c r="C17" s="178"/>
      <c r="D17" s="178"/>
      <c r="E17" s="178"/>
      <c r="F17" s="178"/>
      <c r="G17" s="178"/>
      <c r="H17" s="178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191"/>
      <c r="AD17" s="191"/>
      <c r="AE17" s="191"/>
      <c r="AF17" s="191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78"/>
      <c r="BL17" s="178"/>
      <c r="BM17" s="178"/>
      <c r="BN17" s="178"/>
      <c r="BO17" s="178"/>
      <c r="BP17" s="178"/>
      <c r="BQ17" s="178"/>
      <c r="BR17" s="178"/>
      <c r="BS17" s="178"/>
      <c r="BT17" s="178"/>
      <c r="BU17" s="178"/>
      <c r="BV17" s="178"/>
    </row>
    <row r="18" spans="1:74" ht="15" customHeight="1">
      <c r="A18" s="235"/>
      <c r="B18" s="184" t="s">
        <v>1089</v>
      </c>
      <c r="C18" s="178"/>
      <c r="D18" s="178"/>
      <c r="E18" s="178"/>
      <c r="F18" s="178"/>
      <c r="G18" s="178"/>
      <c r="H18" s="178"/>
      <c r="I18" s="191"/>
      <c r="J18" s="191"/>
      <c r="K18" s="191"/>
      <c r="L18" s="191"/>
      <c r="M18" s="191"/>
      <c r="N18" s="191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91"/>
      <c r="Z18" s="191"/>
      <c r="AA18" s="191"/>
      <c r="AB18" s="191"/>
      <c r="AC18" s="191"/>
      <c r="AD18" s="191"/>
      <c r="AE18" s="191"/>
      <c r="AF18" s="191"/>
      <c r="AG18" s="191"/>
      <c r="AH18" s="191"/>
      <c r="AI18" s="191"/>
      <c r="AJ18" s="191"/>
      <c r="AK18" s="191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1"/>
      <c r="BB18" s="191"/>
      <c r="BC18" s="191"/>
      <c r="BD18" s="191"/>
      <c r="BE18" s="191"/>
      <c r="BF18" s="191"/>
      <c r="BG18" s="191"/>
      <c r="BH18" s="191"/>
      <c r="BI18" s="191"/>
      <c r="BJ18" s="191"/>
      <c r="BK18" s="178"/>
      <c r="BL18" s="178"/>
      <c r="BM18" s="178"/>
      <c r="BN18" s="178"/>
      <c r="BO18" s="178"/>
      <c r="BP18" s="178"/>
      <c r="BQ18" s="178"/>
      <c r="BR18" s="178"/>
      <c r="BS18" s="178"/>
      <c r="BT18" s="178"/>
      <c r="BU18" s="178"/>
      <c r="BV18" s="178"/>
    </row>
    <row r="19" spans="1:74" ht="15" customHeight="1">
      <c r="A19" s="235"/>
      <c r="B19" s="184" t="s">
        <v>1090</v>
      </c>
      <c r="C19" s="178"/>
      <c r="D19" s="178"/>
      <c r="E19" s="178"/>
      <c r="F19" s="178"/>
      <c r="G19" s="178"/>
      <c r="H19" s="178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191"/>
      <c r="AD19" s="191"/>
      <c r="AE19" s="191"/>
      <c r="AF19" s="191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78"/>
      <c r="BL19" s="178"/>
      <c r="BM19" s="178"/>
      <c r="BN19" s="178"/>
      <c r="BO19" s="178"/>
      <c r="BP19" s="178"/>
      <c r="BQ19" s="178"/>
      <c r="BR19" s="178"/>
      <c r="BS19" s="178"/>
      <c r="BT19" s="178"/>
      <c r="BU19" s="178"/>
      <c r="BV19" s="178"/>
    </row>
    <row r="20" spans="1:74" ht="15" customHeight="1">
      <c r="A20" s="235"/>
      <c r="B20" s="186" t="s">
        <v>1091</v>
      </c>
      <c r="C20" s="178"/>
      <c r="D20" s="178"/>
      <c r="E20" s="178"/>
      <c r="F20" s="178"/>
      <c r="G20" s="178"/>
      <c r="H20" s="178"/>
      <c r="I20" s="178">
        <v>1645764.360145658</v>
      </c>
      <c r="J20" s="178">
        <v>1741313.4431471664</v>
      </c>
      <c r="K20" s="178">
        <v>1618334.9541432301</v>
      </c>
      <c r="L20" s="178">
        <v>1568116.763453336</v>
      </c>
      <c r="M20" s="178">
        <v>1658792.7858809978</v>
      </c>
      <c r="N20" s="178">
        <v>1489987.0239703495</v>
      </c>
      <c r="O20" s="178">
        <v>1795203.3522382008</v>
      </c>
      <c r="P20" s="178">
        <v>1563262.6382876975</v>
      </c>
      <c r="Q20" s="178">
        <v>1495793.8790496401</v>
      </c>
      <c r="R20" s="178">
        <v>1799048.2694822946</v>
      </c>
      <c r="S20" s="178">
        <v>1467290.6587740043</v>
      </c>
      <c r="T20" s="178">
        <v>1558095.0005596343</v>
      </c>
      <c r="U20" s="178">
        <v>1541789.0969706031</v>
      </c>
      <c r="V20" s="178">
        <v>1578504.3441724807</v>
      </c>
      <c r="W20" s="178">
        <v>1563751.9671241399</v>
      </c>
      <c r="X20" s="178">
        <v>1599282.0056367456</v>
      </c>
      <c r="Y20" s="178">
        <v>1484685.7970828027</v>
      </c>
      <c r="Z20" s="178">
        <v>1421323.9409463003</v>
      </c>
      <c r="AA20" s="178">
        <v>1553588.2340471244</v>
      </c>
      <c r="AB20" s="178">
        <v>1441858.3221669528</v>
      </c>
      <c r="AC20" s="178">
        <v>1332038.1414385953</v>
      </c>
      <c r="AD20" s="178">
        <v>1555074.2399845973</v>
      </c>
      <c r="AE20" s="178">
        <v>1305397.3786098226</v>
      </c>
      <c r="AF20" s="178">
        <v>1430980.5736890717</v>
      </c>
      <c r="AG20" s="178">
        <v>1462200.6908678813</v>
      </c>
      <c r="AH20" s="178">
        <v>1310929.8484456164</v>
      </c>
      <c r="AI20" s="178">
        <v>1386723.4425440484</v>
      </c>
      <c r="AJ20" s="178">
        <v>1371971.0654957076</v>
      </c>
      <c r="AK20" s="178">
        <v>1357218.6884473665</v>
      </c>
      <c r="AL20" s="178">
        <v>1255732.802195275</v>
      </c>
      <c r="AM20" s="178">
        <v>1324150.9645159263</v>
      </c>
      <c r="AN20" s="178">
        <v>1309438.1760213047</v>
      </c>
      <c r="AO20" s="178">
        <v>1210852.2220818826</v>
      </c>
      <c r="AP20" s="178">
        <v>1280012.5990320623</v>
      </c>
      <c r="AQ20" s="178">
        <v>1224316.3319678218</v>
      </c>
      <c r="AR20" s="178">
        <v>1331403.952228307</v>
      </c>
      <c r="AS20" s="178">
        <v>1115783.1102976876</v>
      </c>
      <c r="AT20" s="178">
        <v>1221161.445053576</v>
      </c>
      <c r="AU20" s="178">
        <v>1245335.9542385477</v>
      </c>
      <c r="AV20" s="178">
        <v>1114534.4316890056</v>
      </c>
      <c r="AW20" s="178">
        <v>1291210.2387967387</v>
      </c>
      <c r="AX20" s="178">
        <v>1049367.4489704445</v>
      </c>
      <c r="AY20" s="178">
        <v>1110426.4406219781</v>
      </c>
      <c r="AZ20" s="178">
        <v>1206095.3449597606</v>
      </c>
      <c r="BA20" s="178">
        <v>1009518.0521740984</v>
      </c>
      <c r="BB20" s="178">
        <v>1031976.3256379679</v>
      </c>
      <c r="BC20" s="178">
        <v>1053481.4949490563</v>
      </c>
      <c r="BD20" s="178">
        <v>1108652.7397489508</v>
      </c>
      <c r="BE20" s="178">
        <v>990697.27261244936</v>
      </c>
      <c r="BF20" s="178">
        <v>1044607.9831181194</v>
      </c>
      <c r="BG20" s="178">
        <v>1029895.1946234982</v>
      </c>
      <c r="BH20" s="178">
        <v>982300.31285790366</v>
      </c>
      <c r="BI20" s="178">
        <v>1065123.1617826461</v>
      </c>
      <c r="BJ20" s="178">
        <v>889969.86178506061</v>
      </c>
      <c r="BK20" s="178"/>
      <c r="BL20" s="178"/>
      <c r="BM20" s="178"/>
      <c r="BN20" s="178"/>
      <c r="BO20" s="178"/>
      <c r="BP20" s="178"/>
      <c r="BQ20" s="178"/>
      <c r="BR20" s="178"/>
      <c r="BS20" s="178"/>
      <c r="BT20" s="178"/>
      <c r="BU20" s="178"/>
      <c r="BV20" s="178"/>
    </row>
    <row r="21" spans="1:74" ht="15" customHeight="1">
      <c r="A21" s="235"/>
      <c r="B21" s="184" t="s">
        <v>1092</v>
      </c>
      <c r="C21" s="178"/>
      <c r="D21" s="178"/>
      <c r="E21" s="178"/>
      <c r="F21" s="178"/>
      <c r="G21" s="178"/>
      <c r="H21" s="178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78"/>
      <c r="BL21" s="178"/>
      <c r="BM21" s="178"/>
      <c r="BN21" s="178"/>
      <c r="BO21" s="178"/>
      <c r="BP21" s="178"/>
      <c r="BQ21" s="178"/>
      <c r="BR21" s="178"/>
      <c r="BS21" s="178"/>
      <c r="BT21" s="178"/>
      <c r="BU21" s="178"/>
      <c r="BV21" s="178"/>
    </row>
    <row r="22" spans="1:74" ht="15" customHeight="1">
      <c r="A22" s="235"/>
      <c r="B22" s="186" t="s">
        <v>1093</v>
      </c>
      <c r="C22" s="178"/>
      <c r="D22" s="178"/>
      <c r="E22" s="178"/>
      <c r="F22" s="178"/>
      <c r="G22" s="178"/>
      <c r="H22" s="178"/>
      <c r="I22" s="178"/>
      <c r="J22" s="178"/>
      <c r="K22" s="178"/>
      <c r="L22" s="178"/>
      <c r="M22" s="178"/>
      <c r="N22" s="178"/>
      <c r="O22" s="178"/>
      <c r="P22" s="178"/>
      <c r="Q22" s="178"/>
      <c r="R22" s="178"/>
      <c r="S22" s="178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  <c r="BR22" s="178"/>
      <c r="BS22" s="178"/>
      <c r="BT22" s="178"/>
      <c r="BU22" s="178"/>
      <c r="BV22" s="178"/>
    </row>
    <row r="23" spans="1:74" ht="15" customHeight="1">
      <c r="A23" s="235"/>
      <c r="B23" s="184" t="s">
        <v>1095</v>
      </c>
      <c r="C23" s="178"/>
      <c r="D23" s="178"/>
      <c r="E23" s="178"/>
      <c r="F23" s="178"/>
      <c r="G23" s="178"/>
      <c r="H23" s="178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78"/>
      <c r="BL23" s="178"/>
      <c r="BM23" s="178"/>
      <c r="BN23" s="178"/>
      <c r="BO23" s="178"/>
      <c r="BP23" s="178"/>
      <c r="BQ23" s="178"/>
      <c r="BR23" s="178"/>
      <c r="BS23" s="178"/>
      <c r="BT23" s="178"/>
      <c r="BU23" s="178"/>
      <c r="BV23" s="178"/>
    </row>
    <row r="24" spans="1:74" ht="15" customHeight="1">
      <c r="A24" s="235"/>
      <c r="B24" s="186" t="s">
        <v>1097</v>
      </c>
      <c r="C24" s="178"/>
      <c r="D24" s="178"/>
      <c r="E24" s="178"/>
      <c r="F24" s="178"/>
      <c r="G24" s="178"/>
      <c r="H24" s="178"/>
      <c r="I24" s="178"/>
      <c r="J24" s="178"/>
      <c r="K24" s="178"/>
      <c r="L24" s="178"/>
      <c r="M24" s="178"/>
      <c r="N24" s="178"/>
      <c r="O24" s="178"/>
      <c r="P24" s="178"/>
      <c r="Q24" s="178"/>
      <c r="R24" s="178"/>
      <c r="S24" s="178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  <c r="BR24" s="178"/>
      <c r="BS24" s="178"/>
      <c r="BT24" s="178"/>
      <c r="BU24" s="178"/>
      <c r="BV24" s="178"/>
    </row>
    <row r="25" spans="1:74" ht="15" customHeight="1">
      <c r="A25" s="235"/>
      <c r="B25" s="186" t="s">
        <v>1098</v>
      </c>
      <c r="C25" s="178"/>
      <c r="D25" s="178"/>
      <c r="E25" s="178"/>
      <c r="F25" s="178"/>
      <c r="G25" s="178"/>
      <c r="H25" s="178"/>
      <c r="I25" s="191">
        <v>0</v>
      </c>
      <c r="J25" s="191">
        <v>0</v>
      </c>
      <c r="K25" s="191">
        <v>0</v>
      </c>
      <c r="L25" s="191">
        <v>0</v>
      </c>
      <c r="M25" s="191">
        <v>0</v>
      </c>
      <c r="N25" s="191">
        <v>0</v>
      </c>
      <c r="O25" s="191">
        <v>0</v>
      </c>
      <c r="P25" s="191">
        <v>0</v>
      </c>
      <c r="Q25" s="191">
        <v>0</v>
      </c>
      <c r="R25" s="191">
        <v>0</v>
      </c>
      <c r="S25" s="191">
        <v>0</v>
      </c>
      <c r="T25" s="191">
        <v>0</v>
      </c>
      <c r="U25" s="191">
        <v>0</v>
      </c>
      <c r="V25" s="191">
        <v>0</v>
      </c>
      <c r="W25" s="191">
        <v>0</v>
      </c>
      <c r="X25" s="191">
        <v>0</v>
      </c>
      <c r="Y25" s="191">
        <v>0</v>
      </c>
      <c r="Z25" s="191">
        <v>0</v>
      </c>
      <c r="AA25" s="191">
        <v>0</v>
      </c>
      <c r="AB25" s="191">
        <v>0</v>
      </c>
      <c r="AC25" s="191">
        <v>0</v>
      </c>
      <c r="AD25" s="191">
        <v>0</v>
      </c>
      <c r="AE25" s="191">
        <v>0</v>
      </c>
      <c r="AF25" s="191">
        <v>0</v>
      </c>
      <c r="AG25" s="191">
        <v>0</v>
      </c>
      <c r="AH25" s="191">
        <v>0</v>
      </c>
      <c r="AI25" s="191">
        <v>0</v>
      </c>
      <c r="AJ25" s="191">
        <v>0</v>
      </c>
      <c r="AK25" s="191">
        <v>0</v>
      </c>
      <c r="AL25" s="191">
        <v>0</v>
      </c>
      <c r="AM25" s="191">
        <v>0</v>
      </c>
      <c r="AN25" s="191">
        <v>0</v>
      </c>
      <c r="AO25" s="191">
        <v>0</v>
      </c>
      <c r="AP25" s="191">
        <v>0</v>
      </c>
      <c r="AQ25" s="191">
        <v>0</v>
      </c>
      <c r="AR25" s="191">
        <v>0</v>
      </c>
      <c r="AS25" s="191">
        <v>0</v>
      </c>
      <c r="AT25" s="191">
        <v>0</v>
      </c>
      <c r="AU25" s="191">
        <v>0</v>
      </c>
      <c r="AV25" s="191">
        <v>0</v>
      </c>
      <c r="AW25" s="191">
        <v>0</v>
      </c>
      <c r="AX25" s="191">
        <v>0</v>
      </c>
      <c r="AY25" s="191"/>
      <c r="AZ25" s="191"/>
      <c r="BA25" s="191"/>
      <c r="BB25" s="191"/>
      <c r="BC25" s="191"/>
      <c r="BD25" s="191"/>
      <c r="BE25" s="191"/>
      <c r="BF25" s="191"/>
      <c r="BG25" s="191"/>
      <c r="BH25" s="191"/>
      <c r="BI25" s="191"/>
      <c r="BJ25" s="191"/>
      <c r="BK25" s="178"/>
      <c r="BL25" s="178"/>
      <c r="BM25" s="178"/>
      <c r="BN25" s="178"/>
      <c r="BO25" s="178"/>
      <c r="BP25" s="178"/>
      <c r="BQ25" s="178"/>
      <c r="BR25" s="178"/>
      <c r="BS25" s="178"/>
      <c r="BT25" s="178"/>
      <c r="BU25" s="178"/>
      <c r="BV25" s="178"/>
    </row>
    <row r="26" spans="1:74" ht="15" customHeight="1">
      <c r="A26" s="236"/>
      <c r="B26" s="186" t="s">
        <v>1099</v>
      </c>
      <c r="C26" s="178"/>
      <c r="D26" s="178"/>
      <c r="E26" s="178"/>
      <c r="F26" s="178"/>
      <c r="G26" s="178"/>
      <c r="H26" s="178"/>
      <c r="I26" s="191">
        <v>2600</v>
      </c>
      <c r="J26" s="191">
        <v>2600</v>
      </c>
      <c r="K26" s="191">
        <v>2600</v>
      </c>
      <c r="L26" s="191">
        <v>2600</v>
      </c>
      <c r="M26" s="191">
        <v>2600</v>
      </c>
      <c r="N26" s="191">
        <v>2600</v>
      </c>
      <c r="O26" s="191">
        <v>2600</v>
      </c>
      <c r="P26" s="191">
        <v>2600</v>
      </c>
      <c r="Q26" s="191">
        <v>2600</v>
      </c>
      <c r="R26" s="191">
        <v>2600</v>
      </c>
      <c r="S26" s="191">
        <v>2600</v>
      </c>
      <c r="T26" s="191">
        <v>28495.59</v>
      </c>
      <c r="U26" s="191">
        <v>2600</v>
      </c>
      <c r="V26" s="191">
        <v>2600</v>
      </c>
      <c r="W26" s="191">
        <v>2600</v>
      </c>
      <c r="X26" s="191">
        <v>2600</v>
      </c>
      <c r="Y26" s="191">
        <v>2600</v>
      </c>
      <c r="Z26" s="191">
        <v>2600</v>
      </c>
      <c r="AA26" s="191">
        <v>2600</v>
      </c>
      <c r="AB26" s="191">
        <v>2600</v>
      </c>
      <c r="AC26" s="191">
        <v>2600</v>
      </c>
      <c r="AD26" s="191">
        <v>2600</v>
      </c>
      <c r="AE26" s="191">
        <v>2600</v>
      </c>
      <c r="AF26" s="191">
        <v>28495.59</v>
      </c>
      <c r="AG26" s="191">
        <v>2600</v>
      </c>
      <c r="AH26" s="191">
        <v>2600</v>
      </c>
      <c r="AI26" s="191">
        <v>2600</v>
      </c>
      <c r="AJ26" s="191">
        <v>2600</v>
      </c>
      <c r="AK26" s="191">
        <v>2600</v>
      </c>
      <c r="AL26" s="191">
        <v>2600</v>
      </c>
      <c r="AM26" s="191">
        <v>2600</v>
      </c>
      <c r="AN26" s="191">
        <v>2600</v>
      </c>
      <c r="AO26" s="191">
        <v>2600</v>
      </c>
      <c r="AP26" s="191">
        <v>2600</v>
      </c>
      <c r="AQ26" s="191">
        <v>2600</v>
      </c>
      <c r="AR26" s="191">
        <v>28495.59</v>
      </c>
      <c r="AS26" s="191">
        <v>2600</v>
      </c>
      <c r="AT26" s="191">
        <v>2600</v>
      </c>
      <c r="AU26" s="191">
        <v>2600</v>
      </c>
      <c r="AV26" s="191">
        <v>2600</v>
      </c>
      <c r="AW26" s="191">
        <v>2600</v>
      </c>
      <c r="AX26" s="191">
        <v>2600</v>
      </c>
      <c r="AY26" s="191">
        <v>2600</v>
      </c>
      <c r="AZ26" s="191">
        <v>2600</v>
      </c>
      <c r="BA26" s="191">
        <v>2600</v>
      </c>
      <c r="BB26" s="191">
        <v>2600</v>
      </c>
      <c r="BC26" s="191">
        <v>2600</v>
      </c>
      <c r="BD26" s="191">
        <v>28495.59</v>
      </c>
      <c r="BE26" s="191">
        <v>2600</v>
      </c>
      <c r="BF26" s="191">
        <v>2600</v>
      </c>
      <c r="BG26" s="191">
        <v>2600</v>
      </c>
      <c r="BH26" s="191">
        <v>2600</v>
      </c>
      <c r="BI26" s="191">
        <v>2600</v>
      </c>
      <c r="BJ26" s="191">
        <v>2600</v>
      </c>
      <c r="BK26" s="178"/>
      <c r="BL26" s="178"/>
      <c r="BM26" s="178"/>
      <c r="BN26" s="178"/>
      <c r="BO26" s="178"/>
      <c r="BP26" s="178"/>
      <c r="BQ26" s="178"/>
      <c r="BR26" s="178"/>
      <c r="BS26" s="178"/>
      <c r="BT26" s="178"/>
      <c r="BU26" s="178"/>
      <c r="BV26" s="178"/>
    </row>
    <row r="27" spans="1:74" ht="15" customHeight="1">
      <c r="A27" s="182" t="s">
        <v>1204</v>
      </c>
      <c r="B27" s="182" t="s">
        <v>1204</v>
      </c>
      <c r="C27" s="183"/>
      <c r="D27" s="183"/>
      <c r="E27" s="183"/>
      <c r="F27" s="183"/>
      <c r="G27" s="183"/>
      <c r="H27" s="183"/>
      <c r="I27" s="183"/>
      <c r="J27" s="183"/>
      <c r="K27" s="183"/>
      <c r="L27" s="183"/>
      <c r="M27" s="183"/>
      <c r="N27" s="183"/>
      <c r="O27" s="183"/>
      <c r="P27" s="183"/>
      <c r="Q27" s="183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3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183"/>
      <c r="BR27" s="183"/>
      <c r="BS27" s="183"/>
      <c r="BT27" s="183"/>
      <c r="BU27" s="183"/>
      <c r="BV27" s="183"/>
    </row>
    <row r="28" spans="1:74" ht="15" customHeight="1">
      <c r="A28" s="234" t="s">
        <v>1100</v>
      </c>
      <c r="B28" s="184" t="s">
        <v>1111</v>
      </c>
      <c r="C28" s="178"/>
      <c r="D28" s="178"/>
      <c r="E28" s="178"/>
      <c r="F28" s="178"/>
      <c r="G28" s="178"/>
      <c r="H28" s="178"/>
      <c r="I28" s="191">
        <v>1909649.2230426229</v>
      </c>
      <c r="J28" s="191">
        <v>1909649.2230426229</v>
      </c>
      <c r="K28" s="191">
        <v>1909649.2230426229</v>
      </c>
      <c r="L28" s="191">
        <v>1909649.2230426229</v>
      </c>
      <c r="M28" s="191">
        <v>1909649.2230426229</v>
      </c>
      <c r="N28" s="191">
        <v>1909649.2230426229</v>
      </c>
      <c r="O28" s="191">
        <v>1909649.2230426229</v>
      </c>
      <c r="P28" s="191">
        <v>1909649.2230426229</v>
      </c>
      <c r="Q28" s="191">
        <v>1909649.2230426229</v>
      </c>
      <c r="R28" s="191">
        <v>1909649.2230426229</v>
      </c>
      <c r="S28" s="191">
        <v>1909649.2230426229</v>
      </c>
      <c r="T28" s="191">
        <v>1909649.2230426229</v>
      </c>
      <c r="U28" s="191">
        <v>1909649.2230426229</v>
      </c>
      <c r="V28" s="191">
        <v>1909649.2230426229</v>
      </c>
      <c r="W28" s="191">
        <v>1909649.2230426229</v>
      </c>
      <c r="X28" s="191">
        <v>1909649.2230426229</v>
      </c>
      <c r="Y28" s="191">
        <v>1909649.2230426229</v>
      </c>
      <c r="Z28" s="191">
        <v>1909649.2230426229</v>
      </c>
      <c r="AA28" s="191">
        <v>1909649.2230426229</v>
      </c>
      <c r="AB28" s="191">
        <v>1909649.2230426229</v>
      </c>
      <c r="AC28" s="191">
        <v>1909649.2230426229</v>
      </c>
      <c r="AD28" s="191">
        <v>1909649.2230426229</v>
      </c>
      <c r="AE28" s="191">
        <v>1909649.2230426229</v>
      </c>
      <c r="AF28" s="191">
        <v>1909649.2230426229</v>
      </c>
      <c r="AG28" s="191">
        <v>1909649.2230426229</v>
      </c>
      <c r="AH28" s="191">
        <v>1909649.2230426229</v>
      </c>
      <c r="AI28" s="191">
        <v>1909649.2230426229</v>
      </c>
      <c r="AJ28" s="191">
        <v>1909649.2230426229</v>
      </c>
      <c r="AK28" s="191">
        <v>1909649.2230426229</v>
      </c>
      <c r="AL28" s="191">
        <v>1909649.2230426229</v>
      </c>
      <c r="AM28" s="191">
        <v>1909649.2230426229</v>
      </c>
      <c r="AN28" s="191">
        <v>1909649.2230426229</v>
      </c>
      <c r="AO28" s="191">
        <v>1909649.2230426229</v>
      </c>
      <c r="AP28" s="191">
        <v>1909649.2230426229</v>
      </c>
      <c r="AQ28" s="191">
        <v>1909649.2230426229</v>
      </c>
      <c r="AR28" s="191">
        <v>1909649.2230426229</v>
      </c>
      <c r="AS28" s="191">
        <v>1909649.2230426229</v>
      </c>
      <c r="AT28" s="191">
        <v>1909649.2230426229</v>
      </c>
      <c r="AU28" s="191">
        <v>1909649.2230426229</v>
      </c>
      <c r="AV28" s="191">
        <v>1909649.2230426229</v>
      </c>
      <c r="AW28" s="191">
        <v>1909649.2230426229</v>
      </c>
      <c r="AX28" s="191">
        <v>1909649.2230426229</v>
      </c>
      <c r="AY28" s="191">
        <v>1909649.2230426229</v>
      </c>
      <c r="AZ28" s="191">
        <v>1909649.2230426229</v>
      </c>
      <c r="BA28" s="191">
        <v>1909649.2230426229</v>
      </c>
      <c r="BB28" s="191">
        <v>1909649.223042622</v>
      </c>
      <c r="BC28" s="191">
        <v>1909649.223042622</v>
      </c>
      <c r="BD28" s="191">
        <v>1909649.223042622</v>
      </c>
      <c r="BE28" s="191">
        <v>1909649.223042622</v>
      </c>
      <c r="BF28" s="191">
        <v>1909649.223042622</v>
      </c>
      <c r="BG28" s="191">
        <v>1909649.223042622</v>
      </c>
      <c r="BH28" s="191">
        <v>1909649.2230426229</v>
      </c>
      <c r="BI28" s="191">
        <v>1909649.223042622</v>
      </c>
      <c r="BJ28" s="191">
        <v>1909649.223042622</v>
      </c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</row>
    <row r="29" spans="1:74" ht="15" customHeight="1">
      <c r="A29" s="235"/>
      <c r="B29" s="184" t="s">
        <v>1072</v>
      </c>
      <c r="C29" s="178"/>
      <c r="D29" s="178"/>
      <c r="E29" s="178"/>
      <c r="F29" s="178"/>
      <c r="G29" s="178"/>
      <c r="H29" s="178"/>
      <c r="I29" s="191"/>
      <c r="J29" s="191"/>
      <c r="K29" s="191"/>
      <c r="L29" s="191"/>
      <c r="M29" s="191"/>
      <c r="N29" s="191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1"/>
      <c r="AX29" s="191"/>
      <c r="AY29" s="191"/>
      <c r="AZ29" s="191"/>
      <c r="BA29" s="191"/>
      <c r="BB29" s="191"/>
      <c r="BC29" s="191"/>
      <c r="BD29" s="191"/>
      <c r="BE29" s="191"/>
      <c r="BF29" s="191"/>
      <c r="BG29" s="191"/>
      <c r="BH29" s="191"/>
      <c r="BI29" s="191"/>
      <c r="BJ29" s="191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</row>
    <row r="30" spans="1:74" ht="15" customHeight="1">
      <c r="A30" s="235"/>
      <c r="B30" s="184" t="s">
        <v>1073</v>
      </c>
      <c r="C30" s="178"/>
      <c r="D30" s="178"/>
      <c r="E30" s="178"/>
      <c r="F30" s="178"/>
      <c r="G30" s="178"/>
      <c r="H30" s="178"/>
      <c r="I30" s="191"/>
      <c r="J30" s="191"/>
      <c r="K30" s="191"/>
      <c r="L30" s="191"/>
      <c r="M30" s="191"/>
      <c r="N30" s="191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91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1"/>
      <c r="BB30" s="191"/>
      <c r="BC30" s="191"/>
      <c r="BD30" s="191"/>
      <c r="BE30" s="191"/>
      <c r="BF30" s="191"/>
      <c r="BG30" s="191"/>
      <c r="BH30" s="191"/>
      <c r="BI30" s="191"/>
      <c r="BJ30" s="191"/>
      <c r="BK30" s="178"/>
      <c r="BL30" s="178"/>
      <c r="BM30" s="178"/>
      <c r="BN30" s="178"/>
      <c r="BO30" s="178"/>
      <c r="BP30" s="178"/>
      <c r="BQ30" s="178"/>
      <c r="BR30" s="178"/>
      <c r="BS30" s="178"/>
      <c r="BT30" s="178"/>
      <c r="BU30" s="178"/>
      <c r="BV30" s="178"/>
    </row>
    <row r="31" spans="1:74" ht="15" customHeight="1">
      <c r="A31" s="235"/>
      <c r="B31" s="184" t="s">
        <v>1076</v>
      </c>
      <c r="C31" s="178"/>
      <c r="D31" s="178"/>
      <c r="E31" s="178"/>
      <c r="F31" s="178"/>
      <c r="G31" s="178"/>
      <c r="H31" s="178"/>
      <c r="I31" s="191"/>
      <c r="J31" s="191"/>
      <c r="K31" s="191"/>
      <c r="L31" s="191"/>
      <c r="M31" s="191"/>
      <c r="N31" s="191"/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1"/>
      <c r="AH31" s="191"/>
      <c r="AI31" s="191"/>
      <c r="AJ31" s="191"/>
      <c r="AK31" s="191"/>
      <c r="AL31" s="191"/>
      <c r="AM31" s="191"/>
      <c r="AN31" s="191"/>
      <c r="AO31" s="191"/>
      <c r="AP31" s="191"/>
      <c r="AQ31" s="191"/>
      <c r="AR31" s="191"/>
      <c r="AS31" s="191"/>
      <c r="AT31" s="191"/>
      <c r="AU31" s="191"/>
      <c r="AV31" s="191"/>
      <c r="AW31" s="191"/>
      <c r="AX31" s="191"/>
      <c r="AY31" s="191"/>
      <c r="AZ31" s="191"/>
      <c r="BA31" s="191"/>
      <c r="BB31" s="191"/>
      <c r="BC31" s="191"/>
      <c r="BD31" s="191"/>
      <c r="BE31" s="191"/>
      <c r="BF31" s="191"/>
      <c r="BG31" s="191"/>
      <c r="BH31" s="191"/>
      <c r="BI31" s="191"/>
      <c r="BJ31" s="191"/>
      <c r="BK31" s="178"/>
      <c r="BL31" s="178"/>
      <c r="BM31" s="178"/>
      <c r="BN31" s="178"/>
      <c r="BO31" s="178"/>
      <c r="BP31" s="178"/>
      <c r="BQ31" s="178"/>
      <c r="BR31" s="178"/>
      <c r="BS31" s="178"/>
      <c r="BT31" s="178"/>
      <c r="BU31" s="178"/>
      <c r="BV31" s="178"/>
    </row>
    <row r="32" spans="1:74" ht="15" customHeight="1">
      <c r="A32" s="235"/>
      <c r="B32" s="184" t="s">
        <v>1077</v>
      </c>
      <c r="C32" s="178"/>
      <c r="D32" s="178"/>
      <c r="E32" s="178"/>
      <c r="F32" s="178"/>
      <c r="G32" s="178"/>
      <c r="H32" s="178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78"/>
      <c r="BL32" s="178"/>
      <c r="BM32" s="178"/>
      <c r="BN32" s="178"/>
      <c r="BO32" s="178"/>
      <c r="BP32" s="178"/>
      <c r="BQ32" s="178"/>
      <c r="BR32" s="178"/>
      <c r="BS32" s="178"/>
      <c r="BT32" s="178"/>
      <c r="BU32" s="178"/>
      <c r="BV32" s="178"/>
    </row>
    <row r="33" spans="1:74" ht="15" customHeight="1">
      <c r="A33" s="235"/>
      <c r="B33" s="184" t="s">
        <v>1078</v>
      </c>
      <c r="C33" s="178"/>
      <c r="D33" s="178"/>
      <c r="E33" s="178"/>
      <c r="F33" s="178"/>
      <c r="G33" s="178"/>
      <c r="H33" s="178"/>
      <c r="I33" s="191"/>
      <c r="J33" s="191"/>
      <c r="K33" s="191"/>
      <c r="L33" s="191"/>
      <c r="M33" s="191"/>
      <c r="N33" s="191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91"/>
      <c r="AL33" s="191"/>
      <c r="AM33" s="191"/>
      <c r="AN33" s="191"/>
      <c r="AO33" s="191"/>
      <c r="AP33" s="191"/>
      <c r="AQ33" s="191"/>
      <c r="AR33" s="191"/>
      <c r="AS33" s="191"/>
      <c r="AT33" s="191"/>
      <c r="AU33" s="191"/>
      <c r="AV33" s="191"/>
      <c r="AW33" s="191"/>
      <c r="AX33" s="191"/>
      <c r="AY33" s="191"/>
      <c r="AZ33" s="191"/>
      <c r="BA33" s="191"/>
      <c r="BB33" s="191"/>
      <c r="BC33" s="191"/>
      <c r="BD33" s="191"/>
      <c r="BE33" s="191"/>
      <c r="BF33" s="191"/>
      <c r="BG33" s="191"/>
      <c r="BH33" s="191"/>
      <c r="BI33" s="191"/>
      <c r="BJ33" s="191"/>
      <c r="BK33" s="178"/>
      <c r="BL33" s="178"/>
      <c r="BM33" s="178"/>
      <c r="BN33" s="178"/>
      <c r="BO33" s="178"/>
      <c r="BP33" s="178"/>
      <c r="BQ33" s="178"/>
      <c r="BR33" s="178"/>
      <c r="BS33" s="178"/>
      <c r="BT33" s="178"/>
      <c r="BU33" s="178"/>
      <c r="BV33" s="178"/>
    </row>
    <row r="34" spans="1:74" ht="15" customHeight="1">
      <c r="A34" s="235"/>
      <c r="B34" s="184" t="s">
        <v>1079</v>
      </c>
      <c r="C34" s="178"/>
      <c r="D34" s="178"/>
      <c r="E34" s="178"/>
      <c r="F34" s="178"/>
      <c r="G34" s="178"/>
      <c r="H34" s="178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1"/>
      <c r="AQ34" s="191"/>
      <c r="AR34" s="191"/>
      <c r="AS34" s="191"/>
      <c r="AT34" s="191"/>
      <c r="AU34" s="191"/>
      <c r="AV34" s="191"/>
      <c r="AW34" s="191"/>
      <c r="AX34" s="191"/>
      <c r="AY34" s="191"/>
      <c r="AZ34" s="191"/>
      <c r="BA34" s="191"/>
      <c r="BB34" s="191"/>
      <c r="BC34" s="191"/>
      <c r="BD34" s="191"/>
      <c r="BE34" s="191"/>
      <c r="BF34" s="191"/>
      <c r="BG34" s="191"/>
      <c r="BH34" s="191"/>
      <c r="BI34" s="191"/>
      <c r="BJ34" s="191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</row>
    <row r="35" spans="1:74" ht="15" customHeight="1">
      <c r="A35" s="235"/>
      <c r="B35" s="184" t="s">
        <v>1080</v>
      </c>
      <c r="C35" s="178"/>
      <c r="D35" s="178"/>
      <c r="E35" s="178"/>
      <c r="F35" s="178"/>
      <c r="G35" s="178"/>
      <c r="H35" s="178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78"/>
      <c r="BL35" s="178"/>
      <c r="BM35" s="178"/>
      <c r="BN35" s="178"/>
      <c r="BO35" s="178"/>
      <c r="BP35" s="178"/>
      <c r="BQ35" s="178"/>
      <c r="BR35" s="178"/>
      <c r="BS35" s="178"/>
      <c r="BT35" s="178"/>
      <c r="BU35" s="178"/>
      <c r="BV35" s="178"/>
    </row>
    <row r="36" spans="1:74" ht="15" customHeight="1">
      <c r="A36" s="235"/>
      <c r="B36" s="186" t="s">
        <v>1081</v>
      </c>
      <c r="C36" s="178"/>
      <c r="D36" s="178"/>
      <c r="E36" s="178"/>
      <c r="F36" s="178"/>
      <c r="G36" s="178"/>
      <c r="H36" s="178"/>
      <c r="I36" s="178">
        <v>1909649.2230426229</v>
      </c>
      <c r="J36" s="178">
        <v>1909649.2230426229</v>
      </c>
      <c r="K36" s="178">
        <v>1909649.2230426229</v>
      </c>
      <c r="L36" s="178">
        <v>1909649.2230426229</v>
      </c>
      <c r="M36" s="178">
        <v>1909649.2230426229</v>
      </c>
      <c r="N36" s="178">
        <v>1909649.2230426229</v>
      </c>
      <c r="O36" s="178">
        <v>1909649.2230426229</v>
      </c>
      <c r="P36" s="178">
        <v>1909649.2230426229</v>
      </c>
      <c r="Q36" s="178">
        <v>1909649.2230426229</v>
      </c>
      <c r="R36" s="178">
        <v>1909649.2230426229</v>
      </c>
      <c r="S36" s="178">
        <v>1909649.2230426229</v>
      </c>
      <c r="T36" s="178">
        <v>1909649.2230426229</v>
      </c>
      <c r="U36" s="178">
        <v>1909649.2230426229</v>
      </c>
      <c r="V36" s="178">
        <v>1909649.2230426229</v>
      </c>
      <c r="W36" s="178">
        <v>1909649.2230426229</v>
      </c>
      <c r="X36" s="178">
        <v>1909649.2230426229</v>
      </c>
      <c r="Y36" s="178">
        <v>1909649.2230426229</v>
      </c>
      <c r="Z36" s="178">
        <v>1909649.2230426229</v>
      </c>
      <c r="AA36" s="178">
        <v>1909649.2230426229</v>
      </c>
      <c r="AB36" s="178">
        <v>1909649.2230426229</v>
      </c>
      <c r="AC36" s="178">
        <v>1909649.2230426229</v>
      </c>
      <c r="AD36" s="178">
        <v>1909649.2230426229</v>
      </c>
      <c r="AE36" s="178">
        <v>1909649.2230426229</v>
      </c>
      <c r="AF36" s="178">
        <v>1909649.2230426229</v>
      </c>
      <c r="AG36" s="178">
        <v>1909649.2230426229</v>
      </c>
      <c r="AH36" s="178">
        <v>1909649.2230426229</v>
      </c>
      <c r="AI36" s="178">
        <v>1909649.2230426229</v>
      </c>
      <c r="AJ36" s="178">
        <v>1909649.2230426229</v>
      </c>
      <c r="AK36" s="178">
        <v>1909649.2230426229</v>
      </c>
      <c r="AL36" s="178">
        <v>1909649.2230426229</v>
      </c>
      <c r="AM36" s="178">
        <v>1909649.2230426229</v>
      </c>
      <c r="AN36" s="178">
        <v>1909649.2230426229</v>
      </c>
      <c r="AO36" s="178">
        <v>1909649.2230426229</v>
      </c>
      <c r="AP36" s="178">
        <v>1909649.2230426229</v>
      </c>
      <c r="AQ36" s="178">
        <v>1909649.2230426229</v>
      </c>
      <c r="AR36" s="178">
        <v>1909649.2230426229</v>
      </c>
      <c r="AS36" s="178">
        <v>1909649.2230426229</v>
      </c>
      <c r="AT36" s="178">
        <v>1909649.2230426229</v>
      </c>
      <c r="AU36" s="178">
        <v>1909649.2230426229</v>
      </c>
      <c r="AV36" s="178">
        <v>1909649.2230426229</v>
      </c>
      <c r="AW36" s="178">
        <v>1909649.2230426229</v>
      </c>
      <c r="AX36" s="178">
        <v>1909649.2230426229</v>
      </c>
      <c r="AY36" s="178">
        <v>1909649.2230426229</v>
      </c>
      <c r="AZ36" s="178">
        <v>1909649.2230426229</v>
      </c>
      <c r="BA36" s="178">
        <v>1909649.2230426229</v>
      </c>
      <c r="BB36" s="178">
        <v>1909649.223042622</v>
      </c>
      <c r="BC36" s="178">
        <v>1909649.223042622</v>
      </c>
      <c r="BD36" s="178">
        <v>1909649.223042622</v>
      </c>
      <c r="BE36" s="178">
        <v>1909649.223042622</v>
      </c>
      <c r="BF36" s="178">
        <v>1909649.223042622</v>
      </c>
      <c r="BG36" s="178">
        <v>1909649.223042622</v>
      </c>
      <c r="BH36" s="178">
        <v>1909649.2230426229</v>
      </c>
      <c r="BI36" s="178">
        <v>1909649.223042622</v>
      </c>
      <c r="BJ36" s="178">
        <v>1909649.223042622</v>
      </c>
      <c r="BK36" s="178"/>
      <c r="BL36" s="178"/>
      <c r="BM36" s="178"/>
      <c r="BN36" s="178"/>
      <c r="BO36" s="178"/>
      <c r="BP36" s="178"/>
      <c r="BQ36" s="178"/>
      <c r="BR36" s="178"/>
      <c r="BS36" s="178"/>
      <c r="BT36" s="178"/>
      <c r="BU36" s="178"/>
      <c r="BV36" s="178"/>
    </row>
    <row r="37" spans="1:74" ht="15" customHeight="1">
      <c r="A37" s="235"/>
      <c r="B37" s="184" t="s">
        <v>1203</v>
      </c>
      <c r="C37" s="178"/>
      <c r="D37" s="178"/>
      <c r="E37" s="178"/>
      <c r="F37" s="178"/>
      <c r="G37" s="178"/>
      <c r="H37" s="178"/>
      <c r="I37" s="191">
        <v>662256.25046418596</v>
      </c>
      <c r="J37" s="191">
        <v>695231.35447600763</v>
      </c>
      <c r="K37" s="191">
        <v>641232.24251294183</v>
      </c>
      <c r="L37" s="191">
        <v>615252.07983067457</v>
      </c>
      <c r="M37" s="191">
        <v>645479.4171517127</v>
      </c>
      <c r="N37" s="191">
        <v>574849.74684682186</v>
      </c>
      <c r="O37" s="191">
        <v>690056.62287411164</v>
      </c>
      <c r="P37" s="191">
        <v>595550.44701369351</v>
      </c>
      <c r="Q37" s="191">
        <v>564685.28448143729</v>
      </c>
      <c r="R37" s="191">
        <v>672672.27260948787</v>
      </c>
      <c r="S37" s="191">
        <v>543442.79427490896</v>
      </c>
      <c r="T37" s="191">
        <v>571350.3448722997</v>
      </c>
      <c r="U37" s="191">
        <v>559583.70135713869</v>
      </c>
      <c r="V37" s="191">
        <v>566996.17502641072</v>
      </c>
      <c r="W37" s="191">
        <v>555656.25152588263</v>
      </c>
      <c r="X37" s="191">
        <v>561886.47678193497</v>
      </c>
      <c r="Y37" s="191">
        <v>515694.78360363765</v>
      </c>
      <c r="Z37" s="191">
        <v>487884.49494020594</v>
      </c>
      <c r="AA37" s="191">
        <v>526768.57198306394</v>
      </c>
      <c r="AB37" s="191">
        <v>482778.09528851183</v>
      </c>
      <c r="AC37" s="191">
        <v>440249.49866389757</v>
      </c>
      <c r="AD37" s="191">
        <v>507099.28520409291</v>
      </c>
      <c r="AE37" s="191">
        <v>419772.7777958092</v>
      </c>
      <c r="AF37" s="191">
        <v>453596.94002112863</v>
      </c>
      <c r="AG37" s="191">
        <v>456532.76238532213</v>
      </c>
      <c r="AH37" s="191">
        <v>403035.01755930058</v>
      </c>
      <c r="AI37" s="191">
        <v>419577.169519544</v>
      </c>
      <c r="AJ37" s="191">
        <v>408237.24601901573</v>
      </c>
      <c r="AK37" s="191">
        <v>396897.32251848752</v>
      </c>
      <c r="AL37" s="191">
        <v>360610.27886884782</v>
      </c>
      <c r="AM37" s="191">
        <v>373083.14387894387</v>
      </c>
      <c r="AN37" s="191">
        <v>361777.59406443028</v>
      </c>
      <c r="AO37" s="191">
        <v>327785.33971046482</v>
      </c>
      <c r="AP37" s="191">
        <v>339166.49443540344</v>
      </c>
      <c r="AQ37" s="191">
        <v>317249.42152985593</v>
      </c>
      <c r="AR37" s="191">
        <v>337050.25674940331</v>
      </c>
      <c r="AS37" s="191">
        <v>275610.76325483713</v>
      </c>
      <c r="AT37" s="191">
        <v>293944.29517734965</v>
      </c>
      <c r="AU37" s="191">
        <v>291789.86450688855</v>
      </c>
      <c r="AV37" s="191">
        <v>253769.29525971471</v>
      </c>
      <c r="AW37" s="191">
        <v>285278.74645625352</v>
      </c>
      <c r="AX37" s="191">
        <v>224571.73302245981</v>
      </c>
      <c r="AY37" s="191">
        <v>229732.33972851635</v>
      </c>
      <c r="AZ37" s="191">
        <v>240750.18339243086</v>
      </c>
      <c r="BA37" s="191">
        <v>193948.31488303348</v>
      </c>
      <c r="BB37" s="191">
        <v>190326.971444786</v>
      </c>
      <c r="BC37" s="191">
        <v>185973.79882784659</v>
      </c>
      <c r="BD37" s="191">
        <v>186745.51328440866</v>
      </c>
      <c r="BE37" s="191">
        <v>158605.80953732165</v>
      </c>
      <c r="BF37" s="191">
        <v>158277.69740318824</v>
      </c>
      <c r="BG37" s="191">
        <v>146972.14758867479</v>
      </c>
      <c r="BH37" s="191">
        <v>131275.62270200934</v>
      </c>
      <c r="BI37" s="191">
        <v>132412.60086583695</v>
      </c>
      <c r="BJ37" s="191">
        <v>102078.06046475445</v>
      </c>
      <c r="BK37" s="178"/>
      <c r="BL37" s="178"/>
      <c r="BM37" s="178"/>
      <c r="BN37" s="178"/>
      <c r="BO37" s="178"/>
      <c r="BP37" s="178"/>
      <c r="BQ37" s="178"/>
      <c r="BR37" s="178"/>
      <c r="BS37" s="178"/>
      <c r="BT37" s="178"/>
      <c r="BU37" s="178"/>
      <c r="BV37" s="178"/>
    </row>
    <row r="38" spans="1:74" ht="15" customHeight="1">
      <c r="A38" s="235"/>
      <c r="B38" s="184" t="s">
        <v>1082</v>
      </c>
      <c r="C38" s="178"/>
      <c r="D38" s="178"/>
      <c r="E38" s="178"/>
      <c r="F38" s="178"/>
      <c r="G38" s="178"/>
      <c r="H38" s="178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78"/>
      <c r="BL38" s="178"/>
      <c r="BM38" s="178"/>
      <c r="BN38" s="178"/>
      <c r="BO38" s="178"/>
      <c r="BP38" s="178"/>
      <c r="BQ38" s="178"/>
      <c r="BR38" s="178"/>
      <c r="BS38" s="178"/>
      <c r="BT38" s="178"/>
      <c r="BU38" s="178"/>
      <c r="BV38" s="178"/>
    </row>
    <row r="39" spans="1:74" ht="15" customHeight="1">
      <c r="A39" s="235"/>
      <c r="B39" s="184" t="s">
        <v>1083</v>
      </c>
      <c r="C39" s="178"/>
      <c r="D39" s="178"/>
      <c r="E39" s="178"/>
      <c r="F39" s="178"/>
      <c r="G39" s="178"/>
      <c r="H39" s="178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78"/>
      <c r="BL39" s="178"/>
      <c r="BM39" s="178"/>
      <c r="BN39" s="178"/>
      <c r="BO39" s="178"/>
      <c r="BP39" s="178"/>
      <c r="BQ39" s="178"/>
      <c r="BR39" s="178"/>
      <c r="BS39" s="178"/>
      <c r="BT39" s="178"/>
      <c r="BU39" s="178"/>
      <c r="BV39" s="178"/>
    </row>
    <row r="40" spans="1:74" ht="15" customHeight="1">
      <c r="A40" s="235"/>
      <c r="B40" s="184" t="s">
        <v>1086</v>
      </c>
      <c r="C40" s="178"/>
      <c r="D40" s="178"/>
      <c r="E40" s="178"/>
      <c r="F40" s="178"/>
      <c r="G40" s="178"/>
      <c r="H40" s="178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191"/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78"/>
      <c r="BL40" s="178"/>
      <c r="BM40" s="178"/>
      <c r="BN40" s="178"/>
      <c r="BO40" s="178"/>
      <c r="BP40" s="178"/>
      <c r="BQ40" s="178"/>
      <c r="BR40" s="178"/>
      <c r="BS40" s="178"/>
      <c r="BT40" s="178"/>
      <c r="BU40" s="178"/>
      <c r="BV40" s="178"/>
    </row>
    <row r="41" spans="1:74" ht="15" customHeight="1">
      <c r="A41" s="235"/>
      <c r="B41" s="184" t="s">
        <v>1087</v>
      </c>
      <c r="C41" s="178"/>
      <c r="D41" s="178"/>
      <c r="E41" s="178"/>
      <c r="F41" s="178"/>
      <c r="G41" s="178"/>
      <c r="H41" s="178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78"/>
      <c r="BL41" s="178"/>
      <c r="BM41" s="178"/>
      <c r="BN41" s="178"/>
      <c r="BO41" s="178"/>
      <c r="BP41" s="178"/>
      <c r="BQ41" s="178"/>
      <c r="BR41" s="178"/>
      <c r="BS41" s="178"/>
      <c r="BT41" s="178"/>
      <c r="BU41" s="178"/>
      <c r="BV41" s="178"/>
    </row>
    <row r="42" spans="1:74" ht="15" customHeight="1">
      <c r="A42" s="235"/>
      <c r="B42" s="184" t="s">
        <v>1088</v>
      </c>
      <c r="C42" s="178"/>
      <c r="D42" s="178"/>
      <c r="E42" s="178"/>
      <c r="F42" s="178"/>
      <c r="G42" s="178"/>
      <c r="H42" s="178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191"/>
      <c r="AE42" s="191"/>
      <c r="AF42" s="191"/>
      <c r="AG42" s="191"/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78"/>
      <c r="BL42" s="178"/>
      <c r="BM42" s="178"/>
      <c r="BN42" s="178"/>
      <c r="BO42" s="178"/>
      <c r="BP42" s="178"/>
      <c r="BQ42" s="178"/>
      <c r="BR42" s="178"/>
      <c r="BS42" s="178"/>
      <c r="BT42" s="178"/>
      <c r="BU42" s="178"/>
      <c r="BV42" s="178"/>
    </row>
    <row r="43" spans="1:74" ht="15" customHeight="1">
      <c r="A43" s="235"/>
      <c r="B43" s="184" t="s">
        <v>1089</v>
      </c>
      <c r="C43" s="178"/>
      <c r="D43" s="178"/>
      <c r="E43" s="178"/>
      <c r="F43" s="178"/>
      <c r="G43" s="178"/>
      <c r="H43" s="178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191"/>
      <c r="AE43" s="191"/>
      <c r="AF43" s="191"/>
      <c r="AG43" s="191"/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78"/>
      <c r="BL43" s="178"/>
      <c r="BM43" s="178"/>
      <c r="BN43" s="178"/>
      <c r="BO43" s="178"/>
      <c r="BP43" s="178"/>
      <c r="BQ43" s="178"/>
      <c r="BR43" s="178"/>
      <c r="BS43" s="178"/>
      <c r="BT43" s="178"/>
      <c r="BU43" s="178"/>
      <c r="BV43" s="178"/>
    </row>
    <row r="44" spans="1:74" ht="15" customHeight="1">
      <c r="A44" s="235"/>
      <c r="B44" s="184" t="s">
        <v>1090</v>
      </c>
      <c r="C44" s="178"/>
      <c r="D44" s="178"/>
      <c r="E44" s="178"/>
      <c r="F44" s="178"/>
      <c r="G44" s="178"/>
      <c r="H44" s="178"/>
      <c r="I44" s="191"/>
      <c r="J44" s="191"/>
      <c r="K44" s="191"/>
      <c r="L44" s="191"/>
      <c r="M44" s="191"/>
      <c r="N44" s="191"/>
      <c r="O44" s="191"/>
      <c r="P44" s="191"/>
      <c r="Q44" s="191"/>
      <c r="R44" s="191"/>
      <c r="S44" s="191"/>
      <c r="T44" s="191"/>
      <c r="U44" s="191"/>
      <c r="V44" s="191"/>
      <c r="W44" s="191"/>
      <c r="X44" s="191"/>
      <c r="Y44" s="191"/>
      <c r="Z44" s="191"/>
      <c r="AA44" s="191"/>
      <c r="AB44" s="191"/>
      <c r="AC44" s="191"/>
      <c r="AD44" s="191"/>
      <c r="AE44" s="191"/>
      <c r="AF44" s="191"/>
      <c r="AG44" s="191"/>
      <c r="AH44" s="191"/>
      <c r="AI44" s="191"/>
      <c r="AJ44" s="191"/>
      <c r="AK44" s="191"/>
      <c r="AL44" s="191"/>
      <c r="AM44" s="191"/>
      <c r="AN44" s="191"/>
      <c r="AO44" s="191"/>
      <c r="AP44" s="191"/>
      <c r="AQ44" s="191"/>
      <c r="AR44" s="191"/>
      <c r="AS44" s="191"/>
      <c r="AT44" s="191"/>
      <c r="AU44" s="191"/>
      <c r="AV44" s="191"/>
      <c r="AW44" s="191"/>
      <c r="AX44" s="191"/>
      <c r="AY44" s="191"/>
      <c r="AZ44" s="191"/>
      <c r="BA44" s="191"/>
      <c r="BB44" s="191"/>
      <c r="BC44" s="191"/>
      <c r="BD44" s="191"/>
      <c r="BE44" s="191"/>
      <c r="BF44" s="191"/>
      <c r="BG44" s="191"/>
      <c r="BH44" s="191"/>
      <c r="BI44" s="191"/>
      <c r="BJ44" s="191"/>
      <c r="BK44" s="178"/>
      <c r="BL44" s="178"/>
      <c r="BM44" s="178"/>
      <c r="BN44" s="178"/>
      <c r="BO44" s="178"/>
      <c r="BP44" s="178"/>
      <c r="BQ44" s="178"/>
      <c r="BR44" s="178"/>
      <c r="BS44" s="178"/>
      <c r="BT44" s="178"/>
      <c r="BU44" s="178"/>
      <c r="BV44" s="178"/>
    </row>
    <row r="45" spans="1:74" ht="15" customHeight="1">
      <c r="A45" s="235"/>
      <c r="B45" s="186" t="s">
        <v>1091</v>
      </c>
      <c r="C45" s="178"/>
      <c r="D45" s="178"/>
      <c r="E45" s="178"/>
      <c r="F45" s="178"/>
      <c r="G45" s="178"/>
      <c r="H45" s="178"/>
      <c r="I45" s="178">
        <v>662256.25046418596</v>
      </c>
      <c r="J45" s="178">
        <v>695231.35447600763</v>
      </c>
      <c r="K45" s="178">
        <v>641232.24251294183</v>
      </c>
      <c r="L45" s="178">
        <v>615252.07983067457</v>
      </c>
      <c r="M45" s="178">
        <v>645479.4171517127</v>
      </c>
      <c r="N45" s="178">
        <v>574849.74684682186</v>
      </c>
      <c r="O45" s="178">
        <v>690056.62287411164</v>
      </c>
      <c r="P45" s="178">
        <v>595550.44701369351</v>
      </c>
      <c r="Q45" s="178">
        <v>564685.28448143729</v>
      </c>
      <c r="R45" s="178">
        <v>672672.27260948787</v>
      </c>
      <c r="S45" s="178">
        <v>543442.79427490896</v>
      </c>
      <c r="T45" s="178">
        <v>571350.3448722997</v>
      </c>
      <c r="U45" s="178">
        <v>559583.70135713869</v>
      </c>
      <c r="V45" s="178">
        <v>566996.17502641072</v>
      </c>
      <c r="W45" s="178">
        <v>555656.25152588263</v>
      </c>
      <c r="X45" s="178">
        <v>561886.47678193497</v>
      </c>
      <c r="Y45" s="178">
        <v>515694.78360363765</v>
      </c>
      <c r="Z45" s="178">
        <v>487884.49494020594</v>
      </c>
      <c r="AA45" s="178">
        <v>526768.57198306394</v>
      </c>
      <c r="AB45" s="178">
        <v>482778.09528851183</v>
      </c>
      <c r="AC45" s="178">
        <v>440249.49866389757</v>
      </c>
      <c r="AD45" s="178">
        <v>507099.28520409291</v>
      </c>
      <c r="AE45" s="178">
        <v>419772.7777958092</v>
      </c>
      <c r="AF45" s="178">
        <v>453596.94002112863</v>
      </c>
      <c r="AG45" s="178">
        <v>456532.76238532213</v>
      </c>
      <c r="AH45" s="178">
        <v>403035.01755930058</v>
      </c>
      <c r="AI45" s="178">
        <v>419577.169519544</v>
      </c>
      <c r="AJ45" s="178">
        <v>408237.24601901573</v>
      </c>
      <c r="AK45" s="178">
        <v>396897.32251848752</v>
      </c>
      <c r="AL45" s="178">
        <v>360610.27886884782</v>
      </c>
      <c r="AM45" s="178">
        <v>373083.14387894387</v>
      </c>
      <c r="AN45" s="178">
        <v>361777.59406443028</v>
      </c>
      <c r="AO45" s="178">
        <v>327785.33971046482</v>
      </c>
      <c r="AP45" s="178">
        <v>339166.49443540344</v>
      </c>
      <c r="AQ45" s="178">
        <v>317249.42152985593</v>
      </c>
      <c r="AR45" s="178">
        <v>337050.25674940331</v>
      </c>
      <c r="AS45" s="178">
        <v>275610.76325483713</v>
      </c>
      <c r="AT45" s="178">
        <v>293944.29517734965</v>
      </c>
      <c r="AU45" s="178">
        <v>291789.86450688855</v>
      </c>
      <c r="AV45" s="178">
        <v>253769.29525971471</v>
      </c>
      <c r="AW45" s="178">
        <v>285278.74645625352</v>
      </c>
      <c r="AX45" s="178">
        <v>224571.73302245981</v>
      </c>
      <c r="AY45" s="178">
        <v>229732.33972851635</v>
      </c>
      <c r="AZ45" s="178">
        <v>240750.18339243086</v>
      </c>
      <c r="BA45" s="178">
        <v>193948.31488303348</v>
      </c>
      <c r="BB45" s="178">
        <v>190326.971444786</v>
      </c>
      <c r="BC45" s="178">
        <v>185973.79882784659</v>
      </c>
      <c r="BD45" s="178">
        <v>186745.51328440866</v>
      </c>
      <c r="BE45" s="178">
        <v>158605.80953732165</v>
      </c>
      <c r="BF45" s="178">
        <v>158277.69740318824</v>
      </c>
      <c r="BG45" s="178">
        <v>146972.14758867479</v>
      </c>
      <c r="BH45" s="178">
        <v>131275.62270200934</v>
      </c>
      <c r="BI45" s="178">
        <v>132412.60086583695</v>
      </c>
      <c r="BJ45" s="178">
        <v>102078.06046475445</v>
      </c>
      <c r="BK45" s="178"/>
      <c r="BL45" s="178"/>
      <c r="BM45" s="178"/>
      <c r="BN45" s="178"/>
      <c r="BO45" s="178"/>
      <c r="BP45" s="178"/>
      <c r="BQ45" s="178"/>
      <c r="BR45" s="178"/>
      <c r="BS45" s="178"/>
      <c r="BT45" s="178"/>
      <c r="BU45" s="178"/>
      <c r="BV45" s="178"/>
    </row>
    <row r="46" spans="1:74" ht="15" customHeight="1">
      <c r="A46" s="235"/>
      <c r="B46" s="184" t="s">
        <v>1092</v>
      </c>
      <c r="C46" s="178"/>
      <c r="D46" s="178"/>
      <c r="E46" s="178"/>
      <c r="F46" s="178"/>
      <c r="G46" s="178"/>
      <c r="H46" s="178"/>
      <c r="I46" s="191">
        <v>0</v>
      </c>
      <c r="J46" s="191">
        <v>0</v>
      </c>
      <c r="K46" s="191">
        <v>0</v>
      </c>
      <c r="L46" s="191">
        <v>0</v>
      </c>
      <c r="M46" s="191">
        <v>0</v>
      </c>
      <c r="N46" s="191">
        <v>0</v>
      </c>
      <c r="O46" s="191">
        <v>0</v>
      </c>
      <c r="P46" s="191">
        <v>0</v>
      </c>
      <c r="Q46" s="191">
        <v>0</v>
      </c>
      <c r="R46" s="191">
        <v>0</v>
      </c>
      <c r="S46" s="191">
        <v>0</v>
      </c>
      <c r="T46" s="191">
        <v>0</v>
      </c>
      <c r="U46" s="191">
        <v>0</v>
      </c>
      <c r="V46" s="191">
        <v>0</v>
      </c>
      <c r="W46" s="191">
        <v>0</v>
      </c>
      <c r="X46" s="191">
        <v>0</v>
      </c>
      <c r="Y46" s="191">
        <v>0</v>
      </c>
      <c r="Z46" s="191">
        <v>0</v>
      </c>
      <c r="AA46" s="191">
        <v>0</v>
      </c>
      <c r="AB46" s="191">
        <v>0</v>
      </c>
      <c r="AC46" s="191">
        <v>0</v>
      </c>
      <c r="AD46" s="191">
        <v>0</v>
      </c>
      <c r="AE46" s="191">
        <v>0</v>
      </c>
      <c r="AF46" s="191">
        <v>0</v>
      </c>
      <c r="AG46" s="191">
        <v>0</v>
      </c>
      <c r="AH46" s="191">
        <v>0</v>
      </c>
      <c r="AI46" s="191">
        <v>0</v>
      </c>
      <c r="AJ46" s="191">
        <v>0</v>
      </c>
      <c r="AK46" s="191">
        <v>0</v>
      </c>
      <c r="AL46" s="191">
        <v>0</v>
      </c>
      <c r="AM46" s="191">
        <v>0</v>
      </c>
      <c r="AN46" s="191">
        <v>0</v>
      </c>
      <c r="AO46" s="191">
        <v>0</v>
      </c>
      <c r="AP46" s="191">
        <v>0</v>
      </c>
      <c r="AQ46" s="191">
        <v>0</v>
      </c>
      <c r="AR46" s="191">
        <v>0</v>
      </c>
      <c r="AS46" s="191">
        <v>0</v>
      </c>
      <c r="AT46" s="191">
        <v>0</v>
      </c>
      <c r="AU46" s="191">
        <v>0</v>
      </c>
      <c r="AV46" s="191">
        <v>0</v>
      </c>
      <c r="AW46" s="191">
        <v>0</v>
      </c>
      <c r="AX46" s="191">
        <v>0</v>
      </c>
      <c r="AY46" s="191">
        <v>0</v>
      </c>
      <c r="AZ46" s="191">
        <v>0</v>
      </c>
      <c r="BA46" s="191">
        <v>0</v>
      </c>
      <c r="BB46" s="191">
        <v>0</v>
      </c>
      <c r="BC46" s="191">
        <v>0</v>
      </c>
      <c r="BD46" s="191">
        <v>0</v>
      </c>
      <c r="BE46" s="191">
        <v>0</v>
      </c>
      <c r="BF46" s="191">
        <v>0</v>
      </c>
      <c r="BG46" s="191">
        <v>0</v>
      </c>
      <c r="BH46" s="191">
        <v>0</v>
      </c>
      <c r="BI46" s="191">
        <v>0</v>
      </c>
      <c r="BJ46" s="191">
        <v>0</v>
      </c>
      <c r="BK46" s="178"/>
      <c r="BL46" s="178"/>
      <c r="BM46" s="178"/>
      <c r="BN46" s="178"/>
      <c r="BO46" s="178"/>
      <c r="BP46" s="178"/>
      <c r="BQ46" s="178"/>
      <c r="BR46" s="178"/>
      <c r="BS46" s="178"/>
      <c r="BT46" s="178"/>
      <c r="BU46" s="178"/>
      <c r="BV46" s="178"/>
    </row>
    <row r="47" spans="1:74" ht="15" customHeight="1">
      <c r="A47" s="235"/>
      <c r="B47" s="186" t="s">
        <v>1093</v>
      </c>
      <c r="C47" s="178"/>
      <c r="D47" s="178"/>
      <c r="E47" s="178"/>
      <c r="F47" s="178"/>
      <c r="G47" s="178"/>
      <c r="H47" s="178"/>
      <c r="I47" s="178">
        <v>0</v>
      </c>
      <c r="J47" s="178">
        <v>0</v>
      </c>
      <c r="K47" s="178">
        <v>0</v>
      </c>
      <c r="L47" s="178">
        <v>0</v>
      </c>
      <c r="M47" s="178">
        <v>0</v>
      </c>
      <c r="N47" s="178">
        <v>0</v>
      </c>
      <c r="O47" s="178">
        <v>0</v>
      </c>
      <c r="P47" s="178">
        <v>0</v>
      </c>
      <c r="Q47" s="178">
        <v>0</v>
      </c>
      <c r="R47" s="178">
        <v>0</v>
      </c>
      <c r="S47" s="178">
        <v>0</v>
      </c>
      <c r="T47" s="178">
        <v>0</v>
      </c>
      <c r="U47" s="178">
        <v>0</v>
      </c>
      <c r="V47" s="178">
        <v>0</v>
      </c>
      <c r="W47" s="178">
        <v>0</v>
      </c>
      <c r="X47" s="178">
        <v>0</v>
      </c>
      <c r="Y47" s="178">
        <v>0</v>
      </c>
      <c r="Z47" s="178">
        <v>0</v>
      </c>
      <c r="AA47" s="178">
        <v>0</v>
      </c>
      <c r="AB47" s="178">
        <v>0</v>
      </c>
      <c r="AC47" s="178">
        <v>0</v>
      </c>
      <c r="AD47" s="178">
        <v>0</v>
      </c>
      <c r="AE47" s="178">
        <v>0</v>
      </c>
      <c r="AF47" s="178">
        <v>0</v>
      </c>
      <c r="AG47" s="178">
        <v>0</v>
      </c>
      <c r="AH47" s="178">
        <v>0</v>
      </c>
      <c r="AI47" s="178">
        <v>0</v>
      </c>
      <c r="AJ47" s="178">
        <v>0</v>
      </c>
      <c r="AK47" s="178">
        <v>0</v>
      </c>
      <c r="AL47" s="178">
        <v>0</v>
      </c>
      <c r="AM47" s="178">
        <v>0</v>
      </c>
      <c r="AN47" s="178">
        <v>0</v>
      </c>
      <c r="AO47" s="178">
        <v>0</v>
      </c>
      <c r="AP47" s="178">
        <v>0</v>
      </c>
      <c r="AQ47" s="178">
        <v>0</v>
      </c>
      <c r="AR47" s="178">
        <v>0</v>
      </c>
      <c r="AS47" s="178">
        <v>0</v>
      </c>
      <c r="AT47" s="178">
        <v>0</v>
      </c>
      <c r="AU47" s="178">
        <v>0</v>
      </c>
      <c r="AV47" s="178">
        <v>0</v>
      </c>
      <c r="AW47" s="178">
        <v>0</v>
      </c>
      <c r="AX47" s="178">
        <v>0</v>
      </c>
      <c r="AY47" s="178">
        <v>0</v>
      </c>
      <c r="AZ47" s="178">
        <v>0</v>
      </c>
      <c r="BA47" s="178">
        <v>0</v>
      </c>
      <c r="BB47" s="178">
        <v>0</v>
      </c>
      <c r="BC47" s="178">
        <v>0</v>
      </c>
      <c r="BD47" s="178">
        <v>0</v>
      </c>
      <c r="BE47" s="178">
        <v>0</v>
      </c>
      <c r="BF47" s="178">
        <v>0</v>
      </c>
      <c r="BG47" s="178">
        <v>0</v>
      </c>
      <c r="BH47" s="178">
        <v>0</v>
      </c>
      <c r="BI47" s="178">
        <v>0</v>
      </c>
      <c r="BJ47" s="178">
        <v>0</v>
      </c>
      <c r="BK47" s="178"/>
      <c r="BL47" s="178"/>
      <c r="BM47" s="178"/>
      <c r="BN47" s="178"/>
      <c r="BO47" s="178"/>
      <c r="BP47" s="178"/>
      <c r="BQ47" s="178"/>
      <c r="BR47" s="178"/>
      <c r="BS47" s="178"/>
      <c r="BT47" s="178"/>
      <c r="BU47" s="178"/>
      <c r="BV47" s="178"/>
    </row>
    <row r="48" spans="1:74" ht="15" customHeight="1">
      <c r="A48" s="235"/>
      <c r="B48" s="184" t="s">
        <v>1095</v>
      </c>
      <c r="C48" s="178"/>
      <c r="D48" s="178"/>
      <c r="E48" s="178"/>
      <c r="F48" s="178"/>
      <c r="G48" s="178"/>
      <c r="H48" s="178"/>
      <c r="I48" s="191"/>
      <c r="J48" s="191"/>
      <c r="K48" s="191"/>
      <c r="L48" s="191"/>
      <c r="M48" s="191"/>
      <c r="N48" s="191"/>
      <c r="O48" s="191"/>
      <c r="P48" s="191"/>
      <c r="Q48" s="191"/>
      <c r="R48" s="191"/>
      <c r="S48" s="191"/>
      <c r="T48" s="191"/>
      <c r="U48" s="191"/>
      <c r="V48" s="191"/>
      <c r="W48" s="191"/>
      <c r="X48" s="191"/>
      <c r="Y48" s="191"/>
      <c r="Z48" s="191"/>
      <c r="AA48" s="191"/>
      <c r="AB48" s="191"/>
      <c r="AC48" s="191"/>
      <c r="AD48" s="191"/>
      <c r="AE48" s="191"/>
      <c r="AF48" s="191"/>
      <c r="AG48" s="191"/>
      <c r="AH48" s="191"/>
      <c r="AI48" s="191"/>
      <c r="AJ48" s="191"/>
      <c r="AK48" s="191"/>
      <c r="AL48" s="191"/>
      <c r="AM48" s="191"/>
      <c r="AN48" s="191"/>
      <c r="AO48" s="191"/>
      <c r="AP48" s="191"/>
      <c r="AQ48" s="191"/>
      <c r="AR48" s="191"/>
      <c r="AS48" s="191"/>
      <c r="AT48" s="191"/>
      <c r="AU48" s="191"/>
      <c r="AV48" s="191"/>
      <c r="AW48" s="191"/>
      <c r="AX48" s="191"/>
      <c r="AY48" s="191"/>
      <c r="AZ48" s="191"/>
      <c r="BA48" s="191"/>
      <c r="BB48" s="191"/>
      <c r="BC48" s="191"/>
      <c r="BD48" s="191"/>
      <c r="BE48" s="191"/>
      <c r="BF48" s="191"/>
      <c r="BG48" s="191"/>
      <c r="BH48" s="191"/>
      <c r="BI48" s="191"/>
      <c r="BJ48" s="191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</row>
    <row r="49" spans="1:84" ht="15" customHeight="1">
      <c r="A49" s="235"/>
      <c r="B49" s="186" t="s">
        <v>1097</v>
      </c>
      <c r="C49" s="178"/>
      <c r="D49" s="178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</row>
    <row r="50" spans="1:84" ht="15" customHeight="1">
      <c r="A50" s="235"/>
      <c r="B50" s="186" t="s">
        <v>1098</v>
      </c>
      <c r="C50" s="178"/>
      <c r="D50" s="178"/>
      <c r="E50" s="178"/>
      <c r="F50" s="178"/>
      <c r="G50" s="178"/>
      <c r="H50" s="178"/>
      <c r="I50" s="191"/>
      <c r="J50" s="191"/>
      <c r="K50" s="191"/>
      <c r="L50" s="191"/>
      <c r="M50" s="191"/>
      <c r="N50" s="191"/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91"/>
      <c r="Z50" s="191"/>
      <c r="AA50" s="191"/>
      <c r="AB50" s="191"/>
      <c r="AC50" s="191"/>
      <c r="AD50" s="191"/>
      <c r="AE50" s="191"/>
      <c r="AF50" s="191"/>
      <c r="AG50" s="191"/>
      <c r="AH50" s="191"/>
      <c r="AI50" s="191"/>
      <c r="AJ50" s="191"/>
      <c r="AK50" s="191"/>
      <c r="AL50" s="191"/>
      <c r="AM50" s="191"/>
      <c r="AN50" s="191"/>
      <c r="AO50" s="191"/>
      <c r="AP50" s="191"/>
      <c r="AQ50" s="191"/>
      <c r="AR50" s="191"/>
      <c r="AS50" s="191"/>
      <c r="AT50" s="191"/>
      <c r="AU50" s="191"/>
      <c r="AV50" s="191"/>
      <c r="AW50" s="191"/>
      <c r="AX50" s="191"/>
      <c r="AY50" s="191"/>
      <c r="AZ50" s="191"/>
      <c r="BA50" s="191"/>
      <c r="BB50" s="191"/>
      <c r="BC50" s="191"/>
      <c r="BD50" s="191"/>
      <c r="BE50" s="191"/>
      <c r="BF50" s="191"/>
      <c r="BG50" s="191"/>
      <c r="BH50" s="191"/>
      <c r="BI50" s="191"/>
      <c r="BJ50" s="191"/>
      <c r="BK50" s="178"/>
      <c r="BL50" s="178"/>
      <c r="BM50" s="178"/>
      <c r="BN50" s="178"/>
      <c r="BO50" s="178"/>
      <c r="BP50" s="178"/>
      <c r="BQ50" s="178"/>
      <c r="BR50" s="178"/>
      <c r="BS50" s="178"/>
      <c r="BT50" s="178"/>
      <c r="BU50" s="178"/>
      <c r="BV50" s="178"/>
    </row>
    <row r="51" spans="1:84" ht="15" customHeight="1">
      <c r="A51" s="236"/>
      <c r="B51" s="186" t="s">
        <v>1099</v>
      </c>
      <c r="C51" s="178"/>
      <c r="D51" s="178"/>
      <c r="E51" s="178"/>
      <c r="F51" s="178"/>
      <c r="G51" s="178"/>
      <c r="H51" s="178"/>
      <c r="I51" s="191"/>
      <c r="J51" s="191"/>
      <c r="K51" s="191"/>
      <c r="L51" s="191"/>
      <c r="M51" s="191"/>
      <c r="N51" s="191"/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91"/>
      <c r="Z51" s="191"/>
      <c r="AA51" s="191"/>
      <c r="AB51" s="191"/>
      <c r="AC51" s="191"/>
      <c r="AD51" s="191"/>
      <c r="AE51" s="191"/>
      <c r="AF51" s="191"/>
      <c r="AG51" s="191"/>
      <c r="AH51" s="191"/>
      <c r="AI51" s="191"/>
      <c r="AJ51" s="191"/>
      <c r="AK51" s="191"/>
      <c r="AL51" s="191"/>
      <c r="AM51" s="191"/>
      <c r="AN51" s="191"/>
      <c r="AO51" s="191"/>
      <c r="AP51" s="191"/>
      <c r="AQ51" s="191"/>
      <c r="AR51" s="191"/>
      <c r="AS51" s="191"/>
      <c r="AT51" s="191"/>
      <c r="AU51" s="191"/>
      <c r="AV51" s="191"/>
      <c r="AW51" s="191"/>
      <c r="AX51" s="191"/>
      <c r="AY51" s="191"/>
      <c r="AZ51" s="191"/>
      <c r="BA51" s="191"/>
      <c r="BB51" s="191"/>
      <c r="BC51" s="191"/>
      <c r="BD51" s="191"/>
      <c r="BE51" s="191"/>
      <c r="BF51" s="191"/>
      <c r="BG51" s="191"/>
      <c r="BH51" s="191"/>
      <c r="BI51" s="191"/>
      <c r="BJ51" s="191"/>
      <c r="BK51" s="178"/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/>
    </row>
    <row r="52" spans="1:84" ht="15" customHeight="1">
      <c r="A52" s="182" t="s">
        <v>1204</v>
      </c>
      <c r="B52" s="182" t="s">
        <v>1204</v>
      </c>
      <c r="C52" s="183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3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</row>
    <row r="53" spans="1:84" ht="15" customHeight="1">
      <c r="A53" s="234" t="s">
        <v>925</v>
      </c>
      <c r="B53" s="184" t="s">
        <v>1072</v>
      </c>
      <c r="C53" s="178"/>
      <c r="D53" s="178"/>
      <c r="E53" s="178"/>
      <c r="F53" s="178"/>
      <c r="G53" s="178"/>
      <c r="H53" s="178"/>
      <c r="I53" s="191">
        <v>0</v>
      </c>
      <c r="J53" s="191">
        <v>0</v>
      </c>
      <c r="K53" s="191">
        <v>0</v>
      </c>
      <c r="L53" s="191">
        <v>0</v>
      </c>
      <c r="M53" s="191">
        <v>0</v>
      </c>
      <c r="N53" s="191">
        <v>0</v>
      </c>
      <c r="O53" s="191">
        <v>0</v>
      </c>
      <c r="P53" s="191">
        <v>0</v>
      </c>
      <c r="Q53" s="191">
        <v>0</v>
      </c>
      <c r="R53" s="191">
        <v>0</v>
      </c>
      <c r="S53" s="191">
        <v>0</v>
      </c>
      <c r="T53" s="191">
        <v>120000000</v>
      </c>
      <c r="U53" s="191">
        <v>0</v>
      </c>
      <c r="V53" s="191">
        <v>0</v>
      </c>
      <c r="W53" s="191">
        <v>0</v>
      </c>
      <c r="X53" s="191">
        <v>0</v>
      </c>
      <c r="Y53" s="191">
        <v>0</v>
      </c>
      <c r="Z53" s="191">
        <v>0</v>
      </c>
      <c r="AA53" s="191">
        <v>0</v>
      </c>
      <c r="AB53" s="191">
        <v>0</v>
      </c>
      <c r="AC53" s="191">
        <v>0</v>
      </c>
      <c r="AD53" s="191">
        <v>0</v>
      </c>
      <c r="AE53" s="191">
        <v>0</v>
      </c>
      <c r="AF53" s="191">
        <v>120000000</v>
      </c>
      <c r="AG53" s="191">
        <v>0</v>
      </c>
      <c r="AH53" s="191">
        <v>0</v>
      </c>
      <c r="AI53" s="191">
        <v>0</v>
      </c>
      <c r="AJ53" s="191">
        <v>0</v>
      </c>
      <c r="AK53" s="191">
        <v>0</v>
      </c>
      <c r="AL53" s="191">
        <v>0</v>
      </c>
      <c r="AM53" s="191">
        <v>0</v>
      </c>
      <c r="AN53" s="191">
        <v>0</v>
      </c>
      <c r="AO53" s="191">
        <v>0</v>
      </c>
      <c r="AP53" s="191">
        <v>0</v>
      </c>
      <c r="AQ53" s="191">
        <v>0</v>
      </c>
      <c r="AR53" s="191">
        <v>0</v>
      </c>
      <c r="AS53" s="191">
        <v>0</v>
      </c>
      <c r="AT53" s="191">
        <v>0</v>
      </c>
      <c r="AU53" s="191">
        <v>0</v>
      </c>
      <c r="AV53" s="191">
        <v>0</v>
      </c>
      <c r="AW53" s="191">
        <v>0</v>
      </c>
      <c r="AX53" s="191">
        <v>0</v>
      </c>
      <c r="AY53" s="191">
        <v>0</v>
      </c>
      <c r="AZ53" s="191">
        <v>0</v>
      </c>
      <c r="BA53" s="191">
        <v>0</v>
      </c>
      <c r="BB53" s="191">
        <v>0</v>
      </c>
      <c r="BC53" s="191">
        <v>0</v>
      </c>
      <c r="BD53" s="191">
        <v>0</v>
      </c>
      <c r="BE53" s="191">
        <v>0</v>
      </c>
      <c r="BF53" s="191">
        <v>0</v>
      </c>
      <c r="BG53" s="191">
        <v>0</v>
      </c>
      <c r="BH53" s="191">
        <v>0</v>
      </c>
      <c r="BI53" s="191">
        <v>0</v>
      </c>
      <c r="BJ53" s="191">
        <v>0</v>
      </c>
      <c r="BK53" s="178"/>
      <c r="BL53" s="178"/>
      <c r="BM53" s="178"/>
      <c r="BN53" s="178"/>
      <c r="BO53" s="178"/>
      <c r="BP53" s="178"/>
      <c r="BQ53" s="178"/>
      <c r="BR53" s="178"/>
      <c r="BS53" s="178"/>
      <c r="BT53" s="178"/>
      <c r="BU53" s="178"/>
      <c r="BV53" s="178"/>
    </row>
    <row r="54" spans="1:84" ht="15" customHeight="1">
      <c r="A54" s="235"/>
      <c r="B54" s="184" t="s">
        <v>1073</v>
      </c>
      <c r="C54" s="178"/>
      <c r="D54" s="178"/>
      <c r="E54" s="178"/>
      <c r="F54" s="178"/>
      <c r="G54" s="178"/>
      <c r="H54" s="178"/>
      <c r="I54" s="191">
        <v>0</v>
      </c>
      <c r="J54" s="191">
        <v>0</v>
      </c>
      <c r="K54" s="191">
        <v>0</v>
      </c>
      <c r="L54" s="191">
        <v>0</v>
      </c>
      <c r="M54" s="191">
        <v>0</v>
      </c>
      <c r="N54" s="191">
        <v>0</v>
      </c>
      <c r="O54" s="191">
        <v>0</v>
      </c>
      <c r="P54" s="191">
        <v>0</v>
      </c>
      <c r="Q54" s="191">
        <v>0</v>
      </c>
      <c r="R54" s="191">
        <v>0</v>
      </c>
      <c r="S54" s="191">
        <v>0</v>
      </c>
      <c r="T54" s="191">
        <v>0</v>
      </c>
      <c r="U54" s="191">
        <v>0</v>
      </c>
      <c r="V54" s="191">
        <v>0</v>
      </c>
      <c r="W54" s="191">
        <v>0</v>
      </c>
      <c r="X54" s="191">
        <v>0</v>
      </c>
      <c r="Y54" s="191">
        <v>0</v>
      </c>
      <c r="Z54" s="191">
        <v>0</v>
      </c>
      <c r="AA54" s="191">
        <v>0</v>
      </c>
      <c r="AB54" s="191">
        <v>0</v>
      </c>
      <c r="AC54" s="191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0</v>
      </c>
      <c r="AL54" s="191">
        <v>0</v>
      </c>
      <c r="AM54" s="191">
        <v>0</v>
      </c>
      <c r="AN54" s="191">
        <v>0</v>
      </c>
      <c r="AO54" s="191">
        <v>0</v>
      </c>
      <c r="AP54" s="191">
        <v>0</v>
      </c>
      <c r="AQ54" s="191">
        <v>0</v>
      </c>
      <c r="AR54" s="191">
        <v>120000000</v>
      </c>
      <c r="AS54" s="191">
        <v>0</v>
      </c>
      <c r="AT54" s="191">
        <v>0</v>
      </c>
      <c r="AU54" s="191">
        <v>0</v>
      </c>
      <c r="AV54" s="191">
        <v>0</v>
      </c>
      <c r="AW54" s="191">
        <v>0</v>
      </c>
      <c r="AX54" s="191">
        <v>0</v>
      </c>
      <c r="AY54" s="191">
        <v>0</v>
      </c>
      <c r="AZ54" s="191">
        <v>0</v>
      </c>
      <c r="BA54" s="191">
        <v>0</v>
      </c>
      <c r="BB54" s="191">
        <v>0</v>
      </c>
      <c r="BC54" s="191">
        <v>0</v>
      </c>
      <c r="BD54" s="191">
        <v>120000000</v>
      </c>
      <c r="BE54" s="191">
        <v>0</v>
      </c>
      <c r="BF54" s="191">
        <v>0</v>
      </c>
      <c r="BG54" s="191">
        <v>0</v>
      </c>
      <c r="BH54" s="191">
        <v>0</v>
      </c>
      <c r="BI54" s="191">
        <v>0</v>
      </c>
      <c r="BJ54" s="191">
        <v>0</v>
      </c>
      <c r="BK54" s="178"/>
      <c r="BL54" s="178"/>
      <c r="BM54" s="178"/>
      <c r="BN54" s="178"/>
      <c r="BO54" s="178"/>
      <c r="BP54" s="178"/>
      <c r="BQ54" s="178"/>
      <c r="BR54" s="178"/>
      <c r="BS54" s="178"/>
      <c r="BT54" s="178"/>
      <c r="BU54" s="178"/>
      <c r="BV54" s="178"/>
    </row>
    <row r="55" spans="1:84" ht="15" customHeight="1">
      <c r="A55" s="235"/>
      <c r="B55" s="184" t="s">
        <v>1074</v>
      </c>
      <c r="C55" s="178"/>
      <c r="D55" s="178"/>
      <c r="E55" s="178"/>
      <c r="F55" s="178"/>
      <c r="G55" s="178"/>
      <c r="H55" s="178"/>
      <c r="I55" s="191">
        <v>0</v>
      </c>
      <c r="J55" s="191">
        <v>0</v>
      </c>
      <c r="K55" s="191">
        <v>0</v>
      </c>
      <c r="L55" s="191">
        <v>0</v>
      </c>
      <c r="M55" s="191">
        <v>0</v>
      </c>
      <c r="N55" s="191">
        <v>0</v>
      </c>
      <c r="O55" s="191">
        <v>0</v>
      </c>
      <c r="P55" s="191">
        <v>0</v>
      </c>
      <c r="Q55" s="191">
        <v>0</v>
      </c>
      <c r="R55" s="191">
        <v>0</v>
      </c>
      <c r="S55" s="191">
        <v>0</v>
      </c>
      <c r="T55" s="191">
        <v>0</v>
      </c>
      <c r="U55" s="191">
        <v>0</v>
      </c>
      <c r="V55" s="191">
        <v>0</v>
      </c>
      <c r="W55" s="191">
        <v>0</v>
      </c>
      <c r="X55" s="191">
        <v>0</v>
      </c>
      <c r="Y55" s="191">
        <v>0</v>
      </c>
      <c r="Z55" s="191">
        <v>0</v>
      </c>
      <c r="AA55" s="191">
        <v>0</v>
      </c>
      <c r="AB55" s="191">
        <v>0</v>
      </c>
      <c r="AC55" s="191">
        <v>0</v>
      </c>
      <c r="AD55" s="191">
        <v>0</v>
      </c>
      <c r="AE55" s="191">
        <v>0</v>
      </c>
      <c r="AF55" s="191">
        <v>0</v>
      </c>
      <c r="AG55" s="191">
        <v>0</v>
      </c>
      <c r="AH55" s="191">
        <v>0</v>
      </c>
      <c r="AI55" s="191">
        <v>0</v>
      </c>
      <c r="AJ55" s="191">
        <v>0</v>
      </c>
      <c r="AK55" s="191">
        <v>0</v>
      </c>
      <c r="AL55" s="191">
        <v>0</v>
      </c>
      <c r="AM55" s="191">
        <v>0</v>
      </c>
      <c r="AN55" s="191">
        <v>0</v>
      </c>
      <c r="AO55" s="191">
        <v>0</v>
      </c>
      <c r="AP55" s="191">
        <v>0</v>
      </c>
      <c r="AQ55" s="191">
        <v>0</v>
      </c>
      <c r="AR55" s="191">
        <v>0</v>
      </c>
      <c r="AS55" s="191">
        <v>0</v>
      </c>
      <c r="AT55" s="191">
        <v>0</v>
      </c>
      <c r="AU55" s="191">
        <v>0</v>
      </c>
      <c r="AV55" s="191">
        <v>0</v>
      </c>
      <c r="AW55" s="191">
        <v>0</v>
      </c>
      <c r="AX55" s="191">
        <v>0</v>
      </c>
      <c r="AY55" s="191">
        <v>0</v>
      </c>
      <c r="AZ55" s="191">
        <v>0</v>
      </c>
      <c r="BA55" s="191">
        <v>0</v>
      </c>
      <c r="BB55" s="191">
        <v>0</v>
      </c>
      <c r="BC55" s="191">
        <v>0</v>
      </c>
      <c r="BD55" s="191">
        <v>0</v>
      </c>
      <c r="BE55" s="191">
        <v>0</v>
      </c>
      <c r="BF55" s="191">
        <v>0</v>
      </c>
      <c r="BG55" s="191">
        <v>0</v>
      </c>
      <c r="BH55" s="191">
        <v>0</v>
      </c>
      <c r="BI55" s="191">
        <v>0</v>
      </c>
      <c r="BJ55" s="191">
        <v>0</v>
      </c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</row>
    <row r="56" spans="1:84" ht="15" customHeight="1">
      <c r="A56" s="235"/>
      <c r="B56" s="184" t="s">
        <v>1075</v>
      </c>
      <c r="C56" s="178"/>
      <c r="D56" s="178"/>
      <c r="E56" s="178"/>
      <c r="F56" s="178"/>
      <c r="G56" s="178"/>
      <c r="H56" s="178"/>
      <c r="I56" s="191">
        <v>0</v>
      </c>
      <c r="J56" s="191">
        <v>0</v>
      </c>
      <c r="K56" s="191">
        <v>0</v>
      </c>
      <c r="L56" s="191">
        <v>0</v>
      </c>
      <c r="M56" s="191">
        <v>0</v>
      </c>
      <c r="N56" s="191">
        <v>0</v>
      </c>
      <c r="O56" s="191">
        <v>0</v>
      </c>
      <c r="P56" s="191">
        <v>0</v>
      </c>
      <c r="Q56" s="191">
        <v>0</v>
      </c>
      <c r="R56" s="191">
        <v>0</v>
      </c>
      <c r="S56" s="191">
        <v>0</v>
      </c>
      <c r="T56" s="191">
        <v>675000000</v>
      </c>
      <c r="U56" s="191">
        <v>0</v>
      </c>
      <c r="V56" s="191">
        <v>0</v>
      </c>
      <c r="W56" s="191">
        <v>0</v>
      </c>
      <c r="X56" s="191">
        <v>0</v>
      </c>
      <c r="Y56" s="191">
        <v>0</v>
      </c>
      <c r="Z56" s="191">
        <v>0</v>
      </c>
      <c r="AA56" s="191">
        <v>0</v>
      </c>
      <c r="AB56" s="191">
        <v>0</v>
      </c>
      <c r="AC56" s="191">
        <v>0</v>
      </c>
      <c r="AD56" s="191">
        <v>0</v>
      </c>
      <c r="AE56" s="191">
        <v>0</v>
      </c>
      <c r="AF56" s="191">
        <v>675000000</v>
      </c>
      <c r="AG56" s="191">
        <v>0</v>
      </c>
      <c r="AH56" s="191">
        <v>0</v>
      </c>
      <c r="AI56" s="191">
        <v>0</v>
      </c>
      <c r="AJ56" s="191">
        <v>0</v>
      </c>
      <c r="AK56" s="191">
        <v>0</v>
      </c>
      <c r="AL56" s="191">
        <v>0</v>
      </c>
      <c r="AM56" s="191">
        <v>0</v>
      </c>
      <c r="AN56" s="191">
        <v>0</v>
      </c>
      <c r="AO56" s="191">
        <v>0</v>
      </c>
      <c r="AP56" s="191">
        <v>0</v>
      </c>
      <c r="AQ56" s="191">
        <v>0</v>
      </c>
      <c r="AR56" s="191">
        <v>0</v>
      </c>
      <c r="AS56" s="191">
        <v>0</v>
      </c>
      <c r="AT56" s="191">
        <v>0</v>
      </c>
      <c r="AU56" s="191">
        <v>0</v>
      </c>
      <c r="AV56" s="191">
        <v>0</v>
      </c>
      <c r="AW56" s="191">
        <v>0</v>
      </c>
      <c r="AX56" s="191">
        <v>0</v>
      </c>
      <c r="AY56" s="191">
        <v>0</v>
      </c>
      <c r="AZ56" s="191">
        <v>0</v>
      </c>
      <c r="BA56" s="191">
        <v>0</v>
      </c>
      <c r="BB56" s="191">
        <v>0</v>
      </c>
      <c r="BC56" s="191">
        <v>0</v>
      </c>
      <c r="BD56" s="191">
        <v>0</v>
      </c>
      <c r="BE56" s="191">
        <v>0</v>
      </c>
      <c r="BF56" s="191">
        <v>0</v>
      </c>
      <c r="BG56" s="191">
        <v>0</v>
      </c>
      <c r="BH56" s="191">
        <v>0</v>
      </c>
      <c r="BI56" s="191">
        <v>0</v>
      </c>
      <c r="BJ56" s="191">
        <v>0</v>
      </c>
      <c r="BK56" s="178"/>
      <c r="BL56" s="178"/>
      <c r="BM56" s="178"/>
      <c r="BN56" s="178"/>
      <c r="BO56" s="178"/>
      <c r="BP56" s="178"/>
      <c r="BQ56" s="178"/>
      <c r="BR56" s="178"/>
      <c r="BS56" s="178"/>
      <c r="BT56" s="178"/>
      <c r="BU56" s="178"/>
      <c r="BV56" s="178"/>
    </row>
    <row r="57" spans="1:84" ht="15" customHeight="1">
      <c r="A57" s="235"/>
      <c r="B57" s="184" t="s">
        <v>1076</v>
      </c>
      <c r="C57" s="178"/>
      <c r="D57" s="178"/>
      <c r="E57" s="178"/>
      <c r="F57" s="178"/>
      <c r="G57" s="178"/>
      <c r="H57" s="178"/>
      <c r="I57" s="191">
        <v>0</v>
      </c>
      <c r="J57" s="191">
        <v>0</v>
      </c>
      <c r="K57" s="191">
        <v>0</v>
      </c>
      <c r="L57" s="191">
        <v>0</v>
      </c>
      <c r="M57" s="191">
        <v>294843750</v>
      </c>
      <c r="N57" s="191">
        <v>0</v>
      </c>
      <c r="O57" s="191">
        <v>0</v>
      </c>
      <c r="P57" s="191">
        <v>0</v>
      </c>
      <c r="Q57" s="191">
        <v>0</v>
      </c>
      <c r="R57" s="191">
        <v>0</v>
      </c>
      <c r="S57" s="191">
        <v>294843750</v>
      </c>
      <c r="T57" s="191">
        <v>0</v>
      </c>
      <c r="U57" s="191">
        <v>0</v>
      </c>
      <c r="V57" s="191">
        <v>0</v>
      </c>
      <c r="W57" s="191">
        <v>0</v>
      </c>
      <c r="X57" s="191">
        <v>0</v>
      </c>
      <c r="Y57" s="191">
        <v>291953125</v>
      </c>
      <c r="Z57" s="191">
        <v>0</v>
      </c>
      <c r="AA57" s="191">
        <v>0</v>
      </c>
      <c r="AB57" s="191">
        <v>0</v>
      </c>
      <c r="AC57" s="191">
        <v>0</v>
      </c>
      <c r="AD57" s="191">
        <v>0</v>
      </c>
      <c r="AE57" s="191">
        <v>370913333.61451519</v>
      </c>
      <c r="AF57" s="191">
        <v>0</v>
      </c>
      <c r="AG57" s="191">
        <v>0</v>
      </c>
      <c r="AH57" s="191">
        <v>0</v>
      </c>
      <c r="AI57" s="191">
        <v>0</v>
      </c>
      <c r="AJ57" s="191">
        <v>0</v>
      </c>
      <c r="AK57" s="191">
        <v>362759333.95193344</v>
      </c>
      <c r="AL57" s="191">
        <v>0</v>
      </c>
      <c r="AM57" s="191">
        <v>0</v>
      </c>
      <c r="AN57" s="191">
        <v>0</v>
      </c>
      <c r="AO57" s="191">
        <v>0</v>
      </c>
      <c r="AP57" s="191">
        <v>0</v>
      </c>
      <c r="AQ57" s="191">
        <v>346669500.87557322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328992501.11645746</v>
      </c>
      <c r="AX57" s="191">
        <v>0</v>
      </c>
      <c r="AY57" s="191">
        <v>0</v>
      </c>
      <c r="AZ57" s="191">
        <v>0</v>
      </c>
      <c r="BA57" s="191">
        <v>0</v>
      </c>
      <c r="BB57" s="191">
        <v>0</v>
      </c>
      <c r="BC57" s="191">
        <v>318366266.4331845</v>
      </c>
      <c r="BD57" s="191">
        <v>0</v>
      </c>
      <c r="BE57" s="191">
        <v>0</v>
      </c>
      <c r="BF57" s="191">
        <v>0</v>
      </c>
      <c r="BG57" s="191">
        <v>0</v>
      </c>
      <c r="BH57" s="191">
        <v>0</v>
      </c>
      <c r="BI57" s="191">
        <v>309150184.76507968</v>
      </c>
      <c r="BJ57" s="191">
        <v>0</v>
      </c>
      <c r="BK57" s="178"/>
      <c r="BL57" s="178"/>
      <c r="BM57" s="178"/>
      <c r="BN57" s="178"/>
      <c r="BO57" s="178"/>
      <c r="BP57" s="178"/>
      <c r="BQ57" s="178"/>
      <c r="BR57" s="178"/>
      <c r="BS57" s="178"/>
      <c r="BT57" s="178"/>
      <c r="BU57" s="178"/>
      <c r="BV57" s="178"/>
    </row>
    <row r="58" spans="1:84" ht="15" customHeight="1">
      <c r="A58" s="235"/>
      <c r="B58" s="184" t="s">
        <v>1077</v>
      </c>
      <c r="C58" s="178"/>
      <c r="D58" s="178"/>
      <c r="E58" s="178"/>
      <c r="F58" s="178"/>
      <c r="G58" s="178"/>
      <c r="H58" s="178"/>
      <c r="I58" s="191">
        <v>0</v>
      </c>
      <c r="J58" s="191">
        <v>0</v>
      </c>
      <c r="K58" s="191">
        <v>0</v>
      </c>
      <c r="L58" s="191">
        <v>0</v>
      </c>
      <c r="M58" s="191">
        <v>0</v>
      </c>
      <c r="N58" s="191">
        <v>0</v>
      </c>
      <c r="O58" s="191">
        <v>0</v>
      </c>
      <c r="P58" s="191">
        <v>0</v>
      </c>
      <c r="Q58" s="191">
        <v>0</v>
      </c>
      <c r="R58" s="191">
        <v>0</v>
      </c>
      <c r="S58" s="191">
        <v>0</v>
      </c>
      <c r="T58" s="191">
        <v>0</v>
      </c>
      <c r="U58" s="191">
        <v>0</v>
      </c>
      <c r="V58" s="191">
        <v>0</v>
      </c>
      <c r="W58" s="191">
        <v>0</v>
      </c>
      <c r="X58" s="191">
        <v>0</v>
      </c>
      <c r="Y58" s="191">
        <v>0</v>
      </c>
      <c r="Z58" s="191">
        <v>0</v>
      </c>
      <c r="AA58" s="191">
        <v>0</v>
      </c>
      <c r="AB58" s="191">
        <v>0</v>
      </c>
      <c r="AC58" s="191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195000000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78"/>
      <c r="BL58" s="178"/>
      <c r="BM58" s="178"/>
      <c r="BN58" s="178"/>
      <c r="BO58" s="178"/>
      <c r="BP58" s="178"/>
      <c r="BQ58" s="178"/>
      <c r="BR58" s="178"/>
      <c r="BS58" s="178"/>
      <c r="BT58" s="178"/>
      <c r="BU58" s="178"/>
      <c r="BV58" s="178"/>
    </row>
    <row r="59" spans="1:84" ht="15" customHeight="1">
      <c r="A59" s="235"/>
      <c r="B59" s="184" t="s">
        <v>1078</v>
      </c>
      <c r="C59" s="178"/>
      <c r="D59" s="178"/>
      <c r="E59" s="178"/>
      <c r="F59" s="178"/>
      <c r="G59" s="178"/>
      <c r="H59" s="178"/>
      <c r="I59" s="191">
        <v>0</v>
      </c>
      <c r="J59" s="191">
        <v>0</v>
      </c>
      <c r="K59" s="191">
        <v>0</v>
      </c>
      <c r="L59" s="191">
        <v>0</v>
      </c>
      <c r="M59" s="191">
        <v>0</v>
      </c>
      <c r="N59" s="191">
        <v>0</v>
      </c>
      <c r="O59" s="191">
        <v>0</v>
      </c>
      <c r="P59" s="191">
        <v>0</v>
      </c>
      <c r="Q59" s="191">
        <v>0</v>
      </c>
      <c r="R59" s="191">
        <v>0</v>
      </c>
      <c r="S59" s="191">
        <v>0</v>
      </c>
      <c r="T59" s="191">
        <v>0</v>
      </c>
      <c r="U59" s="191">
        <v>0</v>
      </c>
      <c r="V59" s="191">
        <v>0</v>
      </c>
      <c r="W59" s="191">
        <v>0</v>
      </c>
      <c r="X59" s="191">
        <v>0</v>
      </c>
      <c r="Y59" s="191">
        <v>0</v>
      </c>
      <c r="Z59" s="191">
        <v>0</v>
      </c>
      <c r="AA59" s="191">
        <v>0</v>
      </c>
      <c r="AB59" s="191">
        <v>0</v>
      </c>
      <c r="AC59" s="191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78"/>
      <c r="BL59" s="178"/>
      <c r="BM59" s="178"/>
      <c r="BN59" s="178"/>
      <c r="BO59" s="178"/>
      <c r="BP59" s="178"/>
      <c r="BQ59" s="178"/>
      <c r="BR59" s="178"/>
      <c r="BS59" s="178"/>
      <c r="BT59" s="178"/>
      <c r="BU59" s="178"/>
      <c r="BV59" s="178"/>
    </row>
    <row r="60" spans="1:84" ht="15" customHeight="1">
      <c r="A60" s="235"/>
      <c r="B60" s="184" t="s">
        <v>1079</v>
      </c>
      <c r="C60" s="178"/>
      <c r="D60" s="178"/>
      <c r="E60" s="178"/>
      <c r="F60" s="178"/>
      <c r="G60" s="178"/>
      <c r="H60" s="178"/>
      <c r="I60" s="191">
        <v>0</v>
      </c>
      <c r="J60" s="191">
        <v>0</v>
      </c>
      <c r="K60" s="191">
        <v>0</v>
      </c>
      <c r="L60" s="191">
        <v>0</v>
      </c>
      <c r="M60" s="191">
        <v>0</v>
      </c>
      <c r="N60" s="191">
        <v>0</v>
      </c>
      <c r="O60" s="191">
        <v>0</v>
      </c>
      <c r="P60" s="191">
        <v>0</v>
      </c>
      <c r="Q60" s="191">
        <v>0</v>
      </c>
      <c r="R60" s="191">
        <v>0</v>
      </c>
      <c r="S60" s="191">
        <v>0</v>
      </c>
      <c r="T60" s="191">
        <v>0</v>
      </c>
      <c r="U60" s="191">
        <v>0</v>
      </c>
      <c r="V60" s="191">
        <v>0</v>
      </c>
      <c r="W60" s="191">
        <v>0</v>
      </c>
      <c r="X60" s="191">
        <v>0</v>
      </c>
      <c r="Y60" s="191">
        <v>0</v>
      </c>
      <c r="Z60" s="191">
        <v>0</v>
      </c>
      <c r="AA60" s="191">
        <v>0</v>
      </c>
      <c r="AB60" s="191">
        <v>0</v>
      </c>
      <c r="AC60" s="191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0</v>
      </c>
      <c r="BK60" s="178"/>
      <c r="BL60" s="178"/>
      <c r="BM60" s="178"/>
      <c r="BN60" s="178"/>
      <c r="BO60" s="178"/>
      <c r="BP60" s="178"/>
      <c r="BQ60" s="178"/>
      <c r="BR60" s="178"/>
      <c r="BS60" s="178"/>
      <c r="BT60" s="178"/>
      <c r="BU60" s="178"/>
      <c r="BV60" s="178"/>
    </row>
    <row r="61" spans="1:84" ht="15" customHeight="1">
      <c r="A61" s="235"/>
      <c r="B61" s="184" t="s">
        <v>1080</v>
      </c>
      <c r="C61" s="178"/>
      <c r="D61" s="178"/>
      <c r="E61" s="178"/>
      <c r="F61" s="178"/>
      <c r="G61" s="178"/>
      <c r="H61" s="178"/>
      <c r="I61" s="191">
        <v>0</v>
      </c>
      <c r="J61" s="191">
        <v>0</v>
      </c>
      <c r="K61" s="191">
        <v>0</v>
      </c>
      <c r="L61" s="191">
        <v>0</v>
      </c>
      <c r="M61" s="191">
        <v>0</v>
      </c>
      <c r="N61" s="191">
        <v>0</v>
      </c>
      <c r="O61" s="191">
        <v>0</v>
      </c>
      <c r="P61" s="191">
        <v>0</v>
      </c>
      <c r="Q61" s="191">
        <v>0</v>
      </c>
      <c r="R61" s="191">
        <v>0</v>
      </c>
      <c r="S61" s="191">
        <v>0</v>
      </c>
      <c r="T61" s="191">
        <v>0</v>
      </c>
      <c r="U61" s="191">
        <v>0</v>
      </c>
      <c r="V61" s="191">
        <v>0</v>
      </c>
      <c r="W61" s="191">
        <v>0</v>
      </c>
      <c r="X61" s="191">
        <v>0</v>
      </c>
      <c r="Y61" s="191">
        <v>0</v>
      </c>
      <c r="Z61" s="191">
        <v>0</v>
      </c>
      <c r="AA61" s="191">
        <v>0</v>
      </c>
      <c r="AB61" s="191">
        <v>0</v>
      </c>
      <c r="AC61" s="191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78"/>
      <c r="BL61" s="178"/>
      <c r="BM61" s="178"/>
      <c r="BN61" s="178"/>
      <c r="BO61" s="178"/>
      <c r="BP61" s="178"/>
      <c r="BQ61" s="178"/>
      <c r="BR61" s="178"/>
      <c r="BS61" s="178"/>
      <c r="BT61" s="178"/>
      <c r="BU61" s="178"/>
      <c r="BV61" s="178"/>
    </row>
    <row r="62" spans="1:84" s="185" customFormat="1" ht="15" customHeight="1">
      <c r="A62" s="235"/>
      <c r="B62" s="184" t="s">
        <v>1228</v>
      </c>
      <c r="C62" s="178"/>
      <c r="D62" s="178"/>
      <c r="E62" s="178"/>
      <c r="F62" s="178"/>
      <c r="G62" s="178"/>
      <c r="H62" s="178"/>
      <c r="I62" s="191">
        <v>0</v>
      </c>
      <c r="J62" s="191">
        <v>0</v>
      </c>
      <c r="K62" s="191">
        <v>0</v>
      </c>
      <c r="L62" s="191">
        <v>0</v>
      </c>
      <c r="M62" s="191">
        <v>0</v>
      </c>
      <c r="N62" s="191">
        <v>0</v>
      </c>
      <c r="O62" s="191">
        <v>0</v>
      </c>
      <c r="P62" s="191">
        <v>0</v>
      </c>
      <c r="Q62" s="191">
        <v>0</v>
      </c>
      <c r="R62" s="191">
        <v>0</v>
      </c>
      <c r="S62" s="191">
        <v>0</v>
      </c>
      <c r="T62" s="191">
        <v>0</v>
      </c>
      <c r="U62" s="191">
        <v>0</v>
      </c>
      <c r="V62" s="191">
        <v>0</v>
      </c>
      <c r="W62" s="191">
        <v>0</v>
      </c>
      <c r="X62" s="191">
        <v>0</v>
      </c>
      <c r="Y62" s="191">
        <v>0</v>
      </c>
      <c r="Z62" s="191">
        <v>0</v>
      </c>
      <c r="AA62" s="191">
        <v>0</v>
      </c>
      <c r="AB62" s="191">
        <v>0</v>
      </c>
      <c r="AC62" s="191">
        <v>0</v>
      </c>
      <c r="AD62" s="191">
        <v>0</v>
      </c>
      <c r="AE62" s="191">
        <v>0</v>
      </c>
      <c r="AF62" s="191">
        <v>0</v>
      </c>
      <c r="AG62" s="191">
        <v>0</v>
      </c>
      <c r="AH62" s="191">
        <v>0</v>
      </c>
      <c r="AI62" s="191">
        <v>0</v>
      </c>
      <c r="AJ62" s="191">
        <v>0</v>
      </c>
      <c r="AK62" s="191">
        <v>0</v>
      </c>
      <c r="AL62" s="191">
        <v>0</v>
      </c>
      <c r="AM62" s="191">
        <v>0</v>
      </c>
      <c r="AN62" s="191">
        <v>0</v>
      </c>
      <c r="AO62" s="191">
        <v>0</v>
      </c>
      <c r="AP62" s="191">
        <v>0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0</v>
      </c>
      <c r="BD62" s="191">
        <v>0</v>
      </c>
      <c r="BE62" s="191">
        <v>0</v>
      </c>
      <c r="BF62" s="191">
        <v>0</v>
      </c>
      <c r="BG62" s="191">
        <v>0</v>
      </c>
      <c r="BH62" s="191">
        <v>0</v>
      </c>
      <c r="BI62" s="191">
        <v>0</v>
      </c>
      <c r="BJ62" s="191">
        <v>0</v>
      </c>
      <c r="BK62" s="178"/>
      <c r="BL62" s="178"/>
      <c r="BM62" s="178"/>
      <c r="BN62" s="178"/>
      <c r="BO62" s="178"/>
      <c r="BP62" s="178"/>
      <c r="BQ62" s="178"/>
      <c r="BR62" s="178"/>
      <c r="BS62" s="178"/>
      <c r="BT62" s="178"/>
      <c r="BU62" s="178"/>
      <c r="BV62" s="178"/>
      <c r="BW62" s="176"/>
      <c r="BX62" s="176"/>
      <c r="BY62" s="176"/>
      <c r="BZ62" s="176"/>
      <c r="CA62" s="176"/>
      <c r="CB62" s="176"/>
      <c r="CC62" s="176"/>
      <c r="CD62" s="176"/>
      <c r="CE62" s="176"/>
      <c r="CF62" s="176"/>
    </row>
    <row r="63" spans="1:84" ht="15" customHeight="1">
      <c r="A63" s="235"/>
      <c r="B63" s="186" t="s">
        <v>1081</v>
      </c>
      <c r="C63" s="178"/>
      <c r="D63" s="178"/>
      <c r="E63" s="178"/>
      <c r="F63" s="178"/>
      <c r="G63" s="178"/>
      <c r="H63" s="178"/>
      <c r="I63" s="178">
        <v>0</v>
      </c>
      <c r="J63" s="178">
        <v>0</v>
      </c>
      <c r="K63" s="178">
        <v>0</v>
      </c>
      <c r="L63" s="178">
        <v>0</v>
      </c>
      <c r="M63" s="178">
        <v>294843750</v>
      </c>
      <c r="N63" s="178">
        <v>0</v>
      </c>
      <c r="O63" s="178">
        <v>0</v>
      </c>
      <c r="P63" s="178">
        <v>0</v>
      </c>
      <c r="Q63" s="178">
        <v>0</v>
      </c>
      <c r="R63" s="178">
        <v>0</v>
      </c>
      <c r="S63" s="178">
        <v>294843750</v>
      </c>
      <c r="T63" s="178">
        <v>795000000</v>
      </c>
      <c r="U63" s="178">
        <v>0</v>
      </c>
      <c r="V63" s="178">
        <v>0</v>
      </c>
      <c r="W63" s="178">
        <v>0</v>
      </c>
      <c r="X63" s="178">
        <v>0</v>
      </c>
      <c r="Y63" s="178">
        <v>291953125</v>
      </c>
      <c r="Z63" s="178">
        <v>0</v>
      </c>
      <c r="AA63" s="178">
        <v>0</v>
      </c>
      <c r="AB63" s="178">
        <v>0</v>
      </c>
      <c r="AC63" s="178">
        <v>0</v>
      </c>
      <c r="AD63" s="178">
        <v>0</v>
      </c>
      <c r="AE63" s="178">
        <v>370913333.61451519</v>
      </c>
      <c r="AF63" s="178">
        <v>795000000</v>
      </c>
      <c r="AG63" s="178">
        <v>0</v>
      </c>
      <c r="AH63" s="178">
        <v>0</v>
      </c>
      <c r="AI63" s="178">
        <v>0</v>
      </c>
      <c r="AJ63" s="178">
        <v>0</v>
      </c>
      <c r="AK63" s="178">
        <v>362759333.95193344</v>
      </c>
      <c r="AL63" s="178">
        <v>0</v>
      </c>
      <c r="AM63" s="178">
        <v>0</v>
      </c>
      <c r="AN63" s="178">
        <v>0</v>
      </c>
      <c r="AO63" s="178">
        <v>0</v>
      </c>
      <c r="AP63" s="178">
        <v>0</v>
      </c>
      <c r="AQ63" s="178">
        <v>346669500.87557322</v>
      </c>
      <c r="AR63" s="178">
        <v>315000000</v>
      </c>
      <c r="AS63" s="178">
        <v>0</v>
      </c>
      <c r="AT63" s="178">
        <v>0</v>
      </c>
      <c r="AU63" s="178">
        <v>0</v>
      </c>
      <c r="AV63" s="178">
        <v>0</v>
      </c>
      <c r="AW63" s="178">
        <v>328992501.11645746</v>
      </c>
      <c r="AX63" s="178">
        <v>0</v>
      </c>
      <c r="AY63" s="178">
        <v>0</v>
      </c>
      <c r="AZ63" s="178">
        <v>0</v>
      </c>
      <c r="BA63" s="178">
        <v>0</v>
      </c>
      <c r="BB63" s="178">
        <v>0</v>
      </c>
      <c r="BC63" s="178">
        <v>318366266.4331845</v>
      </c>
      <c r="BD63" s="178">
        <v>120000000</v>
      </c>
      <c r="BE63" s="178">
        <v>0</v>
      </c>
      <c r="BF63" s="178">
        <v>0</v>
      </c>
      <c r="BG63" s="178">
        <v>0</v>
      </c>
      <c r="BH63" s="178">
        <v>0</v>
      </c>
      <c r="BI63" s="178">
        <v>309150184.76507968</v>
      </c>
      <c r="BJ63" s="178">
        <v>0</v>
      </c>
      <c r="BK63" s="178"/>
      <c r="BL63" s="178"/>
      <c r="BM63" s="178"/>
      <c r="BN63" s="178"/>
      <c r="BO63" s="178"/>
      <c r="BP63" s="178"/>
      <c r="BQ63" s="178"/>
      <c r="BR63" s="178"/>
      <c r="BS63" s="178"/>
      <c r="BT63" s="178"/>
      <c r="BU63" s="178"/>
      <c r="BV63" s="178"/>
    </row>
    <row r="64" spans="1:84" ht="15" customHeight="1">
      <c r="A64" s="235"/>
      <c r="B64" s="184" t="s">
        <v>1082</v>
      </c>
      <c r="C64" s="178"/>
      <c r="D64" s="178"/>
      <c r="E64" s="178"/>
      <c r="F64" s="178"/>
      <c r="G64" s="178"/>
      <c r="H64" s="178"/>
      <c r="I64" s="191">
        <v>0</v>
      </c>
      <c r="J64" s="191">
        <v>0</v>
      </c>
      <c r="K64" s="191">
        <v>0</v>
      </c>
      <c r="L64" s="191">
        <v>0</v>
      </c>
      <c r="M64" s="191">
        <v>0</v>
      </c>
      <c r="N64" s="191">
        <v>7501314</v>
      </c>
      <c r="O64" s="191">
        <v>0</v>
      </c>
      <c r="P64" s="191">
        <v>0</v>
      </c>
      <c r="Q64" s="191">
        <v>0</v>
      </c>
      <c r="R64" s="191">
        <v>0</v>
      </c>
      <c r="S64" s="191">
        <v>0</v>
      </c>
      <c r="T64" s="191">
        <v>8826949.4399999995</v>
      </c>
      <c r="U64" s="191">
        <v>0</v>
      </c>
      <c r="V64" s="191">
        <v>0</v>
      </c>
      <c r="W64" s="191">
        <v>0</v>
      </c>
      <c r="X64" s="191">
        <v>0</v>
      </c>
      <c r="Y64" s="191">
        <v>0</v>
      </c>
      <c r="Z64" s="191">
        <v>4428561.84</v>
      </c>
      <c r="AA64" s="191">
        <v>0</v>
      </c>
      <c r="AB64" s="191">
        <v>0</v>
      </c>
      <c r="AC64" s="191">
        <v>0</v>
      </c>
      <c r="AD64" s="191">
        <v>0</v>
      </c>
      <c r="AE64" s="191">
        <v>0</v>
      </c>
      <c r="AF64" s="191">
        <v>4357006.8000000007</v>
      </c>
      <c r="AG64" s="191">
        <v>0</v>
      </c>
      <c r="AH64" s="191">
        <v>0</v>
      </c>
      <c r="AI64" s="191">
        <v>0</v>
      </c>
      <c r="AJ64" s="191">
        <v>0</v>
      </c>
      <c r="AK64" s="191">
        <v>0</v>
      </c>
      <c r="AL64" s="191">
        <v>0</v>
      </c>
      <c r="AM64" s="191">
        <v>0</v>
      </c>
      <c r="AN64" s="191">
        <v>0</v>
      </c>
      <c r="AO64" s="191">
        <v>0</v>
      </c>
      <c r="AP64" s="191">
        <v>0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  <c r="AY64" s="191">
        <v>0</v>
      </c>
      <c r="AZ64" s="191">
        <v>0</v>
      </c>
      <c r="BA64" s="191">
        <v>0</v>
      </c>
      <c r="BB64" s="191">
        <v>0</v>
      </c>
      <c r="BC64" s="191">
        <v>0</v>
      </c>
      <c r="BD64" s="191">
        <v>0</v>
      </c>
      <c r="BE64" s="191">
        <v>0</v>
      </c>
      <c r="BF64" s="191">
        <v>0</v>
      </c>
      <c r="BG64" s="191">
        <v>0</v>
      </c>
      <c r="BH64" s="191">
        <v>0</v>
      </c>
      <c r="BI64" s="191">
        <v>0</v>
      </c>
      <c r="BJ64" s="191">
        <v>0</v>
      </c>
      <c r="BK64" s="178"/>
      <c r="BL64" s="178"/>
      <c r="BM64" s="178"/>
      <c r="BN64" s="178"/>
      <c r="BO64" s="178"/>
      <c r="BP64" s="178"/>
      <c r="BQ64" s="178"/>
      <c r="BR64" s="178"/>
      <c r="BS64" s="178"/>
      <c r="BT64" s="178"/>
      <c r="BU64" s="178"/>
      <c r="BV64" s="178"/>
    </row>
    <row r="65" spans="1:84" ht="15" customHeight="1">
      <c r="A65" s="235"/>
      <c r="B65" s="184" t="s">
        <v>1083</v>
      </c>
      <c r="C65" s="178"/>
      <c r="D65" s="178"/>
      <c r="E65" s="178"/>
      <c r="F65" s="178"/>
      <c r="G65" s="178"/>
      <c r="H65" s="178"/>
      <c r="I65" s="191">
        <v>0</v>
      </c>
      <c r="J65" s="191">
        <v>0</v>
      </c>
      <c r="K65" s="191">
        <v>0</v>
      </c>
      <c r="L65" s="191">
        <v>0</v>
      </c>
      <c r="M65" s="191">
        <v>0</v>
      </c>
      <c r="N65" s="191">
        <v>27934396.525899999</v>
      </c>
      <c r="O65" s="191">
        <v>0</v>
      </c>
      <c r="P65" s="191">
        <v>0</v>
      </c>
      <c r="Q65" s="191">
        <v>0</v>
      </c>
      <c r="R65" s="191">
        <v>0</v>
      </c>
      <c r="S65" s="191">
        <v>0</v>
      </c>
      <c r="T65" s="191">
        <v>29150421.669500001</v>
      </c>
      <c r="U65" s="191">
        <v>0</v>
      </c>
      <c r="V65" s="191">
        <v>0</v>
      </c>
      <c r="W65" s="191">
        <v>0</v>
      </c>
      <c r="X65" s="191">
        <v>0</v>
      </c>
      <c r="Y65" s="191">
        <v>0</v>
      </c>
      <c r="Z65" s="191">
        <v>29546635.646199998</v>
      </c>
      <c r="AA65" s="191">
        <v>0</v>
      </c>
      <c r="AB65" s="191">
        <v>0</v>
      </c>
      <c r="AC65" s="191">
        <v>0</v>
      </c>
      <c r="AD65" s="191">
        <v>0</v>
      </c>
      <c r="AE65" s="191">
        <v>0</v>
      </c>
      <c r="AF65" s="191">
        <v>29571864.012800001</v>
      </c>
      <c r="AG65" s="191">
        <v>0</v>
      </c>
      <c r="AH65" s="191">
        <v>0</v>
      </c>
      <c r="AI65" s="191">
        <v>0</v>
      </c>
      <c r="AJ65" s="191">
        <v>0</v>
      </c>
      <c r="AK65" s="191">
        <v>0</v>
      </c>
      <c r="AL65" s="191">
        <v>30767658.722100001</v>
      </c>
      <c r="AM65" s="191">
        <v>0</v>
      </c>
      <c r="AN65" s="191">
        <v>0</v>
      </c>
      <c r="AO65" s="191">
        <v>0</v>
      </c>
      <c r="AP65" s="191">
        <v>0</v>
      </c>
      <c r="AQ65" s="191">
        <v>0</v>
      </c>
      <c r="AR65" s="191">
        <v>63012484.241488561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27457894.6061</v>
      </c>
      <c r="AY65" s="191">
        <v>0</v>
      </c>
      <c r="AZ65" s="191">
        <v>0</v>
      </c>
      <c r="BA65" s="191">
        <v>0</v>
      </c>
      <c r="BB65" s="191">
        <v>0</v>
      </c>
      <c r="BC65" s="191">
        <v>0</v>
      </c>
      <c r="BD65" s="191">
        <v>58933499.592301786</v>
      </c>
      <c r="BE65" s="191">
        <v>0</v>
      </c>
      <c r="BF65" s="191">
        <v>0</v>
      </c>
      <c r="BG65" s="191">
        <v>0</v>
      </c>
      <c r="BH65" s="191">
        <v>0</v>
      </c>
      <c r="BI65" s="191">
        <v>0</v>
      </c>
      <c r="BJ65" s="191">
        <v>23360837.9615</v>
      </c>
      <c r="BK65" s="178"/>
      <c r="BL65" s="178"/>
      <c r="BM65" s="178"/>
      <c r="BN65" s="178"/>
      <c r="BO65" s="178"/>
      <c r="BP65" s="178"/>
      <c r="BQ65" s="178"/>
      <c r="BR65" s="178"/>
      <c r="BS65" s="178"/>
      <c r="BT65" s="178"/>
      <c r="BU65" s="178"/>
      <c r="BV65" s="178"/>
    </row>
    <row r="66" spans="1:84" ht="15" customHeight="1">
      <c r="A66" s="235"/>
      <c r="B66" s="184" t="s">
        <v>1084</v>
      </c>
      <c r="C66" s="178"/>
      <c r="D66" s="178"/>
      <c r="E66" s="178"/>
      <c r="F66" s="178"/>
      <c r="G66" s="178"/>
      <c r="H66" s="178"/>
      <c r="I66" s="191">
        <v>0</v>
      </c>
      <c r="J66" s="191">
        <v>0</v>
      </c>
      <c r="K66" s="191">
        <v>0</v>
      </c>
      <c r="L66" s="191">
        <v>0</v>
      </c>
      <c r="M66" s="191">
        <v>0</v>
      </c>
      <c r="N66" s="191">
        <v>0</v>
      </c>
      <c r="O66" s="191">
        <v>0</v>
      </c>
      <c r="P66" s="191">
        <v>0</v>
      </c>
      <c r="Q66" s="191">
        <v>0</v>
      </c>
      <c r="R66" s="191">
        <v>0</v>
      </c>
      <c r="S66" s="191">
        <v>0</v>
      </c>
      <c r="T66" s="191">
        <v>0</v>
      </c>
      <c r="U66" s="191">
        <v>0</v>
      </c>
      <c r="V66" s="191">
        <v>0</v>
      </c>
      <c r="W66" s="191">
        <v>0</v>
      </c>
      <c r="X66" s="191">
        <v>0</v>
      </c>
      <c r="Y66" s="191">
        <v>0</v>
      </c>
      <c r="Z66" s="191">
        <v>0</v>
      </c>
      <c r="AA66" s="191">
        <v>0</v>
      </c>
      <c r="AB66" s="191">
        <v>0</v>
      </c>
      <c r="AC66" s="191">
        <v>0</v>
      </c>
      <c r="AD66" s="191">
        <v>0</v>
      </c>
      <c r="AE66" s="191">
        <v>0</v>
      </c>
      <c r="AF66" s="191">
        <v>0</v>
      </c>
      <c r="AG66" s="191">
        <v>0</v>
      </c>
      <c r="AH66" s="191">
        <v>0</v>
      </c>
      <c r="AI66" s="191">
        <v>0</v>
      </c>
      <c r="AJ66" s="191">
        <v>0</v>
      </c>
      <c r="AK66" s="191">
        <v>0</v>
      </c>
      <c r="AL66" s="191">
        <v>0</v>
      </c>
      <c r="AM66" s="191">
        <v>0</v>
      </c>
      <c r="AN66" s="191">
        <v>0</v>
      </c>
      <c r="AO66" s="191">
        <v>0</v>
      </c>
      <c r="AP66" s="191">
        <v>0</v>
      </c>
      <c r="AQ66" s="191">
        <v>0</v>
      </c>
      <c r="AR66" s="191">
        <v>0</v>
      </c>
      <c r="AS66" s="191">
        <v>0</v>
      </c>
      <c r="AT66" s="191">
        <v>0</v>
      </c>
      <c r="AU66" s="191">
        <v>0</v>
      </c>
      <c r="AV66" s="191">
        <v>0</v>
      </c>
      <c r="AW66" s="191">
        <v>0</v>
      </c>
      <c r="AX66" s="191">
        <v>0</v>
      </c>
      <c r="AY66" s="191">
        <v>0</v>
      </c>
      <c r="AZ66" s="191">
        <v>0</v>
      </c>
      <c r="BA66" s="191">
        <v>0</v>
      </c>
      <c r="BB66" s="191">
        <v>0</v>
      </c>
      <c r="BC66" s="191">
        <v>0</v>
      </c>
      <c r="BD66" s="191">
        <v>0</v>
      </c>
      <c r="BE66" s="191">
        <v>0</v>
      </c>
      <c r="BF66" s="191">
        <v>0</v>
      </c>
      <c r="BG66" s="191">
        <v>0</v>
      </c>
      <c r="BH66" s="191">
        <v>0</v>
      </c>
      <c r="BI66" s="191">
        <v>0</v>
      </c>
      <c r="BJ66" s="191">
        <v>0</v>
      </c>
      <c r="BK66" s="178"/>
      <c r="BL66" s="178"/>
      <c r="BM66" s="178"/>
      <c r="BN66" s="178"/>
      <c r="BO66" s="178"/>
      <c r="BP66" s="178"/>
      <c r="BQ66" s="178"/>
      <c r="BR66" s="178"/>
      <c r="BS66" s="178"/>
      <c r="BT66" s="178"/>
      <c r="BU66" s="178"/>
      <c r="BV66" s="178"/>
    </row>
    <row r="67" spans="1:84" ht="15" customHeight="1">
      <c r="A67" s="235"/>
      <c r="B67" s="184" t="s">
        <v>1085</v>
      </c>
      <c r="C67" s="178"/>
      <c r="D67" s="178"/>
      <c r="E67" s="178"/>
      <c r="F67" s="178"/>
      <c r="G67" s="178"/>
      <c r="H67" s="178"/>
      <c r="I67" s="191">
        <v>0</v>
      </c>
      <c r="J67" s="191">
        <v>0</v>
      </c>
      <c r="K67" s="191">
        <v>17666100</v>
      </c>
      <c r="L67" s="191">
        <v>0</v>
      </c>
      <c r="M67" s="191">
        <v>0</v>
      </c>
      <c r="N67" s="191">
        <v>20800800.000000004</v>
      </c>
      <c r="O67" s="191">
        <v>0</v>
      </c>
      <c r="P67" s="191">
        <v>0</v>
      </c>
      <c r="Q67" s="191">
        <v>22469400</v>
      </c>
      <c r="R67" s="191">
        <v>0</v>
      </c>
      <c r="S67" s="191">
        <v>0</v>
      </c>
      <c r="T67" s="191">
        <v>22720500</v>
      </c>
      <c r="U67" s="191">
        <v>0</v>
      </c>
      <c r="V67" s="191">
        <v>0</v>
      </c>
      <c r="W67" s="191">
        <v>11680200</v>
      </c>
      <c r="X67" s="191">
        <v>0</v>
      </c>
      <c r="Y67" s="191">
        <v>0</v>
      </c>
      <c r="Z67" s="191">
        <v>11137500.000000002</v>
      </c>
      <c r="AA67" s="191">
        <v>0</v>
      </c>
      <c r="AB67" s="191">
        <v>0</v>
      </c>
      <c r="AC67" s="191">
        <v>11137500.000000002</v>
      </c>
      <c r="AD67" s="191">
        <v>0</v>
      </c>
      <c r="AE67" s="191">
        <v>0</v>
      </c>
      <c r="AF67" s="191">
        <v>11091600</v>
      </c>
      <c r="AG67" s="191">
        <v>0</v>
      </c>
      <c r="AH67" s="191">
        <v>0</v>
      </c>
      <c r="AI67" s="191">
        <v>0</v>
      </c>
      <c r="AJ67" s="191">
        <v>0</v>
      </c>
      <c r="AK67" s="191">
        <v>0</v>
      </c>
      <c r="AL67" s="191">
        <v>0</v>
      </c>
      <c r="AM67" s="191">
        <v>0</v>
      </c>
      <c r="AN67" s="191">
        <v>0</v>
      </c>
      <c r="AO67" s="191">
        <v>0</v>
      </c>
      <c r="AP67" s="191">
        <v>0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  <c r="AY67" s="191">
        <v>0</v>
      </c>
      <c r="AZ67" s="191">
        <v>0</v>
      </c>
      <c r="BA67" s="191">
        <v>0</v>
      </c>
      <c r="BB67" s="191">
        <v>0</v>
      </c>
      <c r="BC67" s="191">
        <v>0</v>
      </c>
      <c r="BD67" s="191">
        <v>0</v>
      </c>
      <c r="BE67" s="191">
        <v>0</v>
      </c>
      <c r="BF67" s="191">
        <v>0</v>
      </c>
      <c r="BG67" s="191">
        <v>0</v>
      </c>
      <c r="BH67" s="191">
        <v>0</v>
      </c>
      <c r="BI67" s="191">
        <v>0</v>
      </c>
      <c r="BJ67" s="191">
        <v>0</v>
      </c>
      <c r="BK67" s="178"/>
      <c r="BL67" s="178"/>
      <c r="BM67" s="178"/>
      <c r="BN67" s="178"/>
      <c r="BO67" s="178"/>
      <c r="BP67" s="178"/>
      <c r="BQ67" s="178"/>
      <c r="BR67" s="178"/>
      <c r="BS67" s="178"/>
      <c r="BT67" s="178"/>
      <c r="BU67" s="178"/>
      <c r="BV67" s="178"/>
    </row>
    <row r="68" spans="1:84" ht="15" customHeight="1">
      <c r="A68" s="235"/>
      <c r="B68" s="184" t="s">
        <v>1086</v>
      </c>
      <c r="C68" s="178"/>
      <c r="D68" s="178"/>
      <c r="E68" s="178"/>
      <c r="F68" s="178"/>
      <c r="G68" s="178"/>
      <c r="H68" s="178"/>
      <c r="I68" s="191">
        <v>0</v>
      </c>
      <c r="J68" s="191">
        <v>0</v>
      </c>
      <c r="K68" s="191">
        <v>0</v>
      </c>
      <c r="L68" s="191">
        <v>0</v>
      </c>
      <c r="M68" s="191">
        <v>83663937.500000209</v>
      </c>
      <c r="N68" s="191">
        <v>0</v>
      </c>
      <c r="O68" s="191">
        <v>0</v>
      </c>
      <c r="P68" s="191">
        <v>0</v>
      </c>
      <c r="Q68" s="191">
        <v>0</v>
      </c>
      <c r="R68" s="191">
        <v>0</v>
      </c>
      <c r="S68" s="191">
        <v>74818046.874999881</v>
      </c>
      <c r="T68" s="191">
        <v>0</v>
      </c>
      <c r="U68" s="191">
        <v>0</v>
      </c>
      <c r="V68" s="191">
        <v>0</v>
      </c>
      <c r="W68" s="191">
        <v>0</v>
      </c>
      <c r="X68" s="191">
        <v>0</v>
      </c>
      <c r="Y68" s="191">
        <v>67781211.39705883</v>
      </c>
      <c r="Z68" s="191">
        <v>0</v>
      </c>
      <c r="AA68" s="191">
        <v>0</v>
      </c>
      <c r="AB68" s="191">
        <v>0</v>
      </c>
      <c r="AC68" s="191">
        <v>0</v>
      </c>
      <c r="AD68" s="191">
        <v>0</v>
      </c>
      <c r="AE68" s="191">
        <v>56472645.964379385</v>
      </c>
      <c r="AF68" s="191">
        <v>0</v>
      </c>
      <c r="AG68" s="191">
        <v>0</v>
      </c>
      <c r="AH68" s="191">
        <v>0</v>
      </c>
      <c r="AI68" s="191">
        <v>0</v>
      </c>
      <c r="AJ68" s="191">
        <v>0</v>
      </c>
      <c r="AK68" s="191">
        <v>46788841.151682526</v>
      </c>
      <c r="AL68" s="191">
        <v>0</v>
      </c>
      <c r="AM68" s="191">
        <v>0</v>
      </c>
      <c r="AN68" s="191">
        <v>0</v>
      </c>
      <c r="AO68" s="191">
        <v>0</v>
      </c>
      <c r="AP68" s="191">
        <v>0</v>
      </c>
      <c r="AQ68" s="191">
        <v>35382040.901128232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25460149.086400669</v>
      </c>
      <c r="AX68" s="191">
        <v>0</v>
      </c>
      <c r="AY68" s="191">
        <v>0</v>
      </c>
      <c r="AZ68" s="191">
        <v>0</v>
      </c>
      <c r="BA68" s="191">
        <v>0</v>
      </c>
      <c r="BB68" s="191">
        <v>0</v>
      </c>
      <c r="BC68" s="191">
        <v>16157400.145274788</v>
      </c>
      <c r="BD68" s="191">
        <v>0</v>
      </c>
      <c r="BE68" s="191">
        <v>0</v>
      </c>
      <c r="BF68" s="191">
        <v>0</v>
      </c>
      <c r="BG68" s="191">
        <v>0</v>
      </c>
      <c r="BH68" s="191">
        <v>0</v>
      </c>
      <c r="BI68" s="191">
        <v>7974862.4132732609</v>
      </c>
      <c r="BJ68" s="191">
        <v>0</v>
      </c>
      <c r="BK68" s="178"/>
      <c r="BL68" s="178"/>
      <c r="BM68" s="178"/>
      <c r="BN68" s="178"/>
      <c r="BO68" s="178"/>
      <c r="BP68" s="178"/>
      <c r="BQ68" s="178"/>
      <c r="BR68" s="178"/>
      <c r="BS68" s="178"/>
      <c r="BT68" s="178"/>
      <c r="BU68" s="178"/>
      <c r="BV68" s="178"/>
    </row>
    <row r="69" spans="1:84" ht="15" customHeight="1">
      <c r="A69" s="235"/>
      <c r="B69" s="184" t="s">
        <v>1087</v>
      </c>
      <c r="C69" s="178"/>
      <c r="D69" s="178"/>
      <c r="E69" s="178"/>
      <c r="F69" s="178"/>
      <c r="G69" s="178"/>
      <c r="H69" s="178"/>
      <c r="I69" s="191">
        <v>0</v>
      </c>
      <c r="J69" s="191">
        <v>0</v>
      </c>
      <c r="K69" s="191">
        <v>0</v>
      </c>
      <c r="L69" s="191">
        <v>0</v>
      </c>
      <c r="M69" s="191">
        <v>0</v>
      </c>
      <c r="N69" s="191">
        <v>7543918.0050000008</v>
      </c>
      <c r="O69" s="191">
        <v>0</v>
      </c>
      <c r="P69" s="191">
        <v>0</v>
      </c>
      <c r="Q69" s="191">
        <v>0</v>
      </c>
      <c r="R69" s="191">
        <v>0</v>
      </c>
      <c r="S69" s="191">
        <v>0</v>
      </c>
      <c r="T69" s="191">
        <v>8617245.9749999996</v>
      </c>
      <c r="U69" s="191">
        <v>0</v>
      </c>
      <c r="V69" s="191">
        <v>0</v>
      </c>
      <c r="W69" s="191">
        <v>0</v>
      </c>
      <c r="X69" s="191">
        <v>0</v>
      </c>
      <c r="Y69" s="191">
        <v>0</v>
      </c>
      <c r="Z69" s="191">
        <v>8641937.6549999993</v>
      </c>
      <c r="AA69" s="191">
        <v>0</v>
      </c>
      <c r="AB69" s="191">
        <v>0</v>
      </c>
      <c r="AC69" s="191">
        <v>0</v>
      </c>
      <c r="AD69" s="191">
        <v>0</v>
      </c>
      <c r="AE69" s="191">
        <v>0</v>
      </c>
      <c r="AF69" s="191">
        <v>8501817.2850000001</v>
      </c>
      <c r="AG69" s="191">
        <v>0</v>
      </c>
      <c r="AH69" s="191">
        <v>0</v>
      </c>
      <c r="AI69" s="191">
        <v>0</v>
      </c>
      <c r="AJ69" s="191">
        <v>0</v>
      </c>
      <c r="AK69" s="191">
        <v>0</v>
      </c>
      <c r="AL69" s="191">
        <v>8712034.8899999987</v>
      </c>
      <c r="AM69" s="191">
        <v>0</v>
      </c>
      <c r="AN69" s="191">
        <v>0</v>
      </c>
      <c r="AO69" s="191">
        <v>0</v>
      </c>
      <c r="AP69" s="191">
        <v>0</v>
      </c>
      <c r="AQ69" s="191">
        <v>0</v>
      </c>
      <c r="AR69" s="191">
        <v>8493235.1400000006</v>
      </c>
      <c r="AS69" s="191">
        <v>0</v>
      </c>
      <c r="AT69" s="191">
        <v>0</v>
      </c>
      <c r="AU69" s="191">
        <v>0</v>
      </c>
      <c r="AV69" s="191">
        <v>0</v>
      </c>
      <c r="AW69" s="191">
        <v>0</v>
      </c>
      <c r="AX69" s="191">
        <v>0</v>
      </c>
      <c r="AY69" s="191">
        <v>0</v>
      </c>
      <c r="AZ69" s="191">
        <v>0</v>
      </c>
      <c r="BA69" s="191">
        <v>0</v>
      </c>
      <c r="BB69" s="191">
        <v>0</v>
      </c>
      <c r="BC69" s="191">
        <v>0</v>
      </c>
      <c r="BD69" s="191">
        <v>0</v>
      </c>
      <c r="BE69" s="191">
        <v>0</v>
      </c>
      <c r="BF69" s="191">
        <v>0</v>
      </c>
      <c r="BG69" s="191">
        <v>0</v>
      </c>
      <c r="BH69" s="191">
        <v>0</v>
      </c>
      <c r="BI69" s="191">
        <v>0</v>
      </c>
      <c r="BJ69" s="191">
        <v>0</v>
      </c>
      <c r="BK69" s="178"/>
      <c r="BL69" s="178"/>
      <c r="BM69" s="178"/>
      <c r="BN69" s="178"/>
      <c r="BO69" s="178"/>
      <c r="BP69" s="178"/>
      <c r="BQ69" s="178"/>
      <c r="BR69" s="178"/>
      <c r="BS69" s="178"/>
      <c r="BT69" s="178"/>
      <c r="BU69" s="178"/>
      <c r="BV69" s="178"/>
    </row>
    <row r="70" spans="1:84" ht="15" customHeight="1">
      <c r="A70" s="235"/>
      <c r="B70" s="184" t="s">
        <v>1088</v>
      </c>
      <c r="C70" s="178"/>
      <c r="D70" s="178"/>
      <c r="E70" s="178"/>
      <c r="F70" s="178"/>
      <c r="G70" s="178"/>
      <c r="H70" s="178"/>
      <c r="I70" s="191">
        <v>0</v>
      </c>
      <c r="J70" s="191">
        <v>0</v>
      </c>
      <c r="K70" s="191">
        <v>0</v>
      </c>
      <c r="L70" s="191">
        <v>0</v>
      </c>
      <c r="M70" s="191">
        <v>0</v>
      </c>
      <c r="N70" s="191">
        <v>0</v>
      </c>
      <c r="O70" s="191">
        <v>0</v>
      </c>
      <c r="P70" s="191">
        <v>0</v>
      </c>
      <c r="Q70" s="191">
        <v>0</v>
      </c>
      <c r="R70" s="191">
        <v>0</v>
      </c>
      <c r="S70" s="191">
        <v>0</v>
      </c>
      <c r="T70" s="191">
        <v>0</v>
      </c>
      <c r="U70" s="191">
        <v>0</v>
      </c>
      <c r="V70" s="191">
        <v>0</v>
      </c>
      <c r="W70" s="191">
        <v>0</v>
      </c>
      <c r="X70" s="191">
        <v>0</v>
      </c>
      <c r="Y70" s="191">
        <v>0</v>
      </c>
      <c r="Z70" s="191">
        <v>34946837.369999997</v>
      </c>
      <c r="AA70" s="191">
        <v>0</v>
      </c>
      <c r="AB70" s="191">
        <v>0</v>
      </c>
      <c r="AC70" s="191">
        <v>0</v>
      </c>
      <c r="AD70" s="191">
        <v>0</v>
      </c>
      <c r="AE70" s="191">
        <v>0</v>
      </c>
      <c r="AF70" s="191">
        <v>34661255.085000001</v>
      </c>
      <c r="AG70" s="191">
        <v>0</v>
      </c>
      <c r="AH70" s="191">
        <v>0</v>
      </c>
      <c r="AI70" s="191">
        <v>0</v>
      </c>
      <c r="AJ70" s="191">
        <v>0</v>
      </c>
      <c r="AK70" s="191">
        <v>0</v>
      </c>
      <c r="AL70" s="191">
        <v>35518296.090000004</v>
      </c>
      <c r="AM70" s="191">
        <v>0</v>
      </c>
      <c r="AN70" s="191">
        <v>0</v>
      </c>
      <c r="AO70" s="191">
        <v>0</v>
      </c>
      <c r="AP70" s="191">
        <v>0</v>
      </c>
      <c r="AQ70" s="191">
        <v>0</v>
      </c>
      <c r="AR70" s="191">
        <v>34626266.340000004</v>
      </c>
      <c r="AS70" s="191">
        <v>0</v>
      </c>
      <c r="AT70" s="191">
        <v>0</v>
      </c>
      <c r="AU70" s="191">
        <v>0</v>
      </c>
      <c r="AV70" s="191">
        <v>0</v>
      </c>
      <c r="AW70" s="191">
        <v>0</v>
      </c>
      <c r="AX70" s="191">
        <v>36053565.615000002</v>
      </c>
      <c r="AY70" s="191">
        <v>0</v>
      </c>
      <c r="AZ70" s="191">
        <v>0</v>
      </c>
      <c r="BA70" s="191">
        <v>0</v>
      </c>
      <c r="BB70" s="191">
        <v>0</v>
      </c>
      <c r="BC70" s="191">
        <v>0</v>
      </c>
      <c r="BD70" s="191">
        <v>34375770.585000001</v>
      </c>
      <c r="BE70" s="191">
        <v>0</v>
      </c>
      <c r="BF70" s="191">
        <v>0</v>
      </c>
      <c r="BG70" s="191">
        <v>0</v>
      </c>
      <c r="BH70" s="191">
        <v>0</v>
      </c>
      <c r="BI70" s="191">
        <v>0</v>
      </c>
      <c r="BJ70" s="191">
        <v>36090149.130000003</v>
      </c>
      <c r="BK70" s="178"/>
      <c r="BL70" s="178"/>
      <c r="BM70" s="178"/>
      <c r="BN70" s="178"/>
      <c r="BO70" s="178"/>
      <c r="BP70" s="178"/>
      <c r="BQ70" s="178"/>
      <c r="BR70" s="178"/>
      <c r="BS70" s="178"/>
      <c r="BT70" s="178"/>
      <c r="BU70" s="178"/>
      <c r="BV70" s="178"/>
    </row>
    <row r="71" spans="1:84" ht="15" customHeight="1">
      <c r="A71" s="235"/>
      <c r="B71" s="184" t="s">
        <v>1089</v>
      </c>
      <c r="C71" s="178"/>
      <c r="D71" s="178"/>
      <c r="E71" s="178"/>
      <c r="F71" s="178"/>
      <c r="G71" s="178"/>
      <c r="H71" s="178"/>
      <c r="I71" s="191">
        <v>0</v>
      </c>
      <c r="J71" s="191">
        <v>0</v>
      </c>
      <c r="K71" s="191">
        <v>0</v>
      </c>
      <c r="L71" s="191">
        <v>0</v>
      </c>
      <c r="M71" s="191">
        <v>0</v>
      </c>
      <c r="N71" s="191">
        <v>0</v>
      </c>
      <c r="O71" s="191">
        <v>0</v>
      </c>
      <c r="P71" s="191">
        <v>0</v>
      </c>
      <c r="Q71" s="191">
        <v>0</v>
      </c>
      <c r="R71" s="191">
        <v>0</v>
      </c>
      <c r="S71" s="191">
        <v>0</v>
      </c>
      <c r="T71" s="191">
        <v>0</v>
      </c>
      <c r="U71" s="191">
        <v>0</v>
      </c>
      <c r="V71" s="191">
        <v>0</v>
      </c>
      <c r="W71" s="191">
        <v>0</v>
      </c>
      <c r="X71" s="191">
        <v>0</v>
      </c>
      <c r="Y71" s="191">
        <v>0</v>
      </c>
      <c r="Z71" s="191">
        <v>0</v>
      </c>
      <c r="AA71" s="191">
        <v>0</v>
      </c>
      <c r="AB71" s="191">
        <v>0</v>
      </c>
      <c r="AC71" s="191">
        <v>0</v>
      </c>
      <c r="AD71" s="191">
        <v>0</v>
      </c>
      <c r="AE71" s="191">
        <v>0</v>
      </c>
      <c r="AF71" s="191">
        <v>0</v>
      </c>
      <c r="AG71" s="191">
        <v>0</v>
      </c>
      <c r="AH71" s="191">
        <v>0</v>
      </c>
      <c r="AI71" s="191">
        <v>0</v>
      </c>
      <c r="AJ71" s="191">
        <v>0</v>
      </c>
      <c r="AK71" s="191">
        <v>0</v>
      </c>
      <c r="AL71" s="191">
        <v>23008707.530000001</v>
      </c>
      <c r="AM71" s="191">
        <v>0</v>
      </c>
      <c r="AN71" s="191">
        <v>0</v>
      </c>
      <c r="AO71" s="191">
        <v>0</v>
      </c>
      <c r="AP71" s="191">
        <v>0</v>
      </c>
      <c r="AQ71" s="191">
        <v>0</v>
      </c>
      <c r="AR71" s="191">
        <v>22430851.780000001</v>
      </c>
      <c r="AS71" s="191">
        <v>0</v>
      </c>
      <c r="AT71" s="191">
        <v>0</v>
      </c>
      <c r="AU71" s="191">
        <v>0</v>
      </c>
      <c r="AV71" s="191">
        <v>0</v>
      </c>
      <c r="AW71" s="191">
        <v>0</v>
      </c>
      <c r="AX71" s="191">
        <v>23355454.454999998</v>
      </c>
      <c r="AY71" s="191">
        <v>0</v>
      </c>
      <c r="AZ71" s="191">
        <v>0</v>
      </c>
      <c r="BA71" s="191">
        <v>0</v>
      </c>
      <c r="BB71" s="191">
        <v>0</v>
      </c>
      <c r="BC71" s="191">
        <v>0</v>
      </c>
      <c r="BD71" s="191">
        <v>22268580.945</v>
      </c>
      <c r="BE71" s="191">
        <v>0</v>
      </c>
      <c r="BF71" s="191">
        <v>0</v>
      </c>
      <c r="BG71" s="191">
        <v>0</v>
      </c>
      <c r="BH71" s="191">
        <v>0</v>
      </c>
      <c r="BI71" s="191">
        <v>0</v>
      </c>
      <c r="BJ71" s="191">
        <v>23379153.210000001</v>
      </c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</row>
    <row r="72" spans="1:84" s="185" customFormat="1" ht="15" customHeight="1">
      <c r="A72" s="235"/>
      <c r="B72" s="184" t="s">
        <v>1090</v>
      </c>
      <c r="C72" s="178"/>
      <c r="D72" s="178"/>
      <c r="E72" s="178"/>
      <c r="F72" s="178"/>
      <c r="G72" s="178"/>
      <c r="H72" s="178"/>
      <c r="I72" s="191">
        <v>0</v>
      </c>
      <c r="J72" s="191">
        <v>0</v>
      </c>
      <c r="K72" s="191">
        <v>0</v>
      </c>
      <c r="L72" s="191">
        <v>0</v>
      </c>
      <c r="M72" s="191">
        <v>0</v>
      </c>
      <c r="N72" s="191">
        <v>0</v>
      </c>
      <c r="O72" s="191">
        <v>0</v>
      </c>
      <c r="P72" s="191">
        <v>0</v>
      </c>
      <c r="Q72" s="191">
        <v>0</v>
      </c>
      <c r="R72" s="191">
        <v>0</v>
      </c>
      <c r="S72" s="191">
        <v>0</v>
      </c>
      <c r="T72" s="191">
        <v>0</v>
      </c>
      <c r="U72" s="191">
        <v>0</v>
      </c>
      <c r="V72" s="191">
        <v>0</v>
      </c>
      <c r="W72" s="191">
        <v>0</v>
      </c>
      <c r="X72" s="191">
        <v>0</v>
      </c>
      <c r="Y72" s="191">
        <v>0</v>
      </c>
      <c r="Z72" s="191">
        <v>0</v>
      </c>
      <c r="AA72" s="191">
        <v>0</v>
      </c>
      <c r="AB72" s="191">
        <v>0</v>
      </c>
      <c r="AC72" s="191">
        <v>0</v>
      </c>
      <c r="AD72" s="191">
        <v>0</v>
      </c>
      <c r="AE72" s="191">
        <v>0</v>
      </c>
      <c r="AF72" s="191">
        <v>0</v>
      </c>
      <c r="AG72" s="191">
        <v>0</v>
      </c>
      <c r="AH72" s="191">
        <v>0</v>
      </c>
      <c r="AI72" s="191">
        <v>0</v>
      </c>
      <c r="AJ72" s="191">
        <v>0</v>
      </c>
      <c r="AK72" s="191">
        <v>0</v>
      </c>
      <c r="AL72" s="191">
        <v>0</v>
      </c>
      <c r="AM72" s="191">
        <v>0</v>
      </c>
      <c r="AN72" s="191">
        <v>0</v>
      </c>
      <c r="AO72" s="191">
        <v>0</v>
      </c>
      <c r="AP72" s="191">
        <v>0</v>
      </c>
      <c r="AQ72" s="191">
        <v>0</v>
      </c>
      <c r="AR72" s="191">
        <v>0</v>
      </c>
      <c r="AS72" s="191">
        <v>0</v>
      </c>
      <c r="AT72" s="191">
        <v>0</v>
      </c>
      <c r="AU72" s="191">
        <v>0</v>
      </c>
      <c r="AV72" s="191">
        <v>0</v>
      </c>
      <c r="AW72" s="191">
        <v>0</v>
      </c>
      <c r="AX72" s="191">
        <v>5164481.16</v>
      </c>
      <c r="AY72" s="191">
        <v>0</v>
      </c>
      <c r="AZ72" s="191">
        <v>0</v>
      </c>
      <c r="BA72" s="191">
        <v>0</v>
      </c>
      <c r="BB72" s="191">
        <v>0</v>
      </c>
      <c r="BC72" s="191">
        <v>0</v>
      </c>
      <c r="BD72" s="191">
        <v>5293049.8800000008</v>
      </c>
      <c r="BE72" s="191">
        <v>0</v>
      </c>
      <c r="BF72" s="191">
        <v>0</v>
      </c>
      <c r="BG72" s="191">
        <v>0</v>
      </c>
      <c r="BH72" s="191">
        <v>0</v>
      </c>
      <c r="BI72" s="191">
        <v>0</v>
      </c>
      <c r="BJ72" s="191">
        <v>5435278.2000000002</v>
      </c>
      <c r="BK72" s="178"/>
      <c r="BL72" s="178"/>
      <c r="BM72" s="178"/>
      <c r="BN72" s="178"/>
      <c r="BO72" s="178"/>
      <c r="BP72" s="178"/>
      <c r="BQ72" s="178"/>
      <c r="BR72" s="178"/>
      <c r="BS72" s="178"/>
      <c r="BT72" s="178"/>
      <c r="BU72" s="178"/>
      <c r="BV72" s="178"/>
      <c r="BW72" s="176"/>
      <c r="BX72" s="176"/>
      <c r="BY72" s="176"/>
      <c r="BZ72" s="176"/>
      <c r="CA72" s="176"/>
      <c r="CB72" s="176"/>
      <c r="CC72" s="176"/>
      <c r="CD72" s="176"/>
      <c r="CE72" s="176"/>
      <c r="CF72" s="176"/>
    </row>
    <row r="73" spans="1:84" ht="15" customHeight="1">
      <c r="A73" s="235"/>
      <c r="B73" s="184" t="s">
        <v>1229</v>
      </c>
      <c r="C73" s="178"/>
      <c r="D73" s="178"/>
      <c r="E73" s="178"/>
      <c r="F73" s="178"/>
      <c r="G73" s="178"/>
      <c r="H73" s="178"/>
      <c r="I73" s="191">
        <v>0</v>
      </c>
      <c r="J73" s="191">
        <v>0</v>
      </c>
      <c r="K73" s="191">
        <v>0</v>
      </c>
      <c r="L73" s="191">
        <v>0</v>
      </c>
      <c r="M73" s="191">
        <v>0</v>
      </c>
      <c r="N73" s="191">
        <v>0</v>
      </c>
      <c r="O73" s="191">
        <v>0</v>
      </c>
      <c r="P73" s="191">
        <v>0</v>
      </c>
      <c r="Q73" s="191">
        <v>0</v>
      </c>
      <c r="R73" s="191">
        <v>0</v>
      </c>
      <c r="S73" s="191">
        <v>0</v>
      </c>
      <c r="T73" s="191">
        <v>0</v>
      </c>
      <c r="U73" s="191">
        <v>0</v>
      </c>
      <c r="V73" s="191">
        <v>0</v>
      </c>
      <c r="W73" s="191">
        <v>0</v>
      </c>
      <c r="X73" s="191">
        <v>0</v>
      </c>
      <c r="Y73" s="191">
        <v>0</v>
      </c>
      <c r="Z73" s="191">
        <v>0</v>
      </c>
      <c r="AA73" s="191">
        <v>0</v>
      </c>
      <c r="AB73" s="191">
        <v>0</v>
      </c>
      <c r="AC73" s="191">
        <v>0</v>
      </c>
      <c r="AD73" s="191">
        <v>0</v>
      </c>
      <c r="AE73" s="191">
        <v>0</v>
      </c>
      <c r="AF73" s="191">
        <v>0</v>
      </c>
      <c r="AG73" s="191">
        <v>0</v>
      </c>
      <c r="AH73" s="191">
        <v>0</v>
      </c>
      <c r="AI73" s="191">
        <v>0</v>
      </c>
      <c r="AJ73" s="191">
        <v>0</v>
      </c>
      <c r="AK73" s="191">
        <v>0</v>
      </c>
      <c r="AL73" s="191">
        <v>0</v>
      </c>
      <c r="AM73" s="191">
        <v>0</v>
      </c>
      <c r="AN73" s="191">
        <v>0</v>
      </c>
      <c r="AO73" s="191">
        <v>0</v>
      </c>
      <c r="AP73" s="191">
        <v>0</v>
      </c>
      <c r="AQ73" s="191">
        <v>0</v>
      </c>
      <c r="AR73" s="191">
        <v>0</v>
      </c>
      <c r="AS73" s="191">
        <v>0</v>
      </c>
      <c r="AT73" s="191">
        <v>0</v>
      </c>
      <c r="AU73" s="191">
        <v>0</v>
      </c>
      <c r="AV73" s="191">
        <v>0</v>
      </c>
      <c r="AW73" s="191">
        <v>0</v>
      </c>
      <c r="AX73" s="191">
        <v>0</v>
      </c>
      <c r="AY73" s="191">
        <v>0</v>
      </c>
      <c r="AZ73" s="191">
        <v>0</v>
      </c>
      <c r="BA73" s="191">
        <v>0</v>
      </c>
      <c r="BB73" s="191">
        <v>0</v>
      </c>
      <c r="BC73" s="191">
        <v>0</v>
      </c>
      <c r="BD73" s="191">
        <v>0</v>
      </c>
      <c r="BE73" s="191">
        <v>0</v>
      </c>
      <c r="BF73" s="191">
        <v>0</v>
      </c>
      <c r="BG73" s="191">
        <v>0</v>
      </c>
      <c r="BH73" s="191">
        <v>0</v>
      </c>
      <c r="BI73" s="191">
        <v>0</v>
      </c>
      <c r="BJ73" s="191">
        <v>5489047.9199999999</v>
      </c>
      <c r="BK73" s="178"/>
      <c r="BL73" s="178"/>
      <c r="BM73" s="178"/>
      <c r="BN73" s="178"/>
      <c r="BO73" s="178"/>
      <c r="BP73" s="178"/>
      <c r="BQ73" s="178"/>
      <c r="BR73" s="178"/>
      <c r="BS73" s="178"/>
      <c r="BT73" s="178"/>
      <c r="BU73" s="178"/>
      <c r="BV73" s="178"/>
    </row>
    <row r="74" spans="1:84" s="185" customFormat="1" ht="15" customHeight="1">
      <c r="A74" s="235"/>
      <c r="B74" s="186" t="s">
        <v>1091</v>
      </c>
      <c r="C74" s="178"/>
      <c r="D74" s="178"/>
      <c r="E74" s="178"/>
      <c r="F74" s="178"/>
      <c r="G74" s="178"/>
      <c r="H74" s="178"/>
      <c r="I74" s="178">
        <v>0</v>
      </c>
      <c r="J74" s="178">
        <v>0</v>
      </c>
      <c r="K74" s="178">
        <v>17666100</v>
      </c>
      <c r="L74" s="178">
        <v>0</v>
      </c>
      <c r="M74" s="178">
        <v>83663937.500000209</v>
      </c>
      <c r="N74" s="178">
        <v>63780428.530900009</v>
      </c>
      <c r="O74" s="178">
        <v>0</v>
      </c>
      <c r="P74" s="178">
        <v>0</v>
      </c>
      <c r="Q74" s="178">
        <v>22469400</v>
      </c>
      <c r="R74" s="178">
        <v>0</v>
      </c>
      <c r="S74" s="178">
        <v>74818046.874999881</v>
      </c>
      <c r="T74" s="178">
        <v>69315117.0845</v>
      </c>
      <c r="U74" s="178">
        <v>0</v>
      </c>
      <c r="V74" s="178">
        <v>0</v>
      </c>
      <c r="W74" s="178">
        <v>11680200</v>
      </c>
      <c r="X74" s="178">
        <v>0</v>
      </c>
      <c r="Y74" s="178">
        <v>67781211.39705883</v>
      </c>
      <c r="Z74" s="178">
        <v>88701472.511199996</v>
      </c>
      <c r="AA74" s="178">
        <v>0</v>
      </c>
      <c r="AB74" s="178">
        <v>0</v>
      </c>
      <c r="AC74" s="178">
        <v>11137500.000000002</v>
      </c>
      <c r="AD74" s="178">
        <v>0</v>
      </c>
      <c r="AE74" s="178">
        <v>56472645.964379385</v>
      </c>
      <c r="AF74" s="178">
        <v>88183543.182799995</v>
      </c>
      <c r="AG74" s="178">
        <v>0</v>
      </c>
      <c r="AH74" s="178">
        <v>0</v>
      </c>
      <c r="AI74" s="178">
        <v>0</v>
      </c>
      <c r="AJ74" s="178">
        <v>0</v>
      </c>
      <c r="AK74" s="178">
        <v>46788841.151682526</v>
      </c>
      <c r="AL74" s="178">
        <v>98006697.23210001</v>
      </c>
      <c r="AM74" s="178">
        <v>0</v>
      </c>
      <c r="AN74" s="178">
        <v>0</v>
      </c>
      <c r="AO74" s="178">
        <v>0</v>
      </c>
      <c r="AP74" s="178">
        <v>0</v>
      </c>
      <c r="AQ74" s="178">
        <v>35382040.901128232</v>
      </c>
      <c r="AR74" s="178">
        <v>128562837.50148857</v>
      </c>
      <c r="AS74" s="178">
        <v>0</v>
      </c>
      <c r="AT74" s="178">
        <v>0</v>
      </c>
      <c r="AU74" s="178">
        <v>0</v>
      </c>
      <c r="AV74" s="178">
        <v>0</v>
      </c>
      <c r="AW74" s="178">
        <v>25460149.086400669</v>
      </c>
      <c r="AX74" s="178">
        <v>92031395.836099997</v>
      </c>
      <c r="AY74" s="178">
        <v>0</v>
      </c>
      <c r="AZ74" s="178">
        <v>0</v>
      </c>
      <c r="BA74" s="178">
        <v>0</v>
      </c>
      <c r="BB74" s="178">
        <v>0</v>
      </c>
      <c r="BC74" s="178">
        <v>16157400.145274788</v>
      </c>
      <c r="BD74" s="178">
        <v>120870901.00230178</v>
      </c>
      <c r="BE74" s="178">
        <v>0</v>
      </c>
      <c r="BF74" s="178">
        <v>0</v>
      </c>
      <c r="BG74" s="178">
        <v>0</v>
      </c>
      <c r="BH74" s="178">
        <v>0</v>
      </c>
      <c r="BI74" s="178">
        <v>7974862.4132732609</v>
      </c>
      <c r="BJ74" s="178">
        <v>93754466.421499997</v>
      </c>
      <c r="BK74" s="178"/>
      <c r="BL74" s="178"/>
      <c r="BM74" s="178"/>
      <c r="BN74" s="178"/>
      <c r="BO74" s="178"/>
      <c r="BP74" s="178"/>
      <c r="BQ74" s="178"/>
      <c r="BR74" s="178"/>
      <c r="BS74" s="178"/>
      <c r="BT74" s="178"/>
      <c r="BU74" s="178"/>
      <c r="BV74" s="178"/>
      <c r="BW74" s="176"/>
      <c r="BX74" s="176"/>
      <c r="BY74" s="176"/>
      <c r="BZ74" s="176"/>
      <c r="CA74" s="176"/>
      <c r="CB74" s="176"/>
      <c r="CC74" s="176"/>
      <c r="CD74" s="176"/>
      <c r="CE74" s="176"/>
      <c r="CF74" s="176"/>
    </row>
    <row r="75" spans="1:84" ht="15" customHeight="1">
      <c r="A75" s="235"/>
      <c r="B75" s="184" t="s">
        <v>1092</v>
      </c>
      <c r="C75" s="178"/>
      <c r="D75" s="178"/>
      <c r="E75" s="178"/>
      <c r="F75" s="178"/>
      <c r="G75" s="178"/>
      <c r="H75" s="178"/>
      <c r="I75" s="191">
        <v>0</v>
      </c>
      <c r="J75" s="191">
        <v>0</v>
      </c>
      <c r="K75" s="191">
        <v>0</v>
      </c>
      <c r="L75" s="191">
        <v>0</v>
      </c>
      <c r="M75" s="191">
        <v>0</v>
      </c>
      <c r="N75" s="191">
        <v>0</v>
      </c>
      <c r="O75" s="191">
        <v>0</v>
      </c>
      <c r="P75" s="191">
        <v>0</v>
      </c>
      <c r="Q75" s="191">
        <v>0</v>
      </c>
      <c r="R75" s="191">
        <v>0</v>
      </c>
      <c r="S75" s="191">
        <v>0</v>
      </c>
      <c r="T75" s="191">
        <v>0</v>
      </c>
      <c r="U75" s="191">
        <v>0</v>
      </c>
      <c r="V75" s="191">
        <v>0</v>
      </c>
      <c r="W75" s="191">
        <v>0</v>
      </c>
      <c r="X75" s="191">
        <v>0</v>
      </c>
      <c r="Y75" s="191">
        <v>0</v>
      </c>
      <c r="Z75" s="191">
        <v>0</v>
      </c>
      <c r="AA75" s="191">
        <v>0</v>
      </c>
      <c r="AB75" s="191">
        <v>0</v>
      </c>
      <c r="AC75" s="191">
        <v>0</v>
      </c>
      <c r="AD75" s="191">
        <v>0</v>
      </c>
      <c r="AE75" s="191">
        <v>0</v>
      </c>
      <c r="AF75" s="191">
        <v>0</v>
      </c>
      <c r="AG75" s="191">
        <v>0</v>
      </c>
      <c r="AH75" s="191">
        <v>0</v>
      </c>
      <c r="AI75" s="191">
        <v>0</v>
      </c>
      <c r="AJ75" s="191">
        <v>0</v>
      </c>
      <c r="AK75" s="191">
        <v>0</v>
      </c>
      <c r="AL75" s="191">
        <v>0</v>
      </c>
      <c r="AM75" s="191">
        <v>0</v>
      </c>
      <c r="AN75" s="191">
        <v>0</v>
      </c>
      <c r="AO75" s="191">
        <v>0</v>
      </c>
      <c r="AP75" s="191">
        <v>0</v>
      </c>
      <c r="AQ75" s="191">
        <v>0</v>
      </c>
      <c r="AR75" s="191">
        <v>31516839.599999994</v>
      </c>
      <c r="AS75" s="191">
        <v>0</v>
      </c>
      <c r="AT75" s="191">
        <v>0</v>
      </c>
      <c r="AU75" s="191">
        <v>0</v>
      </c>
      <c r="AV75" s="191">
        <v>0</v>
      </c>
      <c r="AW75" s="191">
        <v>0</v>
      </c>
      <c r="AX75" s="191">
        <v>0</v>
      </c>
      <c r="AY75" s="191">
        <v>0</v>
      </c>
      <c r="AZ75" s="191">
        <v>0</v>
      </c>
      <c r="BA75" s="191">
        <v>0</v>
      </c>
      <c r="BB75" s="191">
        <v>0</v>
      </c>
      <c r="BC75" s="191">
        <v>0</v>
      </c>
      <c r="BD75" s="191">
        <v>36142049.999999993</v>
      </c>
      <c r="BE75" s="191">
        <v>0</v>
      </c>
      <c r="BF75" s="191">
        <v>0</v>
      </c>
      <c r="BG75" s="191">
        <v>0</v>
      </c>
      <c r="BH75" s="191">
        <v>0</v>
      </c>
      <c r="BI75" s="191">
        <v>0</v>
      </c>
      <c r="BJ75" s="191">
        <v>0</v>
      </c>
      <c r="BK75" s="178"/>
      <c r="BL75" s="178"/>
      <c r="BM75" s="178"/>
      <c r="BN75" s="178"/>
      <c r="BO75" s="178"/>
      <c r="BP75" s="178"/>
      <c r="BQ75" s="178"/>
      <c r="BR75" s="178"/>
      <c r="BS75" s="178"/>
      <c r="BT75" s="178"/>
      <c r="BU75" s="178"/>
      <c r="BV75" s="178"/>
    </row>
    <row r="76" spans="1:84" ht="15" customHeight="1">
      <c r="A76" s="235"/>
      <c r="B76" s="186" t="s">
        <v>1093</v>
      </c>
      <c r="C76" s="178"/>
      <c r="D76" s="178"/>
      <c r="E76" s="178"/>
      <c r="F76" s="178"/>
      <c r="G76" s="178"/>
      <c r="H76" s="178"/>
      <c r="I76" s="178">
        <v>0</v>
      </c>
      <c r="J76" s="178">
        <v>0</v>
      </c>
      <c r="K76" s="178">
        <v>0</v>
      </c>
      <c r="L76" s="178">
        <v>0</v>
      </c>
      <c r="M76" s="178">
        <v>0</v>
      </c>
      <c r="N76" s="178">
        <v>0</v>
      </c>
      <c r="O76" s="178">
        <v>0</v>
      </c>
      <c r="P76" s="178">
        <v>0</v>
      </c>
      <c r="Q76" s="178">
        <v>0</v>
      </c>
      <c r="R76" s="178">
        <v>0</v>
      </c>
      <c r="S76" s="178">
        <v>0</v>
      </c>
      <c r="T76" s="178">
        <v>0</v>
      </c>
      <c r="U76" s="178">
        <v>0</v>
      </c>
      <c r="V76" s="178">
        <v>0</v>
      </c>
      <c r="W76" s="178">
        <v>0</v>
      </c>
      <c r="X76" s="178">
        <v>0</v>
      </c>
      <c r="Y76" s="178">
        <v>0</v>
      </c>
      <c r="Z76" s="178">
        <v>0</v>
      </c>
      <c r="AA76" s="178">
        <v>0</v>
      </c>
      <c r="AB76" s="178">
        <v>0</v>
      </c>
      <c r="AC76" s="178">
        <v>0</v>
      </c>
      <c r="AD76" s="178">
        <v>0</v>
      </c>
      <c r="AE76" s="178">
        <v>0</v>
      </c>
      <c r="AF76" s="178">
        <v>0</v>
      </c>
      <c r="AG76" s="178">
        <v>0</v>
      </c>
      <c r="AH76" s="178">
        <v>0</v>
      </c>
      <c r="AI76" s="178">
        <v>0</v>
      </c>
      <c r="AJ76" s="178">
        <v>0</v>
      </c>
      <c r="AK76" s="178">
        <v>0</v>
      </c>
      <c r="AL76" s="178">
        <v>0</v>
      </c>
      <c r="AM76" s="178">
        <v>0</v>
      </c>
      <c r="AN76" s="178">
        <v>0</v>
      </c>
      <c r="AO76" s="178">
        <v>0</v>
      </c>
      <c r="AP76" s="178">
        <v>0</v>
      </c>
      <c r="AQ76" s="178">
        <v>0</v>
      </c>
      <c r="AR76" s="178">
        <v>31516839.599999994</v>
      </c>
      <c r="AS76" s="178">
        <v>0</v>
      </c>
      <c r="AT76" s="178">
        <v>0</v>
      </c>
      <c r="AU76" s="178">
        <v>0</v>
      </c>
      <c r="AV76" s="178">
        <v>0</v>
      </c>
      <c r="AW76" s="178">
        <v>0</v>
      </c>
      <c r="AX76" s="178">
        <v>0</v>
      </c>
      <c r="AY76" s="178">
        <v>0</v>
      </c>
      <c r="AZ76" s="178">
        <v>0</v>
      </c>
      <c r="BA76" s="178">
        <v>0</v>
      </c>
      <c r="BB76" s="178">
        <v>0</v>
      </c>
      <c r="BC76" s="178">
        <v>0</v>
      </c>
      <c r="BD76" s="178">
        <v>36142049.999999993</v>
      </c>
      <c r="BE76" s="178">
        <v>0</v>
      </c>
      <c r="BF76" s="178">
        <v>0</v>
      </c>
      <c r="BG76" s="178">
        <v>0</v>
      </c>
      <c r="BH76" s="178">
        <v>0</v>
      </c>
      <c r="BI76" s="178">
        <v>0</v>
      </c>
      <c r="BJ76" s="178">
        <v>0</v>
      </c>
      <c r="BK76" s="178"/>
      <c r="BL76" s="178"/>
      <c r="BM76" s="178"/>
      <c r="BN76" s="178"/>
      <c r="BO76" s="178"/>
      <c r="BP76" s="178"/>
      <c r="BQ76" s="178"/>
      <c r="BR76" s="178"/>
      <c r="BS76" s="178"/>
      <c r="BT76" s="178"/>
      <c r="BU76" s="178"/>
      <c r="BV76" s="178"/>
    </row>
    <row r="77" spans="1:84" ht="15" customHeight="1">
      <c r="A77" s="235"/>
      <c r="B77" s="184" t="s">
        <v>1094</v>
      </c>
      <c r="C77" s="178"/>
      <c r="D77" s="178"/>
      <c r="E77" s="178"/>
      <c r="F77" s="178"/>
      <c r="G77" s="178"/>
      <c r="H77" s="178"/>
      <c r="I77" s="191"/>
      <c r="J77" s="191"/>
      <c r="K77" s="191"/>
      <c r="L77" s="191"/>
      <c r="M77" s="191"/>
      <c r="N77" s="191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91"/>
      <c r="Z77" s="191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91"/>
      <c r="AL77" s="191"/>
      <c r="AM77" s="191"/>
      <c r="AN77" s="191"/>
      <c r="AO77" s="191"/>
      <c r="AP77" s="191"/>
      <c r="AQ77" s="191"/>
      <c r="AR77" s="191"/>
      <c r="AS77" s="191"/>
      <c r="AT77" s="191"/>
      <c r="AU77" s="191"/>
      <c r="AV77" s="191"/>
      <c r="AW77" s="191"/>
      <c r="AX77" s="191"/>
      <c r="AY77" s="191"/>
      <c r="AZ77" s="191"/>
      <c r="BA77" s="191"/>
      <c r="BB77" s="191"/>
      <c r="BC77" s="191"/>
      <c r="BD77" s="191"/>
      <c r="BE77" s="191"/>
      <c r="BF77" s="191"/>
      <c r="BG77" s="191"/>
      <c r="BH77" s="191"/>
      <c r="BI77" s="191"/>
      <c r="BJ77" s="191"/>
      <c r="BK77" s="178"/>
      <c r="BL77" s="178"/>
      <c r="BM77" s="178"/>
      <c r="BN77" s="178"/>
      <c r="BO77" s="178"/>
      <c r="BP77" s="178"/>
      <c r="BQ77" s="178"/>
      <c r="BR77" s="178"/>
      <c r="BS77" s="178"/>
      <c r="BT77" s="178"/>
      <c r="BU77" s="178"/>
      <c r="BV77" s="178"/>
    </row>
    <row r="78" spans="1:84" s="185" customFormat="1" ht="15" customHeight="1">
      <c r="A78" s="235"/>
      <c r="B78" s="184" t="s">
        <v>1095</v>
      </c>
      <c r="C78" s="178"/>
      <c r="D78" s="178"/>
      <c r="E78" s="178"/>
      <c r="F78" s="178"/>
      <c r="G78" s="178"/>
      <c r="H78" s="178"/>
      <c r="I78" s="191"/>
      <c r="J78" s="191"/>
      <c r="K78" s="191"/>
      <c r="L78" s="191"/>
      <c r="M78" s="191"/>
      <c r="N78" s="191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91"/>
      <c r="Z78" s="191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91"/>
      <c r="AS78" s="191"/>
      <c r="AT78" s="191"/>
      <c r="AU78" s="191"/>
      <c r="AV78" s="191"/>
      <c r="AW78" s="191"/>
      <c r="AX78" s="191"/>
      <c r="AY78" s="191"/>
      <c r="AZ78" s="191"/>
      <c r="BA78" s="191"/>
      <c r="BB78" s="191"/>
      <c r="BC78" s="191"/>
      <c r="BD78" s="191"/>
      <c r="BE78" s="191"/>
      <c r="BF78" s="191"/>
      <c r="BG78" s="191"/>
      <c r="BH78" s="191"/>
      <c r="BI78" s="191"/>
      <c r="BJ78" s="191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6"/>
      <c r="BX78" s="176"/>
      <c r="BY78" s="176"/>
      <c r="BZ78" s="176"/>
      <c r="CA78" s="176"/>
      <c r="CB78" s="176"/>
      <c r="CC78" s="176"/>
      <c r="CD78" s="176"/>
      <c r="CE78" s="176"/>
      <c r="CF78" s="176"/>
    </row>
    <row r="79" spans="1:84" ht="15" customHeight="1">
      <c r="A79" s="235"/>
      <c r="B79" s="184" t="s">
        <v>1096</v>
      </c>
      <c r="C79" s="178"/>
      <c r="D79" s="178"/>
      <c r="E79" s="178"/>
      <c r="F79" s="178"/>
      <c r="G79" s="178"/>
      <c r="H79" s="178"/>
      <c r="I79" s="191"/>
      <c r="J79" s="191"/>
      <c r="K79" s="191"/>
      <c r="L79" s="191"/>
      <c r="M79" s="191"/>
      <c r="N79" s="191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91"/>
      <c r="Z79" s="191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91"/>
      <c r="AL79" s="191"/>
      <c r="AM79" s="191"/>
      <c r="AN79" s="191"/>
      <c r="AO79" s="191"/>
      <c r="AP79" s="191"/>
      <c r="AQ79" s="191"/>
      <c r="AR79" s="191"/>
      <c r="AS79" s="191"/>
      <c r="AT79" s="191"/>
      <c r="AU79" s="191"/>
      <c r="AV79" s="191"/>
      <c r="AW79" s="191"/>
      <c r="AX79" s="191"/>
      <c r="AY79" s="191"/>
      <c r="AZ79" s="191"/>
      <c r="BA79" s="191"/>
      <c r="BB79" s="191"/>
      <c r="BC79" s="191"/>
      <c r="BD79" s="191"/>
      <c r="BE79" s="191"/>
      <c r="BF79" s="191"/>
      <c r="BG79" s="191"/>
      <c r="BH79" s="191"/>
      <c r="BI79" s="191"/>
      <c r="BJ79" s="191"/>
      <c r="BK79" s="178"/>
      <c r="BL79" s="178"/>
      <c r="BM79" s="178"/>
      <c r="BN79" s="178"/>
      <c r="BO79" s="178"/>
      <c r="BP79" s="178"/>
      <c r="BQ79" s="178"/>
      <c r="BR79" s="178"/>
      <c r="BS79" s="178"/>
      <c r="BT79" s="178"/>
      <c r="BU79" s="178"/>
      <c r="BV79" s="178"/>
    </row>
    <row r="80" spans="1:84" ht="15" customHeight="1">
      <c r="A80" s="235"/>
      <c r="B80" s="186" t="s">
        <v>1097</v>
      </c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  <c r="BO80" s="178"/>
      <c r="BP80" s="178"/>
      <c r="BQ80" s="178"/>
      <c r="BR80" s="178"/>
      <c r="BS80" s="178"/>
      <c r="BT80" s="178"/>
      <c r="BU80" s="178"/>
      <c r="BV80" s="178"/>
    </row>
    <row r="81" spans="1:74" ht="15" customHeight="1">
      <c r="A81" s="235"/>
      <c r="B81" s="186" t="s">
        <v>1098</v>
      </c>
      <c r="C81" s="178"/>
      <c r="D81" s="178"/>
      <c r="E81" s="178"/>
      <c r="F81" s="178"/>
      <c r="G81" s="178"/>
      <c r="H81" s="178"/>
      <c r="I81" s="191">
        <v>0</v>
      </c>
      <c r="J81" s="191">
        <v>0</v>
      </c>
      <c r="K81" s="191">
        <v>0</v>
      </c>
      <c r="L81" s="191">
        <v>0</v>
      </c>
      <c r="M81" s="191">
        <v>0</v>
      </c>
      <c r="N81" s="191">
        <v>0</v>
      </c>
      <c r="O81" s="191">
        <v>0</v>
      </c>
      <c r="P81" s="191">
        <v>0</v>
      </c>
      <c r="Q81" s="191">
        <v>0</v>
      </c>
      <c r="R81" s="191">
        <v>0</v>
      </c>
      <c r="S81" s="191">
        <v>0</v>
      </c>
      <c r="T81" s="191">
        <v>-795000000</v>
      </c>
      <c r="U81" s="191">
        <v>0</v>
      </c>
      <c r="V81" s="191">
        <v>0</v>
      </c>
      <c r="W81" s="191">
        <v>0</v>
      </c>
      <c r="X81" s="191">
        <v>0</v>
      </c>
      <c r="Y81" s="191">
        <v>0</v>
      </c>
      <c r="Z81" s="191">
        <v>0</v>
      </c>
      <c r="AA81" s="191">
        <v>0</v>
      </c>
      <c r="AB81" s="191">
        <v>0</v>
      </c>
      <c r="AC81" s="191">
        <v>0</v>
      </c>
      <c r="AD81" s="191">
        <v>0</v>
      </c>
      <c r="AE81" s="191">
        <v>0</v>
      </c>
      <c r="AF81" s="191">
        <v>-1030000000</v>
      </c>
      <c r="AG81" s="191">
        <v>0</v>
      </c>
      <c r="AH81" s="191">
        <v>0</v>
      </c>
      <c r="AI81" s="191">
        <v>0</v>
      </c>
      <c r="AJ81" s="191">
        <v>0</v>
      </c>
      <c r="AK81" s="191">
        <v>0</v>
      </c>
      <c r="AL81" s="191">
        <v>0</v>
      </c>
      <c r="AM81" s="191">
        <v>0</v>
      </c>
      <c r="AN81" s="191">
        <v>0</v>
      </c>
      <c r="AO81" s="191">
        <v>0</v>
      </c>
      <c r="AP81" s="191">
        <v>0</v>
      </c>
      <c r="AQ81" s="191">
        <v>0</v>
      </c>
      <c r="AR81" s="191">
        <v>-120000000</v>
      </c>
      <c r="AS81" s="191">
        <v>0</v>
      </c>
      <c r="AT81" s="191">
        <v>0</v>
      </c>
      <c r="AU81" s="191">
        <v>0</v>
      </c>
      <c r="AV81" s="191">
        <v>0</v>
      </c>
      <c r="AW81" s="191">
        <v>0</v>
      </c>
      <c r="AX81" s="191">
        <v>0</v>
      </c>
      <c r="AY81" s="191">
        <v>0</v>
      </c>
      <c r="AZ81" s="191">
        <v>0</v>
      </c>
      <c r="BA81" s="191">
        <v>0</v>
      </c>
      <c r="BB81" s="191">
        <v>0</v>
      </c>
      <c r="BC81" s="191">
        <v>0</v>
      </c>
      <c r="BD81" s="191">
        <v>-120000000</v>
      </c>
      <c r="BE81" s="191">
        <v>0</v>
      </c>
      <c r="BF81" s="191">
        <v>0</v>
      </c>
      <c r="BG81" s="191">
        <v>0</v>
      </c>
      <c r="BH81" s="191">
        <v>0</v>
      </c>
      <c r="BI81" s="191">
        <v>0</v>
      </c>
      <c r="BJ81" s="191">
        <v>0</v>
      </c>
      <c r="BK81" s="178"/>
      <c r="BL81" s="178"/>
      <c r="BM81" s="178"/>
      <c r="BN81" s="178"/>
      <c r="BO81" s="178"/>
      <c r="BP81" s="178"/>
      <c r="BQ81" s="178"/>
      <c r="BR81" s="178"/>
      <c r="BS81" s="178"/>
      <c r="BT81" s="178"/>
      <c r="BU81" s="178"/>
      <c r="BV81" s="178"/>
    </row>
    <row r="82" spans="1:74" ht="15" customHeight="1">
      <c r="A82" s="236"/>
      <c r="B82" s="186" t="s">
        <v>1099</v>
      </c>
      <c r="C82" s="178"/>
      <c r="D82" s="178"/>
      <c r="E82" s="178"/>
      <c r="F82" s="178"/>
      <c r="G82" s="178"/>
      <c r="H82" s="178"/>
      <c r="I82" s="191">
        <v>36500</v>
      </c>
      <c r="J82" s="191">
        <v>36500</v>
      </c>
      <c r="K82" s="191">
        <v>36500</v>
      </c>
      <c r="L82" s="191">
        <v>36500</v>
      </c>
      <c r="M82" s="191">
        <v>36500</v>
      </c>
      <c r="N82" s="191">
        <v>36500</v>
      </c>
      <c r="O82" s="191">
        <v>91500</v>
      </c>
      <c r="P82" s="191">
        <v>36500</v>
      </c>
      <c r="Q82" s="191">
        <v>36500</v>
      </c>
      <c r="R82" s="191">
        <v>36500</v>
      </c>
      <c r="S82" s="191">
        <v>36500</v>
      </c>
      <c r="T82" s="191">
        <v>14935000</v>
      </c>
      <c r="U82" s="191">
        <v>48000</v>
      </c>
      <c r="V82" s="191">
        <v>48000</v>
      </c>
      <c r="W82" s="191">
        <v>48000</v>
      </c>
      <c r="X82" s="191">
        <v>48000</v>
      </c>
      <c r="Y82" s="191">
        <v>48000</v>
      </c>
      <c r="Z82" s="191">
        <v>48000</v>
      </c>
      <c r="AA82" s="191">
        <v>103000</v>
      </c>
      <c r="AB82" s="191">
        <v>48000</v>
      </c>
      <c r="AC82" s="191">
        <v>48000</v>
      </c>
      <c r="AD82" s="191">
        <v>48000</v>
      </c>
      <c r="AE82" s="191">
        <v>48000</v>
      </c>
      <c r="AF82" s="191">
        <v>18722500</v>
      </c>
      <c r="AG82" s="191">
        <v>71000</v>
      </c>
      <c r="AH82" s="191">
        <v>71000</v>
      </c>
      <c r="AI82" s="191">
        <v>71000</v>
      </c>
      <c r="AJ82" s="191">
        <v>71000</v>
      </c>
      <c r="AK82" s="191">
        <v>71000</v>
      </c>
      <c r="AL82" s="191">
        <v>71000</v>
      </c>
      <c r="AM82" s="191">
        <v>126000</v>
      </c>
      <c r="AN82" s="191">
        <v>71000</v>
      </c>
      <c r="AO82" s="191">
        <v>71000</v>
      </c>
      <c r="AP82" s="191">
        <v>71000</v>
      </c>
      <c r="AQ82" s="191">
        <v>71000</v>
      </c>
      <c r="AR82" s="191">
        <v>1505500</v>
      </c>
      <c r="AS82" s="191">
        <v>82500</v>
      </c>
      <c r="AT82" s="191">
        <v>82500</v>
      </c>
      <c r="AU82" s="191">
        <v>82500</v>
      </c>
      <c r="AV82" s="191">
        <v>82500</v>
      </c>
      <c r="AW82" s="191">
        <v>82500</v>
      </c>
      <c r="AX82" s="191">
        <v>82500</v>
      </c>
      <c r="AY82" s="191">
        <v>137500</v>
      </c>
      <c r="AZ82" s="191">
        <v>82500</v>
      </c>
      <c r="BA82" s="191">
        <v>82500</v>
      </c>
      <c r="BB82" s="191">
        <v>82500</v>
      </c>
      <c r="BC82" s="191">
        <v>82500</v>
      </c>
      <c r="BD82" s="191">
        <v>1505500</v>
      </c>
      <c r="BE82" s="191">
        <v>82500</v>
      </c>
      <c r="BF82" s="191">
        <v>82500</v>
      </c>
      <c r="BG82" s="191">
        <v>82500</v>
      </c>
      <c r="BH82" s="191">
        <v>82500</v>
      </c>
      <c r="BI82" s="191">
        <v>82500</v>
      </c>
      <c r="BJ82" s="191">
        <v>82500</v>
      </c>
      <c r="BK82" s="178"/>
      <c r="BL82" s="178"/>
      <c r="BM82" s="178"/>
      <c r="BN82" s="178"/>
      <c r="BO82" s="178"/>
      <c r="BP82" s="178"/>
      <c r="BQ82" s="178"/>
      <c r="BR82" s="178"/>
      <c r="BS82" s="178"/>
      <c r="BT82" s="178"/>
      <c r="BU82" s="178"/>
      <c r="BV82" s="178"/>
    </row>
    <row r="83" spans="1:74" ht="15" customHeight="1">
      <c r="A83" s="182" t="s">
        <v>1204</v>
      </c>
      <c r="B83" s="182" t="s">
        <v>1204</v>
      </c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  <c r="R83" s="183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3"/>
      <c r="AN83" s="183"/>
      <c r="AO83" s="183"/>
      <c r="AP83" s="183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183"/>
      <c r="BR83" s="183"/>
      <c r="BS83" s="183"/>
      <c r="BT83" s="183"/>
      <c r="BU83" s="183"/>
      <c r="BV83" s="183"/>
    </row>
    <row r="84" spans="1:74" ht="15" customHeight="1">
      <c r="A84" s="234" t="s">
        <v>1101</v>
      </c>
      <c r="B84" s="184" t="s">
        <v>1076</v>
      </c>
      <c r="C84" s="178"/>
      <c r="D84" s="178"/>
      <c r="E84" s="178"/>
      <c r="F84" s="178"/>
      <c r="G84" s="178"/>
      <c r="H84" s="178"/>
      <c r="I84" s="191"/>
      <c r="J84" s="191"/>
      <c r="K84" s="191"/>
      <c r="L84" s="191"/>
      <c r="M84" s="191"/>
      <c r="N84" s="191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191"/>
      <c r="AR84" s="191"/>
      <c r="AS84" s="191"/>
      <c r="AT84" s="191"/>
      <c r="AU84" s="191"/>
      <c r="AV84" s="191"/>
      <c r="AW84" s="191"/>
      <c r="AX84" s="191"/>
      <c r="AY84" s="191"/>
      <c r="AZ84" s="191"/>
      <c r="BA84" s="191"/>
      <c r="BB84" s="191"/>
      <c r="BC84" s="191"/>
      <c r="BD84" s="191"/>
      <c r="BE84" s="191"/>
      <c r="BF84" s="191"/>
      <c r="BG84" s="191"/>
      <c r="BH84" s="191"/>
      <c r="BI84" s="191"/>
      <c r="BJ84" s="191"/>
      <c r="BK84" s="178"/>
      <c r="BL84" s="178"/>
      <c r="BM84" s="178"/>
      <c r="BN84" s="178"/>
      <c r="BO84" s="178"/>
      <c r="BP84" s="178"/>
      <c r="BQ84" s="178"/>
      <c r="BR84" s="178"/>
      <c r="BS84" s="178"/>
      <c r="BT84" s="178"/>
      <c r="BU84" s="178"/>
      <c r="BV84" s="178"/>
    </row>
    <row r="85" spans="1:74" ht="15" customHeight="1">
      <c r="A85" s="235"/>
      <c r="B85" s="186" t="s">
        <v>1081</v>
      </c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  <c r="BO85" s="178"/>
      <c r="BP85" s="178"/>
      <c r="BQ85" s="178"/>
      <c r="BR85" s="178"/>
      <c r="BS85" s="178"/>
      <c r="BT85" s="178"/>
      <c r="BU85" s="178"/>
      <c r="BV85" s="178"/>
    </row>
    <row r="86" spans="1:74" ht="15" customHeight="1">
      <c r="A86" s="235"/>
      <c r="B86" s="184" t="s">
        <v>1086</v>
      </c>
      <c r="C86" s="178"/>
      <c r="D86" s="178"/>
      <c r="E86" s="178"/>
      <c r="F86" s="178"/>
      <c r="G86" s="178"/>
      <c r="H86" s="178"/>
      <c r="I86" s="191"/>
      <c r="J86" s="191"/>
      <c r="K86" s="191"/>
      <c r="L86" s="191"/>
      <c r="M86" s="191"/>
      <c r="N86" s="191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91"/>
      <c r="Z86" s="191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91"/>
      <c r="AL86" s="191"/>
      <c r="AM86" s="191"/>
      <c r="AN86" s="191"/>
      <c r="AO86" s="191"/>
      <c r="AP86" s="191"/>
      <c r="AQ86" s="191"/>
      <c r="AR86" s="191"/>
      <c r="AS86" s="191"/>
      <c r="AT86" s="191"/>
      <c r="AU86" s="191"/>
      <c r="AV86" s="191"/>
      <c r="AW86" s="191"/>
      <c r="AX86" s="191"/>
      <c r="AY86" s="191"/>
      <c r="AZ86" s="191"/>
      <c r="BA86" s="191"/>
      <c r="BB86" s="191"/>
      <c r="BC86" s="191"/>
      <c r="BD86" s="191"/>
      <c r="BE86" s="191"/>
      <c r="BF86" s="191"/>
      <c r="BG86" s="191"/>
      <c r="BH86" s="191"/>
      <c r="BI86" s="191"/>
      <c r="BJ86" s="191"/>
      <c r="BK86" s="178"/>
      <c r="BL86" s="178"/>
      <c r="BM86" s="178"/>
      <c r="BN86" s="178"/>
      <c r="BO86" s="178"/>
      <c r="BP86" s="178"/>
      <c r="BQ86" s="178"/>
      <c r="BR86" s="178"/>
      <c r="BS86" s="178"/>
      <c r="BT86" s="178"/>
      <c r="BU86" s="178"/>
      <c r="BV86" s="178"/>
    </row>
    <row r="87" spans="1:74" ht="15" customHeight="1">
      <c r="A87" s="235"/>
      <c r="B87" s="186" t="s">
        <v>1091</v>
      </c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</row>
    <row r="88" spans="1:74" ht="15" customHeight="1">
      <c r="A88" s="235"/>
      <c r="B88" s="184" t="s">
        <v>1095</v>
      </c>
      <c r="C88" s="178"/>
      <c r="D88" s="178"/>
      <c r="E88" s="178"/>
      <c r="F88" s="178"/>
      <c r="G88" s="178"/>
      <c r="H88" s="178"/>
      <c r="I88" s="191"/>
      <c r="J88" s="191"/>
      <c r="K88" s="191"/>
      <c r="L88" s="191"/>
      <c r="M88" s="191"/>
      <c r="N88" s="191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91"/>
      <c r="Z88" s="191"/>
      <c r="AA88" s="191"/>
      <c r="AB88" s="191"/>
      <c r="AC88" s="191"/>
      <c r="AD88" s="191"/>
      <c r="AE88" s="191"/>
      <c r="AF88" s="191"/>
      <c r="AG88" s="191"/>
      <c r="AH88" s="191"/>
      <c r="AI88" s="191"/>
      <c r="AJ88" s="191"/>
      <c r="AK88" s="191"/>
      <c r="AL88" s="191"/>
      <c r="AM88" s="191"/>
      <c r="AN88" s="191"/>
      <c r="AO88" s="191"/>
      <c r="AP88" s="191"/>
      <c r="AQ88" s="191"/>
      <c r="AR88" s="191"/>
      <c r="AS88" s="191"/>
      <c r="AT88" s="191"/>
      <c r="AU88" s="191"/>
      <c r="AV88" s="191"/>
      <c r="AW88" s="191"/>
      <c r="AX88" s="191"/>
      <c r="AY88" s="191"/>
      <c r="AZ88" s="191"/>
      <c r="BA88" s="191"/>
      <c r="BB88" s="191"/>
      <c r="BC88" s="191"/>
      <c r="BD88" s="191"/>
      <c r="BE88" s="191"/>
      <c r="BF88" s="191"/>
      <c r="BG88" s="191"/>
      <c r="BH88" s="191"/>
      <c r="BI88" s="191"/>
      <c r="BJ88" s="191"/>
      <c r="BK88" s="178"/>
      <c r="BL88" s="178"/>
      <c r="BM88" s="178"/>
      <c r="BN88" s="178"/>
      <c r="BO88" s="178"/>
      <c r="BP88" s="178"/>
      <c r="BQ88" s="178"/>
      <c r="BR88" s="178"/>
      <c r="BS88" s="178"/>
      <c r="BT88" s="178"/>
      <c r="BU88" s="178"/>
      <c r="BV88" s="178"/>
    </row>
    <row r="89" spans="1:74" ht="15" customHeight="1">
      <c r="A89" s="235"/>
      <c r="B89" s="186" t="s">
        <v>1097</v>
      </c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  <c r="BO89" s="178"/>
      <c r="BP89" s="178"/>
      <c r="BQ89" s="178"/>
      <c r="BR89" s="178"/>
      <c r="BS89" s="178"/>
      <c r="BT89" s="178"/>
      <c r="BU89" s="178"/>
      <c r="BV89" s="178"/>
    </row>
    <row r="90" spans="1:74" ht="15" customHeight="1">
      <c r="A90" s="235"/>
      <c r="B90" s="186" t="s">
        <v>1098</v>
      </c>
      <c r="C90" s="178"/>
      <c r="D90" s="178"/>
      <c r="E90" s="178"/>
      <c r="F90" s="178"/>
      <c r="G90" s="178"/>
      <c r="H90" s="178"/>
      <c r="I90" s="191"/>
      <c r="J90" s="191"/>
      <c r="K90" s="191"/>
      <c r="L90" s="191"/>
      <c r="M90" s="191"/>
      <c r="N90" s="191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91"/>
      <c r="Z90" s="191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91"/>
      <c r="AL90" s="191"/>
      <c r="AM90" s="191"/>
      <c r="AN90" s="191"/>
      <c r="AO90" s="191"/>
      <c r="AP90" s="191"/>
      <c r="AQ90" s="191"/>
      <c r="AR90" s="191"/>
      <c r="AS90" s="191"/>
      <c r="AT90" s="191"/>
      <c r="AU90" s="191"/>
      <c r="AV90" s="191"/>
      <c r="AW90" s="191"/>
      <c r="AX90" s="191"/>
      <c r="AY90" s="191"/>
      <c r="AZ90" s="191"/>
      <c r="BA90" s="191"/>
      <c r="BB90" s="191"/>
      <c r="BC90" s="191"/>
      <c r="BD90" s="191"/>
      <c r="BE90" s="191"/>
      <c r="BF90" s="191"/>
      <c r="BG90" s="191"/>
      <c r="BH90" s="191"/>
      <c r="BI90" s="191"/>
      <c r="BJ90" s="191"/>
      <c r="BK90" s="178"/>
      <c r="BL90" s="178"/>
      <c r="BM90" s="178"/>
      <c r="BN90" s="178"/>
      <c r="BO90" s="178"/>
      <c r="BP90" s="178"/>
      <c r="BQ90" s="178"/>
      <c r="BR90" s="178"/>
      <c r="BS90" s="178"/>
      <c r="BT90" s="178"/>
      <c r="BU90" s="178"/>
      <c r="BV90" s="178"/>
    </row>
    <row r="91" spans="1:74" ht="15" customHeight="1">
      <c r="A91" s="236"/>
      <c r="B91" s="186" t="s">
        <v>1099</v>
      </c>
      <c r="C91" s="178"/>
      <c r="D91" s="178"/>
      <c r="E91" s="178"/>
      <c r="F91" s="178"/>
      <c r="G91" s="178"/>
      <c r="H91" s="178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78"/>
      <c r="BL91" s="178"/>
      <c r="BM91" s="178"/>
      <c r="BN91" s="178"/>
      <c r="BO91" s="178"/>
      <c r="BP91" s="178"/>
      <c r="BQ91" s="178"/>
      <c r="BR91" s="178"/>
      <c r="BS91" s="178"/>
      <c r="BT91" s="178"/>
      <c r="BU91" s="178"/>
      <c r="BV91" s="178"/>
    </row>
  </sheetData>
  <sheetProtection sheet="1" scenarios="1" formatCells="0" formatColumns="0" formatRows="0"/>
  <mergeCells count="10">
    <mergeCell ref="A28:A51"/>
    <mergeCell ref="A53:A82"/>
    <mergeCell ref="A84:A91"/>
    <mergeCell ref="O1:Z1"/>
    <mergeCell ref="BK1:BV1"/>
    <mergeCell ref="AA1:AL1"/>
    <mergeCell ref="AM1:AX1"/>
    <mergeCell ref="AY1:BJ1"/>
    <mergeCell ref="C1:N1"/>
    <mergeCell ref="A3:A26"/>
  </mergeCells>
  <pageMargins left="0.7" right="0.7" top="0.75" bottom="0.75" header="0.3" footer="0.3"/>
  <customProperties>
    <customPr name="CellIDs" r:id="rId1"/>
    <customPr name="ConnName" r:id="rId2"/>
    <customPr name="ConnPOV" r:id="rId3"/>
    <customPr name="EpmWorksheetKeyString_GUID" r:id="rId4"/>
    <customPr name="FormFolder" r:id="rId5"/>
    <customPr name="FormName" r:id="rId6"/>
    <customPr name="FormSize" r:id="rId7"/>
    <customPr name="HyperionPOVXML" r:id="rId8"/>
    <customPr name="HyperionXML" r:id="rId9"/>
    <customPr name="NameConnectionMap" r:id="rId10"/>
    <customPr name="POVPosition" r:id="rId11"/>
    <customPr name="SheetHasParityContent" r:id="rId12"/>
    <customPr name="SheetOptions" r:id="rId13"/>
    <customPr name="ShowPOV" r:id="rId14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5B088-16C4-46E3-850F-F94F0BF44715}">
  <dimension ref="A1:O43"/>
  <sheetViews>
    <sheetView workbookViewId="0">
      <selection activeCell="M3" sqref="M3"/>
    </sheetView>
  </sheetViews>
  <sheetFormatPr defaultColWidth="9.1796875" defaultRowHeight="15" customHeight="1"/>
  <cols>
    <col min="1" max="1" width="16.453125" style="176" bestFit="1" customWidth="1"/>
    <col min="2" max="2" width="7.1796875" style="176" bestFit="1" customWidth="1"/>
    <col min="3" max="3" width="5" style="176" bestFit="1" customWidth="1"/>
    <col min="4" max="5" width="7" style="176" bestFit="1" customWidth="1"/>
    <col min="6" max="6" width="8" style="176" bestFit="1" customWidth="1"/>
    <col min="7" max="8" width="7" style="176" bestFit="1" customWidth="1"/>
    <col min="9" max="9" width="8" style="176" bestFit="1" customWidth="1"/>
    <col min="10" max="11" width="7" style="176" bestFit="1" customWidth="1"/>
    <col min="12" max="12" width="8" style="176" bestFit="1" customWidth="1"/>
    <col min="13" max="14" width="7" style="176" bestFit="1" customWidth="1"/>
    <col min="15" max="15" width="8" style="176" bestFit="1" customWidth="1"/>
    <col min="16" max="16384" width="9.1796875" style="176"/>
  </cols>
  <sheetData>
    <row r="1" spans="1:15" ht="15" customHeight="1">
      <c r="A1" s="177"/>
      <c r="B1" s="177"/>
      <c r="C1" s="177"/>
      <c r="D1" s="179" t="s">
        <v>64</v>
      </c>
      <c r="E1" s="179" t="s">
        <v>65</v>
      </c>
      <c r="F1" s="179" t="s">
        <v>66</v>
      </c>
      <c r="G1" s="179" t="s">
        <v>67</v>
      </c>
      <c r="H1" s="179" t="s">
        <v>68</v>
      </c>
      <c r="I1" s="179" t="s">
        <v>69</v>
      </c>
      <c r="J1" s="179" t="s">
        <v>70</v>
      </c>
      <c r="K1" s="179" t="s">
        <v>71</v>
      </c>
      <c r="L1" s="179" t="s">
        <v>72</v>
      </c>
      <c r="M1" s="179" t="s">
        <v>73</v>
      </c>
      <c r="N1" s="179" t="s">
        <v>74</v>
      </c>
      <c r="O1" s="179" t="s">
        <v>75</v>
      </c>
    </row>
    <row r="2" spans="1:15" ht="15" customHeight="1">
      <c r="A2" s="234" t="s">
        <v>1102</v>
      </c>
      <c r="B2" s="234" t="s">
        <v>1103</v>
      </c>
      <c r="C2" s="186" t="s">
        <v>1067</v>
      </c>
      <c r="D2" s="178"/>
      <c r="E2" s="178"/>
      <c r="F2" s="178"/>
      <c r="G2" s="178"/>
      <c r="H2" s="178"/>
      <c r="I2" s="178"/>
      <c r="J2" s="191">
        <v>477046.92388333328</v>
      </c>
      <c r="K2" s="191">
        <v>477046.92388333328</v>
      </c>
      <c r="L2" s="191">
        <v>477046.92388333328</v>
      </c>
      <c r="M2" s="191">
        <v>477046.92388333328</v>
      </c>
      <c r="N2" s="191">
        <v>489305.09055000002</v>
      </c>
      <c r="O2" s="191">
        <v>1423635.6905499999</v>
      </c>
    </row>
    <row r="3" spans="1:15" ht="15" customHeight="1">
      <c r="A3" s="235"/>
      <c r="B3" s="235"/>
      <c r="C3" s="186" t="s">
        <v>1068</v>
      </c>
      <c r="D3" s="191">
        <v>494512.56555</v>
      </c>
      <c r="E3" s="191">
        <v>494512.56555</v>
      </c>
      <c r="F3" s="191">
        <v>494512.56555</v>
      </c>
      <c r="G3" s="191">
        <v>494512.56555</v>
      </c>
      <c r="H3" s="191">
        <v>494512.56555</v>
      </c>
      <c r="I3" s="191">
        <v>494512.56555</v>
      </c>
      <c r="J3" s="191">
        <v>494512.56555</v>
      </c>
      <c r="K3" s="191">
        <v>494512.56555</v>
      </c>
      <c r="L3" s="191">
        <v>494512.56555</v>
      </c>
      <c r="M3" s="191">
        <v>494512.56555</v>
      </c>
      <c r="N3" s="191">
        <v>530282.20785000001</v>
      </c>
      <c r="O3" s="191">
        <v>1459405.3328499999</v>
      </c>
    </row>
    <row r="4" spans="1:15" ht="15" customHeight="1">
      <c r="A4" s="235"/>
      <c r="B4" s="235"/>
      <c r="C4" s="186" t="s">
        <v>1069</v>
      </c>
      <c r="D4" s="191">
        <v>530282.20785000001</v>
      </c>
      <c r="E4" s="191">
        <v>530282.20785000001</v>
      </c>
      <c r="F4" s="191">
        <v>530282.20785000001</v>
      </c>
      <c r="G4" s="191">
        <v>530282.20785000001</v>
      </c>
      <c r="H4" s="191">
        <v>530282.20785000001</v>
      </c>
      <c r="I4" s="191">
        <v>530282.20785000001</v>
      </c>
      <c r="J4" s="191">
        <v>530282.20785000001</v>
      </c>
      <c r="K4" s="191">
        <v>530282.20785000001</v>
      </c>
      <c r="L4" s="191">
        <v>530282.20785000001</v>
      </c>
      <c r="M4" s="191">
        <v>530282.20785000001</v>
      </c>
      <c r="N4" s="191">
        <v>530282.20785000001</v>
      </c>
      <c r="O4" s="191">
        <v>1459405.3328499999</v>
      </c>
    </row>
    <row r="5" spans="1:15" ht="15" customHeight="1">
      <c r="A5" s="235"/>
      <c r="B5" s="235"/>
      <c r="C5" s="186" t="s">
        <v>1070</v>
      </c>
      <c r="D5" s="191">
        <v>530282.20785000001</v>
      </c>
      <c r="E5" s="191">
        <v>530282.20785000001</v>
      </c>
      <c r="F5" s="191">
        <v>530282.20785000001</v>
      </c>
      <c r="G5" s="191">
        <v>530282.20785000001</v>
      </c>
      <c r="H5" s="191">
        <v>530282.20785000001</v>
      </c>
      <c r="I5" s="191">
        <v>530282.20785000001</v>
      </c>
      <c r="J5" s="191">
        <v>530282.20785000001</v>
      </c>
      <c r="K5" s="191">
        <v>530282.20785000001</v>
      </c>
      <c r="L5" s="191">
        <v>530282.20785000001</v>
      </c>
      <c r="M5" s="191">
        <v>530282.20785000001</v>
      </c>
      <c r="N5" s="191">
        <v>530282.20785000001</v>
      </c>
      <c r="O5" s="191">
        <v>1459405.3328499999</v>
      </c>
    </row>
    <row r="6" spans="1:15" ht="15" customHeight="1">
      <c r="A6" s="235"/>
      <c r="B6" s="235"/>
      <c r="C6" s="186" t="s">
        <v>1202</v>
      </c>
      <c r="D6" s="191">
        <v>530282.20785000001</v>
      </c>
      <c r="E6" s="191">
        <v>530282.20785000001</v>
      </c>
      <c r="F6" s="191">
        <v>530282.20785000001</v>
      </c>
      <c r="G6" s="191">
        <v>530282.20785000001</v>
      </c>
      <c r="H6" s="191">
        <v>530282.20785000001</v>
      </c>
      <c r="I6" s="191">
        <v>530282.20785000001</v>
      </c>
      <c r="J6" s="191">
        <v>530282.20785000001</v>
      </c>
      <c r="K6" s="191">
        <v>530282.20785000001</v>
      </c>
      <c r="L6" s="191">
        <v>530282.20785000001</v>
      </c>
      <c r="M6" s="191">
        <v>530282.20785000001</v>
      </c>
      <c r="N6" s="191">
        <v>530282.20785000001</v>
      </c>
      <c r="O6" s="191">
        <v>1459405.3328499999</v>
      </c>
    </row>
    <row r="7" spans="1:15" ht="15" customHeight="1">
      <c r="A7" s="236"/>
      <c r="B7" s="236"/>
      <c r="C7" s="186" t="s">
        <v>1308</v>
      </c>
      <c r="D7" s="178"/>
      <c r="E7" s="178"/>
      <c r="F7" s="178"/>
      <c r="G7" s="178"/>
      <c r="H7" s="178"/>
      <c r="I7" s="178"/>
      <c r="J7" s="178"/>
      <c r="K7" s="178"/>
      <c r="L7" s="178"/>
      <c r="M7" s="178"/>
      <c r="N7" s="178"/>
      <c r="O7" s="178"/>
    </row>
    <row r="8" spans="1:15" ht="15" customHeight="1">
      <c r="A8" s="234" t="s">
        <v>925</v>
      </c>
      <c r="B8" s="234" t="s">
        <v>1103</v>
      </c>
      <c r="C8" s="186" t="s">
        <v>1067</v>
      </c>
      <c r="D8" s="178"/>
      <c r="E8" s="178"/>
      <c r="F8" s="178"/>
      <c r="G8" s="178"/>
      <c r="H8" s="178"/>
      <c r="I8" s="178"/>
      <c r="J8" s="191">
        <v>489.77272499999998</v>
      </c>
      <c r="K8" s="191">
        <v>489.77272499999998</v>
      </c>
      <c r="L8" s="191">
        <v>176639.10596576671</v>
      </c>
      <c r="M8" s="191">
        <v>44527.106035191682</v>
      </c>
      <c r="N8" s="191">
        <v>44527.106035191682</v>
      </c>
      <c r="O8" s="191">
        <v>44527.106035191682</v>
      </c>
    </row>
    <row r="9" spans="1:15" ht="15" customHeight="1">
      <c r="A9" s="235"/>
      <c r="B9" s="235"/>
      <c r="C9" s="186" t="s">
        <v>1068</v>
      </c>
      <c r="D9" s="191">
        <v>44527.106035191682</v>
      </c>
      <c r="E9" s="191">
        <v>44527.106035191682</v>
      </c>
      <c r="F9" s="191">
        <v>44527.106035191682</v>
      </c>
      <c r="G9" s="191">
        <v>44527.106035191682</v>
      </c>
      <c r="H9" s="191">
        <v>44527.106035191682</v>
      </c>
      <c r="I9" s="191">
        <v>44527.106035191682</v>
      </c>
      <c r="J9" s="191">
        <v>44527.106035191682</v>
      </c>
      <c r="K9" s="191">
        <v>44527.106035191682</v>
      </c>
      <c r="L9" s="191">
        <v>44527.106035191682</v>
      </c>
      <c r="M9" s="191">
        <v>44527.106035191682</v>
      </c>
      <c r="N9" s="191">
        <v>44527.106035191682</v>
      </c>
      <c r="O9" s="191">
        <v>44527.106035191682</v>
      </c>
    </row>
    <row r="10" spans="1:15" ht="15" customHeight="1">
      <c r="A10" s="235"/>
      <c r="B10" s="235"/>
      <c r="C10" s="186" t="s">
        <v>1069</v>
      </c>
      <c r="D10" s="191">
        <v>44527.106035191682</v>
      </c>
      <c r="E10" s="191">
        <v>44527.106035191682</v>
      </c>
      <c r="F10" s="191">
        <v>44527.106035191682</v>
      </c>
      <c r="G10" s="191">
        <v>44527.106035191682</v>
      </c>
      <c r="H10" s="191">
        <v>44527.106035191682</v>
      </c>
      <c r="I10" s="191">
        <v>44527.106035191682</v>
      </c>
      <c r="J10" s="191">
        <v>44527.106035191682</v>
      </c>
      <c r="K10" s="191">
        <v>44527.106035191682</v>
      </c>
      <c r="L10" s="191">
        <v>44527.106035191682</v>
      </c>
      <c r="M10" s="191">
        <v>44527.106035191682</v>
      </c>
      <c r="N10" s="191">
        <v>44527.106035191682</v>
      </c>
      <c r="O10" s="191">
        <v>44527.106035191682</v>
      </c>
    </row>
    <row r="11" spans="1:15" ht="15" customHeight="1">
      <c r="A11" s="235"/>
      <c r="B11" s="235"/>
      <c r="C11" s="186" t="s">
        <v>1070</v>
      </c>
      <c r="D11" s="191">
        <v>44527.106035191682</v>
      </c>
      <c r="E11" s="191">
        <v>44527.106035191682</v>
      </c>
      <c r="F11" s="191">
        <v>44527.106035191682</v>
      </c>
      <c r="G11" s="191">
        <v>44527.106035191682</v>
      </c>
      <c r="H11" s="191">
        <v>44527.106035191682</v>
      </c>
      <c r="I11" s="191">
        <v>44527.106035191682</v>
      </c>
      <c r="J11" s="191">
        <v>44527.106035191682</v>
      </c>
      <c r="K11" s="191">
        <v>44527.106035191682</v>
      </c>
      <c r="L11" s="191">
        <v>44527.106035191682</v>
      </c>
      <c r="M11" s="191">
        <v>44527.106035191682</v>
      </c>
      <c r="N11" s="191">
        <v>44527.106035191682</v>
      </c>
      <c r="O11" s="191">
        <v>44527.106035191682</v>
      </c>
    </row>
    <row r="12" spans="1:15" ht="15" customHeight="1">
      <c r="A12" s="235"/>
      <c r="B12" s="235"/>
      <c r="C12" s="186" t="s">
        <v>1202</v>
      </c>
      <c r="D12" s="191">
        <v>44527.106035191682</v>
      </c>
      <c r="E12" s="191">
        <v>44527.106035191682</v>
      </c>
      <c r="F12" s="191">
        <v>44527.106035191682</v>
      </c>
      <c r="G12" s="191">
        <v>44527.106035191682</v>
      </c>
      <c r="H12" s="191">
        <v>44527.106035191682</v>
      </c>
      <c r="I12" s="191">
        <v>44527.106035191682</v>
      </c>
      <c r="J12" s="191">
        <v>44527.106035191682</v>
      </c>
      <c r="K12" s="191">
        <v>44527.106035191682</v>
      </c>
      <c r="L12" s="191">
        <v>44527.106035191682</v>
      </c>
      <c r="M12" s="191">
        <v>44527.106035191682</v>
      </c>
      <c r="N12" s="191">
        <v>44527.106035191682</v>
      </c>
      <c r="O12" s="191">
        <v>44527.106035191682</v>
      </c>
    </row>
    <row r="13" spans="1:15" ht="15" customHeight="1">
      <c r="A13" s="236"/>
      <c r="B13" s="236"/>
      <c r="C13" s="186" t="s">
        <v>1308</v>
      </c>
      <c r="D13" s="178"/>
      <c r="E13" s="178"/>
      <c r="F13" s="178"/>
      <c r="G13" s="178"/>
      <c r="H13" s="178"/>
      <c r="I13" s="178"/>
      <c r="J13" s="178"/>
      <c r="K13" s="178"/>
      <c r="L13" s="178"/>
      <c r="M13" s="178"/>
      <c r="N13" s="178"/>
      <c r="O13" s="178"/>
    </row>
    <row r="14" spans="1:15" ht="15" customHeight="1">
      <c r="A14" s="234" t="s">
        <v>1100</v>
      </c>
      <c r="B14" s="234" t="s">
        <v>1103</v>
      </c>
      <c r="C14" s="186" t="s">
        <v>1067</v>
      </c>
      <c r="D14" s="178"/>
      <c r="E14" s="178"/>
      <c r="F14" s="178"/>
      <c r="G14" s="178"/>
      <c r="H14" s="178"/>
      <c r="I14" s="178"/>
      <c r="J14" s="191">
        <v>22659.302875000001</v>
      </c>
      <c r="K14" s="191">
        <v>22659.302875000001</v>
      </c>
      <c r="L14" s="191">
        <v>22754.535512499999</v>
      </c>
      <c r="M14" s="191">
        <v>22754.535512499999</v>
      </c>
      <c r="N14" s="191">
        <v>22754.535512499999</v>
      </c>
      <c r="O14" s="191">
        <v>22754.535512499999</v>
      </c>
    </row>
    <row r="15" spans="1:15" ht="15" customHeight="1">
      <c r="A15" s="235"/>
      <c r="B15" s="235"/>
      <c r="C15" s="186" t="s">
        <v>1068</v>
      </c>
      <c r="D15" s="191">
        <v>22754.535512499999</v>
      </c>
      <c r="E15" s="191">
        <v>22754.535512499999</v>
      </c>
      <c r="F15" s="191">
        <v>22754.535512499999</v>
      </c>
      <c r="G15" s="191">
        <v>22754.535512499999</v>
      </c>
      <c r="H15" s="191">
        <v>22754.535512499999</v>
      </c>
      <c r="I15" s="191">
        <v>22754.535512499999</v>
      </c>
      <c r="J15" s="191">
        <v>22754.535512499999</v>
      </c>
      <c r="K15" s="191">
        <v>22754.535512499999</v>
      </c>
      <c r="L15" s="191">
        <v>22754.535512499999</v>
      </c>
      <c r="M15" s="191">
        <v>22754.535512499999</v>
      </c>
      <c r="N15" s="191">
        <v>22754.535512499999</v>
      </c>
      <c r="O15" s="191">
        <v>22754.535512499999</v>
      </c>
    </row>
    <row r="16" spans="1:15" ht="15" customHeight="1">
      <c r="A16" s="235"/>
      <c r="B16" s="235"/>
      <c r="C16" s="186" t="s">
        <v>1069</v>
      </c>
      <c r="D16" s="191">
        <v>22754.535512499999</v>
      </c>
      <c r="E16" s="191">
        <v>22754.535512499999</v>
      </c>
      <c r="F16" s="191">
        <v>22754.535512499999</v>
      </c>
      <c r="G16" s="191">
        <v>22754.535512499999</v>
      </c>
      <c r="H16" s="191">
        <v>22754.535512499999</v>
      </c>
      <c r="I16" s="191">
        <v>22754.535512499999</v>
      </c>
      <c r="J16" s="191">
        <v>22754.535512499999</v>
      </c>
      <c r="K16" s="191">
        <v>22754.535512499999</v>
      </c>
      <c r="L16" s="191">
        <v>22754.535512499999</v>
      </c>
      <c r="M16" s="191">
        <v>22754.535512499999</v>
      </c>
      <c r="N16" s="191">
        <v>22754.535512499999</v>
      </c>
      <c r="O16" s="191">
        <v>22754.535512499999</v>
      </c>
    </row>
    <row r="17" spans="1:15" ht="15" customHeight="1">
      <c r="A17" s="235"/>
      <c r="B17" s="235"/>
      <c r="C17" s="186" t="s">
        <v>1070</v>
      </c>
      <c r="D17" s="191">
        <v>22754.535512499999</v>
      </c>
      <c r="E17" s="191">
        <v>22754.535512499999</v>
      </c>
      <c r="F17" s="191">
        <v>22754.535512499999</v>
      </c>
      <c r="G17" s="191">
        <v>22754.535512499999</v>
      </c>
      <c r="H17" s="191">
        <v>22754.535512499999</v>
      </c>
      <c r="I17" s="191">
        <v>22754.535512499999</v>
      </c>
      <c r="J17" s="191">
        <v>22754.535512499999</v>
      </c>
      <c r="K17" s="191">
        <v>22754.535512499999</v>
      </c>
      <c r="L17" s="191">
        <v>22754.535512499999</v>
      </c>
      <c r="M17" s="191">
        <v>22754.535512499999</v>
      </c>
      <c r="N17" s="191">
        <v>22754.535512499999</v>
      </c>
      <c r="O17" s="191">
        <v>22754.535512499999</v>
      </c>
    </row>
    <row r="18" spans="1:15" ht="15" customHeight="1">
      <c r="A18" s="235"/>
      <c r="B18" s="235"/>
      <c r="C18" s="186" t="s">
        <v>1202</v>
      </c>
      <c r="D18" s="191">
        <v>22754.535512499999</v>
      </c>
      <c r="E18" s="191">
        <v>22754.535512499999</v>
      </c>
      <c r="F18" s="191">
        <v>22754.535512499999</v>
      </c>
      <c r="G18" s="191">
        <v>22754.535512499999</v>
      </c>
      <c r="H18" s="191">
        <v>22754.535512499999</v>
      </c>
      <c r="I18" s="191">
        <v>22754.535512499999</v>
      </c>
      <c r="J18" s="191">
        <v>22754.535512499999</v>
      </c>
      <c r="K18" s="191">
        <v>22754.535512499999</v>
      </c>
      <c r="L18" s="191">
        <v>22754.535512499999</v>
      </c>
      <c r="M18" s="191">
        <v>22754.535512499999</v>
      </c>
      <c r="N18" s="191">
        <v>22754.535512499999</v>
      </c>
      <c r="O18" s="191">
        <v>22754.535512499999</v>
      </c>
    </row>
    <row r="19" spans="1:15" ht="15" customHeight="1">
      <c r="A19" s="236"/>
      <c r="B19" s="236"/>
      <c r="C19" s="186" t="s">
        <v>1308</v>
      </c>
      <c r="D19" s="178"/>
      <c r="E19" s="178"/>
      <c r="F19" s="178"/>
      <c r="G19" s="178"/>
      <c r="H19" s="178"/>
      <c r="I19" s="178"/>
      <c r="J19" s="178"/>
      <c r="K19" s="178"/>
      <c r="L19" s="178"/>
      <c r="M19" s="178"/>
      <c r="N19" s="178"/>
      <c r="O19" s="178"/>
    </row>
    <row r="20" spans="1:15" ht="15" customHeight="1">
      <c r="A20" s="234" t="s">
        <v>1071</v>
      </c>
      <c r="B20" s="234" t="s">
        <v>1103</v>
      </c>
      <c r="C20" s="186" t="s">
        <v>1067</v>
      </c>
      <c r="D20" s="178"/>
      <c r="E20" s="178"/>
      <c r="F20" s="178"/>
      <c r="G20" s="178"/>
      <c r="H20" s="178"/>
      <c r="I20" s="178"/>
      <c r="J20" s="191"/>
      <c r="K20" s="191"/>
      <c r="L20" s="191">
        <v>3738.4708608000001</v>
      </c>
      <c r="M20" s="191">
        <v>1246.1569536</v>
      </c>
      <c r="N20" s="191">
        <v>1246.1569536</v>
      </c>
      <c r="O20" s="191">
        <v>1246.1569536</v>
      </c>
    </row>
    <row r="21" spans="1:15" ht="15" customHeight="1">
      <c r="A21" s="235"/>
      <c r="B21" s="235"/>
      <c r="C21" s="186" t="s">
        <v>1068</v>
      </c>
      <c r="D21" s="191">
        <v>1246.1569536</v>
      </c>
      <c r="E21" s="191">
        <v>1246.1569536</v>
      </c>
      <c r="F21" s="191">
        <v>1246.1569536</v>
      </c>
      <c r="G21" s="191">
        <v>1246.1569536</v>
      </c>
      <c r="H21" s="191">
        <v>1246.1569536</v>
      </c>
      <c r="I21" s="191">
        <v>1246.1569536</v>
      </c>
      <c r="J21" s="191">
        <v>1246.1569536</v>
      </c>
      <c r="K21" s="191">
        <v>1246.1569536</v>
      </c>
      <c r="L21" s="191">
        <v>1246.1569536</v>
      </c>
      <c r="M21" s="191">
        <v>1246.1569536</v>
      </c>
      <c r="N21" s="191">
        <v>1246.1569536</v>
      </c>
      <c r="O21" s="191">
        <v>1246.1569536</v>
      </c>
    </row>
    <row r="22" spans="1:15" ht="15" customHeight="1">
      <c r="A22" s="235"/>
      <c r="B22" s="235"/>
      <c r="C22" s="186" t="s">
        <v>1069</v>
      </c>
      <c r="D22" s="191">
        <v>1246.1569536</v>
      </c>
      <c r="E22" s="191">
        <v>1246.1569536</v>
      </c>
      <c r="F22" s="191">
        <v>1246.1569536</v>
      </c>
      <c r="G22" s="191">
        <v>1246.1569536</v>
      </c>
      <c r="H22" s="191">
        <v>1246.1569536</v>
      </c>
      <c r="I22" s="191">
        <v>1246.1569536</v>
      </c>
      <c r="J22" s="191">
        <v>1246.1569536</v>
      </c>
      <c r="K22" s="191">
        <v>1246.1569536</v>
      </c>
      <c r="L22" s="191">
        <v>1246.1569536</v>
      </c>
      <c r="M22" s="191">
        <v>1246.1569536</v>
      </c>
      <c r="N22" s="191">
        <v>1246.1569536</v>
      </c>
      <c r="O22" s="191">
        <v>1246.1569536</v>
      </c>
    </row>
    <row r="23" spans="1:15" ht="15" customHeight="1">
      <c r="A23" s="235"/>
      <c r="B23" s="235"/>
      <c r="C23" s="186" t="s">
        <v>1070</v>
      </c>
      <c r="D23" s="191">
        <v>1246.1569536</v>
      </c>
      <c r="E23" s="191">
        <v>1246.1569536</v>
      </c>
      <c r="F23" s="191">
        <v>1246.1569536</v>
      </c>
      <c r="G23" s="191">
        <v>1246.1569536</v>
      </c>
      <c r="H23" s="191">
        <v>1246.1569536</v>
      </c>
      <c r="I23" s="191">
        <v>1246.1569536</v>
      </c>
      <c r="J23" s="191">
        <v>1246.1569536</v>
      </c>
      <c r="K23" s="191">
        <v>1246.1569536</v>
      </c>
      <c r="L23" s="191">
        <v>1246.1569536</v>
      </c>
      <c r="M23" s="191">
        <v>1246.1569536</v>
      </c>
      <c r="N23" s="191">
        <v>1246.1569536</v>
      </c>
      <c r="O23" s="191">
        <v>1246.1569536</v>
      </c>
    </row>
    <row r="24" spans="1:15" ht="15" customHeight="1">
      <c r="A24" s="235"/>
      <c r="B24" s="235"/>
      <c r="C24" s="186" t="s">
        <v>1202</v>
      </c>
      <c r="D24" s="191">
        <v>1246.1569536</v>
      </c>
      <c r="E24" s="191">
        <v>1246.1569536</v>
      </c>
      <c r="F24" s="191">
        <v>1246.1569536</v>
      </c>
      <c r="G24" s="191">
        <v>1246.1569536</v>
      </c>
      <c r="H24" s="191">
        <v>1246.1569536</v>
      </c>
      <c r="I24" s="191">
        <v>1246.1569536</v>
      </c>
      <c r="J24" s="191">
        <v>1246.1569536</v>
      </c>
      <c r="K24" s="191">
        <v>1246.1569536</v>
      </c>
      <c r="L24" s="191">
        <v>1246.1569536</v>
      </c>
      <c r="M24" s="191">
        <v>1246.1569536</v>
      </c>
      <c r="N24" s="191">
        <v>1246.1569536</v>
      </c>
      <c r="O24" s="191">
        <v>1246.1569536</v>
      </c>
    </row>
    <row r="25" spans="1:15" ht="15" customHeight="1">
      <c r="A25" s="236"/>
      <c r="B25" s="236"/>
      <c r="C25" s="186" t="s">
        <v>1308</v>
      </c>
      <c r="D25" s="178"/>
      <c r="E25" s="178"/>
      <c r="F25" s="178"/>
      <c r="G25" s="178"/>
      <c r="H25" s="178"/>
      <c r="I25" s="178"/>
      <c r="J25" s="178"/>
      <c r="K25" s="178"/>
      <c r="L25" s="178"/>
      <c r="M25" s="178"/>
      <c r="N25" s="178"/>
      <c r="O25" s="178"/>
    </row>
    <row r="26" spans="1:15" ht="15" customHeight="1">
      <c r="A26" s="234" t="s">
        <v>1104</v>
      </c>
      <c r="B26" s="234" t="s">
        <v>1103</v>
      </c>
      <c r="C26" s="186" t="s">
        <v>1067</v>
      </c>
      <c r="D26" s="178"/>
      <c r="E26" s="178"/>
      <c r="F26" s="178"/>
      <c r="G26" s="178"/>
      <c r="H26" s="178"/>
      <c r="I26" s="178"/>
      <c r="J26" s="191"/>
      <c r="K26" s="191"/>
      <c r="L26" s="191"/>
      <c r="M26" s="191"/>
      <c r="N26" s="191"/>
      <c r="O26" s="191"/>
    </row>
    <row r="27" spans="1:15" ht="15" customHeight="1">
      <c r="A27" s="235"/>
      <c r="B27" s="235"/>
      <c r="C27" s="186" t="s">
        <v>1068</v>
      </c>
      <c r="D27" s="191"/>
      <c r="E27" s="191"/>
      <c r="F27" s="191"/>
      <c r="G27" s="191"/>
      <c r="H27" s="191"/>
      <c r="I27" s="191"/>
      <c r="J27" s="191"/>
      <c r="K27" s="191"/>
      <c r="L27" s="191"/>
      <c r="M27" s="191"/>
      <c r="N27" s="191"/>
      <c r="O27" s="191"/>
    </row>
    <row r="28" spans="1:15" ht="15" customHeight="1">
      <c r="A28" s="235"/>
      <c r="B28" s="235"/>
      <c r="C28" s="186" t="s">
        <v>1069</v>
      </c>
      <c r="D28" s="191"/>
      <c r="E28" s="191"/>
      <c r="F28" s="191"/>
      <c r="G28" s="191"/>
      <c r="H28" s="191"/>
      <c r="I28" s="191"/>
      <c r="J28" s="191"/>
      <c r="K28" s="191"/>
      <c r="L28" s="191"/>
      <c r="M28" s="191"/>
      <c r="N28" s="191"/>
      <c r="O28" s="191"/>
    </row>
    <row r="29" spans="1:15" ht="15" customHeight="1">
      <c r="A29" s="235"/>
      <c r="B29" s="235"/>
      <c r="C29" s="186" t="s">
        <v>1070</v>
      </c>
      <c r="D29" s="191"/>
      <c r="E29" s="191"/>
      <c r="F29" s="191"/>
      <c r="G29" s="191"/>
      <c r="H29" s="191"/>
      <c r="I29" s="191"/>
      <c r="J29" s="191"/>
      <c r="K29" s="191"/>
      <c r="L29" s="191"/>
      <c r="M29" s="191"/>
      <c r="N29" s="191"/>
      <c r="O29" s="191"/>
    </row>
    <row r="30" spans="1:15" ht="15" customHeight="1">
      <c r="A30" s="235"/>
      <c r="B30" s="235"/>
      <c r="C30" s="186" t="s">
        <v>1202</v>
      </c>
      <c r="D30" s="191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191"/>
    </row>
    <row r="31" spans="1:15" ht="15" customHeight="1">
      <c r="A31" s="236"/>
      <c r="B31" s="236"/>
      <c r="C31" s="186" t="s">
        <v>1308</v>
      </c>
      <c r="D31" s="178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</row>
    <row r="32" spans="1:15" ht="15" customHeight="1">
      <c r="A32" s="234" t="s">
        <v>1101</v>
      </c>
      <c r="B32" s="234" t="s">
        <v>1103</v>
      </c>
      <c r="C32" s="186" t="s">
        <v>1067</v>
      </c>
      <c r="D32" s="178"/>
      <c r="E32" s="178"/>
      <c r="F32" s="178"/>
      <c r="G32" s="178"/>
      <c r="H32" s="178"/>
      <c r="I32" s="178"/>
      <c r="J32" s="191"/>
      <c r="K32" s="191"/>
      <c r="L32" s="191"/>
      <c r="M32" s="191"/>
      <c r="N32" s="191"/>
      <c r="O32" s="191"/>
    </row>
    <row r="33" spans="1:15" ht="15" customHeight="1">
      <c r="A33" s="235"/>
      <c r="B33" s="235"/>
      <c r="C33" s="186" t="s">
        <v>1068</v>
      </c>
      <c r="D33" s="191"/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</row>
    <row r="34" spans="1:15" ht="15" customHeight="1">
      <c r="A34" s="235"/>
      <c r="B34" s="235"/>
      <c r="C34" s="186" t="s">
        <v>1069</v>
      </c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</row>
    <row r="35" spans="1:15" ht="15" customHeight="1">
      <c r="A35" s="235"/>
      <c r="B35" s="235"/>
      <c r="C35" s="186" t="s">
        <v>1070</v>
      </c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</row>
    <row r="36" spans="1:15" ht="15" customHeight="1">
      <c r="A36" s="235"/>
      <c r="B36" s="235"/>
      <c r="C36" s="186" t="s">
        <v>1202</v>
      </c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</row>
    <row r="37" spans="1:15" ht="15" customHeight="1">
      <c r="A37" s="236"/>
      <c r="B37" s="236"/>
      <c r="C37" s="186" t="s">
        <v>1308</v>
      </c>
      <c r="D37" s="178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</row>
    <row r="38" spans="1:15" ht="15" customHeight="1">
      <c r="A38" s="234" t="s">
        <v>1105</v>
      </c>
      <c r="B38" s="234" t="s">
        <v>1103</v>
      </c>
      <c r="C38" s="186" t="s">
        <v>1067</v>
      </c>
      <c r="D38" s="178"/>
      <c r="E38" s="178"/>
      <c r="F38" s="178"/>
      <c r="G38" s="178"/>
      <c r="H38" s="178"/>
      <c r="I38" s="178"/>
      <c r="J38" s="191"/>
      <c r="K38" s="191"/>
      <c r="L38" s="191"/>
      <c r="M38" s="191"/>
      <c r="N38" s="191"/>
      <c r="O38" s="191"/>
    </row>
    <row r="39" spans="1:15" ht="15" customHeight="1">
      <c r="A39" s="235"/>
      <c r="B39" s="235"/>
      <c r="C39" s="186" t="s">
        <v>1068</v>
      </c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</row>
    <row r="40" spans="1:15" ht="15" customHeight="1">
      <c r="A40" s="235"/>
      <c r="B40" s="235"/>
      <c r="C40" s="186" t="s">
        <v>1069</v>
      </c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</row>
    <row r="41" spans="1:15" ht="15" customHeight="1">
      <c r="A41" s="235"/>
      <c r="B41" s="235"/>
      <c r="C41" s="186" t="s">
        <v>1070</v>
      </c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</row>
    <row r="42" spans="1:15" ht="15" customHeight="1">
      <c r="A42" s="235"/>
      <c r="B42" s="235"/>
      <c r="C42" s="186" t="s">
        <v>1202</v>
      </c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</row>
    <row r="43" spans="1:15" ht="15" customHeight="1">
      <c r="A43" s="236"/>
      <c r="B43" s="236"/>
      <c r="C43" s="186" t="s">
        <v>1308</v>
      </c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</row>
  </sheetData>
  <sheetProtection sheet="1" scenarios="1" formatCells="0" formatColumns="0" formatRows="0"/>
  <mergeCells count="14">
    <mergeCell ref="A38:A43"/>
    <mergeCell ref="B2:B7"/>
    <mergeCell ref="B8:B13"/>
    <mergeCell ref="B14:B19"/>
    <mergeCell ref="B20:B25"/>
    <mergeCell ref="B26:B31"/>
    <mergeCell ref="B32:B37"/>
    <mergeCell ref="B38:B43"/>
    <mergeCell ref="A2:A7"/>
    <mergeCell ref="A8:A13"/>
    <mergeCell ref="A14:A19"/>
    <mergeCell ref="A20:A25"/>
    <mergeCell ref="A26:A31"/>
    <mergeCell ref="A32:A37"/>
  </mergeCells>
  <pageMargins left="0.7" right="0.7" top="0.75" bottom="0.75" header="0.3" footer="0.3"/>
  <customProperties>
    <customPr name="CellIDs" r:id="rId1"/>
    <customPr name="ConnName" r:id="rId2"/>
    <customPr name="ConnPOV" r:id="rId3"/>
    <customPr name="EpmWorksheetKeyString_GUID" r:id="rId4"/>
    <customPr name="FormFolder" r:id="rId5"/>
    <customPr name="FormName" r:id="rId6"/>
    <customPr name="FormSize" r:id="rId7"/>
    <customPr name="HyperionPOVXML" r:id="rId8"/>
    <customPr name="HyperionXML" r:id="rId9"/>
    <customPr name="NameConnectionMap" r:id="rId10"/>
    <customPr name="POVPosition" r:id="rId11"/>
    <customPr name="SheetHasParityContent" r:id="rId12"/>
    <customPr name="SheetOptions" r:id="rId13"/>
    <customPr name="ShowPOV" r:id="rId14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35936-B4F3-40E1-9ACB-1D89F9D5365A}">
  <dimension ref="A1:O43"/>
  <sheetViews>
    <sheetView workbookViewId="0">
      <selection activeCell="D10" sqref="D10"/>
    </sheetView>
  </sheetViews>
  <sheetFormatPr defaultColWidth="8.81640625" defaultRowHeight="15" customHeight="1"/>
  <cols>
    <col min="1" max="1" width="16.453125" style="176" bestFit="1" customWidth="1"/>
    <col min="2" max="2" width="8.54296875" style="176" bestFit="1" customWidth="1"/>
    <col min="3" max="3" width="5" style="176" bestFit="1" customWidth="1"/>
    <col min="4" max="4" width="9.54296875" style="176" bestFit="1" customWidth="1"/>
    <col min="5" max="5" width="10.54296875" style="176" bestFit="1" customWidth="1"/>
    <col min="6" max="6" width="11.54296875" style="176" bestFit="1" customWidth="1"/>
    <col min="7" max="7" width="5.1796875" style="176" bestFit="1" customWidth="1"/>
    <col min="8" max="8" width="10.54296875" style="176" bestFit="1" customWidth="1"/>
    <col min="9" max="9" width="9.54296875" style="176" bestFit="1" customWidth="1"/>
    <col min="10" max="10" width="10.54296875" style="176" bestFit="1" customWidth="1"/>
    <col min="11" max="12" width="5.1796875" style="176" bestFit="1" customWidth="1"/>
    <col min="13" max="13" width="14.26953125" style="176" bestFit="1" customWidth="1"/>
    <col min="14" max="14" width="11.54296875" style="176" bestFit="1" customWidth="1"/>
    <col min="15" max="15" width="10.54296875" style="176" bestFit="1" customWidth="1"/>
    <col min="16" max="16384" width="8.81640625" style="176"/>
  </cols>
  <sheetData>
    <row r="1" spans="1:15" ht="15" customHeight="1">
      <c r="A1" s="177"/>
      <c r="B1" s="177"/>
      <c r="C1" s="177"/>
      <c r="D1" s="179" t="s">
        <v>64</v>
      </c>
      <c r="E1" s="179" t="s">
        <v>65</v>
      </c>
      <c r="F1" s="179" t="s">
        <v>66</v>
      </c>
      <c r="G1" s="179" t="s">
        <v>67</v>
      </c>
      <c r="H1" s="179" t="s">
        <v>68</v>
      </c>
      <c r="I1" s="179" t="s">
        <v>69</v>
      </c>
      <c r="J1" s="179" t="s">
        <v>70</v>
      </c>
      <c r="K1" s="179" t="s">
        <v>71</v>
      </c>
      <c r="L1" s="179" t="s">
        <v>72</v>
      </c>
      <c r="M1" s="179" t="s">
        <v>73</v>
      </c>
      <c r="N1" s="179" t="s">
        <v>74</v>
      </c>
      <c r="O1" s="179" t="s">
        <v>75</v>
      </c>
    </row>
    <row r="2" spans="1:15" ht="15" customHeight="1">
      <c r="A2" s="234" t="s">
        <v>1102</v>
      </c>
      <c r="B2" s="234" t="s">
        <v>1106</v>
      </c>
      <c r="C2" s="186" t="s">
        <v>1066</v>
      </c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191">
        <v>10530</v>
      </c>
    </row>
    <row r="3" spans="1:15" ht="15" customHeight="1">
      <c r="A3" s="235"/>
      <c r="B3" s="235"/>
      <c r="C3" s="186" t="s">
        <v>1067</v>
      </c>
      <c r="D3" s="178">
        <v>0</v>
      </c>
      <c r="E3" s="178">
        <v>0</v>
      </c>
      <c r="F3" s="178">
        <v>295052.75543349271</v>
      </c>
      <c r="G3" s="178">
        <v>0</v>
      </c>
      <c r="H3" s="178">
        <v>0</v>
      </c>
      <c r="I3" s="178">
        <v>0</v>
      </c>
      <c r="J3" s="178">
        <v>0</v>
      </c>
      <c r="K3" s="178">
        <v>0</v>
      </c>
      <c r="L3" s="178">
        <v>0</v>
      </c>
      <c r="M3" s="178">
        <v>76859.735907835129</v>
      </c>
      <c r="N3" s="178">
        <v>0</v>
      </c>
      <c r="O3" s="178">
        <v>5265</v>
      </c>
    </row>
    <row r="4" spans="1:15" ht="15" customHeight="1">
      <c r="A4" s="235"/>
      <c r="B4" s="235"/>
      <c r="C4" s="186" t="s">
        <v>1068</v>
      </c>
      <c r="D4" s="178">
        <v>0</v>
      </c>
      <c r="E4" s="178">
        <v>0</v>
      </c>
      <c r="F4" s="178">
        <v>325443.18924314243</v>
      </c>
      <c r="G4" s="178">
        <v>0</v>
      </c>
      <c r="H4" s="178">
        <v>0</v>
      </c>
      <c r="I4" s="178">
        <v>0</v>
      </c>
      <c r="J4" s="178">
        <v>0</v>
      </c>
      <c r="K4" s="178">
        <v>0</v>
      </c>
      <c r="L4" s="178">
        <v>0</v>
      </c>
      <c r="M4" s="178">
        <v>84776.288706342151</v>
      </c>
      <c r="N4" s="178">
        <v>0</v>
      </c>
      <c r="O4" s="178">
        <v>5807.2950000000001</v>
      </c>
    </row>
    <row r="5" spans="1:15" ht="15" customHeight="1">
      <c r="A5" s="235"/>
      <c r="B5" s="235"/>
      <c r="C5" s="186" t="s">
        <v>1069</v>
      </c>
      <c r="D5" s="178">
        <v>0</v>
      </c>
      <c r="E5" s="178">
        <v>0</v>
      </c>
      <c r="F5" s="178">
        <v>358963.8377351861</v>
      </c>
      <c r="G5" s="178">
        <v>0</v>
      </c>
      <c r="H5" s="178">
        <v>0</v>
      </c>
      <c r="I5" s="178">
        <v>0</v>
      </c>
      <c r="J5" s="178">
        <v>0</v>
      </c>
      <c r="K5" s="178">
        <v>0</v>
      </c>
      <c r="L5" s="178">
        <v>0</v>
      </c>
      <c r="M5" s="178">
        <v>93508.246443095384</v>
      </c>
      <c r="N5" s="178">
        <v>0</v>
      </c>
      <c r="O5" s="178">
        <v>6405.4463850000002</v>
      </c>
    </row>
    <row r="6" spans="1:15" ht="15" customHeight="1">
      <c r="A6" s="235"/>
      <c r="B6" s="235"/>
      <c r="C6" s="186" t="s">
        <v>1070</v>
      </c>
      <c r="D6" s="178">
        <v>0</v>
      </c>
      <c r="E6" s="178">
        <v>0</v>
      </c>
      <c r="F6" s="178">
        <v>395937.11302191025</v>
      </c>
      <c r="G6" s="178">
        <v>0</v>
      </c>
      <c r="H6" s="178">
        <v>0</v>
      </c>
      <c r="I6" s="178">
        <v>0</v>
      </c>
      <c r="J6" s="178">
        <v>0</v>
      </c>
      <c r="K6" s="178">
        <v>0</v>
      </c>
      <c r="L6" s="178">
        <v>0</v>
      </c>
      <c r="M6" s="178">
        <v>103139.59582673421</v>
      </c>
      <c r="N6" s="178">
        <v>0</v>
      </c>
      <c r="O6" s="178">
        <v>7065.207362655</v>
      </c>
    </row>
    <row r="7" spans="1:15" ht="15" customHeight="1">
      <c r="A7" s="236"/>
      <c r="B7" s="236"/>
      <c r="C7" s="186" t="s">
        <v>1202</v>
      </c>
      <c r="D7" s="178">
        <v>0</v>
      </c>
      <c r="E7" s="178">
        <v>0</v>
      </c>
      <c r="F7" s="178">
        <v>436718.63566316699</v>
      </c>
      <c r="G7" s="178">
        <v>0</v>
      </c>
      <c r="H7" s="178">
        <v>0</v>
      </c>
      <c r="I7" s="178">
        <v>0</v>
      </c>
      <c r="J7" s="178">
        <v>0</v>
      </c>
      <c r="K7" s="178">
        <v>0</v>
      </c>
      <c r="L7" s="178">
        <v>0</v>
      </c>
      <c r="M7" s="178">
        <v>113762.97419688782</v>
      </c>
      <c r="N7" s="178">
        <v>0</v>
      </c>
      <c r="O7" s="178">
        <v>7792.9237210084648</v>
      </c>
    </row>
    <row r="8" spans="1:15" ht="15" customHeight="1">
      <c r="A8" s="234" t="s">
        <v>925</v>
      </c>
      <c r="B8" s="234" t="s">
        <v>1106</v>
      </c>
      <c r="C8" s="186" t="s">
        <v>1066</v>
      </c>
      <c r="D8" s="178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91">
        <v>0</v>
      </c>
    </row>
    <row r="9" spans="1:15" ht="15" customHeight="1">
      <c r="A9" s="235"/>
      <c r="B9" s="235"/>
      <c r="C9" s="186" t="s">
        <v>1067</v>
      </c>
      <c r="D9" s="178">
        <v>0</v>
      </c>
      <c r="E9" s="178">
        <v>86519.028908925364</v>
      </c>
      <c r="F9" s="178">
        <v>309617.86787055118</v>
      </c>
      <c r="G9" s="178">
        <v>0</v>
      </c>
      <c r="H9" s="178">
        <v>15794.999999999998</v>
      </c>
      <c r="I9" s="178">
        <v>0</v>
      </c>
      <c r="J9" s="178">
        <v>0</v>
      </c>
      <c r="K9" s="178">
        <v>0</v>
      </c>
      <c r="L9" s="178">
        <v>0</v>
      </c>
      <c r="M9" s="178">
        <v>6328186.3865384283</v>
      </c>
      <c r="N9" s="178">
        <v>0</v>
      </c>
      <c r="O9" s="178">
        <v>6318</v>
      </c>
    </row>
    <row r="10" spans="1:15" ht="15" customHeight="1">
      <c r="A10" s="235"/>
      <c r="B10" s="235"/>
      <c r="C10" s="186" t="s">
        <v>1068</v>
      </c>
      <c r="D10" s="178">
        <v>0</v>
      </c>
      <c r="E10" s="178">
        <v>95430.48888654467</v>
      </c>
      <c r="F10" s="178">
        <v>341508.50826121797</v>
      </c>
      <c r="G10" s="178">
        <v>0</v>
      </c>
      <c r="H10" s="178">
        <v>17421.884999999998</v>
      </c>
      <c r="I10" s="178">
        <v>0</v>
      </c>
      <c r="J10" s="178">
        <v>0</v>
      </c>
      <c r="K10" s="178">
        <v>0</v>
      </c>
      <c r="L10" s="178">
        <v>0</v>
      </c>
      <c r="M10" s="178">
        <v>6979989.5843518861</v>
      </c>
      <c r="N10" s="178">
        <v>0</v>
      </c>
      <c r="O10" s="178">
        <v>6968.7539999999999</v>
      </c>
    </row>
    <row r="11" spans="1:15" ht="15" customHeight="1">
      <c r="A11" s="235"/>
      <c r="B11" s="235"/>
      <c r="C11" s="186" t="s">
        <v>1069</v>
      </c>
      <c r="D11" s="178">
        <v>0</v>
      </c>
      <c r="E11" s="178">
        <v>105259.82924185877</v>
      </c>
      <c r="F11" s="178">
        <v>376683.88461212342</v>
      </c>
      <c r="G11" s="178">
        <v>0</v>
      </c>
      <c r="H11" s="178">
        <v>19216.339154999998</v>
      </c>
      <c r="I11" s="178">
        <v>0</v>
      </c>
      <c r="J11" s="178">
        <v>0</v>
      </c>
      <c r="K11" s="178">
        <v>0</v>
      </c>
      <c r="L11" s="178">
        <v>0</v>
      </c>
      <c r="M11" s="178">
        <v>7698928.5115401298</v>
      </c>
      <c r="N11" s="178">
        <v>0</v>
      </c>
      <c r="O11" s="178">
        <v>7686.5356619999993</v>
      </c>
    </row>
    <row r="12" spans="1:15" ht="15" customHeight="1">
      <c r="A12" s="235"/>
      <c r="B12" s="235"/>
      <c r="C12" s="186" t="s">
        <v>1070</v>
      </c>
      <c r="D12" s="178">
        <v>0</v>
      </c>
      <c r="E12" s="178">
        <v>116101.59165377021</v>
      </c>
      <c r="F12" s="178">
        <v>415482.32472717215</v>
      </c>
      <c r="G12" s="178">
        <v>0</v>
      </c>
      <c r="H12" s="178">
        <v>21195.622087964995</v>
      </c>
      <c r="I12" s="178">
        <v>0</v>
      </c>
      <c r="J12" s="178">
        <v>0</v>
      </c>
      <c r="K12" s="178">
        <v>0</v>
      </c>
      <c r="L12" s="178">
        <v>0</v>
      </c>
      <c r="M12" s="178">
        <v>8491918.1482287627</v>
      </c>
      <c r="N12" s="178">
        <v>0</v>
      </c>
      <c r="O12" s="178">
        <v>8478.2488351859993</v>
      </c>
    </row>
    <row r="13" spans="1:15" ht="15" customHeight="1">
      <c r="A13" s="236"/>
      <c r="B13" s="236"/>
      <c r="C13" s="186" t="s">
        <v>1202</v>
      </c>
      <c r="D13" s="178">
        <v>0</v>
      </c>
      <c r="E13" s="178">
        <v>128060.05559410855</v>
      </c>
      <c r="F13" s="178">
        <v>458277.0041740709</v>
      </c>
      <c r="G13" s="178">
        <v>0</v>
      </c>
      <c r="H13" s="178">
        <v>23378.771163025391</v>
      </c>
      <c r="I13" s="178">
        <v>0</v>
      </c>
      <c r="J13" s="178">
        <v>0</v>
      </c>
      <c r="K13" s="178">
        <v>0</v>
      </c>
      <c r="L13" s="178">
        <v>0</v>
      </c>
      <c r="M13" s="178">
        <v>9366585.7174963243</v>
      </c>
      <c r="N13" s="178">
        <v>0</v>
      </c>
      <c r="O13" s="178">
        <v>9351.5084652101577</v>
      </c>
    </row>
    <row r="14" spans="1:15" ht="15" customHeight="1">
      <c r="A14" s="234" t="s">
        <v>1100</v>
      </c>
      <c r="B14" s="234" t="s">
        <v>1106</v>
      </c>
      <c r="C14" s="186" t="s">
        <v>1066</v>
      </c>
      <c r="D14" s="178"/>
      <c r="E14" s="178"/>
      <c r="F14" s="178"/>
      <c r="G14" s="178"/>
      <c r="H14" s="178"/>
      <c r="I14" s="178"/>
      <c r="J14" s="178"/>
      <c r="K14" s="178"/>
      <c r="L14" s="178"/>
      <c r="M14" s="178"/>
      <c r="N14" s="178"/>
      <c r="O14" s="191">
        <v>0</v>
      </c>
    </row>
    <row r="15" spans="1:15" ht="15" customHeight="1">
      <c r="A15" s="235"/>
      <c r="B15" s="235"/>
      <c r="C15" s="186" t="s">
        <v>1067</v>
      </c>
      <c r="D15" s="178">
        <v>0</v>
      </c>
      <c r="E15" s="178">
        <v>4457.126232503213</v>
      </c>
      <c r="F15" s="178">
        <v>103287.11502334662</v>
      </c>
      <c r="G15" s="178">
        <v>0</v>
      </c>
      <c r="H15" s="178">
        <v>0</v>
      </c>
      <c r="I15" s="178">
        <v>0</v>
      </c>
      <c r="J15" s="178">
        <v>0</v>
      </c>
      <c r="K15" s="178">
        <v>0</v>
      </c>
      <c r="L15" s="178">
        <v>0</v>
      </c>
      <c r="M15" s="178">
        <v>285631.59837133816</v>
      </c>
      <c r="N15" s="178">
        <v>0</v>
      </c>
      <c r="O15" s="178">
        <v>0</v>
      </c>
    </row>
    <row r="16" spans="1:15" ht="15" customHeight="1">
      <c r="A16" s="235"/>
      <c r="B16" s="235"/>
      <c r="C16" s="186" t="s">
        <v>1068</v>
      </c>
      <c r="D16" s="178">
        <v>0</v>
      </c>
      <c r="E16" s="178">
        <v>4916.210234451044</v>
      </c>
      <c r="F16" s="178">
        <v>113925.68787075132</v>
      </c>
      <c r="G16" s="178">
        <v>0</v>
      </c>
      <c r="H16" s="178">
        <v>0</v>
      </c>
      <c r="I16" s="178">
        <v>0</v>
      </c>
      <c r="J16" s="178">
        <v>0</v>
      </c>
      <c r="K16" s="178">
        <v>0</v>
      </c>
      <c r="L16" s="178">
        <v>0</v>
      </c>
      <c r="M16" s="178">
        <v>315051.65300358599</v>
      </c>
      <c r="N16" s="178">
        <v>0</v>
      </c>
      <c r="O16" s="178">
        <v>0</v>
      </c>
    </row>
    <row r="17" spans="1:15" ht="15" customHeight="1">
      <c r="A17" s="235"/>
      <c r="B17" s="235"/>
      <c r="C17" s="186" t="s">
        <v>1069</v>
      </c>
      <c r="D17" s="178">
        <v>0</v>
      </c>
      <c r="E17" s="178">
        <v>5422.5798885995018</v>
      </c>
      <c r="F17" s="178">
        <v>125660.03372143871</v>
      </c>
      <c r="G17" s="178">
        <v>0</v>
      </c>
      <c r="H17" s="178">
        <v>0</v>
      </c>
      <c r="I17" s="178">
        <v>0</v>
      </c>
      <c r="J17" s="178">
        <v>0</v>
      </c>
      <c r="K17" s="178">
        <v>0</v>
      </c>
      <c r="L17" s="178">
        <v>0</v>
      </c>
      <c r="M17" s="178">
        <v>347501.97326295532</v>
      </c>
      <c r="N17" s="178">
        <v>0</v>
      </c>
      <c r="O17" s="178">
        <v>0</v>
      </c>
    </row>
    <row r="18" spans="1:15" ht="15" customHeight="1">
      <c r="A18" s="235"/>
      <c r="B18" s="235"/>
      <c r="C18" s="186" t="s">
        <v>1070</v>
      </c>
      <c r="D18" s="178">
        <v>0</v>
      </c>
      <c r="E18" s="178">
        <v>5981.1056171252503</v>
      </c>
      <c r="F18" s="178">
        <v>138603.01719474691</v>
      </c>
      <c r="G18" s="178">
        <v>0</v>
      </c>
      <c r="H18" s="178">
        <v>0</v>
      </c>
      <c r="I18" s="178">
        <v>0</v>
      </c>
      <c r="J18" s="178">
        <v>0</v>
      </c>
      <c r="K18" s="178">
        <v>0</v>
      </c>
      <c r="L18" s="178">
        <v>0</v>
      </c>
      <c r="M18" s="178">
        <v>383294.67650903971</v>
      </c>
      <c r="N18" s="178">
        <v>0</v>
      </c>
      <c r="O18" s="178">
        <v>0</v>
      </c>
    </row>
    <row r="19" spans="1:15" ht="15" customHeight="1">
      <c r="A19" s="236"/>
      <c r="B19" s="236"/>
      <c r="C19" s="186" t="s">
        <v>1202</v>
      </c>
      <c r="D19" s="178">
        <v>0</v>
      </c>
      <c r="E19" s="178">
        <v>6597.1594956891513</v>
      </c>
      <c r="F19" s="178">
        <v>152879.12796580585</v>
      </c>
      <c r="G19" s="178">
        <v>0</v>
      </c>
      <c r="H19" s="178">
        <v>0</v>
      </c>
      <c r="I19" s="178">
        <v>0</v>
      </c>
      <c r="J19" s="178">
        <v>0</v>
      </c>
      <c r="K19" s="178">
        <v>0</v>
      </c>
      <c r="L19" s="178">
        <v>0</v>
      </c>
      <c r="M19" s="178">
        <v>422774.02818947082</v>
      </c>
      <c r="N19" s="178">
        <v>0</v>
      </c>
      <c r="O19" s="178">
        <v>0</v>
      </c>
    </row>
    <row r="20" spans="1:15" ht="15" customHeight="1">
      <c r="A20" s="234" t="s">
        <v>1071</v>
      </c>
      <c r="B20" s="234" t="s">
        <v>1106</v>
      </c>
      <c r="C20" s="186" t="s">
        <v>1066</v>
      </c>
      <c r="D20" s="178"/>
      <c r="E20" s="178"/>
      <c r="F20" s="178"/>
      <c r="G20" s="178"/>
      <c r="H20" s="178"/>
      <c r="I20" s="178"/>
      <c r="J20" s="178"/>
      <c r="K20" s="178"/>
      <c r="L20" s="178"/>
      <c r="M20" s="178"/>
      <c r="N20" s="178"/>
      <c r="O20" s="191">
        <v>0</v>
      </c>
    </row>
    <row r="21" spans="1:15" ht="15" customHeight="1">
      <c r="A21" s="235"/>
      <c r="B21" s="235"/>
      <c r="C21" s="186" t="s">
        <v>1067</v>
      </c>
      <c r="D21" s="178">
        <v>0</v>
      </c>
      <c r="E21" s="178">
        <v>3216.2982909666689</v>
      </c>
      <c r="F21" s="178">
        <v>103287.11502334662</v>
      </c>
      <c r="G21" s="178">
        <v>0</v>
      </c>
      <c r="H21" s="178">
        <v>0</v>
      </c>
      <c r="I21" s="178">
        <v>0</v>
      </c>
      <c r="J21" s="178">
        <v>0</v>
      </c>
      <c r="K21" s="178">
        <v>0</v>
      </c>
      <c r="L21" s="178">
        <v>0</v>
      </c>
      <c r="M21" s="178">
        <v>501580.3356242553</v>
      </c>
      <c r="N21" s="178">
        <v>0</v>
      </c>
      <c r="O21" s="178">
        <v>6318</v>
      </c>
    </row>
    <row r="22" spans="1:15" ht="15" customHeight="1">
      <c r="A22" s="235"/>
      <c r="B22" s="235"/>
      <c r="C22" s="186" t="s">
        <v>1068</v>
      </c>
      <c r="D22" s="178">
        <v>0</v>
      </c>
      <c r="E22" s="178">
        <v>3547.5770149362356</v>
      </c>
      <c r="F22" s="178">
        <v>113925.68787075132</v>
      </c>
      <c r="G22" s="178">
        <v>0</v>
      </c>
      <c r="H22" s="178">
        <v>0</v>
      </c>
      <c r="I22" s="178">
        <v>0</v>
      </c>
      <c r="J22" s="178">
        <v>0</v>
      </c>
      <c r="K22" s="178">
        <v>0</v>
      </c>
      <c r="L22" s="178">
        <v>0</v>
      </c>
      <c r="M22" s="178">
        <v>553243.11019355361</v>
      </c>
      <c r="N22" s="178">
        <v>0</v>
      </c>
      <c r="O22" s="178">
        <v>6968.7539999999999</v>
      </c>
    </row>
    <row r="23" spans="1:15" ht="15" customHeight="1">
      <c r="A23" s="235"/>
      <c r="B23" s="235"/>
      <c r="C23" s="186" t="s">
        <v>1069</v>
      </c>
      <c r="D23" s="178">
        <v>0</v>
      </c>
      <c r="E23" s="178">
        <v>3912.9774474746678</v>
      </c>
      <c r="F23" s="178">
        <v>125660.03372143871</v>
      </c>
      <c r="G23" s="178">
        <v>0</v>
      </c>
      <c r="H23" s="178">
        <v>0</v>
      </c>
      <c r="I23" s="178">
        <v>0</v>
      </c>
      <c r="J23" s="178">
        <v>0</v>
      </c>
      <c r="K23" s="178">
        <v>0</v>
      </c>
      <c r="L23" s="178">
        <v>0</v>
      </c>
      <c r="M23" s="178">
        <v>610227.15054348961</v>
      </c>
      <c r="N23" s="178">
        <v>0</v>
      </c>
      <c r="O23" s="178">
        <v>7686.5356619999993</v>
      </c>
    </row>
    <row r="24" spans="1:15" ht="15" customHeight="1">
      <c r="A24" s="235"/>
      <c r="B24" s="235"/>
      <c r="C24" s="186" t="s">
        <v>1070</v>
      </c>
      <c r="D24" s="178">
        <v>0</v>
      </c>
      <c r="E24" s="178">
        <v>4316.0141245645582</v>
      </c>
      <c r="F24" s="178">
        <v>138603.01719474691</v>
      </c>
      <c r="G24" s="178">
        <v>0</v>
      </c>
      <c r="H24" s="178">
        <v>0</v>
      </c>
      <c r="I24" s="178">
        <v>0</v>
      </c>
      <c r="J24" s="178">
        <v>0</v>
      </c>
      <c r="K24" s="178">
        <v>0</v>
      </c>
      <c r="L24" s="178">
        <v>0</v>
      </c>
      <c r="M24" s="178">
        <v>673080.54704946908</v>
      </c>
      <c r="N24" s="178">
        <v>0</v>
      </c>
      <c r="O24" s="178">
        <v>8478.2488351859993</v>
      </c>
    </row>
    <row r="25" spans="1:15" ht="15" customHeight="1">
      <c r="A25" s="236"/>
      <c r="B25" s="236"/>
      <c r="C25" s="186" t="s">
        <v>1202</v>
      </c>
      <c r="D25" s="178">
        <v>0</v>
      </c>
      <c r="E25" s="178">
        <v>4760.5635793947076</v>
      </c>
      <c r="F25" s="178">
        <v>152879.12796580585</v>
      </c>
      <c r="G25" s="178">
        <v>0</v>
      </c>
      <c r="H25" s="178">
        <v>0</v>
      </c>
      <c r="I25" s="178">
        <v>0</v>
      </c>
      <c r="J25" s="178">
        <v>0</v>
      </c>
      <c r="K25" s="178">
        <v>0</v>
      </c>
      <c r="L25" s="178">
        <v>0</v>
      </c>
      <c r="M25" s="178">
        <v>742407.84339556436</v>
      </c>
      <c r="N25" s="178">
        <v>0</v>
      </c>
      <c r="O25" s="178">
        <v>9351.5084652101577</v>
      </c>
    </row>
    <row r="26" spans="1:15" ht="15" customHeight="1">
      <c r="A26" s="234" t="s">
        <v>1104</v>
      </c>
      <c r="B26" s="234" t="s">
        <v>1106</v>
      </c>
      <c r="C26" s="186" t="s">
        <v>1066</v>
      </c>
      <c r="D26" s="178"/>
      <c r="E26" s="178"/>
      <c r="F26" s="178"/>
      <c r="G26" s="178"/>
      <c r="H26" s="178"/>
      <c r="I26" s="178"/>
      <c r="J26" s="178"/>
      <c r="K26" s="178"/>
      <c r="L26" s="178"/>
      <c r="M26" s="178"/>
      <c r="N26" s="178"/>
      <c r="O26" s="191">
        <v>0</v>
      </c>
    </row>
    <row r="27" spans="1:15" ht="15" customHeight="1">
      <c r="A27" s="235"/>
      <c r="B27" s="235"/>
      <c r="C27" s="186" t="s">
        <v>1067</v>
      </c>
      <c r="D27" s="178">
        <v>0</v>
      </c>
      <c r="E27" s="178">
        <v>0</v>
      </c>
      <c r="F27" s="178">
        <v>73639.887562941556</v>
      </c>
      <c r="G27" s="178">
        <v>0</v>
      </c>
      <c r="H27" s="178">
        <v>0</v>
      </c>
      <c r="I27" s="178">
        <v>0</v>
      </c>
      <c r="J27" s="178">
        <v>0</v>
      </c>
      <c r="K27" s="178">
        <v>0</v>
      </c>
      <c r="L27" s="178">
        <v>0</v>
      </c>
      <c r="M27" s="178">
        <v>0</v>
      </c>
      <c r="N27" s="178">
        <v>0</v>
      </c>
      <c r="O27" s="178">
        <v>0</v>
      </c>
    </row>
    <row r="28" spans="1:15" ht="15" customHeight="1">
      <c r="A28" s="235"/>
      <c r="B28" s="235"/>
      <c r="C28" s="186" t="s">
        <v>1068</v>
      </c>
      <c r="D28" s="178">
        <v>0</v>
      </c>
      <c r="E28" s="178">
        <v>0</v>
      </c>
      <c r="F28" s="178">
        <v>81224.79598192453</v>
      </c>
      <c r="G28" s="178">
        <v>0</v>
      </c>
      <c r="H28" s="178">
        <v>0</v>
      </c>
      <c r="I28" s="178">
        <v>0</v>
      </c>
      <c r="J28" s="178">
        <v>0</v>
      </c>
      <c r="K28" s="178">
        <v>0</v>
      </c>
      <c r="L28" s="178">
        <v>0</v>
      </c>
      <c r="M28" s="178">
        <v>0</v>
      </c>
      <c r="N28" s="178">
        <v>0</v>
      </c>
      <c r="O28" s="178">
        <v>0</v>
      </c>
    </row>
    <row r="29" spans="1:15" ht="15" customHeight="1">
      <c r="A29" s="235"/>
      <c r="B29" s="235"/>
      <c r="C29" s="186" t="s">
        <v>1069</v>
      </c>
      <c r="D29" s="178">
        <v>0</v>
      </c>
      <c r="E29" s="178">
        <v>0</v>
      </c>
      <c r="F29" s="178">
        <v>89590.949968062749</v>
      </c>
      <c r="G29" s="178">
        <v>0</v>
      </c>
      <c r="H29" s="178">
        <v>0</v>
      </c>
      <c r="I29" s="178">
        <v>0</v>
      </c>
      <c r="J29" s="178">
        <v>0</v>
      </c>
      <c r="K29" s="178">
        <v>0</v>
      </c>
      <c r="L29" s="178">
        <v>0</v>
      </c>
      <c r="M29" s="178">
        <v>0</v>
      </c>
      <c r="N29" s="178">
        <v>0</v>
      </c>
      <c r="O29" s="178">
        <v>0</v>
      </c>
    </row>
    <row r="30" spans="1:15" ht="15" customHeight="1">
      <c r="A30" s="235"/>
      <c r="B30" s="235"/>
      <c r="C30" s="186" t="s">
        <v>1070</v>
      </c>
      <c r="D30" s="178">
        <v>0</v>
      </c>
      <c r="E30" s="178">
        <v>0</v>
      </c>
      <c r="F30" s="178">
        <v>98818.817814773211</v>
      </c>
      <c r="G30" s="178">
        <v>0</v>
      </c>
      <c r="H30" s="178">
        <v>0</v>
      </c>
      <c r="I30" s="178">
        <v>0</v>
      </c>
      <c r="J30" s="178">
        <v>0</v>
      </c>
      <c r="K30" s="178">
        <v>0</v>
      </c>
      <c r="L30" s="178">
        <v>0</v>
      </c>
      <c r="M30" s="178">
        <v>0</v>
      </c>
      <c r="N30" s="178">
        <v>0</v>
      </c>
      <c r="O30" s="178">
        <v>0</v>
      </c>
    </row>
    <row r="31" spans="1:15" ht="15" customHeight="1">
      <c r="A31" s="236"/>
      <c r="B31" s="236"/>
      <c r="C31" s="186" t="s">
        <v>1202</v>
      </c>
      <c r="D31" s="178">
        <v>0</v>
      </c>
      <c r="E31" s="178">
        <v>0</v>
      </c>
      <c r="F31" s="178">
        <v>108997.15604969485</v>
      </c>
      <c r="G31" s="178">
        <v>0</v>
      </c>
      <c r="H31" s="178">
        <v>0</v>
      </c>
      <c r="I31" s="178">
        <v>0</v>
      </c>
      <c r="J31" s="178">
        <v>0</v>
      </c>
      <c r="K31" s="178">
        <v>0</v>
      </c>
      <c r="L31" s="178">
        <v>0</v>
      </c>
      <c r="M31" s="178">
        <v>0</v>
      </c>
      <c r="N31" s="178">
        <v>0</v>
      </c>
      <c r="O31" s="178">
        <v>0</v>
      </c>
    </row>
    <row r="32" spans="1:15" ht="15" customHeight="1">
      <c r="A32" s="234" t="s">
        <v>1101</v>
      </c>
      <c r="B32" s="234" t="s">
        <v>1106</v>
      </c>
      <c r="C32" s="186" t="s">
        <v>1066</v>
      </c>
      <c r="D32" s="178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91">
        <v>0</v>
      </c>
    </row>
    <row r="33" spans="1:15" ht="15" customHeight="1">
      <c r="A33" s="235"/>
      <c r="B33" s="235"/>
      <c r="C33" s="186" t="s">
        <v>1067</v>
      </c>
      <c r="D33" s="178">
        <v>0</v>
      </c>
      <c r="E33" s="178">
        <v>0</v>
      </c>
      <c r="F33" s="178">
        <v>0</v>
      </c>
      <c r="G33" s="178">
        <v>0</v>
      </c>
      <c r="H33" s="178">
        <v>0</v>
      </c>
      <c r="I33" s="178">
        <v>0</v>
      </c>
      <c r="J33" s="178">
        <v>0</v>
      </c>
      <c r="K33" s="178">
        <v>0</v>
      </c>
      <c r="L33" s="178">
        <v>0</v>
      </c>
      <c r="M33" s="178">
        <v>0</v>
      </c>
      <c r="N33" s="178">
        <v>0</v>
      </c>
      <c r="O33" s="178">
        <v>0</v>
      </c>
    </row>
    <row r="34" spans="1:15" ht="15" customHeight="1">
      <c r="A34" s="235"/>
      <c r="B34" s="235"/>
      <c r="C34" s="186" t="s">
        <v>1068</v>
      </c>
      <c r="D34" s="178">
        <v>0</v>
      </c>
      <c r="E34" s="178">
        <v>0</v>
      </c>
      <c r="F34" s="178">
        <v>0</v>
      </c>
      <c r="G34" s="178">
        <v>0</v>
      </c>
      <c r="H34" s="178">
        <v>0</v>
      </c>
      <c r="I34" s="178">
        <v>0</v>
      </c>
      <c r="J34" s="178">
        <v>0</v>
      </c>
      <c r="K34" s="178">
        <v>0</v>
      </c>
      <c r="L34" s="178">
        <v>0</v>
      </c>
      <c r="M34" s="178">
        <v>0</v>
      </c>
      <c r="N34" s="178">
        <v>0</v>
      </c>
      <c r="O34" s="178">
        <v>0</v>
      </c>
    </row>
    <row r="35" spans="1:15" ht="15" customHeight="1">
      <c r="A35" s="235"/>
      <c r="B35" s="235"/>
      <c r="C35" s="186" t="s">
        <v>1069</v>
      </c>
      <c r="D35" s="178">
        <v>0</v>
      </c>
      <c r="E35" s="178">
        <v>0</v>
      </c>
      <c r="F35" s="178">
        <v>0</v>
      </c>
      <c r="G35" s="178">
        <v>0</v>
      </c>
      <c r="H35" s="178">
        <v>0</v>
      </c>
      <c r="I35" s="178">
        <v>0</v>
      </c>
      <c r="J35" s="178">
        <v>0</v>
      </c>
      <c r="K35" s="178">
        <v>0</v>
      </c>
      <c r="L35" s="178">
        <v>0</v>
      </c>
      <c r="M35" s="178">
        <v>0</v>
      </c>
      <c r="N35" s="178">
        <v>0</v>
      </c>
      <c r="O35" s="178">
        <v>0</v>
      </c>
    </row>
    <row r="36" spans="1:15" ht="15" customHeight="1">
      <c r="A36" s="235"/>
      <c r="B36" s="235"/>
      <c r="C36" s="186" t="s">
        <v>1070</v>
      </c>
      <c r="D36" s="178">
        <v>0</v>
      </c>
      <c r="E36" s="178">
        <v>0</v>
      </c>
      <c r="F36" s="178">
        <v>0</v>
      </c>
      <c r="G36" s="178">
        <v>0</v>
      </c>
      <c r="H36" s="178">
        <v>0</v>
      </c>
      <c r="I36" s="178">
        <v>0</v>
      </c>
      <c r="J36" s="178">
        <v>0</v>
      </c>
      <c r="K36" s="178">
        <v>0</v>
      </c>
      <c r="L36" s="178">
        <v>0</v>
      </c>
      <c r="M36" s="178">
        <v>0</v>
      </c>
      <c r="N36" s="178">
        <v>0</v>
      </c>
      <c r="O36" s="178">
        <v>0</v>
      </c>
    </row>
    <row r="37" spans="1:15" ht="15" customHeight="1">
      <c r="A37" s="236"/>
      <c r="B37" s="236"/>
      <c r="C37" s="186" t="s">
        <v>1202</v>
      </c>
      <c r="D37" s="178">
        <v>0</v>
      </c>
      <c r="E37" s="178">
        <v>0</v>
      </c>
      <c r="F37" s="178">
        <v>0</v>
      </c>
      <c r="G37" s="178">
        <v>0</v>
      </c>
      <c r="H37" s="178">
        <v>0</v>
      </c>
      <c r="I37" s="178">
        <v>0</v>
      </c>
      <c r="J37" s="178">
        <v>0</v>
      </c>
      <c r="K37" s="178">
        <v>0</v>
      </c>
      <c r="L37" s="178">
        <v>0</v>
      </c>
      <c r="M37" s="178">
        <v>0</v>
      </c>
      <c r="N37" s="178">
        <v>0</v>
      </c>
      <c r="O37" s="178">
        <v>0</v>
      </c>
    </row>
    <row r="38" spans="1:15" ht="15" customHeight="1">
      <c r="A38" s="234" t="s">
        <v>1105</v>
      </c>
      <c r="B38" s="234" t="s">
        <v>1106</v>
      </c>
      <c r="C38" s="186" t="s">
        <v>1066</v>
      </c>
      <c r="D38" s="178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91">
        <v>0</v>
      </c>
    </row>
    <row r="39" spans="1:15" ht="15" customHeight="1">
      <c r="A39" s="235"/>
      <c r="B39" s="235"/>
      <c r="C39" s="186" t="s">
        <v>1067</v>
      </c>
      <c r="D39" s="178">
        <v>0</v>
      </c>
      <c r="E39" s="178">
        <v>0</v>
      </c>
      <c r="F39" s="178">
        <v>73639.887562941556</v>
      </c>
      <c r="G39" s="178">
        <v>0</v>
      </c>
      <c r="H39" s="178">
        <v>0</v>
      </c>
      <c r="I39" s="178">
        <v>0</v>
      </c>
      <c r="J39" s="178">
        <v>15422.134612248001</v>
      </c>
      <c r="K39" s="178">
        <v>0</v>
      </c>
      <c r="L39" s="178">
        <v>0</v>
      </c>
      <c r="M39" s="178">
        <v>30143.688145791584</v>
      </c>
      <c r="N39" s="178">
        <v>0</v>
      </c>
      <c r="O39" s="178">
        <v>0</v>
      </c>
    </row>
    <row r="40" spans="1:15" ht="15" customHeight="1">
      <c r="A40" s="235"/>
      <c r="B40" s="235"/>
      <c r="C40" s="186" t="s">
        <v>1068</v>
      </c>
      <c r="D40" s="178">
        <v>0</v>
      </c>
      <c r="E40" s="178">
        <v>0</v>
      </c>
      <c r="F40" s="178">
        <v>81224.79598192453</v>
      </c>
      <c r="G40" s="178">
        <v>0</v>
      </c>
      <c r="H40" s="178">
        <v>0</v>
      </c>
      <c r="I40" s="178">
        <v>0</v>
      </c>
      <c r="J40" s="178">
        <v>17010.614477309544</v>
      </c>
      <c r="K40" s="178">
        <v>0</v>
      </c>
      <c r="L40" s="178">
        <v>0</v>
      </c>
      <c r="M40" s="178">
        <v>33248.488024808117</v>
      </c>
      <c r="N40" s="178">
        <v>0</v>
      </c>
      <c r="O40" s="178">
        <v>0</v>
      </c>
    </row>
    <row r="41" spans="1:15" ht="15" customHeight="1">
      <c r="A41" s="235"/>
      <c r="B41" s="235"/>
      <c r="C41" s="186" t="s">
        <v>1069</v>
      </c>
      <c r="D41" s="178">
        <v>0</v>
      </c>
      <c r="E41" s="178">
        <v>0</v>
      </c>
      <c r="F41" s="178">
        <v>89590.949968062749</v>
      </c>
      <c r="G41" s="178">
        <v>0</v>
      </c>
      <c r="H41" s="178">
        <v>0</v>
      </c>
      <c r="I41" s="178">
        <v>0</v>
      </c>
      <c r="J41" s="178">
        <v>18762.707768472428</v>
      </c>
      <c r="K41" s="178">
        <v>0</v>
      </c>
      <c r="L41" s="178">
        <v>0</v>
      </c>
      <c r="M41" s="178">
        <v>36673.082291363353</v>
      </c>
      <c r="N41" s="178">
        <v>0</v>
      </c>
      <c r="O41" s="178">
        <v>0</v>
      </c>
    </row>
    <row r="42" spans="1:15" ht="15" customHeight="1">
      <c r="A42" s="235"/>
      <c r="B42" s="235"/>
      <c r="C42" s="186" t="s">
        <v>1070</v>
      </c>
      <c r="D42" s="178">
        <v>0</v>
      </c>
      <c r="E42" s="178">
        <v>0</v>
      </c>
      <c r="F42" s="178">
        <v>98818.817814773211</v>
      </c>
      <c r="G42" s="178">
        <v>0</v>
      </c>
      <c r="H42" s="178">
        <v>0</v>
      </c>
      <c r="I42" s="178">
        <v>0</v>
      </c>
      <c r="J42" s="178">
        <v>20695.266668625089</v>
      </c>
      <c r="K42" s="178">
        <v>0</v>
      </c>
      <c r="L42" s="178">
        <v>0</v>
      </c>
      <c r="M42" s="178">
        <v>40450.409767373778</v>
      </c>
      <c r="N42" s="178">
        <v>0</v>
      </c>
      <c r="O42" s="178">
        <v>0</v>
      </c>
    </row>
    <row r="43" spans="1:15" ht="15" customHeight="1">
      <c r="A43" s="236"/>
      <c r="B43" s="236"/>
      <c r="C43" s="186" t="s">
        <v>1202</v>
      </c>
      <c r="D43" s="178">
        <v>0</v>
      </c>
      <c r="E43" s="178">
        <v>0</v>
      </c>
      <c r="F43" s="178">
        <v>108997.15604969485</v>
      </c>
      <c r="G43" s="178">
        <v>0</v>
      </c>
      <c r="H43" s="178">
        <v>0</v>
      </c>
      <c r="I43" s="178">
        <v>0</v>
      </c>
      <c r="J43" s="178">
        <v>22826.879135493473</v>
      </c>
      <c r="K43" s="178">
        <v>0</v>
      </c>
      <c r="L43" s="178">
        <v>0</v>
      </c>
      <c r="M43" s="178">
        <v>44616.801973413276</v>
      </c>
      <c r="N43" s="178">
        <v>0</v>
      </c>
      <c r="O43" s="178">
        <v>0</v>
      </c>
    </row>
  </sheetData>
  <sheetProtection sheet="1" scenarios="1" formatCells="0" formatColumns="0" formatRows="0"/>
  <mergeCells count="14">
    <mergeCell ref="A32:A37"/>
    <mergeCell ref="A38:A43"/>
    <mergeCell ref="B32:B37"/>
    <mergeCell ref="B38:B43"/>
    <mergeCell ref="B2:B7"/>
    <mergeCell ref="B8:B13"/>
    <mergeCell ref="B14:B19"/>
    <mergeCell ref="B20:B25"/>
    <mergeCell ref="B26:B31"/>
    <mergeCell ref="A2:A7"/>
    <mergeCell ref="A8:A13"/>
    <mergeCell ref="A14:A19"/>
    <mergeCell ref="A20:A25"/>
    <mergeCell ref="A26:A31"/>
  </mergeCells>
  <pageMargins left="0.7" right="0.7" top="0.75" bottom="0.75" header="0.3" footer="0.3"/>
  <customProperties>
    <customPr name="CellIDs" r:id="rId1"/>
    <customPr name="ConnName" r:id="rId2"/>
    <customPr name="ConnPOV" r:id="rId3"/>
    <customPr name="EpmWorksheetKeyString_GUID" r:id="rId4"/>
    <customPr name="FormFolder" r:id="rId5"/>
    <customPr name="FormName" r:id="rId6"/>
    <customPr name="FormSize" r:id="rId7"/>
    <customPr name="HyperionPOVXML" r:id="rId8"/>
    <customPr name="HyperionXML" r:id="rId9"/>
    <customPr name="NameConnectionMap" r:id="rId10"/>
    <customPr name="POVPosition" r:id="rId11"/>
    <customPr name="SheetHasParityContent" r:id="rId12"/>
    <customPr name="SheetOptions" r:id="rId13"/>
    <customPr name="ShowPOV" r:id="rId14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1EF6E-46B3-4A01-9198-F27F49702B51}">
  <dimension ref="A1:O43"/>
  <sheetViews>
    <sheetView workbookViewId="0">
      <selection activeCell="D9" sqref="D9"/>
    </sheetView>
  </sheetViews>
  <sheetFormatPr defaultColWidth="9.1796875" defaultRowHeight="15" customHeight="1"/>
  <cols>
    <col min="1" max="3" width="9.1796875" style="176"/>
    <col min="4" max="4" width="10" style="176" bestFit="1" customWidth="1"/>
    <col min="5" max="16384" width="9.1796875" style="176"/>
  </cols>
  <sheetData>
    <row r="1" spans="1:15" ht="15" customHeight="1">
      <c r="A1" s="177"/>
      <c r="B1" s="177"/>
      <c r="C1" s="177"/>
      <c r="D1" s="179" t="s">
        <v>64</v>
      </c>
      <c r="E1" s="179" t="s">
        <v>65</v>
      </c>
      <c r="F1" s="179" t="s">
        <v>66</v>
      </c>
      <c r="G1" s="179" t="s">
        <v>67</v>
      </c>
      <c r="H1" s="179" t="s">
        <v>68</v>
      </c>
      <c r="I1" s="179" t="s">
        <v>69</v>
      </c>
      <c r="J1" s="179" t="s">
        <v>70</v>
      </c>
      <c r="K1" s="179" t="s">
        <v>71</v>
      </c>
      <c r="L1" s="179" t="s">
        <v>72</v>
      </c>
      <c r="M1" s="179" t="s">
        <v>73</v>
      </c>
      <c r="N1" s="179" t="s">
        <v>74</v>
      </c>
      <c r="O1" s="179" t="s">
        <v>75</v>
      </c>
    </row>
    <row r="2" spans="1:15" ht="15" customHeight="1">
      <c r="A2" s="234" t="s">
        <v>1102</v>
      </c>
      <c r="B2" s="234" t="s">
        <v>1200</v>
      </c>
      <c r="C2" s="186" t="s">
        <v>1067</v>
      </c>
      <c r="D2" s="178"/>
      <c r="E2" s="178"/>
      <c r="F2" s="178"/>
      <c r="G2" s="178"/>
      <c r="H2" s="178"/>
      <c r="I2" s="178"/>
      <c r="J2" s="191">
        <v>0</v>
      </c>
      <c r="K2" s="191">
        <v>0</v>
      </c>
      <c r="L2" s="191">
        <v>0</v>
      </c>
      <c r="M2" s="191">
        <v>0</v>
      </c>
      <c r="N2" s="191">
        <v>0</v>
      </c>
      <c r="O2" s="191">
        <v>0</v>
      </c>
    </row>
    <row r="3" spans="1:15" ht="15" customHeight="1">
      <c r="A3" s="235"/>
      <c r="B3" s="235"/>
      <c r="C3" s="186" t="s">
        <v>1068</v>
      </c>
      <c r="D3" s="191">
        <v>9976120.6295425985</v>
      </c>
      <c r="E3" s="191">
        <v>0</v>
      </c>
      <c r="F3" s="191">
        <v>0</v>
      </c>
      <c r="G3" s="191">
        <v>0</v>
      </c>
      <c r="H3" s="191">
        <v>0</v>
      </c>
      <c r="I3" s="191">
        <v>0</v>
      </c>
      <c r="J3" s="191">
        <v>0</v>
      </c>
      <c r="K3" s="191">
        <v>0</v>
      </c>
      <c r="L3" s="191">
        <v>0</v>
      </c>
      <c r="M3" s="191">
        <v>0</v>
      </c>
      <c r="N3" s="191">
        <v>0</v>
      </c>
      <c r="O3" s="191">
        <v>0</v>
      </c>
    </row>
    <row r="4" spans="1:15" ht="15" customHeight="1">
      <c r="A4" s="235"/>
      <c r="B4" s="235"/>
      <c r="C4" s="186" t="s">
        <v>1069</v>
      </c>
      <c r="D4" s="191">
        <v>31571065.405740175</v>
      </c>
      <c r="E4" s="191">
        <v>0</v>
      </c>
      <c r="F4" s="191">
        <v>0</v>
      </c>
      <c r="G4" s="191">
        <v>0</v>
      </c>
      <c r="H4" s="191">
        <v>0</v>
      </c>
      <c r="I4" s="191">
        <v>0</v>
      </c>
      <c r="J4" s="191">
        <v>0</v>
      </c>
      <c r="K4" s="191">
        <v>0</v>
      </c>
      <c r="L4" s="191">
        <v>0</v>
      </c>
      <c r="M4" s="191">
        <v>0</v>
      </c>
      <c r="N4" s="191">
        <v>0</v>
      </c>
      <c r="O4" s="191">
        <v>0</v>
      </c>
    </row>
    <row r="5" spans="1:15" ht="15" customHeight="1">
      <c r="A5" s="235"/>
      <c r="B5" s="235"/>
      <c r="C5" s="186" t="s">
        <v>1070</v>
      </c>
      <c r="D5" s="191">
        <v>33744868.027933136</v>
      </c>
      <c r="E5" s="191">
        <v>0</v>
      </c>
      <c r="F5" s="191">
        <v>0</v>
      </c>
      <c r="G5" s="191">
        <v>0</v>
      </c>
      <c r="H5" s="191">
        <v>0</v>
      </c>
      <c r="I5" s="191">
        <v>0</v>
      </c>
      <c r="J5" s="191">
        <v>0</v>
      </c>
      <c r="K5" s="191">
        <v>0</v>
      </c>
      <c r="L5" s="191">
        <v>0</v>
      </c>
      <c r="M5" s="191">
        <v>0</v>
      </c>
      <c r="N5" s="191">
        <v>0</v>
      </c>
      <c r="O5" s="191">
        <v>0</v>
      </c>
    </row>
    <row r="6" spans="1:15" ht="15" customHeight="1">
      <c r="A6" s="235"/>
      <c r="B6" s="235"/>
      <c r="C6" s="186" t="s">
        <v>1202</v>
      </c>
      <c r="D6" s="191">
        <v>37249872.632345028</v>
      </c>
      <c r="E6" s="191">
        <v>0</v>
      </c>
      <c r="F6" s="191">
        <v>0</v>
      </c>
      <c r="G6" s="191">
        <v>0</v>
      </c>
      <c r="H6" s="191">
        <v>0</v>
      </c>
      <c r="I6" s="191">
        <v>0</v>
      </c>
      <c r="J6" s="191">
        <v>0</v>
      </c>
      <c r="K6" s="191">
        <v>0</v>
      </c>
      <c r="L6" s="191">
        <v>0</v>
      </c>
      <c r="M6" s="191">
        <v>0</v>
      </c>
      <c r="N6" s="191">
        <v>0</v>
      </c>
      <c r="O6" s="191">
        <v>0</v>
      </c>
    </row>
    <row r="7" spans="1:15" ht="15" customHeight="1">
      <c r="A7" s="236"/>
      <c r="B7" s="236"/>
      <c r="C7" s="186" t="s">
        <v>1308</v>
      </c>
      <c r="D7" s="178"/>
      <c r="E7" s="178"/>
      <c r="F7" s="178"/>
      <c r="G7" s="178"/>
      <c r="H7" s="178"/>
      <c r="I7" s="178"/>
      <c r="J7" s="178"/>
      <c r="K7" s="178"/>
      <c r="L7" s="178"/>
      <c r="M7" s="178"/>
      <c r="N7" s="178"/>
      <c r="O7" s="178"/>
    </row>
    <row r="8" spans="1:15" ht="15" customHeight="1">
      <c r="A8" s="234" t="s">
        <v>925</v>
      </c>
      <c r="B8" s="234" t="s">
        <v>1200</v>
      </c>
      <c r="C8" s="186" t="s">
        <v>1067</v>
      </c>
      <c r="D8" s="178"/>
      <c r="E8" s="178"/>
      <c r="F8" s="178"/>
      <c r="G8" s="178"/>
      <c r="H8" s="178"/>
      <c r="I8" s="178"/>
      <c r="J8" s="191">
        <v>10044374.052856</v>
      </c>
      <c r="K8" s="191">
        <v>9984014.4309140295</v>
      </c>
      <c r="L8" s="191">
        <v>10316191.177127285</v>
      </c>
      <c r="M8" s="191">
        <v>12782518.249637779</v>
      </c>
      <c r="N8" s="191">
        <v>10963510.686018365</v>
      </c>
      <c r="O8" s="191">
        <v>69495640.396739557</v>
      </c>
    </row>
    <row r="9" spans="1:15" ht="15" customHeight="1">
      <c r="A9" s="235"/>
      <c r="B9" s="235"/>
      <c r="C9" s="186" t="s">
        <v>1068</v>
      </c>
      <c r="D9" s="191">
        <v>316447852.10246253</v>
      </c>
      <c r="E9" s="191">
        <v>10751444.041756328</v>
      </c>
      <c r="F9" s="191">
        <v>10440952.969358498</v>
      </c>
      <c r="G9" s="191">
        <v>13889163.597751435</v>
      </c>
      <c r="H9" s="191">
        <v>11082512.858821889</v>
      </c>
      <c r="I9" s="191">
        <v>11395178.026504174</v>
      </c>
      <c r="J9" s="191">
        <v>13535281.258210773</v>
      </c>
      <c r="K9" s="191">
        <v>10656074.209833099</v>
      </c>
      <c r="L9" s="191">
        <v>10918926.094418678</v>
      </c>
      <c r="M9" s="191">
        <v>13917506.65036408</v>
      </c>
      <c r="N9" s="191">
        <v>11739863.010506662</v>
      </c>
      <c r="O9" s="191">
        <v>79459265.996262684</v>
      </c>
    </row>
    <row r="10" spans="1:15" ht="15" customHeight="1">
      <c r="A10" s="235"/>
      <c r="B10" s="235"/>
      <c r="C10" s="186" t="s">
        <v>1069</v>
      </c>
      <c r="D10" s="191">
        <v>339215573.63722581</v>
      </c>
      <c r="E10" s="191">
        <v>11258810.320553577</v>
      </c>
      <c r="F10" s="191">
        <v>10775846.23587364</v>
      </c>
      <c r="G10" s="191">
        <v>14592373.026520606</v>
      </c>
      <c r="H10" s="191">
        <v>11401180.666396448</v>
      </c>
      <c r="I10" s="191">
        <v>11561207.798886035</v>
      </c>
      <c r="J10" s="191">
        <v>13875107.129539769</v>
      </c>
      <c r="K10" s="191">
        <v>11226515.417724723</v>
      </c>
      <c r="L10" s="191">
        <v>11500317.049022432</v>
      </c>
      <c r="M10" s="191">
        <v>14694465.855921229</v>
      </c>
      <c r="N10" s="191">
        <v>12272482.364328051</v>
      </c>
      <c r="O10" s="191">
        <v>83896616.86961554</v>
      </c>
    </row>
    <row r="11" spans="1:15" ht="15" customHeight="1">
      <c r="A11" s="235"/>
      <c r="B11" s="235"/>
      <c r="C11" s="186" t="s">
        <v>1070</v>
      </c>
      <c r="D11" s="191">
        <v>363974749.15160549</v>
      </c>
      <c r="E11" s="191">
        <v>11523831.572647488</v>
      </c>
      <c r="F11" s="191">
        <v>11128031.573739484</v>
      </c>
      <c r="G11" s="191">
        <v>14877045.52856404</v>
      </c>
      <c r="H11" s="191">
        <v>11626518.665453915</v>
      </c>
      <c r="I11" s="191">
        <v>11769127.850663871</v>
      </c>
      <c r="J11" s="191">
        <v>14358873.2172678</v>
      </c>
      <c r="K11" s="191">
        <v>10817979.212301318</v>
      </c>
      <c r="L11" s="191">
        <v>11139559.893493559</v>
      </c>
      <c r="M11" s="191">
        <v>14597706.171579754</v>
      </c>
      <c r="N11" s="191">
        <v>12088978.425010115</v>
      </c>
      <c r="O11" s="191">
        <v>91168299.178685322</v>
      </c>
    </row>
    <row r="12" spans="1:15" ht="15" customHeight="1">
      <c r="A12" s="235"/>
      <c r="B12" s="235"/>
      <c r="C12" s="186" t="s">
        <v>1202</v>
      </c>
      <c r="D12" s="191">
        <v>401913510.70834571</v>
      </c>
      <c r="E12" s="191">
        <v>12150562.539964518</v>
      </c>
      <c r="F12" s="191">
        <v>11657283.291463194</v>
      </c>
      <c r="G12" s="191">
        <v>15746046.791130871</v>
      </c>
      <c r="H12" s="191">
        <v>12328341.641100153</v>
      </c>
      <c r="I12" s="191">
        <v>12465571.008184457</v>
      </c>
      <c r="J12" s="191">
        <v>15330724.319388852</v>
      </c>
      <c r="K12" s="191">
        <v>11702895.146149654</v>
      </c>
      <c r="L12" s="191">
        <v>12059275.914919551</v>
      </c>
      <c r="M12" s="191">
        <v>15708352.02265558</v>
      </c>
      <c r="N12" s="191">
        <v>13010360.971144129</v>
      </c>
      <c r="O12" s="191">
        <v>86855924.649646908</v>
      </c>
    </row>
    <row r="13" spans="1:15" ht="15" customHeight="1">
      <c r="A13" s="236"/>
      <c r="B13" s="236"/>
      <c r="C13" s="186" t="s">
        <v>1308</v>
      </c>
      <c r="D13" s="178"/>
      <c r="E13" s="178"/>
      <c r="F13" s="178"/>
      <c r="G13" s="178"/>
      <c r="H13" s="178"/>
      <c r="I13" s="178"/>
      <c r="J13" s="178"/>
      <c r="K13" s="178"/>
      <c r="L13" s="178"/>
      <c r="M13" s="178"/>
      <c r="N13" s="178"/>
      <c r="O13" s="178"/>
    </row>
    <row r="14" spans="1:15" ht="15" customHeight="1">
      <c r="A14" s="234" t="s">
        <v>1100</v>
      </c>
      <c r="B14" s="234" t="s">
        <v>1200</v>
      </c>
      <c r="C14" s="186" t="s">
        <v>1067</v>
      </c>
      <c r="D14" s="178"/>
      <c r="E14" s="178"/>
      <c r="F14" s="178"/>
      <c r="G14" s="178"/>
      <c r="H14" s="178"/>
      <c r="I14" s="178"/>
      <c r="J14" s="191">
        <v>0</v>
      </c>
      <c r="K14" s="191">
        <v>0</v>
      </c>
      <c r="L14" s="191">
        <v>0</v>
      </c>
      <c r="M14" s="191">
        <v>0</v>
      </c>
      <c r="N14" s="191">
        <v>0</v>
      </c>
      <c r="O14" s="191">
        <v>0</v>
      </c>
    </row>
    <row r="15" spans="1:15" ht="15" customHeight="1">
      <c r="A15" s="235"/>
      <c r="B15" s="235"/>
      <c r="C15" s="186" t="s">
        <v>1068</v>
      </c>
      <c r="D15" s="191">
        <v>0</v>
      </c>
      <c r="E15" s="191">
        <v>708862.5528540056</v>
      </c>
      <c r="F15" s="191">
        <v>669601.17193628068</v>
      </c>
      <c r="G15" s="191">
        <v>751556.26196656865</v>
      </c>
      <c r="H15" s="191">
        <v>744556.94263533608</v>
      </c>
      <c r="I15" s="191">
        <v>786000.49353951658</v>
      </c>
      <c r="J15" s="191">
        <v>815182.80514883064</v>
      </c>
      <c r="K15" s="191">
        <v>852951.80449392274</v>
      </c>
      <c r="L15" s="191">
        <v>871112.6279496029</v>
      </c>
      <c r="M15" s="191">
        <v>868757.91546070809</v>
      </c>
      <c r="N15" s="191">
        <v>914952.0816196705</v>
      </c>
      <c r="O15" s="191">
        <v>2569444.6709907507</v>
      </c>
    </row>
    <row r="16" spans="1:15" ht="15" customHeight="1">
      <c r="A16" s="235"/>
      <c r="B16" s="235"/>
      <c r="C16" s="186" t="s">
        <v>1069</v>
      </c>
      <c r="D16" s="191">
        <v>42506673.201946296</v>
      </c>
      <c r="E16" s="191">
        <v>823105.9471934092</v>
      </c>
      <c r="F16" s="191">
        <v>719577.96935322962</v>
      </c>
      <c r="G16" s="191">
        <v>811121.54028386413</v>
      </c>
      <c r="H16" s="191">
        <v>804663.80522348441</v>
      </c>
      <c r="I16" s="191">
        <v>842865.01903151197</v>
      </c>
      <c r="J16" s="191">
        <v>886839.33824361907</v>
      </c>
      <c r="K16" s="191">
        <v>913342.74150971044</v>
      </c>
      <c r="L16" s="191">
        <v>936359.51986188127</v>
      </c>
      <c r="M16" s="191">
        <v>937542.18780153163</v>
      </c>
      <c r="N16" s="191">
        <v>990903.29681223456</v>
      </c>
      <c r="O16" s="191">
        <v>2644639.1021104953</v>
      </c>
    </row>
    <row r="17" spans="1:15" ht="15" customHeight="1">
      <c r="A17" s="235"/>
      <c r="B17" s="235"/>
      <c r="C17" s="186" t="s">
        <v>1070</v>
      </c>
      <c r="D17" s="191">
        <v>48279516.156885937</v>
      </c>
      <c r="E17" s="191">
        <v>874727.97599517961</v>
      </c>
      <c r="F17" s="191">
        <v>769449.84810659755</v>
      </c>
      <c r="G17" s="191">
        <v>837609.84813821001</v>
      </c>
      <c r="H17" s="191">
        <v>840433.63368558034</v>
      </c>
      <c r="I17" s="191">
        <v>879874.11245354696</v>
      </c>
      <c r="J17" s="191">
        <v>914115.12285436667</v>
      </c>
      <c r="K17" s="191">
        <v>943970.03771604272</v>
      </c>
      <c r="L17" s="191">
        <v>971142.84720697149</v>
      </c>
      <c r="M17" s="191">
        <v>971196.09008460294</v>
      </c>
      <c r="N17" s="191">
        <v>1026990.2742686522</v>
      </c>
      <c r="O17" s="191">
        <v>2682141.421736903</v>
      </c>
    </row>
    <row r="18" spans="1:15" ht="15" customHeight="1">
      <c r="A18" s="235"/>
      <c r="B18" s="235"/>
      <c r="C18" s="186" t="s">
        <v>1202</v>
      </c>
      <c r="D18" s="191">
        <v>52219136.83959239</v>
      </c>
      <c r="E18" s="191">
        <v>928957.88713349903</v>
      </c>
      <c r="F18" s="191">
        <v>791619.46184116113</v>
      </c>
      <c r="G18" s="191">
        <v>895694.89781806164</v>
      </c>
      <c r="H18" s="191">
        <v>890832.86810083955</v>
      </c>
      <c r="I18" s="191">
        <v>933747.53533978958</v>
      </c>
      <c r="J18" s="191">
        <v>968715.4067689291</v>
      </c>
      <c r="K18" s="191">
        <v>1001038.8016999534</v>
      </c>
      <c r="L18" s="191">
        <v>1029616.0939511677</v>
      </c>
      <c r="M18" s="191">
        <v>1032528.8984837875</v>
      </c>
      <c r="N18" s="191">
        <v>1090676.3027737939</v>
      </c>
      <c r="O18" s="191">
        <v>2749034.1463948279</v>
      </c>
    </row>
    <row r="19" spans="1:15" ht="15" customHeight="1">
      <c r="A19" s="236"/>
      <c r="B19" s="236"/>
      <c r="C19" s="186" t="s">
        <v>1308</v>
      </c>
      <c r="D19" s="178"/>
      <c r="E19" s="178"/>
      <c r="F19" s="178"/>
      <c r="G19" s="178"/>
      <c r="H19" s="178"/>
      <c r="I19" s="178"/>
      <c r="J19" s="178"/>
      <c r="K19" s="178"/>
      <c r="L19" s="178"/>
      <c r="M19" s="178"/>
      <c r="N19" s="178"/>
      <c r="O19" s="178"/>
    </row>
    <row r="20" spans="1:15" ht="15" customHeight="1">
      <c r="A20" s="234" t="s">
        <v>1071</v>
      </c>
      <c r="B20" s="234" t="s">
        <v>1200</v>
      </c>
      <c r="C20" s="186" t="s">
        <v>1067</v>
      </c>
      <c r="D20" s="178"/>
      <c r="E20" s="178"/>
      <c r="F20" s="178"/>
      <c r="G20" s="178"/>
      <c r="H20" s="178"/>
      <c r="I20" s="178"/>
      <c r="J20" s="191">
        <v>314987.39</v>
      </c>
      <c r="K20" s="191">
        <v>397133.20111267705</v>
      </c>
      <c r="L20" s="191">
        <v>416496.17672998668</v>
      </c>
      <c r="M20" s="191">
        <v>436830.09061516944</v>
      </c>
      <c r="N20" s="191">
        <v>508662.38236183621</v>
      </c>
      <c r="O20" s="191">
        <v>445194.90592280269</v>
      </c>
    </row>
    <row r="21" spans="1:15" ht="15" customHeight="1">
      <c r="A21" s="235"/>
      <c r="B21" s="235"/>
      <c r="C21" s="186" t="s">
        <v>1068</v>
      </c>
      <c r="D21" s="191">
        <v>1532639.4133299401</v>
      </c>
      <c r="E21" s="191">
        <v>455962.24335856689</v>
      </c>
      <c r="F21" s="191">
        <v>440111.14142699196</v>
      </c>
      <c r="G21" s="191">
        <v>492908.00940201414</v>
      </c>
      <c r="H21" s="191">
        <v>448141.99919421884</v>
      </c>
      <c r="I21" s="191">
        <v>458021.76073699514</v>
      </c>
      <c r="J21" s="191">
        <v>90922.985178904128</v>
      </c>
      <c r="K21" s="191">
        <v>360371.21705648769</v>
      </c>
      <c r="L21" s="191">
        <v>375628.85498096282</v>
      </c>
      <c r="M21" s="191">
        <v>472256.30345017952</v>
      </c>
      <c r="N21" s="191">
        <v>489757.50731684081</v>
      </c>
      <c r="O21" s="191">
        <v>508714.86186730838</v>
      </c>
    </row>
    <row r="22" spans="1:15" ht="15" customHeight="1">
      <c r="A22" s="235"/>
      <c r="B22" s="235"/>
      <c r="C22" s="186" t="s">
        <v>1069</v>
      </c>
      <c r="D22" s="191">
        <v>997925.46386429516</v>
      </c>
      <c r="E22" s="191">
        <v>484777.41880836355</v>
      </c>
      <c r="F22" s="191">
        <v>485021.99852861691</v>
      </c>
      <c r="G22" s="191">
        <v>561956.63353216869</v>
      </c>
      <c r="H22" s="191">
        <v>480127.75188083679</v>
      </c>
      <c r="I22" s="191">
        <v>502779.31553365354</v>
      </c>
      <c r="J22" s="191">
        <v>486989.42222634901</v>
      </c>
      <c r="K22" s="191">
        <v>541614.94306520873</v>
      </c>
      <c r="L22" s="191">
        <v>501865.80238647608</v>
      </c>
      <c r="M22" s="191">
        <v>496472.83968327101</v>
      </c>
      <c r="N22" s="191">
        <v>520332.07701077254</v>
      </c>
      <c r="O22" s="191">
        <v>1410308.8327792902</v>
      </c>
    </row>
    <row r="23" spans="1:15" ht="15" customHeight="1">
      <c r="A23" s="235"/>
      <c r="B23" s="235"/>
      <c r="C23" s="186" t="s">
        <v>1070</v>
      </c>
      <c r="D23" s="191">
        <v>473623.07661475096</v>
      </c>
      <c r="E23" s="191">
        <v>491169.78986449761</v>
      </c>
      <c r="F23" s="191">
        <v>494173.64875631494</v>
      </c>
      <c r="G23" s="191">
        <v>536820.99076498474</v>
      </c>
      <c r="H23" s="191">
        <v>494723.74924968049</v>
      </c>
      <c r="I23" s="191">
        <v>497083.60331551929</v>
      </c>
      <c r="J23" s="191">
        <v>492440.48105054605</v>
      </c>
      <c r="K23" s="191">
        <v>539908.2711593908</v>
      </c>
      <c r="L23" s="191">
        <v>507266.28661772929</v>
      </c>
      <c r="M23" s="191">
        <v>517963.49337935454</v>
      </c>
      <c r="N23" s="191">
        <v>559086.42115731374</v>
      </c>
      <c r="O23" s="191">
        <v>2333604.362763681</v>
      </c>
    </row>
    <row r="24" spans="1:15" ht="15" customHeight="1">
      <c r="A24" s="235"/>
      <c r="B24" s="235"/>
      <c r="C24" s="186" t="s">
        <v>1202</v>
      </c>
      <c r="D24" s="191">
        <v>336477.72385305964</v>
      </c>
      <c r="E24" s="191">
        <v>535568.02233916486</v>
      </c>
      <c r="F24" s="191">
        <v>518770.59658091137</v>
      </c>
      <c r="G24" s="191">
        <v>576497.20878860774</v>
      </c>
      <c r="H24" s="191">
        <v>534691.46230429783</v>
      </c>
      <c r="I24" s="191">
        <v>529470.72103999334</v>
      </c>
      <c r="J24" s="191">
        <v>523913.81481182826</v>
      </c>
      <c r="K24" s="191">
        <v>567832.77002995368</v>
      </c>
      <c r="L24" s="191">
        <v>534465.09859643225</v>
      </c>
      <c r="M24" s="191">
        <v>545827.42787071003</v>
      </c>
      <c r="N24" s="191">
        <v>587930.86789410352</v>
      </c>
      <c r="O24" s="191">
        <v>3264771.2025595121</v>
      </c>
    </row>
    <row r="25" spans="1:15" ht="15" customHeight="1">
      <c r="A25" s="236"/>
      <c r="B25" s="236"/>
      <c r="C25" s="186" t="s">
        <v>1308</v>
      </c>
      <c r="D25" s="178"/>
      <c r="E25" s="178"/>
      <c r="F25" s="178"/>
      <c r="G25" s="178"/>
      <c r="H25" s="178"/>
      <c r="I25" s="178"/>
      <c r="J25" s="178"/>
      <c r="K25" s="178"/>
      <c r="L25" s="178"/>
      <c r="M25" s="178"/>
      <c r="N25" s="178"/>
      <c r="O25" s="178"/>
    </row>
    <row r="26" spans="1:15" ht="15" customHeight="1">
      <c r="A26" s="234" t="s">
        <v>1104</v>
      </c>
      <c r="B26" s="234" t="s">
        <v>1200</v>
      </c>
      <c r="C26" s="186" t="s">
        <v>1067</v>
      </c>
      <c r="D26" s="178"/>
      <c r="E26" s="178"/>
      <c r="F26" s="178"/>
      <c r="G26" s="178"/>
      <c r="H26" s="178"/>
      <c r="I26" s="178"/>
      <c r="J26" s="191">
        <v>0</v>
      </c>
      <c r="K26" s="191">
        <v>0</v>
      </c>
      <c r="L26" s="191">
        <v>0</v>
      </c>
      <c r="M26" s="191">
        <v>0</v>
      </c>
      <c r="N26" s="191">
        <v>0</v>
      </c>
      <c r="O26" s="191">
        <v>335.73300089124558</v>
      </c>
    </row>
    <row r="27" spans="1:15" ht="15" customHeight="1">
      <c r="A27" s="235"/>
      <c r="B27" s="235"/>
      <c r="C27" s="186" t="s">
        <v>1068</v>
      </c>
      <c r="D27" s="191">
        <v>0</v>
      </c>
      <c r="E27" s="191">
        <v>54265.311476938849</v>
      </c>
      <c r="F27" s="191">
        <v>48380.629017566964</v>
      </c>
      <c r="G27" s="191">
        <v>55742.367881649545</v>
      </c>
      <c r="H27" s="191">
        <v>53067.759128434234</v>
      </c>
      <c r="I27" s="191">
        <v>2339.7826547275999</v>
      </c>
      <c r="J27" s="191">
        <v>0</v>
      </c>
      <c r="K27" s="191">
        <v>727.90502306673943</v>
      </c>
      <c r="L27" s="191">
        <v>2817.8853686700904</v>
      </c>
      <c r="M27" s="191">
        <v>2303.2271204682784</v>
      </c>
      <c r="N27" s="191">
        <v>3043.2252651346516</v>
      </c>
      <c r="O27" s="191">
        <v>2531.1722570923221</v>
      </c>
    </row>
    <row r="28" spans="1:15" ht="15" customHeight="1">
      <c r="A28" s="235"/>
      <c r="B28" s="235"/>
      <c r="C28" s="186" t="s">
        <v>1069</v>
      </c>
      <c r="D28" s="191">
        <v>193.20393878274444</v>
      </c>
      <c r="E28" s="191">
        <v>137659.9984212764</v>
      </c>
      <c r="F28" s="191">
        <v>125563.29164254802</v>
      </c>
      <c r="G28" s="191">
        <v>138787.61979482093</v>
      </c>
      <c r="H28" s="191">
        <v>135633.98560968268</v>
      </c>
      <c r="I28" s="191">
        <v>140722.7461730853</v>
      </c>
      <c r="J28" s="191">
        <v>137640.89035437343</v>
      </c>
      <c r="K28" s="191">
        <v>142563.10000821843</v>
      </c>
      <c r="L28" s="191">
        <v>143404.38639726117</v>
      </c>
      <c r="M28" s="191">
        <v>140198.61255376917</v>
      </c>
      <c r="N28" s="191">
        <v>145146.48268430444</v>
      </c>
      <c r="O28" s="191">
        <v>141925.55881644742</v>
      </c>
    </row>
    <row r="29" spans="1:15" ht="15" customHeight="1">
      <c r="A29" s="235"/>
      <c r="B29" s="235"/>
      <c r="C29" s="186" t="s">
        <v>1070</v>
      </c>
      <c r="D29" s="191">
        <v>860633.27186438255</v>
      </c>
      <c r="E29" s="191">
        <v>137052.35368556235</v>
      </c>
      <c r="F29" s="191">
        <v>128533.10560427337</v>
      </c>
      <c r="G29" s="191">
        <v>138695.67130734283</v>
      </c>
      <c r="H29" s="191">
        <v>133851.90545928988</v>
      </c>
      <c r="I29" s="191">
        <v>106694.82890602376</v>
      </c>
      <c r="J29" s="191">
        <v>100262.61037249105</v>
      </c>
      <c r="K29" s="191">
        <v>106787.17252793899</v>
      </c>
      <c r="L29" s="191">
        <v>108197.47077323837</v>
      </c>
      <c r="M29" s="191">
        <v>104949.65273325078</v>
      </c>
      <c r="N29" s="191">
        <v>109157.16915683288</v>
      </c>
      <c r="O29" s="191">
        <v>105903.2049875293</v>
      </c>
    </row>
    <row r="30" spans="1:15" ht="15" customHeight="1">
      <c r="A30" s="235"/>
      <c r="B30" s="235"/>
      <c r="C30" s="186" t="s">
        <v>1202</v>
      </c>
      <c r="D30" s="191">
        <v>106839.60503865864</v>
      </c>
      <c r="E30" s="191">
        <v>143998.3834091993</v>
      </c>
      <c r="F30" s="191">
        <v>131087.61071908069</v>
      </c>
      <c r="G30" s="191">
        <v>146513.76619027666</v>
      </c>
      <c r="H30" s="191">
        <v>141518.35368055044</v>
      </c>
      <c r="I30" s="191">
        <v>114073.28591445241</v>
      </c>
      <c r="J30" s="191">
        <v>107441.52649853936</v>
      </c>
      <c r="K30" s="191">
        <v>114195.18092055421</v>
      </c>
      <c r="L30" s="191">
        <v>115661.56990111846</v>
      </c>
      <c r="M30" s="191">
        <v>112311.15332828926</v>
      </c>
      <c r="N30" s="191">
        <v>116678.26358360593</v>
      </c>
      <c r="O30" s="191">
        <v>113321.42563785214</v>
      </c>
    </row>
    <row r="31" spans="1:15" ht="15" customHeight="1">
      <c r="A31" s="236"/>
      <c r="B31" s="236"/>
      <c r="C31" s="186" t="s">
        <v>1308</v>
      </c>
      <c r="D31" s="178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</row>
    <row r="32" spans="1:15" ht="15" customHeight="1">
      <c r="A32" s="234" t="s">
        <v>1101</v>
      </c>
      <c r="B32" s="234" t="s">
        <v>1200</v>
      </c>
      <c r="C32" s="186" t="s">
        <v>1067</v>
      </c>
      <c r="D32" s="178"/>
      <c r="E32" s="178"/>
      <c r="F32" s="178"/>
      <c r="G32" s="178"/>
      <c r="H32" s="178"/>
      <c r="I32" s="178"/>
      <c r="J32" s="191">
        <v>0</v>
      </c>
      <c r="K32" s="191">
        <v>0</v>
      </c>
      <c r="L32" s="191">
        <v>0</v>
      </c>
      <c r="M32" s="191">
        <v>0</v>
      </c>
      <c r="N32" s="191">
        <v>0</v>
      </c>
      <c r="O32" s="191">
        <v>0</v>
      </c>
    </row>
    <row r="33" spans="1:15" ht="15" customHeight="1">
      <c r="A33" s="235"/>
      <c r="B33" s="235"/>
      <c r="C33" s="186" t="s">
        <v>1068</v>
      </c>
      <c r="D33" s="191">
        <v>0</v>
      </c>
      <c r="E33" s="191">
        <v>0</v>
      </c>
      <c r="F33" s="191">
        <v>0</v>
      </c>
      <c r="G33" s="191">
        <v>0</v>
      </c>
      <c r="H33" s="191">
        <v>0</v>
      </c>
      <c r="I33" s="191">
        <v>0</v>
      </c>
      <c r="J33" s="191">
        <v>0</v>
      </c>
      <c r="K33" s="191">
        <v>0</v>
      </c>
      <c r="L33" s="191">
        <v>0</v>
      </c>
      <c r="M33" s="191">
        <v>0</v>
      </c>
      <c r="N33" s="191">
        <v>0</v>
      </c>
      <c r="O33" s="191">
        <v>0</v>
      </c>
    </row>
    <row r="34" spans="1:15" ht="15" customHeight="1">
      <c r="A34" s="235"/>
      <c r="B34" s="235"/>
      <c r="C34" s="186" t="s">
        <v>1069</v>
      </c>
      <c r="D34" s="191">
        <v>0</v>
      </c>
      <c r="E34" s="191">
        <v>0</v>
      </c>
      <c r="F34" s="191">
        <v>0</v>
      </c>
      <c r="G34" s="191">
        <v>0</v>
      </c>
      <c r="H34" s="191">
        <v>0</v>
      </c>
      <c r="I34" s="191">
        <v>0</v>
      </c>
      <c r="J34" s="191">
        <v>0</v>
      </c>
      <c r="K34" s="191">
        <v>0</v>
      </c>
      <c r="L34" s="191">
        <v>0</v>
      </c>
      <c r="M34" s="191">
        <v>0</v>
      </c>
      <c r="N34" s="191">
        <v>0</v>
      </c>
      <c r="O34" s="191">
        <v>0</v>
      </c>
    </row>
    <row r="35" spans="1:15" ht="15" customHeight="1">
      <c r="A35" s="235"/>
      <c r="B35" s="235"/>
      <c r="C35" s="186" t="s">
        <v>1070</v>
      </c>
      <c r="D35" s="191">
        <v>0</v>
      </c>
      <c r="E35" s="191">
        <v>0</v>
      </c>
      <c r="F35" s="191">
        <v>0</v>
      </c>
      <c r="G35" s="191">
        <v>0</v>
      </c>
      <c r="H35" s="191">
        <v>0</v>
      </c>
      <c r="I35" s="191">
        <v>0</v>
      </c>
      <c r="J35" s="191">
        <v>0</v>
      </c>
      <c r="K35" s="191">
        <v>0</v>
      </c>
      <c r="L35" s="191">
        <v>0</v>
      </c>
      <c r="M35" s="191">
        <v>0</v>
      </c>
      <c r="N35" s="191">
        <v>0</v>
      </c>
      <c r="O35" s="191">
        <v>0</v>
      </c>
    </row>
    <row r="36" spans="1:15" ht="15" customHeight="1">
      <c r="A36" s="235"/>
      <c r="B36" s="235"/>
      <c r="C36" s="186" t="s">
        <v>1202</v>
      </c>
      <c r="D36" s="191">
        <v>0</v>
      </c>
      <c r="E36" s="191">
        <v>0</v>
      </c>
      <c r="F36" s="191">
        <v>0</v>
      </c>
      <c r="G36" s="191">
        <v>0</v>
      </c>
      <c r="H36" s="191">
        <v>0</v>
      </c>
      <c r="I36" s="191">
        <v>0</v>
      </c>
      <c r="J36" s="191">
        <v>0</v>
      </c>
      <c r="K36" s="191">
        <v>0</v>
      </c>
      <c r="L36" s="191">
        <v>0</v>
      </c>
      <c r="M36" s="191">
        <v>0</v>
      </c>
      <c r="N36" s="191">
        <v>0</v>
      </c>
      <c r="O36" s="191">
        <v>0</v>
      </c>
    </row>
    <row r="37" spans="1:15" ht="15" customHeight="1">
      <c r="A37" s="236"/>
      <c r="B37" s="236"/>
      <c r="C37" s="186" t="s">
        <v>1308</v>
      </c>
      <c r="D37" s="178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</row>
    <row r="38" spans="1:15" ht="15" customHeight="1">
      <c r="A38" s="234" t="s">
        <v>1105</v>
      </c>
      <c r="B38" s="234" t="s">
        <v>1200</v>
      </c>
      <c r="C38" s="186" t="s">
        <v>1067</v>
      </c>
      <c r="D38" s="178"/>
      <c r="E38" s="178"/>
      <c r="F38" s="178"/>
      <c r="G38" s="178"/>
      <c r="H38" s="178"/>
      <c r="I38" s="178"/>
      <c r="J38" s="191">
        <v>0</v>
      </c>
      <c r="K38" s="191">
        <v>0</v>
      </c>
      <c r="L38" s="191">
        <v>0</v>
      </c>
      <c r="M38" s="191">
        <v>0</v>
      </c>
      <c r="N38" s="191">
        <v>0</v>
      </c>
      <c r="O38" s="191">
        <v>0</v>
      </c>
    </row>
    <row r="39" spans="1:15" ht="15" customHeight="1">
      <c r="A39" s="235"/>
      <c r="B39" s="235"/>
      <c r="C39" s="186" t="s">
        <v>1068</v>
      </c>
      <c r="D39" s="191">
        <v>0</v>
      </c>
      <c r="E39" s="191">
        <v>11081.8935907178</v>
      </c>
      <c r="F39" s="191">
        <v>111763.3492629754</v>
      </c>
      <c r="G39" s="191">
        <v>106691.1419947159</v>
      </c>
      <c r="H39" s="191">
        <v>118353.3044213844</v>
      </c>
      <c r="I39" s="191">
        <v>76701.305605459987</v>
      </c>
      <c r="J39" s="191">
        <v>88810.081629000764</v>
      </c>
      <c r="K39" s="191">
        <v>83043.81032910783</v>
      </c>
      <c r="L39" s="191">
        <v>69227.765436346206</v>
      </c>
      <c r="M39" s="191">
        <v>98636.10497566071</v>
      </c>
      <c r="N39" s="191">
        <v>99097.671699667902</v>
      </c>
      <c r="O39" s="191">
        <v>84660.235363577842</v>
      </c>
    </row>
    <row r="40" spans="1:15" ht="15" customHeight="1">
      <c r="A40" s="235"/>
      <c r="B40" s="235"/>
      <c r="C40" s="186" t="s">
        <v>1069</v>
      </c>
      <c r="D40" s="191">
        <v>73818.78555541244</v>
      </c>
      <c r="E40" s="191">
        <v>88599.693108477644</v>
      </c>
      <c r="F40" s="191">
        <v>114120.08062379689</v>
      </c>
      <c r="G40" s="191">
        <v>112722.1365466776</v>
      </c>
      <c r="H40" s="191">
        <v>124922.2407190704</v>
      </c>
      <c r="I40" s="191">
        <v>83016.021584439673</v>
      </c>
      <c r="J40" s="191">
        <v>94132.316688299514</v>
      </c>
      <c r="K40" s="191">
        <v>85873.647687893827</v>
      </c>
      <c r="L40" s="191">
        <v>74744.676252443693</v>
      </c>
      <c r="M40" s="191">
        <v>104495.8295777824</v>
      </c>
      <c r="N40" s="191">
        <v>105268.5445945838</v>
      </c>
      <c r="O40" s="191">
        <v>90911.867158150359</v>
      </c>
    </row>
    <row r="41" spans="1:15" ht="15" customHeight="1">
      <c r="A41" s="235"/>
      <c r="B41" s="235"/>
      <c r="C41" s="186" t="s">
        <v>1070</v>
      </c>
      <c r="D41" s="191">
        <v>79450.292484447345</v>
      </c>
      <c r="E41" s="191">
        <v>101057.2719572513</v>
      </c>
      <c r="F41" s="191">
        <v>127580.74362520259</v>
      </c>
      <c r="G41" s="191">
        <v>125207.5881876597</v>
      </c>
      <c r="H41" s="191">
        <v>138092.3089851324</v>
      </c>
      <c r="I41" s="191">
        <v>95764.039994635707</v>
      </c>
      <c r="J41" s="191">
        <v>105891.1951576048</v>
      </c>
      <c r="K41" s="191">
        <v>101952.54438218341</v>
      </c>
      <c r="L41" s="191">
        <v>86749.865690323757</v>
      </c>
      <c r="M41" s="191">
        <v>116938.0683281235</v>
      </c>
      <c r="N41" s="191">
        <v>116646.46140999541</v>
      </c>
      <c r="O41" s="191">
        <v>102371.1100861942</v>
      </c>
    </row>
    <row r="42" spans="1:15" ht="15" customHeight="1">
      <c r="A42" s="235"/>
      <c r="B42" s="235"/>
      <c r="C42" s="186" t="s">
        <v>1202</v>
      </c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</row>
    <row r="43" spans="1:15" ht="15" customHeight="1">
      <c r="A43" s="236"/>
      <c r="B43" s="236"/>
      <c r="C43" s="186" t="s">
        <v>1308</v>
      </c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</row>
  </sheetData>
  <sheetProtection sheet="1" scenarios="1" formatCells="0" formatColumns="0" formatRows="0"/>
  <mergeCells count="14">
    <mergeCell ref="A32:A37"/>
    <mergeCell ref="A38:A43"/>
    <mergeCell ref="B32:B37"/>
    <mergeCell ref="B38:B43"/>
    <mergeCell ref="B2:B7"/>
    <mergeCell ref="B8:B13"/>
    <mergeCell ref="B14:B19"/>
    <mergeCell ref="B20:B25"/>
    <mergeCell ref="B26:B31"/>
    <mergeCell ref="A2:A7"/>
    <mergeCell ref="A8:A13"/>
    <mergeCell ref="A14:A19"/>
    <mergeCell ref="A20:A25"/>
    <mergeCell ref="A26:A31"/>
  </mergeCells>
  <pageMargins left="0.7" right="0.7" top="0.75" bottom="0.75" header="0.3" footer="0.3"/>
  <customProperties>
    <customPr name="CellIDs" r:id="rId1"/>
    <customPr name="ConnName" r:id="rId2"/>
    <customPr name="ConnPOV" r:id="rId3"/>
    <customPr name="EpmWorksheetKeyString_GUID" r:id="rId4"/>
    <customPr name="FormFolder" r:id="rId5"/>
    <customPr name="FormName" r:id="rId6"/>
    <customPr name="FormSize" r:id="rId7"/>
    <customPr name="HyperionPOVXML" r:id="rId8"/>
    <customPr name="HyperionXML" r:id="rId9"/>
    <customPr name="NameConnectionMap" r:id="rId10"/>
    <customPr name="POVPosition" r:id="rId11"/>
    <customPr name="SheetHasParityContent" r:id="rId12"/>
    <customPr name="SheetOptions" r:id="rId13"/>
    <customPr name="ShowPOV" r:id="rId14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RP (apres)</vt:lpstr>
      <vt:lpstr>Old Forecast</vt:lpstr>
      <vt:lpstr>Budget</vt:lpstr>
      <vt:lpstr>Summarize</vt:lpstr>
      <vt:lpstr>Base CF</vt:lpstr>
      <vt:lpstr>DRE</vt:lpstr>
      <vt:lpstr>Revenue</vt:lpstr>
      <vt:lpstr>Capex 18_RP</vt:lpstr>
      <vt:lpstr>Check Capex</vt:lpstr>
      <vt:lpstr>Gráficos Report</vt:lpstr>
      <vt:lpstr>Calculo Receita Financeira</vt:lpstr>
      <vt:lpstr>Divida</vt:lpstr>
      <vt:lpstr>Fiança</vt:lpstr>
      <vt:lpstr>Seguros</vt:lpstr>
      <vt:lpstr>Impostos</vt:lpstr>
    </vt:vector>
  </TitlesOfParts>
  <Company>Duke Energy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Marchi, Danilo Parise Tadeu</dc:creator>
  <cp:lastModifiedBy>Giovanni Bocci Petean</cp:lastModifiedBy>
  <cp:lastPrinted>2019-12-12T10:55:27Z</cp:lastPrinted>
  <dcterms:created xsi:type="dcterms:W3CDTF">2018-05-11T12:59:25Z</dcterms:created>
  <dcterms:modified xsi:type="dcterms:W3CDTF">2023-02-01T18:32:29Z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